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hidePivotFieldList="1"/>
  <bookViews>
    <workbookView xWindow="0" yWindow="0" windowWidth="28800" windowHeight="12000"/>
  </bookViews>
  <sheets>
    <sheet name="HR_BUD_ACT" sheetId="3" r:id="rId1"/>
    <sheet name="HR_BUD_ACT_LOCATION" sheetId="8" r:id="rId2"/>
    <sheet name="DBASE" sheetId="1" r:id="rId3"/>
    <sheet name="April 2020" sheetId="10" r:id="rId4"/>
    <sheet name="Tabelle1" sheetId="9" r:id="rId5"/>
  </sheets>
  <definedNames>
    <definedName name="_xlnm._FilterDatabase" localSheetId="3" hidden="1">'April 2020'!$A$1:$AX$756</definedName>
    <definedName name="_xlnm._FilterDatabase" localSheetId="2" hidden="1">DBASE!$B$1:$Z$756</definedName>
    <definedName name="_xlnm.Print_Titles" localSheetId="0">HR_BUD_ACT!$2:$5</definedName>
    <definedName name="_xlnm.Print_Titles" localSheetId="1">HR_BUD_ACT_LOCATION!$2:$5</definedName>
  </definedNames>
  <calcPr calcId="162913"/>
  <pivotCaches>
    <pivotCache cacheId="0"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8" i="10" l="1"/>
  <c r="R9" i="10"/>
  <c r="R10" i="10"/>
  <c r="R11" i="10"/>
  <c r="R12" i="10"/>
  <c r="R13" i="10"/>
  <c r="R14" i="10"/>
  <c r="R15" i="10"/>
  <c r="R16" i="10"/>
  <c r="R17" i="10"/>
  <c r="R18" i="10"/>
  <c r="R19" i="10"/>
  <c r="R20" i="10"/>
  <c r="R21" i="10"/>
  <c r="R22" i="10"/>
  <c r="R23" i="10"/>
  <c r="R24" i="10"/>
  <c r="R25" i="10"/>
  <c r="R26" i="10"/>
  <c r="R27" i="10"/>
  <c r="R28" i="10"/>
  <c r="R29" i="10"/>
  <c r="R30" i="10"/>
  <c r="R31" i="10"/>
  <c r="R32" i="10"/>
  <c r="R33" i="10"/>
  <c r="R34" i="10"/>
  <c r="R35" i="10"/>
  <c r="R36" i="10"/>
  <c r="R37" i="10"/>
  <c r="R38" i="10"/>
  <c r="R39" i="10"/>
  <c r="R40" i="10"/>
  <c r="R41" i="10"/>
  <c r="R42" i="10"/>
  <c r="R43" i="10"/>
  <c r="R44" i="10"/>
  <c r="R45" i="10"/>
  <c r="R46" i="10"/>
  <c r="R47" i="10"/>
  <c r="R48" i="10"/>
  <c r="R49" i="10"/>
  <c r="R50" i="10"/>
  <c r="R51" i="10"/>
  <c r="R52" i="10"/>
  <c r="R53" i="10"/>
  <c r="R54" i="10"/>
  <c r="R55" i="10"/>
  <c r="R56" i="10"/>
  <c r="R57" i="10"/>
  <c r="R58" i="10"/>
  <c r="R59" i="10"/>
  <c r="R60" i="10"/>
  <c r="R61" i="10"/>
  <c r="R62" i="10"/>
  <c r="R63" i="10"/>
  <c r="R64" i="10"/>
  <c r="R65" i="10"/>
  <c r="R66" i="10"/>
  <c r="R67" i="10"/>
  <c r="R68" i="10"/>
  <c r="R69" i="10"/>
  <c r="R70" i="10"/>
  <c r="R71" i="10"/>
  <c r="R72" i="10"/>
  <c r="R73" i="10"/>
  <c r="R74" i="10"/>
  <c r="R75" i="10"/>
  <c r="R76" i="10"/>
  <c r="R77" i="10"/>
  <c r="R78" i="10"/>
  <c r="R79" i="10"/>
  <c r="R80" i="10"/>
  <c r="R81" i="10"/>
  <c r="R82" i="10"/>
  <c r="R83" i="10"/>
  <c r="R84" i="10"/>
  <c r="R85" i="10"/>
  <c r="R86" i="10"/>
  <c r="R87" i="10"/>
  <c r="R88" i="10"/>
  <c r="R89" i="10"/>
  <c r="R90" i="10"/>
  <c r="R91" i="10"/>
  <c r="R92" i="10"/>
  <c r="R93" i="10"/>
  <c r="R94" i="10"/>
  <c r="R95" i="10"/>
  <c r="R96" i="10"/>
  <c r="R97" i="10"/>
  <c r="R98" i="10"/>
  <c r="R99" i="10"/>
  <c r="R100" i="10"/>
  <c r="R101" i="10"/>
  <c r="R102" i="10"/>
  <c r="R103" i="10"/>
  <c r="R104" i="10"/>
  <c r="R105" i="10"/>
  <c r="R106" i="10"/>
  <c r="R107" i="10"/>
  <c r="R108" i="10"/>
  <c r="R109" i="10"/>
  <c r="R110" i="10"/>
  <c r="R111" i="10"/>
  <c r="R112" i="10"/>
  <c r="R113" i="10"/>
  <c r="R114" i="10"/>
  <c r="R115" i="10"/>
  <c r="R116" i="10"/>
  <c r="R117" i="10"/>
  <c r="R118" i="10"/>
  <c r="R119" i="10"/>
  <c r="R120" i="10"/>
  <c r="R121" i="10"/>
  <c r="R122" i="10"/>
  <c r="R123" i="10"/>
  <c r="R124" i="10"/>
  <c r="R125" i="10"/>
  <c r="R126" i="10"/>
  <c r="R127" i="10"/>
  <c r="R128" i="10"/>
  <c r="R129" i="10"/>
  <c r="R130" i="10"/>
  <c r="R131" i="10"/>
  <c r="R132" i="10"/>
  <c r="R133" i="10"/>
  <c r="R134" i="10"/>
  <c r="R135" i="10"/>
  <c r="R136" i="10"/>
  <c r="R137" i="10"/>
  <c r="R138" i="10"/>
  <c r="R139" i="10"/>
  <c r="R140" i="10"/>
  <c r="R141" i="10"/>
  <c r="R142" i="10"/>
  <c r="R143" i="10"/>
  <c r="R144" i="10"/>
  <c r="R145" i="10"/>
  <c r="R146" i="10"/>
  <c r="R147" i="10"/>
  <c r="R148" i="10"/>
  <c r="R149" i="10"/>
  <c r="R150" i="10"/>
  <c r="R151" i="10"/>
  <c r="R152" i="10"/>
  <c r="R153" i="10"/>
  <c r="R154" i="10"/>
  <c r="R155" i="10"/>
  <c r="R156" i="10"/>
  <c r="R157" i="10"/>
  <c r="R158" i="10"/>
  <c r="R159" i="10"/>
  <c r="R160" i="10"/>
  <c r="R161" i="10"/>
  <c r="R162" i="10"/>
  <c r="R163" i="10"/>
  <c r="R164" i="10"/>
  <c r="R165" i="10"/>
  <c r="R166" i="10"/>
  <c r="R167" i="10"/>
  <c r="R168" i="10"/>
  <c r="R169" i="10"/>
  <c r="R170" i="10"/>
  <c r="R171" i="10"/>
  <c r="R172" i="10"/>
  <c r="R173" i="10"/>
  <c r="R174" i="10"/>
  <c r="R175" i="10"/>
  <c r="R176" i="10"/>
  <c r="R177" i="10"/>
  <c r="R178" i="10"/>
  <c r="R179" i="10"/>
  <c r="R180" i="10"/>
  <c r="R181" i="10"/>
  <c r="R182" i="10"/>
  <c r="R183" i="10"/>
  <c r="R184" i="10"/>
  <c r="R185" i="10"/>
  <c r="R186" i="10"/>
  <c r="R187" i="10"/>
  <c r="R188" i="10"/>
  <c r="R189" i="10"/>
  <c r="R190" i="10"/>
  <c r="R191" i="10"/>
  <c r="R192" i="10"/>
  <c r="R193" i="10"/>
  <c r="R194" i="10"/>
  <c r="R195" i="10"/>
  <c r="R196" i="10"/>
  <c r="R197" i="10"/>
  <c r="R198" i="10"/>
  <c r="R199" i="10"/>
  <c r="R200" i="10"/>
  <c r="R201" i="10"/>
  <c r="R202" i="10"/>
  <c r="R203" i="10"/>
  <c r="R204" i="10"/>
  <c r="R205" i="10"/>
  <c r="R206" i="10"/>
  <c r="R207" i="10"/>
  <c r="R208" i="10"/>
  <c r="R209" i="10"/>
  <c r="R210" i="10"/>
  <c r="R211" i="10"/>
  <c r="R212" i="10"/>
  <c r="R213" i="10"/>
  <c r="R214" i="10"/>
  <c r="R215" i="10"/>
  <c r="R216" i="10"/>
  <c r="R217" i="10"/>
  <c r="R218" i="10"/>
  <c r="R219" i="10"/>
  <c r="R220" i="10"/>
  <c r="R221" i="10"/>
  <c r="R222" i="10"/>
  <c r="R223" i="10"/>
  <c r="R224" i="10"/>
  <c r="R225" i="10"/>
  <c r="R226" i="10"/>
  <c r="R227" i="10"/>
  <c r="R228" i="10"/>
  <c r="R229" i="10"/>
  <c r="R230" i="10"/>
  <c r="R231" i="10"/>
  <c r="R232" i="10"/>
  <c r="R233" i="10"/>
  <c r="R234" i="10"/>
  <c r="R235" i="10"/>
  <c r="R236" i="10"/>
  <c r="R237" i="10"/>
  <c r="R238" i="10"/>
  <c r="R239" i="10"/>
  <c r="R240" i="10"/>
  <c r="R241" i="10"/>
  <c r="R242" i="10"/>
  <c r="R243" i="10"/>
  <c r="R244" i="10"/>
  <c r="R245" i="10"/>
  <c r="R246" i="10"/>
  <c r="R247" i="10"/>
  <c r="R248" i="10"/>
  <c r="R249" i="10"/>
  <c r="R250" i="10"/>
  <c r="R251" i="10"/>
  <c r="R252" i="10"/>
  <c r="R253" i="10"/>
  <c r="R254" i="10"/>
  <c r="R255" i="10"/>
  <c r="R256" i="10"/>
  <c r="R257" i="10"/>
  <c r="R258" i="10"/>
  <c r="R259" i="10"/>
  <c r="R260" i="10"/>
  <c r="R261" i="10"/>
  <c r="R262" i="10"/>
  <c r="R263" i="10"/>
  <c r="R264" i="10"/>
  <c r="R265" i="10"/>
  <c r="R266" i="10"/>
  <c r="R267" i="10"/>
  <c r="R268" i="10"/>
  <c r="R269" i="10"/>
  <c r="R270" i="10"/>
  <c r="R271" i="10"/>
  <c r="R272" i="10"/>
  <c r="R273" i="10"/>
  <c r="R274" i="10"/>
  <c r="R275" i="10"/>
  <c r="R276" i="10"/>
  <c r="R277" i="10"/>
  <c r="R278" i="10"/>
  <c r="R279" i="10"/>
  <c r="R280" i="10"/>
  <c r="R281" i="10"/>
  <c r="R282" i="10"/>
  <c r="R283" i="10"/>
  <c r="R284" i="10"/>
  <c r="R285" i="10"/>
  <c r="R286" i="10"/>
  <c r="R287" i="10"/>
  <c r="R288" i="10"/>
  <c r="R289" i="10"/>
  <c r="R290" i="10"/>
  <c r="R291" i="10"/>
  <c r="R292" i="10"/>
  <c r="R293" i="10"/>
  <c r="R294" i="10"/>
  <c r="R295" i="10"/>
  <c r="R296" i="10"/>
  <c r="R297" i="10"/>
  <c r="R298" i="10"/>
  <c r="R299" i="10"/>
  <c r="R300" i="10"/>
  <c r="R301" i="10"/>
  <c r="R302" i="10"/>
  <c r="R303" i="10"/>
  <c r="R304" i="10"/>
  <c r="R305" i="10"/>
  <c r="R306" i="10"/>
  <c r="R307" i="10"/>
  <c r="R308" i="10"/>
  <c r="R309" i="10"/>
  <c r="R310" i="10"/>
  <c r="R311" i="10"/>
  <c r="R312" i="10"/>
  <c r="R313" i="10"/>
  <c r="R314" i="10"/>
  <c r="R315" i="10"/>
  <c r="R316" i="10"/>
  <c r="R317" i="10"/>
  <c r="R318" i="10"/>
  <c r="R319" i="10"/>
  <c r="R320" i="10"/>
  <c r="R321" i="10"/>
  <c r="R322" i="10"/>
  <c r="R323" i="10"/>
  <c r="R324" i="10"/>
  <c r="R325" i="10"/>
  <c r="R326" i="10"/>
  <c r="R327" i="10"/>
  <c r="R328" i="10"/>
  <c r="R329" i="10"/>
  <c r="R330" i="10"/>
  <c r="R331" i="10"/>
  <c r="R332" i="10"/>
  <c r="R333" i="10"/>
  <c r="R334" i="10"/>
  <c r="R335" i="10"/>
  <c r="R336" i="10"/>
  <c r="R337" i="10"/>
  <c r="R338" i="10"/>
  <c r="R339" i="10"/>
  <c r="R340" i="10"/>
  <c r="R341" i="10"/>
  <c r="R342" i="10"/>
  <c r="R343" i="10"/>
  <c r="R344" i="10"/>
  <c r="R345" i="10"/>
  <c r="R346" i="10"/>
  <c r="R347" i="10"/>
  <c r="R348" i="10"/>
  <c r="R349" i="10"/>
  <c r="R350" i="10"/>
  <c r="R351" i="10"/>
  <c r="R352" i="10"/>
  <c r="R353" i="10"/>
  <c r="R354" i="10"/>
  <c r="R355" i="10"/>
  <c r="R356" i="10"/>
  <c r="R357" i="10"/>
  <c r="R358" i="10"/>
  <c r="R359" i="10"/>
  <c r="R360" i="10"/>
  <c r="R361" i="10"/>
  <c r="R362" i="10"/>
  <c r="R363" i="10"/>
  <c r="R364" i="10"/>
  <c r="R365" i="10"/>
  <c r="R366" i="10"/>
  <c r="R367" i="10"/>
  <c r="R368" i="10"/>
  <c r="R369" i="10"/>
  <c r="R370" i="10"/>
  <c r="R371" i="10"/>
  <c r="R372" i="10"/>
  <c r="R373" i="10"/>
  <c r="R374" i="10"/>
  <c r="R375" i="10"/>
  <c r="R376" i="10"/>
  <c r="R377" i="10"/>
  <c r="R378" i="10"/>
  <c r="R379" i="10"/>
  <c r="R380" i="10"/>
  <c r="R381" i="10"/>
  <c r="R382" i="10"/>
  <c r="R383" i="10"/>
  <c r="R384" i="10"/>
  <c r="R385" i="10"/>
  <c r="R386" i="10"/>
  <c r="R387" i="10"/>
  <c r="R388" i="10"/>
  <c r="R389" i="10"/>
  <c r="R390" i="10"/>
  <c r="R391" i="10"/>
  <c r="R392" i="10"/>
  <c r="R393" i="10"/>
  <c r="R394" i="10"/>
  <c r="R395" i="10"/>
  <c r="R396" i="10"/>
  <c r="R397" i="10"/>
  <c r="R398" i="10"/>
  <c r="R399" i="10"/>
  <c r="R400" i="10"/>
  <c r="R401" i="10"/>
  <c r="R402" i="10"/>
  <c r="R403" i="10"/>
  <c r="R404" i="10"/>
  <c r="R405" i="10"/>
  <c r="R406" i="10"/>
  <c r="R407" i="10"/>
  <c r="R408" i="10"/>
  <c r="R409" i="10"/>
  <c r="R410" i="10"/>
  <c r="R411" i="10"/>
  <c r="R412" i="10"/>
  <c r="R413" i="10"/>
  <c r="R414" i="10"/>
  <c r="R415" i="10"/>
  <c r="R416" i="10"/>
  <c r="R417" i="10"/>
  <c r="R418" i="10"/>
  <c r="R419" i="10"/>
  <c r="R420" i="10"/>
  <c r="R421" i="10"/>
  <c r="R422" i="10"/>
  <c r="R423" i="10"/>
  <c r="R424" i="10"/>
  <c r="R425" i="10"/>
  <c r="R426" i="10"/>
  <c r="R427" i="10"/>
  <c r="R428" i="10"/>
  <c r="R429" i="10"/>
  <c r="R430" i="10"/>
  <c r="R431" i="10"/>
  <c r="R432" i="10"/>
  <c r="R433" i="10"/>
  <c r="R434" i="10"/>
  <c r="R435" i="10"/>
  <c r="R436" i="10"/>
  <c r="R437" i="10"/>
  <c r="R438" i="10"/>
  <c r="R439" i="10"/>
  <c r="R440" i="10"/>
  <c r="R441" i="10"/>
  <c r="R442" i="10"/>
  <c r="R443" i="10"/>
  <c r="R444" i="10"/>
  <c r="R445" i="10"/>
  <c r="R446" i="10"/>
  <c r="R447" i="10"/>
  <c r="R448" i="10"/>
  <c r="R449" i="10"/>
  <c r="R450" i="10"/>
  <c r="R451" i="10"/>
  <c r="R452" i="10"/>
  <c r="R453" i="10"/>
  <c r="R454" i="10"/>
  <c r="R455" i="10"/>
  <c r="R456" i="10"/>
  <c r="R457" i="10"/>
  <c r="R458" i="10"/>
  <c r="R459" i="10"/>
  <c r="R460" i="10"/>
  <c r="R461" i="10"/>
  <c r="R462" i="10"/>
  <c r="R463" i="10"/>
  <c r="R464" i="10"/>
  <c r="R465" i="10"/>
  <c r="R466" i="10"/>
  <c r="R467" i="10"/>
  <c r="R468" i="10"/>
  <c r="R469" i="10"/>
  <c r="R470" i="10"/>
  <c r="R471" i="10"/>
  <c r="R472" i="10"/>
  <c r="R473" i="10"/>
  <c r="R474" i="10"/>
  <c r="R475" i="10"/>
  <c r="R476" i="10"/>
  <c r="R477" i="10"/>
  <c r="R478" i="10"/>
  <c r="R479" i="10"/>
  <c r="R480" i="10"/>
  <c r="R481" i="10"/>
  <c r="R482" i="10"/>
  <c r="R483" i="10"/>
  <c r="R484" i="10"/>
  <c r="R485" i="10"/>
  <c r="R486" i="10"/>
  <c r="R487" i="10"/>
  <c r="R488" i="10"/>
  <c r="R489" i="10"/>
  <c r="R490" i="10"/>
  <c r="R491" i="10"/>
  <c r="R492" i="10"/>
  <c r="R493" i="10"/>
  <c r="R494" i="10"/>
  <c r="R495" i="10"/>
  <c r="R496" i="10"/>
  <c r="R497" i="10"/>
  <c r="R498" i="10"/>
  <c r="R499" i="10"/>
  <c r="R500" i="10"/>
  <c r="R501" i="10"/>
  <c r="R502" i="10"/>
  <c r="R503" i="10"/>
  <c r="R504" i="10"/>
  <c r="R505" i="10"/>
  <c r="R506" i="10"/>
  <c r="R507" i="10"/>
  <c r="R508" i="10"/>
  <c r="R509" i="10"/>
  <c r="R510" i="10"/>
  <c r="R511" i="10"/>
  <c r="R512" i="10"/>
  <c r="R513" i="10"/>
  <c r="R514" i="10"/>
  <c r="R515" i="10"/>
  <c r="R516" i="10"/>
  <c r="R517" i="10"/>
  <c r="R518" i="10"/>
  <c r="R519" i="10"/>
  <c r="R520" i="10"/>
  <c r="R521" i="10"/>
  <c r="R522" i="10"/>
  <c r="R523" i="10"/>
  <c r="R524" i="10"/>
  <c r="R525" i="10"/>
  <c r="R526" i="10"/>
  <c r="R527" i="10"/>
  <c r="R528" i="10"/>
  <c r="R529" i="10"/>
  <c r="R530" i="10"/>
  <c r="R531" i="10"/>
  <c r="R532" i="10"/>
  <c r="R533" i="10"/>
  <c r="R534" i="10"/>
  <c r="R535" i="10"/>
  <c r="R536" i="10"/>
  <c r="R537" i="10"/>
  <c r="R538" i="10"/>
  <c r="R539" i="10"/>
  <c r="R540" i="10"/>
  <c r="R541" i="10"/>
  <c r="R542" i="10"/>
  <c r="R543" i="10"/>
  <c r="R544" i="10"/>
  <c r="R545" i="10"/>
  <c r="R546" i="10"/>
  <c r="R547" i="10"/>
  <c r="R548" i="10"/>
  <c r="R549" i="10"/>
  <c r="R550" i="10"/>
  <c r="R551" i="10"/>
  <c r="R552" i="10"/>
  <c r="R553" i="10"/>
  <c r="R554" i="10"/>
  <c r="R555" i="10"/>
  <c r="R556" i="10"/>
  <c r="R557" i="10"/>
  <c r="R558" i="10"/>
  <c r="R559" i="10"/>
  <c r="R560" i="10"/>
  <c r="R561" i="10"/>
  <c r="R562" i="10"/>
  <c r="R563" i="10"/>
  <c r="R564" i="10"/>
  <c r="R565" i="10"/>
  <c r="R566" i="10"/>
  <c r="R567" i="10"/>
  <c r="R568" i="10"/>
  <c r="R569" i="10"/>
  <c r="R570" i="10"/>
  <c r="R571" i="10"/>
  <c r="R572" i="10"/>
  <c r="R573" i="10"/>
  <c r="R574" i="10"/>
  <c r="R575" i="10"/>
  <c r="R576" i="10"/>
  <c r="R577" i="10"/>
  <c r="R578" i="10"/>
  <c r="R579" i="10"/>
  <c r="R580" i="10"/>
  <c r="R581" i="10"/>
  <c r="R582" i="10"/>
  <c r="R583" i="10"/>
  <c r="R584" i="10"/>
  <c r="R585" i="10"/>
  <c r="R586" i="10"/>
  <c r="R587" i="10"/>
  <c r="R588" i="10"/>
  <c r="R589" i="10"/>
  <c r="R590" i="10"/>
  <c r="R591" i="10"/>
  <c r="R592" i="10"/>
  <c r="R593" i="10"/>
  <c r="R594" i="10"/>
  <c r="R595" i="10"/>
  <c r="R596" i="10"/>
  <c r="R597" i="10"/>
  <c r="R598" i="10"/>
  <c r="R599" i="10"/>
  <c r="R600" i="10"/>
  <c r="R601" i="10"/>
  <c r="R602" i="10"/>
  <c r="R603" i="10"/>
  <c r="R604" i="10"/>
  <c r="R605" i="10"/>
  <c r="R606" i="10"/>
  <c r="R607" i="10"/>
  <c r="R608" i="10"/>
  <c r="R609" i="10"/>
  <c r="R610" i="10"/>
  <c r="R611" i="10"/>
  <c r="R612" i="10"/>
  <c r="R613" i="10"/>
  <c r="R614" i="10"/>
  <c r="R615" i="10"/>
  <c r="R616" i="10"/>
  <c r="R617" i="10"/>
  <c r="R618" i="10"/>
  <c r="R619" i="10"/>
  <c r="R620" i="10"/>
  <c r="R621" i="10"/>
  <c r="R622" i="10"/>
  <c r="R623" i="10"/>
  <c r="R624" i="10"/>
  <c r="R625" i="10"/>
  <c r="R626" i="10"/>
  <c r="R627" i="10"/>
  <c r="R628" i="10"/>
  <c r="R629" i="10"/>
  <c r="R630" i="10"/>
  <c r="R631" i="10"/>
  <c r="R632" i="10"/>
  <c r="R633" i="10"/>
  <c r="R634" i="10"/>
  <c r="R635" i="10"/>
  <c r="R636" i="10"/>
  <c r="R637" i="10"/>
  <c r="R638" i="10"/>
  <c r="R639" i="10"/>
  <c r="R640" i="10"/>
  <c r="R641" i="10"/>
  <c r="R642" i="10"/>
  <c r="R643" i="10"/>
  <c r="R644" i="10"/>
  <c r="R645" i="10"/>
  <c r="R646" i="10"/>
  <c r="R647" i="10"/>
  <c r="R648" i="10"/>
  <c r="R649" i="10"/>
  <c r="R650" i="10"/>
  <c r="R651" i="10"/>
  <c r="R652" i="10"/>
  <c r="R653" i="10"/>
  <c r="R654" i="10"/>
  <c r="R655" i="10"/>
  <c r="R656" i="10"/>
  <c r="R657" i="10"/>
  <c r="R658" i="10"/>
  <c r="R659" i="10"/>
  <c r="R660" i="10"/>
  <c r="R661" i="10"/>
  <c r="R662" i="10"/>
  <c r="R663" i="10"/>
  <c r="R664" i="10"/>
  <c r="R665" i="10"/>
  <c r="R666" i="10"/>
  <c r="R667" i="10"/>
  <c r="R668" i="10"/>
  <c r="R669" i="10"/>
  <c r="R670" i="10"/>
  <c r="R671" i="10"/>
  <c r="R672" i="10"/>
  <c r="R673" i="10"/>
  <c r="R674" i="10"/>
  <c r="R675" i="10"/>
  <c r="R676" i="10"/>
  <c r="R677" i="10"/>
  <c r="R678" i="10"/>
  <c r="R679" i="10"/>
  <c r="R680" i="10"/>
  <c r="R681" i="10"/>
  <c r="R682" i="10"/>
  <c r="R683" i="10"/>
  <c r="R684" i="10"/>
  <c r="R685" i="10"/>
  <c r="R686" i="10"/>
  <c r="R687" i="10"/>
  <c r="R688" i="10"/>
  <c r="R689" i="10"/>
  <c r="R690" i="10"/>
  <c r="R691" i="10"/>
  <c r="R692" i="10"/>
  <c r="R693" i="10"/>
  <c r="R694" i="10"/>
  <c r="R695" i="10"/>
  <c r="R696" i="10"/>
  <c r="R697" i="10"/>
  <c r="R698" i="10"/>
  <c r="R699" i="10"/>
  <c r="R700" i="10"/>
  <c r="R701" i="10"/>
  <c r="R702" i="10"/>
  <c r="R703" i="10"/>
  <c r="R704" i="10"/>
  <c r="R705" i="10"/>
  <c r="R706" i="10"/>
  <c r="R707" i="10"/>
  <c r="R708" i="10"/>
  <c r="R709" i="10"/>
  <c r="R710" i="10"/>
  <c r="R711" i="10"/>
  <c r="R712" i="10"/>
  <c r="R713" i="10"/>
  <c r="R714" i="10"/>
  <c r="R715" i="10"/>
  <c r="R716" i="10"/>
  <c r="R717" i="10"/>
  <c r="R718" i="10"/>
  <c r="R719" i="10"/>
  <c r="R720" i="10"/>
  <c r="R721" i="10"/>
  <c r="R722" i="10"/>
  <c r="R723" i="10"/>
  <c r="R724" i="10"/>
  <c r="R725" i="10"/>
  <c r="R726" i="10"/>
  <c r="R727" i="10"/>
  <c r="R728" i="10"/>
  <c r="R729" i="10"/>
  <c r="R730" i="10"/>
  <c r="R731" i="10"/>
  <c r="R732" i="10"/>
  <c r="R733" i="10"/>
  <c r="R734" i="10"/>
  <c r="R735" i="10"/>
  <c r="R736" i="10"/>
  <c r="R737" i="10"/>
  <c r="R738" i="10"/>
  <c r="R739" i="10"/>
  <c r="R740" i="10"/>
  <c r="R741" i="10"/>
  <c r="R742" i="10"/>
  <c r="R743" i="10"/>
  <c r="R744" i="10"/>
  <c r="R745" i="10"/>
  <c r="R746" i="10"/>
  <c r="R747" i="10"/>
  <c r="R748" i="10"/>
  <c r="R749" i="10"/>
  <c r="R750" i="10"/>
  <c r="R751" i="10"/>
  <c r="R752" i="10"/>
  <c r="R753" i="10"/>
  <c r="R754" i="10"/>
  <c r="R755" i="10"/>
  <c r="R756" i="10"/>
  <c r="R5" i="10"/>
  <c r="R6" i="10"/>
  <c r="R7" i="10"/>
  <c r="R4" i="10"/>
  <c r="D5" i="10"/>
  <c r="E5" i="10"/>
  <c r="F5" i="10"/>
  <c r="G5" i="10"/>
  <c r="H5" i="10"/>
  <c r="I5" i="10"/>
  <c r="J5" i="10"/>
  <c r="K5" i="10"/>
  <c r="L5" i="10"/>
  <c r="M5" i="10"/>
  <c r="N5" i="10"/>
  <c r="O5" i="10"/>
  <c r="P5" i="10"/>
  <c r="Q5" i="10"/>
  <c r="S5" i="10"/>
  <c r="U5" i="10"/>
  <c r="W5" i="10"/>
  <c r="X5" i="10"/>
  <c r="Y5" i="10"/>
  <c r="Z5" i="10"/>
  <c r="AA5" i="10"/>
  <c r="AB5" i="10"/>
  <c r="D6" i="10"/>
  <c r="E6" i="10"/>
  <c r="F6" i="10"/>
  <c r="G6" i="10"/>
  <c r="H6" i="10"/>
  <c r="I6" i="10"/>
  <c r="J6" i="10"/>
  <c r="K6" i="10"/>
  <c r="L6" i="10"/>
  <c r="M6" i="10"/>
  <c r="N6" i="10"/>
  <c r="O6" i="10"/>
  <c r="P6" i="10"/>
  <c r="Q6" i="10"/>
  <c r="S6" i="10"/>
  <c r="U6" i="10"/>
  <c r="W6" i="10"/>
  <c r="X6" i="10"/>
  <c r="Y6" i="10"/>
  <c r="Z6" i="10"/>
  <c r="AA6" i="10"/>
  <c r="AB6" i="10"/>
  <c r="D7" i="10"/>
  <c r="E7" i="10"/>
  <c r="F7" i="10"/>
  <c r="G7" i="10"/>
  <c r="H7" i="10"/>
  <c r="I7" i="10"/>
  <c r="J7" i="10"/>
  <c r="K7" i="10"/>
  <c r="L7" i="10"/>
  <c r="M7" i="10"/>
  <c r="N7" i="10"/>
  <c r="O7" i="10"/>
  <c r="P7" i="10"/>
  <c r="Q7" i="10"/>
  <c r="S7" i="10"/>
  <c r="U7" i="10"/>
  <c r="W7" i="10"/>
  <c r="X7" i="10"/>
  <c r="Y7" i="10"/>
  <c r="Z7" i="10"/>
  <c r="AA7" i="10"/>
  <c r="AB7" i="10"/>
  <c r="D8" i="10"/>
  <c r="E8" i="10"/>
  <c r="F8" i="10"/>
  <c r="G8" i="10"/>
  <c r="H8" i="10"/>
  <c r="I8" i="10"/>
  <c r="J8" i="10"/>
  <c r="K8" i="10"/>
  <c r="L8" i="10"/>
  <c r="M8" i="10"/>
  <c r="N8" i="10"/>
  <c r="O8" i="10"/>
  <c r="P8" i="10"/>
  <c r="Q8" i="10"/>
  <c r="S8" i="10"/>
  <c r="U8" i="10"/>
  <c r="W8" i="10"/>
  <c r="X8" i="10"/>
  <c r="Y8" i="10"/>
  <c r="Z8" i="10"/>
  <c r="AA8" i="10"/>
  <c r="AB8" i="10"/>
  <c r="D9" i="10"/>
  <c r="E9" i="10"/>
  <c r="F9" i="10"/>
  <c r="G9" i="10"/>
  <c r="H9" i="10"/>
  <c r="I9" i="10"/>
  <c r="J9" i="10"/>
  <c r="K9" i="10"/>
  <c r="L9" i="10"/>
  <c r="M9" i="10"/>
  <c r="N9" i="10"/>
  <c r="O9" i="10"/>
  <c r="P9" i="10"/>
  <c r="Q9" i="10"/>
  <c r="S9" i="10"/>
  <c r="U9" i="10"/>
  <c r="W9" i="10"/>
  <c r="X9" i="10"/>
  <c r="Y9" i="10"/>
  <c r="Z9" i="10"/>
  <c r="AA9" i="10"/>
  <c r="AB9" i="10"/>
  <c r="D10" i="10"/>
  <c r="E10" i="10"/>
  <c r="F10" i="10"/>
  <c r="G10" i="10"/>
  <c r="H10" i="10"/>
  <c r="I10" i="10"/>
  <c r="J10" i="10"/>
  <c r="K10" i="10"/>
  <c r="L10" i="10"/>
  <c r="M10" i="10"/>
  <c r="N10" i="10"/>
  <c r="O10" i="10"/>
  <c r="P10" i="10"/>
  <c r="Q10" i="10"/>
  <c r="S10" i="10"/>
  <c r="U10" i="10"/>
  <c r="W10" i="10"/>
  <c r="X10" i="10"/>
  <c r="Y10" i="10"/>
  <c r="Z10" i="10"/>
  <c r="AA10" i="10"/>
  <c r="AB10" i="10"/>
  <c r="D11" i="10"/>
  <c r="E11" i="10"/>
  <c r="F11" i="10"/>
  <c r="G11" i="10"/>
  <c r="H11" i="10"/>
  <c r="I11" i="10"/>
  <c r="J11" i="10"/>
  <c r="K11" i="10"/>
  <c r="L11" i="10"/>
  <c r="M11" i="10"/>
  <c r="N11" i="10"/>
  <c r="O11" i="10"/>
  <c r="P11" i="10"/>
  <c r="Q11" i="10"/>
  <c r="S11" i="10"/>
  <c r="U11" i="10"/>
  <c r="W11" i="10"/>
  <c r="X11" i="10"/>
  <c r="Y11" i="10"/>
  <c r="Z11" i="10"/>
  <c r="AA11" i="10"/>
  <c r="AB11" i="10"/>
  <c r="D12" i="10"/>
  <c r="E12" i="10"/>
  <c r="F12" i="10"/>
  <c r="G12" i="10"/>
  <c r="H12" i="10"/>
  <c r="I12" i="10"/>
  <c r="J12" i="10"/>
  <c r="K12" i="10"/>
  <c r="L12" i="10"/>
  <c r="M12" i="10"/>
  <c r="N12" i="10"/>
  <c r="O12" i="10"/>
  <c r="P12" i="10"/>
  <c r="Q12" i="10"/>
  <c r="S12" i="10"/>
  <c r="U12" i="10"/>
  <c r="W12" i="10"/>
  <c r="X12" i="10"/>
  <c r="Y12" i="10"/>
  <c r="Z12" i="10"/>
  <c r="AA12" i="10"/>
  <c r="AB12" i="10"/>
  <c r="D13" i="10"/>
  <c r="E13" i="10"/>
  <c r="F13" i="10"/>
  <c r="G13" i="10"/>
  <c r="H13" i="10"/>
  <c r="I13" i="10"/>
  <c r="J13" i="10"/>
  <c r="K13" i="10"/>
  <c r="L13" i="10"/>
  <c r="M13" i="10"/>
  <c r="N13" i="10"/>
  <c r="O13" i="10"/>
  <c r="P13" i="10"/>
  <c r="Q13" i="10"/>
  <c r="S13" i="10"/>
  <c r="U13" i="10"/>
  <c r="W13" i="10"/>
  <c r="X13" i="10"/>
  <c r="Y13" i="10"/>
  <c r="Z13" i="10"/>
  <c r="AA13" i="10"/>
  <c r="AB13" i="10"/>
  <c r="D14" i="10"/>
  <c r="E14" i="10"/>
  <c r="F14" i="10"/>
  <c r="G14" i="10"/>
  <c r="H14" i="10"/>
  <c r="I14" i="10"/>
  <c r="J14" i="10"/>
  <c r="K14" i="10"/>
  <c r="L14" i="10"/>
  <c r="M14" i="10"/>
  <c r="N14" i="10"/>
  <c r="O14" i="10"/>
  <c r="P14" i="10"/>
  <c r="Q14" i="10"/>
  <c r="S14" i="10"/>
  <c r="U14" i="10"/>
  <c r="W14" i="10"/>
  <c r="X14" i="10"/>
  <c r="Y14" i="10"/>
  <c r="Z14" i="10"/>
  <c r="AA14" i="10"/>
  <c r="AB14" i="10"/>
  <c r="D15" i="10"/>
  <c r="E15" i="10"/>
  <c r="F15" i="10"/>
  <c r="G15" i="10"/>
  <c r="H15" i="10"/>
  <c r="I15" i="10"/>
  <c r="J15" i="10"/>
  <c r="K15" i="10"/>
  <c r="L15" i="10"/>
  <c r="M15" i="10"/>
  <c r="N15" i="10"/>
  <c r="O15" i="10"/>
  <c r="P15" i="10"/>
  <c r="Q15" i="10"/>
  <c r="S15" i="10"/>
  <c r="U15" i="10"/>
  <c r="W15" i="10"/>
  <c r="X15" i="10"/>
  <c r="Y15" i="10"/>
  <c r="Z15" i="10"/>
  <c r="AA15" i="10"/>
  <c r="AB15" i="10"/>
  <c r="D16" i="10"/>
  <c r="E16" i="10"/>
  <c r="F16" i="10"/>
  <c r="G16" i="10"/>
  <c r="H16" i="10"/>
  <c r="I16" i="10"/>
  <c r="J16" i="10"/>
  <c r="K16" i="10"/>
  <c r="L16" i="10"/>
  <c r="M16" i="10"/>
  <c r="N16" i="10"/>
  <c r="O16" i="10"/>
  <c r="P16" i="10"/>
  <c r="Q16" i="10"/>
  <c r="S16" i="10"/>
  <c r="U16" i="10"/>
  <c r="W16" i="10"/>
  <c r="X16" i="10"/>
  <c r="Y16" i="10"/>
  <c r="Z16" i="10"/>
  <c r="AA16" i="10"/>
  <c r="AB16" i="10"/>
  <c r="D17" i="10"/>
  <c r="E17" i="10"/>
  <c r="F17" i="10"/>
  <c r="G17" i="10"/>
  <c r="H17" i="10"/>
  <c r="I17" i="10"/>
  <c r="J17" i="10"/>
  <c r="K17" i="10"/>
  <c r="L17" i="10"/>
  <c r="M17" i="10"/>
  <c r="N17" i="10"/>
  <c r="O17" i="10"/>
  <c r="P17" i="10"/>
  <c r="Q17" i="10"/>
  <c r="S17" i="10"/>
  <c r="U17" i="10"/>
  <c r="W17" i="10"/>
  <c r="X17" i="10"/>
  <c r="Y17" i="10"/>
  <c r="Z17" i="10"/>
  <c r="AA17" i="10"/>
  <c r="AB17" i="10"/>
  <c r="D18" i="10"/>
  <c r="E18" i="10"/>
  <c r="F18" i="10"/>
  <c r="G18" i="10"/>
  <c r="H18" i="10"/>
  <c r="I18" i="10"/>
  <c r="J18" i="10"/>
  <c r="K18" i="10"/>
  <c r="L18" i="10"/>
  <c r="M18" i="10"/>
  <c r="N18" i="10"/>
  <c r="O18" i="10"/>
  <c r="P18" i="10"/>
  <c r="Q18" i="10"/>
  <c r="S18" i="10"/>
  <c r="U18" i="10"/>
  <c r="W18" i="10"/>
  <c r="X18" i="10"/>
  <c r="Y18" i="10"/>
  <c r="Z18" i="10"/>
  <c r="AA18" i="10"/>
  <c r="AB18" i="10"/>
  <c r="D19" i="10"/>
  <c r="E19" i="10"/>
  <c r="F19" i="10"/>
  <c r="G19" i="10"/>
  <c r="H19" i="10"/>
  <c r="I19" i="10"/>
  <c r="J19" i="10"/>
  <c r="K19" i="10"/>
  <c r="L19" i="10"/>
  <c r="M19" i="10"/>
  <c r="N19" i="10"/>
  <c r="O19" i="10"/>
  <c r="P19" i="10"/>
  <c r="Q19" i="10"/>
  <c r="S19" i="10"/>
  <c r="U19" i="10"/>
  <c r="W19" i="10"/>
  <c r="X19" i="10"/>
  <c r="Y19" i="10"/>
  <c r="Z19" i="10"/>
  <c r="AA19" i="10"/>
  <c r="AB19" i="10"/>
  <c r="D20" i="10"/>
  <c r="E20" i="10"/>
  <c r="F20" i="10"/>
  <c r="G20" i="10"/>
  <c r="H20" i="10"/>
  <c r="I20" i="10"/>
  <c r="J20" i="10"/>
  <c r="K20" i="10"/>
  <c r="L20" i="10"/>
  <c r="M20" i="10"/>
  <c r="N20" i="10"/>
  <c r="O20" i="10"/>
  <c r="P20" i="10"/>
  <c r="Q20" i="10"/>
  <c r="S20" i="10"/>
  <c r="U20" i="10"/>
  <c r="W20" i="10"/>
  <c r="X20" i="10"/>
  <c r="Y20" i="10"/>
  <c r="Z20" i="10"/>
  <c r="AA20" i="10"/>
  <c r="AB20" i="10"/>
  <c r="D21" i="10"/>
  <c r="E21" i="10"/>
  <c r="F21" i="10"/>
  <c r="G21" i="10"/>
  <c r="H21" i="10"/>
  <c r="I21" i="10"/>
  <c r="J21" i="10"/>
  <c r="K21" i="10"/>
  <c r="L21" i="10"/>
  <c r="M21" i="10"/>
  <c r="N21" i="10"/>
  <c r="O21" i="10"/>
  <c r="P21" i="10"/>
  <c r="Q21" i="10"/>
  <c r="S21" i="10"/>
  <c r="U21" i="10"/>
  <c r="W21" i="10"/>
  <c r="X21" i="10"/>
  <c r="Y21" i="10"/>
  <c r="Z21" i="10"/>
  <c r="AA21" i="10"/>
  <c r="AB21" i="10"/>
  <c r="D22" i="10"/>
  <c r="E22" i="10"/>
  <c r="F22" i="10"/>
  <c r="G22" i="10"/>
  <c r="H22" i="10"/>
  <c r="I22" i="10"/>
  <c r="J22" i="10"/>
  <c r="K22" i="10"/>
  <c r="L22" i="10"/>
  <c r="M22" i="10"/>
  <c r="N22" i="10"/>
  <c r="O22" i="10"/>
  <c r="P22" i="10"/>
  <c r="Q22" i="10"/>
  <c r="S22" i="10"/>
  <c r="U22" i="10"/>
  <c r="W22" i="10"/>
  <c r="X22" i="10"/>
  <c r="Y22" i="10"/>
  <c r="Z22" i="10"/>
  <c r="AA22" i="10"/>
  <c r="AB22" i="10"/>
  <c r="D23" i="10"/>
  <c r="E23" i="10"/>
  <c r="F23" i="10"/>
  <c r="G23" i="10"/>
  <c r="H23" i="10"/>
  <c r="I23" i="10"/>
  <c r="J23" i="10"/>
  <c r="K23" i="10"/>
  <c r="L23" i="10"/>
  <c r="M23" i="10"/>
  <c r="N23" i="10"/>
  <c r="O23" i="10"/>
  <c r="P23" i="10"/>
  <c r="Q23" i="10"/>
  <c r="S23" i="10"/>
  <c r="U23" i="10"/>
  <c r="W23" i="10"/>
  <c r="X23" i="10"/>
  <c r="Y23" i="10"/>
  <c r="Z23" i="10"/>
  <c r="AA23" i="10"/>
  <c r="AB23" i="10"/>
  <c r="D24" i="10"/>
  <c r="E24" i="10"/>
  <c r="F24" i="10"/>
  <c r="G24" i="10"/>
  <c r="H24" i="10"/>
  <c r="I24" i="10"/>
  <c r="J24" i="10"/>
  <c r="K24" i="10"/>
  <c r="L24" i="10"/>
  <c r="M24" i="10"/>
  <c r="N24" i="10"/>
  <c r="O24" i="10"/>
  <c r="P24" i="10"/>
  <c r="Q24" i="10"/>
  <c r="S24" i="10"/>
  <c r="U24" i="10"/>
  <c r="W24" i="10"/>
  <c r="X24" i="10"/>
  <c r="Y24" i="10"/>
  <c r="Z24" i="10"/>
  <c r="AA24" i="10"/>
  <c r="AB24" i="10"/>
  <c r="D25" i="10"/>
  <c r="E25" i="10"/>
  <c r="F25" i="10"/>
  <c r="G25" i="10"/>
  <c r="H25" i="10"/>
  <c r="I25" i="10"/>
  <c r="J25" i="10"/>
  <c r="K25" i="10"/>
  <c r="L25" i="10"/>
  <c r="M25" i="10"/>
  <c r="N25" i="10"/>
  <c r="O25" i="10"/>
  <c r="P25" i="10"/>
  <c r="Q25" i="10"/>
  <c r="S25" i="10"/>
  <c r="U25" i="10"/>
  <c r="W25" i="10"/>
  <c r="X25" i="10"/>
  <c r="Y25" i="10"/>
  <c r="Z25" i="10"/>
  <c r="AA25" i="10"/>
  <c r="AB25" i="10"/>
  <c r="D26" i="10"/>
  <c r="E26" i="10"/>
  <c r="F26" i="10"/>
  <c r="G26" i="10"/>
  <c r="H26" i="10"/>
  <c r="I26" i="10"/>
  <c r="J26" i="10"/>
  <c r="K26" i="10"/>
  <c r="L26" i="10"/>
  <c r="M26" i="10"/>
  <c r="N26" i="10"/>
  <c r="O26" i="10"/>
  <c r="P26" i="10"/>
  <c r="Q26" i="10"/>
  <c r="S26" i="10"/>
  <c r="U26" i="10"/>
  <c r="W26" i="10"/>
  <c r="X26" i="10"/>
  <c r="Y26" i="10"/>
  <c r="Z26" i="10"/>
  <c r="AA26" i="10"/>
  <c r="AB26" i="10"/>
  <c r="D27" i="10"/>
  <c r="E27" i="10"/>
  <c r="F27" i="10"/>
  <c r="G27" i="10"/>
  <c r="H27" i="10"/>
  <c r="I27" i="10"/>
  <c r="J27" i="10"/>
  <c r="K27" i="10"/>
  <c r="L27" i="10"/>
  <c r="M27" i="10"/>
  <c r="N27" i="10"/>
  <c r="O27" i="10"/>
  <c r="P27" i="10"/>
  <c r="Q27" i="10"/>
  <c r="S27" i="10"/>
  <c r="U27" i="10"/>
  <c r="W27" i="10"/>
  <c r="X27" i="10"/>
  <c r="Y27" i="10"/>
  <c r="Z27" i="10"/>
  <c r="AA27" i="10"/>
  <c r="AB27" i="10"/>
  <c r="D28" i="10"/>
  <c r="E28" i="10"/>
  <c r="F28" i="10"/>
  <c r="G28" i="10"/>
  <c r="H28" i="10"/>
  <c r="I28" i="10"/>
  <c r="J28" i="10"/>
  <c r="K28" i="10"/>
  <c r="L28" i="10"/>
  <c r="M28" i="10"/>
  <c r="N28" i="10"/>
  <c r="O28" i="10"/>
  <c r="P28" i="10"/>
  <c r="Q28" i="10"/>
  <c r="S28" i="10"/>
  <c r="U28" i="10"/>
  <c r="W28" i="10"/>
  <c r="X28" i="10"/>
  <c r="Y28" i="10"/>
  <c r="Z28" i="10"/>
  <c r="AA28" i="10"/>
  <c r="AB28" i="10"/>
  <c r="D29" i="10"/>
  <c r="E29" i="10"/>
  <c r="F29" i="10"/>
  <c r="G29" i="10"/>
  <c r="H29" i="10"/>
  <c r="I29" i="10"/>
  <c r="J29" i="10"/>
  <c r="K29" i="10"/>
  <c r="L29" i="10"/>
  <c r="M29" i="10"/>
  <c r="N29" i="10"/>
  <c r="O29" i="10"/>
  <c r="P29" i="10"/>
  <c r="Q29" i="10"/>
  <c r="S29" i="10"/>
  <c r="U29" i="10"/>
  <c r="W29" i="10"/>
  <c r="X29" i="10"/>
  <c r="Y29" i="10"/>
  <c r="Z29" i="10"/>
  <c r="AA29" i="10"/>
  <c r="AB29" i="10"/>
  <c r="D30" i="10"/>
  <c r="E30" i="10"/>
  <c r="F30" i="10"/>
  <c r="G30" i="10"/>
  <c r="H30" i="10"/>
  <c r="I30" i="10"/>
  <c r="J30" i="10"/>
  <c r="K30" i="10"/>
  <c r="L30" i="10"/>
  <c r="M30" i="10"/>
  <c r="N30" i="10"/>
  <c r="O30" i="10"/>
  <c r="P30" i="10"/>
  <c r="Q30" i="10"/>
  <c r="S30" i="10"/>
  <c r="U30" i="10"/>
  <c r="W30" i="10"/>
  <c r="X30" i="10"/>
  <c r="Y30" i="10"/>
  <c r="Z30" i="10"/>
  <c r="AA30" i="10"/>
  <c r="AB30" i="10"/>
  <c r="D31" i="10"/>
  <c r="E31" i="10"/>
  <c r="F31" i="10"/>
  <c r="G31" i="10"/>
  <c r="H31" i="10"/>
  <c r="I31" i="10"/>
  <c r="J31" i="10"/>
  <c r="K31" i="10"/>
  <c r="L31" i="10"/>
  <c r="M31" i="10"/>
  <c r="N31" i="10"/>
  <c r="O31" i="10"/>
  <c r="P31" i="10"/>
  <c r="Q31" i="10"/>
  <c r="S31" i="10"/>
  <c r="U31" i="10"/>
  <c r="W31" i="10"/>
  <c r="X31" i="10"/>
  <c r="Y31" i="10"/>
  <c r="Z31" i="10"/>
  <c r="AA31" i="10"/>
  <c r="AB31" i="10"/>
  <c r="D32" i="10"/>
  <c r="E32" i="10"/>
  <c r="F32" i="10"/>
  <c r="G32" i="10"/>
  <c r="H32" i="10"/>
  <c r="I32" i="10"/>
  <c r="J32" i="10"/>
  <c r="K32" i="10"/>
  <c r="L32" i="10"/>
  <c r="M32" i="10"/>
  <c r="N32" i="10"/>
  <c r="O32" i="10"/>
  <c r="P32" i="10"/>
  <c r="Q32" i="10"/>
  <c r="S32" i="10"/>
  <c r="U32" i="10"/>
  <c r="W32" i="10"/>
  <c r="X32" i="10"/>
  <c r="Y32" i="10"/>
  <c r="Z32" i="10"/>
  <c r="AA32" i="10"/>
  <c r="AB32" i="10"/>
  <c r="D33" i="10"/>
  <c r="E33" i="10"/>
  <c r="F33" i="10"/>
  <c r="G33" i="10"/>
  <c r="H33" i="10"/>
  <c r="I33" i="10"/>
  <c r="J33" i="10"/>
  <c r="K33" i="10"/>
  <c r="L33" i="10"/>
  <c r="M33" i="10"/>
  <c r="N33" i="10"/>
  <c r="O33" i="10"/>
  <c r="P33" i="10"/>
  <c r="Q33" i="10"/>
  <c r="S33" i="10"/>
  <c r="U33" i="10"/>
  <c r="W33" i="10"/>
  <c r="X33" i="10"/>
  <c r="Y33" i="10"/>
  <c r="Z33" i="10"/>
  <c r="AA33" i="10"/>
  <c r="AB33" i="10"/>
  <c r="D34" i="10"/>
  <c r="E34" i="10"/>
  <c r="F34" i="10"/>
  <c r="G34" i="10"/>
  <c r="H34" i="10"/>
  <c r="I34" i="10"/>
  <c r="J34" i="10"/>
  <c r="K34" i="10"/>
  <c r="L34" i="10"/>
  <c r="M34" i="10"/>
  <c r="N34" i="10"/>
  <c r="O34" i="10"/>
  <c r="P34" i="10"/>
  <c r="Q34" i="10"/>
  <c r="S34" i="10"/>
  <c r="U34" i="10"/>
  <c r="W34" i="10"/>
  <c r="X34" i="10"/>
  <c r="Y34" i="10"/>
  <c r="Z34" i="10"/>
  <c r="AA34" i="10"/>
  <c r="AB34" i="10"/>
  <c r="D35" i="10"/>
  <c r="E35" i="10"/>
  <c r="F35" i="10"/>
  <c r="G35" i="10"/>
  <c r="H35" i="10"/>
  <c r="I35" i="10"/>
  <c r="J35" i="10"/>
  <c r="K35" i="10"/>
  <c r="L35" i="10"/>
  <c r="M35" i="10"/>
  <c r="N35" i="10"/>
  <c r="O35" i="10"/>
  <c r="P35" i="10"/>
  <c r="Q35" i="10"/>
  <c r="S35" i="10"/>
  <c r="U35" i="10"/>
  <c r="W35" i="10"/>
  <c r="X35" i="10"/>
  <c r="Y35" i="10"/>
  <c r="Z35" i="10"/>
  <c r="AA35" i="10"/>
  <c r="AB35" i="10"/>
  <c r="D36" i="10"/>
  <c r="E36" i="10"/>
  <c r="F36" i="10"/>
  <c r="G36" i="10"/>
  <c r="H36" i="10"/>
  <c r="I36" i="10"/>
  <c r="J36" i="10"/>
  <c r="K36" i="10"/>
  <c r="L36" i="10"/>
  <c r="M36" i="10"/>
  <c r="N36" i="10"/>
  <c r="O36" i="10"/>
  <c r="P36" i="10"/>
  <c r="Q36" i="10"/>
  <c r="S36" i="10"/>
  <c r="U36" i="10"/>
  <c r="W36" i="10"/>
  <c r="X36" i="10"/>
  <c r="Y36" i="10"/>
  <c r="Z36" i="10"/>
  <c r="AA36" i="10"/>
  <c r="AB36" i="10"/>
  <c r="D37" i="10"/>
  <c r="E37" i="10"/>
  <c r="F37" i="10"/>
  <c r="G37" i="10"/>
  <c r="H37" i="10"/>
  <c r="I37" i="10"/>
  <c r="J37" i="10"/>
  <c r="K37" i="10"/>
  <c r="L37" i="10"/>
  <c r="M37" i="10"/>
  <c r="N37" i="10"/>
  <c r="O37" i="10"/>
  <c r="P37" i="10"/>
  <c r="Q37" i="10"/>
  <c r="S37" i="10"/>
  <c r="U37" i="10"/>
  <c r="W37" i="10"/>
  <c r="X37" i="10"/>
  <c r="Y37" i="10"/>
  <c r="Z37" i="10"/>
  <c r="AA37" i="10"/>
  <c r="AB37" i="10"/>
  <c r="D38" i="10"/>
  <c r="E38" i="10"/>
  <c r="F38" i="10"/>
  <c r="G38" i="10"/>
  <c r="H38" i="10"/>
  <c r="I38" i="10"/>
  <c r="J38" i="10"/>
  <c r="K38" i="10"/>
  <c r="L38" i="10"/>
  <c r="M38" i="10"/>
  <c r="N38" i="10"/>
  <c r="O38" i="10"/>
  <c r="P38" i="10"/>
  <c r="Q38" i="10"/>
  <c r="S38" i="10"/>
  <c r="U38" i="10"/>
  <c r="W38" i="10"/>
  <c r="X38" i="10"/>
  <c r="Y38" i="10"/>
  <c r="Z38" i="10"/>
  <c r="AA38" i="10"/>
  <c r="AB38" i="10"/>
  <c r="D39" i="10"/>
  <c r="E39" i="10"/>
  <c r="F39" i="10"/>
  <c r="G39" i="10"/>
  <c r="H39" i="10"/>
  <c r="I39" i="10"/>
  <c r="J39" i="10"/>
  <c r="K39" i="10"/>
  <c r="L39" i="10"/>
  <c r="M39" i="10"/>
  <c r="N39" i="10"/>
  <c r="O39" i="10"/>
  <c r="P39" i="10"/>
  <c r="Q39" i="10"/>
  <c r="S39" i="10"/>
  <c r="U39" i="10"/>
  <c r="W39" i="10"/>
  <c r="X39" i="10"/>
  <c r="Y39" i="10"/>
  <c r="Z39" i="10"/>
  <c r="AA39" i="10"/>
  <c r="AB39" i="10"/>
  <c r="D40" i="10"/>
  <c r="E40" i="10"/>
  <c r="F40" i="10"/>
  <c r="G40" i="10"/>
  <c r="H40" i="10"/>
  <c r="I40" i="10"/>
  <c r="J40" i="10"/>
  <c r="K40" i="10"/>
  <c r="L40" i="10"/>
  <c r="M40" i="10"/>
  <c r="N40" i="10"/>
  <c r="O40" i="10"/>
  <c r="P40" i="10"/>
  <c r="Q40" i="10"/>
  <c r="S40" i="10"/>
  <c r="U40" i="10"/>
  <c r="W40" i="10"/>
  <c r="X40" i="10"/>
  <c r="Y40" i="10"/>
  <c r="Z40" i="10"/>
  <c r="AA40" i="10"/>
  <c r="AB40" i="10"/>
  <c r="D41" i="10"/>
  <c r="E41" i="10"/>
  <c r="F41" i="10"/>
  <c r="G41" i="10"/>
  <c r="H41" i="10"/>
  <c r="I41" i="10"/>
  <c r="J41" i="10"/>
  <c r="K41" i="10"/>
  <c r="L41" i="10"/>
  <c r="M41" i="10"/>
  <c r="N41" i="10"/>
  <c r="O41" i="10"/>
  <c r="P41" i="10"/>
  <c r="Q41" i="10"/>
  <c r="S41" i="10"/>
  <c r="U41" i="10"/>
  <c r="W41" i="10"/>
  <c r="X41" i="10"/>
  <c r="Y41" i="10"/>
  <c r="Z41" i="10"/>
  <c r="AA41" i="10"/>
  <c r="AB41" i="10"/>
  <c r="D42" i="10"/>
  <c r="E42" i="10"/>
  <c r="F42" i="10"/>
  <c r="G42" i="10"/>
  <c r="H42" i="10"/>
  <c r="I42" i="10"/>
  <c r="J42" i="10"/>
  <c r="K42" i="10"/>
  <c r="L42" i="10"/>
  <c r="M42" i="10"/>
  <c r="N42" i="10"/>
  <c r="O42" i="10"/>
  <c r="P42" i="10"/>
  <c r="Q42" i="10"/>
  <c r="S42" i="10"/>
  <c r="U42" i="10"/>
  <c r="W42" i="10"/>
  <c r="X42" i="10"/>
  <c r="Y42" i="10"/>
  <c r="Z42" i="10"/>
  <c r="AA42" i="10"/>
  <c r="AB42" i="10"/>
  <c r="D43" i="10"/>
  <c r="E43" i="10"/>
  <c r="F43" i="10"/>
  <c r="G43" i="10"/>
  <c r="H43" i="10"/>
  <c r="I43" i="10"/>
  <c r="J43" i="10"/>
  <c r="K43" i="10"/>
  <c r="L43" i="10"/>
  <c r="M43" i="10"/>
  <c r="N43" i="10"/>
  <c r="O43" i="10"/>
  <c r="P43" i="10"/>
  <c r="Q43" i="10"/>
  <c r="S43" i="10"/>
  <c r="U43" i="10"/>
  <c r="W43" i="10"/>
  <c r="X43" i="10"/>
  <c r="Y43" i="10"/>
  <c r="Z43" i="10"/>
  <c r="AA43" i="10"/>
  <c r="AB43" i="10"/>
  <c r="D44" i="10"/>
  <c r="E44" i="10"/>
  <c r="F44" i="10"/>
  <c r="G44" i="10"/>
  <c r="H44" i="10"/>
  <c r="I44" i="10"/>
  <c r="J44" i="10"/>
  <c r="K44" i="10"/>
  <c r="L44" i="10"/>
  <c r="M44" i="10"/>
  <c r="N44" i="10"/>
  <c r="O44" i="10"/>
  <c r="P44" i="10"/>
  <c r="Q44" i="10"/>
  <c r="S44" i="10"/>
  <c r="U44" i="10"/>
  <c r="W44" i="10"/>
  <c r="X44" i="10"/>
  <c r="Y44" i="10"/>
  <c r="Z44" i="10"/>
  <c r="AA44" i="10"/>
  <c r="AB44" i="10"/>
  <c r="D45" i="10"/>
  <c r="E45" i="10"/>
  <c r="F45" i="10"/>
  <c r="G45" i="10"/>
  <c r="H45" i="10"/>
  <c r="I45" i="10"/>
  <c r="J45" i="10"/>
  <c r="K45" i="10"/>
  <c r="L45" i="10"/>
  <c r="M45" i="10"/>
  <c r="N45" i="10"/>
  <c r="O45" i="10"/>
  <c r="P45" i="10"/>
  <c r="Q45" i="10"/>
  <c r="S45" i="10"/>
  <c r="U45" i="10"/>
  <c r="W45" i="10"/>
  <c r="X45" i="10"/>
  <c r="Y45" i="10"/>
  <c r="Z45" i="10"/>
  <c r="AA45" i="10"/>
  <c r="AB45" i="10"/>
  <c r="D46" i="10"/>
  <c r="E46" i="10"/>
  <c r="F46" i="10"/>
  <c r="G46" i="10"/>
  <c r="H46" i="10"/>
  <c r="I46" i="10"/>
  <c r="J46" i="10"/>
  <c r="K46" i="10"/>
  <c r="L46" i="10"/>
  <c r="M46" i="10"/>
  <c r="N46" i="10"/>
  <c r="O46" i="10"/>
  <c r="P46" i="10"/>
  <c r="Q46" i="10"/>
  <c r="S46" i="10"/>
  <c r="U46" i="10"/>
  <c r="W46" i="10"/>
  <c r="X46" i="10"/>
  <c r="Y46" i="10"/>
  <c r="Z46" i="10"/>
  <c r="AA46" i="10"/>
  <c r="AB46" i="10"/>
  <c r="D47" i="10"/>
  <c r="E47" i="10"/>
  <c r="F47" i="10"/>
  <c r="G47" i="10"/>
  <c r="H47" i="10"/>
  <c r="I47" i="10"/>
  <c r="J47" i="10"/>
  <c r="K47" i="10"/>
  <c r="L47" i="10"/>
  <c r="M47" i="10"/>
  <c r="N47" i="10"/>
  <c r="O47" i="10"/>
  <c r="P47" i="10"/>
  <c r="Q47" i="10"/>
  <c r="S47" i="10"/>
  <c r="U47" i="10"/>
  <c r="W47" i="10"/>
  <c r="X47" i="10"/>
  <c r="Y47" i="10"/>
  <c r="Z47" i="10"/>
  <c r="AA47" i="10"/>
  <c r="AB47" i="10"/>
  <c r="D48" i="10"/>
  <c r="E48" i="10"/>
  <c r="F48" i="10"/>
  <c r="G48" i="10"/>
  <c r="H48" i="10"/>
  <c r="I48" i="10"/>
  <c r="J48" i="10"/>
  <c r="K48" i="10"/>
  <c r="L48" i="10"/>
  <c r="M48" i="10"/>
  <c r="N48" i="10"/>
  <c r="O48" i="10"/>
  <c r="P48" i="10"/>
  <c r="Q48" i="10"/>
  <c r="S48" i="10"/>
  <c r="U48" i="10"/>
  <c r="W48" i="10"/>
  <c r="X48" i="10"/>
  <c r="Y48" i="10"/>
  <c r="Z48" i="10"/>
  <c r="AA48" i="10"/>
  <c r="AB48" i="10"/>
  <c r="D49" i="10"/>
  <c r="E49" i="10"/>
  <c r="F49" i="10"/>
  <c r="G49" i="10"/>
  <c r="H49" i="10"/>
  <c r="I49" i="10"/>
  <c r="J49" i="10"/>
  <c r="K49" i="10"/>
  <c r="L49" i="10"/>
  <c r="M49" i="10"/>
  <c r="N49" i="10"/>
  <c r="O49" i="10"/>
  <c r="P49" i="10"/>
  <c r="Q49" i="10"/>
  <c r="S49" i="10"/>
  <c r="U49" i="10"/>
  <c r="W49" i="10"/>
  <c r="X49" i="10"/>
  <c r="Y49" i="10"/>
  <c r="Z49" i="10"/>
  <c r="AA49" i="10"/>
  <c r="AB49" i="10"/>
  <c r="D50" i="10"/>
  <c r="E50" i="10"/>
  <c r="F50" i="10"/>
  <c r="G50" i="10"/>
  <c r="H50" i="10"/>
  <c r="I50" i="10"/>
  <c r="J50" i="10"/>
  <c r="K50" i="10"/>
  <c r="L50" i="10"/>
  <c r="M50" i="10"/>
  <c r="N50" i="10"/>
  <c r="O50" i="10"/>
  <c r="P50" i="10"/>
  <c r="Q50" i="10"/>
  <c r="S50" i="10"/>
  <c r="U50" i="10"/>
  <c r="W50" i="10"/>
  <c r="X50" i="10"/>
  <c r="Y50" i="10"/>
  <c r="Z50" i="10"/>
  <c r="AA50" i="10"/>
  <c r="AB50" i="10"/>
  <c r="D51" i="10"/>
  <c r="E51" i="10"/>
  <c r="F51" i="10"/>
  <c r="G51" i="10"/>
  <c r="H51" i="10"/>
  <c r="I51" i="10"/>
  <c r="J51" i="10"/>
  <c r="K51" i="10"/>
  <c r="L51" i="10"/>
  <c r="M51" i="10"/>
  <c r="N51" i="10"/>
  <c r="O51" i="10"/>
  <c r="P51" i="10"/>
  <c r="Q51" i="10"/>
  <c r="S51" i="10"/>
  <c r="U51" i="10"/>
  <c r="W51" i="10"/>
  <c r="X51" i="10"/>
  <c r="Y51" i="10"/>
  <c r="Z51" i="10"/>
  <c r="AA51" i="10"/>
  <c r="AB51" i="10"/>
  <c r="D52" i="10"/>
  <c r="E52" i="10"/>
  <c r="F52" i="10"/>
  <c r="G52" i="10"/>
  <c r="H52" i="10"/>
  <c r="I52" i="10"/>
  <c r="J52" i="10"/>
  <c r="K52" i="10"/>
  <c r="L52" i="10"/>
  <c r="M52" i="10"/>
  <c r="N52" i="10"/>
  <c r="O52" i="10"/>
  <c r="P52" i="10"/>
  <c r="Q52" i="10"/>
  <c r="S52" i="10"/>
  <c r="U52" i="10"/>
  <c r="W52" i="10"/>
  <c r="X52" i="10"/>
  <c r="Y52" i="10"/>
  <c r="Z52" i="10"/>
  <c r="AA52" i="10"/>
  <c r="AB52" i="10"/>
  <c r="D53" i="10"/>
  <c r="E53" i="10"/>
  <c r="F53" i="10"/>
  <c r="G53" i="10"/>
  <c r="H53" i="10"/>
  <c r="I53" i="10"/>
  <c r="J53" i="10"/>
  <c r="K53" i="10"/>
  <c r="L53" i="10"/>
  <c r="M53" i="10"/>
  <c r="N53" i="10"/>
  <c r="O53" i="10"/>
  <c r="P53" i="10"/>
  <c r="Q53" i="10"/>
  <c r="S53" i="10"/>
  <c r="U53" i="10"/>
  <c r="W53" i="10"/>
  <c r="X53" i="10"/>
  <c r="Y53" i="10"/>
  <c r="Z53" i="10"/>
  <c r="AA53" i="10"/>
  <c r="AB53" i="10"/>
  <c r="D54" i="10"/>
  <c r="E54" i="10"/>
  <c r="F54" i="10"/>
  <c r="G54" i="10"/>
  <c r="H54" i="10"/>
  <c r="I54" i="10"/>
  <c r="J54" i="10"/>
  <c r="K54" i="10"/>
  <c r="L54" i="10"/>
  <c r="M54" i="10"/>
  <c r="N54" i="10"/>
  <c r="O54" i="10"/>
  <c r="P54" i="10"/>
  <c r="Q54" i="10"/>
  <c r="S54" i="10"/>
  <c r="U54" i="10"/>
  <c r="W54" i="10"/>
  <c r="X54" i="10"/>
  <c r="Y54" i="10"/>
  <c r="Z54" i="10"/>
  <c r="AA54" i="10"/>
  <c r="AB54" i="10"/>
  <c r="D55" i="10"/>
  <c r="E55" i="10"/>
  <c r="F55" i="10"/>
  <c r="G55" i="10"/>
  <c r="H55" i="10"/>
  <c r="I55" i="10"/>
  <c r="J55" i="10"/>
  <c r="K55" i="10"/>
  <c r="L55" i="10"/>
  <c r="M55" i="10"/>
  <c r="N55" i="10"/>
  <c r="O55" i="10"/>
  <c r="P55" i="10"/>
  <c r="Q55" i="10"/>
  <c r="S55" i="10"/>
  <c r="U55" i="10"/>
  <c r="W55" i="10"/>
  <c r="X55" i="10"/>
  <c r="Y55" i="10"/>
  <c r="Z55" i="10"/>
  <c r="AA55" i="10"/>
  <c r="AB55" i="10"/>
  <c r="D56" i="10"/>
  <c r="E56" i="10"/>
  <c r="F56" i="10"/>
  <c r="G56" i="10"/>
  <c r="H56" i="10"/>
  <c r="I56" i="10"/>
  <c r="J56" i="10"/>
  <c r="K56" i="10"/>
  <c r="L56" i="10"/>
  <c r="M56" i="10"/>
  <c r="N56" i="10"/>
  <c r="O56" i="10"/>
  <c r="P56" i="10"/>
  <c r="Q56" i="10"/>
  <c r="S56" i="10"/>
  <c r="U56" i="10"/>
  <c r="W56" i="10"/>
  <c r="X56" i="10"/>
  <c r="Y56" i="10"/>
  <c r="Z56" i="10"/>
  <c r="AA56" i="10"/>
  <c r="AB56" i="10"/>
  <c r="D57" i="10"/>
  <c r="E57" i="10"/>
  <c r="F57" i="10"/>
  <c r="G57" i="10"/>
  <c r="H57" i="10"/>
  <c r="I57" i="10"/>
  <c r="J57" i="10"/>
  <c r="K57" i="10"/>
  <c r="L57" i="10"/>
  <c r="M57" i="10"/>
  <c r="N57" i="10"/>
  <c r="O57" i="10"/>
  <c r="P57" i="10"/>
  <c r="Q57" i="10"/>
  <c r="S57" i="10"/>
  <c r="U57" i="10"/>
  <c r="W57" i="10"/>
  <c r="X57" i="10"/>
  <c r="Y57" i="10"/>
  <c r="Z57" i="10"/>
  <c r="AA57" i="10"/>
  <c r="AB57" i="10"/>
  <c r="D58" i="10"/>
  <c r="E58" i="10"/>
  <c r="F58" i="10"/>
  <c r="G58" i="10"/>
  <c r="H58" i="10"/>
  <c r="I58" i="10"/>
  <c r="J58" i="10"/>
  <c r="K58" i="10"/>
  <c r="L58" i="10"/>
  <c r="M58" i="10"/>
  <c r="N58" i="10"/>
  <c r="O58" i="10"/>
  <c r="P58" i="10"/>
  <c r="Q58" i="10"/>
  <c r="S58" i="10"/>
  <c r="U58" i="10"/>
  <c r="W58" i="10"/>
  <c r="X58" i="10"/>
  <c r="Y58" i="10"/>
  <c r="Z58" i="10"/>
  <c r="AA58" i="10"/>
  <c r="AB58" i="10"/>
  <c r="D59" i="10"/>
  <c r="E59" i="10"/>
  <c r="F59" i="10"/>
  <c r="G59" i="10"/>
  <c r="H59" i="10"/>
  <c r="I59" i="10"/>
  <c r="J59" i="10"/>
  <c r="K59" i="10"/>
  <c r="L59" i="10"/>
  <c r="M59" i="10"/>
  <c r="N59" i="10"/>
  <c r="O59" i="10"/>
  <c r="P59" i="10"/>
  <c r="Q59" i="10"/>
  <c r="S59" i="10"/>
  <c r="U59" i="10"/>
  <c r="W59" i="10"/>
  <c r="X59" i="10"/>
  <c r="Y59" i="10"/>
  <c r="Z59" i="10"/>
  <c r="AA59" i="10"/>
  <c r="AB59" i="10"/>
  <c r="D60" i="10"/>
  <c r="E60" i="10"/>
  <c r="F60" i="10"/>
  <c r="G60" i="10"/>
  <c r="H60" i="10"/>
  <c r="I60" i="10"/>
  <c r="J60" i="10"/>
  <c r="K60" i="10"/>
  <c r="L60" i="10"/>
  <c r="M60" i="10"/>
  <c r="N60" i="10"/>
  <c r="O60" i="10"/>
  <c r="P60" i="10"/>
  <c r="Q60" i="10"/>
  <c r="S60" i="10"/>
  <c r="U60" i="10"/>
  <c r="W60" i="10"/>
  <c r="X60" i="10"/>
  <c r="Y60" i="10"/>
  <c r="Z60" i="10"/>
  <c r="AA60" i="10"/>
  <c r="AB60" i="10"/>
  <c r="D61" i="10"/>
  <c r="E61" i="10"/>
  <c r="F61" i="10"/>
  <c r="G61" i="10"/>
  <c r="H61" i="10"/>
  <c r="I61" i="10"/>
  <c r="J61" i="10"/>
  <c r="K61" i="10"/>
  <c r="L61" i="10"/>
  <c r="M61" i="10"/>
  <c r="N61" i="10"/>
  <c r="O61" i="10"/>
  <c r="P61" i="10"/>
  <c r="Q61" i="10"/>
  <c r="S61" i="10"/>
  <c r="U61" i="10"/>
  <c r="W61" i="10"/>
  <c r="X61" i="10"/>
  <c r="Y61" i="10"/>
  <c r="Z61" i="10"/>
  <c r="AA61" i="10"/>
  <c r="AB61" i="10"/>
  <c r="D62" i="10"/>
  <c r="E62" i="10"/>
  <c r="F62" i="10"/>
  <c r="G62" i="10"/>
  <c r="H62" i="10"/>
  <c r="I62" i="10"/>
  <c r="J62" i="10"/>
  <c r="K62" i="10"/>
  <c r="L62" i="10"/>
  <c r="M62" i="10"/>
  <c r="N62" i="10"/>
  <c r="O62" i="10"/>
  <c r="P62" i="10"/>
  <c r="Q62" i="10"/>
  <c r="S62" i="10"/>
  <c r="U62" i="10"/>
  <c r="W62" i="10"/>
  <c r="X62" i="10"/>
  <c r="Y62" i="10"/>
  <c r="Z62" i="10"/>
  <c r="AA62" i="10"/>
  <c r="AB62" i="10"/>
  <c r="D63" i="10"/>
  <c r="E63" i="10"/>
  <c r="F63" i="10"/>
  <c r="G63" i="10"/>
  <c r="H63" i="10"/>
  <c r="I63" i="10"/>
  <c r="J63" i="10"/>
  <c r="K63" i="10"/>
  <c r="L63" i="10"/>
  <c r="M63" i="10"/>
  <c r="N63" i="10"/>
  <c r="O63" i="10"/>
  <c r="P63" i="10"/>
  <c r="Q63" i="10"/>
  <c r="S63" i="10"/>
  <c r="U63" i="10"/>
  <c r="W63" i="10"/>
  <c r="X63" i="10"/>
  <c r="Y63" i="10"/>
  <c r="Z63" i="10"/>
  <c r="AA63" i="10"/>
  <c r="AB63" i="10"/>
  <c r="D64" i="10"/>
  <c r="E64" i="10"/>
  <c r="F64" i="10"/>
  <c r="G64" i="10"/>
  <c r="H64" i="10"/>
  <c r="I64" i="10"/>
  <c r="J64" i="10"/>
  <c r="K64" i="10"/>
  <c r="L64" i="10"/>
  <c r="M64" i="10"/>
  <c r="N64" i="10"/>
  <c r="O64" i="10"/>
  <c r="P64" i="10"/>
  <c r="Q64" i="10"/>
  <c r="S64" i="10"/>
  <c r="U64" i="10"/>
  <c r="W64" i="10"/>
  <c r="X64" i="10"/>
  <c r="Y64" i="10"/>
  <c r="Z64" i="10"/>
  <c r="AA64" i="10"/>
  <c r="AB64" i="10"/>
  <c r="D65" i="10"/>
  <c r="E65" i="10"/>
  <c r="F65" i="10"/>
  <c r="G65" i="10"/>
  <c r="H65" i="10"/>
  <c r="I65" i="10"/>
  <c r="J65" i="10"/>
  <c r="K65" i="10"/>
  <c r="L65" i="10"/>
  <c r="M65" i="10"/>
  <c r="N65" i="10"/>
  <c r="O65" i="10"/>
  <c r="P65" i="10"/>
  <c r="Q65" i="10"/>
  <c r="S65" i="10"/>
  <c r="U65" i="10"/>
  <c r="W65" i="10"/>
  <c r="X65" i="10"/>
  <c r="Y65" i="10"/>
  <c r="Z65" i="10"/>
  <c r="AA65" i="10"/>
  <c r="AB65" i="10"/>
  <c r="D66" i="10"/>
  <c r="E66" i="10"/>
  <c r="F66" i="10"/>
  <c r="G66" i="10"/>
  <c r="H66" i="10"/>
  <c r="I66" i="10"/>
  <c r="J66" i="10"/>
  <c r="K66" i="10"/>
  <c r="L66" i="10"/>
  <c r="M66" i="10"/>
  <c r="N66" i="10"/>
  <c r="O66" i="10"/>
  <c r="P66" i="10"/>
  <c r="Q66" i="10"/>
  <c r="S66" i="10"/>
  <c r="U66" i="10"/>
  <c r="W66" i="10"/>
  <c r="X66" i="10"/>
  <c r="Y66" i="10"/>
  <c r="Z66" i="10"/>
  <c r="AA66" i="10"/>
  <c r="AB66" i="10"/>
  <c r="D67" i="10"/>
  <c r="E67" i="10"/>
  <c r="F67" i="10"/>
  <c r="G67" i="10"/>
  <c r="H67" i="10"/>
  <c r="I67" i="10"/>
  <c r="J67" i="10"/>
  <c r="K67" i="10"/>
  <c r="L67" i="10"/>
  <c r="M67" i="10"/>
  <c r="N67" i="10"/>
  <c r="O67" i="10"/>
  <c r="P67" i="10"/>
  <c r="Q67" i="10"/>
  <c r="S67" i="10"/>
  <c r="U67" i="10"/>
  <c r="W67" i="10"/>
  <c r="X67" i="10"/>
  <c r="Y67" i="10"/>
  <c r="Z67" i="10"/>
  <c r="AA67" i="10"/>
  <c r="AB67" i="10"/>
  <c r="D68" i="10"/>
  <c r="E68" i="10"/>
  <c r="F68" i="10"/>
  <c r="G68" i="10"/>
  <c r="H68" i="10"/>
  <c r="I68" i="10"/>
  <c r="J68" i="10"/>
  <c r="K68" i="10"/>
  <c r="L68" i="10"/>
  <c r="M68" i="10"/>
  <c r="N68" i="10"/>
  <c r="O68" i="10"/>
  <c r="P68" i="10"/>
  <c r="Q68" i="10"/>
  <c r="S68" i="10"/>
  <c r="U68" i="10"/>
  <c r="W68" i="10"/>
  <c r="X68" i="10"/>
  <c r="Y68" i="10"/>
  <c r="Z68" i="10"/>
  <c r="AA68" i="10"/>
  <c r="AB68" i="10"/>
  <c r="D69" i="10"/>
  <c r="E69" i="10"/>
  <c r="F69" i="10"/>
  <c r="G69" i="10"/>
  <c r="H69" i="10"/>
  <c r="I69" i="10"/>
  <c r="J69" i="10"/>
  <c r="K69" i="10"/>
  <c r="L69" i="10"/>
  <c r="M69" i="10"/>
  <c r="N69" i="10"/>
  <c r="O69" i="10"/>
  <c r="P69" i="10"/>
  <c r="Q69" i="10"/>
  <c r="S69" i="10"/>
  <c r="U69" i="10"/>
  <c r="W69" i="10"/>
  <c r="X69" i="10"/>
  <c r="Y69" i="10"/>
  <c r="Z69" i="10"/>
  <c r="AA69" i="10"/>
  <c r="AB69" i="10"/>
  <c r="D70" i="10"/>
  <c r="E70" i="10"/>
  <c r="F70" i="10"/>
  <c r="G70" i="10"/>
  <c r="H70" i="10"/>
  <c r="I70" i="10"/>
  <c r="J70" i="10"/>
  <c r="K70" i="10"/>
  <c r="L70" i="10"/>
  <c r="M70" i="10"/>
  <c r="N70" i="10"/>
  <c r="O70" i="10"/>
  <c r="P70" i="10"/>
  <c r="Q70" i="10"/>
  <c r="S70" i="10"/>
  <c r="U70" i="10"/>
  <c r="W70" i="10"/>
  <c r="X70" i="10"/>
  <c r="Y70" i="10"/>
  <c r="Z70" i="10"/>
  <c r="AA70" i="10"/>
  <c r="AB70" i="10"/>
  <c r="D71" i="10"/>
  <c r="E71" i="10"/>
  <c r="F71" i="10"/>
  <c r="G71" i="10"/>
  <c r="H71" i="10"/>
  <c r="I71" i="10"/>
  <c r="J71" i="10"/>
  <c r="K71" i="10"/>
  <c r="L71" i="10"/>
  <c r="M71" i="10"/>
  <c r="N71" i="10"/>
  <c r="O71" i="10"/>
  <c r="P71" i="10"/>
  <c r="Q71" i="10"/>
  <c r="S71" i="10"/>
  <c r="U71" i="10"/>
  <c r="W71" i="10"/>
  <c r="X71" i="10"/>
  <c r="Y71" i="10"/>
  <c r="Z71" i="10"/>
  <c r="AA71" i="10"/>
  <c r="AB71" i="10"/>
  <c r="D72" i="10"/>
  <c r="E72" i="10"/>
  <c r="F72" i="10"/>
  <c r="G72" i="10"/>
  <c r="H72" i="10"/>
  <c r="I72" i="10"/>
  <c r="J72" i="10"/>
  <c r="K72" i="10"/>
  <c r="L72" i="10"/>
  <c r="M72" i="10"/>
  <c r="N72" i="10"/>
  <c r="O72" i="10"/>
  <c r="P72" i="10"/>
  <c r="Q72" i="10"/>
  <c r="S72" i="10"/>
  <c r="U72" i="10"/>
  <c r="W72" i="10"/>
  <c r="X72" i="10"/>
  <c r="Y72" i="10"/>
  <c r="Z72" i="10"/>
  <c r="AA72" i="10"/>
  <c r="AB72" i="10"/>
  <c r="D73" i="10"/>
  <c r="E73" i="10"/>
  <c r="F73" i="10"/>
  <c r="G73" i="10"/>
  <c r="H73" i="10"/>
  <c r="I73" i="10"/>
  <c r="J73" i="10"/>
  <c r="K73" i="10"/>
  <c r="L73" i="10"/>
  <c r="M73" i="10"/>
  <c r="N73" i="10"/>
  <c r="O73" i="10"/>
  <c r="P73" i="10"/>
  <c r="Q73" i="10"/>
  <c r="S73" i="10"/>
  <c r="U73" i="10"/>
  <c r="W73" i="10"/>
  <c r="X73" i="10"/>
  <c r="Y73" i="10"/>
  <c r="Z73" i="10"/>
  <c r="AA73" i="10"/>
  <c r="AB73" i="10"/>
  <c r="D74" i="10"/>
  <c r="E74" i="10"/>
  <c r="F74" i="10"/>
  <c r="G74" i="10"/>
  <c r="H74" i="10"/>
  <c r="I74" i="10"/>
  <c r="J74" i="10"/>
  <c r="K74" i="10"/>
  <c r="L74" i="10"/>
  <c r="M74" i="10"/>
  <c r="N74" i="10"/>
  <c r="O74" i="10"/>
  <c r="P74" i="10"/>
  <c r="Q74" i="10"/>
  <c r="S74" i="10"/>
  <c r="U74" i="10"/>
  <c r="W74" i="10"/>
  <c r="X74" i="10"/>
  <c r="Y74" i="10"/>
  <c r="Z74" i="10"/>
  <c r="AA74" i="10"/>
  <c r="AB74" i="10"/>
  <c r="D75" i="10"/>
  <c r="E75" i="10"/>
  <c r="F75" i="10"/>
  <c r="G75" i="10"/>
  <c r="H75" i="10"/>
  <c r="I75" i="10"/>
  <c r="J75" i="10"/>
  <c r="K75" i="10"/>
  <c r="L75" i="10"/>
  <c r="M75" i="10"/>
  <c r="N75" i="10"/>
  <c r="O75" i="10"/>
  <c r="P75" i="10"/>
  <c r="Q75" i="10"/>
  <c r="S75" i="10"/>
  <c r="U75" i="10"/>
  <c r="W75" i="10"/>
  <c r="X75" i="10"/>
  <c r="Y75" i="10"/>
  <c r="Z75" i="10"/>
  <c r="AA75" i="10"/>
  <c r="AB75" i="10"/>
  <c r="D76" i="10"/>
  <c r="E76" i="10"/>
  <c r="F76" i="10"/>
  <c r="G76" i="10"/>
  <c r="H76" i="10"/>
  <c r="I76" i="10"/>
  <c r="J76" i="10"/>
  <c r="K76" i="10"/>
  <c r="L76" i="10"/>
  <c r="M76" i="10"/>
  <c r="N76" i="10"/>
  <c r="O76" i="10"/>
  <c r="P76" i="10"/>
  <c r="Q76" i="10"/>
  <c r="S76" i="10"/>
  <c r="U76" i="10"/>
  <c r="W76" i="10"/>
  <c r="X76" i="10"/>
  <c r="Y76" i="10"/>
  <c r="Z76" i="10"/>
  <c r="AA76" i="10"/>
  <c r="AB76" i="10"/>
  <c r="D77" i="10"/>
  <c r="E77" i="10"/>
  <c r="F77" i="10"/>
  <c r="G77" i="10"/>
  <c r="H77" i="10"/>
  <c r="I77" i="10"/>
  <c r="J77" i="10"/>
  <c r="K77" i="10"/>
  <c r="L77" i="10"/>
  <c r="M77" i="10"/>
  <c r="N77" i="10"/>
  <c r="O77" i="10"/>
  <c r="P77" i="10"/>
  <c r="Q77" i="10"/>
  <c r="S77" i="10"/>
  <c r="U77" i="10"/>
  <c r="W77" i="10"/>
  <c r="X77" i="10"/>
  <c r="Y77" i="10"/>
  <c r="Z77" i="10"/>
  <c r="AA77" i="10"/>
  <c r="AB77" i="10"/>
  <c r="D78" i="10"/>
  <c r="E78" i="10"/>
  <c r="F78" i="10"/>
  <c r="G78" i="10"/>
  <c r="H78" i="10"/>
  <c r="I78" i="10"/>
  <c r="J78" i="10"/>
  <c r="K78" i="10"/>
  <c r="L78" i="10"/>
  <c r="M78" i="10"/>
  <c r="N78" i="10"/>
  <c r="O78" i="10"/>
  <c r="P78" i="10"/>
  <c r="Q78" i="10"/>
  <c r="S78" i="10"/>
  <c r="U78" i="10"/>
  <c r="W78" i="10"/>
  <c r="X78" i="10"/>
  <c r="Y78" i="10"/>
  <c r="Z78" i="10"/>
  <c r="AA78" i="10"/>
  <c r="AB78" i="10"/>
  <c r="D79" i="10"/>
  <c r="E79" i="10"/>
  <c r="F79" i="10"/>
  <c r="G79" i="10"/>
  <c r="H79" i="10"/>
  <c r="I79" i="10"/>
  <c r="J79" i="10"/>
  <c r="K79" i="10"/>
  <c r="L79" i="10"/>
  <c r="M79" i="10"/>
  <c r="N79" i="10"/>
  <c r="O79" i="10"/>
  <c r="P79" i="10"/>
  <c r="Q79" i="10"/>
  <c r="S79" i="10"/>
  <c r="U79" i="10"/>
  <c r="W79" i="10"/>
  <c r="X79" i="10"/>
  <c r="Y79" i="10"/>
  <c r="Z79" i="10"/>
  <c r="AA79" i="10"/>
  <c r="AB79" i="10"/>
  <c r="D80" i="10"/>
  <c r="E80" i="10"/>
  <c r="F80" i="10"/>
  <c r="G80" i="10"/>
  <c r="H80" i="10"/>
  <c r="I80" i="10"/>
  <c r="J80" i="10"/>
  <c r="K80" i="10"/>
  <c r="L80" i="10"/>
  <c r="M80" i="10"/>
  <c r="N80" i="10"/>
  <c r="O80" i="10"/>
  <c r="P80" i="10"/>
  <c r="Q80" i="10"/>
  <c r="S80" i="10"/>
  <c r="U80" i="10"/>
  <c r="W80" i="10"/>
  <c r="X80" i="10"/>
  <c r="Y80" i="10"/>
  <c r="Z80" i="10"/>
  <c r="AA80" i="10"/>
  <c r="AB80" i="10"/>
  <c r="D81" i="10"/>
  <c r="E81" i="10"/>
  <c r="F81" i="10"/>
  <c r="G81" i="10"/>
  <c r="H81" i="10"/>
  <c r="I81" i="10"/>
  <c r="J81" i="10"/>
  <c r="K81" i="10"/>
  <c r="L81" i="10"/>
  <c r="M81" i="10"/>
  <c r="N81" i="10"/>
  <c r="O81" i="10"/>
  <c r="P81" i="10"/>
  <c r="Q81" i="10"/>
  <c r="S81" i="10"/>
  <c r="U81" i="10"/>
  <c r="W81" i="10"/>
  <c r="X81" i="10"/>
  <c r="Y81" i="10"/>
  <c r="Z81" i="10"/>
  <c r="AA81" i="10"/>
  <c r="AB81" i="10"/>
  <c r="D82" i="10"/>
  <c r="E82" i="10"/>
  <c r="F82" i="10"/>
  <c r="G82" i="10"/>
  <c r="H82" i="10"/>
  <c r="I82" i="10"/>
  <c r="J82" i="10"/>
  <c r="K82" i="10"/>
  <c r="L82" i="10"/>
  <c r="M82" i="10"/>
  <c r="N82" i="10"/>
  <c r="O82" i="10"/>
  <c r="P82" i="10"/>
  <c r="Q82" i="10"/>
  <c r="S82" i="10"/>
  <c r="U82" i="10"/>
  <c r="W82" i="10"/>
  <c r="X82" i="10"/>
  <c r="Y82" i="10"/>
  <c r="Z82" i="10"/>
  <c r="AA82" i="10"/>
  <c r="AB82" i="10"/>
  <c r="D83" i="10"/>
  <c r="E83" i="10"/>
  <c r="F83" i="10"/>
  <c r="G83" i="10"/>
  <c r="H83" i="10"/>
  <c r="I83" i="10"/>
  <c r="J83" i="10"/>
  <c r="K83" i="10"/>
  <c r="L83" i="10"/>
  <c r="M83" i="10"/>
  <c r="N83" i="10"/>
  <c r="O83" i="10"/>
  <c r="P83" i="10"/>
  <c r="Q83" i="10"/>
  <c r="S83" i="10"/>
  <c r="U83" i="10"/>
  <c r="W83" i="10"/>
  <c r="X83" i="10"/>
  <c r="Y83" i="10"/>
  <c r="Z83" i="10"/>
  <c r="AA83" i="10"/>
  <c r="AB83" i="10"/>
  <c r="D84" i="10"/>
  <c r="E84" i="10"/>
  <c r="F84" i="10"/>
  <c r="G84" i="10"/>
  <c r="H84" i="10"/>
  <c r="I84" i="10"/>
  <c r="J84" i="10"/>
  <c r="K84" i="10"/>
  <c r="L84" i="10"/>
  <c r="M84" i="10"/>
  <c r="N84" i="10"/>
  <c r="O84" i="10"/>
  <c r="P84" i="10"/>
  <c r="Q84" i="10"/>
  <c r="S84" i="10"/>
  <c r="U84" i="10"/>
  <c r="W84" i="10"/>
  <c r="X84" i="10"/>
  <c r="Y84" i="10"/>
  <c r="Z84" i="10"/>
  <c r="AA84" i="10"/>
  <c r="AB84" i="10"/>
  <c r="D85" i="10"/>
  <c r="E85" i="10"/>
  <c r="F85" i="10"/>
  <c r="G85" i="10"/>
  <c r="H85" i="10"/>
  <c r="I85" i="10"/>
  <c r="J85" i="10"/>
  <c r="K85" i="10"/>
  <c r="L85" i="10"/>
  <c r="M85" i="10"/>
  <c r="N85" i="10"/>
  <c r="O85" i="10"/>
  <c r="P85" i="10"/>
  <c r="Q85" i="10"/>
  <c r="S85" i="10"/>
  <c r="U85" i="10"/>
  <c r="W85" i="10"/>
  <c r="X85" i="10"/>
  <c r="Y85" i="10"/>
  <c r="Z85" i="10"/>
  <c r="AA85" i="10"/>
  <c r="AB85" i="10"/>
  <c r="D86" i="10"/>
  <c r="E86" i="10"/>
  <c r="F86" i="10"/>
  <c r="G86" i="10"/>
  <c r="H86" i="10"/>
  <c r="I86" i="10"/>
  <c r="J86" i="10"/>
  <c r="K86" i="10"/>
  <c r="L86" i="10"/>
  <c r="M86" i="10"/>
  <c r="N86" i="10"/>
  <c r="O86" i="10"/>
  <c r="P86" i="10"/>
  <c r="Q86" i="10"/>
  <c r="S86" i="10"/>
  <c r="U86" i="10"/>
  <c r="W86" i="10"/>
  <c r="X86" i="10"/>
  <c r="Y86" i="10"/>
  <c r="Z86" i="10"/>
  <c r="AA86" i="10"/>
  <c r="AB86" i="10"/>
  <c r="D87" i="10"/>
  <c r="E87" i="10"/>
  <c r="F87" i="10"/>
  <c r="G87" i="10"/>
  <c r="H87" i="10"/>
  <c r="I87" i="10"/>
  <c r="J87" i="10"/>
  <c r="K87" i="10"/>
  <c r="L87" i="10"/>
  <c r="M87" i="10"/>
  <c r="N87" i="10"/>
  <c r="O87" i="10"/>
  <c r="P87" i="10"/>
  <c r="Q87" i="10"/>
  <c r="S87" i="10"/>
  <c r="U87" i="10"/>
  <c r="W87" i="10"/>
  <c r="X87" i="10"/>
  <c r="Y87" i="10"/>
  <c r="Z87" i="10"/>
  <c r="AA87" i="10"/>
  <c r="AB87" i="10"/>
  <c r="D88" i="10"/>
  <c r="E88" i="10"/>
  <c r="F88" i="10"/>
  <c r="G88" i="10"/>
  <c r="H88" i="10"/>
  <c r="I88" i="10"/>
  <c r="J88" i="10"/>
  <c r="K88" i="10"/>
  <c r="L88" i="10"/>
  <c r="M88" i="10"/>
  <c r="N88" i="10"/>
  <c r="O88" i="10"/>
  <c r="P88" i="10"/>
  <c r="Q88" i="10"/>
  <c r="S88" i="10"/>
  <c r="U88" i="10"/>
  <c r="W88" i="10"/>
  <c r="X88" i="10"/>
  <c r="Y88" i="10"/>
  <c r="Z88" i="10"/>
  <c r="AA88" i="10"/>
  <c r="AB88" i="10"/>
  <c r="D89" i="10"/>
  <c r="E89" i="10"/>
  <c r="F89" i="10"/>
  <c r="G89" i="10"/>
  <c r="H89" i="10"/>
  <c r="I89" i="10"/>
  <c r="J89" i="10"/>
  <c r="K89" i="10"/>
  <c r="L89" i="10"/>
  <c r="M89" i="10"/>
  <c r="N89" i="10"/>
  <c r="O89" i="10"/>
  <c r="P89" i="10"/>
  <c r="Q89" i="10"/>
  <c r="S89" i="10"/>
  <c r="U89" i="10"/>
  <c r="W89" i="10"/>
  <c r="X89" i="10"/>
  <c r="Y89" i="10"/>
  <c r="Z89" i="10"/>
  <c r="AA89" i="10"/>
  <c r="AB89" i="10"/>
  <c r="D90" i="10"/>
  <c r="E90" i="10"/>
  <c r="F90" i="10"/>
  <c r="G90" i="10"/>
  <c r="H90" i="10"/>
  <c r="I90" i="10"/>
  <c r="J90" i="10"/>
  <c r="K90" i="10"/>
  <c r="L90" i="10"/>
  <c r="M90" i="10"/>
  <c r="N90" i="10"/>
  <c r="O90" i="10"/>
  <c r="P90" i="10"/>
  <c r="Q90" i="10"/>
  <c r="S90" i="10"/>
  <c r="U90" i="10"/>
  <c r="W90" i="10"/>
  <c r="X90" i="10"/>
  <c r="Y90" i="10"/>
  <c r="Z90" i="10"/>
  <c r="AA90" i="10"/>
  <c r="AB90" i="10"/>
  <c r="D91" i="10"/>
  <c r="E91" i="10"/>
  <c r="F91" i="10"/>
  <c r="G91" i="10"/>
  <c r="H91" i="10"/>
  <c r="I91" i="10"/>
  <c r="J91" i="10"/>
  <c r="K91" i="10"/>
  <c r="L91" i="10"/>
  <c r="M91" i="10"/>
  <c r="N91" i="10"/>
  <c r="O91" i="10"/>
  <c r="P91" i="10"/>
  <c r="Q91" i="10"/>
  <c r="S91" i="10"/>
  <c r="U91" i="10"/>
  <c r="W91" i="10"/>
  <c r="X91" i="10"/>
  <c r="Y91" i="10"/>
  <c r="Z91" i="10"/>
  <c r="AA91" i="10"/>
  <c r="AB91" i="10"/>
  <c r="D92" i="10"/>
  <c r="E92" i="10"/>
  <c r="F92" i="10"/>
  <c r="G92" i="10"/>
  <c r="H92" i="10"/>
  <c r="I92" i="10"/>
  <c r="J92" i="10"/>
  <c r="K92" i="10"/>
  <c r="L92" i="10"/>
  <c r="M92" i="10"/>
  <c r="N92" i="10"/>
  <c r="O92" i="10"/>
  <c r="P92" i="10"/>
  <c r="Q92" i="10"/>
  <c r="S92" i="10"/>
  <c r="U92" i="10"/>
  <c r="W92" i="10"/>
  <c r="X92" i="10"/>
  <c r="Y92" i="10"/>
  <c r="Z92" i="10"/>
  <c r="AA92" i="10"/>
  <c r="AB92" i="10"/>
  <c r="D93" i="10"/>
  <c r="E93" i="10"/>
  <c r="F93" i="10"/>
  <c r="G93" i="10"/>
  <c r="H93" i="10"/>
  <c r="I93" i="10"/>
  <c r="J93" i="10"/>
  <c r="K93" i="10"/>
  <c r="L93" i="10"/>
  <c r="M93" i="10"/>
  <c r="N93" i="10"/>
  <c r="O93" i="10"/>
  <c r="P93" i="10"/>
  <c r="Q93" i="10"/>
  <c r="S93" i="10"/>
  <c r="U93" i="10"/>
  <c r="W93" i="10"/>
  <c r="X93" i="10"/>
  <c r="Y93" i="10"/>
  <c r="Z93" i="10"/>
  <c r="AA93" i="10"/>
  <c r="AB93" i="10"/>
  <c r="D94" i="10"/>
  <c r="E94" i="10"/>
  <c r="F94" i="10"/>
  <c r="G94" i="10"/>
  <c r="H94" i="10"/>
  <c r="I94" i="10"/>
  <c r="J94" i="10"/>
  <c r="K94" i="10"/>
  <c r="L94" i="10"/>
  <c r="M94" i="10"/>
  <c r="N94" i="10"/>
  <c r="O94" i="10"/>
  <c r="P94" i="10"/>
  <c r="Q94" i="10"/>
  <c r="S94" i="10"/>
  <c r="U94" i="10"/>
  <c r="W94" i="10"/>
  <c r="X94" i="10"/>
  <c r="Y94" i="10"/>
  <c r="Z94" i="10"/>
  <c r="AA94" i="10"/>
  <c r="AB94" i="10"/>
  <c r="D95" i="10"/>
  <c r="E95" i="10"/>
  <c r="F95" i="10"/>
  <c r="G95" i="10"/>
  <c r="H95" i="10"/>
  <c r="I95" i="10"/>
  <c r="J95" i="10"/>
  <c r="K95" i="10"/>
  <c r="L95" i="10"/>
  <c r="M95" i="10"/>
  <c r="N95" i="10"/>
  <c r="O95" i="10"/>
  <c r="P95" i="10"/>
  <c r="Q95" i="10"/>
  <c r="S95" i="10"/>
  <c r="U95" i="10"/>
  <c r="W95" i="10"/>
  <c r="X95" i="10"/>
  <c r="Y95" i="10"/>
  <c r="Z95" i="10"/>
  <c r="AA95" i="10"/>
  <c r="AB95" i="10"/>
  <c r="D96" i="10"/>
  <c r="E96" i="10"/>
  <c r="F96" i="10"/>
  <c r="G96" i="10"/>
  <c r="H96" i="10"/>
  <c r="I96" i="10"/>
  <c r="J96" i="10"/>
  <c r="K96" i="10"/>
  <c r="L96" i="10"/>
  <c r="M96" i="10"/>
  <c r="N96" i="10"/>
  <c r="O96" i="10"/>
  <c r="P96" i="10"/>
  <c r="Q96" i="10"/>
  <c r="S96" i="10"/>
  <c r="U96" i="10"/>
  <c r="W96" i="10"/>
  <c r="X96" i="10"/>
  <c r="Y96" i="10"/>
  <c r="Z96" i="10"/>
  <c r="AA96" i="10"/>
  <c r="AB96" i="10"/>
  <c r="D97" i="10"/>
  <c r="E97" i="10"/>
  <c r="F97" i="10"/>
  <c r="G97" i="10"/>
  <c r="H97" i="10"/>
  <c r="I97" i="10"/>
  <c r="J97" i="10"/>
  <c r="K97" i="10"/>
  <c r="L97" i="10"/>
  <c r="M97" i="10"/>
  <c r="N97" i="10"/>
  <c r="O97" i="10"/>
  <c r="P97" i="10"/>
  <c r="Q97" i="10"/>
  <c r="S97" i="10"/>
  <c r="U97" i="10"/>
  <c r="W97" i="10"/>
  <c r="X97" i="10"/>
  <c r="Y97" i="10"/>
  <c r="Z97" i="10"/>
  <c r="AA97" i="10"/>
  <c r="AB97" i="10"/>
  <c r="D98" i="10"/>
  <c r="E98" i="10"/>
  <c r="F98" i="10"/>
  <c r="G98" i="10"/>
  <c r="H98" i="10"/>
  <c r="I98" i="10"/>
  <c r="J98" i="10"/>
  <c r="K98" i="10"/>
  <c r="L98" i="10"/>
  <c r="M98" i="10"/>
  <c r="N98" i="10"/>
  <c r="O98" i="10"/>
  <c r="P98" i="10"/>
  <c r="Q98" i="10"/>
  <c r="S98" i="10"/>
  <c r="U98" i="10"/>
  <c r="W98" i="10"/>
  <c r="X98" i="10"/>
  <c r="Y98" i="10"/>
  <c r="Z98" i="10"/>
  <c r="AA98" i="10"/>
  <c r="AB98" i="10"/>
  <c r="D99" i="10"/>
  <c r="E99" i="10"/>
  <c r="F99" i="10"/>
  <c r="G99" i="10"/>
  <c r="H99" i="10"/>
  <c r="I99" i="10"/>
  <c r="J99" i="10"/>
  <c r="K99" i="10"/>
  <c r="L99" i="10"/>
  <c r="M99" i="10"/>
  <c r="N99" i="10"/>
  <c r="O99" i="10"/>
  <c r="P99" i="10"/>
  <c r="Q99" i="10"/>
  <c r="S99" i="10"/>
  <c r="U99" i="10"/>
  <c r="W99" i="10"/>
  <c r="X99" i="10"/>
  <c r="Y99" i="10"/>
  <c r="Z99" i="10"/>
  <c r="AA99" i="10"/>
  <c r="AB99" i="10"/>
  <c r="D100" i="10"/>
  <c r="E100" i="10"/>
  <c r="F100" i="10"/>
  <c r="G100" i="10"/>
  <c r="H100" i="10"/>
  <c r="I100" i="10"/>
  <c r="J100" i="10"/>
  <c r="K100" i="10"/>
  <c r="L100" i="10"/>
  <c r="M100" i="10"/>
  <c r="N100" i="10"/>
  <c r="O100" i="10"/>
  <c r="P100" i="10"/>
  <c r="Q100" i="10"/>
  <c r="S100" i="10"/>
  <c r="U100" i="10"/>
  <c r="W100" i="10"/>
  <c r="X100" i="10"/>
  <c r="Y100" i="10"/>
  <c r="Z100" i="10"/>
  <c r="AA100" i="10"/>
  <c r="AB100" i="10"/>
  <c r="D101" i="10"/>
  <c r="E101" i="10"/>
  <c r="F101" i="10"/>
  <c r="G101" i="10"/>
  <c r="H101" i="10"/>
  <c r="I101" i="10"/>
  <c r="J101" i="10"/>
  <c r="K101" i="10"/>
  <c r="L101" i="10"/>
  <c r="M101" i="10"/>
  <c r="N101" i="10"/>
  <c r="O101" i="10"/>
  <c r="P101" i="10"/>
  <c r="Q101" i="10"/>
  <c r="S101" i="10"/>
  <c r="U101" i="10"/>
  <c r="W101" i="10"/>
  <c r="X101" i="10"/>
  <c r="Y101" i="10"/>
  <c r="Z101" i="10"/>
  <c r="AA101" i="10"/>
  <c r="AB101" i="10"/>
  <c r="D102" i="10"/>
  <c r="E102" i="10"/>
  <c r="F102" i="10"/>
  <c r="G102" i="10"/>
  <c r="H102" i="10"/>
  <c r="I102" i="10"/>
  <c r="J102" i="10"/>
  <c r="K102" i="10"/>
  <c r="L102" i="10"/>
  <c r="M102" i="10"/>
  <c r="N102" i="10"/>
  <c r="O102" i="10"/>
  <c r="P102" i="10"/>
  <c r="Q102" i="10"/>
  <c r="S102" i="10"/>
  <c r="U102" i="10"/>
  <c r="W102" i="10"/>
  <c r="X102" i="10"/>
  <c r="Y102" i="10"/>
  <c r="Z102" i="10"/>
  <c r="AA102" i="10"/>
  <c r="AB102" i="10"/>
  <c r="D103" i="10"/>
  <c r="E103" i="10"/>
  <c r="F103" i="10"/>
  <c r="G103" i="10"/>
  <c r="H103" i="10"/>
  <c r="I103" i="10"/>
  <c r="J103" i="10"/>
  <c r="K103" i="10"/>
  <c r="L103" i="10"/>
  <c r="M103" i="10"/>
  <c r="N103" i="10"/>
  <c r="O103" i="10"/>
  <c r="P103" i="10"/>
  <c r="Q103" i="10"/>
  <c r="S103" i="10"/>
  <c r="U103" i="10"/>
  <c r="W103" i="10"/>
  <c r="X103" i="10"/>
  <c r="Y103" i="10"/>
  <c r="Z103" i="10"/>
  <c r="AA103" i="10"/>
  <c r="AB103" i="10"/>
  <c r="D104" i="10"/>
  <c r="E104" i="10"/>
  <c r="F104" i="10"/>
  <c r="G104" i="10"/>
  <c r="H104" i="10"/>
  <c r="I104" i="10"/>
  <c r="J104" i="10"/>
  <c r="K104" i="10"/>
  <c r="L104" i="10"/>
  <c r="M104" i="10"/>
  <c r="N104" i="10"/>
  <c r="O104" i="10"/>
  <c r="P104" i="10"/>
  <c r="Q104" i="10"/>
  <c r="S104" i="10"/>
  <c r="U104" i="10"/>
  <c r="W104" i="10"/>
  <c r="X104" i="10"/>
  <c r="Y104" i="10"/>
  <c r="Z104" i="10"/>
  <c r="AA104" i="10"/>
  <c r="AB104" i="10"/>
  <c r="D105" i="10"/>
  <c r="E105" i="10"/>
  <c r="F105" i="10"/>
  <c r="G105" i="10"/>
  <c r="H105" i="10"/>
  <c r="I105" i="10"/>
  <c r="J105" i="10"/>
  <c r="K105" i="10"/>
  <c r="L105" i="10"/>
  <c r="M105" i="10"/>
  <c r="N105" i="10"/>
  <c r="O105" i="10"/>
  <c r="P105" i="10"/>
  <c r="Q105" i="10"/>
  <c r="S105" i="10"/>
  <c r="U105" i="10"/>
  <c r="W105" i="10"/>
  <c r="X105" i="10"/>
  <c r="Y105" i="10"/>
  <c r="Z105" i="10"/>
  <c r="AA105" i="10"/>
  <c r="AB105" i="10"/>
  <c r="D106" i="10"/>
  <c r="E106" i="10"/>
  <c r="F106" i="10"/>
  <c r="G106" i="10"/>
  <c r="H106" i="10"/>
  <c r="I106" i="10"/>
  <c r="J106" i="10"/>
  <c r="K106" i="10"/>
  <c r="L106" i="10"/>
  <c r="M106" i="10"/>
  <c r="N106" i="10"/>
  <c r="O106" i="10"/>
  <c r="P106" i="10"/>
  <c r="Q106" i="10"/>
  <c r="S106" i="10"/>
  <c r="U106" i="10"/>
  <c r="W106" i="10"/>
  <c r="X106" i="10"/>
  <c r="Y106" i="10"/>
  <c r="Z106" i="10"/>
  <c r="AA106" i="10"/>
  <c r="AB106" i="10"/>
  <c r="D107" i="10"/>
  <c r="E107" i="10"/>
  <c r="F107" i="10"/>
  <c r="G107" i="10"/>
  <c r="H107" i="10"/>
  <c r="I107" i="10"/>
  <c r="J107" i="10"/>
  <c r="K107" i="10"/>
  <c r="L107" i="10"/>
  <c r="M107" i="10"/>
  <c r="N107" i="10"/>
  <c r="O107" i="10"/>
  <c r="P107" i="10"/>
  <c r="Q107" i="10"/>
  <c r="S107" i="10"/>
  <c r="U107" i="10"/>
  <c r="W107" i="10"/>
  <c r="X107" i="10"/>
  <c r="Y107" i="10"/>
  <c r="Z107" i="10"/>
  <c r="AA107" i="10"/>
  <c r="AB107" i="10"/>
  <c r="D108" i="10"/>
  <c r="E108" i="10"/>
  <c r="F108" i="10"/>
  <c r="G108" i="10"/>
  <c r="H108" i="10"/>
  <c r="I108" i="10"/>
  <c r="J108" i="10"/>
  <c r="K108" i="10"/>
  <c r="L108" i="10"/>
  <c r="M108" i="10"/>
  <c r="N108" i="10"/>
  <c r="O108" i="10"/>
  <c r="P108" i="10"/>
  <c r="Q108" i="10"/>
  <c r="S108" i="10"/>
  <c r="U108" i="10"/>
  <c r="W108" i="10"/>
  <c r="X108" i="10"/>
  <c r="Y108" i="10"/>
  <c r="Z108" i="10"/>
  <c r="AA108" i="10"/>
  <c r="AB108" i="10"/>
  <c r="D109" i="10"/>
  <c r="E109" i="10"/>
  <c r="F109" i="10"/>
  <c r="G109" i="10"/>
  <c r="H109" i="10"/>
  <c r="I109" i="10"/>
  <c r="J109" i="10"/>
  <c r="K109" i="10"/>
  <c r="L109" i="10"/>
  <c r="M109" i="10"/>
  <c r="N109" i="10"/>
  <c r="O109" i="10"/>
  <c r="P109" i="10"/>
  <c r="Q109" i="10"/>
  <c r="S109" i="10"/>
  <c r="U109" i="10"/>
  <c r="W109" i="10"/>
  <c r="X109" i="10"/>
  <c r="Y109" i="10"/>
  <c r="Z109" i="10"/>
  <c r="AA109" i="10"/>
  <c r="AB109" i="10"/>
  <c r="D110" i="10"/>
  <c r="E110" i="10"/>
  <c r="F110" i="10"/>
  <c r="G110" i="10"/>
  <c r="H110" i="10"/>
  <c r="I110" i="10"/>
  <c r="J110" i="10"/>
  <c r="K110" i="10"/>
  <c r="L110" i="10"/>
  <c r="M110" i="10"/>
  <c r="N110" i="10"/>
  <c r="O110" i="10"/>
  <c r="P110" i="10"/>
  <c r="Q110" i="10"/>
  <c r="S110" i="10"/>
  <c r="U110" i="10"/>
  <c r="W110" i="10"/>
  <c r="X110" i="10"/>
  <c r="Y110" i="10"/>
  <c r="Z110" i="10"/>
  <c r="AA110" i="10"/>
  <c r="AB110" i="10"/>
  <c r="D111" i="10"/>
  <c r="E111" i="10"/>
  <c r="F111" i="10"/>
  <c r="G111" i="10"/>
  <c r="H111" i="10"/>
  <c r="I111" i="10"/>
  <c r="J111" i="10"/>
  <c r="K111" i="10"/>
  <c r="L111" i="10"/>
  <c r="M111" i="10"/>
  <c r="N111" i="10"/>
  <c r="O111" i="10"/>
  <c r="P111" i="10"/>
  <c r="Q111" i="10"/>
  <c r="S111" i="10"/>
  <c r="U111" i="10"/>
  <c r="W111" i="10"/>
  <c r="X111" i="10"/>
  <c r="Y111" i="10"/>
  <c r="Z111" i="10"/>
  <c r="AA111" i="10"/>
  <c r="AB111" i="10"/>
  <c r="D112" i="10"/>
  <c r="E112" i="10"/>
  <c r="F112" i="10"/>
  <c r="G112" i="10"/>
  <c r="H112" i="10"/>
  <c r="I112" i="10"/>
  <c r="J112" i="10"/>
  <c r="K112" i="10"/>
  <c r="L112" i="10"/>
  <c r="M112" i="10"/>
  <c r="N112" i="10"/>
  <c r="O112" i="10"/>
  <c r="P112" i="10"/>
  <c r="Q112" i="10"/>
  <c r="S112" i="10"/>
  <c r="U112" i="10"/>
  <c r="W112" i="10"/>
  <c r="X112" i="10"/>
  <c r="Y112" i="10"/>
  <c r="Z112" i="10"/>
  <c r="AA112" i="10"/>
  <c r="AB112" i="10"/>
  <c r="D113" i="10"/>
  <c r="E113" i="10"/>
  <c r="F113" i="10"/>
  <c r="G113" i="10"/>
  <c r="H113" i="10"/>
  <c r="I113" i="10"/>
  <c r="J113" i="10"/>
  <c r="K113" i="10"/>
  <c r="L113" i="10"/>
  <c r="M113" i="10"/>
  <c r="N113" i="10"/>
  <c r="O113" i="10"/>
  <c r="P113" i="10"/>
  <c r="Q113" i="10"/>
  <c r="S113" i="10"/>
  <c r="U113" i="10"/>
  <c r="W113" i="10"/>
  <c r="X113" i="10"/>
  <c r="Y113" i="10"/>
  <c r="Z113" i="10"/>
  <c r="AA113" i="10"/>
  <c r="AB113" i="10"/>
  <c r="D114" i="10"/>
  <c r="E114" i="10"/>
  <c r="F114" i="10"/>
  <c r="G114" i="10"/>
  <c r="H114" i="10"/>
  <c r="I114" i="10"/>
  <c r="J114" i="10"/>
  <c r="K114" i="10"/>
  <c r="L114" i="10"/>
  <c r="M114" i="10"/>
  <c r="N114" i="10"/>
  <c r="O114" i="10"/>
  <c r="P114" i="10"/>
  <c r="Q114" i="10"/>
  <c r="S114" i="10"/>
  <c r="U114" i="10"/>
  <c r="W114" i="10"/>
  <c r="X114" i="10"/>
  <c r="Y114" i="10"/>
  <c r="Z114" i="10"/>
  <c r="AA114" i="10"/>
  <c r="AB114" i="10"/>
  <c r="D115" i="10"/>
  <c r="E115" i="10"/>
  <c r="F115" i="10"/>
  <c r="G115" i="10"/>
  <c r="H115" i="10"/>
  <c r="I115" i="10"/>
  <c r="J115" i="10"/>
  <c r="K115" i="10"/>
  <c r="L115" i="10"/>
  <c r="M115" i="10"/>
  <c r="N115" i="10"/>
  <c r="O115" i="10"/>
  <c r="P115" i="10"/>
  <c r="Q115" i="10"/>
  <c r="S115" i="10"/>
  <c r="U115" i="10"/>
  <c r="W115" i="10"/>
  <c r="X115" i="10"/>
  <c r="Y115" i="10"/>
  <c r="Z115" i="10"/>
  <c r="AA115" i="10"/>
  <c r="AB115" i="10"/>
  <c r="D116" i="10"/>
  <c r="E116" i="10"/>
  <c r="F116" i="10"/>
  <c r="G116" i="10"/>
  <c r="H116" i="10"/>
  <c r="I116" i="10"/>
  <c r="J116" i="10"/>
  <c r="K116" i="10"/>
  <c r="L116" i="10"/>
  <c r="M116" i="10"/>
  <c r="N116" i="10"/>
  <c r="O116" i="10"/>
  <c r="P116" i="10"/>
  <c r="Q116" i="10"/>
  <c r="S116" i="10"/>
  <c r="U116" i="10"/>
  <c r="W116" i="10"/>
  <c r="X116" i="10"/>
  <c r="Y116" i="10"/>
  <c r="Z116" i="10"/>
  <c r="AA116" i="10"/>
  <c r="AB116" i="10"/>
  <c r="D117" i="10"/>
  <c r="E117" i="10"/>
  <c r="F117" i="10"/>
  <c r="G117" i="10"/>
  <c r="H117" i="10"/>
  <c r="I117" i="10"/>
  <c r="J117" i="10"/>
  <c r="K117" i="10"/>
  <c r="L117" i="10"/>
  <c r="M117" i="10"/>
  <c r="N117" i="10"/>
  <c r="O117" i="10"/>
  <c r="P117" i="10"/>
  <c r="Q117" i="10"/>
  <c r="S117" i="10"/>
  <c r="U117" i="10"/>
  <c r="W117" i="10"/>
  <c r="X117" i="10"/>
  <c r="Y117" i="10"/>
  <c r="Z117" i="10"/>
  <c r="AA117" i="10"/>
  <c r="AB117" i="10"/>
  <c r="D118" i="10"/>
  <c r="E118" i="10"/>
  <c r="F118" i="10"/>
  <c r="G118" i="10"/>
  <c r="H118" i="10"/>
  <c r="I118" i="10"/>
  <c r="J118" i="10"/>
  <c r="K118" i="10"/>
  <c r="L118" i="10"/>
  <c r="M118" i="10"/>
  <c r="N118" i="10"/>
  <c r="O118" i="10"/>
  <c r="P118" i="10"/>
  <c r="Q118" i="10"/>
  <c r="S118" i="10"/>
  <c r="U118" i="10"/>
  <c r="W118" i="10"/>
  <c r="X118" i="10"/>
  <c r="Y118" i="10"/>
  <c r="Z118" i="10"/>
  <c r="AA118" i="10"/>
  <c r="AB118" i="10"/>
  <c r="D119" i="10"/>
  <c r="E119" i="10"/>
  <c r="F119" i="10"/>
  <c r="G119" i="10"/>
  <c r="H119" i="10"/>
  <c r="I119" i="10"/>
  <c r="J119" i="10"/>
  <c r="K119" i="10"/>
  <c r="L119" i="10"/>
  <c r="M119" i="10"/>
  <c r="N119" i="10"/>
  <c r="O119" i="10"/>
  <c r="P119" i="10"/>
  <c r="Q119" i="10"/>
  <c r="S119" i="10"/>
  <c r="U119" i="10"/>
  <c r="W119" i="10"/>
  <c r="X119" i="10"/>
  <c r="Y119" i="10"/>
  <c r="Z119" i="10"/>
  <c r="AA119" i="10"/>
  <c r="AB119" i="10"/>
  <c r="D120" i="10"/>
  <c r="E120" i="10"/>
  <c r="F120" i="10"/>
  <c r="G120" i="10"/>
  <c r="H120" i="10"/>
  <c r="I120" i="10"/>
  <c r="J120" i="10"/>
  <c r="K120" i="10"/>
  <c r="L120" i="10"/>
  <c r="M120" i="10"/>
  <c r="N120" i="10"/>
  <c r="O120" i="10"/>
  <c r="P120" i="10"/>
  <c r="Q120" i="10"/>
  <c r="S120" i="10"/>
  <c r="U120" i="10"/>
  <c r="W120" i="10"/>
  <c r="X120" i="10"/>
  <c r="Y120" i="10"/>
  <c r="Z120" i="10"/>
  <c r="AA120" i="10"/>
  <c r="AB120" i="10"/>
  <c r="D121" i="10"/>
  <c r="E121" i="10"/>
  <c r="F121" i="10"/>
  <c r="G121" i="10"/>
  <c r="H121" i="10"/>
  <c r="I121" i="10"/>
  <c r="J121" i="10"/>
  <c r="K121" i="10"/>
  <c r="L121" i="10"/>
  <c r="M121" i="10"/>
  <c r="N121" i="10"/>
  <c r="O121" i="10"/>
  <c r="P121" i="10"/>
  <c r="Q121" i="10"/>
  <c r="S121" i="10"/>
  <c r="U121" i="10"/>
  <c r="W121" i="10"/>
  <c r="X121" i="10"/>
  <c r="Y121" i="10"/>
  <c r="Z121" i="10"/>
  <c r="AA121" i="10"/>
  <c r="AB121" i="10"/>
  <c r="D122" i="10"/>
  <c r="E122" i="10"/>
  <c r="F122" i="10"/>
  <c r="G122" i="10"/>
  <c r="H122" i="10"/>
  <c r="I122" i="10"/>
  <c r="J122" i="10"/>
  <c r="K122" i="10"/>
  <c r="L122" i="10"/>
  <c r="M122" i="10"/>
  <c r="N122" i="10"/>
  <c r="O122" i="10"/>
  <c r="P122" i="10"/>
  <c r="Q122" i="10"/>
  <c r="S122" i="10"/>
  <c r="U122" i="10"/>
  <c r="W122" i="10"/>
  <c r="X122" i="10"/>
  <c r="Y122" i="10"/>
  <c r="Z122" i="10"/>
  <c r="AA122" i="10"/>
  <c r="AB122" i="10"/>
  <c r="D123" i="10"/>
  <c r="E123" i="10"/>
  <c r="F123" i="10"/>
  <c r="G123" i="10"/>
  <c r="H123" i="10"/>
  <c r="I123" i="10"/>
  <c r="J123" i="10"/>
  <c r="K123" i="10"/>
  <c r="L123" i="10"/>
  <c r="M123" i="10"/>
  <c r="N123" i="10"/>
  <c r="O123" i="10"/>
  <c r="P123" i="10"/>
  <c r="Q123" i="10"/>
  <c r="S123" i="10"/>
  <c r="U123" i="10"/>
  <c r="W123" i="10"/>
  <c r="X123" i="10"/>
  <c r="Y123" i="10"/>
  <c r="Z123" i="10"/>
  <c r="AA123" i="10"/>
  <c r="AB123" i="10"/>
  <c r="D124" i="10"/>
  <c r="E124" i="10"/>
  <c r="F124" i="10"/>
  <c r="G124" i="10"/>
  <c r="H124" i="10"/>
  <c r="I124" i="10"/>
  <c r="J124" i="10"/>
  <c r="K124" i="10"/>
  <c r="L124" i="10"/>
  <c r="M124" i="10"/>
  <c r="N124" i="10"/>
  <c r="O124" i="10"/>
  <c r="P124" i="10"/>
  <c r="Q124" i="10"/>
  <c r="S124" i="10"/>
  <c r="U124" i="10"/>
  <c r="W124" i="10"/>
  <c r="X124" i="10"/>
  <c r="Y124" i="10"/>
  <c r="Z124" i="10"/>
  <c r="AA124" i="10"/>
  <c r="AB124" i="10"/>
  <c r="D125" i="10"/>
  <c r="E125" i="10"/>
  <c r="F125" i="10"/>
  <c r="G125" i="10"/>
  <c r="H125" i="10"/>
  <c r="I125" i="10"/>
  <c r="J125" i="10"/>
  <c r="K125" i="10"/>
  <c r="L125" i="10"/>
  <c r="M125" i="10"/>
  <c r="N125" i="10"/>
  <c r="O125" i="10"/>
  <c r="P125" i="10"/>
  <c r="Q125" i="10"/>
  <c r="S125" i="10"/>
  <c r="U125" i="10"/>
  <c r="W125" i="10"/>
  <c r="X125" i="10"/>
  <c r="Y125" i="10"/>
  <c r="Z125" i="10"/>
  <c r="AA125" i="10"/>
  <c r="AB125" i="10"/>
  <c r="D126" i="10"/>
  <c r="E126" i="10"/>
  <c r="F126" i="10"/>
  <c r="G126" i="10"/>
  <c r="H126" i="10"/>
  <c r="I126" i="10"/>
  <c r="J126" i="10"/>
  <c r="K126" i="10"/>
  <c r="L126" i="10"/>
  <c r="M126" i="10"/>
  <c r="N126" i="10"/>
  <c r="O126" i="10"/>
  <c r="P126" i="10"/>
  <c r="Q126" i="10"/>
  <c r="S126" i="10"/>
  <c r="U126" i="10"/>
  <c r="W126" i="10"/>
  <c r="X126" i="10"/>
  <c r="Y126" i="10"/>
  <c r="Z126" i="10"/>
  <c r="AA126" i="10"/>
  <c r="AB126" i="10"/>
  <c r="D127" i="10"/>
  <c r="E127" i="10"/>
  <c r="F127" i="10"/>
  <c r="G127" i="10"/>
  <c r="H127" i="10"/>
  <c r="I127" i="10"/>
  <c r="J127" i="10"/>
  <c r="K127" i="10"/>
  <c r="L127" i="10"/>
  <c r="M127" i="10"/>
  <c r="N127" i="10"/>
  <c r="O127" i="10"/>
  <c r="P127" i="10"/>
  <c r="Q127" i="10"/>
  <c r="S127" i="10"/>
  <c r="U127" i="10"/>
  <c r="W127" i="10"/>
  <c r="X127" i="10"/>
  <c r="Y127" i="10"/>
  <c r="Z127" i="10"/>
  <c r="AA127" i="10"/>
  <c r="AB127" i="10"/>
  <c r="D128" i="10"/>
  <c r="E128" i="10"/>
  <c r="F128" i="10"/>
  <c r="G128" i="10"/>
  <c r="H128" i="10"/>
  <c r="I128" i="10"/>
  <c r="J128" i="10"/>
  <c r="K128" i="10"/>
  <c r="L128" i="10"/>
  <c r="M128" i="10"/>
  <c r="N128" i="10"/>
  <c r="O128" i="10"/>
  <c r="P128" i="10"/>
  <c r="Q128" i="10"/>
  <c r="S128" i="10"/>
  <c r="U128" i="10"/>
  <c r="W128" i="10"/>
  <c r="X128" i="10"/>
  <c r="Y128" i="10"/>
  <c r="Z128" i="10"/>
  <c r="AA128" i="10"/>
  <c r="AB128" i="10"/>
  <c r="D129" i="10"/>
  <c r="E129" i="10"/>
  <c r="F129" i="10"/>
  <c r="G129" i="10"/>
  <c r="H129" i="10"/>
  <c r="I129" i="10"/>
  <c r="J129" i="10"/>
  <c r="K129" i="10"/>
  <c r="L129" i="10"/>
  <c r="M129" i="10"/>
  <c r="N129" i="10"/>
  <c r="O129" i="10"/>
  <c r="P129" i="10"/>
  <c r="Q129" i="10"/>
  <c r="S129" i="10"/>
  <c r="U129" i="10"/>
  <c r="W129" i="10"/>
  <c r="X129" i="10"/>
  <c r="Y129" i="10"/>
  <c r="Z129" i="10"/>
  <c r="AA129" i="10"/>
  <c r="AB129" i="10"/>
  <c r="D130" i="10"/>
  <c r="E130" i="10"/>
  <c r="F130" i="10"/>
  <c r="G130" i="10"/>
  <c r="H130" i="10"/>
  <c r="I130" i="10"/>
  <c r="J130" i="10"/>
  <c r="K130" i="10"/>
  <c r="L130" i="10"/>
  <c r="M130" i="10"/>
  <c r="N130" i="10"/>
  <c r="O130" i="10"/>
  <c r="P130" i="10"/>
  <c r="Q130" i="10"/>
  <c r="S130" i="10"/>
  <c r="U130" i="10"/>
  <c r="W130" i="10"/>
  <c r="X130" i="10"/>
  <c r="Y130" i="10"/>
  <c r="Z130" i="10"/>
  <c r="AA130" i="10"/>
  <c r="AB130" i="10"/>
  <c r="D131" i="10"/>
  <c r="E131" i="10"/>
  <c r="F131" i="10"/>
  <c r="G131" i="10"/>
  <c r="H131" i="10"/>
  <c r="I131" i="10"/>
  <c r="J131" i="10"/>
  <c r="K131" i="10"/>
  <c r="L131" i="10"/>
  <c r="M131" i="10"/>
  <c r="N131" i="10"/>
  <c r="O131" i="10"/>
  <c r="P131" i="10"/>
  <c r="Q131" i="10"/>
  <c r="S131" i="10"/>
  <c r="U131" i="10"/>
  <c r="W131" i="10"/>
  <c r="X131" i="10"/>
  <c r="Y131" i="10"/>
  <c r="Z131" i="10"/>
  <c r="AA131" i="10"/>
  <c r="AB131" i="10"/>
  <c r="D132" i="10"/>
  <c r="E132" i="10"/>
  <c r="F132" i="10"/>
  <c r="G132" i="10"/>
  <c r="H132" i="10"/>
  <c r="I132" i="10"/>
  <c r="J132" i="10"/>
  <c r="K132" i="10"/>
  <c r="L132" i="10"/>
  <c r="M132" i="10"/>
  <c r="N132" i="10"/>
  <c r="O132" i="10"/>
  <c r="P132" i="10"/>
  <c r="Q132" i="10"/>
  <c r="S132" i="10"/>
  <c r="U132" i="10"/>
  <c r="W132" i="10"/>
  <c r="X132" i="10"/>
  <c r="Y132" i="10"/>
  <c r="Z132" i="10"/>
  <c r="AA132" i="10"/>
  <c r="AB132" i="10"/>
  <c r="D133" i="10"/>
  <c r="E133" i="10"/>
  <c r="F133" i="10"/>
  <c r="G133" i="10"/>
  <c r="H133" i="10"/>
  <c r="I133" i="10"/>
  <c r="J133" i="10"/>
  <c r="K133" i="10"/>
  <c r="L133" i="10"/>
  <c r="M133" i="10"/>
  <c r="N133" i="10"/>
  <c r="O133" i="10"/>
  <c r="P133" i="10"/>
  <c r="Q133" i="10"/>
  <c r="S133" i="10"/>
  <c r="U133" i="10"/>
  <c r="W133" i="10"/>
  <c r="X133" i="10"/>
  <c r="Y133" i="10"/>
  <c r="Z133" i="10"/>
  <c r="AA133" i="10"/>
  <c r="AB133" i="10"/>
  <c r="D134" i="10"/>
  <c r="E134" i="10"/>
  <c r="F134" i="10"/>
  <c r="G134" i="10"/>
  <c r="H134" i="10"/>
  <c r="I134" i="10"/>
  <c r="J134" i="10"/>
  <c r="K134" i="10"/>
  <c r="L134" i="10"/>
  <c r="M134" i="10"/>
  <c r="N134" i="10"/>
  <c r="O134" i="10"/>
  <c r="P134" i="10"/>
  <c r="Q134" i="10"/>
  <c r="S134" i="10"/>
  <c r="U134" i="10"/>
  <c r="W134" i="10"/>
  <c r="X134" i="10"/>
  <c r="Y134" i="10"/>
  <c r="Z134" i="10"/>
  <c r="AA134" i="10"/>
  <c r="AB134" i="10"/>
  <c r="D135" i="10"/>
  <c r="E135" i="10"/>
  <c r="F135" i="10"/>
  <c r="G135" i="10"/>
  <c r="H135" i="10"/>
  <c r="I135" i="10"/>
  <c r="J135" i="10"/>
  <c r="K135" i="10"/>
  <c r="L135" i="10"/>
  <c r="M135" i="10"/>
  <c r="N135" i="10"/>
  <c r="O135" i="10"/>
  <c r="P135" i="10"/>
  <c r="Q135" i="10"/>
  <c r="S135" i="10"/>
  <c r="U135" i="10"/>
  <c r="W135" i="10"/>
  <c r="X135" i="10"/>
  <c r="Y135" i="10"/>
  <c r="Z135" i="10"/>
  <c r="AA135" i="10"/>
  <c r="AB135" i="10"/>
  <c r="D136" i="10"/>
  <c r="E136" i="10"/>
  <c r="F136" i="10"/>
  <c r="G136" i="10"/>
  <c r="H136" i="10"/>
  <c r="I136" i="10"/>
  <c r="J136" i="10"/>
  <c r="K136" i="10"/>
  <c r="L136" i="10"/>
  <c r="M136" i="10"/>
  <c r="N136" i="10"/>
  <c r="O136" i="10"/>
  <c r="P136" i="10"/>
  <c r="Q136" i="10"/>
  <c r="S136" i="10"/>
  <c r="U136" i="10"/>
  <c r="W136" i="10"/>
  <c r="X136" i="10"/>
  <c r="Y136" i="10"/>
  <c r="Z136" i="10"/>
  <c r="AA136" i="10"/>
  <c r="AB136" i="10"/>
  <c r="D137" i="10"/>
  <c r="E137" i="10"/>
  <c r="F137" i="10"/>
  <c r="G137" i="10"/>
  <c r="H137" i="10"/>
  <c r="I137" i="10"/>
  <c r="J137" i="10"/>
  <c r="K137" i="10"/>
  <c r="L137" i="10"/>
  <c r="M137" i="10"/>
  <c r="N137" i="10"/>
  <c r="O137" i="10"/>
  <c r="P137" i="10"/>
  <c r="Q137" i="10"/>
  <c r="S137" i="10"/>
  <c r="U137" i="10"/>
  <c r="W137" i="10"/>
  <c r="X137" i="10"/>
  <c r="Y137" i="10"/>
  <c r="Z137" i="10"/>
  <c r="AA137" i="10"/>
  <c r="AB137" i="10"/>
  <c r="D138" i="10"/>
  <c r="E138" i="10"/>
  <c r="F138" i="10"/>
  <c r="G138" i="10"/>
  <c r="H138" i="10"/>
  <c r="I138" i="10"/>
  <c r="J138" i="10"/>
  <c r="K138" i="10"/>
  <c r="L138" i="10"/>
  <c r="M138" i="10"/>
  <c r="N138" i="10"/>
  <c r="O138" i="10"/>
  <c r="P138" i="10"/>
  <c r="Q138" i="10"/>
  <c r="S138" i="10"/>
  <c r="U138" i="10"/>
  <c r="W138" i="10"/>
  <c r="X138" i="10"/>
  <c r="Y138" i="10"/>
  <c r="Z138" i="10"/>
  <c r="AA138" i="10"/>
  <c r="AB138" i="10"/>
  <c r="D139" i="10"/>
  <c r="E139" i="10"/>
  <c r="F139" i="10"/>
  <c r="G139" i="10"/>
  <c r="H139" i="10"/>
  <c r="I139" i="10"/>
  <c r="J139" i="10"/>
  <c r="K139" i="10"/>
  <c r="L139" i="10"/>
  <c r="M139" i="10"/>
  <c r="N139" i="10"/>
  <c r="O139" i="10"/>
  <c r="P139" i="10"/>
  <c r="Q139" i="10"/>
  <c r="S139" i="10"/>
  <c r="U139" i="10"/>
  <c r="W139" i="10"/>
  <c r="X139" i="10"/>
  <c r="Y139" i="10"/>
  <c r="Z139" i="10"/>
  <c r="AA139" i="10"/>
  <c r="AB139" i="10"/>
  <c r="D140" i="10"/>
  <c r="E140" i="10"/>
  <c r="F140" i="10"/>
  <c r="G140" i="10"/>
  <c r="H140" i="10"/>
  <c r="I140" i="10"/>
  <c r="J140" i="10"/>
  <c r="K140" i="10"/>
  <c r="L140" i="10"/>
  <c r="M140" i="10"/>
  <c r="N140" i="10"/>
  <c r="O140" i="10"/>
  <c r="P140" i="10"/>
  <c r="Q140" i="10"/>
  <c r="S140" i="10"/>
  <c r="U140" i="10"/>
  <c r="W140" i="10"/>
  <c r="X140" i="10"/>
  <c r="Y140" i="10"/>
  <c r="Z140" i="10"/>
  <c r="AA140" i="10"/>
  <c r="AB140" i="10"/>
  <c r="D141" i="10"/>
  <c r="E141" i="10"/>
  <c r="F141" i="10"/>
  <c r="G141" i="10"/>
  <c r="H141" i="10"/>
  <c r="I141" i="10"/>
  <c r="J141" i="10"/>
  <c r="K141" i="10"/>
  <c r="L141" i="10"/>
  <c r="M141" i="10"/>
  <c r="N141" i="10"/>
  <c r="O141" i="10"/>
  <c r="P141" i="10"/>
  <c r="Q141" i="10"/>
  <c r="S141" i="10"/>
  <c r="U141" i="10"/>
  <c r="W141" i="10"/>
  <c r="X141" i="10"/>
  <c r="Y141" i="10"/>
  <c r="Z141" i="10"/>
  <c r="AA141" i="10"/>
  <c r="AB141" i="10"/>
  <c r="D142" i="10"/>
  <c r="E142" i="10"/>
  <c r="F142" i="10"/>
  <c r="G142" i="10"/>
  <c r="H142" i="10"/>
  <c r="I142" i="10"/>
  <c r="J142" i="10"/>
  <c r="K142" i="10"/>
  <c r="L142" i="10"/>
  <c r="M142" i="10"/>
  <c r="N142" i="10"/>
  <c r="O142" i="10"/>
  <c r="P142" i="10"/>
  <c r="Q142" i="10"/>
  <c r="S142" i="10"/>
  <c r="U142" i="10"/>
  <c r="W142" i="10"/>
  <c r="X142" i="10"/>
  <c r="Y142" i="10"/>
  <c r="Z142" i="10"/>
  <c r="AA142" i="10"/>
  <c r="AB142" i="10"/>
  <c r="D143" i="10"/>
  <c r="E143" i="10"/>
  <c r="F143" i="10"/>
  <c r="G143" i="10"/>
  <c r="H143" i="10"/>
  <c r="I143" i="10"/>
  <c r="J143" i="10"/>
  <c r="K143" i="10"/>
  <c r="L143" i="10"/>
  <c r="M143" i="10"/>
  <c r="N143" i="10"/>
  <c r="O143" i="10"/>
  <c r="P143" i="10"/>
  <c r="Q143" i="10"/>
  <c r="S143" i="10"/>
  <c r="U143" i="10"/>
  <c r="W143" i="10"/>
  <c r="X143" i="10"/>
  <c r="Y143" i="10"/>
  <c r="Z143" i="10"/>
  <c r="AA143" i="10"/>
  <c r="AB143" i="10"/>
  <c r="D144" i="10"/>
  <c r="E144" i="10"/>
  <c r="F144" i="10"/>
  <c r="G144" i="10"/>
  <c r="H144" i="10"/>
  <c r="I144" i="10"/>
  <c r="J144" i="10"/>
  <c r="K144" i="10"/>
  <c r="L144" i="10"/>
  <c r="M144" i="10"/>
  <c r="N144" i="10"/>
  <c r="O144" i="10"/>
  <c r="P144" i="10"/>
  <c r="Q144" i="10"/>
  <c r="S144" i="10"/>
  <c r="U144" i="10"/>
  <c r="W144" i="10"/>
  <c r="X144" i="10"/>
  <c r="Y144" i="10"/>
  <c r="Z144" i="10"/>
  <c r="AA144" i="10"/>
  <c r="AB144" i="10"/>
  <c r="D145" i="10"/>
  <c r="E145" i="10"/>
  <c r="F145" i="10"/>
  <c r="G145" i="10"/>
  <c r="H145" i="10"/>
  <c r="I145" i="10"/>
  <c r="J145" i="10"/>
  <c r="K145" i="10"/>
  <c r="L145" i="10"/>
  <c r="M145" i="10"/>
  <c r="N145" i="10"/>
  <c r="O145" i="10"/>
  <c r="P145" i="10"/>
  <c r="Q145" i="10"/>
  <c r="S145" i="10"/>
  <c r="U145" i="10"/>
  <c r="W145" i="10"/>
  <c r="X145" i="10"/>
  <c r="Y145" i="10"/>
  <c r="Z145" i="10"/>
  <c r="AA145" i="10"/>
  <c r="AB145" i="10"/>
  <c r="D146" i="10"/>
  <c r="E146" i="10"/>
  <c r="F146" i="10"/>
  <c r="G146" i="10"/>
  <c r="H146" i="10"/>
  <c r="I146" i="10"/>
  <c r="J146" i="10"/>
  <c r="K146" i="10"/>
  <c r="L146" i="10"/>
  <c r="M146" i="10"/>
  <c r="N146" i="10"/>
  <c r="O146" i="10"/>
  <c r="P146" i="10"/>
  <c r="Q146" i="10"/>
  <c r="S146" i="10"/>
  <c r="U146" i="10"/>
  <c r="W146" i="10"/>
  <c r="X146" i="10"/>
  <c r="Y146" i="10"/>
  <c r="Z146" i="10"/>
  <c r="AA146" i="10"/>
  <c r="AB146" i="10"/>
  <c r="D147" i="10"/>
  <c r="E147" i="10"/>
  <c r="F147" i="10"/>
  <c r="G147" i="10"/>
  <c r="H147" i="10"/>
  <c r="I147" i="10"/>
  <c r="J147" i="10"/>
  <c r="K147" i="10"/>
  <c r="L147" i="10"/>
  <c r="M147" i="10"/>
  <c r="N147" i="10"/>
  <c r="O147" i="10"/>
  <c r="P147" i="10"/>
  <c r="Q147" i="10"/>
  <c r="S147" i="10"/>
  <c r="U147" i="10"/>
  <c r="W147" i="10"/>
  <c r="X147" i="10"/>
  <c r="Y147" i="10"/>
  <c r="Z147" i="10"/>
  <c r="AA147" i="10"/>
  <c r="AB147" i="10"/>
  <c r="D148" i="10"/>
  <c r="E148" i="10"/>
  <c r="F148" i="10"/>
  <c r="G148" i="10"/>
  <c r="H148" i="10"/>
  <c r="I148" i="10"/>
  <c r="J148" i="10"/>
  <c r="K148" i="10"/>
  <c r="L148" i="10"/>
  <c r="M148" i="10"/>
  <c r="N148" i="10"/>
  <c r="O148" i="10"/>
  <c r="P148" i="10"/>
  <c r="Q148" i="10"/>
  <c r="S148" i="10"/>
  <c r="U148" i="10"/>
  <c r="W148" i="10"/>
  <c r="X148" i="10"/>
  <c r="Y148" i="10"/>
  <c r="Z148" i="10"/>
  <c r="AA148" i="10"/>
  <c r="AB148" i="10"/>
  <c r="D149" i="10"/>
  <c r="E149" i="10"/>
  <c r="F149" i="10"/>
  <c r="G149" i="10"/>
  <c r="H149" i="10"/>
  <c r="I149" i="10"/>
  <c r="J149" i="10"/>
  <c r="K149" i="10"/>
  <c r="L149" i="10"/>
  <c r="M149" i="10"/>
  <c r="N149" i="10"/>
  <c r="O149" i="10"/>
  <c r="P149" i="10"/>
  <c r="Q149" i="10"/>
  <c r="S149" i="10"/>
  <c r="U149" i="10"/>
  <c r="W149" i="10"/>
  <c r="X149" i="10"/>
  <c r="Y149" i="10"/>
  <c r="Z149" i="10"/>
  <c r="AA149" i="10"/>
  <c r="AB149" i="10"/>
  <c r="D150" i="10"/>
  <c r="E150" i="10"/>
  <c r="F150" i="10"/>
  <c r="G150" i="10"/>
  <c r="H150" i="10"/>
  <c r="I150" i="10"/>
  <c r="J150" i="10"/>
  <c r="K150" i="10"/>
  <c r="L150" i="10"/>
  <c r="M150" i="10"/>
  <c r="N150" i="10"/>
  <c r="O150" i="10"/>
  <c r="P150" i="10"/>
  <c r="Q150" i="10"/>
  <c r="S150" i="10"/>
  <c r="U150" i="10"/>
  <c r="W150" i="10"/>
  <c r="X150" i="10"/>
  <c r="Y150" i="10"/>
  <c r="Z150" i="10"/>
  <c r="AA150" i="10"/>
  <c r="AB150" i="10"/>
  <c r="D151" i="10"/>
  <c r="E151" i="10"/>
  <c r="F151" i="10"/>
  <c r="G151" i="10"/>
  <c r="H151" i="10"/>
  <c r="I151" i="10"/>
  <c r="J151" i="10"/>
  <c r="K151" i="10"/>
  <c r="L151" i="10"/>
  <c r="M151" i="10"/>
  <c r="N151" i="10"/>
  <c r="O151" i="10"/>
  <c r="P151" i="10"/>
  <c r="Q151" i="10"/>
  <c r="S151" i="10"/>
  <c r="U151" i="10"/>
  <c r="W151" i="10"/>
  <c r="X151" i="10"/>
  <c r="Y151" i="10"/>
  <c r="Z151" i="10"/>
  <c r="AA151" i="10"/>
  <c r="AB151" i="10"/>
  <c r="D152" i="10"/>
  <c r="E152" i="10"/>
  <c r="F152" i="10"/>
  <c r="G152" i="10"/>
  <c r="H152" i="10"/>
  <c r="I152" i="10"/>
  <c r="J152" i="10"/>
  <c r="K152" i="10"/>
  <c r="L152" i="10"/>
  <c r="M152" i="10"/>
  <c r="N152" i="10"/>
  <c r="O152" i="10"/>
  <c r="P152" i="10"/>
  <c r="Q152" i="10"/>
  <c r="S152" i="10"/>
  <c r="U152" i="10"/>
  <c r="W152" i="10"/>
  <c r="X152" i="10"/>
  <c r="Y152" i="10"/>
  <c r="Z152" i="10"/>
  <c r="AA152" i="10"/>
  <c r="AB152" i="10"/>
  <c r="D153" i="10"/>
  <c r="E153" i="10"/>
  <c r="F153" i="10"/>
  <c r="G153" i="10"/>
  <c r="H153" i="10"/>
  <c r="I153" i="10"/>
  <c r="J153" i="10"/>
  <c r="K153" i="10"/>
  <c r="L153" i="10"/>
  <c r="M153" i="10"/>
  <c r="N153" i="10"/>
  <c r="O153" i="10"/>
  <c r="P153" i="10"/>
  <c r="Q153" i="10"/>
  <c r="S153" i="10"/>
  <c r="U153" i="10"/>
  <c r="W153" i="10"/>
  <c r="X153" i="10"/>
  <c r="Y153" i="10"/>
  <c r="Z153" i="10"/>
  <c r="AA153" i="10"/>
  <c r="AB153" i="10"/>
  <c r="D154" i="10"/>
  <c r="E154" i="10"/>
  <c r="F154" i="10"/>
  <c r="G154" i="10"/>
  <c r="H154" i="10"/>
  <c r="I154" i="10"/>
  <c r="J154" i="10"/>
  <c r="K154" i="10"/>
  <c r="L154" i="10"/>
  <c r="M154" i="10"/>
  <c r="N154" i="10"/>
  <c r="O154" i="10"/>
  <c r="P154" i="10"/>
  <c r="Q154" i="10"/>
  <c r="S154" i="10"/>
  <c r="U154" i="10"/>
  <c r="W154" i="10"/>
  <c r="X154" i="10"/>
  <c r="Y154" i="10"/>
  <c r="Z154" i="10"/>
  <c r="AA154" i="10"/>
  <c r="AB154" i="10"/>
  <c r="D155" i="10"/>
  <c r="E155" i="10"/>
  <c r="F155" i="10"/>
  <c r="G155" i="10"/>
  <c r="H155" i="10"/>
  <c r="I155" i="10"/>
  <c r="J155" i="10"/>
  <c r="K155" i="10"/>
  <c r="L155" i="10"/>
  <c r="M155" i="10"/>
  <c r="N155" i="10"/>
  <c r="O155" i="10"/>
  <c r="P155" i="10"/>
  <c r="Q155" i="10"/>
  <c r="S155" i="10"/>
  <c r="U155" i="10"/>
  <c r="W155" i="10"/>
  <c r="X155" i="10"/>
  <c r="Y155" i="10"/>
  <c r="Z155" i="10"/>
  <c r="AA155" i="10"/>
  <c r="AB155" i="10"/>
  <c r="D156" i="10"/>
  <c r="E156" i="10"/>
  <c r="F156" i="10"/>
  <c r="G156" i="10"/>
  <c r="H156" i="10"/>
  <c r="I156" i="10"/>
  <c r="J156" i="10"/>
  <c r="K156" i="10"/>
  <c r="L156" i="10"/>
  <c r="M156" i="10"/>
  <c r="N156" i="10"/>
  <c r="O156" i="10"/>
  <c r="P156" i="10"/>
  <c r="Q156" i="10"/>
  <c r="S156" i="10"/>
  <c r="U156" i="10"/>
  <c r="W156" i="10"/>
  <c r="X156" i="10"/>
  <c r="Y156" i="10"/>
  <c r="Z156" i="10"/>
  <c r="AA156" i="10"/>
  <c r="AB156" i="10"/>
  <c r="D157" i="10"/>
  <c r="E157" i="10"/>
  <c r="F157" i="10"/>
  <c r="G157" i="10"/>
  <c r="H157" i="10"/>
  <c r="I157" i="10"/>
  <c r="J157" i="10"/>
  <c r="K157" i="10"/>
  <c r="L157" i="10"/>
  <c r="M157" i="10"/>
  <c r="N157" i="10"/>
  <c r="O157" i="10"/>
  <c r="P157" i="10"/>
  <c r="Q157" i="10"/>
  <c r="S157" i="10"/>
  <c r="U157" i="10"/>
  <c r="W157" i="10"/>
  <c r="X157" i="10"/>
  <c r="Y157" i="10"/>
  <c r="Z157" i="10"/>
  <c r="AA157" i="10"/>
  <c r="AB157" i="10"/>
  <c r="D158" i="10"/>
  <c r="E158" i="10"/>
  <c r="F158" i="10"/>
  <c r="G158" i="10"/>
  <c r="H158" i="10"/>
  <c r="I158" i="10"/>
  <c r="J158" i="10"/>
  <c r="K158" i="10"/>
  <c r="L158" i="10"/>
  <c r="M158" i="10"/>
  <c r="N158" i="10"/>
  <c r="O158" i="10"/>
  <c r="P158" i="10"/>
  <c r="Q158" i="10"/>
  <c r="S158" i="10"/>
  <c r="U158" i="10"/>
  <c r="W158" i="10"/>
  <c r="X158" i="10"/>
  <c r="Y158" i="10"/>
  <c r="Z158" i="10"/>
  <c r="AA158" i="10"/>
  <c r="AB158" i="10"/>
  <c r="D159" i="10"/>
  <c r="E159" i="10"/>
  <c r="F159" i="10"/>
  <c r="G159" i="10"/>
  <c r="H159" i="10"/>
  <c r="I159" i="10"/>
  <c r="J159" i="10"/>
  <c r="K159" i="10"/>
  <c r="L159" i="10"/>
  <c r="M159" i="10"/>
  <c r="N159" i="10"/>
  <c r="O159" i="10"/>
  <c r="P159" i="10"/>
  <c r="Q159" i="10"/>
  <c r="S159" i="10"/>
  <c r="U159" i="10"/>
  <c r="W159" i="10"/>
  <c r="X159" i="10"/>
  <c r="Y159" i="10"/>
  <c r="Z159" i="10"/>
  <c r="AA159" i="10"/>
  <c r="AB159" i="10"/>
  <c r="D160" i="10"/>
  <c r="E160" i="10"/>
  <c r="F160" i="10"/>
  <c r="G160" i="10"/>
  <c r="H160" i="10"/>
  <c r="I160" i="10"/>
  <c r="J160" i="10"/>
  <c r="K160" i="10"/>
  <c r="L160" i="10"/>
  <c r="M160" i="10"/>
  <c r="N160" i="10"/>
  <c r="O160" i="10"/>
  <c r="P160" i="10"/>
  <c r="Q160" i="10"/>
  <c r="S160" i="10"/>
  <c r="U160" i="10"/>
  <c r="W160" i="10"/>
  <c r="X160" i="10"/>
  <c r="Y160" i="10"/>
  <c r="Z160" i="10"/>
  <c r="AA160" i="10"/>
  <c r="AB160" i="10"/>
  <c r="D161" i="10"/>
  <c r="E161" i="10"/>
  <c r="F161" i="10"/>
  <c r="G161" i="10"/>
  <c r="H161" i="10"/>
  <c r="I161" i="10"/>
  <c r="J161" i="10"/>
  <c r="K161" i="10"/>
  <c r="L161" i="10"/>
  <c r="M161" i="10"/>
  <c r="N161" i="10"/>
  <c r="O161" i="10"/>
  <c r="P161" i="10"/>
  <c r="Q161" i="10"/>
  <c r="S161" i="10"/>
  <c r="U161" i="10"/>
  <c r="W161" i="10"/>
  <c r="X161" i="10"/>
  <c r="Y161" i="10"/>
  <c r="Z161" i="10"/>
  <c r="AA161" i="10"/>
  <c r="AB161" i="10"/>
  <c r="D162" i="10"/>
  <c r="E162" i="10"/>
  <c r="F162" i="10"/>
  <c r="G162" i="10"/>
  <c r="H162" i="10"/>
  <c r="I162" i="10"/>
  <c r="J162" i="10"/>
  <c r="K162" i="10"/>
  <c r="L162" i="10"/>
  <c r="M162" i="10"/>
  <c r="N162" i="10"/>
  <c r="O162" i="10"/>
  <c r="P162" i="10"/>
  <c r="Q162" i="10"/>
  <c r="S162" i="10"/>
  <c r="U162" i="10"/>
  <c r="W162" i="10"/>
  <c r="X162" i="10"/>
  <c r="Y162" i="10"/>
  <c r="Z162" i="10"/>
  <c r="AA162" i="10"/>
  <c r="AB162" i="10"/>
  <c r="D163" i="10"/>
  <c r="E163" i="10"/>
  <c r="F163" i="10"/>
  <c r="G163" i="10"/>
  <c r="H163" i="10"/>
  <c r="I163" i="10"/>
  <c r="J163" i="10"/>
  <c r="K163" i="10"/>
  <c r="L163" i="10"/>
  <c r="M163" i="10"/>
  <c r="N163" i="10"/>
  <c r="O163" i="10"/>
  <c r="P163" i="10"/>
  <c r="Q163" i="10"/>
  <c r="S163" i="10"/>
  <c r="U163" i="10"/>
  <c r="W163" i="10"/>
  <c r="X163" i="10"/>
  <c r="Y163" i="10"/>
  <c r="Z163" i="10"/>
  <c r="AA163" i="10"/>
  <c r="AB163" i="10"/>
  <c r="D164" i="10"/>
  <c r="E164" i="10"/>
  <c r="F164" i="10"/>
  <c r="G164" i="10"/>
  <c r="H164" i="10"/>
  <c r="I164" i="10"/>
  <c r="J164" i="10"/>
  <c r="K164" i="10"/>
  <c r="L164" i="10"/>
  <c r="M164" i="10"/>
  <c r="N164" i="10"/>
  <c r="O164" i="10"/>
  <c r="P164" i="10"/>
  <c r="Q164" i="10"/>
  <c r="S164" i="10"/>
  <c r="U164" i="10"/>
  <c r="W164" i="10"/>
  <c r="X164" i="10"/>
  <c r="Y164" i="10"/>
  <c r="Z164" i="10"/>
  <c r="AA164" i="10"/>
  <c r="AB164" i="10"/>
  <c r="D165" i="10"/>
  <c r="E165" i="10"/>
  <c r="F165" i="10"/>
  <c r="G165" i="10"/>
  <c r="H165" i="10"/>
  <c r="I165" i="10"/>
  <c r="J165" i="10"/>
  <c r="K165" i="10"/>
  <c r="L165" i="10"/>
  <c r="M165" i="10"/>
  <c r="N165" i="10"/>
  <c r="O165" i="10"/>
  <c r="P165" i="10"/>
  <c r="Q165" i="10"/>
  <c r="S165" i="10"/>
  <c r="U165" i="10"/>
  <c r="W165" i="10"/>
  <c r="X165" i="10"/>
  <c r="Y165" i="10"/>
  <c r="Z165" i="10"/>
  <c r="AA165" i="10"/>
  <c r="AB165" i="10"/>
  <c r="D166" i="10"/>
  <c r="E166" i="10"/>
  <c r="F166" i="10"/>
  <c r="G166" i="10"/>
  <c r="H166" i="10"/>
  <c r="I166" i="10"/>
  <c r="J166" i="10"/>
  <c r="K166" i="10"/>
  <c r="L166" i="10"/>
  <c r="M166" i="10"/>
  <c r="N166" i="10"/>
  <c r="O166" i="10"/>
  <c r="P166" i="10"/>
  <c r="Q166" i="10"/>
  <c r="S166" i="10"/>
  <c r="U166" i="10"/>
  <c r="W166" i="10"/>
  <c r="X166" i="10"/>
  <c r="Y166" i="10"/>
  <c r="Z166" i="10"/>
  <c r="AA166" i="10"/>
  <c r="AB166" i="10"/>
  <c r="D167" i="10"/>
  <c r="E167" i="10"/>
  <c r="F167" i="10"/>
  <c r="G167" i="10"/>
  <c r="H167" i="10"/>
  <c r="I167" i="10"/>
  <c r="J167" i="10"/>
  <c r="K167" i="10"/>
  <c r="L167" i="10"/>
  <c r="M167" i="10"/>
  <c r="N167" i="10"/>
  <c r="O167" i="10"/>
  <c r="P167" i="10"/>
  <c r="Q167" i="10"/>
  <c r="S167" i="10"/>
  <c r="U167" i="10"/>
  <c r="W167" i="10"/>
  <c r="X167" i="10"/>
  <c r="Y167" i="10"/>
  <c r="Z167" i="10"/>
  <c r="AA167" i="10"/>
  <c r="AB167" i="10"/>
  <c r="D168" i="10"/>
  <c r="E168" i="10"/>
  <c r="F168" i="10"/>
  <c r="G168" i="10"/>
  <c r="H168" i="10"/>
  <c r="I168" i="10"/>
  <c r="J168" i="10"/>
  <c r="K168" i="10"/>
  <c r="L168" i="10"/>
  <c r="M168" i="10"/>
  <c r="N168" i="10"/>
  <c r="O168" i="10"/>
  <c r="P168" i="10"/>
  <c r="Q168" i="10"/>
  <c r="S168" i="10"/>
  <c r="U168" i="10"/>
  <c r="W168" i="10"/>
  <c r="X168" i="10"/>
  <c r="Y168" i="10"/>
  <c r="Z168" i="10"/>
  <c r="AA168" i="10"/>
  <c r="AB168" i="10"/>
  <c r="D169" i="10"/>
  <c r="E169" i="10"/>
  <c r="F169" i="10"/>
  <c r="G169" i="10"/>
  <c r="H169" i="10"/>
  <c r="I169" i="10"/>
  <c r="J169" i="10"/>
  <c r="K169" i="10"/>
  <c r="L169" i="10"/>
  <c r="M169" i="10"/>
  <c r="N169" i="10"/>
  <c r="O169" i="10"/>
  <c r="P169" i="10"/>
  <c r="Q169" i="10"/>
  <c r="S169" i="10"/>
  <c r="U169" i="10"/>
  <c r="W169" i="10"/>
  <c r="X169" i="10"/>
  <c r="Y169" i="10"/>
  <c r="Z169" i="10"/>
  <c r="AA169" i="10"/>
  <c r="AB169" i="10"/>
  <c r="D170" i="10"/>
  <c r="E170" i="10"/>
  <c r="F170" i="10"/>
  <c r="G170" i="10"/>
  <c r="H170" i="10"/>
  <c r="I170" i="10"/>
  <c r="J170" i="10"/>
  <c r="K170" i="10"/>
  <c r="L170" i="10"/>
  <c r="M170" i="10"/>
  <c r="N170" i="10"/>
  <c r="O170" i="10"/>
  <c r="P170" i="10"/>
  <c r="Q170" i="10"/>
  <c r="S170" i="10"/>
  <c r="U170" i="10"/>
  <c r="W170" i="10"/>
  <c r="X170" i="10"/>
  <c r="Y170" i="10"/>
  <c r="Z170" i="10"/>
  <c r="AA170" i="10"/>
  <c r="AB170" i="10"/>
  <c r="D171" i="10"/>
  <c r="E171" i="10"/>
  <c r="F171" i="10"/>
  <c r="G171" i="10"/>
  <c r="H171" i="10"/>
  <c r="I171" i="10"/>
  <c r="J171" i="10"/>
  <c r="K171" i="10"/>
  <c r="L171" i="10"/>
  <c r="M171" i="10"/>
  <c r="N171" i="10"/>
  <c r="O171" i="10"/>
  <c r="P171" i="10"/>
  <c r="Q171" i="10"/>
  <c r="S171" i="10"/>
  <c r="U171" i="10"/>
  <c r="W171" i="10"/>
  <c r="X171" i="10"/>
  <c r="Y171" i="10"/>
  <c r="Z171" i="10"/>
  <c r="AA171" i="10"/>
  <c r="AB171" i="10"/>
  <c r="D172" i="10"/>
  <c r="E172" i="10"/>
  <c r="F172" i="10"/>
  <c r="G172" i="10"/>
  <c r="H172" i="10"/>
  <c r="I172" i="10"/>
  <c r="J172" i="10"/>
  <c r="K172" i="10"/>
  <c r="L172" i="10"/>
  <c r="M172" i="10"/>
  <c r="N172" i="10"/>
  <c r="O172" i="10"/>
  <c r="P172" i="10"/>
  <c r="Q172" i="10"/>
  <c r="S172" i="10"/>
  <c r="U172" i="10"/>
  <c r="W172" i="10"/>
  <c r="X172" i="10"/>
  <c r="Y172" i="10"/>
  <c r="Z172" i="10"/>
  <c r="AA172" i="10"/>
  <c r="AB172" i="10"/>
  <c r="D173" i="10"/>
  <c r="E173" i="10"/>
  <c r="F173" i="10"/>
  <c r="G173" i="10"/>
  <c r="H173" i="10"/>
  <c r="I173" i="10"/>
  <c r="J173" i="10"/>
  <c r="K173" i="10"/>
  <c r="L173" i="10"/>
  <c r="M173" i="10"/>
  <c r="N173" i="10"/>
  <c r="O173" i="10"/>
  <c r="P173" i="10"/>
  <c r="Q173" i="10"/>
  <c r="S173" i="10"/>
  <c r="U173" i="10"/>
  <c r="W173" i="10"/>
  <c r="X173" i="10"/>
  <c r="Y173" i="10"/>
  <c r="Z173" i="10"/>
  <c r="AA173" i="10"/>
  <c r="AB173" i="10"/>
  <c r="D174" i="10"/>
  <c r="E174" i="10"/>
  <c r="F174" i="10"/>
  <c r="G174" i="10"/>
  <c r="H174" i="10"/>
  <c r="I174" i="10"/>
  <c r="J174" i="10"/>
  <c r="K174" i="10"/>
  <c r="L174" i="10"/>
  <c r="M174" i="10"/>
  <c r="N174" i="10"/>
  <c r="O174" i="10"/>
  <c r="P174" i="10"/>
  <c r="Q174" i="10"/>
  <c r="S174" i="10"/>
  <c r="U174" i="10"/>
  <c r="W174" i="10"/>
  <c r="X174" i="10"/>
  <c r="Y174" i="10"/>
  <c r="Z174" i="10"/>
  <c r="AA174" i="10"/>
  <c r="AB174" i="10"/>
  <c r="D175" i="10"/>
  <c r="E175" i="10"/>
  <c r="F175" i="10"/>
  <c r="G175" i="10"/>
  <c r="H175" i="10"/>
  <c r="I175" i="10"/>
  <c r="J175" i="10"/>
  <c r="K175" i="10"/>
  <c r="L175" i="10"/>
  <c r="M175" i="10"/>
  <c r="N175" i="10"/>
  <c r="O175" i="10"/>
  <c r="P175" i="10"/>
  <c r="Q175" i="10"/>
  <c r="S175" i="10"/>
  <c r="U175" i="10"/>
  <c r="W175" i="10"/>
  <c r="X175" i="10"/>
  <c r="Y175" i="10"/>
  <c r="Z175" i="10"/>
  <c r="AA175" i="10"/>
  <c r="AB175" i="10"/>
  <c r="D176" i="10"/>
  <c r="E176" i="10"/>
  <c r="F176" i="10"/>
  <c r="G176" i="10"/>
  <c r="H176" i="10"/>
  <c r="I176" i="10"/>
  <c r="J176" i="10"/>
  <c r="K176" i="10"/>
  <c r="L176" i="10"/>
  <c r="M176" i="10"/>
  <c r="N176" i="10"/>
  <c r="O176" i="10"/>
  <c r="P176" i="10"/>
  <c r="Q176" i="10"/>
  <c r="S176" i="10"/>
  <c r="U176" i="10"/>
  <c r="W176" i="10"/>
  <c r="X176" i="10"/>
  <c r="Y176" i="10"/>
  <c r="Z176" i="10"/>
  <c r="AA176" i="10"/>
  <c r="AB176" i="10"/>
  <c r="D177" i="10"/>
  <c r="E177" i="10"/>
  <c r="F177" i="10"/>
  <c r="G177" i="10"/>
  <c r="H177" i="10"/>
  <c r="I177" i="10"/>
  <c r="J177" i="10"/>
  <c r="K177" i="10"/>
  <c r="L177" i="10"/>
  <c r="M177" i="10"/>
  <c r="N177" i="10"/>
  <c r="O177" i="10"/>
  <c r="P177" i="10"/>
  <c r="Q177" i="10"/>
  <c r="S177" i="10"/>
  <c r="U177" i="10"/>
  <c r="W177" i="10"/>
  <c r="X177" i="10"/>
  <c r="Y177" i="10"/>
  <c r="Z177" i="10"/>
  <c r="AA177" i="10"/>
  <c r="AB177" i="10"/>
  <c r="D178" i="10"/>
  <c r="E178" i="10"/>
  <c r="F178" i="10"/>
  <c r="G178" i="10"/>
  <c r="H178" i="10"/>
  <c r="I178" i="10"/>
  <c r="J178" i="10"/>
  <c r="K178" i="10"/>
  <c r="L178" i="10"/>
  <c r="M178" i="10"/>
  <c r="N178" i="10"/>
  <c r="O178" i="10"/>
  <c r="P178" i="10"/>
  <c r="Q178" i="10"/>
  <c r="S178" i="10"/>
  <c r="U178" i="10"/>
  <c r="W178" i="10"/>
  <c r="X178" i="10"/>
  <c r="Y178" i="10"/>
  <c r="Z178" i="10"/>
  <c r="AA178" i="10"/>
  <c r="AB178" i="10"/>
  <c r="D179" i="10"/>
  <c r="E179" i="10"/>
  <c r="F179" i="10"/>
  <c r="G179" i="10"/>
  <c r="H179" i="10"/>
  <c r="I179" i="10"/>
  <c r="J179" i="10"/>
  <c r="K179" i="10"/>
  <c r="L179" i="10"/>
  <c r="M179" i="10"/>
  <c r="N179" i="10"/>
  <c r="O179" i="10"/>
  <c r="P179" i="10"/>
  <c r="Q179" i="10"/>
  <c r="S179" i="10"/>
  <c r="U179" i="10"/>
  <c r="W179" i="10"/>
  <c r="X179" i="10"/>
  <c r="Y179" i="10"/>
  <c r="Z179" i="10"/>
  <c r="AA179" i="10"/>
  <c r="AB179" i="10"/>
  <c r="D180" i="10"/>
  <c r="E180" i="10"/>
  <c r="F180" i="10"/>
  <c r="G180" i="10"/>
  <c r="H180" i="10"/>
  <c r="I180" i="10"/>
  <c r="J180" i="10"/>
  <c r="K180" i="10"/>
  <c r="L180" i="10"/>
  <c r="M180" i="10"/>
  <c r="N180" i="10"/>
  <c r="O180" i="10"/>
  <c r="P180" i="10"/>
  <c r="Q180" i="10"/>
  <c r="S180" i="10"/>
  <c r="U180" i="10"/>
  <c r="W180" i="10"/>
  <c r="X180" i="10"/>
  <c r="Y180" i="10"/>
  <c r="Z180" i="10"/>
  <c r="AA180" i="10"/>
  <c r="AB180" i="10"/>
  <c r="D181" i="10"/>
  <c r="E181" i="10"/>
  <c r="F181" i="10"/>
  <c r="G181" i="10"/>
  <c r="H181" i="10"/>
  <c r="I181" i="10"/>
  <c r="J181" i="10"/>
  <c r="K181" i="10"/>
  <c r="L181" i="10"/>
  <c r="M181" i="10"/>
  <c r="N181" i="10"/>
  <c r="O181" i="10"/>
  <c r="P181" i="10"/>
  <c r="Q181" i="10"/>
  <c r="S181" i="10"/>
  <c r="U181" i="10"/>
  <c r="W181" i="10"/>
  <c r="X181" i="10"/>
  <c r="Y181" i="10"/>
  <c r="Z181" i="10"/>
  <c r="AA181" i="10"/>
  <c r="AB181" i="10"/>
  <c r="D182" i="10"/>
  <c r="E182" i="10"/>
  <c r="F182" i="10"/>
  <c r="G182" i="10"/>
  <c r="H182" i="10"/>
  <c r="I182" i="10"/>
  <c r="J182" i="10"/>
  <c r="K182" i="10"/>
  <c r="L182" i="10"/>
  <c r="M182" i="10"/>
  <c r="N182" i="10"/>
  <c r="O182" i="10"/>
  <c r="P182" i="10"/>
  <c r="Q182" i="10"/>
  <c r="S182" i="10"/>
  <c r="U182" i="10"/>
  <c r="W182" i="10"/>
  <c r="X182" i="10"/>
  <c r="Y182" i="10"/>
  <c r="Z182" i="10"/>
  <c r="AA182" i="10"/>
  <c r="AB182" i="10"/>
  <c r="D183" i="10"/>
  <c r="E183" i="10"/>
  <c r="F183" i="10"/>
  <c r="G183" i="10"/>
  <c r="H183" i="10"/>
  <c r="I183" i="10"/>
  <c r="J183" i="10"/>
  <c r="K183" i="10"/>
  <c r="L183" i="10"/>
  <c r="M183" i="10"/>
  <c r="N183" i="10"/>
  <c r="O183" i="10"/>
  <c r="P183" i="10"/>
  <c r="Q183" i="10"/>
  <c r="S183" i="10"/>
  <c r="U183" i="10"/>
  <c r="W183" i="10"/>
  <c r="X183" i="10"/>
  <c r="Y183" i="10"/>
  <c r="Z183" i="10"/>
  <c r="AA183" i="10"/>
  <c r="AB183" i="10"/>
  <c r="D184" i="10"/>
  <c r="E184" i="10"/>
  <c r="F184" i="10"/>
  <c r="G184" i="10"/>
  <c r="H184" i="10"/>
  <c r="I184" i="10"/>
  <c r="J184" i="10"/>
  <c r="K184" i="10"/>
  <c r="L184" i="10"/>
  <c r="M184" i="10"/>
  <c r="N184" i="10"/>
  <c r="O184" i="10"/>
  <c r="P184" i="10"/>
  <c r="Q184" i="10"/>
  <c r="S184" i="10"/>
  <c r="U184" i="10"/>
  <c r="W184" i="10"/>
  <c r="X184" i="10"/>
  <c r="Y184" i="10"/>
  <c r="Z184" i="10"/>
  <c r="AA184" i="10"/>
  <c r="AB184" i="10"/>
  <c r="D185" i="10"/>
  <c r="E185" i="10"/>
  <c r="F185" i="10"/>
  <c r="G185" i="10"/>
  <c r="H185" i="10"/>
  <c r="I185" i="10"/>
  <c r="J185" i="10"/>
  <c r="K185" i="10"/>
  <c r="L185" i="10"/>
  <c r="M185" i="10"/>
  <c r="N185" i="10"/>
  <c r="O185" i="10"/>
  <c r="P185" i="10"/>
  <c r="Q185" i="10"/>
  <c r="S185" i="10"/>
  <c r="U185" i="10"/>
  <c r="W185" i="10"/>
  <c r="X185" i="10"/>
  <c r="Y185" i="10"/>
  <c r="Z185" i="10"/>
  <c r="AA185" i="10"/>
  <c r="AB185" i="10"/>
  <c r="D186" i="10"/>
  <c r="E186" i="10"/>
  <c r="F186" i="10"/>
  <c r="G186" i="10"/>
  <c r="H186" i="10"/>
  <c r="I186" i="10"/>
  <c r="J186" i="10"/>
  <c r="K186" i="10"/>
  <c r="L186" i="10"/>
  <c r="M186" i="10"/>
  <c r="N186" i="10"/>
  <c r="O186" i="10"/>
  <c r="P186" i="10"/>
  <c r="Q186" i="10"/>
  <c r="S186" i="10"/>
  <c r="U186" i="10"/>
  <c r="W186" i="10"/>
  <c r="X186" i="10"/>
  <c r="Y186" i="10"/>
  <c r="Z186" i="10"/>
  <c r="AA186" i="10"/>
  <c r="AB186" i="10"/>
  <c r="D187" i="10"/>
  <c r="E187" i="10"/>
  <c r="F187" i="10"/>
  <c r="G187" i="10"/>
  <c r="H187" i="10"/>
  <c r="I187" i="10"/>
  <c r="J187" i="10"/>
  <c r="K187" i="10"/>
  <c r="L187" i="10"/>
  <c r="M187" i="10"/>
  <c r="N187" i="10"/>
  <c r="O187" i="10"/>
  <c r="P187" i="10"/>
  <c r="Q187" i="10"/>
  <c r="S187" i="10"/>
  <c r="U187" i="10"/>
  <c r="W187" i="10"/>
  <c r="X187" i="10"/>
  <c r="Y187" i="10"/>
  <c r="Z187" i="10"/>
  <c r="AA187" i="10"/>
  <c r="AB187" i="10"/>
  <c r="D188" i="10"/>
  <c r="E188" i="10"/>
  <c r="F188" i="10"/>
  <c r="G188" i="10"/>
  <c r="H188" i="10"/>
  <c r="I188" i="10"/>
  <c r="J188" i="10"/>
  <c r="K188" i="10"/>
  <c r="L188" i="10"/>
  <c r="M188" i="10"/>
  <c r="N188" i="10"/>
  <c r="O188" i="10"/>
  <c r="P188" i="10"/>
  <c r="Q188" i="10"/>
  <c r="S188" i="10"/>
  <c r="U188" i="10"/>
  <c r="W188" i="10"/>
  <c r="X188" i="10"/>
  <c r="Y188" i="10"/>
  <c r="Z188" i="10"/>
  <c r="AA188" i="10"/>
  <c r="AB188" i="10"/>
  <c r="D189" i="10"/>
  <c r="E189" i="10"/>
  <c r="F189" i="10"/>
  <c r="G189" i="10"/>
  <c r="H189" i="10"/>
  <c r="I189" i="10"/>
  <c r="J189" i="10"/>
  <c r="K189" i="10"/>
  <c r="L189" i="10"/>
  <c r="M189" i="10"/>
  <c r="N189" i="10"/>
  <c r="O189" i="10"/>
  <c r="P189" i="10"/>
  <c r="Q189" i="10"/>
  <c r="S189" i="10"/>
  <c r="U189" i="10"/>
  <c r="W189" i="10"/>
  <c r="X189" i="10"/>
  <c r="Y189" i="10"/>
  <c r="Z189" i="10"/>
  <c r="AA189" i="10"/>
  <c r="AB189" i="10"/>
  <c r="D190" i="10"/>
  <c r="E190" i="10"/>
  <c r="F190" i="10"/>
  <c r="G190" i="10"/>
  <c r="H190" i="10"/>
  <c r="I190" i="10"/>
  <c r="J190" i="10"/>
  <c r="K190" i="10"/>
  <c r="L190" i="10"/>
  <c r="M190" i="10"/>
  <c r="N190" i="10"/>
  <c r="O190" i="10"/>
  <c r="P190" i="10"/>
  <c r="Q190" i="10"/>
  <c r="S190" i="10"/>
  <c r="U190" i="10"/>
  <c r="W190" i="10"/>
  <c r="X190" i="10"/>
  <c r="Y190" i="10"/>
  <c r="Z190" i="10"/>
  <c r="AA190" i="10"/>
  <c r="AB190" i="10"/>
  <c r="D191" i="10"/>
  <c r="E191" i="10"/>
  <c r="F191" i="10"/>
  <c r="G191" i="10"/>
  <c r="H191" i="10"/>
  <c r="I191" i="10"/>
  <c r="J191" i="10"/>
  <c r="K191" i="10"/>
  <c r="L191" i="10"/>
  <c r="M191" i="10"/>
  <c r="N191" i="10"/>
  <c r="O191" i="10"/>
  <c r="P191" i="10"/>
  <c r="Q191" i="10"/>
  <c r="S191" i="10"/>
  <c r="U191" i="10"/>
  <c r="W191" i="10"/>
  <c r="X191" i="10"/>
  <c r="Y191" i="10"/>
  <c r="Z191" i="10"/>
  <c r="AA191" i="10"/>
  <c r="AB191" i="10"/>
  <c r="D192" i="10"/>
  <c r="E192" i="10"/>
  <c r="F192" i="10"/>
  <c r="G192" i="10"/>
  <c r="H192" i="10"/>
  <c r="I192" i="10"/>
  <c r="J192" i="10"/>
  <c r="K192" i="10"/>
  <c r="L192" i="10"/>
  <c r="M192" i="10"/>
  <c r="N192" i="10"/>
  <c r="O192" i="10"/>
  <c r="P192" i="10"/>
  <c r="Q192" i="10"/>
  <c r="S192" i="10"/>
  <c r="U192" i="10"/>
  <c r="W192" i="10"/>
  <c r="X192" i="10"/>
  <c r="Y192" i="10"/>
  <c r="Z192" i="10"/>
  <c r="AA192" i="10"/>
  <c r="AB192" i="10"/>
  <c r="D193" i="10"/>
  <c r="E193" i="10"/>
  <c r="F193" i="10"/>
  <c r="G193" i="10"/>
  <c r="H193" i="10"/>
  <c r="I193" i="10"/>
  <c r="J193" i="10"/>
  <c r="K193" i="10"/>
  <c r="L193" i="10"/>
  <c r="M193" i="10"/>
  <c r="N193" i="10"/>
  <c r="O193" i="10"/>
  <c r="P193" i="10"/>
  <c r="Q193" i="10"/>
  <c r="S193" i="10"/>
  <c r="U193" i="10"/>
  <c r="W193" i="10"/>
  <c r="X193" i="10"/>
  <c r="Y193" i="10"/>
  <c r="Z193" i="10"/>
  <c r="AA193" i="10"/>
  <c r="AB193" i="10"/>
  <c r="D194" i="10"/>
  <c r="E194" i="10"/>
  <c r="F194" i="10"/>
  <c r="G194" i="10"/>
  <c r="H194" i="10"/>
  <c r="I194" i="10"/>
  <c r="J194" i="10"/>
  <c r="K194" i="10"/>
  <c r="L194" i="10"/>
  <c r="M194" i="10"/>
  <c r="N194" i="10"/>
  <c r="O194" i="10"/>
  <c r="P194" i="10"/>
  <c r="Q194" i="10"/>
  <c r="S194" i="10"/>
  <c r="U194" i="10"/>
  <c r="W194" i="10"/>
  <c r="X194" i="10"/>
  <c r="Y194" i="10"/>
  <c r="Z194" i="10"/>
  <c r="AA194" i="10"/>
  <c r="AB194" i="10"/>
  <c r="D195" i="10"/>
  <c r="E195" i="10"/>
  <c r="F195" i="10"/>
  <c r="G195" i="10"/>
  <c r="H195" i="10"/>
  <c r="I195" i="10"/>
  <c r="J195" i="10"/>
  <c r="K195" i="10"/>
  <c r="L195" i="10"/>
  <c r="M195" i="10"/>
  <c r="N195" i="10"/>
  <c r="O195" i="10"/>
  <c r="P195" i="10"/>
  <c r="Q195" i="10"/>
  <c r="S195" i="10"/>
  <c r="U195" i="10"/>
  <c r="W195" i="10"/>
  <c r="X195" i="10"/>
  <c r="Y195" i="10"/>
  <c r="Z195" i="10"/>
  <c r="AA195" i="10"/>
  <c r="AB195" i="10"/>
  <c r="D196" i="10"/>
  <c r="E196" i="10"/>
  <c r="F196" i="10"/>
  <c r="G196" i="10"/>
  <c r="H196" i="10"/>
  <c r="I196" i="10"/>
  <c r="J196" i="10"/>
  <c r="K196" i="10"/>
  <c r="L196" i="10"/>
  <c r="M196" i="10"/>
  <c r="N196" i="10"/>
  <c r="O196" i="10"/>
  <c r="P196" i="10"/>
  <c r="Q196" i="10"/>
  <c r="S196" i="10"/>
  <c r="U196" i="10"/>
  <c r="W196" i="10"/>
  <c r="X196" i="10"/>
  <c r="Y196" i="10"/>
  <c r="Z196" i="10"/>
  <c r="AA196" i="10"/>
  <c r="AB196" i="10"/>
  <c r="D197" i="10"/>
  <c r="E197" i="10"/>
  <c r="F197" i="10"/>
  <c r="G197" i="10"/>
  <c r="H197" i="10"/>
  <c r="I197" i="10"/>
  <c r="J197" i="10"/>
  <c r="K197" i="10"/>
  <c r="L197" i="10"/>
  <c r="M197" i="10"/>
  <c r="N197" i="10"/>
  <c r="O197" i="10"/>
  <c r="P197" i="10"/>
  <c r="Q197" i="10"/>
  <c r="S197" i="10"/>
  <c r="U197" i="10"/>
  <c r="W197" i="10"/>
  <c r="X197" i="10"/>
  <c r="Y197" i="10"/>
  <c r="Z197" i="10"/>
  <c r="AA197" i="10"/>
  <c r="AB197" i="10"/>
  <c r="D198" i="10"/>
  <c r="E198" i="10"/>
  <c r="F198" i="10"/>
  <c r="G198" i="10"/>
  <c r="H198" i="10"/>
  <c r="I198" i="10"/>
  <c r="J198" i="10"/>
  <c r="K198" i="10"/>
  <c r="L198" i="10"/>
  <c r="M198" i="10"/>
  <c r="N198" i="10"/>
  <c r="O198" i="10"/>
  <c r="P198" i="10"/>
  <c r="Q198" i="10"/>
  <c r="S198" i="10"/>
  <c r="U198" i="10"/>
  <c r="W198" i="10"/>
  <c r="X198" i="10"/>
  <c r="Y198" i="10"/>
  <c r="Z198" i="10"/>
  <c r="AA198" i="10"/>
  <c r="AB198" i="10"/>
  <c r="D199" i="10"/>
  <c r="E199" i="10"/>
  <c r="F199" i="10"/>
  <c r="G199" i="10"/>
  <c r="H199" i="10"/>
  <c r="I199" i="10"/>
  <c r="J199" i="10"/>
  <c r="K199" i="10"/>
  <c r="L199" i="10"/>
  <c r="M199" i="10"/>
  <c r="N199" i="10"/>
  <c r="O199" i="10"/>
  <c r="P199" i="10"/>
  <c r="Q199" i="10"/>
  <c r="S199" i="10"/>
  <c r="U199" i="10"/>
  <c r="W199" i="10"/>
  <c r="X199" i="10"/>
  <c r="Y199" i="10"/>
  <c r="Z199" i="10"/>
  <c r="AA199" i="10"/>
  <c r="AB199" i="10"/>
  <c r="D200" i="10"/>
  <c r="E200" i="10"/>
  <c r="F200" i="10"/>
  <c r="G200" i="10"/>
  <c r="H200" i="10"/>
  <c r="I200" i="10"/>
  <c r="J200" i="10"/>
  <c r="K200" i="10"/>
  <c r="L200" i="10"/>
  <c r="M200" i="10"/>
  <c r="N200" i="10"/>
  <c r="O200" i="10"/>
  <c r="P200" i="10"/>
  <c r="Q200" i="10"/>
  <c r="S200" i="10"/>
  <c r="U200" i="10"/>
  <c r="W200" i="10"/>
  <c r="X200" i="10"/>
  <c r="Y200" i="10"/>
  <c r="Z200" i="10"/>
  <c r="AA200" i="10"/>
  <c r="AB200" i="10"/>
  <c r="D201" i="10"/>
  <c r="E201" i="10"/>
  <c r="F201" i="10"/>
  <c r="G201" i="10"/>
  <c r="H201" i="10"/>
  <c r="I201" i="10"/>
  <c r="J201" i="10"/>
  <c r="K201" i="10"/>
  <c r="L201" i="10"/>
  <c r="M201" i="10"/>
  <c r="N201" i="10"/>
  <c r="O201" i="10"/>
  <c r="P201" i="10"/>
  <c r="Q201" i="10"/>
  <c r="S201" i="10"/>
  <c r="U201" i="10"/>
  <c r="W201" i="10"/>
  <c r="X201" i="10"/>
  <c r="Y201" i="10"/>
  <c r="Z201" i="10"/>
  <c r="AA201" i="10"/>
  <c r="AB201" i="10"/>
  <c r="D202" i="10"/>
  <c r="E202" i="10"/>
  <c r="F202" i="10"/>
  <c r="G202" i="10"/>
  <c r="H202" i="10"/>
  <c r="I202" i="10"/>
  <c r="J202" i="10"/>
  <c r="K202" i="10"/>
  <c r="L202" i="10"/>
  <c r="M202" i="10"/>
  <c r="N202" i="10"/>
  <c r="O202" i="10"/>
  <c r="P202" i="10"/>
  <c r="Q202" i="10"/>
  <c r="S202" i="10"/>
  <c r="U202" i="10"/>
  <c r="W202" i="10"/>
  <c r="X202" i="10"/>
  <c r="Y202" i="10"/>
  <c r="Z202" i="10"/>
  <c r="AA202" i="10"/>
  <c r="AB202" i="10"/>
  <c r="D203" i="10"/>
  <c r="E203" i="10"/>
  <c r="F203" i="10"/>
  <c r="G203" i="10"/>
  <c r="H203" i="10"/>
  <c r="I203" i="10"/>
  <c r="J203" i="10"/>
  <c r="K203" i="10"/>
  <c r="L203" i="10"/>
  <c r="M203" i="10"/>
  <c r="N203" i="10"/>
  <c r="O203" i="10"/>
  <c r="P203" i="10"/>
  <c r="Q203" i="10"/>
  <c r="S203" i="10"/>
  <c r="U203" i="10"/>
  <c r="W203" i="10"/>
  <c r="X203" i="10"/>
  <c r="Y203" i="10"/>
  <c r="Z203" i="10"/>
  <c r="AA203" i="10"/>
  <c r="AB203" i="10"/>
  <c r="D204" i="10"/>
  <c r="E204" i="10"/>
  <c r="F204" i="10"/>
  <c r="G204" i="10"/>
  <c r="H204" i="10"/>
  <c r="I204" i="10"/>
  <c r="J204" i="10"/>
  <c r="K204" i="10"/>
  <c r="L204" i="10"/>
  <c r="M204" i="10"/>
  <c r="N204" i="10"/>
  <c r="O204" i="10"/>
  <c r="P204" i="10"/>
  <c r="Q204" i="10"/>
  <c r="S204" i="10"/>
  <c r="U204" i="10"/>
  <c r="W204" i="10"/>
  <c r="X204" i="10"/>
  <c r="Y204" i="10"/>
  <c r="Z204" i="10"/>
  <c r="AA204" i="10"/>
  <c r="AB204" i="10"/>
  <c r="D205" i="10"/>
  <c r="E205" i="10"/>
  <c r="F205" i="10"/>
  <c r="G205" i="10"/>
  <c r="H205" i="10"/>
  <c r="I205" i="10"/>
  <c r="J205" i="10"/>
  <c r="K205" i="10"/>
  <c r="L205" i="10"/>
  <c r="M205" i="10"/>
  <c r="N205" i="10"/>
  <c r="O205" i="10"/>
  <c r="P205" i="10"/>
  <c r="Q205" i="10"/>
  <c r="S205" i="10"/>
  <c r="U205" i="10"/>
  <c r="W205" i="10"/>
  <c r="X205" i="10"/>
  <c r="Y205" i="10"/>
  <c r="Z205" i="10"/>
  <c r="AA205" i="10"/>
  <c r="AB205" i="10"/>
  <c r="D206" i="10"/>
  <c r="E206" i="10"/>
  <c r="F206" i="10"/>
  <c r="G206" i="10"/>
  <c r="H206" i="10"/>
  <c r="I206" i="10"/>
  <c r="J206" i="10"/>
  <c r="K206" i="10"/>
  <c r="L206" i="10"/>
  <c r="M206" i="10"/>
  <c r="N206" i="10"/>
  <c r="O206" i="10"/>
  <c r="P206" i="10"/>
  <c r="Q206" i="10"/>
  <c r="S206" i="10"/>
  <c r="U206" i="10"/>
  <c r="W206" i="10"/>
  <c r="X206" i="10"/>
  <c r="Y206" i="10"/>
  <c r="Z206" i="10"/>
  <c r="AA206" i="10"/>
  <c r="AB206" i="10"/>
  <c r="D207" i="10"/>
  <c r="E207" i="10"/>
  <c r="F207" i="10"/>
  <c r="G207" i="10"/>
  <c r="H207" i="10"/>
  <c r="I207" i="10"/>
  <c r="J207" i="10"/>
  <c r="K207" i="10"/>
  <c r="L207" i="10"/>
  <c r="M207" i="10"/>
  <c r="N207" i="10"/>
  <c r="O207" i="10"/>
  <c r="P207" i="10"/>
  <c r="Q207" i="10"/>
  <c r="S207" i="10"/>
  <c r="U207" i="10"/>
  <c r="W207" i="10"/>
  <c r="X207" i="10"/>
  <c r="Y207" i="10"/>
  <c r="Z207" i="10"/>
  <c r="AA207" i="10"/>
  <c r="AB207" i="10"/>
  <c r="D208" i="10"/>
  <c r="E208" i="10"/>
  <c r="F208" i="10"/>
  <c r="G208" i="10"/>
  <c r="H208" i="10"/>
  <c r="I208" i="10"/>
  <c r="J208" i="10"/>
  <c r="K208" i="10"/>
  <c r="L208" i="10"/>
  <c r="M208" i="10"/>
  <c r="N208" i="10"/>
  <c r="O208" i="10"/>
  <c r="P208" i="10"/>
  <c r="Q208" i="10"/>
  <c r="S208" i="10"/>
  <c r="U208" i="10"/>
  <c r="W208" i="10"/>
  <c r="X208" i="10"/>
  <c r="Y208" i="10"/>
  <c r="Z208" i="10"/>
  <c r="AA208" i="10"/>
  <c r="AB208" i="10"/>
  <c r="D209" i="10"/>
  <c r="E209" i="10"/>
  <c r="F209" i="10"/>
  <c r="G209" i="10"/>
  <c r="H209" i="10"/>
  <c r="I209" i="10"/>
  <c r="J209" i="10"/>
  <c r="K209" i="10"/>
  <c r="L209" i="10"/>
  <c r="M209" i="10"/>
  <c r="N209" i="10"/>
  <c r="O209" i="10"/>
  <c r="P209" i="10"/>
  <c r="Q209" i="10"/>
  <c r="S209" i="10"/>
  <c r="U209" i="10"/>
  <c r="W209" i="10"/>
  <c r="X209" i="10"/>
  <c r="Y209" i="10"/>
  <c r="Z209" i="10"/>
  <c r="AA209" i="10"/>
  <c r="AB209" i="10"/>
  <c r="D210" i="10"/>
  <c r="E210" i="10"/>
  <c r="F210" i="10"/>
  <c r="G210" i="10"/>
  <c r="H210" i="10"/>
  <c r="I210" i="10"/>
  <c r="J210" i="10"/>
  <c r="K210" i="10"/>
  <c r="L210" i="10"/>
  <c r="M210" i="10"/>
  <c r="N210" i="10"/>
  <c r="O210" i="10"/>
  <c r="P210" i="10"/>
  <c r="Q210" i="10"/>
  <c r="S210" i="10"/>
  <c r="U210" i="10"/>
  <c r="W210" i="10"/>
  <c r="X210" i="10"/>
  <c r="Y210" i="10"/>
  <c r="Z210" i="10"/>
  <c r="AA210" i="10"/>
  <c r="AB210" i="10"/>
  <c r="D211" i="10"/>
  <c r="E211" i="10"/>
  <c r="F211" i="10"/>
  <c r="G211" i="10"/>
  <c r="H211" i="10"/>
  <c r="I211" i="10"/>
  <c r="J211" i="10"/>
  <c r="K211" i="10"/>
  <c r="L211" i="10"/>
  <c r="M211" i="10"/>
  <c r="N211" i="10"/>
  <c r="O211" i="10"/>
  <c r="P211" i="10"/>
  <c r="Q211" i="10"/>
  <c r="S211" i="10"/>
  <c r="U211" i="10"/>
  <c r="W211" i="10"/>
  <c r="X211" i="10"/>
  <c r="Y211" i="10"/>
  <c r="Z211" i="10"/>
  <c r="AA211" i="10"/>
  <c r="AB211" i="10"/>
  <c r="D212" i="10"/>
  <c r="E212" i="10"/>
  <c r="F212" i="10"/>
  <c r="G212" i="10"/>
  <c r="H212" i="10"/>
  <c r="I212" i="10"/>
  <c r="J212" i="10"/>
  <c r="K212" i="10"/>
  <c r="L212" i="10"/>
  <c r="M212" i="10"/>
  <c r="N212" i="10"/>
  <c r="O212" i="10"/>
  <c r="P212" i="10"/>
  <c r="Q212" i="10"/>
  <c r="S212" i="10"/>
  <c r="U212" i="10"/>
  <c r="W212" i="10"/>
  <c r="X212" i="10"/>
  <c r="Y212" i="10"/>
  <c r="Z212" i="10"/>
  <c r="AA212" i="10"/>
  <c r="AB212" i="10"/>
  <c r="D213" i="10"/>
  <c r="E213" i="10"/>
  <c r="F213" i="10"/>
  <c r="G213" i="10"/>
  <c r="H213" i="10"/>
  <c r="I213" i="10"/>
  <c r="J213" i="10"/>
  <c r="K213" i="10"/>
  <c r="L213" i="10"/>
  <c r="M213" i="10"/>
  <c r="N213" i="10"/>
  <c r="O213" i="10"/>
  <c r="P213" i="10"/>
  <c r="Q213" i="10"/>
  <c r="S213" i="10"/>
  <c r="U213" i="10"/>
  <c r="W213" i="10"/>
  <c r="X213" i="10"/>
  <c r="Y213" i="10"/>
  <c r="Z213" i="10"/>
  <c r="AA213" i="10"/>
  <c r="AB213" i="10"/>
  <c r="D214" i="10"/>
  <c r="E214" i="10"/>
  <c r="F214" i="10"/>
  <c r="G214" i="10"/>
  <c r="H214" i="10"/>
  <c r="I214" i="10"/>
  <c r="J214" i="10"/>
  <c r="K214" i="10"/>
  <c r="L214" i="10"/>
  <c r="M214" i="10"/>
  <c r="N214" i="10"/>
  <c r="O214" i="10"/>
  <c r="P214" i="10"/>
  <c r="Q214" i="10"/>
  <c r="S214" i="10"/>
  <c r="U214" i="10"/>
  <c r="W214" i="10"/>
  <c r="X214" i="10"/>
  <c r="Y214" i="10"/>
  <c r="Z214" i="10"/>
  <c r="AA214" i="10"/>
  <c r="AB214" i="10"/>
  <c r="D215" i="10"/>
  <c r="E215" i="10"/>
  <c r="F215" i="10"/>
  <c r="G215" i="10"/>
  <c r="H215" i="10"/>
  <c r="I215" i="10"/>
  <c r="J215" i="10"/>
  <c r="K215" i="10"/>
  <c r="L215" i="10"/>
  <c r="M215" i="10"/>
  <c r="N215" i="10"/>
  <c r="O215" i="10"/>
  <c r="P215" i="10"/>
  <c r="Q215" i="10"/>
  <c r="S215" i="10"/>
  <c r="U215" i="10"/>
  <c r="W215" i="10"/>
  <c r="X215" i="10"/>
  <c r="Y215" i="10"/>
  <c r="Z215" i="10"/>
  <c r="AA215" i="10"/>
  <c r="AB215" i="10"/>
  <c r="D216" i="10"/>
  <c r="E216" i="10"/>
  <c r="F216" i="10"/>
  <c r="G216" i="10"/>
  <c r="H216" i="10"/>
  <c r="I216" i="10"/>
  <c r="J216" i="10"/>
  <c r="K216" i="10"/>
  <c r="L216" i="10"/>
  <c r="M216" i="10"/>
  <c r="N216" i="10"/>
  <c r="O216" i="10"/>
  <c r="P216" i="10"/>
  <c r="Q216" i="10"/>
  <c r="S216" i="10"/>
  <c r="U216" i="10"/>
  <c r="W216" i="10"/>
  <c r="X216" i="10"/>
  <c r="Y216" i="10"/>
  <c r="Z216" i="10"/>
  <c r="AA216" i="10"/>
  <c r="AB216" i="10"/>
  <c r="D217" i="10"/>
  <c r="E217" i="10"/>
  <c r="F217" i="10"/>
  <c r="G217" i="10"/>
  <c r="H217" i="10"/>
  <c r="I217" i="10"/>
  <c r="J217" i="10"/>
  <c r="K217" i="10"/>
  <c r="L217" i="10"/>
  <c r="M217" i="10"/>
  <c r="N217" i="10"/>
  <c r="O217" i="10"/>
  <c r="P217" i="10"/>
  <c r="Q217" i="10"/>
  <c r="S217" i="10"/>
  <c r="U217" i="10"/>
  <c r="W217" i="10"/>
  <c r="X217" i="10"/>
  <c r="Y217" i="10"/>
  <c r="Z217" i="10"/>
  <c r="AA217" i="10"/>
  <c r="AB217" i="10"/>
  <c r="D218" i="10"/>
  <c r="E218" i="10"/>
  <c r="F218" i="10"/>
  <c r="G218" i="10"/>
  <c r="H218" i="10"/>
  <c r="I218" i="10"/>
  <c r="J218" i="10"/>
  <c r="K218" i="10"/>
  <c r="L218" i="10"/>
  <c r="M218" i="10"/>
  <c r="N218" i="10"/>
  <c r="O218" i="10"/>
  <c r="P218" i="10"/>
  <c r="Q218" i="10"/>
  <c r="S218" i="10"/>
  <c r="U218" i="10"/>
  <c r="W218" i="10"/>
  <c r="X218" i="10"/>
  <c r="Y218" i="10"/>
  <c r="Z218" i="10"/>
  <c r="AA218" i="10"/>
  <c r="AB218" i="10"/>
  <c r="D219" i="10"/>
  <c r="E219" i="10"/>
  <c r="F219" i="10"/>
  <c r="G219" i="10"/>
  <c r="H219" i="10"/>
  <c r="I219" i="10"/>
  <c r="J219" i="10"/>
  <c r="K219" i="10"/>
  <c r="L219" i="10"/>
  <c r="M219" i="10"/>
  <c r="N219" i="10"/>
  <c r="O219" i="10"/>
  <c r="P219" i="10"/>
  <c r="Q219" i="10"/>
  <c r="S219" i="10"/>
  <c r="U219" i="10"/>
  <c r="W219" i="10"/>
  <c r="X219" i="10"/>
  <c r="Y219" i="10"/>
  <c r="Z219" i="10"/>
  <c r="AA219" i="10"/>
  <c r="AB219" i="10"/>
  <c r="D220" i="10"/>
  <c r="E220" i="10"/>
  <c r="F220" i="10"/>
  <c r="G220" i="10"/>
  <c r="H220" i="10"/>
  <c r="I220" i="10"/>
  <c r="J220" i="10"/>
  <c r="K220" i="10"/>
  <c r="L220" i="10"/>
  <c r="M220" i="10"/>
  <c r="N220" i="10"/>
  <c r="O220" i="10"/>
  <c r="P220" i="10"/>
  <c r="Q220" i="10"/>
  <c r="S220" i="10"/>
  <c r="U220" i="10"/>
  <c r="W220" i="10"/>
  <c r="X220" i="10"/>
  <c r="Y220" i="10"/>
  <c r="Z220" i="10"/>
  <c r="AA220" i="10"/>
  <c r="AB220" i="10"/>
  <c r="D221" i="10"/>
  <c r="E221" i="10"/>
  <c r="F221" i="10"/>
  <c r="G221" i="10"/>
  <c r="H221" i="10"/>
  <c r="I221" i="10"/>
  <c r="J221" i="10"/>
  <c r="K221" i="10"/>
  <c r="L221" i="10"/>
  <c r="M221" i="10"/>
  <c r="N221" i="10"/>
  <c r="O221" i="10"/>
  <c r="P221" i="10"/>
  <c r="Q221" i="10"/>
  <c r="S221" i="10"/>
  <c r="U221" i="10"/>
  <c r="W221" i="10"/>
  <c r="X221" i="10"/>
  <c r="Y221" i="10"/>
  <c r="Z221" i="10"/>
  <c r="AA221" i="10"/>
  <c r="AB221" i="10"/>
  <c r="D222" i="10"/>
  <c r="E222" i="10"/>
  <c r="F222" i="10"/>
  <c r="G222" i="10"/>
  <c r="H222" i="10"/>
  <c r="I222" i="10"/>
  <c r="J222" i="10"/>
  <c r="K222" i="10"/>
  <c r="L222" i="10"/>
  <c r="M222" i="10"/>
  <c r="N222" i="10"/>
  <c r="O222" i="10"/>
  <c r="P222" i="10"/>
  <c r="Q222" i="10"/>
  <c r="S222" i="10"/>
  <c r="U222" i="10"/>
  <c r="W222" i="10"/>
  <c r="X222" i="10"/>
  <c r="Y222" i="10"/>
  <c r="Z222" i="10"/>
  <c r="AA222" i="10"/>
  <c r="AB222" i="10"/>
  <c r="D223" i="10"/>
  <c r="E223" i="10"/>
  <c r="F223" i="10"/>
  <c r="G223" i="10"/>
  <c r="H223" i="10"/>
  <c r="I223" i="10"/>
  <c r="J223" i="10"/>
  <c r="K223" i="10"/>
  <c r="L223" i="10"/>
  <c r="M223" i="10"/>
  <c r="N223" i="10"/>
  <c r="O223" i="10"/>
  <c r="P223" i="10"/>
  <c r="Q223" i="10"/>
  <c r="S223" i="10"/>
  <c r="U223" i="10"/>
  <c r="W223" i="10"/>
  <c r="X223" i="10"/>
  <c r="Y223" i="10"/>
  <c r="Z223" i="10"/>
  <c r="AA223" i="10"/>
  <c r="AB223" i="10"/>
  <c r="D224" i="10"/>
  <c r="E224" i="10"/>
  <c r="F224" i="10"/>
  <c r="G224" i="10"/>
  <c r="H224" i="10"/>
  <c r="I224" i="10"/>
  <c r="J224" i="10"/>
  <c r="K224" i="10"/>
  <c r="L224" i="10"/>
  <c r="M224" i="10"/>
  <c r="N224" i="10"/>
  <c r="O224" i="10"/>
  <c r="P224" i="10"/>
  <c r="Q224" i="10"/>
  <c r="S224" i="10"/>
  <c r="U224" i="10"/>
  <c r="W224" i="10"/>
  <c r="X224" i="10"/>
  <c r="Y224" i="10"/>
  <c r="Z224" i="10"/>
  <c r="AA224" i="10"/>
  <c r="AB224" i="10"/>
  <c r="D225" i="10"/>
  <c r="E225" i="10"/>
  <c r="F225" i="10"/>
  <c r="G225" i="10"/>
  <c r="H225" i="10"/>
  <c r="I225" i="10"/>
  <c r="J225" i="10"/>
  <c r="K225" i="10"/>
  <c r="L225" i="10"/>
  <c r="M225" i="10"/>
  <c r="N225" i="10"/>
  <c r="O225" i="10"/>
  <c r="P225" i="10"/>
  <c r="Q225" i="10"/>
  <c r="S225" i="10"/>
  <c r="U225" i="10"/>
  <c r="W225" i="10"/>
  <c r="X225" i="10"/>
  <c r="Y225" i="10"/>
  <c r="Z225" i="10"/>
  <c r="AA225" i="10"/>
  <c r="AB225" i="10"/>
  <c r="D226" i="10"/>
  <c r="E226" i="10"/>
  <c r="F226" i="10"/>
  <c r="G226" i="10"/>
  <c r="H226" i="10"/>
  <c r="I226" i="10"/>
  <c r="J226" i="10"/>
  <c r="K226" i="10"/>
  <c r="L226" i="10"/>
  <c r="M226" i="10"/>
  <c r="N226" i="10"/>
  <c r="O226" i="10"/>
  <c r="P226" i="10"/>
  <c r="Q226" i="10"/>
  <c r="S226" i="10"/>
  <c r="U226" i="10"/>
  <c r="W226" i="10"/>
  <c r="X226" i="10"/>
  <c r="Y226" i="10"/>
  <c r="Z226" i="10"/>
  <c r="AA226" i="10"/>
  <c r="AB226" i="10"/>
  <c r="D227" i="10"/>
  <c r="E227" i="10"/>
  <c r="F227" i="10"/>
  <c r="G227" i="10"/>
  <c r="H227" i="10"/>
  <c r="I227" i="10"/>
  <c r="J227" i="10"/>
  <c r="K227" i="10"/>
  <c r="L227" i="10"/>
  <c r="M227" i="10"/>
  <c r="N227" i="10"/>
  <c r="O227" i="10"/>
  <c r="P227" i="10"/>
  <c r="Q227" i="10"/>
  <c r="S227" i="10"/>
  <c r="U227" i="10"/>
  <c r="W227" i="10"/>
  <c r="X227" i="10"/>
  <c r="Y227" i="10"/>
  <c r="Z227" i="10"/>
  <c r="AA227" i="10"/>
  <c r="AB227" i="10"/>
  <c r="D228" i="10"/>
  <c r="E228" i="10"/>
  <c r="F228" i="10"/>
  <c r="G228" i="10"/>
  <c r="H228" i="10"/>
  <c r="I228" i="10"/>
  <c r="J228" i="10"/>
  <c r="K228" i="10"/>
  <c r="L228" i="10"/>
  <c r="M228" i="10"/>
  <c r="N228" i="10"/>
  <c r="O228" i="10"/>
  <c r="P228" i="10"/>
  <c r="Q228" i="10"/>
  <c r="S228" i="10"/>
  <c r="U228" i="10"/>
  <c r="W228" i="10"/>
  <c r="X228" i="10"/>
  <c r="Y228" i="10"/>
  <c r="Z228" i="10"/>
  <c r="AA228" i="10"/>
  <c r="AB228" i="10"/>
  <c r="D229" i="10"/>
  <c r="E229" i="10"/>
  <c r="F229" i="10"/>
  <c r="G229" i="10"/>
  <c r="H229" i="10"/>
  <c r="I229" i="10"/>
  <c r="J229" i="10"/>
  <c r="K229" i="10"/>
  <c r="L229" i="10"/>
  <c r="M229" i="10"/>
  <c r="N229" i="10"/>
  <c r="O229" i="10"/>
  <c r="P229" i="10"/>
  <c r="Q229" i="10"/>
  <c r="S229" i="10"/>
  <c r="U229" i="10"/>
  <c r="W229" i="10"/>
  <c r="X229" i="10"/>
  <c r="Y229" i="10"/>
  <c r="Z229" i="10"/>
  <c r="AA229" i="10"/>
  <c r="AB229" i="10"/>
  <c r="D230" i="10"/>
  <c r="E230" i="10"/>
  <c r="F230" i="10"/>
  <c r="G230" i="10"/>
  <c r="H230" i="10"/>
  <c r="I230" i="10"/>
  <c r="J230" i="10"/>
  <c r="K230" i="10"/>
  <c r="L230" i="10"/>
  <c r="M230" i="10"/>
  <c r="N230" i="10"/>
  <c r="O230" i="10"/>
  <c r="P230" i="10"/>
  <c r="Q230" i="10"/>
  <c r="S230" i="10"/>
  <c r="U230" i="10"/>
  <c r="W230" i="10"/>
  <c r="X230" i="10"/>
  <c r="Y230" i="10"/>
  <c r="Z230" i="10"/>
  <c r="AA230" i="10"/>
  <c r="AB230" i="10"/>
  <c r="D231" i="10"/>
  <c r="E231" i="10"/>
  <c r="F231" i="10"/>
  <c r="G231" i="10"/>
  <c r="H231" i="10"/>
  <c r="I231" i="10"/>
  <c r="J231" i="10"/>
  <c r="K231" i="10"/>
  <c r="L231" i="10"/>
  <c r="M231" i="10"/>
  <c r="N231" i="10"/>
  <c r="O231" i="10"/>
  <c r="P231" i="10"/>
  <c r="Q231" i="10"/>
  <c r="S231" i="10"/>
  <c r="U231" i="10"/>
  <c r="W231" i="10"/>
  <c r="X231" i="10"/>
  <c r="Y231" i="10"/>
  <c r="Z231" i="10"/>
  <c r="AA231" i="10"/>
  <c r="AB231" i="10"/>
  <c r="D232" i="10"/>
  <c r="E232" i="10"/>
  <c r="F232" i="10"/>
  <c r="G232" i="10"/>
  <c r="H232" i="10"/>
  <c r="I232" i="10"/>
  <c r="J232" i="10"/>
  <c r="K232" i="10"/>
  <c r="L232" i="10"/>
  <c r="M232" i="10"/>
  <c r="N232" i="10"/>
  <c r="O232" i="10"/>
  <c r="P232" i="10"/>
  <c r="Q232" i="10"/>
  <c r="S232" i="10"/>
  <c r="U232" i="10"/>
  <c r="W232" i="10"/>
  <c r="X232" i="10"/>
  <c r="Y232" i="10"/>
  <c r="Z232" i="10"/>
  <c r="AA232" i="10"/>
  <c r="AB232" i="10"/>
  <c r="D233" i="10"/>
  <c r="E233" i="10"/>
  <c r="F233" i="10"/>
  <c r="G233" i="10"/>
  <c r="H233" i="10"/>
  <c r="I233" i="10"/>
  <c r="J233" i="10"/>
  <c r="K233" i="10"/>
  <c r="L233" i="10"/>
  <c r="M233" i="10"/>
  <c r="N233" i="10"/>
  <c r="O233" i="10"/>
  <c r="P233" i="10"/>
  <c r="Q233" i="10"/>
  <c r="S233" i="10"/>
  <c r="U233" i="10"/>
  <c r="W233" i="10"/>
  <c r="X233" i="10"/>
  <c r="Y233" i="10"/>
  <c r="Z233" i="10"/>
  <c r="AA233" i="10"/>
  <c r="AB233" i="10"/>
  <c r="D234" i="10"/>
  <c r="E234" i="10"/>
  <c r="F234" i="10"/>
  <c r="G234" i="10"/>
  <c r="H234" i="10"/>
  <c r="I234" i="10"/>
  <c r="J234" i="10"/>
  <c r="K234" i="10"/>
  <c r="L234" i="10"/>
  <c r="M234" i="10"/>
  <c r="N234" i="10"/>
  <c r="O234" i="10"/>
  <c r="P234" i="10"/>
  <c r="Q234" i="10"/>
  <c r="S234" i="10"/>
  <c r="U234" i="10"/>
  <c r="W234" i="10"/>
  <c r="X234" i="10"/>
  <c r="Y234" i="10"/>
  <c r="Z234" i="10"/>
  <c r="AA234" i="10"/>
  <c r="AB234" i="10"/>
  <c r="D235" i="10"/>
  <c r="E235" i="10"/>
  <c r="F235" i="10"/>
  <c r="G235" i="10"/>
  <c r="H235" i="10"/>
  <c r="I235" i="10"/>
  <c r="J235" i="10"/>
  <c r="K235" i="10"/>
  <c r="L235" i="10"/>
  <c r="M235" i="10"/>
  <c r="N235" i="10"/>
  <c r="O235" i="10"/>
  <c r="P235" i="10"/>
  <c r="Q235" i="10"/>
  <c r="S235" i="10"/>
  <c r="U235" i="10"/>
  <c r="W235" i="10"/>
  <c r="X235" i="10"/>
  <c r="Y235" i="10"/>
  <c r="Z235" i="10"/>
  <c r="AA235" i="10"/>
  <c r="AB235" i="10"/>
  <c r="D236" i="10"/>
  <c r="E236" i="10"/>
  <c r="F236" i="10"/>
  <c r="G236" i="10"/>
  <c r="H236" i="10"/>
  <c r="I236" i="10"/>
  <c r="J236" i="10"/>
  <c r="K236" i="10"/>
  <c r="L236" i="10"/>
  <c r="M236" i="10"/>
  <c r="N236" i="10"/>
  <c r="O236" i="10"/>
  <c r="P236" i="10"/>
  <c r="Q236" i="10"/>
  <c r="S236" i="10"/>
  <c r="U236" i="10"/>
  <c r="W236" i="10"/>
  <c r="X236" i="10"/>
  <c r="Y236" i="10"/>
  <c r="Z236" i="10"/>
  <c r="AA236" i="10"/>
  <c r="AB236" i="10"/>
  <c r="D237" i="10"/>
  <c r="E237" i="10"/>
  <c r="F237" i="10"/>
  <c r="G237" i="10"/>
  <c r="H237" i="10"/>
  <c r="I237" i="10"/>
  <c r="J237" i="10"/>
  <c r="K237" i="10"/>
  <c r="L237" i="10"/>
  <c r="M237" i="10"/>
  <c r="N237" i="10"/>
  <c r="O237" i="10"/>
  <c r="P237" i="10"/>
  <c r="Q237" i="10"/>
  <c r="S237" i="10"/>
  <c r="U237" i="10"/>
  <c r="W237" i="10"/>
  <c r="X237" i="10"/>
  <c r="Y237" i="10"/>
  <c r="Z237" i="10"/>
  <c r="AA237" i="10"/>
  <c r="AB237" i="10"/>
  <c r="D238" i="10"/>
  <c r="E238" i="10"/>
  <c r="F238" i="10"/>
  <c r="G238" i="10"/>
  <c r="H238" i="10"/>
  <c r="I238" i="10"/>
  <c r="J238" i="10"/>
  <c r="K238" i="10"/>
  <c r="L238" i="10"/>
  <c r="M238" i="10"/>
  <c r="N238" i="10"/>
  <c r="O238" i="10"/>
  <c r="P238" i="10"/>
  <c r="Q238" i="10"/>
  <c r="S238" i="10"/>
  <c r="U238" i="10"/>
  <c r="W238" i="10"/>
  <c r="X238" i="10"/>
  <c r="Y238" i="10"/>
  <c r="Z238" i="10"/>
  <c r="AA238" i="10"/>
  <c r="AB238" i="10"/>
  <c r="D239" i="10"/>
  <c r="E239" i="10"/>
  <c r="F239" i="10"/>
  <c r="G239" i="10"/>
  <c r="H239" i="10"/>
  <c r="I239" i="10"/>
  <c r="J239" i="10"/>
  <c r="K239" i="10"/>
  <c r="L239" i="10"/>
  <c r="M239" i="10"/>
  <c r="N239" i="10"/>
  <c r="O239" i="10"/>
  <c r="P239" i="10"/>
  <c r="Q239" i="10"/>
  <c r="S239" i="10"/>
  <c r="U239" i="10"/>
  <c r="W239" i="10"/>
  <c r="X239" i="10"/>
  <c r="Y239" i="10"/>
  <c r="Z239" i="10"/>
  <c r="AA239" i="10"/>
  <c r="AB239" i="10"/>
  <c r="D240" i="10"/>
  <c r="E240" i="10"/>
  <c r="F240" i="10"/>
  <c r="G240" i="10"/>
  <c r="H240" i="10"/>
  <c r="I240" i="10"/>
  <c r="J240" i="10"/>
  <c r="K240" i="10"/>
  <c r="L240" i="10"/>
  <c r="M240" i="10"/>
  <c r="N240" i="10"/>
  <c r="O240" i="10"/>
  <c r="P240" i="10"/>
  <c r="Q240" i="10"/>
  <c r="S240" i="10"/>
  <c r="U240" i="10"/>
  <c r="W240" i="10"/>
  <c r="X240" i="10"/>
  <c r="Y240" i="10"/>
  <c r="Z240" i="10"/>
  <c r="AA240" i="10"/>
  <c r="AB240" i="10"/>
  <c r="D241" i="10"/>
  <c r="E241" i="10"/>
  <c r="F241" i="10"/>
  <c r="G241" i="10"/>
  <c r="H241" i="10"/>
  <c r="I241" i="10"/>
  <c r="J241" i="10"/>
  <c r="K241" i="10"/>
  <c r="L241" i="10"/>
  <c r="M241" i="10"/>
  <c r="N241" i="10"/>
  <c r="O241" i="10"/>
  <c r="P241" i="10"/>
  <c r="Q241" i="10"/>
  <c r="S241" i="10"/>
  <c r="U241" i="10"/>
  <c r="W241" i="10"/>
  <c r="X241" i="10"/>
  <c r="Y241" i="10"/>
  <c r="Z241" i="10"/>
  <c r="AA241" i="10"/>
  <c r="AB241" i="10"/>
  <c r="D242" i="10"/>
  <c r="E242" i="10"/>
  <c r="F242" i="10"/>
  <c r="G242" i="10"/>
  <c r="H242" i="10"/>
  <c r="I242" i="10"/>
  <c r="J242" i="10"/>
  <c r="K242" i="10"/>
  <c r="L242" i="10"/>
  <c r="M242" i="10"/>
  <c r="N242" i="10"/>
  <c r="O242" i="10"/>
  <c r="P242" i="10"/>
  <c r="Q242" i="10"/>
  <c r="S242" i="10"/>
  <c r="U242" i="10"/>
  <c r="W242" i="10"/>
  <c r="X242" i="10"/>
  <c r="Y242" i="10"/>
  <c r="Z242" i="10"/>
  <c r="AA242" i="10"/>
  <c r="AB242" i="10"/>
  <c r="D243" i="10"/>
  <c r="E243" i="10"/>
  <c r="F243" i="10"/>
  <c r="G243" i="10"/>
  <c r="H243" i="10"/>
  <c r="I243" i="10"/>
  <c r="J243" i="10"/>
  <c r="K243" i="10"/>
  <c r="L243" i="10"/>
  <c r="M243" i="10"/>
  <c r="N243" i="10"/>
  <c r="O243" i="10"/>
  <c r="P243" i="10"/>
  <c r="Q243" i="10"/>
  <c r="S243" i="10"/>
  <c r="U243" i="10"/>
  <c r="W243" i="10"/>
  <c r="X243" i="10"/>
  <c r="Y243" i="10"/>
  <c r="Z243" i="10"/>
  <c r="AA243" i="10"/>
  <c r="AB243" i="10"/>
  <c r="D244" i="10"/>
  <c r="E244" i="10"/>
  <c r="F244" i="10"/>
  <c r="G244" i="10"/>
  <c r="H244" i="10"/>
  <c r="I244" i="10"/>
  <c r="J244" i="10"/>
  <c r="K244" i="10"/>
  <c r="L244" i="10"/>
  <c r="M244" i="10"/>
  <c r="N244" i="10"/>
  <c r="O244" i="10"/>
  <c r="P244" i="10"/>
  <c r="Q244" i="10"/>
  <c r="S244" i="10"/>
  <c r="U244" i="10"/>
  <c r="W244" i="10"/>
  <c r="X244" i="10"/>
  <c r="Y244" i="10"/>
  <c r="Z244" i="10"/>
  <c r="AA244" i="10"/>
  <c r="AB244" i="10"/>
  <c r="D245" i="10"/>
  <c r="E245" i="10"/>
  <c r="F245" i="10"/>
  <c r="G245" i="10"/>
  <c r="H245" i="10"/>
  <c r="I245" i="10"/>
  <c r="J245" i="10"/>
  <c r="K245" i="10"/>
  <c r="L245" i="10"/>
  <c r="M245" i="10"/>
  <c r="N245" i="10"/>
  <c r="O245" i="10"/>
  <c r="P245" i="10"/>
  <c r="Q245" i="10"/>
  <c r="S245" i="10"/>
  <c r="U245" i="10"/>
  <c r="W245" i="10"/>
  <c r="X245" i="10"/>
  <c r="Y245" i="10"/>
  <c r="Z245" i="10"/>
  <c r="AA245" i="10"/>
  <c r="AB245" i="10"/>
  <c r="D246" i="10"/>
  <c r="E246" i="10"/>
  <c r="F246" i="10"/>
  <c r="G246" i="10"/>
  <c r="H246" i="10"/>
  <c r="I246" i="10"/>
  <c r="J246" i="10"/>
  <c r="K246" i="10"/>
  <c r="L246" i="10"/>
  <c r="M246" i="10"/>
  <c r="N246" i="10"/>
  <c r="O246" i="10"/>
  <c r="P246" i="10"/>
  <c r="Q246" i="10"/>
  <c r="S246" i="10"/>
  <c r="U246" i="10"/>
  <c r="W246" i="10"/>
  <c r="X246" i="10"/>
  <c r="Y246" i="10"/>
  <c r="Z246" i="10"/>
  <c r="AA246" i="10"/>
  <c r="AB246" i="10"/>
  <c r="D247" i="10"/>
  <c r="E247" i="10"/>
  <c r="F247" i="10"/>
  <c r="G247" i="10"/>
  <c r="H247" i="10"/>
  <c r="I247" i="10"/>
  <c r="J247" i="10"/>
  <c r="K247" i="10"/>
  <c r="L247" i="10"/>
  <c r="M247" i="10"/>
  <c r="N247" i="10"/>
  <c r="O247" i="10"/>
  <c r="P247" i="10"/>
  <c r="Q247" i="10"/>
  <c r="S247" i="10"/>
  <c r="U247" i="10"/>
  <c r="W247" i="10"/>
  <c r="X247" i="10"/>
  <c r="Y247" i="10"/>
  <c r="Z247" i="10"/>
  <c r="AA247" i="10"/>
  <c r="AB247" i="10"/>
  <c r="D248" i="10"/>
  <c r="E248" i="10"/>
  <c r="F248" i="10"/>
  <c r="G248" i="10"/>
  <c r="H248" i="10"/>
  <c r="I248" i="10"/>
  <c r="J248" i="10"/>
  <c r="K248" i="10"/>
  <c r="L248" i="10"/>
  <c r="M248" i="10"/>
  <c r="N248" i="10"/>
  <c r="O248" i="10"/>
  <c r="P248" i="10"/>
  <c r="Q248" i="10"/>
  <c r="S248" i="10"/>
  <c r="U248" i="10"/>
  <c r="W248" i="10"/>
  <c r="X248" i="10"/>
  <c r="Y248" i="10"/>
  <c r="Z248" i="10"/>
  <c r="AA248" i="10"/>
  <c r="AB248" i="10"/>
  <c r="D249" i="10"/>
  <c r="E249" i="10"/>
  <c r="F249" i="10"/>
  <c r="G249" i="10"/>
  <c r="H249" i="10"/>
  <c r="I249" i="10"/>
  <c r="J249" i="10"/>
  <c r="K249" i="10"/>
  <c r="L249" i="10"/>
  <c r="M249" i="10"/>
  <c r="N249" i="10"/>
  <c r="O249" i="10"/>
  <c r="P249" i="10"/>
  <c r="Q249" i="10"/>
  <c r="S249" i="10"/>
  <c r="U249" i="10"/>
  <c r="W249" i="10"/>
  <c r="X249" i="10"/>
  <c r="Y249" i="10"/>
  <c r="Z249" i="10"/>
  <c r="AA249" i="10"/>
  <c r="AB249" i="10"/>
  <c r="D250" i="10"/>
  <c r="E250" i="10"/>
  <c r="F250" i="10"/>
  <c r="G250" i="10"/>
  <c r="H250" i="10"/>
  <c r="I250" i="10"/>
  <c r="J250" i="10"/>
  <c r="K250" i="10"/>
  <c r="L250" i="10"/>
  <c r="M250" i="10"/>
  <c r="N250" i="10"/>
  <c r="O250" i="10"/>
  <c r="P250" i="10"/>
  <c r="Q250" i="10"/>
  <c r="S250" i="10"/>
  <c r="U250" i="10"/>
  <c r="W250" i="10"/>
  <c r="X250" i="10"/>
  <c r="Y250" i="10"/>
  <c r="Z250" i="10"/>
  <c r="AA250" i="10"/>
  <c r="AB250" i="10"/>
  <c r="D251" i="10"/>
  <c r="E251" i="10"/>
  <c r="F251" i="10"/>
  <c r="G251" i="10"/>
  <c r="H251" i="10"/>
  <c r="I251" i="10"/>
  <c r="J251" i="10"/>
  <c r="K251" i="10"/>
  <c r="L251" i="10"/>
  <c r="M251" i="10"/>
  <c r="N251" i="10"/>
  <c r="O251" i="10"/>
  <c r="P251" i="10"/>
  <c r="Q251" i="10"/>
  <c r="S251" i="10"/>
  <c r="U251" i="10"/>
  <c r="W251" i="10"/>
  <c r="X251" i="10"/>
  <c r="Y251" i="10"/>
  <c r="Z251" i="10"/>
  <c r="AA251" i="10"/>
  <c r="AB251" i="10"/>
  <c r="D252" i="10"/>
  <c r="E252" i="10"/>
  <c r="F252" i="10"/>
  <c r="G252" i="10"/>
  <c r="H252" i="10"/>
  <c r="I252" i="10"/>
  <c r="J252" i="10"/>
  <c r="K252" i="10"/>
  <c r="L252" i="10"/>
  <c r="M252" i="10"/>
  <c r="N252" i="10"/>
  <c r="O252" i="10"/>
  <c r="P252" i="10"/>
  <c r="Q252" i="10"/>
  <c r="S252" i="10"/>
  <c r="U252" i="10"/>
  <c r="W252" i="10"/>
  <c r="X252" i="10"/>
  <c r="Y252" i="10"/>
  <c r="Z252" i="10"/>
  <c r="AA252" i="10"/>
  <c r="AB252" i="10"/>
  <c r="D253" i="10"/>
  <c r="E253" i="10"/>
  <c r="F253" i="10"/>
  <c r="G253" i="10"/>
  <c r="H253" i="10"/>
  <c r="I253" i="10"/>
  <c r="J253" i="10"/>
  <c r="K253" i="10"/>
  <c r="L253" i="10"/>
  <c r="M253" i="10"/>
  <c r="N253" i="10"/>
  <c r="O253" i="10"/>
  <c r="P253" i="10"/>
  <c r="Q253" i="10"/>
  <c r="S253" i="10"/>
  <c r="U253" i="10"/>
  <c r="W253" i="10"/>
  <c r="X253" i="10"/>
  <c r="Y253" i="10"/>
  <c r="Z253" i="10"/>
  <c r="AA253" i="10"/>
  <c r="AB253" i="10"/>
  <c r="D254" i="10"/>
  <c r="E254" i="10"/>
  <c r="F254" i="10"/>
  <c r="G254" i="10"/>
  <c r="H254" i="10"/>
  <c r="I254" i="10"/>
  <c r="J254" i="10"/>
  <c r="K254" i="10"/>
  <c r="L254" i="10"/>
  <c r="M254" i="10"/>
  <c r="N254" i="10"/>
  <c r="O254" i="10"/>
  <c r="P254" i="10"/>
  <c r="Q254" i="10"/>
  <c r="S254" i="10"/>
  <c r="U254" i="10"/>
  <c r="W254" i="10"/>
  <c r="X254" i="10"/>
  <c r="Y254" i="10"/>
  <c r="Z254" i="10"/>
  <c r="AA254" i="10"/>
  <c r="AB254" i="10"/>
  <c r="D255" i="10"/>
  <c r="E255" i="10"/>
  <c r="F255" i="10"/>
  <c r="G255" i="10"/>
  <c r="H255" i="10"/>
  <c r="I255" i="10"/>
  <c r="J255" i="10"/>
  <c r="K255" i="10"/>
  <c r="L255" i="10"/>
  <c r="M255" i="10"/>
  <c r="N255" i="10"/>
  <c r="O255" i="10"/>
  <c r="P255" i="10"/>
  <c r="Q255" i="10"/>
  <c r="S255" i="10"/>
  <c r="U255" i="10"/>
  <c r="W255" i="10"/>
  <c r="X255" i="10"/>
  <c r="Y255" i="10"/>
  <c r="Z255" i="10"/>
  <c r="AA255" i="10"/>
  <c r="AB255" i="10"/>
  <c r="D256" i="10"/>
  <c r="E256" i="10"/>
  <c r="F256" i="10"/>
  <c r="G256" i="10"/>
  <c r="H256" i="10"/>
  <c r="I256" i="10"/>
  <c r="J256" i="10"/>
  <c r="K256" i="10"/>
  <c r="L256" i="10"/>
  <c r="M256" i="10"/>
  <c r="N256" i="10"/>
  <c r="O256" i="10"/>
  <c r="P256" i="10"/>
  <c r="Q256" i="10"/>
  <c r="S256" i="10"/>
  <c r="U256" i="10"/>
  <c r="W256" i="10"/>
  <c r="X256" i="10"/>
  <c r="Y256" i="10"/>
  <c r="Z256" i="10"/>
  <c r="AA256" i="10"/>
  <c r="AB256" i="10"/>
  <c r="D257" i="10"/>
  <c r="E257" i="10"/>
  <c r="F257" i="10"/>
  <c r="G257" i="10"/>
  <c r="H257" i="10"/>
  <c r="I257" i="10"/>
  <c r="J257" i="10"/>
  <c r="K257" i="10"/>
  <c r="L257" i="10"/>
  <c r="M257" i="10"/>
  <c r="N257" i="10"/>
  <c r="O257" i="10"/>
  <c r="P257" i="10"/>
  <c r="Q257" i="10"/>
  <c r="S257" i="10"/>
  <c r="U257" i="10"/>
  <c r="W257" i="10"/>
  <c r="X257" i="10"/>
  <c r="Y257" i="10"/>
  <c r="Z257" i="10"/>
  <c r="AA257" i="10"/>
  <c r="AB257" i="10"/>
  <c r="D258" i="10"/>
  <c r="E258" i="10"/>
  <c r="F258" i="10"/>
  <c r="G258" i="10"/>
  <c r="H258" i="10"/>
  <c r="I258" i="10"/>
  <c r="J258" i="10"/>
  <c r="K258" i="10"/>
  <c r="L258" i="10"/>
  <c r="M258" i="10"/>
  <c r="N258" i="10"/>
  <c r="O258" i="10"/>
  <c r="P258" i="10"/>
  <c r="Q258" i="10"/>
  <c r="S258" i="10"/>
  <c r="U258" i="10"/>
  <c r="W258" i="10"/>
  <c r="X258" i="10"/>
  <c r="Y258" i="10"/>
  <c r="Z258" i="10"/>
  <c r="AA258" i="10"/>
  <c r="AB258" i="10"/>
  <c r="D259" i="10"/>
  <c r="E259" i="10"/>
  <c r="F259" i="10"/>
  <c r="G259" i="10"/>
  <c r="H259" i="10"/>
  <c r="I259" i="10"/>
  <c r="J259" i="10"/>
  <c r="K259" i="10"/>
  <c r="L259" i="10"/>
  <c r="M259" i="10"/>
  <c r="N259" i="10"/>
  <c r="O259" i="10"/>
  <c r="P259" i="10"/>
  <c r="Q259" i="10"/>
  <c r="S259" i="10"/>
  <c r="U259" i="10"/>
  <c r="W259" i="10"/>
  <c r="X259" i="10"/>
  <c r="Y259" i="10"/>
  <c r="Z259" i="10"/>
  <c r="AA259" i="10"/>
  <c r="AB259" i="10"/>
  <c r="D260" i="10"/>
  <c r="E260" i="10"/>
  <c r="F260" i="10"/>
  <c r="G260" i="10"/>
  <c r="H260" i="10"/>
  <c r="I260" i="10"/>
  <c r="J260" i="10"/>
  <c r="K260" i="10"/>
  <c r="L260" i="10"/>
  <c r="M260" i="10"/>
  <c r="N260" i="10"/>
  <c r="O260" i="10"/>
  <c r="P260" i="10"/>
  <c r="Q260" i="10"/>
  <c r="S260" i="10"/>
  <c r="U260" i="10"/>
  <c r="W260" i="10"/>
  <c r="X260" i="10"/>
  <c r="Y260" i="10"/>
  <c r="Z260" i="10"/>
  <c r="AA260" i="10"/>
  <c r="AB260" i="10"/>
  <c r="D261" i="10"/>
  <c r="E261" i="10"/>
  <c r="F261" i="10"/>
  <c r="G261" i="10"/>
  <c r="H261" i="10"/>
  <c r="I261" i="10"/>
  <c r="J261" i="10"/>
  <c r="K261" i="10"/>
  <c r="L261" i="10"/>
  <c r="M261" i="10"/>
  <c r="N261" i="10"/>
  <c r="O261" i="10"/>
  <c r="P261" i="10"/>
  <c r="Q261" i="10"/>
  <c r="S261" i="10"/>
  <c r="U261" i="10"/>
  <c r="W261" i="10"/>
  <c r="X261" i="10"/>
  <c r="Y261" i="10"/>
  <c r="Z261" i="10"/>
  <c r="AA261" i="10"/>
  <c r="AB261" i="10"/>
  <c r="D262" i="10"/>
  <c r="E262" i="10"/>
  <c r="F262" i="10"/>
  <c r="G262" i="10"/>
  <c r="H262" i="10"/>
  <c r="I262" i="10"/>
  <c r="J262" i="10"/>
  <c r="K262" i="10"/>
  <c r="L262" i="10"/>
  <c r="M262" i="10"/>
  <c r="N262" i="10"/>
  <c r="O262" i="10"/>
  <c r="P262" i="10"/>
  <c r="Q262" i="10"/>
  <c r="S262" i="10"/>
  <c r="U262" i="10"/>
  <c r="W262" i="10"/>
  <c r="X262" i="10"/>
  <c r="Y262" i="10"/>
  <c r="Z262" i="10"/>
  <c r="AA262" i="10"/>
  <c r="AB262" i="10"/>
  <c r="D263" i="10"/>
  <c r="E263" i="10"/>
  <c r="F263" i="10"/>
  <c r="G263" i="10"/>
  <c r="H263" i="10"/>
  <c r="I263" i="10"/>
  <c r="J263" i="10"/>
  <c r="K263" i="10"/>
  <c r="L263" i="10"/>
  <c r="M263" i="10"/>
  <c r="N263" i="10"/>
  <c r="O263" i="10"/>
  <c r="P263" i="10"/>
  <c r="Q263" i="10"/>
  <c r="S263" i="10"/>
  <c r="U263" i="10"/>
  <c r="W263" i="10"/>
  <c r="X263" i="10"/>
  <c r="Y263" i="10"/>
  <c r="Z263" i="10"/>
  <c r="AA263" i="10"/>
  <c r="AB263" i="10"/>
  <c r="D264" i="10"/>
  <c r="E264" i="10"/>
  <c r="F264" i="10"/>
  <c r="G264" i="10"/>
  <c r="H264" i="10"/>
  <c r="I264" i="10"/>
  <c r="J264" i="10"/>
  <c r="K264" i="10"/>
  <c r="L264" i="10"/>
  <c r="M264" i="10"/>
  <c r="N264" i="10"/>
  <c r="O264" i="10"/>
  <c r="P264" i="10"/>
  <c r="Q264" i="10"/>
  <c r="S264" i="10"/>
  <c r="U264" i="10"/>
  <c r="W264" i="10"/>
  <c r="X264" i="10"/>
  <c r="Y264" i="10"/>
  <c r="Z264" i="10"/>
  <c r="AA264" i="10"/>
  <c r="AB264" i="10"/>
  <c r="D265" i="10"/>
  <c r="E265" i="10"/>
  <c r="F265" i="10"/>
  <c r="G265" i="10"/>
  <c r="H265" i="10"/>
  <c r="I265" i="10"/>
  <c r="J265" i="10"/>
  <c r="K265" i="10"/>
  <c r="L265" i="10"/>
  <c r="M265" i="10"/>
  <c r="N265" i="10"/>
  <c r="O265" i="10"/>
  <c r="P265" i="10"/>
  <c r="Q265" i="10"/>
  <c r="S265" i="10"/>
  <c r="U265" i="10"/>
  <c r="W265" i="10"/>
  <c r="X265" i="10"/>
  <c r="Y265" i="10"/>
  <c r="Z265" i="10"/>
  <c r="AA265" i="10"/>
  <c r="AB265" i="10"/>
  <c r="D266" i="10"/>
  <c r="E266" i="10"/>
  <c r="F266" i="10"/>
  <c r="G266" i="10"/>
  <c r="H266" i="10"/>
  <c r="I266" i="10"/>
  <c r="J266" i="10"/>
  <c r="K266" i="10"/>
  <c r="L266" i="10"/>
  <c r="M266" i="10"/>
  <c r="N266" i="10"/>
  <c r="O266" i="10"/>
  <c r="P266" i="10"/>
  <c r="Q266" i="10"/>
  <c r="S266" i="10"/>
  <c r="U266" i="10"/>
  <c r="W266" i="10"/>
  <c r="X266" i="10"/>
  <c r="Y266" i="10"/>
  <c r="Z266" i="10"/>
  <c r="AA266" i="10"/>
  <c r="AB266" i="10"/>
  <c r="D267" i="10"/>
  <c r="E267" i="10"/>
  <c r="F267" i="10"/>
  <c r="G267" i="10"/>
  <c r="H267" i="10"/>
  <c r="I267" i="10"/>
  <c r="J267" i="10"/>
  <c r="K267" i="10"/>
  <c r="L267" i="10"/>
  <c r="M267" i="10"/>
  <c r="N267" i="10"/>
  <c r="O267" i="10"/>
  <c r="P267" i="10"/>
  <c r="Q267" i="10"/>
  <c r="S267" i="10"/>
  <c r="U267" i="10"/>
  <c r="W267" i="10"/>
  <c r="X267" i="10"/>
  <c r="Y267" i="10"/>
  <c r="Z267" i="10"/>
  <c r="AA267" i="10"/>
  <c r="AB267" i="10"/>
  <c r="D268" i="10"/>
  <c r="E268" i="10"/>
  <c r="F268" i="10"/>
  <c r="G268" i="10"/>
  <c r="H268" i="10"/>
  <c r="I268" i="10"/>
  <c r="J268" i="10"/>
  <c r="K268" i="10"/>
  <c r="L268" i="10"/>
  <c r="M268" i="10"/>
  <c r="N268" i="10"/>
  <c r="O268" i="10"/>
  <c r="P268" i="10"/>
  <c r="Q268" i="10"/>
  <c r="S268" i="10"/>
  <c r="U268" i="10"/>
  <c r="W268" i="10"/>
  <c r="X268" i="10"/>
  <c r="Y268" i="10"/>
  <c r="Z268" i="10"/>
  <c r="AA268" i="10"/>
  <c r="AB268" i="10"/>
  <c r="D269" i="10"/>
  <c r="E269" i="10"/>
  <c r="F269" i="10"/>
  <c r="G269" i="10"/>
  <c r="H269" i="10"/>
  <c r="I269" i="10"/>
  <c r="J269" i="10"/>
  <c r="K269" i="10"/>
  <c r="L269" i="10"/>
  <c r="M269" i="10"/>
  <c r="N269" i="10"/>
  <c r="O269" i="10"/>
  <c r="P269" i="10"/>
  <c r="Q269" i="10"/>
  <c r="S269" i="10"/>
  <c r="U269" i="10"/>
  <c r="W269" i="10"/>
  <c r="X269" i="10"/>
  <c r="Y269" i="10"/>
  <c r="Z269" i="10"/>
  <c r="AA269" i="10"/>
  <c r="AB269" i="10"/>
  <c r="D270" i="10"/>
  <c r="E270" i="10"/>
  <c r="F270" i="10"/>
  <c r="G270" i="10"/>
  <c r="H270" i="10"/>
  <c r="I270" i="10"/>
  <c r="J270" i="10"/>
  <c r="K270" i="10"/>
  <c r="L270" i="10"/>
  <c r="M270" i="10"/>
  <c r="N270" i="10"/>
  <c r="O270" i="10"/>
  <c r="P270" i="10"/>
  <c r="Q270" i="10"/>
  <c r="S270" i="10"/>
  <c r="U270" i="10"/>
  <c r="W270" i="10"/>
  <c r="X270" i="10"/>
  <c r="Y270" i="10"/>
  <c r="Z270" i="10"/>
  <c r="AA270" i="10"/>
  <c r="AB270" i="10"/>
  <c r="D271" i="10"/>
  <c r="E271" i="10"/>
  <c r="F271" i="10"/>
  <c r="G271" i="10"/>
  <c r="H271" i="10"/>
  <c r="I271" i="10"/>
  <c r="J271" i="10"/>
  <c r="K271" i="10"/>
  <c r="L271" i="10"/>
  <c r="M271" i="10"/>
  <c r="N271" i="10"/>
  <c r="O271" i="10"/>
  <c r="P271" i="10"/>
  <c r="Q271" i="10"/>
  <c r="S271" i="10"/>
  <c r="U271" i="10"/>
  <c r="W271" i="10"/>
  <c r="X271" i="10"/>
  <c r="Y271" i="10"/>
  <c r="Z271" i="10"/>
  <c r="AA271" i="10"/>
  <c r="AB271" i="10"/>
  <c r="D272" i="10"/>
  <c r="E272" i="10"/>
  <c r="F272" i="10"/>
  <c r="G272" i="10"/>
  <c r="H272" i="10"/>
  <c r="I272" i="10"/>
  <c r="J272" i="10"/>
  <c r="K272" i="10"/>
  <c r="L272" i="10"/>
  <c r="M272" i="10"/>
  <c r="N272" i="10"/>
  <c r="O272" i="10"/>
  <c r="P272" i="10"/>
  <c r="Q272" i="10"/>
  <c r="S272" i="10"/>
  <c r="U272" i="10"/>
  <c r="W272" i="10"/>
  <c r="X272" i="10"/>
  <c r="Y272" i="10"/>
  <c r="Z272" i="10"/>
  <c r="AA272" i="10"/>
  <c r="AB272" i="10"/>
  <c r="D273" i="10"/>
  <c r="E273" i="10"/>
  <c r="F273" i="10"/>
  <c r="G273" i="10"/>
  <c r="H273" i="10"/>
  <c r="I273" i="10"/>
  <c r="J273" i="10"/>
  <c r="K273" i="10"/>
  <c r="L273" i="10"/>
  <c r="M273" i="10"/>
  <c r="N273" i="10"/>
  <c r="O273" i="10"/>
  <c r="P273" i="10"/>
  <c r="Q273" i="10"/>
  <c r="S273" i="10"/>
  <c r="U273" i="10"/>
  <c r="W273" i="10"/>
  <c r="X273" i="10"/>
  <c r="Y273" i="10"/>
  <c r="Z273" i="10"/>
  <c r="AA273" i="10"/>
  <c r="AB273" i="10"/>
  <c r="D274" i="10"/>
  <c r="E274" i="10"/>
  <c r="F274" i="10"/>
  <c r="G274" i="10"/>
  <c r="H274" i="10"/>
  <c r="I274" i="10"/>
  <c r="J274" i="10"/>
  <c r="K274" i="10"/>
  <c r="L274" i="10"/>
  <c r="M274" i="10"/>
  <c r="N274" i="10"/>
  <c r="O274" i="10"/>
  <c r="P274" i="10"/>
  <c r="Q274" i="10"/>
  <c r="S274" i="10"/>
  <c r="U274" i="10"/>
  <c r="W274" i="10"/>
  <c r="X274" i="10"/>
  <c r="Y274" i="10"/>
  <c r="Z274" i="10"/>
  <c r="AA274" i="10"/>
  <c r="AB274" i="10"/>
  <c r="D275" i="10"/>
  <c r="E275" i="10"/>
  <c r="F275" i="10"/>
  <c r="G275" i="10"/>
  <c r="H275" i="10"/>
  <c r="I275" i="10"/>
  <c r="J275" i="10"/>
  <c r="K275" i="10"/>
  <c r="L275" i="10"/>
  <c r="M275" i="10"/>
  <c r="N275" i="10"/>
  <c r="O275" i="10"/>
  <c r="P275" i="10"/>
  <c r="Q275" i="10"/>
  <c r="S275" i="10"/>
  <c r="U275" i="10"/>
  <c r="W275" i="10"/>
  <c r="X275" i="10"/>
  <c r="Y275" i="10"/>
  <c r="Z275" i="10"/>
  <c r="AA275" i="10"/>
  <c r="AB275" i="10"/>
  <c r="D276" i="10"/>
  <c r="E276" i="10"/>
  <c r="F276" i="10"/>
  <c r="G276" i="10"/>
  <c r="H276" i="10"/>
  <c r="I276" i="10"/>
  <c r="J276" i="10"/>
  <c r="K276" i="10"/>
  <c r="L276" i="10"/>
  <c r="M276" i="10"/>
  <c r="N276" i="10"/>
  <c r="O276" i="10"/>
  <c r="P276" i="10"/>
  <c r="Q276" i="10"/>
  <c r="S276" i="10"/>
  <c r="U276" i="10"/>
  <c r="W276" i="10"/>
  <c r="X276" i="10"/>
  <c r="Y276" i="10"/>
  <c r="Z276" i="10"/>
  <c r="AA276" i="10"/>
  <c r="AB276" i="10"/>
  <c r="D277" i="10"/>
  <c r="E277" i="10"/>
  <c r="F277" i="10"/>
  <c r="G277" i="10"/>
  <c r="H277" i="10"/>
  <c r="I277" i="10"/>
  <c r="J277" i="10"/>
  <c r="K277" i="10"/>
  <c r="L277" i="10"/>
  <c r="M277" i="10"/>
  <c r="N277" i="10"/>
  <c r="O277" i="10"/>
  <c r="P277" i="10"/>
  <c r="Q277" i="10"/>
  <c r="S277" i="10"/>
  <c r="U277" i="10"/>
  <c r="W277" i="10"/>
  <c r="X277" i="10"/>
  <c r="Y277" i="10"/>
  <c r="Z277" i="10"/>
  <c r="AA277" i="10"/>
  <c r="AB277" i="10"/>
  <c r="D278" i="10"/>
  <c r="E278" i="10"/>
  <c r="F278" i="10"/>
  <c r="G278" i="10"/>
  <c r="H278" i="10"/>
  <c r="I278" i="10"/>
  <c r="J278" i="10"/>
  <c r="K278" i="10"/>
  <c r="L278" i="10"/>
  <c r="M278" i="10"/>
  <c r="N278" i="10"/>
  <c r="O278" i="10"/>
  <c r="P278" i="10"/>
  <c r="Q278" i="10"/>
  <c r="S278" i="10"/>
  <c r="U278" i="10"/>
  <c r="W278" i="10"/>
  <c r="X278" i="10"/>
  <c r="Y278" i="10"/>
  <c r="Z278" i="10"/>
  <c r="AA278" i="10"/>
  <c r="AB278" i="10"/>
  <c r="D279" i="10"/>
  <c r="E279" i="10"/>
  <c r="F279" i="10"/>
  <c r="G279" i="10"/>
  <c r="H279" i="10"/>
  <c r="I279" i="10"/>
  <c r="J279" i="10"/>
  <c r="K279" i="10"/>
  <c r="L279" i="10"/>
  <c r="M279" i="10"/>
  <c r="N279" i="10"/>
  <c r="O279" i="10"/>
  <c r="P279" i="10"/>
  <c r="Q279" i="10"/>
  <c r="S279" i="10"/>
  <c r="U279" i="10"/>
  <c r="W279" i="10"/>
  <c r="X279" i="10"/>
  <c r="Y279" i="10"/>
  <c r="Z279" i="10"/>
  <c r="AA279" i="10"/>
  <c r="AB279" i="10"/>
  <c r="D280" i="10"/>
  <c r="E280" i="10"/>
  <c r="F280" i="10"/>
  <c r="G280" i="10"/>
  <c r="H280" i="10"/>
  <c r="I280" i="10"/>
  <c r="J280" i="10"/>
  <c r="K280" i="10"/>
  <c r="L280" i="10"/>
  <c r="M280" i="10"/>
  <c r="N280" i="10"/>
  <c r="O280" i="10"/>
  <c r="P280" i="10"/>
  <c r="Q280" i="10"/>
  <c r="S280" i="10"/>
  <c r="U280" i="10"/>
  <c r="W280" i="10"/>
  <c r="X280" i="10"/>
  <c r="Y280" i="10"/>
  <c r="Z280" i="10"/>
  <c r="AA280" i="10"/>
  <c r="AB280" i="10"/>
  <c r="D281" i="10"/>
  <c r="E281" i="10"/>
  <c r="F281" i="10"/>
  <c r="G281" i="10"/>
  <c r="H281" i="10"/>
  <c r="I281" i="10"/>
  <c r="J281" i="10"/>
  <c r="K281" i="10"/>
  <c r="L281" i="10"/>
  <c r="M281" i="10"/>
  <c r="N281" i="10"/>
  <c r="O281" i="10"/>
  <c r="P281" i="10"/>
  <c r="Q281" i="10"/>
  <c r="S281" i="10"/>
  <c r="U281" i="10"/>
  <c r="W281" i="10"/>
  <c r="X281" i="10"/>
  <c r="Y281" i="10"/>
  <c r="Z281" i="10"/>
  <c r="AA281" i="10"/>
  <c r="AB281" i="10"/>
  <c r="D282" i="10"/>
  <c r="E282" i="10"/>
  <c r="F282" i="10"/>
  <c r="G282" i="10"/>
  <c r="H282" i="10"/>
  <c r="I282" i="10"/>
  <c r="J282" i="10"/>
  <c r="K282" i="10"/>
  <c r="L282" i="10"/>
  <c r="M282" i="10"/>
  <c r="N282" i="10"/>
  <c r="O282" i="10"/>
  <c r="P282" i="10"/>
  <c r="Q282" i="10"/>
  <c r="S282" i="10"/>
  <c r="U282" i="10"/>
  <c r="W282" i="10"/>
  <c r="X282" i="10"/>
  <c r="Y282" i="10"/>
  <c r="Z282" i="10"/>
  <c r="AA282" i="10"/>
  <c r="AB282" i="10"/>
  <c r="D283" i="10"/>
  <c r="E283" i="10"/>
  <c r="F283" i="10"/>
  <c r="G283" i="10"/>
  <c r="H283" i="10"/>
  <c r="I283" i="10"/>
  <c r="J283" i="10"/>
  <c r="K283" i="10"/>
  <c r="L283" i="10"/>
  <c r="M283" i="10"/>
  <c r="N283" i="10"/>
  <c r="O283" i="10"/>
  <c r="P283" i="10"/>
  <c r="Q283" i="10"/>
  <c r="S283" i="10"/>
  <c r="U283" i="10"/>
  <c r="W283" i="10"/>
  <c r="X283" i="10"/>
  <c r="Y283" i="10"/>
  <c r="Z283" i="10"/>
  <c r="AA283" i="10"/>
  <c r="AB283" i="10"/>
  <c r="D284" i="10"/>
  <c r="E284" i="10"/>
  <c r="F284" i="10"/>
  <c r="G284" i="10"/>
  <c r="H284" i="10"/>
  <c r="I284" i="10"/>
  <c r="J284" i="10"/>
  <c r="K284" i="10"/>
  <c r="L284" i="10"/>
  <c r="M284" i="10"/>
  <c r="N284" i="10"/>
  <c r="O284" i="10"/>
  <c r="P284" i="10"/>
  <c r="Q284" i="10"/>
  <c r="S284" i="10"/>
  <c r="U284" i="10"/>
  <c r="W284" i="10"/>
  <c r="X284" i="10"/>
  <c r="Y284" i="10"/>
  <c r="Z284" i="10"/>
  <c r="AA284" i="10"/>
  <c r="AB284" i="10"/>
  <c r="D285" i="10"/>
  <c r="E285" i="10"/>
  <c r="F285" i="10"/>
  <c r="G285" i="10"/>
  <c r="H285" i="10"/>
  <c r="I285" i="10"/>
  <c r="J285" i="10"/>
  <c r="K285" i="10"/>
  <c r="L285" i="10"/>
  <c r="M285" i="10"/>
  <c r="N285" i="10"/>
  <c r="O285" i="10"/>
  <c r="P285" i="10"/>
  <c r="Q285" i="10"/>
  <c r="S285" i="10"/>
  <c r="U285" i="10"/>
  <c r="W285" i="10"/>
  <c r="X285" i="10"/>
  <c r="Y285" i="10"/>
  <c r="Z285" i="10"/>
  <c r="AA285" i="10"/>
  <c r="AB285" i="10"/>
  <c r="D286" i="10"/>
  <c r="E286" i="10"/>
  <c r="F286" i="10"/>
  <c r="G286" i="10"/>
  <c r="H286" i="10"/>
  <c r="I286" i="10"/>
  <c r="J286" i="10"/>
  <c r="K286" i="10"/>
  <c r="L286" i="10"/>
  <c r="M286" i="10"/>
  <c r="N286" i="10"/>
  <c r="O286" i="10"/>
  <c r="P286" i="10"/>
  <c r="Q286" i="10"/>
  <c r="S286" i="10"/>
  <c r="U286" i="10"/>
  <c r="W286" i="10"/>
  <c r="X286" i="10"/>
  <c r="Y286" i="10"/>
  <c r="Z286" i="10"/>
  <c r="AA286" i="10"/>
  <c r="AB286" i="10"/>
  <c r="D287" i="10"/>
  <c r="E287" i="10"/>
  <c r="F287" i="10"/>
  <c r="G287" i="10"/>
  <c r="H287" i="10"/>
  <c r="I287" i="10"/>
  <c r="J287" i="10"/>
  <c r="K287" i="10"/>
  <c r="L287" i="10"/>
  <c r="M287" i="10"/>
  <c r="N287" i="10"/>
  <c r="O287" i="10"/>
  <c r="P287" i="10"/>
  <c r="Q287" i="10"/>
  <c r="S287" i="10"/>
  <c r="U287" i="10"/>
  <c r="W287" i="10"/>
  <c r="X287" i="10"/>
  <c r="Y287" i="10"/>
  <c r="Z287" i="10"/>
  <c r="AA287" i="10"/>
  <c r="AB287" i="10"/>
  <c r="D288" i="10"/>
  <c r="E288" i="10"/>
  <c r="F288" i="10"/>
  <c r="G288" i="10"/>
  <c r="H288" i="10"/>
  <c r="I288" i="10"/>
  <c r="J288" i="10"/>
  <c r="K288" i="10"/>
  <c r="L288" i="10"/>
  <c r="M288" i="10"/>
  <c r="N288" i="10"/>
  <c r="O288" i="10"/>
  <c r="P288" i="10"/>
  <c r="Q288" i="10"/>
  <c r="S288" i="10"/>
  <c r="U288" i="10"/>
  <c r="W288" i="10"/>
  <c r="X288" i="10"/>
  <c r="Y288" i="10"/>
  <c r="Z288" i="10"/>
  <c r="AA288" i="10"/>
  <c r="AB288" i="10"/>
  <c r="D289" i="10"/>
  <c r="E289" i="10"/>
  <c r="F289" i="10"/>
  <c r="G289" i="10"/>
  <c r="H289" i="10"/>
  <c r="I289" i="10"/>
  <c r="J289" i="10"/>
  <c r="K289" i="10"/>
  <c r="L289" i="10"/>
  <c r="M289" i="10"/>
  <c r="N289" i="10"/>
  <c r="O289" i="10"/>
  <c r="P289" i="10"/>
  <c r="Q289" i="10"/>
  <c r="S289" i="10"/>
  <c r="U289" i="10"/>
  <c r="W289" i="10"/>
  <c r="X289" i="10"/>
  <c r="Y289" i="10"/>
  <c r="Z289" i="10"/>
  <c r="AA289" i="10"/>
  <c r="AB289" i="10"/>
  <c r="D290" i="10"/>
  <c r="E290" i="10"/>
  <c r="F290" i="10"/>
  <c r="G290" i="10"/>
  <c r="H290" i="10"/>
  <c r="I290" i="10"/>
  <c r="J290" i="10"/>
  <c r="K290" i="10"/>
  <c r="L290" i="10"/>
  <c r="M290" i="10"/>
  <c r="N290" i="10"/>
  <c r="O290" i="10"/>
  <c r="P290" i="10"/>
  <c r="Q290" i="10"/>
  <c r="S290" i="10"/>
  <c r="U290" i="10"/>
  <c r="W290" i="10"/>
  <c r="X290" i="10"/>
  <c r="Y290" i="10"/>
  <c r="Z290" i="10"/>
  <c r="AA290" i="10"/>
  <c r="AB290" i="10"/>
  <c r="D291" i="10"/>
  <c r="E291" i="10"/>
  <c r="F291" i="10"/>
  <c r="G291" i="10"/>
  <c r="H291" i="10"/>
  <c r="I291" i="10"/>
  <c r="J291" i="10"/>
  <c r="K291" i="10"/>
  <c r="L291" i="10"/>
  <c r="M291" i="10"/>
  <c r="N291" i="10"/>
  <c r="O291" i="10"/>
  <c r="P291" i="10"/>
  <c r="Q291" i="10"/>
  <c r="S291" i="10"/>
  <c r="U291" i="10"/>
  <c r="W291" i="10"/>
  <c r="X291" i="10"/>
  <c r="Y291" i="10"/>
  <c r="Z291" i="10"/>
  <c r="AA291" i="10"/>
  <c r="AB291" i="10"/>
  <c r="D292" i="10"/>
  <c r="E292" i="10"/>
  <c r="F292" i="10"/>
  <c r="G292" i="10"/>
  <c r="H292" i="10"/>
  <c r="I292" i="10"/>
  <c r="J292" i="10"/>
  <c r="K292" i="10"/>
  <c r="L292" i="10"/>
  <c r="M292" i="10"/>
  <c r="N292" i="10"/>
  <c r="O292" i="10"/>
  <c r="P292" i="10"/>
  <c r="Q292" i="10"/>
  <c r="S292" i="10"/>
  <c r="U292" i="10"/>
  <c r="W292" i="10"/>
  <c r="X292" i="10"/>
  <c r="Y292" i="10"/>
  <c r="Z292" i="10"/>
  <c r="AA292" i="10"/>
  <c r="AB292" i="10"/>
  <c r="D293" i="10"/>
  <c r="E293" i="10"/>
  <c r="F293" i="10"/>
  <c r="G293" i="10"/>
  <c r="H293" i="10"/>
  <c r="I293" i="10"/>
  <c r="J293" i="10"/>
  <c r="K293" i="10"/>
  <c r="L293" i="10"/>
  <c r="M293" i="10"/>
  <c r="N293" i="10"/>
  <c r="O293" i="10"/>
  <c r="P293" i="10"/>
  <c r="Q293" i="10"/>
  <c r="S293" i="10"/>
  <c r="U293" i="10"/>
  <c r="W293" i="10"/>
  <c r="X293" i="10"/>
  <c r="Y293" i="10"/>
  <c r="Z293" i="10"/>
  <c r="AA293" i="10"/>
  <c r="AB293" i="10"/>
  <c r="D294" i="10"/>
  <c r="E294" i="10"/>
  <c r="F294" i="10"/>
  <c r="G294" i="10"/>
  <c r="H294" i="10"/>
  <c r="I294" i="10"/>
  <c r="J294" i="10"/>
  <c r="K294" i="10"/>
  <c r="L294" i="10"/>
  <c r="M294" i="10"/>
  <c r="N294" i="10"/>
  <c r="O294" i="10"/>
  <c r="P294" i="10"/>
  <c r="Q294" i="10"/>
  <c r="S294" i="10"/>
  <c r="U294" i="10"/>
  <c r="W294" i="10"/>
  <c r="X294" i="10"/>
  <c r="Y294" i="10"/>
  <c r="Z294" i="10"/>
  <c r="AA294" i="10"/>
  <c r="AB294" i="10"/>
  <c r="D295" i="10"/>
  <c r="E295" i="10"/>
  <c r="F295" i="10"/>
  <c r="G295" i="10"/>
  <c r="H295" i="10"/>
  <c r="I295" i="10"/>
  <c r="J295" i="10"/>
  <c r="K295" i="10"/>
  <c r="L295" i="10"/>
  <c r="M295" i="10"/>
  <c r="N295" i="10"/>
  <c r="O295" i="10"/>
  <c r="P295" i="10"/>
  <c r="Q295" i="10"/>
  <c r="S295" i="10"/>
  <c r="U295" i="10"/>
  <c r="W295" i="10"/>
  <c r="X295" i="10"/>
  <c r="Y295" i="10"/>
  <c r="Z295" i="10"/>
  <c r="AA295" i="10"/>
  <c r="AB295" i="10"/>
  <c r="D296" i="10"/>
  <c r="E296" i="10"/>
  <c r="F296" i="10"/>
  <c r="G296" i="10"/>
  <c r="H296" i="10"/>
  <c r="I296" i="10"/>
  <c r="J296" i="10"/>
  <c r="K296" i="10"/>
  <c r="L296" i="10"/>
  <c r="M296" i="10"/>
  <c r="N296" i="10"/>
  <c r="O296" i="10"/>
  <c r="P296" i="10"/>
  <c r="Q296" i="10"/>
  <c r="S296" i="10"/>
  <c r="U296" i="10"/>
  <c r="W296" i="10"/>
  <c r="X296" i="10"/>
  <c r="Y296" i="10"/>
  <c r="Z296" i="10"/>
  <c r="AA296" i="10"/>
  <c r="AB296" i="10"/>
  <c r="D297" i="10"/>
  <c r="E297" i="10"/>
  <c r="F297" i="10"/>
  <c r="G297" i="10"/>
  <c r="H297" i="10"/>
  <c r="I297" i="10"/>
  <c r="J297" i="10"/>
  <c r="K297" i="10"/>
  <c r="L297" i="10"/>
  <c r="M297" i="10"/>
  <c r="N297" i="10"/>
  <c r="O297" i="10"/>
  <c r="P297" i="10"/>
  <c r="Q297" i="10"/>
  <c r="S297" i="10"/>
  <c r="U297" i="10"/>
  <c r="W297" i="10"/>
  <c r="X297" i="10"/>
  <c r="Y297" i="10"/>
  <c r="Z297" i="10"/>
  <c r="AA297" i="10"/>
  <c r="AB297" i="10"/>
  <c r="D298" i="10"/>
  <c r="E298" i="10"/>
  <c r="F298" i="10"/>
  <c r="G298" i="10"/>
  <c r="H298" i="10"/>
  <c r="I298" i="10"/>
  <c r="J298" i="10"/>
  <c r="K298" i="10"/>
  <c r="L298" i="10"/>
  <c r="M298" i="10"/>
  <c r="N298" i="10"/>
  <c r="O298" i="10"/>
  <c r="P298" i="10"/>
  <c r="Q298" i="10"/>
  <c r="S298" i="10"/>
  <c r="U298" i="10"/>
  <c r="W298" i="10"/>
  <c r="X298" i="10"/>
  <c r="Y298" i="10"/>
  <c r="Z298" i="10"/>
  <c r="AA298" i="10"/>
  <c r="AB298" i="10"/>
  <c r="D299" i="10"/>
  <c r="E299" i="10"/>
  <c r="F299" i="10"/>
  <c r="G299" i="10"/>
  <c r="H299" i="10"/>
  <c r="I299" i="10"/>
  <c r="J299" i="10"/>
  <c r="K299" i="10"/>
  <c r="L299" i="10"/>
  <c r="M299" i="10"/>
  <c r="N299" i="10"/>
  <c r="O299" i="10"/>
  <c r="P299" i="10"/>
  <c r="Q299" i="10"/>
  <c r="S299" i="10"/>
  <c r="U299" i="10"/>
  <c r="W299" i="10"/>
  <c r="X299" i="10"/>
  <c r="Y299" i="10"/>
  <c r="Z299" i="10"/>
  <c r="AA299" i="10"/>
  <c r="AB299" i="10"/>
  <c r="D300" i="10"/>
  <c r="E300" i="10"/>
  <c r="F300" i="10"/>
  <c r="G300" i="10"/>
  <c r="H300" i="10"/>
  <c r="I300" i="10"/>
  <c r="J300" i="10"/>
  <c r="K300" i="10"/>
  <c r="L300" i="10"/>
  <c r="M300" i="10"/>
  <c r="N300" i="10"/>
  <c r="O300" i="10"/>
  <c r="P300" i="10"/>
  <c r="Q300" i="10"/>
  <c r="S300" i="10"/>
  <c r="U300" i="10"/>
  <c r="W300" i="10"/>
  <c r="X300" i="10"/>
  <c r="Y300" i="10"/>
  <c r="Z300" i="10"/>
  <c r="AA300" i="10"/>
  <c r="AB300" i="10"/>
  <c r="D301" i="10"/>
  <c r="E301" i="10"/>
  <c r="F301" i="10"/>
  <c r="G301" i="10"/>
  <c r="H301" i="10"/>
  <c r="I301" i="10"/>
  <c r="J301" i="10"/>
  <c r="K301" i="10"/>
  <c r="L301" i="10"/>
  <c r="M301" i="10"/>
  <c r="N301" i="10"/>
  <c r="O301" i="10"/>
  <c r="P301" i="10"/>
  <c r="Q301" i="10"/>
  <c r="S301" i="10"/>
  <c r="U301" i="10"/>
  <c r="W301" i="10"/>
  <c r="X301" i="10"/>
  <c r="Y301" i="10"/>
  <c r="Z301" i="10"/>
  <c r="AA301" i="10"/>
  <c r="AB301" i="10"/>
  <c r="D302" i="10"/>
  <c r="E302" i="10"/>
  <c r="F302" i="10"/>
  <c r="G302" i="10"/>
  <c r="H302" i="10"/>
  <c r="I302" i="10"/>
  <c r="J302" i="10"/>
  <c r="K302" i="10"/>
  <c r="L302" i="10"/>
  <c r="M302" i="10"/>
  <c r="N302" i="10"/>
  <c r="O302" i="10"/>
  <c r="P302" i="10"/>
  <c r="Q302" i="10"/>
  <c r="S302" i="10"/>
  <c r="U302" i="10"/>
  <c r="W302" i="10"/>
  <c r="X302" i="10"/>
  <c r="Y302" i="10"/>
  <c r="Z302" i="10"/>
  <c r="AA302" i="10"/>
  <c r="AB302" i="10"/>
  <c r="D303" i="10"/>
  <c r="E303" i="10"/>
  <c r="F303" i="10"/>
  <c r="G303" i="10"/>
  <c r="H303" i="10"/>
  <c r="I303" i="10"/>
  <c r="J303" i="10"/>
  <c r="K303" i="10"/>
  <c r="L303" i="10"/>
  <c r="M303" i="10"/>
  <c r="N303" i="10"/>
  <c r="O303" i="10"/>
  <c r="P303" i="10"/>
  <c r="Q303" i="10"/>
  <c r="S303" i="10"/>
  <c r="U303" i="10"/>
  <c r="W303" i="10"/>
  <c r="X303" i="10"/>
  <c r="Y303" i="10"/>
  <c r="Z303" i="10"/>
  <c r="AA303" i="10"/>
  <c r="AB303" i="10"/>
  <c r="D304" i="10"/>
  <c r="E304" i="10"/>
  <c r="F304" i="10"/>
  <c r="G304" i="10"/>
  <c r="H304" i="10"/>
  <c r="I304" i="10"/>
  <c r="J304" i="10"/>
  <c r="K304" i="10"/>
  <c r="L304" i="10"/>
  <c r="M304" i="10"/>
  <c r="N304" i="10"/>
  <c r="O304" i="10"/>
  <c r="P304" i="10"/>
  <c r="Q304" i="10"/>
  <c r="S304" i="10"/>
  <c r="U304" i="10"/>
  <c r="W304" i="10"/>
  <c r="X304" i="10"/>
  <c r="Y304" i="10"/>
  <c r="Z304" i="10"/>
  <c r="AA304" i="10"/>
  <c r="AB304" i="10"/>
  <c r="D305" i="10"/>
  <c r="E305" i="10"/>
  <c r="F305" i="10"/>
  <c r="G305" i="10"/>
  <c r="H305" i="10"/>
  <c r="I305" i="10"/>
  <c r="J305" i="10"/>
  <c r="K305" i="10"/>
  <c r="L305" i="10"/>
  <c r="M305" i="10"/>
  <c r="N305" i="10"/>
  <c r="O305" i="10"/>
  <c r="P305" i="10"/>
  <c r="Q305" i="10"/>
  <c r="S305" i="10"/>
  <c r="U305" i="10"/>
  <c r="W305" i="10"/>
  <c r="X305" i="10"/>
  <c r="Y305" i="10"/>
  <c r="Z305" i="10"/>
  <c r="AA305" i="10"/>
  <c r="AB305" i="10"/>
  <c r="D306" i="10"/>
  <c r="E306" i="10"/>
  <c r="F306" i="10"/>
  <c r="G306" i="10"/>
  <c r="H306" i="10"/>
  <c r="I306" i="10"/>
  <c r="J306" i="10"/>
  <c r="K306" i="10"/>
  <c r="L306" i="10"/>
  <c r="M306" i="10"/>
  <c r="N306" i="10"/>
  <c r="O306" i="10"/>
  <c r="P306" i="10"/>
  <c r="Q306" i="10"/>
  <c r="S306" i="10"/>
  <c r="U306" i="10"/>
  <c r="W306" i="10"/>
  <c r="X306" i="10"/>
  <c r="Y306" i="10"/>
  <c r="Z306" i="10"/>
  <c r="AA306" i="10"/>
  <c r="AB306" i="10"/>
  <c r="D307" i="10"/>
  <c r="E307" i="10"/>
  <c r="F307" i="10"/>
  <c r="G307" i="10"/>
  <c r="H307" i="10"/>
  <c r="I307" i="10"/>
  <c r="J307" i="10"/>
  <c r="K307" i="10"/>
  <c r="L307" i="10"/>
  <c r="M307" i="10"/>
  <c r="N307" i="10"/>
  <c r="O307" i="10"/>
  <c r="P307" i="10"/>
  <c r="Q307" i="10"/>
  <c r="S307" i="10"/>
  <c r="U307" i="10"/>
  <c r="W307" i="10"/>
  <c r="X307" i="10"/>
  <c r="Y307" i="10"/>
  <c r="Z307" i="10"/>
  <c r="AA307" i="10"/>
  <c r="AB307" i="10"/>
  <c r="D308" i="10"/>
  <c r="E308" i="10"/>
  <c r="F308" i="10"/>
  <c r="G308" i="10"/>
  <c r="H308" i="10"/>
  <c r="I308" i="10"/>
  <c r="J308" i="10"/>
  <c r="K308" i="10"/>
  <c r="L308" i="10"/>
  <c r="M308" i="10"/>
  <c r="N308" i="10"/>
  <c r="O308" i="10"/>
  <c r="P308" i="10"/>
  <c r="Q308" i="10"/>
  <c r="S308" i="10"/>
  <c r="U308" i="10"/>
  <c r="W308" i="10"/>
  <c r="X308" i="10"/>
  <c r="Y308" i="10"/>
  <c r="Z308" i="10"/>
  <c r="AA308" i="10"/>
  <c r="AB308" i="10"/>
  <c r="D309" i="10"/>
  <c r="E309" i="10"/>
  <c r="F309" i="10"/>
  <c r="G309" i="10"/>
  <c r="H309" i="10"/>
  <c r="I309" i="10"/>
  <c r="J309" i="10"/>
  <c r="K309" i="10"/>
  <c r="L309" i="10"/>
  <c r="M309" i="10"/>
  <c r="N309" i="10"/>
  <c r="O309" i="10"/>
  <c r="P309" i="10"/>
  <c r="Q309" i="10"/>
  <c r="S309" i="10"/>
  <c r="U309" i="10"/>
  <c r="W309" i="10"/>
  <c r="X309" i="10"/>
  <c r="Y309" i="10"/>
  <c r="Z309" i="10"/>
  <c r="AA309" i="10"/>
  <c r="AB309" i="10"/>
  <c r="D310" i="10"/>
  <c r="E310" i="10"/>
  <c r="F310" i="10"/>
  <c r="G310" i="10"/>
  <c r="H310" i="10"/>
  <c r="I310" i="10"/>
  <c r="J310" i="10"/>
  <c r="K310" i="10"/>
  <c r="L310" i="10"/>
  <c r="M310" i="10"/>
  <c r="N310" i="10"/>
  <c r="O310" i="10"/>
  <c r="P310" i="10"/>
  <c r="Q310" i="10"/>
  <c r="S310" i="10"/>
  <c r="U310" i="10"/>
  <c r="W310" i="10"/>
  <c r="X310" i="10"/>
  <c r="Y310" i="10"/>
  <c r="Z310" i="10"/>
  <c r="AA310" i="10"/>
  <c r="AB310" i="10"/>
  <c r="D311" i="10"/>
  <c r="E311" i="10"/>
  <c r="F311" i="10"/>
  <c r="G311" i="10"/>
  <c r="H311" i="10"/>
  <c r="I311" i="10"/>
  <c r="J311" i="10"/>
  <c r="K311" i="10"/>
  <c r="L311" i="10"/>
  <c r="M311" i="10"/>
  <c r="N311" i="10"/>
  <c r="O311" i="10"/>
  <c r="P311" i="10"/>
  <c r="Q311" i="10"/>
  <c r="S311" i="10"/>
  <c r="U311" i="10"/>
  <c r="W311" i="10"/>
  <c r="X311" i="10"/>
  <c r="Y311" i="10"/>
  <c r="Z311" i="10"/>
  <c r="AA311" i="10"/>
  <c r="AB311" i="10"/>
  <c r="D312" i="10"/>
  <c r="E312" i="10"/>
  <c r="F312" i="10"/>
  <c r="G312" i="10"/>
  <c r="H312" i="10"/>
  <c r="I312" i="10"/>
  <c r="J312" i="10"/>
  <c r="K312" i="10"/>
  <c r="L312" i="10"/>
  <c r="M312" i="10"/>
  <c r="N312" i="10"/>
  <c r="O312" i="10"/>
  <c r="P312" i="10"/>
  <c r="Q312" i="10"/>
  <c r="S312" i="10"/>
  <c r="U312" i="10"/>
  <c r="W312" i="10"/>
  <c r="X312" i="10"/>
  <c r="Y312" i="10"/>
  <c r="Z312" i="10"/>
  <c r="AA312" i="10"/>
  <c r="AB312" i="10"/>
  <c r="D313" i="10"/>
  <c r="E313" i="10"/>
  <c r="F313" i="10"/>
  <c r="G313" i="10"/>
  <c r="H313" i="10"/>
  <c r="I313" i="10"/>
  <c r="J313" i="10"/>
  <c r="K313" i="10"/>
  <c r="L313" i="10"/>
  <c r="M313" i="10"/>
  <c r="N313" i="10"/>
  <c r="O313" i="10"/>
  <c r="P313" i="10"/>
  <c r="Q313" i="10"/>
  <c r="S313" i="10"/>
  <c r="U313" i="10"/>
  <c r="W313" i="10"/>
  <c r="X313" i="10"/>
  <c r="Y313" i="10"/>
  <c r="Z313" i="10"/>
  <c r="AA313" i="10"/>
  <c r="AB313" i="10"/>
  <c r="D314" i="10"/>
  <c r="E314" i="10"/>
  <c r="F314" i="10"/>
  <c r="G314" i="10"/>
  <c r="H314" i="10"/>
  <c r="I314" i="10"/>
  <c r="J314" i="10"/>
  <c r="K314" i="10"/>
  <c r="L314" i="10"/>
  <c r="M314" i="10"/>
  <c r="N314" i="10"/>
  <c r="O314" i="10"/>
  <c r="P314" i="10"/>
  <c r="Q314" i="10"/>
  <c r="S314" i="10"/>
  <c r="U314" i="10"/>
  <c r="W314" i="10"/>
  <c r="X314" i="10"/>
  <c r="Y314" i="10"/>
  <c r="Z314" i="10"/>
  <c r="AA314" i="10"/>
  <c r="AB314" i="10"/>
  <c r="D315" i="10"/>
  <c r="E315" i="10"/>
  <c r="F315" i="10"/>
  <c r="G315" i="10"/>
  <c r="H315" i="10"/>
  <c r="I315" i="10"/>
  <c r="J315" i="10"/>
  <c r="K315" i="10"/>
  <c r="L315" i="10"/>
  <c r="M315" i="10"/>
  <c r="N315" i="10"/>
  <c r="O315" i="10"/>
  <c r="P315" i="10"/>
  <c r="Q315" i="10"/>
  <c r="S315" i="10"/>
  <c r="U315" i="10"/>
  <c r="W315" i="10"/>
  <c r="X315" i="10"/>
  <c r="Y315" i="10"/>
  <c r="Z315" i="10"/>
  <c r="AA315" i="10"/>
  <c r="AB315" i="10"/>
  <c r="D316" i="10"/>
  <c r="E316" i="10"/>
  <c r="F316" i="10"/>
  <c r="G316" i="10"/>
  <c r="H316" i="10"/>
  <c r="I316" i="10"/>
  <c r="J316" i="10"/>
  <c r="K316" i="10"/>
  <c r="L316" i="10"/>
  <c r="M316" i="10"/>
  <c r="N316" i="10"/>
  <c r="O316" i="10"/>
  <c r="P316" i="10"/>
  <c r="Q316" i="10"/>
  <c r="S316" i="10"/>
  <c r="U316" i="10"/>
  <c r="W316" i="10"/>
  <c r="X316" i="10"/>
  <c r="Y316" i="10"/>
  <c r="Z316" i="10"/>
  <c r="AA316" i="10"/>
  <c r="AB316" i="10"/>
  <c r="D317" i="10"/>
  <c r="E317" i="10"/>
  <c r="F317" i="10"/>
  <c r="G317" i="10"/>
  <c r="H317" i="10"/>
  <c r="I317" i="10"/>
  <c r="J317" i="10"/>
  <c r="K317" i="10"/>
  <c r="L317" i="10"/>
  <c r="M317" i="10"/>
  <c r="N317" i="10"/>
  <c r="O317" i="10"/>
  <c r="P317" i="10"/>
  <c r="Q317" i="10"/>
  <c r="S317" i="10"/>
  <c r="U317" i="10"/>
  <c r="W317" i="10"/>
  <c r="X317" i="10"/>
  <c r="Y317" i="10"/>
  <c r="Z317" i="10"/>
  <c r="AA317" i="10"/>
  <c r="AB317" i="10"/>
  <c r="D318" i="10"/>
  <c r="E318" i="10"/>
  <c r="F318" i="10"/>
  <c r="G318" i="10"/>
  <c r="H318" i="10"/>
  <c r="I318" i="10"/>
  <c r="J318" i="10"/>
  <c r="K318" i="10"/>
  <c r="L318" i="10"/>
  <c r="M318" i="10"/>
  <c r="N318" i="10"/>
  <c r="O318" i="10"/>
  <c r="P318" i="10"/>
  <c r="Q318" i="10"/>
  <c r="S318" i="10"/>
  <c r="U318" i="10"/>
  <c r="W318" i="10"/>
  <c r="X318" i="10"/>
  <c r="Y318" i="10"/>
  <c r="Z318" i="10"/>
  <c r="AA318" i="10"/>
  <c r="AB318" i="10"/>
  <c r="D319" i="10"/>
  <c r="E319" i="10"/>
  <c r="F319" i="10"/>
  <c r="G319" i="10"/>
  <c r="H319" i="10"/>
  <c r="I319" i="10"/>
  <c r="J319" i="10"/>
  <c r="K319" i="10"/>
  <c r="L319" i="10"/>
  <c r="M319" i="10"/>
  <c r="N319" i="10"/>
  <c r="O319" i="10"/>
  <c r="P319" i="10"/>
  <c r="Q319" i="10"/>
  <c r="S319" i="10"/>
  <c r="U319" i="10"/>
  <c r="W319" i="10"/>
  <c r="X319" i="10"/>
  <c r="Y319" i="10"/>
  <c r="Z319" i="10"/>
  <c r="AA319" i="10"/>
  <c r="AB319" i="10"/>
  <c r="D320" i="10"/>
  <c r="E320" i="10"/>
  <c r="F320" i="10"/>
  <c r="G320" i="10"/>
  <c r="H320" i="10"/>
  <c r="I320" i="10"/>
  <c r="J320" i="10"/>
  <c r="K320" i="10"/>
  <c r="L320" i="10"/>
  <c r="M320" i="10"/>
  <c r="N320" i="10"/>
  <c r="O320" i="10"/>
  <c r="P320" i="10"/>
  <c r="Q320" i="10"/>
  <c r="S320" i="10"/>
  <c r="U320" i="10"/>
  <c r="W320" i="10"/>
  <c r="X320" i="10"/>
  <c r="Y320" i="10"/>
  <c r="Z320" i="10"/>
  <c r="AA320" i="10"/>
  <c r="AB320" i="10"/>
  <c r="D321" i="10"/>
  <c r="E321" i="10"/>
  <c r="F321" i="10"/>
  <c r="G321" i="10"/>
  <c r="H321" i="10"/>
  <c r="I321" i="10"/>
  <c r="J321" i="10"/>
  <c r="K321" i="10"/>
  <c r="L321" i="10"/>
  <c r="M321" i="10"/>
  <c r="N321" i="10"/>
  <c r="O321" i="10"/>
  <c r="P321" i="10"/>
  <c r="Q321" i="10"/>
  <c r="S321" i="10"/>
  <c r="U321" i="10"/>
  <c r="W321" i="10"/>
  <c r="X321" i="10"/>
  <c r="Y321" i="10"/>
  <c r="Z321" i="10"/>
  <c r="AA321" i="10"/>
  <c r="AB321" i="10"/>
  <c r="D322" i="10"/>
  <c r="E322" i="10"/>
  <c r="F322" i="10"/>
  <c r="G322" i="10"/>
  <c r="H322" i="10"/>
  <c r="I322" i="10"/>
  <c r="J322" i="10"/>
  <c r="K322" i="10"/>
  <c r="L322" i="10"/>
  <c r="M322" i="10"/>
  <c r="N322" i="10"/>
  <c r="O322" i="10"/>
  <c r="P322" i="10"/>
  <c r="Q322" i="10"/>
  <c r="S322" i="10"/>
  <c r="U322" i="10"/>
  <c r="W322" i="10"/>
  <c r="X322" i="10"/>
  <c r="Y322" i="10"/>
  <c r="Z322" i="10"/>
  <c r="AA322" i="10"/>
  <c r="AB322" i="10"/>
  <c r="D323" i="10"/>
  <c r="E323" i="10"/>
  <c r="F323" i="10"/>
  <c r="G323" i="10"/>
  <c r="H323" i="10"/>
  <c r="I323" i="10"/>
  <c r="J323" i="10"/>
  <c r="K323" i="10"/>
  <c r="L323" i="10"/>
  <c r="M323" i="10"/>
  <c r="N323" i="10"/>
  <c r="O323" i="10"/>
  <c r="P323" i="10"/>
  <c r="Q323" i="10"/>
  <c r="S323" i="10"/>
  <c r="U323" i="10"/>
  <c r="W323" i="10"/>
  <c r="X323" i="10"/>
  <c r="Y323" i="10"/>
  <c r="Z323" i="10"/>
  <c r="AA323" i="10"/>
  <c r="AB323" i="10"/>
  <c r="D324" i="10"/>
  <c r="E324" i="10"/>
  <c r="F324" i="10"/>
  <c r="G324" i="10"/>
  <c r="H324" i="10"/>
  <c r="I324" i="10"/>
  <c r="J324" i="10"/>
  <c r="K324" i="10"/>
  <c r="L324" i="10"/>
  <c r="M324" i="10"/>
  <c r="N324" i="10"/>
  <c r="O324" i="10"/>
  <c r="P324" i="10"/>
  <c r="Q324" i="10"/>
  <c r="S324" i="10"/>
  <c r="U324" i="10"/>
  <c r="W324" i="10"/>
  <c r="X324" i="10"/>
  <c r="Y324" i="10"/>
  <c r="Z324" i="10"/>
  <c r="AA324" i="10"/>
  <c r="AB324" i="10"/>
  <c r="D325" i="10"/>
  <c r="E325" i="10"/>
  <c r="F325" i="10"/>
  <c r="G325" i="10"/>
  <c r="H325" i="10"/>
  <c r="I325" i="10"/>
  <c r="J325" i="10"/>
  <c r="K325" i="10"/>
  <c r="L325" i="10"/>
  <c r="M325" i="10"/>
  <c r="N325" i="10"/>
  <c r="O325" i="10"/>
  <c r="P325" i="10"/>
  <c r="Q325" i="10"/>
  <c r="S325" i="10"/>
  <c r="U325" i="10"/>
  <c r="W325" i="10"/>
  <c r="X325" i="10"/>
  <c r="Y325" i="10"/>
  <c r="Z325" i="10"/>
  <c r="AA325" i="10"/>
  <c r="AB325" i="10"/>
  <c r="D326" i="10"/>
  <c r="E326" i="10"/>
  <c r="F326" i="10"/>
  <c r="G326" i="10"/>
  <c r="H326" i="10"/>
  <c r="I326" i="10"/>
  <c r="J326" i="10"/>
  <c r="K326" i="10"/>
  <c r="L326" i="10"/>
  <c r="M326" i="10"/>
  <c r="N326" i="10"/>
  <c r="O326" i="10"/>
  <c r="P326" i="10"/>
  <c r="Q326" i="10"/>
  <c r="S326" i="10"/>
  <c r="U326" i="10"/>
  <c r="W326" i="10"/>
  <c r="X326" i="10"/>
  <c r="Y326" i="10"/>
  <c r="Z326" i="10"/>
  <c r="AA326" i="10"/>
  <c r="AB326" i="10"/>
  <c r="D327" i="10"/>
  <c r="E327" i="10"/>
  <c r="F327" i="10"/>
  <c r="G327" i="10"/>
  <c r="H327" i="10"/>
  <c r="I327" i="10"/>
  <c r="J327" i="10"/>
  <c r="K327" i="10"/>
  <c r="L327" i="10"/>
  <c r="M327" i="10"/>
  <c r="N327" i="10"/>
  <c r="O327" i="10"/>
  <c r="P327" i="10"/>
  <c r="Q327" i="10"/>
  <c r="S327" i="10"/>
  <c r="U327" i="10"/>
  <c r="W327" i="10"/>
  <c r="X327" i="10"/>
  <c r="Y327" i="10"/>
  <c r="Z327" i="10"/>
  <c r="AA327" i="10"/>
  <c r="AB327" i="10"/>
  <c r="D328" i="10"/>
  <c r="E328" i="10"/>
  <c r="F328" i="10"/>
  <c r="G328" i="10"/>
  <c r="H328" i="10"/>
  <c r="I328" i="10"/>
  <c r="J328" i="10"/>
  <c r="K328" i="10"/>
  <c r="L328" i="10"/>
  <c r="M328" i="10"/>
  <c r="N328" i="10"/>
  <c r="O328" i="10"/>
  <c r="P328" i="10"/>
  <c r="Q328" i="10"/>
  <c r="S328" i="10"/>
  <c r="U328" i="10"/>
  <c r="W328" i="10"/>
  <c r="X328" i="10"/>
  <c r="Y328" i="10"/>
  <c r="Z328" i="10"/>
  <c r="AA328" i="10"/>
  <c r="AB328" i="10"/>
  <c r="D329" i="10"/>
  <c r="E329" i="10"/>
  <c r="F329" i="10"/>
  <c r="G329" i="10"/>
  <c r="H329" i="10"/>
  <c r="I329" i="10"/>
  <c r="J329" i="10"/>
  <c r="K329" i="10"/>
  <c r="L329" i="10"/>
  <c r="M329" i="10"/>
  <c r="N329" i="10"/>
  <c r="O329" i="10"/>
  <c r="P329" i="10"/>
  <c r="Q329" i="10"/>
  <c r="S329" i="10"/>
  <c r="U329" i="10"/>
  <c r="W329" i="10"/>
  <c r="X329" i="10"/>
  <c r="Y329" i="10"/>
  <c r="Z329" i="10"/>
  <c r="AA329" i="10"/>
  <c r="AB329" i="10"/>
  <c r="D330" i="10"/>
  <c r="E330" i="10"/>
  <c r="F330" i="10"/>
  <c r="G330" i="10"/>
  <c r="H330" i="10"/>
  <c r="I330" i="10"/>
  <c r="J330" i="10"/>
  <c r="K330" i="10"/>
  <c r="L330" i="10"/>
  <c r="M330" i="10"/>
  <c r="N330" i="10"/>
  <c r="O330" i="10"/>
  <c r="P330" i="10"/>
  <c r="Q330" i="10"/>
  <c r="S330" i="10"/>
  <c r="U330" i="10"/>
  <c r="W330" i="10"/>
  <c r="X330" i="10"/>
  <c r="Y330" i="10"/>
  <c r="Z330" i="10"/>
  <c r="AA330" i="10"/>
  <c r="AB330" i="10"/>
  <c r="D331" i="10"/>
  <c r="E331" i="10"/>
  <c r="F331" i="10"/>
  <c r="G331" i="10"/>
  <c r="H331" i="10"/>
  <c r="I331" i="10"/>
  <c r="J331" i="10"/>
  <c r="K331" i="10"/>
  <c r="L331" i="10"/>
  <c r="M331" i="10"/>
  <c r="N331" i="10"/>
  <c r="O331" i="10"/>
  <c r="P331" i="10"/>
  <c r="Q331" i="10"/>
  <c r="S331" i="10"/>
  <c r="U331" i="10"/>
  <c r="W331" i="10"/>
  <c r="X331" i="10"/>
  <c r="Y331" i="10"/>
  <c r="Z331" i="10"/>
  <c r="AA331" i="10"/>
  <c r="AB331" i="10"/>
  <c r="D332" i="10"/>
  <c r="E332" i="10"/>
  <c r="F332" i="10"/>
  <c r="G332" i="10"/>
  <c r="H332" i="10"/>
  <c r="I332" i="10"/>
  <c r="J332" i="10"/>
  <c r="K332" i="10"/>
  <c r="L332" i="10"/>
  <c r="M332" i="10"/>
  <c r="N332" i="10"/>
  <c r="O332" i="10"/>
  <c r="P332" i="10"/>
  <c r="Q332" i="10"/>
  <c r="S332" i="10"/>
  <c r="U332" i="10"/>
  <c r="W332" i="10"/>
  <c r="X332" i="10"/>
  <c r="Y332" i="10"/>
  <c r="Z332" i="10"/>
  <c r="AA332" i="10"/>
  <c r="AB332" i="10"/>
  <c r="D333" i="10"/>
  <c r="E333" i="10"/>
  <c r="F333" i="10"/>
  <c r="G333" i="10"/>
  <c r="H333" i="10"/>
  <c r="I333" i="10"/>
  <c r="J333" i="10"/>
  <c r="K333" i="10"/>
  <c r="L333" i="10"/>
  <c r="M333" i="10"/>
  <c r="N333" i="10"/>
  <c r="O333" i="10"/>
  <c r="P333" i="10"/>
  <c r="Q333" i="10"/>
  <c r="S333" i="10"/>
  <c r="U333" i="10"/>
  <c r="W333" i="10"/>
  <c r="X333" i="10"/>
  <c r="Y333" i="10"/>
  <c r="Z333" i="10"/>
  <c r="AA333" i="10"/>
  <c r="AB333" i="10"/>
  <c r="D334" i="10"/>
  <c r="E334" i="10"/>
  <c r="F334" i="10"/>
  <c r="G334" i="10"/>
  <c r="H334" i="10"/>
  <c r="I334" i="10"/>
  <c r="J334" i="10"/>
  <c r="K334" i="10"/>
  <c r="L334" i="10"/>
  <c r="M334" i="10"/>
  <c r="N334" i="10"/>
  <c r="O334" i="10"/>
  <c r="P334" i="10"/>
  <c r="Q334" i="10"/>
  <c r="S334" i="10"/>
  <c r="U334" i="10"/>
  <c r="W334" i="10"/>
  <c r="X334" i="10"/>
  <c r="Y334" i="10"/>
  <c r="Z334" i="10"/>
  <c r="AA334" i="10"/>
  <c r="AB334" i="10"/>
  <c r="D335" i="10"/>
  <c r="E335" i="10"/>
  <c r="F335" i="10"/>
  <c r="G335" i="10"/>
  <c r="H335" i="10"/>
  <c r="I335" i="10"/>
  <c r="J335" i="10"/>
  <c r="K335" i="10"/>
  <c r="L335" i="10"/>
  <c r="M335" i="10"/>
  <c r="N335" i="10"/>
  <c r="O335" i="10"/>
  <c r="P335" i="10"/>
  <c r="Q335" i="10"/>
  <c r="S335" i="10"/>
  <c r="U335" i="10"/>
  <c r="W335" i="10"/>
  <c r="X335" i="10"/>
  <c r="Y335" i="10"/>
  <c r="Z335" i="10"/>
  <c r="AA335" i="10"/>
  <c r="AB335" i="10"/>
  <c r="D336" i="10"/>
  <c r="E336" i="10"/>
  <c r="F336" i="10"/>
  <c r="G336" i="10"/>
  <c r="H336" i="10"/>
  <c r="I336" i="10"/>
  <c r="J336" i="10"/>
  <c r="K336" i="10"/>
  <c r="L336" i="10"/>
  <c r="M336" i="10"/>
  <c r="N336" i="10"/>
  <c r="O336" i="10"/>
  <c r="P336" i="10"/>
  <c r="Q336" i="10"/>
  <c r="S336" i="10"/>
  <c r="U336" i="10"/>
  <c r="W336" i="10"/>
  <c r="X336" i="10"/>
  <c r="Y336" i="10"/>
  <c r="Z336" i="10"/>
  <c r="AA336" i="10"/>
  <c r="AB336" i="10"/>
  <c r="D337" i="10"/>
  <c r="E337" i="10"/>
  <c r="F337" i="10"/>
  <c r="G337" i="10"/>
  <c r="H337" i="10"/>
  <c r="I337" i="10"/>
  <c r="J337" i="10"/>
  <c r="K337" i="10"/>
  <c r="L337" i="10"/>
  <c r="M337" i="10"/>
  <c r="N337" i="10"/>
  <c r="O337" i="10"/>
  <c r="P337" i="10"/>
  <c r="Q337" i="10"/>
  <c r="S337" i="10"/>
  <c r="U337" i="10"/>
  <c r="W337" i="10"/>
  <c r="X337" i="10"/>
  <c r="Y337" i="10"/>
  <c r="Z337" i="10"/>
  <c r="AA337" i="10"/>
  <c r="AB337" i="10"/>
  <c r="D338" i="10"/>
  <c r="E338" i="10"/>
  <c r="F338" i="10"/>
  <c r="G338" i="10"/>
  <c r="H338" i="10"/>
  <c r="I338" i="10"/>
  <c r="J338" i="10"/>
  <c r="K338" i="10"/>
  <c r="L338" i="10"/>
  <c r="M338" i="10"/>
  <c r="N338" i="10"/>
  <c r="O338" i="10"/>
  <c r="P338" i="10"/>
  <c r="Q338" i="10"/>
  <c r="S338" i="10"/>
  <c r="U338" i="10"/>
  <c r="W338" i="10"/>
  <c r="X338" i="10"/>
  <c r="Y338" i="10"/>
  <c r="Z338" i="10"/>
  <c r="AA338" i="10"/>
  <c r="AB338" i="10"/>
  <c r="D339" i="10"/>
  <c r="E339" i="10"/>
  <c r="F339" i="10"/>
  <c r="G339" i="10"/>
  <c r="H339" i="10"/>
  <c r="I339" i="10"/>
  <c r="J339" i="10"/>
  <c r="K339" i="10"/>
  <c r="L339" i="10"/>
  <c r="M339" i="10"/>
  <c r="N339" i="10"/>
  <c r="O339" i="10"/>
  <c r="P339" i="10"/>
  <c r="Q339" i="10"/>
  <c r="S339" i="10"/>
  <c r="U339" i="10"/>
  <c r="W339" i="10"/>
  <c r="X339" i="10"/>
  <c r="Y339" i="10"/>
  <c r="Z339" i="10"/>
  <c r="AA339" i="10"/>
  <c r="AB339" i="10"/>
  <c r="D340" i="10"/>
  <c r="E340" i="10"/>
  <c r="F340" i="10"/>
  <c r="G340" i="10"/>
  <c r="H340" i="10"/>
  <c r="I340" i="10"/>
  <c r="J340" i="10"/>
  <c r="K340" i="10"/>
  <c r="L340" i="10"/>
  <c r="M340" i="10"/>
  <c r="N340" i="10"/>
  <c r="O340" i="10"/>
  <c r="P340" i="10"/>
  <c r="Q340" i="10"/>
  <c r="S340" i="10"/>
  <c r="U340" i="10"/>
  <c r="W340" i="10"/>
  <c r="X340" i="10"/>
  <c r="Y340" i="10"/>
  <c r="Z340" i="10"/>
  <c r="AA340" i="10"/>
  <c r="AB340" i="10"/>
  <c r="D341" i="10"/>
  <c r="E341" i="10"/>
  <c r="F341" i="10"/>
  <c r="G341" i="10"/>
  <c r="H341" i="10"/>
  <c r="I341" i="10"/>
  <c r="J341" i="10"/>
  <c r="K341" i="10"/>
  <c r="L341" i="10"/>
  <c r="M341" i="10"/>
  <c r="N341" i="10"/>
  <c r="O341" i="10"/>
  <c r="P341" i="10"/>
  <c r="Q341" i="10"/>
  <c r="S341" i="10"/>
  <c r="U341" i="10"/>
  <c r="W341" i="10"/>
  <c r="X341" i="10"/>
  <c r="Y341" i="10"/>
  <c r="Z341" i="10"/>
  <c r="AA341" i="10"/>
  <c r="AB341" i="10"/>
  <c r="D342" i="10"/>
  <c r="E342" i="10"/>
  <c r="F342" i="10"/>
  <c r="G342" i="10"/>
  <c r="H342" i="10"/>
  <c r="I342" i="10"/>
  <c r="J342" i="10"/>
  <c r="K342" i="10"/>
  <c r="L342" i="10"/>
  <c r="M342" i="10"/>
  <c r="N342" i="10"/>
  <c r="O342" i="10"/>
  <c r="P342" i="10"/>
  <c r="Q342" i="10"/>
  <c r="S342" i="10"/>
  <c r="U342" i="10"/>
  <c r="W342" i="10"/>
  <c r="X342" i="10"/>
  <c r="Y342" i="10"/>
  <c r="Z342" i="10"/>
  <c r="AA342" i="10"/>
  <c r="AB342" i="10"/>
  <c r="D343" i="10"/>
  <c r="E343" i="10"/>
  <c r="F343" i="10"/>
  <c r="G343" i="10"/>
  <c r="H343" i="10"/>
  <c r="I343" i="10"/>
  <c r="J343" i="10"/>
  <c r="K343" i="10"/>
  <c r="L343" i="10"/>
  <c r="M343" i="10"/>
  <c r="N343" i="10"/>
  <c r="O343" i="10"/>
  <c r="P343" i="10"/>
  <c r="Q343" i="10"/>
  <c r="S343" i="10"/>
  <c r="U343" i="10"/>
  <c r="W343" i="10"/>
  <c r="X343" i="10"/>
  <c r="Y343" i="10"/>
  <c r="Z343" i="10"/>
  <c r="AA343" i="10"/>
  <c r="AB343" i="10"/>
  <c r="D344" i="10"/>
  <c r="E344" i="10"/>
  <c r="F344" i="10"/>
  <c r="G344" i="10"/>
  <c r="H344" i="10"/>
  <c r="I344" i="10"/>
  <c r="J344" i="10"/>
  <c r="K344" i="10"/>
  <c r="L344" i="10"/>
  <c r="M344" i="10"/>
  <c r="N344" i="10"/>
  <c r="O344" i="10"/>
  <c r="P344" i="10"/>
  <c r="Q344" i="10"/>
  <c r="S344" i="10"/>
  <c r="U344" i="10"/>
  <c r="W344" i="10"/>
  <c r="X344" i="10"/>
  <c r="Y344" i="10"/>
  <c r="Z344" i="10"/>
  <c r="AA344" i="10"/>
  <c r="AB344" i="10"/>
  <c r="D345" i="10"/>
  <c r="E345" i="10"/>
  <c r="F345" i="10"/>
  <c r="G345" i="10"/>
  <c r="H345" i="10"/>
  <c r="I345" i="10"/>
  <c r="J345" i="10"/>
  <c r="K345" i="10"/>
  <c r="L345" i="10"/>
  <c r="M345" i="10"/>
  <c r="N345" i="10"/>
  <c r="O345" i="10"/>
  <c r="P345" i="10"/>
  <c r="Q345" i="10"/>
  <c r="S345" i="10"/>
  <c r="U345" i="10"/>
  <c r="W345" i="10"/>
  <c r="X345" i="10"/>
  <c r="Y345" i="10"/>
  <c r="Z345" i="10"/>
  <c r="AA345" i="10"/>
  <c r="AB345" i="10"/>
  <c r="D346" i="10"/>
  <c r="E346" i="10"/>
  <c r="F346" i="10"/>
  <c r="G346" i="10"/>
  <c r="H346" i="10"/>
  <c r="I346" i="10"/>
  <c r="J346" i="10"/>
  <c r="K346" i="10"/>
  <c r="L346" i="10"/>
  <c r="M346" i="10"/>
  <c r="N346" i="10"/>
  <c r="O346" i="10"/>
  <c r="P346" i="10"/>
  <c r="Q346" i="10"/>
  <c r="S346" i="10"/>
  <c r="U346" i="10"/>
  <c r="W346" i="10"/>
  <c r="X346" i="10"/>
  <c r="Y346" i="10"/>
  <c r="Z346" i="10"/>
  <c r="AA346" i="10"/>
  <c r="AB346" i="10"/>
  <c r="D347" i="10"/>
  <c r="E347" i="10"/>
  <c r="F347" i="10"/>
  <c r="G347" i="10"/>
  <c r="H347" i="10"/>
  <c r="I347" i="10"/>
  <c r="J347" i="10"/>
  <c r="K347" i="10"/>
  <c r="L347" i="10"/>
  <c r="M347" i="10"/>
  <c r="N347" i="10"/>
  <c r="O347" i="10"/>
  <c r="P347" i="10"/>
  <c r="Q347" i="10"/>
  <c r="S347" i="10"/>
  <c r="U347" i="10"/>
  <c r="W347" i="10"/>
  <c r="X347" i="10"/>
  <c r="Y347" i="10"/>
  <c r="Z347" i="10"/>
  <c r="AA347" i="10"/>
  <c r="AB347" i="10"/>
  <c r="D348" i="10"/>
  <c r="E348" i="10"/>
  <c r="F348" i="10"/>
  <c r="G348" i="10"/>
  <c r="H348" i="10"/>
  <c r="I348" i="10"/>
  <c r="J348" i="10"/>
  <c r="K348" i="10"/>
  <c r="L348" i="10"/>
  <c r="M348" i="10"/>
  <c r="N348" i="10"/>
  <c r="O348" i="10"/>
  <c r="P348" i="10"/>
  <c r="Q348" i="10"/>
  <c r="S348" i="10"/>
  <c r="U348" i="10"/>
  <c r="W348" i="10"/>
  <c r="X348" i="10"/>
  <c r="Y348" i="10"/>
  <c r="Z348" i="10"/>
  <c r="AA348" i="10"/>
  <c r="AB348" i="10"/>
  <c r="D349" i="10"/>
  <c r="E349" i="10"/>
  <c r="F349" i="10"/>
  <c r="G349" i="10"/>
  <c r="H349" i="10"/>
  <c r="I349" i="10"/>
  <c r="J349" i="10"/>
  <c r="K349" i="10"/>
  <c r="L349" i="10"/>
  <c r="M349" i="10"/>
  <c r="N349" i="10"/>
  <c r="O349" i="10"/>
  <c r="P349" i="10"/>
  <c r="Q349" i="10"/>
  <c r="S349" i="10"/>
  <c r="U349" i="10"/>
  <c r="W349" i="10"/>
  <c r="X349" i="10"/>
  <c r="Y349" i="10"/>
  <c r="Z349" i="10"/>
  <c r="AA349" i="10"/>
  <c r="AB349" i="10"/>
  <c r="D350" i="10"/>
  <c r="E350" i="10"/>
  <c r="F350" i="10"/>
  <c r="G350" i="10"/>
  <c r="H350" i="10"/>
  <c r="I350" i="10"/>
  <c r="J350" i="10"/>
  <c r="K350" i="10"/>
  <c r="L350" i="10"/>
  <c r="M350" i="10"/>
  <c r="N350" i="10"/>
  <c r="O350" i="10"/>
  <c r="P350" i="10"/>
  <c r="Q350" i="10"/>
  <c r="S350" i="10"/>
  <c r="U350" i="10"/>
  <c r="W350" i="10"/>
  <c r="X350" i="10"/>
  <c r="Y350" i="10"/>
  <c r="Z350" i="10"/>
  <c r="AA350" i="10"/>
  <c r="AB350" i="10"/>
  <c r="D351" i="10"/>
  <c r="E351" i="10"/>
  <c r="F351" i="10"/>
  <c r="G351" i="10"/>
  <c r="H351" i="10"/>
  <c r="I351" i="10"/>
  <c r="J351" i="10"/>
  <c r="K351" i="10"/>
  <c r="L351" i="10"/>
  <c r="M351" i="10"/>
  <c r="N351" i="10"/>
  <c r="O351" i="10"/>
  <c r="P351" i="10"/>
  <c r="Q351" i="10"/>
  <c r="S351" i="10"/>
  <c r="U351" i="10"/>
  <c r="W351" i="10"/>
  <c r="X351" i="10"/>
  <c r="Y351" i="10"/>
  <c r="Z351" i="10"/>
  <c r="AA351" i="10"/>
  <c r="AB351" i="10"/>
  <c r="D352" i="10"/>
  <c r="E352" i="10"/>
  <c r="F352" i="10"/>
  <c r="G352" i="10"/>
  <c r="H352" i="10"/>
  <c r="I352" i="10"/>
  <c r="J352" i="10"/>
  <c r="K352" i="10"/>
  <c r="L352" i="10"/>
  <c r="M352" i="10"/>
  <c r="N352" i="10"/>
  <c r="O352" i="10"/>
  <c r="P352" i="10"/>
  <c r="Q352" i="10"/>
  <c r="S352" i="10"/>
  <c r="U352" i="10"/>
  <c r="W352" i="10"/>
  <c r="X352" i="10"/>
  <c r="Y352" i="10"/>
  <c r="Z352" i="10"/>
  <c r="AA352" i="10"/>
  <c r="AB352" i="10"/>
  <c r="D353" i="10"/>
  <c r="E353" i="10"/>
  <c r="F353" i="10"/>
  <c r="G353" i="10"/>
  <c r="H353" i="10"/>
  <c r="I353" i="10"/>
  <c r="J353" i="10"/>
  <c r="K353" i="10"/>
  <c r="L353" i="10"/>
  <c r="M353" i="10"/>
  <c r="N353" i="10"/>
  <c r="O353" i="10"/>
  <c r="P353" i="10"/>
  <c r="Q353" i="10"/>
  <c r="S353" i="10"/>
  <c r="U353" i="10"/>
  <c r="W353" i="10"/>
  <c r="X353" i="10"/>
  <c r="Y353" i="10"/>
  <c r="Z353" i="10"/>
  <c r="AA353" i="10"/>
  <c r="AB353" i="10"/>
  <c r="D354" i="10"/>
  <c r="E354" i="10"/>
  <c r="F354" i="10"/>
  <c r="G354" i="10"/>
  <c r="H354" i="10"/>
  <c r="I354" i="10"/>
  <c r="J354" i="10"/>
  <c r="K354" i="10"/>
  <c r="L354" i="10"/>
  <c r="M354" i="10"/>
  <c r="N354" i="10"/>
  <c r="O354" i="10"/>
  <c r="P354" i="10"/>
  <c r="Q354" i="10"/>
  <c r="S354" i="10"/>
  <c r="U354" i="10"/>
  <c r="W354" i="10"/>
  <c r="X354" i="10"/>
  <c r="Y354" i="10"/>
  <c r="Z354" i="10"/>
  <c r="AA354" i="10"/>
  <c r="AB354" i="10"/>
  <c r="D355" i="10"/>
  <c r="E355" i="10"/>
  <c r="F355" i="10"/>
  <c r="G355" i="10"/>
  <c r="H355" i="10"/>
  <c r="I355" i="10"/>
  <c r="J355" i="10"/>
  <c r="K355" i="10"/>
  <c r="L355" i="10"/>
  <c r="M355" i="10"/>
  <c r="N355" i="10"/>
  <c r="O355" i="10"/>
  <c r="P355" i="10"/>
  <c r="Q355" i="10"/>
  <c r="S355" i="10"/>
  <c r="U355" i="10"/>
  <c r="W355" i="10"/>
  <c r="X355" i="10"/>
  <c r="Y355" i="10"/>
  <c r="Z355" i="10"/>
  <c r="AA355" i="10"/>
  <c r="AB355" i="10"/>
  <c r="D356" i="10"/>
  <c r="E356" i="10"/>
  <c r="F356" i="10"/>
  <c r="G356" i="10"/>
  <c r="H356" i="10"/>
  <c r="I356" i="10"/>
  <c r="J356" i="10"/>
  <c r="K356" i="10"/>
  <c r="L356" i="10"/>
  <c r="M356" i="10"/>
  <c r="N356" i="10"/>
  <c r="O356" i="10"/>
  <c r="P356" i="10"/>
  <c r="Q356" i="10"/>
  <c r="S356" i="10"/>
  <c r="U356" i="10"/>
  <c r="W356" i="10"/>
  <c r="X356" i="10"/>
  <c r="Y356" i="10"/>
  <c r="Z356" i="10"/>
  <c r="AA356" i="10"/>
  <c r="AB356" i="10"/>
  <c r="D357" i="10"/>
  <c r="E357" i="10"/>
  <c r="F357" i="10"/>
  <c r="G357" i="10"/>
  <c r="H357" i="10"/>
  <c r="I357" i="10"/>
  <c r="J357" i="10"/>
  <c r="K357" i="10"/>
  <c r="L357" i="10"/>
  <c r="M357" i="10"/>
  <c r="N357" i="10"/>
  <c r="O357" i="10"/>
  <c r="P357" i="10"/>
  <c r="Q357" i="10"/>
  <c r="S357" i="10"/>
  <c r="U357" i="10"/>
  <c r="W357" i="10"/>
  <c r="X357" i="10"/>
  <c r="Y357" i="10"/>
  <c r="Z357" i="10"/>
  <c r="AA357" i="10"/>
  <c r="AB357" i="10"/>
  <c r="D358" i="10"/>
  <c r="E358" i="10"/>
  <c r="F358" i="10"/>
  <c r="G358" i="10"/>
  <c r="H358" i="10"/>
  <c r="I358" i="10"/>
  <c r="J358" i="10"/>
  <c r="K358" i="10"/>
  <c r="L358" i="10"/>
  <c r="M358" i="10"/>
  <c r="N358" i="10"/>
  <c r="O358" i="10"/>
  <c r="P358" i="10"/>
  <c r="Q358" i="10"/>
  <c r="S358" i="10"/>
  <c r="U358" i="10"/>
  <c r="W358" i="10"/>
  <c r="X358" i="10"/>
  <c r="Y358" i="10"/>
  <c r="Z358" i="10"/>
  <c r="AA358" i="10"/>
  <c r="AB358" i="10"/>
  <c r="D359" i="10"/>
  <c r="E359" i="10"/>
  <c r="F359" i="10"/>
  <c r="G359" i="10"/>
  <c r="H359" i="10"/>
  <c r="I359" i="10"/>
  <c r="J359" i="10"/>
  <c r="K359" i="10"/>
  <c r="L359" i="10"/>
  <c r="M359" i="10"/>
  <c r="N359" i="10"/>
  <c r="O359" i="10"/>
  <c r="P359" i="10"/>
  <c r="Q359" i="10"/>
  <c r="S359" i="10"/>
  <c r="U359" i="10"/>
  <c r="W359" i="10"/>
  <c r="X359" i="10"/>
  <c r="Y359" i="10"/>
  <c r="Z359" i="10"/>
  <c r="AA359" i="10"/>
  <c r="AB359" i="10"/>
  <c r="D360" i="10"/>
  <c r="E360" i="10"/>
  <c r="F360" i="10"/>
  <c r="G360" i="10"/>
  <c r="H360" i="10"/>
  <c r="I360" i="10"/>
  <c r="J360" i="10"/>
  <c r="K360" i="10"/>
  <c r="L360" i="10"/>
  <c r="M360" i="10"/>
  <c r="N360" i="10"/>
  <c r="O360" i="10"/>
  <c r="P360" i="10"/>
  <c r="Q360" i="10"/>
  <c r="S360" i="10"/>
  <c r="U360" i="10"/>
  <c r="W360" i="10"/>
  <c r="X360" i="10"/>
  <c r="Y360" i="10"/>
  <c r="Z360" i="10"/>
  <c r="AA360" i="10"/>
  <c r="AB360" i="10"/>
  <c r="D361" i="10"/>
  <c r="E361" i="10"/>
  <c r="F361" i="10"/>
  <c r="G361" i="10"/>
  <c r="H361" i="10"/>
  <c r="I361" i="10"/>
  <c r="J361" i="10"/>
  <c r="K361" i="10"/>
  <c r="L361" i="10"/>
  <c r="M361" i="10"/>
  <c r="N361" i="10"/>
  <c r="O361" i="10"/>
  <c r="P361" i="10"/>
  <c r="Q361" i="10"/>
  <c r="S361" i="10"/>
  <c r="U361" i="10"/>
  <c r="W361" i="10"/>
  <c r="X361" i="10"/>
  <c r="Y361" i="10"/>
  <c r="Z361" i="10"/>
  <c r="AA361" i="10"/>
  <c r="AB361" i="10"/>
  <c r="D362" i="10"/>
  <c r="E362" i="10"/>
  <c r="F362" i="10"/>
  <c r="G362" i="10"/>
  <c r="H362" i="10"/>
  <c r="I362" i="10"/>
  <c r="J362" i="10"/>
  <c r="K362" i="10"/>
  <c r="L362" i="10"/>
  <c r="M362" i="10"/>
  <c r="N362" i="10"/>
  <c r="O362" i="10"/>
  <c r="P362" i="10"/>
  <c r="Q362" i="10"/>
  <c r="S362" i="10"/>
  <c r="U362" i="10"/>
  <c r="W362" i="10"/>
  <c r="X362" i="10"/>
  <c r="Y362" i="10"/>
  <c r="Z362" i="10"/>
  <c r="AA362" i="10"/>
  <c r="AB362" i="10"/>
  <c r="D363" i="10"/>
  <c r="E363" i="10"/>
  <c r="F363" i="10"/>
  <c r="G363" i="10"/>
  <c r="H363" i="10"/>
  <c r="I363" i="10"/>
  <c r="J363" i="10"/>
  <c r="K363" i="10"/>
  <c r="L363" i="10"/>
  <c r="M363" i="10"/>
  <c r="N363" i="10"/>
  <c r="O363" i="10"/>
  <c r="P363" i="10"/>
  <c r="Q363" i="10"/>
  <c r="S363" i="10"/>
  <c r="U363" i="10"/>
  <c r="W363" i="10"/>
  <c r="X363" i="10"/>
  <c r="Y363" i="10"/>
  <c r="Z363" i="10"/>
  <c r="AA363" i="10"/>
  <c r="AB363" i="10"/>
  <c r="D364" i="10"/>
  <c r="E364" i="10"/>
  <c r="F364" i="10"/>
  <c r="G364" i="10"/>
  <c r="H364" i="10"/>
  <c r="I364" i="10"/>
  <c r="J364" i="10"/>
  <c r="K364" i="10"/>
  <c r="L364" i="10"/>
  <c r="M364" i="10"/>
  <c r="N364" i="10"/>
  <c r="O364" i="10"/>
  <c r="P364" i="10"/>
  <c r="Q364" i="10"/>
  <c r="S364" i="10"/>
  <c r="U364" i="10"/>
  <c r="W364" i="10"/>
  <c r="X364" i="10"/>
  <c r="Y364" i="10"/>
  <c r="Z364" i="10"/>
  <c r="AA364" i="10"/>
  <c r="AB364" i="10"/>
  <c r="D365" i="10"/>
  <c r="E365" i="10"/>
  <c r="F365" i="10"/>
  <c r="G365" i="10"/>
  <c r="H365" i="10"/>
  <c r="I365" i="10"/>
  <c r="J365" i="10"/>
  <c r="K365" i="10"/>
  <c r="L365" i="10"/>
  <c r="M365" i="10"/>
  <c r="N365" i="10"/>
  <c r="O365" i="10"/>
  <c r="P365" i="10"/>
  <c r="Q365" i="10"/>
  <c r="S365" i="10"/>
  <c r="U365" i="10"/>
  <c r="W365" i="10"/>
  <c r="X365" i="10"/>
  <c r="Y365" i="10"/>
  <c r="Z365" i="10"/>
  <c r="AA365" i="10"/>
  <c r="AB365" i="10"/>
  <c r="D366" i="10"/>
  <c r="E366" i="10"/>
  <c r="F366" i="10"/>
  <c r="G366" i="10"/>
  <c r="H366" i="10"/>
  <c r="I366" i="10"/>
  <c r="J366" i="10"/>
  <c r="K366" i="10"/>
  <c r="L366" i="10"/>
  <c r="M366" i="10"/>
  <c r="N366" i="10"/>
  <c r="O366" i="10"/>
  <c r="P366" i="10"/>
  <c r="Q366" i="10"/>
  <c r="S366" i="10"/>
  <c r="U366" i="10"/>
  <c r="W366" i="10"/>
  <c r="X366" i="10"/>
  <c r="Y366" i="10"/>
  <c r="Z366" i="10"/>
  <c r="AA366" i="10"/>
  <c r="AB366" i="10"/>
  <c r="D367" i="10"/>
  <c r="E367" i="10"/>
  <c r="F367" i="10"/>
  <c r="G367" i="10"/>
  <c r="H367" i="10"/>
  <c r="I367" i="10"/>
  <c r="J367" i="10"/>
  <c r="K367" i="10"/>
  <c r="L367" i="10"/>
  <c r="M367" i="10"/>
  <c r="N367" i="10"/>
  <c r="O367" i="10"/>
  <c r="P367" i="10"/>
  <c r="Q367" i="10"/>
  <c r="S367" i="10"/>
  <c r="U367" i="10"/>
  <c r="W367" i="10"/>
  <c r="X367" i="10"/>
  <c r="Y367" i="10"/>
  <c r="Z367" i="10"/>
  <c r="AA367" i="10"/>
  <c r="AB367" i="10"/>
  <c r="D368" i="10"/>
  <c r="E368" i="10"/>
  <c r="F368" i="10"/>
  <c r="G368" i="10"/>
  <c r="H368" i="10"/>
  <c r="I368" i="10"/>
  <c r="J368" i="10"/>
  <c r="K368" i="10"/>
  <c r="L368" i="10"/>
  <c r="M368" i="10"/>
  <c r="N368" i="10"/>
  <c r="O368" i="10"/>
  <c r="P368" i="10"/>
  <c r="Q368" i="10"/>
  <c r="S368" i="10"/>
  <c r="U368" i="10"/>
  <c r="W368" i="10"/>
  <c r="X368" i="10"/>
  <c r="Y368" i="10"/>
  <c r="Z368" i="10"/>
  <c r="AA368" i="10"/>
  <c r="AB368" i="10"/>
  <c r="D369" i="10"/>
  <c r="E369" i="10"/>
  <c r="F369" i="10"/>
  <c r="G369" i="10"/>
  <c r="H369" i="10"/>
  <c r="I369" i="10"/>
  <c r="J369" i="10"/>
  <c r="K369" i="10"/>
  <c r="L369" i="10"/>
  <c r="M369" i="10"/>
  <c r="N369" i="10"/>
  <c r="O369" i="10"/>
  <c r="P369" i="10"/>
  <c r="Q369" i="10"/>
  <c r="S369" i="10"/>
  <c r="U369" i="10"/>
  <c r="W369" i="10"/>
  <c r="X369" i="10"/>
  <c r="Y369" i="10"/>
  <c r="Z369" i="10"/>
  <c r="AA369" i="10"/>
  <c r="AB369" i="10"/>
  <c r="D370" i="10"/>
  <c r="E370" i="10"/>
  <c r="F370" i="10"/>
  <c r="G370" i="10"/>
  <c r="H370" i="10"/>
  <c r="I370" i="10"/>
  <c r="J370" i="10"/>
  <c r="K370" i="10"/>
  <c r="L370" i="10"/>
  <c r="M370" i="10"/>
  <c r="N370" i="10"/>
  <c r="O370" i="10"/>
  <c r="P370" i="10"/>
  <c r="Q370" i="10"/>
  <c r="S370" i="10"/>
  <c r="U370" i="10"/>
  <c r="W370" i="10"/>
  <c r="X370" i="10"/>
  <c r="Y370" i="10"/>
  <c r="Z370" i="10"/>
  <c r="AA370" i="10"/>
  <c r="AB370" i="10"/>
  <c r="D371" i="10"/>
  <c r="E371" i="10"/>
  <c r="F371" i="10"/>
  <c r="G371" i="10"/>
  <c r="H371" i="10"/>
  <c r="I371" i="10"/>
  <c r="J371" i="10"/>
  <c r="K371" i="10"/>
  <c r="L371" i="10"/>
  <c r="M371" i="10"/>
  <c r="N371" i="10"/>
  <c r="O371" i="10"/>
  <c r="P371" i="10"/>
  <c r="Q371" i="10"/>
  <c r="S371" i="10"/>
  <c r="U371" i="10"/>
  <c r="W371" i="10"/>
  <c r="X371" i="10"/>
  <c r="Y371" i="10"/>
  <c r="Z371" i="10"/>
  <c r="AA371" i="10"/>
  <c r="AB371" i="10"/>
  <c r="D372" i="10"/>
  <c r="E372" i="10"/>
  <c r="F372" i="10"/>
  <c r="G372" i="10"/>
  <c r="H372" i="10"/>
  <c r="I372" i="10"/>
  <c r="J372" i="10"/>
  <c r="K372" i="10"/>
  <c r="L372" i="10"/>
  <c r="M372" i="10"/>
  <c r="N372" i="10"/>
  <c r="O372" i="10"/>
  <c r="P372" i="10"/>
  <c r="Q372" i="10"/>
  <c r="S372" i="10"/>
  <c r="U372" i="10"/>
  <c r="W372" i="10"/>
  <c r="X372" i="10"/>
  <c r="Y372" i="10"/>
  <c r="Z372" i="10"/>
  <c r="AA372" i="10"/>
  <c r="AB372" i="10"/>
  <c r="D373" i="10"/>
  <c r="E373" i="10"/>
  <c r="F373" i="10"/>
  <c r="G373" i="10"/>
  <c r="H373" i="10"/>
  <c r="I373" i="10"/>
  <c r="J373" i="10"/>
  <c r="K373" i="10"/>
  <c r="L373" i="10"/>
  <c r="M373" i="10"/>
  <c r="N373" i="10"/>
  <c r="O373" i="10"/>
  <c r="P373" i="10"/>
  <c r="Q373" i="10"/>
  <c r="S373" i="10"/>
  <c r="U373" i="10"/>
  <c r="W373" i="10"/>
  <c r="X373" i="10"/>
  <c r="Y373" i="10"/>
  <c r="Z373" i="10"/>
  <c r="AA373" i="10"/>
  <c r="AB373" i="10"/>
  <c r="D374" i="10"/>
  <c r="E374" i="10"/>
  <c r="F374" i="10"/>
  <c r="G374" i="10"/>
  <c r="H374" i="10"/>
  <c r="I374" i="10"/>
  <c r="J374" i="10"/>
  <c r="K374" i="10"/>
  <c r="L374" i="10"/>
  <c r="M374" i="10"/>
  <c r="N374" i="10"/>
  <c r="O374" i="10"/>
  <c r="P374" i="10"/>
  <c r="Q374" i="10"/>
  <c r="S374" i="10"/>
  <c r="U374" i="10"/>
  <c r="W374" i="10"/>
  <c r="X374" i="10"/>
  <c r="Y374" i="10"/>
  <c r="Z374" i="10"/>
  <c r="AA374" i="10"/>
  <c r="AB374" i="10"/>
  <c r="D375" i="10"/>
  <c r="E375" i="10"/>
  <c r="F375" i="10"/>
  <c r="G375" i="10"/>
  <c r="H375" i="10"/>
  <c r="I375" i="10"/>
  <c r="J375" i="10"/>
  <c r="K375" i="10"/>
  <c r="L375" i="10"/>
  <c r="M375" i="10"/>
  <c r="N375" i="10"/>
  <c r="O375" i="10"/>
  <c r="P375" i="10"/>
  <c r="Q375" i="10"/>
  <c r="S375" i="10"/>
  <c r="U375" i="10"/>
  <c r="W375" i="10"/>
  <c r="X375" i="10"/>
  <c r="Y375" i="10"/>
  <c r="Z375" i="10"/>
  <c r="AA375" i="10"/>
  <c r="AB375" i="10"/>
  <c r="D376" i="10"/>
  <c r="E376" i="10"/>
  <c r="F376" i="10"/>
  <c r="G376" i="10"/>
  <c r="H376" i="10"/>
  <c r="I376" i="10"/>
  <c r="J376" i="10"/>
  <c r="K376" i="10"/>
  <c r="L376" i="10"/>
  <c r="M376" i="10"/>
  <c r="N376" i="10"/>
  <c r="O376" i="10"/>
  <c r="P376" i="10"/>
  <c r="Q376" i="10"/>
  <c r="S376" i="10"/>
  <c r="U376" i="10"/>
  <c r="W376" i="10"/>
  <c r="X376" i="10"/>
  <c r="Y376" i="10"/>
  <c r="Z376" i="10"/>
  <c r="AA376" i="10"/>
  <c r="AB376" i="10"/>
  <c r="D377" i="10"/>
  <c r="E377" i="10"/>
  <c r="F377" i="10"/>
  <c r="G377" i="10"/>
  <c r="H377" i="10"/>
  <c r="I377" i="10"/>
  <c r="J377" i="10"/>
  <c r="K377" i="10"/>
  <c r="L377" i="10"/>
  <c r="M377" i="10"/>
  <c r="N377" i="10"/>
  <c r="O377" i="10"/>
  <c r="P377" i="10"/>
  <c r="Q377" i="10"/>
  <c r="S377" i="10"/>
  <c r="U377" i="10"/>
  <c r="W377" i="10"/>
  <c r="X377" i="10"/>
  <c r="Y377" i="10"/>
  <c r="Z377" i="10"/>
  <c r="AA377" i="10"/>
  <c r="AB377" i="10"/>
  <c r="D378" i="10"/>
  <c r="E378" i="10"/>
  <c r="F378" i="10"/>
  <c r="G378" i="10"/>
  <c r="H378" i="10"/>
  <c r="I378" i="10"/>
  <c r="J378" i="10"/>
  <c r="K378" i="10"/>
  <c r="L378" i="10"/>
  <c r="M378" i="10"/>
  <c r="N378" i="10"/>
  <c r="O378" i="10"/>
  <c r="P378" i="10"/>
  <c r="Q378" i="10"/>
  <c r="S378" i="10"/>
  <c r="U378" i="10"/>
  <c r="W378" i="10"/>
  <c r="X378" i="10"/>
  <c r="Y378" i="10"/>
  <c r="Z378" i="10"/>
  <c r="AA378" i="10"/>
  <c r="AB378" i="10"/>
  <c r="D379" i="10"/>
  <c r="E379" i="10"/>
  <c r="F379" i="10"/>
  <c r="G379" i="10"/>
  <c r="H379" i="10"/>
  <c r="I379" i="10"/>
  <c r="J379" i="10"/>
  <c r="K379" i="10"/>
  <c r="L379" i="10"/>
  <c r="M379" i="10"/>
  <c r="N379" i="10"/>
  <c r="O379" i="10"/>
  <c r="P379" i="10"/>
  <c r="Q379" i="10"/>
  <c r="S379" i="10"/>
  <c r="U379" i="10"/>
  <c r="W379" i="10"/>
  <c r="X379" i="10"/>
  <c r="Y379" i="10"/>
  <c r="Z379" i="10"/>
  <c r="AA379" i="10"/>
  <c r="AB379" i="10"/>
  <c r="D380" i="10"/>
  <c r="E380" i="10"/>
  <c r="F380" i="10"/>
  <c r="G380" i="10"/>
  <c r="H380" i="10"/>
  <c r="I380" i="10"/>
  <c r="J380" i="10"/>
  <c r="K380" i="10"/>
  <c r="L380" i="10"/>
  <c r="M380" i="10"/>
  <c r="N380" i="10"/>
  <c r="O380" i="10"/>
  <c r="P380" i="10"/>
  <c r="Q380" i="10"/>
  <c r="S380" i="10"/>
  <c r="U380" i="10"/>
  <c r="W380" i="10"/>
  <c r="X380" i="10"/>
  <c r="Y380" i="10"/>
  <c r="Z380" i="10"/>
  <c r="AA380" i="10"/>
  <c r="AB380" i="10"/>
  <c r="D381" i="10"/>
  <c r="E381" i="10"/>
  <c r="F381" i="10"/>
  <c r="G381" i="10"/>
  <c r="H381" i="10"/>
  <c r="I381" i="10"/>
  <c r="J381" i="10"/>
  <c r="K381" i="10"/>
  <c r="L381" i="10"/>
  <c r="M381" i="10"/>
  <c r="N381" i="10"/>
  <c r="O381" i="10"/>
  <c r="P381" i="10"/>
  <c r="Q381" i="10"/>
  <c r="S381" i="10"/>
  <c r="U381" i="10"/>
  <c r="W381" i="10"/>
  <c r="X381" i="10"/>
  <c r="Y381" i="10"/>
  <c r="Z381" i="10"/>
  <c r="AA381" i="10"/>
  <c r="AB381" i="10"/>
  <c r="D382" i="10"/>
  <c r="E382" i="10"/>
  <c r="F382" i="10"/>
  <c r="G382" i="10"/>
  <c r="H382" i="10"/>
  <c r="I382" i="10"/>
  <c r="J382" i="10"/>
  <c r="K382" i="10"/>
  <c r="L382" i="10"/>
  <c r="M382" i="10"/>
  <c r="N382" i="10"/>
  <c r="O382" i="10"/>
  <c r="P382" i="10"/>
  <c r="Q382" i="10"/>
  <c r="S382" i="10"/>
  <c r="U382" i="10"/>
  <c r="W382" i="10"/>
  <c r="X382" i="10"/>
  <c r="Y382" i="10"/>
  <c r="Z382" i="10"/>
  <c r="AA382" i="10"/>
  <c r="AB382" i="10"/>
  <c r="D383" i="10"/>
  <c r="E383" i="10"/>
  <c r="F383" i="10"/>
  <c r="G383" i="10"/>
  <c r="H383" i="10"/>
  <c r="I383" i="10"/>
  <c r="J383" i="10"/>
  <c r="K383" i="10"/>
  <c r="L383" i="10"/>
  <c r="M383" i="10"/>
  <c r="N383" i="10"/>
  <c r="O383" i="10"/>
  <c r="P383" i="10"/>
  <c r="Q383" i="10"/>
  <c r="S383" i="10"/>
  <c r="U383" i="10"/>
  <c r="W383" i="10"/>
  <c r="X383" i="10"/>
  <c r="Y383" i="10"/>
  <c r="Z383" i="10"/>
  <c r="AA383" i="10"/>
  <c r="AB383" i="10"/>
  <c r="D384" i="10"/>
  <c r="E384" i="10"/>
  <c r="F384" i="10"/>
  <c r="G384" i="10"/>
  <c r="H384" i="10"/>
  <c r="I384" i="10"/>
  <c r="J384" i="10"/>
  <c r="K384" i="10"/>
  <c r="L384" i="10"/>
  <c r="M384" i="10"/>
  <c r="N384" i="10"/>
  <c r="O384" i="10"/>
  <c r="P384" i="10"/>
  <c r="Q384" i="10"/>
  <c r="S384" i="10"/>
  <c r="U384" i="10"/>
  <c r="W384" i="10"/>
  <c r="X384" i="10"/>
  <c r="Y384" i="10"/>
  <c r="Z384" i="10"/>
  <c r="AA384" i="10"/>
  <c r="AB384" i="10"/>
  <c r="D385" i="10"/>
  <c r="E385" i="10"/>
  <c r="F385" i="10"/>
  <c r="G385" i="10"/>
  <c r="H385" i="10"/>
  <c r="I385" i="10"/>
  <c r="J385" i="10"/>
  <c r="K385" i="10"/>
  <c r="L385" i="10"/>
  <c r="M385" i="10"/>
  <c r="N385" i="10"/>
  <c r="O385" i="10"/>
  <c r="P385" i="10"/>
  <c r="Q385" i="10"/>
  <c r="S385" i="10"/>
  <c r="U385" i="10"/>
  <c r="W385" i="10"/>
  <c r="X385" i="10"/>
  <c r="Y385" i="10"/>
  <c r="Z385" i="10"/>
  <c r="AA385" i="10"/>
  <c r="AB385" i="10"/>
  <c r="D386" i="10"/>
  <c r="E386" i="10"/>
  <c r="F386" i="10"/>
  <c r="G386" i="10"/>
  <c r="H386" i="10"/>
  <c r="I386" i="10"/>
  <c r="J386" i="10"/>
  <c r="K386" i="10"/>
  <c r="L386" i="10"/>
  <c r="M386" i="10"/>
  <c r="N386" i="10"/>
  <c r="O386" i="10"/>
  <c r="P386" i="10"/>
  <c r="Q386" i="10"/>
  <c r="S386" i="10"/>
  <c r="U386" i="10"/>
  <c r="W386" i="10"/>
  <c r="X386" i="10"/>
  <c r="Y386" i="10"/>
  <c r="Z386" i="10"/>
  <c r="AA386" i="10"/>
  <c r="AB386" i="10"/>
  <c r="D387" i="10"/>
  <c r="E387" i="10"/>
  <c r="F387" i="10"/>
  <c r="G387" i="10"/>
  <c r="H387" i="10"/>
  <c r="I387" i="10"/>
  <c r="J387" i="10"/>
  <c r="K387" i="10"/>
  <c r="L387" i="10"/>
  <c r="M387" i="10"/>
  <c r="N387" i="10"/>
  <c r="O387" i="10"/>
  <c r="P387" i="10"/>
  <c r="Q387" i="10"/>
  <c r="S387" i="10"/>
  <c r="U387" i="10"/>
  <c r="W387" i="10"/>
  <c r="X387" i="10"/>
  <c r="Y387" i="10"/>
  <c r="Z387" i="10"/>
  <c r="AA387" i="10"/>
  <c r="AB387" i="10"/>
  <c r="D388" i="10"/>
  <c r="E388" i="10"/>
  <c r="F388" i="10"/>
  <c r="G388" i="10"/>
  <c r="H388" i="10"/>
  <c r="I388" i="10"/>
  <c r="J388" i="10"/>
  <c r="K388" i="10"/>
  <c r="L388" i="10"/>
  <c r="M388" i="10"/>
  <c r="N388" i="10"/>
  <c r="O388" i="10"/>
  <c r="P388" i="10"/>
  <c r="Q388" i="10"/>
  <c r="S388" i="10"/>
  <c r="U388" i="10"/>
  <c r="W388" i="10"/>
  <c r="X388" i="10"/>
  <c r="Y388" i="10"/>
  <c r="Z388" i="10"/>
  <c r="AA388" i="10"/>
  <c r="AB388" i="10"/>
  <c r="D389" i="10"/>
  <c r="E389" i="10"/>
  <c r="F389" i="10"/>
  <c r="G389" i="10"/>
  <c r="H389" i="10"/>
  <c r="I389" i="10"/>
  <c r="J389" i="10"/>
  <c r="K389" i="10"/>
  <c r="L389" i="10"/>
  <c r="M389" i="10"/>
  <c r="N389" i="10"/>
  <c r="O389" i="10"/>
  <c r="P389" i="10"/>
  <c r="Q389" i="10"/>
  <c r="S389" i="10"/>
  <c r="U389" i="10"/>
  <c r="W389" i="10"/>
  <c r="X389" i="10"/>
  <c r="Y389" i="10"/>
  <c r="Z389" i="10"/>
  <c r="AA389" i="10"/>
  <c r="AB389" i="10"/>
  <c r="D390" i="10"/>
  <c r="E390" i="10"/>
  <c r="F390" i="10"/>
  <c r="G390" i="10"/>
  <c r="H390" i="10"/>
  <c r="I390" i="10"/>
  <c r="J390" i="10"/>
  <c r="K390" i="10"/>
  <c r="L390" i="10"/>
  <c r="M390" i="10"/>
  <c r="N390" i="10"/>
  <c r="O390" i="10"/>
  <c r="P390" i="10"/>
  <c r="Q390" i="10"/>
  <c r="S390" i="10"/>
  <c r="U390" i="10"/>
  <c r="W390" i="10"/>
  <c r="X390" i="10"/>
  <c r="Y390" i="10"/>
  <c r="Z390" i="10"/>
  <c r="AA390" i="10"/>
  <c r="AB390" i="10"/>
  <c r="D391" i="10"/>
  <c r="E391" i="10"/>
  <c r="F391" i="10"/>
  <c r="G391" i="10"/>
  <c r="H391" i="10"/>
  <c r="I391" i="10"/>
  <c r="J391" i="10"/>
  <c r="K391" i="10"/>
  <c r="L391" i="10"/>
  <c r="M391" i="10"/>
  <c r="N391" i="10"/>
  <c r="O391" i="10"/>
  <c r="P391" i="10"/>
  <c r="Q391" i="10"/>
  <c r="S391" i="10"/>
  <c r="U391" i="10"/>
  <c r="W391" i="10"/>
  <c r="X391" i="10"/>
  <c r="Y391" i="10"/>
  <c r="Z391" i="10"/>
  <c r="AA391" i="10"/>
  <c r="AB391" i="10"/>
  <c r="D392" i="10"/>
  <c r="E392" i="10"/>
  <c r="F392" i="10"/>
  <c r="G392" i="10"/>
  <c r="H392" i="10"/>
  <c r="I392" i="10"/>
  <c r="J392" i="10"/>
  <c r="K392" i="10"/>
  <c r="L392" i="10"/>
  <c r="M392" i="10"/>
  <c r="N392" i="10"/>
  <c r="O392" i="10"/>
  <c r="P392" i="10"/>
  <c r="Q392" i="10"/>
  <c r="S392" i="10"/>
  <c r="U392" i="10"/>
  <c r="W392" i="10"/>
  <c r="X392" i="10"/>
  <c r="Y392" i="10"/>
  <c r="Z392" i="10"/>
  <c r="AA392" i="10"/>
  <c r="AB392" i="10"/>
  <c r="D393" i="10"/>
  <c r="E393" i="10"/>
  <c r="F393" i="10"/>
  <c r="G393" i="10"/>
  <c r="H393" i="10"/>
  <c r="I393" i="10"/>
  <c r="J393" i="10"/>
  <c r="K393" i="10"/>
  <c r="L393" i="10"/>
  <c r="M393" i="10"/>
  <c r="N393" i="10"/>
  <c r="O393" i="10"/>
  <c r="P393" i="10"/>
  <c r="Q393" i="10"/>
  <c r="S393" i="10"/>
  <c r="U393" i="10"/>
  <c r="W393" i="10"/>
  <c r="X393" i="10"/>
  <c r="Y393" i="10"/>
  <c r="Z393" i="10"/>
  <c r="AA393" i="10"/>
  <c r="AB393" i="10"/>
  <c r="D394" i="10"/>
  <c r="E394" i="10"/>
  <c r="F394" i="10"/>
  <c r="G394" i="10"/>
  <c r="H394" i="10"/>
  <c r="I394" i="10"/>
  <c r="J394" i="10"/>
  <c r="K394" i="10"/>
  <c r="L394" i="10"/>
  <c r="M394" i="10"/>
  <c r="N394" i="10"/>
  <c r="O394" i="10"/>
  <c r="P394" i="10"/>
  <c r="Q394" i="10"/>
  <c r="S394" i="10"/>
  <c r="U394" i="10"/>
  <c r="W394" i="10"/>
  <c r="X394" i="10"/>
  <c r="Y394" i="10"/>
  <c r="Z394" i="10"/>
  <c r="AA394" i="10"/>
  <c r="AB394" i="10"/>
  <c r="D395" i="10"/>
  <c r="E395" i="10"/>
  <c r="F395" i="10"/>
  <c r="G395" i="10"/>
  <c r="H395" i="10"/>
  <c r="I395" i="10"/>
  <c r="J395" i="10"/>
  <c r="K395" i="10"/>
  <c r="L395" i="10"/>
  <c r="M395" i="10"/>
  <c r="N395" i="10"/>
  <c r="O395" i="10"/>
  <c r="P395" i="10"/>
  <c r="Q395" i="10"/>
  <c r="S395" i="10"/>
  <c r="U395" i="10"/>
  <c r="W395" i="10"/>
  <c r="X395" i="10"/>
  <c r="Y395" i="10"/>
  <c r="Z395" i="10"/>
  <c r="AA395" i="10"/>
  <c r="AB395" i="10"/>
  <c r="D396" i="10"/>
  <c r="E396" i="10"/>
  <c r="F396" i="10"/>
  <c r="G396" i="10"/>
  <c r="H396" i="10"/>
  <c r="I396" i="10"/>
  <c r="J396" i="10"/>
  <c r="K396" i="10"/>
  <c r="L396" i="10"/>
  <c r="M396" i="10"/>
  <c r="N396" i="10"/>
  <c r="O396" i="10"/>
  <c r="P396" i="10"/>
  <c r="Q396" i="10"/>
  <c r="S396" i="10"/>
  <c r="U396" i="10"/>
  <c r="W396" i="10"/>
  <c r="X396" i="10"/>
  <c r="Y396" i="10"/>
  <c r="Z396" i="10"/>
  <c r="AA396" i="10"/>
  <c r="AB396" i="10"/>
  <c r="D397" i="10"/>
  <c r="E397" i="10"/>
  <c r="F397" i="10"/>
  <c r="G397" i="10"/>
  <c r="H397" i="10"/>
  <c r="I397" i="10"/>
  <c r="J397" i="10"/>
  <c r="K397" i="10"/>
  <c r="L397" i="10"/>
  <c r="M397" i="10"/>
  <c r="N397" i="10"/>
  <c r="O397" i="10"/>
  <c r="P397" i="10"/>
  <c r="Q397" i="10"/>
  <c r="S397" i="10"/>
  <c r="U397" i="10"/>
  <c r="W397" i="10"/>
  <c r="X397" i="10"/>
  <c r="Y397" i="10"/>
  <c r="Z397" i="10"/>
  <c r="AA397" i="10"/>
  <c r="AB397" i="10"/>
  <c r="D398" i="10"/>
  <c r="E398" i="10"/>
  <c r="F398" i="10"/>
  <c r="G398" i="10"/>
  <c r="H398" i="10"/>
  <c r="I398" i="10"/>
  <c r="J398" i="10"/>
  <c r="K398" i="10"/>
  <c r="L398" i="10"/>
  <c r="M398" i="10"/>
  <c r="N398" i="10"/>
  <c r="O398" i="10"/>
  <c r="P398" i="10"/>
  <c r="Q398" i="10"/>
  <c r="S398" i="10"/>
  <c r="U398" i="10"/>
  <c r="W398" i="10"/>
  <c r="X398" i="10"/>
  <c r="Y398" i="10"/>
  <c r="Z398" i="10"/>
  <c r="AA398" i="10"/>
  <c r="AB398" i="10"/>
  <c r="D399" i="10"/>
  <c r="E399" i="10"/>
  <c r="F399" i="10"/>
  <c r="G399" i="10"/>
  <c r="H399" i="10"/>
  <c r="I399" i="10"/>
  <c r="J399" i="10"/>
  <c r="K399" i="10"/>
  <c r="L399" i="10"/>
  <c r="M399" i="10"/>
  <c r="N399" i="10"/>
  <c r="O399" i="10"/>
  <c r="P399" i="10"/>
  <c r="Q399" i="10"/>
  <c r="S399" i="10"/>
  <c r="U399" i="10"/>
  <c r="W399" i="10"/>
  <c r="X399" i="10"/>
  <c r="Y399" i="10"/>
  <c r="Z399" i="10"/>
  <c r="AA399" i="10"/>
  <c r="AB399" i="10"/>
  <c r="D400" i="10"/>
  <c r="E400" i="10"/>
  <c r="F400" i="10"/>
  <c r="G400" i="10"/>
  <c r="H400" i="10"/>
  <c r="I400" i="10"/>
  <c r="J400" i="10"/>
  <c r="K400" i="10"/>
  <c r="L400" i="10"/>
  <c r="M400" i="10"/>
  <c r="N400" i="10"/>
  <c r="O400" i="10"/>
  <c r="P400" i="10"/>
  <c r="Q400" i="10"/>
  <c r="S400" i="10"/>
  <c r="U400" i="10"/>
  <c r="W400" i="10"/>
  <c r="X400" i="10"/>
  <c r="Y400" i="10"/>
  <c r="Z400" i="10"/>
  <c r="AA400" i="10"/>
  <c r="AB400" i="10"/>
  <c r="D401" i="10"/>
  <c r="E401" i="10"/>
  <c r="F401" i="10"/>
  <c r="G401" i="10"/>
  <c r="H401" i="10"/>
  <c r="I401" i="10"/>
  <c r="J401" i="10"/>
  <c r="K401" i="10"/>
  <c r="L401" i="10"/>
  <c r="M401" i="10"/>
  <c r="N401" i="10"/>
  <c r="O401" i="10"/>
  <c r="P401" i="10"/>
  <c r="Q401" i="10"/>
  <c r="S401" i="10"/>
  <c r="U401" i="10"/>
  <c r="W401" i="10"/>
  <c r="X401" i="10"/>
  <c r="Y401" i="10"/>
  <c r="Z401" i="10"/>
  <c r="AA401" i="10"/>
  <c r="AB401" i="10"/>
  <c r="D402" i="10"/>
  <c r="E402" i="10"/>
  <c r="F402" i="10"/>
  <c r="G402" i="10"/>
  <c r="H402" i="10"/>
  <c r="I402" i="10"/>
  <c r="J402" i="10"/>
  <c r="K402" i="10"/>
  <c r="L402" i="10"/>
  <c r="M402" i="10"/>
  <c r="N402" i="10"/>
  <c r="O402" i="10"/>
  <c r="P402" i="10"/>
  <c r="Q402" i="10"/>
  <c r="S402" i="10"/>
  <c r="U402" i="10"/>
  <c r="W402" i="10"/>
  <c r="X402" i="10"/>
  <c r="Y402" i="10"/>
  <c r="Z402" i="10"/>
  <c r="AA402" i="10"/>
  <c r="AB402" i="10"/>
  <c r="D403" i="10"/>
  <c r="E403" i="10"/>
  <c r="F403" i="10"/>
  <c r="G403" i="10"/>
  <c r="H403" i="10"/>
  <c r="I403" i="10"/>
  <c r="J403" i="10"/>
  <c r="K403" i="10"/>
  <c r="L403" i="10"/>
  <c r="M403" i="10"/>
  <c r="N403" i="10"/>
  <c r="O403" i="10"/>
  <c r="P403" i="10"/>
  <c r="Q403" i="10"/>
  <c r="S403" i="10"/>
  <c r="U403" i="10"/>
  <c r="W403" i="10"/>
  <c r="X403" i="10"/>
  <c r="Y403" i="10"/>
  <c r="Z403" i="10"/>
  <c r="AA403" i="10"/>
  <c r="AB403" i="10"/>
  <c r="D404" i="10"/>
  <c r="E404" i="10"/>
  <c r="F404" i="10"/>
  <c r="G404" i="10"/>
  <c r="H404" i="10"/>
  <c r="I404" i="10"/>
  <c r="J404" i="10"/>
  <c r="K404" i="10"/>
  <c r="L404" i="10"/>
  <c r="M404" i="10"/>
  <c r="N404" i="10"/>
  <c r="O404" i="10"/>
  <c r="P404" i="10"/>
  <c r="Q404" i="10"/>
  <c r="S404" i="10"/>
  <c r="U404" i="10"/>
  <c r="W404" i="10"/>
  <c r="X404" i="10"/>
  <c r="Y404" i="10"/>
  <c r="Z404" i="10"/>
  <c r="AA404" i="10"/>
  <c r="AB404" i="10"/>
  <c r="D405" i="10"/>
  <c r="E405" i="10"/>
  <c r="F405" i="10"/>
  <c r="G405" i="10"/>
  <c r="H405" i="10"/>
  <c r="I405" i="10"/>
  <c r="J405" i="10"/>
  <c r="K405" i="10"/>
  <c r="L405" i="10"/>
  <c r="M405" i="10"/>
  <c r="N405" i="10"/>
  <c r="O405" i="10"/>
  <c r="P405" i="10"/>
  <c r="Q405" i="10"/>
  <c r="S405" i="10"/>
  <c r="U405" i="10"/>
  <c r="W405" i="10"/>
  <c r="X405" i="10"/>
  <c r="Y405" i="10"/>
  <c r="Z405" i="10"/>
  <c r="AA405" i="10"/>
  <c r="AB405" i="10"/>
  <c r="D406" i="10"/>
  <c r="E406" i="10"/>
  <c r="F406" i="10"/>
  <c r="G406" i="10"/>
  <c r="H406" i="10"/>
  <c r="I406" i="10"/>
  <c r="J406" i="10"/>
  <c r="K406" i="10"/>
  <c r="L406" i="10"/>
  <c r="M406" i="10"/>
  <c r="N406" i="10"/>
  <c r="O406" i="10"/>
  <c r="P406" i="10"/>
  <c r="Q406" i="10"/>
  <c r="S406" i="10"/>
  <c r="U406" i="10"/>
  <c r="W406" i="10"/>
  <c r="X406" i="10"/>
  <c r="Y406" i="10"/>
  <c r="Z406" i="10"/>
  <c r="AA406" i="10"/>
  <c r="AB406" i="10"/>
  <c r="D407" i="10"/>
  <c r="E407" i="10"/>
  <c r="F407" i="10"/>
  <c r="G407" i="10"/>
  <c r="H407" i="10"/>
  <c r="I407" i="10"/>
  <c r="J407" i="10"/>
  <c r="K407" i="10"/>
  <c r="L407" i="10"/>
  <c r="M407" i="10"/>
  <c r="N407" i="10"/>
  <c r="O407" i="10"/>
  <c r="P407" i="10"/>
  <c r="Q407" i="10"/>
  <c r="S407" i="10"/>
  <c r="U407" i="10"/>
  <c r="W407" i="10"/>
  <c r="X407" i="10"/>
  <c r="Y407" i="10"/>
  <c r="Z407" i="10"/>
  <c r="AA407" i="10"/>
  <c r="AB407" i="10"/>
  <c r="D408" i="10"/>
  <c r="E408" i="10"/>
  <c r="F408" i="10"/>
  <c r="G408" i="10"/>
  <c r="H408" i="10"/>
  <c r="I408" i="10"/>
  <c r="J408" i="10"/>
  <c r="K408" i="10"/>
  <c r="L408" i="10"/>
  <c r="M408" i="10"/>
  <c r="N408" i="10"/>
  <c r="O408" i="10"/>
  <c r="P408" i="10"/>
  <c r="Q408" i="10"/>
  <c r="S408" i="10"/>
  <c r="U408" i="10"/>
  <c r="W408" i="10"/>
  <c r="X408" i="10"/>
  <c r="Y408" i="10"/>
  <c r="Z408" i="10"/>
  <c r="AA408" i="10"/>
  <c r="AB408" i="10"/>
  <c r="D409" i="10"/>
  <c r="E409" i="10"/>
  <c r="F409" i="10"/>
  <c r="G409" i="10"/>
  <c r="H409" i="10"/>
  <c r="I409" i="10"/>
  <c r="J409" i="10"/>
  <c r="K409" i="10"/>
  <c r="L409" i="10"/>
  <c r="M409" i="10"/>
  <c r="N409" i="10"/>
  <c r="O409" i="10"/>
  <c r="P409" i="10"/>
  <c r="Q409" i="10"/>
  <c r="S409" i="10"/>
  <c r="U409" i="10"/>
  <c r="W409" i="10"/>
  <c r="X409" i="10"/>
  <c r="Y409" i="10"/>
  <c r="Z409" i="10"/>
  <c r="AA409" i="10"/>
  <c r="AB409" i="10"/>
  <c r="D410" i="10"/>
  <c r="E410" i="10"/>
  <c r="F410" i="10"/>
  <c r="G410" i="10"/>
  <c r="H410" i="10"/>
  <c r="I410" i="10"/>
  <c r="J410" i="10"/>
  <c r="K410" i="10"/>
  <c r="L410" i="10"/>
  <c r="M410" i="10"/>
  <c r="N410" i="10"/>
  <c r="O410" i="10"/>
  <c r="P410" i="10"/>
  <c r="Q410" i="10"/>
  <c r="S410" i="10"/>
  <c r="U410" i="10"/>
  <c r="W410" i="10"/>
  <c r="X410" i="10"/>
  <c r="Y410" i="10"/>
  <c r="Z410" i="10"/>
  <c r="AA410" i="10"/>
  <c r="AB410" i="10"/>
  <c r="D411" i="10"/>
  <c r="E411" i="10"/>
  <c r="F411" i="10"/>
  <c r="G411" i="10"/>
  <c r="H411" i="10"/>
  <c r="I411" i="10"/>
  <c r="J411" i="10"/>
  <c r="K411" i="10"/>
  <c r="L411" i="10"/>
  <c r="M411" i="10"/>
  <c r="N411" i="10"/>
  <c r="O411" i="10"/>
  <c r="P411" i="10"/>
  <c r="Q411" i="10"/>
  <c r="S411" i="10"/>
  <c r="U411" i="10"/>
  <c r="W411" i="10"/>
  <c r="X411" i="10"/>
  <c r="Y411" i="10"/>
  <c r="Z411" i="10"/>
  <c r="AA411" i="10"/>
  <c r="AB411" i="10"/>
  <c r="D412" i="10"/>
  <c r="E412" i="10"/>
  <c r="F412" i="10"/>
  <c r="G412" i="10"/>
  <c r="H412" i="10"/>
  <c r="I412" i="10"/>
  <c r="J412" i="10"/>
  <c r="K412" i="10"/>
  <c r="L412" i="10"/>
  <c r="M412" i="10"/>
  <c r="N412" i="10"/>
  <c r="O412" i="10"/>
  <c r="P412" i="10"/>
  <c r="Q412" i="10"/>
  <c r="S412" i="10"/>
  <c r="U412" i="10"/>
  <c r="W412" i="10"/>
  <c r="X412" i="10"/>
  <c r="Y412" i="10"/>
  <c r="Z412" i="10"/>
  <c r="AA412" i="10"/>
  <c r="AB412" i="10"/>
  <c r="D413" i="10"/>
  <c r="E413" i="10"/>
  <c r="F413" i="10"/>
  <c r="G413" i="10"/>
  <c r="H413" i="10"/>
  <c r="I413" i="10"/>
  <c r="J413" i="10"/>
  <c r="K413" i="10"/>
  <c r="L413" i="10"/>
  <c r="M413" i="10"/>
  <c r="N413" i="10"/>
  <c r="O413" i="10"/>
  <c r="P413" i="10"/>
  <c r="Q413" i="10"/>
  <c r="S413" i="10"/>
  <c r="U413" i="10"/>
  <c r="W413" i="10"/>
  <c r="X413" i="10"/>
  <c r="Y413" i="10"/>
  <c r="Z413" i="10"/>
  <c r="AA413" i="10"/>
  <c r="AB413" i="10"/>
  <c r="D414" i="10"/>
  <c r="E414" i="10"/>
  <c r="F414" i="10"/>
  <c r="G414" i="10"/>
  <c r="H414" i="10"/>
  <c r="I414" i="10"/>
  <c r="J414" i="10"/>
  <c r="K414" i="10"/>
  <c r="L414" i="10"/>
  <c r="M414" i="10"/>
  <c r="N414" i="10"/>
  <c r="O414" i="10"/>
  <c r="P414" i="10"/>
  <c r="Q414" i="10"/>
  <c r="S414" i="10"/>
  <c r="U414" i="10"/>
  <c r="W414" i="10"/>
  <c r="X414" i="10"/>
  <c r="Y414" i="10"/>
  <c r="Z414" i="10"/>
  <c r="AA414" i="10"/>
  <c r="AB414" i="10"/>
  <c r="D415" i="10"/>
  <c r="E415" i="10"/>
  <c r="F415" i="10"/>
  <c r="G415" i="10"/>
  <c r="H415" i="10"/>
  <c r="I415" i="10"/>
  <c r="J415" i="10"/>
  <c r="K415" i="10"/>
  <c r="L415" i="10"/>
  <c r="M415" i="10"/>
  <c r="N415" i="10"/>
  <c r="O415" i="10"/>
  <c r="P415" i="10"/>
  <c r="Q415" i="10"/>
  <c r="S415" i="10"/>
  <c r="U415" i="10"/>
  <c r="W415" i="10"/>
  <c r="X415" i="10"/>
  <c r="Y415" i="10"/>
  <c r="Z415" i="10"/>
  <c r="AA415" i="10"/>
  <c r="AB415" i="10"/>
  <c r="D416" i="10"/>
  <c r="E416" i="10"/>
  <c r="F416" i="10"/>
  <c r="G416" i="10"/>
  <c r="H416" i="10"/>
  <c r="I416" i="10"/>
  <c r="J416" i="10"/>
  <c r="K416" i="10"/>
  <c r="L416" i="10"/>
  <c r="M416" i="10"/>
  <c r="N416" i="10"/>
  <c r="O416" i="10"/>
  <c r="P416" i="10"/>
  <c r="Q416" i="10"/>
  <c r="S416" i="10"/>
  <c r="U416" i="10"/>
  <c r="W416" i="10"/>
  <c r="X416" i="10"/>
  <c r="Y416" i="10"/>
  <c r="Z416" i="10"/>
  <c r="AA416" i="10"/>
  <c r="AB416" i="10"/>
  <c r="D417" i="10"/>
  <c r="E417" i="10"/>
  <c r="F417" i="10"/>
  <c r="G417" i="10"/>
  <c r="H417" i="10"/>
  <c r="I417" i="10"/>
  <c r="J417" i="10"/>
  <c r="K417" i="10"/>
  <c r="L417" i="10"/>
  <c r="M417" i="10"/>
  <c r="N417" i="10"/>
  <c r="O417" i="10"/>
  <c r="P417" i="10"/>
  <c r="Q417" i="10"/>
  <c r="S417" i="10"/>
  <c r="U417" i="10"/>
  <c r="W417" i="10"/>
  <c r="X417" i="10"/>
  <c r="Y417" i="10"/>
  <c r="Z417" i="10"/>
  <c r="AA417" i="10"/>
  <c r="AB417" i="10"/>
  <c r="D418" i="10"/>
  <c r="E418" i="10"/>
  <c r="F418" i="10"/>
  <c r="G418" i="10"/>
  <c r="H418" i="10"/>
  <c r="I418" i="10"/>
  <c r="J418" i="10"/>
  <c r="K418" i="10"/>
  <c r="L418" i="10"/>
  <c r="M418" i="10"/>
  <c r="N418" i="10"/>
  <c r="O418" i="10"/>
  <c r="P418" i="10"/>
  <c r="Q418" i="10"/>
  <c r="S418" i="10"/>
  <c r="U418" i="10"/>
  <c r="W418" i="10"/>
  <c r="X418" i="10"/>
  <c r="Y418" i="10"/>
  <c r="Z418" i="10"/>
  <c r="AA418" i="10"/>
  <c r="AB418" i="10"/>
  <c r="D419" i="10"/>
  <c r="E419" i="10"/>
  <c r="F419" i="10"/>
  <c r="G419" i="10"/>
  <c r="H419" i="10"/>
  <c r="I419" i="10"/>
  <c r="J419" i="10"/>
  <c r="K419" i="10"/>
  <c r="L419" i="10"/>
  <c r="M419" i="10"/>
  <c r="N419" i="10"/>
  <c r="O419" i="10"/>
  <c r="P419" i="10"/>
  <c r="Q419" i="10"/>
  <c r="S419" i="10"/>
  <c r="U419" i="10"/>
  <c r="W419" i="10"/>
  <c r="X419" i="10"/>
  <c r="Y419" i="10"/>
  <c r="Z419" i="10"/>
  <c r="AA419" i="10"/>
  <c r="AB419" i="10"/>
  <c r="D420" i="10"/>
  <c r="E420" i="10"/>
  <c r="F420" i="10"/>
  <c r="G420" i="10"/>
  <c r="H420" i="10"/>
  <c r="I420" i="10"/>
  <c r="J420" i="10"/>
  <c r="K420" i="10"/>
  <c r="L420" i="10"/>
  <c r="M420" i="10"/>
  <c r="N420" i="10"/>
  <c r="O420" i="10"/>
  <c r="P420" i="10"/>
  <c r="Q420" i="10"/>
  <c r="S420" i="10"/>
  <c r="U420" i="10"/>
  <c r="W420" i="10"/>
  <c r="X420" i="10"/>
  <c r="Y420" i="10"/>
  <c r="Z420" i="10"/>
  <c r="AA420" i="10"/>
  <c r="AB420" i="10"/>
  <c r="D421" i="10"/>
  <c r="E421" i="10"/>
  <c r="F421" i="10"/>
  <c r="G421" i="10"/>
  <c r="H421" i="10"/>
  <c r="I421" i="10"/>
  <c r="J421" i="10"/>
  <c r="K421" i="10"/>
  <c r="L421" i="10"/>
  <c r="M421" i="10"/>
  <c r="N421" i="10"/>
  <c r="O421" i="10"/>
  <c r="P421" i="10"/>
  <c r="Q421" i="10"/>
  <c r="S421" i="10"/>
  <c r="U421" i="10"/>
  <c r="W421" i="10"/>
  <c r="X421" i="10"/>
  <c r="Y421" i="10"/>
  <c r="Z421" i="10"/>
  <c r="AA421" i="10"/>
  <c r="AB421" i="10"/>
  <c r="D422" i="10"/>
  <c r="E422" i="10"/>
  <c r="F422" i="10"/>
  <c r="G422" i="10"/>
  <c r="H422" i="10"/>
  <c r="I422" i="10"/>
  <c r="J422" i="10"/>
  <c r="K422" i="10"/>
  <c r="L422" i="10"/>
  <c r="M422" i="10"/>
  <c r="N422" i="10"/>
  <c r="O422" i="10"/>
  <c r="P422" i="10"/>
  <c r="Q422" i="10"/>
  <c r="S422" i="10"/>
  <c r="U422" i="10"/>
  <c r="W422" i="10"/>
  <c r="X422" i="10"/>
  <c r="Y422" i="10"/>
  <c r="Z422" i="10"/>
  <c r="AA422" i="10"/>
  <c r="AB422" i="10"/>
  <c r="D423" i="10"/>
  <c r="E423" i="10"/>
  <c r="F423" i="10"/>
  <c r="G423" i="10"/>
  <c r="H423" i="10"/>
  <c r="I423" i="10"/>
  <c r="J423" i="10"/>
  <c r="K423" i="10"/>
  <c r="L423" i="10"/>
  <c r="M423" i="10"/>
  <c r="N423" i="10"/>
  <c r="O423" i="10"/>
  <c r="P423" i="10"/>
  <c r="Q423" i="10"/>
  <c r="S423" i="10"/>
  <c r="U423" i="10"/>
  <c r="W423" i="10"/>
  <c r="X423" i="10"/>
  <c r="Y423" i="10"/>
  <c r="Z423" i="10"/>
  <c r="AA423" i="10"/>
  <c r="AB423" i="10"/>
  <c r="D424" i="10"/>
  <c r="E424" i="10"/>
  <c r="F424" i="10"/>
  <c r="G424" i="10"/>
  <c r="H424" i="10"/>
  <c r="I424" i="10"/>
  <c r="J424" i="10"/>
  <c r="K424" i="10"/>
  <c r="L424" i="10"/>
  <c r="M424" i="10"/>
  <c r="N424" i="10"/>
  <c r="O424" i="10"/>
  <c r="P424" i="10"/>
  <c r="Q424" i="10"/>
  <c r="S424" i="10"/>
  <c r="U424" i="10"/>
  <c r="W424" i="10"/>
  <c r="X424" i="10"/>
  <c r="Y424" i="10"/>
  <c r="Z424" i="10"/>
  <c r="AA424" i="10"/>
  <c r="AB424" i="10"/>
  <c r="D425" i="10"/>
  <c r="E425" i="10"/>
  <c r="F425" i="10"/>
  <c r="G425" i="10"/>
  <c r="H425" i="10"/>
  <c r="I425" i="10"/>
  <c r="J425" i="10"/>
  <c r="K425" i="10"/>
  <c r="L425" i="10"/>
  <c r="M425" i="10"/>
  <c r="N425" i="10"/>
  <c r="O425" i="10"/>
  <c r="P425" i="10"/>
  <c r="Q425" i="10"/>
  <c r="S425" i="10"/>
  <c r="U425" i="10"/>
  <c r="W425" i="10"/>
  <c r="X425" i="10"/>
  <c r="Y425" i="10"/>
  <c r="Z425" i="10"/>
  <c r="AA425" i="10"/>
  <c r="AB425" i="10"/>
  <c r="D426" i="10"/>
  <c r="E426" i="10"/>
  <c r="F426" i="10"/>
  <c r="G426" i="10"/>
  <c r="H426" i="10"/>
  <c r="I426" i="10"/>
  <c r="J426" i="10"/>
  <c r="K426" i="10"/>
  <c r="L426" i="10"/>
  <c r="M426" i="10"/>
  <c r="N426" i="10"/>
  <c r="O426" i="10"/>
  <c r="P426" i="10"/>
  <c r="Q426" i="10"/>
  <c r="S426" i="10"/>
  <c r="U426" i="10"/>
  <c r="W426" i="10"/>
  <c r="X426" i="10"/>
  <c r="Y426" i="10"/>
  <c r="Z426" i="10"/>
  <c r="AA426" i="10"/>
  <c r="AB426" i="10"/>
  <c r="D427" i="10"/>
  <c r="E427" i="10"/>
  <c r="F427" i="10"/>
  <c r="G427" i="10"/>
  <c r="H427" i="10"/>
  <c r="I427" i="10"/>
  <c r="J427" i="10"/>
  <c r="K427" i="10"/>
  <c r="L427" i="10"/>
  <c r="M427" i="10"/>
  <c r="N427" i="10"/>
  <c r="O427" i="10"/>
  <c r="P427" i="10"/>
  <c r="Q427" i="10"/>
  <c r="S427" i="10"/>
  <c r="U427" i="10"/>
  <c r="W427" i="10"/>
  <c r="X427" i="10"/>
  <c r="Y427" i="10"/>
  <c r="Z427" i="10"/>
  <c r="AA427" i="10"/>
  <c r="AB427" i="10"/>
  <c r="D428" i="10"/>
  <c r="E428" i="10"/>
  <c r="F428" i="10"/>
  <c r="G428" i="10"/>
  <c r="H428" i="10"/>
  <c r="I428" i="10"/>
  <c r="J428" i="10"/>
  <c r="K428" i="10"/>
  <c r="L428" i="10"/>
  <c r="M428" i="10"/>
  <c r="N428" i="10"/>
  <c r="O428" i="10"/>
  <c r="P428" i="10"/>
  <c r="Q428" i="10"/>
  <c r="S428" i="10"/>
  <c r="U428" i="10"/>
  <c r="W428" i="10"/>
  <c r="X428" i="10"/>
  <c r="Y428" i="10"/>
  <c r="Z428" i="10"/>
  <c r="AA428" i="10"/>
  <c r="AB428" i="10"/>
  <c r="D429" i="10"/>
  <c r="E429" i="10"/>
  <c r="F429" i="10"/>
  <c r="G429" i="10"/>
  <c r="H429" i="10"/>
  <c r="I429" i="10"/>
  <c r="J429" i="10"/>
  <c r="K429" i="10"/>
  <c r="L429" i="10"/>
  <c r="M429" i="10"/>
  <c r="N429" i="10"/>
  <c r="O429" i="10"/>
  <c r="P429" i="10"/>
  <c r="Q429" i="10"/>
  <c r="S429" i="10"/>
  <c r="U429" i="10"/>
  <c r="W429" i="10"/>
  <c r="X429" i="10"/>
  <c r="Y429" i="10"/>
  <c r="Z429" i="10"/>
  <c r="AA429" i="10"/>
  <c r="AB429" i="10"/>
  <c r="D430" i="10"/>
  <c r="E430" i="10"/>
  <c r="F430" i="10"/>
  <c r="G430" i="10"/>
  <c r="H430" i="10"/>
  <c r="I430" i="10"/>
  <c r="J430" i="10"/>
  <c r="K430" i="10"/>
  <c r="L430" i="10"/>
  <c r="M430" i="10"/>
  <c r="N430" i="10"/>
  <c r="O430" i="10"/>
  <c r="P430" i="10"/>
  <c r="Q430" i="10"/>
  <c r="S430" i="10"/>
  <c r="U430" i="10"/>
  <c r="W430" i="10"/>
  <c r="X430" i="10"/>
  <c r="Y430" i="10"/>
  <c r="Z430" i="10"/>
  <c r="AA430" i="10"/>
  <c r="AB430" i="10"/>
  <c r="D431" i="10"/>
  <c r="E431" i="10"/>
  <c r="F431" i="10"/>
  <c r="G431" i="10"/>
  <c r="H431" i="10"/>
  <c r="I431" i="10"/>
  <c r="J431" i="10"/>
  <c r="K431" i="10"/>
  <c r="L431" i="10"/>
  <c r="M431" i="10"/>
  <c r="N431" i="10"/>
  <c r="O431" i="10"/>
  <c r="P431" i="10"/>
  <c r="Q431" i="10"/>
  <c r="S431" i="10"/>
  <c r="U431" i="10"/>
  <c r="W431" i="10"/>
  <c r="X431" i="10"/>
  <c r="Y431" i="10"/>
  <c r="Z431" i="10"/>
  <c r="AA431" i="10"/>
  <c r="AB431" i="10"/>
  <c r="D432" i="10"/>
  <c r="E432" i="10"/>
  <c r="F432" i="10"/>
  <c r="G432" i="10"/>
  <c r="H432" i="10"/>
  <c r="I432" i="10"/>
  <c r="J432" i="10"/>
  <c r="K432" i="10"/>
  <c r="L432" i="10"/>
  <c r="M432" i="10"/>
  <c r="N432" i="10"/>
  <c r="O432" i="10"/>
  <c r="P432" i="10"/>
  <c r="Q432" i="10"/>
  <c r="S432" i="10"/>
  <c r="U432" i="10"/>
  <c r="W432" i="10"/>
  <c r="X432" i="10"/>
  <c r="Y432" i="10"/>
  <c r="Z432" i="10"/>
  <c r="AA432" i="10"/>
  <c r="AB432" i="10"/>
  <c r="D433" i="10"/>
  <c r="E433" i="10"/>
  <c r="F433" i="10"/>
  <c r="G433" i="10"/>
  <c r="H433" i="10"/>
  <c r="I433" i="10"/>
  <c r="J433" i="10"/>
  <c r="K433" i="10"/>
  <c r="L433" i="10"/>
  <c r="M433" i="10"/>
  <c r="N433" i="10"/>
  <c r="O433" i="10"/>
  <c r="P433" i="10"/>
  <c r="Q433" i="10"/>
  <c r="S433" i="10"/>
  <c r="U433" i="10"/>
  <c r="W433" i="10"/>
  <c r="X433" i="10"/>
  <c r="Y433" i="10"/>
  <c r="Z433" i="10"/>
  <c r="AA433" i="10"/>
  <c r="AB433" i="10"/>
  <c r="D434" i="10"/>
  <c r="E434" i="10"/>
  <c r="F434" i="10"/>
  <c r="G434" i="10"/>
  <c r="H434" i="10"/>
  <c r="I434" i="10"/>
  <c r="J434" i="10"/>
  <c r="K434" i="10"/>
  <c r="L434" i="10"/>
  <c r="M434" i="10"/>
  <c r="N434" i="10"/>
  <c r="O434" i="10"/>
  <c r="P434" i="10"/>
  <c r="Q434" i="10"/>
  <c r="S434" i="10"/>
  <c r="U434" i="10"/>
  <c r="W434" i="10"/>
  <c r="X434" i="10"/>
  <c r="Y434" i="10"/>
  <c r="Z434" i="10"/>
  <c r="AA434" i="10"/>
  <c r="AB434" i="10"/>
  <c r="D435" i="10"/>
  <c r="E435" i="10"/>
  <c r="F435" i="10"/>
  <c r="G435" i="10"/>
  <c r="H435" i="10"/>
  <c r="I435" i="10"/>
  <c r="J435" i="10"/>
  <c r="K435" i="10"/>
  <c r="L435" i="10"/>
  <c r="M435" i="10"/>
  <c r="N435" i="10"/>
  <c r="O435" i="10"/>
  <c r="P435" i="10"/>
  <c r="Q435" i="10"/>
  <c r="S435" i="10"/>
  <c r="U435" i="10"/>
  <c r="W435" i="10"/>
  <c r="X435" i="10"/>
  <c r="Y435" i="10"/>
  <c r="Z435" i="10"/>
  <c r="AA435" i="10"/>
  <c r="AB435" i="10"/>
  <c r="D436" i="10"/>
  <c r="E436" i="10"/>
  <c r="F436" i="10"/>
  <c r="G436" i="10"/>
  <c r="H436" i="10"/>
  <c r="I436" i="10"/>
  <c r="J436" i="10"/>
  <c r="K436" i="10"/>
  <c r="L436" i="10"/>
  <c r="M436" i="10"/>
  <c r="N436" i="10"/>
  <c r="O436" i="10"/>
  <c r="P436" i="10"/>
  <c r="Q436" i="10"/>
  <c r="S436" i="10"/>
  <c r="U436" i="10"/>
  <c r="W436" i="10"/>
  <c r="X436" i="10"/>
  <c r="Y436" i="10"/>
  <c r="Z436" i="10"/>
  <c r="AA436" i="10"/>
  <c r="AB436" i="10"/>
  <c r="D437" i="10"/>
  <c r="E437" i="10"/>
  <c r="F437" i="10"/>
  <c r="G437" i="10"/>
  <c r="H437" i="10"/>
  <c r="I437" i="10"/>
  <c r="J437" i="10"/>
  <c r="K437" i="10"/>
  <c r="L437" i="10"/>
  <c r="M437" i="10"/>
  <c r="N437" i="10"/>
  <c r="O437" i="10"/>
  <c r="P437" i="10"/>
  <c r="Q437" i="10"/>
  <c r="S437" i="10"/>
  <c r="U437" i="10"/>
  <c r="W437" i="10"/>
  <c r="X437" i="10"/>
  <c r="Y437" i="10"/>
  <c r="Z437" i="10"/>
  <c r="AA437" i="10"/>
  <c r="AB437" i="10"/>
  <c r="D438" i="10"/>
  <c r="E438" i="10"/>
  <c r="F438" i="10"/>
  <c r="G438" i="10"/>
  <c r="H438" i="10"/>
  <c r="I438" i="10"/>
  <c r="J438" i="10"/>
  <c r="K438" i="10"/>
  <c r="L438" i="10"/>
  <c r="M438" i="10"/>
  <c r="N438" i="10"/>
  <c r="O438" i="10"/>
  <c r="P438" i="10"/>
  <c r="Q438" i="10"/>
  <c r="S438" i="10"/>
  <c r="U438" i="10"/>
  <c r="W438" i="10"/>
  <c r="X438" i="10"/>
  <c r="Y438" i="10"/>
  <c r="Z438" i="10"/>
  <c r="AA438" i="10"/>
  <c r="AB438" i="10"/>
  <c r="D439" i="10"/>
  <c r="E439" i="10"/>
  <c r="F439" i="10"/>
  <c r="G439" i="10"/>
  <c r="H439" i="10"/>
  <c r="I439" i="10"/>
  <c r="J439" i="10"/>
  <c r="K439" i="10"/>
  <c r="L439" i="10"/>
  <c r="M439" i="10"/>
  <c r="N439" i="10"/>
  <c r="O439" i="10"/>
  <c r="P439" i="10"/>
  <c r="Q439" i="10"/>
  <c r="S439" i="10"/>
  <c r="U439" i="10"/>
  <c r="W439" i="10"/>
  <c r="X439" i="10"/>
  <c r="Y439" i="10"/>
  <c r="Z439" i="10"/>
  <c r="AA439" i="10"/>
  <c r="AB439" i="10"/>
  <c r="D440" i="10"/>
  <c r="E440" i="10"/>
  <c r="F440" i="10"/>
  <c r="G440" i="10"/>
  <c r="H440" i="10"/>
  <c r="I440" i="10"/>
  <c r="J440" i="10"/>
  <c r="K440" i="10"/>
  <c r="L440" i="10"/>
  <c r="M440" i="10"/>
  <c r="N440" i="10"/>
  <c r="O440" i="10"/>
  <c r="P440" i="10"/>
  <c r="Q440" i="10"/>
  <c r="S440" i="10"/>
  <c r="U440" i="10"/>
  <c r="W440" i="10"/>
  <c r="X440" i="10"/>
  <c r="Y440" i="10"/>
  <c r="Z440" i="10"/>
  <c r="AA440" i="10"/>
  <c r="AB440" i="10"/>
  <c r="D441" i="10"/>
  <c r="E441" i="10"/>
  <c r="F441" i="10"/>
  <c r="G441" i="10"/>
  <c r="H441" i="10"/>
  <c r="I441" i="10"/>
  <c r="J441" i="10"/>
  <c r="K441" i="10"/>
  <c r="L441" i="10"/>
  <c r="M441" i="10"/>
  <c r="N441" i="10"/>
  <c r="O441" i="10"/>
  <c r="P441" i="10"/>
  <c r="Q441" i="10"/>
  <c r="S441" i="10"/>
  <c r="U441" i="10"/>
  <c r="W441" i="10"/>
  <c r="X441" i="10"/>
  <c r="Y441" i="10"/>
  <c r="Z441" i="10"/>
  <c r="AA441" i="10"/>
  <c r="AB441" i="10"/>
  <c r="D442" i="10"/>
  <c r="E442" i="10"/>
  <c r="F442" i="10"/>
  <c r="G442" i="10"/>
  <c r="H442" i="10"/>
  <c r="I442" i="10"/>
  <c r="J442" i="10"/>
  <c r="K442" i="10"/>
  <c r="L442" i="10"/>
  <c r="M442" i="10"/>
  <c r="N442" i="10"/>
  <c r="O442" i="10"/>
  <c r="P442" i="10"/>
  <c r="Q442" i="10"/>
  <c r="S442" i="10"/>
  <c r="U442" i="10"/>
  <c r="W442" i="10"/>
  <c r="X442" i="10"/>
  <c r="Y442" i="10"/>
  <c r="Z442" i="10"/>
  <c r="AA442" i="10"/>
  <c r="AB442" i="10"/>
  <c r="D443" i="10"/>
  <c r="E443" i="10"/>
  <c r="F443" i="10"/>
  <c r="G443" i="10"/>
  <c r="H443" i="10"/>
  <c r="I443" i="10"/>
  <c r="J443" i="10"/>
  <c r="K443" i="10"/>
  <c r="L443" i="10"/>
  <c r="M443" i="10"/>
  <c r="N443" i="10"/>
  <c r="O443" i="10"/>
  <c r="P443" i="10"/>
  <c r="Q443" i="10"/>
  <c r="S443" i="10"/>
  <c r="U443" i="10"/>
  <c r="W443" i="10"/>
  <c r="X443" i="10"/>
  <c r="Y443" i="10"/>
  <c r="Z443" i="10"/>
  <c r="AA443" i="10"/>
  <c r="AB443" i="10"/>
  <c r="D444" i="10"/>
  <c r="E444" i="10"/>
  <c r="F444" i="10"/>
  <c r="G444" i="10"/>
  <c r="H444" i="10"/>
  <c r="I444" i="10"/>
  <c r="J444" i="10"/>
  <c r="K444" i="10"/>
  <c r="L444" i="10"/>
  <c r="M444" i="10"/>
  <c r="N444" i="10"/>
  <c r="O444" i="10"/>
  <c r="P444" i="10"/>
  <c r="Q444" i="10"/>
  <c r="S444" i="10"/>
  <c r="U444" i="10"/>
  <c r="W444" i="10"/>
  <c r="X444" i="10"/>
  <c r="Y444" i="10"/>
  <c r="Z444" i="10"/>
  <c r="AA444" i="10"/>
  <c r="AB444" i="10"/>
  <c r="D445" i="10"/>
  <c r="E445" i="10"/>
  <c r="F445" i="10"/>
  <c r="G445" i="10"/>
  <c r="H445" i="10"/>
  <c r="I445" i="10"/>
  <c r="J445" i="10"/>
  <c r="K445" i="10"/>
  <c r="L445" i="10"/>
  <c r="M445" i="10"/>
  <c r="N445" i="10"/>
  <c r="O445" i="10"/>
  <c r="P445" i="10"/>
  <c r="Q445" i="10"/>
  <c r="S445" i="10"/>
  <c r="U445" i="10"/>
  <c r="W445" i="10"/>
  <c r="X445" i="10"/>
  <c r="Y445" i="10"/>
  <c r="Z445" i="10"/>
  <c r="AA445" i="10"/>
  <c r="AB445" i="10"/>
  <c r="D446" i="10"/>
  <c r="E446" i="10"/>
  <c r="F446" i="10"/>
  <c r="G446" i="10"/>
  <c r="H446" i="10"/>
  <c r="I446" i="10"/>
  <c r="J446" i="10"/>
  <c r="K446" i="10"/>
  <c r="L446" i="10"/>
  <c r="M446" i="10"/>
  <c r="N446" i="10"/>
  <c r="O446" i="10"/>
  <c r="P446" i="10"/>
  <c r="Q446" i="10"/>
  <c r="S446" i="10"/>
  <c r="U446" i="10"/>
  <c r="W446" i="10"/>
  <c r="X446" i="10"/>
  <c r="Y446" i="10"/>
  <c r="Z446" i="10"/>
  <c r="AA446" i="10"/>
  <c r="AB446" i="10"/>
  <c r="D447" i="10"/>
  <c r="E447" i="10"/>
  <c r="F447" i="10"/>
  <c r="G447" i="10"/>
  <c r="H447" i="10"/>
  <c r="I447" i="10"/>
  <c r="J447" i="10"/>
  <c r="K447" i="10"/>
  <c r="L447" i="10"/>
  <c r="M447" i="10"/>
  <c r="N447" i="10"/>
  <c r="O447" i="10"/>
  <c r="P447" i="10"/>
  <c r="Q447" i="10"/>
  <c r="S447" i="10"/>
  <c r="U447" i="10"/>
  <c r="W447" i="10"/>
  <c r="X447" i="10"/>
  <c r="Y447" i="10"/>
  <c r="Z447" i="10"/>
  <c r="AA447" i="10"/>
  <c r="AB447" i="10"/>
  <c r="D448" i="10"/>
  <c r="E448" i="10"/>
  <c r="F448" i="10"/>
  <c r="G448" i="10"/>
  <c r="H448" i="10"/>
  <c r="I448" i="10"/>
  <c r="J448" i="10"/>
  <c r="K448" i="10"/>
  <c r="L448" i="10"/>
  <c r="M448" i="10"/>
  <c r="N448" i="10"/>
  <c r="O448" i="10"/>
  <c r="P448" i="10"/>
  <c r="Q448" i="10"/>
  <c r="S448" i="10"/>
  <c r="U448" i="10"/>
  <c r="W448" i="10"/>
  <c r="X448" i="10"/>
  <c r="Y448" i="10"/>
  <c r="Z448" i="10"/>
  <c r="AA448" i="10"/>
  <c r="AB448" i="10"/>
  <c r="D449" i="10"/>
  <c r="E449" i="10"/>
  <c r="F449" i="10"/>
  <c r="G449" i="10"/>
  <c r="H449" i="10"/>
  <c r="I449" i="10"/>
  <c r="J449" i="10"/>
  <c r="K449" i="10"/>
  <c r="L449" i="10"/>
  <c r="M449" i="10"/>
  <c r="N449" i="10"/>
  <c r="O449" i="10"/>
  <c r="P449" i="10"/>
  <c r="Q449" i="10"/>
  <c r="S449" i="10"/>
  <c r="U449" i="10"/>
  <c r="W449" i="10"/>
  <c r="X449" i="10"/>
  <c r="Y449" i="10"/>
  <c r="Z449" i="10"/>
  <c r="AA449" i="10"/>
  <c r="AB449" i="10"/>
  <c r="D450" i="10"/>
  <c r="E450" i="10"/>
  <c r="F450" i="10"/>
  <c r="G450" i="10"/>
  <c r="H450" i="10"/>
  <c r="I450" i="10"/>
  <c r="J450" i="10"/>
  <c r="K450" i="10"/>
  <c r="L450" i="10"/>
  <c r="M450" i="10"/>
  <c r="N450" i="10"/>
  <c r="O450" i="10"/>
  <c r="P450" i="10"/>
  <c r="Q450" i="10"/>
  <c r="S450" i="10"/>
  <c r="U450" i="10"/>
  <c r="W450" i="10"/>
  <c r="X450" i="10"/>
  <c r="Y450" i="10"/>
  <c r="Z450" i="10"/>
  <c r="AA450" i="10"/>
  <c r="AB450" i="10"/>
  <c r="D451" i="10"/>
  <c r="E451" i="10"/>
  <c r="F451" i="10"/>
  <c r="G451" i="10"/>
  <c r="H451" i="10"/>
  <c r="I451" i="10"/>
  <c r="J451" i="10"/>
  <c r="K451" i="10"/>
  <c r="L451" i="10"/>
  <c r="M451" i="10"/>
  <c r="N451" i="10"/>
  <c r="O451" i="10"/>
  <c r="P451" i="10"/>
  <c r="Q451" i="10"/>
  <c r="S451" i="10"/>
  <c r="U451" i="10"/>
  <c r="W451" i="10"/>
  <c r="X451" i="10"/>
  <c r="Y451" i="10"/>
  <c r="Z451" i="10"/>
  <c r="AA451" i="10"/>
  <c r="AB451" i="10"/>
  <c r="D452" i="10"/>
  <c r="E452" i="10"/>
  <c r="F452" i="10"/>
  <c r="G452" i="10"/>
  <c r="H452" i="10"/>
  <c r="I452" i="10"/>
  <c r="J452" i="10"/>
  <c r="K452" i="10"/>
  <c r="L452" i="10"/>
  <c r="M452" i="10"/>
  <c r="N452" i="10"/>
  <c r="O452" i="10"/>
  <c r="P452" i="10"/>
  <c r="Q452" i="10"/>
  <c r="S452" i="10"/>
  <c r="U452" i="10"/>
  <c r="W452" i="10"/>
  <c r="X452" i="10"/>
  <c r="Y452" i="10"/>
  <c r="Z452" i="10"/>
  <c r="AA452" i="10"/>
  <c r="AB452" i="10"/>
  <c r="D453" i="10"/>
  <c r="E453" i="10"/>
  <c r="F453" i="10"/>
  <c r="G453" i="10"/>
  <c r="H453" i="10"/>
  <c r="I453" i="10"/>
  <c r="J453" i="10"/>
  <c r="K453" i="10"/>
  <c r="L453" i="10"/>
  <c r="M453" i="10"/>
  <c r="N453" i="10"/>
  <c r="O453" i="10"/>
  <c r="P453" i="10"/>
  <c r="Q453" i="10"/>
  <c r="S453" i="10"/>
  <c r="U453" i="10"/>
  <c r="W453" i="10"/>
  <c r="X453" i="10"/>
  <c r="Y453" i="10"/>
  <c r="Z453" i="10"/>
  <c r="AA453" i="10"/>
  <c r="AB453" i="10"/>
  <c r="D454" i="10"/>
  <c r="E454" i="10"/>
  <c r="F454" i="10"/>
  <c r="G454" i="10"/>
  <c r="H454" i="10"/>
  <c r="I454" i="10"/>
  <c r="J454" i="10"/>
  <c r="K454" i="10"/>
  <c r="L454" i="10"/>
  <c r="M454" i="10"/>
  <c r="N454" i="10"/>
  <c r="O454" i="10"/>
  <c r="P454" i="10"/>
  <c r="Q454" i="10"/>
  <c r="S454" i="10"/>
  <c r="U454" i="10"/>
  <c r="W454" i="10"/>
  <c r="X454" i="10"/>
  <c r="Y454" i="10"/>
  <c r="Z454" i="10"/>
  <c r="AA454" i="10"/>
  <c r="AB454" i="10"/>
  <c r="D455" i="10"/>
  <c r="E455" i="10"/>
  <c r="F455" i="10"/>
  <c r="G455" i="10"/>
  <c r="H455" i="10"/>
  <c r="I455" i="10"/>
  <c r="J455" i="10"/>
  <c r="K455" i="10"/>
  <c r="L455" i="10"/>
  <c r="M455" i="10"/>
  <c r="N455" i="10"/>
  <c r="O455" i="10"/>
  <c r="P455" i="10"/>
  <c r="Q455" i="10"/>
  <c r="S455" i="10"/>
  <c r="U455" i="10"/>
  <c r="W455" i="10"/>
  <c r="X455" i="10"/>
  <c r="Y455" i="10"/>
  <c r="Z455" i="10"/>
  <c r="AA455" i="10"/>
  <c r="AB455" i="10"/>
  <c r="D456" i="10"/>
  <c r="E456" i="10"/>
  <c r="F456" i="10"/>
  <c r="G456" i="10"/>
  <c r="H456" i="10"/>
  <c r="I456" i="10"/>
  <c r="J456" i="10"/>
  <c r="K456" i="10"/>
  <c r="L456" i="10"/>
  <c r="M456" i="10"/>
  <c r="N456" i="10"/>
  <c r="O456" i="10"/>
  <c r="P456" i="10"/>
  <c r="Q456" i="10"/>
  <c r="S456" i="10"/>
  <c r="U456" i="10"/>
  <c r="W456" i="10"/>
  <c r="X456" i="10"/>
  <c r="Y456" i="10"/>
  <c r="Z456" i="10"/>
  <c r="AA456" i="10"/>
  <c r="AB456" i="10"/>
  <c r="D457" i="10"/>
  <c r="E457" i="10"/>
  <c r="F457" i="10"/>
  <c r="G457" i="10"/>
  <c r="H457" i="10"/>
  <c r="I457" i="10"/>
  <c r="J457" i="10"/>
  <c r="K457" i="10"/>
  <c r="L457" i="10"/>
  <c r="M457" i="10"/>
  <c r="N457" i="10"/>
  <c r="O457" i="10"/>
  <c r="P457" i="10"/>
  <c r="Q457" i="10"/>
  <c r="S457" i="10"/>
  <c r="U457" i="10"/>
  <c r="W457" i="10"/>
  <c r="X457" i="10"/>
  <c r="Y457" i="10"/>
  <c r="Z457" i="10"/>
  <c r="AA457" i="10"/>
  <c r="AB457" i="10"/>
  <c r="D458" i="10"/>
  <c r="E458" i="10"/>
  <c r="F458" i="10"/>
  <c r="G458" i="10"/>
  <c r="H458" i="10"/>
  <c r="I458" i="10"/>
  <c r="J458" i="10"/>
  <c r="K458" i="10"/>
  <c r="L458" i="10"/>
  <c r="M458" i="10"/>
  <c r="N458" i="10"/>
  <c r="O458" i="10"/>
  <c r="P458" i="10"/>
  <c r="Q458" i="10"/>
  <c r="S458" i="10"/>
  <c r="U458" i="10"/>
  <c r="W458" i="10"/>
  <c r="X458" i="10"/>
  <c r="Y458" i="10"/>
  <c r="Z458" i="10"/>
  <c r="AA458" i="10"/>
  <c r="AB458" i="10"/>
  <c r="D459" i="10"/>
  <c r="E459" i="10"/>
  <c r="F459" i="10"/>
  <c r="G459" i="10"/>
  <c r="H459" i="10"/>
  <c r="I459" i="10"/>
  <c r="J459" i="10"/>
  <c r="K459" i="10"/>
  <c r="L459" i="10"/>
  <c r="M459" i="10"/>
  <c r="N459" i="10"/>
  <c r="O459" i="10"/>
  <c r="P459" i="10"/>
  <c r="Q459" i="10"/>
  <c r="S459" i="10"/>
  <c r="U459" i="10"/>
  <c r="W459" i="10"/>
  <c r="X459" i="10"/>
  <c r="Y459" i="10"/>
  <c r="Z459" i="10"/>
  <c r="AA459" i="10"/>
  <c r="AB459" i="10"/>
  <c r="D460" i="10"/>
  <c r="E460" i="10"/>
  <c r="F460" i="10"/>
  <c r="G460" i="10"/>
  <c r="H460" i="10"/>
  <c r="I460" i="10"/>
  <c r="J460" i="10"/>
  <c r="K460" i="10"/>
  <c r="L460" i="10"/>
  <c r="M460" i="10"/>
  <c r="N460" i="10"/>
  <c r="O460" i="10"/>
  <c r="P460" i="10"/>
  <c r="Q460" i="10"/>
  <c r="S460" i="10"/>
  <c r="U460" i="10"/>
  <c r="W460" i="10"/>
  <c r="X460" i="10"/>
  <c r="Y460" i="10"/>
  <c r="Z460" i="10"/>
  <c r="AA460" i="10"/>
  <c r="AB460" i="10"/>
  <c r="D461" i="10"/>
  <c r="E461" i="10"/>
  <c r="F461" i="10"/>
  <c r="G461" i="10"/>
  <c r="H461" i="10"/>
  <c r="I461" i="10"/>
  <c r="J461" i="10"/>
  <c r="K461" i="10"/>
  <c r="L461" i="10"/>
  <c r="M461" i="10"/>
  <c r="N461" i="10"/>
  <c r="O461" i="10"/>
  <c r="P461" i="10"/>
  <c r="Q461" i="10"/>
  <c r="S461" i="10"/>
  <c r="U461" i="10"/>
  <c r="W461" i="10"/>
  <c r="X461" i="10"/>
  <c r="Y461" i="10"/>
  <c r="Z461" i="10"/>
  <c r="AA461" i="10"/>
  <c r="AB461" i="10"/>
  <c r="D462" i="10"/>
  <c r="E462" i="10"/>
  <c r="F462" i="10"/>
  <c r="G462" i="10"/>
  <c r="H462" i="10"/>
  <c r="I462" i="10"/>
  <c r="J462" i="10"/>
  <c r="K462" i="10"/>
  <c r="L462" i="10"/>
  <c r="M462" i="10"/>
  <c r="N462" i="10"/>
  <c r="O462" i="10"/>
  <c r="P462" i="10"/>
  <c r="Q462" i="10"/>
  <c r="S462" i="10"/>
  <c r="U462" i="10"/>
  <c r="W462" i="10"/>
  <c r="X462" i="10"/>
  <c r="Y462" i="10"/>
  <c r="Z462" i="10"/>
  <c r="AA462" i="10"/>
  <c r="AB462" i="10"/>
  <c r="D463" i="10"/>
  <c r="E463" i="10"/>
  <c r="F463" i="10"/>
  <c r="G463" i="10"/>
  <c r="H463" i="10"/>
  <c r="I463" i="10"/>
  <c r="J463" i="10"/>
  <c r="K463" i="10"/>
  <c r="L463" i="10"/>
  <c r="M463" i="10"/>
  <c r="N463" i="10"/>
  <c r="O463" i="10"/>
  <c r="P463" i="10"/>
  <c r="Q463" i="10"/>
  <c r="S463" i="10"/>
  <c r="U463" i="10"/>
  <c r="W463" i="10"/>
  <c r="X463" i="10"/>
  <c r="Y463" i="10"/>
  <c r="Z463" i="10"/>
  <c r="AA463" i="10"/>
  <c r="AB463" i="10"/>
  <c r="D464" i="10"/>
  <c r="E464" i="10"/>
  <c r="F464" i="10"/>
  <c r="G464" i="10"/>
  <c r="H464" i="10"/>
  <c r="I464" i="10"/>
  <c r="J464" i="10"/>
  <c r="K464" i="10"/>
  <c r="L464" i="10"/>
  <c r="M464" i="10"/>
  <c r="N464" i="10"/>
  <c r="O464" i="10"/>
  <c r="P464" i="10"/>
  <c r="Q464" i="10"/>
  <c r="S464" i="10"/>
  <c r="U464" i="10"/>
  <c r="W464" i="10"/>
  <c r="X464" i="10"/>
  <c r="Y464" i="10"/>
  <c r="Z464" i="10"/>
  <c r="AA464" i="10"/>
  <c r="AB464" i="10"/>
  <c r="D465" i="10"/>
  <c r="E465" i="10"/>
  <c r="F465" i="10"/>
  <c r="G465" i="10"/>
  <c r="H465" i="10"/>
  <c r="I465" i="10"/>
  <c r="J465" i="10"/>
  <c r="K465" i="10"/>
  <c r="L465" i="10"/>
  <c r="M465" i="10"/>
  <c r="N465" i="10"/>
  <c r="O465" i="10"/>
  <c r="P465" i="10"/>
  <c r="Q465" i="10"/>
  <c r="S465" i="10"/>
  <c r="U465" i="10"/>
  <c r="W465" i="10"/>
  <c r="X465" i="10"/>
  <c r="Y465" i="10"/>
  <c r="Z465" i="10"/>
  <c r="AA465" i="10"/>
  <c r="AB465" i="10"/>
  <c r="D466" i="10"/>
  <c r="E466" i="10"/>
  <c r="F466" i="10"/>
  <c r="G466" i="10"/>
  <c r="H466" i="10"/>
  <c r="I466" i="10"/>
  <c r="J466" i="10"/>
  <c r="K466" i="10"/>
  <c r="L466" i="10"/>
  <c r="M466" i="10"/>
  <c r="N466" i="10"/>
  <c r="O466" i="10"/>
  <c r="P466" i="10"/>
  <c r="Q466" i="10"/>
  <c r="S466" i="10"/>
  <c r="U466" i="10"/>
  <c r="W466" i="10"/>
  <c r="X466" i="10"/>
  <c r="Y466" i="10"/>
  <c r="Z466" i="10"/>
  <c r="AA466" i="10"/>
  <c r="AB466" i="10"/>
  <c r="D467" i="10"/>
  <c r="E467" i="10"/>
  <c r="F467" i="10"/>
  <c r="G467" i="10"/>
  <c r="H467" i="10"/>
  <c r="I467" i="10"/>
  <c r="J467" i="10"/>
  <c r="K467" i="10"/>
  <c r="L467" i="10"/>
  <c r="M467" i="10"/>
  <c r="N467" i="10"/>
  <c r="O467" i="10"/>
  <c r="P467" i="10"/>
  <c r="Q467" i="10"/>
  <c r="S467" i="10"/>
  <c r="U467" i="10"/>
  <c r="W467" i="10"/>
  <c r="X467" i="10"/>
  <c r="Y467" i="10"/>
  <c r="Z467" i="10"/>
  <c r="AA467" i="10"/>
  <c r="AB467" i="10"/>
  <c r="D468" i="10"/>
  <c r="E468" i="10"/>
  <c r="F468" i="10"/>
  <c r="G468" i="10"/>
  <c r="H468" i="10"/>
  <c r="I468" i="10"/>
  <c r="J468" i="10"/>
  <c r="K468" i="10"/>
  <c r="L468" i="10"/>
  <c r="M468" i="10"/>
  <c r="N468" i="10"/>
  <c r="O468" i="10"/>
  <c r="P468" i="10"/>
  <c r="Q468" i="10"/>
  <c r="S468" i="10"/>
  <c r="U468" i="10"/>
  <c r="W468" i="10"/>
  <c r="X468" i="10"/>
  <c r="Y468" i="10"/>
  <c r="Z468" i="10"/>
  <c r="AA468" i="10"/>
  <c r="AB468" i="10"/>
  <c r="D469" i="10"/>
  <c r="E469" i="10"/>
  <c r="F469" i="10"/>
  <c r="G469" i="10"/>
  <c r="H469" i="10"/>
  <c r="I469" i="10"/>
  <c r="J469" i="10"/>
  <c r="K469" i="10"/>
  <c r="L469" i="10"/>
  <c r="M469" i="10"/>
  <c r="N469" i="10"/>
  <c r="O469" i="10"/>
  <c r="P469" i="10"/>
  <c r="Q469" i="10"/>
  <c r="S469" i="10"/>
  <c r="U469" i="10"/>
  <c r="W469" i="10"/>
  <c r="X469" i="10"/>
  <c r="Y469" i="10"/>
  <c r="Z469" i="10"/>
  <c r="AA469" i="10"/>
  <c r="AB469" i="10"/>
  <c r="D470" i="10"/>
  <c r="E470" i="10"/>
  <c r="F470" i="10"/>
  <c r="G470" i="10"/>
  <c r="H470" i="10"/>
  <c r="I470" i="10"/>
  <c r="J470" i="10"/>
  <c r="K470" i="10"/>
  <c r="L470" i="10"/>
  <c r="M470" i="10"/>
  <c r="N470" i="10"/>
  <c r="O470" i="10"/>
  <c r="P470" i="10"/>
  <c r="Q470" i="10"/>
  <c r="S470" i="10"/>
  <c r="U470" i="10"/>
  <c r="W470" i="10"/>
  <c r="X470" i="10"/>
  <c r="Y470" i="10"/>
  <c r="Z470" i="10"/>
  <c r="AA470" i="10"/>
  <c r="AB470" i="10"/>
  <c r="D471" i="10"/>
  <c r="E471" i="10"/>
  <c r="F471" i="10"/>
  <c r="G471" i="10"/>
  <c r="H471" i="10"/>
  <c r="I471" i="10"/>
  <c r="J471" i="10"/>
  <c r="K471" i="10"/>
  <c r="L471" i="10"/>
  <c r="M471" i="10"/>
  <c r="N471" i="10"/>
  <c r="O471" i="10"/>
  <c r="P471" i="10"/>
  <c r="Q471" i="10"/>
  <c r="S471" i="10"/>
  <c r="U471" i="10"/>
  <c r="W471" i="10"/>
  <c r="X471" i="10"/>
  <c r="Y471" i="10"/>
  <c r="Z471" i="10"/>
  <c r="AA471" i="10"/>
  <c r="AB471" i="10"/>
  <c r="D472" i="10"/>
  <c r="E472" i="10"/>
  <c r="F472" i="10"/>
  <c r="G472" i="10"/>
  <c r="H472" i="10"/>
  <c r="I472" i="10"/>
  <c r="J472" i="10"/>
  <c r="K472" i="10"/>
  <c r="L472" i="10"/>
  <c r="M472" i="10"/>
  <c r="N472" i="10"/>
  <c r="O472" i="10"/>
  <c r="P472" i="10"/>
  <c r="Q472" i="10"/>
  <c r="S472" i="10"/>
  <c r="U472" i="10"/>
  <c r="W472" i="10"/>
  <c r="X472" i="10"/>
  <c r="Y472" i="10"/>
  <c r="Z472" i="10"/>
  <c r="AA472" i="10"/>
  <c r="AB472" i="10"/>
  <c r="D473" i="10"/>
  <c r="E473" i="10"/>
  <c r="F473" i="10"/>
  <c r="G473" i="10"/>
  <c r="H473" i="10"/>
  <c r="I473" i="10"/>
  <c r="J473" i="10"/>
  <c r="K473" i="10"/>
  <c r="L473" i="10"/>
  <c r="M473" i="10"/>
  <c r="N473" i="10"/>
  <c r="O473" i="10"/>
  <c r="P473" i="10"/>
  <c r="Q473" i="10"/>
  <c r="S473" i="10"/>
  <c r="U473" i="10"/>
  <c r="W473" i="10"/>
  <c r="X473" i="10"/>
  <c r="Y473" i="10"/>
  <c r="Z473" i="10"/>
  <c r="AA473" i="10"/>
  <c r="AB473" i="10"/>
  <c r="D474" i="10"/>
  <c r="E474" i="10"/>
  <c r="F474" i="10"/>
  <c r="G474" i="10"/>
  <c r="H474" i="10"/>
  <c r="I474" i="10"/>
  <c r="J474" i="10"/>
  <c r="K474" i="10"/>
  <c r="L474" i="10"/>
  <c r="M474" i="10"/>
  <c r="N474" i="10"/>
  <c r="O474" i="10"/>
  <c r="P474" i="10"/>
  <c r="Q474" i="10"/>
  <c r="S474" i="10"/>
  <c r="U474" i="10"/>
  <c r="W474" i="10"/>
  <c r="X474" i="10"/>
  <c r="Y474" i="10"/>
  <c r="Z474" i="10"/>
  <c r="AA474" i="10"/>
  <c r="AB474" i="10"/>
  <c r="D475" i="10"/>
  <c r="E475" i="10"/>
  <c r="F475" i="10"/>
  <c r="G475" i="10"/>
  <c r="H475" i="10"/>
  <c r="I475" i="10"/>
  <c r="J475" i="10"/>
  <c r="K475" i="10"/>
  <c r="L475" i="10"/>
  <c r="M475" i="10"/>
  <c r="N475" i="10"/>
  <c r="O475" i="10"/>
  <c r="P475" i="10"/>
  <c r="Q475" i="10"/>
  <c r="S475" i="10"/>
  <c r="U475" i="10"/>
  <c r="W475" i="10"/>
  <c r="X475" i="10"/>
  <c r="Y475" i="10"/>
  <c r="Z475" i="10"/>
  <c r="AA475" i="10"/>
  <c r="AB475" i="10"/>
  <c r="D476" i="10"/>
  <c r="E476" i="10"/>
  <c r="F476" i="10"/>
  <c r="G476" i="10"/>
  <c r="H476" i="10"/>
  <c r="I476" i="10"/>
  <c r="J476" i="10"/>
  <c r="K476" i="10"/>
  <c r="L476" i="10"/>
  <c r="M476" i="10"/>
  <c r="N476" i="10"/>
  <c r="O476" i="10"/>
  <c r="P476" i="10"/>
  <c r="Q476" i="10"/>
  <c r="S476" i="10"/>
  <c r="U476" i="10"/>
  <c r="W476" i="10"/>
  <c r="X476" i="10"/>
  <c r="Y476" i="10"/>
  <c r="Z476" i="10"/>
  <c r="AA476" i="10"/>
  <c r="AB476" i="10"/>
  <c r="D477" i="10"/>
  <c r="E477" i="10"/>
  <c r="F477" i="10"/>
  <c r="G477" i="10"/>
  <c r="H477" i="10"/>
  <c r="I477" i="10"/>
  <c r="J477" i="10"/>
  <c r="K477" i="10"/>
  <c r="L477" i="10"/>
  <c r="M477" i="10"/>
  <c r="N477" i="10"/>
  <c r="O477" i="10"/>
  <c r="P477" i="10"/>
  <c r="Q477" i="10"/>
  <c r="S477" i="10"/>
  <c r="U477" i="10"/>
  <c r="W477" i="10"/>
  <c r="X477" i="10"/>
  <c r="Y477" i="10"/>
  <c r="Z477" i="10"/>
  <c r="AA477" i="10"/>
  <c r="AB477" i="10"/>
  <c r="D478" i="10"/>
  <c r="E478" i="10"/>
  <c r="F478" i="10"/>
  <c r="G478" i="10"/>
  <c r="H478" i="10"/>
  <c r="I478" i="10"/>
  <c r="J478" i="10"/>
  <c r="K478" i="10"/>
  <c r="L478" i="10"/>
  <c r="M478" i="10"/>
  <c r="N478" i="10"/>
  <c r="O478" i="10"/>
  <c r="P478" i="10"/>
  <c r="Q478" i="10"/>
  <c r="S478" i="10"/>
  <c r="U478" i="10"/>
  <c r="W478" i="10"/>
  <c r="X478" i="10"/>
  <c r="Y478" i="10"/>
  <c r="Z478" i="10"/>
  <c r="AA478" i="10"/>
  <c r="AB478" i="10"/>
  <c r="D479" i="10"/>
  <c r="E479" i="10"/>
  <c r="F479" i="10"/>
  <c r="G479" i="10"/>
  <c r="H479" i="10"/>
  <c r="I479" i="10"/>
  <c r="J479" i="10"/>
  <c r="K479" i="10"/>
  <c r="L479" i="10"/>
  <c r="M479" i="10"/>
  <c r="N479" i="10"/>
  <c r="O479" i="10"/>
  <c r="P479" i="10"/>
  <c r="Q479" i="10"/>
  <c r="S479" i="10"/>
  <c r="U479" i="10"/>
  <c r="W479" i="10"/>
  <c r="X479" i="10"/>
  <c r="Y479" i="10"/>
  <c r="Z479" i="10"/>
  <c r="AA479" i="10"/>
  <c r="AB479" i="10"/>
  <c r="D480" i="10"/>
  <c r="E480" i="10"/>
  <c r="F480" i="10"/>
  <c r="G480" i="10"/>
  <c r="H480" i="10"/>
  <c r="I480" i="10"/>
  <c r="J480" i="10"/>
  <c r="K480" i="10"/>
  <c r="L480" i="10"/>
  <c r="M480" i="10"/>
  <c r="N480" i="10"/>
  <c r="O480" i="10"/>
  <c r="P480" i="10"/>
  <c r="Q480" i="10"/>
  <c r="S480" i="10"/>
  <c r="U480" i="10"/>
  <c r="W480" i="10"/>
  <c r="X480" i="10"/>
  <c r="Y480" i="10"/>
  <c r="Z480" i="10"/>
  <c r="AA480" i="10"/>
  <c r="AB480" i="10"/>
  <c r="D481" i="10"/>
  <c r="E481" i="10"/>
  <c r="F481" i="10"/>
  <c r="G481" i="10"/>
  <c r="H481" i="10"/>
  <c r="I481" i="10"/>
  <c r="J481" i="10"/>
  <c r="K481" i="10"/>
  <c r="L481" i="10"/>
  <c r="M481" i="10"/>
  <c r="N481" i="10"/>
  <c r="O481" i="10"/>
  <c r="P481" i="10"/>
  <c r="Q481" i="10"/>
  <c r="S481" i="10"/>
  <c r="U481" i="10"/>
  <c r="W481" i="10"/>
  <c r="X481" i="10"/>
  <c r="Y481" i="10"/>
  <c r="Z481" i="10"/>
  <c r="AA481" i="10"/>
  <c r="AB481" i="10"/>
  <c r="D482" i="10"/>
  <c r="E482" i="10"/>
  <c r="F482" i="10"/>
  <c r="G482" i="10"/>
  <c r="H482" i="10"/>
  <c r="I482" i="10"/>
  <c r="J482" i="10"/>
  <c r="K482" i="10"/>
  <c r="L482" i="10"/>
  <c r="M482" i="10"/>
  <c r="N482" i="10"/>
  <c r="O482" i="10"/>
  <c r="P482" i="10"/>
  <c r="Q482" i="10"/>
  <c r="S482" i="10"/>
  <c r="U482" i="10"/>
  <c r="W482" i="10"/>
  <c r="X482" i="10"/>
  <c r="Y482" i="10"/>
  <c r="Z482" i="10"/>
  <c r="AA482" i="10"/>
  <c r="AB482" i="10"/>
  <c r="D483" i="10"/>
  <c r="E483" i="10"/>
  <c r="F483" i="10"/>
  <c r="G483" i="10"/>
  <c r="H483" i="10"/>
  <c r="I483" i="10"/>
  <c r="J483" i="10"/>
  <c r="K483" i="10"/>
  <c r="L483" i="10"/>
  <c r="M483" i="10"/>
  <c r="N483" i="10"/>
  <c r="O483" i="10"/>
  <c r="P483" i="10"/>
  <c r="Q483" i="10"/>
  <c r="S483" i="10"/>
  <c r="U483" i="10"/>
  <c r="W483" i="10"/>
  <c r="X483" i="10"/>
  <c r="Y483" i="10"/>
  <c r="Z483" i="10"/>
  <c r="AA483" i="10"/>
  <c r="AB483" i="10"/>
  <c r="D484" i="10"/>
  <c r="E484" i="10"/>
  <c r="F484" i="10"/>
  <c r="G484" i="10"/>
  <c r="H484" i="10"/>
  <c r="I484" i="10"/>
  <c r="J484" i="10"/>
  <c r="K484" i="10"/>
  <c r="L484" i="10"/>
  <c r="M484" i="10"/>
  <c r="N484" i="10"/>
  <c r="O484" i="10"/>
  <c r="P484" i="10"/>
  <c r="Q484" i="10"/>
  <c r="S484" i="10"/>
  <c r="U484" i="10"/>
  <c r="W484" i="10"/>
  <c r="X484" i="10"/>
  <c r="Y484" i="10"/>
  <c r="Z484" i="10"/>
  <c r="AA484" i="10"/>
  <c r="AB484" i="10"/>
  <c r="D485" i="10"/>
  <c r="E485" i="10"/>
  <c r="F485" i="10"/>
  <c r="G485" i="10"/>
  <c r="H485" i="10"/>
  <c r="I485" i="10"/>
  <c r="J485" i="10"/>
  <c r="K485" i="10"/>
  <c r="L485" i="10"/>
  <c r="M485" i="10"/>
  <c r="N485" i="10"/>
  <c r="O485" i="10"/>
  <c r="P485" i="10"/>
  <c r="Q485" i="10"/>
  <c r="S485" i="10"/>
  <c r="U485" i="10"/>
  <c r="W485" i="10"/>
  <c r="X485" i="10"/>
  <c r="Y485" i="10"/>
  <c r="Z485" i="10"/>
  <c r="AA485" i="10"/>
  <c r="AB485" i="10"/>
  <c r="D486" i="10"/>
  <c r="E486" i="10"/>
  <c r="F486" i="10"/>
  <c r="G486" i="10"/>
  <c r="H486" i="10"/>
  <c r="I486" i="10"/>
  <c r="J486" i="10"/>
  <c r="K486" i="10"/>
  <c r="L486" i="10"/>
  <c r="M486" i="10"/>
  <c r="N486" i="10"/>
  <c r="O486" i="10"/>
  <c r="P486" i="10"/>
  <c r="Q486" i="10"/>
  <c r="S486" i="10"/>
  <c r="U486" i="10"/>
  <c r="W486" i="10"/>
  <c r="X486" i="10"/>
  <c r="Y486" i="10"/>
  <c r="Z486" i="10"/>
  <c r="AA486" i="10"/>
  <c r="AB486" i="10"/>
  <c r="D487" i="10"/>
  <c r="E487" i="10"/>
  <c r="F487" i="10"/>
  <c r="G487" i="10"/>
  <c r="H487" i="10"/>
  <c r="I487" i="10"/>
  <c r="J487" i="10"/>
  <c r="K487" i="10"/>
  <c r="L487" i="10"/>
  <c r="M487" i="10"/>
  <c r="N487" i="10"/>
  <c r="O487" i="10"/>
  <c r="P487" i="10"/>
  <c r="Q487" i="10"/>
  <c r="S487" i="10"/>
  <c r="U487" i="10"/>
  <c r="W487" i="10"/>
  <c r="X487" i="10"/>
  <c r="Y487" i="10"/>
  <c r="Z487" i="10"/>
  <c r="AA487" i="10"/>
  <c r="AB487" i="10"/>
  <c r="D488" i="10"/>
  <c r="E488" i="10"/>
  <c r="F488" i="10"/>
  <c r="G488" i="10"/>
  <c r="H488" i="10"/>
  <c r="I488" i="10"/>
  <c r="J488" i="10"/>
  <c r="K488" i="10"/>
  <c r="L488" i="10"/>
  <c r="M488" i="10"/>
  <c r="N488" i="10"/>
  <c r="O488" i="10"/>
  <c r="P488" i="10"/>
  <c r="Q488" i="10"/>
  <c r="S488" i="10"/>
  <c r="U488" i="10"/>
  <c r="W488" i="10"/>
  <c r="X488" i="10"/>
  <c r="Y488" i="10"/>
  <c r="Z488" i="10"/>
  <c r="AA488" i="10"/>
  <c r="AB488" i="10"/>
  <c r="D489" i="10"/>
  <c r="E489" i="10"/>
  <c r="F489" i="10"/>
  <c r="G489" i="10"/>
  <c r="H489" i="10"/>
  <c r="I489" i="10"/>
  <c r="J489" i="10"/>
  <c r="K489" i="10"/>
  <c r="L489" i="10"/>
  <c r="M489" i="10"/>
  <c r="N489" i="10"/>
  <c r="O489" i="10"/>
  <c r="P489" i="10"/>
  <c r="Q489" i="10"/>
  <c r="S489" i="10"/>
  <c r="U489" i="10"/>
  <c r="W489" i="10"/>
  <c r="X489" i="10"/>
  <c r="Y489" i="10"/>
  <c r="Z489" i="10"/>
  <c r="AA489" i="10"/>
  <c r="AB489" i="10"/>
  <c r="D490" i="10"/>
  <c r="E490" i="10"/>
  <c r="F490" i="10"/>
  <c r="G490" i="10"/>
  <c r="H490" i="10"/>
  <c r="I490" i="10"/>
  <c r="J490" i="10"/>
  <c r="K490" i="10"/>
  <c r="L490" i="10"/>
  <c r="M490" i="10"/>
  <c r="N490" i="10"/>
  <c r="O490" i="10"/>
  <c r="P490" i="10"/>
  <c r="Q490" i="10"/>
  <c r="S490" i="10"/>
  <c r="U490" i="10"/>
  <c r="W490" i="10"/>
  <c r="X490" i="10"/>
  <c r="Y490" i="10"/>
  <c r="Z490" i="10"/>
  <c r="AA490" i="10"/>
  <c r="AB490" i="10"/>
  <c r="D491" i="10"/>
  <c r="E491" i="10"/>
  <c r="F491" i="10"/>
  <c r="G491" i="10"/>
  <c r="H491" i="10"/>
  <c r="I491" i="10"/>
  <c r="J491" i="10"/>
  <c r="K491" i="10"/>
  <c r="L491" i="10"/>
  <c r="M491" i="10"/>
  <c r="N491" i="10"/>
  <c r="O491" i="10"/>
  <c r="P491" i="10"/>
  <c r="Q491" i="10"/>
  <c r="S491" i="10"/>
  <c r="U491" i="10"/>
  <c r="W491" i="10"/>
  <c r="X491" i="10"/>
  <c r="Y491" i="10"/>
  <c r="Z491" i="10"/>
  <c r="AA491" i="10"/>
  <c r="AB491" i="10"/>
  <c r="D492" i="10"/>
  <c r="E492" i="10"/>
  <c r="F492" i="10"/>
  <c r="G492" i="10"/>
  <c r="H492" i="10"/>
  <c r="I492" i="10"/>
  <c r="J492" i="10"/>
  <c r="K492" i="10"/>
  <c r="L492" i="10"/>
  <c r="M492" i="10"/>
  <c r="N492" i="10"/>
  <c r="O492" i="10"/>
  <c r="P492" i="10"/>
  <c r="Q492" i="10"/>
  <c r="S492" i="10"/>
  <c r="U492" i="10"/>
  <c r="W492" i="10"/>
  <c r="X492" i="10"/>
  <c r="Y492" i="10"/>
  <c r="Z492" i="10"/>
  <c r="AA492" i="10"/>
  <c r="AB492" i="10"/>
  <c r="D493" i="10"/>
  <c r="E493" i="10"/>
  <c r="F493" i="10"/>
  <c r="G493" i="10"/>
  <c r="H493" i="10"/>
  <c r="I493" i="10"/>
  <c r="J493" i="10"/>
  <c r="K493" i="10"/>
  <c r="L493" i="10"/>
  <c r="M493" i="10"/>
  <c r="N493" i="10"/>
  <c r="O493" i="10"/>
  <c r="P493" i="10"/>
  <c r="Q493" i="10"/>
  <c r="S493" i="10"/>
  <c r="U493" i="10"/>
  <c r="W493" i="10"/>
  <c r="X493" i="10"/>
  <c r="Y493" i="10"/>
  <c r="Z493" i="10"/>
  <c r="AA493" i="10"/>
  <c r="AB493" i="10"/>
  <c r="D494" i="10"/>
  <c r="E494" i="10"/>
  <c r="F494" i="10"/>
  <c r="G494" i="10"/>
  <c r="H494" i="10"/>
  <c r="I494" i="10"/>
  <c r="J494" i="10"/>
  <c r="K494" i="10"/>
  <c r="L494" i="10"/>
  <c r="M494" i="10"/>
  <c r="N494" i="10"/>
  <c r="O494" i="10"/>
  <c r="P494" i="10"/>
  <c r="Q494" i="10"/>
  <c r="S494" i="10"/>
  <c r="U494" i="10"/>
  <c r="W494" i="10"/>
  <c r="X494" i="10"/>
  <c r="Y494" i="10"/>
  <c r="Z494" i="10"/>
  <c r="AA494" i="10"/>
  <c r="AB494" i="10"/>
  <c r="D495" i="10"/>
  <c r="E495" i="10"/>
  <c r="F495" i="10"/>
  <c r="G495" i="10"/>
  <c r="H495" i="10"/>
  <c r="I495" i="10"/>
  <c r="J495" i="10"/>
  <c r="K495" i="10"/>
  <c r="L495" i="10"/>
  <c r="M495" i="10"/>
  <c r="N495" i="10"/>
  <c r="O495" i="10"/>
  <c r="P495" i="10"/>
  <c r="Q495" i="10"/>
  <c r="S495" i="10"/>
  <c r="U495" i="10"/>
  <c r="W495" i="10"/>
  <c r="X495" i="10"/>
  <c r="Y495" i="10"/>
  <c r="Z495" i="10"/>
  <c r="AA495" i="10"/>
  <c r="AB495" i="10"/>
  <c r="D496" i="10"/>
  <c r="E496" i="10"/>
  <c r="F496" i="10"/>
  <c r="G496" i="10"/>
  <c r="H496" i="10"/>
  <c r="I496" i="10"/>
  <c r="J496" i="10"/>
  <c r="K496" i="10"/>
  <c r="L496" i="10"/>
  <c r="M496" i="10"/>
  <c r="N496" i="10"/>
  <c r="O496" i="10"/>
  <c r="P496" i="10"/>
  <c r="Q496" i="10"/>
  <c r="S496" i="10"/>
  <c r="U496" i="10"/>
  <c r="W496" i="10"/>
  <c r="X496" i="10"/>
  <c r="Y496" i="10"/>
  <c r="Z496" i="10"/>
  <c r="AA496" i="10"/>
  <c r="AB496" i="10"/>
  <c r="D497" i="10"/>
  <c r="E497" i="10"/>
  <c r="F497" i="10"/>
  <c r="G497" i="10"/>
  <c r="H497" i="10"/>
  <c r="I497" i="10"/>
  <c r="J497" i="10"/>
  <c r="K497" i="10"/>
  <c r="L497" i="10"/>
  <c r="M497" i="10"/>
  <c r="N497" i="10"/>
  <c r="O497" i="10"/>
  <c r="P497" i="10"/>
  <c r="Q497" i="10"/>
  <c r="S497" i="10"/>
  <c r="U497" i="10"/>
  <c r="W497" i="10"/>
  <c r="X497" i="10"/>
  <c r="Y497" i="10"/>
  <c r="Z497" i="10"/>
  <c r="AA497" i="10"/>
  <c r="AB497" i="10"/>
  <c r="D498" i="10"/>
  <c r="E498" i="10"/>
  <c r="F498" i="10"/>
  <c r="G498" i="10"/>
  <c r="H498" i="10"/>
  <c r="I498" i="10"/>
  <c r="J498" i="10"/>
  <c r="K498" i="10"/>
  <c r="L498" i="10"/>
  <c r="M498" i="10"/>
  <c r="N498" i="10"/>
  <c r="O498" i="10"/>
  <c r="P498" i="10"/>
  <c r="Q498" i="10"/>
  <c r="S498" i="10"/>
  <c r="U498" i="10"/>
  <c r="W498" i="10"/>
  <c r="X498" i="10"/>
  <c r="Y498" i="10"/>
  <c r="Z498" i="10"/>
  <c r="AA498" i="10"/>
  <c r="AB498" i="10"/>
  <c r="D499" i="10"/>
  <c r="E499" i="10"/>
  <c r="F499" i="10"/>
  <c r="G499" i="10"/>
  <c r="H499" i="10"/>
  <c r="I499" i="10"/>
  <c r="J499" i="10"/>
  <c r="K499" i="10"/>
  <c r="L499" i="10"/>
  <c r="M499" i="10"/>
  <c r="N499" i="10"/>
  <c r="O499" i="10"/>
  <c r="P499" i="10"/>
  <c r="Q499" i="10"/>
  <c r="S499" i="10"/>
  <c r="U499" i="10"/>
  <c r="W499" i="10"/>
  <c r="X499" i="10"/>
  <c r="Y499" i="10"/>
  <c r="Z499" i="10"/>
  <c r="AA499" i="10"/>
  <c r="AB499" i="10"/>
  <c r="D500" i="10"/>
  <c r="E500" i="10"/>
  <c r="F500" i="10"/>
  <c r="G500" i="10"/>
  <c r="H500" i="10"/>
  <c r="I500" i="10"/>
  <c r="J500" i="10"/>
  <c r="K500" i="10"/>
  <c r="L500" i="10"/>
  <c r="M500" i="10"/>
  <c r="N500" i="10"/>
  <c r="O500" i="10"/>
  <c r="P500" i="10"/>
  <c r="Q500" i="10"/>
  <c r="S500" i="10"/>
  <c r="U500" i="10"/>
  <c r="W500" i="10"/>
  <c r="X500" i="10"/>
  <c r="Y500" i="10"/>
  <c r="Z500" i="10"/>
  <c r="AA500" i="10"/>
  <c r="AB500" i="10"/>
  <c r="D501" i="10"/>
  <c r="E501" i="10"/>
  <c r="F501" i="10"/>
  <c r="G501" i="10"/>
  <c r="H501" i="10"/>
  <c r="I501" i="10"/>
  <c r="J501" i="10"/>
  <c r="K501" i="10"/>
  <c r="L501" i="10"/>
  <c r="M501" i="10"/>
  <c r="N501" i="10"/>
  <c r="O501" i="10"/>
  <c r="P501" i="10"/>
  <c r="Q501" i="10"/>
  <c r="S501" i="10"/>
  <c r="U501" i="10"/>
  <c r="W501" i="10"/>
  <c r="X501" i="10"/>
  <c r="Y501" i="10"/>
  <c r="Z501" i="10"/>
  <c r="AA501" i="10"/>
  <c r="AB501" i="10"/>
  <c r="D502" i="10"/>
  <c r="E502" i="10"/>
  <c r="F502" i="10"/>
  <c r="G502" i="10"/>
  <c r="H502" i="10"/>
  <c r="I502" i="10"/>
  <c r="J502" i="10"/>
  <c r="K502" i="10"/>
  <c r="L502" i="10"/>
  <c r="M502" i="10"/>
  <c r="N502" i="10"/>
  <c r="O502" i="10"/>
  <c r="P502" i="10"/>
  <c r="Q502" i="10"/>
  <c r="S502" i="10"/>
  <c r="U502" i="10"/>
  <c r="W502" i="10"/>
  <c r="X502" i="10"/>
  <c r="Y502" i="10"/>
  <c r="Z502" i="10"/>
  <c r="AA502" i="10"/>
  <c r="AB502" i="10"/>
  <c r="D503" i="10"/>
  <c r="E503" i="10"/>
  <c r="F503" i="10"/>
  <c r="G503" i="10"/>
  <c r="H503" i="10"/>
  <c r="I503" i="10"/>
  <c r="J503" i="10"/>
  <c r="K503" i="10"/>
  <c r="L503" i="10"/>
  <c r="M503" i="10"/>
  <c r="N503" i="10"/>
  <c r="O503" i="10"/>
  <c r="P503" i="10"/>
  <c r="Q503" i="10"/>
  <c r="S503" i="10"/>
  <c r="U503" i="10"/>
  <c r="W503" i="10"/>
  <c r="X503" i="10"/>
  <c r="Y503" i="10"/>
  <c r="Z503" i="10"/>
  <c r="AA503" i="10"/>
  <c r="AB503" i="10"/>
  <c r="D504" i="10"/>
  <c r="E504" i="10"/>
  <c r="F504" i="10"/>
  <c r="G504" i="10"/>
  <c r="H504" i="10"/>
  <c r="I504" i="10"/>
  <c r="J504" i="10"/>
  <c r="K504" i="10"/>
  <c r="L504" i="10"/>
  <c r="M504" i="10"/>
  <c r="N504" i="10"/>
  <c r="O504" i="10"/>
  <c r="P504" i="10"/>
  <c r="Q504" i="10"/>
  <c r="S504" i="10"/>
  <c r="U504" i="10"/>
  <c r="W504" i="10"/>
  <c r="X504" i="10"/>
  <c r="Y504" i="10"/>
  <c r="Z504" i="10"/>
  <c r="AA504" i="10"/>
  <c r="AB504" i="10"/>
  <c r="D505" i="10"/>
  <c r="E505" i="10"/>
  <c r="F505" i="10"/>
  <c r="G505" i="10"/>
  <c r="H505" i="10"/>
  <c r="I505" i="10"/>
  <c r="J505" i="10"/>
  <c r="K505" i="10"/>
  <c r="L505" i="10"/>
  <c r="M505" i="10"/>
  <c r="N505" i="10"/>
  <c r="O505" i="10"/>
  <c r="P505" i="10"/>
  <c r="Q505" i="10"/>
  <c r="S505" i="10"/>
  <c r="U505" i="10"/>
  <c r="W505" i="10"/>
  <c r="X505" i="10"/>
  <c r="Y505" i="10"/>
  <c r="Z505" i="10"/>
  <c r="AA505" i="10"/>
  <c r="AB505" i="10"/>
  <c r="D506" i="10"/>
  <c r="E506" i="10"/>
  <c r="F506" i="10"/>
  <c r="G506" i="10"/>
  <c r="H506" i="10"/>
  <c r="I506" i="10"/>
  <c r="J506" i="10"/>
  <c r="K506" i="10"/>
  <c r="L506" i="10"/>
  <c r="M506" i="10"/>
  <c r="N506" i="10"/>
  <c r="O506" i="10"/>
  <c r="P506" i="10"/>
  <c r="Q506" i="10"/>
  <c r="S506" i="10"/>
  <c r="U506" i="10"/>
  <c r="W506" i="10"/>
  <c r="X506" i="10"/>
  <c r="Y506" i="10"/>
  <c r="Z506" i="10"/>
  <c r="AA506" i="10"/>
  <c r="AB506" i="10"/>
  <c r="D507" i="10"/>
  <c r="E507" i="10"/>
  <c r="F507" i="10"/>
  <c r="G507" i="10"/>
  <c r="H507" i="10"/>
  <c r="I507" i="10"/>
  <c r="J507" i="10"/>
  <c r="K507" i="10"/>
  <c r="L507" i="10"/>
  <c r="M507" i="10"/>
  <c r="N507" i="10"/>
  <c r="O507" i="10"/>
  <c r="P507" i="10"/>
  <c r="Q507" i="10"/>
  <c r="S507" i="10"/>
  <c r="U507" i="10"/>
  <c r="W507" i="10"/>
  <c r="X507" i="10"/>
  <c r="Y507" i="10"/>
  <c r="Z507" i="10"/>
  <c r="AA507" i="10"/>
  <c r="AB507" i="10"/>
  <c r="D508" i="10"/>
  <c r="E508" i="10"/>
  <c r="F508" i="10"/>
  <c r="G508" i="10"/>
  <c r="H508" i="10"/>
  <c r="I508" i="10"/>
  <c r="J508" i="10"/>
  <c r="K508" i="10"/>
  <c r="L508" i="10"/>
  <c r="M508" i="10"/>
  <c r="N508" i="10"/>
  <c r="O508" i="10"/>
  <c r="P508" i="10"/>
  <c r="Q508" i="10"/>
  <c r="S508" i="10"/>
  <c r="U508" i="10"/>
  <c r="W508" i="10"/>
  <c r="X508" i="10"/>
  <c r="Y508" i="10"/>
  <c r="Z508" i="10"/>
  <c r="AA508" i="10"/>
  <c r="AB508" i="10"/>
  <c r="D509" i="10"/>
  <c r="E509" i="10"/>
  <c r="F509" i="10"/>
  <c r="G509" i="10"/>
  <c r="H509" i="10"/>
  <c r="I509" i="10"/>
  <c r="J509" i="10"/>
  <c r="K509" i="10"/>
  <c r="L509" i="10"/>
  <c r="M509" i="10"/>
  <c r="N509" i="10"/>
  <c r="O509" i="10"/>
  <c r="P509" i="10"/>
  <c r="Q509" i="10"/>
  <c r="S509" i="10"/>
  <c r="U509" i="10"/>
  <c r="W509" i="10"/>
  <c r="X509" i="10"/>
  <c r="Y509" i="10"/>
  <c r="Z509" i="10"/>
  <c r="AA509" i="10"/>
  <c r="AB509" i="10"/>
  <c r="D510" i="10"/>
  <c r="E510" i="10"/>
  <c r="F510" i="10"/>
  <c r="G510" i="10"/>
  <c r="H510" i="10"/>
  <c r="I510" i="10"/>
  <c r="J510" i="10"/>
  <c r="K510" i="10"/>
  <c r="L510" i="10"/>
  <c r="M510" i="10"/>
  <c r="N510" i="10"/>
  <c r="O510" i="10"/>
  <c r="P510" i="10"/>
  <c r="Q510" i="10"/>
  <c r="S510" i="10"/>
  <c r="U510" i="10"/>
  <c r="W510" i="10"/>
  <c r="X510" i="10"/>
  <c r="Y510" i="10"/>
  <c r="Z510" i="10"/>
  <c r="AA510" i="10"/>
  <c r="AB510" i="10"/>
  <c r="D511" i="10"/>
  <c r="E511" i="10"/>
  <c r="F511" i="10"/>
  <c r="G511" i="10"/>
  <c r="H511" i="10"/>
  <c r="I511" i="10"/>
  <c r="J511" i="10"/>
  <c r="K511" i="10"/>
  <c r="L511" i="10"/>
  <c r="M511" i="10"/>
  <c r="N511" i="10"/>
  <c r="O511" i="10"/>
  <c r="P511" i="10"/>
  <c r="Q511" i="10"/>
  <c r="S511" i="10"/>
  <c r="U511" i="10"/>
  <c r="W511" i="10"/>
  <c r="X511" i="10"/>
  <c r="Y511" i="10"/>
  <c r="Z511" i="10"/>
  <c r="AA511" i="10"/>
  <c r="AB511" i="10"/>
  <c r="D512" i="10"/>
  <c r="E512" i="10"/>
  <c r="F512" i="10"/>
  <c r="G512" i="10"/>
  <c r="H512" i="10"/>
  <c r="I512" i="10"/>
  <c r="J512" i="10"/>
  <c r="K512" i="10"/>
  <c r="L512" i="10"/>
  <c r="M512" i="10"/>
  <c r="N512" i="10"/>
  <c r="O512" i="10"/>
  <c r="P512" i="10"/>
  <c r="Q512" i="10"/>
  <c r="S512" i="10"/>
  <c r="U512" i="10"/>
  <c r="W512" i="10"/>
  <c r="X512" i="10"/>
  <c r="Y512" i="10"/>
  <c r="Z512" i="10"/>
  <c r="AA512" i="10"/>
  <c r="AB512" i="10"/>
  <c r="D513" i="10"/>
  <c r="E513" i="10"/>
  <c r="F513" i="10"/>
  <c r="G513" i="10"/>
  <c r="H513" i="10"/>
  <c r="I513" i="10"/>
  <c r="J513" i="10"/>
  <c r="K513" i="10"/>
  <c r="L513" i="10"/>
  <c r="M513" i="10"/>
  <c r="N513" i="10"/>
  <c r="O513" i="10"/>
  <c r="P513" i="10"/>
  <c r="Q513" i="10"/>
  <c r="S513" i="10"/>
  <c r="U513" i="10"/>
  <c r="W513" i="10"/>
  <c r="X513" i="10"/>
  <c r="Y513" i="10"/>
  <c r="Z513" i="10"/>
  <c r="AA513" i="10"/>
  <c r="AB513" i="10"/>
  <c r="D514" i="10"/>
  <c r="E514" i="10"/>
  <c r="F514" i="10"/>
  <c r="G514" i="10"/>
  <c r="H514" i="10"/>
  <c r="I514" i="10"/>
  <c r="J514" i="10"/>
  <c r="K514" i="10"/>
  <c r="L514" i="10"/>
  <c r="M514" i="10"/>
  <c r="N514" i="10"/>
  <c r="O514" i="10"/>
  <c r="P514" i="10"/>
  <c r="Q514" i="10"/>
  <c r="S514" i="10"/>
  <c r="U514" i="10"/>
  <c r="W514" i="10"/>
  <c r="X514" i="10"/>
  <c r="Y514" i="10"/>
  <c r="Z514" i="10"/>
  <c r="AA514" i="10"/>
  <c r="AB514" i="10"/>
  <c r="D515" i="10"/>
  <c r="E515" i="10"/>
  <c r="F515" i="10"/>
  <c r="G515" i="10"/>
  <c r="H515" i="10"/>
  <c r="I515" i="10"/>
  <c r="J515" i="10"/>
  <c r="K515" i="10"/>
  <c r="L515" i="10"/>
  <c r="M515" i="10"/>
  <c r="N515" i="10"/>
  <c r="O515" i="10"/>
  <c r="P515" i="10"/>
  <c r="Q515" i="10"/>
  <c r="S515" i="10"/>
  <c r="U515" i="10"/>
  <c r="W515" i="10"/>
  <c r="X515" i="10"/>
  <c r="Y515" i="10"/>
  <c r="Z515" i="10"/>
  <c r="AA515" i="10"/>
  <c r="AB515" i="10"/>
  <c r="D516" i="10"/>
  <c r="E516" i="10"/>
  <c r="F516" i="10"/>
  <c r="G516" i="10"/>
  <c r="H516" i="10"/>
  <c r="I516" i="10"/>
  <c r="J516" i="10"/>
  <c r="K516" i="10"/>
  <c r="L516" i="10"/>
  <c r="M516" i="10"/>
  <c r="N516" i="10"/>
  <c r="O516" i="10"/>
  <c r="P516" i="10"/>
  <c r="Q516" i="10"/>
  <c r="S516" i="10"/>
  <c r="U516" i="10"/>
  <c r="W516" i="10"/>
  <c r="X516" i="10"/>
  <c r="Y516" i="10"/>
  <c r="Z516" i="10"/>
  <c r="AA516" i="10"/>
  <c r="AB516" i="10"/>
  <c r="D517" i="10"/>
  <c r="E517" i="10"/>
  <c r="F517" i="10"/>
  <c r="G517" i="10"/>
  <c r="H517" i="10"/>
  <c r="I517" i="10"/>
  <c r="J517" i="10"/>
  <c r="K517" i="10"/>
  <c r="L517" i="10"/>
  <c r="M517" i="10"/>
  <c r="N517" i="10"/>
  <c r="O517" i="10"/>
  <c r="P517" i="10"/>
  <c r="Q517" i="10"/>
  <c r="S517" i="10"/>
  <c r="U517" i="10"/>
  <c r="W517" i="10"/>
  <c r="X517" i="10"/>
  <c r="Y517" i="10"/>
  <c r="Z517" i="10"/>
  <c r="AA517" i="10"/>
  <c r="AB517" i="10"/>
  <c r="D518" i="10"/>
  <c r="E518" i="10"/>
  <c r="F518" i="10"/>
  <c r="G518" i="10"/>
  <c r="H518" i="10"/>
  <c r="I518" i="10"/>
  <c r="J518" i="10"/>
  <c r="K518" i="10"/>
  <c r="L518" i="10"/>
  <c r="M518" i="10"/>
  <c r="N518" i="10"/>
  <c r="O518" i="10"/>
  <c r="P518" i="10"/>
  <c r="Q518" i="10"/>
  <c r="S518" i="10"/>
  <c r="U518" i="10"/>
  <c r="W518" i="10"/>
  <c r="X518" i="10"/>
  <c r="Y518" i="10"/>
  <c r="Z518" i="10"/>
  <c r="AA518" i="10"/>
  <c r="AB518" i="10"/>
  <c r="D519" i="10"/>
  <c r="E519" i="10"/>
  <c r="F519" i="10"/>
  <c r="G519" i="10"/>
  <c r="H519" i="10"/>
  <c r="I519" i="10"/>
  <c r="J519" i="10"/>
  <c r="K519" i="10"/>
  <c r="L519" i="10"/>
  <c r="M519" i="10"/>
  <c r="N519" i="10"/>
  <c r="O519" i="10"/>
  <c r="P519" i="10"/>
  <c r="Q519" i="10"/>
  <c r="S519" i="10"/>
  <c r="U519" i="10"/>
  <c r="W519" i="10"/>
  <c r="X519" i="10"/>
  <c r="Y519" i="10"/>
  <c r="Z519" i="10"/>
  <c r="AA519" i="10"/>
  <c r="AB519" i="10"/>
  <c r="D520" i="10"/>
  <c r="E520" i="10"/>
  <c r="F520" i="10"/>
  <c r="G520" i="10"/>
  <c r="H520" i="10"/>
  <c r="I520" i="10"/>
  <c r="J520" i="10"/>
  <c r="K520" i="10"/>
  <c r="L520" i="10"/>
  <c r="M520" i="10"/>
  <c r="N520" i="10"/>
  <c r="O520" i="10"/>
  <c r="P520" i="10"/>
  <c r="Q520" i="10"/>
  <c r="S520" i="10"/>
  <c r="U520" i="10"/>
  <c r="W520" i="10"/>
  <c r="X520" i="10"/>
  <c r="Y520" i="10"/>
  <c r="Z520" i="10"/>
  <c r="AA520" i="10"/>
  <c r="AB520" i="10"/>
  <c r="D521" i="10"/>
  <c r="E521" i="10"/>
  <c r="F521" i="10"/>
  <c r="G521" i="10"/>
  <c r="H521" i="10"/>
  <c r="I521" i="10"/>
  <c r="J521" i="10"/>
  <c r="K521" i="10"/>
  <c r="L521" i="10"/>
  <c r="M521" i="10"/>
  <c r="N521" i="10"/>
  <c r="O521" i="10"/>
  <c r="P521" i="10"/>
  <c r="Q521" i="10"/>
  <c r="S521" i="10"/>
  <c r="U521" i="10"/>
  <c r="W521" i="10"/>
  <c r="X521" i="10"/>
  <c r="Y521" i="10"/>
  <c r="Z521" i="10"/>
  <c r="AA521" i="10"/>
  <c r="AB521" i="10"/>
  <c r="D522" i="10"/>
  <c r="E522" i="10"/>
  <c r="F522" i="10"/>
  <c r="G522" i="10"/>
  <c r="H522" i="10"/>
  <c r="I522" i="10"/>
  <c r="J522" i="10"/>
  <c r="K522" i="10"/>
  <c r="L522" i="10"/>
  <c r="M522" i="10"/>
  <c r="N522" i="10"/>
  <c r="O522" i="10"/>
  <c r="P522" i="10"/>
  <c r="Q522" i="10"/>
  <c r="S522" i="10"/>
  <c r="U522" i="10"/>
  <c r="W522" i="10"/>
  <c r="X522" i="10"/>
  <c r="Y522" i="10"/>
  <c r="Z522" i="10"/>
  <c r="AA522" i="10"/>
  <c r="AB522" i="10"/>
  <c r="D523" i="10"/>
  <c r="E523" i="10"/>
  <c r="F523" i="10"/>
  <c r="G523" i="10"/>
  <c r="H523" i="10"/>
  <c r="I523" i="10"/>
  <c r="J523" i="10"/>
  <c r="K523" i="10"/>
  <c r="L523" i="10"/>
  <c r="M523" i="10"/>
  <c r="N523" i="10"/>
  <c r="O523" i="10"/>
  <c r="P523" i="10"/>
  <c r="Q523" i="10"/>
  <c r="S523" i="10"/>
  <c r="U523" i="10"/>
  <c r="W523" i="10"/>
  <c r="X523" i="10"/>
  <c r="Y523" i="10"/>
  <c r="Z523" i="10"/>
  <c r="AA523" i="10"/>
  <c r="AB523" i="10"/>
  <c r="D524" i="10"/>
  <c r="E524" i="10"/>
  <c r="F524" i="10"/>
  <c r="G524" i="10"/>
  <c r="H524" i="10"/>
  <c r="I524" i="10"/>
  <c r="J524" i="10"/>
  <c r="K524" i="10"/>
  <c r="L524" i="10"/>
  <c r="M524" i="10"/>
  <c r="N524" i="10"/>
  <c r="O524" i="10"/>
  <c r="P524" i="10"/>
  <c r="Q524" i="10"/>
  <c r="S524" i="10"/>
  <c r="U524" i="10"/>
  <c r="W524" i="10"/>
  <c r="X524" i="10"/>
  <c r="Y524" i="10"/>
  <c r="Z524" i="10"/>
  <c r="AA524" i="10"/>
  <c r="AB524" i="10"/>
  <c r="D525" i="10"/>
  <c r="E525" i="10"/>
  <c r="F525" i="10"/>
  <c r="G525" i="10"/>
  <c r="H525" i="10"/>
  <c r="I525" i="10"/>
  <c r="J525" i="10"/>
  <c r="K525" i="10"/>
  <c r="L525" i="10"/>
  <c r="M525" i="10"/>
  <c r="N525" i="10"/>
  <c r="O525" i="10"/>
  <c r="P525" i="10"/>
  <c r="Q525" i="10"/>
  <c r="S525" i="10"/>
  <c r="U525" i="10"/>
  <c r="W525" i="10"/>
  <c r="X525" i="10"/>
  <c r="Y525" i="10"/>
  <c r="Z525" i="10"/>
  <c r="AA525" i="10"/>
  <c r="AB525" i="10"/>
  <c r="D526" i="10"/>
  <c r="E526" i="10"/>
  <c r="F526" i="10"/>
  <c r="G526" i="10"/>
  <c r="H526" i="10"/>
  <c r="I526" i="10"/>
  <c r="J526" i="10"/>
  <c r="K526" i="10"/>
  <c r="L526" i="10"/>
  <c r="M526" i="10"/>
  <c r="N526" i="10"/>
  <c r="O526" i="10"/>
  <c r="P526" i="10"/>
  <c r="Q526" i="10"/>
  <c r="S526" i="10"/>
  <c r="U526" i="10"/>
  <c r="W526" i="10"/>
  <c r="X526" i="10"/>
  <c r="Y526" i="10"/>
  <c r="Z526" i="10"/>
  <c r="AA526" i="10"/>
  <c r="AB526" i="10"/>
  <c r="D527" i="10"/>
  <c r="E527" i="10"/>
  <c r="F527" i="10"/>
  <c r="G527" i="10"/>
  <c r="H527" i="10"/>
  <c r="I527" i="10"/>
  <c r="J527" i="10"/>
  <c r="K527" i="10"/>
  <c r="L527" i="10"/>
  <c r="M527" i="10"/>
  <c r="N527" i="10"/>
  <c r="O527" i="10"/>
  <c r="P527" i="10"/>
  <c r="Q527" i="10"/>
  <c r="S527" i="10"/>
  <c r="U527" i="10"/>
  <c r="W527" i="10"/>
  <c r="X527" i="10"/>
  <c r="Y527" i="10"/>
  <c r="Z527" i="10"/>
  <c r="AA527" i="10"/>
  <c r="AB527" i="10"/>
  <c r="D528" i="10"/>
  <c r="E528" i="10"/>
  <c r="F528" i="10"/>
  <c r="G528" i="10"/>
  <c r="H528" i="10"/>
  <c r="I528" i="10"/>
  <c r="J528" i="10"/>
  <c r="K528" i="10"/>
  <c r="L528" i="10"/>
  <c r="M528" i="10"/>
  <c r="N528" i="10"/>
  <c r="O528" i="10"/>
  <c r="P528" i="10"/>
  <c r="Q528" i="10"/>
  <c r="S528" i="10"/>
  <c r="U528" i="10"/>
  <c r="W528" i="10"/>
  <c r="X528" i="10"/>
  <c r="Y528" i="10"/>
  <c r="Z528" i="10"/>
  <c r="AA528" i="10"/>
  <c r="AB528" i="10"/>
  <c r="D529" i="10"/>
  <c r="E529" i="10"/>
  <c r="F529" i="10"/>
  <c r="G529" i="10"/>
  <c r="H529" i="10"/>
  <c r="I529" i="10"/>
  <c r="J529" i="10"/>
  <c r="K529" i="10"/>
  <c r="L529" i="10"/>
  <c r="M529" i="10"/>
  <c r="N529" i="10"/>
  <c r="O529" i="10"/>
  <c r="P529" i="10"/>
  <c r="Q529" i="10"/>
  <c r="S529" i="10"/>
  <c r="U529" i="10"/>
  <c r="W529" i="10"/>
  <c r="X529" i="10"/>
  <c r="Y529" i="10"/>
  <c r="Z529" i="10"/>
  <c r="AA529" i="10"/>
  <c r="AB529" i="10"/>
  <c r="D530" i="10"/>
  <c r="E530" i="10"/>
  <c r="F530" i="10"/>
  <c r="G530" i="10"/>
  <c r="H530" i="10"/>
  <c r="I530" i="10"/>
  <c r="J530" i="10"/>
  <c r="K530" i="10"/>
  <c r="L530" i="10"/>
  <c r="M530" i="10"/>
  <c r="N530" i="10"/>
  <c r="O530" i="10"/>
  <c r="P530" i="10"/>
  <c r="Q530" i="10"/>
  <c r="S530" i="10"/>
  <c r="U530" i="10"/>
  <c r="W530" i="10"/>
  <c r="X530" i="10"/>
  <c r="Y530" i="10"/>
  <c r="Z530" i="10"/>
  <c r="AA530" i="10"/>
  <c r="AB530" i="10"/>
  <c r="D531" i="10"/>
  <c r="E531" i="10"/>
  <c r="F531" i="10"/>
  <c r="G531" i="10"/>
  <c r="H531" i="10"/>
  <c r="I531" i="10"/>
  <c r="J531" i="10"/>
  <c r="K531" i="10"/>
  <c r="L531" i="10"/>
  <c r="M531" i="10"/>
  <c r="N531" i="10"/>
  <c r="O531" i="10"/>
  <c r="P531" i="10"/>
  <c r="Q531" i="10"/>
  <c r="S531" i="10"/>
  <c r="U531" i="10"/>
  <c r="W531" i="10"/>
  <c r="X531" i="10"/>
  <c r="Y531" i="10"/>
  <c r="Z531" i="10"/>
  <c r="AA531" i="10"/>
  <c r="AB531" i="10"/>
  <c r="D532" i="10"/>
  <c r="E532" i="10"/>
  <c r="F532" i="10"/>
  <c r="G532" i="10"/>
  <c r="H532" i="10"/>
  <c r="I532" i="10"/>
  <c r="J532" i="10"/>
  <c r="K532" i="10"/>
  <c r="L532" i="10"/>
  <c r="M532" i="10"/>
  <c r="N532" i="10"/>
  <c r="O532" i="10"/>
  <c r="P532" i="10"/>
  <c r="Q532" i="10"/>
  <c r="S532" i="10"/>
  <c r="U532" i="10"/>
  <c r="W532" i="10"/>
  <c r="X532" i="10"/>
  <c r="Y532" i="10"/>
  <c r="Z532" i="10"/>
  <c r="AA532" i="10"/>
  <c r="AB532" i="10"/>
  <c r="D533" i="10"/>
  <c r="E533" i="10"/>
  <c r="F533" i="10"/>
  <c r="G533" i="10"/>
  <c r="H533" i="10"/>
  <c r="I533" i="10"/>
  <c r="J533" i="10"/>
  <c r="K533" i="10"/>
  <c r="L533" i="10"/>
  <c r="M533" i="10"/>
  <c r="N533" i="10"/>
  <c r="O533" i="10"/>
  <c r="P533" i="10"/>
  <c r="Q533" i="10"/>
  <c r="S533" i="10"/>
  <c r="U533" i="10"/>
  <c r="W533" i="10"/>
  <c r="X533" i="10"/>
  <c r="Y533" i="10"/>
  <c r="Z533" i="10"/>
  <c r="AA533" i="10"/>
  <c r="AB533" i="10"/>
  <c r="D534" i="10"/>
  <c r="E534" i="10"/>
  <c r="F534" i="10"/>
  <c r="G534" i="10"/>
  <c r="H534" i="10"/>
  <c r="I534" i="10"/>
  <c r="J534" i="10"/>
  <c r="K534" i="10"/>
  <c r="L534" i="10"/>
  <c r="M534" i="10"/>
  <c r="N534" i="10"/>
  <c r="O534" i="10"/>
  <c r="P534" i="10"/>
  <c r="Q534" i="10"/>
  <c r="S534" i="10"/>
  <c r="U534" i="10"/>
  <c r="W534" i="10"/>
  <c r="X534" i="10"/>
  <c r="Y534" i="10"/>
  <c r="Z534" i="10"/>
  <c r="AA534" i="10"/>
  <c r="AB534" i="10"/>
  <c r="D535" i="10"/>
  <c r="E535" i="10"/>
  <c r="F535" i="10"/>
  <c r="G535" i="10"/>
  <c r="H535" i="10"/>
  <c r="I535" i="10"/>
  <c r="J535" i="10"/>
  <c r="K535" i="10"/>
  <c r="L535" i="10"/>
  <c r="M535" i="10"/>
  <c r="N535" i="10"/>
  <c r="O535" i="10"/>
  <c r="P535" i="10"/>
  <c r="Q535" i="10"/>
  <c r="S535" i="10"/>
  <c r="U535" i="10"/>
  <c r="W535" i="10"/>
  <c r="X535" i="10"/>
  <c r="Y535" i="10"/>
  <c r="Z535" i="10"/>
  <c r="AA535" i="10"/>
  <c r="AB535" i="10"/>
  <c r="D536" i="10"/>
  <c r="E536" i="10"/>
  <c r="F536" i="10"/>
  <c r="G536" i="10"/>
  <c r="H536" i="10"/>
  <c r="I536" i="10"/>
  <c r="J536" i="10"/>
  <c r="K536" i="10"/>
  <c r="L536" i="10"/>
  <c r="M536" i="10"/>
  <c r="N536" i="10"/>
  <c r="O536" i="10"/>
  <c r="P536" i="10"/>
  <c r="Q536" i="10"/>
  <c r="S536" i="10"/>
  <c r="U536" i="10"/>
  <c r="W536" i="10"/>
  <c r="X536" i="10"/>
  <c r="Y536" i="10"/>
  <c r="Z536" i="10"/>
  <c r="AA536" i="10"/>
  <c r="AB536" i="10"/>
  <c r="D537" i="10"/>
  <c r="E537" i="10"/>
  <c r="F537" i="10"/>
  <c r="G537" i="10"/>
  <c r="H537" i="10"/>
  <c r="I537" i="10"/>
  <c r="J537" i="10"/>
  <c r="K537" i="10"/>
  <c r="L537" i="10"/>
  <c r="M537" i="10"/>
  <c r="N537" i="10"/>
  <c r="O537" i="10"/>
  <c r="P537" i="10"/>
  <c r="Q537" i="10"/>
  <c r="S537" i="10"/>
  <c r="U537" i="10"/>
  <c r="W537" i="10"/>
  <c r="X537" i="10"/>
  <c r="Y537" i="10"/>
  <c r="Z537" i="10"/>
  <c r="AA537" i="10"/>
  <c r="AB537" i="10"/>
  <c r="D538" i="10"/>
  <c r="E538" i="10"/>
  <c r="F538" i="10"/>
  <c r="G538" i="10"/>
  <c r="H538" i="10"/>
  <c r="I538" i="10"/>
  <c r="J538" i="10"/>
  <c r="K538" i="10"/>
  <c r="L538" i="10"/>
  <c r="M538" i="10"/>
  <c r="N538" i="10"/>
  <c r="O538" i="10"/>
  <c r="P538" i="10"/>
  <c r="Q538" i="10"/>
  <c r="S538" i="10"/>
  <c r="U538" i="10"/>
  <c r="W538" i="10"/>
  <c r="X538" i="10"/>
  <c r="Y538" i="10"/>
  <c r="Z538" i="10"/>
  <c r="AA538" i="10"/>
  <c r="AB538" i="10"/>
  <c r="D539" i="10"/>
  <c r="E539" i="10"/>
  <c r="F539" i="10"/>
  <c r="G539" i="10"/>
  <c r="H539" i="10"/>
  <c r="I539" i="10"/>
  <c r="J539" i="10"/>
  <c r="K539" i="10"/>
  <c r="L539" i="10"/>
  <c r="M539" i="10"/>
  <c r="N539" i="10"/>
  <c r="O539" i="10"/>
  <c r="P539" i="10"/>
  <c r="Q539" i="10"/>
  <c r="S539" i="10"/>
  <c r="U539" i="10"/>
  <c r="W539" i="10"/>
  <c r="X539" i="10"/>
  <c r="Y539" i="10"/>
  <c r="Z539" i="10"/>
  <c r="AA539" i="10"/>
  <c r="AB539" i="10"/>
  <c r="D540" i="10"/>
  <c r="E540" i="10"/>
  <c r="F540" i="10"/>
  <c r="G540" i="10"/>
  <c r="H540" i="10"/>
  <c r="I540" i="10"/>
  <c r="J540" i="10"/>
  <c r="K540" i="10"/>
  <c r="L540" i="10"/>
  <c r="M540" i="10"/>
  <c r="N540" i="10"/>
  <c r="O540" i="10"/>
  <c r="P540" i="10"/>
  <c r="Q540" i="10"/>
  <c r="S540" i="10"/>
  <c r="U540" i="10"/>
  <c r="W540" i="10"/>
  <c r="X540" i="10"/>
  <c r="Y540" i="10"/>
  <c r="Z540" i="10"/>
  <c r="AA540" i="10"/>
  <c r="AB540" i="10"/>
  <c r="D541" i="10"/>
  <c r="E541" i="10"/>
  <c r="F541" i="10"/>
  <c r="G541" i="10"/>
  <c r="H541" i="10"/>
  <c r="I541" i="10"/>
  <c r="J541" i="10"/>
  <c r="K541" i="10"/>
  <c r="L541" i="10"/>
  <c r="M541" i="10"/>
  <c r="N541" i="10"/>
  <c r="O541" i="10"/>
  <c r="P541" i="10"/>
  <c r="Q541" i="10"/>
  <c r="S541" i="10"/>
  <c r="U541" i="10"/>
  <c r="W541" i="10"/>
  <c r="X541" i="10"/>
  <c r="Y541" i="10"/>
  <c r="Z541" i="10"/>
  <c r="AA541" i="10"/>
  <c r="AB541" i="10"/>
  <c r="D542" i="10"/>
  <c r="E542" i="10"/>
  <c r="F542" i="10"/>
  <c r="G542" i="10"/>
  <c r="H542" i="10"/>
  <c r="I542" i="10"/>
  <c r="J542" i="10"/>
  <c r="K542" i="10"/>
  <c r="L542" i="10"/>
  <c r="M542" i="10"/>
  <c r="N542" i="10"/>
  <c r="O542" i="10"/>
  <c r="P542" i="10"/>
  <c r="Q542" i="10"/>
  <c r="S542" i="10"/>
  <c r="U542" i="10"/>
  <c r="W542" i="10"/>
  <c r="X542" i="10"/>
  <c r="Y542" i="10"/>
  <c r="Z542" i="10"/>
  <c r="AA542" i="10"/>
  <c r="AB542" i="10"/>
  <c r="D543" i="10"/>
  <c r="E543" i="10"/>
  <c r="F543" i="10"/>
  <c r="G543" i="10"/>
  <c r="H543" i="10"/>
  <c r="I543" i="10"/>
  <c r="J543" i="10"/>
  <c r="K543" i="10"/>
  <c r="L543" i="10"/>
  <c r="M543" i="10"/>
  <c r="N543" i="10"/>
  <c r="O543" i="10"/>
  <c r="P543" i="10"/>
  <c r="Q543" i="10"/>
  <c r="S543" i="10"/>
  <c r="U543" i="10"/>
  <c r="W543" i="10"/>
  <c r="X543" i="10"/>
  <c r="Y543" i="10"/>
  <c r="Z543" i="10"/>
  <c r="AA543" i="10"/>
  <c r="AB543" i="10"/>
  <c r="D544" i="10"/>
  <c r="E544" i="10"/>
  <c r="F544" i="10"/>
  <c r="G544" i="10"/>
  <c r="H544" i="10"/>
  <c r="I544" i="10"/>
  <c r="J544" i="10"/>
  <c r="K544" i="10"/>
  <c r="L544" i="10"/>
  <c r="M544" i="10"/>
  <c r="N544" i="10"/>
  <c r="O544" i="10"/>
  <c r="P544" i="10"/>
  <c r="Q544" i="10"/>
  <c r="S544" i="10"/>
  <c r="U544" i="10"/>
  <c r="W544" i="10"/>
  <c r="X544" i="10"/>
  <c r="Y544" i="10"/>
  <c r="Z544" i="10"/>
  <c r="AA544" i="10"/>
  <c r="AB544" i="10"/>
  <c r="D545" i="10"/>
  <c r="E545" i="10"/>
  <c r="F545" i="10"/>
  <c r="G545" i="10"/>
  <c r="H545" i="10"/>
  <c r="I545" i="10"/>
  <c r="J545" i="10"/>
  <c r="K545" i="10"/>
  <c r="L545" i="10"/>
  <c r="M545" i="10"/>
  <c r="N545" i="10"/>
  <c r="O545" i="10"/>
  <c r="P545" i="10"/>
  <c r="Q545" i="10"/>
  <c r="S545" i="10"/>
  <c r="U545" i="10"/>
  <c r="W545" i="10"/>
  <c r="X545" i="10"/>
  <c r="Y545" i="10"/>
  <c r="Z545" i="10"/>
  <c r="AA545" i="10"/>
  <c r="AB545" i="10"/>
  <c r="D546" i="10"/>
  <c r="E546" i="10"/>
  <c r="F546" i="10"/>
  <c r="G546" i="10"/>
  <c r="H546" i="10"/>
  <c r="I546" i="10"/>
  <c r="J546" i="10"/>
  <c r="K546" i="10"/>
  <c r="L546" i="10"/>
  <c r="M546" i="10"/>
  <c r="N546" i="10"/>
  <c r="O546" i="10"/>
  <c r="P546" i="10"/>
  <c r="Q546" i="10"/>
  <c r="S546" i="10"/>
  <c r="U546" i="10"/>
  <c r="W546" i="10"/>
  <c r="X546" i="10"/>
  <c r="Y546" i="10"/>
  <c r="Z546" i="10"/>
  <c r="AA546" i="10"/>
  <c r="AB546" i="10"/>
  <c r="D547" i="10"/>
  <c r="E547" i="10"/>
  <c r="F547" i="10"/>
  <c r="G547" i="10"/>
  <c r="H547" i="10"/>
  <c r="I547" i="10"/>
  <c r="J547" i="10"/>
  <c r="K547" i="10"/>
  <c r="L547" i="10"/>
  <c r="M547" i="10"/>
  <c r="N547" i="10"/>
  <c r="O547" i="10"/>
  <c r="P547" i="10"/>
  <c r="Q547" i="10"/>
  <c r="S547" i="10"/>
  <c r="U547" i="10"/>
  <c r="W547" i="10"/>
  <c r="X547" i="10"/>
  <c r="Y547" i="10"/>
  <c r="Z547" i="10"/>
  <c r="AA547" i="10"/>
  <c r="AB547" i="10"/>
  <c r="D548" i="10"/>
  <c r="E548" i="10"/>
  <c r="F548" i="10"/>
  <c r="G548" i="10"/>
  <c r="H548" i="10"/>
  <c r="I548" i="10"/>
  <c r="J548" i="10"/>
  <c r="K548" i="10"/>
  <c r="L548" i="10"/>
  <c r="M548" i="10"/>
  <c r="N548" i="10"/>
  <c r="O548" i="10"/>
  <c r="P548" i="10"/>
  <c r="Q548" i="10"/>
  <c r="S548" i="10"/>
  <c r="U548" i="10"/>
  <c r="W548" i="10"/>
  <c r="X548" i="10"/>
  <c r="Y548" i="10"/>
  <c r="Z548" i="10"/>
  <c r="AA548" i="10"/>
  <c r="AB548" i="10"/>
  <c r="D549" i="10"/>
  <c r="E549" i="10"/>
  <c r="F549" i="10"/>
  <c r="G549" i="10"/>
  <c r="H549" i="10"/>
  <c r="I549" i="10"/>
  <c r="J549" i="10"/>
  <c r="K549" i="10"/>
  <c r="L549" i="10"/>
  <c r="M549" i="10"/>
  <c r="N549" i="10"/>
  <c r="O549" i="10"/>
  <c r="P549" i="10"/>
  <c r="Q549" i="10"/>
  <c r="S549" i="10"/>
  <c r="U549" i="10"/>
  <c r="W549" i="10"/>
  <c r="X549" i="10"/>
  <c r="Y549" i="10"/>
  <c r="Z549" i="10"/>
  <c r="AA549" i="10"/>
  <c r="AB549" i="10"/>
  <c r="D550" i="10"/>
  <c r="E550" i="10"/>
  <c r="F550" i="10"/>
  <c r="G550" i="10"/>
  <c r="H550" i="10"/>
  <c r="I550" i="10"/>
  <c r="J550" i="10"/>
  <c r="K550" i="10"/>
  <c r="L550" i="10"/>
  <c r="M550" i="10"/>
  <c r="N550" i="10"/>
  <c r="O550" i="10"/>
  <c r="P550" i="10"/>
  <c r="Q550" i="10"/>
  <c r="S550" i="10"/>
  <c r="U550" i="10"/>
  <c r="W550" i="10"/>
  <c r="X550" i="10"/>
  <c r="Y550" i="10"/>
  <c r="Z550" i="10"/>
  <c r="AA550" i="10"/>
  <c r="AB550" i="10"/>
  <c r="D551" i="10"/>
  <c r="E551" i="10"/>
  <c r="F551" i="10"/>
  <c r="G551" i="10"/>
  <c r="H551" i="10"/>
  <c r="I551" i="10"/>
  <c r="J551" i="10"/>
  <c r="K551" i="10"/>
  <c r="L551" i="10"/>
  <c r="M551" i="10"/>
  <c r="N551" i="10"/>
  <c r="O551" i="10"/>
  <c r="P551" i="10"/>
  <c r="Q551" i="10"/>
  <c r="S551" i="10"/>
  <c r="U551" i="10"/>
  <c r="W551" i="10"/>
  <c r="X551" i="10"/>
  <c r="Y551" i="10"/>
  <c r="Z551" i="10"/>
  <c r="AA551" i="10"/>
  <c r="AB551" i="10"/>
  <c r="D552" i="10"/>
  <c r="E552" i="10"/>
  <c r="F552" i="10"/>
  <c r="G552" i="10"/>
  <c r="H552" i="10"/>
  <c r="I552" i="10"/>
  <c r="J552" i="10"/>
  <c r="K552" i="10"/>
  <c r="L552" i="10"/>
  <c r="M552" i="10"/>
  <c r="N552" i="10"/>
  <c r="O552" i="10"/>
  <c r="P552" i="10"/>
  <c r="Q552" i="10"/>
  <c r="S552" i="10"/>
  <c r="U552" i="10"/>
  <c r="W552" i="10"/>
  <c r="X552" i="10"/>
  <c r="Y552" i="10"/>
  <c r="Z552" i="10"/>
  <c r="AA552" i="10"/>
  <c r="AB552" i="10"/>
  <c r="D553" i="10"/>
  <c r="E553" i="10"/>
  <c r="F553" i="10"/>
  <c r="G553" i="10"/>
  <c r="H553" i="10"/>
  <c r="I553" i="10"/>
  <c r="J553" i="10"/>
  <c r="K553" i="10"/>
  <c r="L553" i="10"/>
  <c r="M553" i="10"/>
  <c r="N553" i="10"/>
  <c r="O553" i="10"/>
  <c r="P553" i="10"/>
  <c r="Q553" i="10"/>
  <c r="S553" i="10"/>
  <c r="U553" i="10"/>
  <c r="W553" i="10"/>
  <c r="X553" i="10"/>
  <c r="Y553" i="10"/>
  <c r="Z553" i="10"/>
  <c r="AA553" i="10"/>
  <c r="AB553" i="10"/>
  <c r="D554" i="10"/>
  <c r="E554" i="10"/>
  <c r="F554" i="10"/>
  <c r="G554" i="10"/>
  <c r="H554" i="10"/>
  <c r="I554" i="10"/>
  <c r="J554" i="10"/>
  <c r="K554" i="10"/>
  <c r="L554" i="10"/>
  <c r="M554" i="10"/>
  <c r="N554" i="10"/>
  <c r="O554" i="10"/>
  <c r="P554" i="10"/>
  <c r="Q554" i="10"/>
  <c r="S554" i="10"/>
  <c r="U554" i="10"/>
  <c r="W554" i="10"/>
  <c r="X554" i="10"/>
  <c r="Y554" i="10"/>
  <c r="Z554" i="10"/>
  <c r="AA554" i="10"/>
  <c r="AB554" i="10"/>
  <c r="D555" i="10"/>
  <c r="E555" i="10"/>
  <c r="F555" i="10"/>
  <c r="G555" i="10"/>
  <c r="H555" i="10"/>
  <c r="I555" i="10"/>
  <c r="J555" i="10"/>
  <c r="K555" i="10"/>
  <c r="L555" i="10"/>
  <c r="M555" i="10"/>
  <c r="N555" i="10"/>
  <c r="O555" i="10"/>
  <c r="P555" i="10"/>
  <c r="Q555" i="10"/>
  <c r="S555" i="10"/>
  <c r="U555" i="10"/>
  <c r="W555" i="10"/>
  <c r="X555" i="10"/>
  <c r="Y555" i="10"/>
  <c r="Z555" i="10"/>
  <c r="AA555" i="10"/>
  <c r="AB555" i="10"/>
  <c r="D556" i="10"/>
  <c r="E556" i="10"/>
  <c r="F556" i="10"/>
  <c r="G556" i="10"/>
  <c r="H556" i="10"/>
  <c r="I556" i="10"/>
  <c r="J556" i="10"/>
  <c r="K556" i="10"/>
  <c r="L556" i="10"/>
  <c r="M556" i="10"/>
  <c r="N556" i="10"/>
  <c r="O556" i="10"/>
  <c r="P556" i="10"/>
  <c r="Q556" i="10"/>
  <c r="S556" i="10"/>
  <c r="U556" i="10"/>
  <c r="W556" i="10"/>
  <c r="X556" i="10"/>
  <c r="Y556" i="10"/>
  <c r="Z556" i="10"/>
  <c r="AA556" i="10"/>
  <c r="AB556" i="10"/>
  <c r="D557" i="10"/>
  <c r="E557" i="10"/>
  <c r="F557" i="10"/>
  <c r="G557" i="10"/>
  <c r="H557" i="10"/>
  <c r="I557" i="10"/>
  <c r="J557" i="10"/>
  <c r="K557" i="10"/>
  <c r="L557" i="10"/>
  <c r="M557" i="10"/>
  <c r="N557" i="10"/>
  <c r="O557" i="10"/>
  <c r="P557" i="10"/>
  <c r="Q557" i="10"/>
  <c r="S557" i="10"/>
  <c r="U557" i="10"/>
  <c r="W557" i="10"/>
  <c r="X557" i="10"/>
  <c r="Y557" i="10"/>
  <c r="Z557" i="10"/>
  <c r="AA557" i="10"/>
  <c r="AB557" i="10"/>
  <c r="D558" i="10"/>
  <c r="E558" i="10"/>
  <c r="F558" i="10"/>
  <c r="G558" i="10"/>
  <c r="H558" i="10"/>
  <c r="I558" i="10"/>
  <c r="J558" i="10"/>
  <c r="K558" i="10"/>
  <c r="L558" i="10"/>
  <c r="M558" i="10"/>
  <c r="N558" i="10"/>
  <c r="O558" i="10"/>
  <c r="P558" i="10"/>
  <c r="Q558" i="10"/>
  <c r="S558" i="10"/>
  <c r="U558" i="10"/>
  <c r="W558" i="10"/>
  <c r="X558" i="10"/>
  <c r="Y558" i="10"/>
  <c r="Z558" i="10"/>
  <c r="AA558" i="10"/>
  <c r="AB558" i="10"/>
  <c r="D559" i="10"/>
  <c r="E559" i="10"/>
  <c r="F559" i="10"/>
  <c r="G559" i="10"/>
  <c r="H559" i="10"/>
  <c r="I559" i="10"/>
  <c r="J559" i="10"/>
  <c r="K559" i="10"/>
  <c r="L559" i="10"/>
  <c r="M559" i="10"/>
  <c r="N559" i="10"/>
  <c r="O559" i="10"/>
  <c r="P559" i="10"/>
  <c r="Q559" i="10"/>
  <c r="S559" i="10"/>
  <c r="U559" i="10"/>
  <c r="W559" i="10"/>
  <c r="X559" i="10"/>
  <c r="Y559" i="10"/>
  <c r="Z559" i="10"/>
  <c r="AA559" i="10"/>
  <c r="AB559" i="10"/>
  <c r="D560" i="10"/>
  <c r="E560" i="10"/>
  <c r="F560" i="10"/>
  <c r="G560" i="10"/>
  <c r="H560" i="10"/>
  <c r="I560" i="10"/>
  <c r="J560" i="10"/>
  <c r="K560" i="10"/>
  <c r="L560" i="10"/>
  <c r="M560" i="10"/>
  <c r="N560" i="10"/>
  <c r="O560" i="10"/>
  <c r="P560" i="10"/>
  <c r="Q560" i="10"/>
  <c r="S560" i="10"/>
  <c r="U560" i="10"/>
  <c r="W560" i="10"/>
  <c r="X560" i="10"/>
  <c r="Y560" i="10"/>
  <c r="Z560" i="10"/>
  <c r="AA560" i="10"/>
  <c r="AB560" i="10"/>
  <c r="D561" i="10"/>
  <c r="E561" i="10"/>
  <c r="F561" i="10"/>
  <c r="G561" i="10"/>
  <c r="H561" i="10"/>
  <c r="I561" i="10"/>
  <c r="J561" i="10"/>
  <c r="K561" i="10"/>
  <c r="L561" i="10"/>
  <c r="M561" i="10"/>
  <c r="N561" i="10"/>
  <c r="O561" i="10"/>
  <c r="P561" i="10"/>
  <c r="Q561" i="10"/>
  <c r="S561" i="10"/>
  <c r="U561" i="10"/>
  <c r="W561" i="10"/>
  <c r="X561" i="10"/>
  <c r="Y561" i="10"/>
  <c r="Z561" i="10"/>
  <c r="AA561" i="10"/>
  <c r="AB561" i="10"/>
  <c r="D562" i="10"/>
  <c r="E562" i="10"/>
  <c r="F562" i="10"/>
  <c r="G562" i="10"/>
  <c r="H562" i="10"/>
  <c r="I562" i="10"/>
  <c r="J562" i="10"/>
  <c r="K562" i="10"/>
  <c r="L562" i="10"/>
  <c r="M562" i="10"/>
  <c r="N562" i="10"/>
  <c r="O562" i="10"/>
  <c r="P562" i="10"/>
  <c r="Q562" i="10"/>
  <c r="S562" i="10"/>
  <c r="U562" i="10"/>
  <c r="W562" i="10"/>
  <c r="X562" i="10"/>
  <c r="Y562" i="10"/>
  <c r="Z562" i="10"/>
  <c r="AA562" i="10"/>
  <c r="AB562" i="10"/>
  <c r="D563" i="10"/>
  <c r="E563" i="10"/>
  <c r="F563" i="10"/>
  <c r="G563" i="10"/>
  <c r="H563" i="10"/>
  <c r="I563" i="10"/>
  <c r="J563" i="10"/>
  <c r="K563" i="10"/>
  <c r="L563" i="10"/>
  <c r="M563" i="10"/>
  <c r="N563" i="10"/>
  <c r="O563" i="10"/>
  <c r="P563" i="10"/>
  <c r="Q563" i="10"/>
  <c r="S563" i="10"/>
  <c r="U563" i="10"/>
  <c r="W563" i="10"/>
  <c r="X563" i="10"/>
  <c r="Y563" i="10"/>
  <c r="Z563" i="10"/>
  <c r="AA563" i="10"/>
  <c r="AB563" i="10"/>
  <c r="D564" i="10"/>
  <c r="E564" i="10"/>
  <c r="F564" i="10"/>
  <c r="G564" i="10"/>
  <c r="H564" i="10"/>
  <c r="I564" i="10"/>
  <c r="J564" i="10"/>
  <c r="K564" i="10"/>
  <c r="L564" i="10"/>
  <c r="M564" i="10"/>
  <c r="N564" i="10"/>
  <c r="O564" i="10"/>
  <c r="P564" i="10"/>
  <c r="Q564" i="10"/>
  <c r="S564" i="10"/>
  <c r="U564" i="10"/>
  <c r="W564" i="10"/>
  <c r="X564" i="10"/>
  <c r="Y564" i="10"/>
  <c r="Z564" i="10"/>
  <c r="AA564" i="10"/>
  <c r="AB564" i="10"/>
  <c r="D565" i="10"/>
  <c r="E565" i="10"/>
  <c r="F565" i="10"/>
  <c r="G565" i="10"/>
  <c r="H565" i="10"/>
  <c r="I565" i="10"/>
  <c r="J565" i="10"/>
  <c r="K565" i="10"/>
  <c r="L565" i="10"/>
  <c r="M565" i="10"/>
  <c r="N565" i="10"/>
  <c r="O565" i="10"/>
  <c r="P565" i="10"/>
  <c r="Q565" i="10"/>
  <c r="S565" i="10"/>
  <c r="U565" i="10"/>
  <c r="W565" i="10"/>
  <c r="X565" i="10"/>
  <c r="Y565" i="10"/>
  <c r="Z565" i="10"/>
  <c r="AA565" i="10"/>
  <c r="AB565" i="10"/>
  <c r="D566" i="10"/>
  <c r="E566" i="10"/>
  <c r="F566" i="10"/>
  <c r="G566" i="10"/>
  <c r="H566" i="10"/>
  <c r="I566" i="10"/>
  <c r="J566" i="10"/>
  <c r="K566" i="10"/>
  <c r="L566" i="10"/>
  <c r="M566" i="10"/>
  <c r="N566" i="10"/>
  <c r="O566" i="10"/>
  <c r="P566" i="10"/>
  <c r="Q566" i="10"/>
  <c r="S566" i="10"/>
  <c r="U566" i="10"/>
  <c r="W566" i="10"/>
  <c r="X566" i="10"/>
  <c r="Y566" i="10"/>
  <c r="Z566" i="10"/>
  <c r="AA566" i="10"/>
  <c r="AB566" i="10"/>
  <c r="D567" i="10"/>
  <c r="E567" i="10"/>
  <c r="F567" i="10"/>
  <c r="G567" i="10"/>
  <c r="H567" i="10"/>
  <c r="I567" i="10"/>
  <c r="J567" i="10"/>
  <c r="K567" i="10"/>
  <c r="L567" i="10"/>
  <c r="M567" i="10"/>
  <c r="N567" i="10"/>
  <c r="O567" i="10"/>
  <c r="P567" i="10"/>
  <c r="Q567" i="10"/>
  <c r="S567" i="10"/>
  <c r="U567" i="10"/>
  <c r="W567" i="10"/>
  <c r="X567" i="10"/>
  <c r="Y567" i="10"/>
  <c r="Z567" i="10"/>
  <c r="AA567" i="10"/>
  <c r="AB567" i="10"/>
  <c r="D568" i="10"/>
  <c r="E568" i="10"/>
  <c r="F568" i="10"/>
  <c r="G568" i="10"/>
  <c r="H568" i="10"/>
  <c r="I568" i="10"/>
  <c r="J568" i="10"/>
  <c r="K568" i="10"/>
  <c r="L568" i="10"/>
  <c r="M568" i="10"/>
  <c r="N568" i="10"/>
  <c r="O568" i="10"/>
  <c r="P568" i="10"/>
  <c r="Q568" i="10"/>
  <c r="S568" i="10"/>
  <c r="U568" i="10"/>
  <c r="W568" i="10"/>
  <c r="X568" i="10"/>
  <c r="Y568" i="10"/>
  <c r="Z568" i="10"/>
  <c r="AA568" i="10"/>
  <c r="AB568" i="10"/>
  <c r="D569" i="10"/>
  <c r="E569" i="10"/>
  <c r="F569" i="10"/>
  <c r="G569" i="10"/>
  <c r="H569" i="10"/>
  <c r="I569" i="10"/>
  <c r="J569" i="10"/>
  <c r="K569" i="10"/>
  <c r="L569" i="10"/>
  <c r="M569" i="10"/>
  <c r="N569" i="10"/>
  <c r="O569" i="10"/>
  <c r="P569" i="10"/>
  <c r="Q569" i="10"/>
  <c r="S569" i="10"/>
  <c r="U569" i="10"/>
  <c r="W569" i="10"/>
  <c r="X569" i="10"/>
  <c r="Y569" i="10"/>
  <c r="Z569" i="10"/>
  <c r="AA569" i="10"/>
  <c r="AB569" i="10"/>
  <c r="D570" i="10"/>
  <c r="E570" i="10"/>
  <c r="F570" i="10"/>
  <c r="G570" i="10"/>
  <c r="H570" i="10"/>
  <c r="I570" i="10"/>
  <c r="J570" i="10"/>
  <c r="K570" i="10"/>
  <c r="L570" i="10"/>
  <c r="M570" i="10"/>
  <c r="N570" i="10"/>
  <c r="O570" i="10"/>
  <c r="P570" i="10"/>
  <c r="Q570" i="10"/>
  <c r="S570" i="10"/>
  <c r="U570" i="10"/>
  <c r="W570" i="10"/>
  <c r="X570" i="10"/>
  <c r="Y570" i="10"/>
  <c r="Z570" i="10"/>
  <c r="AA570" i="10"/>
  <c r="AB570" i="10"/>
  <c r="D571" i="10"/>
  <c r="E571" i="10"/>
  <c r="F571" i="10"/>
  <c r="G571" i="10"/>
  <c r="H571" i="10"/>
  <c r="I571" i="10"/>
  <c r="J571" i="10"/>
  <c r="K571" i="10"/>
  <c r="L571" i="10"/>
  <c r="M571" i="10"/>
  <c r="N571" i="10"/>
  <c r="O571" i="10"/>
  <c r="P571" i="10"/>
  <c r="Q571" i="10"/>
  <c r="S571" i="10"/>
  <c r="U571" i="10"/>
  <c r="W571" i="10"/>
  <c r="X571" i="10"/>
  <c r="Y571" i="10"/>
  <c r="Z571" i="10"/>
  <c r="AA571" i="10"/>
  <c r="AB571" i="10"/>
  <c r="D572" i="10"/>
  <c r="E572" i="10"/>
  <c r="F572" i="10"/>
  <c r="G572" i="10"/>
  <c r="H572" i="10"/>
  <c r="I572" i="10"/>
  <c r="J572" i="10"/>
  <c r="K572" i="10"/>
  <c r="L572" i="10"/>
  <c r="M572" i="10"/>
  <c r="N572" i="10"/>
  <c r="O572" i="10"/>
  <c r="P572" i="10"/>
  <c r="Q572" i="10"/>
  <c r="S572" i="10"/>
  <c r="U572" i="10"/>
  <c r="W572" i="10"/>
  <c r="X572" i="10"/>
  <c r="Y572" i="10"/>
  <c r="Z572" i="10"/>
  <c r="AA572" i="10"/>
  <c r="AB572" i="10"/>
  <c r="D573" i="10"/>
  <c r="E573" i="10"/>
  <c r="F573" i="10"/>
  <c r="G573" i="10"/>
  <c r="H573" i="10"/>
  <c r="I573" i="10"/>
  <c r="J573" i="10"/>
  <c r="K573" i="10"/>
  <c r="L573" i="10"/>
  <c r="M573" i="10"/>
  <c r="N573" i="10"/>
  <c r="O573" i="10"/>
  <c r="P573" i="10"/>
  <c r="Q573" i="10"/>
  <c r="S573" i="10"/>
  <c r="U573" i="10"/>
  <c r="W573" i="10"/>
  <c r="X573" i="10"/>
  <c r="Y573" i="10"/>
  <c r="Z573" i="10"/>
  <c r="AA573" i="10"/>
  <c r="AB573" i="10"/>
  <c r="D574" i="10"/>
  <c r="E574" i="10"/>
  <c r="F574" i="10"/>
  <c r="G574" i="10"/>
  <c r="H574" i="10"/>
  <c r="I574" i="10"/>
  <c r="J574" i="10"/>
  <c r="K574" i="10"/>
  <c r="L574" i="10"/>
  <c r="M574" i="10"/>
  <c r="N574" i="10"/>
  <c r="O574" i="10"/>
  <c r="P574" i="10"/>
  <c r="Q574" i="10"/>
  <c r="S574" i="10"/>
  <c r="U574" i="10"/>
  <c r="W574" i="10"/>
  <c r="X574" i="10"/>
  <c r="Y574" i="10"/>
  <c r="Z574" i="10"/>
  <c r="AA574" i="10"/>
  <c r="AB574" i="10"/>
  <c r="D575" i="10"/>
  <c r="E575" i="10"/>
  <c r="F575" i="10"/>
  <c r="G575" i="10"/>
  <c r="H575" i="10"/>
  <c r="I575" i="10"/>
  <c r="J575" i="10"/>
  <c r="K575" i="10"/>
  <c r="L575" i="10"/>
  <c r="M575" i="10"/>
  <c r="N575" i="10"/>
  <c r="O575" i="10"/>
  <c r="P575" i="10"/>
  <c r="Q575" i="10"/>
  <c r="S575" i="10"/>
  <c r="U575" i="10"/>
  <c r="W575" i="10"/>
  <c r="X575" i="10"/>
  <c r="Y575" i="10"/>
  <c r="Z575" i="10"/>
  <c r="AA575" i="10"/>
  <c r="AB575" i="10"/>
  <c r="D576" i="10"/>
  <c r="E576" i="10"/>
  <c r="F576" i="10"/>
  <c r="G576" i="10"/>
  <c r="H576" i="10"/>
  <c r="I576" i="10"/>
  <c r="J576" i="10"/>
  <c r="K576" i="10"/>
  <c r="L576" i="10"/>
  <c r="M576" i="10"/>
  <c r="N576" i="10"/>
  <c r="O576" i="10"/>
  <c r="P576" i="10"/>
  <c r="Q576" i="10"/>
  <c r="S576" i="10"/>
  <c r="U576" i="10"/>
  <c r="W576" i="10"/>
  <c r="X576" i="10"/>
  <c r="Y576" i="10"/>
  <c r="Z576" i="10"/>
  <c r="AA576" i="10"/>
  <c r="AB576" i="10"/>
  <c r="D577" i="10"/>
  <c r="E577" i="10"/>
  <c r="F577" i="10"/>
  <c r="G577" i="10"/>
  <c r="H577" i="10"/>
  <c r="I577" i="10"/>
  <c r="J577" i="10"/>
  <c r="K577" i="10"/>
  <c r="L577" i="10"/>
  <c r="M577" i="10"/>
  <c r="N577" i="10"/>
  <c r="O577" i="10"/>
  <c r="P577" i="10"/>
  <c r="Q577" i="10"/>
  <c r="S577" i="10"/>
  <c r="U577" i="10"/>
  <c r="W577" i="10"/>
  <c r="X577" i="10"/>
  <c r="Y577" i="10"/>
  <c r="Z577" i="10"/>
  <c r="AA577" i="10"/>
  <c r="AB577" i="10"/>
  <c r="D578" i="10"/>
  <c r="E578" i="10"/>
  <c r="F578" i="10"/>
  <c r="G578" i="10"/>
  <c r="H578" i="10"/>
  <c r="I578" i="10"/>
  <c r="J578" i="10"/>
  <c r="K578" i="10"/>
  <c r="L578" i="10"/>
  <c r="M578" i="10"/>
  <c r="N578" i="10"/>
  <c r="O578" i="10"/>
  <c r="P578" i="10"/>
  <c r="Q578" i="10"/>
  <c r="S578" i="10"/>
  <c r="U578" i="10"/>
  <c r="W578" i="10"/>
  <c r="X578" i="10"/>
  <c r="Y578" i="10"/>
  <c r="Z578" i="10"/>
  <c r="AA578" i="10"/>
  <c r="AB578" i="10"/>
  <c r="D579" i="10"/>
  <c r="E579" i="10"/>
  <c r="F579" i="10"/>
  <c r="G579" i="10"/>
  <c r="H579" i="10"/>
  <c r="I579" i="10"/>
  <c r="J579" i="10"/>
  <c r="K579" i="10"/>
  <c r="L579" i="10"/>
  <c r="M579" i="10"/>
  <c r="N579" i="10"/>
  <c r="O579" i="10"/>
  <c r="P579" i="10"/>
  <c r="Q579" i="10"/>
  <c r="S579" i="10"/>
  <c r="U579" i="10"/>
  <c r="W579" i="10"/>
  <c r="X579" i="10"/>
  <c r="Y579" i="10"/>
  <c r="Z579" i="10"/>
  <c r="AA579" i="10"/>
  <c r="AB579" i="10"/>
  <c r="D580" i="10"/>
  <c r="E580" i="10"/>
  <c r="F580" i="10"/>
  <c r="G580" i="10"/>
  <c r="H580" i="10"/>
  <c r="I580" i="10"/>
  <c r="J580" i="10"/>
  <c r="K580" i="10"/>
  <c r="L580" i="10"/>
  <c r="M580" i="10"/>
  <c r="N580" i="10"/>
  <c r="O580" i="10"/>
  <c r="P580" i="10"/>
  <c r="Q580" i="10"/>
  <c r="S580" i="10"/>
  <c r="U580" i="10"/>
  <c r="W580" i="10"/>
  <c r="X580" i="10"/>
  <c r="Y580" i="10"/>
  <c r="Z580" i="10"/>
  <c r="AA580" i="10"/>
  <c r="AB580" i="10"/>
  <c r="D581" i="10"/>
  <c r="E581" i="10"/>
  <c r="F581" i="10"/>
  <c r="G581" i="10"/>
  <c r="H581" i="10"/>
  <c r="I581" i="10"/>
  <c r="J581" i="10"/>
  <c r="K581" i="10"/>
  <c r="L581" i="10"/>
  <c r="M581" i="10"/>
  <c r="N581" i="10"/>
  <c r="O581" i="10"/>
  <c r="P581" i="10"/>
  <c r="Q581" i="10"/>
  <c r="S581" i="10"/>
  <c r="U581" i="10"/>
  <c r="W581" i="10"/>
  <c r="X581" i="10"/>
  <c r="Y581" i="10"/>
  <c r="Z581" i="10"/>
  <c r="AA581" i="10"/>
  <c r="AB581" i="10"/>
  <c r="D582" i="10"/>
  <c r="E582" i="10"/>
  <c r="F582" i="10"/>
  <c r="G582" i="10"/>
  <c r="H582" i="10"/>
  <c r="I582" i="10"/>
  <c r="J582" i="10"/>
  <c r="K582" i="10"/>
  <c r="L582" i="10"/>
  <c r="M582" i="10"/>
  <c r="N582" i="10"/>
  <c r="O582" i="10"/>
  <c r="P582" i="10"/>
  <c r="Q582" i="10"/>
  <c r="S582" i="10"/>
  <c r="U582" i="10"/>
  <c r="W582" i="10"/>
  <c r="X582" i="10"/>
  <c r="Y582" i="10"/>
  <c r="Z582" i="10"/>
  <c r="AA582" i="10"/>
  <c r="AB582" i="10"/>
  <c r="D583" i="10"/>
  <c r="E583" i="10"/>
  <c r="F583" i="10"/>
  <c r="G583" i="10"/>
  <c r="H583" i="10"/>
  <c r="I583" i="10"/>
  <c r="J583" i="10"/>
  <c r="K583" i="10"/>
  <c r="L583" i="10"/>
  <c r="M583" i="10"/>
  <c r="N583" i="10"/>
  <c r="O583" i="10"/>
  <c r="P583" i="10"/>
  <c r="Q583" i="10"/>
  <c r="S583" i="10"/>
  <c r="U583" i="10"/>
  <c r="W583" i="10"/>
  <c r="X583" i="10"/>
  <c r="Y583" i="10"/>
  <c r="Z583" i="10"/>
  <c r="AA583" i="10"/>
  <c r="AB583" i="10"/>
  <c r="D584" i="10"/>
  <c r="E584" i="10"/>
  <c r="F584" i="10"/>
  <c r="G584" i="10"/>
  <c r="H584" i="10"/>
  <c r="I584" i="10"/>
  <c r="J584" i="10"/>
  <c r="K584" i="10"/>
  <c r="L584" i="10"/>
  <c r="M584" i="10"/>
  <c r="N584" i="10"/>
  <c r="O584" i="10"/>
  <c r="P584" i="10"/>
  <c r="Q584" i="10"/>
  <c r="S584" i="10"/>
  <c r="U584" i="10"/>
  <c r="W584" i="10"/>
  <c r="X584" i="10"/>
  <c r="Y584" i="10"/>
  <c r="Z584" i="10"/>
  <c r="AA584" i="10"/>
  <c r="AB584" i="10"/>
  <c r="D585" i="10"/>
  <c r="E585" i="10"/>
  <c r="F585" i="10"/>
  <c r="G585" i="10"/>
  <c r="H585" i="10"/>
  <c r="I585" i="10"/>
  <c r="J585" i="10"/>
  <c r="K585" i="10"/>
  <c r="L585" i="10"/>
  <c r="M585" i="10"/>
  <c r="N585" i="10"/>
  <c r="O585" i="10"/>
  <c r="P585" i="10"/>
  <c r="Q585" i="10"/>
  <c r="S585" i="10"/>
  <c r="U585" i="10"/>
  <c r="W585" i="10"/>
  <c r="X585" i="10"/>
  <c r="Y585" i="10"/>
  <c r="Z585" i="10"/>
  <c r="AA585" i="10"/>
  <c r="AB585" i="10"/>
  <c r="D586" i="10"/>
  <c r="E586" i="10"/>
  <c r="F586" i="10"/>
  <c r="G586" i="10"/>
  <c r="H586" i="10"/>
  <c r="I586" i="10"/>
  <c r="J586" i="10"/>
  <c r="K586" i="10"/>
  <c r="L586" i="10"/>
  <c r="M586" i="10"/>
  <c r="N586" i="10"/>
  <c r="O586" i="10"/>
  <c r="P586" i="10"/>
  <c r="Q586" i="10"/>
  <c r="S586" i="10"/>
  <c r="U586" i="10"/>
  <c r="W586" i="10"/>
  <c r="X586" i="10"/>
  <c r="Y586" i="10"/>
  <c r="Z586" i="10"/>
  <c r="AA586" i="10"/>
  <c r="AB586" i="10"/>
  <c r="D587" i="10"/>
  <c r="E587" i="10"/>
  <c r="F587" i="10"/>
  <c r="G587" i="10"/>
  <c r="H587" i="10"/>
  <c r="I587" i="10"/>
  <c r="J587" i="10"/>
  <c r="K587" i="10"/>
  <c r="L587" i="10"/>
  <c r="M587" i="10"/>
  <c r="N587" i="10"/>
  <c r="O587" i="10"/>
  <c r="P587" i="10"/>
  <c r="Q587" i="10"/>
  <c r="S587" i="10"/>
  <c r="U587" i="10"/>
  <c r="W587" i="10"/>
  <c r="X587" i="10"/>
  <c r="Y587" i="10"/>
  <c r="Z587" i="10"/>
  <c r="AA587" i="10"/>
  <c r="AB587" i="10"/>
  <c r="D588" i="10"/>
  <c r="E588" i="10"/>
  <c r="F588" i="10"/>
  <c r="G588" i="10"/>
  <c r="H588" i="10"/>
  <c r="I588" i="10"/>
  <c r="J588" i="10"/>
  <c r="K588" i="10"/>
  <c r="L588" i="10"/>
  <c r="M588" i="10"/>
  <c r="N588" i="10"/>
  <c r="O588" i="10"/>
  <c r="P588" i="10"/>
  <c r="Q588" i="10"/>
  <c r="S588" i="10"/>
  <c r="U588" i="10"/>
  <c r="W588" i="10"/>
  <c r="X588" i="10"/>
  <c r="Y588" i="10"/>
  <c r="Z588" i="10"/>
  <c r="AA588" i="10"/>
  <c r="AB588" i="10"/>
  <c r="D589" i="10"/>
  <c r="E589" i="10"/>
  <c r="F589" i="10"/>
  <c r="G589" i="10"/>
  <c r="H589" i="10"/>
  <c r="I589" i="10"/>
  <c r="J589" i="10"/>
  <c r="K589" i="10"/>
  <c r="L589" i="10"/>
  <c r="M589" i="10"/>
  <c r="N589" i="10"/>
  <c r="O589" i="10"/>
  <c r="P589" i="10"/>
  <c r="Q589" i="10"/>
  <c r="S589" i="10"/>
  <c r="U589" i="10"/>
  <c r="W589" i="10"/>
  <c r="X589" i="10"/>
  <c r="Y589" i="10"/>
  <c r="Z589" i="10"/>
  <c r="AA589" i="10"/>
  <c r="AB589" i="10"/>
  <c r="D590" i="10"/>
  <c r="E590" i="10"/>
  <c r="F590" i="10"/>
  <c r="G590" i="10"/>
  <c r="H590" i="10"/>
  <c r="I590" i="10"/>
  <c r="J590" i="10"/>
  <c r="K590" i="10"/>
  <c r="L590" i="10"/>
  <c r="M590" i="10"/>
  <c r="N590" i="10"/>
  <c r="O590" i="10"/>
  <c r="P590" i="10"/>
  <c r="Q590" i="10"/>
  <c r="S590" i="10"/>
  <c r="U590" i="10"/>
  <c r="W590" i="10"/>
  <c r="X590" i="10"/>
  <c r="Y590" i="10"/>
  <c r="Z590" i="10"/>
  <c r="AA590" i="10"/>
  <c r="AB590" i="10"/>
  <c r="D591" i="10"/>
  <c r="E591" i="10"/>
  <c r="F591" i="10"/>
  <c r="G591" i="10"/>
  <c r="H591" i="10"/>
  <c r="I591" i="10"/>
  <c r="J591" i="10"/>
  <c r="K591" i="10"/>
  <c r="L591" i="10"/>
  <c r="M591" i="10"/>
  <c r="N591" i="10"/>
  <c r="O591" i="10"/>
  <c r="P591" i="10"/>
  <c r="Q591" i="10"/>
  <c r="S591" i="10"/>
  <c r="U591" i="10"/>
  <c r="W591" i="10"/>
  <c r="X591" i="10"/>
  <c r="Y591" i="10"/>
  <c r="Z591" i="10"/>
  <c r="AA591" i="10"/>
  <c r="AB591" i="10"/>
  <c r="D592" i="10"/>
  <c r="E592" i="10"/>
  <c r="F592" i="10"/>
  <c r="G592" i="10"/>
  <c r="H592" i="10"/>
  <c r="I592" i="10"/>
  <c r="J592" i="10"/>
  <c r="K592" i="10"/>
  <c r="L592" i="10"/>
  <c r="M592" i="10"/>
  <c r="N592" i="10"/>
  <c r="O592" i="10"/>
  <c r="P592" i="10"/>
  <c r="Q592" i="10"/>
  <c r="S592" i="10"/>
  <c r="U592" i="10"/>
  <c r="W592" i="10"/>
  <c r="X592" i="10"/>
  <c r="Y592" i="10"/>
  <c r="Z592" i="10"/>
  <c r="AA592" i="10"/>
  <c r="AB592" i="10"/>
  <c r="D593" i="10"/>
  <c r="E593" i="10"/>
  <c r="F593" i="10"/>
  <c r="G593" i="10"/>
  <c r="H593" i="10"/>
  <c r="I593" i="10"/>
  <c r="J593" i="10"/>
  <c r="K593" i="10"/>
  <c r="L593" i="10"/>
  <c r="M593" i="10"/>
  <c r="N593" i="10"/>
  <c r="O593" i="10"/>
  <c r="P593" i="10"/>
  <c r="Q593" i="10"/>
  <c r="S593" i="10"/>
  <c r="U593" i="10"/>
  <c r="W593" i="10"/>
  <c r="X593" i="10"/>
  <c r="Y593" i="10"/>
  <c r="Z593" i="10"/>
  <c r="AA593" i="10"/>
  <c r="AB593" i="10"/>
  <c r="D594" i="10"/>
  <c r="E594" i="10"/>
  <c r="F594" i="10"/>
  <c r="G594" i="10"/>
  <c r="H594" i="10"/>
  <c r="I594" i="10"/>
  <c r="J594" i="10"/>
  <c r="K594" i="10"/>
  <c r="L594" i="10"/>
  <c r="M594" i="10"/>
  <c r="N594" i="10"/>
  <c r="O594" i="10"/>
  <c r="P594" i="10"/>
  <c r="Q594" i="10"/>
  <c r="S594" i="10"/>
  <c r="U594" i="10"/>
  <c r="W594" i="10"/>
  <c r="X594" i="10"/>
  <c r="Y594" i="10"/>
  <c r="Z594" i="10"/>
  <c r="AA594" i="10"/>
  <c r="AB594" i="10"/>
  <c r="D595" i="10"/>
  <c r="E595" i="10"/>
  <c r="F595" i="10"/>
  <c r="G595" i="10"/>
  <c r="H595" i="10"/>
  <c r="I595" i="10"/>
  <c r="J595" i="10"/>
  <c r="K595" i="10"/>
  <c r="L595" i="10"/>
  <c r="M595" i="10"/>
  <c r="N595" i="10"/>
  <c r="O595" i="10"/>
  <c r="P595" i="10"/>
  <c r="Q595" i="10"/>
  <c r="S595" i="10"/>
  <c r="U595" i="10"/>
  <c r="W595" i="10"/>
  <c r="X595" i="10"/>
  <c r="Y595" i="10"/>
  <c r="Z595" i="10"/>
  <c r="AA595" i="10"/>
  <c r="AB595" i="10"/>
  <c r="D596" i="10"/>
  <c r="E596" i="10"/>
  <c r="F596" i="10"/>
  <c r="G596" i="10"/>
  <c r="H596" i="10"/>
  <c r="I596" i="10"/>
  <c r="J596" i="10"/>
  <c r="K596" i="10"/>
  <c r="L596" i="10"/>
  <c r="M596" i="10"/>
  <c r="N596" i="10"/>
  <c r="O596" i="10"/>
  <c r="P596" i="10"/>
  <c r="Q596" i="10"/>
  <c r="S596" i="10"/>
  <c r="U596" i="10"/>
  <c r="W596" i="10"/>
  <c r="X596" i="10"/>
  <c r="Y596" i="10"/>
  <c r="Z596" i="10"/>
  <c r="AA596" i="10"/>
  <c r="AB596" i="10"/>
  <c r="D597" i="10"/>
  <c r="E597" i="10"/>
  <c r="F597" i="10"/>
  <c r="G597" i="10"/>
  <c r="H597" i="10"/>
  <c r="I597" i="10"/>
  <c r="J597" i="10"/>
  <c r="K597" i="10"/>
  <c r="L597" i="10"/>
  <c r="M597" i="10"/>
  <c r="N597" i="10"/>
  <c r="O597" i="10"/>
  <c r="P597" i="10"/>
  <c r="Q597" i="10"/>
  <c r="S597" i="10"/>
  <c r="U597" i="10"/>
  <c r="W597" i="10"/>
  <c r="X597" i="10"/>
  <c r="Y597" i="10"/>
  <c r="Z597" i="10"/>
  <c r="AA597" i="10"/>
  <c r="AB597" i="10"/>
  <c r="D598" i="10"/>
  <c r="E598" i="10"/>
  <c r="F598" i="10"/>
  <c r="G598" i="10"/>
  <c r="H598" i="10"/>
  <c r="I598" i="10"/>
  <c r="J598" i="10"/>
  <c r="K598" i="10"/>
  <c r="L598" i="10"/>
  <c r="M598" i="10"/>
  <c r="N598" i="10"/>
  <c r="O598" i="10"/>
  <c r="P598" i="10"/>
  <c r="Q598" i="10"/>
  <c r="S598" i="10"/>
  <c r="U598" i="10"/>
  <c r="W598" i="10"/>
  <c r="X598" i="10"/>
  <c r="Y598" i="10"/>
  <c r="Z598" i="10"/>
  <c r="AA598" i="10"/>
  <c r="AB598" i="10"/>
  <c r="D599" i="10"/>
  <c r="E599" i="10"/>
  <c r="F599" i="10"/>
  <c r="G599" i="10"/>
  <c r="H599" i="10"/>
  <c r="I599" i="10"/>
  <c r="J599" i="10"/>
  <c r="K599" i="10"/>
  <c r="L599" i="10"/>
  <c r="M599" i="10"/>
  <c r="N599" i="10"/>
  <c r="O599" i="10"/>
  <c r="P599" i="10"/>
  <c r="Q599" i="10"/>
  <c r="S599" i="10"/>
  <c r="U599" i="10"/>
  <c r="W599" i="10"/>
  <c r="X599" i="10"/>
  <c r="Y599" i="10"/>
  <c r="Z599" i="10"/>
  <c r="AA599" i="10"/>
  <c r="AB599" i="10"/>
  <c r="D600" i="10"/>
  <c r="E600" i="10"/>
  <c r="F600" i="10"/>
  <c r="G600" i="10"/>
  <c r="H600" i="10"/>
  <c r="I600" i="10"/>
  <c r="J600" i="10"/>
  <c r="K600" i="10"/>
  <c r="L600" i="10"/>
  <c r="M600" i="10"/>
  <c r="N600" i="10"/>
  <c r="O600" i="10"/>
  <c r="P600" i="10"/>
  <c r="Q600" i="10"/>
  <c r="S600" i="10"/>
  <c r="U600" i="10"/>
  <c r="W600" i="10"/>
  <c r="X600" i="10"/>
  <c r="Y600" i="10"/>
  <c r="Z600" i="10"/>
  <c r="AA600" i="10"/>
  <c r="AB600" i="10"/>
  <c r="D601" i="10"/>
  <c r="E601" i="10"/>
  <c r="F601" i="10"/>
  <c r="G601" i="10"/>
  <c r="H601" i="10"/>
  <c r="I601" i="10"/>
  <c r="J601" i="10"/>
  <c r="K601" i="10"/>
  <c r="L601" i="10"/>
  <c r="M601" i="10"/>
  <c r="N601" i="10"/>
  <c r="O601" i="10"/>
  <c r="P601" i="10"/>
  <c r="Q601" i="10"/>
  <c r="S601" i="10"/>
  <c r="U601" i="10"/>
  <c r="W601" i="10"/>
  <c r="X601" i="10"/>
  <c r="Y601" i="10"/>
  <c r="Z601" i="10"/>
  <c r="AA601" i="10"/>
  <c r="AB601" i="10"/>
  <c r="D602" i="10"/>
  <c r="E602" i="10"/>
  <c r="F602" i="10"/>
  <c r="G602" i="10"/>
  <c r="H602" i="10"/>
  <c r="I602" i="10"/>
  <c r="J602" i="10"/>
  <c r="K602" i="10"/>
  <c r="L602" i="10"/>
  <c r="M602" i="10"/>
  <c r="N602" i="10"/>
  <c r="O602" i="10"/>
  <c r="P602" i="10"/>
  <c r="Q602" i="10"/>
  <c r="S602" i="10"/>
  <c r="U602" i="10"/>
  <c r="W602" i="10"/>
  <c r="X602" i="10"/>
  <c r="Y602" i="10"/>
  <c r="Z602" i="10"/>
  <c r="AA602" i="10"/>
  <c r="AB602" i="10"/>
  <c r="D603" i="10"/>
  <c r="E603" i="10"/>
  <c r="F603" i="10"/>
  <c r="G603" i="10"/>
  <c r="H603" i="10"/>
  <c r="I603" i="10"/>
  <c r="J603" i="10"/>
  <c r="K603" i="10"/>
  <c r="L603" i="10"/>
  <c r="M603" i="10"/>
  <c r="N603" i="10"/>
  <c r="O603" i="10"/>
  <c r="P603" i="10"/>
  <c r="Q603" i="10"/>
  <c r="S603" i="10"/>
  <c r="U603" i="10"/>
  <c r="W603" i="10"/>
  <c r="X603" i="10"/>
  <c r="Y603" i="10"/>
  <c r="Z603" i="10"/>
  <c r="AA603" i="10"/>
  <c r="AB603" i="10"/>
  <c r="D604" i="10"/>
  <c r="E604" i="10"/>
  <c r="F604" i="10"/>
  <c r="G604" i="10"/>
  <c r="H604" i="10"/>
  <c r="I604" i="10"/>
  <c r="J604" i="10"/>
  <c r="K604" i="10"/>
  <c r="L604" i="10"/>
  <c r="M604" i="10"/>
  <c r="N604" i="10"/>
  <c r="O604" i="10"/>
  <c r="P604" i="10"/>
  <c r="Q604" i="10"/>
  <c r="S604" i="10"/>
  <c r="U604" i="10"/>
  <c r="W604" i="10"/>
  <c r="X604" i="10"/>
  <c r="Y604" i="10"/>
  <c r="Z604" i="10"/>
  <c r="AA604" i="10"/>
  <c r="AB604" i="10"/>
  <c r="D605" i="10"/>
  <c r="E605" i="10"/>
  <c r="F605" i="10"/>
  <c r="G605" i="10"/>
  <c r="H605" i="10"/>
  <c r="I605" i="10"/>
  <c r="J605" i="10"/>
  <c r="K605" i="10"/>
  <c r="L605" i="10"/>
  <c r="M605" i="10"/>
  <c r="N605" i="10"/>
  <c r="O605" i="10"/>
  <c r="P605" i="10"/>
  <c r="Q605" i="10"/>
  <c r="S605" i="10"/>
  <c r="U605" i="10"/>
  <c r="W605" i="10"/>
  <c r="X605" i="10"/>
  <c r="Y605" i="10"/>
  <c r="Z605" i="10"/>
  <c r="AA605" i="10"/>
  <c r="AB605" i="10"/>
  <c r="D606" i="10"/>
  <c r="E606" i="10"/>
  <c r="F606" i="10"/>
  <c r="G606" i="10"/>
  <c r="H606" i="10"/>
  <c r="I606" i="10"/>
  <c r="J606" i="10"/>
  <c r="K606" i="10"/>
  <c r="L606" i="10"/>
  <c r="M606" i="10"/>
  <c r="N606" i="10"/>
  <c r="O606" i="10"/>
  <c r="P606" i="10"/>
  <c r="Q606" i="10"/>
  <c r="S606" i="10"/>
  <c r="U606" i="10"/>
  <c r="W606" i="10"/>
  <c r="X606" i="10"/>
  <c r="Y606" i="10"/>
  <c r="Z606" i="10"/>
  <c r="AA606" i="10"/>
  <c r="AB606" i="10"/>
  <c r="D607" i="10"/>
  <c r="E607" i="10"/>
  <c r="F607" i="10"/>
  <c r="G607" i="10"/>
  <c r="H607" i="10"/>
  <c r="I607" i="10"/>
  <c r="J607" i="10"/>
  <c r="K607" i="10"/>
  <c r="L607" i="10"/>
  <c r="M607" i="10"/>
  <c r="N607" i="10"/>
  <c r="O607" i="10"/>
  <c r="P607" i="10"/>
  <c r="Q607" i="10"/>
  <c r="S607" i="10"/>
  <c r="U607" i="10"/>
  <c r="W607" i="10"/>
  <c r="X607" i="10"/>
  <c r="Y607" i="10"/>
  <c r="Z607" i="10"/>
  <c r="AA607" i="10"/>
  <c r="AB607" i="10"/>
  <c r="D608" i="10"/>
  <c r="E608" i="10"/>
  <c r="F608" i="10"/>
  <c r="G608" i="10"/>
  <c r="H608" i="10"/>
  <c r="I608" i="10"/>
  <c r="J608" i="10"/>
  <c r="K608" i="10"/>
  <c r="L608" i="10"/>
  <c r="M608" i="10"/>
  <c r="N608" i="10"/>
  <c r="O608" i="10"/>
  <c r="P608" i="10"/>
  <c r="Q608" i="10"/>
  <c r="S608" i="10"/>
  <c r="U608" i="10"/>
  <c r="W608" i="10"/>
  <c r="X608" i="10"/>
  <c r="Y608" i="10"/>
  <c r="Z608" i="10"/>
  <c r="AA608" i="10"/>
  <c r="AB608" i="10"/>
  <c r="D609" i="10"/>
  <c r="E609" i="10"/>
  <c r="F609" i="10"/>
  <c r="G609" i="10"/>
  <c r="H609" i="10"/>
  <c r="I609" i="10"/>
  <c r="J609" i="10"/>
  <c r="K609" i="10"/>
  <c r="L609" i="10"/>
  <c r="M609" i="10"/>
  <c r="N609" i="10"/>
  <c r="O609" i="10"/>
  <c r="P609" i="10"/>
  <c r="Q609" i="10"/>
  <c r="S609" i="10"/>
  <c r="U609" i="10"/>
  <c r="W609" i="10"/>
  <c r="X609" i="10"/>
  <c r="Y609" i="10"/>
  <c r="Z609" i="10"/>
  <c r="AA609" i="10"/>
  <c r="AB609" i="10"/>
  <c r="D610" i="10"/>
  <c r="E610" i="10"/>
  <c r="F610" i="10"/>
  <c r="G610" i="10"/>
  <c r="H610" i="10"/>
  <c r="I610" i="10"/>
  <c r="J610" i="10"/>
  <c r="K610" i="10"/>
  <c r="L610" i="10"/>
  <c r="M610" i="10"/>
  <c r="N610" i="10"/>
  <c r="O610" i="10"/>
  <c r="P610" i="10"/>
  <c r="Q610" i="10"/>
  <c r="S610" i="10"/>
  <c r="U610" i="10"/>
  <c r="W610" i="10"/>
  <c r="X610" i="10"/>
  <c r="Y610" i="10"/>
  <c r="Z610" i="10"/>
  <c r="AA610" i="10"/>
  <c r="AB610" i="10"/>
  <c r="D611" i="10"/>
  <c r="E611" i="10"/>
  <c r="F611" i="10"/>
  <c r="G611" i="10"/>
  <c r="H611" i="10"/>
  <c r="I611" i="10"/>
  <c r="J611" i="10"/>
  <c r="K611" i="10"/>
  <c r="L611" i="10"/>
  <c r="M611" i="10"/>
  <c r="N611" i="10"/>
  <c r="O611" i="10"/>
  <c r="P611" i="10"/>
  <c r="Q611" i="10"/>
  <c r="S611" i="10"/>
  <c r="U611" i="10"/>
  <c r="W611" i="10"/>
  <c r="X611" i="10"/>
  <c r="Y611" i="10"/>
  <c r="Z611" i="10"/>
  <c r="AA611" i="10"/>
  <c r="AB611" i="10"/>
  <c r="D612" i="10"/>
  <c r="E612" i="10"/>
  <c r="F612" i="10"/>
  <c r="G612" i="10"/>
  <c r="H612" i="10"/>
  <c r="I612" i="10"/>
  <c r="J612" i="10"/>
  <c r="K612" i="10"/>
  <c r="L612" i="10"/>
  <c r="M612" i="10"/>
  <c r="N612" i="10"/>
  <c r="O612" i="10"/>
  <c r="P612" i="10"/>
  <c r="Q612" i="10"/>
  <c r="S612" i="10"/>
  <c r="U612" i="10"/>
  <c r="W612" i="10"/>
  <c r="X612" i="10"/>
  <c r="Y612" i="10"/>
  <c r="Z612" i="10"/>
  <c r="AA612" i="10"/>
  <c r="AB612" i="10"/>
  <c r="D613" i="10"/>
  <c r="E613" i="10"/>
  <c r="F613" i="10"/>
  <c r="G613" i="10"/>
  <c r="H613" i="10"/>
  <c r="I613" i="10"/>
  <c r="J613" i="10"/>
  <c r="K613" i="10"/>
  <c r="L613" i="10"/>
  <c r="M613" i="10"/>
  <c r="N613" i="10"/>
  <c r="O613" i="10"/>
  <c r="P613" i="10"/>
  <c r="Q613" i="10"/>
  <c r="S613" i="10"/>
  <c r="U613" i="10"/>
  <c r="W613" i="10"/>
  <c r="X613" i="10"/>
  <c r="Y613" i="10"/>
  <c r="Z613" i="10"/>
  <c r="AA613" i="10"/>
  <c r="AB613" i="10"/>
  <c r="D614" i="10"/>
  <c r="E614" i="10"/>
  <c r="F614" i="10"/>
  <c r="G614" i="10"/>
  <c r="H614" i="10"/>
  <c r="I614" i="10"/>
  <c r="J614" i="10"/>
  <c r="K614" i="10"/>
  <c r="L614" i="10"/>
  <c r="M614" i="10"/>
  <c r="N614" i="10"/>
  <c r="O614" i="10"/>
  <c r="P614" i="10"/>
  <c r="Q614" i="10"/>
  <c r="S614" i="10"/>
  <c r="U614" i="10"/>
  <c r="W614" i="10"/>
  <c r="X614" i="10"/>
  <c r="Y614" i="10"/>
  <c r="Z614" i="10"/>
  <c r="AA614" i="10"/>
  <c r="AB614" i="10"/>
  <c r="D615" i="10"/>
  <c r="E615" i="10"/>
  <c r="F615" i="10"/>
  <c r="G615" i="10"/>
  <c r="H615" i="10"/>
  <c r="I615" i="10"/>
  <c r="J615" i="10"/>
  <c r="K615" i="10"/>
  <c r="L615" i="10"/>
  <c r="M615" i="10"/>
  <c r="N615" i="10"/>
  <c r="O615" i="10"/>
  <c r="P615" i="10"/>
  <c r="Q615" i="10"/>
  <c r="S615" i="10"/>
  <c r="U615" i="10"/>
  <c r="W615" i="10"/>
  <c r="X615" i="10"/>
  <c r="Y615" i="10"/>
  <c r="Z615" i="10"/>
  <c r="AA615" i="10"/>
  <c r="AB615" i="10"/>
  <c r="D616" i="10"/>
  <c r="E616" i="10"/>
  <c r="F616" i="10"/>
  <c r="G616" i="10"/>
  <c r="H616" i="10"/>
  <c r="I616" i="10"/>
  <c r="J616" i="10"/>
  <c r="K616" i="10"/>
  <c r="L616" i="10"/>
  <c r="M616" i="10"/>
  <c r="N616" i="10"/>
  <c r="O616" i="10"/>
  <c r="P616" i="10"/>
  <c r="Q616" i="10"/>
  <c r="S616" i="10"/>
  <c r="U616" i="10"/>
  <c r="W616" i="10"/>
  <c r="X616" i="10"/>
  <c r="Y616" i="10"/>
  <c r="Z616" i="10"/>
  <c r="AA616" i="10"/>
  <c r="AB616" i="10"/>
  <c r="D617" i="10"/>
  <c r="E617" i="10"/>
  <c r="F617" i="10"/>
  <c r="G617" i="10"/>
  <c r="H617" i="10"/>
  <c r="I617" i="10"/>
  <c r="J617" i="10"/>
  <c r="K617" i="10"/>
  <c r="L617" i="10"/>
  <c r="M617" i="10"/>
  <c r="N617" i="10"/>
  <c r="O617" i="10"/>
  <c r="P617" i="10"/>
  <c r="Q617" i="10"/>
  <c r="S617" i="10"/>
  <c r="U617" i="10"/>
  <c r="W617" i="10"/>
  <c r="X617" i="10"/>
  <c r="Y617" i="10"/>
  <c r="Z617" i="10"/>
  <c r="AA617" i="10"/>
  <c r="AB617" i="10"/>
  <c r="D618" i="10"/>
  <c r="E618" i="10"/>
  <c r="F618" i="10"/>
  <c r="G618" i="10"/>
  <c r="H618" i="10"/>
  <c r="I618" i="10"/>
  <c r="J618" i="10"/>
  <c r="K618" i="10"/>
  <c r="L618" i="10"/>
  <c r="M618" i="10"/>
  <c r="N618" i="10"/>
  <c r="O618" i="10"/>
  <c r="P618" i="10"/>
  <c r="Q618" i="10"/>
  <c r="S618" i="10"/>
  <c r="U618" i="10"/>
  <c r="W618" i="10"/>
  <c r="X618" i="10"/>
  <c r="Y618" i="10"/>
  <c r="Z618" i="10"/>
  <c r="AA618" i="10"/>
  <c r="AB618" i="10"/>
  <c r="D619" i="10"/>
  <c r="E619" i="10"/>
  <c r="F619" i="10"/>
  <c r="G619" i="10"/>
  <c r="H619" i="10"/>
  <c r="I619" i="10"/>
  <c r="J619" i="10"/>
  <c r="K619" i="10"/>
  <c r="L619" i="10"/>
  <c r="M619" i="10"/>
  <c r="N619" i="10"/>
  <c r="O619" i="10"/>
  <c r="P619" i="10"/>
  <c r="Q619" i="10"/>
  <c r="S619" i="10"/>
  <c r="U619" i="10"/>
  <c r="W619" i="10"/>
  <c r="X619" i="10"/>
  <c r="Y619" i="10"/>
  <c r="Z619" i="10"/>
  <c r="AA619" i="10"/>
  <c r="AB619" i="10"/>
  <c r="D620" i="10"/>
  <c r="E620" i="10"/>
  <c r="F620" i="10"/>
  <c r="G620" i="10"/>
  <c r="H620" i="10"/>
  <c r="I620" i="10"/>
  <c r="J620" i="10"/>
  <c r="K620" i="10"/>
  <c r="L620" i="10"/>
  <c r="M620" i="10"/>
  <c r="N620" i="10"/>
  <c r="O620" i="10"/>
  <c r="P620" i="10"/>
  <c r="Q620" i="10"/>
  <c r="S620" i="10"/>
  <c r="U620" i="10"/>
  <c r="W620" i="10"/>
  <c r="X620" i="10"/>
  <c r="Y620" i="10"/>
  <c r="Z620" i="10"/>
  <c r="AA620" i="10"/>
  <c r="AB620" i="10"/>
  <c r="D621" i="10"/>
  <c r="E621" i="10"/>
  <c r="F621" i="10"/>
  <c r="G621" i="10"/>
  <c r="H621" i="10"/>
  <c r="I621" i="10"/>
  <c r="J621" i="10"/>
  <c r="K621" i="10"/>
  <c r="L621" i="10"/>
  <c r="M621" i="10"/>
  <c r="N621" i="10"/>
  <c r="O621" i="10"/>
  <c r="P621" i="10"/>
  <c r="Q621" i="10"/>
  <c r="S621" i="10"/>
  <c r="U621" i="10"/>
  <c r="W621" i="10"/>
  <c r="X621" i="10"/>
  <c r="Y621" i="10"/>
  <c r="Z621" i="10"/>
  <c r="AA621" i="10"/>
  <c r="AB621" i="10"/>
  <c r="D622" i="10"/>
  <c r="E622" i="10"/>
  <c r="F622" i="10"/>
  <c r="G622" i="10"/>
  <c r="H622" i="10"/>
  <c r="I622" i="10"/>
  <c r="J622" i="10"/>
  <c r="K622" i="10"/>
  <c r="L622" i="10"/>
  <c r="M622" i="10"/>
  <c r="N622" i="10"/>
  <c r="O622" i="10"/>
  <c r="P622" i="10"/>
  <c r="Q622" i="10"/>
  <c r="S622" i="10"/>
  <c r="U622" i="10"/>
  <c r="W622" i="10"/>
  <c r="X622" i="10"/>
  <c r="Y622" i="10"/>
  <c r="Z622" i="10"/>
  <c r="AA622" i="10"/>
  <c r="AB622" i="10"/>
  <c r="D623" i="10"/>
  <c r="E623" i="10"/>
  <c r="F623" i="10"/>
  <c r="G623" i="10"/>
  <c r="H623" i="10"/>
  <c r="I623" i="10"/>
  <c r="J623" i="10"/>
  <c r="K623" i="10"/>
  <c r="L623" i="10"/>
  <c r="M623" i="10"/>
  <c r="N623" i="10"/>
  <c r="O623" i="10"/>
  <c r="P623" i="10"/>
  <c r="Q623" i="10"/>
  <c r="S623" i="10"/>
  <c r="U623" i="10"/>
  <c r="W623" i="10"/>
  <c r="X623" i="10"/>
  <c r="Y623" i="10"/>
  <c r="Z623" i="10"/>
  <c r="AA623" i="10"/>
  <c r="AB623" i="10"/>
  <c r="D624" i="10"/>
  <c r="E624" i="10"/>
  <c r="F624" i="10"/>
  <c r="G624" i="10"/>
  <c r="H624" i="10"/>
  <c r="I624" i="10"/>
  <c r="J624" i="10"/>
  <c r="K624" i="10"/>
  <c r="L624" i="10"/>
  <c r="M624" i="10"/>
  <c r="N624" i="10"/>
  <c r="O624" i="10"/>
  <c r="P624" i="10"/>
  <c r="Q624" i="10"/>
  <c r="S624" i="10"/>
  <c r="U624" i="10"/>
  <c r="W624" i="10"/>
  <c r="X624" i="10"/>
  <c r="Y624" i="10"/>
  <c r="Z624" i="10"/>
  <c r="AA624" i="10"/>
  <c r="AB624" i="10"/>
  <c r="D625" i="10"/>
  <c r="E625" i="10"/>
  <c r="F625" i="10"/>
  <c r="G625" i="10"/>
  <c r="H625" i="10"/>
  <c r="I625" i="10"/>
  <c r="J625" i="10"/>
  <c r="K625" i="10"/>
  <c r="L625" i="10"/>
  <c r="M625" i="10"/>
  <c r="N625" i="10"/>
  <c r="O625" i="10"/>
  <c r="P625" i="10"/>
  <c r="Q625" i="10"/>
  <c r="S625" i="10"/>
  <c r="U625" i="10"/>
  <c r="W625" i="10"/>
  <c r="X625" i="10"/>
  <c r="Y625" i="10"/>
  <c r="Z625" i="10"/>
  <c r="AA625" i="10"/>
  <c r="AB625" i="10"/>
  <c r="D626" i="10"/>
  <c r="E626" i="10"/>
  <c r="F626" i="10"/>
  <c r="G626" i="10"/>
  <c r="H626" i="10"/>
  <c r="I626" i="10"/>
  <c r="J626" i="10"/>
  <c r="K626" i="10"/>
  <c r="L626" i="10"/>
  <c r="M626" i="10"/>
  <c r="N626" i="10"/>
  <c r="O626" i="10"/>
  <c r="P626" i="10"/>
  <c r="Q626" i="10"/>
  <c r="S626" i="10"/>
  <c r="U626" i="10"/>
  <c r="W626" i="10"/>
  <c r="X626" i="10"/>
  <c r="Y626" i="10"/>
  <c r="Z626" i="10"/>
  <c r="AA626" i="10"/>
  <c r="AB626" i="10"/>
  <c r="D627" i="10"/>
  <c r="E627" i="10"/>
  <c r="F627" i="10"/>
  <c r="G627" i="10"/>
  <c r="H627" i="10"/>
  <c r="I627" i="10"/>
  <c r="J627" i="10"/>
  <c r="K627" i="10"/>
  <c r="L627" i="10"/>
  <c r="M627" i="10"/>
  <c r="N627" i="10"/>
  <c r="O627" i="10"/>
  <c r="P627" i="10"/>
  <c r="Q627" i="10"/>
  <c r="S627" i="10"/>
  <c r="U627" i="10"/>
  <c r="W627" i="10"/>
  <c r="X627" i="10"/>
  <c r="Y627" i="10"/>
  <c r="Z627" i="10"/>
  <c r="AA627" i="10"/>
  <c r="AB627" i="10"/>
  <c r="D628" i="10"/>
  <c r="E628" i="10"/>
  <c r="F628" i="10"/>
  <c r="G628" i="10"/>
  <c r="H628" i="10"/>
  <c r="I628" i="10"/>
  <c r="J628" i="10"/>
  <c r="K628" i="10"/>
  <c r="L628" i="10"/>
  <c r="M628" i="10"/>
  <c r="N628" i="10"/>
  <c r="O628" i="10"/>
  <c r="P628" i="10"/>
  <c r="Q628" i="10"/>
  <c r="S628" i="10"/>
  <c r="U628" i="10"/>
  <c r="W628" i="10"/>
  <c r="X628" i="10"/>
  <c r="Y628" i="10"/>
  <c r="Z628" i="10"/>
  <c r="AA628" i="10"/>
  <c r="AB628" i="10"/>
  <c r="D629" i="10"/>
  <c r="E629" i="10"/>
  <c r="F629" i="10"/>
  <c r="G629" i="10"/>
  <c r="H629" i="10"/>
  <c r="I629" i="10"/>
  <c r="J629" i="10"/>
  <c r="K629" i="10"/>
  <c r="L629" i="10"/>
  <c r="M629" i="10"/>
  <c r="N629" i="10"/>
  <c r="O629" i="10"/>
  <c r="P629" i="10"/>
  <c r="Q629" i="10"/>
  <c r="S629" i="10"/>
  <c r="U629" i="10"/>
  <c r="W629" i="10"/>
  <c r="X629" i="10"/>
  <c r="Y629" i="10"/>
  <c r="Z629" i="10"/>
  <c r="AA629" i="10"/>
  <c r="AB629" i="10"/>
  <c r="D630" i="10"/>
  <c r="E630" i="10"/>
  <c r="F630" i="10"/>
  <c r="G630" i="10"/>
  <c r="H630" i="10"/>
  <c r="I630" i="10"/>
  <c r="J630" i="10"/>
  <c r="K630" i="10"/>
  <c r="L630" i="10"/>
  <c r="M630" i="10"/>
  <c r="N630" i="10"/>
  <c r="O630" i="10"/>
  <c r="P630" i="10"/>
  <c r="Q630" i="10"/>
  <c r="S630" i="10"/>
  <c r="U630" i="10"/>
  <c r="W630" i="10"/>
  <c r="X630" i="10"/>
  <c r="Y630" i="10"/>
  <c r="Z630" i="10"/>
  <c r="AA630" i="10"/>
  <c r="AB630" i="10"/>
  <c r="D631" i="10"/>
  <c r="E631" i="10"/>
  <c r="F631" i="10"/>
  <c r="G631" i="10"/>
  <c r="H631" i="10"/>
  <c r="I631" i="10"/>
  <c r="J631" i="10"/>
  <c r="K631" i="10"/>
  <c r="L631" i="10"/>
  <c r="M631" i="10"/>
  <c r="N631" i="10"/>
  <c r="O631" i="10"/>
  <c r="P631" i="10"/>
  <c r="Q631" i="10"/>
  <c r="S631" i="10"/>
  <c r="U631" i="10"/>
  <c r="W631" i="10"/>
  <c r="X631" i="10"/>
  <c r="Y631" i="10"/>
  <c r="Z631" i="10"/>
  <c r="AA631" i="10"/>
  <c r="AB631" i="10"/>
  <c r="D632" i="10"/>
  <c r="E632" i="10"/>
  <c r="F632" i="10"/>
  <c r="G632" i="10"/>
  <c r="H632" i="10"/>
  <c r="I632" i="10"/>
  <c r="J632" i="10"/>
  <c r="K632" i="10"/>
  <c r="L632" i="10"/>
  <c r="M632" i="10"/>
  <c r="N632" i="10"/>
  <c r="O632" i="10"/>
  <c r="P632" i="10"/>
  <c r="Q632" i="10"/>
  <c r="S632" i="10"/>
  <c r="U632" i="10"/>
  <c r="W632" i="10"/>
  <c r="X632" i="10"/>
  <c r="Y632" i="10"/>
  <c r="Z632" i="10"/>
  <c r="AA632" i="10"/>
  <c r="AB632" i="10"/>
  <c r="D633" i="10"/>
  <c r="E633" i="10"/>
  <c r="F633" i="10"/>
  <c r="G633" i="10"/>
  <c r="H633" i="10"/>
  <c r="I633" i="10"/>
  <c r="J633" i="10"/>
  <c r="K633" i="10"/>
  <c r="L633" i="10"/>
  <c r="M633" i="10"/>
  <c r="N633" i="10"/>
  <c r="O633" i="10"/>
  <c r="P633" i="10"/>
  <c r="Q633" i="10"/>
  <c r="S633" i="10"/>
  <c r="U633" i="10"/>
  <c r="W633" i="10"/>
  <c r="X633" i="10"/>
  <c r="Y633" i="10"/>
  <c r="Z633" i="10"/>
  <c r="AA633" i="10"/>
  <c r="AB633" i="10"/>
  <c r="D634" i="10"/>
  <c r="E634" i="10"/>
  <c r="F634" i="10"/>
  <c r="G634" i="10"/>
  <c r="H634" i="10"/>
  <c r="I634" i="10"/>
  <c r="J634" i="10"/>
  <c r="K634" i="10"/>
  <c r="L634" i="10"/>
  <c r="M634" i="10"/>
  <c r="N634" i="10"/>
  <c r="O634" i="10"/>
  <c r="P634" i="10"/>
  <c r="Q634" i="10"/>
  <c r="S634" i="10"/>
  <c r="U634" i="10"/>
  <c r="W634" i="10"/>
  <c r="X634" i="10"/>
  <c r="Y634" i="10"/>
  <c r="Z634" i="10"/>
  <c r="AA634" i="10"/>
  <c r="AB634" i="10"/>
  <c r="D635" i="10"/>
  <c r="E635" i="10"/>
  <c r="F635" i="10"/>
  <c r="G635" i="10"/>
  <c r="H635" i="10"/>
  <c r="I635" i="10"/>
  <c r="J635" i="10"/>
  <c r="K635" i="10"/>
  <c r="L635" i="10"/>
  <c r="M635" i="10"/>
  <c r="N635" i="10"/>
  <c r="O635" i="10"/>
  <c r="P635" i="10"/>
  <c r="Q635" i="10"/>
  <c r="S635" i="10"/>
  <c r="U635" i="10"/>
  <c r="W635" i="10"/>
  <c r="X635" i="10"/>
  <c r="Y635" i="10"/>
  <c r="Z635" i="10"/>
  <c r="AA635" i="10"/>
  <c r="AB635" i="10"/>
  <c r="D636" i="10"/>
  <c r="E636" i="10"/>
  <c r="F636" i="10"/>
  <c r="G636" i="10"/>
  <c r="H636" i="10"/>
  <c r="I636" i="10"/>
  <c r="J636" i="10"/>
  <c r="K636" i="10"/>
  <c r="L636" i="10"/>
  <c r="M636" i="10"/>
  <c r="N636" i="10"/>
  <c r="O636" i="10"/>
  <c r="P636" i="10"/>
  <c r="Q636" i="10"/>
  <c r="S636" i="10"/>
  <c r="U636" i="10"/>
  <c r="W636" i="10"/>
  <c r="X636" i="10"/>
  <c r="Y636" i="10"/>
  <c r="Z636" i="10"/>
  <c r="AA636" i="10"/>
  <c r="AB636" i="10"/>
  <c r="D637" i="10"/>
  <c r="E637" i="10"/>
  <c r="F637" i="10"/>
  <c r="G637" i="10"/>
  <c r="H637" i="10"/>
  <c r="I637" i="10"/>
  <c r="J637" i="10"/>
  <c r="K637" i="10"/>
  <c r="L637" i="10"/>
  <c r="M637" i="10"/>
  <c r="N637" i="10"/>
  <c r="O637" i="10"/>
  <c r="P637" i="10"/>
  <c r="Q637" i="10"/>
  <c r="S637" i="10"/>
  <c r="U637" i="10"/>
  <c r="W637" i="10"/>
  <c r="X637" i="10"/>
  <c r="Y637" i="10"/>
  <c r="Z637" i="10"/>
  <c r="AA637" i="10"/>
  <c r="AB637" i="10"/>
  <c r="D638" i="10"/>
  <c r="E638" i="10"/>
  <c r="F638" i="10"/>
  <c r="G638" i="10"/>
  <c r="H638" i="10"/>
  <c r="I638" i="10"/>
  <c r="J638" i="10"/>
  <c r="K638" i="10"/>
  <c r="L638" i="10"/>
  <c r="M638" i="10"/>
  <c r="N638" i="10"/>
  <c r="O638" i="10"/>
  <c r="P638" i="10"/>
  <c r="Q638" i="10"/>
  <c r="S638" i="10"/>
  <c r="U638" i="10"/>
  <c r="W638" i="10"/>
  <c r="X638" i="10"/>
  <c r="Y638" i="10"/>
  <c r="Z638" i="10"/>
  <c r="AA638" i="10"/>
  <c r="AB638" i="10"/>
  <c r="D639" i="10"/>
  <c r="E639" i="10"/>
  <c r="F639" i="10"/>
  <c r="G639" i="10"/>
  <c r="H639" i="10"/>
  <c r="I639" i="10"/>
  <c r="J639" i="10"/>
  <c r="K639" i="10"/>
  <c r="L639" i="10"/>
  <c r="M639" i="10"/>
  <c r="N639" i="10"/>
  <c r="O639" i="10"/>
  <c r="P639" i="10"/>
  <c r="Q639" i="10"/>
  <c r="S639" i="10"/>
  <c r="U639" i="10"/>
  <c r="W639" i="10"/>
  <c r="X639" i="10"/>
  <c r="Y639" i="10"/>
  <c r="Z639" i="10"/>
  <c r="AA639" i="10"/>
  <c r="AB639" i="10"/>
  <c r="D640" i="10"/>
  <c r="E640" i="10"/>
  <c r="F640" i="10"/>
  <c r="G640" i="10"/>
  <c r="H640" i="10"/>
  <c r="I640" i="10"/>
  <c r="J640" i="10"/>
  <c r="K640" i="10"/>
  <c r="L640" i="10"/>
  <c r="M640" i="10"/>
  <c r="N640" i="10"/>
  <c r="O640" i="10"/>
  <c r="P640" i="10"/>
  <c r="Q640" i="10"/>
  <c r="S640" i="10"/>
  <c r="U640" i="10"/>
  <c r="W640" i="10"/>
  <c r="X640" i="10"/>
  <c r="Y640" i="10"/>
  <c r="Z640" i="10"/>
  <c r="AA640" i="10"/>
  <c r="AB640" i="10"/>
  <c r="D641" i="10"/>
  <c r="E641" i="10"/>
  <c r="F641" i="10"/>
  <c r="G641" i="10"/>
  <c r="H641" i="10"/>
  <c r="I641" i="10"/>
  <c r="J641" i="10"/>
  <c r="K641" i="10"/>
  <c r="L641" i="10"/>
  <c r="M641" i="10"/>
  <c r="N641" i="10"/>
  <c r="O641" i="10"/>
  <c r="P641" i="10"/>
  <c r="Q641" i="10"/>
  <c r="S641" i="10"/>
  <c r="U641" i="10"/>
  <c r="W641" i="10"/>
  <c r="X641" i="10"/>
  <c r="Y641" i="10"/>
  <c r="Z641" i="10"/>
  <c r="AA641" i="10"/>
  <c r="AB641" i="10"/>
  <c r="D642" i="10"/>
  <c r="E642" i="10"/>
  <c r="F642" i="10"/>
  <c r="G642" i="10"/>
  <c r="H642" i="10"/>
  <c r="I642" i="10"/>
  <c r="J642" i="10"/>
  <c r="K642" i="10"/>
  <c r="L642" i="10"/>
  <c r="M642" i="10"/>
  <c r="N642" i="10"/>
  <c r="O642" i="10"/>
  <c r="P642" i="10"/>
  <c r="Q642" i="10"/>
  <c r="S642" i="10"/>
  <c r="U642" i="10"/>
  <c r="W642" i="10"/>
  <c r="X642" i="10"/>
  <c r="Y642" i="10"/>
  <c r="Z642" i="10"/>
  <c r="AA642" i="10"/>
  <c r="AB642" i="10"/>
  <c r="D643" i="10"/>
  <c r="E643" i="10"/>
  <c r="F643" i="10"/>
  <c r="G643" i="10"/>
  <c r="H643" i="10"/>
  <c r="I643" i="10"/>
  <c r="J643" i="10"/>
  <c r="K643" i="10"/>
  <c r="L643" i="10"/>
  <c r="M643" i="10"/>
  <c r="N643" i="10"/>
  <c r="O643" i="10"/>
  <c r="P643" i="10"/>
  <c r="Q643" i="10"/>
  <c r="S643" i="10"/>
  <c r="U643" i="10"/>
  <c r="W643" i="10"/>
  <c r="X643" i="10"/>
  <c r="Y643" i="10"/>
  <c r="Z643" i="10"/>
  <c r="AA643" i="10"/>
  <c r="AB643" i="10"/>
  <c r="D644" i="10"/>
  <c r="E644" i="10"/>
  <c r="F644" i="10"/>
  <c r="G644" i="10"/>
  <c r="H644" i="10"/>
  <c r="I644" i="10"/>
  <c r="J644" i="10"/>
  <c r="K644" i="10"/>
  <c r="L644" i="10"/>
  <c r="M644" i="10"/>
  <c r="N644" i="10"/>
  <c r="O644" i="10"/>
  <c r="P644" i="10"/>
  <c r="Q644" i="10"/>
  <c r="S644" i="10"/>
  <c r="U644" i="10"/>
  <c r="W644" i="10"/>
  <c r="X644" i="10"/>
  <c r="Y644" i="10"/>
  <c r="Z644" i="10"/>
  <c r="AA644" i="10"/>
  <c r="AB644" i="10"/>
  <c r="D645" i="10"/>
  <c r="E645" i="10"/>
  <c r="F645" i="10"/>
  <c r="G645" i="10"/>
  <c r="H645" i="10"/>
  <c r="I645" i="10"/>
  <c r="J645" i="10"/>
  <c r="K645" i="10"/>
  <c r="L645" i="10"/>
  <c r="M645" i="10"/>
  <c r="N645" i="10"/>
  <c r="O645" i="10"/>
  <c r="P645" i="10"/>
  <c r="Q645" i="10"/>
  <c r="S645" i="10"/>
  <c r="U645" i="10"/>
  <c r="W645" i="10"/>
  <c r="X645" i="10"/>
  <c r="Y645" i="10"/>
  <c r="Z645" i="10"/>
  <c r="AA645" i="10"/>
  <c r="AB645" i="10"/>
  <c r="D646" i="10"/>
  <c r="E646" i="10"/>
  <c r="F646" i="10"/>
  <c r="G646" i="10"/>
  <c r="H646" i="10"/>
  <c r="I646" i="10"/>
  <c r="J646" i="10"/>
  <c r="K646" i="10"/>
  <c r="L646" i="10"/>
  <c r="M646" i="10"/>
  <c r="N646" i="10"/>
  <c r="O646" i="10"/>
  <c r="P646" i="10"/>
  <c r="Q646" i="10"/>
  <c r="S646" i="10"/>
  <c r="U646" i="10"/>
  <c r="W646" i="10"/>
  <c r="X646" i="10"/>
  <c r="Y646" i="10"/>
  <c r="Z646" i="10"/>
  <c r="AA646" i="10"/>
  <c r="AB646" i="10"/>
  <c r="D647" i="10"/>
  <c r="E647" i="10"/>
  <c r="F647" i="10"/>
  <c r="G647" i="10"/>
  <c r="H647" i="10"/>
  <c r="I647" i="10"/>
  <c r="J647" i="10"/>
  <c r="K647" i="10"/>
  <c r="L647" i="10"/>
  <c r="M647" i="10"/>
  <c r="N647" i="10"/>
  <c r="O647" i="10"/>
  <c r="P647" i="10"/>
  <c r="Q647" i="10"/>
  <c r="S647" i="10"/>
  <c r="U647" i="10"/>
  <c r="W647" i="10"/>
  <c r="X647" i="10"/>
  <c r="Y647" i="10"/>
  <c r="Z647" i="10"/>
  <c r="AA647" i="10"/>
  <c r="AB647" i="10"/>
  <c r="D648" i="10"/>
  <c r="E648" i="10"/>
  <c r="F648" i="10"/>
  <c r="G648" i="10"/>
  <c r="H648" i="10"/>
  <c r="I648" i="10"/>
  <c r="J648" i="10"/>
  <c r="K648" i="10"/>
  <c r="L648" i="10"/>
  <c r="M648" i="10"/>
  <c r="N648" i="10"/>
  <c r="O648" i="10"/>
  <c r="P648" i="10"/>
  <c r="Q648" i="10"/>
  <c r="S648" i="10"/>
  <c r="U648" i="10"/>
  <c r="W648" i="10"/>
  <c r="X648" i="10"/>
  <c r="Y648" i="10"/>
  <c r="Z648" i="10"/>
  <c r="AA648" i="10"/>
  <c r="AB648" i="10"/>
  <c r="D649" i="10"/>
  <c r="E649" i="10"/>
  <c r="F649" i="10"/>
  <c r="G649" i="10"/>
  <c r="H649" i="10"/>
  <c r="I649" i="10"/>
  <c r="J649" i="10"/>
  <c r="K649" i="10"/>
  <c r="L649" i="10"/>
  <c r="M649" i="10"/>
  <c r="N649" i="10"/>
  <c r="O649" i="10"/>
  <c r="P649" i="10"/>
  <c r="Q649" i="10"/>
  <c r="S649" i="10"/>
  <c r="U649" i="10"/>
  <c r="W649" i="10"/>
  <c r="X649" i="10"/>
  <c r="Y649" i="10"/>
  <c r="Z649" i="10"/>
  <c r="AA649" i="10"/>
  <c r="AB649" i="10"/>
  <c r="D650" i="10"/>
  <c r="E650" i="10"/>
  <c r="F650" i="10"/>
  <c r="G650" i="10"/>
  <c r="H650" i="10"/>
  <c r="I650" i="10"/>
  <c r="J650" i="10"/>
  <c r="K650" i="10"/>
  <c r="L650" i="10"/>
  <c r="M650" i="10"/>
  <c r="N650" i="10"/>
  <c r="O650" i="10"/>
  <c r="P650" i="10"/>
  <c r="Q650" i="10"/>
  <c r="S650" i="10"/>
  <c r="U650" i="10"/>
  <c r="W650" i="10"/>
  <c r="X650" i="10"/>
  <c r="Y650" i="10"/>
  <c r="Z650" i="10"/>
  <c r="AA650" i="10"/>
  <c r="AB650" i="10"/>
  <c r="D651" i="10"/>
  <c r="E651" i="10"/>
  <c r="F651" i="10"/>
  <c r="G651" i="10"/>
  <c r="H651" i="10"/>
  <c r="I651" i="10"/>
  <c r="J651" i="10"/>
  <c r="K651" i="10"/>
  <c r="L651" i="10"/>
  <c r="M651" i="10"/>
  <c r="N651" i="10"/>
  <c r="O651" i="10"/>
  <c r="P651" i="10"/>
  <c r="Q651" i="10"/>
  <c r="S651" i="10"/>
  <c r="U651" i="10"/>
  <c r="W651" i="10"/>
  <c r="X651" i="10"/>
  <c r="Y651" i="10"/>
  <c r="Z651" i="10"/>
  <c r="AA651" i="10"/>
  <c r="AB651" i="10"/>
  <c r="D652" i="10"/>
  <c r="E652" i="10"/>
  <c r="F652" i="10"/>
  <c r="G652" i="10"/>
  <c r="H652" i="10"/>
  <c r="I652" i="10"/>
  <c r="J652" i="10"/>
  <c r="K652" i="10"/>
  <c r="L652" i="10"/>
  <c r="M652" i="10"/>
  <c r="N652" i="10"/>
  <c r="O652" i="10"/>
  <c r="P652" i="10"/>
  <c r="Q652" i="10"/>
  <c r="S652" i="10"/>
  <c r="U652" i="10"/>
  <c r="W652" i="10"/>
  <c r="X652" i="10"/>
  <c r="Y652" i="10"/>
  <c r="Z652" i="10"/>
  <c r="AA652" i="10"/>
  <c r="AB652" i="10"/>
  <c r="D653" i="10"/>
  <c r="E653" i="10"/>
  <c r="F653" i="10"/>
  <c r="G653" i="10"/>
  <c r="H653" i="10"/>
  <c r="I653" i="10"/>
  <c r="J653" i="10"/>
  <c r="K653" i="10"/>
  <c r="L653" i="10"/>
  <c r="M653" i="10"/>
  <c r="N653" i="10"/>
  <c r="O653" i="10"/>
  <c r="P653" i="10"/>
  <c r="Q653" i="10"/>
  <c r="S653" i="10"/>
  <c r="U653" i="10"/>
  <c r="W653" i="10"/>
  <c r="X653" i="10"/>
  <c r="Y653" i="10"/>
  <c r="Z653" i="10"/>
  <c r="AA653" i="10"/>
  <c r="AB653" i="10"/>
  <c r="D654" i="10"/>
  <c r="E654" i="10"/>
  <c r="F654" i="10"/>
  <c r="G654" i="10"/>
  <c r="H654" i="10"/>
  <c r="I654" i="10"/>
  <c r="J654" i="10"/>
  <c r="K654" i="10"/>
  <c r="L654" i="10"/>
  <c r="M654" i="10"/>
  <c r="N654" i="10"/>
  <c r="O654" i="10"/>
  <c r="P654" i="10"/>
  <c r="Q654" i="10"/>
  <c r="S654" i="10"/>
  <c r="U654" i="10"/>
  <c r="W654" i="10"/>
  <c r="X654" i="10"/>
  <c r="Y654" i="10"/>
  <c r="Z654" i="10"/>
  <c r="AA654" i="10"/>
  <c r="AB654" i="10"/>
  <c r="D655" i="10"/>
  <c r="E655" i="10"/>
  <c r="F655" i="10"/>
  <c r="G655" i="10"/>
  <c r="H655" i="10"/>
  <c r="I655" i="10"/>
  <c r="J655" i="10"/>
  <c r="K655" i="10"/>
  <c r="L655" i="10"/>
  <c r="M655" i="10"/>
  <c r="N655" i="10"/>
  <c r="O655" i="10"/>
  <c r="P655" i="10"/>
  <c r="Q655" i="10"/>
  <c r="S655" i="10"/>
  <c r="U655" i="10"/>
  <c r="W655" i="10"/>
  <c r="X655" i="10"/>
  <c r="Y655" i="10"/>
  <c r="Z655" i="10"/>
  <c r="AA655" i="10"/>
  <c r="AB655" i="10"/>
  <c r="D656" i="10"/>
  <c r="E656" i="10"/>
  <c r="F656" i="10"/>
  <c r="G656" i="10"/>
  <c r="H656" i="10"/>
  <c r="I656" i="10"/>
  <c r="J656" i="10"/>
  <c r="K656" i="10"/>
  <c r="L656" i="10"/>
  <c r="M656" i="10"/>
  <c r="N656" i="10"/>
  <c r="O656" i="10"/>
  <c r="P656" i="10"/>
  <c r="Q656" i="10"/>
  <c r="S656" i="10"/>
  <c r="U656" i="10"/>
  <c r="W656" i="10"/>
  <c r="X656" i="10"/>
  <c r="Y656" i="10"/>
  <c r="Z656" i="10"/>
  <c r="AA656" i="10"/>
  <c r="AB656" i="10"/>
  <c r="D657" i="10"/>
  <c r="E657" i="10"/>
  <c r="F657" i="10"/>
  <c r="G657" i="10"/>
  <c r="H657" i="10"/>
  <c r="I657" i="10"/>
  <c r="J657" i="10"/>
  <c r="K657" i="10"/>
  <c r="L657" i="10"/>
  <c r="M657" i="10"/>
  <c r="N657" i="10"/>
  <c r="O657" i="10"/>
  <c r="P657" i="10"/>
  <c r="Q657" i="10"/>
  <c r="S657" i="10"/>
  <c r="U657" i="10"/>
  <c r="W657" i="10"/>
  <c r="X657" i="10"/>
  <c r="Y657" i="10"/>
  <c r="Z657" i="10"/>
  <c r="AA657" i="10"/>
  <c r="AB657" i="10"/>
  <c r="D658" i="10"/>
  <c r="E658" i="10"/>
  <c r="F658" i="10"/>
  <c r="G658" i="10"/>
  <c r="H658" i="10"/>
  <c r="I658" i="10"/>
  <c r="J658" i="10"/>
  <c r="K658" i="10"/>
  <c r="L658" i="10"/>
  <c r="M658" i="10"/>
  <c r="N658" i="10"/>
  <c r="O658" i="10"/>
  <c r="P658" i="10"/>
  <c r="Q658" i="10"/>
  <c r="S658" i="10"/>
  <c r="U658" i="10"/>
  <c r="W658" i="10"/>
  <c r="X658" i="10"/>
  <c r="Y658" i="10"/>
  <c r="Z658" i="10"/>
  <c r="AA658" i="10"/>
  <c r="AB658" i="10"/>
  <c r="D659" i="10"/>
  <c r="E659" i="10"/>
  <c r="F659" i="10"/>
  <c r="G659" i="10"/>
  <c r="H659" i="10"/>
  <c r="I659" i="10"/>
  <c r="J659" i="10"/>
  <c r="K659" i="10"/>
  <c r="L659" i="10"/>
  <c r="M659" i="10"/>
  <c r="N659" i="10"/>
  <c r="O659" i="10"/>
  <c r="P659" i="10"/>
  <c r="Q659" i="10"/>
  <c r="S659" i="10"/>
  <c r="U659" i="10"/>
  <c r="W659" i="10"/>
  <c r="X659" i="10"/>
  <c r="Y659" i="10"/>
  <c r="Z659" i="10"/>
  <c r="AA659" i="10"/>
  <c r="AB659" i="10"/>
  <c r="D660" i="10"/>
  <c r="E660" i="10"/>
  <c r="F660" i="10"/>
  <c r="G660" i="10"/>
  <c r="H660" i="10"/>
  <c r="I660" i="10"/>
  <c r="J660" i="10"/>
  <c r="K660" i="10"/>
  <c r="L660" i="10"/>
  <c r="M660" i="10"/>
  <c r="N660" i="10"/>
  <c r="O660" i="10"/>
  <c r="P660" i="10"/>
  <c r="Q660" i="10"/>
  <c r="S660" i="10"/>
  <c r="U660" i="10"/>
  <c r="W660" i="10"/>
  <c r="X660" i="10"/>
  <c r="Y660" i="10"/>
  <c r="Z660" i="10"/>
  <c r="AA660" i="10"/>
  <c r="AB660" i="10"/>
  <c r="D661" i="10"/>
  <c r="E661" i="10"/>
  <c r="F661" i="10"/>
  <c r="G661" i="10"/>
  <c r="H661" i="10"/>
  <c r="I661" i="10"/>
  <c r="J661" i="10"/>
  <c r="K661" i="10"/>
  <c r="L661" i="10"/>
  <c r="M661" i="10"/>
  <c r="N661" i="10"/>
  <c r="O661" i="10"/>
  <c r="P661" i="10"/>
  <c r="Q661" i="10"/>
  <c r="S661" i="10"/>
  <c r="U661" i="10"/>
  <c r="W661" i="10"/>
  <c r="X661" i="10"/>
  <c r="Y661" i="10"/>
  <c r="Z661" i="10"/>
  <c r="AA661" i="10"/>
  <c r="AB661" i="10"/>
  <c r="D662" i="10"/>
  <c r="E662" i="10"/>
  <c r="F662" i="10"/>
  <c r="G662" i="10"/>
  <c r="H662" i="10"/>
  <c r="I662" i="10"/>
  <c r="J662" i="10"/>
  <c r="K662" i="10"/>
  <c r="L662" i="10"/>
  <c r="M662" i="10"/>
  <c r="N662" i="10"/>
  <c r="O662" i="10"/>
  <c r="P662" i="10"/>
  <c r="Q662" i="10"/>
  <c r="S662" i="10"/>
  <c r="U662" i="10"/>
  <c r="W662" i="10"/>
  <c r="X662" i="10"/>
  <c r="Y662" i="10"/>
  <c r="Z662" i="10"/>
  <c r="AA662" i="10"/>
  <c r="AB662" i="10"/>
  <c r="D663" i="10"/>
  <c r="E663" i="10"/>
  <c r="F663" i="10"/>
  <c r="G663" i="10"/>
  <c r="H663" i="10"/>
  <c r="I663" i="10"/>
  <c r="J663" i="10"/>
  <c r="K663" i="10"/>
  <c r="L663" i="10"/>
  <c r="M663" i="10"/>
  <c r="N663" i="10"/>
  <c r="O663" i="10"/>
  <c r="P663" i="10"/>
  <c r="Q663" i="10"/>
  <c r="S663" i="10"/>
  <c r="U663" i="10"/>
  <c r="W663" i="10"/>
  <c r="X663" i="10"/>
  <c r="Y663" i="10"/>
  <c r="Z663" i="10"/>
  <c r="AA663" i="10"/>
  <c r="AB663" i="10"/>
  <c r="D664" i="10"/>
  <c r="E664" i="10"/>
  <c r="F664" i="10"/>
  <c r="G664" i="10"/>
  <c r="H664" i="10"/>
  <c r="I664" i="10"/>
  <c r="J664" i="10"/>
  <c r="K664" i="10"/>
  <c r="L664" i="10"/>
  <c r="M664" i="10"/>
  <c r="N664" i="10"/>
  <c r="O664" i="10"/>
  <c r="P664" i="10"/>
  <c r="Q664" i="10"/>
  <c r="S664" i="10"/>
  <c r="U664" i="10"/>
  <c r="W664" i="10"/>
  <c r="X664" i="10"/>
  <c r="Y664" i="10"/>
  <c r="Z664" i="10"/>
  <c r="AA664" i="10"/>
  <c r="AB664" i="10"/>
  <c r="D665" i="10"/>
  <c r="E665" i="10"/>
  <c r="F665" i="10"/>
  <c r="G665" i="10"/>
  <c r="H665" i="10"/>
  <c r="I665" i="10"/>
  <c r="J665" i="10"/>
  <c r="K665" i="10"/>
  <c r="L665" i="10"/>
  <c r="M665" i="10"/>
  <c r="N665" i="10"/>
  <c r="O665" i="10"/>
  <c r="P665" i="10"/>
  <c r="Q665" i="10"/>
  <c r="S665" i="10"/>
  <c r="U665" i="10"/>
  <c r="W665" i="10"/>
  <c r="X665" i="10"/>
  <c r="Y665" i="10"/>
  <c r="Z665" i="10"/>
  <c r="AA665" i="10"/>
  <c r="AB665" i="10"/>
  <c r="D666" i="10"/>
  <c r="E666" i="10"/>
  <c r="F666" i="10"/>
  <c r="G666" i="10"/>
  <c r="H666" i="10"/>
  <c r="I666" i="10"/>
  <c r="J666" i="10"/>
  <c r="K666" i="10"/>
  <c r="L666" i="10"/>
  <c r="M666" i="10"/>
  <c r="N666" i="10"/>
  <c r="O666" i="10"/>
  <c r="P666" i="10"/>
  <c r="Q666" i="10"/>
  <c r="S666" i="10"/>
  <c r="U666" i="10"/>
  <c r="W666" i="10"/>
  <c r="X666" i="10"/>
  <c r="Y666" i="10"/>
  <c r="Z666" i="10"/>
  <c r="AA666" i="10"/>
  <c r="AB666" i="10"/>
  <c r="D667" i="10"/>
  <c r="E667" i="10"/>
  <c r="F667" i="10"/>
  <c r="G667" i="10"/>
  <c r="H667" i="10"/>
  <c r="I667" i="10"/>
  <c r="J667" i="10"/>
  <c r="K667" i="10"/>
  <c r="L667" i="10"/>
  <c r="M667" i="10"/>
  <c r="N667" i="10"/>
  <c r="O667" i="10"/>
  <c r="P667" i="10"/>
  <c r="Q667" i="10"/>
  <c r="S667" i="10"/>
  <c r="U667" i="10"/>
  <c r="W667" i="10"/>
  <c r="X667" i="10"/>
  <c r="Y667" i="10"/>
  <c r="Z667" i="10"/>
  <c r="AA667" i="10"/>
  <c r="AB667" i="10"/>
  <c r="D668" i="10"/>
  <c r="E668" i="10"/>
  <c r="F668" i="10"/>
  <c r="G668" i="10"/>
  <c r="H668" i="10"/>
  <c r="I668" i="10"/>
  <c r="J668" i="10"/>
  <c r="K668" i="10"/>
  <c r="L668" i="10"/>
  <c r="M668" i="10"/>
  <c r="N668" i="10"/>
  <c r="O668" i="10"/>
  <c r="P668" i="10"/>
  <c r="Q668" i="10"/>
  <c r="S668" i="10"/>
  <c r="U668" i="10"/>
  <c r="W668" i="10"/>
  <c r="X668" i="10"/>
  <c r="Y668" i="10"/>
  <c r="Z668" i="10"/>
  <c r="AA668" i="10"/>
  <c r="AB668" i="10"/>
  <c r="D669" i="10"/>
  <c r="E669" i="10"/>
  <c r="F669" i="10"/>
  <c r="G669" i="10"/>
  <c r="H669" i="10"/>
  <c r="I669" i="10"/>
  <c r="J669" i="10"/>
  <c r="K669" i="10"/>
  <c r="L669" i="10"/>
  <c r="M669" i="10"/>
  <c r="N669" i="10"/>
  <c r="O669" i="10"/>
  <c r="P669" i="10"/>
  <c r="Q669" i="10"/>
  <c r="S669" i="10"/>
  <c r="U669" i="10"/>
  <c r="W669" i="10"/>
  <c r="X669" i="10"/>
  <c r="Y669" i="10"/>
  <c r="Z669" i="10"/>
  <c r="AA669" i="10"/>
  <c r="AB669" i="10"/>
  <c r="D670" i="10"/>
  <c r="E670" i="10"/>
  <c r="F670" i="10"/>
  <c r="G670" i="10"/>
  <c r="H670" i="10"/>
  <c r="I670" i="10"/>
  <c r="J670" i="10"/>
  <c r="K670" i="10"/>
  <c r="L670" i="10"/>
  <c r="M670" i="10"/>
  <c r="N670" i="10"/>
  <c r="O670" i="10"/>
  <c r="P670" i="10"/>
  <c r="Q670" i="10"/>
  <c r="S670" i="10"/>
  <c r="U670" i="10"/>
  <c r="W670" i="10"/>
  <c r="X670" i="10"/>
  <c r="Y670" i="10"/>
  <c r="Z670" i="10"/>
  <c r="AA670" i="10"/>
  <c r="AB670" i="10"/>
  <c r="D671" i="10"/>
  <c r="E671" i="10"/>
  <c r="F671" i="10"/>
  <c r="G671" i="10"/>
  <c r="H671" i="10"/>
  <c r="I671" i="10"/>
  <c r="J671" i="10"/>
  <c r="K671" i="10"/>
  <c r="L671" i="10"/>
  <c r="M671" i="10"/>
  <c r="N671" i="10"/>
  <c r="O671" i="10"/>
  <c r="P671" i="10"/>
  <c r="Q671" i="10"/>
  <c r="S671" i="10"/>
  <c r="U671" i="10"/>
  <c r="W671" i="10"/>
  <c r="X671" i="10"/>
  <c r="Y671" i="10"/>
  <c r="Z671" i="10"/>
  <c r="AA671" i="10"/>
  <c r="AB671" i="10"/>
  <c r="D672" i="10"/>
  <c r="E672" i="10"/>
  <c r="F672" i="10"/>
  <c r="G672" i="10"/>
  <c r="H672" i="10"/>
  <c r="I672" i="10"/>
  <c r="J672" i="10"/>
  <c r="K672" i="10"/>
  <c r="L672" i="10"/>
  <c r="M672" i="10"/>
  <c r="N672" i="10"/>
  <c r="O672" i="10"/>
  <c r="P672" i="10"/>
  <c r="Q672" i="10"/>
  <c r="S672" i="10"/>
  <c r="U672" i="10"/>
  <c r="W672" i="10"/>
  <c r="X672" i="10"/>
  <c r="Y672" i="10"/>
  <c r="Z672" i="10"/>
  <c r="AA672" i="10"/>
  <c r="AB672" i="10"/>
  <c r="D673" i="10"/>
  <c r="E673" i="10"/>
  <c r="F673" i="10"/>
  <c r="G673" i="10"/>
  <c r="H673" i="10"/>
  <c r="I673" i="10"/>
  <c r="J673" i="10"/>
  <c r="K673" i="10"/>
  <c r="L673" i="10"/>
  <c r="M673" i="10"/>
  <c r="N673" i="10"/>
  <c r="O673" i="10"/>
  <c r="P673" i="10"/>
  <c r="Q673" i="10"/>
  <c r="S673" i="10"/>
  <c r="U673" i="10"/>
  <c r="W673" i="10"/>
  <c r="X673" i="10"/>
  <c r="Y673" i="10"/>
  <c r="Z673" i="10"/>
  <c r="AA673" i="10"/>
  <c r="AB673" i="10"/>
  <c r="D674" i="10"/>
  <c r="E674" i="10"/>
  <c r="F674" i="10"/>
  <c r="G674" i="10"/>
  <c r="H674" i="10"/>
  <c r="I674" i="10"/>
  <c r="J674" i="10"/>
  <c r="K674" i="10"/>
  <c r="L674" i="10"/>
  <c r="M674" i="10"/>
  <c r="N674" i="10"/>
  <c r="O674" i="10"/>
  <c r="P674" i="10"/>
  <c r="Q674" i="10"/>
  <c r="S674" i="10"/>
  <c r="U674" i="10"/>
  <c r="W674" i="10"/>
  <c r="X674" i="10"/>
  <c r="Y674" i="10"/>
  <c r="Z674" i="10"/>
  <c r="AA674" i="10"/>
  <c r="AB674" i="10"/>
  <c r="D675" i="10"/>
  <c r="E675" i="10"/>
  <c r="F675" i="10"/>
  <c r="G675" i="10"/>
  <c r="H675" i="10"/>
  <c r="I675" i="10"/>
  <c r="J675" i="10"/>
  <c r="K675" i="10"/>
  <c r="L675" i="10"/>
  <c r="M675" i="10"/>
  <c r="N675" i="10"/>
  <c r="O675" i="10"/>
  <c r="P675" i="10"/>
  <c r="Q675" i="10"/>
  <c r="S675" i="10"/>
  <c r="U675" i="10"/>
  <c r="W675" i="10"/>
  <c r="X675" i="10"/>
  <c r="Y675" i="10"/>
  <c r="Z675" i="10"/>
  <c r="AA675" i="10"/>
  <c r="AB675" i="10"/>
  <c r="D676" i="10"/>
  <c r="E676" i="10"/>
  <c r="F676" i="10"/>
  <c r="G676" i="10"/>
  <c r="H676" i="10"/>
  <c r="I676" i="10"/>
  <c r="J676" i="10"/>
  <c r="K676" i="10"/>
  <c r="L676" i="10"/>
  <c r="M676" i="10"/>
  <c r="N676" i="10"/>
  <c r="O676" i="10"/>
  <c r="P676" i="10"/>
  <c r="Q676" i="10"/>
  <c r="S676" i="10"/>
  <c r="U676" i="10"/>
  <c r="W676" i="10"/>
  <c r="X676" i="10"/>
  <c r="Y676" i="10"/>
  <c r="Z676" i="10"/>
  <c r="AA676" i="10"/>
  <c r="AB676" i="10"/>
  <c r="D677" i="10"/>
  <c r="E677" i="10"/>
  <c r="F677" i="10"/>
  <c r="G677" i="10"/>
  <c r="H677" i="10"/>
  <c r="I677" i="10"/>
  <c r="J677" i="10"/>
  <c r="K677" i="10"/>
  <c r="L677" i="10"/>
  <c r="M677" i="10"/>
  <c r="N677" i="10"/>
  <c r="O677" i="10"/>
  <c r="P677" i="10"/>
  <c r="Q677" i="10"/>
  <c r="S677" i="10"/>
  <c r="U677" i="10"/>
  <c r="W677" i="10"/>
  <c r="X677" i="10"/>
  <c r="Y677" i="10"/>
  <c r="Z677" i="10"/>
  <c r="AA677" i="10"/>
  <c r="AB677" i="10"/>
  <c r="D678" i="10"/>
  <c r="E678" i="10"/>
  <c r="F678" i="10"/>
  <c r="G678" i="10"/>
  <c r="H678" i="10"/>
  <c r="I678" i="10"/>
  <c r="J678" i="10"/>
  <c r="K678" i="10"/>
  <c r="L678" i="10"/>
  <c r="M678" i="10"/>
  <c r="N678" i="10"/>
  <c r="O678" i="10"/>
  <c r="P678" i="10"/>
  <c r="Q678" i="10"/>
  <c r="S678" i="10"/>
  <c r="U678" i="10"/>
  <c r="W678" i="10"/>
  <c r="X678" i="10"/>
  <c r="Y678" i="10"/>
  <c r="Z678" i="10"/>
  <c r="AA678" i="10"/>
  <c r="AB678" i="10"/>
  <c r="D679" i="10"/>
  <c r="E679" i="10"/>
  <c r="F679" i="10"/>
  <c r="G679" i="10"/>
  <c r="H679" i="10"/>
  <c r="I679" i="10"/>
  <c r="J679" i="10"/>
  <c r="K679" i="10"/>
  <c r="L679" i="10"/>
  <c r="M679" i="10"/>
  <c r="N679" i="10"/>
  <c r="O679" i="10"/>
  <c r="P679" i="10"/>
  <c r="Q679" i="10"/>
  <c r="S679" i="10"/>
  <c r="U679" i="10"/>
  <c r="W679" i="10"/>
  <c r="X679" i="10"/>
  <c r="Y679" i="10"/>
  <c r="Z679" i="10"/>
  <c r="AA679" i="10"/>
  <c r="AB679" i="10"/>
  <c r="D680" i="10"/>
  <c r="E680" i="10"/>
  <c r="F680" i="10"/>
  <c r="G680" i="10"/>
  <c r="H680" i="10"/>
  <c r="I680" i="10"/>
  <c r="J680" i="10"/>
  <c r="K680" i="10"/>
  <c r="L680" i="10"/>
  <c r="M680" i="10"/>
  <c r="N680" i="10"/>
  <c r="O680" i="10"/>
  <c r="P680" i="10"/>
  <c r="Q680" i="10"/>
  <c r="S680" i="10"/>
  <c r="U680" i="10"/>
  <c r="W680" i="10"/>
  <c r="X680" i="10"/>
  <c r="Y680" i="10"/>
  <c r="Z680" i="10"/>
  <c r="AA680" i="10"/>
  <c r="AB680" i="10"/>
  <c r="D681" i="10"/>
  <c r="E681" i="10"/>
  <c r="F681" i="10"/>
  <c r="G681" i="10"/>
  <c r="H681" i="10"/>
  <c r="I681" i="10"/>
  <c r="J681" i="10"/>
  <c r="K681" i="10"/>
  <c r="L681" i="10"/>
  <c r="M681" i="10"/>
  <c r="N681" i="10"/>
  <c r="O681" i="10"/>
  <c r="P681" i="10"/>
  <c r="Q681" i="10"/>
  <c r="S681" i="10"/>
  <c r="U681" i="10"/>
  <c r="W681" i="10"/>
  <c r="X681" i="10"/>
  <c r="Y681" i="10"/>
  <c r="Z681" i="10"/>
  <c r="AA681" i="10"/>
  <c r="AB681" i="10"/>
  <c r="D682" i="10"/>
  <c r="E682" i="10"/>
  <c r="F682" i="10"/>
  <c r="G682" i="10"/>
  <c r="H682" i="10"/>
  <c r="I682" i="10"/>
  <c r="J682" i="10"/>
  <c r="K682" i="10"/>
  <c r="L682" i="10"/>
  <c r="M682" i="10"/>
  <c r="N682" i="10"/>
  <c r="O682" i="10"/>
  <c r="P682" i="10"/>
  <c r="Q682" i="10"/>
  <c r="S682" i="10"/>
  <c r="U682" i="10"/>
  <c r="W682" i="10"/>
  <c r="X682" i="10"/>
  <c r="Y682" i="10"/>
  <c r="Z682" i="10"/>
  <c r="AA682" i="10"/>
  <c r="AB682" i="10"/>
  <c r="D683" i="10"/>
  <c r="E683" i="10"/>
  <c r="F683" i="10"/>
  <c r="G683" i="10"/>
  <c r="H683" i="10"/>
  <c r="I683" i="10"/>
  <c r="J683" i="10"/>
  <c r="K683" i="10"/>
  <c r="L683" i="10"/>
  <c r="M683" i="10"/>
  <c r="N683" i="10"/>
  <c r="O683" i="10"/>
  <c r="P683" i="10"/>
  <c r="Q683" i="10"/>
  <c r="S683" i="10"/>
  <c r="U683" i="10"/>
  <c r="W683" i="10"/>
  <c r="X683" i="10"/>
  <c r="Y683" i="10"/>
  <c r="Z683" i="10"/>
  <c r="AA683" i="10"/>
  <c r="AB683" i="10"/>
  <c r="D684" i="10"/>
  <c r="E684" i="10"/>
  <c r="F684" i="10"/>
  <c r="G684" i="10"/>
  <c r="H684" i="10"/>
  <c r="I684" i="10"/>
  <c r="J684" i="10"/>
  <c r="K684" i="10"/>
  <c r="L684" i="10"/>
  <c r="M684" i="10"/>
  <c r="N684" i="10"/>
  <c r="O684" i="10"/>
  <c r="P684" i="10"/>
  <c r="Q684" i="10"/>
  <c r="S684" i="10"/>
  <c r="U684" i="10"/>
  <c r="W684" i="10"/>
  <c r="X684" i="10"/>
  <c r="Y684" i="10"/>
  <c r="Z684" i="10"/>
  <c r="AA684" i="10"/>
  <c r="AB684" i="10"/>
  <c r="D685" i="10"/>
  <c r="E685" i="10"/>
  <c r="F685" i="10"/>
  <c r="G685" i="10"/>
  <c r="H685" i="10"/>
  <c r="I685" i="10"/>
  <c r="J685" i="10"/>
  <c r="K685" i="10"/>
  <c r="L685" i="10"/>
  <c r="M685" i="10"/>
  <c r="N685" i="10"/>
  <c r="O685" i="10"/>
  <c r="P685" i="10"/>
  <c r="Q685" i="10"/>
  <c r="S685" i="10"/>
  <c r="U685" i="10"/>
  <c r="W685" i="10"/>
  <c r="X685" i="10"/>
  <c r="Y685" i="10"/>
  <c r="Z685" i="10"/>
  <c r="AA685" i="10"/>
  <c r="AB685" i="10"/>
  <c r="D686" i="10"/>
  <c r="E686" i="10"/>
  <c r="F686" i="10"/>
  <c r="G686" i="10"/>
  <c r="H686" i="10"/>
  <c r="I686" i="10"/>
  <c r="J686" i="10"/>
  <c r="K686" i="10"/>
  <c r="L686" i="10"/>
  <c r="M686" i="10"/>
  <c r="N686" i="10"/>
  <c r="O686" i="10"/>
  <c r="P686" i="10"/>
  <c r="Q686" i="10"/>
  <c r="S686" i="10"/>
  <c r="U686" i="10"/>
  <c r="W686" i="10"/>
  <c r="X686" i="10"/>
  <c r="Y686" i="10"/>
  <c r="Z686" i="10"/>
  <c r="AA686" i="10"/>
  <c r="AB686" i="10"/>
  <c r="D687" i="10"/>
  <c r="E687" i="10"/>
  <c r="F687" i="10"/>
  <c r="G687" i="10"/>
  <c r="H687" i="10"/>
  <c r="I687" i="10"/>
  <c r="J687" i="10"/>
  <c r="K687" i="10"/>
  <c r="L687" i="10"/>
  <c r="M687" i="10"/>
  <c r="N687" i="10"/>
  <c r="O687" i="10"/>
  <c r="P687" i="10"/>
  <c r="Q687" i="10"/>
  <c r="S687" i="10"/>
  <c r="U687" i="10"/>
  <c r="W687" i="10"/>
  <c r="X687" i="10"/>
  <c r="Y687" i="10"/>
  <c r="Z687" i="10"/>
  <c r="AA687" i="10"/>
  <c r="AB687" i="10"/>
  <c r="D688" i="10"/>
  <c r="E688" i="10"/>
  <c r="F688" i="10"/>
  <c r="G688" i="10"/>
  <c r="H688" i="10"/>
  <c r="I688" i="10"/>
  <c r="J688" i="10"/>
  <c r="K688" i="10"/>
  <c r="L688" i="10"/>
  <c r="M688" i="10"/>
  <c r="N688" i="10"/>
  <c r="O688" i="10"/>
  <c r="P688" i="10"/>
  <c r="Q688" i="10"/>
  <c r="S688" i="10"/>
  <c r="U688" i="10"/>
  <c r="W688" i="10"/>
  <c r="X688" i="10"/>
  <c r="Y688" i="10"/>
  <c r="Z688" i="10"/>
  <c r="AA688" i="10"/>
  <c r="AB688" i="10"/>
  <c r="D689" i="10"/>
  <c r="E689" i="10"/>
  <c r="F689" i="10"/>
  <c r="G689" i="10"/>
  <c r="H689" i="10"/>
  <c r="I689" i="10"/>
  <c r="J689" i="10"/>
  <c r="K689" i="10"/>
  <c r="L689" i="10"/>
  <c r="M689" i="10"/>
  <c r="N689" i="10"/>
  <c r="O689" i="10"/>
  <c r="P689" i="10"/>
  <c r="Q689" i="10"/>
  <c r="S689" i="10"/>
  <c r="U689" i="10"/>
  <c r="W689" i="10"/>
  <c r="X689" i="10"/>
  <c r="Y689" i="10"/>
  <c r="Z689" i="10"/>
  <c r="AA689" i="10"/>
  <c r="AB689" i="10"/>
  <c r="D690" i="10"/>
  <c r="E690" i="10"/>
  <c r="F690" i="10"/>
  <c r="G690" i="10"/>
  <c r="H690" i="10"/>
  <c r="I690" i="10"/>
  <c r="J690" i="10"/>
  <c r="K690" i="10"/>
  <c r="L690" i="10"/>
  <c r="M690" i="10"/>
  <c r="N690" i="10"/>
  <c r="O690" i="10"/>
  <c r="P690" i="10"/>
  <c r="Q690" i="10"/>
  <c r="S690" i="10"/>
  <c r="U690" i="10"/>
  <c r="W690" i="10"/>
  <c r="X690" i="10"/>
  <c r="Y690" i="10"/>
  <c r="Z690" i="10"/>
  <c r="AA690" i="10"/>
  <c r="AB690" i="10"/>
  <c r="D691" i="10"/>
  <c r="E691" i="10"/>
  <c r="F691" i="10"/>
  <c r="G691" i="10"/>
  <c r="H691" i="10"/>
  <c r="I691" i="10"/>
  <c r="J691" i="10"/>
  <c r="K691" i="10"/>
  <c r="L691" i="10"/>
  <c r="M691" i="10"/>
  <c r="N691" i="10"/>
  <c r="O691" i="10"/>
  <c r="P691" i="10"/>
  <c r="Q691" i="10"/>
  <c r="S691" i="10"/>
  <c r="U691" i="10"/>
  <c r="W691" i="10"/>
  <c r="X691" i="10"/>
  <c r="Y691" i="10"/>
  <c r="Z691" i="10"/>
  <c r="AA691" i="10"/>
  <c r="AB691" i="10"/>
  <c r="D692" i="10"/>
  <c r="E692" i="10"/>
  <c r="F692" i="10"/>
  <c r="G692" i="10"/>
  <c r="H692" i="10"/>
  <c r="I692" i="10"/>
  <c r="J692" i="10"/>
  <c r="K692" i="10"/>
  <c r="L692" i="10"/>
  <c r="M692" i="10"/>
  <c r="N692" i="10"/>
  <c r="O692" i="10"/>
  <c r="P692" i="10"/>
  <c r="Q692" i="10"/>
  <c r="S692" i="10"/>
  <c r="U692" i="10"/>
  <c r="W692" i="10"/>
  <c r="X692" i="10"/>
  <c r="Y692" i="10"/>
  <c r="Z692" i="10"/>
  <c r="AA692" i="10"/>
  <c r="AB692" i="10"/>
  <c r="D693" i="10"/>
  <c r="E693" i="10"/>
  <c r="F693" i="10"/>
  <c r="G693" i="10"/>
  <c r="H693" i="10"/>
  <c r="I693" i="10"/>
  <c r="J693" i="10"/>
  <c r="K693" i="10"/>
  <c r="L693" i="10"/>
  <c r="M693" i="10"/>
  <c r="N693" i="10"/>
  <c r="O693" i="10"/>
  <c r="P693" i="10"/>
  <c r="Q693" i="10"/>
  <c r="S693" i="10"/>
  <c r="U693" i="10"/>
  <c r="W693" i="10"/>
  <c r="X693" i="10"/>
  <c r="Y693" i="10"/>
  <c r="Z693" i="10"/>
  <c r="AA693" i="10"/>
  <c r="AB693" i="10"/>
  <c r="D694" i="10"/>
  <c r="E694" i="10"/>
  <c r="F694" i="10"/>
  <c r="G694" i="10"/>
  <c r="H694" i="10"/>
  <c r="I694" i="10"/>
  <c r="J694" i="10"/>
  <c r="K694" i="10"/>
  <c r="L694" i="10"/>
  <c r="M694" i="10"/>
  <c r="N694" i="10"/>
  <c r="O694" i="10"/>
  <c r="P694" i="10"/>
  <c r="Q694" i="10"/>
  <c r="S694" i="10"/>
  <c r="U694" i="10"/>
  <c r="W694" i="10"/>
  <c r="X694" i="10"/>
  <c r="Y694" i="10"/>
  <c r="Z694" i="10"/>
  <c r="AA694" i="10"/>
  <c r="AB694" i="10"/>
  <c r="D695" i="10"/>
  <c r="E695" i="10"/>
  <c r="F695" i="10"/>
  <c r="G695" i="10"/>
  <c r="H695" i="10"/>
  <c r="I695" i="10"/>
  <c r="J695" i="10"/>
  <c r="K695" i="10"/>
  <c r="L695" i="10"/>
  <c r="M695" i="10"/>
  <c r="N695" i="10"/>
  <c r="O695" i="10"/>
  <c r="P695" i="10"/>
  <c r="Q695" i="10"/>
  <c r="S695" i="10"/>
  <c r="U695" i="10"/>
  <c r="W695" i="10"/>
  <c r="X695" i="10"/>
  <c r="Y695" i="10"/>
  <c r="Z695" i="10"/>
  <c r="AA695" i="10"/>
  <c r="AB695" i="10"/>
  <c r="D696" i="10"/>
  <c r="E696" i="10"/>
  <c r="F696" i="10"/>
  <c r="G696" i="10"/>
  <c r="H696" i="10"/>
  <c r="I696" i="10"/>
  <c r="J696" i="10"/>
  <c r="K696" i="10"/>
  <c r="L696" i="10"/>
  <c r="M696" i="10"/>
  <c r="N696" i="10"/>
  <c r="O696" i="10"/>
  <c r="P696" i="10"/>
  <c r="Q696" i="10"/>
  <c r="S696" i="10"/>
  <c r="U696" i="10"/>
  <c r="W696" i="10"/>
  <c r="X696" i="10"/>
  <c r="Y696" i="10"/>
  <c r="Z696" i="10"/>
  <c r="AA696" i="10"/>
  <c r="AB696" i="10"/>
  <c r="D697" i="10"/>
  <c r="E697" i="10"/>
  <c r="F697" i="10"/>
  <c r="G697" i="10"/>
  <c r="H697" i="10"/>
  <c r="I697" i="10"/>
  <c r="J697" i="10"/>
  <c r="K697" i="10"/>
  <c r="L697" i="10"/>
  <c r="M697" i="10"/>
  <c r="N697" i="10"/>
  <c r="O697" i="10"/>
  <c r="P697" i="10"/>
  <c r="Q697" i="10"/>
  <c r="S697" i="10"/>
  <c r="U697" i="10"/>
  <c r="W697" i="10"/>
  <c r="X697" i="10"/>
  <c r="Y697" i="10"/>
  <c r="Z697" i="10"/>
  <c r="AA697" i="10"/>
  <c r="AB697" i="10"/>
  <c r="D698" i="10"/>
  <c r="E698" i="10"/>
  <c r="F698" i="10"/>
  <c r="G698" i="10"/>
  <c r="H698" i="10"/>
  <c r="I698" i="10"/>
  <c r="J698" i="10"/>
  <c r="K698" i="10"/>
  <c r="L698" i="10"/>
  <c r="M698" i="10"/>
  <c r="N698" i="10"/>
  <c r="O698" i="10"/>
  <c r="P698" i="10"/>
  <c r="Q698" i="10"/>
  <c r="S698" i="10"/>
  <c r="U698" i="10"/>
  <c r="W698" i="10"/>
  <c r="X698" i="10"/>
  <c r="Y698" i="10"/>
  <c r="Z698" i="10"/>
  <c r="AA698" i="10"/>
  <c r="AB698" i="10"/>
  <c r="D699" i="10"/>
  <c r="E699" i="10"/>
  <c r="F699" i="10"/>
  <c r="G699" i="10"/>
  <c r="H699" i="10"/>
  <c r="I699" i="10"/>
  <c r="J699" i="10"/>
  <c r="K699" i="10"/>
  <c r="L699" i="10"/>
  <c r="M699" i="10"/>
  <c r="N699" i="10"/>
  <c r="O699" i="10"/>
  <c r="P699" i="10"/>
  <c r="Q699" i="10"/>
  <c r="S699" i="10"/>
  <c r="U699" i="10"/>
  <c r="W699" i="10"/>
  <c r="X699" i="10"/>
  <c r="Y699" i="10"/>
  <c r="Z699" i="10"/>
  <c r="AA699" i="10"/>
  <c r="AB699" i="10"/>
  <c r="D700" i="10"/>
  <c r="E700" i="10"/>
  <c r="F700" i="10"/>
  <c r="G700" i="10"/>
  <c r="H700" i="10"/>
  <c r="I700" i="10"/>
  <c r="J700" i="10"/>
  <c r="K700" i="10"/>
  <c r="L700" i="10"/>
  <c r="M700" i="10"/>
  <c r="N700" i="10"/>
  <c r="O700" i="10"/>
  <c r="P700" i="10"/>
  <c r="Q700" i="10"/>
  <c r="S700" i="10"/>
  <c r="U700" i="10"/>
  <c r="W700" i="10"/>
  <c r="X700" i="10"/>
  <c r="Y700" i="10"/>
  <c r="Z700" i="10"/>
  <c r="AA700" i="10"/>
  <c r="AB700" i="10"/>
  <c r="D701" i="10"/>
  <c r="E701" i="10"/>
  <c r="F701" i="10"/>
  <c r="G701" i="10"/>
  <c r="H701" i="10"/>
  <c r="I701" i="10"/>
  <c r="J701" i="10"/>
  <c r="K701" i="10"/>
  <c r="L701" i="10"/>
  <c r="M701" i="10"/>
  <c r="N701" i="10"/>
  <c r="O701" i="10"/>
  <c r="P701" i="10"/>
  <c r="Q701" i="10"/>
  <c r="S701" i="10"/>
  <c r="U701" i="10"/>
  <c r="W701" i="10"/>
  <c r="X701" i="10"/>
  <c r="Y701" i="10"/>
  <c r="Z701" i="10"/>
  <c r="AA701" i="10"/>
  <c r="AB701" i="10"/>
  <c r="D702" i="10"/>
  <c r="E702" i="10"/>
  <c r="F702" i="10"/>
  <c r="G702" i="10"/>
  <c r="H702" i="10"/>
  <c r="I702" i="10"/>
  <c r="J702" i="10"/>
  <c r="K702" i="10"/>
  <c r="L702" i="10"/>
  <c r="M702" i="10"/>
  <c r="N702" i="10"/>
  <c r="O702" i="10"/>
  <c r="P702" i="10"/>
  <c r="Q702" i="10"/>
  <c r="S702" i="10"/>
  <c r="U702" i="10"/>
  <c r="W702" i="10"/>
  <c r="X702" i="10"/>
  <c r="Y702" i="10"/>
  <c r="Z702" i="10"/>
  <c r="AA702" i="10"/>
  <c r="AB702" i="10"/>
  <c r="D703" i="10"/>
  <c r="E703" i="10"/>
  <c r="F703" i="10"/>
  <c r="G703" i="10"/>
  <c r="H703" i="10"/>
  <c r="I703" i="10"/>
  <c r="J703" i="10"/>
  <c r="K703" i="10"/>
  <c r="L703" i="10"/>
  <c r="M703" i="10"/>
  <c r="N703" i="10"/>
  <c r="O703" i="10"/>
  <c r="P703" i="10"/>
  <c r="Q703" i="10"/>
  <c r="S703" i="10"/>
  <c r="U703" i="10"/>
  <c r="W703" i="10"/>
  <c r="X703" i="10"/>
  <c r="Y703" i="10"/>
  <c r="Z703" i="10"/>
  <c r="AA703" i="10"/>
  <c r="AB703" i="10"/>
  <c r="D704" i="10"/>
  <c r="E704" i="10"/>
  <c r="F704" i="10"/>
  <c r="G704" i="10"/>
  <c r="H704" i="10"/>
  <c r="I704" i="10"/>
  <c r="J704" i="10"/>
  <c r="K704" i="10"/>
  <c r="L704" i="10"/>
  <c r="M704" i="10"/>
  <c r="N704" i="10"/>
  <c r="O704" i="10"/>
  <c r="P704" i="10"/>
  <c r="Q704" i="10"/>
  <c r="S704" i="10"/>
  <c r="U704" i="10"/>
  <c r="W704" i="10"/>
  <c r="X704" i="10"/>
  <c r="Y704" i="10"/>
  <c r="Z704" i="10"/>
  <c r="AA704" i="10"/>
  <c r="AB704" i="10"/>
  <c r="D705" i="10"/>
  <c r="E705" i="10"/>
  <c r="F705" i="10"/>
  <c r="G705" i="10"/>
  <c r="H705" i="10"/>
  <c r="I705" i="10"/>
  <c r="J705" i="10"/>
  <c r="K705" i="10"/>
  <c r="L705" i="10"/>
  <c r="M705" i="10"/>
  <c r="N705" i="10"/>
  <c r="O705" i="10"/>
  <c r="P705" i="10"/>
  <c r="Q705" i="10"/>
  <c r="S705" i="10"/>
  <c r="U705" i="10"/>
  <c r="W705" i="10"/>
  <c r="X705" i="10"/>
  <c r="Y705" i="10"/>
  <c r="Z705" i="10"/>
  <c r="AA705" i="10"/>
  <c r="AB705" i="10"/>
  <c r="D706" i="10"/>
  <c r="E706" i="10"/>
  <c r="F706" i="10"/>
  <c r="G706" i="10"/>
  <c r="H706" i="10"/>
  <c r="I706" i="10"/>
  <c r="J706" i="10"/>
  <c r="K706" i="10"/>
  <c r="L706" i="10"/>
  <c r="M706" i="10"/>
  <c r="N706" i="10"/>
  <c r="O706" i="10"/>
  <c r="P706" i="10"/>
  <c r="Q706" i="10"/>
  <c r="S706" i="10"/>
  <c r="U706" i="10"/>
  <c r="W706" i="10"/>
  <c r="X706" i="10"/>
  <c r="Y706" i="10"/>
  <c r="Z706" i="10"/>
  <c r="AA706" i="10"/>
  <c r="AB706" i="10"/>
  <c r="D707" i="10"/>
  <c r="E707" i="10"/>
  <c r="F707" i="10"/>
  <c r="G707" i="10"/>
  <c r="H707" i="10"/>
  <c r="I707" i="10"/>
  <c r="J707" i="10"/>
  <c r="K707" i="10"/>
  <c r="L707" i="10"/>
  <c r="M707" i="10"/>
  <c r="N707" i="10"/>
  <c r="O707" i="10"/>
  <c r="P707" i="10"/>
  <c r="Q707" i="10"/>
  <c r="S707" i="10"/>
  <c r="U707" i="10"/>
  <c r="W707" i="10"/>
  <c r="X707" i="10"/>
  <c r="Y707" i="10"/>
  <c r="Z707" i="10"/>
  <c r="AA707" i="10"/>
  <c r="AB707" i="10"/>
  <c r="D708" i="10"/>
  <c r="E708" i="10"/>
  <c r="F708" i="10"/>
  <c r="G708" i="10"/>
  <c r="H708" i="10"/>
  <c r="I708" i="10"/>
  <c r="J708" i="10"/>
  <c r="K708" i="10"/>
  <c r="L708" i="10"/>
  <c r="M708" i="10"/>
  <c r="N708" i="10"/>
  <c r="O708" i="10"/>
  <c r="P708" i="10"/>
  <c r="Q708" i="10"/>
  <c r="S708" i="10"/>
  <c r="U708" i="10"/>
  <c r="W708" i="10"/>
  <c r="X708" i="10"/>
  <c r="Y708" i="10"/>
  <c r="Z708" i="10"/>
  <c r="AA708" i="10"/>
  <c r="AB708" i="10"/>
  <c r="D709" i="10"/>
  <c r="E709" i="10"/>
  <c r="F709" i="10"/>
  <c r="G709" i="10"/>
  <c r="H709" i="10"/>
  <c r="I709" i="10"/>
  <c r="J709" i="10"/>
  <c r="K709" i="10"/>
  <c r="L709" i="10"/>
  <c r="M709" i="10"/>
  <c r="N709" i="10"/>
  <c r="O709" i="10"/>
  <c r="P709" i="10"/>
  <c r="Q709" i="10"/>
  <c r="S709" i="10"/>
  <c r="U709" i="10"/>
  <c r="W709" i="10"/>
  <c r="X709" i="10"/>
  <c r="Y709" i="10"/>
  <c r="Z709" i="10"/>
  <c r="AA709" i="10"/>
  <c r="AB709" i="10"/>
  <c r="D710" i="10"/>
  <c r="E710" i="10"/>
  <c r="F710" i="10"/>
  <c r="G710" i="10"/>
  <c r="H710" i="10"/>
  <c r="I710" i="10"/>
  <c r="J710" i="10"/>
  <c r="K710" i="10"/>
  <c r="L710" i="10"/>
  <c r="M710" i="10"/>
  <c r="N710" i="10"/>
  <c r="O710" i="10"/>
  <c r="P710" i="10"/>
  <c r="Q710" i="10"/>
  <c r="S710" i="10"/>
  <c r="U710" i="10"/>
  <c r="W710" i="10"/>
  <c r="X710" i="10"/>
  <c r="Y710" i="10"/>
  <c r="Z710" i="10"/>
  <c r="AA710" i="10"/>
  <c r="AB710" i="10"/>
  <c r="D711" i="10"/>
  <c r="E711" i="10"/>
  <c r="F711" i="10"/>
  <c r="G711" i="10"/>
  <c r="H711" i="10"/>
  <c r="I711" i="10"/>
  <c r="J711" i="10"/>
  <c r="K711" i="10"/>
  <c r="L711" i="10"/>
  <c r="M711" i="10"/>
  <c r="N711" i="10"/>
  <c r="O711" i="10"/>
  <c r="P711" i="10"/>
  <c r="Q711" i="10"/>
  <c r="S711" i="10"/>
  <c r="U711" i="10"/>
  <c r="W711" i="10"/>
  <c r="X711" i="10"/>
  <c r="Y711" i="10"/>
  <c r="Z711" i="10"/>
  <c r="AA711" i="10"/>
  <c r="AB711" i="10"/>
  <c r="D712" i="10"/>
  <c r="E712" i="10"/>
  <c r="F712" i="10"/>
  <c r="G712" i="10"/>
  <c r="H712" i="10"/>
  <c r="I712" i="10"/>
  <c r="J712" i="10"/>
  <c r="K712" i="10"/>
  <c r="L712" i="10"/>
  <c r="M712" i="10"/>
  <c r="N712" i="10"/>
  <c r="O712" i="10"/>
  <c r="P712" i="10"/>
  <c r="Q712" i="10"/>
  <c r="S712" i="10"/>
  <c r="U712" i="10"/>
  <c r="W712" i="10"/>
  <c r="X712" i="10"/>
  <c r="Y712" i="10"/>
  <c r="Z712" i="10"/>
  <c r="AA712" i="10"/>
  <c r="AB712" i="10"/>
  <c r="D713" i="10"/>
  <c r="E713" i="10"/>
  <c r="F713" i="10"/>
  <c r="G713" i="10"/>
  <c r="H713" i="10"/>
  <c r="I713" i="10"/>
  <c r="J713" i="10"/>
  <c r="K713" i="10"/>
  <c r="L713" i="10"/>
  <c r="M713" i="10"/>
  <c r="N713" i="10"/>
  <c r="O713" i="10"/>
  <c r="P713" i="10"/>
  <c r="Q713" i="10"/>
  <c r="S713" i="10"/>
  <c r="U713" i="10"/>
  <c r="W713" i="10"/>
  <c r="X713" i="10"/>
  <c r="Y713" i="10"/>
  <c r="Z713" i="10"/>
  <c r="AA713" i="10"/>
  <c r="AB713" i="10"/>
  <c r="D714" i="10"/>
  <c r="E714" i="10"/>
  <c r="F714" i="10"/>
  <c r="G714" i="10"/>
  <c r="H714" i="10"/>
  <c r="I714" i="10"/>
  <c r="J714" i="10"/>
  <c r="K714" i="10"/>
  <c r="L714" i="10"/>
  <c r="M714" i="10"/>
  <c r="N714" i="10"/>
  <c r="O714" i="10"/>
  <c r="P714" i="10"/>
  <c r="Q714" i="10"/>
  <c r="S714" i="10"/>
  <c r="U714" i="10"/>
  <c r="W714" i="10"/>
  <c r="X714" i="10"/>
  <c r="Y714" i="10"/>
  <c r="Z714" i="10"/>
  <c r="AA714" i="10"/>
  <c r="AB714" i="10"/>
  <c r="D715" i="10"/>
  <c r="E715" i="10"/>
  <c r="F715" i="10"/>
  <c r="G715" i="10"/>
  <c r="H715" i="10"/>
  <c r="I715" i="10"/>
  <c r="J715" i="10"/>
  <c r="K715" i="10"/>
  <c r="L715" i="10"/>
  <c r="M715" i="10"/>
  <c r="N715" i="10"/>
  <c r="O715" i="10"/>
  <c r="P715" i="10"/>
  <c r="Q715" i="10"/>
  <c r="S715" i="10"/>
  <c r="U715" i="10"/>
  <c r="W715" i="10"/>
  <c r="X715" i="10"/>
  <c r="Y715" i="10"/>
  <c r="Z715" i="10"/>
  <c r="AA715" i="10"/>
  <c r="AB715" i="10"/>
  <c r="D716" i="10"/>
  <c r="E716" i="10"/>
  <c r="F716" i="10"/>
  <c r="G716" i="10"/>
  <c r="H716" i="10"/>
  <c r="I716" i="10"/>
  <c r="J716" i="10"/>
  <c r="K716" i="10"/>
  <c r="L716" i="10"/>
  <c r="M716" i="10"/>
  <c r="N716" i="10"/>
  <c r="O716" i="10"/>
  <c r="P716" i="10"/>
  <c r="Q716" i="10"/>
  <c r="S716" i="10"/>
  <c r="U716" i="10"/>
  <c r="W716" i="10"/>
  <c r="X716" i="10"/>
  <c r="Y716" i="10"/>
  <c r="Z716" i="10"/>
  <c r="AA716" i="10"/>
  <c r="AB716" i="10"/>
  <c r="D717" i="10"/>
  <c r="E717" i="10"/>
  <c r="F717" i="10"/>
  <c r="G717" i="10"/>
  <c r="H717" i="10"/>
  <c r="I717" i="10"/>
  <c r="J717" i="10"/>
  <c r="K717" i="10"/>
  <c r="L717" i="10"/>
  <c r="M717" i="10"/>
  <c r="N717" i="10"/>
  <c r="O717" i="10"/>
  <c r="P717" i="10"/>
  <c r="Q717" i="10"/>
  <c r="S717" i="10"/>
  <c r="U717" i="10"/>
  <c r="W717" i="10"/>
  <c r="X717" i="10"/>
  <c r="Y717" i="10"/>
  <c r="Z717" i="10"/>
  <c r="AA717" i="10"/>
  <c r="AB717" i="10"/>
  <c r="D718" i="10"/>
  <c r="E718" i="10"/>
  <c r="F718" i="10"/>
  <c r="G718" i="10"/>
  <c r="H718" i="10"/>
  <c r="I718" i="10"/>
  <c r="J718" i="10"/>
  <c r="K718" i="10"/>
  <c r="L718" i="10"/>
  <c r="M718" i="10"/>
  <c r="N718" i="10"/>
  <c r="O718" i="10"/>
  <c r="P718" i="10"/>
  <c r="Q718" i="10"/>
  <c r="S718" i="10"/>
  <c r="U718" i="10"/>
  <c r="W718" i="10"/>
  <c r="X718" i="10"/>
  <c r="Y718" i="10"/>
  <c r="Z718" i="10"/>
  <c r="AA718" i="10"/>
  <c r="AB718" i="10"/>
  <c r="D719" i="10"/>
  <c r="E719" i="10"/>
  <c r="F719" i="10"/>
  <c r="G719" i="10"/>
  <c r="H719" i="10"/>
  <c r="I719" i="10"/>
  <c r="J719" i="10"/>
  <c r="K719" i="10"/>
  <c r="L719" i="10"/>
  <c r="M719" i="10"/>
  <c r="N719" i="10"/>
  <c r="O719" i="10"/>
  <c r="P719" i="10"/>
  <c r="Q719" i="10"/>
  <c r="S719" i="10"/>
  <c r="U719" i="10"/>
  <c r="W719" i="10"/>
  <c r="X719" i="10"/>
  <c r="Y719" i="10"/>
  <c r="Z719" i="10"/>
  <c r="AA719" i="10"/>
  <c r="AB719" i="10"/>
  <c r="D720" i="10"/>
  <c r="E720" i="10"/>
  <c r="F720" i="10"/>
  <c r="G720" i="10"/>
  <c r="H720" i="10"/>
  <c r="I720" i="10"/>
  <c r="J720" i="10"/>
  <c r="K720" i="10"/>
  <c r="L720" i="10"/>
  <c r="M720" i="10"/>
  <c r="N720" i="10"/>
  <c r="O720" i="10"/>
  <c r="P720" i="10"/>
  <c r="Q720" i="10"/>
  <c r="S720" i="10"/>
  <c r="U720" i="10"/>
  <c r="W720" i="10"/>
  <c r="X720" i="10"/>
  <c r="Y720" i="10"/>
  <c r="Z720" i="10"/>
  <c r="AA720" i="10"/>
  <c r="AB720" i="10"/>
  <c r="D721" i="10"/>
  <c r="E721" i="10"/>
  <c r="F721" i="10"/>
  <c r="G721" i="10"/>
  <c r="H721" i="10"/>
  <c r="I721" i="10"/>
  <c r="J721" i="10"/>
  <c r="K721" i="10"/>
  <c r="L721" i="10"/>
  <c r="M721" i="10"/>
  <c r="N721" i="10"/>
  <c r="O721" i="10"/>
  <c r="P721" i="10"/>
  <c r="Q721" i="10"/>
  <c r="S721" i="10"/>
  <c r="U721" i="10"/>
  <c r="W721" i="10"/>
  <c r="X721" i="10"/>
  <c r="Y721" i="10"/>
  <c r="Z721" i="10"/>
  <c r="AA721" i="10"/>
  <c r="AB721" i="10"/>
  <c r="D722" i="10"/>
  <c r="E722" i="10"/>
  <c r="F722" i="10"/>
  <c r="G722" i="10"/>
  <c r="H722" i="10"/>
  <c r="I722" i="10"/>
  <c r="J722" i="10"/>
  <c r="K722" i="10"/>
  <c r="L722" i="10"/>
  <c r="M722" i="10"/>
  <c r="N722" i="10"/>
  <c r="O722" i="10"/>
  <c r="P722" i="10"/>
  <c r="Q722" i="10"/>
  <c r="S722" i="10"/>
  <c r="U722" i="10"/>
  <c r="W722" i="10"/>
  <c r="X722" i="10"/>
  <c r="Y722" i="10"/>
  <c r="Z722" i="10"/>
  <c r="AA722" i="10"/>
  <c r="AB722" i="10"/>
  <c r="D723" i="10"/>
  <c r="E723" i="10"/>
  <c r="F723" i="10"/>
  <c r="G723" i="10"/>
  <c r="H723" i="10"/>
  <c r="I723" i="10"/>
  <c r="J723" i="10"/>
  <c r="K723" i="10"/>
  <c r="L723" i="10"/>
  <c r="M723" i="10"/>
  <c r="N723" i="10"/>
  <c r="O723" i="10"/>
  <c r="P723" i="10"/>
  <c r="Q723" i="10"/>
  <c r="S723" i="10"/>
  <c r="U723" i="10"/>
  <c r="W723" i="10"/>
  <c r="X723" i="10"/>
  <c r="Y723" i="10"/>
  <c r="Z723" i="10"/>
  <c r="AA723" i="10"/>
  <c r="AB723" i="10"/>
  <c r="D724" i="10"/>
  <c r="E724" i="10"/>
  <c r="F724" i="10"/>
  <c r="G724" i="10"/>
  <c r="H724" i="10"/>
  <c r="I724" i="10"/>
  <c r="J724" i="10"/>
  <c r="K724" i="10"/>
  <c r="L724" i="10"/>
  <c r="M724" i="10"/>
  <c r="N724" i="10"/>
  <c r="O724" i="10"/>
  <c r="P724" i="10"/>
  <c r="Q724" i="10"/>
  <c r="S724" i="10"/>
  <c r="U724" i="10"/>
  <c r="W724" i="10"/>
  <c r="X724" i="10"/>
  <c r="Y724" i="10"/>
  <c r="Z724" i="10"/>
  <c r="AA724" i="10"/>
  <c r="AB724" i="10"/>
  <c r="D725" i="10"/>
  <c r="E725" i="10"/>
  <c r="F725" i="10"/>
  <c r="G725" i="10"/>
  <c r="H725" i="10"/>
  <c r="I725" i="10"/>
  <c r="J725" i="10"/>
  <c r="K725" i="10"/>
  <c r="L725" i="10"/>
  <c r="M725" i="10"/>
  <c r="N725" i="10"/>
  <c r="O725" i="10"/>
  <c r="P725" i="10"/>
  <c r="Q725" i="10"/>
  <c r="S725" i="10"/>
  <c r="U725" i="10"/>
  <c r="W725" i="10"/>
  <c r="X725" i="10"/>
  <c r="Y725" i="10"/>
  <c r="Z725" i="10"/>
  <c r="AA725" i="10"/>
  <c r="AB725" i="10"/>
  <c r="D726" i="10"/>
  <c r="E726" i="10"/>
  <c r="F726" i="10"/>
  <c r="G726" i="10"/>
  <c r="H726" i="10"/>
  <c r="I726" i="10"/>
  <c r="J726" i="10"/>
  <c r="K726" i="10"/>
  <c r="L726" i="10"/>
  <c r="M726" i="10"/>
  <c r="N726" i="10"/>
  <c r="O726" i="10"/>
  <c r="P726" i="10"/>
  <c r="Q726" i="10"/>
  <c r="S726" i="10"/>
  <c r="U726" i="10"/>
  <c r="W726" i="10"/>
  <c r="X726" i="10"/>
  <c r="Y726" i="10"/>
  <c r="Z726" i="10"/>
  <c r="AA726" i="10"/>
  <c r="AB726" i="10"/>
  <c r="D727" i="10"/>
  <c r="E727" i="10"/>
  <c r="F727" i="10"/>
  <c r="G727" i="10"/>
  <c r="H727" i="10"/>
  <c r="I727" i="10"/>
  <c r="J727" i="10"/>
  <c r="K727" i="10"/>
  <c r="L727" i="10"/>
  <c r="M727" i="10"/>
  <c r="N727" i="10"/>
  <c r="O727" i="10"/>
  <c r="P727" i="10"/>
  <c r="Q727" i="10"/>
  <c r="S727" i="10"/>
  <c r="U727" i="10"/>
  <c r="W727" i="10"/>
  <c r="X727" i="10"/>
  <c r="Y727" i="10"/>
  <c r="Z727" i="10"/>
  <c r="AA727" i="10"/>
  <c r="AB727" i="10"/>
  <c r="D728" i="10"/>
  <c r="E728" i="10"/>
  <c r="F728" i="10"/>
  <c r="G728" i="10"/>
  <c r="H728" i="10"/>
  <c r="I728" i="10"/>
  <c r="J728" i="10"/>
  <c r="K728" i="10"/>
  <c r="L728" i="10"/>
  <c r="M728" i="10"/>
  <c r="N728" i="10"/>
  <c r="O728" i="10"/>
  <c r="P728" i="10"/>
  <c r="Q728" i="10"/>
  <c r="S728" i="10"/>
  <c r="U728" i="10"/>
  <c r="W728" i="10"/>
  <c r="X728" i="10"/>
  <c r="Y728" i="10"/>
  <c r="Z728" i="10"/>
  <c r="AA728" i="10"/>
  <c r="AB728" i="10"/>
  <c r="D729" i="10"/>
  <c r="E729" i="10"/>
  <c r="F729" i="10"/>
  <c r="G729" i="10"/>
  <c r="H729" i="10"/>
  <c r="I729" i="10"/>
  <c r="J729" i="10"/>
  <c r="K729" i="10"/>
  <c r="L729" i="10"/>
  <c r="M729" i="10"/>
  <c r="N729" i="10"/>
  <c r="O729" i="10"/>
  <c r="P729" i="10"/>
  <c r="Q729" i="10"/>
  <c r="S729" i="10"/>
  <c r="U729" i="10"/>
  <c r="W729" i="10"/>
  <c r="X729" i="10"/>
  <c r="Y729" i="10"/>
  <c r="Z729" i="10"/>
  <c r="AA729" i="10"/>
  <c r="AB729" i="10"/>
  <c r="D730" i="10"/>
  <c r="E730" i="10"/>
  <c r="F730" i="10"/>
  <c r="G730" i="10"/>
  <c r="H730" i="10"/>
  <c r="I730" i="10"/>
  <c r="J730" i="10"/>
  <c r="K730" i="10"/>
  <c r="L730" i="10"/>
  <c r="M730" i="10"/>
  <c r="N730" i="10"/>
  <c r="O730" i="10"/>
  <c r="P730" i="10"/>
  <c r="Q730" i="10"/>
  <c r="S730" i="10"/>
  <c r="U730" i="10"/>
  <c r="W730" i="10"/>
  <c r="X730" i="10"/>
  <c r="Y730" i="10"/>
  <c r="Z730" i="10"/>
  <c r="AA730" i="10"/>
  <c r="AB730" i="10"/>
  <c r="D731" i="10"/>
  <c r="E731" i="10"/>
  <c r="F731" i="10"/>
  <c r="G731" i="10"/>
  <c r="H731" i="10"/>
  <c r="I731" i="10"/>
  <c r="J731" i="10"/>
  <c r="K731" i="10"/>
  <c r="L731" i="10"/>
  <c r="M731" i="10"/>
  <c r="N731" i="10"/>
  <c r="O731" i="10"/>
  <c r="P731" i="10"/>
  <c r="Q731" i="10"/>
  <c r="S731" i="10"/>
  <c r="U731" i="10"/>
  <c r="W731" i="10"/>
  <c r="X731" i="10"/>
  <c r="Y731" i="10"/>
  <c r="Z731" i="10"/>
  <c r="AA731" i="10"/>
  <c r="AB731" i="10"/>
  <c r="D732" i="10"/>
  <c r="E732" i="10"/>
  <c r="F732" i="10"/>
  <c r="G732" i="10"/>
  <c r="H732" i="10"/>
  <c r="I732" i="10"/>
  <c r="J732" i="10"/>
  <c r="K732" i="10"/>
  <c r="L732" i="10"/>
  <c r="M732" i="10"/>
  <c r="N732" i="10"/>
  <c r="O732" i="10"/>
  <c r="P732" i="10"/>
  <c r="Q732" i="10"/>
  <c r="S732" i="10"/>
  <c r="U732" i="10"/>
  <c r="W732" i="10"/>
  <c r="X732" i="10"/>
  <c r="Y732" i="10"/>
  <c r="Z732" i="10"/>
  <c r="AA732" i="10"/>
  <c r="AB732" i="10"/>
  <c r="D733" i="10"/>
  <c r="E733" i="10"/>
  <c r="F733" i="10"/>
  <c r="G733" i="10"/>
  <c r="H733" i="10"/>
  <c r="I733" i="10"/>
  <c r="J733" i="10"/>
  <c r="K733" i="10"/>
  <c r="L733" i="10"/>
  <c r="M733" i="10"/>
  <c r="N733" i="10"/>
  <c r="O733" i="10"/>
  <c r="P733" i="10"/>
  <c r="Q733" i="10"/>
  <c r="S733" i="10"/>
  <c r="U733" i="10"/>
  <c r="W733" i="10"/>
  <c r="X733" i="10"/>
  <c r="Y733" i="10"/>
  <c r="Z733" i="10"/>
  <c r="AA733" i="10"/>
  <c r="AB733" i="10"/>
  <c r="D734" i="10"/>
  <c r="E734" i="10"/>
  <c r="F734" i="10"/>
  <c r="G734" i="10"/>
  <c r="H734" i="10"/>
  <c r="I734" i="10"/>
  <c r="J734" i="10"/>
  <c r="K734" i="10"/>
  <c r="L734" i="10"/>
  <c r="M734" i="10"/>
  <c r="N734" i="10"/>
  <c r="O734" i="10"/>
  <c r="P734" i="10"/>
  <c r="Q734" i="10"/>
  <c r="S734" i="10"/>
  <c r="U734" i="10"/>
  <c r="W734" i="10"/>
  <c r="X734" i="10"/>
  <c r="Y734" i="10"/>
  <c r="Z734" i="10"/>
  <c r="AA734" i="10"/>
  <c r="AB734" i="10"/>
  <c r="D735" i="10"/>
  <c r="E735" i="10"/>
  <c r="F735" i="10"/>
  <c r="G735" i="10"/>
  <c r="H735" i="10"/>
  <c r="I735" i="10"/>
  <c r="J735" i="10"/>
  <c r="K735" i="10"/>
  <c r="L735" i="10"/>
  <c r="M735" i="10"/>
  <c r="N735" i="10"/>
  <c r="O735" i="10"/>
  <c r="P735" i="10"/>
  <c r="Q735" i="10"/>
  <c r="S735" i="10"/>
  <c r="U735" i="10"/>
  <c r="W735" i="10"/>
  <c r="X735" i="10"/>
  <c r="Y735" i="10"/>
  <c r="Z735" i="10"/>
  <c r="AA735" i="10"/>
  <c r="AB735" i="10"/>
  <c r="D736" i="10"/>
  <c r="E736" i="10"/>
  <c r="F736" i="10"/>
  <c r="G736" i="10"/>
  <c r="H736" i="10"/>
  <c r="I736" i="10"/>
  <c r="J736" i="10"/>
  <c r="K736" i="10"/>
  <c r="L736" i="10"/>
  <c r="M736" i="10"/>
  <c r="N736" i="10"/>
  <c r="O736" i="10"/>
  <c r="P736" i="10"/>
  <c r="Q736" i="10"/>
  <c r="S736" i="10"/>
  <c r="U736" i="10"/>
  <c r="W736" i="10"/>
  <c r="X736" i="10"/>
  <c r="Y736" i="10"/>
  <c r="Z736" i="10"/>
  <c r="AA736" i="10"/>
  <c r="AB736" i="10"/>
  <c r="D737" i="10"/>
  <c r="E737" i="10"/>
  <c r="F737" i="10"/>
  <c r="G737" i="10"/>
  <c r="H737" i="10"/>
  <c r="I737" i="10"/>
  <c r="J737" i="10"/>
  <c r="K737" i="10"/>
  <c r="L737" i="10"/>
  <c r="M737" i="10"/>
  <c r="N737" i="10"/>
  <c r="O737" i="10"/>
  <c r="P737" i="10"/>
  <c r="Q737" i="10"/>
  <c r="S737" i="10"/>
  <c r="U737" i="10"/>
  <c r="W737" i="10"/>
  <c r="X737" i="10"/>
  <c r="Y737" i="10"/>
  <c r="Z737" i="10"/>
  <c r="AA737" i="10"/>
  <c r="AB737" i="10"/>
  <c r="D738" i="10"/>
  <c r="E738" i="10"/>
  <c r="F738" i="10"/>
  <c r="G738" i="10"/>
  <c r="H738" i="10"/>
  <c r="I738" i="10"/>
  <c r="J738" i="10"/>
  <c r="K738" i="10"/>
  <c r="L738" i="10"/>
  <c r="M738" i="10"/>
  <c r="N738" i="10"/>
  <c r="O738" i="10"/>
  <c r="P738" i="10"/>
  <c r="Q738" i="10"/>
  <c r="S738" i="10"/>
  <c r="U738" i="10"/>
  <c r="W738" i="10"/>
  <c r="X738" i="10"/>
  <c r="Y738" i="10"/>
  <c r="Z738" i="10"/>
  <c r="AA738" i="10"/>
  <c r="AB738" i="10"/>
  <c r="D739" i="10"/>
  <c r="E739" i="10"/>
  <c r="F739" i="10"/>
  <c r="G739" i="10"/>
  <c r="H739" i="10"/>
  <c r="I739" i="10"/>
  <c r="J739" i="10"/>
  <c r="K739" i="10"/>
  <c r="L739" i="10"/>
  <c r="M739" i="10"/>
  <c r="N739" i="10"/>
  <c r="O739" i="10"/>
  <c r="P739" i="10"/>
  <c r="Q739" i="10"/>
  <c r="S739" i="10"/>
  <c r="U739" i="10"/>
  <c r="W739" i="10"/>
  <c r="X739" i="10"/>
  <c r="Y739" i="10"/>
  <c r="Z739" i="10"/>
  <c r="AA739" i="10"/>
  <c r="AB739" i="10"/>
  <c r="D740" i="10"/>
  <c r="E740" i="10"/>
  <c r="F740" i="10"/>
  <c r="G740" i="10"/>
  <c r="H740" i="10"/>
  <c r="I740" i="10"/>
  <c r="J740" i="10"/>
  <c r="K740" i="10"/>
  <c r="L740" i="10"/>
  <c r="M740" i="10"/>
  <c r="N740" i="10"/>
  <c r="O740" i="10"/>
  <c r="P740" i="10"/>
  <c r="Q740" i="10"/>
  <c r="S740" i="10"/>
  <c r="U740" i="10"/>
  <c r="W740" i="10"/>
  <c r="X740" i="10"/>
  <c r="Y740" i="10"/>
  <c r="Z740" i="10"/>
  <c r="AA740" i="10"/>
  <c r="AB740" i="10"/>
  <c r="D741" i="10"/>
  <c r="E741" i="10"/>
  <c r="F741" i="10"/>
  <c r="G741" i="10"/>
  <c r="H741" i="10"/>
  <c r="I741" i="10"/>
  <c r="J741" i="10"/>
  <c r="K741" i="10"/>
  <c r="L741" i="10"/>
  <c r="M741" i="10"/>
  <c r="N741" i="10"/>
  <c r="O741" i="10"/>
  <c r="P741" i="10"/>
  <c r="Q741" i="10"/>
  <c r="S741" i="10"/>
  <c r="U741" i="10"/>
  <c r="W741" i="10"/>
  <c r="X741" i="10"/>
  <c r="Y741" i="10"/>
  <c r="Z741" i="10"/>
  <c r="AA741" i="10"/>
  <c r="AB741" i="10"/>
  <c r="D742" i="10"/>
  <c r="E742" i="10"/>
  <c r="F742" i="10"/>
  <c r="G742" i="10"/>
  <c r="H742" i="10"/>
  <c r="I742" i="10"/>
  <c r="J742" i="10"/>
  <c r="K742" i="10"/>
  <c r="L742" i="10"/>
  <c r="M742" i="10"/>
  <c r="N742" i="10"/>
  <c r="O742" i="10"/>
  <c r="P742" i="10"/>
  <c r="Q742" i="10"/>
  <c r="S742" i="10"/>
  <c r="U742" i="10"/>
  <c r="W742" i="10"/>
  <c r="X742" i="10"/>
  <c r="Y742" i="10"/>
  <c r="Z742" i="10"/>
  <c r="AA742" i="10"/>
  <c r="AB742" i="10"/>
  <c r="D743" i="10"/>
  <c r="E743" i="10"/>
  <c r="F743" i="10"/>
  <c r="G743" i="10"/>
  <c r="H743" i="10"/>
  <c r="I743" i="10"/>
  <c r="J743" i="10"/>
  <c r="K743" i="10"/>
  <c r="L743" i="10"/>
  <c r="M743" i="10"/>
  <c r="N743" i="10"/>
  <c r="O743" i="10"/>
  <c r="P743" i="10"/>
  <c r="Q743" i="10"/>
  <c r="S743" i="10"/>
  <c r="U743" i="10"/>
  <c r="W743" i="10"/>
  <c r="X743" i="10"/>
  <c r="Y743" i="10"/>
  <c r="Z743" i="10"/>
  <c r="AA743" i="10"/>
  <c r="AB743" i="10"/>
  <c r="D744" i="10"/>
  <c r="E744" i="10"/>
  <c r="F744" i="10"/>
  <c r="G744" i="10"/>
  <c r="H744" i="10"/>
  <c r="I744" i="10"/>
  <c r="J744" i="10"/>
  <c r="K744" i="10"/>
  <c r="L744" i="10"/>
  <c r="M744" i="10"/>
  <c r="N744" i="10"/>
  <c r="O744" i="10"/>
  <c r="P744" i="10"/>
  <c r="Q744" i="10"/>
  <c r="S744" i="10"/>
  <c r="U744" i="10"/>
  <c r="W744" i="10"/>
  <c r="X744" i="10"/>
  <c r="Y744" i="10"/>
  <c r="Z744" i="10"/>
  <c r="AA744" i="10"/>
  <c r="AB744" i="10"/>
  <c r="D745" i="10"/>
  <c r="E745" i="10"/>
  <c r="F745" i="10"/>
  <c r="G745" i="10"/>
  <c r="H745" i="10"/>
  <c r="I745" i="10"/>
  <c r="J745" i="10"/>
  <c r="K745" i="10"/>
  <c r="L745" i="10"/>
  <c r="M745" i="10"/>
  <c r="N745" i="10"/>
  <c r="O745" i="10"/>
  <c r="P745" i="10"/>
  <c r="Q745" i="10"/>
  <c r="S745" i="10"/>
  <c r="U745" i="10"/>
  <c r="W745" i="10"/>
  <c r="X745" i="10"/>
  <c r="Y745" i="10"/>
  <c r="Z745" i="10"/>
  <c r="AA745" i="10"/>
  <c r="AB745" i="10"/>
  <c r="D746" i="10"/>
  <c r="E746" i="10"/>
  <c r="F746" i="10"/>
  <c r="G746" i="10"/>
  <c r="H746" i="10"/>
  <c r="I746" i="10"/>
  <c r="J746" i="10"/>
  <c r="K746" i="10"/>
  <c r="L746" i="10"/>
  <c r="M746" i="10"/>
  <c r="N746" i="10"/>
  <c r="O746" i="10"/>
  <c r="P746" i="10"/>
  <c r="Q746" i="10"/>
  <c r="S746" i="10"/>
  <c r="U746" i="10"/>
  <c r="W746" i="10"/>
  <c r="X746" i="10"/>
  <c r="Y746" i="10"/>
  <c r="Z746" i="10"/>
  <c r="AA746" i="10"/>
  <c r="AB746" i="10"/>
  <c r="D747" i="10"/>
  <c r="E747" i="10"/>
  <c r="F747" i="10"/>
  <c r="G747" i="10"/>
  <c r="H747" i="10"/>
  <c r="I747" i="10"/>
  <c r="J747" i="10"/>
  <c r="K747" i="10"/>
  <c r="L747" i="10"/>
  <c r="M747" i="10"/>
  <c r="N747" i="10"/>
  <c r="O747" i="10"/>
  <c r="P747" i="10"/>
  <c r="Q747" i="10"/>
  <c r="S747" i="10"/>
  <c r="U747" i="10"/>
  <c r="W747" i="10"/>
  <c r="X747" i="10"/>
  <c r="Y747" i="10"/>
  <c r="Z747" i="10"/>
  <c r="AA747" i="10"/>
  <c r="AB747" i="10"/>
  <c r="D748" i="10"/>
  <c r="E748" i="10"/>
  <c r="F748" i="10"/>
  <c r="G748" i="10"/>
  <c r="H748" i="10"/>
  <c r="I748" i="10"/>
  <c r="J748" i="10"/>
  <c r="K748" i="10"/>
  <c r="L748" i="10"/>
  <c r="M748" i="10"/>
  <c r="N748" i="10"/>
  <c r="O748" i="10"/>
  <c r="P748" i="10"/>
  <c r="Q748" i="10"/>
  <c r="S748" i="10"/>
  <c r="U748" i="10"/>
  <c r="W748" i="10"/>
  <c r="X748" i="10"/>
  <c r="Y748" i="10"/>
  <c r="Z748" i="10"/>
  <c r="AA748" i="10"/>
  <c r="AB748" i="10"/>
  <c r="D749" i="10"/>
  <c r="E749" i="10"/>
  <c r="F749" i="10"/>
  <c r="G749" i="10"/>
  <c r="H749" i="10"/>
  <c r="I749" i="10"/>
  <c r="J749" i="10"/>
  <c r="K749" i="10"/>
  <c r="L749" i="10"/>
  <c r="M749" i="10"/>
  <c r="N749" i="10"/>
  <c r="O749" i="10"/>
  <c r="P749" i="10"/>
  <c r="Q749" i="10"/>
  <c r="S749" i="10"/>
  <c r="U749" i="10"/>
  <c r="W749" i="10"/>
  <c r="X749" i="10"/>
  <c r="Y749" i="10"/>
  <c r="Z749" i="10"/>
  <c r="AA749" i="10"/>
  <c r="AB749" i="10"/>
  <c r="D750" i="10"/>
  <c r="E750" i="10"/>
  <c r="F750" i="10"/>
  <c r="G750" i="10"/>
  <c r="H750" i="10"/>
  <c r="I750" i="10"/>
  <c r="J750" i="10"/>
  <c r="K750" i="10"/>
  <c r="L750" i="10"/>
  <c r="M750" i="10"/>
  <c r="N750" i="10"/>
  <c r="O750" i="10"/>
  <c r="P750" i="10"/>
  <c r="Q750" i="10"/>
  <c r="S750" i="10"/>
  <c r="U750" i="10"/>
  <c r="W750" i="10"/>
  <c r="X750" i="10"/>
  <c r="Y750" i="10"/>
  <c r="Z750" i="10"/>
  <c r="AA750" i="10"/>
  <c r="AB750" i="10"/>
  <c r="D751" i="10"/>
  <c r="E751" i="10"/>
  <c r="F751" i="10"/>
  <c r="G751" i="10"/>
  <c r="H751" i="10"/>
  <c r="I751" i="10"/>
  <c r="J751" i="10"/>
  <c r="K751" i="10"/>
  <c r="L751" i="10"/>
  <c r="M751" i="10"/>
  <c r="N751" i="10"/>
  <c r="O751" i="10"/>
  <c r="P751" i="10"/>
  <c r="Q751" i="10"/>
  <c r="S751" i="10"/>
  <c r="U751" i="10"/>
  <c r="W751" i="10"/>
  <c r="X751" i="10"/>
  <c r="Y751" i="10"/>
  <c r="Z751" i="10"/>
  <c r="AA751" i="10"/>
  <c r="AB751" i="10"/>
  <c r="D752" i="10"/>
  <c r="E752" i="10"/>
  <c r="F752" i="10"/>
  <c r="G752" i="10"/>
  <c r="H752" i="10"/>
  <c r="I752" i="10"/>
  <c r="J752" i="10"/>
  <c r="K752" i="10"/>
  <c r="L752" i="10"/>
  <c r="M752" i="10"/>
  <c r="N752" i="10"/>
  <c r="O752" i="10"/>
  <c r="P752" i="10"/>
  <c r="Q752" i="10"/>
  <c r="S752" i="10"/>
  <c r="U752" i="10"/>
  <c r="W752" i="10"/>
  <c r="X752" i="10"/>
  <c r="Y752" i="10"/>
  <c r="Z752" i="10"/>
  <c r="AA752" i="10"/>
  <c r="AB752" i="10"/>
  <c r="D753" i="10"/>
  <c r="E753" i="10"/>
  <c r="F753" i="10"/>
  <c r="G753" i="10"/>
  <c r="H753" i="10"/>
  <c r="I753" i="10"/>
  <c r="J753" i="10"/>
  <c r="K753" i="10"/>
  <c r="L753" i="10"/>
  <c r="M753" i="10"/>
  <c r="N753" i="10"/>
  <c r="O753" i="10"/>
  <c r="P753" i="10"/>
  <c r="Q753" i="10"/>
  <c r="S753" i="10"/>
  <c r="U753" i="10"/>
  <c r="W753" i="10"/>
  <c r="X753" i="10"/>
  <c r="Y753" i="10"/>
  <c r="Z753" i="10"/>
  <c r="AA753" i="10"/>
  <c r="AB753" i="10"/>
  <c r="D754" i="10"/>
  <c r="E754" i="10"/>
  <c r="F754" i="10"/>
  <c r="G754" i="10"/>
  <c r="H754" i="10"/>
  <c r="I754" i="10"/>
  <c r="J754" i="10"/>
  <c r="K754" i="10"/>
  <c r="L754" i="10"/>
  <c r="M754" i="10"/>
  <c r="N754" i="10"/>
  <c r="O754" i="10"/>
  <c r="P754" i="10"/>
  <c r="Q754" i="10"/>
  <c r="S754" i="10"/>
  <c r="U754" i="10"/>
  <c r="W754" i="10"/>
  <c r="X754" i="10"/>
  <c r="Y754" i="10"/>
  <c r="Z754" i="10"/>
  <c r="AA754" i="10"/>
  <c r="AB754" i="10"/>
  <c r="D755" i="10"/>
  <c r="E755" i="10"/>
  <c r="F755" i="10"/>
  <c r="G755" i="10"/>
  <c r="H755" i="10"/>
  <c r="I755" i="10"/>
  <c r="J755" i="10"/>
  <c r="K755" i="10"/>
  <c r="L755" i="10"/>
  <c r="M755" i="10"/>
  <c r="N755" i="10"/>
  <c r="O755" i="10"/>
  <c r="P755" i="10"/>
  <c r="Q755" i="10"/>
  <c r="S755" i="10"/>
  <c r="U755" i="10"/>
  <c r="W755" i="10"/>
  <c r="X755" i="10"/>
  <c r="Y755" i="10"/>
  <c r="Z755" i="10"/>
  <c r="AA755" i="10"/>
  <c r="AB755" i="10"/>
  <c r="D756" i="10"/>
  <c r="E756" i="10"/>
  <c r="F756" i="10"/>
  <c r="G756" i="10"/>
  <c r="H756" i="10"/>
  <c r="I756" i="10"/>
  <c r="J756" i="10"/>
  <c r="K756" i="10"/>
  <c r="L756" i="10"/>
  <c r="M756" i="10"/>
  <c r="N756" i="10"/>
  <c r="O756" i="10"/>
  <c r="P756" i="10"/>
  <c r="Q756" i="10"/>
  <c r="S756" i="10"/>
  <c r="U756" i="10"/>
  <c r="W756" i="10"/>
  <c r="X756" i="10"/>
  <c r="Y756" i="10"/>
  <c r="Z756" i="10"/>
  <c r="AA756" i="10"/>
  <c r="AB756" i="10"/>
  <c r="AB4" i="10"/>
  <c r="AA4" i="10"/>
  <c r="Z4" i="10"/>
  <c r="Y4" i="10"/>
  <c r="X4" i="10"/>
  <c r="W4" i="10"/>
  <c r="U4" i="10"/>
  <c r="S4" i="10"/>
  <c r="Q4" i="10"/>
  <c r="P4" i="10"/>
  <c r="O4" i="10"/>
  <c r="N4" i="10"/>
  <c r="M4" i="10"/>
  <c r="L4" i="10"/>
  <c r="K4" i="10"/>
  <c r="J4" i="10"/>
  <c r="I4" i="10"/>
  <c r="H4" i="10"/>
  <c r="G4" i="10"/>
  <c r="F4" i="10"/>
  <c r="E4" i="10"/>
  <c r="D4" i="10"/>
  <c r="AQ756" i="10"/>
  <c r="AP756" i="10"/>
  <c r="AO756" i="10"/>
  <c r="AD756" i="10"/>
  <c r="AQ755" i="10"/>
  <c r="AP755" i="10"/>
  <c r="AO755" i="10"/>
  <c r="AD755" i="10"/>
  <c r="AQ754" i="10"/>
  <c r="AP754" i="10"/>
  <c r="AO754" i="10"/>
  <c r="AD754" i="10"/>
  <c r="AQ753" i="10"/>
  <c r="AP753" i="10"/>
  <c r="AO753" i="10"/>
  <c r="AD753" i="10"/>
  <c r="AQ752" i="10"/>
  <c r="AP752" i="10"/>
  <c r="AO752" i="10"/>
  <c r="AD752" i="10"/>
  <c r="AQ751" i="10"/>
  <c r="AP751" i="10"/>
  <c r="AO751" i="10"/>
  <c r="AD751" i="10"/>
  <c r="AQ750" i="10"/>
  <c r="AP750" i="10"/>
  <c r="AO750" i="10"/>
  <c r="AD750" i="10"/>
  <c r="AQ749" i="10"/>
  <c r="AP749" i="10"/>
  <c r="AO749" i="10"/>
  <c r="AD749" i="10"/>
  <c r="AQ748" i="10"/>
  <c r="AP748" i="10"/>
  <c r="AO748" i="10"/>
  <c r="AD748" i="10"/>
  <c r="AQ747" i="10"/>
  <c r="AP747" i="10"/>
  <c r="AO747" i="10"/>
  <c r="AD747" i="10"/>
  <c r="AQ746" i="10"/>
  <c r="AP746" i="10"/>
  <c r="AO746" i="10"/>
  <c r="AD746" i="10"/>
  <c r="AQ745" i="10"/>
  <c r="AP745" i="10"/>
  <c r="AO745" i="10"/>
  <c r="AD745" i="10"/>
  <c r="AQ744" i="10"/>
  <c r="AP744" i="10"/>
  <c r="AO744" i="10"/>
  <c r="AD744" i="10"/>
  <c r="AQ743" i="10"/>
  <c r="AP743" i="10"/>
  <c r="AD743" i="10"/>
  <c r="AO743" i="10"/>
  <c r="AQ742" i="10"/>
  <c r="AP742" i="10"/>
  <c r="AO742" i="10"/>
  <c r="AD742" i="10"/>
  <c r="AQ741" i="10"/>
  <c r="AP741" i="10"/>
  <c r="AD741" i="10"/>
  <c r="AO741" i="10"/>
  <c r="AQ740" i="10"/>
  <c r="AP740" i="10"/>
  <c r="AD740" i="10"/>
  <c r="AO740" i="10"/>
  <c r="AQ739" i="10"/>
  <c r="AP739" i="10"/>
  <c r="AD739" i="10"/>
  <c r="AO739" i="10"/>
  <c r="AQ738" i="10"/>
  <c r="AP738" i="10"/>
  <c r="AD738" i="10"/>
  <c r="AO738" i="10"/>
  <c r="AQ737" i="10"/>
  <c r="AP737" i="10"/>
  <c r="AD737" i="10"/>
  <c r="AO737" i="10"/>
  <c r="AQ736" i="10"/>
  <c r="AP736" i="10"/>
  <c r="AD736" i="10"/>
  <c r="AO736" i="10"/>
  <c r="AQ735" i="10"/>
  <c r="AP735" i="10"/>
  <c r="AD735" i="10"/>
  <c r="AO735" i="10"/>
  <c r="AQ734" i="10"/>
  <c r="AP734" i="10"/>
  <c r="AD734" i="10"/>
  <c r="AO734" i="10"/>
  <c r="AQ733" i="10"/>
  <c r="AP733" i="10"/>
  <c r="AD733" i="10"/>
  <c r="AO733" i="10"/>
  <c r="AQ732" i="10"/>
  <c r="AP732" i="10"/>
  <c r="AD732" i="10"/>
  <c r="AO732" i="10"/>
  <c r="AQ731" i="10"/>
  <c r="AP731" i="10"/>
  <c r="AD731" i="10"/>
  <c r="AO731" i="10"/>
  <c r="AQ730" i="10"/>
  <c r="AP730" i="10"/>
  <c r="AO730" i="10"/>
  <c r="AD730" i="10"/>
  <c r="AQ729" i="10"/>
  <c r="AP729" i="10"/>
  <c r="AO729" i="10"/>
  <c r="AD729" i="10"/>
  <c r="AQ728" i="10"/>
  <c r="AP728" i="10"/>
  <c r="AD728" i="10"/>
  <c r="AO728" i="10"/>
  <c r="AQ727" i="10"/>
  <c r="AP727" i="10"/>
  <c r="AD727" i="10"/>
  <c r="AO727" i="10"/>
  <c r="AQ726" i="10"/>
  <c r="AP726" i="10"/>
  <c r="AD726" i="10"/>
  <c r="AO726" i="10"/>
  <c r="AQ725" i="10"/>
  <c r="AP725" i="10"/>
  <c r="AO725" i="10"/>
  <c r="AD725" i="10"/>
  <c r="AQ724" i="10"/>
  <c r="AP724" i="10"/>
  <c r="AO724" i="10"/>
  <c r="AD724" i="10"/>
  <c r="AQ723" i="10"/>
  <c r="AP723" i="10"/>
  <c r="AD723" i="10"/>
  <c r="AO723" i="10"/>
  <c r="AQ722" i="10"/>
  <c r="AP722" i="10"/>
  <c r="AD722" i="10"/>
  <c r="AO722" i="10"/>
  <c r="AQ721" i="10"/>
  <c r="AP721" i="10"/>
  <c r="AO721" i="10"/>
  <c r="AD721" i="10"/>
  <c r="AQ720" i="10"/>
  <c r="AP720" i="10"/>
  <c r="AO720" i="10"/>
  <c r="AD720" i="10"/>
  <c r="AQ719" i="10"/>
  <c r="AP719" i="10"/>
  <c r="AO719" i="10"/>
  <c r="AD719" i="10"/>
  <c r="AQ718" i="10"/>
  <c r="AP718" i="10"/>
  <c r="AD718" i="10"/>
  <c r="AO718" i="10"/>
  <c r="AQ717" i="10"/>
  <c r="AP717" i="10"/>
  <c r="AD717" i="10"/>
  <c r="AO717" i="10"/>
  <c r="AQ716" i="10"/>
  <c r="AP716" i="10"/>
  <c r="AO716" i="10"/>
  <c r="AD716" i="10"/>
  <c r="AQ715" i="10"/>
  <c r="AP715" i="10"/>
  <c r="AD715" i="10"/>
  <c r="AO715" i="10"/>
  <c r="AQ714" i="10"/>
  <c r="AP714" i="10"/>
  <c r="AO714" i="10"/>
  <c r="AD714" i="10"/>
  <c r="AQ713" i="10"/>
  <c r="AP713" i="10"/>
  <c r="AD713" i="10"/>
  <c r="AO713" i="10"/>
  <c r="AQ712" i="10"/>
  <c r="AP712" i="10"/>
  <c r="AD712" i="10"/>
  <c r="AO712" i="10"/>
  <c r="AQ711" i="10"/>
  <c r="AP711" i="10"/>
  <c r="AO711" i="10"/>
  <c r="AD711" i="10"/>
  <c r="AQ710" i="10"/>
  <c r="AP710" i="10"/>
  <c r="AO710" i="10"/>
  <c r="AD710" i="10"/>
  <c r="AQ709" i="10"/>
  <c r="AP709" i="10"/>
  <c r="AD709" i="10"/>
  <c r="AO709" i="10"/>
  <c r="AQ708" i="10"/>
  <c r="AP708" i="10"/>
  <c r="AD708" i="10"/>
  <c r="AO708" i="10"/>
  <c r="AQ707" i="10"/>
  <c r="AP707" i="10"/>
  <c r="AO707" i="10"/>
  <c r="AD707" i="10"/>
  <c r="AQ706" i="10"/>
  <c r="AP706" i="10"/>
  <c r="AD706" i="10"/>
  <c r="AO706" i="10"/>
  <c r="AQ705" i="10"/>
  <c r="AP705" i="10"/>
  <c r="AD705" i="10"/>
  <c r="AO705" i="10"/>
  <c r="AQ704" i="10"/>
  <c r="AP704" i="10"/>
  <c r="AO704" i="10"/>
  <c r="AD704" i="10"/>
  <c r="AQ703" i="10"/>
  <c r="AP703" i="10"/>
  <c r="AO703" i="10"/>
  <c r="AD703" i="10"/>
  <c r="AQ702" i="10"/>
  <c r="AP702" i="10"/>
  <c r="AO702" i="10"/>
  <c r="AD702" i="10"/>
  <c r="AQ701" i="10"/>
  <c r="AP701" i="10"/>
  <c r="AO701" i="10"/>
  <c r="AD701" i="10"/>
  <c r="AQ700" i="10"/>
  <c r="AP700" i="10"/>
  <c r="AO700" i="10"/>
  <c r="AD700" i="10"/>
  <c r="AQ699" i="10"/>
  <c r="AP699" i="10"/>
  <c r="AO699" i="10"/>
  <c r="AD699" i="10"/>
  <c r="AQ698" i="10"/>
  <c r="AP698" i="10"/>
  <c r="AD698" i="10"/>
  <c r="AO698" i="10"/>
  <c r="AQ697" i="10"/>
  <c r="AP697" i="10"/>
  <c r="AO697" i="10"/>
  <c r="AD697" i="10"/>
  <c r="AQ696" i="10"/>
  <c r="AP696" i="10"/>
  <c r="AD696" i="10"/>
  <c r="AO696" i="10"/>
  <c r="AQ695" i="10"/>
  <c r="AP695" i="10"/>
  <c r="AO695" i="10"/>
  <c r="AD695" i="10"/>
  <c r="AQ694" i="10"/>
  <c r="AP694" i="10"/>
  <c r="AO694" i="10"/>
  <c r="AD694" i="10"/>
  <c r="AQ693" i="10"/>
  <c r="AP693" i="10"/>
  <c r="AO693" i="10"/>
  <c r="AD693" i="10"/>
  <c r="AQ692" i="10"/>
  <c r="AP692" i="10"/>
  <c r="AO692" i="10"/>
  <c r="AD692" i="10"/>
  <c r="AQ691" i="10"/>
  <c r="AP691" i="10"/>
  <c r="AO691" i="10"/>
  <c r="AD691" i="10"/>
  <c r="AQ690" i="10"/>
  <c r="AP690" i="10"/>
  <c r="AO690" i="10"/>
  <c r="AD690" i="10"/>
  <c r="AQ689" i="10"/>
  <c r="AP689" i="10"/>
  <c r="AO689" i="10"/>
  <c r="AD689" i="10"/>
  <c r="AQ688" i="10"/>
  <c r="AP688" i="10"/>
  <c r="AO688" i="10"/>
  <c r="AD688" i="10"/>
  <c r="AQ687" i="10"/>
  <c r="AP687" i="10"/>
  <c r="AO687" i="10"/>
  <c r="AD687" i="10"/>
  <c r="AQ686" i="10"/>
  <c r="AP686" i="10"/>
  <c r="AO686" i="10"/>
  <c r="AD686" i="10"/>
  <c r="AQ685" i="10"/>
  <c r="AP685" i="10"/>
  <c r="AO685" i="10"/>
  <c r="AD685" i="10"/>
  <c r="AQ684" i="10"/>
  <c r="AP684" i="10"/>
  <c r="AD684" i="10"/>
  <c r="AO684" i="10"/>
  <c r="AQ683" i="10"/>
  <c r="AP683" i="10"/>
  <c r="AD683" i="10"/>
  <c r="AO683" i="10"/>
  <c r="AQ682" i="10"/>
  <c r="AP682" i="10"/>
  <c r="AD682" i="10"/>
  <c r="AO682" i="10"/>
  <c r="AQ681" i="10"/>
  <c r="AP681" i="10"/>
  <c r="AD681" i="10"/>
  <c r="AO681" i="10"/>
  <c r="AQ680" i="10"/>
  <c r="AP680" i="10"/>
  <c r="AO680" i="10"/>
  <c r="AD680" i="10"/>
  <c r="AQ679" i="10"/>
  <c r="AP679" i="10"/>
  <c r="AO679" i="10"/>
  <c r="AD679" i="10"/>
  <c r="AQ678" i="10"/>
  <c r="AP678" i="10"/>
  <c r="AD678" i="10"/>
  <c r="AO678" i="10"/>
  <c r="AQ677" i="10"/>
  <c r="AP677" i="10"/>
  <c r="AD677" i="10"/>
  <c r="AO677" i="10"/>
  <c r="AQ676" i="10"/>
  <c r="AP676" i="10"/>
  <c r="AD676" i="10"/>
  <c r="AO676" i="10"/>
  <c r="AQ675" i="10"/>
  <c r="AP675" i="10"/>
  <c r="AD675" i="10"/>
  <c r="AO675" i="10"/>
  <c r="AQ674" i="10"/>
  <c r="AP674" i="10"/>
  <c r="AD674" i="10"/>
  <c r="AO674" i="10"/>
  <c r="AQ673" i="10"/>
  <c r="AP673" i="10"/>
  <c r="AD673" i="10"/>
  <c r="AO673" i="10"/>
  <c r="AQ672" i="10"/>
  <c r="AP672" i="10"/>
  <c r="AO672" i="10"/>
  <c r="AD672" i="10"/>
  <c r="AQ671" i="10"/>
  <c r="AP671" i="10"/>
  <c r="AD671" i="10"/>
  <c r="AO671" i="10"/>
  <c r="AQ670" i="10"/>
  <c r="AP670" i="10"/>
  <c r="AO670" i="10"/>
  <c r="AD670" i="10"/>
  <c r="AQ669" i="10"/>
  <c r="AP669" i="10"/>
  <c r="AO669" i="10"/>
  <c r="AD669" i="10"/>
  <c r="AQ668" i="10"/>
  <c r="AP668" i="10"/>
  <c r="AO668" i="10"/>
  <c r="AD668" i="10"/>
  <c r="AQ667" i="10"/>
  <c r="AP667" i="10"/>
  <c r="AO667" i="10"/>
  <c r="AD667" i="10"/>
  <c r="AQ666" i="10"/>
  <c r="AP666" i="10"/>
  <c r="AO666" i="10"/>
  <c r="AD666" i="10"/>
  <c r="AQ665" i="10"/>
  <c r="AP665" i="10"/>
  <c r="AO665" i="10"/>
  <c r="AD665" i="10"/>
  <c r="AQ664" i="10"/>
  <c r="AP664" i="10"/>
  <c r="AO664" i="10"/>
  <c r="AD664" i="10"/>
  <c r="AQ663" i="10"/>
  <c r="AP663" i="10"/>
  <c r="AD663" i="10"/>
  <c r="AO663" i="10"/>
  <c r="AQ662" i="10"/>
  <c r="AP662" i="10"/>
  <c r="AO662" i="10"/>
  <c r="AD662" i="10"/>
  <c r="AQ661" i="10"/>
  <c r="AP661" i="10"/>
  <c r="AD661" i="10"/>
  <c r="AO661" i="10"/>
  <c r="AQ660" i="10"/>
  <c r="AP660" i="10"/>
  <c r="AD660" i="10"/>
  <c r="AO660" i="10"/>
  <c r="AQ659" i="10"/>
  <c r="AP659" i="10"/>
  <c r="AO659" i="10"/>
  <c r="AD659" i="10"/>
  <c r="AQ658" i="10"/>
  <c r="AP658" i="10"/>
  <c r="AO658" i="10"/>
  <c r="AD658" i="10"/>
  <c r="AQ657" i="10"/>
  <c r="AP657" i="10"/>
  <c r="AO657" i="10"/>
  <c r="AD657" i="10"/>
  <c r="AQ656" i="10"/>
  <c r="AP656" i="10"/>
  <c r="AO656" i="10"/>
  <c r="AD656" i="10"/>
  <c r="AQ655" i="10"/>
  <c r="AP655" i="10"/>
  <c r="AO655" i="10"/>
  <c r="AD655" i="10"/>
  <c r="AQ654" i="10"/>
  <c r="AP654" i="10"/>
  <c r="AO654" i="10"/>
  <c r="AD654" i="10"/>
  <c r="AQ653" i="10"/>
  <c r="AP653" i="10"/>
  <c r="AD653" i="10"/>
  <c r="AO653" i="10"/>
  <c r="AQ652" i="10"/>
  <c r="AP652" i="10"/>
  <c r="AD652" i="10"/>
  <c r="AO652" i="10"/>
  <c r="AQ651" i="10"/>
  <c r="AP651" i="10"/>
  <c r="AO651" i="10"/>
  <c r="AD651" i="10"/>
  <c r="AQ650" i="10"/>
  <c r="AP650" i="10"/>
  <c r="AO650" i="10"/>
  <c r="AD650" i="10"/>
  <c r="AQ649" i="10"/>
  <c r="AP649" i="10"/>
  <c r="AD649" i="10"/>
  <c r="AO649" i="10"/>
  <c r="AQ648" i="10"/>
  <c r="AP648" i="10"/>
  <c r="AO648" i="10"/>
  <c r="AD648" i="10"/>
  <c r="AQ647" i="10"/>
  <c r="AP647" i="10"/>
  <c r="AD647" i="10"/>
  <c r="AO647" i="10"/>
  <c r="AQ646" i="10"/>
  <c r="AP646" i="10"/>
  <c r="AD646" i="10"/>
  <c r="AO646" i="10"/>
  <c r="AQ645" i="10"/>
  <c r="AP645" i="10"/>
  <c r="AD645" i="10"/>
  <c r="AO645" i="10"/>
  <c r="AQ644" i="10"/>
  <c r="AP644" i="10"/>
  <c r="AO644" i="10"/>
  <c r="AD644" i="10"/>
  <c r="AQ643" i="10"/>
  <c r="AP643" i="10"/>
  <c r="AO643" i="10"/>
  <c r="AV643" i="10" s="1"/>
  <c r="AD643" i="10"/>
  <c r="AQ642" i="10"/>
  <c r="AP642" i="10"/>
  <c r="AO642" i="10"/>
  <c r="AV642" i="10" s="1"/>
  <c r="AD642" i="10"/>
  <c r="AQ641" i="10"/>
  <c r="AP641" i="10"/>
  <c r="AO641" i="10"/>
  <c r="AD641" i="10"/>
  <c r="AQ640" i="10"/>
  <c r="AP640" i="10"/>
  <c r="AO640" i="10"/>
  <c r="AD640" i="10"/>
  <c r="AQ639" i="10"/>
  <c r="AP639" i="10"/>
  <c r="AO639" i="10"/>
  <c r="AD639" i="10"/>
  <c r="AQ638" i="10"/>
  <c r="AP638" i="10"/>
  <c r="AO638" i="10"/>
  <c r="AD638" i="10"/>
  <c r="AQ637" i="10"/>
  <c r="AP637" i="10"/>
  <c r="AO637" i="10"/>
  <c r="AD637" i="10"/>
  <c r="AQ636" i="10"/>
  <c r="AP636" i="10"/>
  <c r="AD636" i="10"/>
  <c r="AO636" i="10"/>
  <c r="AQ635" i="10"/>
  <c r="AP635" i="10"/>
  <c r="AO635" i="10"/>
  <c r="AD635" i="10"/>
  <c r="AQ634" i="10"/>
  <c r="AP634" i="10"/>
  <c r="AO634" i="10"/>
  <c r="AD634" i="10"/>
  <c r="AQ633" i="10"/>
  <c r="AP633" i="10"/>
  <c r="AO633" i="10"/>
  <c r="AD633" i="10"/>
  <c r="AQ632" i="10"/>
  <c r="AP632" i="10"/>
  <c r="AD632" i="10"/>
  <c r="AO632" i="10"/>
  <c r="AQ631" i="10"/>
  <c r="AP631" i="10"/>
  <c r="AD631" i="10"/>
  <c r="AO631" i="10"/>
  <c r="AQ630" i="10"/>
  <c r="AP630" i="10"/>
  <c r="AD630" i="10"/>
  <c r="AO630" i="10"/>
  <c r="AQ629" i="10"/>
  <c r="AP629" i="10"/>
  <c r="AO629" i="10"/>
  <c r="AD629" i="10"/>
  <c r="AQ628" i="10"/>
  <c r="AP628" i="10"/>
  <c r="AO628" i="10"/>
  <c r="AD628" i="10"/>
  <c r="AQ627" i="10"/>
  <c r="AP627" i="10"/>
  <c r="AO627" i="10"/>
  <c r="AD627" i="10"/>
  <c r="AQ626" i="10"/>
  <c r="AP626" i="10"/>
  <c r="AO626" i="10"/>
  <c r="AD626" i="10"/>
  <c r="AQ625" i="10"/>
  <c r="AP625" i="10"/>
  <c r="AD625" i="10"/>
  <c r="AO625" i="10"/>
  <c r="AQ624" i="10"/>
  <c r="AP624" i="10"/>
  <c r="AO624" i="10"/>
  <c r="AD624" i="10"/>
  <c r="AQ623" i="10"/>
  <c r="AP623" i="10"/>
  <c r="AO623" i="10"/>
  <c r="AD623" i="10"/>
  <c r="AQ622" i="10"/>
  <c r="AP622" i="10"/>
  <c r="AO622" i="10"/>
  <c r="AD622" i="10"/>
  <c r="AQ621" i="10"/>
  <c r="AP621" i="10"/>
  <c r="AO621" i="10"/>
  <c r="AD621" i="10"/>
  <c r="AQ620" i="10"/>
  <c r="AP620" i="10"/>
  <c r="AO620" i="10"/>
  <c r="AD620" i="10"/>
  <c r="AQ619" i="10"/>
  <c r="AP619" i="10"/>
  <c r="AD619" i="10"/>
  <c r="AO619" i="10"/>
  <c r="AQ618" i="10"/>
  <c r="AP618" i="10"/>
  <c r="AD618" i="10"/>
  <c r="AO618" i="10"/>
  <c r="AQ617" i="10"/>
  <c r="AP617" i="10"/>
  <c r="AO617" i="10"/>
  <c r="AD617" i="10"/>
  <c r="AQ616" i="10"/>
  <c r="AP616" i="10"/>
  <c r="AD616" i="10"/>
  <c r="AO616" i="10"/>
  <c r="AQ615" i="10"/>
  <c r="AP615" i="10"/>
  <c r="AD615" i="10"/>
  <c r="AO615" i="10"/>
  <c r="AQ614" i="10"/>
  <c r="AP614" i="10"/>
  <c r="AO614" i="10"/>
  <c r="AD614" i="10"/>
  <c r="AQ613" i="10"/>
  <c r="AP613" i="10"/>
  <c r="AD613" i="10"/>
  <c r="AO613" i="10"/>
  <c r="AQ612" i="10"/>
  <c r="AP612" i="10"/>
  <c r="AD612" i="10"/>
  <c r="AO612" i="10"/>
  <c r="AQ611" i="10"/>
  <c r="AP611" i="10"/>
  <c r="AO611" i="10"/>
  <c r="AD611" i="10"/>
  <c r="AQ610" i="10"/>
  <c r="AP610" i="10"/>
  <c r="AO610" i="10"/>
  <c r="AD610" i="10"/>
  <c r="AQ609" i="10"/>
  <c r="AP609" i="10"/>
  <c r="AD609" i="10"/>
  <c r="AO609" i="10"/>
  <c r="AQ608" i="10"/>
  <c r="AP608" i="10"/>
  <c r="AD608" i="10"/>
  <c r="AO608" i="10"/>
  <c r="AQ607" i="10"/>
  <c r="AP607" i="10"/>
  <c r="AD607" i="10"/>
  <c r="AO607" i="10"/>
  <c r="AQ606" i="10"/>
  <c r="AP606" i="10"/>
  <c r="AD606" i="10"/>
  <c r="AO606" i="10"/>
  <c r="AQ605" i="10"/>
  <c r="AP605" i="10"/>
  <c r="AD605" i="10"/>
  <c r="AO605" i="10"/>
  <c r="AQ604" i="10"/>
  <c r="AP604" i="10"/>
  <c r="AD604" i="10"/>
  <c r="AO604" i="10"/>
  <c r="AQ603" i="10"/>
  <c r="AP603" i="10"/>
  <c r="AD603" i="10"/>
  <c r="AO603" i="10"/>
  <c r="AQ602" i="10"/>
  <c r="AP602" i="10"/>
  <c r="AD602" i="10"/>
  <c r="AO602" i="10"/>
  <c r="AQ601" i="10"/>
  <c r="AP601" i="10"/>
  <c r="AD601" i="10"/>
  <c r="AO601" i="10"/>
  <c r="AQ600" i="10"/>
  <c r="AP600" i="10"/>
  <c r="AD600" i="10"/>
  <c r="AO600" i="10"/>
  <c r="AQ599" i="10"/>
  <c r="AP599" i="10"/>
  <c r="AD599" i="10"/>
  <c r="AO599" i="10"/>
  <c r="AQ598" i="10"/>
  <c r="AP598" i="10"/>
  <c r="AD598" i="10"/>
  <c r="AO598" i="10"/>
  <c r="AQ597" i="10"/>
  <c r="AP597" i="10"/>
  <c r="AD597" i="10"/>
  <c r="AO597" i="10"/>
  <c r="AQ596" i="10"/>
  <c r="AP596" i="10"/>
  <c r="AD596" i="10"/>
  <c r="AO596" i="10"/>
  <c r="AQ595" i="10"/>
  <c r="AP595" i="10"/>
  <c r="AD595" i="10"/>
  <c r="AO595" i="10"/>
  <c r="AQ594" i="10"/>
  <c r="AP594" i="10"/>
  <c r="AD594" i="10"/>
  <c r="AO594" i="10"/>
  <c r="AQ593" i="10"/>
  <c r="AP593" i="10"/>
  <c r="AD593" i="10"/>
  <c r="AO593" i="10"/>
  <c r="AQ592" i="10"/>
  <c r="AP592" i="10"/>
  <c r="AD592" i="10"/>
  <c r="AO592" i="10"/>
  <c r="AQ591" i="10"/>
  <c r="AP591" i="10"/>
  <c r="AD591" i="10"/>
  <c r="AO591" i="10"/>
  <c r="AQ590" i="10"/>
  <c r="AP590" i="10"/>
  <c r="AO590" i="10"/>
  <c r="AD590" i="10"/>
  <c r="AQ589" i="10"/>
  <c r="AP589" i="10"/>
  <c r="AO589" i="10"/>
  <c r="AD589" i="10"/>
  <c r="AQ588" i="10"/>
  <c r="AP588" i="10"/>
  <c r="AO588" i="10"/>
  <c r="AD588" i="10"/>
  <c r="AQ587" i="10"/>
  <c r="AP587" i="10"/>
  <c r="AO587" i="10"/>
  <c r="AD587" i="10"/>
  <c r="AQ586" i="10"/>
  <c r="AP586" i="10"/>
  <c r="AO586" i="10"/>
  <c r="AD586" i="10"/>
  <c r="AQ585" i="10"/>
  <c r="AP585" i="10"/>
  <c r="AD585" i="10"/>
  <c r="AO585" i="10"/>
  <c r="AQ584" i="10"/>
  <c r="AP584" i="10"/>
  <c r="AD584" i="10"/>
  <c r="AO584" i="10"/>
  <c r="AQ583" i="10"/>
  <c r="AP583" i="10"/>
  <c r="AD583" i="10"/>
  <c r="AO583" i="10"/>
  <c r="AQ582" i="10"/>
  <c r="AP582" i="10"/>
  <c r="AD582" i="10"/>
  <c r="AO582" i="10"/>
  <c r="AQ581" i="10"/>
  <c r="AP581" i="10"/>
  <c r="AO581" i="10"/>
  <c r="AD581" i="10"/>
  <c r="AQ580" i="10"/>
  <c r="AP580" i="10"/>
  <c r="AO580" i="10"/>
  <c r="AD580" i="10"/>
  <c r="AQ579" i="10"/>
  <c r="AP579" i="10"/>
  <c r="AO579" i="10"/>
  <c r="AD579" i="10"/>
  <c r="AQ578" i="10"/>
  <c r="AP578" i="10"/>
  <c r="AO578" i="10"/>
  <c r="AD578" i="10"/>
  <c r="AQ577" i="10"/>
  <c r="AP577" i="10"/>
  <c r="AO577" i="10"/>
  <c r="AD577" i="10"/>
  <c r="AQ576" i="10"/>
  <c r="AP576" i="10"/>
  <c r="AD576" i="10"/>
  <c r="AO576" i="10"/>
  <c r="AQ575" i="10"/>
  <c r="AP575" i="10"/>
  <c r="AO575" i="10"/>
  <c r="AD575" i="10"/>
  <c r="AQ574" i="10"/>
  <c r="AP574" i="10"/>
  <c r="AD574" i="10"/>
  <c r="AO574" i="10"/>
  <c r="AQ573" i="10"/>
  <c r="AP573" i="10"/>
  <c r="AO573" i="10"/>
  <c r="AD573" i="10"/>
  <c r="AQ572" i="10"/>
  <c r="AP572" i="10"/>
  <c r="AD572" i="10"/>
  <c r="AO572" i="10"/>
  <c r="AQ571" i="10"/>
  <c r="AP571" i="10"/>
  <c r="AD571" i="10"/>
  <c r="AO571" i="10"/>
  <c r="AQ570" i="10"/>
  <c r="AP570" i="10"/>
  <c r="AO570" i="10"/>
  <c r="AD570" i="10"/>
  <c r="AQ569" i="10"/>
  <c r="AP569" i="10"/>
  <c r="AO569" i="10"/>
  <c r="AD569" i="10"/>
  <c r="AQ568" i="10"/>
  <c r="AP568" i="10"/>
  <c r="AO568" i="10"/>
  <c r="AD568" i="10"/>
  <c r="AQ567" i="10"/>
  <c r="AP567" i="10"/>
  <c r="AO567" i="10"/>
  <c r="AD567" i="10"/>
  <c r="AQ566" i="10"/>
  <c r="AP566" i="10"/>
  <c r="AD566" i="10"/>
  <c r="AO566" i="10"/>
  <c r="AQ565" i="10"/>
  <c r="AP565" i="10"/>
  <c r="AD565" i="10"/>
  <c r="AO565" i="10"/>
  <c r="AQ564" i="10"/>
  <c r="AP564" i="10"/>
  <c r="AD564" i="10"/>
  <c r="AO564" i="10"/>
  <c r="AQ563" i="10"/>
  <c r="AP563" i="10"/>
  <c r="AO563" i="10"/>
  <c r="AV563" i="10" s="1"/>
  <c r="AD563" i="10"/>
  <c r="AQ562" i="10"/>
  <c r="AP562" i="10"/>
  <c r="AO562" i="10"/>
  <c r="AD562" i="10"/>
  <c r="AQ561" i="10"/>
  <c r="AP561" i="10"/>
  <c r="AO561" i="10"/>
  <c r="AD561" i="10"/>
  <c r="AQ560" i="10"/>
  <c r="AP560" i="10"/>
  <c r="AO560" i="10"/>
  <c r="AD560" i="10"/>
  <c r="AQ559" i="10"/>
  <c r="AP559" i="10"/>
  <c r="AO559" i="10"/>
  <c r="AD559" i="10"/>
  <c r="AQ558" i="10"/>
  <c r="AP558" i="10"/>
  <c r="AD558" i="10"/>
  <c r="AO558" i="10"/>
  <c r="AQ557" i="10"/>
  <c r="AP557" i="10"/>
  <c r="AO557" i="10"/>
  <c r="AD557" i="10"/>
  <c r="AQ556" i="10"/>
  <c r="AP556" i="10"/>
  <c r="AD556" i="10"/>
  <c r="AO556" i="10"/>
  <c r="AQ555" i="10"/>
  <c r="AP555" i="10"/>
  <c r="AO555" i="10"/>
  <c r="AD555" i="10"/>
  <c r="AQ554" i="10"/>
  <c r="AP554" i="10"/>
  <c r="AD554" i="10"/>
  <c r="AO554" i="10"/>
  <c r="AQ553" i="10"/>
  <c r="AP553" i="10"/>
  <c r="AO553" i="10"/>
  <c r="AD553" i="10"/>
  <c r="AQ552" i="10"/>
  <c r="AP552" i="10"/>
  <c r="AO552" i="10"/>
  <c r="AD552" i="10"/>
  <c r="AQ551" i="10"/>
  <c r="AP551" i="10"/>
  <c r="AD551" i="10"/>
  <c r="AO551" i="10"/>
  <c r="AQ550" i="10"/>
  <c r="AP550" i="10"/>
  <c r="AD550" i="10"/>
  <c r="AO550" i="10"/>
  <c r="AQ549" i="10"/>
  <c r="AP549" i="10"/>
  <c r="AO549" i="10"/>
  <c r="AD549" i="10"/>
  <c r="AQ548" i="10"/>
  <c r="AP548" i="10"/>
  <c r="AO548" i="10"/>
  <c r="AD548" i="10"/>
  <c r="AQ547" i="10"/>
  <c r="AP547" i="10"/>
  <c r="AO547" i="10"/>
  <c r="AD547" i="10"/>
  <c r="AQ546" i="10"/>
  <c r="AP546" i="10"/>
  <c r="AO546" i="10"/>
  <c r="AD546" i="10"/>
  <c r="AQ545" i="10"/>
  <c r="AP545" i="10"/>
  <c r="AO545" i="10"/>
  <c r="AD545" i="10"/>
  <c r="AQ544" i="10"/>
  <c r="AP544" i="10"/>
  <c r="AD544" i="10"/>
  <c r="AO544" i="10"/>
  <c r="AQ543" i="10"/>
  <c r="AP543" i="10"/>
  <c r="AO543" i="10"/>
  <c r="AD543" i="10"/>
  <c r="AQ542" i="10"/>
  <c r="AP542" i="10"/>
  <c r="AO542" i="10"/>
  <c r="AD542" i="10"/>
  <c r="AQ541" i="10"/>
  <c r="AP541" i="10"/>
  <c r="AD541" i="10"/>
  <c r="AO541" i="10"/>
  <c r="AQ540" i="10"/>
  <c r="AP540" i="10"/>
  <c r="AO540" i="10"/>
  <c r="AD540" i="10"/>
  <c r="AQ539" i="10"/>
  <c r="AP539" i="10"/>
  <c r="AO539" i="10"/>
  <c r="AD539" i="10"/>
  <c r="AQ538" i="10"/>
  <c r="AP538" i="10"/>
  <c r="AO538" i="10"/>
  <c r="AD538" i="10"/>
  <c r="AQ537" i="10"/>
  <c r="AP537" i="10"/>
  <c r="AO537" i="10"/>
  <c r="AD537" i="10"/>
  <c r="AQ536" i="10"/>
  <c r="AP536" i="10"/>
  <c r="AO536" i="10"/>
  <c r="AD536" i="10"/>
  <c r="AQ535" i="10"/>
  <c r="AP535" i="10"/>
  <c r="AD535" i="10"/>
  <c r="AO535" i="10"/>
  <c r="AQ534" i="10"/>
  <c r="AP534" i="10"/>
  <c r="AO534" i="10"/>
  <c r="AD534" i="10"/>
  <c r="AQ533" i="10"/>
  <c r="AP533" i="10"/>
  <c r="AO533" i="10"/>
  <c r="AD533" i="10"/>
  <c r="AQ532" i="10"/>
  <c r="AP532" i="10"/>
  <c r="AO532" i="10"/>
  <c r="AD532" i="10"/>
  <c r="AQ531" i="10"/>
  <c r="AP531" i="10"/>
  <c r="AD531" i="10"/>
  <c r="AO531" i="10"/>
  <c r="AQ530" i="10"/>
  <c r="AP530" i="10"/>
  <c r="AO530" i="10"/>
  <c r="AD530" i="10"/>
  <c r="AQ529" i="10"/>
  <c r="AP529" i="10"/>
  <c r="AO529" i="10"/>
  <c r="AD529" i="10"/>
  <c r="AQ528" i="10"/>
  <c r="AP528" i="10"/>
  <c r="AD528" i="10"/>
  <c r="AO528" i="10"/>
  <c r="AQ527" i="10"/>
  <c r="AP527" i="10"/>
  <c r="AO527" i="10"/>
  <c r="AD527" i="10"/>
  <c r="AQ526" i="10"/>
  <c r="AP526" i="10"/>
  <c r="AO526" i="10"/>
  <c r="AD526" i="10"/>
  <c r="AQ525" i="10"/>
  <c r="AP525" i="10"/>
  <c r="AD525" i="10"/>
  <c r="AO525" i="10"/>
  <c r="AQ524" i="10"/>
  <c r="AP524" i="10"/>
  <c r="AD524" i="10"/>
  <c r="AO524" i="10"/>
  <c r="AQ523" i="10"/>
  <c r="AP523" i="10"/>
  <c r="AO523" i="10"/>
  <c r="AD523" i="10"/>
  <c r="AQ522" i="10"/>
  <c r="AP522" i="10"/>
  <c r="AD522" i="10"/>
  <c r="AO522" i="10"/>
  <c r="AQ521" i="10"/>
  <c r="AP521" i="10"/>
  <c r="AO521" i="10"/>
  <c r="AD521" i="10"/>
  <c r="AQ520" i="10"/>
  <c r="AP520" i="10"/>
  <c r="AO520" i="10"/>
  <c r="AD520" i="10"/>
  <c r="AQ519" i="10"/>
  <c r="AP519" i="10"/>
  <c r="AD519" i="10"/>
  <c r="AO519" i="10"/>
  <c r="AQ518" i="10"/>
  <c r="AP518" i="10"/>
  <c r="AD518" i="10"/>
  <c r="AO518" i="10"/>
  <c r="AQ517" i="10"/>
  <c r="AP517" i="10"/>
  <c r="AO517" i="10"/>
  <c r="AD517" i="10"/>
  <c r="AQ516" i="10"/>
  <c r="AP516" i="10"/>
  <c r="AD516" i="10"/>
  <c r="AO516" i="10"/>
  <c r="AQ515" i="10"/>
  <c r="AP515" i="10"/>
  <c r="AD515" i="10"/>
  <c r="AO515" i="10"/>
  <c r="AQ514" i="10"/>
  <c r="AP514" i="10"/>
  <c r="AD514" i="10"/>
  <c r="AO514" i="10"/>
  <c r="AQ513" i="10"/>
  <c r="AP513" i="10"/>
  <c r="AO513" i="10"/>
  <c r="AD513" i="10"/>
  <c r="AQ512" i="10"/>
  <c r="AP512" i="10"/>
  <c r="AD512" i="10"/>
  <c r="AO512" i="10"/>
  <c r="AQ511" i="10"/>
  <c r="AP511" i="10"/>
  <c r="AD511" i="10"/>
  <c r="AO511" i="10"/>
  <c r="AQ510" i="10"/>
  <c r="AP510" i="10"/>
  <c r="AO510" i="10"/>
  <c r="AD510" i="10"/>
  <c r="AQ509" i="10"/>
  <c r="AP509" i="10"/>
  <c r="AO509" i="10"/>
  <c r="AD509" i="10"/>
  <c r="AQ508" i="10"/>
  <c r="AP508" i="10"/>
  <c r="AO508" i="10"/>
  <c r="AD508" i="10"/>
  <c r="AQ507" i="10"/>
  <c r="AP507" i="10"/>
  <c r="AO507" i="10"/>
  <c r="AD507" i="10"/>
  <c r="AQ506" i="10"/>
  <c r="AP506" i="10"/>
  <c r="AO506" i="10"/>
  <c r="AD506" i="10"/>
  <c r="AQ505" i="10"/>
  <c r="AP505" i="10"/>
  <c r="AO505" i="10"/>
  <c r="AD505" i="10"/>
  <c r="AQ504" i="10"/>
  <c r="AP504" i="10"/>
  <c r="AD504" i="10"/>
  <c r="AO504" i="10"/>
  <c r="AQ503" i="10"/>
  <c r="AP503" i="10"/>
  <c r="AD503" i="10"/>
  <c r="AO503" i="10"/>
  <c r="AQ502" i="10"/>
  <c r="AP502" i="10"/>
  <c r="AD502" i="10"/>
  <c r="AO502" i="10"/>
  <c r="AQ501" i="10"/>
  <c r="AP501" i="10"/>
  <c r="AO501" i="10"/>
  <c r="AD501" i="10"/>
  <c r="AQ500" i="10"/>
  <c r="AP500" i="10"/>
  <c r="AO500" i="10"/>
  <c r="AD500" i="10"/>
  <c r="AQ499" i="10"/>
  <c r="AP499" i="10"/>
  <c r="AD499" i="10"/>
  <c r="AO499" i="10"/>
  <c r="AQ498" i="10"/>
  <c r="AP498" i="10"/>
  <c r="AO498" i="10"/>
  <c r="AD498" i="10"/>
  <c r="AQ497" i="10"/>
  <c r="AP497" i="10"/>
  <c r="AO497" i="10"/>
  <c r="AD497" i="10"/>
  <c r="AQ496" i="10"/>
  <c r="AP496" i="10"/>
  <c r="AO496" i="10"/>
  <c r="AD496" i="10"/>
  <c r="AQ495" i="10"/>
  <c r="AP495" i="10"/>
  <c r="AO495" i="10"/>
  <c r="AD495" i="10"/>
  <c r="AQ494" i="10"/>
  <c r="AP494" i="10"/>
  <c r="AO494" i="10"/>
  <c r="AD494" i="10"/>
  <c r="AQ493" i="10"/>
  <c r="AP493" i="10"/>
  <c r="AO493" i="10"/>
  <c r="AD493" i="10"/>
  <c r="AQ492" i="10"/>
  <c r="AP492" i="10"/>
  <c r="AO492" i="10"/>
  <c r="AD492" i="10"/>
  <c r="AQ491" i="10"/>
  <c r="AP491" i="10"/>
  <c r="AO491" i="10"/>
  <c r="AD491" i="10"/>
  <c r="AQ490" i="10"/>
  <c r="AP490" i="10"/>
  <c r="AD490" i="10"/>
  <c r="AO490" i="10"/>
  <c r="AQ489" i="10"/>
  <c r="AP489" i="10"/>
  <c r="AD489" i="10"/>
  <c r="AO489" i="10"/>
  <c r="AQ488" i="10"/>
  <c r="AP488" i="10"/>
  <c r="AO488" i="10"/>
  <c r="AD488" i="10"/>
  <c r="AQ487" i="10"/>
  <c r="AP487" i="10"/>
  <c r="AO487" i="10"/>
  <c r="AD487" i="10"/>
  <c r="AQ486" i="10"/>
  <c r="AP486" i="10"/>
  <c r="AD486" i="10"/>
  <c r="AO486" i="10"/>
  <c r="AQ485" i="10"/>
  <c r="AP485" i="10"/>
  <c r="AD485" i="10"/>
  <c r="AO485" i="10"/>
  <c r="AQ484" i="10"/>
  <c r="AP484" i="10"/>
  <c r="AD484" i="10"/>
  <c r="AO484" i="10"/>
  <c r="AQ483" i="10"/>
  <c r="AP483" i="10"/>
  <c r="AD483" i="10"/>
  <c r="AO483" i="10"/>
  <c r="AQ482" i="10"/>
  <c r="AP482" i="10"/>
  <c r="AD482" i="10"/>
  <c r="AO482" i="10"/>
  <c r="AQ481" i="10"/>
  <c r="AP481" i="10"/>
  <c r="AD481" i="10"/>
  <c r="AO481" i="10"/>
  <c r="AQ480" i="10"/>
  <c r="AP480" i="10"/>
  <c r="AD480" i="10"/>
  <c r="AO480" i="10"/>
  <c r="AQ479" i="10"/>
  <c r="AP479" i="10"/>
  <c r="AD479" i="10"/>
  <c r="AO479" i="10"/>
  <c r="AQ478" i="10"/>
  <c r="AP478" i="10"/>
  <c r="AD478" i="10"/>
  <c r="AO478" i="10"/>
  <c r="AQ477" i="10"/>
  <c r="AP477" i="10"/>
  <c r="AD477" i="10"/>
  <c r="AO477" i="10"/>
  <c r="AQ476" i="10"/>
  <c r="AP476" i="10"/>
  <c r="AD476" i="10"/>
  <c r="AO476" i="10"/>
  <c r="AQ475" i="10"/>
  <c r="AP475" i="10"/>
  <c r="AD475" i="10"/>
  <c r="AO475" i="10"/>
  <c r="AQ474" i="10"/>
  <c r="AP474" i="10"/>
  <c r="AD474" i="10"/>
  <c r="AO474" i="10"/>
  <c r="AQ473" i="10"/>
  <c r="AP473" i="10"/>
  <c r="AD473" i="10"/>
  <c r="AO473" i="10"/>
  <c r="AQ472" i="10"/>
  <c r="AP472" i="10"/>
  <c r="AO472" i="10"/>
  <c r="AD472" i="10"/>
  <c r="AQ471" i="10"/>
  <c r="AP471" i="10"/>
  <c r="AD471" i="10"/>
  <c r="AO471" i="10"/>
  <c r="AQ470" i="10"/>
  <c r="AP470" i="10"/>
  <c r="AO470" i="10"/>
  <c r="AD470" i="10"/>
  <c r="AQ469" i="10"/>
  <c r="AP469" i="10"/>
  <c r="AD469" i="10"/>
  <c r="AO469" i="10"/>
  <c r="AQ468" i="10"/>
  <c r="AP468" i="10"/>
  <c r="AD468" i="10"/>
  <c r="AO468" i="10"/>
  <c r="AQ467" i="10"/>
  <c r="AP467" i="10"/>
  <c r="AO467" i="10"/>
  <c r="AD467" i="10"/>
  <c r="AQ466" i="10"/>
  <c r="AP466" i="10"/>
  <c r="AO466" i="10"/>
  <c r="AD466" i="10"/>
  <c r="AQ465" i="10"/>
  <c r="AP465" i="10"/>
  <c r="AO465" i="10"/>
  <c r="AD465" i="10"/>
  <c r="AQ464" i="10"/>
  <c r="AP464" i="10"/>
  <c r="AD464" i="10"/>
  <c r="AO464" i="10"/>
  <c r="AQ463" i="10"/>
  <c r="AP463" i="10"/>
  <c r="AD463" i="10"/>
  <c r="AO463" i="10"/>
  <c r="AQ462" i="10"/>
  <c r="AP462" i="10"/>
  <c r="AO462" i="10"/>
  <c r="AD462" i="10"/>
  <c r="AQ461" i="10"/>
  <c r="AP461" i="10"/>
  <c r="AO461" i="10"/>
  <c r="AD461" i="10"/>
  <c r="AQ460" i="10"/>
  <c r="AP460" i="10"/>
  <c r="AO460" i="10"/>
  <c r="AD460" i="10"/>
  <c r="AQ459" i="10"/>
  <c r="AP459" i="10"/>
  <c r="AO459" i="10"/>
  <c r="AD459" i="10"/>
  <c r="AQ458" i="10"/>
  <c r="AP458" i="10"/>
  <c r="AO458" i="10"/>
  <c r="AD458" i="10"/>
  <c r="AQ457" i="10"/>
  <c r="AP457" i="10"/>
  <c r="AD457" i="10"/>
  <c r="AO457" i="10"/>
  <c r="AQ456" i="10"/>
  <c r="AP456" i="10"/>
  <c r="AO456" i="10"/>
  <c r="AD456" i="10"/>
  <c r="AQ455" i="10"/>
  <c r="AP455" i="10"/>
  <c r="AO455" i="10"/>
  <c r="AD455" i="10"/>
  <c r="AQ454" i="10"/>
  <c r="AP454" i="10"/>
  <c r="AO454" i="10"/>
  <c r="AD454" i="10"/>
  <c r="AQ453" i="10"/>
  <c r="AP453" i="10"/>
  <c r="AO453" i="10"/>
  <c r="AD453" i="10"/>
  <c r="AQ452" i="10"/>
  <c r="AP452" i="10"/>
  <c r="AD452" i="10"/>
  <c r="AO452" i="10"/>
  <c r="AQ451" i="10"/>
  <c r="AP451" i="10"/>
  <c r="AO451" i="10"/>
  <c r="AD451" i="10"/>
  <c r="AQ450" i="10"/>
  <c r="AP450" i="10"/>
  <c r="AD450" i="10"/>
  <c r="AO450" i="10"/>
  <c r="AQ449" i="10"/>
  <c r="AP449" i="10"/>
  <c r="AD449" i="10"/>
  <c r="AO449" i="10"/>
  <c r="AQ448" i="10"/>
  <c r="AP448" i="10"/>
  <c r="AO448" i="10"/>
  <c r="AD448" i="10"/>
  <c r="AQ447" i="10"/>
  <c r="AP447" i="10"/>
  <c r="AO447" i="10"/>
  <c r="AD447" i="10"/>
  <c r="AQ446" i="10"/>
  <c r="AP446" i="10"/>
  <c r="AD446" i="10"/>
  <c r="AO446" i="10"/>
  <c r="AQ445" i="10"/>
  <c r="AP445" i="10"/>
  <c r="AD445" i="10"/>
  <c r="AO445" i="10"/>
  <c r="AQ444" i="10"/>
  <c r="AP444" i="10"/>
  <c r="AO444" i="10"/>
  <c r="AD444" i="10"/>
  <c r="AQ443" i="10"/>
  <c r="AP443" i="10"/>
  <c r="AO443" i="10"/>
  <c r="AD443" i="10"/>
  <c r="AQ442" i="10"/>
  <c r="AP442" i="10"/>
  <c r="AD442" i="10"/>
  <c r="AO442" i="10"/>
  <c r="AQ441" i="10"/>
  <c r="AP441" i="10"/>
  <c r="AD441" i="10"/>
  <c r="AO441" i="10"/>
  <c r="AQ440" i="10"/>
  <c r="AP440" i="10"/>
  <c r="AO440" i="10"/>
  <c r="AD440" i="10"/>
  <c r="AQ439" i="10"/>
  <c r="AP439" i="10"/>
  <c r="AO439" i="10"/>
  <c r="AD439" i="10"/>
  <c r="AQ438" i="10"/>
  <c r="AP438" i="10"/>
  <c r="AO438" i="10"/>
  <c r="AD438" i="10"/>
  <c r="AQ437" i="10"/>
  <c r="AP437" i="10"/>
  <c r="AO437" i="10"/>
  <c r="AD437" i="10"/>
  <c r="AQ436" i="10"/>
  <c r="AP436" i="10"/>
  <c r="AO436" i="10"/>
  <c r="AD436" i="10"/>
  <c r="AQ435" i="10"/>
  <c r="AP435" i="10"/>
  <c r="AO435" i="10"/>
  <c r="AD435" i="10"/>
  <c r="AQ434" i="10"/>
  <c r="AP434" i="10"/>
  <c r="AO434" i="10"/>
  <c r="AD434" i="10"/>
  <c r="AQ433" i="10"/>
  <c r="AP433" i="10"/>
  <c r="AO433" i="10"/>
  <c r="AD433" i="10"/>
  <c r="AQ432" i="10"/>
  <c r="AP432" i="10"/>
  <c r="AD432" i="10"/>
  <c r="AO432" i="10"/>
  <c r="AQ431" i="10"/>
  <c r="AP431" i="10"/>
  <c r="AD431" i="10"/>
  <c r="AO431" i="10"/>
  <c r="AQ430" i="10"/>
  <c r="AP430" i="10"/>
  <c r="AO430" i="10"/>
  <c r="AD430" i="10"/>
  <c r="AQ429" i="10"/>
  <c r="AP429" i="10"/>
  <c r="AO429" i="10"/>
  <c r="AD429" i="10"/>
  <c r="AQ428" i="10"/>
  <c r="AP428" i="10"/>
  <c r="AD428" i="10"/>
  <c r="AO428" i="10"/>
  <c r="AQ427" i="10"/>
  <c r="AP427" i="10"/>
  <c r="AO427" i="10"/>
  <c r="AD427" i="10"/>
  <c r="AQ426" i="10"/>
  <c r="AP426" i="10"/>
  <c r="AO426" i="10"/>
  <c r="AD426" i="10"/>
  <c r="AQ425" i="10"/>
  <c r="AP425" i="10"/>
  <c r="AO425" i="10"/>
  <c r="AD425" i="10"/>
  <c r="AQ424" i="10"/>
  <c r="AP424" i="10"/>
  <c r="AO424" i="10"/>
  <c r="AD424" i="10"/>
  <c r="AQ423" i="10"/>
  <c r="AP423" i="10"/>
  <c r="AO423" i="10"/>
  <c r="AD423" i="10"/>
  <c r="AQ422" i="10"/>
  <c r="AP422" i="10"/>
  <c r="AO422" i="10"/>
  <c r="AD422" i="10"/>
  <c r="AQ421" i="10"/>
  <c r="AP421" i="10"/>
  <c r="AO421" i="10"/>
  <c r="AD421" i="10"/>
  <c r="AQ420" i="10"/>
  <c r="AP420" i="10"/>
  <c r="AO420" i="10"/>
  <c r="AD420" i="10"/>
  <c r="AQ419" i="10"/>
  <c r="AP419" i="10"/>
  <c r="AD419" i="10"/>
  <c r="AO419" i="10"/>
  <c r="AQ418" i="10"/>
  <c r="AP418" i="10"/>
  <c r="AD418" i="10"/>
  <c r="AO418" i="10"/>
  <c r="AQ417" i="10"/>
  <c r="AP417" i="10"/>
  <c r="AO417" i="10"/>
  <c r="AD417" i="10"/>
  <c r="AQ416" i="10"/>
  <c r="AP416" i="10"/>
  <c r="AD416" i="10"/>
  <c r="AO416" i="10"/>
  <c r="AQ415" i="10"/>
  <c r="AP415" i="10"/>
  <c r="AD415" i="10"/>
  <c r="AO415" i="10"/>
  <c r="AQ414" i="10"/>
  <c r="AP414" i="10"/>
  <c r="AO414" i="10"/>
  <c r="AD414" i="10"/>
  <c r="AQ413" i="10"/>
  <c r="AP413" i="10"/>
  <c r="AD413" i="10"/>
  <c r="AO413" i="10"/>
  <c r="AQ412" i="10"/>
  <c r="AP412" i="10"/>
  <c r="AO412" i="10"/>
  <c r="AD412" i="10"/>
  <c r="AQ411" i="10"/>
  <c r="AP411" i="10"/>
  <c r="AO411" i="10"/>
  <c r="AD411" i="10"/>
  <c r="AQ410" i="10"/>
  <c r="AP410" i="10"/>
  <c r="AD410" i="10"/>
  <c r="AO410" i="10"/>
  <c r="AQ409" i="10"/>
  <c r="AP409" i="10"/>
  <c r="AD409" i="10"/>
  <c r="AO409" i="10"/>
  <c r="AQ408" i="10"/>
  <c r="AP408" i="10"/>
  <c r="AO408" i="10"/>
  <c r="AD408" i="10"/>
  <c r="AQ407" i="10"/>
  <c r="AP407" i="10"/>
  <c r="AO407" i="10"/>
  <c r="AD407" i="10"/>
  <c r="AQ406" i="10"/>
  <c r="AP406" i="10"/>
  <c r="AO406" i="10"/>
  <c r="AD406" i="10"/>
  <c r="AQ405" i="10"/>
  <c r="AP405" i="10"/>
  <c r="AD405" i="10"/>
  <c r="AO405" i="10"/>
  <c r="AQ404" i="10"/>
  <c r="AP404" i="10"/>
  <c r="AO404" i="10"/>
  <c r="AD404" i="10"/>
  <c r="AQ403" i="10"/>
  <c r="AP403" i="10"/>
  <c r="AO403" i="10"/>
  <c r="AD403" i="10"/>
  <c r="AQ402" i="10"/>
  <c r="AP402" i="10"/>
  <c r="AD402" i="10"/>
  <c r="AO402" i="10"/>
  <c r="AQ401" i="10"/>
  <c r="AP401" i="10"/>
  <c r="AO401" i="10"/>
  <c r="AD401" i="10"/>
  <c r="AQ400" i="10"/>
  <c r="AP400" i="10"/>
  <c r="AD400" i="10"/>
  <c r="AO400" i="10"/>
  <c r="AQ399" i="10"/>
  <c r="AP399" i="10"/>
  <c r="AO399" i="10"/>
  <c r="AD399" i="10"/>
  <c r="AQ398" i="10"/>
  <c r="AP398" i="10"/>
  <c r="AD398" i="10"/>
  <c r="AO398" i="10"/>
  <c r="AQ397" i="10"/>
  <c r="AP397" i="10"/>
  <c r="AO397" i="10"/>
  <c r="AD397" i="10"/>
  <c r="AQ396" i="10"/>
  <c r="AP396" i="10"/>
  <c r="AD396" i="10"/>
  <c r="AO396" i="10"/>
  <c r="AQ395" i="10"/>
  <c r="AP395" i="10"/>
  <c r="AD395" i="10"/>
  <c r="AO395" i="10"/>
  <c r="AQ394" i="10"/>
  <c r="AP394" i="10"/>
  <c r="AD394" i="10"/>
  <c r="AO394" i="10"/>
  <c r="AQ393" i="10"/>
  <c r="AP393" i="10"/>
  <c r="AD393" i="10"/>
  <c r="AO393" i="10"/>
  <c r="AQ392" i="10"/>
  <c r="AP392" i="10"/>
  <c r="AO392" i="10"/>
  <c r="AD392" i="10"/>
  <c r="AQ391" i="10"/>
  <c r="AP391" i="10"/>
  <c r="AO391" i="10"/>
  <c r="AD391" i="10"/>
  <c r="AQ390" i="10"/>
  <c r="AP390" i="10"/>
  <c r="AO390" i="10"/>
  <c r="AD390" i="10"/>
  <c r="AQ389" i="10"/>
  <c r="AP389" i="10"/>
  <c r="AO389" i="10"/>
  <c r="AD389" i="10"/>
  <c r="AQ388" i="10"/>
  <c r="AP388" i="10"/>
  <c r="AD388" i="10"/>
  <c r="AO388" i="10"/>
  <c r="AQ387" i="10"/>
  <c r="AP387" i="10"/>
  <c r="AD387" i="10"/>
  <c r="AO387" i="10"/>
  <c r="AQ386" i="10"/>
  <c r="AP386" i="10"/>
  <c r="AO386" i="10"/>
  <c r="AD386" i="10"/>
  <c r="AQ385" i="10"/>
  <c r="AP385" i="10"/>
  <c r="AO385" i="10"/>
  <c r="AD385" i="10"/>
  <c r="AQ384" i="10"/>
  <c r="AP384" i="10"/>
  <c r="AD384" i="10"/>
  <c r="AO384" i="10"/>
  <c r="AQ383" i="10"/>
  <c r="AP383" i="10"/>
  <c r="AD383" i="10"/>
  <c r="AO383" i="10"/>
  <c r="AQ382" i="10"/>
  <c r="AP382" i="10"/>
  <c r="AO382" i="10"/>
  <c r="AD382" i="10"/>
  <c r="AQ381" i="10"/>
  <c r="AP381" i="10"/>
  <c r="AO381" i="10"/>
  <c r="AD381" i="10"/>
  <c r="AQ380" i="10"/>
  <c r="AP380" i="10"/>
  <c r="AO380" i="10"/>
  <c r="AD380" i="10"/>
  <c r="AQ379" i="10"/>
  <c r="AP379" i="10"/>
  <c r="AO379" i="10"/>
  <c r="AD379" i="10"/>
  <c r="AQ378" i="10"/>
  <c r="AP378" i="10"/>
  <c r="AD378" i="10"/>
  <c r="AO378" i="10"/>
  <c r="AQ377" i="10"/>
  <c r="AP377" i="10"/>
  <c r="AO377" i="10"/>
  <c r="AD377" i="10"/>
  <c r="AQ376" i="10"/>
  <c r="AP376" i="10"/>
  <c r="AD376" i="10"/>
  <c r="AO376" i="10"/>
  <c r="AQ375" i="10"/>
  <c r="AP375" i="10"/>
  <c r="AO375" i="10"/>
  <c r="AD375" i="10"/>
  <c r="AQ374" i="10"/>
  <c r="AP374" i="10"/>
  <c r="AO374" i="10"/>
  <c r="AD374" i="10"/>
  <c r="AQ373" i="10"/>
  <c r="AP373" i="10"/>
  <c r="AO373" i="10"/>
  <c r="AD373" i="10"/>
  <c r="AQ372" i="10"/>
  <c r="AP372" i="10"/>
  <c r="AD372" i="10"/>
  <c r="AO372" i="10"/>
  <c r="AQ371" i="10"/>
  <c r="AP371" i="10"/>
  <c r="AO371" i="10"/>
  <c r="AD371" i="10"/>
  <c r="AQ370" i="10"/>
  <c r="AP370" i="10"/>
  <c r="AO370" i="10"/>
  <c r="AD370" i="10"/>
  <c r="AQ369" i="10"/>
  <c r="AP369" i="10"/>
  <c r="AO369" i="10"/>
  <c r="AD369" i="10"/>
  <c r="AQ368" i="10"/>
  <c r="AP368" i="10"/>
  <c r="AO368" i="10"/>
  <c r="AD368" i="10"/>
  <c r="AQ367" i="10"/>
  <c r="AP367" i="10"/>
  <c r="AO367" i="10"/>
  <c r="AD367" i="10"/>
  <c r="AQ366" i="10"/>
  <c r="AP366" i="10"/>
  <c r="AO366" i="10"/>
  <c r="AD366" i="10"/>
  <c r="AQ365" i="10"/>
  <c r="AP365" i="10"/>
  <c r="AO365" i="10"/>
  <c r="AD365" i="10"/>
  <c r="AQ364" i="10"/>
  <c r="AP364" i="10"/>
  <c r="AO364" i="10"/>
  <c r="AD364" i="10"/>
  <c r="AQ363" i="10"/>
  <c r="AP363" i="10"/>
  <c r="AO363" i="10"/>
  <c r="AD363" i="10"/>
  <c r="AQ362" i="10"/>
  <c r="AP362" i="10"/>
  <c r="AO362" i="10"/>
  <c r="AD362" i="10"/>
  <c r="AQ361" i="10"/>
  <c r="AP361" i="10"/>
  <c r="AD361" i="10"/>
  <c r="AO361" i="10"/>
  <c r="AQ360" i="10"/>
  <c r="AP360" i="10"/>
  <c r="AD360" i="10"/>
  <c r="AO360" i="10"/>
  <c r="AQ359" i="10"/>
  <c r="AP359" i="10"/>
  <c r="AO359" i="10"/>
  <c r="AD359" i="10"/>
  <c r="AQ358" i="10"/>
  <c r="AP358" i="10"/>
  <c r="AO358" i="10"/>
  <c r="AD358" i="10"/>
  <c r="AQ357" i="10"/>
  <c r="AP357" i="10"/>
  <c r="AO357" i="10"/>
  <c r="AD357" i="10"/>
  <c r="AQ356" i="10"/>
  <c r="AP356" i="10"/>
  <c r="AO356" i="10"/>
  <c r="AD356" i="10"/>
  <c r="AQ355" i="10"/>
  <c r="AP355" i="10"/>
  <c r="AD355" i="10"/>
  <c r="AO355" i="10"/>
  <c r="AQ354" i="10"/>
  <c r="AP354" i="10"/>
  <c r="AO354" i="10"/>
  <c r="AD354" i="10"/>
  <c r="AQ353" i="10"/>
  <c r="AP353" i="10"/>
  <c r="AO353" i="10"/>
  <c r="AD353" i="10"/>
  <c r="AQ352" i="10"/>
  <c r="AP352" i="10"/>
  <c r="AO352" i="10"/>
  <c r="AD352" i="10"/>
  <c r="AQ351" i="10"/>
  <c r="AP351" i="10"/>
  <c r="AD351" i="10"/>
  <c r="AO351" i="10"/>
  <c r="AQ350" i="10"/>
  <c r="AP350" i="10"/>
  <c r="AO350" i="10"/>
  <c r="AD350" i="10"/>
  <c r="AQ349" i="10"/>
  <c r="AP349" i="10"/>
  <c r="AD349" i="10"/>
  <c r="AO349" i="10"/>
  <c r="AQ348" i="10"/>
  <c r="AP348" i="10"/>
  <c r="AO348" i="10"/>
  <c r="AD348" i="10"/>
  <c r="AQ347" i="10"/>
  <c r="AP347" i="10"/>
  <c r="AD347" i="10"/>
  <c r="AO347" i="10"/>
  <c r="AQ346" i="10"/>
  <c r="AP346" i="10"/>
  <c r="AO346" i="10"/>
  <c r="AD346" i="10"/>
  <c r="AQ345" i="10"/>
  <c r="AP345" i="10"/>
  <c r="AD345" i="10"/>
  <c r="AO345" i="10"/>
  <c r="AQ344" i="10"/>
  <c r="AP344" i="10"/>
  <c r="AD344" i="10"/>
  <c r="AO344" i="10"/>
  <c r="AQ343" i="10"/>
  <c r="AP343" i="10"/>
  <c r="AD343" i="10"/>
  <c r="AO343" i="10"/>
  <c r="AQ342" i="10"/>
  <c r="AP342" i="10"/>
  <c r="AD342" i="10"/>
  <c r="AO342" i="10"/>
  <c r="AQ341" i="10"/>
  <c r="AP341" i="10"/>
  <c r="AO341" i="10"/>
  <c r="AD341" i="10"/>
  <c r="AQ340" i="10"/>
  <c r="AP340" i="10"/>
  <c r="AO340" i="10"/>
  <c r="AD340" i="10"/>
  <c r="AQ339" i="10"/>
  <c r="AP339" i="10"/>
  <c r="AD339" i="10"/>
  <c r="AO339" i="10"/>
  <c r="AQ338" i="10"/>
  <c r="AP338" i="10"/>
  <c r="AO338" i="10"/>
  <c r="AD338" i="10"/>
  <c r="AQ337" i="10"/>
  <c r="AP337" i="10"/>
  <c r="AO337" i="10"/>
  <c r="AD337" i="10"/>
  <c r="AQ336" i="10"/>
  <c r="AP336" i="10"/>
  <c r="AO336" i="10"/>
  <c r="AD336" i="10"/>
  <c r="AQ335" i="10"/>
  <c r="AP335" i="10"/>
  <c r="AO335" i="10"/>
  <c r="AD335" i="10"/>
  <c r="AQ334" i="10"/>
  <c r="AP334" i="10"/>
  <c r="AO334" i="10"/>
  <c r="AD334" i="10"/>
  <c r="AQ333" i="10"/>
  <c r="AP333" i="10"/>
  <c r="AD333" i="10"/>
  <c r="AO333" i="10"/>
  <c r="AQ332" i="10"/>
  <c r="AP332" i="10"/>
  <c r="AO332" i="10"/>
  <c r="AD332" i="10"/>
  <c r="AQ331" i="10"/>
  <c r="AP331" i="10"/>
  <c r="AD331" i="10"/>
  <c r="AO331" i="10"/>
  <c r="AQ330" i="10"/>
  <c r="AP330" i="10"/>
  <c r="AO330" i="10"/>
  <c r="AD330" i="10"/>
  <c r="AQ329" i="10"/>
  <c r="AP329" i="10"/>
  <c r="AO329" i="10"/>
  <c r="AD329" i="10"/>
  <c r="AQ328" i="10"/>
  <c r="AP328" i="10"/>
  <c r="AO328" i="10"/>
  <c r="AD328" i="10"/>
  <c r="AQ327" i="10"/>
  <c r="AP327" i="10"/>
  <c r="AO327" i="10"/>
  <c r="AD327" i="10"/>
  <c r="AQ326" i="10"/>
  <c r="AP326" i="10"/>
  <c r="AO326" i="10"/>
  <c r="AD326" i="10"/>
  <c r="AQ325" i="10"/>
  <c r="AP325" i="10"/>
  <c r="AO325" i="10"/>
  <c r="AD325" i="10"/>
  <c r="AQ324" i="10"/>
  <c r="AP324" i="10"/>
  <c r="AO324" i="10"/>
  <c r="AD324" i="10"/>
  <c r="AQ323" i="10"/>
  <c r="AP323" i="10"/>
  <c r="AO323" i="10"/>
  <c r="AD323" i="10"/>
  <c r="AQ322" i="10"/>
  <c r="AP322" i="10"/>
  <c r="AO322" i="10"/>
  <c r="AD322" i="10"/>
  <c r="AQ321" i="10"/>
  <c r="AP321" i="10"/>
  <c r="AD321" i="10"/>
  <c r="AO321" i="10"/>
  <c r="AQ320" i="10"/>
  <c r="AP320" i="10"/>
  <c r="AO320" i="10"/>
  <c r="AD320" i="10"/>
  <c r="AQ319" i="10"/>
  <c r="AP319" i="10"/>
  <c r="AO319" i="10"/>
  <c r="AD319" i="10"/>
  <c r="AQ318" i="10"/>
  <c r="AP318" i="10"/>
  <c r="AO318" i="10"/>
  <c r="AD318" i="10"/>
  <c r="AQ317" i="10"/>
  <c r="AP317" i="10"/>
  <c r="AO317" i="10"/>
  <c r="AD317" i="10"/>
  <c r="AQ316" i="10"/>
  <c r="AP316" i="10"/>
  <c r="AO316" i="10"/>
  <c r="AD316" i="10"/>
  <c r="AQ315" i="10"/>
  <c r="AP315" i="10"/>
  <c r="AD315" i="10"/>
  <c r="AO315" i="10"/>
  <c r="AQ314" i="10"/>
  <c r="AP314" i="10"/>
  <c r="AD314" i="10"/>
  <c r="AO314" i="10"/>
  <c r="AQ313" i="10"/>
  <c r="AP313" i="10"/>
  <c r="AD313" i="10"/>
  <c r="AO313" i="10"/>
  <c r="AQ312" i="10"/>
  <c r="AP312" i="10"/>
  <c r="AO312" i="10"/>
  <c r="AD312" i="10"/>
  <c r="AQ311" i="10"/>
  <c r="AP311" i="10"/>
  <c r="AO311" i="10"/>
  <c r="AD311" i="10"/>
  <c r="AQ310" i="10"/>
  <c r="AP310" i="10"/>
  <c r="AO310" i="10"/>
  <c r="AD310" i="10"/>
  <c r="AQ309" i="10"/>
  <c r="AP309" i="10"/>
  <c r="AO309" i="10"/>
  <c r="AD309" i="10"/>
  <c r="AQ308" i="10"/>
  <c r="AP308" i="10"/>
  <c r="AD308" i="10"/>
  <c r="AO308" i="10"/>
  <c r="AQ307" i="10"/>
  <c r="AP307" i="10"/>
  <c r="AO307" i="10"/>
  <c r="AD307" i="10"/>
  <c r="AQ306" i="10"/>
  <c r="AP306" i="10"/>
  <c r="AD306" i="10"/>
  <c r="AO306" i="10"/>
  <c r="AQ305" i="10"/>
  <c r="AP305" i="10"/>
  <c r="AD305" i="10"/>
  <c r="AO305" i="10"/>
  <c r="AQ304" i="10"/>
  <c r="AP304" i="10"/>
  <c r="AO304" i="10"/>
  <c r="AD304" i="10"/>
  <c r="AQ303" i="10"/>
  <c r="AP303" i="10"/>
  <c r="AD303" i="10"/>
  <c r="AO303" i="10"/>
  <c r="AQ302" i="10"/>
  <c r="AP302" i="10"/>
  <c r="AO302" i="10"/>
  <c r="AD302" i="10"/>
  <c r="AQ301" i="10"/>
  <c r="AP301" i="10"/>
  <c r="AD301" i="10"/>
  <c r="AO301" i="10"/>
  <c r="AQ300" i="10"/>
  <c r="AP300" i="10"/>
  <c r="AO300" i="10"/>
  <c r="AD300" i="10"/>
  <c r="AQ299" i="10"/>
  <c r="AP299" i="10"/>
  <c r="AD299" i="10"/>
  <c r="AO299" i="10"/>
  <c r="AQ298" i="10"/>
  <c r="AP298" i="10"/>
  <c r="AO298" i="10"/>
  <c r="AD298" i="10"/>
  <c r="AQ297" i="10"/>
  <c r="AP297" i="10"/>
  <c r="AO297" i="10"/>
  <c r="AD297" i="10"/>
  <c r="AQ296" i="10"/>
  <c r="AP296" i="10"/>
  <c r="AO296" i="10"/>
  <c r="AD296" i="10"/>
  <c r="AQ295" i="10"/>
  <c r="AP295" i="10"/>
  <c r="AO295" i="10"/>
  <c r="AD295" i="10"/>
  <c r="AQ294" i="10"/>
  <c r="AP294" i="10"/>
  <c r="AO294" i="10"/>
  <c r="AD294" i="10"/>
  <c r="AQ293" i="10"/>
  <c r="AP293" i="10"/>
  <c r="AO293" i="10"/>
  <c r="AD293" i="10"/>
  <c r="AQ292" i="10"/>
  <c r="AP292" i="10"/>
  <c r="AO292" i="10"/>
  <c r="AD292" i="10"/>
  <c r="AQ291" i="10"/>
  <c r="AP291" i="10"/>
  <c r="AO291" i="10"/>
  <c r="AD291" i="10"/>
  <c r="AQ290" i="10"/>
  <c r="AP290" i="10"/>
  <c r="AO290" i="10"/>
  <c r="AD290" i="10"/>
  <c r="AQ289" i="10"/>
  <c r="AP289" i="10"/>
  <c r="AD289" i="10"/>
  <c r="AO289" i="10"/>
  <c r="AQ288" i="10"/>
  <c r="AP288" i="10"/>
  <c r="AD288" i="10"/>
  <c r="AO288" i="10"/>
  <c r="AQ287" i="10"/>
  <c r="AP287" i="10"/>
  <c r="AD287" i="10"/>
  <c r="AO287" i="10"/>
  <c r="AQ286" i="10"/>
  <c r="AP286" i="10"/>
  <c r="AO286" i="10"/>
  <c r="AD286" i="10"/>
  <c r="AQ285" i="10"/>
  <c r="AP285" i="10"/>
  <c r="AD285" i="10"/>
  <c r="AO285" i="10"/>
  <c r="AQ284" i="10"/>
  <c r="AP284" i="10"/>
  <c r="AO284" i="10"/>
  <c r="AD284" i="10"/>
  <c r="AQ283" i="10"/>
  <c r="AP283" i="10"/>
  <c r="AO283" i="10"/>
  <c r="AD283" i="10"/>
  <c r="AQ282" i="10"/>
  <c r="AP282" i="10"/>
  <c r="AO282" i="10"/>
  <c r="AD282" i="10"/>
  <c r="AQ281" i="10"/>
  <c r="AP281" i="10"/>
  <c r="AD281" i="10"/>
  <c r="AO281" i="10"/>
  <c r="AQ280" i="10"/>
  <c r="AP280" i="10"/>
  <c r="AO280" i="10"/>
  <c r="AD280" i="10"/>
  <c r="AQ279" i="10"/>
  <c r="AP279" i="10"/>
  <c r="AO279" i="10"/>
  <c r="AD279" i="10"/>
  <c r="AQ278" i="10"/>
  <c r="AP278" i="10"/>
  <c r="AO278" i="10"/>
  <c r="AD278" i="10"/>
  <c r="AQ277" i="10"/>
  <c r="AP277" i="10"/>
  <c r="AD277" i="10"/>
  <c r="AO277" i="10"/>
  <c r="AQ276" i="10"/>
  <c r="AP276" i="10"/>
  <c r="AD276" i="10"/>
  <c r="AO276" i="10"/>
  <c r="AQ275" i="10"/>
  <c r="AP275" i="10"/>
  <c r="AO275" i="10"/>
  <c r="AD275" i="10"/>
  <c r="AQ274" i="10"/>
  <c r="AP274" i="10"/>
  <c r="AO274" i="10"/>
  <c r="AD274" i="10"/>
  <c r="AQ273" i="10"/>
  <c r="AP273" i="10"/>
  <c r="AO273" i="10"/>
  <c r="AD273" i="10"/>
  <c r="AQ272" i="10"/>
  <c r="AP272" i="10"/>
  <c r="AO272" i="10"/>
  <c r="AD272" i="10"/>
  <c r="AQ271" i="10"/>
  <c r="AP271" i="10"/>
  <c r="AO271" i="10"/>
  <c r="AD271" i="10"/>
  <c r="AQ270" i="10"/>
  <c r="AP270" i="10"/>
  <c r="AO270" i="10"/>
  <c r="AD270" i="10"/>
  <c r="AQ269" i="10"/>
  <c r="AP269" i="10"/>
  <c r="AO269" i="10"/>
  <c r="AD269" i="10"/>
  <c r="AQ268" i="10"/>
  <c r="AP268" i="10"/>
  <c r="AD268" i="10"/>
  <c r="AO268" i="10"/>
  <c r="AQ267" i="10"/>
  <c r="AP267" i="10"/>
  <c r="AO267" i="10"/>
  <c r="AD267" i="10"/>
  <c r="AQ266" i="10"/>
  <c r="AP266" i="10"/>
  <c r="AO266" i="10"/>
  <c r="AD266" i="10"/>
  <c r="AQ265" i="10"/>
  <c r="AP265" i="10"/>
  <c r="AO265" i="10"/>
  <c r="AD265" i="10"/>
  <c r="AQ264" i="10"/>
  <c r="AP264" i="10"/>
  <c r="AO264" i="10"/>
  <c r="AD264" i="10"/>
  <c r="AQ263" i="10"/>
  <c r="AP263" i="10"/>
  <c r="AO263" i="10"/>
  <c r="AD263" i="10"/>
  <c r="AQ262" i="10"/>
  <c r="AP262" i="10"/>
  <c r="AO262" i="10"/>
  <c r="AD262" i="10"/>
  <c r="AQ261" i="10"/>
  <c r="AP261" i="10"/>
  <c r="AO261" i="10"/>
  <c r="AD261" i="10"/>
  <c r="AQ260" i="10"/>
  <c r="AP260" i="10"/>
  <c r="AD260" i="10"/>
  <c r="AO260" i="10"/>
  <c r="AQ259" i="10"/>
  <c r="AP259" i="10"/>
  <c r="AO259" i="10"/>
  <c r="AD259" i="10"/>
  <c r="AQ258" i="10"/>
  <c r="AP258" i="10"/>
  <c r="AO258" i="10"/>
  <c r="AD258" i="10"/>
  <c r="AQ257" i="10"/>
  <c r="AP257" i="10"/>
  <c r="AO257" i="10"/>
  <c r="AD257" i="10"/>
  <c r="AQ256" i="10"/>
  <c r="AP256" i="10"/>
  <c r="AO256" i="10"/>
  <c r="AD256" i="10"/>
  <c r="AQ255" i="10"/>
  <c r="AP255" i="10"/>
  <c r="AO255" i="10"/>
  <c r="AD255" i="10"/>
  <c r="AQ254" i="10"/>
  <c r="AP254" i="10"/>
  <c r="AO254" i="10"/>
  <c r="AD254" i="10"/>
  <c r="AQ253" i="10"/>
  <c r="AP253" i="10"/>
  <c r="AO253" i="10"/>
  <c r="AD253" i="10"/>
  <c r="AQ252" i="10"/>
  <c r="AP252" i="10"/>
  <c r="AO252" i="10"/>
  <c r="AD252" i="10"/>
  <c r="AQ251" i="10"/>
  <c r="AP251" i="10"/>
  <c r="AD251" i="10"/>
  <c r="AO251" i="10"/>
  <c r="AQ250" i="10"/>
  <c r="AP250" i="10"/>
  <c r="AO250" i="10"/>
  <c r="AD250" i="10"/>
  <c r="AQ249" i="10"/>
  <c r="AP249" i="10"/>
  <c r="AD249" i="10"/>
  <c r="AO249" i="10"/>
  <c r="AQ248" i="10"/>
  <c r="AP248" i="10"/>
  <c r="AO248" i="10"/>
  <c r="AD248" i="10"/>
  <c r="AQ247" i="10"/>
  <c r="AP247" i="10"/>
  <c r="AO247" i="10"/>
  <c r="AD247" i="10"/>
  <c r="AQ246" i="10"/>
  <c r="AP246" i="10"/>
  <c r="AO246" i="10"/>
  <c r="AD246" i="10"/>
  <c r="AQ245" i="10"/>
  <c r="AP245" i="10"/>
  <c r="AO245" i="10"/>
  <c r="AD245" i="10"/>
  <c r="AQ244" i="10"/>
  <c r="AP244" i="10"/>
  <c r="AD244" i="10"/>
  <c r="AO244" i="10"/>
  <c r="AQ243" i="10"/>
  <c r="AP243" i="10"/>
  <c r="AO243" i="10"/>
  <c r="AD243" i="10"/>
  <c r="AQ242" i="10"/>
  <c r="AP242" i="10"/>
  <c r="AO242" i="10"/>
  <c r="AD242" i="10"/>
  <c r="AQ241" i="10"/>
  <c r="AP241" i="10"/>
  <c r="AO241" i="10"/>
  <c r="AD241" i="10"/>
  <c r="AQ240" i="10"/>
  <c r="AP240" i="10"/>
  <c r="AO240" i="10"/>
  <c r="AD240" i="10"/>
  <c r="AQ239" i="10"/>
  <c r="AP239" i="10"/>
  <c r="AO239" i="10"/>
  <c r="AD239" i="10"/>
  <c r="AQ238" i="10"/>
  <c r="AP238" i="10"/>
  <c r="AO238" i="10"/>
  <c r="AD238" i="10"/>
  <c r="AQ237" i="10"/>
  <c r="AP237" i="10"/>
  <c r="AD237" i="10"/>
  <c r="AO237" i="10"/>
  <c r="AQ236" i="10"/>
  <c r="AP236" i="10"/>
  <c r="AD236" i="10"/>
  <c r="AO236" i="10"/>
  <c r="AQ235" i="10"/>
  <c r="AP235" i="10"/>
  <c r="AO235" i="10"/>
  <c r="AD235" i="10"/>
  <c r="AQ234" i="10"/>
  <c r="AP234" i="10"/>
  <c r="AO234" i="10"/>
  <c r="AD234" i="10"/>
  <c r="AQ233" i="10"/>
  <c r="AP233" i="10"/>
  <c r="AD233" i="10"/>
  <c r="AO233" i="10"/>
  <c r="AQ232" i="10"/>
  <c r="AP232" i="10"/>
  <c r="AO232" i="10"/>
  <c r="AD232" i="10"/>
  <c r="AQ231" i="10"/>
  <c r="AP231" i="10"/>
  <c r="AD231" i="10"/>
  <c r="AO231" i="10"/>
  <c r="AQ230" i="10"/>
  <c r="AP230" i="10"/>
  <c r="AO230" i="10"/>
  <c r="AD230" i="10"/>
  <c r="AQ229" i="10"/>
  <c r="AP229" i="10"/>
  <c r="AO229" i="10"/>
  <c r="AD229" i="10"/>
  <c r="AQ228" i="10"/>
  <c r="AP228" i="10"/>
  <c r="AO228" i="10"/>
  <c r="AD228" i="10"/>
  <c r="AQ227" i="10"/>
  <c r="AP227" i="10"/>
  <c r="AO227" i="10"/>
  <c r="AD227" i="10"/>
  <c r="AQ226" i="10"/>
  <c r="AP226" i="10"/>
  <c r="AO226" i="10"/>
  <c r="AD226" i="10"/>
  <c r="AQ225" i="10"/>
  <c r="AP225" i="10"/>
  <c r="AO225" i="10"/>
  <c r="AD225" i="10"/>
  <c r="AQ224" i="10"/>
  <c r="AP224" i="10"/>
  <c r="AO224" i="10"/>
  <c r="AD224" i="10"/>
  <c r="AQ223" i="10"/>
  <c r="AP223" i="10"/>
  <c r="AO223" i="10"/>
  <c r="AD223" i="10"/>
  <c r="AQ222" i="10"/>
  <c r="AP222" i="10"/>
  <c r="AD222" i="10"/>
  <c r="AO222" i="10"/>
  <c r="AQ221" i="10"/>
  <c r="AP221" i="10"/>
  <c r="AD221" i="10"/>
  <c r="AO221" i="10"/>
  <c r="AQ220" i="10"/>
  <c r="AP220" i="10"/>
  <c r="AO220" i="10"/>
  <c r="AD220" i="10"/>
  <c r="AQ219" i="10"/>
  <c r="AP219" i="10"/>
  <c r="AO219" i="10"/>
  <c r="AD219" i="10"/>
  <c r="AQ218" i="10"/>
  <c r="AP218" i="10"/>
  <c r="AO218" i="10"/>
  <c r="AD218" i="10"/>
  <c r="AQ217" i="10"/>
  <c r="AP217" i="10"/>
  <c r="AO217" i="10"/>
  <c r="AD217" i="10"/>
  <c r="AQ216" i="10"/>
  <c r="AP216" i="10"/>
  <c r="AO216" i="10"/>
  <c r="AD216" i="10"/>
  <c r="AQ215" i="10"/>
  <c r="AP215" i="10"/>
  <c r="AD215" i="10"/>
  <c r="AO215" i="10"/>
  <c r="AQ214" i="10"/>
  <c r="AP214" i="10"/>
  <c r="AD214" i="10"/>
  <c r="AO214" i="10"/>
  <c r="AQ213" i="10"/>
  <c r="AP213" i="10"/>
  <c r="AD213" i="10"/>
  <c r="AO213" i="10"/>
  <c r="AQ212" i="10"/>
  <c r="AP212" i="10"/>
  <c r="AO212" i="10"/>
  <c r="AD212" i="10"/>
  <c r="AQ211" i="10"/>
  <c r="AP211" i="10"/>
  <c r="AO211" i="10"/>
  <c r="AD211" i="10"/>
  <c r="AQ210" i="10"/>
  <c r="AP210" i="10"/>
  <c r="AO210" i="10"/>
  <c r="AD210" i="10"/>
  <c r="AQ209" i="10"/>
  <c r="AP209" i="10"/>
  <c r="AD209" i="10"/>
  <c r="AO209" i="10"/>
  <c r="AQ208" i="10"/>
  <c r="AP208" i="10"/>
  <c r="AD208" i="10"/>
  <c r="AO208" i="10"/>
  <c r="AQ207" i="10"/>
  <c r="AP207" i="10"/>
  <c r="AD207" i="10"/>
  <c r="AO207" i="10"/>
  <c r="AQ206" i="10"/>
  <c r="AP206" i="10"/>
  <c r="AO206" i="10"/>
  <c r="AD206" i="10"/>
  <c r="AQ205" i="10"/>
  <c r="AP205" i="10"/>
  <c r="AO205" i="10"/>
  <c r="AD205" i="10"/>
  <c r="AQ204" i="10"/>
  <c r="AP204" i="10"/>
  <c r="AO204" i="10"/>
  <c r="AD204" i="10"/>
  <c r="AQ203" i="10"/>
  <c r="AP203" i="10"/>
  <c r="AO203" i="10"/>
  <c r="AD203" i="10"/>
  <c r="AQ202" i="10"/>
  <c r="AP202" i="10"/>
  <c r="AD202" i="10"/>
  <c r="AO202" i="10"/>
  <c r="AQ201" i="10"/>
  <c r="AP201" i="10"/>
  <c r="AO201" i="10"/>
  <c r="AD201" i="10"/>
  <c r="AQ200" i="10"/>
  <c r="AP200" i="10"/>
  <c r="AD200" i="10"/>
  <c r="AO200" i="10"/>
  <c r="AQ199" i="10"/>
  <c r="AP199" i="10"/>
  <c r="AD199" i="10"/>
  <c r="AO199" i="10"/>
  <c r="AQ198" i="10"/>
  <c r="AP198" i="10"/>
  <c r="AO198" i="10"/>
  <c r="AD198" i="10"/>
  <c r="AQ197" i="10"/>
  <c r="AP197" i="10"/>
  <c r="AD197" i="10"/>
  <c r="AO197" i="10"/>
  <c r="AQ196" i="10"/>
  <c r="AP196" i="10"/>
  <c r="AD196" i="10"/>
  <c r="AO196" i="10"/>
  <c r="AQ195" i="10"/>
  <c r="AP195" i="10"/>
  <c r="AO195" i="10"/>
  <c r="AD195" i="10"/>
  <c r="AQ194" i="10"/>
  <c r="AP194" i="10"/>
  <c r="AO194" i="10"/>
  <c r="AD194" i="10"/>
  <c r="AQ193" i="10"/>
  <c r="AP193" i="10"/>
  <c r="AO193" i="10"/>
  <c r="AD193" i="10"/>
  <c r="AQ192" i="10"/>
  <c r="AP192" i="10"/>
  <c r="AO192" i="10"/>
  <c r="AD192" i="10"/>
  <c r="AQ191" i="10"/>
  <c r="AP191" i="10"/>
  <c r="AD191" i="10"/>
  <c r="AO191" i="10"/>
  <c r="AQ190" i="10"/>
  <c r="AP190" i="10"/>
  <c r="AD190" i="10"/>
  <c r="AO190" i="10"/>
  <c r="AQ189" i="10"/>
  <c r="AP189" i="10"/>
  <c r="AD189" i="10"/>
  <c r="AO189" i="10"/>
  <c r="AQ188" i="10"/>
  <c r="AP188" i="10"/>
  <c r="AD188" i="10"/>
  <c r="AO188" i="10"/>
  <c r="AQ187" i="10"/>
  <c r="AP187" i="10"/>
  <c r="AD187" i="10"/>
  <c r="AO187" i="10"/>
  <c r="AQ186" i="10"/>
  <c r="AP186" i="10"/>
  <c r="AO186" i="10"/>
  <c r="AD186" i="10"/>
  <c r="AQ185" i="10"/>
  <c r="AP185" i="10"/>
  <c r="AO185" i="10"/>
  <c r="AD185" i="10"/>
  <c r="AQ184" i="10"/>
  <c r="AP184" i="10"/>
  <c r="AD184" i="10"/>
  <c r="AO184" i="10"/>
  <c r="AQ183" i="10"/>
  <c r="AP183" i="10"/>
  <c r="AO183" i="10"/>
  <c r="AD183" i="10"/>
  <c r="AQ182" i="10"/>
  <c r="AP182" i="10"/>
  <c r="AO182" i="10"/>
  <c r="AD182" i="10"/>
  <c r="AQ181" i="10"/>
  <c r="AP181" i="10"/>
  <c r="AO181" i="10"/>
  <c r="AD181" i="10"/>
  <c r="AQ180" i="10"/>
  <c r="AP180" i="10"/>
  <c r="AO180" i="10"/>
  <c r="AD180" i="10"/>
  <c r="AQ179" i="10"/>
  <c r="AP179" i="10"/>
  <c r="AO179" i="10"/>
  <c r="AD179" i="10"/>
  <c r="AQ178" i="10"/>
  <c r="AP178" i="10"/>
  <c r="AD178" i="10"/>
  <c r="AO178" i="10"/>
  <c r="AQ177" i="10"/>
  <c r="AP177" i="10"/>
  <c r="AO177" i="10"/>
  <c r="AD177" i="10"/>
  <c r="AQ176" i="10"/>
  <c r="AP176" i="10"/>
  <c r="AD176" i="10"/>
  <c r="AO176" i="10"/>
  <c r="AQ175" i="10"/>
  <c r="AP175" i="10"/>
  <c r="AO175" i="10"/>
  <c r="AD175" i="10"/>
  <c r="AQ174" i="10"/>
  <c r="AP174" i="10"/>
  <c r="AO174" i="10"/>
  <c r="AD174" i="10"/>
  <c r="AQ173" i="10"/>
  <c r="AP173" i="10"/>
  <c r="AD173" i="10"/>
  <c r="AO173" i="10"/>
  <c r="AQ172" i="10"/>
  <c r="AP172" i="10"/>
  <c r="AO172" i="10"/>
  <c r="AD172" i="10"/>
  <c r="AQ171" i="10"/>
  <c r="AP171" i="10"/>
  <c r="AO171" i="10"/>
  <c r="AD171" i="10"/>
  <c r="AQ170" i="10"/>
  <c r="AP170" i="10"/>
  <c r="AO170" i="10"/>
  <c r="AD170" i="10"/>
  <c r="AQ169" i="10"/>
  <c r="AP169" i="10"/>
  <c r="AO169" i="10"/>
  <c r="AD169" i="10"/>
  <c r="AQ168" i="10"/>
  <c r="AP168" i="10"/>
  <c r="AO168" i="10"/>
  <c r="AD168" i="10"/>
  <c r="AQ167" i="10"/>
  <c r="AP167" i="10"/>
  <c r="AO167" i="10"/>
  <c r="AD167" i="10"/>
  <c r="AQ166" i="10"/>
  <c r="AP166" i="10"/>
  <c r="AO166" i="10"/>
  <c r="AD166" i="10"/>
  <c r="AQ165" i="10"/>
  <c r="AP165" i="10"/>
  <c r="AO165" i="10"/>
  <c r="AD165" i="10"/>
  <c r="AQ164" i="10"/>
  <c r="AP164" i="10"/>
  <c r="AD164" i="10"/>
  <c r="AO164" i="10"/>
  <c r="AQ163" i="10"/>
  <c r="AP163" i="10"/>
  <c r="AO163" i="10"/>
  <c r="AD163" i="10"/>
  <c r="AQ162" i="10"/>
  <c r="AP162" i="10"/>
  <c r="AD162" i="10"/>
  <c r="AO162" i="10"/>
  <c r="AQ161" i="10"/>
  <c r="AP161" i="10"/>
  <c r="AD161" i="10"/>
  <c r="AO161" i="10"/>
  <c r="AQ160" i="10"/>
  <c r="AP160" i="10"/>
  <c r="AO160" i="10"/>
  <c r="AD160" i="10"/>
  <c r="AQ159" i="10"/>
  <c r="AP159" i="10"/>
  <c r="AO159" i="10"/>
  <c r="AD159" i="10"/>
  <c r="AQ158" i="10"/>
  <c r="AP158" i="10"/>
  <c r="AO158" i="10"/>
  <c r="AD158" i="10"/>
  <c r="AQ157" i="10"/>
  <c r="AP157" i="10"/>
  <c r="AO157" i="10"/>
  <c r="AD157" i="10"/>
  <c r="AQ156" i="10"/>
  <c r="AP156" i="10"/>
  <c r="AO156" i="10"/>
  <c r="AD156" i="10"/>
  <c r="AQ155" i="10"/>
  <c r="AP155" i="10"/>
  <c r="AD155" i="10"/>
  <c r="AO155" i="10"/>
  <c r="AQ154" i="10"/>
  <c r="AP154" i="10"/>
  <c r="AO154" i="10"/>
  <c r="AD154" i="10"/>
  <c r="AQ153" i="10"/>
  <c r="AP153" i="10"/>
  <c r="AD153" i="10"/>
  <c r="AO153" i="10"/>
  <c r="AQ152" i="10"/>
  <c r="AP152" i="10"/>
  <c r="AD152" i="10"/>
  <c r="AO152" i="10"/>
  <c r="AQ151" i="10"/>
  <c r="AP151" i="10"/>
  <c r="AO151" i="10"/>
  <c r="AD151" i="10"/>
  <c r="AQ150" i="10"/>
  <c r="AP150" i="10"/>
  <c r="AO150" i="10"/>
  <c r="AD150" i="10"/>
  <c r="AQ149" i="10"/>
  <c r="AP149" i="10"/>
  <c r="AO149" i="10"/>
  <c r="AD149" i="10"/>
  <c r="AQ148" i="10"/>
  <c r="AP148" i="10"/>
  <c r="AD148" i="10"/>
  <c r="AO148" i="10"/>
  <c r="AQ147" i="10"/>
  <c r="AP147" i="10"/>
  <c r="AD147" i="10"/>
  <c r="AO147" i="10"/>
  <c r="AQ146" i="10"/>
  <c r="AP146" i="10"/>
  <c r="AO146" i="10"/>
  <c r="AD146" i="10"/>
  <c r="AQ145" i="10"/>
  <c r="AP145" i="10"/>
  <c r="AO145" i="10"/>
  <c r="AD145" i="10"/>
  <c r="AQ144" i="10"/>
  <c r="AP144" i="10"/>
  <c r="AO144" i="10"/>
  <c r="AD144" i="10"/>
  <c r="AQ143" i="10"/>
  <c r="AP143" i="10"/>
  <c r="AO143" i="10"/>
  <c r="AD143" i="10"/>
  <c r="AQ142" i="10"/>
  <c r="AP142" i="10"/>
  <c r="AD142" i="10"/>
  <c r="AO142" i="10"/>
  <c r="AQ141" i="10"/>
  <c r="AP141" i="10"/>
  <c r="AO141" i="10"/>
  <c r="AD141" i="10"/>
  <c r="AQ140" i="10"/>
  <c r="AP140" i="10"/>
  <c r="AO140" i="10"/>
  <c r="AD140" i="10"/>
  <c r="AQ139" i="10"/>
  <c r="AP139" i="10"/>
  <c r="AO139" i="10"/>
  <c r="AD139" i="10"/>
  <c r="AQ138" i="10"/>
  <c r="AP138" i="10"/>
  <c r="AO138" i="10"/>
  <c r="AD138" i="10"/>
  <c r="AQ137" i="10"/>
  <c r="AP137" i="10"/>
  <c r="AO137" i="10"/>
  <c r="AD137" i="10"/>
  <c r="AQ136" i="10"/>
  <c r="AP136" i="10"/>
  <c r="AO136" i="10"/>
  <c r="AD136" i="10"/>
  <c r="AQ135" i="10"/>
  <c r="AP135" i="10"/>
  <c r="AO135" i="10"/>
  <c r="AD135" i="10"/>
  <c r="AQ134" i="10"/>
  <c r="AP134" i="10"/>
  <c r="AO134" i="10"/>
  <c r="AD134" i="10"/>
  <c r="AQ133" i="10"/>
  <c r="AP133" i="10"/>
  <c r="AD133" i="10"/>
  <c r="AO133" i="10"/>
  <c r="AQ132" i="10"/>
  <c r="AP132" i="10"/>
  <c r="AO132" i="10"/>
  <c r="AD132" i="10"/>
  <c r="AQ131" i="10"/>
  <c r="AP131" i="10"/>
  <c r="AD131" i="10"/>
  <c r="AO131" i="10"/>
  <c r="AQ130" i="10"/>
  <c r="AP130" i="10"/>
  <c r="AO130" i="10"/>
  <c r="AD130" i="10"/>
  <c r="AQ129" i="10"/>
  <c r="AP129" i="10"/>
  <c r="AO129" i="10"/>
  <c r="AD129" i="10"/>
  <c r="AQ128" i="10"/>
  <c r="AP128" i="10"/>
  <c r="AD128" i="10"/>
  <c r="AO128" i="10"/>
  <c r="AQ127" i="10"/>
  <c r="AP127" i="10"/>
  <c r="AD127" i="10"/>
  <c r="AO127" i="10"/>
  <c r="AQ126" i="10"/>
  <c r="AP126" i="10"/>
  <c r="AO126" i="10"/>
  <c r="AD126" i="10"/>
  <c r="AQ125" i="10"/>
  <c r="AP125" i="10"/>
  <c r="AO125" i="10"/>
  <c r="AD125" i="10"/>
  <c r="AQ124" i="10"/>
  <c r="AP124" i="10"/>
  <c r="AO124" i="10"/>
  <c r="AD124" i="10"/>
  <c r="AQ123" i="10"/>
  <c r="AP123" i="10"/>
  <c r="AO123" i="10"/>
  <c r="AD123" i="10"/>
  <c r="AQ122" i="10"/>
  <c r="AP122" i="10"/>
  <c r="AO122" i="10"/>
  <c r="AD122" i="10"/>
  <c r="AQ121" i="10"/>
  <c r="AP121" i="10"/>
  <c r="AD121" i="10"/>
  <c r="AO121" i="10"/>
  <c r="AQ120" i="10"/>
  <c r="AP120" i="10"/>
  <c r="AD120" i="10"/>
  <c r="AO120" i="10"/>
  <c r="AQ119" i="10"/>
  <c r="AP119" i="10"/>
  <c r="AD119" i="10"/>
  <c r="AO119" i="10"/>
  <c r="AQ118" i="10"/>
  <c r="AP118" i="10"/>
  <c r="AO118" i="10"/>
  <c r="AD118" i="10"/>
  <c r="AQ117" i="10"/>
  <c r="AP117" i="10"/>
  <c r="AO117" i="10"/>
  <c r="AD117" i="10"/>
  <c r="AQ116" i="10"/>
  <c r="AP116" i="10"/>
  <c r="AO116" i="10"/>
  <c r="AD116" i="10"/>
  <c r="AQ115" i="10"/>
  <c r="AP115" i="10"/>
  <c r="AO115" i="10"/>
  <c r="AD115" i="10"/>
  <c r="AQ114" i="10"/>
  <c r="AP114" i="10"/>
  <c r="AO114" i="10"/>
  <c r="AD114" i="10"/>
  <c r="AQ113" i="10"/>
  <c r="AP113" i="10"/>
  <c r="AO113" i="10"/>
  <c r="AD113" i="10"/>
  <c r="AQ112" i="10"/>
  <c r="AP112" i="10"/>
  <c r="AO112" i="10"/>
  <c r="AD112" i="10"/>
  <c r="AQ111" i="10"/>
  <c r="AP111" i="10"/>
  <c r="AO111" i="10"/>
  <c r="AD111" i="10"/>
  <c r="AQ110" i="10"/>
  <c r="AP110" i="10"/>
  <c r="AO110" i="10"/>
  <c r="AD110" i="10"/>
  <c r="AQ109" i="10"/>
  <c r="AP109" i="10"/>
  <c r="AD109" i="10"/>
  <c r="AO109" i="10"/>
  <c r="AQ108" i="10"/>
  <c r="AP108" i="10"/>
  <c r="AO108" i="10"/>
  <c r="AD108" i="10"/>
  <c r="AQ107" i="10"/>
  <c r="AP107" i="10"/>
  <c r="AO107" i="10"/>
  <c r="AD107" i="10"/>
  <c r="AQ106" i="10"/>
  <c r="AP106" i="10"/>
  <c r="AD106" i="10"/>
  <c r="AO106" i="10"/>
  <c r="AQ105" i="10"/>
  <c r="AP105" i="10"/>
  <c r="AO105" i="10"/>
  <c r="AD105" i="10"/>
  <c r="AQ104" i="10"/>
  <c r="AP104" i="10"/>
  <c r="AD104" i="10"/>
  <c r="AO104" i="10"/>
  <c r="AQ103" i="10"/>
  <c r="AP103" i="10"/>
  <c r="AO103" i="10"/>
  <c r="AD103" i="10"/>
  <c r="AQ102" i="10"/>
  <c r="AP102" i="10"/>
  <c r="AD102" i="10"/>
  <c r="AO102" i="10"/>
  <c r="AQ101" i="10"/>
  <c r="AP101" i="10"/>
  <c r="AO101" i="10"/>
  <c r="AD101" i="10"/>
  <c r="AQ100" i="10"/>
  <c r="AP100" i="10"/>
  <c r="AO100" i="10"/>
  <c r="AD100" i="10"/>
  <c r="AQ99" i="10"/>
  <c r="AP99" i="10"/>
  <c r="AD99" i="10"/>
  <c r="AO99" i="10"/>
  <c r="AQ98" i="10"/>
  <c r="AP98" i="10"/>
  <c r="AD98" i="10"/>
  <c r="AO98" i="10"/>
  <c r="AQ97" i="10"/>
  <c r="AP97" i="10"/>
  <c r="AD97" i="10"/>
  <c r="AO97" i="10"/>
  <c r="AQ96" i="10"/>
  <c r="AP96" i="10"/>
  <c r="AD96" i="10"/>
  <c r="AO96" i="10"/>
  <c r="AQ95" i="10"/>
  <c r="AP95" i="10"/>
  <c r="AO95" i="10"/>
  <c r="AD95" i="10"/>
  <c r="AQ94" i="10"/>
  <c r="AP94" i="10"/>
  <c r="AD94" i="10"/>
  <c r="AO94" i="10"/>
  <c r="AQ93" i="10"/>
  <c r="AP93" i="10"/>
  <c r="AD93" i="10"/>
  <c r="AO93" i="10"/>
  <c r="AQ92" i="10"/>
  <c r="AP92" i="10"/>
  <c r="AO92" i="10"/>
  <c r="AD92" i="10"/>
  <c r="AQ91" i="10"/>
  <c r="AP91" i="10"/>
  <c r="AO91" i="10"/>
  <c r="AD91" i="10"/>
  <c r="AQ90" i="10"/>
  <c r="AP90" i="10"/>
  <c r="AO90" i="10"/>
  <c r="AD90" i="10"/>
  <c r="AQ89" i="10"/>
  <c r="AP89" i="10"/>
  <c r="AO89" i="10"/>
  <c r="AD89" i="10"/>
  <c r="AQ88" i="10"/>
  <c r="AP88" i="10"/>
  <c r="AO88" i="10"/>
  <c r="AD88" i="10"/>
  <c r="AQ87" i="10"/>
  <c r="AP87" i="10"/>
  <c r="AO87" i="10"/>
  <c r="AD87" i="10"/>
  <c r="AQ86" i="10"/>
  <c r="AP86" i="10"/>
  <c r="AO86" i="10"/>
  <c r="AD86" i="10"/>
  <c r="AQ85" i="10"/>
  <c r="AP85" i="10"/>
  <c r="AO85" i="10"/>
  <c r="AD85" i="10"/>
  <c r="AQ84" i="10"/>
  <c r="AP84" i="10"/>
  <c r="AD84" i="10"/>
  <c r="AO84" i="10"/>
  <c r="AQ83" i="10"/>
  <c r="AP83" i="10"/>
  <c r="AO83" i="10"/>
  <c r="AD83" i="10"/>
  <c r="AQ82" i="10"/>
  <c r="AP82" i="10"/>
  <c r="AO82" i="10"/>
  <c r="AD82" i="10"/>
  <c r="AQ81" i="10"/>
  <c r="AP81" i="10"/>
  <c r="AO81" i="10"/>
  <c r="AD81" i="10"/>
  <c r="AQ80" i="10"/>
  <c r="AP80" i="10"/>
  <c r="AO80" i="10"/>
  <c r="AD80" i="10"/>
  <c r="AQ79" i="10"/>
  <c r="AP79" i="10"/>
  <c r="AD79" i="10"/>
  <c r="AO79" i="10"/>
  <c r="AQ78" i="10"/>
  <c r="AP78" i="10"/>
  <c r="AO78" i="10"/>
  <c r="AD78" i="10"/>
  <c r="AQ77" i="10"/>
  <c r="AP77" i="10"/>
  <c r="AO77" i="10"/>
  <c r="AD77" i="10"/>
  <c r="AQ76" i="10"/>
  <c r="AP76" i="10"/>
  <c r="AD76" i="10"/>
  <c r="AO76" i="10"/>
  <c r="AQ75" i="10"/>
  <c r="AP75" i="10"/>
  <c r="AO75" i="10"/>
  <c r="AD75" i="10"/>
  <c r="AQ74" i="10"/>
  <c r="AP74" i="10"/>
  <c r="AO74" i="10"/>
  <c r="AD74" i="10"/>
  <c r="AQ73" i="10"/>
  <c r="AP73" i="10"/>
  <c r="AO73" i="10"/>
  <c r="AD73" i="10"/>
  <c r="AQ72" i="10"/>
  <c r="AP72" i="10"/>
  <c r="AO72" i="10"/>
  <c r="AD72" i="10"/>
  <c r="AQ71" i="10"/>
  <c r="AP71" i="10"/>
  <c r="AO71" i="10"/>
  <c r="AD71" i="10"/>
  <c r="AQ70" i="10"/>
  <c r="AP70" i="10"/>
  <c r="AD70" i="10"/>
  <c r="AO70" i="10"/>
  <c r="AQ69" i="10"/>
  <c r="AP69" i="10"/>
  <c r="AD69" i="10"/>
  <c r="AO69" i="10"/>
  <c r="AQ68" i="10"/>
  <c r="AP68" i="10"/>
  <c r="AO68" i="10"/>
  <c r="AD68" i="10"/>
  <c r="AQ67" i="10"/>
  <c r="AP67" i="10"/>
  <c r="AO67" i="10"/>
  <c r="AD67" i="10"/>
  <c r="AQ66" i="10"/>
  <c r="AP66" i="10"/>
  <c r="AO66" i="10"/>
  <c r="AD66" i="10"/>
  <c r="AQ65" i="10"/>
  <c r="AP65" i="10"/>
  <c r="AO65" i="10"/>
  <c r="AD65" i="10"/>
  <c r="AQ64" i="10"/>
  <c r="AP64" i="10"/>
  <c r="AO64" i="10"/>
  <c r="AD64" i="10"/>
  <c r="AQ63" i="10"/>
  <c r="AP63" i="10"/>
  <c r="AO63" i="10"/>
  <c r="AD63" i="10"/>
  <c r="AQ62" i="10"/>
  <c r="AP62" i="10"/>
  <c r="AO62" i="10"/>
  <c r="AD62" i="10"/>
  <c r="AQ61" i="10"/>
  <c r="AP61" i="10"/>
  <c r="AO61" i="10"/>
  <c r="AD61" i="10"/>
  <c r="AQ60" i="10"/>
  <c r="AP60" i="10"/>
  <c r="AO60" i="10"/>
  <c r="AD60" i="10"/>
  <c r="AQ59" i="10"/>
  <c r="AP59" i="10"/>
  <c r="AD59" i="10"/>
  <c r="AO59" i="10"/>
  <c r="AQ58" i="10"/>
  <c r="AP58" i="10"/>
  <c r="AO58" i="10"/>
  <c r="AD58" i="10"/>
  <c r="AQ57" i="10"/>
  <c r="AP57" i="10"/>
  <c r="AO57" i="10"/>
  <c r="AD57" i="10"/>
  <c r="AQ56" i="10"/>
  <c r="AP56" i="10"/>
  <c r="AO56" i="10"/>
  <c r="AD56" i="10"/>
  <c r="AQ55" i="10"/>
  <c r="AP55" i="10"/>
  <c r="AD55" i="10"/>
  <c r="AO55" i="10"/>
  <c r="AQ54" i="10"/>
  <c r="AP54" i="10"/>
  <c r="AO54" i="10"/>
  <c r="AD54" i="10"/>
  <c r="AQ53" i="10"/>
  <c r="AP53" i="10"/>
  <c r="AD53" i="10"/>
  <c r="AO53" i="10"/>
  <c r="AQ52" i="10"/>
  <c r="AP52" i="10"/>
  <c r="AO52" i="10"/>
  <c r="AD52" i="10"/>
  <c r="AQ51" i="10"/>
  <c r="AP51" i="10"/>
  <c r="AO51" i="10"/>
  <c r="AD51" i="10"/>
  <c r="AQ50" i="10"/>
  <c r="AP50" i="10"/>
  <c r="AD50" i="10"/>
  <c r="AO50" i="10"/>
  <c r="AQ49" i="10"/>
  <c r="AP49" i="10"/>
  <c r="AO49" i="10"/>
  <c r="AD49" i="10"/>
  <c r="AQ48" i="10"/>
  <c r="AP48" i="10"/>
  <c r="AO48" i="10"/>
  <c r="AD48" i="10"/>
  <c r="AQ47" i="10"/>
  <c r="AP47" i="10"/>
  <c r="AO47" i="10"/>
  <c r="AD47" i="10"/>
  <c r="AQ46" i="10"/>
  <c r="AP46" i="10"/>
  <c r="AD46" i="10"/>
  <c r="AO46" i="10"/>
  <c r="AQ45" i="10"/>
  <c r="AP45" i="10"/>
  <c r="AO45" i="10"/>
  <c r="AD45" i="10"/>
  <c r="AQ44" i="10"/>
  <c r="AP44" i="10"/>
  <c r="AO44" i="10"/>
  <c r="AD44" i="10"/>
  <c r="AQ43" i="10"/>
  <c r="AP43" i="10"/>
  <c r="AO43" i="10"/>
  <c r="AD43" i="10"/>
  <c r="AQ42" i="10"/>
  <c r="AP42" i="10"/>
  <c r="AD42" i="10"/>
  <c r="AO42" i="10"/>
  <c r="AQ41" i="10"/>
  <c r="AP41" i="10"/>
  <c r="AO41" i="10"/>
  <c r="AD41" i="10"/>
  <c r="AQ40" i="10"/>
  <c r="AP40" i="10"/>
  <c r="AD40" i="10"/>
  <c r="AO40" i="10"/>
  <c r="AQ39" i="10"/>
  <c r="AP39" i="10"/>
  <c r="AO39" i="10"/>
  <c r="AD39" i="10"/>
  <c r="AQ38" i="10"/>
  <c r="AP38" i="10"/>
  <c r="AO38" i="10"/>
  <c r="AD38" i="10"/>
  <c r="AQ37" i="10"/>
  <c r="AP37" i="10"/>
  <c r="AO37" i="10"/>
  <c r="AD37" i="10"/>
  <c r="AQ36" i="10"/>
  <c r="AP36" i="10"/>
  <c r="AO36" i="10"/>
  <c r="AD36" i="10"/>
  <c r="AQ35" i="10"/>
  <c r="AP35" i="10"/>
  <c r="AD35" i="10"/>
  <c r="AO35" i="10"/>
  <c r="AQ34" i="10"/>
  <c r="AP34" i="10"/>
  <c r="AD34" i="10"/>
  <c r="AO34" i="10"/>
  <c r="AQ33" i="10"/>
  <c r="AP33" i="10"/>
  <c r="AO33" i="10"/>
  <c r="AD33" i="10"/>
  <c r="AQ32" i="10"/>
  <c r="AP32" i="10"/>
  <c r="AO32" i="10"/>
  <c r="AD32" i="10"/>
  <c r="AQ31" i="10"/>
  <c r="AP31" i="10"/>
  <c r="AO31" i="10"/>
  <c r="AD31" i="10"/>
  <c r="AQ30" i="10"/>
  <c r="AP30" i="10"/>
  <c r="AO30" i="10"/>
  <c r="AD30" i="10"/>
  <c r="AQ29" i="10"/>
  <c r="AP29" i="10"/>
  <c r="AO29" i="10"/>
  <c r="AD29" i="10"/>
  <c r="AQ28" i="10"/>
  <c r="AP28" i="10"/>
  <c r="AO28" i="10"/>
  <c r="AD28" i="10"/>
  <c r="AQ27" i="10"/>
  <c r="AP27" i="10"/>
  <c r="AO27" i="10"/>
  <c r="AD27" i="10"/>
  <c r="AQ26" i="10"/>
  <c r="AP26" i="10"/>
  <c r="AO26" i="10"/>
  <c r="AD26" i="10"/>
  <c r="AQ25" i="10"/>
  <c r="AP25" i="10"/>
  <c r="AO25" i="10"/>
  <c r="AD25" i="10"/>
  <c r="AQ24" i="10"/>
  <c r="AP24" i="10"/>
  <c r="AO24" i="10"/>
  <c r="AD24" i="10"/>
  <c r="AQ23" i="10"/>
  <c r="AP23" i="10"/>
  <c r="AO23" i="10"/>
  <c r="AD23" i="10"/>
  <c r="AQ22" i="10"/>
  <c r="AP22" i="10"/>
  <c r="AO22" i="10"/>
  <c r="AD22" i="10"/>
  <c r="AQ21" i="10"/>
  <c r="AP21" i="10"/>
  <c r="AO21" i="10"/>
  <c r="AD21" i="10"/>
  <c r="AQ20" i="10"/>
  <c r="AP20" i="10"/>
  <c r="AO20" i="10"/>
  <c r="AD20" i="10"/>
  <c r="AQ19" i="10"/>
  <c r="AP19" i="10"/>
  <c r="AO19" i="10"/>
  <c r="AD19" i="10"/>
  <c r="AQ18" i="10"/>
  <c r="AP18" i="10"/>
  <c r="AO18" i="10"/>
  <c r="AD18" i="10"/>
  <c r="AQ17" i="10"/>
  <c r="AP17" i="10"/>
  <c r="AO17" i="10"/>
  <c r="AD17" i="10"/>
  <c r="AQ16" i="10"/>
  <c r="AP16" i="10"/>
  <c r="AO16" i="10"/>
  <c r="AD16" i="10"/>
  <c r="AQ15" i="10"/>
  <c r="AP15" i="10"/>
  <c r="AO15" i="10"/>
  <c r="AD15" i="10"/>
  <c r="AQ14" i="10"/>
  <c r="AP14" i="10"/>
  <c r="AO14" i="10"/>
  <c r="AD14" i="10"/>
  <c r="AQ13" i="10"/>
  <c r="AP13" i="10"/>
  <c r="AO13" i="10"/>
  <c r="AD13" i="10"/>
  <c r="AQ12" i="10"/>
  <c r="AP12" i="10"/>
  <c r="AO12" i="10"/>
  <c r="AD12" i="10"/>
  <c r="AQ11" i="10"/>
  <c r="AP11" i="10"/>
  <c r="AO11" i="10"/>
  <c r="AD11" i="10"/>
  <c r="AQ10" i="10"/>
  <c r="AP10" i="10"/>
  <c r="AO10" i="10"/>
  <c r="AD10" i="10"/>
  <c r="AQ9" i="10"/>
  <c r="AP9" i="10"/>
  <c r="AO9" i="10"/>
  <c r="AD9" i="10"/>
  <c r="AQ8" i="10"/>
  <c r="AP8" i="10"/>
  <c r="AO8" i="10"/>
  <c r="AD8" i="10"/>
  <c r="AQ7" i="10"/>
  <c r="AP7" i="10"/>
  <c r="AO7" i="10"/>
  <c r="AD7" i="10"/>
  <c r="AQ6" i="10"/>
  <c r="AP6" i="10"/>
  <c r="AO6" i="10"/>
  <c r="AD6" i="10"/>
  <c r="AQ5" i="10"/>
  <c r="AP5" i="10"/>
  <c r="AO5" i="10"/>
  <c r="AD5" i="10"/>
  <c r="AQ4" i="10"/>
  <c r="AP4" i="10"/>
  <c r="AO4" i="10"/>
  <c r="AD4" i="10"/>
  <c r="AV35" i="10" l="1"/>
  <c r="AV148" i="10"/>
  <c r="AV419" i="10"/>
  <c r="AV543" i="10"/>
  <c r="AV435" i="10"/>
  <c r="AV667" i="10"/>
  <c r="AV668" i="10"/>
  <c r="AV371" i="10"/>
  <c r="AV507" i="10"/>
  <c r="AV255" i="10"/>
  <c r="AV289" i="10"/>
  <c r="AV12" i="10"/>
  <c r="AV99" i="10"/>
  <c r="AV128" i="10"/>
  <c r="AV147" i="10"/>
  <c r="AV283" i="10"/>
  <c r="AV285" i="10"/>
  <c r="AV287" i="10"/>
  <c r="AV418" i="10"/>
  <c r="AV427" i="10"/>
  <c r="AV575" i="10"/>
  <c r="AV751" i="10"/>
  <c r="AV68" i="10"/>
  <c r="AV92" i="10"/>
  <c r="AV127" i="10"/>
  <c r="AV222" i="10"/>
  <c r="AV233" i="10"/>
  <c r="AV243" i="10"/>
  <c r="AV261" i="10"/>
  <c r="AV388" i="10"/>
  <c r="AV399" i="10"/>
  <c r="AV662" i="10"/>
  <c r="AV665" i="10"/>
  <c r="AV699" i="10"/>
  <c r="AV28" i="10"/>
  <c r="AV32" i="10"/>
  <c r="AV124" i="10"/>
  <c r="AV162" i="10"/>
  <c r="AV192" i="10"/>
  <c r="AV235" i="10"/>
  <c r="AV271" i="10"/>
  <c r="AV315" i="10"/>
  <c r="AV453" i="10"/>
  <c r="AV533" i="10"/>
  <c r="AV567" i="10"/>
  <c r="AV587" i="10"/>
  <c r="AV651" i="10"/>
  <c r="AV164" i="10"/>
  <c r="AV196" i="10"/>
  <c r="AV40" i="10"/>
  <c r="AV76" i="10"/>
  <c r="AV104" i="10"/>
  <c r="AV120" i="10"/>
  <c r="AV152" i="10"/>
  <c r="AV184" i="10"/>
  <c r="AV200" i="10"/>
  <c r="AV208" i="10"/>
  <c r="AV84" i="10"/>
  <c r="AV188" i="10"/>
  <c r="AV64" i="10"/>
  <c r="AV72" i="10"/>
  <c r="AV88" i="10"/>
  <c r="AV96" i="10"/>
  <c r="AV116" i="10"/>
  <c r="AV140" i="10"/>
  <c r="AV144" i="10"/>
  <c r="AV172" i="10"/>
  <c r="AV176" i="10"/>
  <c r="AV180" i="10"/>
  <c r="AV226" i="10"/>
  <c r="AV227" i="10"/>
  <c r="AV232" i="10"/>
  <c r="AV262" i="10"/>
  <c r="AV265" i="10"/>
  <c r="AV367" i="10"/>
  <c r="AV423" i="10"/>
  <c r="AV429" i="10"/>
  <c r="AV454" i="10"/>
  <c r="AV495" i="10"/>
  <c r="AV539" i="10"/>
  <c r="AV579" i="10"/>
  <c r="AV623" i="10"/>
  <c r="AV627" i="10"/>
  <c r="AV635" i="10"/>
  <c r="AV36" i="10"/>
  <c r="AV523" i="10"/>
  <c r="AV527" i="10"/>
  <c r="AV542" i="10"/>
  <c r="AV547" i="10"/>
  <c r="AV555" i="10"/>
  <c r="AV639" i="10"/>
  <c r="AV650" i="10"/>
  <c r="AV659" i="10"/>
  <c r="AV663" i="10"/>
  <c r="AV4" i="10"/>
  <c r="AV20" i="10"/>
  <c r="AV44" i="10"/>
  <c r="AV48" i="10"/>
  <c r="AV52" i="10"/>
  <c r="AV56" i="10"/>
  <c r="AV80" i="10"/>
  <c r="AV146" i="10"/>
  <c r="AV156" i="10"/>
  <c r="AV204" i="10"/>
  <c r="AV216" i="10"/>
  <c r="AV224" i="10"/>
  <c r="AV245" i="10"/>
  <c r="AV257" i="10"/>
  <c r="AV273" i="10"/>
  <c r="AV291" i="10"/>
  <c r="AV303" i="10"/>
  <c r="AV307" i="10"/>
  <c r="AV319" i="10"/>
  <c r="AV323" i="10"/>
  <c r="AV361" i="10"/>
  <c r="AV370" i="10"/>
  <c r="AV375" i="10"/>
  <c r="AV391" i="10"/>
  <c r="AV403" i="10"/>
  <c r="AV407" i="10"/>
  <c r="AV411" i="10"/>
  <c r="AV439" i="10"/>
  <c r="AV443" i="10"/>
  <c r="AV447" i="10"/>
  <c r="AV451" i="10"/>
  <c r="AV559" i="10"/>
  <c r="AV611" i="10"/>
  <c r="AV655" i="10"/>
  <c r="AV16" i="10"/>
  <c r="AV8" i="10"/>
  <c r="AV24" i="10"/>
  <c r="AV60" i="10"/>
  <c r="AV100" i="10"/>
  <c r="AV108" i="10"/>
  <c r="AV112" i="10"/>
  <c r="AV132" i="10"/>
  <c r="AV136" i="10"/>
  <c r="AV160" i="10"/>
  <c r="AV168" i="10"/>
  <c r="AV212" i="10"/>
  <c r="AV220" i="10"/>
  <c r="AV228" i="10"/>
  <c r="AV263" i="10"/>
  <c r="AV267" i="10"/>
  <c r="AV297" i="10"/>
  <c r="AV299" i="10"/>
  <c r="AV311" i="10"/>
  <c r="AV327" i="10"/>
  <c r="AV331" i="10"/>
  <c r="AV335" i="10"/>
  <c r="AV339" i="10"/>
  <c r="AV343" i="10"/>
  <c r="AV359" i="10"/>
  <c r="AV363" i="10"/>
  <c r="AV379" i="10"/>
  <c r="AV430" i="10"/>
  <c r="AV436" i="10"/>
  <c r="AV455" i="10"/>
  <c r="AV459" i="10"/>
  <c r="AV467" i="10"/>
  <c r="AV487" i="10"/>
  <c r="AV491" i="10"/>
  <c r="AV679" i="10"/>
  <c r="AV695" i="10"/>
  <c r="AV674" i="10"/>
  <c r="AV687" i="10"/>
  <c r="AV703" i="10"/>
  <c r="AV707" i="10"/>
  <c r="AV711" i="10"/>
  <c r="AV666" i="10"/>
  <c r="AV691" i="10"/>
  <c r="AV755" i="10"/>
  <c r="AV719" i="10"/>
  <c r="AV747" i="10"/>
  <c r="AV34" i="10"/>
  <c r="AV69" i="10"/>
  <c r="AV93" i="10"/>
  <c r="AV121" i="10"/>
  <c r="AV190" i="10"/>
  <c r="AV42" i="10"/>
  <c r="AV46" i="10"/>
  <c r="AV50" i="10"/>
  <c r="AV53" i="10"/>
  <c r="AV153" i="10"/>
  <c r="AV189" i="10"/>
  <c r="AV197" i="10"/>
  <c r="AV202" i="10"/>
  <c r="AV214" i="10"/>
  <c r="AV98" i="10"/>
  <c r="AV102" i="10"/>
  <c r="AV106" i="10"/>
  <c r="AV109" i="10"/>
  <c r="AV133" i="10"/>
  <c r="AV161" i="10"/>
  <c r="AV209" i="10"/>
  <c r="AV213" i="10"/>
  <c r="AV221" i="10"/>
  <c r="AV70" i="10"/>
  <c r="AV94" i="10"/>
  <c r="AV97" i="10"/>
  <c r="AV142" i="10"/>
  <c r="AV173" i="10"/>
  <c r="AV178" i="10"/>
  <c r="AV5" i="10"/>
  <c r="AV13" i="10"/>
  <c r="AV17" i="10"/>
  <c r="AV61" i="10"/>
  <c r="AV6" i="10"/>
  <c r="AV10" i="10"/>
  <c r="AV14" i="10"/>
  <c r="AV18" i="10"/>
  <c r="AV22" i="10"/>
  <c r="AV26" i="10"/>
  <c r="AV30" i="10"/>
  <c r="AV38" i="10"/>
  <c r="AV54" i="10"/>
  <c r="AV58" i="10"/>
  <c r="AV62" i="10"/>
  <c r="AV66" i="10"/>
  <c r="AV74" i="10"/>
  <c r="AV78" i="10"/>
  <c r="AV82" i="10"/>
  <c r="AV86" i="10"/>
  <c r="AV90" i="10"/>
  <c r="AV110" i="10"/>
  <c r="AV114" i="10"/>
  <c r="AV118" i="10"/>
  <c r="AV122" i="10"/>
  <c r="AV126" i="10"/>
  <c r="AV130" i="10"/>
  <c r="AV134" i="10"/>
  <c r="AV138" i="10"/>
  <c r="AV150" i="10"/>
  <c r="AV154" i="10"/>
  <c r="AV158" i="10"/>
  <c r="AV166" i="10"/>
  <c r="AV170" i="10"/>
  <c r="AV174" i="10"/>
  <c r="AV182" i="10"/>
  <c r="AV186" i="10"/>
  <c r="AV194" i="10"/>
  <c r="AV198" i="10"/>
  <c r="AV206" i="10"/>
  <c r="AV210" i="10"/>
  <c r="AV218" i="10"/>
  <c r="AV230" i="10"/>
  <c r="AV234" i="10"/>
  <c r="AV239" i="10"/>
  <c r="AV244" i="10"/>
  <c r="AV247" i="10"/>
  <c r="AV249" i="10"/>
  <c r="AV251" i="10"/>
  <c r="AV256" i="10"/>
  <c r="AV259" i="10"/>
  <c r="AV264" i="10"/>
  <c r="AV272" i="10"/>
  <c r="AV275" i="10"/>
  <c r="AV277" i="10"/>
  <c r="AV284" i="10"/>
  <c r="AV286" i="10"/>
  <c r="AV288" i="10"/>
  <c r="AV290" i="10"/>
  <c r="AV293" i="10"/>
  <c r="AV298" i="10"/>
  <c r="AV305" i="10"/>
  <c r="AV309" i="10"/>
  <c r="AV317" i="10"/>
  <c r="AV326" i="10"/>
  <c r="AV334" i="10"/>
  <c r="AV349" i="10"/>
  <c r="AV395" i="10"/>
  <c r="AV415" i="10"/>
  <c r="AV431" i="10"/>
  <c r="AV473" i="10"/>
  <c r="AV481" i="10"/>
  <c r="AV519" i="10"/>
  <c r="AV525" i="10"/>
  <c r="AV531" i="10"/>
  <c r="AV551" i="10"/>
  <c r="AV595" i="10"/>
  <c r="AV603" i="10"/>
  <c r="AV615" i="10"/>
  <c r="AV647" i="10"/>
  <c r="AV661" i="10"/>
  <c r="AV677" i="10"/>
  <c r="AV681" i="10"/>
  <c r="AV727" i="10"/>
  <c r="AV737" i="10"/>
  <c r="AV9" i="10"/>
  <c r="AV7" i="10"/>
  <c r="AV11" i="10"/>
  <c r="AV15" i="10"/>
  <c r="AV19" i="10"/>
  <c r="AV23" i="10"/>
  <c r="AV27" i="10"/>
  <c r="AV31" i="10"/>
  <c r="AV39" i="10"/>
  <c r="AV43" i="10"/>
  <c r="AV47" i="10"/>
  <c r="AV51" i="10"/>
  <c r="AV55" i="10"/>
  <c r="AV59" i="10"/>
  <c r="AV63" i="10"/>
  <c r="AV67" i="10"/>
  <c r="AV71" i="10"/>
  <c r="AV75" i="10"/>
  <c r="AV79" i="10"/>
  <c r="AV83" i="10"/>
  <c r="AV87" i="10"/>
  <c r="AV91" i="10"/>
  <c r="AV95" i="10"/>
  <c r="AV103" i="10"/>
  <c r="AV107" i="10"/>
  <c r="AV111" i="10"/>
  <c r="AV115" i="10"/>
  <c r="AV119" i="10"/>
  <c r="AV123" i="10"/>
  <c r="AV131" i="10"/>
  <c r="AV135" i="10"/>
  <c r="AV139" i="10"/>
  <c r="AV143" i="10"/>
  <c r="AV151" i="10"/>
  <c r="AV155" i="10"/>
  <c r="AV159" i="10"/>
  <c r="AV163" i="10"/>
  <c r="AV167" i="10"/>
  <c r="AV171" i="10"/>
  <c r="AV175" i="10"/>
  <c r="AV179" i="10"/>
  <c r="AV183" i="10"/>
  <c r="AV187" i="10"/>
  <c r="AV191" i="10"/>
  <c r="AV195" i="10"/>
  <c r="AV199" i="10"/>
  <c r="AV203" i="10"/>
  <c r="AV207" i="10"/>
  <c r="AV211" i="10"/>
  <c r="AV215" i="10"/>
  <c r="AV219" i="10"/>
  <c r="AV223" i="10"/>
  <c r="AV231" i="10"/>
  <c r="AV236" i="10"/>
  <c r="AV238" i="10"/>
  <c r="AV241" i="10"/>
  <c r="AV246" i="10"/>
  <c r="AV253" i="10"/>
  <c r="AV258" i="10"/>
  <c r="AV266" i="10"/>
  <c r="AV269" i="10"/>
  <c r="AV274" i="10"/>
  <c r="AV279" i="10"/>
  <c r="AV281" i="10"/>
  <c r="AV292" i="10"/>
  <c r="AV295" i="10"/>
  <c r="AV301" i="10"/>
  <c r="AV313" i="10"/>
  <c r="AV321" i="10"/>
  <c r="AV325" i="10"/>
  <c r="AV330" i="10"/>
  <c r="AV338" i="10"/>
  <c r="AV342" i="10"/>
  <c r="AV347" i="10"/>
  <c r="AV387" i="10"/>
  <c r="AV393" i="10"/>
  <c r="AV405" i="10"/>
  <c r="AV409" i="10"/>
  <c r="AV413" i="10"/>
  <c r="AV441" i="10"/>
  <c r="AV445" i="10"/>
  <c r="AV449" i="10"/>
  <c r="AV471" i="10"/>
  <c r="AV479" i="10"/>
  <c r="AV515" i="10"/>
  <c r="AV593" i="10"/>
  <c r="AV601" i="10"/>
  <c r="AV609" i="10"/>
  <c r="AV613" i="10"/>
  <c r="AV645" i="10"/>
  <c r="AV675" i="10"/>
  <c r="AV717" i="10"/>
  <c r="AV723" i="10"/>
  <c r="AV735" i="10"/>
  <c r="AV743" i="10"/>
  <c r="AV240" i="10"/>
  <c r="AV248" i="10"/>
  <c r="AV250" i="10"/>
  <c r="AV252" i="10"/>
  <c r="AV260" i="10"/>
  <c r="AV268" i="10"/>
  <c r="AV276" i="10"/>
  <c r="AV278" i="10"/>
  <c r="AV294" i="10"/>
  <c r="AV306" i="10"/>
  <c r="AV329" i="10"/>
  <c r="AV333" i="10"/>
  <c r="AV337" i="10"/>
  <c r="AV341" i="10"/>
  <c r="AV345" i="10"/>
  <c r="AV355" i="10"/>
  <c r="AV383" i="10"/>
  <c r="AV457" i="10"/>
  <c r="AV463" i="10"/>
  <c r="AV469" i="10"/>
  <c r="AV477" i="10"/>
  <c r="AV485" i="10"/>
  <c r="AV489" i="10"/>
  <c r="AV503" i="10"/>
  <c r="AV511" i="10"/>
  <c r="AV565" i="10"/>
  <c r="AV571" i="10"/>
  <c r="AV585" i="10"/>
  <c r="AV591" i="10"/>
  <c r="AV599" i="10"/>
  <c r="AV607" i="10"/>
  <c r="AV673" i="10"/>
  <c r="AV715" i="10"/>
  <c r="AV733" i="10"/>
  <c r="AV741" i="10"/>
  <c r="AV21" i="10"/>
  <c r="AV25" i="10"/>
  <c r="AV29" i="10"/>
  <c r="AV33" i="10"/>
  <c r="AV37" i="10"/>
  <c r="AV41" i="10"/>
  <c r="AV45" i="10"/>
  <c r="AV49" i="10"/>
  <c r="AV57" i="10"/>
  <c r="AV65" i="10"/>
  <c r="AV73" i="10"/>
  <c r="AV77" i="10"/>
  <c r="AV81" i="10"/>
  <c r="AV85" i="10"/>
  <c r="AV89" i="10"/>
  <c r="AV101" i="10"/>
  <c r="AV105" i="10"/>
  <c r="AV113" i="10"/>
  <c r="AV117" i="10"/>
  <c r="AV125" i="10"/>
  <c r="AV129" i="10"/>
  <c r="AV137" i="10"/>
  <c r="AV141" i="10"/>
  <c r="AV145" i="10"/>
  <c r="AV149" i="10"/>
  <c r="AV157" i="10"/>
  <c r="AV165" i="10"/>
  <c r="AV169" i="10"/>
  <c r="AV177" i="10"/>
  <c r="AV181" i="10"/>
  <c r="AV185" i="10"/>
  <c r="AV193" i="10"/>
  <c r="AV201" i="10"/>
  <c r="AV205" i="10"/>
  <c r="AV217" i="10"/>
  <c r="AV225" i="10"/>
  <c r="AV229" i="10"/>
  <c r="AV237" i="10"/>
  <c r="AV242" i="10"/>
  <c r="AV254" i="10"/>
  <c r="AV270" i="10"/>
  <c r="AV280" i="10"/>
  <c r="AV282" i="10"/>
  <c r="AV296" i="10"/>
  <c r="AV302" i="10"/>
  <c r="AV310" i="10"/>
  <c r="AV314" i="10"/>
  <c r="AV318" i="10"/>
  <c r="AV322" i="10"/>
  <c r="AV351" i="10"/>
  <c r="AV475" i="10"/>
  <c r="AV483" i="10"/>
  <c r="AV499" i="10"/>
  <c r="AV535" i="10"/>
  <c r="AV541" i="10"/>
  <c r="AV583" i="10"/>
  <c r="AV597" i="10"/>
  <c r="AV605" i="10"/>
  <c r="AV619" i="10"/>
  <c r="AV625" i="10"/>
  <c r="AV631" i="10"/>
  <c r="AV649" i="10"/>
  <c r="AV653" i="10"/>
  <c r="AV671" i="10"/>
  <c r="AV683" i="10"/>
  <c r="AV705" i="10"/>
  <c r="AV709" i="10"/>
  <c r="AV713" i="10"/>
  <c r="AV731" i="10"/>
  <c r="AV739" i="10"/>
  <c r="AV353" i="10"/>
  <c r="AV357" i="10"/>
  <c r="AV365" i="10"/>
  <c r="AV369" i="10"/>
  <c r="AV373" i="10"/>
  <c r="AV377" i="10"/>
  <c r="AV381" i="10"/>
  <c r="AV385" i="10"/>
  <c r="AV389" i="10"/>
  <c r="AV397" i="10"/>
  <c r="AV401" i="10"/>
  <c r="AV417" i="10"/>
  <c r="AV421" i="10"/>
  <c r="AV425" i="10"/>
  <c r="AV433" i="10"/>
  <c r="AV437" i="10"/>
  <c r="AV461" i="10"/>
  <c r="AV465" i="10"/>
  <c r="AV493" i="10"/>
  <c r="AV497" i="10"/>
  <c r="AV501" i="10"/>
  <c r="AV505" i="10"/>
  <c r="AV509" i="10"/>
  <c r="AV513" i="10"/>
  <c r="AV517" i="10"/>
  <c r="AV521" i="10"/>
  <c r="AV529" i="10"/>
  <c r="AV537" i="10"/>
  <c r="AV545" i="10"/>
  <c r="AV549" i="10"/>
  <c r="AV553" i="10"/>
  <c r="AV557" i="10"/>
  <c r="AV561" i="10"/>
  <c r="AV569" i="10"/>
  <c r="AV573" i="10"/>
  <c r="AV577" i="10"/>
  <c r="AV581" i="10"/>
  <c r="AV589" i="10"/>
  <c r="AV617" i="10"/>
  <c r="AV621" i="10"/>
  <c r="AV629" i="10"/>
  <c r="AV633" i="10"/>
  <c r="AV637" i="10"/>
  <c r="AV641" i="10"/>
  <c r="AV657" i="10"/>
  <c r="AV669" i="10"/>
  <c r="AV685" i="10"/>
  <c r="AV689" i="10"/>
  <c r="AV693" i="10"/>
  <c r="AV697" i="10"/>
  <c r="AV701" i="10"/>
  <c r="AV721" i="10"/>
  <c r="AV725" i="10"/>
  <c r="AV729" i="10"/>
  <c r="AV745" i="10"/>
  <c r="AV749" i="10"/>
  <c r="AV753" i="10"/>
  <c r="AV346" i="10"/>
  <c r="AV350" i="10"/>
  <c r="AV354" i="10"/>
  <c r="AV358" i="10"/>
  <c r="AV362" i="10"/>
  <c r="AV366" i="10"/>
  <c r="AV374" i="10"/>
  <c r="AV378" i="10"/>
  <c r="AV382" i="10"/>
  <c r="AV386" i="10"/>
  <c r="AV390" i="10"/>
  <c r="AV394" i="10"/>
  <c r="AV398" i="10"/>
  <c r="AV402" i="10"/>
  <c r="AV406" i="10"/>
  <c r="AV410" i="10"/>
  <c r="AV414" i="10"/>
  <c r="AV422" i="10"/>
  <c r="AV426" i="10"/>
  <c r="AV434" i="10"/>
  <c r="AV438" i="10"/>
  <c r="AV442" i="10"/>
  <c r="AV446" i="10"/>
  <c r="AV450" i="10"/>
  <c r="AV458" i="10"/>
  <c r="AV462" i="10"/>
  <c r="AV466" i="10"/>
  <c r="AV470" i="10"/>
  <c r="AV474" i="10"/>
  <c r="AV478" i="10"/>
  <c r="AV482" i="10"/>
  <c r="AV486" i="10"/>
  <c r="AV490" i="10"/>
  <c r="AV494" i="10"/>
  <c r="AV498" i="10"/>
  <c r="AV502" i="10"/>
  <c r="AV506" i="10"/>
  <c r="AV510" i="10"/>
  <c r="AV514" i="10"/>
  <c r="AV518" i="10"/>
  <c r="AV522" i="10"/>
  <c r="AV526" i="10"/>
  <c r="AV530" i="10"/>
  <c r="AV534" i="10"/>
  <c r="AV538" i="10"/>
  <c r="AV546" i="10"/>
  <c r="AV550" i="10"/>
  <c r="AV554" i="10"/>
  <c r="AV558" i="10"/>
  <c r="AV562" i="10"/>
  <c r="AV566" i="10"/>
  <c r="AV570" i="10"/>
  <c r="AV574" i="10"/>
  <c r="AV578" i="10"/>
  <c r="AV582" i="10"/>
  <c r="AV586" i="10"/>
  <c r="AV590" i="10"/>
  <c r="AV594" i="10"/>
  <c r="AV598" i="10"/>
  <c r="AV602" i="10"/>
  <c r="AV606" i="10"/>
  <c r="AV610" i="10"/>
  <c r="AV614" i="10"/>
  <c r="AV618" i="10"/>
  <c r="AV622" i="10"/>
  <c r="AV626" i="10"/>
  <c r="AV630" i="10"/>
  <c r="AV634" i="10"/>
  <c r="AV638" i="10"/>
  <c r="AV646" i="10"/>
  <c r="AV654" i="10"/>
  <c r="AV658" i="10"/>
  <c r="AV670" i="10"/>
  <c r="AV678" i="10"/>
  <c r="AV682" i="10"/>
  <c r="AV686" i="10"/>
  <c r="AV690" i="10"/>
  <c r="AV694" i="10"/>
  <c r="AV698" i="10"/>
  <c r="AV702" i="10"/>
  <c r="AV706" i="10"/>
  <c r="AV710" i="10"/>
  <c r="AV714" i="10"/>
  <c r="AV718" i="10"/>
  <c r="AV722" i="10"/>
  <c r="AV726" i="10"/>
  <c r="AV730" i="10"/>
  <c r="AV734" i="10"/>
  <c r="AV738" i="10"/>
  <c r="AV742" i="10"/>
  <c r="AV746" i="10"/>
  <c r="AV750" i="10"/>
  <c r="AV754" i="10"/>
  <c r="AV300" i="10"/>
  <c r="AV304" i="10"/>
  <c r="AV308" i="10"/>
  <c r="AV312" i="10"/>
  <c r="AV316" i="10"/>
  <c r="AV320" i="10"/>
  <c r="AV324" i="10"/>
  <c r="AV328" i="10"/>
  <c r="AV332" i="10"/>
  <c r="AV336" i="10"/>
  <c r="AV340" i="10"/>
  <c r="AV344" i="10"/>
  <c r="AV348" i="10"/>
  <c r="AV352" i="10"/>
  <c r="AV356" i="10"/>
  <c r="AV360" i="10"/>
  <c r="AV364" i="10"/>
  <c r="AV368" i="10"/>
  <c r="AV372" i="10"/>
  <c r="AV376" i="10"/>
  <c r="AV380" i="10"/>
  <c r="AV384" i="10"/>
  <c r="AV392" i="10"/>
  <c r="AV396" i="10"/>
  <c r="AV400" i="10"/>
  <c r="AV404" i="10"/>
  <c r="AV408" i="10"/>
  <c r="AV412" i="10"/>
  <c r="AV416" i="10"/>
  <c r="AV420" i="10"/>
  <c r="AV424" i="10"/>
  <c r="AV428" i="10"/>
  <c r="AV432" i="10"/>
  <c r="AV440" i="10"/>
  <c r="AV444" i="10"/>
  <c r="AV448" i="10"/>
  <c r="AV452" i="10"/>
  <c r="AV456" i="10"/>
  <c r="AV460" i="10"/>
  <c r="AV464" i="10"/>
  <c r="AV468" i="10"/>
  <c r="AV472" i="10"/>
  <c r="AV476" i="10"/>
  <c r="AV480" i="10"/>
  <c r="AV484" i="10"/>
  <c r="AV488" i="10"/>
  <c r="AV492" i="10"/>
  <c r="AV496" i="10"/>
  <c r="AV500" i="10"/>
  <c r="AV504" i="10"/>
  <c r="AV508" i="10"/>
  <c r="AV512" i="10"/>
  <c r="AV516" i="10"/>
  <c r="AV520" i="10"/>
  <c r="AV524" i="10"/>
  <c r="AV528" i="10"/>
  <c r="AV532" i="10"/>
  <c r="AV536" i="10"/>
  <c r="AV540" i="10"/>
  <c r="AV544" i="10"/>
  <c r="AV548" i="10"/>
  <c r="AV552" i="10"/>
  <c r="AV556" i="10"/>
  <c r="AV560" i="10"/>
  <c r="AV564" i="10"/>
  <c r="AV568" i="10"/>
  <c r="AV572" i="10"/>
  <c r="AV576" i="10"/>
  <c r="AV580" i="10"/>
  <c r="AV584" i="10"/>
  <c r="AV588" i="10"/>
  <c r="AV592" i="10"/>
  <c r="AV596" i="10"/>
  <c r="AV600" i="10"/>
  <c r="AV604" i="10"/>
  <c r="AV608" i="10"/>
  <c r="AV612" i="10"/>
  <c r="AV616" i="10"/>
  <c r="AV620" i="10"/>
  <c r="AV624" i="10"/>
  <c r="AV628" i="10"/>
  <c r="AV632" i="10"/>
  <c r="AV636" i="10"/>
  <c r="AV640" i="10"/>
  <c r="AV644" i="10"/>
  <c r="AV648" i="10"/>
  <c r="AV652" i="10"/>
  <c r="AV656" i="10"/>
  <c r="AV660" i="10"/>
  <c r="AV664" i="10"/>
  <c r="AV672" i="10"/>
  <c r="AV676" i="10"/>
  <c r="AV680" i="10"/>
  <c r="AV684" i="10"/>
  <c r="AV688" i="10"/>
  <c r="AV692" i="10"/>
  <c r="AV696" i="10"/>
  <c r="AV700" i="10"/>
  <c r="AV704" i="10"/>
  <c r="AV708" i="10"/>
  <c r="AV712" i="10"/>
  <c r="AV716" i="10"/>
  <c r="AV720" i="10"/>
  <c r="AV724" i="10"/>
  <c r="AV728" i="10"/>
  <c r="AV732" i="10"/>
  <c r="AV736" i="10"/>
  <c r="AV740" i="10"/>
  <c r="AV744" i="10"/>
  <c r="AV748" i="10"/>
  <c r="AV752" i="10"/>
  <c r="AV756" i="10"/>
  <c r="Z756" i="1"/>
  <c r="Z755" i="1"/>
  <c r="Z754" i="1"/>
  <c r="Z753" i="1"/>
  <c r="Z752" i="1"/>
  <c r="Z751" i="1"/>
  <c r="Z750" i="1"/>
  <c r="Z749" i="1"/>
  <c r="Z748" i="1"/>
  <c r="Z747" i="1"/>
  <c r="Z746" i="1"/>
  <c r="Z745" i="1"/>
  <c r="Z744" i="1"/>
  <c r="Z743" i="1"/>
  <c r="Z742" i="1"/>
  <c r="Z741" i="1"/>
  <c r="Z740" i="1"/>
  <c r="Z739" i="1"/>
  <c r="Z738" i="1"/>
  <c r="Z737" i="1"/>
  <c r="Z736" i="1"/>
  <c r="Z735" i="1"/>
  <c r="Z734" i="1"/>
  <c r="Z733" i="1"/>
  <c r="Z732" i="1"/>
  <c r="Z731" i="1"/>
  <c r="Z730" i="1"/>
  <c r="Z729" i="1"/>
  <c r="Z728" i="1"/>
  <c r="Z727" i="1"/>
  <c r="Z726" i="1"/>
  <c r="Z725" i="1"/>
  <c r="Z724" i="1"/>
  <c r="Z723" i="1"/>
  <c r="Z722" i="1"/>
  <c r="Z721" i="1"/>
  <c r="Z720" i="1"/>
  <c r="Z719" i="1"/>
  <c r="Z718" i="1"/>
  <c r="Z717" i="1"/>
  <c r="Z716" i="1"/>
  <c r="Z715" i="1"/>
  <c r="Z714" i="1"/>
  <c r="Z713" i="1"/>
  <c r="Z712" i="1"/>
  <c r="Z711" i="1"/>
  <c r="Z710" i="1"/>
  <c r="Z709" i="1"/>
  <c r="Z708" i="1"/>
  <c r="Z707" i="1"/>
  <c r="Z706" i="1"/>
  <c r="Z705" i="1"/>
  <c r="Z704" i="1"/>
  <c r="Z703" i="1"/>
  <c r="Z702" i="1"/>
  <c r="Z701" i="1"/>
  <c r="Z700" i="1"/>
  <c r="Z699" i="1"/>
  <c r="Z698" i="1"/>
  <c r="Z697" i="1"/>
  <c r="Z696" i="1"/>
  <c r="Z695" i="1"/>
  <c r="Z694" i="1"/>
  <c r="Z693" i="1"/>
  <c r="Z692" i="1"/>
  <c r="Z691" i="1"/>
  <c r="Z690" i="1"/>
  <c r="Z689" i="1"/>
  <c r="Z688" i="1"/>
  <c r="Z687" i="1"/>
  <c r="Z686" i="1"/>
  <c r="Z685" i="1"/>
  <c r="Z684" i="1"/>
  <c r="Z683" i="1"/>
  <c r="Z682" i="1"/>
  <c r="Z681" i="1"/>
  <c r="Z680" i="1"/>
  <c r="Z679" i="1"/>
  <c r="Z678" i="1"/>
  <c r="Z677" i="1"/>
  <c r="Z676" i="1"/>
  <c r="Z675" i="1"/>
  <c r="Z674" i="1"/>
  <c r="Z673" i="1"/>
  <c r="Z672" i="1"/>
  <c r="Z671" i="1"/>
  <c r="Z670" i="1"/>
  <c r="Z669" i="1"/>
  <c r="Z668" i="1"/>
  <c r="Z667" i="1"/>
  <c r="Z666" i="1"/>
  <c r="Z665" i="1"/>
  <c r="Z664" i="1"/>
  <c r="Z663" i="1"/>
  <c r="Z662" i="1"/>
  <c r="Z661" i="1"/>
  <c r="Z660" i="1"/>
  <c r="Z659" i="1"/>
  <c r="Z658" i="1"/>
  <c r="Z657" i="1"/>
  <c r="Z656" i="1"/>
  <c r="Z655" i="1"/>
  <c r="Z654" i="1"/>
  <c r="Z653" i="1"/>
  <c r="Z652" i="1"/>
  <c r="Z651" i="1"/>
  <c r="Z650" i="1"/>
  <c r="Z649" i="1"/>
  <c r="Z648" i="1"/>
  <c r="Z647" i="1"/>
  <c r="Z646" i="1"/>
  <c r="Z645" i="1"/>
  <c r="Z644" i="1"/>
  <c r="Z643" i="1"/>
  <c r="Z642" i="1"/>
  <c r="Z641" i="1"/>
  <c r="Z640" i="1"/>
  <c r="Z639" i="1"/>
  <c r="Z638" i="1"/>
  <c r="Z637" i="1"/>
  <c r="Z636" i="1"/>
  <c r="Z635" i="1"/>
  <c r="Z634" i="1"/>
  <c r="Z633" i="1"/>
  <c r="Z632" i="1"/>
  <c r="Z631" i="1"/>
  <c r="Z630" i="1"/>
  <c r="Z629" i="1"/>
  <c r="Z628" i="1"/>
  <c r="Z627" i="1"/>
  <c r="Z626" i="1"/>
  <c r="Z625" i="1"/>
  <c r="Z624" i="1"/>
  <c r="Z623" i="1"/>
  <c r="Z622" i="1"/>
  <c r="Z621" i="1"/>
  <c r="Z620" i="1"/>
  <c r="Z619" i="1"/>
  <c r="Z618" i="1"/>
  <c r="Z617" i="1"/>
  <c r="Z616" i="1"/>
  <c r="Z615" i="1"/>
  <c r="Z614" i="1"/>
  <c r="Z613" i="1"/>
  <c r="Z612" i="1"/>
  <c r="Z611" i="1"/>
  <c r="Z610" i="1"/>
  <c r="Z609" i="1"/>
  <c r="Z608" i="1"/>
  <c r="Z607" i="1"/>
  <c r="Z606" i="1"/>
  <c r="Z605" i="1"/>
  <c r="Z604" i="1"/>
  <c r="Z603" i="1"/>
  <c r="Z602" i="1"/>
  <c r="Z601" i="1"/>
  <c r="Z600" i="1"/>
  <c r="Z599" i="1"/>
  <c r="Z598" i="1"/>
  <c r="Z597" i="1"/>
  <c r="Z596" i="1"/>
  <c r="Z595" i="1"/>
  <c r="Z594" i="1"/>
  <c r="Z593" i="1"/>
  <c r="Z592" i="1"/>
  <c r="Z591" i="1"/>
  <c r="Z590" i="1"/>
  <c r="Z589" i="1"/>
  <c r="Z588" i="1"/>
  <c r="Z587" i="1"/>
  <c r="Z586" i="1"/>
  <c r="Z585" i="1"/>
  <c r="Z584" i="1"/>
  <c r="Z583" i="1"/>
  <c r="Z582" i="1"/>
  <c r="Z581" i="1"/>
  <c r="Z580" i="1"/>
  <c r="Z579" i="1"/>
  <c r="Z578" i="1"/>
  <c r="Z577" i="1"/>
  <c r="Z576" i="1"/>
  <c r="Z575" i="1"/>
  <c r="Z574" i="1"/>
  <c r="Z573" i="1"/>
  <c r="Z572" i="1"/>
  <c r="Z571" i="1"/>
  <c r="Z570" i="1"/>
  <c r="Z569" i="1"/>
  <c r="Z568" i="1"/>
  <c r="Z567" i="1"/>
  <c r="Z566" i="1"/>
  <c r="Z565" i="1"/>
  <c r="Z564" i="1"/>
  <c r="Z563" i="1"/>
  <c r="Z562" i="1"/>
  <c r="Z561" i="1"/>
  <c r="Z560" i="1"/>
  <c r="Z559" i="1"/>
  <c r="Z558" i="1"/>
  <c r="Z557" i="1"/>
  <c r="Z556" i="1"/>
  <c r="Z555" i="1"/>
  <c r="Z554" i="1"/>
  <c r="Z553" i="1"/>
  <c r="Z552" i="1"/>
  <c r="Z551" i="1"/>
  <c r="Z550" i="1"/>
  <c r="Z549" i="1"/>
  <c r="Z548" i="1"/>
  <c r="Z547" i="1"/>
  <c r="Z546" i="1"/>
  <c r="Z545" i="1"/>
  <c r="Z544" i="1"/>
  <c r="Z543" i="1"/>
  <c r="Z542" i="1"/>
  <c r="Z541" i="1"/>
  <c r="Z540" i="1"/>
  <c r="Z539" i="1"/>
  <c r="Z538" i="1"/>
  <c r="Z537" i="1"/>
  <c r="Z536" i="1"/>
  <c r="Z535" i="1"/>
  <c r="Z534" i="1"/>
  <c r="Z533" i="1"/>
  <c r="Z532" i="1"/>
  <c r="Z531" i="1"/>
  <c r="Z530" i="1"/>
  <c r="Z529" i="1"/>
  <c r="Z528" i="1"/>
  <c r="Z527" i="1"/>
  <c r="Z526" i="1"/>
  <c r="Z525" i="1"/>
  <c r="Z524" i="1"/>
  <c r="Z523" i="1"/>
  <c r="Z522" i="1"/>
  <c r="Z521" i="1"/>
  <c r="Z520" i="1"/>
  <c r="Z519" i="1"/>
  <c r="Z518" i="1"/>
  <c r="Z517" i="1"/>
  <c r="Z516" i="1"/>
  <c r="Z515" i="1"/>
  <c r="Z514" i="1"/>
  <c r="Z513" i="1"/>
  <c r="Z512" i="1"/>
  <c r="Z511" i="1"/>
  <c r="Z510" i="1"/>
  <c r="Z509" i="1"/>
  <c r="Z508" i="1"/>
  <c r="Z507" i="1"/>
  <c r="Z506" i="1"/>
  <c r="Z505" i="1"/>
  <c r="Z504" i="1"/>
  <c r="Z503" i="1"/>
  <c r="Z502" i="1"/>
  <c r="Z501" i="1"/>
  <c r="Z500" i="1"/>
  <c r="Z499" i="1"/>
  <c r="Z498" i="1"/>
  <c r="Z497" i="1"/>
  <c r="Z496" i="1"/>
  <c r="Z495" i="1"/>
  <c r="Z494" i="1"/>
  <c r="Z493" i="1"/>
  <c r="Z492" i="1"/>
  <c r="Z491" i="1"/>
  <c r="Z490" i="1"/>
  <c r="Z489" i="1"/>
  <c r="Z488" i="1"/>
  <c r="Z487" i="1"/>
  <c r="Z486" i="1"/>
  <c r="Z485" i="1"/>
  <c r="Z484" i="1"/>
  <c r="Z483" i="1"/>
  <c r="Z482" i="1"/>
  <c r="Z481" i="1"/>
  <c r="Z480" i="1"/>
  <c r="Z479" i="1"/>
  <c r="Z478" i="1"/>
  <c r="Z477" i="1"/>
  <c r="Z476" i="1"/>
  <c r="Z475" i="1"/>
  <c r="Z474" i="1"/>
  <c r="Z473" i="1"/>
  <c r="Z472" i="1"/>
  <c r="Z471" i="1"/>
  <c r="Z470" i="1"/>
  <c r="Z469" i="1"/>
  <c r="Z468" i="1"/>
  <c r="Z467" i="1"/>
  <c r="Z466" i="1"/>
  <c r="Z465" i="1"/>
  <c r="Z464" i="1"/>
  <c r="Z463" i="1"/>
  <c r="Z462" i="1"/>
  <c r="Z461" i="1"/>
  <c r="Z460" i="1"/>
  <c r="Z459" i="1"/>
  <c r="Z458" i="1"/>
  <c r="Z457" i="1"/>
  <c r="Z456" i="1"/>
  <c r="Z455" i="1"/>
  <c r="Z454" i="1"/>
  <c r="Z453" i="1"/>
  <c r="Z452" i="1"/>
  <c r="Z451" i="1"/>
  <c r="Z450" i="1"/>
  <c r="Z449" i="1"/>
  <c r="Z448" i="1"/>
  <c r="Z447" i="1"/>
  <c r="Z446" i="1"/>
  <c r="Z445" i="1"/>
  <c r="Z444" i="1"/>
  <c r="Z443" i="1"/>
  <c r="Z442" i="1"/>
  <c r="Z441" i="1"/>
  <c r="Z440" i="1"/>
  <c r="Z439" i="1"/>
  <c r="Z438" i="1"/>
  <c r="Z437" i="1"/>
  <c r="Z436" i="1"/>
  <c r="Z435" i="1"/>
  <c r="Z434" i="1"/>
  <c r="Z433" i="1"/>
  <c r="Z432" i="1"/>
  <c r="Z431" i="1"/>
  <c r="Z430" i="1"/>
  <c r="Z429" i="1"/>
  <c r="Z428" i="1"/>
  <c r="Z427" i="1"/>
  <c r="Z426" i="1"/>
  <c r="Z425" i="1"/>
  <c r="Z424" i="1"/>
  <c r="Z423" i="1"/>
  <c r="Z422" i="1"/>
  <c r="Z421" i="1"/>
  <c r="Z420" i="1"/>
  <c r="Z419" i="1"/>
  <c r="Z418" i="1"/>
  <c r="Z417" i="1"/>
  <c r="Z416" i="1"/>
  <c r="Z415" i="1"/>
  <c r="Z414" i="1"/>
  <c r="Z413" i="1"/>
  <c r="Z412" i="1"/>
  <c r="Z411" i="1"/>
  <c r="Z410" i="1"/>
  <c r="Z409" i="1"/>
  <c r="Z408" i="1"/>
  <c r="Z407" i="1"/>
  <c r="Z406" i="1"/>
  <c r="Z405" i="1"/>
  <c r="Z404" i="1"/>
  <c r="Z403" i="1"/>
  <c r="Z402" i="1"/>
  <c r="Z401" i="1"/>
  <c r="Z400" i="1"/>
  <c r="Z399" i="1"/>
  <c r="Z398" i="1"/>
  <c r="Z397" i="1"/>
  <c r="Z396" i="1"/>
  <c r="Z395" i="1"/>
  <c r="Z394" i="1"/>
  <c r="Z393" i="1"/>
  <c r="Z392" i="1"/>
  <c r="Z391" i="1"/>
  <c r="Z390" i="1"/>
  <c r="Z389" i="1"/>
  <c r="Z388" i="1"/>
  <c r="Z387" i="1"/>
  <c r="Z386" i="1"/>
  <c r="Z385" i="1"/>
  <c r="Z384" i="1"/>
  <c r="Z383" i="1"/>
  <c r="Z382" i="1"/>
  <c r="Z381" i="1"/>
  <c r="Z380" i="1"/>
  <c r="Z379" i="1"/>
  <c r="Z378" i="1"/>
  <c r="Z377" i="1"/>
  <c r="Z376" i="1"/>
  <c r="Z375" i="1"/>
  <c r="Z374" i="1"/>
  <c r="Z373" i="1"/>
  <c r="Z372" i="1"/>
  <c r="Z371" i="1"/>
  <c r="Z370" i="1"/>
  <c r="Z369" i="1"/>
  <c r="Z368" i="1"/>
  <c r="Z367" i="1"/>
  <c r="Z366" i="1"/>
  <c r="Z365" i="1"/>
  <c r="Z364" i="1"/>
  <c r="Z363" i="1"/>
  <c r="Z362" i="1"/>
  <c r="Z361" i="1"/>
  <c r="Z360" i="1"/>
  <c r="Z359" i="1"/>
  <c r="Z358" i="1"/>
  <c r="Z357" i="1"/>
  <c r="Z356" i="1"/>
  <c r="Z355" i="1"/>
  <c r="Z354" i="1"/>
  <c r="Z353" i="1"/>
  <c r="Z352" i="1"/>
  <c r="Z351" i="1"/>
  <c r="Z350" i="1"/>
  <c r="Z349" i="1"/>
  <c r="Z348" i="1"/>
  <c r="Z347" i="1"/>
  <c r="Z346" i="1"/>
  <c r="Z345" i="1"/>
  <c r="Z344" i="1"/>
  <c r="Z343" i="1"/>
  <c r="Z342" i="1"/>
  <c r="Z341" i="1"/>
  <c r="Z340" i="1"/>
  <c r="Z339" i="1"/>
  <c r="Z338" i="1"/>
  <c r="Z337" i="1"/>
  <c r="Z336" i="1"/>
  <c r="Z335" i="1"/>
  <c r="Z334" i="1"/>
  <c r="Z333" i="1"/>
  <c r="Z332" i="1"/>
  <c r="Z331" i="1"/>
  <c r="Z330" i="1"/>
  <c r="Z329" i="1"/>
  <c r="Z328" i="1"/>
  <c r="Z327" i="1"/>
  <c r="Z326" i="1"/>
  <c r="Z325" i="1"/>
  <c r="Z324" i="1"/>
  <c r="Z323" i="1"/>
  <c r="Z322" i="1"/>
  <c r="Z321" i="1"/>
  <c r="Z320" i="1"/>
  <c r="Z319" i="1"/>
  <c r="Z318" i="1"/>
  <c r="Z317" i="1"/>
  <c r="Z316" i="1"/>
  <c r="Z315" i="1"/>
  <c r="Z314" i="1"/>
  <c r="Z313" i="1"/>
  <c r="Z312" i="1"/>
  <c r="Z311" i="1"/>
  <c r="Z310" i="1"/>
  <c r="Z309" i="1"/>
  <c r="Z308" i="1"/>
  <c r="Z307" i="1"/>
  <c r="Z306" i="1"/>
  <c r="Z305" i="1"/>
  <c r="Z304" i="1"/>
  <c r="Z303" i="1"/>
  <c r="Z302" i="1"/>
  <c r="Z301" i="1"/>
  <c r="Z300" i="1"/>
  <c r="Z299" i="1"/>
  <c r="Z298" i="1"/>
  <c r="Z297" i="1"/>
  <c r="Z296" i="1"/>
  <c r="Z295" i="1"/>
  <c r="Z294" i="1"/>
  <c r="Z293" i="1"/>
  <c r="Z292" i="1"/>
  <c r="Z291" i="1"/>
  <c r="Z290" i="1"/>
  <c r="Z289" i="1"/>
  <c r="Z288" i="1"/>
  <c r="Z287" i="1"/>
  <c r="Z286" i="1"/>
  <c r="Z285" i="1"/>
  <c r="Z284" i="1"/>
  <c r="Z283" i="1"/>
  <c r="Z282" i="1"/>
  <c r="Z281" i="1"/>
  <c r="Z280" i="1"/>
  <c r="Z279" i="1"/>
  <c r="Z278" i="1"/>
  <c r="Z277" i="1"/>
  <c r="Z276" i="1"/>
  <c r="Z275" i="1"/>
  <c r="Z274" i="1"/>
  <c r="Z273" i="1"/>
  <c r="Z272" i="1"/>
  <c r="Z271" i="1"/>
  <c r="Z270" i="1"/>
  <c r="Z269" i="1"/>
  <c r="Z268" i="1"/>
  <c r="Z267" i="1"/>
  <c r="Z266" i="1"/>
  <c r="Z265" i="1"/>
  <c r="Z264" i="1"/>
  <c r="Z263" i="1"/>
  <c r="Z262" i="1"/>
  <c r="Z261" i="1"/>
  <c r="Z260" i="1"/>
  <c r="Z259" i="1"/>
  <c r="Z258" i="1"/>
  <c r="Z257" i="1"/>
  <c r="Z256" i="1"/>
  <c r="Z255" i="1"/>
  <c r="Z254" i="1"/>
  <c r="Z253" i="1"/>
  <c r="Z252" i="1"/>
  <c r="Z251" i="1"/>
  <c r="Z250" i="1"/>
  <c r="Z249" i="1"/>
  <c r="Z248" i="1"/>
  <c r="Z247" i="1"/>
  <c r="Z246" i="1"/>
  <c r="Z245" i="1"/>
  <c r="Z244" i="1"/>
  <c r="Z243" i="1"/>
  <c r="Z242" i="1"/>
  <c r="Z241" i="1"/>
  <c r="Z240" i="1"/>
  <c r="Z239" i="1"/>
  <c r="Z238" i="1"/>
  <c r="Z237" i="1"/>
  <c r="Z236" i="1"/>
  <c r="Z235" i="1"/>
  <c r="Z234" i="1"/>
  <c r="Z233" i="1"/>
  <c r="Z232" i="1"/>
  <c r="Z231" i="1"/>
  <c r="Z230" i="1"/>
  <c r="Z229" i="1"/>
  <c r="Z228" i="1"/>
  <c r="Z227" i="1"/>
  <c r="Z226" i="1"/>
  <c r="Z225" i="1"/>
  <c r="Z224" i="1"/>
  <c r="Z223" i="1"/>
  <c r="Z222" i="1"/>
  <c r="Z221" i="1"/>
  <c r="Z220" i="1"/>
  <c r="Z219" i="1"/>
  <c r="Z218" i="1"/>
  <c r="Z217" i="1"/>
  <c r="Z216" i="1"/>
  <c r="Z215" i="1"/>
  <c r="Z214" i="1"/>
  <c r="Z213" i="1"/>
  <c r="Z212" i="1"/>
  <c r="Z211" i="1"/>
  <c r="Z210" i="1"/>
  <c r="Z209" i="1"/>
  <c r="Z208" i="1"/>
  <c r="Z207" i="1"/>
  <c r="Z206" i="1"/>
  <c r="Z205" i="1"/>
  <c r="Z204" i="1"/>
  <c r="Z203" i="1"/>
  <c r="Z202" i="1"/>
  <c r="Z201" i="1"/>
  <c r="Z200" i="1"/>
  <c r="Z199" i="1"/>
  <c r="Z198" i="1"/>
  <c r="Z197" i="1"/>
  <c r="Z196" i="1"/>
  <c r="Z195" i="1"/>
  <c r="Z194" i="1"/>
  <c r="Z193" i="1"/>
  <c r="Z192" i="1"/>
  <c r="Z191" i="1"/>
  <c r="Z190" i="1"/>
  <c r="Z189" i="1"/>
  <c r="Z188" i="1"/>
  <c r="Z187" i="1"/>
  <c r="Z186" i="1"/>
  <c r="Z185" i="1"/>
  <c r="Z184" i="1"/>
  <c r="Z183" i="1"/>
  <c r="Z182" i="1"/>
  <c r="Z181" i="1"/>
  <c r="Z180" i="1"/>
  <c r="Z179" i="1"/>
  <c r="Z178" i="1"/>
  <c r="Z177" i="1"/>
  <c r="Z176" i="1"/>
  <c r="Z175" i="1"/>
  <c r="Z174" i="1"/>
  <c r="Z173" i="1"/>
  <c r="Z172" i="1"/>
  <c r="Z171" i="1"/>
  <c r="Z170" i="1"/>
  <c r="Z169" i="1"/>
  <c r="Z168" i="1"/>
  <c r="Z167" i="1"/>
  <c r="Z166" i="1"/>
  <c r="Z165" i="1"/>
  <c r="Z164" i="1"/>
  <c r="Z163" i="1"/>
  <c r="Z162" i="1"/>
  <c r="Z161" i="1"/>
  <c r="Z160" i="1"/>
  <c r="Z159" i="1"/>
  <c r="Z158" i="1"/>
  <c r="Z157" i="1"/>
  <c r="Z156" i="1"/>
  <c r="Z155" i="1"/>
  <c r="Z154" i="1"/>
  <c r="Z153" i="1"/>
  <c r="Z152" i="1"/>
  <c r="Z151" i="1"/>
  <c r="Z150" i="1"/>
  <c r="Z149" i="1"/>
  <c r="Z148" i="1"/>
  <c r="Z147" i="1"/>
  <c r="Z146" i="1"/>
  <c r="Z145" i="1"/>
  <c r="Z144" i="1"/>
  <c r="Z143" i="1"/>
  <c r="Z142" i="1"/>
  <c r="Z141" i="1"/>
  <c r="Z140" i="1"/>
  <c r="Z139" i="1"/>
  <c r="Z138" i="1"/>
  <c r="Z137" i="1"/>
  <c r="Z136" i="1"/>
  <c r="Z135" i="1"/>
  <c r="Z134" i="1"/>
  <c r="Z133" i="1"/>
  <c r="Z132" i="1"/>
  <c r="Z131" i="1"/>
  <c r="Z130" i="1"/>
  <c r="Z129" i="1"/>
  <c r="Z128" i="1"/>
  <c r="Z127" i="1"/>
  <c r="Z126" i="1"/>
  <c r="Z125" i="1"/>
  <c r="Z124" i="1"/>
  <c r="Z123" i="1"/>
  <c r="Z122" i="1"/>
  <c r="Z121" i="1"/>
  <c r="Z120" i="1"/>
  <c r="Z119" i="1"/>
  <c r="Z118" i="1"/>
  <c r="Z117" i="1"/>
  <c r="Z116" i="1"/>
  <c r="Z115" i="1"/>
  <c r="Z114" i="1"/>
  <c r="Z113" i="1"/>
  <c r="Z112" i="1"/>
  <c r="Z111" i="1"/>
  <c r="Z110" i="1"/>
  <c r="Z109" i="1"/>
  <c r="Z108" i="1"/>
  <c r="Z107" i="1"/>
  <c r="Z106" i="1"/>
  <c r="Z105" i="1"/>
  <c r="Z104" i="1"/>
  <c r="Z103" i="1"/>
  <c r="Z102" i="1"/>
  <c r="Z101" i="1"/>
  <c r="Z100" i="1"/>
  <c r="Z99" i="1"/>
  <c r="Z98" i="1"/>
  <c r="Z97" i="1"/>
  <c r="Z96" i="1"/>
  <c r="Z95" i="1"/>
  <c r="Z94" i="1"/>
  <c r="Z93" i="1"/>
  <c r="Z92" i="1"/>
  <c r="Z91" i="1"/>
  <c r="Z90" i="1"/>
  <c r="Z89" i="1"/>
  <c r="Z88" i="1"/>
  <c r="Z87" i="1"/>
  <c r="Z86" i="1"/>
  <c r="Z85" i="1"/>
  <c r="Z84" i="1"/>
  <c r="Z83" i="1"/>
  <c r="Z82" i="1"/>
  <c r="Z81" i="1"/>
  <c r="Z80" i="1"/>
  <c r="Z79" i="1"/>
  <c r="Z78" i="1"/>
  <c r="Z77" i="1"/>
  <c r="Z76" i="1"/>
  <c r="Z75" i="1"/>
  <c r="Z74" i="1"/>
  <c r="Z73" i="1"/>
  <c r="Z72" i="1"/>
  <c r="Z71" i="1"/>
  <c r="Z70" i="1"/>
  <c r="Z69" i="1"/>
  <c r="Z68" i="1"/>
  <c r="Z67" i="1"/>
  <c r="Z66" i="1"/>
  <c r="Z65" i="1"/>
  <c r="Z64" i="1"/>
  <c r="Z63" i="1"/>
  <c r="Z62" i="1"/>
  <c r="Z61" i="1"/>
  <c r="Z60" i="1"/>
  <c r="Z59" i="1"/>
  <c r="Z58" i="1"/>
  <c r="Z57" i="1"/>
  <c r="Z56" i="1"/>
  <c r="Z55" i="1"/>
  <c r="Z54" i="1"/>
  <c r="Z53" i="1"/>
  <c r="Z52" i="1"/>
  <c r="Z51" i="1"/>
  <c r="Z50" i="1"/>
  <c r="Z49" i="1"/>
  <c r="Z48" i="1"/>
  <c r="Z47" i="1"/>
  <c r="Z46" i="1"/>
  <c r="Z45" i="1"/>
  <c r="Z44" i="1"/>
  <c r="Z43" i="1"/>
  <c r="Z42" i="1"/>
  <c r="Z41" i="1"/>
  <c r="Z40" i="1"/>
  <c r="Z39" i="1"/>
  <c r="Z38" i="1"/>
  <c r="Z37" i="1"/>
  <c r="Z36" i="1"/>
  <c r="Z35" i="1"/>
  <c r="Z34" i="1"/>
  <c r="Z33" i="1"/>
  <c r="Z32" i="1"/>
  <c r="Z31" i="1"/>
  <c r="Z30" i="1"/>
  <c r="Z29" i="1"/>
  <c r="Z28" i="1"/>
  <c r="Z27" i="1"/>
  <c r="Z26" i="1"/>
  <c r="Z25" i="1"/>
  <c r="Z24" i="1"/>
  <c r="Z23" i="1"/>
  <c r="Z22" i="1"/>
  <c r="Z21" i="1"/>
  <c r="Z20" i="1"/>
  <c r="Z19" i="1"/>
  <c r="Z18" i="1"/>
  <c r="Z17" i="1"/>
  <c r="Z16" i="1"/>
  <c r="Z15" i="1"/>
  <c r="Z14" i="1"/>
  <c r="Z13" i="1"/>
  <c r="Z12" i="1"/>
  <c r="Z11" i="1"/>
  <c r="Z10" i="1"/>
  <c r="Z9" i="1"/>
  <c r="Z8" i="1"/>
  <c r="Z7" i="1"/>
  <c r="Z6" i="1"/>
  <c r="Z5" i="1"/>
  <c r="Z4" i="1"/>
  <c r="W32" i="1" l="1"/>
  <c r="T32" i="1"/>
  <c r="R32" i="1"/>
  <c r="W371" i="1"/>
  <c r="T371" i="1"/>
  <c r="R371" i="1"/>
  <c r="W222" i="1"/>
  <c r="T222" i="1"/>
  <c r="R222" i="1"/>
  <c r="W227" i="1"/>
  <c r="T227" i="1"/>
  <c r="R227" i="1"/>
  <c r="W128" i="1"/>
  <c r="T128" i="1"/>
  <c r="R128" i="1"/>
  <c r="W419" i="1"/>
  <c r="T419" i="1"/>
  <c r="R419" i="1"/>
  <c r="W361" i="1"/>
  <c r="T361" i="1"/>
  <c r="R361" i="1"/>
  <c r="W388" i="1"/>
  <c r="T388" i="1"/>
  <c r="R388" i="1"/>
  <c r="W663" i="1"/>
  <c r="T663" i="1"/>
  <c r="R663" i="1"/>
  <c r="W674" i="1"/>
  <c r="T674" i="1"/>
  <c r="R674" i="1"/>
  <c r="W643" i="1"/>
  <c r="T643" i="1"/>
  <c r="R643" i="1"/>
  <c r="W543" i="1"/>
  <c r="T543" i="1"/>
  <c r="R543" i="1"/>
  <c r="W315" i="1"/>
  <c r="T315" i="1"/>
  <c r="R315" i="1"/>
  <c r="W666" i="1"/>
  <c r="T666" i="1"/>
  <c r="R666" i="1"/>
  <c r="W148" i="1"/>
  <c r="T148" i="1"/>
  <c r="R148" i="1"/>
  <c r="W162" i="1"/>
  <c r="T162" i="1"/>
  <c r="R162" i="1"/>
  <c r="W146" i="1"/>
  <c r="T146" i="1"/>
  <c r="R146" i="1"/>
  <c r="W430" i="1"/>
  <c r="T430" i="1"/>
  <c r="R430" i="1"/>
  <c r="W651" i="1"/>
  <c r="T651" i="1"/>
  <c r="R651" i="1"/>
  <c r="W262" i="1"/>
  <c r="T262" i="1"/>
  <c r="R262" i="1"/>
  <c r="W35" i="1"/>
  <c r="T35" i="1"/>
  <c r="R35" i="1"/>
  <c r="W99" i="1"/>
  <c r="T99" i="1"/>
  <c r="R99" i="1"/>
  <c r="W436" i="1"/>
  <c r="T436" i="1"/>
  <c r="R436" i="1"/>
  <c r="W454" i="1"/>
  <c r="T454" i="1"/>
  <c r="R454" i="1"/>
  <c r="W668" i="1"/>
  <c r="T668" i="1"/>
  <c r="R668" i="1"/>
  <c r="W533" i="1"/>
  <c r="T533" i="1"/>
  <c r="R533" i="1"/>
  <c r="W267" i="1"/>
  <c r="T267" i="1"/>
  <c r="R267" i="1"/>
  <c r="T741" i="1" l="1"/>
  <c r="V741" i="10" s="1"/>
  <c r="T740" i="1"/>
  <c r="V740" i="10" s="1"/>
  <c r="T736" i="1"/>
  <c r="V736" i="10" s="1"/>
  <c r="T735" i="1"/>
  <c r="V735" i="10" s="1"/>
  <c r="T734" i="1"/>
  <c r="V734" i="10" s="1"/>
  <c r="T733" i="1"/>
  <c r="V733" i="10" s="1"/>
  <c r="T732" i="1"/>
  <c r="V732" i="10" s="1"/>
  <c r="T739" i="1"/>
  <c r="V739" i="10" s="1"/>
  <c r="T738" i="1"/>
  <c r="V738" i="10" s="1"/>
  <c r="T737" i="1"/>
  <c r="V737" i="10" s="1"/>
  <c r="T731" i="1"/>
  <c r="V731" i="10" s="1"/>
  <c r="T722" i="1"/>
  <c r="V722" i="10" s="1"/>
  <c r="T718" i="1"/>
  <c r="V718" i="10" s="1"/>
  <c r="T715" i="1"/>
  <c r="V715" i="10" s="1"/>
  <c r="T712" i="1"/>
  <c r="V712" i="10" s="1"/>
  <c r="T604" i="1"/>
  <c r="V604" i="10" s="1"/>
  <c r="T599" i="1"/>
  <c r="V599" i="10" s="1"/>
  <c r="T598" i="1"/>
  <c r="V598" i="10" s="1"/>
  <c r="T597" i="1"/>
  <c r="V597" i="10" s="1"/>
  <c r="T596" i="1"/>
  <c r="V596" i="10" s="1"/>
  <c r="T594" i="1"/>
  <c r="V594" i="10" s="1"/>
  <c r="T593" i="1"/>
  <c r="V593" i="10" s="1"/>
  <c r="T592" i="1"/>
  <c r="V592" i="10" s="1"/>
  <c r="T730" i="1"/>
  <c r="V730" i="10" s="1"/>
  <c r="T723" i="1"/>
  <c r="V723" i="10" s="1"/>
  <c r="T609" i="1"/>
  <c r="V609" i="10" s="1"/>
  <c r="T608" i="1"/>
  <c r="V608" i="10" s="1"/>
  <c r="T607" i="1"/>
  <c r="V607" i="10" s="1"/>
  <c r="T606" i="1"/>
  <c r="V606" i="10" s="1"/>
  <c r="T605" i="1"/>
  <c r="V605" i="10" s="1"/>
  <c r="T619" i="1"/>
  <c r="V619" i="10" s="1"/>
  <c r="T603" i="1"/>
  <c r="V603" i="10" s="1"/>
  <c r="T602" i="1"/>
  <c r="V602" i="10" s="1"/>
  <c r="T601" i="1"/>
  <c r="V601" i="10" s="1"/>
  <c r="T600" i="1"/>
  <c r="V600" i="10" s="1"/>
  <c r="T595" i="1"/>
  <c r="V595" i="10" s="1"/>
  <c r="T484" i="1"/>
  <c r="V484" i="10" s="1"/>
  <c r="T482" i="1"/>
  <c r="V482" i="10" s="1"/>
  <c r="T481" i="1"/>
  <c r="V481" i="10" s="1"/>
  <c r="T479" i="1"/>
  <c r="V479" i="10" s="1"/>
  <c r="T478" i="1"/>
  <c r="V478" i="10" s="1"/>
  <c r="T477" i="1"/>
  <c r="V477" i="10" s="1"/>
  <c r="T476" i="1"/>
  <c r="V476" i="10" s="1"/>
  <c r="T472" i="1"/>
  <c r="V472" i="10" s="1"/>
  <c r="T471" i="1"/>
  <c r="V471" i="10" s="1"/>
  <c r="T464" i="1"/>
  <c r="V464" i="10" s="1"/>
  <c r="T719" i="1"/>
  <c r="V719" i="10" s="1"/>
  <c r="T647" i="1"/>
  <c r="V647" i="10" s="1"/>
  <c r="T756" i="1"/>
  <c r="V756" i="10" s="1"/>
  <c r="T729" i="1"/>
  <c r="V729" i="10" s="1"/>
  <c r="T4" i="1"/>
  <c r="T724" i="1"/>
  <c r="V724" i="10" s="1"/>
  <c r="T486" i="1"/>
  <c r="V486" i="10" s="1"/>
  <c r="T485" i="1"/>
  <c r="V485" i="10" s="1"/>
  <c r="T483" i="1"/>
  <c r="V483" i="10" s="1"/>
  <c r="T480" i="1"/>
  <c r="V480" i="10" s="1"/>
  <c r="T475" i="1"/>
  <c r="V475" i="10" s="1"/>
  <c r="T474" i="1"/>
  <c r="V474" i="10" s="1"/>
  <c r="T473" i="1"/>
  <c r="V473" i="10" s="1"/>
  <c r="T421" i="1"/>
  <c r="V421" i="10" s="1"/>
  <c r="T747" i="1"/>
  <c r="V747" i="10" s="1"/>
  <c r="T409" i="1"/>
  <c r="V409" i="10" s="1"/>
  <c r="T695" i="1"/>
  <c r="V695" i="10" s="1"/>
  <c r="T755" i="1"/>
  <c r="V755" i="10" s="1"/>
  <c r="T745" i="1"/>
  <c r="V745" i="10" s="1"/>
  <c r="T534" i="1"/>
  <c r="V534" i="10" s="1"/>
  <c r="T318" i="1"/>
  <c r="V318" i="10" s="1"/>
  <c r="T492" i="1"/>
  <c r="V492" i="10" s="1"/>
  <c r="T501" i="1"/>
  <c r="V501" i="10" s="1"/>
  <c r="T126" i="1"/>
  <c r="V126" i="10" s="1"/>
  <c r="T448" i="1"/>
  <c r="V448" i="10" s="1"/>
  <c r="T495" i="1"/>
  <c r="V495" i="10" s="1"/>
  <c r="T14" i="1"/>
  <c r="V14" i="10" s="1"/>
  <c r="T254" i="1"/>
  <c r="V254" i="10" s="1"/>
  <c r="T635" i="1"/>
  <c r="V635" i="10" s="1"/>
  <c r="T127" i="1"/>
  <c r="T200" i="1"/>
  <c r="V200" i="10" s="1"/>
  <c r="T164" i="1"/>
  <c r="V164" i="10" s="1"/>
  <c r="T743" i="1"/>
  <c r="V743" i="10" s="1"/>
  <c r="T12" i="1"/>
  <c r="V12" i="10" s="1"/>
  <c r="T727" i="1"/>
  <c r="V727" i="10" s="1"/>
  <c r="T382" i="1"/>
  <c r="V382" i="10" s="1"/>
  <c r="T351" i="1"/>
  <c r="V351" i="10" s="1"/>
  <c r="T10" i="1"/>
  <c r="V10" i="10" s="1"/>
  <c r="T547" i="1"/>
  <c r="V547" i="10" s="1"/>
  <c r="T73" i="1"/>
  <c r="V73" i="10" s="1"/>
  <c r="T290" i="1"/>
  <c r="V290" i="10" s="1"/>
  <c r="T578" i="1"/>
  <c r="V578" i="10" s="1"/>
  <c r="T11" i="1"/>
  <c r="V11" i="10" s="1"/>
  <c r="T418" i="1"/>
  <c r="T638" i="1"/>
  <c r="V638" i="10" s="1"/>
  <c r="T537" i="1"/>
  <c r="V537" i="10" s="1"/>
  <c r="T420" i="1"/>
  <c r="V420" i="10" s="1"/>
  <c r="T500" i="1"/>
  <c r="V500" i="10" s="1"/>
  <c r="T280" i="1"/>
  <c r="V280" i="10" s="1"/>
  <c r="T620" i="1"/>
  <c r="V620" i="10" s="1"/>
  <c r="T347" i="1"/>
  <c r="V347" i="10" s="1"/>
  <c r="T362" i="1"/>
  <c r="V362" i="10" s="1"/>
  <c r="T364" i="1"/>
  <c r="V364" i="10" s="1"/>
  <c r="T365" i="1"/>
  <c r="V365" i="10" s="1"/>
  <c r="T363" i="1"/>
  <c r="V363" i="10" s="1"/>
  <c r="T7" i="1"/>
  <c r="V7" i="10" s="1"/>
  <c r="T575" i="1"/>
  <c r="V575" i="10" s="1"/>
  <c r="T711" i="1"/>
  <c r="V711" i="10" s="1"/>
  <c r="T360" i="1"/>
  <c r="T660" i="1"/>
  <c r="V660" i="10" s="1"/>
  <c r="T176" i="1"/>
  <c r="V176" i="10" s="1"/>
  <c r="T616" i="1"/>
  <c r="V616" i="10" s="1"/>
  <c r="T398" i="1"/>
  <c r="V398" i="10" s="1"/>
  <c r="T590" i="1"/>
  <c r="V590" i="10" s="1"/>
  <c r="T239" i="1"/>
  <c r="V239" i="10" s="1"/>
  <c r="T310" i="1"/>
  <c r="V310" i="10" s="1"/>
  <c r="T311" i="1"/>
  <c r="V311" i="10" s="1"/>
  <c r="T312" i="1"/>
  <c r="V312" i="10" s="1"/>
  <c r="T309" i="1"/>
  <c r="V309" i="10" s="1"/>
  <c r="T639" i="1"/>
  <c r="V639" i="10" s="1"/>
  <c r="T496" i="1"/>
  <c r="V496" i="10" s="1"/>
  <c r="T459" i="1"/>
  <c r="V459" i="10" s="1"/>
  <c r="T387" i="1"/>
  <c r="T709" i="1"/>
  <c r="V709" i="10" s="1"/>
  <c r="T278" i="1"/>
  <c r="V278" i="10" s="1"/>
  <c r="T279" i="1"/>
  <c r="V279" i="10" s="1"/>
  <c r="T509" i="1"/>
  <c r="V509" i="10" s="1"/>
  <c r="T446" i="1"/>
  <c r="V446" i="10" s="1"/>
  <c r="T708" i="1"/>
  <c r="V708" i="10" s="1"/>
  <c r="T584" i="1"/>
  <c r="V584" i="10" s="1"/>
  <c r="T220" i="1"/>
  <c r="V220" i="10" s="1"/>
  <c r="T646" i="1"/>
  <c r="V646" i="10" s="1"/>
  <c r="T527" i="1"/>
  <c r="V527" i="10" s="1"/>
  <c r="T550" i="1"/>
  <c r="V550" i="10" s="1"/>
  <c r="T558" i="1"/>
  <c r="V558" i="10" s="1"/>
  <c r="T644" i="1"/>
  <c r="V644" i="10" s="1"/>
  <c r="T503" i="1"/>
  <c r="V503" i="10" s="1"/>
  <c r="T402" i="1"/>
  <c r="V402" i="10" s="1"/>
  <c r="T702" i="1"/>
  <c r="V702" i="10" s="1"/>
  <c r="T383" i="1"/>
  <c r="V383" i="10" s="1"/>
  <c r="T463" i="1"/>
  <c r="V463" i="10" s="1"/>
  <c r="T661" i="1"/>
  <c r="V661" i="10" s="1"/>
  <c r="T671" i="1"/>
  <c r="V671" i="10" s="1"/>
  <c r="T306" i="1"/>
  <c r="V306" i="10" s="1"/>
  <c r="T260" i="1"/>
  <c r="V260" i="10" s="1"/>
  <c r="T499" i="1"/>
  <c r="V499" i="10" s="1"/>
  <c r="T570" i="1"/>
  <c r="V570" i="10" s="1"/>
  <c r="T412" i="1"/>
  <c r="V412" i="10" s="1"/>
  <c r="T352" i="1"/>
  <c r="V352" i="10" s="1"/>
  <c r="T662" i="1"/>
  <c r="T457" i="1"/>
  <c r="V457" i="10" s="1"/>
  <c r="T447" i="1"/>
  <c r="V447" i="10" s="1"/>
  <c r="T572" i="1"/>
  <c r="V572" i="10" s="1"/>
  <c r="T673" i="1"/>
  <c r="T213" i="1"/>
  <c r="V213" i="10" s="1"/>
  <c r="T195" i="1"/>
  <c r="V195" i="10" s="1"/>
  <c r="T92" i="1"/>
  <c r="V92" i="10" s="1"/>
  <c r="T585" i="1"/>
  <c r="V585" i="10" s="1"/>
  <c r="T219" i="1"/>
  <c r="V219" i="10" s="1"/>
  <c r="T634" i="1"/>
  <c r="V634" i="10" s="1"/>
  <c r="T561" i="1"/>
  <c r="V561" i="10" s="1"/>
  <c r="T544" i="1"/>
  <c r="V544" i="10" s="1"/>
  <c r="T296" i="1"/>
  <c r="V296" i="10" s="1"/>
  <c r="T653" i="1"/>
  <c r="V653" i="10" s="1"/>
  <c r="T502" i="1"/>
  <c r="V502" i="10" s="1"/>
  <c r="T713" i="1"/>
  <c r="V713" i="10" s="1"/>
  <c r="T688" i="1"/>
  <c r="V688" i="10" s="1"/>
  <c r="T19" i="1"/>
  <c r="V19" i="10" s="1"/>
  <c r="T15" i="1"/>
  <c r="V15" i="10" s="1"/>
  <c r="T231" i="1"/>
  <c r="V231" i="10" s="1"/>
  <c r="T372" i="1"/>
  <c r="V372" i="10" s="1"/>
  <c r="T451" i="1"/>
  <c r="V451" i="10" s="1"/>
  <c r="T17" i="1"/>
  <c r="V17" i="10" s="1"/>
  <c r="T60" i="1"/>
  <c r="V60" i="10" s="1"/>
  <c r="T514" i="1"/>
  <c r="V514" i="10" s="1"/>
  <c r="T42" i="1"/>
  <c r="V42" i="10" s="1"/>
  <c r="T664" i="1"/>
  <c r="V664" i="10" s="1"/>
  <c r="T121" i="1"/>
  <c r="V121" i="10" s="1"/>
  <c r="T355" i="1"/>
  <c r="V355" i="10" s="1"/>
  <c r="T104" i="1"/>
  <c r="V104" i="10" s="1"/>
  <c r="T333" i="1"/>
  <c r="V333" i="10" s="1"/>
  <c r="T684" i="1"/>
  <c r="V684" i="10" s="1"/>
  <c r="T728" i="1"/>
  <c r="V728" i="10" s="1"/>
  <c r="T208" i="1"/>
  <c r="V208" i="10" s="1"/>
  <c r="T125" i="1"/>
  <c r="V125" i="10" s="1"/>
  <c r="T276" i="1"/>
  <c r="V276" i="10" s="1"/>
  <c r="T525" i="1"/>
  <c r="V525" i="10" s="1"/>
  <c r="T153" i="1"/>
  <c r="V153" i="10" s="1"/>
  <c r="T384" i="1"/>
  <c r="V384" i="10" s="1"/>
  <c r="T299" i="1"/>
  <c r="V299" i="10" s="1"/>
  <c r="T353" i="1"/>
  <c r="V353" i="10" s="1"/>
  <c r="T307" i="1"/>
  <c r="V307" i="10" s="1"/>
  <c r="T726" i="1"/>
  <c r="V726" i="10" s="1"/>
  <c r="T566" i="1"/>
  <c r="V566" i="10" s="1"/>
  <c r="T197" i="1"/>
  <c r="V197" i="10" s="1"/>
  <c r="T682" i="1"/>
  <c r="V682" i="10" s="1"/>
  <c r="T230" i="1"/>
  <c r="V230" i="10" s="1"/>
  <c r="T305" i="1"/>
  <c r="V305" i="10" s="1"/>
  <c r="T69" i="1"/>
  <c r="V69" i="10" s="1"/>
  <c r="T142" i="1"/>
  <c r="V142" i="10" s="1"/>
  <c r="T556" i="1"/>
  <c r="V556" i="10" s="1"/>
  <c r="T152" i="1"/>
  <c r="V152" i="10" s="1"/>
  <c r="T528" i="1"/>
  <c r="V528" i="10" s="1"/>
  <c r="T189" i="1"/>
  <c r="V189" i="10" s="1"/>
  <c r="T71" i="1"/>
  <c r="V71" i="10" s="1"/>
  <c r="T378" i="1"/>
  <c r="V378" i="10" s="1"/>
  <c r="T441" i="1"/>
  <c r="V441" i="10" s="1"/>
  <c r="T416" i="1"/>
  <c r="V416" i="10" s="1"/>
  <c r="T522" i="1"/>
  <c r="V522" i="10" s="1"/>
  <c r="T742" i="1"/>
  <c r="V742" i="10" s="1"/>
  <c r="T277" i="1"/>
  <c r="V277" i="10" s="1"/>
  <c r="T396" i="1"/>
  <c r="V396" i="10" s="1"/>
  <c r="T376" i="1"/>
  <c r="V376" i="10" s="1"/>
  <c r="T431" i="1"/>
  <c r="V431" i="10" s="1"/>
  <c r="T535" i="1"/>
  <c r="V535" i="10" s="1"/>
  <c r="T511" i="1"/>
  <c r="V511" i="10" s="1"/>
  <c r="T410" i="1"/>
  <c r="V410" i="10" s="1"/>
  <c r="T512" i="1"/>
  <c r="V512" i="10" s="1"/>
  <c r="T657" i="1"/>
  <c r="V657" i="10" s="1"/>
  <c r="T415" i="1"/>
  <c r="V415" i="10" s="1"/>
  <c r="T687" i="1"/>
  <c r="V687" i="10" s="1"/>
  <c r="T698" i="1"/>
  <c r="V698" i="10" s="1"/>
  <c r="T678" i="1"/>
  <c r="V678" i="10" s="1"/>
  <c r="T677" i="1"/>
  <c r="V677" i="10" s="1"/>
  <c r="T676" i="1"/>
  <c r="V676" i="10" s="1"/>
  <c r="T631" i="1"/>
  <c r="V631" i="10" s="1"/>
  <c r="T642" i="1"/>
  <c r="T720" i="1"/>
  <c r="V720" i="10" s="1"/>
  <c r="T18" i="1"/>
  <c r="V18" i="10" s="1"/>
  <c r="T490" i="1"/>
  <c r="V490" i="10" s="1"/>
  <c r="T93" i="1"/>
  <c r="V93" i="10" s="1"/>
  <c r="T395" i="1"/>
  <c r="V395" i="10" s="1"/>
  <c r="T683" i="1"/>
  <c r="V683" i="10" s="1"/>
  <c r="T345" i="1"/>
  <c r="V345" i="10" s="1"/>
  <c r="T615" i="1"/>
  <c r="V615" i="10" s="1"/>
  <c r="T308" i="1"/>
  <c r="V308" i="10" s="1"/>
  <c r="T612" i="1"/>
  <c r="V612" i="10" s="1"/>
  <c r="T582" i="1"/>
  <c r="V582" i="10" s="1"/>
  <c r="T694" i="1"/>
  <c r="V694" i="10" s="1"/>
  <c r="T22" i="1"/>
  <c r="V22" i="10" s="1"/>
  <c r="T13" i="1"/>
  <c r="V13" i="10" s="1"/>
  <c r="T571" i="1"/>
  <c r="V571" i="10" s="1"/>
  <c r="T405" i="1"/>
  <c r="V405" i="10" s="1"/>
  <c r="T588" i="1"/>
  <c r="V588" i="10" s="1"/>
  <c r="T452" i="1"/>
  <c r="V452" i="10" s="1"/>
  <c r="T581" i="1"/>
  <c r="V581" i="10" s="1"/>
  <c r="T564" i="1"/>
  <c r="V564" i="10" s="1"/>
  <c r="T516" i="1"/>
  <c r="V516" i="10" s="1"/>
  <c r="T184" i="1"/>
  <c r="V184" i="10" s="1"/>
  <c r="T336" i="1"/>
  <c r="V336" i="10" s="1"/>
  <c r="T249" i="1"/>
  <c r="V249" i="10" s="1"/>
  <c r="T583" i="1"/>
  <c r="V583" i="10" s="1"/>
  <c r="T331" i="1"/>
  <c r="V331" i="10" s="1"/>
  <c r="T450" i="1"/>
  <c r="V450" i="10" s="1"/>
  <c r="T443" i="1"/>
  <c r="V443" i="10" s="1"/>
  <c r="T636" i="1"/>
  <c r="V636" i="10" s="1"/>
  <c r="T717" i="1"/>
  <c r="V717" i="10" s="1"/>
  <c r="T675" i="1"/>
  <c r="V675" i="10" s="1"/>
  <c r="T645" i="1"/>
  <c r="V645" i="10" s="1"/>
  <c r="T244" i="1"/>
  <c r="V244" i="10" s="1"/>
  <c r="T576" i="1"/>
  <c r="V576" i="10" s="1"/>
  <c r="T468" i="1"/>
  <c r="V468" i="10" s="1"/>
  <c r="T442" i="1"/>
  <c r="V442" i="10" s="1"/>
  <c r="T381" i="1"/>
  <c r="V381" i="10" s="1"/>
  <c r="T339" i="1"/>
  <c r="V339" i="10" s="1"/>
  <c r="T394" i="1"/>
  <c r="V394" i="10" s="1"/>
  <c r="T521" i="1"/>
  <c r="V521" i="10" s="1"/>
  <c r="T393" i="1"/>
  <c r="V393" i="10" s="1"/>
  <c r="T618" i="1"/>
  <c r="V618" i="10" s="1"/>
  <c r="T268" i="1"/>
  <c r="V268" i="10" s="1"/>
  <c r="T236" i="1"/>
  <c r="V236" i="10" s="1"/>
  <c r="T542" i="1"/>
  <c r="T303" i="1"/>
  <c r="V303" i="10" s="1"/>
  <c r="T301" i="1"/>
  <c r="V301" i="10" s="1"/>
  <c r="T196" i="1"/>
  <c r="V196" i="10" s="1"/>
  <c r="T539" i="1"/>
  <c r="V539" i="10" s="1"/>
  <c r="T215" i="1"/>
  <c r="V215" i="10" s="1"/>
  <c r="T554" i="1"/>
  <c r="V554" i="10" s="1"/>
  <c r="T489" i="1"/>
  <c r="V489" i="10" s="1"/>
  <c r="T632" i="1"/>
  <c r="V632" i="10" s="1"/>
  <c r="T300" i="1"/>
  <c r="V300" i="10" s="1"/>
  <c r="T287" i="1"/>
  <c r="V287" i="10" s="1"/>
  <c r="T120" i="1"/>
  <c r="V120" i="10" s="1"/>
  <c r="T565" i="1"/>
  <c r="V565" i="10" s="1"/>
  <c r="T649" i="1"/>
  <c r="V649" i="10" s="1"/>
  <c r="T714" i="1"/>
  <c r="V714" i="10" s="1"/>
  <c r="T319" i="1"/>
  <c r="V319" i="10" s="1"/>
  <c r="T519" i="1"/>
  <c r="V519" i="10" s="1"/>
  <c r="T53" i="1"/>
  <c r="V53" i="10" s="1"/>
  <c r="T504" i="1"/>
  <c r="V504" i="10" s="1"/>
  <c r="T432" i="1"/>
  <c r="V432" i="10" s="1"/>
  <c r="T154" i="1"/>
  <c r="V154" i="10" s="1"/>
  <c r="T320" i="1"/>
  <c r="V320" i="10" s="1"/>
  <c r="T652" i="1"/>
  <c r="V652" i="10" s="1"/>
  <c r="T469" i="1"/>
  <c r="V469" i="10" s="1"/>
  <c r="T144" i="1"/>
  <c r="V144" i="10" s="1"/>
  <c r="T158" i="1"/>
  <c r="V158" i="10" s="1"/>
  <c r="T143" i="1"/>
  <c r="V143" i="10" s="1"/>
  <c r="T541" i="1"/>
  <c r="V541" i="10" s="1"/>
  <c r="T380" i="1"/>
  <c r="V380" i="10" s="1"/>
  <c r="T281" i="1"/>
  <c r="V281" i="10" s="1"/>
  <c r="T627" i="1"/>
  <c r="V627" i="10" s="1"/>
  <c r="T567" i="1"/>
  <c r="V567" i="10" s="1"/>
  <c r="T461" i="1"/>
  <c r="V461" i="10" s="1"/>
  <c r="T491" i="1"/>
  <c r="V491" i="10" s="1"/>
  <c r="T696" i="1"/>
  <c r="V696" i="10" s="1"/>
  <c r="T518" i="1"/>
  <c r="V518" i="10" s="1"/>
  <c r="T445" i="1"/>
  <c r="V445" i="10" s="1"/>
  <c r="T321" i="1"/>
  <c r="V321" i="10" s="1"/>
  <c r="T613" i="1"/>
  <c r="V613" i="10" s="1"/>
  <c r="T449" i="1"/>
  <c r="V449" i="10" s="1"/>
  <c r="T342" i="1"/>
  <c r="V342" i="10" s="1"/>
  <c r="T133" i="1"/>
  <c r="V133" i="10" s="1"/>
  <c r="T159" i="1"/>
  <c r="V159" i="10" s="1"/>
  <c r="T568" i="1"/>
  <c r="V568" i="10" s="1"/>
  <c r="T524" i="1"/>
  <c r="V524" i="10" s="1"/>
  <c r="T470" i="1"/>
  <c r="V470" i="10" s="1"/>
  <c r="T76" i="1"/>
  <c r="V76" i="10" s="1"/>
  <c r="T548" i="1"/>
  <c r="V548" i="10" s="1"/>
  <c r="T202" i="1"/>
  <c r="V202" i="10" s="1"/>
  <c r="T207" i="1"/>
  <c r="V207" i="10" s="1"/>
  <c r="T210" i="1"/>
  <c r="V210" i="10" s="1"/>
  <c r="T209" i="1"/>
  <c r="V209" i="10" s="1"/>
  <c r="T656" i="1"/>
  <c r="V656" i="10" s="1"/>
  <c r="T574" i="1"/>
  <c r="V574" i="10" s="1"/>
  <c r="T313" i="1"/>
  <c r="V313" i="10" s="1"/>
  <c r="T428" i="1"/>
  <c r="V428" i="10" s="1"/>
  <c r="T551" i="1"/>
  <c r="V551" i="10" s="1"/>
  <c r="T697" i="1"/>
  <c r="V697" i="10" s="1"/>
  <c r="T237" i="1"/>
  <c r="V237" i="10" s="1"/>
  <c r="T233" i="1"/>
  <c r="V233" i="10" s="1"/>
  <c r="T455" i="1"/>
  <c r="V455" i="10" s="1"/>
  <c r="T328" i="1"/>
  <c r="V328" i="10" s="1"/>
  <c r="T289" i="1"/>
  <c r="V289" i="10" s="1"/>
  <c r="T625" i="1"/>
  <c r="V625" i="10" s="1"/>
  <c r="T155" i="1"/>
  <c r="V155" i="10" s="1"/>
  <c r="T400" i="1"/>
  <c r="V400" i="10" s="1"/>
  <c r="T630" i="1"/>
  <c r="V630" i="10" s="1"/>
  <c r="T343" i="1"/>
  <c r="V343" i="10" s="1"/>
  <c r="T340" i="1"/>
  <c r="V340" i="10" s="1"/>
  <c r="T109" i="1"/>
  <c r="V109" i="10" s="1"/>
  <c r="T423" i="1"/>
  <c r="V423" i="10" s="1"/>
  <c r="T359" i="1"/>
  <c r="V359" i="10" s="1"/>
  <c r="T240" i="1"/>
  <c r="V240" i="10" s="1"/>
  <c r="T705" i="1"/>
  <c r="V705" i="10" s="1"/>
  <c r="T370" i="1"/>
  <c r="T131" i="1"/>
  <c r="V131" i="10" s="1"/>
  <c r="T314" i="1"/>
  <c r="T214" i="1"/>
  <c r="V214" i="10" s="1"/>
  <c r="T188" i="1"/>
  <c r="V188" i="10" s="1"/>
  <c r="T440" i="1"/>
  <c r="V440" i="10" s="1"/>
  <c r="T199" i="1"/>
  <c r="V199" i="10" s="1"/>
  <c r="T191" i="1"/>
  <c r="V191" i="10" s="1"/>
  <c r="T555" i="1"/>
  <c r="V555" i="10" s="1"/>
  <c r="T288" i="1"/>
  <c r="V288" i="10" s="1"/>
  <c r="T106" i="1"/>
  <c r="V106" i="10" s="1"/>
  <c r="T94" i="1"/>
  <c r="V94" i="10" s="1"/>
  <c r="T354" i="1"/>
  <c r="V354" i="10" s="1"/>
  <c r="T173" i="1"/>
  <c r="V173" i="10" s="1"/>
  <c r="T373" i="1"/>
  <c r="V373" i="10" s="1"/>
  <c r="T716" i="1"/>
  <c r="V716" i="10" s="1"/>
  <c r="T79" i="1"/>
  <c r="V79" i="10" s="1"/>
  <c r="T515" i="1"/>
  <c r="V515" i="10" s="1"/>
  <c r="T591" i="1"/>
  <c r="V591" i="10" s="1"/>
  <c r="T90" i="1"/>
  <c r="V90" i="10" s="1"/>
  <c r="T665" i="1"/>
  <c r="T538" i="1"/>
  <c r="V538" i="10" s="1"/>
  <c r="T297" i="1"/>
  <c r="V297" i="10" s="1"/>
  <c r="T50" i="1"/>
  <c r="V50" i="10" s="1"/>
  <c r="T147" i="1"/>
  <c r="T706" i="1"/>
  <c r="V706" i="10" s="1"/>
  <c r="T349" i="1"/>
  <c r="V349" i="10" s="1"/>
  <c r="T413" i="1"/>
  <c r="V413" i="10" s="1"/>
  <c r="T693" i="1"/>
  <c r="V693" i="10" s="1"/>
  <c r="T178" i="1"/>
  <c r="V178" i="10" s="1"/>
  <c r="T517" i="1"/>
  <c r="V517" i="10" s="1"/>
  <c r="T218" i="1"/>
  <c r="V218" i="10" s="1"/>
  <c r="T102" i="1"/>
  <c r="V102" i="10" s="1"/>
  <c r="T526" i="1"/>
  <c r="V526" i="10" s="1"/>
  <c r="T119" i="1"/>
  <c r="V119" i="10" s="1"/>
  <c r="T579" i="1"/>
  <c r="V579" i="10" s="1"/>
  <c r="T577" i="1"/>
  <c r="V577" i="10" s="1"/>
  <c r="T417" i="1"/>
  <c r="V417" i="10" s="1"/>
  <c r="T81" i="1"/>
  <c r="V81" i="10" s="1"/>
  <c r="T531" i="1"/>
  <c r="V531" i="10" s="1"/>
  <c r="T325" i="1"/>
  <c r="V325" i="10" s="1"/>
  <c r="T326" i="1"/>
  <c r="V326" i="10" s="1"/>
  <c r="T70" i="1"/>
  <c r="V70" i="10" s="1"/>
  <c r="T161" i="1"/>
  <c r="T292" i="1"/>
  <c r="V292" i="10" s="1"/>
  <c r="T317" i="1"/>
  <c r="V317" i="10" s="1"/>
  <c r="T97" i="1"/>
  <c r="V97" i="10" s="1"/>
  <c r="T179" i="1"/>
  <c r="V179" i="10" s="1"/>
  <c r="T247" i="1"/>
  <c r="V247" i="10" s="1"/>
  <c r="T580" i="1"/>
  <c r="V580" i="10" s="1"/>
  <c r="T145" i="1"/>
  <c r="T344" i="1"/>
  <c r="V344" i="10" s="1"/>
  <c r="T366" i="1"/>
  <c r="V366" i="10" s="1"/>
  <c r="T506" i="1"/>
  <c r="V506" i="10" s="1"/>
  <c r="T137" i="1"/>
  <c r="V137" i="10" s="1"/>
  <c r="T285" i="1"/>
  <c r="V285" i="10" s="1"/>
  <c r="T139" i="1"/>
  <c r="V139" i="10" s="1"/>
  <c r="T225" i="1"/>
  <c r="V225" i="10" s="1"/>
  <c r="T65" i="1"/>
  <c r="V65" i="10" s="1"/>
  <c r="T429" i="1"/>
  <c r="T494" i="1"/>
  <c r="V494" i="10" s="1"/>
  <c r="T187" i="1"/>
  <c r="V187" i="10" s="1"/>
  <c r="T40" i="1"/>
  <c r="V40" i="10" s="1"/>
  <c r="T744" i="1"/>
  <c r="V744" i="10" s="1"/>
  <c r="T375" i="1"/>
  <c r="V375" i="10" s="1"/>
  <c r="T263" i="1"/>
  <c r="V263" i="10" s="1"/>
  <c r="T20" i="1"/>
  <c r="V20" i="10" s="1"/>
  <c r="T681" i="1"/>
  <c r="V681" i="10" s="1"/>
  <c r="T392" i="1"/>
  <c r="V392" i="10" s="1"/>
  <c r="T194" i="1"/>
  <c r="V194" i="10" s="1"/>
  <c r="T216" i="1"/>
  <c r="V216" i="10" s="1"/>
  <c r="T425" i="1"/>
  <c r="V425" i="10" s="1"/>
  <c r="T84" i="1"/>
  <c r="V84" i="10" s="1"/>
  <c r="T190" i="1"/>
  <c r="V190" i="10" s="1"/>
  <c r="T118" i="1"/>
  <c r="V118" i="10" s="1"/>
  <c r="T633" i="1"/>
  <c r="V633" i="10" s="1"/>
  <c r="T465" i="1"/>
  <c r="V465" i="10" s="1"/>
  <c r="T559" i="1"/>
  <c r="V559" i="10" s="1"/>
  <c r="T626" i="1"/>
  <c r="V626" i="10" s="1"/>
  <c r="T192" i="1"/>
  <c r="V192" i="10" s="1"/>
  <c r="T614" i="1"/>
  <c r="V614" i="10" s="1"/>
  <c r="T324" i="1"/>
  <c r="V324" i="10" s="1"/>
  <c r="T403" i="1"/>
  <c r="V403" i="10" s="1"/>
  <c r="T91" i="1"/>
  <c r="V91" i="10" s="1"/>
  <c r="T252" i="1"/>
  <c r="V252" i="10" s="1"/>
  <c r="T96" i="1"/>
  <c r="V96" i="10" s="1"/>
  <c r="T55" i="1"/>
  <c r="V55" i="10" s="1"/>
  <c r="T623" i="1"/>
  <c r="V623" i="10" s="1"/>
  <c r="T563" i="1"/>
  <c r="V563" i="10" s="1"/>
  <c r="T411" i="1"/>
  <c r="V411" i="10" s="1"/>
  <c r="T95" i="1"/>
  <c r="V95" i="10" s="1"/>
  <c r="T458" i="1"/>
  <c r="V458" i="10" s="1"/>
  <c r="T700" i="1"/>
  <c r="V700" i="10" s="1"/>
  <c r="T335" i="1"/>
  <c r="V335" i="10" s="1"/>
  <c r="T621" i="1"/>
  <c r="V621" i="10" s="1"/>
  <c r="T692" i="1"/>
  <c r="V692" i="10" s="1"/>
  <c r="T272" i="1"/>
  <c r="V272" i="10" s="1"/>
  <c r="T650" i="1"/>
  <c r="T261" i="1"/>
  <c r="T386" i="1"/>
  <c r="V386" i="10" s="1"/>
  <c r="T622" i="1"/>
  <c r="V622" i="10" s="1"/>
  <c r="T748" i="1"/>
  <c r="V748" i="10" s="1"/>
  <c r="T368" i="1"/>
  <c r="V368" i="10" s="1"/>
  <c r="T181" i="1"/>
  <c r="V181" i="10" s="1"/>
  <c r="T552" i="1"/>
  <c r="V552" i="10" s="1"/>
  <c r="T56" i="1"/>
  <c r="V56" i="10" s="1"/>
  <c r="T707" i="1"/>
  <c r="V707" i="10" s="1"/>
  <c r="T629" i="1"/>
  <c r="V629" i="10" s="1"/>
  <c r="T669" i="1"/>
  <c r="V669" i="10" s="1"/>
  <c r="T689" i="1"/>
  <c r="V689" i="10" s="1"/>
  <c r="T322" i="1"/>
  <c r="V322" i="10" s="1"/>
  <c r="T232" i="1"/>
  <c r="V232" i="10" s="1"/>
  <c r="T26" i="1"/>
  <c r="V26" i="10" s="1"/>
  <c r="T221" i="1"/>
  <c r="T433" i="1"/>
  <c r="V433" i="10" s="1"/>
  <c r="T304" i="1"/>
  <c r="V304" i="10" s="1"/>
  <c r="T439" i="1"/>
  <c r="V439" i="10" s="1"/>
  <c r="T122" i="1"/>
  <c r="V122" i="10" s="1"/>
  <c r="T540" i="1"/>
  <c r="V540" i="10" s="1"/>
  <c r="T265" i="1"/>
  <c r="V265" i="10" s="1"/>
  <c r="T587" i="1"/>
  <c r="V587" i="10" s="1"/>
  <c r="T123" i="1"/>
  <c r="V123" i="10" s="1"/>
  <c r="T258" i="1"/>
  <c r="V258" i="10" s="1"/>
  <c r="T74" i="1"/>
  <c r="V74" i="10" s="1"/>
  <c r="T654" i="1"/>
  <c r="V654" i="10" s="1"/>
  <c r="T224" i="1"/>
  <c r="V224" i="10" s="1"/>
  <c r="T269" i="1"/>
  <c r="V269" i="10" s="1"/>
  <c r="T703" i="1"/>
  <c r="V703" i="10" s="1"/>
  <c r="T466" i="1"/>
  <c r="V466" i="10" s="1"/>
  <c r="T323" i="1"/>
  <c r="V323" i="10" s="1"/>
  <c r="T34" i="1"/>
  <c r="T33" i="1"/>
  <c r="V33" i="10" s="1"/>
  <c r="T177" i="1"/>
  <c r="V177" i="10" s="1"/>
  <c r="T754" i="1"/>
  <c r="V754" i="10" s="1"/>
  <c r="T617" i="1"/>
  <c r="V617" i="10" s="1"/>
  <c r="T701" i="1"/>
  <c r="V701" i="10" s="1"/>
  <c r="T493" i="1"/>
  <c r="V493" i="10" s="1"/>
  <c r="T357" i="1"/>
  <c r="V357" i="10" s="1"/>
  <c r="T246" i="1"/>
  <c r="V246" i="10" s="1"/>
  <c r="T750" i="1"/>
  <c r="V750" i="10" s="1"/>
  <c r="T108" i="1"/>
  <c r="V108" i="10" s="1"/>
  <c r="T389" i="1"/>
  <c r="V389" i="10" s="1"/>
  <c r="T182" i="1"/>
  <c r="V182" i="10" s="1"/>
  <c r="T170" i="1"/>
  <c r="V170" i="10" s="1"/>
  <c r="T573" i="1"/>
  <c r="V573" i="10" s="1"/>
  <c r="T611" i="1"/>
  <c r="V611" i="10" s="1"/>
  <c r="T487" i="1"/>
  <c r="V487" i="10" s="1"/>
  <c r="T356" i="1"/>
  <c r="V356" i="10" s="1"/>
  <c r="T569" i="1"/>
  <c r="V569" i="10" s="1"/>
  <c r="T66" i="1"/>
  <c r="V66" i="10" s="1"/>
  <c r="T462" i="1"/>
  <c r="V462" i="10" s="1"/>
  <c r="T721" i="1"/>
  <c r="V721" i="10" s="1"/>
  <c r="T648" i="1"/>
  <c r="V648" i="10" s="1"/>
  <c r="T286" i="1"/>
  <c r="V286" i="10" s="1"/>
  <c r="T54" i="1"/>
  <c r="V54" i="10" s="1"/>
  <c r="T271" i="1"/>
  <c r="V271" i="10" s="1"/>
  <c r="T62" i="1"/>
  <c r="V62" i="10" s="1"/>
  <c r="T752" i="1"/>
  <c r="V752" i="10" s="1"/>
  <c r="T23" i="1"/>
  <c r="V23" i="10" s="1"/>
  <c r="T89" i="1"/>
  <c r="V89" i="10" s="1"/>
  <c r="T298" i="1"/>
  <c r="V298" i="10" s="1"/>
  <c r="T80" i="1"/>
  <c r="V80" i="10" s="1"/>
  <c r="T337" i="1"/>
  <c r="V337" i="10" s="1"/>
  <c r="T467" i="1"/>
  <c r="V467" i="10" s="1"/>
  <c r="T229" i="1"/>
  <c r="V229" i="10" s="1"/>
  <c r="T553" i="1"/>
  <c r="V553" i="10" s="1"/>
  <c r="T641" i="1"/>
  <c r="V641" i="10" s="1"/>
  <c r="T63" i="1"/>
  <c r="V63" i="10" s="1"/>
  <c r="T316" i="1"/>
  <c r="V316" i="10" s="1"/>
  <c r="T460" i="1"/>
  <c r="V460" i="10" s="1"/>
  <c r="T610" i="1"/>
  <c r="V610" i="10" s="1"/>
  <c r="T172" i="1"/>
  <c r="V172" i="10" s="1"/>
  <c r="T520" i="1"/>
  <c r="V520" i="10" s="1"/>
  <c r="T136" i="1"/>
  <c r="V136" i="10" s="1"/>
  <c r="T508" i="1"/>
  <c r="V508" i="10" s="1"/>
  <c r="T163" i="1"/>
  <c r="V163" i="10" s="1"/>
  <c r="T497" i="1"/>
  <c r="V497" i="10" s="1"/>
  <c r="T510" i="1"/>
  <c r="V510" i="10" s="1"/>
  <c r="T424" i="1"/>
  <c r="V424" i="10" s="1"/>
  <c r="T294" i="1"/>
  <c r="V294" i="10" s="1"/>
  <c r="T422" i="1"/>
  <c r="V422" i="10" s="1"/>
  <c r="T350" i="1"/>
  <c r="V350" i="10" s="1"/>
  <c r="T251" i="1"/>
  <c r="V251" i="10" s="1"/>
  <c r="T369" i="1"/>
  <c r="V369" i="10" s="1"/>
  <c r="T358" i="1"/>
  <c r="V358" i="10" s="1"/>
  <c r="T658" i="1"/>
  <c r="V658" i="10" s="1"/>
  <c r="T135" i="1"/>
  <c r="V135" i="10" s="1"/>
  <c r="T83" i="1"/>
  <c r="V83" i="10" s="1"/>
  <c r="T704" i="1"/>
  <c r="V704" i="10" s="1"/>
  <c r="T61" i="1"/>
  <c r="V61" i="10" s="1"/>
  <c r="T401" i="1"/>
  <c r="V401" i="10" s="1"/>
  <c r="T223" i="1"/>
  <c r="V223" i="10" s="1"/>
  <c r="T25" i="1"/>
  <c r="V25" i="10" s="1"/>
  <c r="T46" i="1"/>
  <c r="V46" i="10" s="1"/>
  <c r="T217" i="1"/>
  <c r="V217" i="10" s="1"/>
  <c r="T24" i="1"/>
  <c r="V24" i="10" s="1"/>
  <c r="T103" i="1"/>
  <c r="V103" i="10" s="1"/>
  <c r="T21" i="1"/>
  <c r="V21" i="10" s="1"/>
  <c r="T245" i="1"/>
  <c r="V245" i="10" s="1"/>
  <c r="T30" i="1"/>
  <c r="V30" i="10" s="1"/>
  <c r="T16" i="1"/>
  <c r="V16" i="10" s="1"/>
  <c r="T211" i="1"/>
  <c r="V211" i="10" s="1"/>
  <c r="T167" i="1"/>
  <c r="V167" i="10" s="1"/>
  <c r="T367" i="1"/>
  <c r="V367" i="10" s="1"/>
  <c r="T98" i="1"/>
  <c r="T72" i="1"/>
  <c r="V72" i="10" s="1"/>
  <c r="T637" i="1"/>
  <c r="V637" i="10" s="1"/>
  <c r="T68" i="1"/>
  <c r="V68" i="10" s="1"/>
  <c r="T100" i="1"/>
  <c r="V100" i="10" s="1"/>
  <c r="T157" i="1"/>
  <c r="V157" i="10" s="1"/>
  <c r="T78" i="1"/>
  <c r="V78" i="10" s="1"/>
  <c r="T44" i="1"/>
  <c r="V44" i="10" s="1"/>
  <c r="T82" i="1"/>
  <c r="V82" i="10" s="1"/>
  <c r="T640" i="1"/>
  <c r="V640" i="10" s="1"/>
  <c r="T185" i="1"/>
  <c r="V185" i="10" s="1"/>
  <c r="T151" i="1"/>
  <c r="V151" i="10" s="1"/>
  <c r="T505" i="1"/>
  <c r="V505" i="10" s="1"/>
  <c r="T338" i="1"/>
  <c r="V338" i="10" s="1"/>
  <c r="T523" i="1"/>
  <c r="V523" i="10" s="1"/>
  <c r="T36" i="1"/>
  <c r="V36" i="10" s="1"/>
  <c r="T156" i="1"/>
  <c r="V156" i="10" s="1"/>
  <c r="T341" i="1"/>
  <c r="V341" i="10" s="1"/>
  <c r="T438" i="1"/>
  <c r="V438" i="10" s="1"/>
  <c r="T545" i="1"/>
  <c r="V545" i="10" s="1"/>
  <c r="T670" i="1"/>
  <c r="V670" i="10" s="1"/>
  <c r="T444" i="1"/>
  <c r="V444" i="10" s="1"/>
  <c r="T205" i="1"/>
  <c r="V205" i="10" s="1"/>
  <c r="T52" i="1"/>
  <c r="V52" i="10" s="1"/>
  <c r="T75" i="1"/>
  <c r="V75" i="10" s="1"/>
  <c r="T407" i="1"/>
  <c r="V407" i="10" s="1"/>
  <c r="T749" i="1"/>
  <c r="V749" i="10" s="1"/>
  <c r="T690" i="1"/>
  <c r="V690" i="10" s="1"/>
  <c r="T691" i="1"/>
  <c r="V691" i="10" s="1"/>
  <c r="T725" i="1"/>
  <c r="V725" i="10" s="1"/>
  <c r="T111" i="1"/>
  <c r="V111" i="10" s="1"/>
  <c r="T58" i="1"/>
  <c r="V58" i="10" s="1"/>
  <c r="T242" i="1"/>
  <c r="V242" i="10" s="1"/>
  <c r="T385" i="1"/>
  <c r="V385" i="10" s="1"/>
  <c r="T8" i="1"/>
  <c r="V8" i="10" s="1"/>
  <c r="T426" i="1"/>
  <c r="V426" i="10" s="1"/>
  <c r="T549" i="1"/>
  <c r="V549" i="10" s="1"/>
  <c r="T536" i="1"/>
  <c r="V536" i="10" s="1"/>
  <c r="T557" i="1"/>
  <c r="V557" i="10" s="1"/>
  <c r="T746" i="1"/>
  <c r="V746" i="10" s="1"/>
  <c r="T248" i="1"/>
  <c r="V248" i="10" s="1"/>
  <c r="T546" i="1"/>
  <c r="V546" i="10" s="1"/>
  <c r="T59" i="1"/>
  <c r="V59" i="10" s="1"/>
  <c r="T241" i="1"/>
  <c r="V241" i="10" s="1"/>
  <c r="T226" i="1"/>
  <c r="T530" i="1"/>
  <c r="V530" i="10" s="1"/>
  <c r="T399" i="1"/>
  <c r="V399" i="10" s="1"/>
  <c r="T43" i="1"/>
  <c r="V43" i="10" s="1"/>
  <c r="T437" i="1"/>
  <c r="V437" i="10" s="1"/>
  <c r="T562" i="1"/>
  <c r="V562" i="10" s="1"/>
  <c r="T699" i="1"/>
  <c r="V699" i="10" s="1"/>
  <c r="T414" i="1"/>
  <c r="V414" i="10" s="1"/>
  <c r="T77" i="1"/>
  <c r="V77" i="10" s="1"/>
  <c r="T408" i="1"/>
  <c r="V408" i="10" s="1"/>
  <c r="T203" i="1"/>
  <c r="V203" i="10" s="1"/>
  <c r="T132" i="1"/>
  <c r="V132" i="10" s="1"/>
  <c r="T201" i="1"/>
  <c r="V201" i="10" s="1"/>
  <c r="T228" i="1"/>
  <c r="V228" i="10" s="1"/>
  <c r="T275" i="1"/>
  <c r="V275" i="10" s="1"/>
  <c r="T180" i="1"/>
  <c r="V180" i="10" s="1"/>
  <c r="T586" i="1"/>
  <c r="V586" i="10" s="1"/>
  <c r="T255" i="1"/>
  <c r="V255" i="10" s="1"/>
  <c r="T589" i="1"/>
  <c r="V589" i="10" s="1"/>
  <c r="T435" i="1"/>
  <c r="T327" i="1"/>
  <c r="V327" i="10" s="1"/>
  <c r="T751" i="1"/>
  <c r="V751" i="10" s="1"/>
  <c r="T295" i="1"/>
  <c r="V295" i="10" s="1"/>
  <c r="T64" i="1"/>
  <c r="V64" i="10" s="1"/>
  <c r="T680" i="1"/>
  <c r="V680" i="10" s="1"/>
  <c r="T57" i="1"/>
  <c r="V57" i="10" s="1"/>
  <c r="T88" i="1"/>
  <c r="V88" i="10" s="1"/>
  <c r="T273" i="1"/>
  <c r="V273" i="10" s="1"/>
  <c r="T256" i="1"/>
  <c r="V256" i="10" s="1"/>
  <c r="T302" i="1"/>
  <c r="V302" i="10" s="1"/>
  <c r="T453" i="1"/>
  <c r="T391" i="1"/>
  <c r="V391" i="10" s="1"/>
  <c r="T686" i="1"/>
  <c r="V686" i="10" s="1"/>
  <c r="T379" i="1"/>
  <c r="V379" i="10" s="1"/>
  <c r="T86" i="1"/>
  <c r="V86" i="10" s="1"/>
  <c r="T374" i="1"/>
  <c r="V374" i="10" s="1"/>
  <c r="T212" i="1"/>
  <c r="V212" i="10" s="1"/>
  <c r="T107" i="1"/>
  <c r="V107" i="10" s="1"/>
  <c r="T284" i="1"/>
  <c r="V284" i="10" s="1"/>
  <c r="T456" i="1"/>
  <c r="V456" i="10" s="1"/>
  <c r="T624" i="1"/>
  <c r="V624" i="10" s="1"/>
  <c r="T283" i="1"/>
  <c r="V283" i="10" s="1"/>
  <c r="T293" i="1"/>
  <c r="V293" i="10" s="1"/>
  <c r="T169" i="1"/>
  <c r="V169" i="10" s="1"/>
  <c r="T390" i="1"/>
  <c r="V390" i="10" s="1"/>
  <c r="T87" i="1"/>
  <c r="V87" i="10" s="1"/>
  <c r="T183" i="1"/>
  <c r="V183" i="10" s="1"/>
  <c r="T406" i="1"/>
  <c r="V406" i="10" s="1"/>
  <c r="T488" i="1"/>
  <c r="V488" i="10" s="1"/>
  <c r="T193" i="1"/>
  <c r="V193" i="10" s="1"/>
  <c r="T67" i="1"/>
  <c r="V67" i="10" s="1"/>
  <c r="T174" i="1"/>
  <c r="V174" i="10" s="1"/>
  <c r="T274" i="1"/>
  <c r="V274" i="10" s="1"/>
  <c r="T710" i="1"/>
  <c r="V710" i="10" s="1"/>
  <c r="T667" i="1"/>
  <c r="T235" i="1"/>
  <c r="V235" i="10" s="1"/>
  <c r="T348" i="1"/>
  <c r="V348" i="10" s="1"/>
  <c r="T264" i="1"/>
  <c r="V264" i="10" s="1"/>
  <c r="T29" i="1"/>
  <c r="V29" i="10" s="1"/>
  <c r="T330" i="1"/>
  <c r="V330" i="10" s="1"/>
  <c r="T332" i="1"/>
  <c r="V332" i="10" s="1"/>
  <c r="T434" i="1"/>
  <c r="V434" i="10" s="1"/>
  <c r="T206" i="1"/>
  <c r="V206" i="10" s="1"/>
  <c r="T115" i="1"/>
  <c r="V115" i="10" s="1"/>
  <c r="T198" i="1"/>
  <c r="V198" i="10" s="1"/>
  <c r="T404" i="1"/>
  <c r="V404" i="10" s="1"/>
  <c r="T150" i="1"/>
  <c r="V150" i="10" s="1"/>
  <c r="T110" i="1"/>
  <c r="V110" i="10" s="1"/>
  <c r="T5" i="1"/>
  <c r="V5" i="10" s="1"/>
  <c r="T166" i="1"/>
  <c r="V166" i="10" s="1"/>
  <c r="T238" i="1"/>
  <c r="V238" i="10" s="1"/>
  <c r="T160" i="1"/>
  <c r="V160" i="10" s="1"/>
  <c r="T28" i="1"/>
  <c r="V28" i="10" s="1"/>
  <c r="T149" i="1"/>
  <c r="V149" i="10" s="1"/>
  <c r="T334" i="1"/>
  <c r="V334" i="10" s="1"/>
  <c r="T257" i="1"/>
  <c r="V257" i="10" s="1"/>
  <c r="T114" i="1"/>
  <c r="V114" i="10" s="1"/>
  <c r="T655" i="1"/>
  <c r="V655" i="10" s="1"/>
  <c r="T138" i="1"/>
  <c r="V138" i="10" s="1"/>
  <c r="T134" i="1"/>
  <c r="V134" i="10" s="1"/>
  <c r="T329" i="1"/>
  <c r="V329" i="10" s="1"/>
  <c r="T560" i="1"/>
  <c r="V560" i="10" s="1"/>
  <c r="T628" i="1"/>
  <c r="V628" i="10" s="1"/>
  <c r="T105" i="1"/>
  <c r="V105" i="10" s="1"/>
  <c r="T243" i="1"/>
  <c r="V243" i="10" s="1"/>
  <c r="T168" i="1"/>
  <c r="V168" i="10" s="1"/>
  <c r="T259" i="1"/>
  <c r="V259" i="10" s="1"/>
  <c r="T51" i="1"/>
  <c r="V51" i="10" s="1"/>
  <c r="T124" i="1"/>
  <c r="V124" i="10" s="1"/>
  <c r="T291" i="1"/>
  <c r="V291" i="10" s="1"/>
  <c r="T101" i="1"/>
  <c r="V101" i="10" s="1"/>
  <c r="T140" i="1"/>
  <c r="V140" i="10" s="1"/>
  <c r="T253" i="1"/>
  <c r="V253" i="10" s="1"/>
  <c r="T529" i="1"/>
  <c r="V529" i="10" s="1"/>
  <c r="T47" i="1"/>
  <c r="V47" i="10" s="1"/>
  <c r="T672" i="1"/>
  <c r="V672" i="10" s="1"/>
  <c r="T129" i="1"/>
  <c r="V129" i="10" s="1"/>
  <c r="T9" i="1"/>
  <c r="V9" i="10" s="1"/>
  <c r="T130" i="1"/>
  <c r="V130" i="10" s="1"/>
  <c r="T117" i="1"/>
  <c r="V117" i="10" s="1"/>
  <c r="T250" i="1"/>
  <c r="V250" i="10" s="1"/>
  <c r="T513" i="1"/>
  <c r="V513" i="10" s="1"/>
  <c r="T282" i="1"/>
  <c r="V282" i="10" s="1"/>
  <c r="T141" i="1"/>
  <c r="V141" i="10" s="1"/>
  <c r="T41" i="1"/>
  <c r="V41" i="10" s="1"/>
  <c r="T85" i="1"/>
  <c r="V85" i="10" s="1"/>
  <c r="T45" i="1"/>
  <c r="V45" i="10" s="1"/>
  <c r="T204" i="1"/>
  <c r="V204" i="10" s="1"/>
  <c r="T6" i="1"/>
  <c r="V6" i="10" s="1"/>
  <c r="T112" i="1"/>
  <c r="V112" i="10" s="1"/>
  <c r="T49" i="1"/>
  <c r="V49" i="10" s="1"/>
  <c r="T659" i="1"/>
  <c r="V659" i="10" s="1"/>
  <c r="T39" i="1"/>
  <c r="V39" i="10" s="1"/>
  <c r="T377" i="1"/>
  <c r="V377" i="10" s="1"/>
  <c r="T234" i="1"/>
  <c r="V234" i="10" s="1"/>
  <c r="T346" i="1"/>
  <c r="V346" i="10" s="1"/>
  <c r="T685" i="1"/>
  <c r="V685" i="10" s="1"/>
  <c r="T498" i="1"/>
  <c r="V498" i="10" s="1"/>
  <c r="T37" i="1"/>
  <c r="V37" i="10" s="1"/>
  <c r="T186" i="1"/>
  <c r="V186" i="10" s="1"/>
  <c r="T532" i="1"/>
  <c r="T175" i="1"/>
  <c r="V175" i="10" s="1"/>
  <c r="T266" i="1"/>
  <c r="T48" i="1"/>
  <c r="V48" i="10" s="1"/>
  <c r="T507" i="1"/>
  <c r="V507" i="10" s="1"/>
  <c r="T171" i="1"/>
  <c r="V171" i="10" s="1"/>
  <c r="T113" i="1"/>
  <c r="V113" i="10" s="1"/>
  <c r="T38" i="1"/>
  <c r="V38" i="10" s="1"/>
  <c r="T31" i="1"/>
  <c r="T753" i="1"/>
  <c r="V753" i="10" s="1"/>
  <c r="T679" i="1"/>
  <c r="V679" i="10" s="1"/>
  <c r="T427" i="1"/>
  <c r="V427" i="10" s="1"/>
  <c r="T165" i="1"/>
  <c r="V165" i="10" s="1"/>
  <c r="T116" i="1"/>
  <c r="V116" i="10" s="1"/>
  <c r="T27" i="1"/>
  <c r="V27" i="10" s="1"/>
  <c r="T397" i="1"/>
  <c r="V397" i="10" s="1"/>
  <c r="T270" i="1"/>
  <c r="V270" i="10" s="1"/>
  <c r="R741" i="1"/>
  <c r="T741" i="10" s="1"/>
  <c r="R740" i="1"/>
  <c r="T740" i="10" s="1"/>
  <c r="R736" i="1"/>
  <c r="T736" i="10" s="1"/>
  <c r="R735" i="1"/>
  <c r="T735" i="10" s="1"/>
  <c r="R734" i="1"/>
  <c r="T734" i="10" s="1"/>
  <c r="R733" i="1"/>
  <c r="T733" i="10" s="1"/>
  <c r="R732" i="1"/>
  <c r="T732" i="10" s="1"/>
  <c r="R739" i="1"/>
  <c r="T739" i="10" s="1"/>
  <c r="R738" i="1"/>
  <c r="T738" i="10" s="1"/>
  <c r="R737" i="1"/>
  <c r="T737" i="10" s="1"/>
  <c r="R731" i="1"/>
  <c r="T731" i="10" s="1"/>
  <c r="R722" i="1"/>
  <c r="T722" i="10" s="1"/>
  <c r="R718" i="1"/>
  <c r="T718" i="10" s="1"/>
  <c r="R715" i="1"/>
  <c r="T715" i="10" s="1"/>
  <c r="R712" i="1"/>
  <c r="T712" i="10" s="1"/>
  <c r="R604" i="1"/>
  <c r="T604" i="10" s="1"/>
  <c r="R599" i="1"/>
  <c r="T599" i="10" s="1"/>
  <c r="R598" i="1"/>
  <c r="T598" i="10" s="1"/>
  <c r="R597" i="1"/>
  <c r="T597" i="10" s="1"/>
  <c r="R596" i="1"/>
  <c r="T596" i="10" s="1"/>
  <c r="R594" i="1"/>
  <c r="T594" i="10" s="1"/>
  <c r="R593" i="1"/>
  <c r="T593" i="10" s="1"/>
  <c r="R592" i="1"/>
  <c r="T592" i="10" s="1"/>
  <c r="R730" i="1"/>
  <c r="T730" i="10" s="1"/>
  <c r="R723" i="1"/>
  <c r="T723" i="10" s="1"/>
  <c r="R609" i="1"/>
  <c r="T609" i="10" s="1"/>
  <c r="R608" i="1"/>
  <c r="T608" i="10" s="1"/>
  <c r="R607" i="1"/>
  <c r="T607" i="10" s="1"/>
  <c r="R606" i="1"/>
  <c r="T606" i="10" s="1"/>
  <c r="R605" i="1"/>
  <c r="T605" i="10" s="1"/>
  <c r="R619" i="1"/>
  <c r="T619" i="10" s="1"/>
  <c r="R603" i="1"/>
  <c r="T603" i="10" s="1"/>
  <c r="R602" i="1"/>
  <c r="T602" i="10" s="1"/>
  <c r="R601" i="1"/>
  <c r="T601" i="10" s="1"/>
  <c r="R600" i="1"/>
  <c r="T600" i="10" s="1"/>
  <c r="R595" i="1"/>
  <c r="T595" i="10" s="1"/>
  <c r="R484" i="1"/>
  <c r="T484" i="10" s="1"/>
  <c r="R482" i="1"/>
  <c r="T482" i="10" s="1"/>
  <c r="R481" i="1"/>
  <c r="T481" i="10" s="1"/>
  <c r="R479" i="1"/>
  <c r="T479" i="10" s="1"/>
  <c r="R478" i="1"/>
  <c r="T478" i="10" s="1"/>
  <c r="R477" i="1"/>
  <c r="T477" i="10" s="1"/>
  <c r="R476" i="1"/>
  <c r="T476" i="10" s="1"/>
  <c r="R472" i="1"/>
  <c r="T472" i="10" s="1"/>
  <c r="R471" i="1"/>
  <c r="T471" i="10" s="1"/>
  <c r="R464" i="1"/>
  <c r="T464" i="10" s="1"/>
  <c r="R719" i="1"/>
  <c r="T719" i="10" s="1"/>
  <c r="R647" i="1"/>
  <c r="T647" i="10" s="1"/>
  <c r="R756" i="1"/>
  <c r="T756" i="10" s="1"/>
  <c r="R729" i="1"/>
  <c r="T729" i="10" s="1"/>
  <c r="R4" i="1"/>
  <c r="R724" i="1"/>
  <c r="T724" i="10" s="1"/>
  <c r="R486" i="1"/>
  <c r="T486" i="10" s="1"/>
  <c r="R485" i="1"/>
  <c r="T485" i="10" s="1"/>
  <c r="R483" i="1"/>
  <c r="T483" i="10" s="1"/>
  <c r="R480" i="1"/>
  <c r="T480" i="10" s="1"/>
  <c r="R475" i="1"/>
  <c r="T475" i="10" s="1"/>
  <c r="R474" i="1"/>
  <c r="T474" i="10" s="1"/>
  <c r="R473" i="1"/>
  <c r="T473" i="10" s="1"/>
  <c r="R421" i="1"/>
  <c r="T421" i="10" s="1"/>
  <c r="R747" i="1"/>
  <c r="T747" i="10" s="1"/>
  <c r="R409" i="1"/>
  <c r="T409" i="10" s="1"/>
  <c r="R695" i="1"/>
  <c r="T695" i="10" s="1"/>
  <c r="R755" i="1"/>
  <c r="T755" i="10" s="1"/>
  <c r="R745" i="1"/>
  <c r="T745" i="10" s="1"/>
  <c r="R534" i="1"/>
  <c r="T534" i="10" s="1"/>
  <c r="R318" i="1"/>
  <c r="T318" i="10" s="1"/>
  <c r="R492" i="1"/>
  <c r="T492" i="10" s="1"/>
  <c r="R501" i="1"/>
  <c r="T501" i="10" s="1"/>
  <c r="R126" i="1"/>
  <c r="T126" i="10" s="1"/>
  <c r="R448" i="1"/>
  <c r="T448" i="10" s="1"/>
  <c r="R495" i="1"/>
  <c r="T495" i="10" s="1"/>
  <c r="R14" i="1"/>
  <c r="T14" i="10" s="1"/>
  <c r="R254" i="1"/>
  <c r="T254" i="10" s="1"/>
  <c r="R635" i="1"/>
  <c r="T635" i="10" s="1"/>
  <c r="R127" i="1"/>
  <c r="R200" i="1"/>
  <c r="T200" i="10" s="1"/>
  <c r="R164" i="1"/>
  <c r="T164" i="10" s="1"/>
  <c r="R743" i="1"/>
  <c r="T743" i="10" s="1"/>
  <c r="R12" i="1"/>
  <c r="T12" i="10" s="1"/>
  <c r="R727" i="1"/>
  <c r="T727" i="10" s="1"/>
  <c r="R382" i="1"/>
  <c r="T382" i="10" s="1"/>
  <c r="R351" i="1"/>
  <c r="T351" i="10" s="1"/>
  <c r="R10" i="1"/>
  <c r="T10" i="10" s="1"/>
  <c r="R547" i="1"/>
  <c r="T547" i="10" s="1"/>
  <c r="R73" i="1"/>
  <c r="T73" i="10" s="1"/>
  <c r="R290" i="1"/>
  <c r="T290" i="10" s="1"/>
  <c r="R578" i="1"/>
  <c r="T578" i="10" s="1"/>
  <c r="R11" i="1"/>
  <c r="T11" i="10" s="1"/>
  <c r="R418" i="1"/>
  <c r="R638" i="1"/>
  <c r="T638" i="10" s="1"/>
  <c r="R537" i="1"/>
  <c r="T537" i="10" s="1"/>
  <c r="R420" i="1"/>
  <c r="T420" i="10" s="1"/>
  <c r="R500" i="1"/>
  <c r="T500" i="10" s="1"/>
  <c r="R280" i="1"/>
  <c r="T280" i="10" s="1"/>
  <c r="R620" i="1"/>
  <c r="T620" i="10" s="1"/>
  <c r="R347" i="1"/>
  <c r="T347" i="10" s="1"/>
  <c r="R362" i="1"/>
  <c r="T362" i="10" s="1"/>
  <c r="R364" i="1"/>
  <c r="T364" i="10" s="1"/>
  <c r="R365" i="1"/>
  <c r="T365" i="10" s="1"/>
  <c r="R363" i="1"/>
  <c r="T363" i="10" s="1"/>
  <c r="R7" i="1"/>
  <c r="T7" i="10" s="1"/>
  <c r="R575" i="1"/>
  <c r="T575" i="10" s="1"/>
  <c r="R711" i="1"/>
  <c r="T711" i="10" s="1"/>
  <c r="R360" i="1"/>
  <c r="R660" i="1"/>
  <c r="T660" i="10" s="1"/>
  <c r="R176" i="1"/>
  <c r="T176" i="10" s="1"/>
  <c r="R616" i="1"/>
  <c r="T616" i="10" s="1"/>
  <c r="R398" i="1"/>
  <c r="T398" i="10" s="1"/>
  <c r="R590" i="1"/>
  <c r="T590" i="10" s="1"/>
  <c r="R239" i="1"/>
  <c r="T239" i="10" s="1"/>
  <c r="R310" i="1"/>
  <c r="T310" i="10" s="1"/>
  <c r="R311" i="1"/>
  <c r="T311" i="10" s="1"/>
  <c r="R312" i="1"/>
  <c r="T312" i="10" s="1"/>
  <c r="R309" i="1"/>
  <c r="T309" i="10" s="1"/>
  <c r="R639" i="1"/>
  <c r="T639" i="10" s="1"/>
  <c r="R496" i="1"/>
  <c r="T496" i="10" s="1"/>
  <c r="R459" i="1"/>
  <c r="T459" i="10" s="1"/>
  <c r="R387" i="1"/>
  <c r="R709" i="1"/>
  <c r="T709" i="10" s="1"/>
  <c r="R278" i="1"/>
  <c r="T278" i="10" s="1"/>
  <c r="R279" i="1"/>
  <c r="T279" i="10" s="1"/>
  <c r="R509" i="1"/>
  <c r="T509" i="10" s="1"/>
  <c r="R446" i="1"/>
  <c r="T446" i="10" s="1"/>
  <c r="R708" i="1"/>
  <c r="T708" i="10" s="1"/>
  <c r="R584" i="1"/>
  <c r="T584" i="10" s="1"/>
  <c r="R220" i="1"/>
  <c r="T220" i="10" s="1"/>
  <c r="R646" i="1"/>
  <c r="T646" i="10" s="1"/>
  <c r="R527" i="1"/>
  <c r="T527" i="10" s="1"/>
  <c r="R550" i="1"/>
  <c r="T550" i="10" s="1"/>
  <c r="R558" i="1"/>
  <c r="T558" i="10" s="1"/>
  <c r="R644" i="1"/>
  <c r="T644" i="10" s="1"/>
  <c r="R503" i="1"/>
  <c r="T503" i="10" s="1"/>
  <c r="R402" i="1"/>
  <c r="T402" i="10" s="1"/>
  <c r="R702" i="1"/>
  <c r="T702" i="10" s="1"/>
  <c r="R383" i="1"/>
  <c r="T383" i="10" s="1"/>
  <c r="R463" i="1"/>
  <c r="T463" i="10" s="1"/>
  <c r="R661" i="1"/>
  <c r="T661" i="10" s="1"/>
  <c r="R671" i="1"/>
  <c r="T671" i="10" s="1"/>
  <c r="R306" i="1"/>
  <c r="T306" i="10" s="1"/>
  <c r="R260" i="1"/>
  <c r="T260" i="10" s="1"/>
  <c r="R499" i="1"/>
  <c r="T499" i="10" s="1"/>
  <c r="R570" i="1"/>
  <c r="T570" i="10" s="1"/>
  <c r="R412" i="1"/>
  <c r="T412" i="10" s="1"/>
  <c r="R352" i="1"/>
  <c r="T352" i="10" s="1"/>
  <c r="R662" i="1"/>
  <c r="R457" i="1"/>
  <c r="T457" i="10" s="1"/>
  <c r="R447" i="1"/>
  <c r="T447" i="10" s="1"/>
  <c r="R572" i="1"/>
  <c r="T572" i="10" s="1"/>
  <c r="R673" i="1"/>
  <c r="R213" i="1"/>
  <c r="T213" i="10" s="1"/>
  <c r="R195" i="1"/>
  <c r="T195" i="10" s="1"/>
  <c r="R92" i="1"/>
  <c r="T92" i="10" s="1"/>
  <c r="R585" i="1"/>
  <c r="T585" i="10" s="1"/>
  <c r="R219" i="1"/>
  <c r="T219" i="10" s="1"/>
  <c r="R634" i="1"/>
  <c r="T634" i="10" s="1"/>
  <c r="R561" i="1"/>
  <c r="T561" i="10" s="1"/>
  <c r="R544" i="1"/>
  <c r="T544" i="10" s="1"/>
  <c r="R296" i="1"/>
  <c r="T296" i="10" s="1"/>
  <c r="R653" i="1"/>
  <c r="T653" i="10" s="1"/>
  <c r="R502" i="1"/>
  <c r="T502" i="10" s="1"/>
  <c r="R713" i="1"/>
  <c r="T713" i="10" s="1"/>
  <c r="R688" i="1"/>
  <c r="T688" i="10" s="1"/>
  <c r="R19" i="1"/>
  <c r="T19" i="10" s="1"/>
  <c r="R15" i="1"/>
  <c r="T15" i="10" s="1"/>
  <c r="R231" i="1"/>
  <c r="T231" i="10" s="1"/>
  <c r="R372" i="1"/>
  <c r="T372" i="10" s="1"/>
  <c r="R451" i="1"/>
  <c r="T451" i="10" s="1"/>
  <c r="R17" i="1"/>
  <c r="T17" i="10" s="1"/>
  <c r="R60" i="1"/>
  <c r="T60" i="10" s="1"/>
  <c r="R514" i="1"/>
  <c r="T514" i="10" s="1"/>
  <c r="R42" i="1"/>
  <c r="T42" i="10" s="1"/>
  <c r="R664" i="1"/>
  <c r="T664" i="10" s="1"/>
  <c r="R121" i="1"/>
  <c r="T121" i="10" s="1"/>
  <c r="R355" i="1"/>
  <c r="T355" i="10" s="1"/>
  <c r="R104" i="1"/>
  <c r="T104" i="10" s="1"/>
  <c r="R333" i="1"/>
  <c r="T333" i="10" s="1"/>
  <c r="R684" i="1"/>
  <c r="T684" i="10" s="1"/>
  <c r="R728" i="1"/>
  <c r="T728" i="10" s="1"/>
  <c r="R208" i="1"/>
  <c r="T208" i="10" s="1"/>
  <c r="R125" i="1"/>
  <c r="T125" i="10" s="1"/>
  <c r="R276" i="1"/>
  <c r="T276" i="10" s="1"/>
  <c r="R525" i="1"/>
  <c r="T525" i="10" s="1"/>
  <c r="R153" i="1"/>
  <c r="T153" i="10" s="1"/>
  <c r="R384" i="1"/>
  <c r="T384" i="10" s="1"/>
  <c r="R299" i="1"/>
  <c r="T299" i="10" s="1"/>
  <c r="R353" i="1"/>
  <c r="T353" i="10" s="1"/>
  <c r="R307" i="1"/>
  <c r="T307" i="10" s="1"/>
  <c r="R726" i="1"/>
  <c r="T726" i="10" s="1"/>
  <c r="R566" i="1"/>
  <c r="T566" i="10" s="1"/>
  <c r="R197" i="1"/>
  <c r="T197" i="10" s="1"/>
  <c r="R682" i="1"/>
  <c r="T682" i="10" s="1"/>
  <c r="R230" i="1"/>
  <c r="T230" i="10" s="1"/>
  <c r="R305" i="1"/>
  <c r="T305" i="10" s="1"/>
  <c r="R69" i="1"/>
  <c r="T69" i="10" s="1"/>
  <c r="R142" i="1"/>
  <c r="T142" i="10" s="1"/>
  <c r="R556" i="1"/>
  <c r="T556" i="10" s="1"/>
  <c r="R152" i="1"/>
  <c r="T152" i="10" s="1"/>
  <c r="R528" i="1"/>
  <c r="T528" i="10" s="1"/>
  <c r="R189" i="1"/>
  <c r="T189" i="10" s="1"/>
  <c r="R71" i="1"/>
  <c r="T71" i="10" s="1"/>
  <c r="R378" i="1"/>
  <c r="T378" i="10" s="1"/>
  <c r="R441" i="1"/>
  <c r="T441" i="10" s="1"/>
  <c r="R416" i="1"/>
  <c r="T416" i="10" s="1"/>
  <c r="R522" i="1"/>
  <c r="T522" i="10" s="1"/>
  <c r="R742" i="1"/>
  <c r="T742" i="10" s="1"/>
  <c r="R277" i="1"/>
  <c r="T277" i="10" s="1"/>
  <c r="R396" i="1"/>
  <c r="T396" i="10" s="1"/>
  <c r="R376" i="1"/>
  <c r="T376" i="10" s="1"/>
  <c r="R431" i="1"/>
  <c r="T431" i="10" s="1"/>
  <c r="R535" i="1"/>
  <c r="T535" i="10" s="1"/>
  <c r="R511" i="1"/>
  <c r="T511" i="10" s="1"/>
  <c r="R410" i="1"/>
  <c r="T410" i="10" s="1"/>
  <c r="R512" i="1"/>
  <c r="T512" i="10" s="1"/>
  <c r="R657" i="1"/>
  <c r="T657" i="10" s="1"/>
  <c r="R415" i="1"/>
  <c r="T415" i="10" s="1"/>
  <c r="R687" i="1"/>
  <c r="T687" i="10" s="1"/>
  <c r="R698" i="1"/>
  <c r="T698" i="10" s="1"/>
  <c r="R678" i="1"/>
  <c r="T678" i="10" s="1"/>
  <c r="R677" i="1"/>
  <c r="T677" i="10" s="1"/>
  <c r="R676" i="1"/>
  <c r="T676" i="10" s="1"/>
  <c r="R631" i="1"/>
  <c r="T631" i="10" s="1"/>
  <c r="R642" i="1"/>
  <c r="R720" i="1"/>
  <c r="T720" i="10" s="1"/>
  <c r="R18" i="1"/>
  <c r="T18" i="10" s="1"/>
  <c r="R490" i="1"/>
  <c r="T490" i="10" s="1"/>
  <c r="R93" i="1"/>
  <c r="T93" i="10" s="1"/>
  <c r="R395" i="1"/>
  <c r="T395" i="10" s="1"/>
  <c r="R683" i="1"/>
  <c r="T683" i="10" s="1"/>
  <c r="R345" i="1"/>
  <c r="T345" i="10" s="1"/>
  <c r="R615" i="1"/>
  <c r="T615" i="10" s="1"/>
  <c r="R308" i="1"/>
  <c r="T308" i="10" s="1"/>
  <c r="R612" i="1"/>
  <c r="T612" i="10" s="1"/>
  <c r="R582" i="1"/>
  <c r="T582" i="10" s="1"/>
  <c r="R694" i="1"/>
  <c r="T694" i="10" s="1"/>
  <c r="R22" i="1"/>
  <c r="T22" i="10" s="1"/>
  <c r="R13" i="1"/>
  <c r="T13" i="10" s="1"/>
  <c r="R571" i="1"/>
  <c r="T571" i="10" s="1"/>
  <c r="R405" i="1"/>
  <c r="T405" i="10" s="1"/>
  <c r="R588" i="1"/>
  <c r="T588" i="10" s="1"/>
  <c r="R452" i="1"/>
  <c r="T452" i="10" s="1"/>
  <c r="R581" i="1"/>
  <c r="T581" i="10" s="1"/>
  <c r="R564" i="1"/>
  <c r="T564" i="10" s="1"/>
  <c r="R516" i="1"/>
  <c r="T516" i="10" s="1"/>
  <c r="R184" i="1"/>
  <c r="T184" i="10" s="1"/>
  <c r="R336" i="1"/>
  <c r="T336" i="10" s="1"/>
  <c r="R249" i="1"/>
  <c r="T249" i="10" s="1"/>
  <c r="R583" i="1"/>
  <c r="T583" i="10" s="1"/>
  <c r="R331" i="1"/>
  <c r="T331" i="10" s="1"/>
  <c r="R450" i="1"/>
  <c r="T450" i="10" s="1"/>
  <c r="R443" i="1"/>
  <c r="T443" i="10" s="1"/>
  <c r="R636" i="1"/>
  <c r="T636" i="10" s="1"/>
  <c r="R717" i="1"/>
  <c r="T717" i="10" s="1"/>
  <c r="R675" i="1"/>
  <c r="T675" i="10" s="1"/>
  <c r="R645" i="1"/>
  <c r="T645" i="10" s="1"/>
  <c r="R244" i="1"/>
  <c r="T244" i="10" s="1"/>
  <c r="R576" i="1"/>
  <c r="T576" i="10" s="1"/>
  <c r="R468" i="1"/>
  <c r="T468" i="10" s="1"/>
  <c r="R442" i="1"/>
  <c r="T442" i="10" s="1"/>
  <c r="R381" i="1"/>
  <c r="T381" i="10" s="1"/>
  <c r="R339" i="1"/>
  <c r="T339" i="10" s="1"/>
  <c r="R394" i="1"/>
  <c r="T394" i="10" s="1"/>
  <c r="R521" i="1"/>
  <c r="T521" i="10" s="1"/>
  <c r="R393" i="1"/>
  <c r="T393" i="10" s="1"/>
  <c r="R618" i="1"/>
  <c r="T618" i="10" s="1"/>
  <c r="R268" i="1"/>
  <c r="T268" i="10" s="1"/>
  <c r="R236" i="1"/>
  <c r="T236" i="10" s="1"/>
  <c r="R542" i="1"/>
  <c r="R303" i="1"/>
  <c r="T303" i="10" s="1"/>
  <c r="R301" i="1"/>
  <c r="T301" i="10" s="1"/>
  <c r="R196" i="1"/>
  <c r="T196" i="10" s="1"/>
  <c r="R539" i="1"/>
  <c r="T539" i="10" s="1"/>
  <c r="R215" i="1"/>
  <c r="T215" i="10" s="1"/>
  <c r="R554" i="1"/>
  <c r="T554" i="10" s="1"/>
  <c r="R489" i="1"/>
  <c r="T489" i="10" s="1"/>
  <c r="R632" i="1"/>
  <c r="T632" i="10" s="1"/>
  <c r="R300" i="1"/>
  <c r="T300" i="10" s="1"/>
  <c r="R287" i="1"/>
  <c r="T287" i="10" s="1"/>
  <c r="R120" i="1"/>
  <c r="T120" i="10" s="1"/>
  <c r="R565" i="1"/>
  <c r="T565" i="10" s="1"/>
  <c r="R649" i="1"/>
  <c r="T649" i="10" s="1"/>
  <c r="R714" i="1"/>
  <c r="T714" i="10" s="1"/>
  <c r="R319" i="1"/>
  <c r="T319" i="10" s="1"/>
  <c r="R519" i="1"/>
  <c r="T519" i="10" s="1"/>
  <c r="R53" i="1"/>
  <c r="T53" i="10" s="1"/>
  <c r="R504" i="1"/>
  <c r="T504" i="10" s="1"/>
  <c r="R432" i="1"/>
  <c r="T432" i="10" s="1"/>
  <c r="R154" i="1"/>
  <c r="T154" i="10" s="1"/>
  <c r="R320" i="1"/>
  <c r="T320" i="10" s="1"/>
  <c r="R652" i="1"/>
  <c r="T652" i="10" s="1"/>
  <c r="R469" i="1"/>
  <c r="T469" i="10" s="1"/>
  <c r="R144" i="1"/>
  <c r="T144" i="10" s="1"/>
  <c r="R158" i="1"/>
  <c r="T158" i="10" s="1"/>
  <c r="R143" i="1"/>
  <c r="T143" i="10" s="1"/>
  <c r="R541" i="1"/>
  <c r="T541" i="10" s="1"/>
  <c r="R380" i="1"/>
  <c r="T380" i="10" s="1"/>
  <c r="R281" i="1"/>
  <c r="T281" i="10" s="1"/>
  <c r="R627" i="1"/>
  <c r="T627" i="10" s="1"/>
  <c r="R567" i="1"/>
  <c r="T567" i="10" s="1"/>
  <c r="R461" i="1"/>
  <c r="T461" i="10" s="1"/>
  <c r="R491" i="1"/>
  <c r="T491" i="10" s="1"/>
  <c r="R696" i="1"/>
  <c r="T696" i="10" s="1"/>
  <c r="R518" i="1"/>
  <c r="T518" i="10" s="1"/>
  <c r="R445" i="1"/>
  <c r="T445" i="10" s="1"/>
  <c r="R321" i="1"/>
  <c r="T321" i="10" s="1"/>
  <c r="R613" i="1"/>
  <c r="T613" i="10" s="1"/>
  <c r="R449" i="1"/>
  <c r="T449" i="10" s="1"/>
  <c r="R342" i="1"/>
  <c r="T342" i="10" s="1"/>
  <c r="R133" i="1"/>
  <c r="T133" i="10" s="1"/>
  <c r="R159" i="1"/>
  <c r="T159" i="10" s="1"/>
  <c r="R568" i="1"/>
  <c r="T568" i="10" s="1"/>
  <c r="R524" i="1"/>
  <c r="T524" i="10" s="1"/>
  <c r="R470" i="1"/>
  <c r="T470" i="10" s="1"/>
  <c r="R76" i="1"/>
  <c r="T76" i="10" s="1"/>
  <c r="R548" i="1"/>
  <c r="T548" i="10" s="1"/>
  <c r="R202" i="1"/>
  <c r="T202" i="10" s="1"/>
  <c r="R207" i="1"/>
  <c r="T207" i="10" s="1"/>
  <c r="R210" i="1"/>
  <c r="T210" i="10" s="1"/>
  <c r="R209" i="1"/>
  <c r="T209" i="10" s="1"/>
  <c r="R656" i="1"/>
  <c r="T656" i="10" s="1"/>
  <c r="R574" i="1"/>
  <c r="T574" i="10" s="1"/>
  <c r="R313" i="1"/>
  <c r="T313" i="10" s="1"/>
  <c r="R428" i="1"/>
  <c r="T428" i="10" s="1"/>
  <c r="R551" i="1"/>
  <c r="T551" i="10" s="1"/>
  <c r="R697" i="1"/>
  <c r="T697" i="10" s="1"/>
  <c r="R237" i="1"/>
  <c r="T237" i="10" s="1"/>
  <c r="R233" i="1"/>
  <c r="T233" i="10" s="1"/>
  <c r="R455" i="1"/>
  <c r="T455" i="10" s="1"/>
  <c r="R328" i="1"/>
  <c r="T328" i="10" s="1"/>
  <c r="R289" i="1"/>
  <c r="T289" i="10" s="1"/>
  <c r="R625" i="1"/>
  <c r="T625" i="10" s="1"/>
  <c r="R155" i="1"/>
  <c r="T155" i="10" s="1"/>
  <c r="R400" i="1"/>
  <c r="T400" i="10" s="1"/>
  <c r="R630" i="1"/>
  <c r="T630" i="10" s="1"/>
  <c r="R343" i="1"/>
  <c r="T343" i="10" s="1"/>
  <c r="R340" i="1"/>
  <c r="T340" i="10" s="1"/>
  <c r="R109" i="1"/>
  <c r="T109" i="10" s="1"/>
  <c r="R423" i="1"/>
  <c r="T423" i="10" s="1"/>
  <c r="R359" i="1"/>
  <c r="T359" i="10" s="1"/>
  <c r="R240" i="1"/>
  <c r="T240" i="10" s="1"/>
  <c r="R705" i="1"/>
  <c r="T705" i="10" s="1"/>
  <c r="R370" i="1"/>
  <c r="R131" i="1"/>
  <c r="T131" i="10" s="1"/>
  <c r="R314" i="1"/>
  <c r="R214" i="1"/>
  <c r="T214" i="10" s="1"/>
  <c r="R188" i="1"/>
  <c r="T188" i="10" s="1"/>
  <c r="R440" i="1"/>
  <c r="T440" i="10" s="1"/>
  <c r="R199" i="1"/>
  <c r="T199" i="10" s="1"/>
  <c r="R191" i="1"/>
  <c r="T191" i="10" s="1"/>
  <c r="R555" i="1"/>
  <c r="T555" i="10" s="1"/>
  <c r="R288" i="1"/>
  <c r="T288" i="10" s="1"/>
  <c r="R106" i="1"/>
  <c r="T106" i="10" s="1"/>
  <c r="R94" i="1"/>
  <c r="T94" i="10" s="1"/>
  <c r="R354" i="1"/>
  <c r="T354" i="10" s="1"/>
  <c r="R173" i="1"/>
  <c r="T173" i="10" s="1"/>
  <c r="R373" i="1"/>
  <c r="T373" i="10" s="1"/>
  <c r="R716" i="1"/>
  <c r="T716" i="10" s="1"/>
  <c r="R79" i="1"/>
  <c r="T79" i="10" s="1"/>
  <c r="R515" i="1"/>
  <c r="T515" i="10" s="1"/>
  <c r="R591" i="1"/>
  <c r="T591" i="10" s="1"/>
  <c r="R90" i="1"/>
  <c r="T90" i="10" s="1"/>
  <c r="R665" i="1"/>
  <c r="R538" i="1"/>
  <c r="T538" i="10" s="1"/>
  <c r="R297" i="1"/>
  <c r="T297" i="10" s="1"/>
  <c r="R50" i="1"/>
  <c r="T50" i="10" s="1"/>
  <c r="R147" i="1"/>
  <c r="R706" i="1"/>
  <c r="T706" i="10" s="1"/>
  <c r="R349" i="1"/>
  <c r="T349" i="10" s="1"/>
  <c r="R413" i="1"/>
  <c r="T413" i="10" s="1"/>
  <c r="R693" i="1"/>
  <c r="T693" i="10" s="1"/>
  <c r="R178" i="1"/>
  <c r="T178" i="10" s="1"/>
  <c r="R517" i="1"/>
  <c r="T517" i="10" s="1"/>
  <c r="R218" i="1"/>
  <c r="T218" i="10" s="1"/>
  <c r="R102" i="1"/>
  <c r="T102" i="10" s="1"/>
  <c r="R526" i="1"/>
  <c r="T526" i="10" s="1"/>
  <c r="R119" i="1"/>
  <c r="T119" i="10" s="1"/>
  <c r="R579" i="1"/>
  <c r="T579" i="10" s="1"/>
  <c r="R577" i="1"/>
  <c r="T577" i="10" s="1"/>
  <c r="R417" i="1"/>
  <c r="T417" i="10" s="1"/>
  <c r="R81" i="1"/>
  <c r="T81" i="10" s="1"/>
  <c r="R531" i="1"/>
  <c r="T531" i="10" s="1"/>
  <c r="R325" i="1"/>
  <c r="T325" i="10" s="1"/>
  <c r="R326" i="1"/>
  <c r="T326" i="10" s="1"/>
  <c r="R70" i="1"/>
  <c r="T70" i="10" s="1"/>
  <c r="R161" i="1"/>
  <c r="R292" i="1"/>
  <c r="T292" i="10" s="1"/>
  <c r="R317" i="1"/>
  <c r="T317" i="10" s="1"/>
  <c r="R97" i="1"/>
  <c r="T97" i="10" s="1"/>
  <c r="R179" i="1"/>
  <c r="T179" i="10" s="1"/>
  <c r="R247" i="1"/>
  <c r="T247" i="10" s="1"/>
  <c r="R580" i="1"/>
  <c r="T580" i="10" s="1"/>
  <c r="R145" i="1"/>
  <c r="R344" i="1"/>
  <c r="T344" i="10" s="1"/>
  <c r="R366" i="1"/>
  <c r="T366" i="10" s="1"/>
  <c r="R506" i="1"/>
  <c r="T506" i="10" s="1"/>
  <c r="R137" i="1"/>
  <c r="T137" i="10" s="1"/>
  <c r="R285" i="1"/>
  <c r="T285" i="10" s="1"/>
  <c r="R139" i="1"/>
  <c r="T139" i="10" s="1"/>
  <c r="R225" i="1"/>
  <c r="T225" i="10" s="1"/>
  <c r="R65" i="1"/>
  <c r="T65" i="10" s="1"/>
  <c r="R429" i="1"/>
  <c r="R494" i="1"/>
  <c r="T494" i="10" s="1"/>
  <c r="R187" i="1"/>
  <c r="T187" i="10" s="1"/>
  <c r="R40" i="1"/>
  <c r="T40" i="10" s="1"/>
  <c r="R744" i="1"/>
  <c r="T744" i="10" s="1"/>
  <c r="R375" i="1"/>
  <c r="T375" i="10" s="1"/>
  <c r="R263" i="1"/>
  <c r="T263" i="10" s="1"/>
  <c r="R20" i="1"/>
  <c r="T20" i="10" s="1"/>
  <c r="R681" i="1"/>
  <c r="T681" i="10" s="1"/>
  <c r="R392" i="1"/>
  <c r="T392" i="10" s="1"/>
  <c r="R194" i="1"/>
  <c r="T194" i="10" s="1"/>
  <c r="R216" i="1"/>
  <c r="T216" i="10" s="1"/>
  <c r="R425" i="1"/>
  <c r="T425" i="10" s="1"/>
  <c r="R84" i="1"/>
  <c r="T84" i="10" s="1"/>
  <c r="R190" i="1"/>
  <c r="T190" i="10" s="1"/>
  <c r="R118" i="1"/>
  <c r="T118" i="10" s="1"/>
  <c r="R633" i="1"/>
  <c r="T633" i="10" s="1"/>
  <c r="R465" i="1"/>
  <c r="T465" i="10" s="1"/>
  <c r="R559" i="1"/>
  <c r="T559" i="10" s="1"/>
  <c r="R626" i="1"/>
  <c r="T626" i="10" s="1"/>
  <c r="R192" i="1"/>
  <c r="T192" i="10" s="1"/>
  <c r="R614" i="1"/>
  <c r="T614" i="10" s="1"/>
  <c r="R324" i="1"/>
  <c r="T324" i="10" s="1"/>
  <c r="R403" i="1"/>
  <c r="T403" i="10" s="1"/>
  <c r="R91" i="1"/>
  <c r="T91" i="10" s="1"/>
  <c r="R252" i="1"/>
  <c r="T252" i="10" s="1"/>
  <c r="R96" i="1"/>
  <c r="T96" i="10" s="1"/>
  <c r="R55" i="1"/>
  <c r="T55" i="10" s="1"/>
  <c r="R623" i="1"/>
  <c r="T623" i="10" s="1"/>
  <c r="R563" i="1"/>
  <c r="T563" i="10" s="1"/>
  <c r="R411" i="1"/>
  <c r="T411" i="10" s="1"/>
  <c r="R95" i="1"/>
  <c r="T95" i="10" s="1"/>
  <c r="R458" i="1"/>
  <c r="T458" i="10" s="1"/>
  <c r="R700" i="1"/>
  <c r="T700" i="10" s="1"/>
  <c r="R335" i="1"/>
  <c r="T335" i="10" s="1"/>
  <c r="R621" i="1"/>
  <c r="T621" i="10" s="1"/>
  <c r="R692" i="1"/>
  <c r="T692" i="10" s="1"/>
  <c r="R272" i="1"/>
  <c r="T272" i="10" s="1"/>
  <c r="R650" i="1"/>
  <c r="R261" i="1"/>
  <c r="R386" i="1"/>
  <c r="T386" i="10" s="1"/>
  <c r="R622" i="1"/>
  <c r="T622" i="10" s="1"/>
  <c r="R748" i="1"/>
  <c r="T748" i="10" s="1"/>
  <c r="R368" i="1"/>
  <c r="T368" i="10" s="1"/>
  <c r="R181" i="1"/>
  <c r="T181" i="10" s="1"/>
  <c r="R552" i="1"/>
  <c r="T552" i="10" s="1"/>
  <c r="R56" i="1"/>
  <c r="T56" i="10" s="1"/>
  <c r="R707" i="1"/>
  <c r="T707" i="10" s="1"/>
  <c r="R629" i="1"/>
  <c r="T629" i="10" s="1"/>
  <c r="R669" i="1"/>
  <c r="T669" i="10" s="1"/>
  <c r="R689" i="1"/>
  <c r="T689" i="10" s="1"/>
  <c r="R322" i="1"/>
  <c r="T322" i="10" s="1"/>
  <c r="R232" i="1"/>
  <c r="T232" i="10" s="1"/>
  <c r="R26" i="1"/>
  <c r="T26" i="10" s="1"/>
  <c r="R221" i="1"/>
  <c r="R433" i="1"/>
  <c r="T433" i="10" s="1"/>
  <c r="R304" i="1"/>
  <c r="T304" i="10" s="1"/>
  <c r="R439" i="1"/>
  <c r="T439" i="10" s="1"/>
  <c r="R122" i="1"/>
  <c r="T122" i="10" s="1"/>
  <c r="R540" i="1"/>
  <c r="T540" i="10" s="1"/>
  <c r="R265" i="1"/>
  <c r="T265" i="10" s="1"/>
  <c r="R587" i="1"/>
  <c r="T587" i="10" s="1"/>
  <c r="R123" i="1"/>
  <c r="T123" i="10" s="1"/>
  <c r="R258" i="1"/>
  <c r="T258" i="10" s="1"/>
  <c r="R74" i="1"/>
  <c r="T74" i="10" s="1"/>
  <c r="R654" i="1"/>
  <c r="T654" i="10" s="1"/>
  <c r="R224" i="1"/>
  <c r="T224" i="10" s="1"/>
  <c r="R269" i="1"/>
  <c r="T269" i="10" s="1"/>
  <c r="R703" i="1"/>
  <c r="T703" i="10" s="1"/>
  <c r="R466" i="1"/>
  <c r="T466" i="10" s="1"/>
  <c r="R323" i="1"/>
  <c r="T323" i="10" s="1"/>
  <c r="R34" i="1"/>
  <c r="R33" i="1"/>
  <c r="T33" i="10" s="1"/>
  <c r="R177" i="1"/>
  <c r="T177" i="10" s="1"/>
  <c r="R754" i="1"/>
  <c r="T754" i="10" s="1"/>
  <c r="R617" i="1"/>
  <c r="T617" i="10" s="1"/>
  <c r="R701" i="1"/>
  <c r="T701" i="10" s="1"/>
  <c r="R493" i="1"/>
  <c r="T493" i="10" s="1"/>
  <c r="R357" i="1"/>
  <c r="T357" i="10" s="1"/>
  <c r="R246" i="1"/>
  <c r="T246" i="10" s="1"/>
  <c r="R750" i="1"/>
  <c r="T750" i="10" s="1"/>
  <c r="R108" i="1"/>
  <c r="T108" i="10" s="1"/>
  <c r="R389" i="1"/>
  <c r="T389" i="10" s="1"/>
  <c r="R182" i="1"/>
  <c r="T182" i="10" s="1"/>
  <c r="R170" i="1"/>
  <c r="T170" i="10" s="1"/>
  <c r="R573" i="1"/>
  <c r="T573" i="10" s="1"/>
  <c r="R611" i="1"/>
  <c r="T611" i="10" s="1"/>
  <c r="R487" i="1"/>
  <c r="T487" i="10" s="1"/>
  <c r="R356" i="1"/>
  <c r="T356" i="10" s="1"/>
  <c r="R569" i="1"/>
  <c r="T569" i="10" s="1"/>
  <c r="R66" i="1"/>
  <c r="T66" i="10" s="1"/>
  <c r="R462" i="1"/>
  <c r="T462" i="10" s="1"/>
  <c r="R721" i="1"/>
  <c r="T721" i="10" s="1"/>
  <c r="R648" i="1"/>
  <c r="T648" i="10" s="1"/>
  <c r="R286" i="1"/>
  <c r="T286" i="10" s="1"/>
  <c r="R54" i="1"/>
  <c r="T54" i="10" s="1"/>
  <c r="R271" i="1"/>
  <c r="T271" i="10" s="1"/>
  <c r="R62" i="1"/>
  <c r="T62" i="10" s="1"/>
  <c r="R752" i="1"/>
  <c r="T752" i="10" s="1"/>
  <c r="R23" i="1"/>
  <c r="T23" i="10" s="1"/>
  <c r="R89" i="1"/>
  <c r="T89" i="10" s="1"/>
  <c r="R298" i="1"/>
  <c r="T298" i="10" s="1"/>
  <c r="R80" i="1"/>
  <c r="T80" i="10" s="1"/>
  <c r="R337" i="1"/>
  <c r="T337" i="10" s="1"/>
  <c r="R467" i="1"/>
  <c r="T467" i="10" s="1"/>
  <c r="R229" i="1"/>
  <c r="T229" i="10" s="1"/>
  <c r="R553" i="1"/>
  <c r="T553" i="10" s="1"/>
  <c r="R641" i="1"/>
  <c r="T641" i="10" s="1"/>
  <c r="R63" i="1"/>
  <c r="T63" i="10" s="1"/>
  <c r="R316" i="1"/>
  <c r="T316" i="10" s="1"/>
  <c r="R460" i="1"/>
  <c r="T460" i="10" s="1"/>
  <c r="R610" i="1"/>
  <c r="T610" i="10" s="1"/>
  <c r="R172" i="1"/>
  <c r="T172" i="10" s="1"/>
  <c r="R520" i="1"/>
  <c r="T520" i="10" s="1"/>
  <c r="R136" i="1"/>
  <c r="T136" i="10" s="1"/>
  <c r="R508" i="1"/>
  <c r="T508" i="10" s="1"/>
  <c r="R163" i="1"/>
  <c r="T163" i="10" s="1"/>
  <c r="R497" i="1"/>
  <c r="T497" i="10" s="1"/>
  <c r="R510" i="1"/>
  <c r="T510" i="10" s="1"/>
  <c r="R424" i="1"/>
  <c r="T424" i="10" s="1"/>
  <c r="R294" i="1"/>
  <c r="T294" i="10" s="1"/>
  <c r="R422" i="1"/>
  <c r="T422" i="10" s="1"/>
  <c r="R350" i="1"/>
  <c r="T350" i="10" s="1"/>
  <c r="R251" i="1"/>
  <c r="T251" i="10" s="1"/>
  <c r="R369" i="1"/>
  <c r="T369" i="10" s="1"/>
  <c r="R358" i="1"/>
  <c r="T358" i="10" s="1"/>
  <c r="R658" i="1"/>
  <c r="T658" i="10" s="1"/>
  <c r="R135" i="1"/>
  <c r="T135" i="10" s="1"/>
  <c r="R83" i="1"/>
  <c r="T83" i="10" s="1"/>
  <c r="R704" i="1"/>
  <c r="T704" i="10" s="1"/>
  <c r="R61" i="1"/>
  <c r="T61" i="10" s="1"/>
  <c r="R401" i="1"/>
  <c r="T401" i="10" s="1"/>
  <c r="R223" i="1"/>
  <c r="T223" i="10" s="1"/>
  <c r="R25" i="1"/>
  <c r="T25" i="10" s="1"/>
  <c r="R46" i="1"/>
  <c r="T46" i="10" s="1"/>
  <c r="R217" i="1"/>
  <c r="T217" i="10" s="1"/>
  <c r="R24" i="1"/>
  <c r="T24" i="10" s="1"/>
  <c r="R103" i="1"/>
  <c r="T103" i="10" s="1"/>
  <c r="R21" i="1"/>
  <c r="T21" i="10" s="1"/>
  <c r="R245" i="1"/>
  <c r="T245" i="10" s="1"/>
  <c r="R30" i="1"/>
  <c r="T30" i="10" s="1"/>
  <c r="R16" i="1"/>
  <c r="T16" i="10" s="1"/>
  <c r="R211" i="1"/>
  <c r="T211" i="10" s="1"/>
  <c r="R167" i="1"/>
  <c r="T167" i="10" s="1"/>
  <c r="R367" i="1"/>
  <c r="T367" i="10" s="1"/>
  <c r="R98" i="1"/>
  <c r="R72" i="1"/>
  <c r="T72" i="10" s="1"/>
  <c r="R637" i="1"/>
  <c r="T637" i="10" s="1"/>
  <c r="R68" i="1"/>
  <c r="T68" i="10" s="1"/>
  <c r="R100" i="1"/>
  <c r="T100" i="10" s="1"/>
  <c r="R157" i="1"/>
  <c r="T157" i="10" s="1"/>
  <c r="R78" i="1"/>
  <c r="T78" i="10" s="1"/>
  <c r="R44" i="1"/>
  <c r="T44" i="10" s="1"/>
  <c r="R82" i="1"/>
  <c r="T82" i="10" s="1"/>
  <c r="R640" i="1"/>
  <c r="T640" i="10" s="1"/>
  <c r="R185" i="1"/>
  <c r="T185" i="10" s="1"/>
  <c r="R151" i="1"/>
  <c r="T151" i="10" s="1"/>
  <c r="R505" i="1"/>
  <c r="T505" i="10" s="1"/>
  <c r="R338" i="1"/>
  <c r="T338" i="10" s="1"/>
  <c r="R523" i="1"/>
  <c r="T523" i="10" s="1"/>
  <c r="R36" i="1"/>
  <c r="T36" i="10" s="1"/>
  <c r="R156" i="1"/>
  <c r="T156" i="10" s="1"/>
  <c r="R341" i="1"/>
  <c r="T341" i="10" s="1"/>
  <c r="R438" i="1"/>
  <c r="T438" i="10" s="1"/>
  <c r="R545" i="1"/>
  <c r="T545" i="10" s="1"/>
  <c r="R670" i="1"/>
  <c r="T670" i="10" s="1"/>
  <c r="R444" i="1"/>
  <c r="T444" i="10" s="1"/>
  <c r="R205" i="1"/>
  <c r="T205" i="10" s="1"/>
  <c r="R52" i="1"/>
  <c r="T52" i="10" s="1"/>
  <c r="R75" i="1"/>
  <c r="T75" i="10" s="1"/>
  <c r="R407" i="1"/>
  <c r="T407" i="10" s="1"/>
  <c r="R749" i="1"/>
  <c r="T749" i="10" s="1"/>
  <c r="R690" i="1"/>
  <c r="T690" i="10" s="1"/>
  <c r="R691" i="1"/>
  <c r="T691" i="10" s="1"/>
  <c r="R725" i="1"/>
  <c r="T725" i="10" s="1"/>
  <c r="R111" i="1"/>
  <c r="T111" i="10" s="1"/>
  <c r="R58" i="1"/>
  <c r="T58" i="10" s="1"/>
  <c r="R242" i="1"/>
  <c r="T242" i="10" s="1"/>
  <c r="R385" i="1"/>
  <c r="T385" i="10" s="1"/>
  <c r="R8" i="1"/>
  <c r="T8" i="10" s="1"/>
  <c r="R426" i="1"/>
  <c r="T426" i="10" s="1"/>
  <c r="R549" i="1"/>
  <c r="T549" i="10" s="1"/>
  <c r="R536" i="1"/>
  <c r="T536" i="10" s="1"/>
  <c r="R557" i="1"/>
  <c r="T557" i="10" s="1"/>
  <c r="R746" i="1"/>
  <c r="T746" i="10" s="1"/>
  <c r="R248" i="1"/>
  <c r="T248" i="10" s="1"/>
  <c r="R546" i="1"/>
  <c r="T546" i="10" s="1"/>
  <c r="R59" i="1"/>
  <c r="T59" i="10" s="1"/>
  <c r="R241" i="1"/>
  <c r="T241" i="10" s="1"/>
  <c r="R226" i="1"/>
  <c r="R530" i="1"/>
  <c r="T530" i="10" s="1"/>
  <c r="R399" i="1"/>
  <c r="T399" i="10" s="1"/>
  <c r="R43" i="1"/>
  <c r="T43" i="10" s="1"/>
  <c r="R437" i="1"/>
  <c r="T437" i="10" s="1"/>
  <c r="R562" i="1"/>
  <c r="T562" i="10" s="1"/>
  <c r="R699" i="1"/>
  <c r="T699" i="10" s="1"/>
  <c r="R414" i="1"/>
  <c r="T414" i="10" s="1"/>
  <c r="R77" i="1"/>
  <c r="T77" i="10" s="1"/>
  <c r="R408" i="1"/>
  <c r="T408" i="10" s="1"/>
  <c r="R203" i="1"/>
  <c r="T203" i="10" s="1"/>
  <c r="R132" i="1"/>
  <c r="T132" i="10" s="1"/>
  <c r="R201" i="1"/>
  <c r="T201" i="10" s="1"/>
  <c r="R228" i="1"/>
  <c r="T228" i="10" s="1"/>
  <c r="R275" i="1"/>
  <c r="T275" i="10" s="1"/>
  <c r="R180" i="1"/>
  <c r="T180" i="10" s="1"/>
  <c r="R586" i="1"/>
  <c r="T586" i="10" s="1"/>
  <c r="R255" i="1"/>
  <c r="T255" i="10" s="1"/>
  <c r="R589" i="1"/>
  <c r="T589" i="10" s="1"/>
  <c r="R435" i="1"/>
  <c r="R327" i="1"/>
  <c r="T327" i="10" s="1"/>
  <c r="R751" i="1"/>
  <c r="T751" i="10" s="1"/>
  <c r="R295" i="1"/>
  <c r="T295" i="10" s="1"/>
  <c r="R64" i="1"/>
  <c r="T64" i="10" s="1"/>
  <c r="R680" i="1"/>
  <c r="T680" i="10" s="1"/>
  <c r="R57" i="1"/>
  <c r="T57" i="10" s="1"/>
  <c r="R88" i="1"/>
  <c r="T88" i="10" s="1"/>
  <c r="R273" i="1"/>
  <c r="T273" i="10" s="1"/>
  <c r="R256" i="1"/>
  <c r="T256" i="10" s="1"/>
  <c r="R302" i="1"/>
  <c r="T302" i="10" s="1"/>
  <c r="R453" i="1"/>
  <c r="R391" i="1"/>
  <c r="T391" i="10" s="1"/>
  <c r="R686" i="1"/>
  <c r="T686" i="10" s="1"/>
  <c r="R379" i="1"/>
  <c r="T379" i="10" s="1"/>
  <c r="R86" i="1"/>
  <c r="T86" i="10" s="1"/>
  <c r="R374" i="1"/>
  <c r="T374" i="10" s="1"/>
  <c r="R212" i="1"/>
  <c r="T212" i="10" s="1"/>
  <c r="R107" i="1"/>
  <c r="T107" i="10" s="1"/>
  <c r="R284" i="1"/>
  <c r="T284" i="10" s="1"/>
  <c r="R456" i="1"/>
  <c r="T456" i="10" s="1"/>
  <c r="R624" i="1"/>
  <c r="T624" i="10" s="1"/>
  <c r="R283" i="1"/>
  <c r="T283" i="10" s="1"/>
  <c r="R293" i="1"/>
  <c r="T293" i="10" s="1"/>
  <c r="R169" i="1"/>
  <c r="T169" i="10" s="1"/>
  <c r="R390" i="1"/>
  <c r="T390" i="10" s="1"/>
  <c r="R87" i="1"/>
  <c r="T87" i="10" s="1"/>
  <c r="R183" i="1"/>
  <c r="T183" i="10" s="1"/>
  <c r="R406" i="1"/>
  <c r="T406" i="10" s="1"/>
  <c r="R488" i="1"/>
  <c r="T488" i="10" s="1"/>
  <c r="R193" i="1"/>
  <c r="T193" i="10" s="1"/>
  <c r="R67" i="1"/>
  <c r="T67" i="10" s="1"/>
  <c r="R174" i="1"/>
  <c r="T174" i="10" s="1"/>
  <c r="R274" i="1"/>
  <c r="T274" i="10" s="1"/>
  <c r="R710" i="1"/>
  <c r="T710" i="10" s="1"/>
  <c r="R667" i="1"/>
  <c r="R235" i="1"/>
  <c r="T235" i="10" s="1"/>
  <c r="R348" i="1"/>
  <c r="T348" i="10" s="1"/>
  <c r="R264" i="1"/>
  <c r="T264" i="10" s="1"/>
  <c r="R29" i="1"/>
  <c r="T29" i="10" s="1"/>
  <c r="R330" i="1"/>
  <c r="T330" i="10" s="1"/>
  <c r="R332" i="1"/>
  <c r="T332" i="10" s="1"/>
  <c r="R434" i="1"/>
  <c r="T434" i="10" s="1"/>
  <c r="R206" i="1"/>
  <c r="T206" i="10" s="1"/>
  <c r="R115" i="1"/>
  <c r="T115" i="10" s="1"/>
  <c r="R198" i="1"/>
  <c r="T198" i="10" s="1"/>
  <c r="R404" i="1"/>
  <c r="T404" i="10" s="1"/>
  <c r="R150" i="1"/>
  <c r="T150" i="10" s="1"/>
  <c r="R110" i="1"/>
  <c r="T110" i="10" s="1"/>
  <c r="R5" i="1"/>
  <c r="T5" i="10" s="1"/>
  <c r="R166" i="1"/>
  <c r="T166" i="10" s="1"/>
  <c r="R238" i="1"/>
  <c r="T238" i="10" s="1"/>
  <c r="R160" i="1"/>
  <c r="T160" i="10" s="1"/>
  <c r="R28" i="1"/>
  <c r="T28" i="10" s="1"/>
  <c r="R149" i="1"/>
  <c r="T149" i="10" s="1"/>
  <c r="R334" i="1"/>
  <c r="T334" i="10" s="1"/>
  <c r="R257" i="1"/>
  <c r="T257" i="10" s="1"/>
  <c r="R114" i="1"/>
  <c r="T114" i="10" s="1"/>
  <c r="R655" i="1"/>
  <c r="T655" i="10" s="1"/>
  <c r="R138" i="1"/>
  <c r="T138" i="10" s="1"/>
  <c r="R134" i="1"/>
  <c r="T134" i="10" s="1"/>
  <c r="R329" i="1"/>
  <c r="T329" i="10" s="1"/>
  <c r="R560" i="1"/>
  <c r="T560" i="10" s="1"/>
  <c r="R628" i="1"/>
  <c r="T628" i="10" s="1"/>
  <c r="R105" i="1"/>
  <c r="T105" i="10" s="1"/>
  <c r="R243" i="1"/>
  <c r="T243" i="10" s="1"/>
  <c r="R168" i="1"/>
  <c r="T168" i="10" s="1"/>
  <c r="R259" i="1"/>
  <c r="T259" i="10" s="1"/>
  <c r="R51" i="1"/>
  <c r="T51" i="10" s="1"/>
  <c r="R124" i="1"/>
  <c r="T124" i="10" s="1"/>
  <c r="R291" i="1"/>
  <c r="T291" i="10" s="1"/>
  <c r="R101" i="1"/>
  <c r="T101" i="10" s="1"/>
  <c r="R140" i="1"/>
  <c r="T140" i="10" s="1"/>
  <c r="R253" i="1"/>
  <c r="T253" i="10" s="1"/>
  <c r="R529" i="1"/>
  <c r="T529" i="10" s="1"/>
  <c r="R47" i="1"/>
  <c r="T47" i="10" s="1"/>
  <c r="R672" i="1"/>
  <c r="T672" i="10" s="1"/>
  <c r="R129" i="1"/>
  <c r="T129" i="10" s="1"/>
  <c r="R9" i="1"/>
  <c r="T9" i="10" s="1"/>
  <c r="R130" i="1"/>
  <c r="T130" i="10" s="1"/>
  <c r="R117" i="1"/>
  <c r="T117" i="10" s="1"/>
  <c r="R250" i="1"/>
  <c r="T250" i="10" s="1"/>
  <c r="R513" i="1"/>
  <c r="T513" i="10" s="1"/>
  <c r="R282" i="1"/>
  <c r="T282" i="10" s="1"/>
  <c r="R141" i="1"/>
  <c r="T141" i="10" s="1"/>
  <c r="R41" i="1"/>
  <c r="T41" i="10" s="1"/>
  <c r="R85" i="1"/>
  <c r="T85" i="10" s="1"/>
  <c r="R45" i="1"/>
  <c r="T45" i="10" s="1"/>
  <c r="R204" i="1"/>
  <c r="T204" i="10" s="1"/>
  <c r="R6" i="1"/>
  <c r="T6" i="10" s="1"/>
  <c r="R112" i="1"/>
  <c r="T112" i="10" s="1"/>
  <c r="R49" i="1"/>
  <c r="T49" i="10" s="1"/>
  <c r="R659" i="1"/>
  <c r="T659" i="10" s="1"/>
  <c r="R39" i="1"/>
  <c r="T39" i="10" s="1"/>
  <c r="R377" i="1"/>
  <c r="T377" i="10" s="1"/>
  <c r="R234" i="1"/>
  <c r="T234" i="10" s="1"/>
  <c r="R346" i="1"/>
  <c r="T346" i="10" s="1"/>
  <c r="R685" i="1"/>
  <c r="T685" i="10" s="1"/>
  <c r="R498" i="1"/>
  <c r="T498" i="10" s="1"/>
  <c r="R37" i="1"/>
  <c r="T37" i="10" s="1"/>
  <c r="R186" i="1"/>
  <c r="T186" i="10" s="1"/>
  <c r="R532" i="1"/>
  <c r="R175" i="1"/>
  <c r="T175" i="10" s="1"/>
  <c r="R266" i="1"/>
  <c r="R48" i="1"/>
  <c r="T48" i="10" s="1"/>
  <c r="R507" i="1"/>
  <c r="T507" i="10" s="1"/>
  <c r="R171" i="1"/>
  <c r="T171" i="10" s="1"/>
  <c r="R113" i="1"/>
  <c r="T113" i="10" s="1"/>
  <c r="R38" i="1"/>
  <c r="T38" i="10" s="1"/>
  <c r="R31" i="1"/>
  <c r="R753" i="1"/>
  <c r="T753" i="10" s="1"/>
  <c r="R679" i="1"/>
  <c r="T679" i="10" s="1"/>
  <c r="R427" i="1"/>
  <c r="T427" i="10" s="1"/>
  <c r="R165" i="1"/>
  <c r="T165" i="10" s="1"/>
  <c r="R116" i="1"/>
  <c r="T116" i="10" s="1"/>
  <c r="R27" i="1"/>
  <c r="T27" i="10" s="1"/>
  <c r="R397" i="1"/>
  <c r="T397" i="10" s="1"/>
  <c r="R270" i="1"/>
  <c r="T270" i="10" s="1"/>
  <c r="T31" i="10" l="1"/>
  <c r="T32" i="10"/>
  <c r="T533" i="10"/>
  <c r="T532" i="10"/>
  <c r="T227" i="10"/>
  <c r="T226" i="10"/>
  <c r="T98" i="10"/>
  <c r="T99" i="10"/>
  <c r="T147" i="10"/>
  <c r="T148" i="10"/>
  <c r="T665" i="10"/>
  <c r="T666" i="10"/>
  <c r="T370" i="10"/>
  <c r="T371" i="10"/>
  <c r="T673" i="10"/>
  <c r="T674" i="10"/>
  <c r="T662" i="10"/>
  <c r="T663" i="10"/>
  <c r="T419" i="10"/>
  <c r="T418" i="10"/>
  <c r="V267" i="10"/>
  <c r="V266" i="10"/>
  <c r="V667" i="10"/>
  <c r="V668" i="10"/>
  <c r="V453" i="10"/>
  <c r="V454" i="10"/>
  <c r="V35" i="10"/>
  <c r="V34" i="10"/>
  <c r="V261" i="10"/>
  <c r="V262" i="10"/>
  <c r="V145" i="10"/>
  <c r="V146" i="10"/>
  <c r="V315" i="10"/>
  <c r="V314" i="10"/>
  <c r="V543" i="10"/>
  <c r="V542" i="10"/>
  <c r="V127" i="10"/>
  <c r="V128" i="10"/>
  <c r="T435" i="10"/>
  <c r="T436" i="10"/>
  <c r="T429" i="10"/>
  <c r="T430" i="10"/>
  <c r="T161" i="10"/>
  <c r="T162" i="10"/>
  <c r="T361" i="10"/>
  <c r="T360" i="10"/>
  <c r="V221" i="10"/>
  <c r="V222" i="10"/>
  <c r="V651" i="10"/>
  <c r="V650" i="10"/>
  <c r="V643" i="10"/>
  <c r="V642" i="10"/>
  <c r="V387" i="10"/>
  <c r="V388" i="10"/>
  <c r="T266" i="10"/>
  <c r="T267" i="10"/>
  <c r="T667" i="10"/>
  <c r="T668" i="10"/>
  <c r="T453" i="10"/>
  <c r="T454" i="10"/>
  <c r="T34" i="10"/>
  <c r="T35" i="10"/>
  <c r="T261" i="10"/>
  <c r="T262" i="10"/>
  <c r="T145" i="10"/>
  <c r="T146" i="10"/>
  <c r="T314" i="10"/>
  <c r="T315" i="10"/>
  <c r="T542" i="10"/>
  <c r="T543" i="10"/>
  <c r="T127" i="10"/>
  <c r="T128" i="10"/>
  <c r="V31" i="10"/>
  <c r="V32" i="10"/>
  <c r="V532" i="10"/>
  <c r="V533" i="10"/>
  <c r="V226" i="10"/>
  <c r="V227" i="10"/>
  <c r="V99" i="10"/>
  <c r="V98" i="10"/>
  <c r="V147" i="10"/>
  <c r="V148" i="10"/>
  <c r="V665" i="10"/>
  <c r="V666" i="10"/>
  <c r="V371" i="10"/>
  <c r="V370" i="10"/>
  <c r="V673" i="10"/>
  <c r="V674" i="10"/>
  <c r="V663" i="10"/>
  <c r="V662" i="10"/>
  <c r="V419" i="10"/>
  <c r="V418" i="10"/>
  <c r="T221" i="10"/>
  <c r="T222" i="10"/>
  <c r="T650" i="10"/>
  <c r="T651" i="10"/>
  <c r="T642" i="10"/>
  <c r="T643" i="10"/>
  <c r="T387" i="10"/>
  <c r="T388" i="10"/>
  <c r="V435" i="10"/>
  <c r="V436" i="10"/>
  <c r="V430" i="10"/>
  <c r="V429" i="10"/>
  <c r="V161" i="10"/>
  <c r="V162" i="10"/>
  <c r="V360" i="10"/>
  <c r="V361" i="10"/>
  <c r="V4" i="10"/>
  <c r="T4" i="10"/>
  <c r="W747" i="1"/>
  <c r="W534" i="1"/>
  <c r="W729" i="1"/>
  <c r="W730" i="1"/>
  <c r="W738" i="1"/>
  <c r="W737" i="1"/>
  <c r="W731" i="1"/>
  <c r="W741" i="1"/>
  <c r="W740" i="1"/>
  <c r="W739" i="1"/>
  <c r="W736" i="1"/>
  <c r="W735" i="1"/>
  <c r="W734" i="1"/>
  <c r="W733" i="1"/>
  <c r="W732" i="1"/>
  <c r="W722" i="1"/>
  <c r="W718" i="1"/>
  <c r="W715" i="1"/>
  <c r="W712" i="1"/>
  <c r="W719" i="1"/>
  <c r="W745" i="1"/>
  <c r="W724" i="1"/>
  <c r="W723" i="1"/>
  <c r="W609" i="1"/>
  <c r="W608" i="1"/>
  <c r="W607" i="1"/>
  <c r="W606" i="1"/>
  <c r="W605" i="1"/>
  <c r="W619" i="1"/>
  <c r="W603" i="1"/>
  <c r="W602" i="1"/>
  <c r="W601" i="1"/>
  <c r="W600" i="1"/>
  <c r="W595" i="1"/>
  <c r="W604" i="1"/>
  <c r="W599" i="1"/>
  <c r="W598" i="1"/>
  <c r="W597" i="1"/>
  <c r="W596" i="1"/>
  <c r="W594" i="1"/>
  <c r="W593" i="1"/>
  <c r="W592" i="1"/>
  <c r="W486" i="1"/>
  <c r="W485" i="1"/>
  <c r="W484" i="1"/>
  <c r="W483" i="1"/>
  <c r="W464" i="1"/>
  <c r="W480" i="1"/>
  <c r="W475" i="1"/>
  <c r="W474" i="1"/>
  <c r="W473" i="1"/>
  <c r="W482" i="1"/>
  <c r="W481" i="1"/>
  <c r="W479" i="1"/>
  <c r="W478" i="1"/>
  <c r="W477" i="1"/>
  <c r="W476" i="1"/>
  <c r="W472" i="1"/>
  <c r="W471" i="1"/>
  <c r="W318" i="1"/>
  <c r="W492" i="1"/>
  <c r="W501" i="1"/>
  <c r="W695" i="1"/>
  <c r="W126" i="1"/>
  <c r="W448" i="1"/>
  <c r="W495" i="1"/>
  <c r="W14" i="1"/>
  <c r="W254" i="1"/>
  <c r="W635" i="1"/>
  <c r="W127" i="1"/>
  <c r="W755" i="1"/>
  <c r="W200" i="1"/>
  <c r="W164" i="1"/>
  <c r="W743" i="1"/>
  <c r="W12" i="1"/>
  <c r="W727" i="1"/>
  <c r="W382" i="1"/>
  <c r="W351" i="1"/>
  <c r="W10" i="1"/>
  <c r="W547" i="1"/>
  <c r="W73" i="1"/>
  <c r="W290" i="1"/>
  <c r="W578" i="1"/>
  <c r="W11" i="1"/>
  <c r="W418" i="1"/>
  <c r="W409" i="1"/>
  <c r="W638" i="1"/>
  <c r="W537" i="1"/>
  <c r="W420" i="1"/>
  <c r="W421" i="1"/>
  <c r="W500" i="1"/>
  <c r="W280" i="1"/>
  <c r="W620" i="1"/>
  <c r="W347" i="1"/>
  <c r="W362" i="1"/>
  <c r="W364" i="1"/>
  <c r="W365" i="1"/>
  <c r="W363" i="1"/>
  <c r="W7" i="1"/>
  <c r="W575" i="1"/>
  <c r="W711" i="1"/>
  <c r="W360" i="1"/>
  <c r="W660" i="1"/>
  <c r="W176" i="1"/>
  <c r="W616" i="1"/>
  <c r="W398" i="1"/>
  <c r="W590" i="1"/>
  <c r="W239" i="1"/>
  <c r="W310" i="1"/>
  <c r="W311" i="1"/>
  <c r="W312" i="1"/>
  <c r="W309" i="1"/>
  <c r="W639" i="1"/>
  <c r="W496" i="1"/>
  <c r="W459" i="1"/>
  <c r="W387" i="1"/>
  <c r="W709" i="1"/>
  <c r="W278" i="1"/>
  <c r="W279" i="1"/>
  <c r="W509" i="1"/>
  <c r="W446" i="1"/>
  <c r="W708" i="1"/>
  <c r="W584" i="1"/>
  <c r="W220" i="1"/>
  <c r="W646" i="1"/>
  <c r="W527" i="1"/>
  <c r="W550" i="1"/>
  <c r="W558" i="1"/>
  <c r="W644" i="1"/>
  <c r="W503" i="1"/>
  <c r="W402" i="1"/>
  <c r="W702" i="1"/>
  <c r="W383" i="1"/>
  <c r="W463" i="1"/>
  <c r="W661" i="1"/>
  <c r="W671" i="1"/>
  <c r="W306" i="1"/>
  <c r="W260" i="1"/>
  <c r="W499" i="1"/>
  <c r="W570" i="1"/>
  <c r="W412" i="1"/>
  <c r="W352" i="1"/>
  <c r="W662" i="1"/>
  <c r="W457" i="1"/>
  <c r="W447" i="1"/>
  <c r="W572" i="1"/>
  <c r="W673" i="1"/>
  <c r="W213" i="1"/>
  <c r="W195" i="1"/>
  <c r="W92" i="1"/>
  <c r="W585" i="1"/>
  <c r="W219" i="1"/>
  <c r="W634" i="1"/>
  <c r="W561" i="1"/>
  <c r="W544" i="1"/>
  <c r="W296" i="1"/>
  <c r="W653" i="1"/>
  <c r="W502" i="1"/>
  <c r="W713" i="1"/>
  <c r="W688" i="1"/>
  <c r="W19" i="1"/>
  <c r="W15" i="1"/>
  <c r="W231" i="1"/>
  <c r="W372" i="1"/>
  <c r="W451" i="1"/>
  <c r="W17" i="1"/>
  <c r="W60" i="1"/>
  <c r="W514" i="1"/>
  <c r="W42" i="1"/>
  <c r="W664" i="1"/>
  <c r="W121" i="1"/>
  <c r="W355" i="1"/>
  <c r="W104" i="1"/>
  <c r="W333" i="1"/>
  <c r="W684" i="1"/>
  <c r="W728" i="1"/>
  <c r="W208" i="1"/>
  <c r="W125" i="1"/>
  <c r="W276" i="1"/>
  <c r="W525" i="1"/>
  <c r="W153" i="1"/>
  <c r="W384" i="1"/>
  <c r="W299" i="1"/>
  <c r="W353" i="1"/>
  <c r="W307" i="1"/>
  <c r="W726" i="1"/>
  <c r="W566" i="1"/>
  <c r="W197" i="1"/>
  <c r="W682" i="1"/>
  <c r="W230" i="1"/>
  <c r="W305" i="1"/>
  <c r="W69" i="1"/>
  <c r="W142" i="1"/>
  <c r="W556" i="1"/>
  <c r="W152" i="1"/>
  <c r="W528" i="1"/>
  <c r="W189" i="1"/>
  <c r="W71" i="1"/>
  <c r="W378" i="1"/>
  <c r="W441" i="1"/>
  <c r="W416" i="1"/>
  <c r="W522" i="1"/>
  <c r="W742" i="1"/>
  <c r="W277" i="1"/>
  <c r="W396" i="1"/>
  <c r="W376" i="1"/>
  <c r="W431" i="1"/>
  <c r="W535" i="1"/>
  <c r="W511" i="1"/>
  <c r="W410" i="1"/>
  <c r="W512" i="1"/>
  <c r="W657" i="1"/>
  <c r="W415" i="1"/>
  <c r="W687" i="1"/>
  <c r="W698" i="1"/>
  <c r="W678" i="1"/>
  <c r="W677" i="1"/>
  <c r="W676" i="1"/>
  <c r="W631" i="1"/>
  <c r="W642" i="1"/>
  <c r="W720" i="1"/>
  <c r="W18" i="1"/>
  <c r="W490" i="1"/>
  <c r="W93" i="1"/>
  <c r="W395" i="1"/>
  <c r="W683" i="1"/>
  <c r="W345" i="1"/>
  <c r="W615" i="1"/>
  <c r="W308" i="1"/>
  <c r="W612" i="1"/>
  <c r="W582" i="1"/>
  <c r="W694" i="1"/>
  <c r="W22" i="1"/>
  <c r="W13" i="1"/>
  <c r="W571" i="1"/>
  <c r="W405" i="1"/>
  <c r="W588" i="1"/>
  <c r="W452" i="1"/>
  <c r="W647" i="1"/>
  <c r="W581" i="1"/>
  <c r="W564" i="1"/>
  <c r="W516" i="1"/>
  <c r="W184" i="1"/>
  <c r="W336" i="1"/>
  <c r="W249" i="1"/>
  <c r="W583" i="1"/>
  <c r="W331" i="1"/>
  <c r="W450" i="1"/>
  <c r="W443" i="1"/>
  <c r="W636" i="1"/>
  <c r="W717" i="1"/>
  <c r="W675" i="1"/>
  <c r="W645" i="1"/>
  <c r="W244" i="1"/>
  <c r="W576" i="1"/>
  <c r="W468" i="1"/>
  <c r="W442" i="1"/>
  <c r="W381" i="1"/>
  <c r="W339" i="1"/>
  <c r="W394" i="1"/>
  <c r="W521" i="1"/>
  <c r="W393" i="1"/>
  <c r="W618" i="1"/>
  <c r="W268" i="1"/>
  <c r="W236" i="1"/>
  <c r="W542" i="1"/>
  <c r="W303" i="1"/>
  <c r="W301" i="1"/>
  <c r="W196" i="1"/>
  <c r="W539" i="1"/>
  <c r="W215" i="1"/>
  <c r="W554" i="1"/>
  <c r="W489" i="1"/>
  <c r="W632" i="1"/>
  <c r="W300" i="1"/>
  <c r="W287" i="1"/>
  <c r="W120" i="1"/>
  <c r="W565" i="1"/>
  <c r="W649" i="1"/>
  <c r="W714" i="1"/>
  <c r="W319" i="1"/>
  <c r="W519" i="1"/>
  <c r="W53" i="1"/>
  <c r="W504" i="1"/>
  <c r="W432" i="1"/>
  <c r="W154" i="1"/>
  <c r="W320" i="1"/>
  <c r="W652" i="1"/>
  <c r="W469" i="1"/>
  <c r="W144" i="1"/>
  <c r="W158" i="1"/>
  <c r="W143" i="1"/>
  <c r="W541" i="1"/>
  <c r="W380" i="1"/>
  <c r="W281" i="1"/>
  <c r="W627" i="1"/>
  <c r="W567" i="1"/>
  <c r="W461" i="1"/>
  <c r="W491" i="1"/>
  <c r="W696" i="1"/>
  <c r="W518" i="1"/>
  <c r="W445" i="1"/>
  <c r="W321" i="1"/>
  <c r="W613" i="1"/>
  <c r="W449" i="1"/>
  <c r="W342" i="1"/>
  <c r="W133" i="1"/>
  <c r="W159" i="1"/>
  <c r="W568" i="1"/>
  <c r="W524" i="1"/>
  <c r="W470" i="1"/>
  <c r="W76" i="1"/>
  <c r="W548" i="1"/>
  <c r="W202" i="1"/>
  <c r="W207" i="1"/>
  <c r="W210" i="1"/>
  <c r="W209" i="1"/>
  <c r="W656" i="1"/>
  <c r="W574" i="1"/>
  <c r="W313" i="1"/>
  <c r="W428" i="1"/>
  <c r="W551" i="1"/>
  <c r="W697" i="1"/>
  <c r="W237" i="1"/>
  <c r="W233" i="1"/>
  <c r="W455" i="1"/>
  <c r="W328" i="1"/>
  <c r="W289" i="1"/>
  <c r="W625" i="1"/>
  <c r="W155" i="1"/>
  <c r="W400" i="1"/>
  <c r="W630" i="1"/>
  <c r="W343" i="1"/>
  <c r="W340" i="1"/>
  <c r="W109" i="1"/>
  <c r="W423" i="1"/>
  <c r="W359" i="1"/>
  <c r="W240" i="1"/>
  <c r="W705" i="1"/>
  <c r="W370" i="1"/>
  <c r="W131" i="1"/>
  <c r="W314" i="1"/>
  <c r="W214" i="1"/>
  <c r="W188" i="1"/>
  <c r="W440" i="1"/>
  <c r="W199" i="1"/>
  <c r="W191" i="1"/>
  <c r="W555" i="1"/>
  <c r="W288" i="1"/>
  <c r="W106" i="1"/>
  <c r="W94" i="1"/>
  <c r="W354" i="1"/>
  <c r="W173" i="1"/>
  <c r="W373" i="1"/>
  <c r="W716" i="1"/>
  <c r="W79" i="1"/>
  <c r="W515" i="1"/>
  <c r="W591" i="1"/>
  <c r="W90" i="1"/>
  <c r="W665" i="1"/>
  <c r="W538" i="1"/>
  <c r="W297" i="1"/>
  <c r="W50" i="1"/>
  <c r="W147" i="1"/>
  <c r="W706" i="1"/>
  <c r="W349" i="1"/>
  <c r="W413" i="1"/>
  <c r="W693" i="1"/>
  <c r="W178" i="1"/>
  <c r="W517" i="1"/>
  <c r="W218" i="1"/>
  <c r="W102" i="1"/>
  <c r="W526" i="1"/>
  <c r="W119" i="1"/>
  <c r="W579" i="1"/>
  <c r="W577" i="1"/>
  <c r="W417" i="1"/>
  <c r="W81" i="1"/>
  <c r="W531" i="1"/>
  <c r="W325" i="1"/>
  <c r="W326" i="1"/>
  <c r="W70" i="1"/>
  <c r="W161" i="1"/>
  <c r="W292" i="1"/>
  <c r="W317" i="1"/>
  <c r="W97" i="1"/>
  <c r="W179" i="1"/>
  <c r="W247" i="1"/>
  <c r="W580" i="1"/>
  <c r="W145" i="1"/>
  <c r="W344" i="1"/>
  <c r="W366" i="1"/>
  <c r="W506" i="1"/>
  <c r="W137" i="1"/>
  <c r="W285" i="1"/>
  <c r="W139" i="1"/>
  <c r="W225" i="1"/>
  <c r="W65" i="1"/>
  <c r="W429" i="1"/>
  <c r="W494" i="1"/>
  <c r="W187" i="1"/>
  <c r="W40" i="1"/>
  <c r="W744" i="1"/>
  <c r="W375" i="1"/>
  <c r="W263" i="1"/>
  <c r="W20" i="1"/>
  <c r="W681" i="1"/>
  <c r="W392" i="1"/>
  <c r="W194" i="1"/>
  <c r="W216" i="1"/>
  <c r="W425" i="1"/>
  <c r="W84" i="1"/>
  <c r="W190" i="1"/>
  <c r="W118" i="1"/>
  <c r="W633" i="1"/>
  <c r="W465" i="1"/>
  <c r="W559" i="1"/>
  <c r="W626" i="1"/>
  <c r="W192" i="1"/>
  <c r="W614" i="1"/>
  <c r="W324" i="1"/>
  <c r="W403" i="1"/>
  <c r="W91" i="1"/>
  <c r="W252" i="1"/>
  <c r="W96" i="1"/>
  <c r="W55" i="1"/>
  <c r="W623" i="1"/>
  <c r="W563" i="1"/>
  <c r="W411" i="1"/>
  <c r="W95" i="1"/>
  <c r="W458" i="1"/>
  <c r="W700" i="1"/>
  <c r="W335" i="1"/>
  <c r="W621" i="1"/>
  <c r="W692" i="1"/>
  <c r="W272" i="1"/>
  <c r="W650" i="1"/>
  <c r="W261" i="1"/>
  <c r="W386" i="1"/>
  <c r="W622" i="1"/>
  <c r="W748" i="1"/>
  <c r="W368" i="1"/>
  <c r="W181" i="1"/>
  <c r="W552" i="1"/>
  <c r="W56" i="1"/>
  <c r="W707" i="1"/>
  <c r="W629" i="1"/>
  <c r="W669" i="1"/>
  <c r="W689" i="1"/>
  <c r="W322" i="1"/>
  <c r="W232" i="1"/>
  <c r="W26" i="1"/>
  <c r="W221" i="1"/>
  <c r="W433" i="1"/>
  <c r="W304" i="1"/>
  <c r="W439" i="1"/>
  <c r="W122" i="1"/>
  <c r="W540" i="1"/>
  <c r="W265" i="1"/>
  <c r="W587" i="1"/>
  <c r="W123" i="1"/>
  <c r="W258" i="1"/>
  <c r="W74" i="1"/>
  <c r="W654" i="1"/>
  <c r="W224" i="1"/>
  <c r="W269" i="1"/>
  <c r="W703" i="1"/>
  <c r="W466" i="1"/>
  <c r="W323" i="1"/>
  <c r="W34" i="1"/>
  <c r="W33" i="1"/>
  <c r="W177" i="1"/>
  <c r="W754" i="1"/>
  <c r="W617" i="1"/>
  <c r="W701" i="1"/>
  <c r="W493" i="1"/>
  <c r="W357" i="1"/>
  <c r="W246" i="1"/>
  <c r="W750" i="1"/>
  <c r="W108" i="1"/>
  <c r="W389" i="1"/>
  <c r="W182" i="1"/>
  <c r="W170" i="1"/>
  <c r="W573" i="1"/>
  <c r="W611" i="1"/>
  <c r="W487" i="1"/>
  <c r="W356" i="1"/>
  <c r="W569" i="1"/>
  <c r="W66" i="1"/>
  <c r="W462" i="1"/>
  <c r="W721" i="1"/>
  <c r="W756" i="1"/>
  <c r="W648" i="1"/>
  <c r="W286" i="1"/>
  <c r="W54" i="1"/>
  <c r="W271" i="1"/>
  <c r="W62" i="1"/>
  <c r="W752" i="1"/>
  <c r="W23" i="1"/>
  <c r="W89" i="1"/>
  <c r="W298" i="1"/>
  <c r="W80" i="1"/>
  <c r="W337" i="1"/>
  <c r="W467" i="1"/>
  <c r="W229" i="1"/>
  <c r="W553" i="1"/>
  <c r="W641" i="1"/>
  <c r="W63" i="1"/>
  <c r="W316" i="1"/>
  <c r="W460" i="1"/>
  <c r="W610" i="1"/>
  <c r="W172" i="1"/>
  <c r="W520" i="1"/>
  <c r="W136" i="1"/>
  <c r="W508" i="1"/>
  <c r="W163" i="1"/>
  <c r="W497" i="1"/>
  <c r="W510" i="1"/>
  <c r="W424" i="1"/>
  <c r="W294" i="1"/>
  <c r="W422" i="1"/>
  <c r="W350" i="1"/>
  <c r="W251" i="1"/>
  <c r="W369" i="1"/>
  <c r="W358" i="1"/>
  <c r="W658" i="1"/>
  <c r="W135" i="1"/>
  <c r="W83" i="1"/>
  <c r="W704" i="1"/>
  <c r="W61" i="1"/>
  <c r="W401" i="1"/>
  <c r="W223" i="1"/>
  <c r="W25" i="1"/>
  <c r="W46" i="1"/>
  <c r="W217" i="1"/>
  <c r="W24" i="1"/>
  <c r="W103" i="1"/>
  <c r="W21" i="1"/>
  <c r="W245" i="1"/>
  <c r="W30" i="1"/>
  <c r="W16" i="1"/>
  <c r="W211" i="1"/>
  <c r="W167" i="1"/>
  <c r="W367" i="1"/>
  <c r="W98" i="1"/>
  <c r="W72" i="1"/>
  <c r="W637" i="1"/>
  <c r="W68" i="1"/>
  <c r="W100" i="1"/>
  <c r="W157" i="1"/>
  <c r="W78" i="1"/>
  <c r="W44" i="1"/>
  <c r="W82" i="1"/>
  <c r="W640" i="1"/>
  <c r="W185" i="1"/>
  <c r="W151" i="1"/>
  <c r="W505" i="1"/>
  <c r="W338" i="1"/>
  <c r="W523" i="1"/>
  <c r="W36" i="1"/>
  <c r="W156" i="1"/>
  <c r="W341" i="1"/>
  <c r="W438" i="1"/>
  <c r="W545" i="1"/>
  <c r="W670" i="1"/>
  <c r="W444" i="1"/>
  <c r="W205" i="1"/>
  <c r="W52" i="1"/>
  <c r="W75" i="1"/>
  <c r="W407" i="1"/>
  <c r="W749" i="1"/>
  <c r="W690" i="1"/>
  <c r="W691" i="1"/>
  <c r="W725" i="1"/>
  <c r="W111" i="1"/>
  <c r="W58" i="1"/>
  <c r="W242" i="1"/>
  <c r="W385" i="1"/>
  <c r="W8" i="1"/>
  <c r="W426" i="1"/>
  <c r="W549" i="1"/>
  <c r="W536" i="1"/>
  <c r="W557" i="1"/>
  <c r="W746" i="1"/>
  <c r="W248" i="1"/>
  <c r="W546" i="1"/>
  <c r="W59" i="1"/>
  <c r="W241" i="1"/>
  <c r="W226" i="1"/>
  <c r="W530" i="1"/>
  <c r="W399" i="1"/>
  <c r="W43" i="1"/>
  <c r="W437" i="1"/>
  <c r="W562" i="1"/>
  <c r="W699" i="1"/>
  <c r="W414" i="1"/>
  <c r="W77" i="1"/>
  <c r="W408" i="1"/>
  <c r="W203" i="1"/>
  <c r="W132" i="1"/>
  <c r="W201" i="1"/>
  <c r="W228" i="1"/>
  <c r="W275" i="1"/>
  <c r="W180" i="1"/>
  <c r="W586" i="1"/>
  <c r="W255" i="1"/>
  <c r="W589" i="1"/>
  <c r="W435" i="1"/>
  <c r="W327" i="1"/>
  <c r="W751" i="1"/>
  <c r="W295" i="1"/>
  <c r="W64" i="1"/>
  <c r="W680" i="1"/>
  <c r="W57" i="1"/>
  <c r="W88" i="1"/>
  <c r="W273" i="1"/>
  <c r="W256" i="1"/>
  <c r="W302" i="1"/>
  <c r="W453" i="1"/>
  <c r="W391" i="1"/>
  <c r="W686" i="1"/>
  <c r="W379" i="1"/>
  <c r="W86" i="1"/>
  <c r="W374" i="1"/>
  <c r="W212" i="1"/>
  <c r="W107" i="1"/>
  <c r="W284" i="1"/>
  <c r="W456" i="1"/>
  <c r="W624" i="1"/>
  <c r="W283" i="1"/>
  <c r="W293" i="1"/>
  <c r="W169" i="1"/>
  <c r="W390" i="1"/>
  <c r="W87" i="1"/>
  <c r="W183" i="1"/>
  <c r="W406" i="1"/>
  <c r="W488" i="1"/>
  <c r="W193" i="1"/>
  <c r="W67" i="1"/>
  <c r="W174" i="1"/>
  <c r="W274" i="1"/>
  <c r="W710" i="1"/>
  <c r="W667" i="1"/>
  <c r="W235" i="1"/>
  <c r="W348" i="1"/>
  <c r="W264" i="1"/>
  <c r="W29" i="1"/>
  <c r="W330" i="1"/>
  <c r="W332" i="1"/>
  <c r="W434" i="1"/>
  <c r="W206" i="1"/>
  <c r="W115" i="1"/>
  <c r="W198" i="1"/>
  <c r="W404" i="1"/>
  <c r="W150" i="1"/>
  <c r="W110" i="1"/>
  <c r="W5" i="1"/>
  <c r="W166" i="1"/>
  <c r="W238" i="1"/>
  <c r="W160" i="1"/>
  <c r="W28" i="1"/>
  <c r="W149" i="1"/>
  <c r="W334" i="1"/>
  <c r="W257" i="1"/>
  <c r="W114" i="1"/>
  <c r="W655" i="1"/>
  <c r="W138" i="1"/>
  <c r="W134" i="1"/>
  <c r="W329" i="1"/>
  <c r="W560" i="1"/>
  <c r="W628" i="1"/>
  <c r="W105" i="1"/>
  <c r="W243" i="1"/>
  <c r="W168" i="1"/>
  <c r="W259" i="1"/>
  <c r="W51" i="1"/>
  <c r="W124" i="1"/>
  <c r="W291" i="1"/>
  <c r="W101" i="1"/>
  <c r="W140" i="1"/>
  <c r="W253" i="1"/>
  <c r="W529" i="1"/>
  <c r="W47" i="1"/>
  <c r="W672" i="1"/>
  <c r="W129" i="1"/>
  <c r="W9" i="1"/>
  <c r="W130" i="1"/>
  <c r="W117" i="1"/>
  <c r="W250" i="1"/>
  <c r="W513" i="1"/>
  <c r="W282" i="1"/>
  <c r="W141" i="1"/>
  <c r="W41" i="1"/>
  <c r="W85" i="1"/>
  <c r="W45" i="1"/>
  <c r="W4" i="1"/>
  <c r="W204" i="1"/>
  <c r="W6" i="1"/>
  <c r="W112" i="1"/>
  <c r="W49" i="1"/>
  <c r="W659" i="1"/>
  <c r="W39" i="1"/>
  <c r="W377" i="1"/>
  <c r="W234" i="1"/>
  <c r="W346" i="1"/>
  <c r="W685" i="1"/>
  <c r="W498" i="1"/>
  <c r="W37" i="1"/>
  <c r="W186" i="1"/>
  <c r="W532" i="1"/>
  <c r="W175" i="1"/>
  <c r="W266" i="1"/>
  <c r="W48" i="1"/>
  <c r="W507" i="1"/>
  <c r="W171" i="1"/>
  <c r="W113" i="1"/>
  <c r="W38" i="1"/>
  <c r="W31" i="1"/>
  <c r="W753" i="1"/>
  <c r="W679" i="1"/>
  <c r="W427" i="1"/>
  <c r="W165" i="1"/>
  <c r="W116" i="1"/>
  <c r="W27" i="1"/>
  <c r="W397" i="1"/>
  <c r="W270" i="1"/>
</calcChain>
</file>

<file path=xl/sharedStrings.xml><?xml version="1.0" encoding="utf-8"?>
<sst xmlns="http://schemas.openxmlformats.org/spreadsheetml/2006/main" count="10668" uniqueCount="909">
  <si>
    <t>Active</t>
  </si>
  <si>
    <t>FUNCTION</t>
  </si>
  <si>
    <t>Supervisor</t>
  </si>
  <si>
    <t>Contract</t>
  </si>
  <si>
    <t>GENDER</t>
  </si>
  <si>
    <t>ang.</t>
  </si>
  <si>
    <t>W</t>
  </si>
  <si>
    <t>N</t>
  </si>
  <si>
    <t>M</t>
  </si>
  <si>
    <t>J</t>
  </si>
  <si>
    <t>tech</t>
  </si>
  <si>
    <t>kfm</t>
  </si>
  <si>
    <t>DS</t>
  </si>
  <si>
    <t>gerin</t>
  </si>
  <si>
    <t>Werks</t>
  </si>
  <si>
    <t>Prakt</t>
  </si>
  <si>
    <t>FC</t>
  </si>
  <si>
    <t>MONTH F</t>
  </si>
  <si>
    <t>MONTH T</t>
  </si>
  <si>
    <t>SPLIT</t>
  </si>
  <si>
    <t>Y</t>
  </si>
  <si>
    <t>FIBU</t>
  </si>
  <si>
    <t>SV</t>
  </si>
  <si>
    <t>Director</t>
  </si>
  <si>
    <t>Manager</t>
  </si>
  <si>
    <t>Non-Mgm.</t>
  </si>
  <si>
    <t>Drector</t>
  </si>
  <si>
    <t>COSTTYPE</t>
  </si>
  <si>
    <t>P</t>
  </si>
  <si>
    <t>STATUS</t>
  </si>
  <si>
    <t>PERSNO</t>
  </si>
  <si>
    <t>NAME</t>
  </si>
  <si>
    <t>PCC</t>
  </si>
  <si>
    <t>BRNO</t>
  </si>
  <si>
    <t>BRNA</t>
  </si>
  <si>
    <t>DEPARTMENT</t>
  </si>
  <si>
    <t>LEVEL</t>
  </si>
  <si>
    <t>ENTRY</t>
  </si>
  <si>
    <t>LEAVE</t>
  </si>
  <si>
    <t>SEN</t>
  </si>
  <si>
    <t>BIRTH</t>
  </si>
  <si>
    <t>AGE</t>
  </si>
  <si>
    <t>VX</t>
  </si>
  <si>
    <t>VACY</t>
  </si>
  <si>
    <t>VACM</t>
  </si>
  <si>
    <t>WT</t>
  </si>
  <si>
    <t>SALARY (FC)</t>
  </si>
  <si>
    <t>SV-AG SALARY (FC)</t>
  </si>
  <si>
    <t>Work clothes (FC)</t>
  </si>
  <si>
    <t>Bonus Retail (FC)</t>
  </si>
  <si>
    <t>DSL (FC)</t>
  </si>
  <si>
    <t>Further Education (FC)</t>
  </si>
  <si>
    <t>Premiums Retail (FC)</t>
  </si>
  <si>
    <t>Provision Retail (FC)</t>
  </si>
  <si>
    <t>School cost (FC)</t>
  </si>
  <si>
    <t>Other (FC)</t>
  </si>
  <si>
    <t>OVERTIME (FC)</t>
  </si>
  <si>
    <t>SURCHARG. SERVT. (FC)</t>
  </si>
  <si>
    <t>VACATION (FC)</t>
  </si>
  <si>
    <t>X_MAS (FC)</t>
  </si>
  <si>
    <t>BAV (FC)</t>
  </si>
  <si>
    <t>PAID OVERTIME (FC)</t>
  </si>
  <si>
    <t>TRAVEL TIME (FC)</t>
  </si>
  <si>
    <t>SURCHARG. FELPLG (FC)</t>
  </si>
  <si>
    <t>MAWERBEN (FC)</t>
  </si>
  <si>
    <t>SV-AG ADD (FC)</t>
  </si>
  <si>
    <t>CAR (FC)</t>
  </si>
  <si>
    <t>JUBILARE (FC)</t>
  </si>
  <si>
    <t>2020</t>
  </si>
  <si>
    <t>2021</t>
  </si>
  <si>
    <t>Apr</t>
  </si>
  <si>
    <t>Mai</t>
  </si>
  <si>
    <t>Jun</t>
  </si>
  <si>
    <t>Jul</t>
  </si>
  <si>
    <t>Aug</t>
  </si>
  <si>
    <t>Sep</t>
  </si>
  <si>
    <t>Okt</t>
  </si>
  <si>
    <t>Nov</t>
  </si>
  <si>
    <t>Dez</t>
  </si>
  <si>
    <t>Jan</t>
  </si>
  <si>
    <t>Feb</t>
  </si>
  <si>
    <t>Mrz</t>
  </si>
  <si>
    <t>FTE (FC)</t>
  </si>
  <si>
    <t>LSET</t>
  </si>
  <si>
    <t/>
  </si>
  <si>
    <t>(BUD) - FTE</t>
  </si>
  <si>
    <t>Gesamt: (BUD) - FTE</t>
  </si>
  <si>
    <t>(BUD) - SALARY</t>
  </si>
  <si>
    <t>Gesamt: (BUD) - SALARY</t>
  </si>
  <si>
    <t>(BUD) - SV-AG SALARY</t>
  </si>
  <si>
    <t>Gesamt: (BUD) - SV-AG SALARY</t>
  </si>
  <si>
    <t>(BUD) - VACATION</t>
  </si>
  <si>
    <t>Gesamt: (BUD) - VACATION</t>
  </si>
  <si>
    <t>(BUD) - X_MAS</t>
  </si>
  <si>
    <t>Gesamt: (BUD) - X_MAS</t>
  </si>
  <si>
    <t>(BUD) - Bonus Retail</t>
  </si>
  <si>
    <t>Gesamt: (BUD) - Bonus Retail</t>
  </si>
  <si>
    <t>(BUD) - DSL</t>
  </si>
  <si>
    <t>Gesamt: (BUD) - DSL</t>
  </si>
  <si>
    <t>(BUD) - Further Education</t>
  </si>
  <si>
    <t>Gesamt: (BUD) - Further Education</t>
  </si>
  <si>
    <t>(BUD) - Premiums Retail</t>
  </si>
  <si>
    <t>Gesamt: (BUD) - Premiums Retail</t>
  </si>
  <si>
    <t>(BUD) - Provision Retail</t>
  </si>
  <si>
    <t>Gesamt: (BUD) - Provision Retail</t>
  </si>
  <si>
    <t>(BUD) - School cost</t>
  </si>
  <si>
    <t>Gesamt: (BUD) - School cost</t>
  </si>
  <si>
    <t>(BUD) - Other</t>
  </si>
  <si>
    <t>Gesamt: (BUD) - Other</t>
  </si>
  <si>
    <t>(BUD) - OVERTIME</t>
  </si>
  <si>
    <t>Gesamt: (BUD) - OVERTIME</t>
  </si>
  <si>
    <t>(BUD) - SURCHARG. SERVT.</t>
  </si>
  <si>
    <t>Gesamt: (BUD) - SURCHARG. SERVT.</t>
  </si>
  <si>
    <t>(BUD) - Work clothes</t>
  </si>
  <si>
    <t>Gesamt: (BUD) - Work clothes</t>
  </si>
  <si>
    <t>(BUD) - BAV</t>
  </si>
  <si>
    <t>Gesamt: (BUD) - BAV</t>
  </si>
  <si>
    <t>(BUD) - PAID OVERTIME</t>
  </si>
  <si>
    <t>Gesamt: (BUD) - PAID OVERTIME</t>
  </si>
  <si>
    <t>(BUD) - TRAVEL TIME</t>
  </si>
  <si>
    <t>Gesamt: (BUD) - TRAVEL TIME</t>
  </si>
  <si>
    <t>(BUD) - SURCHARG. FELPLG</t>
  </si>
  <si>
    <t>Gesamt: (BUD) - SURCHARG. FELPLG</t>
  </si>
  <si>
    <t>(BUD) - MAWERBEN</t>
  </si>
  <si>
    <t>Gesamt: (BUD) - MAWERBEN</t>
  </si>
  <si>
    <t>(BUD) - SV-AG ADD</t>
  </si>
  <si>
    <t>Gesamt: (BUD) - SV-AG ADD</t>
  </si>
  <si>
    <t>(BUD) - CAR</t>
  </si>
  <si>
    <t>Gesamt: (BUD) - CAR</t>
  </si>
  <si>
    <t>(BUD) - JUBILARE</t>
  </si>
  <si>
    <t>Gesamt: (BUD) - JUBILARE</t>
  </si>
  <si>
    <t>BUDGET VS ACTUAL</t>
  </si>
  <si>
    <t>TOTAL</t>
  </si>
  <si>
    <t>YEAR</t>
  </si>
  <si>
    <t>MONTH</t>
  </si>
  <si>
    <t>BRN</t>
  </si>
  <si>
    <t>TYP</t>
  </si>
  <si>
    <t>Mitarbeiter 1</t>
  </si>
  <si>
    <t>Mitarbeiter 2</t>
  </si>
  <si>
    <t>Mitarbeiter 3</t>
  </si>
  <si>
    <t>Mitarbeiter 4</t>
  </si>
  <si>
    <t>Mitarbeiter 5</t>
  </si>
  <si>
    <t>Mitarbeiter 6</t>
  </si>
  <si>
    <t>Mitarbeiter 7</t>
  </si>
  <si>
    <t>Mitarbeiter 8</t>
  </si>
  <si>
    <t>Mitarbeiter 9</t>
  </si>
  <si>
    <t>Mitarbeiter 10</t>
  </si>
  <si>
    <t>Mitarbeiter 11</t>
  </si>
  <si>
    <t>Mitarbeiter 12</t>
  </si>
  <si>
    <t>Mitarbeiter 13</t>
  </si>
  <si>
    <t>Mitarbeiter 14</t>
  </si>
  <si>
    <t>Mitarbeiter 15</t>
  </si>
  <si>
    <t>Mitarbeiter 16</t>
  </si>
  <si>
    <t>Mitarbeiter 17</t>
  </si>
  <si>
    <t>Mitarbeiter 18</t>
  </si>
  <si>
    <t>Mitarbeiter 19</t>
  </si>
  <si>
    <t>Mitarbeiter 20</t>
  </si>
  <si>
    <t>Mitarbeiter 21</t>
  </si>
  <si>
    <t>Mitarbeiter 22</t>
  </si>
  <si>
    <t>Mitarbeiter 23</t>
  </si>
  <si>
    <t>Mitarbeiter 24</t>
  </si>
  <si>
    <t>Mitarbeiter 25</t>
  </si>
  <si>
    <t>Mitarbeiter 26</t>
  </si>
  <si>
    <t>Mitarbeiter 27</t>
  </si>
  <si>
    <t>Mitarbeiter 28</t>
  </si>
  <si>
    <t>Mitarbeiter 29</t>
  </si>
  <si>
    <t>Mitarbeiter 30</t>
  </si>
  <si>
    <t>Mitarbeiter 31</t>
  </si>
  <si>
    <t>Mitarbeiter 32</t>
  </si>
  <si>
    <t>Mitarbeiter 33</t>
  </si>
  <si>
    <t>Mitarbeiter 34</t>
  </si>
  <si>
    <t>Mitarbeiter 35</t>
  </si>
  <si>
    <t>Mitarbeiter 36</t>
  </si>
  <si>
    <t>Mitarbeiter 37</t>
  </si>
  <si>
    <t>Mitarbeiter 38</t>
  </si>
  <si>
    <t>Mitarbeiter 39</t>
  </si>
  <si>
    <t>Mitarbeiter 40</t>
  </si>
  <si>
    <t>Mitarbeiter 41</t>
  </si>
  <si>
    <t>Mitarbeiter 42</t>
  </si>
  <si>
    <t>Mitarbeiter 43</t>
  </si>
  <si>
    <t>Mitarbeiter 44</t>
  </si>
  <si>
    <t>Mitarbeiter 45</t>
  </si>
  <si>
    <t>Mitarbeiter 46</t>
  </si>
  <si>
    <t>Mitarbeiter 47</t>
  </si>
  <si>
    <t>Mitarbeiter 48</t>
  </si>
  <si>
    <t>Mitarbeiter 49</t>
  </si>
  <si>
    <t>Mitarbeiter 50</t>
  </si>
  <si>
    <t>Mitarbeiter 51</t>
  </si>
  <si>
    <t>Mitarbeiter 52</t>
  </si>
  <si>
    <t>Mitarbeiter 53</t>
  </si>
  <si>
    <t>Mitarbeiter 54</t>
  </si>
  <si>
    <t>Mitarbeiter 55</t>
  </si>
  <si>
    <t>Mitarbeiter 56</t>
  </si>
  <si>
    <t>Mitarbeiter 57</t>
  </si>
  <si>
    <t>Mitarbeiter 58</t>
  </si>
  <si>
    <t>Mitarbeiter 59</t>
  </si>
  <si>
    <t>Mitarbeiter 60</t>
  </si>
  <si>
    <t>Mitarbeiter 61</t>
  </si>
  <si>
    <t>Mitarbeiter 62</t>
  </si>
  <si>
    <t>Mitarbeiter 63</t>
  </si>
  <si>
    <t>Mitarbeiter 64</t>
  </si>
  <si>
    <t>Mitarbeiter 65</t>
  </si>
  <si>
    <t>Mitarbeiter 66</t>
  </si>
  <si>
    <t>Mitarbeiter 67</t>
  </si>
  <si>
    <t>Mitarbeiter 68</t>
  </si>
  <si>
    <t>Mitarbeiter 69</t>
  </si>
  <si>
    <t>Mitarbeiter 70</t>
  </si>
  <si>
    <t>Mitarbeiter 71</t>
  </si>
  <si>
    <t>Mitarbeiter 72</t>
  </si>
  <si>
    <t>Mitarbeiter 73</t>
  </si>
  <si>
    <t>Mitarbeiter 74</t>
  </si>
  <si>
    <t>Mitarbeiter 75</t>
  </si>
  <si>
    <t>Mitarbeiter 76</t>
  </si>
  <si>
    <t>Mitarbeiter 77</t>
  </si>
  <si>
    <t>Mitarbeiter 78</t>
  </si>
  <si>
    <t>Mitarbeiter 79</t>
  </si>
  <si>
    <t>Mitarbeiter 80</t>
  </si>
  <si>
    <t>Mitarbeiter 81</t>
  </si>
  <si>
    <t>Mitarbeiter 82</t>
  </si>
  <si>
    <t>Mitarbeiter 83</t>
  </si>
  <si>
    <t>Mitarbeiter 84</t>
  </si>
  <si>
    <t>Mitarbeiter 85</t>
  </si>
  <si>
    <t>Mitarbeiter 86</t>
  </si>
  <si>
    <t>Mitarbeiter 87</t>
  </si>
  <si>
    <t>Mitarbeiter 88</t>
  </si>
  <si>
    <t>Mitarbeiter 89</t>
  </si>
  <si>
    <t>Mitarbeiter 90</t>
  </si>
  <si>
    <t>Mitarbeiter 91</t>
  </si>
  <si>
    <t>Mitarbeiter 92</t>
  </si>
  <si>
    <t>Mitarbeiter 93</t>
  </si>
  <si>
    <t>Mitarbeiter 94</t>
  </si>
  <si>
    <t>Mitarbeiter 95</t>
  </si>
  <si>
    <t>Mitarbeiter 96</t>
  </si>
  <si>
    <t>Mitarbeiter 97</t>
  </si>
  <si>
    <t>Mitarbeiter 98</t>
  </si>
  <si>
    <t>Mitarbeiter 99</t>
  </si>
  <si>
    <t>Mitarbeiter 100</t>
  </si>
  <si>
    <t>Mitarbeiter 101</t>
  </si>
  <si>
    <t>Mitarbeiter 102</t>
  </si>
  <si>
    <t>Mitarbeiter 103</t>
  </si>
  <si>
    <t>Mitarbeiter 104</t>
  </si>
  <si>
    <t>Mitarbeiter 105</t>
  </si>
  <si>
    <t>Mitarbeiter 106</t>
  </si>
  <si>
    <t>Mitarbeiter 107</t>
  </si>
  <si>
    <t>Mitarbeiter 108</t>
  </si>
  <si>
    <t>Mitarbeiter 109</t>
  </si>
  <si>
    <t>Mitarbeiter 110</t>
  </si>
  <si>
    <t>Mitarbeiter 111</t>
  </si>
  <si>
    <t>Mitarbeiter 112</t>
  </si>
  <si>
    <t>Mitarbeiter 113</t>
  </si>
  <si>
    <t>Mitarbeiter 114</t>
  </si>
  <si>
    <t>Mitarbeiter 115</t>
  </si>
  <si>
    <t>Mitarbeiter 116</t>
  </si>
  <si>
    <t>Mitarbeiter 117</t>
  </si>
  <si>
    <t>Mitarbeiter 118</t>
  </si>
  <si>
    <t>Mitarbeiter 119</t>
  </si>
  <si>
    <t>Mitarbeiter 120</t>
  </si>
  <si>
    <t>Mitarbeiter 121</t>
  </si>
  <si>
    <t>Mitarbeiter 122</t>
  </si>
  <si>
    <t>Mitarbeiter 123</t>
  </si>
  <si>
    <t>Mitarbeiter 124</t>
  </si>
  <si>
    <t>Mitarbeiter 125</t>
  </si>
  <si>
    <t>Mitarbeiter 126</t>
  </si>
  <si>
    <t>Mitarbeiter 127</t>
  </si>
  <si>
    <t>Mitarbeiter 128</t>
  </si>
  <si>
    <t>Mitarbeiter 129</t>
  </si>
  <si>
    <t>Mitarbeiter 130</t>
  </si>
  <si>
    <t>Mitarbeiter 131</t>
  </si>
  <si>
    <t>Mitarbeiter 132</t>
  </si>
  <si>
    <t>Mitarbeiter 133</t>
  </si>
  <si>
    <t>Mitarbeiter 134</t>
  </si>
  <si>
    <t>Mitarbeiter 135</t>
  </si>
  <si>
    <t>Mitarbeiter 136</t>
  </si>
  <si>
    <t>Mitarbeiter 137</t>
  </si>
  <si>
    <t>Mitarbeiter 138</t>
  </si>
  <si>
    <t>Mitarbeiter 139</t>
  </si>
  <si>
    <t>Mitarbeiter 140</t>
  </si>
  <si>
    <t>Mitarbeiter 141</t>
  </si>
  <si>
    <t>Mitarbeiter 142</t>
  </si>
  <si>
    <t>Mitarbeiter 143</t>
  </si>
  <si>
    <t>Mitarbeiter 144</t>
  </si>
  <si>
    <t>Mitarbeiter 145</t>
  </si>
  <si>
    <t>Mitarbeiter 146</t>
  </si>
  <si>
    <t>Mitarbeiter 147</t>
  </si>
  <si>
    <t>Mitarbeiter 148</t>
  </si>
  <si>
    <t>Mitarbeiter 149</t>
  </si>
  <si>
    <t>Mitarbeiter 150</t>
  </si>
  <si>
    <t>Mitarbeiter 151</t>
  </si>
  <si>
    <t>Mitarbeiter 152</t>
  </si>
  <si>
    <t>Mitarbeiter 153</t>
  </si>
  <si>
    <t>Mitarbeiter 154</t>
  </si>
  <si>
    <t>Mitarbeiter 155</t>
  </si>
  <si>
    <t>Mitarbeiter 156</t>
  </si>
  <si>
    <t>Mitarbeiter 157</t>
  </si>
  <si>
    <t>Mitarbeiter 158</t>
  </si>
  <si>
    <t>Mitarbeiter 159</t>
  </si>
  <si>
    <t>Mitarbeiter 160</t>
  </si>
  <si>
    <t>Mitarbeiter 161</t>
  </si>
  <si>
    <t>Mitarbeiter 162</t>
  </si>
  <si>
    <t>Mitarbeiter 163</t>
  </si>
  <si>
    <t>Mitarbeiter 164</t>
  </si>
  <si>
    <t>Mitarbeiter 165</t>
  </si>
  <si>
    <t>Mitarbeiter 166</t>
  </si>
  <si>
    <t>Mitarbeiter 167</t>
  </si>
  <si>
    <t>Mitarbeiter 168</t>
  </si>
  <si>
    <t>Mitarbeiter 169</t>
  </si>
  <si>
    <t>Mitarbeiter 170</t>
  </si>
  <si>
    <t>Mitarbeiter 171</t>
  </si>
  <si>
    <t>Mitarbeiter 172</t>
  </si>
  <si>
    <t>Mitarbeiter 173</t>
  </si>
  <si>
    <t>Mitarbeiter 174</t>
  </si>
  <si>
    <t>Mitarbeiter 175</t>
  </si>
  <si>
    <t>Mitarbeiter 176</t>
  </si>
  <si>
    <t>Mitarbeiter 177</t>
  </si>
  <si>
    <t>Mitarbeiter 178</t>
  </si>
  <si>
    <t>Mitarbeiter 179</t>
  </si>
  <si>
    <t>Mitarbeiter 180</t>
  </si>
  <si>
    <t>Mitarbeiter 181</t>
  </si>
  <si>
    <t>Mitarbeiter 182</t>
  </si>
  <si>
    <t>Mitarbeiter 183</t>
  </si>
  <si>
    <t>Mitarbeiter 184</t>
  </si>
  <si>
    <t>Mitarbeiter 185</t>
  </si>
  <si>
    <t>Mitarbeiter 186</t>
  </si>
  <si>
    <t>Mitarbeiter 187</t>
  </si>
  <si>
    <t>Mitarbeiter 188</t>
  </si>
  <si>
    <t>Mitarbeiter 189</t>
  </si>
  <si>
    <t>Mitarbeiter 190</t>
  </si>
  <si>
    <t>Mitarbeiter 191</t>
  </si>
  <si>
    <t>Mitarbeiter 192</t>
  </si>
  <si>
    <t>Mitarbeiter 193</t>
  </si>
  <si>
    <t>Mitarbeiter 194</t>
  </si>
  <si>
    <t>Mitarbeiter 195</t>
  </si>
  <si>
    <t>Mitarbeiter 196</t>
  </si>
  <si>
    <t>Mitarbeiter 197</t>
  </si>
  <si>
    <t>Mitarbeiter 198</t>
  </si>
  <si>
    <t>Mitarbeiter 199</t>
  </si>
  <si>
    <t>Mitarbeiter 200</t>
  </si>
  <si>
    <t>Mitarbeiter 201</t>
  </si>
  <si>
    <t>Mitarbeiter 202</t>
  </si>
  <si>
    <t>Mitarbeiter 203</t>
  </si>
  <si>
    <t>Mitarbeiter 204</t>
  </si>
  <si>
    <t>Mitarbeiter 205</t>
  </si>
  <si>
    <t>Mitarbeiter 206</t>
  </si>
  <si>
    <t>Mitarbeiter 207</t>
  </si>
  <si>
    <t>Mitarbeiter 208</t>
  </si>
  <si>
    <t>Mitarbeiter 209</t>
  </si>
  <si>
    <t>Mitarbeiter 210</t>
  </si>
  <si>
    <t>Mitarbeiter 211</t>
  </si>
  <si>
    <t>Mitarbeiter 212</t>
  </si>
  <si>
    <t>Mitarbeiter 213</t>
  </si>
  <si>
    <t>Mitarbeiter 214</t>
  </si>
  <si>
    <t>Mitarbeiter 215</t>
  </si>
  <si>
    <t>Mitarbeiter 216</t>
  </si>
  <si>
    <t>Mitarbeiter 217</t>
  </si>
  <si>
    <t>Mitarbeiter 218</t>
  </si>
  <si>
    <t>Mitarbeiter 219</t>
  </si>
  <si>
    <t>Mitarbeiter 220</t>
  </si>
  <si>
    <t>Mitarbeiter 221</t>
  </si>
  <si>
    <t>Mitarbeiter 222</t>
  </si>
  <si>
    <t>Mitarbeiter 223</t>
  </si>
  <si>
    <t>Mitarbeiter 224</t>
  </si>
  <si>
    <t>Mitarbeiter 225</t>
  </si>
  <si>
    <t>Mitarbeiter 226</t>
  </si>
  <si>
    <t>Mitarbeiter 227</t>
  </si>
  <si>
    <t>Mitarbeiter 228</t>
  </si>
  <si>
    <t>Mitarbeiter 229</t>
  </si>
  <si>
    <t>Mitarbeiter 230</t>
  </si>
  <si>
    <t>Mitarbeiter 231</t>
  </si>
  <si>
    <t>Mitarbeiter 232</t>
  </si>
  <si>
    <t>Mitarbeiter 233</t>
  </si>
  <si>
    <t>Mitarbeiter 234</t>
  </si>
  <si>
    <t>Mitarbeiter 235</t>
  </si>
  <si>
    <t>Mitarbeiter 236</t>
  </si>
  <si>
    <t>Mitarbeiter 237</t>
  </si>
  <si>
    <t>Mitarbeiter 238</t>
  </si>
  <si>
    <t>Mitarbeiter 239</t>
  </si>
  <si>
    <t>Mitarbeiter 240</t>
  </si>
  <si>
    <t>Mitarbeiter 241</t>
  </si>
  <si>
    <t>Mitarbeiter 242</t>
  </si>
  <si>
    <t>Mitarbeiter 243</t>
  </si>
  <si>
    <t>Mitarbeiter 244</t>
  </si>
  <si>
    <t>Mitarbeiter 245</t>
  </si>
  <si>
    <t>Mitarbeiter 246</t>
  </si>
  <si>
    <t>Mitarbeiter 247</t>
  </si>
  <si>
    <t>Mitarbeiter 248</t>
  </si>
  <si>
    <t>Mitarbeiter 249</t>
  </si>
  <si>
    <t>Mitarbeiter 250</t>
  </si>
  <si>
    <t>Mitarbeiter 251</t>
  </si>
  <si>
    <t>Mitarbeiter 252</t>
  </si>
  <si>
    <t>Mitarbeiter 253</t>
  </si>
  <si>
    <t>Mitarbeiter 254</t>
  </si>
  <si>
    <t>Mitarbeiter 255</t>
  </si>
  <si>
    <t>Mitarbeiter 256</t>
  </si>
  <si>
    <t>Mitarbeiter 257</t>
  </si>
  <si>
    <t>Mitarbeiter 258</t>
  </si>
  <si>
    <t>Mitarbeiter 259</t>
  </si>
  <si>
    <t>Mitarbeiter 260</t>
  </si>
  <si>
    <t>Mitarbeiter 261</t>
  </si>
  <si>
    <t>Mitarbeiter 262</t>
  </si>
  <si>
    <t>Mitarbeiter 263</t>
  </si>
  <si>
    <t>Mitarbeiter 264</t>
  </si>
  <si>
    <t>Mitarbeiter 265</t>
  </si>
  <si>
    <t>Mitarbeiter 266</t>
  </si>
  <si>
    <t>Mitarbeiter 267</t>
  </si>
  <si>
    <t>Mitarbeiter 268</t>
  </si>
  <si>
    <t>Mitarbeiter 269</t>
  </si>
  <si>
    <t>Mitarbeiter 270</t>
  </si>
  <si>
    <t>Mitarbeiter 271</t>
  </si>
  <si>
    <t>Mitarbeiter 272</t>
  </si>
  <si>
    <t>Mitarbeiter 273</t>
  </si>
  <si>
    <t>Mitarbeiter 274</t>
  </si>
  <si>
    <t>Mitarbeiter 275</t>
  </si>
  <si>
    <t>Mitarbeiter 276</t>
  </si>
  <si>
    <t>Mitarbeiter 277</t>
  </si>
  <si>
    <t>Mitarbeiter 278</t>
  </si>
  <si>
    <t>Mitarbeiter 279</t>
  </si>
  <si>
    <t>Mitarbeiter 280</t>
  </si>
  <si>
    <t>Mitarbeiter 281</t>
  </si>
  <si>
    <t>Mitarbeiter 282</t>
  </si>
  <si>
    <t>Mitarbeiter 283</t>
  </si>
  <si>
    <t>Mitarbeiter 284</t>
  </si>
  <si>
    <t>Mitarbeiter 285</t>
  </si>
  <si>
    <t>Mitarbeiter 286</t>
  </si>
  <si>
    <t>Mitarbeiter 287</t>
  </si>
  <si>
    <t>Mitarbeiter 288</t>
  </si>
  <si>
    <t>Mitarbeiter 289</t>
  </si>
  <si>
    <t>Mitarbeiter 290</t>
  </si>
  <si>
    <t>Mitarbeiter 291</t>
  </si>
  <si>
    <t>Mitarbeiter 292</t>
  </si>
  <si>
    <t>Mitarbeiter 293</t>
  </si>
  <si>
    <t>Mitarbeiter 294</t>
  </si>
  <si>
    <t>Mitarbeiter 295</t>
  </si>
  <si>
    <t>Mitarbeiter 296</t>
  </si>
  <si>
    <t>Mitarbeiter 297</t>
  </si>
  <si>
    <t>Mitarbeiter 298</t>
  </si>
  <si>
    <t>Mitarbeiter 299</t>
  </si>
  <si>
    <t>Mitarbeiter 300</t>
  </si>
  <si>
    <t>Mitarbeiter 301</t>
  </si>
  <si>
    <t>Mitarbeiter 302</t>
  </si>
  <si>
    <t>Mitarbeiter 303</t>
  </si>
  <si>
    <t>Mitarbeiter 304</t>
  </si>
  <si>
    <t>Mitarbeiter 305</t>
  </si>
  <si>
    <t>Mitarbeiter 306</t>
  </si>
  <si>
    <t>Mitarbeiter 307</t>
  </si>
  <si>
    <t>Mitarbeiter 308</t>
  </si>
  <si>
    <t>Mitarbeiter 309</t>
  </si>
  <si>
    <t>Mitarbeiter 310</t>
  </si>
  <si>
    <t>Mitarbeiter 311</t>
  </si>
  <si>
    <t>Mitarbeiter 312</t>
  </si>
  <si>
    <t>Mitarbeiter 313</t>
  </si>
  <si>
    <t>Mitarbeiter 314</t>
  </si>
  <si>
    <t>Mitarbeiter 315</t>
  </si>
  <si>
    <t>Mitarbeiter 316</t>
  </si>
  <si>
    <t>Mitarbeiter 317</t>
  </si>
  <si>
    <t>Mitarbeiter 318</t>
  </si>
  <si>
    <t>Mitarbeiter 319</t>
  </si>
  <si>
    <t>Mitarbeiter 320</t>
  </si>
  <si>
    <t>Mitarbeiter 321</t>
  </si>
  <si>
    <t>Mitarbeiter 322</t>
  </si>
  <si>
    <t>Mitarbeiter 323</t>
  </si>
  <si>
    <t>Mitarbeiter 324</t>
  </si>
  <si>
    <t>Mitarbeiter 325</t>
  </si>
  <si>
    <t>Mitarbeiter 326</t>
  </si>
  <si>
    <t>Mitarbeiter 327</t>
  </si>
  <si>
    <t>Mitarbeiter 328</t>
  </si>
  <si>
    <t>Mitarbeiter 329</t>
  </si>
  <si>
    <t>Mitarbeiter 330</t>
  </si>
  <si>
    <t>Mitarbeiter 331</t>
  </si>
  <si>
    <t>Mitarbeiter 332</t>
  </si>
  <si>
    <t>Mitarbeiter 333</t>
  </si>
  <si>
    <t>Mitarbeiter 334</t>
  </si>
  <si>
    <t>Mitarbeiter 335</t>
  </si>
  <si>
    <t>Mitarbeiter 336</t>
  </si>
  <si>
    <t>Mitarbeiter 337</t>
  </si>
  <si>
    <t>Mitarbeiter 338</t>
  </si>
  <si>
    <t>Mitarbeiter 339</t>
  </si>
  <si>
    <t>Mitarbeiter 340</t>
  </si>
  <si>
    <t>Mitarbeiter 341</t>
  </si>
  <si>
    <t>Mitarbeiter 342</t>
  </si>
  <si>
    <t>Mitarbeiter 343</t>
  </si>
  <si>
    <t>Mitarbeiter 344</t>
  </si>
  <si>
    <t>Mitarbeiter 345</t>
  </si>
  <si>
    <t>Mitarbeiter 346</t>
  </si>
  <si>
    <t>Mitarbeiter 347</t>
  </si>
  <si>
    <t>Mitarbeiter 348</t>
  </si>
  <si>
    <t>Mitarbeiter 349</t>
  </si>
  <si>
    <t>Mitarbeiter 350</t>
  </si>
  <si>
    <t>Mitarbeiter 351</t>
  </si>
  <si>
    <t>Mitarbeiter 352</t>
  </si>
  <si>
    <t>Mitarbeiter 353</t>
  </si>
  <si>
    <t>Mitarbeiter 354</t>
  </si>
  <si>
    <t>Mitarbeiter 355</t>
  </si>
  <si>
    <t>Mitarbeiter 356</t>
  </si>
  <si>
    <t>Mitarbeiter 357</t>
  </si>
  <si>
    <t>Mitarbeiter 358</t>
  </si>
  <si>
    <t>Mitarbeiter 359</t>
  </si>
  <si>
    <t>Mitarbeiter 360</t>
  </si>
  <si>
    <t>Mitarbeiter 361</t>
  </si>
  <si>
    <t>Mitarbeiter 362</t>
  </si>
  <si>
    <t>Mitarbeiter 363</t>
  </si>
  <si>
    <t>Mitarbeiter 364</t>
  </si>
  <si>
    <t>Mitarbeiter 365</t>
  </si>
  <si>
    <t>Mitarbeiter 366</t>
  </si>
  <si>
    <t>Mitarbeiter 367</t>
  </si>
  <si>
    <t>Mitarbeiter 368</t>
  </si>
  <si>
    <t>Mitarbeiter 369</t>
  </si>
  <si>
    <t>Mitarbeiter 370</t>
  </si>
  <si>
    <t>Mitarbeiter 371</t>
  </si>
  <si>
    <t>Mitarbeiter 372</t>
  </si>
  <si>
    <t>Mitarbeiter 373</t>
  </si>
  <si>
    <t>Mitarbeiter 374</t>
  </si>
  <si>
    <t>Mitarbeiter 375</t>
  </si>
  <si>
    <t>Mitarbeiter 376</t>
  </si>
  <si>
    <t>Mitarbeiter 377</t>
  </si>
  <si>
    <t>Mitarbeiter 378</t>
  </si>
  <si>
    <t>Mitarbeiter 379</t>
  </si>
  <si>
    <t>Mitarbeiter 380</t>
  </si>
  <si>
    <t>Mitarbeiter 381</t>
  </si>
  <si>
    <t>Mitarbeiter 382</t>
  </si>
  <si>
    <t>Mitarbeiter 383</t>
  </si>
  <si>
    <t>Mitarbeiter 384</t>
  </si>
  <si>
    <t>Mitarbeiter 385</t>
  </si>
  <si>
    <t>Mitarbeiter 386</t>
  </si>
  <si>
    <t>Mitarbeiter 387</t>
  </si>
  <si>
    <t>Mitarbeiter 388</t>
  </si>
  <si>
    <t>Mitarbeiter 389</t>
  </si>
  <si>
    <t>Mitarbeiter 390</t>
  </si>
  <si>
    <t>Mitarbeiter 391</t>
  </si>
  <si>
    <t>Mitarbeiter 392</t>
  </si>
  <si>
    <t>Mitarbeiter 393</t>
  </si>
  <si>
    <t>Mitarbeiter 394</t>
  </si>
  <si>
    <t>Mitarbeiter 395</t>
  </si>
  <si>
    <t>Mitarbeiter 396</t>
  </si>
  <si>
    <t>Mitarbeiter 397</t>
  </si>
  <si>
    <t>Mitarbeiter 398</t>
  </si>
  <si>
    <t>Mitarbeiter 399</t>
  </si>
  <si>
    <t>Mitarbeiter 400</t>
  </si>
  <si>
    <t>Mitarbeiter 401</t>
  </si>
  <si>
    <t>Mitarbeiter 402</t>
  </si>
  <si>
    <t>Mitarbeiter 403</t>
  </si>
  <si>
    <t>Mitarbeiter 404</t>
  </si>
  <si>
    <t>Mitarbeiter 405</t>
  </si>
  <si>
    <t>Mitarbeiter 406</t>
  </si>
  <si>
    <t>Mitarbeiter 407</t>
  </si>
  <si>
    <t>Mitarbeiter 408</t>
  </si>
  <si>
    <t>Mitarbeiter 409</t>
  </si>
  <si>
    <t>Mitarbeiter 410</t>
  </si>
  <si>
    <t>Mitarbeiter 411</t>
  </si>
  <si>
    <t>Mitarbeiter 412</t>
  </si>
  <si>
    <t>Mitarbeiter 413</t>
  </si>
  <si>
    <t>Mitarbeiter 414</t>
  </si>
  <si>
    <t>Mitarbeiter 415</t>
  </si>
  <si>
    <t>Mitarbeiter 416</t>
  </si>
  <si>
    <t>Mitarbeiter 417</t>
  </si>
  <si>
    <t>Mitarbeiter 418</t>
  </si>
  <si>
    <t>Mitarbeiter 419</t>
  </si>
  <si>
    <t>Mitarbeiter 420</t>
  </si>
  <si>
    <t>Mitarbeiter 421</t>
  </si>
  <si>
    <t>Mitarbeiter 422</t>
  </si>
  <si>
    <t>Mitarbeiter 423</t>
  </si>
  <si>
    <t>Mitarbeiter 424</t>
  </si>
  <si>
    <t>Mitarbeiter 425</t>
  </si>
  <si>
    <t>Mitarbeiter 426</t>
  </si>
  <si>
    <t>Mitarbeiter 427</t>
  </si>
  <si>
    <t>Mitarbeiter 428</t>
  </si>
  <si>
    <t>Mitarbeiter 429</t>
  </si>
  <si>
    <t>Mitarbeiter 430</t>
  </si>
  <si>
    <t>Mitarbeiter 431</t>
  </si>
  <si>
    <t>Mitarbeiter 432</t>
  </si>
  <si>
    <t>Mitarbeiter 433</t>
  </si>
  <si>
    <t>Mitarbeiter 434</t>
  </si>
  <si>
    <t>Mitarbeiter 435</t>
  </si>
  <si>
    <t>Mitarbeiter 436</t>
  </si>
  <si>
    <t>Mitarbeiter 437</t>
  </si>
  <si>
    <t>Mitarbeiter 438</t>
  </si>
  <si>
    <t>Mitarbeiter 439</t>
  </si>
  <si>
    <t>Mitarbeiter 440</t>
  </si>
  <si>
    <t>Mitarbeiter 441</t>
  </si>
  <si>
    <t>Mitarbeiter 442</t>
  </si>
  <si>
    <t>Mitarbeiter 443</t>
  </si>
  <si>
    <t>Mitarbeiter 444</t>
  </si>
  <si>
    <t>Mitarbeiter 445</t>
  </si>
  <si>
    <t>Mitarbeiter 446</t>
  </si>
  <si>
    <t>Mitarbeiter 447</t>
  </si>
  <si>
    <t>Mitarbeiter 448</t>
  </si>
  <si>
    <t>Mitarbeiter 449</t>
  </si>
  <si>
    <t>Mitarbeiter 450</t>
  </si>
  <si>
    <t>Mitarbeiter 451</t>
  </si>
  <si>
    <t>Mitarbeiter 452</t>
  </si>
  <si>
    <t>Mitarbeiter 453</t>
  </si>
  <si>
    <t>Mitarbeiter 454</t>
  </si>
  <si>
    <t>Mitarbeiter 455</t>
  </si>
  <si>
    <t>Mitarbeiter 456</t>
  </si>
  <si>
    <t>Mitarbeiter 457</t>
  </si>
  <si>
    <t>Mitarbeiter 458</t>
  </si>
  <si>
    <t>Mitarbeiter 459</t>
  </si>
  <si>
    <t>Mitarbeiter 460</t>
  </si>
  <si>
    <t>Mitarbeiter 461</t>
  </si>
  <si>
    <t>Mitarbeiter 462</t>
  </si>
  <si>
    <t>Mitarbeiter 463</t>
  </si>
  <si>
    <t>Mitarbeiter 464</t>
  </si>
  <si>
    <t>Mitarbeiter 465</t>
  </si>
  <si>
    <t>Mitarbeiter 466</t>
  </si>
  <si>
    <t>Mitarbeiter 467</t>
  </si>
  <si>
    <t>Mitarbeiter 468</t>
  </si>
  <si>
    <t>Mitarbeiter 469</t>
  </si>
  <si>
    <t>Mitarbeiter 470</t>
  </si>
  <si>
    <t>Mitarbeiter 471</t>
  </si>
  <si>
    <t>Mitarbeiter 472</t>
  </si>
  <si>
    <t>Mitarbeiter 473</t>
  </si>
  <si>
    <t>Mitarbeiter 474</t>
  </si>
  <si>
    <t>Mitarbeiter 475</t>
  </si>
  <si>
    <t>Mitarbeiter 476</t>
  </si>
  <si>
    <t>Mitarbeiter 477</t>
  </si>
  <si>
    <t>Mitarbeiter 478</t>
  </si>
  <si>
    <t>Mitarbeiter 479</t>
  </si>
  <si>
    <t>Mitarbeiter 480</t>
  </si>
  <si>
    <t>Mitarbeiter 481</t>
  </si>
  <si>
    <t>Mitarbeiter 482</t>
  </si>
  <si>
    <t>Mitarbeiter 483</t>
  </si>
  <si>
    <t>Mitarbeiter 484</t>
  </si>
  <si>
    <t>Mitarbeiter 485</t>
  </si>
  <si>
    <t>Mitarbeiter 486</t>
  </si>
  <si>
    <t>Mitarbeiter 487</t>
  </si>
  <si>
    <t>Mitarbeiter 488</t>
  </si>
  <si>
    <t>Mitarbeiter 489</t>
  </si>
  <si>
    <t>Mitarbeiter 490</t>
  </si>
  <si>
    <t>Mitarbeiter 491</t>
  </si>
  <si>
    <t>Mitarbeiter 492</t>
  </si>
  <si>
    <t>Mitarbeiter 493</t>
  </si>
  <si>
    <t>Mitarbeiter 494</t>
  </si>
  <si>
    <t>Mitarbeiter 495</t>
  </si>
  <si>
    <t>Mitarbeiter 496</t>
  </si>
  <si>
    <t>Mitarbeiter 497</t>
  </si>
  <si>
    <t>Mitarbeiter 498</t>
  </si>
  <si>
    <t>Mitarbeiter 499</t>
  </si>
  <si>
    <t>Mitarbeiter 500</t>
  </si>
  <si>
    <t>Mitarbeiter 501</t>
  </si>
  <si>
    <t>Mitarbeiter 502</t>
  </si>
  <si>
    <t>Mitarbeiter 503</t>
  </si>
  <si>
    <t>Mitarbeiter 504</t>
  </si>
  <si>
    <t>Mitarbeiter 505</t>
  </si>
  <si>
    <t>Mitarbeiter 506</t>
  </si>
  <si>
    <t>Mitarbeiter 507</t>
  </si>
  <si>
    <t>Mitarbeiter 508</t>
  </si>
  <si>
    <t>Mitarbeiter 509</t>
  </si>
  <si>
    <t>Mitarbeiter 510</t>
  </si>
  <si>
    <t>Mitarbeiter 511</t>
  </si>
  <si>
    <t>Mitarbeiter 512</t>
  </si>
  <si>
    <t>Mitarbeiter 513</t>
  </si>
  <si>
    <t>Mitarbeiter 514</t>
  </si>
  <si>
    <t>Mitarbeiter 515</t>
  </si>
  <si>
    <t>Mitarbeiter 516</t>
  </si>
  <si>
    <t>Mitarbeiter 517</t>
  </si>
  <si>
    <t>Mitarbeiter 518</t>
  </si>
  <si>
    <t>Mitarbeiter 519</t>
  </si>
  <si>
    <t>Mitarbeiter 520</t>
  </si>
  <si>
    <t>Mitarbeiter 521</t>
  </si>
  <si>
    <t>Mitarbeiter 522</t>
  </si>
  <si>
    <t>Mitarbeiter 523</t>
  </si>
  <si>
    <t>Mitarbeiter 524</t>
  </si>
  <si>
    <t>Mitarbeiter 525</t>
  </si>
  <si>
    <t>Mitarbeiter 526</t>
  </si>
  <si>
    <t>Mitarbeiter 527</t>
  </si>
  <si>
    <t>Mitarbeiter 528</t>
  </si>
  <si>
    <t>Mitarbeiter 529</t>
  </si>
  <si>
    <t>Mitarbeiter 530</t>
  </si>
  <si>
    <t>Mitarbeiter 531</t>
  </si>
  <si>
    <t>Mitarbeiter 532</t>
  </si>
  <si>
    <t>Mitarbeiter 533</t>
  </si>
  <si>
    <t>Mitarbeiter 534</t>
  </si>
  <si>
    <t>Mitarbeiter 535</t>
  </si>
  <si>
    <t>Mitarbeiter 536</t>
  </si>
  <si>
    <t>Mitarbeiter 537</t>
  </si>
  <si>
    <t>Mitarbeiter 538</t>
  </si>
  <si>
    <t>Mitarbeiter 539</t>
  </si>
  <si>
    <t>Mitarbeiter 540</t>
  </si>
  <si>
    <t>Mitarbeiter 541</t>
  </si>
  <si>
    <t>Mitarbeiter 542</t>
  </si>
  <si>
    <t>Mitarbeiter 543</t>
  </si>
  <si>
    <t>Mitarbeiter 544</t>
  </si>
  <si>
    <t>Mitarbeiter 545</t>
  </si>
  <si>
    <t>Mitarbeiter 546</t>
  </si>
  <si>
    <t>Mitarbeiter 547</t>
  </si>
  <si>
    <t>Mitarbeiter 548</t>
  </si>
  <si>
    <t>Mitarbeiter 549</t>
  </si>
  <si>
    <t>Mitarbeiter 550</t>
  </si>
  <si>
    <t>Mitarbeiter 551</t>
  </si>
  <si>
    <t>Mitarbeiter 552</t>
  </si>
  <si>
    <t>Mitarbeiter 553</t>
  </si>
  <si>
    <t>Mitarbeiter 554</t>
  </si>
  <si>
    <t>Mitarbeiter 555</t>
  </si>
  <si>
    <t>Mitarbeiter 556</t>
  </si>
  <si>
    <t>Mitarbeiter 557</t>
  </si>
  <si>
    <t>Mitarbeiter 558</t>
  </si>
  <si>
    <t>Mitarbeiter 559</t>
  </si>
  <si>
    <t>Mitarbeiter 560</t>
  </si>
  <si>
    <t>Mitarbeiter 561</t>
  </si>
  <si>
    <t>Mitarbeiter 562</t>
  </si>
  <si>
    <t>Mitarbeiter 563</t>
  </si>
  <si>
    <t>Mitarbeiter 564</t>
  </si>
  <si>
    <t>Mitarbeiter 565</t>
  </si>
  <si>
    <t>Mitarbeiter 566</t>
  </si>
  <si>
    <t>Mitarbeiter 567</t>
  </si>
  <si>
    <t>Mitarbeiter 568</t>
  </si>
  <si>
    <t>Mitarbeiter 569</t>
  </si>
  <si>
    <t>Mitarbeiter 570</t>
  </si>
  <si>
    <t>Mitarbeiter 571</t>
  </si>
  <si>
    <t>Mitarbeiter 572</t>
  </si>
  <si>
    <t>Mitarbeiter 573</t>
  </si>
  <si>
    <t>Mitarbeiter 574</t>
  </si>
  <si>
    <t>Mitarbeiter 575</t>
  </si>
  <si>
    <t>Mitarbeiter 576</t>
  </si>
  <si>
    <t>Mitarbeiter 577</t>
  </si>
  <si>
    <t>Mitarbeiter 578</t>
  </si>
  <si>
    <t>Mitarbeiter 579</t>
  </si>
  <si>
    <t>Mitarbeiter 580</t>
  </si>
  <si>
    <t>Mitarbeiter 581</t>
  </si>
  <si>
    <t>Mitarbeiter 582</t>
  </si>
  <si>
    <t>Mitarbeiter 583</t>
  </si>
  <si>
    <t>Mitarbeiter 584</t>
  </si>
  <si>
    <t>Mitarbeiter 585</t>
  </si>
  <si>
    <t>Mitarbeiter 586</t>
  </si>
  <si>
    <t>Mitarbeiter 587</t>
  </si>
  <si>
    <t>Mitarbeiter 588</t>
  </si>
  <si>
    <t>Mitarbeiter 589</t>
  </si>
  <si>
    <t>Mitarbeiter 590</t>
  </si>
  <si>
    <t>Mitarbeiter 591</t>
  </si>
  <si>
    <t>Mitarbeiter 592</t>
  </si>
  <si>
    <t>Mitarbeiter 593</t>
  </si>
  <si>
    <t>Mitarbeiter 594</t>
  </si>
  <si>
    <t>Mitarbeiter 595</t>
  </si>
  <si>
    <t>Mitarbeiter 596</t>
  </si>
  <si>
    <t>Mitarbeiter 597</t>
  </si>
  <si>
    <t>Mitarbeiter 598</t>
  </si>
  <si>
    <t>Mitarbeiter 599</t>
  </si>
  <si>
    <t>Mitarbeiter 600</t>
  </si>
  <si>
    <t>Mitarbeiter 601</t>
  </si>
  <si>
    <t>Mitarbeiter 602</t>
  </si>
  <si>
    <t>Mitarbeiter 603</t>
  </si>
  <si>
    <t>Mitarbeiter 604</t>
  </si>
  <si>
    <t>Mitarbeiter 605</t>
  </si>
  <si>
    <t>Mitarbeiter 606</t>
  </si>
  <si>
    <t>Mitarbeiter 607</t>
  </si>
  <si>
    <t>Mitarbeiter 608</t>
  </si>
  <si>
    <t>Mitarbeiter 609</t>
  </si>
  <si>
    <t>Mitarbeiter 610</t>
  </si>
  <si>
    <t>Mitarbeiter 611</t>
  </si>
  <si>
    <t>Mitarbeiter 612</t>
  </si>
  <si>
    <t>Mitarbeiter 613</t>
  </si>
  <si>
    <t>Mitarbeiter 614</t>
  </si>
  <si>
    <t>Mitarbeiter 615</t>
  </si>
  <si>
    <t>Mitarbeiter 616</t>
  </si>
  <si>
    <t>Mitarbeiter 617</t>
  </si>
  <si>
    <t>Mitarbeiter 618</t>
  </si>
  <si>
    <t>Mitarbeiter 619</t>
  </si>
  <si>
    <t>Mitarbeiter 620</t>
  </si>
  <si>
    <t>Mitarbeiter 621</t>
  </si>
  <si>
    <t>Mitarbeiter 622</t>
  </si>
  <si>
    <t>Mitarbeiter 623</t>
  </si>
  <si>
    <t>Mitarbeiter 624</t>
  </si>
  <si>
    <t>Mitarbeiter 625</t>
  </si>
  <si>
    <t>Mitarbeiter 626</t>
  </si>
  <si>
    <t>Mitarbeiter 627</t>
  </si>
  <si>
    <t>Mitarbeiter 628</t>
  </si>
  <si>
    <t>Mitarbeiter 629</t>
  </si>
  <si>
    <t>Mitarbeiter 630</t>
  </si>
  <si>
    <t>Mitarbeiter 631</t>
  </si>
  <si>
    <t>Mitarbeiter 632</t>
  </si>
  <si>
    <t>Mitarbeiter 633</t>
  </si>
  <si>
    <t>Mitarbeiter 634</t>
  </si>
  <si>
    <t>Mitarbeiter 635</t>
  </si>
  <si>
    <t>Mitarbeiter 636</t>
  </si>
  <si>
    <t>Mitarbeiter 637</t>
  </si>
  <si>
    <t>Mitarbeiter 638</t>
  </si>
  <si>
    <t>Mitarbeiter 639</t>
  </si>
  <si>
    <t>Mitarbeiter 640</t>
  </si>
  <si>
    <t>Mitarbeiter 641</t>
  </si>
  <si>
    <t>Mitarbeiter 642</t>
  </si>
  <si>
    <t>Mitarbeiter 643</t>
  </si>
  <si>
    <t>Mitarbeiter 644</t>
  </si>
  <si>
    <t>Mitarbeiter 645</t>
  </si>
  <si>
    <t>Mitarbeiter 646</t>
  </si>
  <si>
    <t>Mitarbeiter 647</t>
  </si>
  <si>
    <t>Mitarbeiter 648</t>
  </si>
  <si>
    <t>Mitarbeiter 649</t>
  </si>
  <si>
    <t>Mitarbeiter 650</t>
  </si>
  <si>
    <t>Mitarbeiter 651</t>
  </si>
  <si>
    <t>Mitarbeiter 652</t>
  </si>
  <si>
    <t>Mitarbeiter 653</t>
  </si>
  <si>
    <t>Mitarbeiter 654</t>
  </si>
  <si>
    <t>Mitarbeiter 655</t>
  </si>
  <si>
    <t>Mitarbeiter 656</t>
  </si>
  <si>
    <t>Mitarbeiter 657</t>
  </si>
  <si>
    <t>Mitarbeiter 658</t>
  </si>
  <si>
    <t>Mitarbeiter 659</t>
  </si>
  <si>
    <t>Mitarbeiter 660</t>
  </si>
  <si>
    <t>Mitarbeiter 661</t>
  </si>
  <si>
    <t>Mitarbeiter 662</t>
  </si>
  <si>
    <t>Mitarbeiter 663</t>
  </si>
  <si>
    <t>Mitarbeiter 664</t>
  </si>
  <si>
    <t>Mitarbeiter 665</t>
  </si>
  <si>
    <t>Mitarbeiter 666</t>
  </si>
  <si>
    <t>Mitarbeiter 667</t>
  </si>
  <si>
    <t>Mitarbeiter 668</t>
  </si>
  <si>
    <t>Mitarbeiter 669</t>
  </si>
  <si>
    <t>Mitarbeiter 670</t>
  </si>
  <si>
    <t>Mitarbeiter 671</t>
  </si>
  <si>
    <t>Mitarbeiter 672</t>
  </si>
  <si>
    <t>Mitarbeiter 673</t>
  </si>
  <si>
    <t>Mitarbeiter 674</t>
  </si>
  <si>
    <t>Mitarbeiter 675</t>
  </si>
  <si>
    <t>Mitarbeiter 676</t>
  </si>
  <si>
    <t>Mitarbeiter 677</t>
  </si>
  <si>
    <t>Mitarbeiter 678</t>
  </si>
  <si>
    <t>Mitarbeiter 679</t>
  </si>
  <si>
    <t>Mitarbeiter 680</t>
  </si>
  <si>
    <t>Mitarbeiter 681</t>
  </si>
  <si>
    <t>Mitarbeiter 682</t>
  </si>
  <si>
    <t>Mitarbeiter 683</t>
  </si>
  <si>
    <t>Mitarbeiter 684</t>
  </si>
  <si>
    <t>Mitarbeiter 685</t>
  </si>
  <si>
    <t>Mitarbeiter 686</t>
  </si>
  <si>
    <t>Mitarbeiter 687</t>
  </si>
  <si>
    <t>Mitarbeiter 688</t>
  </si>
  <si>
    <t>Mitarbeiter 689</t>
  </si>
  <si>
    <t>Mitarbeiter 690</t>
  </si>
  <si>
    <t>Mitarbeiter 691</t>
  </si>
  <si>
    <t>Mitarbeiter 692</t>
  </si>
  <si>
    <t>Mitarbeiter 693</t>
  </si>
  <si>
    <t>Mitarbeiter 694</t>
  </si>
  <si>
    <t>Mitarbeiter 695</t>
  </si>
  <si>
    <t>Mitarbeiter 696</t>
  </si>
  <si>
    <t>Mitarbeiter 697</t>
  </si>
  <si>
    <t>Mitarbeiter 698</t>
  </si>
  <si>
    <t>Mitarbeiter 699</t>
  </si>
  <si>
    <t>Mitarbeiter 700</t>
  </si>
  <si>
    <t>Mitarbeiter 701</t>
  </si>
  <si>
    <t>Mitarbeiter 702</t>
  </si>
  <si>
    <t>Mitarbeiter 703</t>
  </si>
  <si>
    <t>Mitarbeiter 704</t>
  </si>
  <si>
    <t>Mitarbeiter 705</t>
  </si>
  <si>
    <t>Mitarbeiter 706</t>
  </si>
  <si>
    <t>Mitarbeiter 707</t>
  </si>
  <si>
    <t>Mitarbeiter 708</t>
  </si>
  <si>
    <t>Mitarbeiter 709</t>
  </si>
  <si>
    <t>Mitarbeiter 710</t>
  </si>
  <si>
    <t>Mitarbeiter 711</t>
  </si>
  <si>
    <t>Mitarbeiter 712</t>
  </si>
  <si>
    <t>Mitarbeiter 713</t>
  </si>
  <si>
    <t>Mitarbeiter 714</t>
  </si>
  <si>
    <t>Mitarbeiter 715</t>
  </si>
  <si>
    <t>Mitarbeiter 716</t>
  </si>
  <si>
    <t>Mitarbeiter 717</t>
  </si>
  <si>
    <t>Mitarbeiter 718</t>
  </si>
  <si>
    <t>Mitarbeiter 719</t>
  </si>
  <si>
    <t>Mitarbeiter 720</t>
  </si>
  <si>
    <t>Mitarbeiter 721</t>
  </si>
  <si>
    <t>Mitarbeiter 722</t>
  </si>
  <si>
    <t>Mitarbeiter 723</t>
  </si>
  <si>
    <t>Mitarbeiter 724</t>
  </si>
  <si>
    <t>Mitarbeiter 725</t>
  </si>
  <si>
    <t>Mitarbeiter 726</t>
  </si>
  <si>
    <t>Niederl. 1</t>
  </si>
  <si>
    <t>Niederl. 2</t>
  </si>
  <si>
    <t>Niederl. 3</t>
  </si>
  <si>
    <t>Niederl. 4</t>
  </si>
  <si>
    <t>Niederl. 5</t>
  </si>
  <si>
    <t>Niederl. 6</t>
  </si>
  <si>
    <t>Niederl. 7</t>
  </si>
  <si>
    <t>Niederl. 8</t>
  </si>
  <si>
    <t>Niederl. 9</t>
  </si>
  <si>
    <t>Niederl. 10</t>
  </si>
  <si>
    <t>Niederl. 11</t>
  </si>
  <si>
    <t>Niederl. 12</t>
  </si>
  <si>
    <t>Department</t>
  </si>
  <si>
    <t>Function</t>
  </si>
  <si>
    <t>Monat von</t>
  </si>
  <si>
    <t>Monat bis</t>
  </si>
  <si>
    <t>Kostentyp
P = Personal</t>
  </si>
  <si>
    <t>Aktiv o.
Inaktiv</t>
  </si>
  <si>
    <t>Persnnr.</t>
  </si>
  <si>
    <t>Name</t>
  </si>
  <si>
    <t>gesplittet auf zwei Kostenstellen</t>
  </si>
  <si>
    <t>Finanz-
kostenstelle</t>
  </si>
  <si>
    <t>Personal-
kostenstelle</t>
  </si>
  <si>
    <t>Niederlassung
Nr.</t>
  </si>
  <si>
    <t>Niederlassung
Bezeichnung</t>
  </si>
  <si>
    <t>Abteilung</t>
  </si>
  <si>
    <t>Vorgesetzer</t>
  </si>
  <si>
    <t>Stamm</t>
  </si>
  <si>
    <t>Angest.- Level</t>
  </si>
  <si>
    <t>Vertrag
Ang. = Angestellt</t>
  </si>
  <si>
    <t>Geschlecht</t>
  </si>
  <si>
    <t>Eintritt</t>
  </si>
  <si>
    <t>Austritt</t>
  </si>
  <si>
    <t>unbenutzt aktuell</t>
  </si>
  <si>
    <t>Betriebs-zugeh.</t>
  </si>
  <si>
    <t>Geboren am</t>
  </si>
  <si>
    <t>Alter</t>
  </si>
  <si>
    <t>Bekommt er Weihnachts- und Urlaubsgeld</t>
  </si>
  <si>
    <t>Jahres-urlaubsanspruch</t>
  </si>
  <si>
    <t>Urlaubsanspr. pro Monat</t>
  </si>
  <si>
    <t>Wochenstd. für FTE</t>
  </si>
  <si>
    <t>Fuktion</t>
  </si>
  <si>
    <t>FTE Faktor</t>
  </si>
  <si>
    <t>Kosten</t>
  </si>
  <si>
    <t>Gehalt</t>
  </si>
  <si>
    <t>Gehalts-Nebenkosten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</si>
</sst>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
  </numFmts>
  <fonts count="16"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rgb="FF000000"/>
      <name val="Calibri"/>
      <family val="2"/>
      <scheme val="minor"/>
    </font>
    <font>
      <sz val="12"/>
      <color theme="1"/>
      <name val="Calibri"/>
      <family val="2"/>
      <scheme val="minor"/>
    </font>
    <font>
      <sz val="14"/>
      <color theme="1"/>
      <name val="Calibri"/>
      <family val="2"/>
      <scheme val="minor"/>
    </font>
    <font>
      <sz val="10"/>
      <color indexed="8"/>
      <name val="Arial"/>
      <family val="2"/>
    </font>
    <font>
      <b/>
      <sz val="10"/>
      <color indexed="8"/>
      <name val="Arial"/>
      <family val="2"/>
    </font>
    <font>
      <b/>
      <sz val="12"/>
      <color theme="5"/>
      <name val="Calibri"/>
      <family val="2"/>
      <scheme val="minor"/>
    </font>
    <font>
      <b/>
      <sz val="11"/>
      <color theme="5"/>
      <name val="Calibri"/>
      <family val="2"/>
      <scheme val="minor"/>
    </font>
    <font>
      <b/>
      <sz val="11"/>
      <name val="Calibri"/>
      <family val="2"/>
      <scheme val="minor"/>
    </font>
    <font>
      <sz val="16"/>
      <color theme="1"/>
      <name val="Calibri"/>
      <family val="2"/>
      <scheme val="minor"/>
    </font>
    <font>
      <b/>
      <sz val="12"/>
      <color theme="1"/>
      <name val="Calibri"/>
      <family val="2"/>
      <scheme val="minor"/>
    </font>
    <font>
      <b/>
      <sz val="18"/>
      <color theme="1"/>
      <name val="Calibri"/>
      <family val="2"/>
      <scheme val="minor"/>
    </font>
    <font>
      <b/>
      <sz val="12"/>
      <color theme="0"/>
      <name val="Calibri"/>
      <family val="2"/>
      <scheme val="minor"/>
    </font>
  </fonts>
  <fills count="4">
    <fill>
      <patternFill patternType="none"/>
    </fill>
    <fill>
      <patternFill patternType="gray125"/>
    </fill>
    <fill>
      <patternFill patternType="solid">
        <fgColor rgb="FF002060"/>
        <bgColor indexed="64"/>
      </patternFill>
    </fill>
    <fill>
      <patternFill patternType="solid">
        <fgColor theme="6"/>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44" fontId="1" fillId="0" borderId="0" applyFont="0" applyFill="0" applyBorder="0" applyAlignment="0" applyProtection="0"/>
    <xf numFmtId="0" fontId="4" fillId="0" borderId="0"/>
  </cellStyleXfs>
  <cellXfs count="56">
    <xf numFmtId="0" fontId="0" fillId="0" borderId="0" xfId="0"/>
    <xf numFmtId="0" fontId="10" fillId="0" borderId="0" xfId="0" applyFont="1" applyAlignment="1">
      <alignment horizontal="center" vertical="center" wrapText="1"/>
    </xf>
    <xf numFmtId="14"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NumberFormat="1" applyFont="1" applyBorder="1" applyAlignment="1">
      <alignment horizontal="center" vertical="center" wrapText="1"/>
    </xf>
    <xf numFmtId="2" fontId="10"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44" fontId="9" fillId="0" borderId="1" xfId="1" applyFont="1" applyBorder="1" applyAlignment="1">
      <alignment horizontal="center" vertic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0" fillId="0" borderId="0" xfId="0" applyNumberFormat="1" applyAlignment="1">
      <alignment horizontal="center" vertical="center" wrapText="1"/>
    </xf>
    <xf numFmtId="2" fontId="0" fillId="0" borderId="0" xfId="0" applyNumberFormat="1" applyAlignment="1">
      <alignment horizontal="center" vertical="center" wrapText="1"/>
    </xf>
    <xf numFmtId="44" fontId="0" fillId="0" borderId="0" xfId="1" applyFont="1" applyAlignment="1">
      <alignment horizontal="center" vertical="center" wrapText="1"/>
    </xf>
    <xf numFmtId="14" fontId="11" fillId="3" borderId="1" xfId="0" applyNumberFormat="1"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49" fontId="8" fillId="3" borderId="1" xfId="0" applyNumberFormat="1" applyFont="1" applyFill="1" applyBorder="1" applyAlignment="1">
      <alignment horizontal="center" vertical="center" wrapText="1"/>
    </xf>
    <xf numFmtId="0" fontId="8" fillId="3" borderId="1" xfId="0" applyNumberFormat="1" applyFont="1" applyFill="1" applyBorder="1" applyAlignment="1">
      <alignment horizontal="center" vertical="center" wrapText="1"/>
    </xf>
    <xf numFmtId="2" fontId="8" fillId="3"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44" fontId="2" fillId="2" borderId="1" xfId="1" applyFont="1" applyFill="1" applyBorder="1" applyAlignment="1">
      <alignment horizontal="center" vertical="center" wrapText="1"/>
    </xf>
    <xf numFmtId="0" fontId="0" fillId="0" borderId="0" xfId="0" applyFill="1" applyAlignment="1">
      <alignment horizontal="center" vertical="center"/>
    </xf>
    <xf numFmtId="0" fontId="6" fillId="0" borderId="0" xfId="0" applyFont="1" applyFill="1" applyAlignment="1">
      <alignment horizontal="center" vertical="center"/>
    </xf>
    <xf numFmtId="0" fontId="6" fillId="0" borderId="0" xfId="0" applyFont="1" applyFill="1"/>
    <xf numFmtId="0" fontId="12" fillId="0" borderId="0" xfId="0" applyFont="1" applyFill="1" applyAlignment="1">
      <alignment horizontal="center" vertical="center"/>
    </xf>
    <xf numFmtId="0" fontId="12" fillId="0" borderId="0" xfId="0" applyFont="1" applyFill="1"/>
    <xf numFmtId="0" fontId="5" fillId="0" borderId="1" xfId="0" applyFont="1" applyFill="1" applyBorder="1" applyAlignment="1">
      <alignment horizontal="center" vertical="center"/>
    </xf>
    <xf numFmtId="0" fontId="0" fillId="0" borderId="0" xfId="0" applyFill="1"/>
    <xf numFmtId="0" fontId="0" fillId="0" borderId="0" xfId="0" applyFont="1" applyFill="1" applyAlignment="1">
      <alignment horizontal="left" vertical="center"/>
    </xf>
    <xf numFmtId="0" fontId="0" fillId="0" borderId="0" xfId="0" applyFill="1" applyAlignment="1">
      <alignment horizontal="left" vertical="center"/>
    </xf>
    <xf numFmtId="0" fontId="0" fillId="0" borderId="0" xfId="0" applyNumberFormat="1" applyFill="1" applyAlignment="1">
      <alignment horizontal="left" vertical="center"/>
    </xf>
    <xf numFmtId="164" fontId="3" fillId="0" borderId="1" xfId="0" applyNumberFormat="1" applyFont="1" applyFill="1" applyBorder="1" applyAlignment="1">
      <alignment horizontal="right" vertical="center"/>
    </xf>
    <xf numFmtId="44" fontId="0" fillId="0" borderId="1" xfId="0" applyNumberFormat="1" applyFill="1" applyBorder="1" applyAlignment="1">
      <alignment horizontal="center" vertical="center"/>
    </xf>
    <xf numFmtId="0" fontId="13" fillId="0" borderId="0" xfId="0" applyFont="1" applyFill="1" applyAlignment="1">
      <alignment horizontal="left" vertical="center"/>
    </xf>
    <xf numFmtId="0" fontId="13" fillId="0" borderId="0" xfId="0" applyFont="1" applyFill="1" applyAlignment="1">
      <alignment horizontal="center" vertical="center"/>
    </xf>
    <xf numFmtId="0" fontId="13" fillId="0" borderId="0" xfId="0" applyNumberFormat="1" applyFont="1" applyFill="1" applyAlignment="1">
      <alignment horizontal="left" vertical="center"/>
    </xf>
    <xf numFmtId="164" fontId="0" fillId="0" borderId="1" xfId="0" applyNumberFormat="1" applyFont="1" applyFill="1" applyBorder="1" applyAlignment="1">
      <alignment horizontal="right" vertical="center"/>
    </xf>
    <xf numFmtId="44" fontId="0" fillId="0" borderId="1" xfId="0" applyNumberFormat="1" applyFont="1" applyFill="1" applyBorder="1" applyAlignment="1">
      <alignment horizontal="right" vertical="center"/>
    </xf>
    <xf numFmtId="44" fontId="0" fillId="0" borderId="1" xfId="0" applyNumberFormat="1" applyFill="1" applyBorder="1" applyAlignment="1">
      <alignment horizontal="right" vertical="center"/>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3" fillId="0" borderId="1" xfId="0" applyNumberFormat="1" applyFont="1" applyFill="1" applyBorder="1" applyAlignment="1">
      <alignment horizontal="left" vertical="center"/>
    </xf>
    <xf numFmtId="0" fontId="14" fillId="0" borderId="0" xfId="0" applyFont="1" applyFill="1" applyAlignment="1">
      <alignment horizontal="left" vertical="center"/>
    </xf>
    <xf numFmtId="0" fontId="6" fillId="0" borderId="3" xfId="0" applyFont="1" applyFill="1" applyBorder="1" applyAlignment="1">
      <alignment horizontal="center" vertical="center"/>
    </xf>
    <xf numFmtId="0" fontId="6" fillId="0" borderId="2" xfId="0" applyFont="1" applyFill="1" applyBorder="1" applyAlignment="1">
      <alignment horizontal="center" vertical="center"/>
    </xf>
    <xf numFmtId="0" fontId="13" fillId="0" borderId="5" xfId="0" applyFont="1" applyFill="1" applyBorder="1" applyAlignment="1">
      <alignment horizontal="center" vertical="center"/>
    </xf>
    <xf numFmtId="0" fontId="0" fillId="0" borderId="1" xfId="0" applyFont="1" applyFill="1" applyBorder="1" applyAlignment="1">
      <alignment horizontal="left" vertical="center"/>
    </xf>
    <xf numFmtId="0" fontId="6" fillId="0" borderId="6" xfId="0" applyFont="1" applyFill="1" applyBorder="1" applyAlignment="1">
      <alignment horizontal="center" vertical="center"/>
    </xf>
    <xf numFmtId="0" fontId="6" fillId="0" borderId="4" xfId="0" applyFont="1" applyFill="1" applyBorder="1" applyAlignment="1">
      <alignment horizontal="center" vertical="center"/>
    </xf>
    <xf numFmtId="0" fontId="0" fillId="0" borderId="1" xfId="0" applyFill="1" applyBorder="1" applyAlignment="1">
      <alignment horizontal="center" vertical="center"/>
    </xf>
    <xf numFmtId="14" fontId="9" fillId="0" borderId="1" xfId="1" applyNumberFormat="1" applyFont="1" applyBorder="1" applyAlignment="1">
      <alignment horizontal="center" vertical="center" wrapText="1"/>
    </xf>
    <xf numFmtId="44" fontId="15" fillId="2" borderId="1" xfId="1" applyFont="1" applyFill="1" applyBorder="1" applyAlignment="1">
      <alignment horizontal="center" vertical="center" wrapText="1"/>
    </xf>
  </cellXfs>
  <cellStyles count="3">
    <cellStyle name="Standard" xfId="0" builtinId="0"/>
    <cellStyle name="Standard 2" xfId="2"/>
    <cellStyle name="Währung" xfId="1" builtinId="4"/>
  </cellStyles>
  <dxfs count="492">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border>
        <right style="thin">
          <color indexed="64"/>
        </right>
      </border>
    </dxf>
    <dxf>
      <font>
        <sz val="14"/>
      </font>
    </dxf>
    <dxf>
      <font>
        <sz val="14"/>
      </font>
    </dxf>
    <dxf>
      <font>
        <sz val="14"/>
      </font>
    </dxf>
    <dxf>
      <border>
        <vertical/>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bottom style="thin">
          <color indexed="64"/>
        </bottom>
      </border>
    </dxf>
    <dxf>
      <border>
        <bottom style="thin">
          <color indexed="64"/>
        </bottom>
      </border>
    </dxf>
    <dxf>
      <border>
        <left style="medium">
          <color indexed="64"/>
        </left>
        <right style="medium">
          <color indexed="64"/>
        </right>
        <top style="medium">
          <color indexed="64"/>
        </top>
        <bottom style="medium">
          <color indexed="64"/>
        </bottom>
      </border>
    </dxf>
    <dxf>
      <border>
        <right style="medium">
          <color indexed="64"/>
        </right>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bgColor auto="1"/>
        </patternFill>
      </fill>
    </dxf>
    <dxf>
      <fill>
        <patternFill patternType="none">
          <bgColor auto="1"/>
        </patternFill>
      </fill>
    </dxf>
    <dxf>
      <border>
        <horizontal style="thin">
          <color theme="0"/>
        </horizontal>
      </border>
    </dxf>
    <dxf>
      <border>
        <vertical style="thin">
          <color indexed="64"/>
        </vertical>
      </border>
    </dxf>
    <dxf>
      <fill>
        <patternFill patternType="lightTrellis"/>
      </fill>
    </dxf>
    <dxf>
      <border>
        <top style="medium">
          <color indexed="64"/>
        </top>
      </border>
    </dxf>
    <dxf>
      <border>
        <bottom style="medium">
          <color indexed="64"/>
        </bottom>
      </border>
    </dxf>
    <dxf>
      <border>
        <left style="medium">
          <color auto="1"/>
        </left>
        <right style="medium">
          <color auto="1"/>
        </right>
      </border>
    </dxf>
    <dxf>
      <border>
        <left style="medium">
          <color auto="1"/>
        </left>
        <right style="medium">
          <color auto="1"/>
        </right>
      </border>
    </dxf>
    <dxf>
      <fill>
        <patternFill patternType="none">
          <bgColor auto="1"/>
        </patternFill>
      </fill>
    </dxf>
    <dxf>
      <fill>
        <patternFill patternType="none">
          <bgColor auto="1"/>
        </patternFill>
      </fill>
    </dxf>
    <dxf>
      <fill>
        <patternFill patternType="none">
          <bgColor auto="1"/>
        </patternFill>
      </fill>
    </dxf>
    <dxf>
      <border>
        <vertical style="thin">
          <color theme="0"/>
        </vertical>
        <horizontal style="thin">
          <color theme="0"/>
        </horizontal>
      </border>
    </dxf>
    <dxf>
      <alignment horizontal="right"/>
    </dxf>
    <dxf>
      <font>
        <b/>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rder>
    </dxf>
    <dxf>
      <fill>
        <patternFill patternType="lightTrellis"/>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border>
        <bottom style="double">
          <color indexed="64"/>
        </bottom>
      </border>
    </dxf>
    <dxf>
      <border>
        <right style="thin">
          <color indexed="64"/>
        </right>
        <bottom style="thin">
          <color indexed="64"/>
        </bottom>
        <horizontal style="thin">
          <color indexed="64"/>
        </horizontal>
      </border>
    </dxf>
    <dxf>
      <border>
        <left style="thin">
          <color indexed="64"/>
        </left>
        <right style="thin">
          <color indexed="64"/>
        </right>
        <bottom style="thin">
          <color indexed="64"/>
        </bottom>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bottom style="double">
          <color auto="1"/>
        </bottom>
        <horizontal style="thin">
          <color auto="1"/>
        </horizontal>
      </border>
    </dxf>
    <dxf>
      <fill>
        <patternFill>
          <bgColor theme="0" tint="-4.9989318521683403E-2"/>
        </patternFill>
      </fill>
    </dxf>
    <dxf>
      <fill>
        <patternFill>
          <bgColor theme="6" tint="0.79998168889431442"/>
        </patternFill>
      </fill>
    </dxf>
    <dxf>
      <fill>
        <patternFill>
          <bgColor theme="3" tint="0.79998168889431442"/>
        </patternFill>
      </fill>
    </dxf>
    <dxf>
      <fill>
        <patternFill patternType="solid">
          <bgColor theme="5" tint="0.79998168889431442"/>
        </patternFill>
      </fill>
    </dxf>
    <dxf>
      <border>
        <bottom style="double">
          <color auto="1"/>
        </bottom>
        <horizontal style="thin">
          <color auto="1"/>
        </horizontal>
      </border>
    </dxf>
    <dxf>
      <border>
        <top style="thin">
          <color auto="1"/>
        </top>
        <bottom style="double">
          <color auto="1"/>
        </bottom>
        <horizontal style="thin">
          <color auto="1"/>
        </horizontal>
      </border>
    </dxf>
    <dxf>
      <fill>
        <patternFill>
          <bgColor theme="7"/>
        </patternFill>
      </fill>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font>
        <sz val="12"/>
      </font>
    </dxf>
    <dxf>
      <numFmt numFmtId="0" formatCode="General"/>
    </dxf>
    <dxf>
      <alignment horizontal="left"/>
    </dxf>
    <dxf>
      <numFmt numFmtId="34" formatCode="_-* #,##0.00\ &quot;€&quot;_-;\-* #,##0.00\ &quot;€&quot;_-;_-* &quot;-&quot;??\ &quot;€&quot;_-;_-@_-"/>
    </dxf>
    <dxf>
      <alignment horizontal="center"/>
    </dxf>
    <dxf>
      <alignment horizontal="center"/>
    </dxf>
    <dxf>
      <alignment horizontal="center"/>
    </dxf>
    <dxf>
      <alignment horizontal="right"/>
    </dxf>
    <dxf>
      <fill>
        <patternFill>
          <bgColor theme="4" tint="0.79998168889431442"/>
        </patternFill>
      </fill>
    </dxf>
    <dxf>
      <fill>
        <patternFill patternType="solid">
          <bgColor theme="7" tint="0.79998168889431442"/>
        </patternFill>
      </fill>
    </dxf>
    <dxf>
      <numFmt numFmtId="0" formatCode="General"/>
    </dxf>
    <dxf>
      <alignment horizontal="left"/>
    </dxf>
    <dxf>
      <numFmt numFmtId="34" formatCode="_-* #,##0.00\ &quot;€&quot;_-;\-* #,##0.00\ &quot;€&quot;_-;_-* &quot;-&quot;??\ &quot;€&quot;_-;_-@_-"/>
    </dxf>
    <dxf>
      <font>
        <b/>
      </font>
    </dxf>
    <dxf>
      <numFmt numFmtId="0" formatCode="General"/>
    </dxf>
    <dxf>
      <numFmt numFmtId="164" formatCode="0.0"/>
    </dxf>
    <dxf>
      <fill>
        <patternFill patternType="gray0625"/>
      </fill>
    </dxf>
    <dxf>
      <alignment horizontal="center"/>
    </dxf>
    <dxf>
      <font>
        <sz val="14"/>
      </font>
    </dxf>
    <dxf>
      <font>
        <sz val="14"/>
      </font>
    </dxf>
    <dxf>
      <font>
        <sz val="14"/>
      </font>
    </dxf>
    <dxf>
      <font>
        <sz val="14"/>
      </font>
    </dxf>
    <dxf>
      <font>
        <sz val="14"/>
      </font>
    </dxf>
    <dxf>
      <font>
        <sz val="14"/>
      </font>
    </dxf>
    <dxf>
      <font>
        <sz val="16"/>
      </font>
    </dxf>
    <dxf>
      <font>
        <sz val="16"/>
      </font>
    </dxf>
    <dxf>
      <font>
        <sz val="16"/>
      </font>
    </dxf>
    <dxf>
      <font>
        <sz val="16"/>
      </font>
    </dxf>
    <dxf>
      <font>
        <sz val="16"/>
      </font>
    </dxf>
    <dxf>
      <fill>
        <patternFill patternType="none">
          <bgColor auto="1"/>
        </patternFill>
      </fill>
    </dxf>
    <dxf>
      <alignment horizontal="left"/>
    </dxf>
    <dxf>
      <alignment horizontal="right"/>
    </dxf>
    <dxf>
      <numFmt numFmtId="1" formatCode="0"/>
    </dxf>
    <dxf>
      <font>
        <b/>
      </font>
    </dxf>
    <dxf>
      <fill>
        <patternFill patternType="solid">
          <bgColor theme="9" tint="0.79998168889431442"/>
        </patternFill>
      </fill>
    </dxf>
    <dxf>
      <font>
        <b/>
      </font>
    </dxf>
    <dxf>
      <numFmt numFmtId="164" formatCode="0.0"/>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font>
        <sz val="16"/>
      </font>
    </dxf>
    <dxf>
      <font>
        <sz val="16"/>
      </font>
    </dxf>
    <dxf>
      <font>
        <sz val="16"/>
      </font>
    </dxf>
    <dxf>
      <font>
        <sz val="16"/>
      </font>
    </dxf>
    <dxf>
      <font>
        <sz val="14"/>
      </font>
    </dxf>
    <dxf>
      <font>
        <sz val="14"/>
      </font>
    </dxf>
    <dxf>
      <font>
        <sz val="14"/>
      </font>
    </dxf>
    <dxf>
      <alignment horizontal="general"/>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alignment horizontal="center"/>
    </dxf>
    <dxf>
      <alignment horizontal="center"/>
    </dxf>
    <dxf>
      <numFmt numFmtId="34" formatCode="_-* #,##0.00\ &quot;€&quot;_-;\-* #,##0.00\ &quot;€&quot;_-;_-* &quot;-&quot;??\ &quot;€&quot;_-;_-@_-"/>
    </dxf>
    <dxf>
      <border>
        <left style="thin">
          <color indexed="64"/>
        </left>
        <right style="thin">
          <color indexed="64"/>
        </right>
        <top style="thin">
          <color indexed="64"/>
        </top>
        <bottom style="thin">
          <color indexed="64"/>
        </bottom>
      </border>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fill>
      <border>
        <left style="medium">
          <color indexed="64"/>
        </left>
        <right style="medium">
          <color indexed="64"/>
        </right>
        <top style="medium">
          <color indexed="64"/>
        </top>
        <bottom style="medium">
          <color indexed="64"/>
        </bottom>
      </border>
    </dxf>
    <dxf>
      <fill>
        <patternFill patternType="lightTrellis"/>
      </fill>
    </dxf>
    <dxf>
      <border>
        <right style="thin">
          <color indexed="64"/>
        </right>
      </border>
    </dxf>
    <dxf>
      <font>
        <sz val="12"/>
      </font>
    </dxf>
    <dxf>
      <font>
        <sz val="12"/>
      </font>
    </dxf>
    <dxf>
      <font>
        <sz val="14"/>
      </font>
    </dxf>
    <dxf>
      <border>
        <vertical/>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right style="medium">
          <color indexed="64"/>
        </right>
        <top style="medium">
          <color indexed="64"/>
        </top>
        <bottom style="medium">
          <color indexed="64"/>
        </bottom>
      </border>
    </dxf>
    <dxf>
      <border>
        <vertical/>
      </border>
    </dxf>
    <dxf>
      <border>
        <left style="thin">
          <color auto="1"/>
        </left>
        <right style="thin">
          <color auto="1"/>
        </right>
        <top style="thin">
          <color auto="1"/>
        </top>
        <bottom style="thin">
          <color auto="1"/>
        </bottom>
      </border>
    </dxf>
    <dxf>
      <border>
        <left style="thin">
          <color indexed="64"/>
        </left>
        <right style="thin">
          <color indexed="64"/>
        </right>
        <top style="thin">
          <color indexed="64"/>
        </top>
        <bottom style="thin">
          <color indexed="64"/>
        </bottom>
      </border>
    </dxf>
    <dxf>
      <border>
        <right style="thin">
          <color indexed="64"/>
        </right>
      </border>
    </dxf>
    <dxf>
      <border>
        <left style="thin">
          <color indexed="64"/>
        </left>
      </border>
    </dxf>
    <dxf>
      <border>
        <right style="thin">
          <color indexed="64"/>
        </right>
        <top style="thin">
          <color indexed="64"/>
        </top>
        <bottom style="thin">
          <color indexed="64"/>
        </bottom>
        <vertical style="thin">
          <color indexed="64"/>
        </vertical>
      </border>
    </dxf>
    <dxf>
      <border>
        <right style="thin">
          <color indexed="64"/>
        </right>
        <top style="thin">
          <color indexed="64"/>
        </top>
        <bottom style="thin">
          <color indexed="64"/>
        </bottom>
        <vertical style="thin">
          <color indexed="64"/>
        </vertical>
      </border>
    </dxf>
    <dxf>
      <border>
        <left style="medium">
          <color indexed="64"/>
        </left>
        <right style="medium">
          <color indexed="64"/>
        </right>
        <top style="medium">
          <color indexed="64"/>
        </top>
        <bottom style="medium">
          <color indexed="64"/>
        </bottom>
      </border>
    </dxf>
    <dxf>
      <border>
        <right style="thin">
          <color indexed="64"/>
        </right>
      </border>
    </dxf>
    <dxf>
      <fill>
        <patternFill patternType="none">
          <bgColor auto="1"/>
        </patternFill>
      </fill>
    </dxf>
    <dxf>
      <fill>
        <patternFill patternType="none">
          <bgColor auto="1"/>
        </patternFill>
      </fill>
    </dxf>
    <dxf>
      <fill>
        <patternFill patternType="none">
          <bgColor auto="1"/>
        </patternFill>
      </fill>
    </dxf>
    <dxf>
      <border>
        <vertical style="thin">
          <color theme="0"/>
        </vertical>
        <horizontal style="thin">
          <color theme="0"/>
        </horizontal>
      </border>
    </dxf>
    <dxf>
      <alignment horizontal="right"/>
    </dxf>
    <dxf>
      <font>
        <b/>
      </font>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rder>
    </dxf>
    <dxf>
      <fill>
        <patternFill patternType="lightTrellis"/>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border>
        <bottom style="double">
          <color indexed="64"/>
        </bottom>
      </border>
    </dxf>
    <dxf>
      <border>
        <right style="thin">
          <color indexed="64"/>
        </right>
        <bottom style="thin">
          <color indexed="64"/>
        </bottom>
        <horizontal style="thin">
          <color indexed="64"/>
        </horizontal>
      </border>
    </dxf>
    <dxf>
      <border>
        <left style="thin">
          <color indexed="64"/>
        </left>
        <right style="thin">
          <color indexed="64"/>
        </right>
        <bottom style="thin">
          <color indexed="64"/>
        </bottom>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bottom style="double">
          <color auto="1"/>
        </bottom>
        <horizontal style="thin">
          <color auto="1"/>
        </horizontal>
      </border>
    </dxf>
    <dxf>
      <fill>
        <patternFill>
          <bgColor theme="0" tint="-4.9989318521683403E-2"/>
        </patternFill>
      </fill>
    </dxf>
    <dxf>
      <fill>
        <patternFill>
          <bgColor theme="6" tint="0.79998168889431442"/>
        </patternFill>
      </fill>
    </dxf>
    <dxf>
      <fill>
        <patternFill>
          <bgColor theme="3" tint="0.79998168889431442"/>
        </patternFill>
      </fill>
    </dxf>
    <dxf>
      <fill>
        <patternFill patternType="solid">
          <bgColor theme="5" tint="0.79998168889431442"/>
        </patternFill>
      </fill>
    </dxf>
    <dxf>
      <border>
        <bottom style="double">
          <color auto="1"/>
        </bottom>
        <horizontal style="thin">
          <color auto="1"/>
        </horizontal>
      </border>
    </dxf>
    <dxf>
      <fill>
        <patternFill>
          <bgColor theme="7"/>
        </patternFill>
      </fill>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sz val="11"/>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font>
        <b val="0"/>
      </fon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alignment horizontal="left"/>
    </dxf>
    <dxf>
      <font>
        <sz val="12"/>
      </font>
    </dxf>
    <dxf>
      <numFmt numFmtId="0" formatCode="General"/>
    </dxf>
    <dxf>
      <alignment horizontal="left"/>
    </dxf>
    <dxf>
      <numFmt numFmtId="34" formatCode="_-* #,##0.00\ &quot;€&quot;_-;\-* #,##0.00\ &quot;€&quot;_-;_-* &quot;-&quot;??\ &quot;€&quot;_-;_-@_-"/>
    </dxf>
    <dxf>
      <alignment horizontal="center"/>
    </dxf>
    <dxf>
      <alignment horizontal="center"/>
    </dxf>
    <dxf>
      <alignment horizontal="center"/>
    </dxf>
    <dxf>
      <alignment horizontal="right"/>
    </dxf>
    <dxf>
      <fill>
        <patternFill>
          <bgColor theme="4" tint="0.79998168889431442"/>
        </patternFill>
      </fill>
    </dxf>
    <dxf>
      <fill>
        <patternFill patternType="solid">
          <bgColor theme="7" tint="0.79998168889431442"/>
        </patternFill>
      </fill>
    </dxf>
    <dxf>
      <numFmt numFmtId="0" formatCode="General"/>
    </dxf>
    <dxf>
      <alignment horizontal="left"/>
    </dxf>
    <dxf>
      <numFmt numFmtId="34" formatCode="_-* #,##0.00\ &quot;€&quot;_-;\-* #,##0.00\ &quot;€&quot;_-;_-* &quot;-&quot;??\ &quot;€&quot;_-;_-@_-"/>
    </dxf>
    <dxf>
      <font>
        <b/>
      </font>
    </dxf>
    <dxf>
      <numFmt numFmtId="0" formatCode="General"/>
    </dxf>
    <dxf>
      <fill>
        <patternFill patternType="gray0625"/>
      </fill>
    </dxf>
    <dxf>
      <alignment horizontal="center"/>
    </dxf>
    <dxf>
      <font>
        <sz val="14"/>
      </font>
    </dxf>
    <dxf>
      <font>
        <sz val="14"/>
      </font>
    </dxf>
    <dxf>
      <font>
        <sz val="14"/>
      </font>
    </dxf>
    <dxf>
      <font>
        <sz val="14"/>
      </font>
    </dxf>
    <dxf>
      <font>
        <sz val="14"/>
      </font>
    </dxf>
    <dxf>
      <font>
        <sz val="14"/>
      </font>
    </dxf>
    <dxf>
      <font>
        <sz val="16"/>
      </font>
    </dxf>
    <dxf>
      <font>
        <sz val="16"/>
      </font>
    </dxf>
    <dxf>
      <font>
        <sz val="16"/>
      </font>
    </dxf>
    <dxf>
      <font>
        <sz val="16"/>
      </font>
    </dxf>
    <dxf>
      <font>
        <sz val="16"/>
      </font>
    </dxf>
    <dxf>
      <fill>
        <patternFill patternType="none">
          <bgColor auto="1"/>
        </patternFill>
      </fill>
    </dxf>
    <dxf>
      <alignment horizontal="left"/>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font>
        <sz val="16"/>
      </font>
    </dxf>
    <dxf>
      <font>
        <sz val="16"/>
      </font>
    </dxf>
    <dxf>
      <font>
        <sz val="16"/>
      </font>
    </dxf>
    <dxf>
      <font>
        <sz val="16"/>
      </font>
    </dxf>
    <dxf>
      <font>
        <sz val="14"/>
      </font>
    </dxf>
    <dxf>
      <font>
        <sz val="14"/>
      </font>
    </dxf>
    <dxf>
      <font>
        <sz val="14"/>
      </font>
    </dxf>
    <dxf>
      <alignment horizontal="general"/>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horizontal="center"/>
    </dxf>
    <dxf>
      <alignment horizontal="center"/>
    </dxf>
    <dxf>
      <alignment horizontal="center"/>
    </dxf>
    <dxf>
      <alignment horizontal="center"/>
    </dxf>
    <dxf>
      <alignment horizontal="center"/>
    </dxf>
    <dxf>
      <alignment horizontal="center"/>
    </dxf>
    <dxf>
      <numFmt numFmtId="34" formatCode="_-* #,##0.00\ &quot;€&quot;_-;\-* #,##0.00\ &quot;€&quot;_-;_-* &quot;-&quot;??\ &quot;€&quot;_-;_-@_-"/>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190500</xdr:colOff>
      <xdr:row>0</xdr:row>
      <xdr:rowOff>123824</xdr:rowOff>
    </xdr:from>
    <xdr:to>
      <xdr:col>9</xdr:col>
      <xdr:colOff>495300</xdr:colOff>
      <xdr:row>29</xdr:row>
      <xdr:rowOff>133349</xdr:rowOff>
    </xdr:to>
    <xdr:sp macro="" textlink="">
      <xdr:nvSpPr>
        <xdr:cNvPr id="2" name="Textfeld 1"/>
        <xdr:cNvSpPr txBox="1"/>
      </xdr:nvSpPr>
      <xdr:spPr>
        <a:xfrm>
          <a:off x="190500" y="123824"/>
          <a:ext cx="7162800" cy="5534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a:t>Guten Morgen Zusammen,</a:t>
          </a:r>
        </a:p>
        <a:p>
          <a:r>
            <a:rPr lang="de-DE"/>
            <a:t>ich sitze seit Tagen an einem File und komme einfach nicht weiter - ich verzweifele daran :(</a:t>
          </a:r>
        </a:p>
        <a:p>
          <a:r>
            <a:rPr lang="de-DE"/>
            <a:t>Ich versuche ein Personalbudget-File aufzustellen, welches zeigt wie die Kosten für das kommende Geschäftsjahr ungefähr sind.</a:t>
          </a:r>
        </a:p>
        <a:p>
          <a:r>
            <a:rPr lang="de-DE"/>
            <a:t>Hierfür habe ich ein File erstellt, welches ich hier hochladen wollte aber die Grenze liegt bei 2MB -deshalb habe ich jetzt nur drei Monate (von insgesamt 12) im Beispiel aufgenommen.</a:t>
          </a:r>
        </a:p>
        <a:p>
          <a:r>
            <a:rPr lang="de-DE">
              <a:hlinkClick xmlns:r="http://schemas.openxmlformats.org/officeDocument/2006/relationships" r:id=""/>
            </a:rPr>
            <a:t>https://supportnet.de/forum/?qa=blob&amp;qa_blobid=131143178157153932</a:t>
          </a:r>
          <a:endParaRPr lang="de-DE"/>
        </a:p>
        <a:p>
          <a:r>
            <a:rPr lang="de-DE"/>
            <a:t>Wenn ich alle Mitarbeiter 12x aufgrund der Monate führe, ist es richtig viel aber eine andere Methode fällt mir einfach nicht ein.</a:t>
          </a:r>
        </a:p>
        <a:p>
          <a:r>
            <a:rPr lang="de-DE"/>
            <a:t>Die Database besteht aus allen Mitarbeitern (in der Regel x12). Darin sind Stammdaten und Gehaltskosten enthalten, die sich unter Umständen berechnen. Das Ganze sollte in einer Pivot abbildbar sein aber wenn nun ein neuer Mitarbeiter hinzukommt, muss man den 12x einfügen, wenn dieser aber unter Umständen früher geht oder später eintritt, muss man den für die entsprechenden Monate pflegen, u.s.w.</a:t>
          </a:r>
        </a:p>
        <a:p>
          <a:r>
            <a:rPr lang="de-DE"/>
            <a:t>Damit die Gesamtsumme auch angezeigt wird, habe ich in der Database ab Zeile </a:t>
          </a:r>
          <a:r>
            <a:rPr lang="de-DE" sz="1100">
              <a:solidFill>
                <a:schemeClr val="dk1"/>
              </a:solidFill>
              <a:effectLst/>
              <a:latin typeface="+mn-lt"/>
              <a:ea typeface="+mn-ea"/>
              <a:cs typeface="+mn-cs"/>
            </a:rPr>
            <a:t>2258 die Gesamtsummen pro Mitarbeiter berechnet - alles eine katastrophale Lösung aber ich weiß sonst nicht wie ich das machen soll. Die Gesamtsumme musste ich unten hinzufügen, da die FTE Faktoren als Durchschnitt zum Ende des Monats angezeigt werden und nicht als Gesamtsumme.</a:t>
          </a:r>
          <a:endParaRPr lang="de-DE"/>
        </a:p>
        <a:p>
          <a:r>
            <a:rPr lang="de-DE" sz="1100">
              <a:solidFill>
                <a:schemeClr val="dk1"/>
              </a:solidFill>
              <a:effectLst/>
              <a:latin typeface="+mn-lt"/>
              <a:ea typeface="+mn-ea"/>
              <a:cs typeface="+mn-cs"/>
            </a:rPr>
            <a:t>Kann mir jemand aus der </a:t>
          </a:r>
          <a:r>
            <a:rPr lang="de-DE"/>
            <a:t>Misere helfen oder ist das too much?</a:t>
          </a:r>
        </a:p>
        <a:p>
          <a:r>
            <a:rPr lang="de-DE"/>
            <a:t>Danke und LG</a:t>
          </a:r>
        </a:p>
        <a:p>
          <a:r>
            <a:rPr lang="de-DE"/>
            <a:t>Jürgen</a:t>
          </a:r>
        </a:p>
        <a:p>
          <a:endParaRPr lang="de-DE"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or" refreshedDate="43847.345057060185" missingItemsLimit="0" createdVersion="6" refreshedVersion="6" minRefreshableVersion="3" recordCount="9643">
  <cacheSource type="worksheet">
    <worksheetSource ref="B3:Z1048576" sheet="DBASE"/>
  </cacheSource>
  <cacheFields count="59">
    <cacheField name="MONTH F" numFmtId="14">
      <sharedItems containsNonDate="0" containsDate="1" containsString="0" containsBlank="1" minDate="2020-04-01T00:00:00" maxDate="2021-04-02T00:00:00"/>
    </cacheField>
    <cacheField name="MONTH T" numFmtId="14">
      <sharedItems containsNonDate="0" containsDate="1" containsString="0" containsBlank="1" minDate="2020-04-30T00:00:00" maxDate="2021-04-02T00:00:00" count="14">
        <d v="2020-04-30T00:00:00"/>
        <d v="2020-05-31T00:00:00"/>
        <d v="2020-06-30T00:00:00"/>
        <d v="2020-07-31T00:00:00"/>
        <d v="2020-08-31T00:00:00"/>
        <d v="2020-09-30T00:00:00"/>
        <d v="2020-10-31T00:00:00"/>
        <d v="2020-11-30T00:00:00"/>
        <d v="2020-12-31T00:00:00"/>
        <d v="2021-01-31T00:00:00"/>
        <d v="2021-02-28T00:00:00"/>
        <d v="2021-03-31T00:00:00"/>
        <m/>
        <d v="2021-04-01T00:00:00"/>
      </sharedItems>
      <fieldGroup par="54" base="1">
        <rangePr groupBy="months" startDate="2020-04-30T00:00:00" endDate="2021-04-02T00:00:00"/>
        <groupItems count="14">
          <s v="(Leer)"/>
          <s v="Jan"/>
          <s v="Feb"/>
          <s v="Mrz"/>
          <s v="Apr"/>
          <s v="Mai"/>
          <s v="Jun"/>
          <s v="Jul"/>
          <s v="Aug"/>
          <s v="Sep"/>
          <s v="Okt"/>
          <s v="Nov"/>
          <s v="Dez"/>
          <s v="&gt;02.04.2021"/>
        </groupItems>
      </fieldGroup>
    </cacheField>
    <cacheField name="COSTTYPE" numFmtId="14">
      <sharedItems containsBlank="1"/>
    </cacheField>
    <cacheField name="STATUS" numFmtId="0">
      <sharedItems containsBlank="1"/>
    </cacheField>
    <cacheField name="PERSNO" numFmtId="0">
      <sharedItems containsString="0" containsBlank="1" containsNumber="1" containsInteger="1" minValue="1" maxValue="726"/>
    </cacheField>
    <cacheField name="NAME" numFmtId="0">
      <sharedItems containsBlank="1" count="727">
        <s v="Mitarbeiter 1"/>
        <s v="Mitarbeiter 2"/>
        <s v="Mitarbeiter 3"/>
        <s v="Mitarbeiter 4"/>
        <s v="Mitarbeiter 5"/>
        <s v="Mitarbeiter 6"/>
        <s v="Mitarbeiter 7"/>
        <s v="Mitarbeiter 8"/>
        <s v="Mitarbeiter 9"/>
        <s v="Mitarbeiter 10"/>
        <s v="Mitarbeiter 11"/>
        <s v="Mitarbeiter 12"/>
        <s v="Mitarbeiter 13"/>
        <s v="Mitarbeiter 14"/>
        <s v="Mitarbeiter 15"/>
        <s v="Mitarbeiter 16"/>
        <s v="Mitarbeiter 17"/>
        <s v="Mitarbeiter 18"/>
        <s v="Mitarbeiter 19"/>
        <s v="Mitarbeiter 20"/>
        <s v="Mitarbeiter 21"/>
        <s v="Mitarbeiter 22"/>
        <s v="Mitarbeiter 23"/>
        <s v="Mitarbeiter 24"/>
        <s v="Mitarbeiter 25"/>
        <s v="Mitarbeiter 26"/>
        <s v="Mitarbeiter 27"/>
        <s v="Mitarbeiter 28"/>
        <s v="Mitarbeiter 29"/>
        <s v="Mitarbeiter 30"/>
        <s v="Mitarbeiter 31"/>
        <s v="Mitarbeiter 32"/>
        <s v="Mitarbeiter 33"/>
        <s v="Mitarbeiter 34"/>
        <s v="Mitarbeiter 35"/>
        <s v="Mitarbeiter 36"/>
        <s v="Mitarbeiter 37"/>
        <s v="Mitarbeiter 38"/>
        <s v="Mitarbeiter 39"/>
        <s v="Mitarbeiter 40"/>
        <s v="Mitarbeiter 41"/>
        <s v="Mitarbeiter 42"/>
        <s v="Mitarbeiter 43"/>
        <s v="Mitarbeiter 44"/>
        <s v="Mitarbeiter 45"/>
        <s v="Mitarbeiter 46"/>
        <s v="Mitarbeiter 47"/>
        <s v="Mitarbeiter 48"/>
        <s v="Mitarbeiter 49"/>
        <s v="Mitarbeiter 50"/>
        <s v="Mitarbeiter 51"/>
        <s v="Mitarbeiter 52"/>
        <s v="Mitarbeiter 53"/>
        <s v="Mitarbeiter 54"/>
        <s v="Mitarbeiter 55"/>
        <s v="Mitarbeiter 56"/>
        <s v="Mitarbeiter 57"/>
        <s v="Mitarbeiter 58"/>
        <s v="Mitarbeiter 59"/>
        <s v="Mitarbeiter 60"/>
        <s v="Mitarbeiter 61"/>
        <s v="Mitarbeiter 62"/>
        <s v="Mitarbeiter 63"/>
        <s v="Mitarbeiter 64"/>
        <s v="Mitarbeiter 65"/>
        <s v="Mitarbeiter 66"/>
        <s v="Mitarbeiter 67"/>
        <s v="Mitarbeiter 68"/>
        <s v="Mitarbeiter 69"/>
        <s v="Mitarbeiter 70"/>
        <s v="Mitarbeiter 71"/>
        <s v="Mitarbeiter 72"/>
        <s v="Mitarbeiter 73"/>
        <s v="Mitarbeiter 74"/>
        <s v="Mitarbeiter 75"/>
        <s v="Mitarbeiter 76"/>
        <s v="Mitarbeiter 77"/>
        <s v="Mitarbeiter 78"/>
        <s v="Mitarbeiter 79"/>
        <s v="Mitarbeiter 80"/>
        <s v="Mitarbeiter 81"/>
        <s v="Mitarbeiter 82"/>
        <s v="Mitarbeiter 83"/>
        <s v="Mitarbeiter 84"/>
        <s v="Mitarbeiter 85"/>
        <s v="Mitarbeiter 86"/>
        <s v="Mitarbeiter 87"/>
        <s v="Mitarbeiter 88"/>
        <s v="Mitarbeiter 89"/>
        <s v="Mitarbeiter 90"/>
        <s v="Mitarbeiter 91"/>
        <s v="Mitarbeiter 92"/>
        <s v="Mitarbeiter 93"/>
        <s v="Mitarbeiter 94"/>
        <s v="Mitarbeiter 95"/>
        <s v="Mitarbeiter 96"/>
        <s v="Mitarbeiter 97"/>
        <s v="Mitarbeiter 98"/>
        <s v="Mitarbeiter 99"/>
        <s v="Mitarbeiter 100"/>
        <s v="Mitarbeiter 101"/>
        <s v="Mitarbeiter 102"/>
        <s v="Mitarbeiter 103"/>
        <s v="Mitarbeiter 104"/>
        <s v="Mitarbeiter 105"/>
        <s v="Mitarbeiter 106"/>
        <s v="Mitarbeiter 107"/>
        <s v="Mitarbeiter 108"/>
        <s v="Mitarbeiter 109"/>
        <s v="Mitarbeiter 110"/>
        <s v="Mitarbeiter 111"/>
        <s v="Mitarbeiter 112"/>
        <s v="Mitarbeiter 113"/>
        <s v="Mitarbeiter 114"/>
        <s v="Mitarbeiter 115"/>
        <s v="Mitarbeiter 116"/>
        <s v="Mitarbeiter 117"/>
        <s v="Mitarbeiter 118"/>
        <s v="Mitarbeiter 119"/>
        <s v="Mitarbeiter 120"/>
        <s v="Mitarbeiter 121"/>
        <s v="Mitarbeiter 122"/>
        <s v="Mitarbeiter 123"/>
        <s v="Mitarbeiter 124"/>
        <s v="Mitarbeiter 125"/>
        <s v="Mitarbeiter 126"/>
        <s v="Mitarbeiter 127"/>
        <s v="Mitarbeiter 128"/>
        <s v="Mitarbeiter 129"/>
        <s v="Mitarbeiter 130"/>
        <s v="Mitarbeiter 131"/>
        <s v="Mitarbeiter 132"/>
        <s v="Mitarbeiter 133"/>
        <s v="Mitarbeiter 134"/>
        <s v="Mitarbeiter 135"/>
        <s v="Mitarbeiter 136"/>
        <s v="Mitarbeiter 137"/>
        <s v="Mitarbeiter 138"/>
        <s v="Mitarbeiter 139"/>
        <s v="Mitarbeiter 140"/>
        <s v="Mitarbeiter 141"/>
        <s v="Mitarbeiter 142"/>
        <s v="Mitarbeiter 143"/>
        <s v="Mitarbeiter 144"/>
        <s v="Mitarbeiter 145"/>
        <s v="Mitarbeiter 146"/>
        <s v="Mitarbeiter 147"/>
        <s v="Mitarbeiter 148"/>
        <s v="Mitarbeiter 149"/>
        <s v="Mitarbeiter 150"/>
        <s v="Mitarbeiter 151"/>
        <s v="Mitarbeiter 152"/>
        <s v="Mitarbeiter 153"/>
        <s v="Mitarbeiter 154"/>
        <s v="Mitarbeiter 155"/>
        <s v="Mitarbeiter 156"/>
        <s v="Mitarbeiter 157"/>
        <s v="Mitarbeiter 158"/>
        <s v="Mitarbeiter 159"/>
        <s v="Mitarbeiter 160"/>
        <s v="Mitarbeiter 161"/>
        <s v="Mitarbeiter 162"/>
        <s v="Mitarbeiter 163"/>
        <s v="Mitarbeiter 164"/>
        <s v="Mitarbeiter 165"/>
        <s v="Mitarbeiter 166"/>
        <s v="Mitarbeiter 167"/>
        <s v="Mitarbeiter 168"/>
        <s v="Mitarbeiter 169"/>
        <s v="Mitarbeiter 170"/>
        <s v="Mitarbeiter 171"/>
        <s v="Mitarbeiter 172"/>
        <s v="Mitarbeiter 173"/>
        <s v="Mitarbeiter 174"/>
        <s v="Mitarbeiter 175"/>
        <s v="Mitarbeiter 176"/>
        <s v="Mitarbeiter 177"/>
        <s v="Mitarbeiter 178"/>
        <s v="Mitarbeiter 179"/>
        <s v="Mitarbeiter 180"/>
        <s v="Mitarbeiter 181"/>
        <s v="Mitarbeiter 182"/>
        <s v="Mitarbeiter 183"/>
        <s v="Mitarbeiter 184"/>
        <s v="Mitarbeiter 185"/>
        <s v="Mitarbeiter 186"/>
        <s v="Mitarbeiter 187"/>
        <s v="Mitarbeiter 188"/>
        <s v="Mitarbeiter 189"/>
        <s v="Mitarbeiter 190"/>
        <s v="Mitarbeiter 191"/>
        <s v="Mitarbeiter 192"/>
        <s v="Mitarbeiter 193"/>
        <s v="Mitarbeiter 194"/>
        <s v="Mitarbeiter 195"/>
        <s v="Mitarbeiter 196"/>
        <s v="Mitarbeiter 197"/>
        <s v="Mitarbeiter 198"/>
        <s v="Mitarbeiter 199"/>
        <s v="Mitarbeiter 200"/>
        <s v="Mitarbeiter 201"/>
        <s v="Mitarbeiter 202"/>
        <s v="Mitarbeiter 203"/>
        <s v="Mitarbeiter 204"/>
        <s v="Mitarbeiter 205"/>
        <s v="Mitarbeiter 206"/>
        <s v="Mitarbeiter 207"/>
        <s v="Mitarbeiter 208"/>
        <s v="Mitarbeiter 209"/>
        <s v="Mitarbeiter 210"/>
        <s v="Mitarbeiter 211"/>
        <s v="Mitarbeiter 212"/>
        <s v="Mitarbeiter 213"/>
        <s v="Mitarbeiter 214"/>
        <s v="Mitarbeiter 215"/>
        <s v="Mitarbeiter 216"/>
        <s v="Mitarbeiter 217"/>
        <s v="Mitarbeiter 218"/>
        <s v="Mitarbeiter 219"/>
        <s v="Mitarbeiter 220"/>
        <s v="Mitarbeiter 221"/>
        <s v="Mitarbeiter 222"/>
        <s v="Mitarbeiter 223"/>
        <s v="Mitarbeiter 224"/>
        <s v="Mitarbeiter 225"/>
        <s v="Mitarbeiter 226"/>
        <s v="Mitarbeiter 227"/>
        <s v="Mitarbeiter 228"/>
        <s v="Mitarbeiter 229"/>
        <s v="Mitarbeiter 230"/>
        <s v="Mitarbeiter 231"/>
        <s v="Mitarbeiter 232"/>
        <s v="Mitarbeiter 233"/>
        <s v="Mitarbeiter 234"/>
        <s v="Mitarbeiter 235"/>
        <s v="Mitarbeiter 236"/>
        <s v="Mitarbeiter 237"/>
        <s v="Mitarbeiter 238"/>
        <s v="Mitarbeiter 239"/>
        <s v="Mitarbeiter 240"/>
        <s v="Mitarbeiter 241"/>
        <s v="Mitarbeiter 242"/>
        <s v="Mitarbeiter 243"/>
        <s v="Mitarbeiter 244"/>
        <s v="Mitarbeiter 245"/>
        <s v="Mitarbeiter 246"/>
        <s v="Mitarbeiter 247"/>
        <s v="Mitarbeiter 248"/>
        <s v="Mitarbeiter 249"/>
        <s v="Mitarbeiter 250"/>
        <s v="Mitarbeiter 251"/>
        <s v="Mitarbeiter 252"/>
        <s v="Mitarbeiter 253"/>
        <s v="Mitarbeiter 254"/>
        <s v="Mitarbeiter 255"/>
        <s v="Mitarbeiter 256"/>
        <s v="Mitarbeiter 257"/>
        <s v="Mitarbeiter 258"/>
        <s v="Mitarbeiter 259"/>
        <s v="Mitarbeiter 260"/>
        <s v="Mitarbeiter 261"/>
        <s v="Mitarbeiter 262"/>
        <s v="Mitarbeiter 263"/>
        <s v="Mitarbeiter 264"/>
        <s v="Mitarbeiter 265"/>
        <s v="Mitarbeiter 266"/>
        <s v="Mitarbeiter 267"/>
        <s v="Mitarbeiter 268"/>
        <s v="Mitarbeiter 269"/>
        <s v="Mitarbeiter 270"/>
        <s v="Mitarbeiter 271"/>
        <s v="Mitarbeiter 272"/>
        <s v="Mitarbeiter 273"/>
        <s v="Mitarbeiter 274"/>
        <s v="Mitarbeiter 275"/>
        <s v="Mitarbeiter 276"/>
        <s v="Mitarbeiter 277"/>
        <s v="Mitarbeiter 278"/>
        <s v="Mitarbeiter 279"/>
        <s v="Mitarbeiter 280"/>
        <s v="Mitarbeiter 281"/>
        <s v="Mitarbeiter 282"/>
        <s v="Mitarbeiter 283"/>
        <s v="Mitarbeiter 284"/>
        <s v="Mitarbeiter 285"/>
        <s v="Mitarbeiter 286"/>
        <s v="Mitarbeiter 287"/>
        <s v="Mitarbeiter 288"/>
        <s v="Mitarbeiter 289"/>
        <s v="Mitarbeiter 290"/>
        <s v="Mitarbeiter 291"/>
        <s v="Mitarbeiter 292"/>
        <s v="Mitarbeiter 293"/>
        <s v="Mitarbeiter 294"/>
        <s v="Mitarbeiter 295"/>
        <s v="Mitarbeiter 296"/>
        <s v="Mitarbeiter 297"/>
        <s v="Mitarbeiter 298"/>
        <s v="Mitarbeiter 299"/>
        <s v="Mitarbeiter 300"/>
        <s v="Mitarbeiter 301"/>
        <s v="Mitarbeiter 302"/>
        <s v="Mitarbeiter 303"/>
        <s v="Mitarbeiter 304"/>
        <s v="Mitarbeiter 305"/>
        <s v="Mitarbeiter 306"/>
        <s v="Mitarbeiter 307"/>
        <s v="Mitarbeiter 308"/>
        <s v="Mitarbeiter 309"/>
        <s v="Mitarbeiter 310"/>
        <s v="Mitarbeiter 311"/>
        <s v="Mitarbeiter 312"/>
        <s v="Mitarbeiter 313"/>
        <s v="Mitarbeiter 314"/>
        <s v="Mitarbeiter 315"/>
        <s v="Mitarbeiter 316"/>
        <s v="Mitarbeiter 317"/>
        <s v="Mitarbeiter 318"/>
        <s v="Mitarbeiter 319"/>
        <s v="Mitarbeiter 320"/>
        <s v="Mitarbeiter 321"/>
        <s v="Mitarbeiter 322"/>
        <s v="Mitarbeiter 323"/>
        <s v="Mitarbeiter 324"/>
        <s v="Mitarbeiter 325"/>
        <s v="Mitarbeiter 326"/>
        <s v="Mitarbeiter 327"/>
        <s v="Mitarbeiter 328"/>
        <s v="Mitarbeiter 329"/>
        <s v="Mitarbeiter 330"/>
        <s v="Mitarbeiter 331"/>
        <s v="Mitarbeiter 332"/>
        <s v="Mitarbeiter 333"/>
        <s v="Mitarbeiter 334"/>
        <s v="Mitarbeiter 335"/>
        <s v="Mitarbeiter 336"/>
        <s v="Mitarbeiter 337"/>
        <s v="Mitarbeiter 338"/>
        <s v="Mitarbeiter 339"/>
        <s v="Mitarbeiter 340"/>
        <s v="Mitarbeiter 341"/>
        <s v="Mitarbeiter 342"/>
        <s v="Mitarbeiter 343"/>
        <s v="Mitarbeiter 344"/>
        <s v="Mitarbeiter 345"/>
        <s v="Mitarbeiter 346"/>
        <s v="Mitarbeiter 347"/>
        <s v="Mitarbeiter 348"/>
        <s v="Mitarbeiter 349"/>
        <s v="Mitarbeiter 350"/>
        <s v="Mitarbeiter 351"/>
        <s v="Mitarbeiter 352"/>
        <s v="Mitarbeiter 353"/>
        <s v="Mitarbeiter 354"/>
        <s v="Mitarbeiter 355"/>
        <s v="Mitarbeiter 356"/>
        <s v="Mitarbeiter 357"/>
        <s v="Mitarbeiter 358"/>
        <s v="Mitarbeiter 359"/>
        <s v="Mitarbeiter 360"/>
        <s v="Mitarbeiter 361"/>
        <s v="Mitarbeiter 362"/>
        <s v="Mitarbeiter 363"/>
        <s v="Mitarbeiter 364"/>
        <s v="Mitarbeiter 365"/>
        <s v="Mitarbeiter 366"/>
        <s v="Mitarbeiter 367"/>
        <s v="Mitarbeiter 368"/>
        <s v="Mitarbeiter 369"/>
        <s v="Mitarbeiter 370"/>
        <s v="Mitarbeiter 371"/>
        <s v="Mitarbeiter 372"/>
        <s v="Mitarbeiter 373"/>
        <s v="Mitarbeiter 374"/>
        <s v="Mitarbeiter 375"/>
        <s v="Mitarbeiter 376"/>
        <s v="Mitarbeiter 377"/>
        <s v="Mitarbeiter 378"/>
        <s v="Mitarbeiter 379"/>
        <s v="Mitarbeiter 380"/>
        <s v="Mitarbeiter 381"/>
        <s v="Mitarbeiter 382"/>
        <s v="Mitarbeiter 383"/>
        <s v="Mitarbeiter 384"/>
        <s v="Mitarbeiter 385"/>
        <s v="Mitarbeiter 386"/>
        <s v="Mitarbeiter 387"/>
        <s v="Mitarbeiter 388"/>
        <s v="Mitarbeiter 389"/>
        <s v="Mitarbeiter 390"/>
        <s v="Mitarbeiter 391"/>
        <s v="Mitarbeiter 392"/>
        <s v="Mitarbeiter 393"/>
        <s v="Mitarbeiter 394"/>
        <s v="Mitarbeiter 395"/>
        <s v="Mitarbeiter 396"/>
        <s v="Mitarbeiter 397"/>
        <s v="Mitarbeiter 398"/>
        <s v="Mitarbeiter 399"/>
        <s v="Mitarbeiter 400"/>
        <s v="Mitarbeiter 401"/>
        <s v="Mitarbeiter 402"/>
        <s v="Mitarbeiter 403"/>
        <s v="Mitarbeiter 404"/>
        <s v="Mitarbeiter 405"/>
        <s v="Mitarbeiter 406"/>
        <s v="Mitarbeiter 407"/>
        <s v="Mitarbeiter 408"/>
        <s v="Mitarbeiter 409"/>
        <s v="Mitarbeiter 410"/>
        <s v="Mitarbeiter 411"/>
        <s v="Mitarbeiter 412"/>
        <s v="Mitarbeiter 413"/>
        <s v="Mitarbeiter 414"/>
        <s v="Mitarbeiter 415"/>
        <s v="Mitarbeiter 416"/>
        <s v="Mitarbeiter 417"/>
        <s v="Mitarbeiter 418"/>
        <s v="Mitarbeiter 419"/>
        <s v="Mitarbeiter 420"/>
        <s v="Mitarbeiter 421"/>
        <s v="Mitarbeiter 422"/>
        <s v="Mitarbeiter 423"/>
        <s v="Mitarbeiter 424"/>
        <s v="Mitarbeiter 425"/>
        <s v="Mitarbeiter 426"/>
        <s v="Mitarbeiter 427"/>
        <s v="Mitarbeiter 428"/>
        <s v="Mitarbeiter 429"/>
        <s v="Mitarbeiter 430"/>
        <s v="Mitarbeiter 431"/>
        <s v="Mitarbeiter 432"/>
        <s v="Mitarbeiter 433"/>
        <s v="Mitarbeiter 434"/>
        <s v="Mitarbeiter 435"/>
        <s v="Mitarbeiter 436"/>
        <s v="Mitarbeiter 437"/>
        <s v="Mitarbeiter 438"/>
        <s v="Mitarbeiter 439"/>
        <s v="Mitarbeiter 440"/>
        <s v="Mitarbeiter 441"/>
        <s v="Mitarbeiter 442"/>
        <s v="Mitarbeiter 443"/>
        <s v="Mitarbeiter 444"/>
        <s v="Mitarbeiter 445"/>
        <s v="Mitarbeiter 446"/>
        <s v="Mitarbeiter 447"/>
        <s v="Mitarbeiter 448"/>
        <s v="Mitarbeiter 449"/>
        <s v="Mitarbeiter 450"/>
        <s v="Mitarbeiter 451"/>
        <s v="Mitarbeiter 452"/>
        <s v="Mitarbeiter 453"/>
        <s v="Mitarbeiter 454"/>
        <s v="Mitarbeiter 455"/>
        <s v="Mitarbeiter 456"/>
        <s v="Mitarbeiter 457"/>
        <s v="Mitarbeiter 458"/>
        <s v="Mitarbeiter 459"/>
        <s v="Mitarbeiter 460"/>
        <s v="Mitarbeiter 461"/>
        <s v="Mitarbeiter 462"/>
        <s v="Mitarbeiter 463"/>
        <s v="Mitarbeiter 464"/>
        <s v="Mitarbeiter 465"/>
        <s v="Mitarbeiter 466"/>
        <s v="Mitarbeiter 467"/>
        <s v="Mitarbeiter 468"/>
        <s v="Mitarbeiter 469"/>
        <s v="Mitarbeiter 470"/>
        <s v="Mitarbeiter 471"/>
        <s v="Mitarbeiter 472"/>
        <s v="Mitarbeiter 473"/>
        <s v="Mitarbeiter 474"/>
        <s v="Mitarbeiter 475"/>
        <s v="Mitarbeiter 476"/>
        <s v="Mitarbeiter 477"/>
        <s v="Mitarbeiter 478"/>
        <s v="Mitarbeiter 479"/>
        <s v="Mitarbeiter 480"/>
        <s v="Mitarbeiter 481"/>
        <s v="Mitarbeiter 482"/>
        <s v="Mitarbeiter 483"/>
        <s v="Mitarbeiter 484"/>
        <s v="Mitarbeiter 485"/>
        <s v="Mitarbeiter 486"/>
        <s v="Mitarbeiter 487"/>
        <s v="Mitarbeiter 488"/>
        <s v="Mitarbeiter 489"/>
        <s v="Mitarbeiter 490"/>
        <s v="Mitarbeiter 491"/>
        <s v="Mitarbeiter 492"/>
        <s v="Mitarbeiter 493"/>
        <s v="Mitarbeiter 494"/>
        <s v="Mitarbeiter 495"/>
        <s v="Mitarbeiter 496"/>
        <s v="Mitarbeiter 497"/>
        <s v="Mitarbeiter 498"/>
        <s v="Mitarbeiter 499"/>
        <s v="Mitarbeiter 500"/>
        <s v="Mitarbeiter 501"/>
        <s v="Mitarbeiter 502"/>
        <s v="Mitarbeiter 503"/>
        <s v="Mitarbeiter 504"/>
        <s v="Mitarbeiter 505"/>
        <s v="Mitarbeiter 506"/>
        <s v="Mitarbeiter 507"/>
        <s v="Mitarbeiter 508"/>
        <s v="Mitarbeiter 509"/>
        <s v="Mitarbeiter 510"/>
        <s v="Mitarbeiter 511"/>
        <s v="Mitarbeiter 512"/>
        <s v="Mitarbeiter 513"/>
        <s v="Mitarbeiter 514"/>
        <s v="Mitarbeiter 515"/>
        <s v="Mitarbeiter 516"/>
        <s v="Mitarbeiter 517"/>
        <s v="Mitarbeiter 518"/>
        <s v="Mitarbeiter 519"/>
        <s v="Mitarbeiter 520"/>
        <s v="Mitarbeiter 521"/>
        <s v="Mitarbeiter 522"/>
        <s v="Mitarbeiter 523"/>
        <s v="Mitarbeiter 524"/>
        <s v="Mitarbeiter 525"/>
        <s v="Mitarbeiter 526"/>
        <s v="Mitarbeiter 527"/>
        <s v="Mitarbeiter 528"/>
        <s v="Mitarbeiter 529"/>
        <s v="Mitarbeiter 530"/>
        <s v="Mitarbeiter 531"/>
        <s v="Mitarbeiter 532"/>
        <s v="Mitarbeiter 533"/>
        <s v="Mitarbeiter 534"/>
        <s v="Mitarbeiter 535"/>
        <s v="Mitarbeiter 536"/>
        <s v="Mitarbeiter 537"/>
        <s v="Mitarbeiter 538"/>
        <s v="Mitarbeiter 539"/>
        <s v="Mitarbeiter 540"/>
        <s v="Mitarbeiter 541"/>
        <s v="Mitarbeiter 542"/>
        <s v="Mitarbeiter 543"/>
        <s v="Mitarbeiter 544"/>
        <s v="Mitarbeiter 545"/>
        <s v="Mitarbeiter 546"/>
        <s v="Mitarbeiter 547"/>
        <s v="Mitarbeiter 548"/>
        <s v="Mitarbeiter 549"/>
        <s v="Mitarbeiter 550"/>
        <s v="Mitarbeiter 551"/>
        <s v="Mitarbeiter 552"/>
        <s v="Mitarbeiter 553"/>
        <s v="Mitarbeiter 554"/>
        <s v="Mitarbeiter 555"/>
        <s v="Mitarbeiter 556"/>
        <s v="Mitarbeiter 557"/>
        <s v="Mitarbeiter 558"/>
        <s v="Mitarbeiter 559"/>
        <s v="Mitarbeiter 560"/>
        <s v="Mitarbeiter 561"/>
        <s v="Mitarbeiter 562"/>
        <s v="Mitarbeiter 563"/>
        <s v="Mitarbeiter 564"/>
        <s v="Mitarbeiter 565"/>
        <s v="Mitarbeiter 566"/>
        <s v="Mitarbeiter 567"/>
        <s v="Mitarbeiter 568"/>
        <s v="Mitarbeiter 569"/>
        <s v="Mitarbeiter 570"/>
        <s v="Mitarbeiter 571"/>
        <s v="Mitarbeiter 572"/>
        <s v="Mitarbeiter 573"/>
        <s v="Mitarbeiter 574"/>
        <s v="Mitarbeiter 575"/>
        <s v="Mitarbeiter 576"/>
        <s v="Mitarbeiter 577"/>
        <s v="Mitarbeiter 578"/>
        <s v="Mitarbeiter 579"/>
        <s v="Mitarbeiter 580"/>
        <s v="Mitarbeiter 581"/>
        <s v="Mitarbeiter 582"/>
        <s v="Mitarbeiter 583"/>
        <s v="Mitarbeiter 584"/>
        <s v="Mitarbeiter 585"/>
        <s v="Mitarbeiter 586"/>
        <s v="Mitarbeiter 587"/>
        <s v="Mitarbeiter 588"/>
        <s v="Mitarbeiter 589"/>
        <s v="Mitarbeiter 590"/>
        <s v="Mitarbeiter 591"/>
        <s v="Mitarbeiter 592"/>
        <s v="Mitarbeiter 593"/>
        <s v="Mitarbeiter 594"/>
        <s v="Mitarbeiter 595"/>
        <s v="Mitarbeiter 596"/>
        <s v="Mitarbeiter 597"/>
        <s v="Mitarbeiter 598"/>
        <s v="Mitarbeiter 599"/>
        <s v="Mitarbeiter 600"/>
        <s v="Mitarbeiter 601"/>
        <s v="Mitarbeiter 602"/>
        <s v="Mitarbeiter 603"/>
        <s v="Mitarbeiter 604"/>
        <s v="Mitarbeiter 605"/>
        <s v="Mitarbeiter 606"/>
        <s v="Mitarbeiter 607"/>
        <s v="Mitarbeiter 608"/>
        <s v="Mitarbeiter 609"/>
        <s v="Mitarbeiter 610"/>
        <s v="Mitarbeiter 611"/>
        <s v="Mitarbeiter 612"/>
        <s v="Mitarbeiter 613"/>
        <s v="Mitarbeiter 614"/>
        <s v="Mitarbeiter 615"/>
        <s v="Mitarbeiter 616"/>
        <s v="Mitarbeiter 617"/>
        <s v="Mitarbeiter 618"/>
        <s v="Mitarbeiter 619"/>
        <s v="Mitarbeiter 620"/>
        <s v="Mitarbeiter 621"/>
        <s v="Mitarbeiter 622"/>
        <s v="Mitarbeiter 623"/>
        <s v="Mitarbeiter 624"/>
        <s v="Mitarbeiter 625"/>
        <s v="Mitarbeiter 626"/>
        <s v="Mitarbeiter 627"/>
        <s v="Mitarbeiter 628"/>
        <s v="Mitarbeiter 629"/>
        <s v="Mitarbeiter 630"/>
        <s v="Mitarbeiter 631"/>
        <s v="Mitarbeiter 632"/>
        <s v="Mitarbeiter 633"/>
        <s v="Mitarbeiter 634"/>
        <s v="Mitarbeiter 635"/>
        <s v="Mitarbeiter 636"/>
        <s v="Mitarbeiter 637"/>
        <s v="Mitarbeiter 638"/>
        <s v="Mitarbeiter 639"/>
        <s v="Mitarbeiter 640"/>
        <s v="Mitarbeiter 641"/>
        <s v="Mitarbeiter 642"/>
        <s v="Mitarbeiter 643"/>
        <s v="Mitarbeiter 644"/>
        <s v="Mitarbeiter 645"/>
        <s v="Mitarbeiter 646"/>
        <s v="Mitarbeiter 647"/>
        <s v="Mitarbeiter 648"/>
        <s v="Mitarbeiter 649"/>
        <s v="Mitarbeiter 650"/>
        <s v="Mitarbeiter 651"/>
        <s v="Mitarbeiter 652"/>
        <s v="Mitarbeiter 653"/>
        <s v="Mitarbeiter 654"/>
        <s v="Mitarbeiter 655"/>
        <s v="Mitarbeiter 656"/>
        <s v="Mitarbeiter 657"/>
        <s v="Mitarbeiter 658"/>
        <s v="Mitarbeiter 659"/>
        <s v="Mitarbeiter 660"/>
        <s v="Mitarbeiter 661"/>
        <s v="Mitarbeiter 662"/>
        <s v="Mitarbeiter 663"/>
        <s v="Mitarbeiter 664"/>
        <s v="Mitarbeiter 665"/>
        <s v="Mitarbeiter 666"/>
        <s v="Mitarbeiter 667"/>
        <s v="Mitarbeiter 668"/>
        <s v="Mitarbeiter 669"/>
        <s v="Mitarbeiter 670"/>
        <s v="Mitarbeiter 671"/>
        <s v="Mitarbeiter 672"/>
        <s v="Mitarbeiter 673"/>
        <s v="Mitarbeiter 674"/>
        <s v="Mitarbeiter 675"/>
        <s v="Mitarbeiter 676"/>
        <s v="Mitarbeiter 677"/>
        <s v="Mitarbeiter 678"/>
        <s v="Mitarbeiter 679"/>
        <s v="Mitarbeiter 680"/>
        <s v="Mitarbeiter 681"/>
        <s v="Mitarbeiter 682"/>
        <s v="Mitarbeiter 683"/>
        <s v="Mitarbeiter 684"/>
        <s v="Mitarbeiter 685"/>
        <s v="Mitarbeiter 686"/>
        <s v="Mitarbeiter 687"/>
        <s v="Mitarbeiter 688"/>
        <s v="Mitarbeiter 689"/>
        <s v="Mitarbeiter 690"/>
        <s v="Mitarbeiter 691"/>
        <s v="Mitarbeiter 692"/>
        <s v="Mitarbeiter 693"/>
        <s v="Mitarbeiter 694"/>
        <s v="Mitarbeiter 695"/>
        <s v="Mitarbeiter 696"/>
        <s v="Mitarbeiter 697"/>
        <s v="Mitarbeiter 698"/>
        <s v="Mitarbeiter 699"/>
        <s v="Mitarbeiter 700"/>
        <s v="Mitarbeiter 701"/>
        <s v="Mitarbeiter 702"/>
        <s v="Mitarbeiter 703"/>
        <s v="Mitarbeiter 704"/>
        <s v="Mitarbeiter 705"/>
        <s v="Mitarbeiter 706"/>
        <s v="Mitarbeiter 707"/>
        <s v="Mitarbeiter 708"/>
        <s v="Mitarbeiter 709"/>
        <s v="Mitarbeiter 710"/>
        <s v="Mitarbeiter 711"/>
        <s v="Mitarbeiter 712"/>
        <s v="Mitarbeiter 713"/>
        <s v="Mitarbeiter 714"/>
        <s v="Mitarbeiter 715"/>
        <s v="Mitarbeiter 716"/>
        <s v="Mitarbeiter 717"/>
        <s v="Mitarbeiter 718"/>
        <s v="Mitarbeiter 719"/>
        <s v="Mitarbeiter 720"/>
        <s v="Mitarbeiter 721"/>
        <s v="Mitarbeiter 722"/>
        <s v="Mitarbeiter 723"/>
        <s v="Mitarbeiter 724"/>
        <s v="Mitarbeiter 725"/>
        <s v="Mitarbeiter 726"/>
        <m/>
      </sharedItems>
    </cacheField>
    <cacheField name="SPLIT" numFmtId="0">
      <sharedItems containsBlank="1"/>
    </cacheField>
    <cacheField name="FIBU" numFmtId="0">
      <sharedItems containsString="0" containsBlank="1" containsNumber="1" containsInteger="1" minValue="1000" maxValue="1053" count="55">
        <n v="1047"/>
        <n v="1017"/>
        <n v="1010"/>
        <n v="1011"/>
        <n v="1013"/>
        <n v="1050"/>
        <n v="1014"/>
        <n v="1015"/>
        <n v="1009"/>
        <n v="1044"/>
        <n v="1032"/>
        <n v="1039"/>
        <n v="1046"/>
        <n v="1018"/>
        <n v="1003"/>
        <n v="1023"/>
        <n v="1019"/>
        <n v="1045"/>
        <n v="1037"/>
        <n v="1040"/>
        <n v="1020"/>
        <n v="1043"/>
        <n v="1022"/>
        <n v="1025"/>
        <n v="1038"/>
        <n v="1002"/>
        <n v="1048"/>
        <n v="1027"/>
        <n v="1004"/>
        <n v="1036"/>
        <n v="1028"/>
        <n v="1021"/>
        <n v="1034"/>
        <n v="1000"/>
        <n v="1052"/>
        <n v="1035"/>
        <n v="1024"/>
        <n v="1005"/>
        <n v="1031"/>
        <n v="1042"/>
        <n v="1001"/>
        <n v="1006"/>
        <n v="1033"/>
        <n v="1053"/>
        <n v="1041"/>
        <n v="1051"/>
        <n v="1008"/>
        <n v="1016"/>
        <n v="1030"/>
        <n v="1029"/>
        <n v="1026"/>
        <n v="1049"/>
        <n v="1007"/>
        <n v="1012"/>
        <m/>
      </sharedItems>
    </cacheField>
    <cacheField name="PCC" numFmtId="0">
      <sharedItems containsString="0" containsBlank="1" containsNumber="1" containsInteger="1" minValue="1000" maxValue="1096"/>
    </cacheField>
    <cacheField name="BRNO" numFmtId="0">
      <sharedItems containsString="0" containsBlank="1" containsNumber="1" containsInteger="1" minValue="100" maxValue="111" count="13">
        <n v="102"/>
        <n v="100"/>
        <n v="106"/>
        <n v="107"/>
        <n v="105"/>
        <n v="104"/>
        <n v="109"/>
        <n v="108"/>
        <n v="101"/>
        <n v="103"/>
        <n v="110"/>
        <n v="111"/>
        <m/>
      </sharedItems>
    </cacheField>
    <cacheField name="BRNA" numFmtId="0">
      <sharedItems containsBlank="1"/>
    </cacheField>
    <cacheField name="BRAPR" numFmtId="0">
      <sharedItems containsString="0" containsBlank="1" containsNumber="1" minValue="0.5" maxValue="1"/>
    </cacheField>
    <cacheField name="DEPARTMENT" numFmtId="0">
      <sharedItems containsBlank="1"/>
    </cacheField>
    <cacheField name="SV" numFmtId="0">
      <sharedItems containsBlank="1"/>
    </cacheField>
    <cacheField name="LEVEL" numFmtId="0">
      <sharedItems containsBlank="1"/>
    </cacheField>
    <cacheField name="Contract" numFmtId="0">
      <sharedItems containsBlank="1"/>
    </cacheField>
    <cacheField name="GENDER" numFmtId="0">
      <sharedItems containsBlank="1"/>
    </cacheField>
    <cacheField name="ENTRY" numFmtId="0">
      <sharedItems containsNonDate="0" containsDate="1" containsString="0" containsBlank="1" minDate="1986-02-17T00:00:00" maxDate="2019-11-26T00:00:00"/>
    </cacheField>
    <cacheField name="LEAVE" numFmtId="0">
      <sharedItems containsNonDate="0" containsDate="1" containsString="0" containsBlank="1" minDate="2020-04-14T00:00:00" maxDate="2023-03-01T00:00:00"/>
    </cacheField>
    <cacheField name="LSET" numFmtId="0">
      <sharedItems containsBlank="1"/>
    </cacheField>
    <cacheField name="SEN" numFmtId="0">
      <sharedItems containsString="0" containsBlank="1" containsNumber="1" containsInteger="1" minValue="0" maxValue="34"/>
    </cacheField>
    <cacheField name="BIRTH" numFmtId="0">
      <sharedItems containsNonDate="0" containsDate="1" containsString="0" containsBlank="1" minDate="1954-04-07T00:00:00" maxDate="2004-02-04T00:00:00"/>
    </cacheField>
    <cacheField name="AGE" numFmtId="0">
      <sharedItems containsString="0" containsBlank="1" containsNumber="1" containsInteger="1" minValue="15" maxValue="65"/>
    </cacheField>
    <cacheField name="VX" numFmtId="0">
      <sharedItems containsBlank="1"/>
    </cacheField>
    <cacheField name="VACY" numFmtId="0">
      <sharedItems containsString="0" containsBlank="1" containsNumber="1" containsInteger="1" minValue="0" maxValue="35"/>
    </cacheField>
    <cacheField name="VACM" numFmtId="2">
      <sharedItems containsString="0" containsBlank="1" containsNumber="1" minValue="0" maxValue="2.9166666666666665"/>
    </cacheField>
    <cacheField name="WT" numFmtId="0">
      <sharedItems containsString="0" containsBlank="1" containsNumber="1" containsInteger="1" minValue="8" maxValue="39"/>
    </cacheField>
    <cacheField name="FUNCTION" numFmtId="0">
      <sharedItems containsBlank="1" count="2">
        <s v="Function"/>
        <m/>
      </sharedItems>
    </cacheField>
    <cacheField name="FTE (FC)" numFmtId="164">
      <sharedItems containsString="0" containsBlank="1" containsNumber="1" minValue="0.20512820512820512" maxValue="1"/>
    </cacheField>
    <cacheField name="MONTH D" numFmtId="164">
      <sharedItems containsString="0" containsBlank="1" containsNumber="1" containsInteger="1" minValue="28" maxValue="730"/>
    </cacheField>
    <cacheField name="ABSENCE D" numFmtId="0">
      <sharedItems containsString="0" containsBlank="1" containsNumber="1" containsInteger="1" minValue="0" maxValue="0"/>
    </cacheField>
    <cacheField name="SALARY (FC)" numFmtId="44">
      <sharedItems containsString="0" containsBlank="1" containsNumber="1" containsInteger="1" minValue="1000" maxValue="138348"/>
    </cacheField>
    <cacheField name="SV-AG SALARY (FC)" numFmtId="44">
      <sharedItems containsString="0" containsBlank="1" containsNumber="1" minValue="219.25" maxValue="24097.516499999994"/>
    </cacheField>
    <cacheField name="Work clothes (FC)" numFmtId="44">
      <sharedItems containsString="0" containsBlank="1" containsNumber="1" minValue="-122.52000000000004" maxValue="0"/>
    </cacheField>
    <cacheField name="Bonus Retail (FC)" numFmtId="44">
      <sharedItems containsString="0" containsBlank="1" containsNumber="1" minValue="0" maxValue="10500"/>
    </cacheField>
    <cacheField name="DSL (FC)" numFmtId="44">
      <sharedItems containsString="0" containsBlank="1" containsNumber="1" minValue="0" maxValue="720"/>
    </cacheField>
    <cacheField name="Further Education (FC)" numFmtId="44">
      <sharedItems containsString="0" containsBlank="1" containsNumber="1" minValue="0" maxValue="1653.7199999999996"/>
    </cacheField>
    <cacheField name="Premiums Retail (FC)" numFmtId="44">
      <sharedItems containsString="0" containsBlank="1" containsNumber="1" minValue="0" maxValue="20000.04"/>
    </cacheField>
    <cacheField name="Provision Retail (FC)" numFmtId="44">
      <sharedItems containsString="0" containsBlank="1" containsNumber="1" minValue="0" maxValue="35640"/>
    </cacheField>
    <cacheField name="School cost (FC)" numFmtId="44">
      <sharedItems containsString="0" containsBlank="1" containsNumber="1" minValue="0" maxValue="37580.039999999994"/>
    </cacheField>
    <cacheField name="Other (FC)" numFmtId="44">
      <sharedItems containsString="0" containsBlank="1" containsNumber="1" minValue="0" maxValue="10000.08"/>
    </cacheField>
    <cacheField name="OVERTIME (FC)" numFmtId="44">
      <sharedItems containsString="0" containsBlank="1" containsNumber="1" containsInteger="1" minValue="0" maxValue="0"/>
    </cacheField>
    <cacheField name="SURCHARG. SERVT. (FC)" numFmtId="44">
      <sharedItems containsString="0" containsBlank="1" containsNumber="1" containsInteger="1" minValue="0" maxValue="0"/>
    </cacheField>
    <cacheField name="VACATION (FC)" numFmtId="44">
      <sharedItems containsString="0" containsBlank="1" containsNumber="1" minValue="0" maxValue="14108.174999999999"/>
    </cacheField>
    <cacheField name="X_MAS (FC)" numFmtId="44">
      <sharedItems containsString="0" containsBlank="1" containsNumber="1" minValue="0" maxValue="6340.95"/>
    </cacheField>
    <cacheField name="BAV (FC)" numFmtId="44">
      <sharedItems containsString="0" containsBlank="1" containsNumber="1" minValue="13.25" maxValue="318"/>
    </cacheField>
    <cacheField name="PAID OVERTIME (FC)" numFmtId="44">
      <sharedItems containsString="0" containsBlank="1" containsNumber="1" containsInteger="1" minValue="0" maxValue="0"/>
    </cacheField>
    <cacheField name="TRAVEL TIME (FC)" numFmtId="44">
      <sharedItems containsString="0" containsBlank="1" containsNumber="1" containsInteger="1" minValue="0" maxValue="0"/>
    </cacheField>
    <cacheField name="SURCHARG. FELPLG (FC)" numFmtId="44">
      <sharedItems containsString="0" containsBlank="1" containsNumber="1" containsInteger="1" minValue="0" maxValue="0"/>
    </cacheField>
    <cacheField name="MAWERBEN (FC)" numFmtId="44">
      <sharedItems containsString="0" containsBlank="1" containsNumber="1" containsInteger="1" minValue="0" maxValue="0"/>
    </cacheField>
    <cacheField name="SV-AG ADD (FC)" numFmtId="44">
      <sharedItems containsString="0" containsBlank="1" containsNumber="1" minValue="2.9673375000000002" maxValue="9962.014247846153"/>
    </cacheField>
    <cacheField name="CAR (FC)" numFmtId="44">
      <sharedItems containsString="0" containsBlank="1" containsNumber="1" minValue="0" maxValue="5427.4943999999978"/>
    </cacheField>
    <cacheField name="JUBILARE (FC)" numFmtId="44">
      <sharedItems containsString="0" containsBlank="1" containsNumber="1" minValue="0" maxValue="1908.4899999999996"/>
    </cacheField>
    <cacheField name="Quartale" numFmtId="0" databaseField="0">
      <fieldGroup base="1">
        <rangePr groupBy="quarters" startDate="2020-04-30T00:00:00" endDate="2021-04-02T00:00:00"/>
        <groupItems count="6">
          <s v="&lt;30.04.2020"/>
          <s v="Qrtl1"/>
          <s v="Qrtl2"/>
          <s v="Qrtl3"/>
          <s v="Qrtl4"/>
          <s v="&gt;02.04.2021"/>
        </groupItems>
      </fieldGroup>
    </cacheField>
    <cacheField name="Jahre" numFmtId="0" databaseField="0">
      <fieldGroup base="1">
        <rangePr groupBy="years" startDate="2020-04-30T00:00:00" endDate="2021-04-02T00:00:00"/>
        <groupItems count="4">
          <s v="&lt;30.04.2020"/>
          <s v="2020"/>
          <s v="2021"/>
          <s v="&gt;02.04.2021"/>
        </groupItems>
      </fieldGroup>
    </cacheField>
    <cacheField name="VAR(FTE)" numFmtId="0" formula="#NAME?-'FTE (FC)'" databaseField="0"/>
    <cacheField name="SAL(VAR)" numFmtId="0" formula="#NAME?-'SALARY (FC)'" databaseField="0"/>
    <cacheField name="SVAGSAL(VAR)" numFmtId="0" formula="#NAME?-'SV-AG SALARY (FC)'" databaseField="0"/>
    <cacheField name="Feld1" numFmtId="0" formula=" 0" databaseField="0"/>
  </cacheFields>
  <extLst>
    <ext xmlns:x14="http://schemas.microsoft.com/office/spreadsheetml/2009/9/main" uri="{725AE2AE-9491-48be-B2B4-4EB974FC3084}">
      <x14:pivotCacheDefinition pivotCacheId="1185960600"/>
    </ext>
  </extLst>
</pivotCacheDefinition>
</file>

<file path=xl/pivotCache/pivotCacheRecords1.xml><?xml version="1.0" encoding="utf-8"?>
<pivotCacheRecords xmlns="http://schemas.openxmlformats.org/spreadsheetml/2006/main" xmlns:r="http://schemas.openxmlformats.org/officeDocument/2006/relationships" count="9643">
  <r>
    <d v="2020-04-01T00:00:00"/>
    <x v="0"/>
    <s v="P"/>
    <s v="Active"/>
    <n v="1"/>
    <x v="0"/>
    <s v="N"/>
    <x v="0"/>
    <n v="1090"/>
    <x v="0"/>
    <s v="Niederl. 3"/>
    <n v="1"/>
    <s v="Department"/>
    <s v="Supervisor"/>
    <s v="Manager"/>
    <s v="ang."/>
    <s v="W"/>
    <d v="1986-03-01T00:00:00"/>
    <d v="2020-09-30T00:00:00"/>
    <s v=""/>
    <n v="34"/>
    <d v="1964-09-12T00:00:00"/>
    <n v="55"/>
    <s v="N"/>
    <n v="30"/>
    <n v="2.5"/>
    <n v="39"/>
    <x v="0"/>
    <n v="1"/>
    <n v="30"/>
    <n v="0"/>
    <n v="1000"/>
    <n v="219.25"/>
    <n v="0"/>
    <n v="0"/>
    <n v="0"/>
    <n v="0"/>
    <n v="0"/>
    <n v="0"/>
    <n v="0"/>
    <n v="0"/>
    <n v="0"/>
    <n v="0"/>
    <n v="0"/>
    <n v="0"/>
    <n v="26.5"/>
    <n v="0"/>
    <n v="0"/>
    <n v="0"/>
    <n v="0"/>
    <n v="5.9346750000000004"/>
    <n v="110.2"/>
    <n v="0"/>
  </r>
  <r>
    <d v="2020-04-01T00:00:00"/>
    <x v="0"/>
    <s v="P"/>
    <s v="Active"/>
    <n v="2"/>
    <x v="1"/>
    <s v="N"/>
    <x v="1"/>
    <n v="1017"/>
    <x v="1"/>
    <s v="Niederl. 1"/>
    <n v="1"/>
    <s v="Department"/>
    <s v="Supervisor"/>
    <s v="Manager"/>
    <s v="ang."/>
    <s v="M"/>
    <d v="1986-05-20T00:00:00"/>
    <m/>
    <s v=""/>
    <n v="33"/>
    <d v="1955-09-08T00:00:00"/>
    <n v="64"/>
    <s v="N"/>
    <n v="30"/>
    <n v="2.5"/>
    <n v="39"/>
    <x v="0"/>
    <n v="1"/>
    <n v="30"/>
    <n v="0"/>
    <n v="1001"/>
    <n v="219.46924999999999"/>
    <n v="0"/>
    <n v="0"/>
    <n v="0"/>
    <n v="0"/>
    <n v="0"/>
    <n v="0"/>
    <n v="0"/>
    <n v="0"/>
    <n v="0"/>
    <n v="0"/>
    <n v="0"/>
    <n v="0"/>
    <n v="26.5"/>
    <n v="0"/>
    <n v="0"/>
    <n v="0"/>
    <n v="0"/>
    <n v="5.9346750000000004"/>
    <n v="0"/>
    <n v="0"/>
  </r>
  <r>
    <d v="2020-04-01T00:00:00"/>
    <x v="0"/>
    <s v="P"/>
    <s v="Active"/>
    <n v="3"/>
    <x v="2"/>
    <s v="N"/>
    <x v="2"/>
    <n v="1010"/>
    <x v="1"/>
    <s v="Niederl. 1"/>
    <n v="1"/>
    <s v="Department"/>
    <s v="Supervisor"/>
    <s v="Manager"/>
    <s v="ang."/>
    <s v="M"/>
    <d v="1986-06-02T00:00:00"/>
    <m/>
    <s v=""/>
    <n v="33"/>
    <d v="1964-08-02T00:00:00"/>
    <n v="55"/>
    <s v="N"/>
    <n v="30"/>
    <n v="2.5"/>
    <n v="39"/>
    <x v="0"/>
    <n v="1"/>
    <n v="30"/>
    <n v="0"/>
    <n v="1002"/>
    <n v="219.6885"/>
    <n v="0"/>
    <n v="0"/>
    <n v="0"/>
    <n v="0"/>
    <n v="0"/>
    <n v="0"/>
    <n v="0"/>
    <n v="0"/>
    <n v="0"/>
    <n v="0"/>
    <n v="0"/>
    <n v="0"/>
    <n v="26.5"/>
    <n v="0"/>
    <n v="0"/>
    <n v="0"/>
    <n v="0"/>
    <n v="5.9346750000000004"/>
    <n v="112.3318"/>
    <n v="0"/>
  </r>
  <r>
    <d v="2020-04-01T00:00:00"/>
    <x v="0"/>
    <s v="P"/>
    <s v="Active"/>
    <n v="4"/>
    <x v="3"/>
    <s v="N"/>
    <x v="3"/>
    <n v="1011"/>
    <x v="1"/>
    <s v="Niederl. 1"/>
    <n v="1"/>
    <s v="Department"/>
    <s v="Supervisor"/>
    <s v="Supervisor"/>
    <s v="ang."/>
    <s v="W"/>
    <d v="1987-02-01T00:00:00"/>
    <m/>
    <s v=""/>
    <n v="32"/>
    <d v="1966-02-19T00:00:00"/>
    <n v="53"/>
    <s v="N"/>
    <n v="24"/>
    <n v="2"/>
    <n v="20"/>
    <x v="0"/>
    <n v="0.51282051282051277"/>
    <n v="30"/>
    <n v="0"/>
    <n v="1003"/>
    <n v="219.90775000000002"/>
    <n v="0"/>
    <n v="0"/>
    <n v="0"/>
    <n v="0"/>
    <n v="0"/>
    <n v="0"/>
    <n v="0"/>
    <n v="0"/>
    <n v="0"/>
    <n v="0"/>
    <n v="0"/>
    <n v="0"/>
    <n v="26.5"/>
    <n v="0"/>
    <n v="0"/>
    <n v="0"/>
    <n v="0"/>
    <n v="5.9346750000000004"/>
    <n v="0"/>
    <n v="0"/>
  </r>
  <r>
    <d v="2020-04-01T00:00:00"/>
    <x v="0"/>
    <s v="P"/>
    <s v="Active"/>
    <n v="5"/>
    <x v="4"/>
    <s v="N"/>
    <x v="4"/>
    <n v="1013"/>
    <x v="1"/>
    <s v="Niederl. 1"/>
    <n v="1"/>
    <s v="Department"/>
    <s v="Supervisor"/>
    <s v="Manager"/>
    <s v="ang."/>
    <s v="M"/>
    <d v="1988-10-01T00:00:00"/>
    <m/>
    <s v=""/>
    <n v="31"/>
    <d v="1954-04-07T00:00:00"/>
    <n v="65"/>
    <s v="N"/>
    <n v="30"/>
    <n v="2.5"/>
    <n v="39"/>
    <x v="0"/>
    <n v="1"/>
    <n v="30"/>
    <n v="0"/>
    <n v="1004"/>
    <n v="220.12700000000001"/>
    <n v="0"/>
    <n v="0"/>
    <n v="0"/>
    <n v="0"/>
    <n v="0"/>
    <n v="0"/>
    <n v="0"/>
    <n v="0"/>
    <n v="0"/>
    <n v="0"/>
    <n v="0"/>
    <n v="0"/>
    <n v="26.5"/>
    <n v="0"/>
    <n v="0"/>
    <n v="0"/>
    <n v="0"/>
    <n v="5.9346750000000004"/>
    <n v="0"/>
    <n v="0"/>
  </r>
  <r>
    <d v="2020-04-01T00:00:00"/>
    <x v="0"/>
    <s v="P"/>
    <s v="Active"/>
    <n v="6"/>
    <x v="5"/>
    <s v="N"/>
    <x v="5"/>
    <n v="1093"/>
    <x v="1"/>
    <s v="Niederl. 1"/>
    <n v="1"/>
    <s v="Department"/>
    <s v="Supervisor"/>
    <s v="Manager"/>
    <s v="ang."/>
    <s v="M"/>
    <d v="1989-03-01T00:00:00"/>
    <m/>
    <s v=""/>
    <n v="30"/>
    <d v="1963-10-26T00:00:00"/>
    <n v="56"/>
    <s v="N"/>
    <n v="30"/>
    <n v="2.5"/>
    <n v="39"/>
    <x v="0"/>
    <n v="1"/>
    <n v="30"/>
    <n v="0"/>
    <n v="1005"/>
    <n v="220.34625"/>
    <n v="0"/>
    <n v="0"/>
    <n v="0"/>
    <n v="0"/>
    <n v="0"/>
    <n v="0"/>
    <n v="0"/>
    <n v="0"/>
    <n v="0"/>
    <n v="0"/>
    <n v="0"/>
    <n v="0"/>
    <n v="26.5"/>
    <n v="0"/>
    <n v="0"/>
    <n v="0"/>
    <n v="0"/>
    <n v="5.9346750000000004"/>
    <n v="0"/>
    <n v="0"/>
  </r>
  <r>
    <d v="2020-04-01T00:00:00"/>
    <x v="0"/>
    <s v="P"/>
    <s v="Active"/>
    <n v="7"/>
    <x v="6"/>
    <s v="N"/>
    <x v="5"/>
    <n v="1093"/>
    <x v="1"/>
    <s v="Niederl. 1"/>
    <n v="1"/>
    <s v="Department"/>
    <s v="Supervisor"/>
    <s v="Non-Mgm."/>
    <s v="ang."/>
    <s v="W"/>
    <d v="1996-09-01T00:00:00"/>
    <m/>
    <s v=""/>
    <n v="23"/>
    <d v="1979-11-22T00:00:00"/>
    <n v="40"/>
    <s v="N"/>
    <n v="30"/>
    <n v="2.5"/>
    <n v="22"/>
    <x v="0"/>
    <n v="0.5641025641025641"/>
    <n v="30"/>
    <n v="0"/>
    <n v="1006"/>
    <n v="220.56550000000001"/>
    <n v="0"/>
    <n v="0"/>
    <n v="0"/>
    <n v="0"/>
    <n v="0"/>
    <n v="0"/>
    <n v="0"/>
    <n v="0"/>
    <n v="0"/>
    <n v="0"/>
    <n v="0"/>
    <n v="0"/>
    <n v="26.5"/>
    <n v="0"/>
    <n v="0"/>
    <n v="0"/>
    <n v="0"/>
    <n v="5.9346750000000004"/>
    <n v="0"/>
    <n v="0"/>
  </r>
  <r>
    <d v="2020-04-01T00:00:00"/>
    <x v="0"/>
    <s v="P"/>
    <s v="Active"/>
    <n v="8"/>
    <x v="7"/>
    <s v="N"/>
    <x v="3"/>
    <n v="1011"/>
    <x v="1"/>
    <s v="Niederl. 1"/>
    <n v="1"/>
    <s v="Department"/>
    <s v="Supervisor"/>
    <s v="Non-Mgm."/>
    <s v="ang."/>
    <s v="W"/>
    <d v="2001-09-01T00:00:00"/>
    <m/>
    <s v=""/>
    <n v="18"/>
    <d v="1985-03-30T00:00:00"/>
    <n v="34"/>
    <s v="N"/>
    <n v="0"/>
    <n v="0"/>
    <n v="8"/>
    <x v="0"/>
    <n v="0.20512820512820512"/>
    <n v="30"/>
    <n v="0"/>
    <n v="1007"/>
    <n v="220.78475"/>
    <n v="0"/>
    <n v="0"/>
    <n v="0"/>
    <n v="0"/>
    <n v="0"/>
    <n v="0"/>
    <n v="0"/>
    <n v="0"/>
    <n v="0"/>
    <n v="0"/>
    <n v="0"/>
    <n v="0"/>
    <n v="26.5"/>
    <n v="0"/>
    <n v="0"/>
    <n v="0"/>
    <n v="0"/>
    <n v="5.9346750000000004"/>
    <n v="0"/>
    <n v="0"/>
  </r>
  <r>
    <d v="2020-04-01T00:00:00"/>
    <x v="0"/>
    <s v="P"/>
    <s v="Active"/>
    <n v="9"/>
    <x v="8"/>
    <s v="N"/>
    <x v="6"/>
    <n v="1014"/>
    <x v="1"/>
    <s v="Niederl. 1"/>
    <n v="1"/>
    <s v="Department"/>
    <s v="Supervisor"/>
    <s v="Non-Mgm."/>
    <s v="ang."/>
    <s v="W"/>
    <d v="2003-09-01T00:00:00"/>
    <m/>
    <s v=""/>
    <n v="16"/>
    <d v="1986-08-16T00:00:00"/>
    <n v="33"/>
    <s v="N"/>
    <n v="30"/>
    <n v="2.5"/>
    <n v="20"/>
    <x v="0"/>
    <n v="0.51282051282051277"/>
    <n v="30"/>
    <n v="0"/>
    <n v="1008"/>
    <n v="221.00400000000002"/>
    <n v="0"/>
    <n v="0"/>
    <n v="0"/>
    <n v="0"/>
    <n v="0"/>
    <n v="0"/>
    <n v="0"/>
    <n v="0"/>
    <n v="0"/>
    <n v="0"/>
    <n v="0"/>
    <n v="0"/>
    <n v="26.5"/>
    <n v="0"/>
    <n v="0"/>
    <n v="0"/>
    <n v="0"/>
    <n v="5.9346750000000004"/>
    <n v="0"/>
    <n v="0"/>
  </r>
  <r>
    <d v="2020-04-01T00:00:00"/>
    <x v="0"/>
    <s v="P"/>
    <s v="Active"/>
    <n v="10"/>
    <x v="9"/>
    <s v="N"/>
    <x v="4"/>
    <n v="1013"/>
    <x v="1"/>
    <s v="Niederl. 1"/>
    <n v="1"/>
    <s v="Department"/>
    <s v="Supervisor"/>
    <s v="Non-Mgm."/>
    <s v="ang."/>
    <s v="M"/>
    <d v="2003-09-01T00:00:00"/>
    <m/>
    <s v=""/>
    <n v="16"/>
    <d v="1987-01-15T00:00:00"/>
    <n v="33"/>
    <s v="N"/>
    <n v="30"/>
    <n v="2.5"/>
    <n v="39"/>
    <x v="0"/>
    <n v="1"/>
    <n v="30"/>
    <n v="0"/>
    <n v="1009"/>
    <n v="221.22325000000001"/>
    <n v="0"/>
    <n v="0"/>
    <n v="0"/>
    <n v="0"/>
    <n v="0"/>
    <n v="0"/>
    <n v="0"/>
    <n v="0"/>
    <n v="0"/>
    <n v="0"/>
    <n v="0"/>
    <n v="0"/>
    <n v="26.5"/>
    <n v="0"/>
    <n v="0"/>
    <n v="0"/>
    <n v="0"/>
    <n v="5.9346750000000004"/>
    <n v="0"/>
    <n v="0"/>
  </r>
  <r>
    <d v="2020-04-01T00:00:00"/>
    <x v="0"/>
    <s v="P"/>
    <s v="Active"/>
    <n v="11"/>
    <x v="10"/>
    <s v="N"/>
    <x v="2"/>
    <n v="1010"/>
    <x v="1"/>
    <s v="Niederl. 1"/>
    <n v="1"/>
    <s v="Department"/>
    <s v="Supervisor"/>
    <s v="Non-Mgm."/>
    <s v="ang."/>
    <s v="W"/>
    <d v="2004-09-01T00:00:00"/>
    <m/>
    <s v=""/>
    <n v="15"/>
    <d v="1986-01-25T00:00:00"/>
    <n v="33"/>
    <s v="N"/>
    <n v="12"/>
    <n v="1"/>
    <n v="16"/>
    <x v="0"/>
    <n v="0.41025641025641024"/>
    <n v="30"/>
    <n v="0"/>
    <n v="1010"/>
    <n v="221.4425"/>
    <n v="0"/>
    <n v="0"/>
    <n v="0"/>
    <n v="0"/>
    <n v="0"/>
    <n v="0"/>
    <n v="0"/>
    <n v="0"/>
    <n v="0"/>
    <n v="0"/>
    <n v="0"/>
    <n v="0"/>
    <n v="26.5"/>
    <n v="0"/>
    <n v="0"/>
    <n v="0"/>
    <n v="0"/>
    <n v="5.9346750000000004"/>
    <n v="0"/>
    <n v="0"/>
  </r>
  <r>
    <d v="2020-04-01T00:00:00"/>
    <x v="0"/>
    <s v="P"/>
    <s v="Active"/>
    <n v="12"/>
    <x v="11"/>
    <s v="N"/>
    <x v="3"/>
    <n v="1011"/>
    <x v="1"/>
    <s v="Niederl. 1"/>
    <n v="1"/>
    <s v="Department"/>
    <s v="Supervisor"/>
    <s v="Non-Mgm."/>
    <s v="ang."/>
    <s v="W"/>
    <d v="2004-09-01T00:00:00"/>
    <m/>
    <s v=""/>
    <n v="15"/>
    <d v="1988-01-30T00:00:00"/>
    <n v="31"/>
    <s v="N"/>
    <n v="30"/>
    <n v="2.5"/>
    <n v="39"/>
    <x v="0"/>
    <n v="1"/>
    <n v="30"/>
    <n v="0"/>
    <n v="1011"/>
    <n v="221.66175000000001"/>
    <n v="0"/>
    <n v="0"/>
    <n v="0"/>
    <n v="0"/>
    <n v="0"/>
    <n v="0"/>
    <n v="0"/>
    <n v="0"/>
    <n v="0"/>
    <n v="0"/>
    <n v="0"/>
    <n v="0"/>
    <n v="26.5"/>
    <n v="0"/>
    <n v="0"/>
    <n v="0"/>
    <n v="0"/>
    <n v="5.9346750000000004"/>
    <n v="0"/>
    <n v="0"/>
  </r>
  <r>
    <d v="2020-04-01T00:00:00"/>
    <x v="0"/>
    <s v="P"/>
    <s v="Active"/>
    <n v="13"/>
    <x v="12"/>
    <s v="N"/>
    <x v="5"/>
    <n v="1093"/>
    <x v="1"/>
    <s v="Niederl. 1"/>
    <n v="1"/>
    <s v="Department"/>
    <s v="Supervisor"/>
    <s v="Manager"/>
    <s v="ang."/>
    <s v="M"/>
    <d v="2004-04-01T00:00:00"/>
    <m/>
    <s v=""/>
    <n v="15"/>
    <d v="1980-03-05T00:00:00"/>
    <n v="39"/>
    <s v="N"/>
    <n v="30"/>
    <n v="2.5"/>
    <n v="39"/>
    <x v="0"/>
    <n v="1"/>
    <n v="30"/>
    <n v="0"/>
    <n v="1012"/>
    <n v="221.88100000000003"/>
    <n v="0"/>
    <n v="0"/>
    <n v="0"/>
    <n v="0"/>
    <n v="0"/>
    <n v="0"/>
    <n v="0"/>
    <n v="0"/>
    <n v="0"/>
    <n v="0"/>
    <n v="0"/>
    <n v="0"/>
    <n v="26.5"/>
    <n v="0"/>
    <n v="0"/>
    <n v="0"/>
    <n v="0"/>
    <n v="5.9346750000000004"/>
    <n v="0"/>
    <n v="0"/>
  </r>
  <r>
    <d v="2020-04-01T00:00:00"/>
    <x v="0"/>
    <s v="P"/>
    <s v="Active"/>
    <n v="14"/>
    <x v="13"/>
    <s v="N"/>
    <x v="4"/>
    <n v="1013"/>
    <x v="1"/>
    <s v="Niederl. 1"/>
    <n v="1"/>
    <s v="Department"/>
    <s v="Supervisor"/>
    <s v="Non-Mgm."/>
    <s v="ang."/>
    <s v="W"/>
    <d v="2005-09-01T00:00:00"/>
    <m/>
    <s v=""/>
    <n v="14"/>
    <d v="1989-03-20T00:00:00"/>
    <n v="30"/>
    <s v="N"/>
    <n v="30"/>
    <n v="2.5"/>
    <n v="39"/>
    <x v="0"/>
    <n v="1"/>
    <n v="30"/>
    <n v="0"/>
    <n v="1013"/>
    <n v="222.10025000000002"/>
    <n v="0"/>
    <n v="0"/>
    <n v="0"/>
    <n v="0"/>
    <n v="0"/>
    <n v="0"/>
    <n v="0"/>
    <n v="0"/>
    <n v="0"/>
    <n v="0"/>
    <n v="0"/>
    <n v="0"/>
    <n v="26.5"/>
    <n v="0"/>
    <n v="0"/>
    <n v="0"/>
    <n v="0"/>
    <n v="5.9346750000000004"/>
    <n v="0"/>
    <n v="23.726666666666667"/>
  </r>
  <r>
    <d v="2020-04-01T00:00:00"/>
    <x v="0"/>
    <s v="P"/>
    <s v="Active"/>
    <n v="15"/>
    <x v="14"/>
    <s v="N"/>
    <x v="6"/>
    <n v="1014"/>
    <x v="1"/>
    <s v="Niederl. 1"/>
    <n v="1"/>
    <s v="Department"/>
    <s v="Supervisor"/>
    <s v="Non-Mgm."/>
    <s v="ang."/>
    <s v="W"/>
    <d v="2008-09-01T00:00:00"/>
    <m/>
    <s v=""/>
    <n v="11"/>
    <d v="1991-09-21T00:00:00"/>
    <n v="28"/>
    <s v="N"/>
    <n v="30"/>
    <n v="2.5"/>
    <n v="39"/>
    <x v="0"/>
    <n v="1"/>
    <n v="30"/>
    <n v="0"/>
    <n v="1014"/>
    <n v="222.31950000000001"/>
    <n v="0"/>
    <n v="0"/>
    <n v="0"/>
    <n v="0"/>
    <n v="0"/>
    <n v="0"/>
    <n v="0"/>
    <n v="0"/>
    <n v="0"/>
    <n v="0"/>
    <n v="0"/>
    <n v="0"/>
    <n v="26.5"/>
    <n v="0"/>
    <n v="0"/>
    <n v="0"/>
    <n v="0"/>
    <n v="5.9346750000000004"/>
    <n v="0"/>
    <n v="0"/>
  </r>
  <r>
    <d v="2020-04-01T00:00:00"/>
    <x v="0"/>
    <s v="P"/>
    <s v="Active"/>
    <n v="16"/>
    <x v="15"/>
    <s v="N"/>
    <x v="3"/>
    <n v="1011"/>
    <x v="1"/>
    <s v="Niederl. 1"/>
    <n v="1"/>
    <s v="Department"/>
    <s v="Supervisor"/>
    <s v="Non-Mgm."/>
    <s v="ang."/>
    <s v="W"/>
    <d v="2008-09-01T00:00:00"/>
    <m/>
    <s v=""/>
    <n v="11"/>
    <d v="1990-09-01T00:00:00"/>
    <n v="29"/>
    <s v="N"/>
    <n v="30"/>
    <n v="2.5"/>
    <n v="39"/>
    <x v="0"/>
    <n v="1"/>
    <n v="30"/>
    <n v="0"/>
    <n v="1015"/>
    <n v="222.53874999999999"/>
    <n v="0"/>
    <n v="0"/>
    <n v="0"/>
    <n v="0"/>
    <n v="0"/>
    <n v="0"/>
    <n v="0"/>
    <n v="0"/>
    <n v="0"/>
    <n v="0"/>
    <n v="0"/>
    <n v="0"/>
    <n v="26.5"/>
    <n v="0"/>
    <n v="0"/>
    <n v="0"/>
    <n v="0"/>
    <n v="5.9346750000000004"/>
    <n v="0"/>
    <n v="0"/>
  </r>
  <r>
    <d v="2020-04-01T00:00:00"/>
    <x v="0"/>
    <s v="P"/>
    <s v="Active"/>
    <n v="17"/>
    <x v="16"/>
    <s v="N"/>
    <x v="5"/>
    <n v="1093"/>
    <x v="1"/>
    <s v="Niederl. 1"/>
    <n v="1"/>
    <s v="Department"/>
    <s v="Supervisor"/>
    <s v="Non-Mgm."/>
    <s v="ang."/>
    <s v="M"/>
    <d v="2008-09-01T00:00:00"/>
    <m/>
    <s v=""/>
    <n v="11"/>
    <d v="1987-06-17T00:00:00"/>
    <n v="32"/>
    <s v="N"/>
    <n v="30"/>
    <n v="2.5"/>
    <n v="39"/>
    <x v="0"/>
    <n v="1"/>
    <n v="30"/>
    <n v="0"/>
    <n v="1016"/>
    <n v="222.75800000000001"/>
    <n v="0"/>
    <n v="0"/>
    <n v="0"/>
    <n v="0"/>
    <n v="0"/>
    <n v="0"/>
    <n v="0"/>
    <n v="0"/>
    <n v="0"/>
    <n v="0"/>
    <n v="0"/>
    <n v="0"/>
    <n v="26.5"/>
    <n v="0"/>
    <n v="0"/>
    <n v="0"/>
    <n v="0"/>
    <n v="5.9346750000000004"/>
    <n v="0"/>
    <n v="0"/>
  </r>
  <r>
    <d v="2020-04-01T00:00:00"/>
    <x v="0"/>
    <s v="P"/>
    <s v="Active"/>
    <n v="18"/>
    <x v="17"/>
    <s v="N"/>
    <x v="2"/>
    <n v="1010"/>
    <x v="1"/>
    <s v="Niederl. 1"/>
    <n v="1"/>
    <s v="Department"/>
    <s v="Supervisor"/>
    <s v="Non-Mgm."/>
    <s v="ang."/>
    <s v="M"/>
    <d v="2008-09-01T00:00:00"/>
    <m/>
    <s v=""/>
    <n v="11"/>
    <d v="1988-02-22T00:00:00"/>
    <n v="31"/>
    <s v="N"/>
    <n v="30"/>
    <n v="2.5"/>
    <n v="39"/>
    <x v="0"/>
    <n v="1"/>
    <n v="30"/>
    <n v="0"/>
    <n v="1017"/>
    <n v="222.97725000000003"/>
    <n v="0"/>
    <n v="0"/>
    <n v="0"/>
    <n v="0"/>
    <n v="0"/>
    <n v="0"/>
    <n v="0"/>
    <n v="0"/>
    <n v="0"/>
    <n v="0"/>
    <n v="0"/>
    <n v="0"/>
    <n v="26.5"/>
    <n v="0"/>
    <n v="0"/>
    <n v="0"/>
    <n v="0"/>
    <n v="5.9346750000000004"/>
    <n v="0"/>
    <n v="0"/>
  </r>
  <r>
    <d v="2020-04-01T00:00:00"/>
    <x v="0"/>
    <s v="P"/>
    <s v="Active"/>
    <n v="19"/>
    <x v="18"/>
    <s v="N"/>
    <x v="7"/>
    <n v="1015"/>
    <x v="1"/>
    <s v="Niederl. 1"/>
    <n v="1"/>
    <s v="Department"/>
    <s v="Supervisor"/>
    <s v="Non-Mgm."/>
    <s v="ang."/>
    <s v="M"/>
    <d v="2009-09-01T00:00:00"/>
    <m/>
    <s v=""/>
    <n v="10"/>
    <d v="1988-08-29T00:00:00"/>
    <n v="31"/>
    <s v="N"/>
    <n v="30"/>
    <n v="2.5"/>
    <n v="39"/>
    <x v="0"/>
    <n v="1"/>
    <n v="30"/>
    <n v="0"/>
    <n v="1018"/>
    <n v="223.19650000000001"/>
    <n v="0"/>
    <n v="0"/>
    <n v="0"/>
    <n v="0"/>
    <n v="0"/>
    <n v="0"/>
    <n v="0"/>
    <n v="0"/>
    <n v="0"/>
    <n v="0"/>
    <n v="0"/>
    <n v="0"/>
    <n v="26.5"/>
    <n v="0"/>
    <n v="0"/>
    <n v="0"/>
    <n v="0"/>
    <n v="5.9346750000000004"/>
    <n v="0"/>
    <n v="0"/>
  </r>
  <r>
    <d v="2020-04-01T00:00:00"/>
    <x v="0"/>
    <s v="P"/>
    <s v="Active"/>
    <n v="20"/>
    <x v="19"/>
    <s v="N"/>
    <x v="8"/>
    <n v="1009"/>
    <x v="1"/>
    <s v="Niederl. 1"/>
    <n v="1"/>
    <s v="Department"/>
    <s v="Supervisor"/>
    <s v="Non-Mgm."/>
    <s v="ang."/>
    <s v="M"/>
    <d v="1986-05-14T00:00:00"/>
    <m/>
    <s v=""/>
    <n v="33"/>
    <d v="1958-07-14T00:00:00"/>
    <n v="61"/>
    <s v="N"/>
    <n v="35"/>
    <n v="2.9166666666666665"/>
    <n v="35"/>
    <x v="0"/>
    <n v="0.89743589743589747"/>
    <n v="30"/>
    <n v="0"/>
    <n v="1019"/>
    <n v="223.41575"/>
    <n v="-6.86"/>
    <n v="0"/>
    <n v="0"/>
    <n v="0"/>
    <n v="0"/>
    <n v="0"/>
    <n v="0"/>
    <n v="0"/>
    <n v="0"/>
    <n v="0"/>
    <n v="0"/>
    <n v="0"/>
    <n v="26.5"/>
    <n v="0"/>
    <n v="0"/>
    <n v="0"/>
    <n v="0"/>
    <n v="4.3983780000000001"/>
    <n v="0"/>
    <n v="0"/>
  </r>
  <r>
    <d v="2020-04-01T00:00:00"/>
    <x v="0"/>
    <s v="P"/>
    <s v="Active"/>
    <n v="21"/>
    <x v="20"/>
    <s v="N"/>
    <x v="9"/>
    <n v="1087"/>
    <x v="1"/>
    <s v="Niederl. 1"/>
    <n v="1"/>
    <s v="Department"/>
    <s v="Supervisor"/>
    <s v="Non-Mgm."/>
    <s v="ang."/>
    <s v="M"/>
    <d v="1988-01-11T00:00:00"/>
    <m/>
    <s v=""/>
    <n v="32"/>
    <d v="1965-01-13T00:00:00"/>
    <n v="55"/>
    <s v="N"/>
    <n v="30"/>
    <n v="2.5"/>
    <n v="39"/>
    <x v="0"/>
    <n v="1"/>
    <n v="30"/>
    <n v="0"/>
    <n v="1020"/>
    <n v="223.63500000000002"/>
    <n v="-10.210000000000001"/>
    <n v="0"/>
    <n v="0"/>
    <n v="0"/>
    <n v="0"/>
    <n v="0"/>
    <n v="0"/>
    <n v="0"/>
    <n v="0"/>
    <n v="0"/>
    <n v="0"/>
    <n v="0"/>
    <n v="26.5"/>
    <n v="0"/>
    <n v="0"/>
    <n v="0"/>
    <n v="0"/>
    <n v="3.6481455"/>
    <n v="0"/>
    <n v="0"/>
  </r>
  <r>
    <d v="2020-04-01T00:00:00"/>
    <x v="0"/>
    <s v="P"/>
    <s v="Active"/>
    <n v="22"/>
    <x v="21"/>
    <s v="N"/>
    <x v="10"/>
    <n v="1075"/>
    <x v="0"/>
    <s v="Niederl. 3"/>
    <n v="1"/>
    <s v="Department"/>
    <s v="Supervisor"/>
    <s v="Non-Mgm."/>
    <s v="ang."/>
    <s v="M"/>
    <d v="1988-08-22T00:00:00"/>
    <m/>
    <s v=""/>
    <n v="31"/>
    <d v="1964-03-20T00:00:00"/>
    <n v="55"/>
    <s v="N"/>
    <n v="30"/>
    <n v="2.5"/>
    <n v="39"/>
    <x v="0"/>
    <n v="1"/>
    <n v="30"/>
    <n v="0"/>
    <n v="1021"/>
    <n v="223.85425000000001"/>
    <n v="0"/>
    <n v="0"/>
    <n v="0"/>
    <n v="0"/>
    <n v="0"/>
    <n v="0"/>
    <n v="0"/>
    <n v="0"/>
    <n v="0"/>
    <n v="0"/>
    <n v="0"/>
    <n v="0"/>
    <n v="26.5"/>
    <n v="0"/>
    <n v="0"/>
    <n v="0"/>
    <n v="0"/>
    <n v="5.9346750000000004"/>
    <n v="0"/>
    <n v="0"/>
  </r>
  <r>
    <d v="2020-04-01T00:00:00"/>
    <x v="0"/>
    <s v="P"/>
    <s v="Active"/>
    <n v="23"/>
    <x v="22"/>
    <s v="N"/>
    <x v="11"/>
    <n v="1082"/>
    <x v="0"/>
    <s v="Niederl. 3"/>
    <n v="1"/>
    <s v="Department"/>
    <s v="Supervisor"/>
    <s v="Non-Mgm."/>
    <s v="ang."/>
    <s v="M"/>
    <d v="1988-09-01T00:00:00"/>
    <m/>
    <s v=""/>
    <n v="31"/>
    <d v="1967-08-29T00:00:00"/>
    <n v="52"/>
    <s v="N"/>
    <n v="35"/>
    <n v="2.9166666666666665"/>
    <n v="39"/>
    <x v="0"/>
    <n v="1"/>
    <n v="30"/>
    <n v="0"/>
    <n v="1022"/>
    <n v="224.07350000000002"/>
    <n v="0"/>
    <n v="0"/>
    <n v="0"/>
    <n v="0"/>
    <n v="0"/>
    <n v="0"/>
    <n v="0"/>
    <n v="0"/>
    <n v="0"/>
    <n v="0"/>
    <n v="0"/>
    <n v="0"/>
    <n v="26.5"/>
    <n v="0"/>
    <n v="0"/>
    <n v="0"/>
    <n v="0"/>
    <n v="5.9346750000000004"/>
    <n v="0"/>
    <n v="0"/>
  </r>
  <r>
    <d v="2020-04-01T00:00:00"/>
    <x v="0"/>
    <s v="P"/>
    <s v="Active"/>
    <n v="24"/>
    <x v="23"/>
    <s v="N"/>
    <x v="3"/>
    <n v="1011"/>
    <x v="1"/>
    <s v="Niederl. 1"/>
    <n v="1"/>
    <s v="Department"/>
    <s v="Supervisor"/>
    <s v="Director"/>
    <s v="ang."/>
    <s v="M"/>
    <d v="1988-10-13T00:00:00"/>
    <m/>
    <s v=""/>
    <n v="31"/>
    <d v="1964-05-17T00:00:00"/>
    <n v="55"/>
    <s v="N"/>
    <n v="30"/>
    <n v="2.5"/>
    <n v="39"/>
    <x v="0"/>
    <n v="1"/>
    <n v="30"/>
    <n v="0"/>
    <n v="1023"/>
    <n v="224.29275000000001"/>
    <n v="0"/>
    <n v="0"/>
    <n v="0"/>
    <n v="0"/>
    <n v="0"/>
    <n v="0"/>
    <n v="0"/>
    <n v="0"/>
    <n v="0"/>
    <n v="0"/>
    <n v="0"/>
    <n v="0"/>
    <n v="26.5"/>
    <n v="0"/>
    <n v="0"/>
    <n v="0"/>
    <n v="0"/>
    <n v="5.9346750000000004"/>
    <n v="184.965"/>
    <n v="0"/>
  </r>
  <r>
    <d v="2020-04-01T00:00:00"/>
    <x v="0"/>
    <s v="P"/>
    <s v="Active"/>
    <n v="25"/>
    <x v="24"/>
    <s v="N"/>
    <x v="8"/>
    <n v="1009"/>
    <x v="1"/>
    <s v="Niederl. 1"/>
    <n v="1"/>
    <s v="Department"/>
    <s v="Supervisor"/>
    <s v="Supervisor"/>
    <s v="ang."/>
    <s v="M"/>
    <d v="1989-10-02T00:00:00"/>
    <m/>
    <s v=""/>
    <n v="30"/>
    <d v="1957-03-05T00:00:00"/>
    <n v="62"/>
    <s v="N"/>
    <n v="30"/>
    <n v="2.5"/>
    <n v="39"/>
    <x v="0"/>
    <n v="1"/>
    <n v="30"/>
    <n v="0"/>
    <n v="1024"/>
    <n v="224.512"/>
    <n v="0"/>
    <n v="0"/>
    <n v="0"/>
    <n v="0"/>
    <n v="0"/>
    <n v="0"/>
    <n v="0"/>
    <n v="0"/>
    <n v="0"/>
    <n v="0"/>
    <n v="0"/>
    <n v="0"/>
    <n v="26.5"/>
    <n v="0"/>
    <n v="0"/>
    <n v="0"/>
    <n v="0"/>
    <n v="5.9346750000000004"/>
    <n v="0"/>
    <n v="0"/>
  </r>
  <r>
    <d v="2020-04-01T00:00:00"/>
    <x v="0"/>
    <s v="P"/>
    <s v="Active"/>
    <n v="26"/>
    <x v="25"/>
    <s v="N"/>
    <x v="12"/>
    <n v="1089"/>
    <x v="0"/>
    <s v="Niederl. 3"/>
    <n v="1"/>
    <s v="Department"/>
    <s v="Supervisor"/>
    <s v="Supervisor"/>
    <s v="ang."/>
    <s v="W"/>
    <d v="1989-12-01T00:00:00"/>
    <m/>
    <s v=""/>
    <n v="30"/>
    <d v="1961-12-19T00:00:00"/>
    <n v="58"/>
    <s v="N"/>
    <n v="30"/>
    <n v="2.5"/>
    <n v="39"/>
    <x v="0"/>
    <n v="1"/>
    <n v="30"/>
    <n v="0"/>
    <n v="1025"/>
    <n v="224.73125000000002"/>
    <n v="0"/>
    <n v="0"/>
    <n v="0"/>
    <n v="0"/>
    <n v="0"/>
    <n v="0"/>
    <n v="0"/>
    <n v="0"/>
    <n v="0"/>
    <n v="0"/>
    <n v="0"/>
    <n v="0"/>
    <n v="26.5"/>
    <n v="0"/>
    <n v="0"/>
    <n v="0"/>
    <n v="0"/>
    <n v="5.9346750000000004"/>
    <n v="0"/>
    <n v="0"/>
  </r>
  <r>
    <d v="2020-04-01T00:00:00"/>
    <x v="0"/>
    <s v="P"/>
    <s v="Active"/>
    <n v="27"/>
    <x v="26"/>
    <s v="N"/>
    <x v="10"/>
    <n v="1075"/>
    <x v="0"/>
    <s v="Niederl. 3"/>
    <n v="1"/>
    <s v="Department"/>
    <s v="Supervisor"/>
    <s v="Non-Mgm."/>
    <s v="ang."/>
    <s v="W"/>
    <d v="1990-06-01T00:00:00"/>
    <m/>
    <s v=""/>
    <n v="29"/>
    <d v="1966-11-25T00:00:00"/>
    <n v="53"/>
    <s v="N"/>
    <n v="30"/>
    <n v="2.5"/>
    <n v="39"/>
    <x v="0"/>
    <n v="1"/>
    <n v="30"/>
    <n v="0"/>
    <n v="1026"/>
    <n v="224.95050000000001"/>
    <n v="0"/>
    <n v="0"/>
    <n v="0"/>
    <n v="0"/>
    <n v="0"/>
    <n v="0"/>
    <n v="0"/>
    <n v="0"/>
    <n v="0"/>
    <n v="0"/>
    <n v="0"/>
    <n v="0"/>
    <n v="26.5"/>
    <n v="0"/>
    <n v="0"/>
    <n v="0"/>
    <n v="0"/>
    <n v="5.9346750000000004"/>
    <n v="0"/>
    <n v="159.04083333333332"/>
  </r>
  <r>
    <d v="2020-04-01T00:00:00"/>
    <x v="0"/>
    <s v="P"/>
    <s v="Active"/>
    <n v="28"/>
    <x v="27"/>
    <s v="Y"/>
    <x v="13"/>
    <n v="1055"/>
    <x v="2"/>
    <s v="Niederl. 7"/>
    <n v="0.5"/>
    <s v="Department"/>
    <s v="Supervisor"/>
    <s v="Manager"/>
    <s v="ang."/>
    <s v="M"/>
    <d v="1991-01-01T00:00:00"/>
    <m/>
    <s v=""/>
    <n v="29"/>
    <d v="1959-05-31T00:00:00"/>
    <n v="60"/>
    <s v="N"/>
    <n v="30"/>
    <n v="2.5"/>
    <n v="39"/>
    <x v="0"/>
    <n v="0.5"/>
    <n v="30"/>
    <n v="0"/>
    <n v="1027"/>
    <n v="225.16975000000002"/>
    <n v="0"/>
    <n v="0"/>
    <n v="30"/>
    <n v="0"/>
    <n v="0"/>
    <n v="0"/>
    <n v="0"/>
    <n v="0"/>
    <n v="0"/>
    <n v="0"/>
    <n v="0"/>
    <n v="0"/>
    <n v="13.25"/>
    <n v="0"/>
    <n v="0"/>
    <n v="0"/>
    <n v="0"/>
    <n v="9.6858374999999999"/>
    <n v="141.78749999999999"/>
    <n v="0"/>
  </r>
  <r>
    <d v="2020-04-01T00:00:00"/>
    <x v="0"/>
    <s v="P"/>
    <s v="Active"/>
    <n v="28"/>
    <x v="27"/>
    <s v="Y"/>
    <x v="13"/>
    <n v="1048"/>
    <x v="3"/>
    <s v="Niederl. 8"/>
    <n v="0.5"/>
    <s v="Department"/>
    <s v="Supervisor"/>
    <s v="Manager"/>
    <s v="ang."/>
    <s v="M"/>
    <d v="1991-01-01T00:00:00"/>
    <m/>
    <s v=""/>
    <n v="29"/>
    <d v="1959-05-31T00:00:00"/>
    <n v="60"/>
    <s v="N"/>
    <n v="30"/>
    <n v="2.5"/>
    <n v="39"/>
    <x v="0"/>
    <n v="0.5"/>
    <n v="30"/>
    <n v="0"/>
    <n v="1028"/>
    <n v="225.38900000000001"/>
    <n v="0"/>
    <n v="0"/>
    <n v="30"/>
    <n v="0"/>
    <n v="0"/>
    <n v="0"/>
    <n v="0"/>
    <n v="0"/>
    <n v="0"/>
    <n v="0"/>
    <n v="0"/>
    <n v="0"/>
    <n v="13.25"/>
    <n v="0"/>
    <n v="0"/>
    <n v="0"/>
    <n v="0"/>
    <n v="9.6858374999999999"/>
    <n v="141.78749999999999"/>
    <n v="0"/>
  </r>
  <r>
    <d v="2020-04-01T00:00:00"/>
    <x v="0"/>
    <s v="P"/>
    <s v="Active"/>
    <n v="29"/>
    <x v="28"/>
    <s v="N"/>
    <x v="14"/>
    <n v="1003"/>
    <x v="1"/>
    <s v="Niederl. 1"/>
    <n v="1"/>
    <s v="Department"/>
    <s v="Supervisor"/>
    <s v="Non-Mgm."/>
    <s v="ang."/>
    <s v="M"/>
    <d v="1989-08-01T00:00:00"/>
    <m/>
    <s v=""/>
    <n v="30"/>
    <d v="1962-01-09T00:00:00"/>
    <n v="58"/>
    <s v="N"/>
    <n v="30"/>
    <n v="2.5"/>
    <n v="39"/>
    <x v="0"/>
    <n v="1"/>
    <n v="30"/>
    <n v="0"/>
    <n v="1029"/>
    <n v="225.60825"/>
    <n v="0"/>
    <n v="0"/>
    <n v="0"/>
    <n v="0"/>
    <n v="0"/>
    <n v="0"/>
    <n v="0"/>
    <n v="0"/>
    <n v="0"/>
    <n v="0"/>
    <n v="0"/>
    <n v="0"/>
    <n v="26.5"/>
    <n v="0"/>
    <n v="0"/>
    <n v="0"/>
    <n v="0"/>
    <n v="5.9346750000000004"/>
    <n v="0"/>
    <n v="0"/>
  </r>
  <r>
    <d v="2020-04-01T00:00:00"/>
    <x v="0"/>
    <s v="P"/>
    <s v="Active"/>
    <n v="30"/>
    <x v="29"/>
    <s v="Y"/>
    <x v="15"/>
    <n v="1050"/>
    <x v="3"/>
    <s v="Niederl. 8"/>
    <n v="0.5"/>
    <s v="Department"/>
    <s v="Supervisor"/>
    <s v="Manager"/>
    <s v="ang."/>
    <s v="M"/>
    <d v="1992-01-02T00:00:00"/>
    <m/>
    <s v=""/>
    <n v="28"/>
    <d v="1966-01-25T00:00:00"/>
    <n v="53"/>
    <s v="J"/>
    <n v="30"/>
    <n v="2.5"/>
    <n v="39"/>
    <x v="0"/>
    <n v="0.5"/>
    <n v="30"/>
    <n v="0"/>
    <n v="1030"/>
    <n v="225.82750000000001"/>
    <n v="0"/>
    <n v="0"/>
    <n v="0"/>
    <n v="0"/>
    <n v="175"/>
    <n v="0"/>
    <n v="0"/>
    <n v="0"/>
    <n v="0"/>
    <n v="0"/>
    <n v="59.42307692307692"/>
    <n v="47.208333333333336"/>
    <n v="13.25"/>
    <n v="0"/>
    <n v="0"/>
    <n v="0"/>
    <n v="0"/>
    <n v="66.03869182692307"/>
    <n v="73.97175"/>
    <n v="0"/>
  </r>
  <r>
    <d v="2020-04-01T00:00:00"/>
    <x v="0"/>
    <s v="P"/>
    <s v="Active"/>
    <n v="30"/>
    <x v="29"/>
    <s v="Y"/>
    <x v="15"/>
    <n v="1057"/>
    <x v="2"/>
    <s v="Niederl. 7"/>
    <n v="0.5"/>
    <s v="Department"/>
    <s v="Supervisor"/>
    <s v="Manager"/>
    <s v="ang."/>
    <s v="M"/>
    <d v="1992-01-02T00:00:00"/>
    <m/>
    <s v=""/>
    <n v="28"/>
    <d v="1966-01-25T00:00:00"/>
    <n v="53"/>
    <s v="J"/>
    <n v="30"/>
    <n v="2.5"/>
    <n v="39"/>
    <x v="0"/>
    <n v="0.5"/>
    <n v="30"/>
    <n v="0"/>
    <n v="1031"/>
    <n v="226.04675000000003"/>
    <n v="0"/>
    <n v="0"/>
    <n v="0"/>
    <n v="0"/>
    <n v="175"/>
    <n v="0"/>
    <n v="0"/>
    <n v="0"/>
    <n v="0"/>
    <n v="0"/>
    <n v="59.480769230769226"/>
    <n v="47.25416666666667"/>
    <n v="13.25"/>
    <n v="0"/>
    <n v="0"/>
    <n v="0"/>
    <n v="0"/>
    <n v="66.061876394230765"/>
    <n v="73.97175"/>
    <n v="0"/>
  </r>
  <r>
    <d v="2020-04-01T00:00:00"/>
    <x v="0"/>
    <s v="P"/>
    <s v="Active"/>
    <n v="31"/>
    <x v="30"/>
    <s v="N"/>
    <x v="16"/>
    <n v="1056"/>
    <x v="2"/>
    <s v="Niederl. 7"/>
    <n v="1"/>
    <s v="Department"/>
    <s v="Supervisor"/>
    <s v="Non-Mgm."/>
    <s v="ang."/>
    <s v="M"/>
    <d v="1992-04-01T00:00:00"/>
    <m/>
    <s v=""/>
    <n v="27"/>
    <d v="1960-04-16T00:00:00"/>
    <n v="59"/>
    <s v="N"/>
    <n v="30"/>
    <n v="2.5"/>
    <n v="39"/>
    <x v="0"/>
    <n v="1"/>
    <n v="30"/>
    <n v="0"/>
    <n v="1032"/>
    <n v="226.26600000000002"/>
    <n v="0"/>
    <n v="0"/>
    <n v="30"/>
    <n v="0"/>
    <n v="0"/>
    <n v="0"/>
    <n v="0"/>
    <n v="0"/>
    <n v="0"/>
    <n v="0"/>
    <n v="0"/>
    <n v="0"/>
    <n v="26.5"/>
    <n v="0"/>
    <n v="0"/>
    <n v="0"/>
    <n v="0"/>
    <n v="12.653175000000001"/>
    <n v="78.849999999999994"/>
    <n v="0"/>
  </r>
  <r>
    <d v="2020-04-01T00:00:00"/>
    <x v="0"/>
    <s v="P"/>
    <s v="Active"/>
    <n v="32"/>
    <x v="31"/>
    <s v="N"/>
    <x v="17"/>
    <n v="1088"/>
    <x v="0"/>
    <s v="Niederl. 3"/>
    <n v="1"/>
    <s v="Department"/>
    <s v="Supervisor"/>
    <s v="Manager"/>
    <s v="ang."/>
    <s v="M"/>
    <d v="1992-07-01T00:00:00"/>
    <m/>
    <s v=""/>
    <n v="27"/>
    <d v="1962-05-04T00:00:00"/>
    <n v="57"/>
    <s v="N"/>
    <n v="30"/>
    <n v="2.5"/>
    <n v="39"/>
    <x v="0"/>
    <n v="1"/>
    <n v="30"/>
    <n v="0"/>
    <n v="1033"/>
    <n v="226.48525000000001"/>
    <n v="0"/>
    <n v="0"/>
    <n v="0"/>
    <n v="0"/>
    <n v="0"/>
    <n v="0"/>
    <n v="0"/>
    <n v="0"/>
    <n v="0"/>
    <n v="0"/>
    <n v="0"/>
    <n v="0"/>
    <n v="26.5"/>
    <n v="0"/>
    <n v="0"/>
    <n v="0"/>
    <n v="0"/>
    <n v="5.9346750000000004"/>
    <n v="181.43859999999998"/>
    <n v="0"/>
  </r>
  <r>
    <d v="2020-04-01T00:00:00"/>
    <x v="0"/>
    <s v="P"/>
    <s v="Active"/>
    <n v="33"/>
    <x v="32"/>
    <s v="N"/>
    <x v="18"/>
    <n v="1080"/>
    <x v="0"/>
    <s v="Niederl. 3"/>
    <n v="1"/>
    <s v="Department"/>
    <s v="Supervisor"/>
    <s v="Director"/>
    <s v="ang."/>
    <s v="M"/>
    <d v="1992-09-14T00:00:00"/>
    <m/>
    <s v=""/>
    <n v="27"/>
    <d v="1966-07-09T00:00:00"/>
    <n v="53"/>
    <s v="N"/>
    <n v="30"/>
    <n v="2.5"/>
    <n v="39"/>
    <x v="0"/>
    <n v="1"/>
    <n v="30"/>
    <n v="0"/>
    <n v="1034"/>
    <n v="226.70450000000002"/>
    <n v="0"/>
    <n v="0"/>
    <n v="39.950000000000003"/>
    <n v="0"/>
    <n v="0"/>
    <n v="0"/>
    <n v="0"/>
    <n v="0"/>
    <n v="0"/>
    <n v="0"/>
    <n v="0"/>
    <n v="0"/>
    <n v="26.5"/>
    <n v="0"/>
    <n v="0"/>
    <n v="0"/>
    <n v="0"/>
    <n v="14.881477500000001"/>
    <n v="347.38459999999998"/>
    <n v="0"/>
  </r>
  <r>
    <d v="2020-04-01T00:00:00"/>
    <x v="0"/>
    <s v="P"/>
    <s v="Active"/>
    <n v="34"/>
    <x v="33"/>
    <s v="N"/>
    <x v="19"/>
    <n v="1083"/>
    <x v="0"/>
    <s v="Niederl. 3"/>
    <n v="1"/>
    <s v="Department"/>
    <s v="Supervisor"/>
    <s v="Non-Mgm."/>
    <s v="ang."/>
    <s v="M"/>
    <d v="1992-11-01T00:00:00"/>
    <m/>
    <s v=""/>
    <n v="27"/>
    <d v="1957-10-19T00:00:00"/>
    <n v="62"/>
    <s v="N"/>
    <n v="30"/>
    <n v="2.5"/>
    <n v="39"/>
    <x v="0"/>
    <n v="1"/>
    <n v="30"/>
    <n v="0"/>
    <n v="1035"/>
    <n v="226.92375000000004"/>
    <n v="0"/>
    <n v="0"/>
    <n v="0"/>
    <n v="0"/>
    <n v="0"/>
    <n v="0"/>
    <n v="0"/>
    <n v="0"/>
    <n v="0"/>
    <n v="0"/>
    <n v="0"/>
    <n v="0"/>
    <n v="26.5"/>
    <n v="0"/>
    <n v="0"/>
    <n v="0"/>
    <n v="0"/>
    <n v="5.9346750000000004"/>
    <n v="0"/>
    <n v="0"/>
  </r>
  <r>
    <d v="2020-04-01T00:00:00"/>
    <x v="0"/>
    <s v="P"/>
    <s v="Active"/>
    <n v="35"/>
    <x v="34"/>
    <s v="N"/>
    <x v="20"/>
    <n v="1058"/>
    <x v="2"/>
    <s v="Niederl. 7"/>
    <n v="1"/>
    <s v="Department"/>
    <s v="Supervisor"/>
    <s v="Non-Mgm."/>
    <s v="ang."/>
    <s v="M"/>
    <d v="1993-01-01T00:00:00"/>
    <m/>
    <s v=""/>
    <n v="27"/>
    <d v="1956-02-08T00:00:00"/>
    <n v="63"/>
    <s v="J"/>
    <n v="35"/>
    <n v="2.9166666666666665"/>
    <n v="39"/>
    <x v="0"/>
    <n v="1"/>
    <n v="30"/>
    <n v="0"/>
    <n v="1036"/>
    <n v="227.143"/>
    <n v="0"/>
    <n v="0"/>
    <n v="0"/>
    <n v="0"/>
    <n v="0"/>
    <n v="0"/>
    <n v="0"/>
    <n v="0"/>
    <n v="0"/>
    <n v="0"/>
    <n v="69.730769230769226"/>
    <n v="47.483333333333334"/>
    <n v="26.5"/>
    <n v="0"/>
    <n v="0"/>
    <n v="0"/>
    <n v="0"/>
    <n v="32.184773269230774"/>
    <n v="0"/>
    <n v="0"/>
  </r>
  <r>
    <d v="2020-04-01T00:00:00"/>
    <x v="0"/>
    <s v="P"/>
    <s v="Active"/>
    <n v="36"/>
    <x v="35"/>
    <s v="N"/>
    <x v="21"/>
    <n v="1086"/>
    <x v="0"/>
    <s v="Niederl. 3"/>
    <n v="1"/>
    <s v="Department"/>
    <s v="Supervisor"/>
    <s v="Manager"/>
    <s v="ang."/>
    <s v="M"/>
    <d v="1993-06-15T00:00:00"/>
    <m/>
    <s v=""/>
    <n v="26"/>
    <d v="1967-01-29T00:00:00"/>
    <n v="52"/>
    <s v="N"/>
    <n v="30"/>
    <n v="2.5"/>
    <n v="39"/>
    <x v="0"/>
    <n v="1"/>
    <n v="30"/>
    <n v="0"/>
    <n v="1037"/>
    <n v="227.36225000000002"/>
    <n v="0"/>
    <n v="0"/>
    <n v="0"/>
    <n v="0"/>
    <n v="0"/>
    <n v="0"/>
    <n v="0"/>
    <n v="0"/>
    <n v="0"/>
    <n v="0"/>
    <n v="0"/>
    <n v="0"/>
    <n v="26.5"/>
    <n v="0"/>
    <n v="0"/>
    <n v="0"/>
    <n v="0"/>
    <n v="5.9346750000000004"/>
    <n v="0"/>
    <n v="0"/>
  </r>
  <r>
    <d v="2020-04-01T00:00:00"/>
    <x v="0"/>
    <s v="P"/>
    <s v="Active"/>
    <n v="37"/>
    <x v="36"/>
    <s v="N"/>
    <x v="22"/>
    <n v="1060"/>
    <x v="2"/>
    <s v="Niederl. 7"/>
    <n v="1"/>
    <s v="Department"/>
    <s v="Supervisor"/>
    <s v="Non-Mgm."/>
    <s v="ang."/>
    <s v="M"/>
    <d v="1993-07-15T00:00:00"/>
    <m/>
    <s v=""/>
    <n v="26"/>
    <d v="1955-08-28T00:00:00"/>
    <n v="64"/>
    <s v="J"/>
    <n v="35"/>
    <n v="2.9166666666666665"/>
    <n v="39"/>
    <x v="0"/>
    <n v="1"/>
    <n v="30"/>
    <n v="0"/>
    <n v="1038"/>
    <n v="227.58150000000001"/>
    <n v="0"/>
    <n v="0"/>
    <n v="0"/>
    <n v="0"/>
    <n v="0"/>
    <n v="0"/>
    <n v="0"/>
    <n v="0"/>
    <n v="0"/>
    <n v="0"/>
    <n v="69.865384615384613"/>
    <n v="47.575000000000003"/>
    <n v="26.5"/>
    <n v="0"/>
    <n v="0"/>
    <n v="0"/>
    <n v="0"/>
    <n v="32.235449134615386"/>
    <n v="0"/>
    <n v="0"/>
  </r>
  <r>
    <d v="2020-04-01T00:00:00"/>
    <x v="0"/>
    <s v="P"/>
    <s v="Active"/>
    <n v="38"/>
    <x v="37"/>
    <s v="N"/>
    <x v="5"/>
    <n v="1093"/>
    <x v="0"/>
    <s v="Niederl. 3"/>
    <n v="1"/>
    <s v="Department"/>
    <s v="Supervisor"/>
    <s v="Non-Mgm."/>
    <s v="ang."/>
    <s v="M"/>
    <d v="1994-01-01T00:00:00"/>
    <m/>
    <s v=""/>
    <n v="26"/>
    <d v="1967-11-30T00:00:00"/>
    <n v="52"/>
    <s v="N"/>
    <n v="35"/>
    <n v="2.9166666666666665"/>
    <n v="39"/>
    <x v="0"/>
    <n v="1"/>
    <n v="30"/>
    <n v="0"/>
    <n v="1039"/>
    <n v="227.80074999999999"/>
    <n v="0"/>
    <n v="0"/>
    <n v="0"/>
    <n v="0"/>
    <n v="0"/>
    <n v="0"/>
    <n v="0"/>
    <n v="0"/>
    <n v="0"/>
    <n v="0"/>
    <n v="0"/>
    <n v="0"/>
    <n v="26.5"/>
    <n v="0"/>
    <n v="0"/>
    <n v="0"/>
    <n v="0"/>
    <n v="5.9346750000000004"/>
    <n v="0"/>
    <n v="0"/>
  </r>
  <r>
    <d v="2020-04-01T00:00:00"/>
    <x v="0"/>
    <s v="P"/>
    <s v="Active"/>
    <n v="39"/>
    <x v="38"/>
    <s v="N"/>
    <x v="2"/>
    <n v="1010"/>
    <x v="1"/>
    <s v="Niederl. 1"/>
    <n v="1"/>
    <s v="Department"/>
    <s v="Supervisor"/>
    <s v="Manager"/>
    <s v="ang."/>
    <s v="M"/>
    <d v="1994-02-14T00:00:00"/>
    <m/>
    <s v=""/>
    <n v="25"/>
    <d v="1963-11-04T00:00:00"/>
    <n v="56"/>
    <s v="N"/>
    <n v="30"/>
    <n v="2.5"/>
    <n v="39"/>
    <x v="0"/>
    <n v="1"/>
    <n v="30"/>
    <n v="0"/>
    <n v="1040"/>
    <n v="228.02"/>
    <n v="0"/>
    <n v="0"/>
    <n v="0"/>
    <n v="0"/>
    <n v="0"/>
    <n v="0"/>
    <n v="0"/>
    <n v="0"/>
    <n v="0"/>
    <n v="0"/>
    <n v="0"/>
    <n v="0"/>
    <n v="26.5"/>
    <n v="0"/>
    <n v="0"/>
    <n v="0"/>
    <n v="0"/>
    <n v="5.9346750000000004"/>
    <n v="0"/>
    <n v="0"/>
  </r>
  <r>
    <d v="2020-04-01T00:00:00"/>
    <x v="0"/>
    <s v="P"/>
    <s v="Active"/>
    <n v="40"/>
    <x v="39"/>
    <s v="N"/>
    <x v="19"/>
    <n v="1083"/>
    <x v="0"/>
    <s v="Niederl. 3"/>
    <n v="1"/>
    <s v="Department"/>
    <s v="Supervisor"/>
    <s v="Manager"/>
    <s v="ang."/>
    <s v="M"/>
    <d v="1994-08-08T00:00:00"/>
    <m/>
    <s v=""/>
    <n v="25"/>
    <d v="1967-10-23T00:00:00"/>
    <n v="52"/>
    <s v="N"/>
    <n v="30"/>
    <n v="2.5"/>
    <n v="39"/>
    <x v="0"/>
    <n v="1"/>
    <n v="30"/>
    <n v="0"/>
    <n v="1041"/>
    <n v="228.23925000000003"/>
    <n v="0"/>
    <n v="0"/>
    <n v="0"/>
    <n v="0"/>
    <n v="0"/>
    <n v="0"/>
    <n v="0"/>
    <n v="0"/>
    <n v="0"/>
    <n v="0"/>
    <n v="0"/>
    <n v="0"/>
    <n v="26.5"/>
    <n v="0"/>
    <n v="0"/>
    <n v="0"/>
    <n v="0"/>
    <n v="5.9346750000000004"/>
    <n v="0"/>
    <n v="0"/>
  </r>
  <r>
    <d v="2020-04-01T00:00:00"/>
    <x v="0"/>
    <s v="P"/>
    <s v="Active"/>
    <n v="41"/>
    <x v="40"/>
    <s v="N"/>
    <x v="22"/>
    <n v="1060"/>
    <x v="2"/>
    <s v="Niederl. 7"/>
    <n v="1"/>
    <s v="Department"/>
    <s v="Supervisor"/>
    <s v="Non-Mgm."/>
    <s v="ang."/>
    <s v="M"/>
    <d v="1994-10-01T00:00:00"/>
    <m/>
    <s v=""/>
    <n v="25"/>
    <d v="1964-11-09T00:00:00"/>
    <n v="55"/>
    <s v="J"/>
    <n v="30"/>
    <n v="2.5"/>
    <n v="39"/>
    <x v="0"/>
    <n v="1"/>
    <n v="30"/>
    <n v="0"/>
    <n v="1042"/>
    <n v="228.45850000000002"/>
    <n v="0"/>
    <n v="0"/>
    <n v="0"/>
    <n v="0"/>
    <n v="0"/>
    <n v="0"/>
    <n v="0"/>
    <n v="0"/>
    <n v="0"/>
    <n v="0"/>
    <n v="60.115384615384613"/>
    <n v="47.758333333333333"/>
    <n v="26.5"/>
    <n v="0"/>
    <n v="0"/>
    <n v="0"/>
    <n v="0"/>
    <n v="30.092994134615385"/>
    <n v="0"/>
    <n v="0"/>
  </r>
  <r>
    <d v="2020-04-01T00:00:00"/>
    <x v="0"/>
    <s v="P"/>
    <s v="Active"/>
    <n v="42"/>
    <x v="41"/>
    <s v="N"/>
    <x v="23"/>
    <n v="1068"/>
    <x v="0"/>
    <s v="Niederl. 3"/>
    <n v="1"/>
    <s v="Department"/>
    <s v="Supervisor"/>
    <s v="Manager"/>
    <s v="ang."/>
    <s v="W"/>
    <d v="1994-12-01T00:00:00"/>
    <m/>
    <s v=""/>
    <n v="25"/>
    <d v="1966-07-09T00:00:00"/>
    <n v="53"/>
    <s v="N"/>
    <n v="30"/>
    <n v="2.5"/>
    <n v="39"/>
    <x v="0"/>
    <n v="1"/>
    <n v="30"/>
    <n v="0"/>
    <n v="1043"/>
    <n v="228.67775"/>
    <n v="0"/>
    <n v="0"/>
    <n v="0"/>
    <n v="0"/>
    <n v="0"/>
    <n v="0"/>
    <n v="0"/>
    <n v="0"/>
    <n v="0"/>
    <n v="0"/>
    <n v="0"/>
    <n v="0"/>
    <n v="26.5"/>
    <n v="0"/>
    <n v="0"/>
    <n v="0"/>
    <n v="0"/>
    <n v="5.9346750000000004"/>
    <n v="130.3571"/>
    <n v="0"/>
  </r>
  <r>
    <d v="2020-04-01T00:00:00"/>
    <x v="0"/>
    <s v="P"/>
    <s v="Active"/>
    <n v="43"/>
    <x v="42"/>
    <s v="N"/>
    <x v="24"/>
    <n v="1081"/>
    <x v="0"/>
    <s v="Niederl. 3"/>
    <n v="1"/>
    <s v="Department"/>
    <s v="Supervisor"/>
    <s v="Director"/>
    <s v="ang."/>
    <s v="M"/>
    <d v="1995-02-01T00:00:00"/>
    <m/>
    <s v=""/>
    <n v="24"/>
    <d v="1963-11-20T00:00:00"/>
    <n v="56"/>
    <s v="N"/>
    <n v="30"/>
    <n v="2.5"/>
    <n v="39"/>
    <x v="0"/>
    <n v="1"/>
    <n v="30"/>
    <n v="0"/>
    <n v="1044"/>
    <n v="228.89699999999999"/>
    <n v="0"/>
    <n v="0"/>
    <n v="0"/>
    <n v="0"/>
    <n v="0"/>
    <n v="0"/>
    <n v="0"/>
    <n v="0"/>
    <n v="0"/>
    <n v="0"/>
    <n v="0"/>
    <n v="0"/>
    <n v="26.5"/>
    <n v="0"/>
    <n v="0"/>
    <n v="0"/>
    <n v="0"/>
    <n v="5.9346750000000004"/>
    <n v="175.9932"/>
    <n v="121.69583333333333"/>
  </r>
  <r>
    <d v="2020-04-01T00:00:00"/>
    <x v="0"/>
    <s v="P"/>
    <s v="Active"/>
    <n v="44"/>
    <x v="43"/>
    <s v="N"/>
    <x v="25"/>
    <n v="1002"/>
    <x v="1"/>
    <s v="Niederl. 1"/>
    <n v="1"/>
    <s v="Department"/>
    <s v="Supervisor"/>
    <s v="Manager"/>
    <s v="ang."/>
    <s v="M"/>
    <d v="1995-09-01T00:00:00"/>
    <m/>
    <s v=""/>
    <n v="24"/>
    <d v="1967-11-28T00:00:00"/>
    <n v="52"/>
    <s v="N"/>
    <n v="30"/>
    <n v="2.5"/>
    <n v="39"/>
    <x v="0"/>
    <n v="1"/>
    <n v="30"/>
    <n v="0"/>
    <n v="1045"/>
    <n v="229.11625000000001"/>
    <n v="0"/>
    <n v="0"/>
    <n v="0"/>
    <n v="0"/>
    <n v="0"/>
    <n v="0"/>
    <n v="0"/>
    <n v="0"/>
    <n v="0"/>
    <n v="0"/>
    <n v="0"/>
    <n v="0"/>
    <n v="26.5"/>
    <n v="0"/>
    <n v="0"/>
    <n v="0"/>
    <n v="0"/>
    <n v="5.9346750000000004"/>
    <n v="0"/>
    <n v="121.69583333333333"/>
  </r>
  <r>
    <d v="2020-04-01T00:00:00"/>
    <x v="0"/>
    <s v="P"/>
    <s v="Active"/>
    <n v="45"/>
    <x v="44"/>
    <s v="N"/>
    <x v="22"/>
    <n v="1060"/>
    <x v="2"/>
    <s v="Niederl. 7"/>
    <n v="1"/>
    <s v="Department"/>
    <s v="Supervisor"/>
    <s v="Non-Mgm."/>
    <s v="ang."/>
    <s v="M"/>
    <d v="1995-05-01T00:00:00"/>
    <m/>
    <s v=""/>
    <n v="24"/>
    <d v="1955-07-18T00:00:00"/>
    <n v="64"/>
    <s v="J"/>
    <n v="30"/>
    <n v="2.5"/>
    <n v="39"/>
    <x v="0"/>
    <n v="1"/>
    <n v="30"/>
    <n v="0"/>
    <n v="1046"/>
    <n v="229.33550000000002"/>
    <n v="0"/>
    <n v="0"/>
    <n v="0"/>
    <n v="0"/>
    <n v="0"/>
    <n v="0"/>
    <n v="0"/>
    <n v="0"/>
    <n v="0"/>
    <n v="0"/>
    <n v="60.346153846153847"/>
    <n v="47.94166666666667"/>
    <n v="26.5"/>
    <n v="0"/>
    <n v="0"/>
    <n v="0"/>
    <n v="0"/>
    <n v="30.18573240384616"/>
    <n v="0"/>
    <n v="121.69583333333333"/>
  </r>
  <r>
    <d v="2020-04-01T00:00:00"/>
    <x v="0"/>
    <s v="P"/>
    <s v="Active"/>
    <n v="46"/>
    <x v="45"/>
    <s v="N"/>
    <x v="26"/>
    <n v="1091"/>
    <x v="0"/>
    <s v="Niederl. 3"/>
    <n v="1"/>
    <s v="Department"/>
    <s v="Supervisor"/>
    <s v="Manager"/>
    <s v="ang."/>
    <s v="M"/>
    <d v="1995-06-01T00:00:00"/>
    <m/>
    <s v=""/>
    <n v="24"/>
    <d v="1966-06-11T00:00:00"/>
    <n v="53"/>
    <s v="N"/>
    <n v="30"/>
    <n v="2.5"/>
    <n v="39"/>
    <x v="0"/>
    <n v="1"/>
    <n v="30"/>
    <n v="0"/>
    <n v="1047"/>
    <n v="229.55475000000001"/>
    <n v="0"/>
    <n v="0"/>
    <n v="0"/>
    <n v="0"/>
    <n v="0"/>
    <n v="0"/>
    <n v="0"/>
    <n v="0"/>
    <n v="0"/>
    <n v="0"/>
    <n v="0"/>
    <n v="0"/>
    <n v="26.5"/>
    <n v="0"/>
    <n v="0"/>
    <n v="0"/>
    <n v="0"/>
    <n v="5.9346750000000004"/>
    <n v="113.8974"/>
    <n v="121.69583333333333"/>
  </r>
  <r>
    <d v="2020-04-01T00:00:00"/>
    <x v="0"/>
    <s v="P"/>
    <s v="Active"/>
    <n v="47"/>
    <x v="46"/>
    <s v="N"/>
    <x v="27"/>
    <n v="1070"/>
    <x v="0"/>
    <s v="Niederl. 3"/>
    <n v="1"/>
    <s v="Department"/>
    <s v="Supervisor"/>
    <s v="Non-Mgm."/>
    <s v="ang."/>
    <s v="W"/>
    <d v="1995-06-12T00:00:00"/>
    <m/>
    <s v=""/>
    <n v="24"/>
    <d v="1961-06-05T00:00:00"/>
    <n v="58"/>
    <s v="N"/>
    <n v="30"/>
    <n v="2.5"/>
    <n v="39"/>
    <x v="0"/>
    <n v="1"/>
    <n v="30"/>
    <n v="0"/>
    <n v="1048"/>
    <n v="229.77400000000003"/>
    <n v="0"/>
    <n v="0"/>
    <n v="0"/>
    <n v="0"/>
    <n v="0"/>
    <n v="0"/>
    <n v="0"/>
    <n v="0"/>
    <n v="0"/>
    <n v="0"/>
    <n v="0"/>
    <n v="0"/>
    <n v="26.5"/>
    <n v="0"/>
    <n v="0"/>
    <n v="0"/>
    <n v="0"/>
    <n v="5.9346750000000004"/>
    <n v="0"/>
    <n v="121.69583333333333"/>
  </r>
  <r>
    <d v="2020-04-01T00:00:00"/>
    <x v="0"/>
    <s v="P"/>
    <s v="Active"/>
    <n v="48"/>
    <x v="47"/>
    <s v="N"/>
    <x v="22"/>
    <n v="1053"/>
    <x v="3"/>
    <s v="Niederl. 8"/>
    <n v="1"/>
    <s v="Department"/>
    <s v="Supervisor"/>
    <s v="Non-Mgm."/>
    <s v="ang."/>
    <s v="M"/>
    <d v="1995-09-01T00:00:00"/>
    <m/>
    <s v=""/>
    <n v="24"/>
    <d v="1970-08-22T00:00:00"/>
    <n v="49"/>
    <s v="J"/>
    <n v="30"/>
    <n v="2.5"/>
    <n v="39"/>
    <x v="0"/>
    <n v="1"/>
    <n v="30"/>
    <n v="0"/>
    <n v="1049"/>
    <n v="229.99325000000002"/>
    <n v="0"/>
    <n v="0"/>
    <n v="0"/>
    <n v="0"/>
    <n v="0"/>
    <n v="0"/>
    <n v="0"/>
    <n v="0"/>
    <n v="0"/>
    <n v="0"/>
    <n v="60.519230769230766"/>
    <n v="48.079166666666673"/>
    <n v="26.5"/>
    <n v="0"/>
    <n v="0"/>
    <n v="0"/>
    <n v="0"/>
    <n v="30.25528610576923"/>
    <n v="0"/>
    <n v="121.69583333333333"/>
  </r>
  <r>
    <d v="2020-04-01T00:00:00"/>
    <x v="0"/>
    <s v="P"/>
    <s v="Active"/>
    <n v="49"/>
    <x v="48"/>
    <s v="N"/>
    <x v="28"/>
    <n v="1004"/>
    <x v="1"/>
    <s v="Niederl. 1"/>
    <n v="1"/>
    <s v="Department"/>
    <s v="Supervisor"/>
    <s v="Manager"/>
    <s v="ang."/>
    <s v="M"/>
    <d v="1995-09-18T00:00:00"/>
    <m/>
    <s v=""/>
    <n v="24"/>
    <d v="1967-11-20T00:00:00"/>
    <n v="52"/>
    <s v="N"/>
    <n v="30"/>
    <n v="2.5"/>
    <n v="39"/>
    <x v="0"/>
    <n v="1"/>
    <n v="30"/>
    <n v="0"/>
    <n v="1050"/>
    <n v="230.21250000000001"/>
    <n v="0"/>
    <n v="0"/>
    <n v="0"/>
    <n v="0"/>
    <n v="0"/>
    <n v="0"/>
    <n v="0"/>
    <n v="0"/>
    <n v="0"/>
    <n v="0"/>
    <n v="0"/>
    <n v="0"/>
    <n v="26.5"/>
    <n v="0"/>
    <n v="0"/>
    <n v="0"/>
    <n v="0"/>
    <n v="5.9346750000000004"/>
    <n v="0"/>
    <n v="121.69583333333333"/>
  </r>
  <r>
    <d v="2020-04-01T00:00:00"/>
    <x v="0"/>
    <s v="P"/>
    <s v="Active"/>
    <n v="50"/>
    <x v="49"/>
    <s v="N"/>
    <x v="22"/>
    <n v="1053"/>
    <x v="3"/>
    <s v="Niederl. 8"/>
    <n v="1"/>
    <s v="Department"/>
    <s v="Supervisor"/>
    <s v="Non-Mgm."/>
    <s v="ang."/>
    <s v="M"/>
    <d v="1995-11-06T00:00:00"/>
    <m/>
    <s v=""/>
    <n v="24"/>
    <d v="1961-11-20T00:00:00"/>
    <n v="58"/>
    <s v="J"/>
    <n v="30"/>
    <n v="2.5"/>
    <n v="39"/>
    <x v="0"/>
    <n v="1"/>
    <n v="30"/>
    <n v="0"/>
    <n v="1051"/>
    <n v="230.43175000000002"/>
    <n v="0"/>
    <n v="0"/>
    <n v="0"/>
    <n v="0"/>
    <n v="0"/>
    <n v="0"/>
    <n v="0"/>
    <n v="0"/>
    <n v="0"/>
    <n v="0"/>
    <n v="60.63461538461538"/>
    <n v="48.170833333333334"/>
    <n v="26.5"/>
    <n v="0"/>
    <n v="0"/>
    <n v="0"/>
    <n v="0"/>
    <n v="30.301655240384616"/>
    <n v="0"/>
    <n v="121.69583333333333"/>
  </r>
  <r>
    <d v="2020-04-01T00:00:00"/>
    <x v="0"/>
    <s v="P"/>
    <s v="Active"/>
    <n v="51"/>
    <x v="50"/>
    <s v="N"/>
    <x v="29"/>
    <n v="1079"/>
    <x v="0"/>
    <s v="Niederl. 3"/>
    <n v="1"/>
    <s v="Department"/>
    <s v="Supervisor"/>
    <s v="Non-Mgm."/>
    <s v="ang."/>
    <s v="M"/>
    <d v="1996-03-01T00:00:00"/>
    <m/>
    <s v=""/>
    <n v="23"/>
    <d v="1966-09-04T00:00:00"/>
    <n v="53"/>
    <s v="N"/>
    <n v="24"/>
    <n v="2"/>
    <n v="32"/>
    <x v="0"/>
    <n v="0.82051282051282048"/>
    <n v="30"/>
    <n v="0"/>
    <n v="1052"/>
    <n v="230.65100000000001"/>
    <n v="0"/>
    <n v="0"/>
    <n v="0"/>
    <n v="0"/>
    <n v="0"/>
    <n v="0"/>
    <n v="0"/>
    <n v="0"/>
    <n v="0"/>
    <n v="0"/>
    <n v="0"/>
    <n v="0"/>
    <n v="26.5"/>
    <n v="0"/>
    <n v="0"/>
    <n v="0"/>
    <n v="0"/>
    <n v="5.9346750000000004"/>
    <n v="0"/>
    <n v="0"/>
  </r>
  <r>
    <d v="2020-04-01T00:00:00"/>
    <x v="0"/>
    <s v="P"/>
    <s v="Active"/>
    <n v="52"/>
    <x v="51"/>
    <s v="N"/>
    <x v="19"/>
    <n v="1083"/>
    <x v="0"/>
    <s v="Niederl. 3"/>
    <n v="1"/>
    <s v="Department"/>
    <s v="Supervisor"/>
    <s v="Non-Mgm."/>
    <s v="ang."/>
    <s v="M"/>
    <d v="1996-05-01T00:00:00"/>
    <m/>
    <s v=""/>
    <n v="23"/>
    <d v="1967-06-09T00:00:00"/>
    <n v="52"/>
    <s v="N"/>
    <n v="30"/>
    <n v="2.5"/>
    <n v="39"/>
    <x v="0"/>
    <n v="1"/>
    <n v="30"/>
    <n v="0"/>
    <n v="1053"/>
    <n v="230.87025"/>
    <n v="0"/>
    <n v="0"/>
    <n v="0"/>
    <n v="0"/>
    <n v="0"/>
    <n v="0"/>
    <n v="0"/>
    <n v="0"/>
    <n v="0"/>
    <n v="0"/>
    <n v="0"/>
    <n v="0"/>
    <n v="26.5"/>
    <n v="0"/>
    <n v="0"/>
    <n v="0"/>
    <n v="0"/>
    <n v="5.9346750000000004"/>
    <n v="0"/>
    <n v="0"/>
  </r>
  <r>
    <d v="2020-04-01T00:00:00"/>
    <x v="0"/>
    <s v="P"/>
    <s v="Active"/>
    <n v="53"/>
    <x v="52"/>
    <s v="N"/>
    <x v="27"/>
    <n v="1070"/>
    <x v="0"/>
    <s v="Niederl. 3"/>
    <n v="1"/>
    <s v="Department"/>
    <s v="Supervisor"/>
    <s v="Non-Mgm."/>
    <s v="ang."/>
    <s v="W"/>
    <d v="1996-07-01T00:00:00"/>
    <m/>
    <s v=""/>
    <n v="23"/>
    <d v="1967-11-24T00:00:00"/>
    <n v="52"/>
    <s v="N"/>
    <n v="30"/>
    <n v="2.5"/>
    <n v="39"/>
    <x v="0"/>
    <n v="1"/>
    <n v="30"/>
    <n v="0"/>
    <n v="1054"/>
    <n v="231.08950000000002"/>
    <n v="0"/>
    <n v="0"/>
    <n v="0"/>
    <n v="0"/>
    <n v="0"/>
    <n v="0"/>
    <n v="0"/>
    <n v="0"/>
    <n v="0"/>
    <n v="0"/>
    <n v="0"/>
    <n v="0"/>
    <n v="26.5"/>
    <n v="0"/>
    <n v="0"/>
    <n v="0"/>
    <n v="0"/>
    <n v="5.9346750000000004"/>
    <n v="0"/>
    <n v="0"/>
  </r>
  <r>
    <d v="2020-04-01T00:00:00"/>
    <x v="0"/>
    <s v="P"/>
    <s v="Active"/>
    <n v="54"/>
    <x v="53"/>
    <s v="N"/>
    <x v="17"/>
    <n v="1088"/>
    <x v="0"/>
    <s v="Niederl. 3"/>
    <n v="1"/>
    <s v="Department"/>
    <s v="Supervisor"/>
    <s v="Supervisor"/>
    <s v="ang."/>
    <s v="M"/>
    <d v="1996-09-16T00:00:00"/>
    <m/>
    <s v=""/>
    <n v="23"/>
    <d v="1965-05-18T00:00:00"/>
    <n v="54"/>
    <s v="J"/>
    <n v="30"/>
    <n v="2.5"/>
    <n v="39"/>
    <x v="0"/>
    <n v="1"/>
    <n v="30"/>
    <n v="0"/>
    <n v="1055"/>
    <n v="231.30875"/>
    <n v="0"/>
    <n v="0"/>
    <n v="0"/>
    <n v="0"/>
    <n v="0"/>
    <n v="0"/>
    <n v="0"/>
    <n v="0"/>
    <n v="0"/>
    <n v="0"/>
    <n v="60.865384615384613"/>
    <n v="48.354166666666671"/>
    <n v="26.5"/>
    <n v="0"/>
    <n v="0"/>
    <n v="0"/>
    <n v="0"/>
    <n v="30.394393509615384"/>
    <n v="0"/>
    <n v="0"/>
  </r>
  <r>
    <d v="2020-04-01T00:00:00"/>
    <x v="0"/>
    <s v="P"/>
    <s v="Active"/>
    <n v="55"/>
    <x v="54"/>
    <s v="N"/>
    <x v="4"/>
    <n v="1013"/>
    <x v="1"/>
    <s v="Niederl. 1"/>
    <n v="1"/>
    <s v="Department"/>
    <s v="Supervisor"/>
    <s v="Non-Mgm."/>
    <s v="ang."/>
    <s v="W"/>
    <d v="1996-10-28T00:00:00"/>
    <m/>
    <s v=""/>
    <n v="23"/>
    <d v="1977-10-02T00:00:00"/>
    <n v="42"/>
    <s v="N"/>
    <n v="30"/>
    <n v="2.5"/>
    <n v="39"/>
    <x v="0"/>
    <n v="1"/>
    <n v="30"/>
    <n v="0"/>
    <n v="1056"/>
    <n v="231.52800000000002"/>
    <n v="0"/>
    <n v="0"/>
    <n v="0"/>
    <n v="0"/>
    <n v="0"/>
    <n v="0"/>
    <n v="0"/>
    <n v="0"/>
    <n v="0"/>
    <n v="0"/>
    <n v="0"/>
    <n v="0"/>
    <n v="26.5"/>
    <n v="0"/>
    <n v="0"/>
    <n v="0"/>
    <n v="0"/>
    <n v="5.9346750000000004"/>
    <n v="0"/>
    <n v="0"/>
  </r>
  <r>
    <d v="2020-04-01T00:00:00"/>
    <x v="0"/>
    <s v="P"/>
    <s v="Active"/>
    <n v="56"/>
    <x v="55"/>
    <s v="N"/>
    <x v="16"/>
    <n v="1037"/>
    <x v="4"/>
    <s v="Niederl. 6"/>
    <n v="1"/>
    <s v="Department"/>
    <s v="Supervisor"/>
    <s v="Non-Mgm."/>
    <s v="ang."/>
    <s v="M"/>
    <d v="1997-06-15T00:00:00"/>
    <m/>
    <s v=""/>
    <n v="22"/>
    <d v="1957-06-29T00:00:00"/>
    <n v="62"/>
    <s v="N"/>
    <n v="30"/>
    <n v="2.5"/>
    <n v="39"/>
    <x v="0"/>
    <n v="1"/>
    <n v="30"/>
    <n v="0"/>
    <n v="1057"/>
    <n v="231.74725000000001"/>
    <n v="0"/>
    <n v="0"/>
    <n v="30"/>
    <n v="0"/>
    <n v="0"/>
    <n v="0"/>
    <n v="0"/>
    <n v="0"/>
    <n v="0"/>
    <n v="0"/>
    <n v="0"/>
    <n v="0"/>
    <n v="26.5"/>
    <n v="0"/>
    <n v="0"/>
    <n v="0"/>
    <n v="0"/>
    <n v="12.653175000000001"/>
    <n v="101.27"/>
    <n v="0"/>
  </r>
  <r>
    <d v="2020-04-01T00:00:00"/>
    <x v="0"/>
    <s v="P"/>
    <s v="Active"/>
    <n v="57"/>
    <x v="56"/>
    <s v="N"/>
    <x v="19"/>
    <n v="1083"/>
    <x v="0"/>
    <s v="Niederl. 3"/>
    <n v="1"/>
    <s v="Department"/>
    <s v="Supervisor"/>
    <s v="Non-Mgm."/>
    <s v="ang."/>
    <s v="M"/>
    <d v="1997-11-01T00:00:00"/>
    <m/>
    <s v=""/>
    <n v="22"/>
    <d v="1970-03-06T00:00:00"/>
    <n v="49"/>
    <s v="N"/>
    <n v="30"/>
    <n v="2.5"/>
    <n v="32"/>
    <x v="0"/>
    <n v="0.82051282051282048"/>
    <n v="30"/>
    <n v="0"/>
    <n v="1058"/>
    <n v="231.9665"/>
    <n v="0"/>
    <n v="0"/>
    <n v="0"/>
    <n v="0"/>
    <n v="0"/>
    <n v="0"/>
    <n v="0"/>
    <n v="0"/>
    <n v="0"/>
    <n v="0"/>
    <n v="0"/>
    <n v="0"/>
    <n v="26.5"/>
    <n v="0"/>
    <n v="0"/>
    <n v="0"/>
    <n v="0"/>
    <n v="5.9346750000000004"/>
    <n v="0"/>
    <n v="0"/>
  </r>
  <r>
    <d v="2020-04-01T00:00:00"/>
    <x v="0"/>
    <s v="P"/>
    <s v="Active"/>
    <n v="58"/>
    <x v="57"/>
    <s v="N"/>
    <x v="2"/>
    <n v="1010"/>
    <x v="1"/>
    <s v="Niederl. 1"/>
    <n v="1"/>
    <s v="Department"/>
    <s v="Supervisor"/>
    <s v="Non-Mgm."/>
    <s v="ang."/>
    <s v="M"/>
    <d v="1995-07-03T00:00:00"/>
    <m/>
    <s v=""/>
    <n v="24"/>
    <d v="1962-07-10T00:00:00"/>
    <n v="57"/>
    <s v="N"/>
    <n v="30"/>
    <n v="2.5"/>
    <n v="39"/>
    <x v="0"/>
    <n v="1"/>
    <n v="30"/>
    <n v="0"/>
    <n v="1059"/>
    <n v="232.18574999999998"/>
    <n v="0"/>
    <n v="0"/>
    <n v="0"/>
    <n v="0"/>
    <n v="0"/>
    <n v="0"/>
    <n v="0"/>
    <n v="0"/>
    <n v="0"/>
    <n v="0"/>
    <n v="0"/>
    <n v="0"/>
    <n v="26.5"/>
    <n v="0"/>
    <n v="0"/>
    <n v="0"/>
    <n v="0"/>
    <n v="5.9346750000000004"/>
    <n v="0"/>
    <n v="121.69583333333333"/>
  </r>
  <r>
    <d v="2020-04-01T00:00:00"/>
    <x v="0"/>
    <s v="P"/>
    <s v="Active"/>
    <n v="59"/>
    <x v="58"/>
    <s v="N"/>
    <x v="30"/>
    <n v="1071"/>
    <x v="0"/>
    <s v="Niederl. 3"/>
    <n v="1"/>
    <s v="Department"/>
    <s v="Supervisor"/>
    <s v="Non-Mgm."/>
    <s v="ang."/>
    <s v="M"/>
    <d v="1998-07-01T00:00:00"/>
    <m/>
    <s v=""/>
    <n v="21"/>
    <d v="1962-08-29T00:00:00"/>
    <n v="57"/>
    <s v="N"/>
    <n v="30"/>
    <n v="2.5"/>
    <n v="39"/>
    <x v="0"/>
    <n v="1"/>
    <n v="30"/>
    <n v="0"/>
    <n v="1060"/>
    <n v="232.40500000000003"/>
    <n v="0"/>
    <n v="0"/>
    <n v="0"/>
    <n v="0"/>
    <n v="0"/>
    <n v="0"/>
    <n v="0"/>
    <n v="0"/>
    <n v="0"/>
    <n v="0"/>
    <n v="0"/>
    <n v="0"/>
    <n v="26.5"/>
    <n v="0"/>
    <n v="0"/>
    <n v="0"/>
    <n v="0"/>
    <n v="5.9346750000000004"/>
    <n v="0"/>
    <n v="0"/>
  </r>
  <r>
    <d v="2020-04-01T00:00:00"/>
    <x v="0"/>
    <s v="P"/>
    <s v="Active"/>
    <n v="60"/>
    <x v="59"/>
    <s v="N"/>
    <x v="16"/>
    <n v="1067"/>
    <x v="3"/>
    <s v="Niederl. 8"/>
    <n v="1"/>
    <s v="Department"/>
    <s v="Supervisor"/>
    <s v="Non-Mgm."/>
    <s v="ang."/>
    <s v="M"/>
    <d v="1998-10-01T00:00:00"/>
    <m/>
    <s v=""/>
    <n v="21"/>
    <d v="1964-03-17T00:00:00"/>
    <n v="55"/>
    <s v="N"/>
    <n v="30"/>
    <n v="2.5"/>
    <n v="39"/>
    <x v="0"/>
    <n v="1"/>
    <n v="30"/>
    <n v="0"/>
    <n v="1061"/>
    <n v="232.62425000000002"/>
    <n v="0"/>
    <n v="0"/>
    <n v="0"/>
    <n v="0"/>
    <n v="0"/>
    <n v="0"/>
    <n v="0"/>
    <n v="0"/>
    <n v="0"/>
    <n v="0"/>
    <n v="0"/>
    <n v="0"/>
    <n v="26.5"/>
    <n v="0"/>
    <n v="0"/>
    <n v="0"/>
    <n v="0"/>
    <n v="5.9346750000000004"/>
    <n v="0"/>
    <n v="0"/>
  </r>
  <r>
    <d v="2020-04-01T00:00:00"/>
    <x v="0"/>
    <s v="P"/>
    <s v="Active"/>
    <n v="61"/>
    <x v="60"/>
    <s v="N"/>
    <x v="29"/>
    <n v="1079"/>
    <x v="0"/>
    <s v="Niederl. 3"/>
    <n v="1"/>
    <s v="Department"/>
    <s v="Supervisor"/>
    <s v="Non-Mgm."/>
    <s v="ang."/>
    <s v="M"/>
    <d v="1999-01-18T00:00:00"/>
    <m/>
    <s v=""/>
    <n v="20"/>
    <d v="1963-07-23T00:00:00"/>
    <n v="56"/>
    <s v="N"/>
    <n v="30"/>
    <n v="2.5"/>
    <n v="39"/>
    <x v="0"/>
    <n v="1"/>
    <n v="30"/>
    <n v="0"/>
    <n v="1062"/>
    <n v="232.84350000000001"/>
    <n v="0"/>
    <n v="0"/>
    <n v="0"/>
    <n v="0"/>
    <n v="0"/>
    <n v="0"/>
    <n v="0"/>
    <n v="0"/>
    <n v="0"/>
    <n v="0"/>
    <n v="0"/>
    <n v="0"/>
    <n v="26.5"/>
    <n v="0"/>
    <n v="0"/>
    <n v="0"/>
    <n v="0"/>
    <n v="5.9346750000000004"/>
    <n v="0"/>
    <n v="0"/>
  </r>
  <r>
    <d v="2020-04-01T00:00:00"/>
    <x v="0"/>
    <s v="P"/>
    <s v="Active"/>
    <n v="62"/>
    <x v="61"/>
    <s v="N"/>
    <x v="17"/>
    <n v="1088"/>
    <x v="0"/>
    <s v="Niederl. 3"/>
    <n v="1"/>
    <s v="Department"/>
    <s v="Supervisor"/>
    <s v="Supervisor"/>
    <s v="ang."/>
    <s v="M"/>
    <d v="1999-04-01T00:00:00"/>
    <m/>
    <s v=""/>
    <n v="20"/>
    <d v="1972-12-13T00:00:00"/>
    <n v="47"/>
    <s v="N"/>
    <n v="30"/>
    <n v="2.5"/>
    <n v="39"/>
    <x v="0"/>
    <n v="1"/>
    <n v="30"/>
    <n v="0"/>
    <n v="1063"/>
    <n v="233.06275000000002"/>
    <n v="0"/>
    <n v="0"/>
    <n v="0"/>
    <n v="0"/>
    <n v="0"/>
    <n v="0"/>
    <n v="0"/>
    <n v="0"/>
    <n v="0"/>
    <n v="0"/>
    <n v="0"/>
    <n v="0"/>
    <n v="26.5"/>
    <n v="0"/>
    <n v="0"/>
    <n v="0"/>
    <n v="0"/>
    <n v="5.9346750000000004"/>
    <n v="0"/>
    <n v="0"/>
  </r>
  <r>
    <d v="2020-04-01T00:00:00"/>
    <x v="0"/>
    <s v="P"/>
    <s v="Active"/>
    <n v="63"/>
    <x v="62"/>
    <s v="N"/>
    <x v="17"/>
    <n v="1088"/>
    <x v="0"/>
    <s v="Niederl. 3"/>
    <n v="1"/>
    <s v="Department"/>
    <s v="Supervisor"/>
    <s v="Non-Mgm."/>
    <s v="ang."/>
    <s v="W"/>
    <d v="1999-05-01T00:00:00"/>
    <m/>
    <s v=""/>
    <n v="20"/>
    <d v="1962-06-26T00:00:00"/>
    <n v="57"/>
    <s v="N"/>
    <n v="30"/>
    <n v="2.5"/>
    <n v="39"/>
    <x v="0"/>
    <n v="1"/>
    <n v="30"/>
    <n v="0"/>
    <n v="1064"/>
    <n v="233.28200000000004"/>
    <n v="0"/>
    <n v="0"/>
    <n v="0"/>
    <n v="0"/>
    <n v="0"/>
    <n v="0"/>
    <n v="0"/>
    <n v="0"/>
    <n v="0"/>
    <n v="0"/>
    <n v="0"/>
    <n v="0"/>
    <n v="26.5"/>
    <n v="0"/>
    <n v="0"/>
    <n v="0"/>
    <n v="0"/>
    <n v="5.9346750000000004"/>
    <n v="0"/>
    <n v="0"/>
  </r>
  <r>
    <d v="2020-04-01T00:00:00"/>
    <x v="0"/>
    <s v="P"/>
    <s v="Active"/>
    <n v="64"/>
    <x v="63"/>
    <s v="N"/>
    <x v="31"/>
    <n v="1059"/>
    <x v="2"/>
    <s v="Niederl. 7"/>
    <n v="1"/>
    <s v="Department"/>
    <s v="Supervisor"/>
    <s v="Non-Mgm."/>
    <s v="ang."/>
    <s v="M"/>
    <d v="1999-06-01T00:00:00"/>
    <m/>
    <s v=""/>
    <n v="20"/>
    <d v="1974-07-06T00:00:00"/>
    <n v="45"/>
    <s v="J"/>
    <n v="30"/>
    <n v="2.5"/>
    <n v="39"/>
    <x v="0"/>
    <n v="1"/>
    <n v="30"/>
    <n v="0"/>
    <n v="1065"/>
    <n v="233.50125"/>
    <n v="0"/>
    <n v="875"/>
    <n v="60"/>
    <n v="0"/>
    <n v="0"/>
    <n v="0"/>
    <n v="0"/>
    <n v="0"/>
    <n v="0"/>
    <n v="0"/>
    <n v="61.442307692307693"/>
    <n v="48.812500000000007"/>
    <n v="26.5"/>
    <n v="0"/>
    <n v="0"/>
    <n v="0"/>
    <n v="0"/>
    <n v="240.01948918269235"/>
    <n v="104.5"/>
    <n v="0"/>
  </r>
  <r>
    <d v="2020-04-01T00:00:00"/>
    <x v="0"/>
    <s v="P"/>
    <s v="Active"/>
    <n v="65"/>
    <x v="64"/>
    <s v="N"/>
    <x v="22"/>
    <n v="1041"/>
    <x v="4"/>
    <s v="Niederl. 6"/>
    <n v="1"/>
    <s v="Department"/>
    <s v="Supervisor"/>
    <s v="Non-Mgm."/>
    <s v="ang."/>
    <s v="M"/>
    <d v="1999-06-01T00:00:00"/>
    <m/>
    <s v=""/>
    <n v="20"/>
    <d v="1962-06-26T00:00:00"/>
    <n v="57"/>
    <s v="J"/>
    <n v="30"/>
    <n v="2.5"/>
    <n v="39"/>
    <x v="0"/>
    <n v="1"/>
    <n v="30"/>
    <n v="0"/>
    <n v="1066"/>
    <n v="233.72050000000002"/>
    <n v="0"/>
    <n v="0"/>
    <n v="0"/>
    <n v="0"/>
    <n v="0"/>
    <n v="0"/>
    <n v="0"/>
    <n v="0"/>
    <n v="0"/>
    <n v="0"/>
    <n v="61.5"/>
    <n v="48.858333333333334"/>
    <n v="26.5"/>
    <n v="0"/>
    <n v="0"/>
    <n v="0"/>
    <n v="0"/>
    <n v="30.649423750000004"/>
    <n v="0"/>
    <n v="0"/>
  </r>
  <r>
    <d v="2020-04-01T00:00:00"/>
    <x v="0"/>
    <s v="P"/>
    <s v="Active"/>
    <n v="66"/>
    <x v="65"/>
    <s v="N"/>
    <x v="31"/>
    <n v="1034"/>
    <x v="5"/>
    <s v="Niederl. 5"/>
    <n v="1"/>
    <s v="Department"/>
    <s v="Supervisor"/>
    <s v="Non-Mgm."/>
    <s v="ang."/>
    <s v="M"/>
    <d v="1999-07-01T00:00:00"/>
    <m/>
    <s v=""/>
    <n v="20"/>
    <d v="1969-11-17T00:00:00"/>
    <n v="50"/>
    <s v="J"/>
    <n v="30"/>
    <n v="2.5"/>
    <n v="39"/>
    <x v="0"/>
    <n v="1"/>
    <n v="30"/>
    <n v="0"/>
    <n v="1067"/>
    <n v="233.93975"/>
    <n v="0"/>
    <n v="0"/>
    <n v="60"/>
    <n v="0"/>
    <n v="238.38"/>
    <n v="0"/>
    <n v="0"/>
    <n v="0"/>
    <n v="0"/>
    <n v="0"/>
    <n v="61.557692307692307"/>
    <n v="48.904166666666676"/>
    <n v="26.5"/>
    <n v="0"/>
    <n v="0"/>
    <n v="0"/>
    <n v="0"/>
    <n v="97.494809317307698"/>
    <n v="84.55"/>
    <n v="0"/>
  </r>
  <r>
    <d v="2020-04-01T00:00:00"/>
    <x v="0"/>
    <s v="P"/>
    <s v="Active"/>
    <n v="67"/>
    <x v="66"/>
    <s v="N"/>
    <x v="32"/>
    <n v="1077"/>
    <x v="0"/>
    <s v="Niederl. 3"/>
    <n v="1"/>
    <s v="Department"/>
    <s v="Supervisor"/>
    <s v="Non-Mgm."/>
    <s v="ang."/>
    <s v="W"/>
    <d v="1999-07-01T00:00:00"/>
    <m/>
    <s v=""/>
    <n v="20"/>
    <d v="1963-06-08T00:00:00"/>
    <n v="56"/>
    <s v="N"/>
    <n v="30"/>
    <n v="2.5"/>
    <n v="39"/>
    <x v="0"/>
    <n v="1"/>
    <n v="30"/>
    <n v="0"/>
    <n v="1068"/>
    <n v="234.15899999999999"/>
    <n v="0"/>
    <n v="0"/>
    <n v="0"/>
    <n v="0"/>
    <n v="0"/>
    <n v="0"/>
    <n v="0"/>
    <n v="0"/>
    <n v="0"/>
    <n v="0"/>
    <n v="0"/>
    <n v="0"/>
    <n v="26.5"/>
    <n v="0"/>
    <n v="0"/>
    <n v="0"/>
    <n v="0"/>
    <n v="5.9346750000000004"/>
    <n v="0"/>
    <n v="0"/>
  </r>
  <r>
    <d v="2020-04-01T00:00:00"/>
    <x v="0"/>
    <s v="P"/>
    <s v="Active"/>
    <n v="68"/>
    <x v="67"/>
    <s v="N"/>
    <x v="12"/>
    <n v="1089"/>
    <x v="0"/>
    <s v="Niederl. 3"/>
    <n v="1"/>
    <s v="Department"/>
    <s v="Supervisor"/>
    <s v="Non-Mgm."/>
    <s v="ang."/>
    <s v="W"/>
    <d v="1999-08-01T00:00:00"/>
    <m/>
    <s v=""/>
    <n v="20"/>
    <d v="1970-04-17T00:00:00"/>
    <n v="49"/>
    <s v="N"/>
    <n v="12"/>
    <n v="1"/>
    <n v="15"/>
    <x v="0"/>
    <n v="0.38461538461538464"/>
    <n v="30"/>
    <n v="0"/>
    <n v="1069"/>
    <n v="234.37825000000001"/>
    <n v="0"/>
    <n v="0"/>
    <n v="0"/>
    <n v="0"/>
    <n v="0"/>
    <n v="0"/>
    <n v="0"/>
    <n v="0"/>
    <n v="0"/>
    <n v="0"/>
    <n v="0"/>
    <n v="0"/>
    <n v="26.5"/>
    <n v="0"/>
    <n v="0"/>
    <n v="0"/>
    <n v="0"/>
    <n v="5.9346750000000004"/>
    <n v="0"/>
    <n v="0"/>
  </r>
  <r>
    <d v="2020-04-01T00:00:00"/>
    <x v="0"/>
    <s v="P"/>
    <s v="Active"/>
    <n v="69"/>
    <x v="68"/>
    <s v="N"/>
    <x v="5"/>
    <n v="1093"/>
    <x v="0"/>
    <s v="Niederl. 3"/>
    <n v="1"/>
    <s v="Department"/>
    <s v="Supervisor"/>
    <s v="Non-Mgm."/>
    <s v="ang."/>
    <s v="M"/>
    <d v="1999-09-01T00:00:00"/>
    <m/>
    <s v=""/>
    <n v="20"/>
    <d v="1981-03-15T00:00:00"/>
    <n v="38"/>
    <s v="N"/>
    <n v="30"/>
    <n v="2.5"/>
    <n v="39"/>
    <x v="0"/>
    <n v="1"/>
    <n v="30"/>
    <n v="0"/>
    <n v="1070"/>
    <n v="234.59750000000003"/>
    <n v="0"/>
    <n v="0"/>
    <n v="0"/>
    <n v="0"/>
    <n v="0"/>
    <n v="0"/>
    <n v="0"/>
    <n v="0"/>
    <n v="0"/>
    <n v="0"/>
    <n v="0"/>
    <n v="0"/>
    <n v="26.5"/>
    <n v="0"/>
    <n v="0"/>
    <n v="0"/>
    <n v="0"/>
    <n v="5.9346750000000004"/>
    <n v="0"/>
    <n v="0"/>
  </r>
  <r>
    <d v="2020-04-01T00:00:00"/>
    <x v="0"/>
    <s v="P"/>
    <s v="Active"/>
    <n v="70"/>
    <x v="69"/>
    <s v="N"/>
    <x v="10"/>
    <n v="1075"/>
    <x v="0"/>
    <s v="Niederl. 3"/>
    <n v="1"/>
    <s v="Department"/>
    <s v="Supervisor"/>
    <s v="Non-Mgm."/>
    <s v="ang."/>
    <s v="M"/>
    <d v="1999-09-01T00:00:00"/>
    <m/>
    <s v=""/>
    <n v="20"/>
    <d v="1971-11-28T00:00:00"/>
    <n v="48"/>
    <s v="N"/>
    <n v="30"/>
    <n v="2.5"/>
    <n v="39"/>
    <x v="0"/>
    <n v="1"/>
    <n v="30"/>
    <n v="0"/>
    <n v="1071"/>
    <n v="234.81675000000001"/>
    <n v="0"/>
    <n v="0"/>
    <n v="0"/>
    <n v="0"/>
    <n v="0"/>
    <n v="0"/>
    <n v="0"/>
    <n v="0"/>
    <n v="0"/>
    <n v="0"/>
    <n v="0"/>
    <n v="0"/>
    <n v="26.5"/>
    <n v="0"/>
    <n v="0"/>
    <n v="0"/>
    <n v="0"/>
    <n v="5.9346750000000004"/>
    <n v="0"/>
    <n v="0"/>
  </r>
  <r>
    <d v="2020-04-01T00:00:00"/>
    <x v="0"/>
    <s v="P"/>
    <s v="Active"/>
    <n v="71"/>
    <x v="70"/>
    <s v="N"/>
    <x v="22"/>
    <n v="1053"/>
    <x v="3"/>
    <s v="Niederl. 8"/>
    <n v="1"/>
    <s v="Department"/>
    <s v="Supervisor"/>
    <s v="Non-Mgm."/>
    <s v="ang."/>
    <s v="M"/>
    <d v="2000-02-14T00:00:00"/>
    <m/>
    <s v=""/>
    <n v="19"/>
    <d v="1966-08-08T00:00:00"/>
    <n v="53"/>
    <s v="J"/>
    <n v="30"/>
    <n v="2.5"/>
    <n v="39"/>
    <x v="0"/>
    <n v="1"/>
    <n v="30"/>
    <n v="0"/>
    <n v="1072"/>
    <n v="235.036"/>
    <n v="0"/>
    <n v="0"/>
    <n v="0"/>
    <n v="0"/>
    <n v="0"/>
    <n v="0"/>
    <n v="0"/>
    <n v="0"/>
    <n v="0"/>
    <n v="0"/>
    <n v="61.846153846153854"/>
    <n v="49.133333333333333"/>
    <n v="26.5"/>
    <n v="0"/>
    <n v="0"/>
    <n v="0"/>
    <n v="0"/>
    <n v="30.788531153846158"/>
    <n v="0"/>
    <n v="28.601666666666667"/>
  </r>
  <r>
    <d v="2020-04-01T00:00:00"/>
    <x v="0"/>
    <s v="P"/>
    <s v="Active"/>
    <n v="72"/>
    <x v="71"/>
    <s v="N"/>
    <x v="9"/>
    <n v="1087"/>
    <x v="0"/>
    <s v="Niederl. 3"/>
    <n v="1"/>
    <s v="Department"/>
    <s v="Supervisor"/>
    <s v="Non-Mgm."/>
    <s v="ang."/>
    <s v="M"/>
    <d v="2000-06-01T00:00:00"/>
    <m/>
    <s v=""/>
    <n v="19"/>
    <d v="1971-08-25T00:00:00"/>
    <n v="48"/>
    <s v="N"/>
    <n v="30"/>
    <n v="2.5"/>
    <n v="39"/>
    <x v="0"/>
    <n v="1"/>
    <n v="30"/>
    <n v="0"/>
    <n v="1073"/>
    <n v="235.25524999999999"/>
    <n v="0"/>
    <n v="0"/>
    <n v="0"/>
    <n v="0"/>
    <n v="0"/>
    <n v="0"/>
    <n v="0"/>
    <n v="0"/>
    <n v="0"/>
    <n v="0"/>
    <n v="0"/>
    <n v="0"/>
    <n v="26.5"/>
    <n v="0"/>
    <n v="0"/>
    <n v="0"/>
    <n v="0"/>
    <n v="5.9346750000000004"/>
    <n v="0"/>
    <n v="28.601666666666667"/>
  </r>
  <r>
    <d v="2020-04-01T00:00:00"/>
    <x v="0"/>
    <s v="P"/>
    <s v="Active"/>
    <n v="73"/>
    <x v="72"/>
    <s v="N"/>
    <x v="2"/>
    <n v="1010"/>
    <x v="1"/>
    <s v="Niederl. 1"/>
    <n v="1"/>
    <s v="Department"/>
    <s v="Supervisor"/>
    <s v="Manager"/>
    <s v="ang."/>
    <s v="M"/>
    <d v="2000-08-01T00:00:00"/>
    <m/>
    <s v=""/>
    <n v="19"/>
    <d v="1971-06-24T00:00:00"/>
    <n v="48"/>
    <s v="N"/>
    <n v="30"/>
    <n v="2.5"/>
    <n v="39"/>
    <x v="0"/>
    <n v="1"/>
    <n v="30"/>
    <n v="0"/>
    <n v="1074"/>
    <n v="235.47450000000001"/>
    <n v="0"/>
    <n v="0"/>
    <n v="0"/>
    <n v="0"/>
    <n v="0"/>
    <n v="0"/>
    <n v="0"/>
    <n v="0"/>
    <n v="0"/>
    <n v="0"/>
    <n v="0"/>
    <n v="0"/>
    <n v="26.5"/>
    <n v="0"/>
    <n v="0"/>
    <n v="0"/>
    <n v="0"/>
    <n v="5.9346750000000004"/>
    <n v="0"/>
    <n v="28.601666666666667"/>
  </r>
  <r>
    <d v="2020-04-01T00:00:00"/>
    <x v="0"/>
    <s v="P"/>
    <s v="Active"/>
    <n v="74"/>
    <x v="73"/>
    <s v="N"/>
    <x v="22"/>
    <n v="1029"/>
    <x v="6"/>
    <s v="Niederl. 10"/>
    <n v="1"/>
    <s v="Department"/>
    <s v="Supervisor"/>
    <s v="Non-Mgm."/>
    <s v="ang."/>
    <s v="M"/>
    <d v="2000-09-01T00:00:00"/>
    <m/>
    <s v=""/>
    <n v="19"/>
    <d v="1955-04-09T00:00:00"/>
    <n v="64"/>
    <s v="J"/>
    <n v="30"/>
    <n v="2.5"/>
    <n v="39"/>
    <x v="0"/>
    <n v="1"/>
    <n v="30"/>
    <n v="0"/>
    <n v="1075"/>
    <n v="235.69375000000002"/>
    <n v="0"/>
    <n v="0"/>
    <n v="0"/>
    <n v="0"/>
    <n v="0"/>
    <n v="0"/>
    <n v="0"/>
    <n v="0"/>
    <n v="0"/>
    <n v="0"/>
    <n v="62.019230769230774"/>
    <n v="49.270833333333336"/>
    <n v="26.5"/>
    <n v="0"/>
    <n v="0"/>
    <n v="0"/>
    <n v="0"/>
    <n v="30.858084855769235"/>
    <n v="0"/>
    <n v="28.601666666666667"/>
  </r>
  <r>
    <d v="2020-04-01T00:00:00"/>
    <x v="0"/>
    <s v="P"/>
    <s v="Active"/>
    <n v="75"/>
    <x v="74"/>
    <s v="N"/>
    <x v="9"/>
    <n v="1087"/>
    <x v="0"/>
    <s v="Niederl. 3"/>
    <n v="1"/>
    <s v="Department"/>
    <s v="Supervisor"/>
    <s v="Non-Mgm."/>
    <s v="ang."/>
    <s v="M"/>
    <d v="2000-09-04T00:00:00"/>
    <m/>
    <s v=""/>
    <n v="19"/>
    <d v="1973-06-14T00:00:00"/>
    <n v="46"/>
    <s v="N"/>
    <n v="30"/>
    <n v="2.5"/>
    <n v="39"/>
    <x v="0"/>
    <n v="1"/>
    <n v="30"/>
    <n v="0"/>
    <n v="1076"/>
    <n v="235.91300000000001"/>
    <n v="0"/>
    <n v="0"/>
    <n v="0"/>
    <n v="0"/>
    <n v="0"/>
    <n v="0"/>
    <n v="0"/>
    <n v="0"/>
    <n v="0"/>
    <n v="0"/>
    <n v="0"/>
    <n v="0"/>
    <n v="26.5"/>
    <n v="0"/>
    <n v="0"/>
    <n v="0"/>
    <n v="0"/>
    <n v="5.9346750000000004"/>
    <n v="0"/>
    <n v="28.601666666666667"/>
  </r>
  <r>
    <d v="2020-04-01T00:00:00"/>
    <x v="0"/>
    <s v="P"/>
    <s v="Active"/>
    <n v="76"/>
    <x v="75"/>
    <s v="N"/>
    <x v="23"/>
    <n v="1068"/>
    <x v="0"/>
    <s v="Niederl. 3"/>
    <n v="1"/>
    <s v="Department"/>
    <s v="Supervisor"/>
    <s v="Non-Mgm."/>
    <s v="ang."/>
    <s v="W"/>
    <d v="2000-10-01T00:00:00"/>
    <m/>
    <s v=""/>
    <n v="19"/>
    <d v="1960-12-05T00:00:00"/>
    <n v="59"/>
    <s v="N"/>
    <n v="30"/>
    <n v="2.5"/>
    <n v="39"/>
    <x v="0"/>
    <n v="1"/>
    <n v="30"/>
    <n v="0"/>
    <n v="1077"/>
    <n v="236.13225"/>
    <n v="0"/>
    <n v="0"/>
    <n v="0"/>
    <n v="0"/>
    <n v="0"/>
    <n v="0"/>
    <n v="0"/>
    <n v="0"/>
    <n v="0"/>
    <n v="0"/>
    <n v="0"/>
    <n v="0"/>
    <n v="26.5"/>
    <n v="0"/>
    <n v="0"/>
    <n v="0"/>
    <n v="0"/>
    <n v="5.9346750000000004"/>
    <n v="0"/>
    <n v="28.601666666666667"/>
  </r>
  <r>
    <d v="2020-04-01T00:00:00"/>
    <x v="0"/>
    <s v="P"/>
    <s v="Active"/>
    <n v="77"/>
    <x v="76"/>
    <s v="N"/>
    <x v="30"/>
    <n v="1071"/>
    <x v="0"/>
    <s v="Niederl. 3"/>
    <n v="1"/>
    <s v="Department"/>
    <s v="Supervisor"/>
    <s v="Non-Mgm."/>
    <s v="ang."/>
    <s v="M"/>
    <d v="2000-11-01T00:00:00"/>
    <m/>
    <s v=""/>
    <n v="19"/>
    <d v="1970-03-12T00:00:00"/>
    <n v="49"/>
    <s v="N"/>
    <n v="30"/>
    <n v="2.5"/>
    <n v="39"/>
    <x v="0"/>
    <n v="1"/>
    <n v="30"/>
    <n v="0"/>
    <n v="1078"/>
    <n v="236.35150000000002"/>
    <n v="0"/>
    <n v="0"/>
    <n v="0"/>
    <n v="0"/>
    <n v="0"/>
    <n v="0"/>
    <n v="0"/>
    <n v="0"/>
    <n v="0"/>
    <n v="0"/>
    <n v="0"/>
    <n v="0"/>
    <n v="26.5"/>
    <n v="0"/>
    <n v="0"/>
    <n v="0"/>
    <n v="0"/>
    <n v="5.9346750000000004"/>
    <n v="0"/>
    <n v="28.601666666666667"/>
  </r>
  <r>
    <d v="2020-04-01T00:00:00"/>
    <x v="0"/>
    <s v="P"/>
    <s v="Active"/>
    <n v="78"/>
    <x v="77"/>
    <s v="N"/>
    <x v="9"/>
    <n v="1087"/>
    <x v="0"/>
    <s v="Niederl. 3"/>
    <n v="1"/>
    <s v="Department"/>
    <s v="Supervisor"/>
    <s v="Non-Mgm."/>
    <s v="ang."/>
    <s v="M"/>
    <d v="2000-12-01T00:00:00"/>
    <m/>
    <s v=""/>
    <n v="19"/>
    <d v="1957-02-12T00:00:00"/>
    <n v="62"/>
    <s v="N"/>
    <n v="30"/>
    <n v="2.5"/>
    <n v="39"/>
    <x v="0"/>
    <n v="1"/>
    <n v="30"/>
    <n v="0"/>
    <n v="1079"/>
    <n v="236.57075000000003"/>
    <n v="0"/>
    <n v="0"/>
    <n v="0"/>
    <n v="0"/>
    <n v="0"/>
    <n v="0"/>
    <n v="0"/>
    <n v="0"/>
    <n v="0"/>
    <n v="0"/>
    <n v="0"/>
    <n v="0"/>
    <n v="26.5"/>
    <n v="0"/>
    <n v="0"/>
    <n v="0"/>
    <n v="0"/>
    <n v="5.9346750000000004"/>
    <n v="0"/>
    <n v="28.601666666666667"/>
  </r>
  <r>
    <d v="2020-04-01T00:00:00"/>
    <x v="0"/>
    <s v="P"/>
    <s v="Active"/>
    <n v="79"/>
    <x v="78"/>
    <s v="N"/>
    <x v="22"/>
    <n v="1023"/>
    <x v="7"/>
    <s v="Niederl. 9"/>
    <n v="1"/>
    <s v="Department"/>
    <s v="Supervisor"/>
    <s v="Non-Mgm."/>
    <s v="ang."/>
    <s v="M"/>
    <d v="2001-01-01T00:00:00"/>
    <m/>
    <s v=""/>
    <n v="19"/>
    <d v="1971-08-22T00:00:00"/>
    <n v="48"/>
    <s v="J"/>
    <n v="30"/>
    <n v="2.5"/>
    <n v="39"/>
    <x v="0"/>
    <n v="1"/>
    <n v="30"/>
    <n v="0"/>
    <n v="1080"/>
    <n v="236.79000000000002"/>
    <n v="0"/>
    <n v="0"/>
    <n v="0"/>
    <n v="0"/>
    <n v="0"/>
    <n v="0"/>
    <n v="0"/>
    <n v="0"/>
    <n v="0"/>
    <n v="0"/>
    <n v="62.307692307692307"/>
    <n v="49.500000000000007"/>
    <n v="26.5"/>
    <n v="0"/>
    <n v="0"/>
    <n v="0"/>
    <n v="0"/>
    <n v="30.974007692307698"/>
    <n v="0"/>
    <n v="0"/>
  </r>
  <r>
    <d v="2020-04-01T00:00:00"/>
    <x v="0"/>
    <s v="P"/>
    <s v="Active"/>
    <n v="80"/>
    <x v="79"/>
    <s v="N"/>
    <x v="10"/>
    <n v="1075"/>
    <x v="0"/>
    <s v="Niederl. 3"/>
    <n v="1"/>
    <s v="Department"/>
    <s v="Supervisor"/>
    <s v="Manager"/>
    <s v="ang."/>
    <s v="M"/>
    <d v="2001-01-01T00:00:00"/>
    <m/>
    <s v=""/>
    <n v="19"/>
    <d v="1967-12-31T00:00:00"/>
    <n v="52"/>
    <s v="N"/>
    <n v="30"/>
    <n v="2.5"/>
    <n v="39"/>
    <x v="0"/>
    <n v="1"/>
    <n v="30"/>
    <n v="0"/>
    <n v="1081"/>
    <n v="237.00925000000001"/>
    <n v="0"/>
    <n v="0"/>
    <n v="0"/>
    <n v="0"/>
    <n v="0"/>
    <n v="0"/>
    <n v="0"/>
    <n v="0"/>
    <n v="0"/>
    <n v="0"/>
    <n v="0"/>
    <n v="0"/>
    <n v="26.5"/>
    <n v="0"/>
    <n v="0"/>
    <n v="0"/>
    <n v="0"/>
    <n v="5.9346750000000004"/>
    <n v="0"/>
    <n v="0"/>
  </r>
  <r>
    <d v="2020-04-01T00:00:00"/>
    <x v="0"/>
    <s v="P"/>
    <s v="Active"/>
    <n v="81"/>
    <x v="80"/>
    <s v="N"/>
    <x v="6"/>
    <n v="1014"/>
    <x v="1"/>
    <s v="Niederl. 1"/>
    <n v="1"/>
    <s v="Department"/>
    <s v="Supervisor"/>
    <s v="Manager"/>
    <s v="ang."/>
    <s v="W"/>
    <d v="2001-01-01T00:00:00"/>
    <m/>
    <s v=""/>
    <n v="19"/>
    <d v="1973-11-01T00:00:00"/>
    <n v="46"/>
    <s v="N"/>
    <n v="30"/>
    <n v="2.5"/>
    <n v="39"/>
    <x v="0"/>
    <n v="1"/>
    <n v="30"/>
    <n v="0"/>
    <n v="1082"/>
    <n v="237.2285"/>
    <n v="0"/>
    <n v="0"/>
    <n v="0"/>
    <n v="0"/>
    <n v="0"/>
    <n v="0"/>
    <n v="0"/>
    <n v="0"/>
    <n v="0"/>
    <n v="0"/>
    <n v="0"/>
    <n v="0"/>
    <n v="26.5"/>
    <n v="0"/>
    <n v="0"/>
    <n v="0"/>
    <n v="0"/>
    <n v="5.9346750000000004"/>
    <n v="0"/>
    <n v="0"/>
  </r>
  <r>
    <d v="2020-04-01T00:00:00"/>
    <x v="0"/>
    <s v="P"/>
    <s v="Active"/>
    <n v="82"/>
    <x v="81"/>
    <s v="N"/>
    <x v="33"/>
    <n v="1000"/>
    <x v="1"/>
    <s v="Niederl. 1"/>
    <n v="1"/>
    <s v="Department"/>
    <s v="Supervisor"/>
    <s v="Non-Mgm."/>
    <s v="ang."/>
    <s v="M"/>
    <d v="2001-01-01T00:00:00"/>
    <m/>
    <s v=""/>
    <n v="19"/>
    <d v="1971-01-18T00:00:00"/>
    <n v="48"/>
    <s v="N"/>
    <n v="30"/>
    <n v="2.5"/>
    <n v="39"/>
    <x v="0"/>
    <n v="1"/>
    <n v="30"/>
    <n v="0"/>
    <n v="1083"/>
    <n v="237.44775000000001"/>
    <n v="0"/>
    <n v="0"/>
    <n v="0"/>
    <n v="0"/>
    <n v="0"/>
    <n v="0"/>
    <n v="0"/>
    <n v="0"/>
    <n v="0"/>
    <n v="0"/>
    <n v="0"/>
    <n v="0"/>
    <n v="26.5"/>
    <n v="0"/>
    <n v="0"/>
    <n v="0"/>
    <n v="0"/>
    <n v="5.9346750000000004"/>
    <n v="0"/>
    <n v="0"/>
  </r>
  <r>
    <d v="2020-04-01T00:00:00"/>
    <x v="0"/>
    <s v="P"/>
    <s v="Active"/>
    <n v="83"/>
    <x v="82"/>
    <s v="N"/>
    <x v="34"/>
    <n v="1095"/>
    <x v="0"/>
    <s v="Niederl. 3"/>
    <n v="1"/>
    <s v="Department"/>
    <s v="Supervisor"/>
    <s v="Non-Mgm."/>
    <s v="ang."/>
    <s v="W"/>
    <d v="2001-01-15T00:00:00"/>
    <m/>
    <s v=""/>
    <n v="19"/>
    <d v="1973-01-08T00:00:00"/>
    <n v="47"/>
    <s v="N"/>
    <n v="30"/>
    <n v="2.5"/>
    <n v="39"/>
    <x v="0"/>
    <n v="1"/>
    <n v="30"/>
    <n v="0"/>
    <n v="1084"/>
    <n v="237.66700000000003"/>
    <n v="0"/>
    <n v="0"/>
    <n v="0"/>
    <n v="0"/>
    <n v="0"/>
    <n v="0"/>
    <n v="0"/>
    <n v="0"/>
    <n v="0"/>
    <n v="0"/>
    <n v="0"/>
    <n v="0"/>
    <n v="26.5"/>
    <n v="0"/>
    <n v="0"/>
    <n v="0"/>
    <n v="0"/>
    <n v="5.9346750000000004"/>
    <n v="0"/>
    <n v="0"/>
  </r>
  <r>
    <d v="2020-04-01T00:00:00"/>
    <x v="0"/>
    <s v="P"/>
    <s v="Active"/>
    <n v="84"/>
    <x v="83"/>
    <s v="N"/>
    <x v="35"/>
    <n v="1078"/>
    <x v="0"/>
    <s v="Niederl. 3"/>
    <n v="1"/>
    <s v="Department"/>
    <s v="Supervisor"/>
    <s v="Non-Mgm."/>
    <s v="ang."/>
    <s v="W"/>
    <d v="1996-07-01T00:00:00"/>
    <m/>
    <s v=""/>
    <n v="23"/>
    <d v="1965-08-27T00:00:00"/>
    <n v="54"/>
    <s v="N"/>
    <n v="30"/>
    <n v="2.5"/>
    <n v="39"/>
    <x v="0"/>
    <n v="1"/>
    <n v="30"/>
    <n v="0"/>
    <n v="1085"/>
    <n v="237.88625000000002"/>
    <n v="0"/>
    <n v="0"/>
    <n v="0"/>
    <n v="0"/>
    <n v="0"/>
    <n v="0"/>
    <n v="0"/>
    <n v="0"/>
    <n v="0"/>
    <n v="0"/>
    <n v="0"/>
    <n v="0"/>
    <n v="26.5"/>
    <n v="0"/>
    <n v="0"/>
    <n v="0"/>
    <n v="0"/>
    <n v="5.9346750000000004"/>
    <n v="0"/>
    <n v="0"/>
  </r>
  <r>
    <d v="2020-04-01T00:00:00"/>
    <x v="0"/>
    <s v="P"/>
    <s v="Active"/>
    <n v="85"/>
    <x v="84"/>
    <s v="N"/>
    <x v="36"/>
    <n v="1054"/>
    <x v="8"/>
    <s v="Niederl. 2"/>
    <n v="1"/>
    <s v="Department"/>
    <s v="Supervisor"/>
    <s v="Non-Mgm."/>
    <s v="ang."/>
    <s v="M"/>
    <d v="2001-03-01T00:00:00"/>
    <m/>
    <s v=""/>
    <n v="18"/>
    <d v="1960-02-02T00:00:00"/>
    <n v="59"/>
    <s v="N"/>
    <n v="30"/>
    <n v="2.5"/>
    <n v="39"/>
    <x v="0"/>
    <n v="1"/>
    <n v="30"/>
    <n v="0"/>
    <n v="1086"/>
    <n v="238.10550000000001"/>
    <n v="0"/>
    <n v="0"/>
    <n v="0"/>
    <n v="0"/>
    <n v="0"/>
    <n v="0"/>
    <n v="0"/>
    <n v="0"/>
    <n v="0"/>
    <n v="0"/>
    <n v="0"/>
    <n v="0"/>
    <n v="26.5"/>
    <n v="0"/>
    <n v="0"/>
    <n v="0"/>
    <n v="0"/>
    <n v="5.9346750000000004"/>
    <n v="0"/>
    <n v="0"/>
  </r>
  <r>
    <d v="2020-04-01T00:00:00"/>
    <x v="0"/>
    <s v="P"/>
    <s v="Active"/>
    <n v="86"/>
    <x v="85"/>
    <s v="N"/>
    <x v="2"/>
    <n v="1010"/>
    <x v="1"/>
    <s v="Niederl. 1"/>
    <n v="1"/>
    <s v="Department"/>
    <s v="Supervisor"/>
    <s v="Non-Mgm."/>
    <s v="ang."/>
    <s v="M"/>
    <d v="2001-03-01T00:00:00"/>
    <m/>
    <s v=""/>
    <n v="18"/>
    <d v="1976-04-01T00:00:00"/>
    <n v="43"/>
    <s v="N"/>
    <n v="30"/>
    <n v="2.5"/>
    <n v="39"/>
    <x v="0"/>
    <n v="1"/>
    <n v="30"/>
    <n v="0"/>
    <n v="1087"/>
    <n v="238.32474999999999"/>
    <n v="0"/>
    <n v="0"/>
    <n v="0"/>
    <n v="0"/>
    <n v="0"/>
    <n v="0"/>
    <n v="0"/>
    <n v="0"/>
    <n v="0"/>
    <n v="0"/>
    <n v="0"/>
    <n v="0"/>
    <n v="26.5"/>
    <n v="0"/>
    <n v="0"/>
    <n v="0"/>
    <n v="0"/>
    <n v="5.9346750000000004"/>
    <n v="0"/>
    <n v="0"/>
  </r>
  <r>
    <d v="2020-04-01T00:00:00"/>
    <x v="0"/>
    <s v="P"/>
    <s v="Active"/>
    <n v="87"/>
    <x v="86"/>
    <s v="N"/>
    <x v="36"/>
    <n v="1054"/>
    <x v="8"/>
    <s v="Niederl. 2"/>
    <n v="1"/>
    <s v="Department"/>
    <s v="Supervisor"/>
    <s v="Non-Mgm."/>
    <s v="ang."/>
    <s v="M"/>
    <d v="2001-03-21T00:00:00"/>
    <m/>
    <s v=""/>
    <n v="18"/>
    <d v="1961-02-09T00:00:00"/>
    <n v="58"/>
    <s v="N"/>
    <n v="29"/>
    <n v="2.4166666666666665"/>
    <n v="24"/>
    <x v="0"/>
    <n v="0.61538461538461542"/>
    <n v="30"/>
    <n v="0"/>
    <n v="1088"/>
    <n v="238.54400000000001"/>
    <n v="0"/>
    <n v="0"/>
    <n v="0"/>
    <n v="0"/>
    <n v="0"/>
    <n v="0"/>
    <n v="0"/>
    <n v="0"/>
    <n v="0"/>
    <n v="0"/>
    <n v="0"/>
    <n v="0"/>
    <n v="26.5"/>
    <n v="0"/>
    <n v="0"/>
    <n v="0"/>
    <n v="0"/>
    <n v="5.9346750000000004"/>
    <n v="0"/>
    <n v="0"/>
  </r>
  <r>
    <d v="2020-04-01T00:00:00"/>
    <x v="0"/>
    <s v="P"/>
    <s v="Active"/>
    <n v="88"/>
    <x v="87"/>
    <s v="N"/>
    <x v="36"/>
    <n v="1054"/>
    <x v="8"/>
    <s v="Niederl. 2"/>
    <n v="1"/>
    <s v="Department"/>
    <s v="Supervisor"/>
    <s v="Non-Mgm."/>
    <s v="ang."/>
    <s v="M"/>
    <d v="2001-04-01T00:00:00"/>
    <m/>
    <s v=""/>
    <n v="18"/>
    <d v="1957-05-29T00:00:00"/>
    <n v="62"/>
    <s v="J"/>
    <n v="30"/>
    <n v="2.5"/>
    <n v="39"/>
    <x v="0"/>
    <n v="1"/>
    <n v="30"/>
    <n v="0"/>
    <n v="1089"/>
    <n v="238.76325000000003"/>
    <n v="0"/>
    <n v="0"/>
    <n v="0"/>
    <n v="0"/>
    <n v="0"/>
    <n v="0"/>
    <n v="0"/>
    <n v="0"/>
    <n v="0"/>
    <n v="0"/>
    <n v="62.82692307692308"/>
    <n v="49.912500000000001"/>
    <n v="26.5"/>
    <n v="0"/>
    <n v="0"/>
    <n v="0"/>
    <n v="0"/>
    <n v="31.182668798076929"/>
    <n v="0"/>
    <n v="0"/>
  </r>
  <r>
    <d v="2020-04-01T00:00:00"/>
    <x v="0"/>
    <s v="P"/>
    <s v="Active"/>
    <n v="89"/>
    <x v="88"/>
    <s v="N"/>
    <x v="22"/>
    <n v="1035"/>
    <x v="5"/>
    <s v="Niederl. 5"/>
    <n v="1"/>
    <s v="Department"/>
    <s v="Supervisor"/>
    <s v="Non-Mgm."/>
    <s v="ang."/>
    <s v="M"/>
    <d v="2001-04-02T00:00:00"/>
    <m/>
    <s v=""/>
    <n v="18"/>
    <d v="1962-10-20T00:00:00"/>
    <n v="57"/>
    <s v="J"/>
    <n v="35"/>
    <n v="2.9166666666666665"/>
    <n v="39"/>
    <x v="0"/>
    <n v="1"/>
    <n v="30"/>
    <n v="0"/>
    <n v="1090"/>
    <n v="238.98250000000002"/>
    <n v="0"/>
    <n v="0"/>
    <n v="0"/>
    <n v="0"/>
    <n v="0"/>
    <n v="0"/>
    <n v="0"/>
    <n v="0"/>
    <n v="0"/>
    <n v="0"/>
    <n v="73.365384615384613"/>
    <n v="49.958333333333336"/>
    <n v="26.5"/>
    <n v="0"/>
    <n v="0"/>
    <n v="0"/>
    <n v="0"/>
    <n v="33.553021634615391"/>
    <n v="0"/>
    <n v="0"/>
  </r>
  <r>
    <d v="2020-04-01T00:00:00"/>
    <x v="0"/>
    <s v="P"/>
    <s v="Active"/>
    <n v="90"/>
    <x v="89"/>
    <s v="N"/>
    <x v="36"/>
    <n v="1054"/>
    <x v="8"/>
    <s v="Niederl. 2"/>
    <n v="1"/>
    <s v="Department"/>
    <s v="Supervisor"/>
    <s v="Non-Mgm."/>
    <s v="ang."/>
    <s v="M"/>
    <d v="2001-05-07T00:00:00"/>
    <m/>
    <s v=""/>
    <n v="18"/>
    <d v="1968-11-29T00:00:00"/>
    <n v="51"/>
    <s v="N"/>
    <n v="30"/>
    <n v="2.5"/>
    <n v="39"/>
    <x v="0"/>
    <n v="1"/>
    <n v="30"/>
    <n v="0"/>
    <n v="1091"/>
    <n v="239.20175"/>
    <n v="0"/>
    <n v="0"/>
    <n v="0"/>
    <n v="0"/>
    <n v="0"/>
    <n v="0"/>
    <n v="0"/>
    <n v="0"/>
    <n v="0"/>
    <n v="0"/>
    <n v="0"/>
    <n v="0"/>
    <n v="26.5"/>
    <n v="0"/>
    <n v="0"/>
    <n v="0"/>
    <n v="0"/>
    <n v="5.9346750000000004"/>
    <n v="0"/>
    <n v="0"/>
  </r>
  <r>
    <d v="2020-04-01T00:00:00"/>
    <x v="0"/>
    <s v="P"/>
    <s v="Active"/>
    <n v="91"/>
    <x v="90"/>
    <s v="N"/>
    <x v="22"/>
    <n v="1060"/>
    <x v="2"/>
    <s v="Niederl. 7"/>
    <n v="1"/>
    <s v="Department"/>
    <s v="Supervisor"/>
    <s v="Non-Mgm."/>
    <s v="ang."/>
    <s v="M"/>
    <d v="2001-07-01T00:00:00"/>
    <m/>
    <s v=""/>
    <n v="18"/>
    <d v="1980-04-28T00:00:00"/>
    <n v="39"/>
    <s v="J"/>
    <n v="30"/>
    <n v="2.5"/>
    <n v="39"/>
    <x v="0"/>
    <n v="1"/>
    <n v="30"/>
    <n v="0"/>
    <n v="1092"/>
    <n v="239.42100000000002"/>
    <n v="0"/>
    <n v="0"/>
    <n v="0"/>
    <n v="0"/>
    <n v="0"/>
    <n v="0"/>
    <n v="0"/>
    <n v="0"/>
    <n v="0"/>
    <n v="0"/>
    <n v="63"/>
    <n v="50.050000000000004"/>
    <n v="26.5"/>
    <n v="0"/>
    <n v="0"/>
    <n v="0"/>
    <n v="0"/>
    <n v="31.252222500000006"/>
    <n v="0"/>
    <n v="0"/>
  </r>
  <r>
    <d v="2020-04-01T00:00:00"/>
    <x v="0"/>
    <s v="P"/>
    <s v="Active"/>
    <n v="92"/>
    <x v="91"/>
    <s v="N"/>
    <x v="22"/>
    <n v="1047"/>
    <x v="9"/>
    <s v="Niederl. 4"/>
    <n v="1"/>
    <s v="Department"/>
    <s v="Supervisor"/>
    <s v="Non-Mgm."/>
    <s v="ang."/>
    <s v="M"/>
    <d v="2001-07-01T00:00:00"/>
    <m/>
    <s v=""/>
    <n v="18"/>
    <d v="1973-09-27T00:00:00"/>
    <n v="46"/>
    <s v="J"/>
    <n v="30"/>
    <n v="2.5"/>
    <n v="39"/>
    <x v="0"/>
    <n v="1"/>
    <n v="30"/>
    <n v="0"/>
    <n v="1093"/>
    <n v="239.64025000000004"/>
    <n v="0"/>
    <n v="0"/>
    <n v="0"/>
    <n v="0"/>
    <n v="0"/>
    <n v="0"/>
    <n v="0"/>
    <n v="0"/>
    <n v="0"/>
    <n v="0"/>
    <n v="63.057692307692314"/>
    <n v="50.095833333333331"/>
    <n v="26.5"/>
    <n v="0"/>
    <n v="0"/>
    <n v="0"/>
    <n v="0"/>
    <n v="31.275407067307697"/>
    <n v="0"/>
    <n v="0"/>
  </r>
  <r>
    <d v="2020-04-01T00:00:00"/>
    <x v="0"/>
    <s v="P"/>
    <s v="Active"/>
    <n v="93"/>
    <x v="92"/>
    <s v="Y"/>
    <x v="20"/>
    <n v="1058"/>
    <x v="2"/>
    <s v="Niederl. 7"/>
    <n v="0.5"/>
    <s v="Department"/>
    <s v="Supervisor"/>
    <s v="Non-Mgm."/>
    <s v="ang."/>
    <s v="M"/>
    <d v="2001-07-01T00:00:00"/>
    <m/>
    <s v=""/>
    <n v="18"/>
    <d v="1961-03-28T00:00:00"/>
    <n v="58"/>
    <s v="J"/>
    <n v="30"/>
    <n v="2.5"/>
    <n v="39"/>
    <x v="0"/>
    <n v="0.5"/>
    <n v="30"/>
    <n v="0"/>
    <n v="1094"/>
    <n v="239.8595"/>
    <n v="0"/>
    <n v="0"/>
    <n v="0"/>
    <n v="0"/>
    <n v="0"/>
    <n v="0"/>
    <n v="0"/>
    <n v="0"/>
    <n v="0"/>
    <n v="0"/>
    <n v="63.115384615384613"/>
    <n v="50.141666666666673"/>
    <n v="13.25"/>
    <n v="0"/>
    <n v="0"/>
    <n v="0"/>
    <n v="0"/>
    <n v="28.331254134615389"/>
    <n v="0"/>
    <n v="0"/>
  </r>
  <r>
    <d v="2020-04-01T00:00:00"/>
    <x v="0"/>
    <s v="P"/>
    <s v="Active"/>
    <n v="93"/>
    <x v="92"/>
    <s v="Y"/>
    <x v="20"/>
    <n v="1051"/>
    <x v="3"/>
    <s v="Niederl. 8"/>
    <n v="0.5"/>
    <s v="Department"/>
    <s v="Supervisor"/>
    <s v="Non-Mgm."/>
    <s v="ang."/>
    <s v="M"/>
    <d v="2001-07-01T00:00:00"/>
    <m/>
    <s v=""/>
    <n v="18"/>
    <d v="1961-03-28T00:00:00"/>
    <n v="58"/>
    <s v="J"/>
    <n v="30"/>
    <n v="2.5"/>
    <n v="39"/>
    <x v="0"/>
    <n v="0.5"/>
    <n v="30"/>
    <n v="0"/>
    <n v="1095"/>
    <n v="240.07875000000001"/>
    <n v="0"/>
    <n v="0"/>
    <n v="0"/>
    <n v="0"/>
    <n v="0"/>
    <n v="0"/>
    <n v="0"/>
    <n v="0"/>
    <n v="0"/>
    <n v="0"/>
    <n v="63.17307692307692"/>
    <n v="50.187500000000007"/>
    <n v="13.25"/>
    <n v="0"/>
    <n v="0"/>
    <n v="0"/>
    <n v="0"/>
    <n v="28.35443870192308"/>
    <n v="0"/>
    <n v="0"/>
  </r>
  <r>
    <d v="2020-04-01T00:00:00"/>
    <x v="0"/>
    <s v="P"/>
    <s v="Active"/>
    <n v="94"/>
    <x v="93"/>
    <s v="N"/>
    <x v="10"/>
    <n v="1075"/>
    <x v="0"/>
    <s v="Niederl. 3"/>
    <n v="1"/>
    <s v="Department"/>
    <s v="Supervisor"/>
    <s v="Non-Mgm."/>
    <s v="ang."/>
    <s v="M"/>
    <d v="2001-09-01T00:00:00"/>
    <m/>
    <s v=""/>
    <n v="18"/>
    <d v="1962-10-01T00:00:00"/>
    <n v="57"/>
    <s v="N"/>
    <n v="30"/>
    <n v="2.5"/>
    <n v="39"/>
    <x v="0"/>
    <n v="1"/>
    <n v="30"/>
    <n v="0"/>
    <n v="1096"/>
    <n v="240.298"/>
    <n v="0"/>
    <n v="0"/>
    <n v="0"/>
    <n v="0"/>
    <n v="0"/>
    <n v="0"/>
    <n v="0"/>
    <n v="0"/>
    <n v="0"/>
    <n v="0"/>
    <n v="0"/>
    <n v="0"/>
    <n v="26.5"/>
    <n v="0"/>
    <n v="0"/>
    <n v="0"/>
    <n v="0"/>
    <n v="5.9346750000000004"/>
    <n v="0"/>
    <n v="0"/>
  </r>
  <r>
    <d v="2020-04-01T00:00:00"/>
    <x v="0"/>
    <s v="P"/>
    <s v="Active"/>
    <n v="95"/>
    <x v="94"/>
    <s v="N"/>
    <x v="25"/>
    <n v="1002"/>
    <x v="1"/>
    <s v="Niederl. 1"/>
    <n v="1"/>
    <s v="Department"/>
    <s v="Supervisor"/>
    <s v="Manager"/>
    <s v="ang."/>
    <s v="M"/>
    <d v="2000-02-14T00:00:00"/>
    <m/>
    <s v=""/>
    <n v="19"/>
    <d v="1977-02-08T00:00:00"/>
    <n v="42"/>
    <s v="N"/>
    <n v="30"/>
    <n v="2.5"/>
    <n v="39"/>
    <x v="0"/>
    <n v="1"/>
    <n v="30"/>
    <n v="0"/>
    <n v="1097"/>
    <n v="240.51724999999999"/>
    <n v="0"/>
    <n v="0"/>
    <n v="0"/>
    <n v="0"/>
    <n v="0"/>
    <n v="0"/>
    <n v="0"/>
    <n v="0"/>
    <n v="0"/>
    <n v="0"/>
    <n v="0"/>
    <n v="0"/>
    <n v="26.5"/>
    <n v="0"/>
    <n v="0"/>
    <n v="0"/>
    <n v="0"/>
    <n v="5.9346750000000004"/>
    <n v="0"/>
    <n v="28.601666666666667"/>
  </r>
  <r>
    <d v="2020-04-01T00:00:00"/>
    <x v="0"/>
    <s v="P"/>
    <s v="Active"/>
    <n v="96"/>
    <x v="95"/>
    <s v="N"/>
    <x v="22"/>
    <n v="1060"/>
    <x v="2"/>
    <s v="Niederl. 7"/>
    <n v="1"/>
    <s v="Department"/>
    <s v="Supervisor"/>
    <s v="Non-Mgm."/>
    <s v="ang."/>
    <s v="M"/>
    <d v="2001-09-16T00:00:00"/>
    <m/>
    <s v=""/>
    <n v="18"/>
    <d v="1965-12-17T00:00:00"/>
    <n v="54"/>
    <s v="J"/>
    <n v="30"/>
    <n v="2.5"/>
    <n v="39"/>
    <x v="0"/>
    <n v="1"/>
    <n v="30"/>
    <n v="0"/>
    <n v="1098"/>
    <n v="240.73650000000004"/>
    <n v="0"/>
    <n v="0"/>
    <n v="0"/>
    <n v="0"/>
    <n v="0"/>
    <n v="0"/>
    <n v="0"/>
    <n v="0"/>
    <n v="0"/>
    <n v="0"/>
    <n v="63.346153846153847"/>
    <n v="50.325000000000003"/>
    <n v="26.5"/>
    <n v="0"/>
    <n v="0"/>
    <n v="0"/>
    <n v="0"/>
    <n v="31.391329903846156"/>
    <n v="0"/>
    <n v="0"/>
  </r>
  <r>
    <d v="2020-04-01T00:00:00"/>
    <x v="0"/>
    <s v="P"/>
    <s v="Active"/>
    <n v="97"/>
    <x v="96"/>
    <s v="N"/>
    <x v="11"/>
    <n v="1082"/>
    <x v="0"/>
    <s v="Niederl. 3"/>
    <n v="1"/>
    <s v="Department"/>
    <s v="Supervisor"/>
    <s v="Non-Mgm."/>
    <s v="ang."/>
    <s v="M"/>
    <d v="2002-01-01T00:00:00"/>
    <m/>
    <s v=""/>
    <n v="18"/>
    <d v="1957-09-04T00:00:00"/>
    <n v="62"/>
    <s v="N"/>
    <n v="24"/>
    <n v="2"/>
    <n v="32"/>
    <x v="0"/>
    <n v="0.82051282051282048"/>
    <n v="30"/>
    <n v="0"/>
    <n v="1099"/>
    <n v="240.95575000000002"/>
    <n v="0"/>
    <n v="0"/>
    <n v="0"/>
    <n v="0"/>
    <n v="0"/>
    <n v="0"/>
    <n v="0"/>
    <n v="0"/>
    <n v="0"/>
    <n v="0"/>
    <n v="0"/>
    <n v="0"/>
    <n v="26.5"/>
    <n v="0"/>
    <n v="0"/>
    <n v="0"/>
    <n v="0"/>
    <n v="5.9346750000000004"/>
    <n v="0"/>
    <n v="0"/>
  </r>
  <r>
    <d v="2020-04-01T00:00:00"/>
    <x v="0"/>
    <s v="P"/>
    <s v="Active"/>
    <n v="98"/>
    <x v="97"/>
    <s v="N"/>
    <x v="22"/>
    <n v="1035"/>
    <x v="5"/>
    <s v="Niederl. 5"/>
    <n v="1"/>
    <s v="Department"/>
    <s v="Supervisor"/>
    <s v="Non-Mgm."/>
    <s v="ang."/>
    <s v="M"/>
    <d v="2002-04-01T00:00:00"/>
    <m/>
    <s v=""/>
    <n v="17"/>
    <d v="1957-08-06T00:00:00"/>
    <n v="62"/>
    <s v="J"/>
    <n v="30"/>
    <n v="2.5"/>
    <n v="39"/>
    <x v="0"/>
    <n v="1"/>
    <n v="30"/>
    <n v="0"/>
    <n v="1100"/>
    <n v="241.17500000000001"/>
    <n v="0"/>
    <n v="0"/>
    <n v="0"/>
    <n v="0"/>
    <n v="0"/>
    <n v="0"/>
    <n v="0"/>
    <n v="0"/>
    <n v="0"/>
    <n v="0"/>
    <n v="63.461538461538467"/>
    <n v="50.416666666666671"/>
    <n v="26.5"/>
    <n v="0"/>
    <n v="0"/>
    <n v="0"/>
    <n v="0"/>
    <n v="31.437699038461542"/>
    <n v="0"/>
    <n v="0"/>
  </r>
  <r>
    <d v="2020-04-01T00:00:00"/>
    <x v="0"/>
    <s v="P"/>
    <s v="Active"/>
    <n v="99"/>
    <x v="98"/>
    <s v="N"/>
    <x v="21"/>
    <n v="1086"/>
    <x v="0"/>
    <s v="Niederl. 3"/>
    <n v="1"/>
    <s v="Department"/>
    <s v="Supervisor"/>
    <s v="Non-Mgm."/>
    <s v="ang."/>
    <s v="M"/>
    <d v="2002-05-01T00:00:00"/>
    <m/>
    <s v=""/>
    <n v="17"/>
    <d v="1959-05-21T00:00:00"/>
    <n v="60"/>
    <s v="N"/>
    <n v="30"/>
    <n v="2.5"/>
    <n v="39"/>
    <x v="0"/>
    <n v="1"/>
    <n v="30"/>
    <n v="0"/>
    <n v="1101"/>
    <n v="241.39425"/>
    <n v="0"/>
    <n v="0"/>
    <n v="0"/>
    <n v="0"/>
    <n v="0"/>
    <n v="0"/>
    <n v="0"/>
    <n v="0"/>
    <n v="0"/>
    <n v="0"/>
    <n v="0"/>
    <n v="0"/>
    <n v="26.5"/>
    <n v="0"/>
    <n v="0"/>
    <n v="0"/>
    <n v="0"/>
    <n v="5.9346750000000004"/>
    <n v="0"/>
    <n v="0"/>
  </r>
  <r>
    <d v="2020-04-01T00:00:00"/>
    <x v="0"/>
    <s v="P"/>
    <s v="Active"/>
    <n v="100"/>
    <x v="99"/>
    <s v="N"/>
    <x v="22"/>
    <n v="1035"/>
    <x v="5"/>
    <s v="Niederl. 5"/>
    <n v="1"/>
    <s v="Department"/>
    <s v="Supervisor"/>
    <s v="Non-Mgm."/>
    <s v="ang."/>
    <s v="M"/>
    <d v="2002-05-01T00:00:00"/>
    <m/>
    <s v=""/>
    <n v="17"/>
    <d v="1959-12-10T00:00:00"/>
    <n v="60"/>
    <s v="J"/>
    <n v="30"/>
    <n v="2.5"/>
    <n v="39"/>
    <x v="0"/>
    <n v="1"/>
    <n v="30"/>
    <n v="0"/>
    <n v="1102"/>
    <n v="241.61350000000002"/>
    <n v="0"/>
    <n v="0"/>
    <n v="0"/>
    <n v="0"/>
    <n v="0"/>
    <n v="0"/>
    <n v="0"/>
    <n v="0"/>
    <n v="0"/>
    <n v="0"/>
    <n v="63.57692307692308"/>
    <n v="50.508333333333333"/>
    <n v="26.5"/>
    <n v="0"/>
    <n v="0"/>
    <n v="0"/>
    <n v="0"/>
    <n v="31.484068173076928"/>
    <n v="0"/>
    <n v="0"/>
  </r>
  <r>
    <d v="2020-04-01T00:00:00"/>
    <x v="0"/>
    <s v="P"/>
    <s v="Active"/>
    <n v="101"/>
    <x v="100"/>
    <s v="N"/>
    <x v="11"/>
    <n v="1082"/>
    <x v="0"/>
    <s v="Niederl. 3"/>
    <n v="1"/>
    <s v="Department"/>
    <s v="Supervisor"/>
    <s v="Non-Mgm."/>
    <s v="ang."/>
    <s v="M"/>
    <d v="2002-07-01T00:00:00"/>
    <m/>
    <s v=""/>
    <n v="17"/>
    <d v="1968-09-16T00:00:00"/>
    <n v="51"/>
    <s v="N"/>
    <n v="30"/>
    <n v="2.5"/>
    <n v="39"/>
    <x v="0"/>
    <n v="1"/>
    <n v="30"/>
    <n v="0"/>
    <n v="1103"/>
    <n v="241.83275"/>
    <n v="0"/>
    <n v="0"/>
    <n v="0"/>
    <n v="0"/>
    <n v="0"/>
    <n v="0"/>
    <n v="0"/>
    <n v="0"/>
    <n v="0"/>
    <n v="0"/>
    <n v="0"/>
    <n v="0"/>
    <n v="26.5"/>
    <n v="0"/>
    <n v="0"/>
    <n v="0"/>
    <n v="0"/>
    <n v="5.9346750000000004"/>
    <n v="0"/>
    <n v="0"/>
  </r>
  <r>
    <d v="2020-04-01T00:00:00"/>
    <x v="0"/>
    <s v="P"/>
    <s v="Active"/>
    <n v="102"/>
    <x v="101"/>
    <s v="N"/>
    <x v="16"/>
    <n v="1066"/>
    <x v="10"/>
    <s v="Niederl. 11"/>
    <n v="1"/>
    <s v="Department"/>
    <s v="Supervisor"/>
    <s v="Manager"/>
    <s v="ang."/>
    <s v="M"/>
    <d v="1994-08-22T00:00:00"/>
    <m/>
    <s v=""/>
    <n v="25"/>
    <d v="1975-02-27T00:00:00"/>
    <n v="44"/>
    <s v="N"/>
    <n v="30"/>
    <n v="2.5"/>
    <n v="39"/>
    <x v="0"/>
    <n v="1"/>
    <n v="30"/>
    <n v="0"/>
    <n v="1104"/>
    <n v="242.05200000000002"/>
    <n v="0"/>
    <n v="0"/>
    <n v="30"/>
    <n v="0"/>
    <n v="0"/>
    <n v="0"/>
    <n v="0"/>
    <n v="0"/>
    <n v="0"/>
    <n v="0"/>
    <n v="0"/>
    <n v="0"/>
    <n v="26.5"/>
    <n v="0"/>
    <n v="0"/>
    <n v="0"/>
    <n v="0"/>
    <n v="12.653175000000001"/>
    <n v="81.510000000000005"/>
    <n v="0"/>
  </r>
  <r>
    <d v="2020-04-01T00:00:00"/>
    <x v="0"/>
    <s v="P"/>
    <s v="Active"/>
    <n v="103"/>
    <x v="102"/>
    <s v="N"/>
    <x v="22"/>
    <n v="1060"/>
    <x v="2"/>
    <s v="Niederl. 7"/>
    <n v="1"/>
    <s v="Department"/>
    <s v="Supervisor"/>
    <s v="Non-Mgm."/>
    <s v="ang."/>
    <s v="M"/>
    <d v="2002-10-01T00:00:00"/>
    <m/>
    <s v=""/>
    <n v="17"/>
    <d v="1964-02-10T00:00:00"/>
    <n v="55"/>
    <s v="J"/>
    <n v="30"/>
    <n v="2.5"/>
    <n v="39"/>
    <x v="0"/>
    <n v="1"/>
    <n v="30"/>
    <n v="0"/>
    <n v="1105"/>
    <n v="242.27125000000001"/>
    <n v="0"/>
    <n v="0"/>
    <n v="0"/>
    <n v="0"/>
    <n v="0"/>
    <n v="0"/>
    <n v="0"/>
    <n v="0"/>
    <n v="0"/>
    <n v="0"/>
    <n v="63.75"/>
    <n v="50.645833333333336"/>
    <n v="26.5"/>
    <n v="0"/>
    <n v="0"/>
    <n v="0"/>
    <n v="0"/>
    <n v="31.553621875000005"/>
    <n v="0"/>
    <n v="0"/>
  </r>
  <r>
    <d v="2020-04-01T00:00:00"/>
    <x v="0"/>
    <s v="P"/>
    <s v="Active"/>
    <n v="104"/>
    <x v="103"/>
    <s v="N"/>
    <x v="5"/>
    <n v="1093"/>
    <x v="1"/>
    <s v="Niederl. 1"/>
    <n v="1"/>
    <s v="Department"/>
    <s v="Supervisor"/>
    <s v="Non-Mgm."/>
    <s v="ang."/>
    <s v="M"/>
    <d v="2002-11-01T00:00:00"/>
    <m/>
    <s v=""/>
    <n v="17"/>
    <d v="1974-01-03T00:00:00"/>
    <n v="46"/>
    <s v="N"/>
    <n v="30"/>
    <n v="2.5"/>
    <n v="39"/>
    <x v="0"/>
    <n v="1"/>
    <n v="30"/>
    <n v="0"/>
    <n v="1106"/>
    <n v="242.4905"/>
    <n v="0"/>
    <n v="0"/>
    <n v="0"/>
    <n v="0"/>
    <n v="0"/>
    <n v="0"/>
    <n v="0"/>
    <n v="0"/>
    <n v="0"/>
    <n v="0"/>
    <n v="0"/>
    <n v="0"/>
    <n v="26.5"/>
    <n v="0"/>
    <n v="0"/>
    <n v="0"/>
    <n v="0"/>
    <n v="5.9346750000000004"/>
    <n v="0"/>
    <n v="0"/>
  </r>
  <r>
    <d v="2020-04-01T00:00:00"/>
    <x v="0"/>
    <s v="P"/>
    <s v="Active"/>
    <n v="105"/>
    <x v="104"/>
    <s v="N"/>
    <x v="19"/>
    <n v="1083"/>
    <x v="0"/>
    <s v="Niederl. 3"/>
    <n v="1"/>
    <s v="Department"/>
    <s v="Supervisor"/>
    <s v="Non-Mgm."/>
    <s v="ang."/>
    <s v="M"/>
    <d v="2002-11-18T00:00:00"/>
    <m/>
    <s v=""/>
    <n v="17"/>
    <d v="1976-01-24T00:00:00"/>
    <n v="43"/>
    <s v="N"/>
    <n v="30"/>
    <n v="2.5"/>
    <n v="39"/>
    <x v="0"/>
    <n v="1"/>
    <n v="30"/>
    <n v="0"/>
    <n v="1107"/>
    <n v="242.70975000000001"/>
    <n v="0"/>
    <n v="0"/>
    <n v="0"/>
    <n v="0"/>
    <n v="0"/>
    <n v="0"/>
    <n v="0"/>
    <n v="0"/>
    <n v="0"/>
    <n v="0"/>
    <n v="0"/>
    <n v="0"/>
    <n v="26.5"/>
    <n v="0"/>
    <n v="0"/>
    <n v="0"/>
    <n v="0"/>
    <n v="5.9346750000000004"/>
    <n v="0"/>
    <n v="0"/>
  </r>
  <r>
    <d v="2020-04-01T00:00:00"/>
    <x v="0"/>
    <s v="P"/>
    <s v="Active"/>
    <n v="106"/>
    <x v="105"/>
    <s v="N"/>
    <x v="37"/>
    <n v="1005"/>
    <x v="1"/>
    <s v="Niederl. 1"/>
    <n v="1"/>
    <s v="Department"/>
    <s v="Supervisor"/>
    <s v="Manager"/>
    <s v="ang."/>
    <s v="M"/>
    <d v="2002-12-01T00:00:00"/>
    <m/>
    <s v=""/>
    <n v="17"/>
    <d v="1970-11-16T00:00:00"/>
    <n v="49"/>
    <s v="N"/>
    <n v="30"/>
    <n v="2.5"/>
    <n v="39"/>
    <x v="0"/>
    <n v="1"/>
    <n v="30"/>
    <n v="0"/>
    <n v="1108"/>
    <n v="242.92900000000003"/>
    <n v="0"/>
    <n v="0"/>
    <n v="0"/>
    <n v="0"/>
    <n v="0"/>
    <n v="0"/>
    <n v="0"/>
    <n v="0"/>
    <n v="0"/>
    <n v="0"/>
    <n v="0"/>
    <n v="0"/>
    <n v="26.5"/>
    <n v="0"/>
    <n v="0"/>
    <n v="0"/>
    <n v="0"/>
    <n v="5.9346750000000004"/>
    <n v="0"/>
    <n v="0"/>
  </r>
  <r>
    <d v="2020-04-01T00:00:00"/>
    <x v="0"/>
    <s v="P"/>
    <s v="Active"/>
    <n v="107"/>
    <x v="106"/>
    <s v="N"/>
    <x v="24"/>
    <n v="1081"/>
    <x v="0"/>
    <s v="Niederl. 3"/>
    <n v="1"/>
    <s v="Department"/>
    <s v="Supervisor"/>
    <s v="Director"/>
    <s v="ang."/>
    <s v="M"/>
    <d v="2003-05-01T00:00:00"/>
    <m/>
    <s v=""/>
    <n v="16"/>
    <d v="1968-01-19T00:00:00"/>
    <n v="51"/>
    <s v="N"/>
    <n v="30"/>
    <n v="2.5"/>
    <n v="39"/>
    <x v="0"/>
    <n v="1"/>
    <n v="30"/>
    <n v="0"/>
    <n v="1109"/>
    <n v="243.14825000000002"/>
    <n v="0"/>
    <n v="0"/>
    <n v="0"/>
    <n v="0"/>
    <n v="0"/>
    <n v="0"/>
    <n v="0"/>
    <n v="0"/>
    <n v="0"/>
    <n v="0"/>
    <n v="0"/>
    <n v="0"/>
    <n v="26.5"/>
    <n v="0"/>
    <n v="0"/>
    <n v="0"/>
    <n v="0"/>
    <n v="5.9346750000000004"/>
    <n v="179.56899999999999"/>
    <n v="0"/>
  </r>
  <r>
    <d v="2020-04-01T00:00:00"/>
    <x v="0"/>
    <s v="P"/>
    <s v="Active"/>
    <n v="108"/>
    <x v="107"/>
    <s v="N"/>
    <x v="21"/>
    <n v="1086"/>
    <x v="0"/>
    <s v="Niederl. 3"/>
    <n v="1"/>
    <s v="Department"/>
    <s v="Supervisor"/>
    <s v="Non-Mgm."/>
    <s v="ang."/>
    <s v="M"/>
    <d v="2003-05-01T00:00:00"/>
    <m/>
    <s v=""/>
    <n v="16"/>
    <d v="1970-03-27T00:00:00"/>
    <n v="49"/>
    <s v="N"/>
    <n v="30"/>
    <n v="2.5"/>
    <n v="39"/>
    <x v="0"/>
    <n v="1"/>
    <n v="30"/>
    <n v="0"/>
    <n v="1110"/>
    <n v="243.36750000000001"/>
    <n v="0"/>
    <n v="0"/>
    <n v="0"/>
    <n v="0"/>
    <n v="0"/>
    <n v="0"/>
    <n v="0"/>
    <n v="0"/>
    <n v="0"/>
    <n v="0"/>
    <n v="0"/>
    <n v="0"/>
    <n v="26.5"/>
    <n v="0"/>
    <n v="0"/>
    <n v="0"/>
    <n v="0"/>
    <n v="5.9346750000000004"/>
    <n v="0"/>
    <n v="0"/>
  </r>
  <r>
    <d v="2020-04-01T00:00:00"/>
    <x v="0"/>
    <s v="P"/>
    <s v="Active"/>
    <n v="109"/>
    <x v="108"/>
    <s v="N"/>
    <x v="2"/>
    <n v="1010"/>
    <x v="1"/>
    <s v="Niederl. 1"/>
    <n v="1"/>
    <s v="Department"/>
    <s v="Supervisor"/>
    <s v="Non-Mgm."/>
    <s v="ang."/>
    <s v="M"/>
    <d v="2003-05-05T00:00:00"/>
    <m/>
    <s v=""/>
    <n v="16"/>
    <d v="1960-02-06T00:00:00"/>
    <n v="59"/>
    <s v="N"/>
    <n v="30"/>
    <n v="2.5"/>
    <n v="39"/>
    <x v="0"/>
    <n v="1"/>
    <n v="30"/>
    <n v="0"/>
    <n v="1111"/>
    <n v="243.58674999999999"/>
    <n v="0"/>
    <n v="0"/>
    <n v="0"/>
    <n v="0"/>
    <n v="0"/>
    <n v="0"/>
    <n v="0"/>
    <n v="0"/>
    <n v="0"/>
    <n v="0"/>
    <n v="0"/>
    <n v="0"/>
    <n v="26.5"/>
    <n v="0"/>
    <n v="0"/>
    <n v="0"/>
    <n v="0"/>
    <n v="5.9346750000000004"/>
    <n v="0"/>
    <n v="0"/>
  </r>
  <r>
    <d v="2020-04-01T00:00:00"/>
    <x v="0"/>
    <s v="P"/>
    <s v="Active"/>
    <n v="110"/>
    <x v="109"/>
    <s v="N"/>
    <x v="12"/>
    <n v="1089"/>
    <x v="0"/>
    <s v="Niederl. 3"/>
    <n v="1"/>
    <s v="Department"/>
    <s v="Supervisor"/>
    <s v="Director"/>
    <s v="ang."/>
    <s v="M"/>
    <d v="2003-06-10T00:00:00"/>
    <m/>
    <s v=""/>
    <n v="16"/>
    <d v="1965-09-21T00:00:00"/>
    <n v="54"/>
    <s v="N"/>
    <n v="30"/>
    <n v="2.5"/>
    <n v="39"/>
    <x v="0"/>
    <n v="1"/>
    <n v="30"/>
    <n v="0"/>
    <n v="1112"/>
    <n v="243.80600000000004"/>
    <n v="0"/>
    <n v="0"/>
    <n v="0"/>
    <n v="0"/>
    <n v="0"/>
    <n v="0"/>
    <n v="3131.67"/>
    <n v="0"/>
    <n v="0"/>
    <n v="0"/>
    <n v="0"/>
    <n v="0"/>
    <n v="26.5"/>
    <n v="0"/>
    <n v="0"/>
    <n v="0"/>
    <n v="0"/>
    <n v="707.27217150000001"/>
    <n v="197.5335"/>
    <n v="0"/>
  </r>
  <r>
    <d v="2020-04-01T00:00:00"/>
    <x v="0"/>
    <s v="P"/>
    <s v="Active"/>
    <n v="111"/>
    <x v="110"/>
    <s v="N"/>
    <x v="38"/>
    <n v="1074"/>
    <x v="0"/>
    <s v="Niederl. 3"/>
    <n v="1"/>
    <s v="Department"/>
    <s v="Supervisor"/>
    <s v="Manager"/>
    <s v="ang."/>
    <s v="M"/>
    <d v="2003-10-01T00:00:00"/>
    <m/>
    <s v=""/>
    <n v="16"/>
    <d v="1973-06-23T00:00:00"/>
    <n v="46"/>
    <s v="N"/>
    <n v="30"/>
    <n v="2.5"/>
    <n v="39"/>
    <x v="0"/>
    <n v="1"/>
    <n v="30"/>
    <n v="0"/>
    <n v="1113"/>
    <n v="244.02525000000003"/>
    <n v="0"/>
    <n v="0"/>
    <n v="0"/>
    <n v="0"/>
    <n v="0"/>
    <n v="0"/>
    <n v="0"/>
    <n v="0"/>
    <n v="0"/>
    <n v="0"/>
    <n v="0"/>
    <n v="0"/>
    <n v="26.5"/>
    <n v="0"/>
    <n v="0"/>
    <n v="0"/>
    <n v="0"/>
    <n v="5.9346750000000004"/>
    <n v="273.524"/>
    <n v="0"/>
  </r>
  <r>
    <d v="2020-04-01T00:00:00"/>
    <x v="0"/>
    <s v="P"/>
    <s v="Active"/>
    <n v="112"/>
    <x v="111"/>
    <s v="N"/>
    <x v="16"/>
    <n v="1067"/>
    <x v="11"/>
    <s v="Niederl. 12"/>
    <n v="1"/>
    <s v="Department"/>
    <s v="Supervisor"/>
    <s v="Non-Mgm."/>
    <s v="ang."/>
    <s v="M"/>
    <d v="2003-11-01T00:00:00"/>
    <m/>
    <s v=""/>
    <n v="16"/>
    <d v="1966-03-06T00:00:00"/>
    <n v="53"/>
    <s v="N"/>
    <n v="30"/>
    <n v="2.5"/>
    <n v="39"/>
    <x v="0"/>
    <n v="1"/>
    <n v="30"/>
    <n v="0"/>
    <n v="1114"/>
    <n v="244.24450000000002"/>
    <n v="0"/>
    <n v="0"/>
    <n v="0"/>
    <n v="0"/>
    <n v="0"/>
    <n v="0"/>
    <n v="0"/>
    <n v="0"/>
    <n v="0"/>
    <n v="0"/>
    <n v="0"/>
    <n v="0"/>
    <n v="26.5"/>
    <n v="0"/>
    <n v="0"/>
    <n v="0"/>
    <n v="0"/>
    <n v="5.9346750000000004"/>
    <n v="0"/>
    <n v="0"/>
  </r>
  <r>
    <d v="2020-04-01T00:00:00"/>
    <x v="0"/>
    <s v="P"/>
    <s v="Active"/>
    <n v="113"/>
    <x v="112"/>
    <s v="N"/>
    <x v="22"/>
    <n v="1035"/>
    <x v="5"/>
    <s v="Niederl. 5"/>
    <n v="1"/>
    <s v="Department"/>
    <s v="Supervisor"/>
    <s v="Non-Mgm."/>
    <s v="ang."/>
    <s v="M"/>
    <d v="2004-01-01T00:00:00"/>
    <m/>
    <s v=""/>
    <n v="16"/>
    <d v="1965-10-14T00:00:00"/>
    <n v="54"/>
    <s v="J"/>
    <n v="30"/>
    <n v="2.5"/>
    <n v="39"/>
    <x v="0"/>
    <n v="1"/>
    <n v="30"/>
    <n v="0"/>
    <n v="1115"/>
    <n v="244.46375"/>
    <n v="0"/>
    <n v="0"/>
    <n v="0"/>
    <n v="0"/>
    <n v="0"/>
    <n v="0"/>
    <n v="0"/>
    <n v="0"/>
    <n v="0"/>
    <n v="0"/>
    <n v="64.32692307692308"/>
    <n v="51.104166666666671"/>
    <n v="26.5"/>
    <n v="0"/>
    <n v="0"/>
    <n v="0"/>
    <n v="0"/>
    <n v="31.785467548076927"/>
    <n v="0"/>
    <n v="0"/>
  </r>
  <r>
    <d v="2020-04-01T00:00:00"/>
    <x v="0"/>
    <s v="P"/>
    <s v="Active"/>
    <n v="114"/>
    <x v="113"/>
    <s v="N"/>
    <x v="22"/>
    <n v="1047"/>
    <x v="9"/>
    <s v="Niederl. 4"/>
    <n v="1"/>
    <s v="Department"/>
    <s v="Supervisor"/>
    <s v="Non-Mgm."/>
    <s v="ang."/>
    <s v="M"/>
    <d v="2004-01-01T00:00:00"/>
    <m/>
    <s v=""/>
    <n v="16"/>
    <d v="1965-01-09T00:00:00"/>
    <n v="55"/>
    <s v="J"/>
    <n v="30"/>
    <n v="2.5"/>
    <n v="39"/>
    <x v="0"/>
    <n v="1"/>
    <n v="30"/>
    <n v="0"/>
    <n v="1116"/>
    <n v="244.68299999999999"/>
    <n v="0"/>
    <n v="0"/>
    <n v="0"/>
    <n v="0"/>
    <n v="0"/>
    <n v="0"/>
    <n v="0"/>
    <n v="0"/>
    <n v="0"/>
    <n v="0"/>
    <n v="64.384615384615387"/>
    <n v="51.150000000000006"/>
    <n v="26.5"/>
    <n v="0"/>
    <n v="0"/>
    <n v="0"/>
    <n v="0"/>
    <n v="31.808652115384618"/>
    <n v="0"/>
    <n v="0"/>
  </r>
  <r>
    <d v="2020-04-01T00:00:00"/>
    <x v="0"/>
    <s v="P"/>
    <s v="Active"/>
    <n v="115"/>
    <x v="114"/>
    <s v="N"/>
    <x v="22"/>
    <n v="1041"/>
    <x v="4"/>
    <s v="Niederl. 6"/>
    <n v="1"/>
    <s v="Department"/>
    <s v="Supervisor"/>
    <s v="Non-Mgm."/>
    <s v="ang."/>
    <s v="M"/>
    <d v="2004-01-01T00:00:00"/>
    <m/>
    <s v=""/>
    <n v="16"/>
    <d v="1957-03-29T00:00:00"/>
    <n v="62"/>
    <s v="J"/>
    <n v="35"/>
    <n v="2.9166666666666665"/>
    <n v="39"/>
    <x v="0"/>
    <n v="1"/>
    <n v="30"/>
    <n v="0"/>
    <n v="1117"/>
    <n v="244.90225000000001"/>
    <n v="0"/>
    <n v="0"/>
    <n v="0"/>
    <n v="0"/>
    <n v="0"/>
    <n v="0"/>
    <n v="0"/>
    <n v="0"/>
    <n v="0"/>
    <n v="0"/>
    <n v="75.182692307692307"/>
    <n v="51.195833333333333"/>
    <n v="26.5"/>
    <n v="0"/>
    <n v="0"/>
    <n v="0"/>
    <n v="0"/>
    <n v="34.237145817307692"/>
    <n v="0"/>
    <n v="0"/>
  </r>
  <r>
    <d v="2020-04-01T00:00:00"/>
    <x v="0"/>
    <s v="P"/>
    <s v="Active"/>
    <n v="116"/>
    <x v="115"/>
    <s v="N"/>
    <x v="28"/>
    <n v="1004"/>
    <x v="1"/>
    <s v="Niederl. 1"/>
    <n v="1"/>
    <s v="Department"/>
    <s v="Supervisor"/>
    <s v="Non-Mgm."/>
    <s v="ang."/>
    <s v="M"/>
    <d v="2004-02-16T00:00:00"/>
    <m/>
    <s v=""/>
    <n v="15"/>
    <d v="1977-06-14T00:00:00"/>
    <n v="42"/>
    <s v="N"/>
    <n v="30"/>
    <n v="2.5"/>
    <n v="39"/>
    <x v="0"/>
    <n v="1"/>
    <n v="30"/>
    <n v="0"/>
    <n v="1118"/>
    <n v="245.12150000000003"/>
    <n v="0"/>
    <n v="0"/>
    <n v="0"/>
    <n v="0"/>
    <n v="0"/>
    <n v="0"/>
    <n v="0"/>
    <n v="0"/>
    <n v="0"/>
    <n v="0"/>
    <n v="0"/>
    <n v="0"/>
    <n v="26.5"/>
    <n v="0"/>
    <n v="0"/>
    <n v="0"/>
    <n v="0"/>
    <n v="5.9346750000000004"/>
    <n v="0"/>
    <n v="0"/>
  </r>
  <r>
    <d v="2020-04-01T00:00:00"/>
    <x v="0"/>
    <s v="P"/>
    <s v="Active"/>
    <n v="117"/>
    <x v="116"/>
    <s v="N"/>
    <x v="37"/>
    <n v="1005"/>
    <x v="1"/>
    <s v="Niederl. 1"/>
    <n v="1"/>
    <s v="Department"/>
    <s v="Supervisor"/>
    <s v="Non-Mgm."/>
    <s v="ang."/>
    <s v="M"/>
    <d v="2004-04-01T00:00:00"/>
    <m/>
    <s v=""/>
    <n v="15"/>
    <d v="1969-09-26T00:00:00"/>
    <n v="50"/>
    <s v="N"/>
    <n v="30"/>
    <n v="2.5"/>
    <n v="39"/>
    <x v="0"/>
    <n v="1"/>
    <n v="30"/>
    <n v="0"/>
    <n v="1119"/>
    <n v="245.34075000000001"/>
    <n v="0"/>
    <n v="0"/>
    <n v="0"/>
    <n v="0"/>
    <n v="0"/>
    <n v="0"/>
    <n v="0"/>
    <n v="0"/>
    <n v="0"/>
    <n v="0"/>
    <n v="0"/>
    <n v="0"/>
    <n v="26.5"/>
    <n v="0"/>
    <n v="0"/>
    <n v="0"/>
    <n v="0"/>
    <n v="5.9346750000000004"/>
    <n v="0"/>
    <n v="0"/>
  </r>
  <r>
    <d v="2020-04-01T00:00:00"/>
    <x v="0"/>
    <s v="P"/>
    <s v="Active"/>
    <n v="118"/>
    <x v="117"/>
    <s v="N"/>
    <x v="39"/>
    <n v="1085"/>
    <x v="0"/>
    <s v="Niederl. 3"/>
    <n v="1"/>
    <s v="Department"/>
    <s v="Supervisor"/>
    <s v="Non-Mgm."/>
    <s v="ang."/>
    <s v="M"/>
    <d v="2004-05-24T00:00:00"/>
    <m/>
    <s v=""/>
    <n v="15"/>
    <d v="1964-02-05T00:00:00"/>
    <n v="55"/>
    <s v="N"/>
    <n v="30"/>
    <n v="2.5"/>
    <n v="39"/>
    <x v="0"/>
    <n v="1"/>
    <n v="30"/>
    <n v="0"/>
    <n v="1120"/>
    <n v="245.56"/>
    <n v="0"/>
    <n v="0"/>
    <n v="0"/>
    <n v="0"/>
    <n v="0"/>
    <n v="0"/>
    <n v="0"/>
    <n v="0"/>
    <n v="0"/>
    <n v="0"/>
    <n v="0"/>
    <n v="0"/>
    <n v="26.5"/>
    <n v="0"/>
    <n v="0"/>
    <n v="0"/>
    <n v="0"/>
    <n v="5.9346750000000004"/>
    <n v="0"/>
    <n v="0"/>
  </r>
  <r>
    <d v="2020-04-01T00:00:00"/>
    <x v="0"/>
    <s v="P"/>
    <s v="Active"/>
    <n v="119"/>
    <x v="118"/>
    <s v="N"/>
    <x v="1"/>
    <n v="1017"/>
    <x v="1"/>
    <s v="Niederl. 1"/>
    <n v="1"/>
    <s v="Department"/>
    <s v="Supervisor"/>
    <s v="Non-Mgm."/>
    <s v="ang."/>
    <s v="M"/>
    <d v="2004-07-19T00:00:00"/>
    <m/>
    <s v=""/>
    <n v="15"/>
    <d v="1973-11-30T00:00:00"/>
    <n v="46"/>
    <s v="N"/>
    <n v="30"/>
    <n v="2.5"/>
    <n v="39"/>
    <x v="0"/>
    <n v="1"/>
    <n v="30"/>
    <n v="0"/>
    <n v="1121"/>
    <n v="245.77925000000002"/>
    <n v="0"/>
    <n v="0"/>
    <n v="0"/>
    <n v="0"/>
    <n v="0"/>
    <n v="0"/>
    <n v="0"/>
    <n v="0"/>
    <n v="0"/>
    <n v="0"/>
    <n v="0"/>
    <n v="0"/>
    <n v="26.5"/>
    <n v="0"/>
    <n v="0"/>
    <n v="0"/>
    <n v="0"/>
    <n v="5.9346750000000004"/>
    <n v="0"/>
    <n v="0"/>
  </r>
  <r>
    <d v="2020-04-01T00:00:00"/>
    <x v="0"/>
    <s v="P"/>
    <s v="Active"/>
    <n v="120"/>
    <x v="119"/>
    <s v="N"/>
    <x v="1"/>
    <n v="1017"/>
    <x v="1"/>
    <s v="Niederl. 1"/>
    <n v="1"/>
    <s v="Department"/>
    <s v="Supervisor"/>
    <s v="Non-Mgm."/>
    <s v="ang."/>
    <s v="W"/>
    <d v="2004-02-16T00:00:00"/>
    <m/>
    <s v=""/>
    <n v="15"/>
    <d v="1979-11-06T00:00:00"/>
    <n v="40"/>
    <s v="N"/>
    <n v="18"/>
    <n v="1.5"/>
    <n v="12"/>
    <x v="0"/>
    <n v="0.30769230769230771"/>
    <n v="30"/>
    <n v="0"/>
    <n v="1122"/>
    <n v="245.99850000000001"/>
    <n v="0"/>
    <n v="0"/>
    <n v="0"/>
    <n v="0"/>
    <n v="0"/>
    <n v="0"/>
    <n v="0"/>
    <n v="0"/>
    <n v="0"/>
    <n v="0"/>
    <n v="0"/>
    <n v="0"/>
    <n v="26.5"/>
    <n v="0"/>
    <n v="0"/>
    <n v="0"/>
    <n v="0"/>
    <n v="5.9346750000000004"/>
    <n v="0"/>
    <n v="0"/>
  </r>
  <r>
    <d v="2020-04-01T00:00:00"/>
    <x v="0"/>
    <s v="P"/>
    <s v="Active"/>
    <n v="121"/>
    <x v="120"/>
    <s v="Y"/>
    <x v="16"/>
    <n v="1049"/>
    <x v="3"/>
    <s v="Niederl. 8"/>
    <n v="0.5"/>
    <s v="Department"/>
    <s v="Supervisor"/>
    <s v="Non-Mgm."/>
    <s v="ang."/>
    <s v="W"/>
    <d v="2004-09-01T00:00:00"/>
    <m/>
    <s v=""/>
    <n v="15"/>
    <d v="1987-08-27T00:00:00"/>
    <n v="32"/>
    <s v="J"/>
    <n v="30"/>
    <n v="2.5"/>
    <n v="20"/>
    <x v="0"/>
    <n v="0.25641025641025639"/>
    <n v="30"/>
    <n v="0"/>
    <n v="1123"/>
    <n v="246.21775000000002"/>
    <n v="0"/>
    <n v="0"/>
    <n v="0"/>
    <n v="0"/>
    <n v="0"/>
    <n v="0"/>
    <n v="0"/>
    <n v="0"/>
    <n v="0"/>
    <n v="0"/>
    <n v="126.33749999999999"/>
    <n v="51.470833333333331"/>
    <n v="13.25"/>
    <n v="0"/>
    <n v="0"/>
    <n v="0"/>
    <n v="0"/>
    <n v="42.787513750000002"/>
    <n v="0"/>
    <n v="0"/>
  </r>
  <r>
    <d v="2020-04-01T00:00:00"/>
    <x v="0"/>
    <s v="P"/>
    <s v="Active"/>
    <n v="121"/>
    <x v="120"/>
    <s v="Y"/>
    <x v="16"/>
    <n v="1056"/>
    <x v="2"/>
    <s v="Niederl. 7"/>
    <n v="0.5"/>
    <s v="Department"/>
    <s v="Supervisor"/>
    <s v="Non-Mgm."/>
    <s v="ang."/>
    <s v="W"/>
    <d v="2004-09-01T00:00:00"/>
    <m/>
    <s v=""/>
    <n v="15"/>
    <d v="1987-08-27T00:00:00"/>
    <n v="32"/>
    <s v="J"/>
    <n v="30"/>
    <n v="2.5"/>
    <n v="20"/>
    <x v="0"/>
    <n v="0.25641025641025639"/>
    <n v="30"/>
    <n v="0"/>
    <n v="1124"/>
    <n v="246.43700000000001"/>
    <n v="0"/>
    <n v="0"/>
    <n v="0"/>
    <n v="0"/>
    <n v="0"/>
    <n v="0"/>
    <n v="0"/>
    <n v="0"/>
    <n v="0"/>
    <n v="0"/>
    <n v="126.45"/>
    <n v="51.516666666666673"/>
    <n v="13.25"/>
    <n v="0"/>
    <n v="0"/>
    <n v="0"/>
    <n v="0"/>
    <n v="42.822972500000006"/>
    <n v="0"/>
    <n v="0"/>
  </r>
  <r>
    <d v="2020-04-01T00:00:00"/>
    <x v="0"/>
    <s v="P"/>
    <s v="Active"/>
    <n v="122"/>
    <x v="121"/>
    <s v="N"/>
    <x v="21"/>
    <n v="1086"/>
    <x v="0"/>
    <s v="Niederl. 3"/>
    <n v="1"/>
    <s v="Department"/>
    <s v="Supervisor"/>
    <s v="Non-Mgm."/>
    <s v="ang."/>
    <s v="M"/>
    <d v="2004-10-01T00:00:00"/>
    <m/>
    <s v=""/>
    <n v="15"/>
    <d v="1971-06-10T00:00:00"/>
    <n v="48"/>
    <s v="N"/>
    <n v="30"/>
    <n v="2.5"/>
    <n v="39"/>
    <x v="0"/>
    <n v="1"/>
    <n v="30"/>
    <n v="0"/>
    <n v="1125"/>
    <n v="246.65625"/>
    <n v="0"/>
    <n v="0"/>
    <n v="0"/>
    <n v="0"/>
    <n v="0"/>
    <n v="0"/>
    <n v="0"/>
    <n v="0"/>
    <n v="0"/>
    <n v="0"/>
    <n v="0"/>
    <n v="0"/>
    <n v="26.5"/>
    <n v="0"/>
    <n v="0"/>
    <n v="0"/>
    <n v="0"/>
    <n v="5.9346750000000004"/>
    <n v="0"/>
    <n v="0"/>
  </r>
  <r>
    <d v="2020-04-01T00:00:00"/>
    <x v="0"/>
    <s v="P"/>
    <s v="Active"/>
    <n v="123"/>
    <x v="122"/>
    <s v="N"/>
    <x v="40"/>
    <n v="1001"/>
    <x v="1"/>
    <s v="Niederl. 1"/>
    <n v="1"/>
    <s v="Department"/>
    <s v="Supervisor"/>
    <s v="Manager"/>
    <s v="ang."/>
    <s v="M"/>
    <d v="2005-01-10T00:00:00"/>
    <m/>
    <s v=""/>
    <n v="15"/>
    <d v="1961-06-21T00:00:00"/>
    <n v="58"/>
    <s v="N"/>
    <n v="30"/>
    <n v="2.5"/>
    <n v="39"/>
    <x v="0"/>
    <n v="1"/>
    <n v="30"/>
    <n v="0"/>
    <n v="1126"/>
    <n v="246.87549999999999"/>
    <n v="0"/>
    <n v="0"/>
    <n v="0"/>
    <n v="0"/>
    <n v="0"/>
    <n v="0"/>
    <n v="0"/>
    <n v="0"/>
    <n v="0"/>
    <n v="0"/>
    <n v="0"/>
    <n v="0"/>
    <n v="26.5"/>
    <n v="0"/>
    <n v="0"/>
    <n v="0"/>
    <n v="0"/>
    <n v="5.9346750000000004"/>
    <n v="0"/>
    <n v="23.726666666666667"/>
  </r>
  <r>
    <d v="2020-04-01T00:00:00"/>
    <x v="0"/>
    <s v="P"/>
    <s v="Active"/>
    <n v="124"/>
    <x v="123"/>
    <s v="N"/>
    <x v="22"/>
    <n v="1053"/>
    <x v="3"/>
    <s v="Niederl. 8"/>
    <n v="1"/>
    <s v="Department"/>
    <s v="Supervisor"/>
    <s v="Non-Mgm."/>
    <s v="ang."/>
    <s v="M"/>
    <d v="2005-02-01T00:00:00"/>
    <m/>
    <s v=""/>
    <n v="14"/>
    <d v="1958-11-05T00:00:00"/>
    <n v="61"/>
    <s v="J"/>
    <n v="30"/>
    <n v="2.5"/>
    <n v="39"/>
    <x v="0"/>
    <n v="1"/>
    <n v="30"/>
    <n v="0"/>
    <n v="1127"/>
    <n v="247.09475"/>
    <n v="0"/>
    <n v="0"/>
    <n v="0"/>
    <n v="0"/>
    <n v="0"/>
    <n v="0"/>
    <n v="0"/>
    <n v="0"/>
    <n v="0"/>
    <n v="0"/>
    <n v="65.019230769230774"/>
    <n v="51.654166666666676"/>
    <n v="26.5"/>
    <n v="0"/>
    <n v="0"/>
    <n v="0"/>
    <n v="0"/>
    <n v="32.063682355769231"/>
    <n v="0"/>
    <n v="23.726666666666667"/>
  </r>
  <r>
    <d v="2020-04-01T00:00:00"/>
    <x v="0"/>
    <s v="P"/>
    <s v="Active"/>
    <n v="125"/>
    <x v="124"/>
    <s v="N"/>
    <x v="41"/>
    <n v="1006"/>
    <x v="1"/>
    <s v="Niederl. 1"/>
    <n v="1"/>
    <s v="Department"/>
    <s v="Supervisor"/>
    <s v="Manager"/>
    <s v="ang."/>
    <s v="M"/>
    <d v="1989-10-02T00:00:00"/>
    <m/>
    <s v=""/>
    <n v="30"/>
    <d v="1968-09-21T00:00:00"/>
    <n v="51"/>
    <s v="N"/>
    <n v="30"/>
    <n v="2.5"/>
    <n v="39"/>
    <x v="0"/>
    <n v="1"/>
    <n v="30"/>
    <n v="0"/>
    <n v="1128"/>
    <n v="247.31400000000002"/>
    <n v="0"/>
    <n v="0"/>
    <n v="0"/>
    <n v="0"/>
    <n v="0"/>
    <n v="0"/>
    <n v="0"/>
    <n v="0"/>
    <n v="0"/>
    <n v="0"/>
    <n v="0"/>
    <n v="0"/>
    <n v="26.5"/>
    <n v="0"/>
    <n v="0"/>
    <n v="0"/>
    <n v="0"/>
    <n v="5.9346750000000004"/>
    <n v="0"/>
    <n v="0"/>
  </r>
  <r>
    <d v="2020-04-01T00:00:00"/>
    <x v="0"/>
    <s v="P"/>
    <s v="Active"/>
    <n v="126"/>
    <x v="125"/>
    <s v="N"/>
    <x v="22"/>
    <n v="1023"/>
    <x v="7"/>
    <s v="Niederl. 9"/>
    <n v="1"/>
    <s v="Department"/>
    <s v="Supervisor"/>
    <s v="Non-Mgm."/>
    <s v="ang."/>
    <s v="M"/>
    <d v="2005-07-01T00:00:00"/>
    <m/>
    <s v=""/>
    <n v="14"/>
    <d v="1978-01-16T00:00:00"/>
    <n v="42"/>
    <s v="J"/>
    <n v="30"/>
    <n v="2.5"/>
    <n v="39"/>
    <x v="0"/>
    <n v="1"/>
    <n v="30"/>
    <n v="0"/>
    <n v="1129"/>
    <n v="247.53325000000001"/>
    <n v="0"/>
    <n v="0"/>
    <n v="0"/>
    <n v="0"/>
    <n v="0"/>
    <n v="0"/>
    <n v="0"/>
    <n v="0"/>
    <n v="0"/>
    <n v="0"/>
    <n v="65.134615384615387"/>
    <n v="51.745833333333337"/>
    <n v="26.5"/>
    <n v="0"/>
    <n v="0"/>
    <n v="0"/>
    <n v="0"/>
    <n v="32.11005149038462"/>
    <n v="0"/>
    <n v="23.726666666666667"/>
  </r>
  <r>
    <d v="2020-04-01T00:00:00"/>
    <x v="0"/>
    <s v="P"/>
    <s v="Active"/>
    <n v="127"/>
    <x v="126"/>
    <s v="N"/>
    <x v="31"/>
    <n v="1034"/>
    <x v="5"/>
    <s v="Niederl. 5"/>
    <n v="1"/>
    <s v="Department"/>
    <s v="Supervisor"/>
    <s v="Manager"/>
    <s v="ang."/>
    <s v="M"/>
    <d v="2005-07-01T00:00:00"/>
    <m/>
    <s v=""/>
    <n v="14"/>
    <d v="1973-01-03T00:00:00"/>
    <n v="47"/>
    <s v="N"/>
    <n v="30"/>
    <n v="2.5"/>
    <n v="39"/>
    <x v="0"/>
    <n v="1"/>
    <n v="30"/>
    <n v="0"/>
    <n v="1130"/>
    <n v="247.7525"/>
    <n v="0"/>
    <n v="0"/>
    <n v="60"/>
    <n v="0"/>
    <n v="0"/>
    <n v="0"/>
    <n v="0"/>
    <n v="0"/>
    <n v="0"/>
    <n v="0"/>
    <n v="0"/>
    <n v="0"/>
    <n v="26.5"/>
    <n v="0"/>
    <n v="0"/>
    <n v="0"/>
    <n v="0"/>
    <n v="19.371675"/>
    <n v="117.04"/>
    <n v="23.726666666666667"/>
  </r>
  <r>
    <d v="2020-04-01T00:00:00"/>
    <x v="0"/>
    <s v="P"/>
    <s v="Active"/>
    <n v="128"/>
    <x v="127"/>
    <s v="N"/>
    <x v="17"/>
    <n v="1088"/>
    <x v="0"/>
    <s v="Niederl. 3"/>
    <n v="1"/>
    <s v="Department"/>
    <s v="Supervisor"/>
    <s v="Non-Mgm."/>
    <s v="ang."/>
    <s v="M"/>
    <d v="2005-08-01T00:00:00"/>
    <m/>
    <s v=""/>
    <n v="14"/>
    <d v="1971-05-10T00:00:00"/>
    <n v="48"/>
    <s v="N"/>
    <n v="30"/>
    <n v="2.5"/>
    <n v="39"/>
    <x v="0"/>
    <n v="1"/>
    <n v="30"/>
    <n v="0"/>
    <n v="1131"/>
    <n v="247.97175000000004"/>
    <n v="0"/>
    <n v="0"/>
    <n v="0"/>
    <n v="0"/>
    <n v="0"/>
    <n v="0"/>
    <n v="0"/>
    <n v="0"/>
    <n v="0"/>
    <n v="0"/>
    <n v="0"/>
    <n v="0"/>
    <n v="26.5"/>
    <n v="0"/>
    <n v="0"/>
    <n v="0"/>
    <n v="0"/>
    <n v="5.9346750000000004"/>
    <n v="0"/>
    <n v="23.726666666666667"/>
  </r>
  <r>
    <d v="2020-04-01T00:00:00"/>
    <x v="0"/>
    <s v="P"/>
    <s v="Active"/>
    <n v="129"/>
    <x v="128"/>
    <s v="N"/>
    <x v="36"/>
    <n v="1054"/>
    <x v="8"/>
    <s v="Niederl. 2"/>
    <n v="1"/>
    <s v="Department"/>
    <s v="Supervisor"/>
    <s v="Supervisor"/>
    <s v="ang."/>
    <s v="M"/>
    <d v="2005-09-01T00:00:00"/>
    <m/>
    <s v=""/>
    <n v="14"/>
    <d v="1988-10-25T00:00:00"/>
    <n v="31"/>
    <s v="N"/>
    <n v="30"/>
    <n v="2.5"/>
    <n v="39"/>
    <x v="0"/>
    <n v="1"/>
    <n v="30"/>
    <n v="0"/>
    <n v="1132"/>
    <n v="248.191"/>
    <n v="0"/>
    <n v="0"/>
    <n v="0"/>
    <n v="0"/>
    <n v="0"/>
    <n v="0"/>
    <n v="0"/>
    <n v="0"/>
    <n v="0"/>
    <n v="0"/>
    <n v="0"/>
    <n v="0"/>
    <n v="26.5"/>
    <n v="0"/>
    <n v="0"/>
    <n v="0"/>
    <n v="0"/>
    <n v="5.9346750000000004"/>
    <n v="0"/>
    <n v="23.726666666666667"/>
  </r>
  <r>
    <d v="2020-04-01T00:00:00"/>
    <x v="0"/>
    <s v="P"/>
    <s v="Active"/>
    <n v="130"/>
    <x v="129"/>
    <s v="N"/>
    <x v="37"/>
    <n v="1005"/>
    <x v="1"/>
    <s v="Niederl. 1"/>
    <n v="1"/>
    <s v="Department"/>
    <s v="Supervisor"/>
    <s v="Non-Mgm."/>
    <s v="ang."/>
    <s v="M"/>
    <d v="2003-06-02T00:00:00"/>
    <m/>
    <s v=""/>
    <n v="16"/>
    <d v="1980-09-05T00:00:00"/>
    <n v="39"/>
    <s v="N"/>
    <n v="30"/>
    <n v="2.5"/>
    <n v="39"/>
    <x v="0"/>
    <n v="1"/>
    <n v="30"/>
    <n v="0"/>
    <n v="1133"/>
    <n v="248.41025000000002"/>
    <n v="0"/>
    <n v="0"/>
    <n v="0"/>
    <n v="0"/>
    <n v="0"/>
    <n v="0"/>
    <n v="0"/>
    <n v="0"/>
    <n v="0"/>
    <n v="0"/>
    <n v="0"/>
    <n v="0"/>
    <n v="26.5"/>
    <n v="0"/>
    <n v="0"/>
    <n v="0"/>
    <n v="0"/>
    <n v="5.9346750000000004"/>
    <n v="0"/>
    <n v="0"/>
  </r>
  <r>
    <d v="2020-04-01T00:00:00"/>
    <x v="0"/>
    <s v="P"/>
    <s v="Active"/>
    <n v="131"/>
    <x v="130"/>
    <s v="N"/>
    <x v="31"/>
    <n v="1052"/>
    <x v="3"/>
    <s v="Niederl. 8"/>
    <n v="1"/>
    <s v="Department"/>
    <s v="Supervisor"/>
    <s v="Non-Mgm."/>
    <s v="ang."/>
    <s v="M"/>
    <d v="2005-10-01T00:00:00"/>
    <m/>
    <s v=""/>
    <n v="14"/>
    <d v="1962-12-31T00:00:00"/>
    <n v="57"/>
    <s v="N"/>
    <n v="30"/>
    <n v="2.5"/>
    <n v="39"/>
    <x v="0"/>
    <n v="1"/>
    <n v="30"/>
    <n v="0"/>
    <n v="1134"/>
    <n v="248.62950000000001"/>
    <n v="0"/>
    <n v="684.6"/>
    <n v="60"/>
    <n v="0"/>
    <n v="0"/>
    <n v="0"/>
    <n v="0"/>
    <n v="0"/>
    <n v="0"/>
    <n v="0"/>
    <n v="0"/>
    <n v="0"/>
    <n v="26.5"/>
    <n v="0"/>
    <n v="0"/>
    <n v="0"/>
    <n v="0"/>
    <n v="172.68784500000001"/>
    <n v="119.51"/>
    <n v="23.726666666666667"/>
  </r>
  <r>
    <d v="2020-04-01T00:00:00"/>
    <x v="0"/>
    <s v="P"/>
    <s v="Active"/>
    <n v="132"/>
    <x v="131"/>
    <s v="N"/>
    <x v="22"/>
    <n v="1041"/>
    <x v="4"/>
    <s v="Niederl. 6"/>
    <n v="1"/>
    <s v="Department"/>
    <s v="Supervisor"/>
    <s v="Non-Mgm."/>
    <s v="ang."/>
    <s v="M"/>
    <d v="2006-01-01T00:00:00"/>
    <m/>
    <s v=""/>
    <n v="14"/>
    <d v="1966-07-17T00:00:00"/>
    <n v="53"/>
    <s v="J"/>
    <n v="35"/>
    <n v="2.9166666666666665"/>
    <n v="39"/>
    <x v="0"/>
    <n v="1"/>
    <n v="30"/>
    <n v="0"/>
    <n v="1135"/>
    <n v="248.84875"/>
    <n v="0"/>
    <n v="0"/>
    <n v="0"/>
    <n v="0"/>
    <n v="0"/>
    <n v="0"/>
    <n v="0"/>
    <n v="0"/>
    <n v="0"/>
    <n v="0"/>
    <n v="76.394230769230774"/>
    <n v="52.020833333333336"/>
    <n v="26.5"/>
    <n v="0"/>
    <n v="0"/>
    <n v="0"/>
    <n v="0"/>
    <n v="34.693228605769235"/>
    <n v="0"/>
    <n v="0"/>
  </r>
  <r>
    <d v="2020-04-01T00:00:00"/>
    <x v="0"/>
    <s v="P"/>
    <s v="Active"/>
    <n v="133"/>
    <x v="132"/>
    <s v="N"/>
    <x v="9"/>
    <n v="1087"/>
    <x v="0"/>
    <s v="Niederl. 3"/>
    <n v="1"/>
    <s v="Department"/>
    <s v="Supervisor"/>
    <s v="Non-Mgm."/>
    <s v="ang."/>
    <s v="M"/>
    <d v="2006-05-01T00:00:00"/>
    <m/>
    <s v=""/>
    <n v="13"/>
    <d v="1974-09-25T00:00:00"/>
    <n v="45"/>
    <s v="N"/>
    <n v="30"/>
    <n v="2.5"/>
    <n v="39"/>
    <x v="0"/>
    <n v="1"/>
    <n v="30"/>
    <n v="0"/>
    <n v="1136"/>
    <n v="249.06800000000001"/>
    <n v="0"/>
    <n v="0"/>
    <n v="0"/>
    <n v="0"/>
    <n v="0"/>
    <n v="0"/>
    <n v="0"/>
    <n v="0"/>
    <n v="0"/>
    <n v="0"/>
    <n v="0"/>
    <n v="0"/>
    <n v="26.5"/>
    <n v="0"/>
    <n v="0"/>
    <n v="0"/>
    <n v="0"/>
    <n v="5.9346750000000004"/>
    <n v="0"/>
    <n v="0"/>
  </r>
  <r>
    <d v="2020-04-01T00:00:00"/>
    <x v="0"/>
    <s v="P"/>
    <s v="Active"/>
    <n v="134"/>
    <x v="133"/>
    <s v="N"/>
    <x v="42"/>
    <n v="1076"/>
    <x v="0"/>
    <s v="Niederl. 3"/>
    <n v="1"/>
    <s v="Department"/>
    <s v="Supervisor"/>
    <s v="Manager"/>
    <s v="ang."/>
    <s v="M"/>
    <d v="2006-06-01T00:00:00"/>
    <m/>
    <s v=""/>
    <n v="13"/>
    <d v="1979-11-30T00:00:00"/>
    <n v="40"/>
    <s v="N"/>
    <n v="30"/>
    <n v="2.5"/>
    <n v="39"/>
    <x v="0"/>
    <n v="1"/>
    <n v="30"/>
    <n v="0"/>
    <n v="1137"/>
    <n v="249.28725"/>
    <n v="0"/>
    <n v="0"/>
    <n v="0"/>
    <n v="0"/>
    <n v="0"/>
    <n v="0"/>
    <n v="0"/>
    <n v="0"/>
    <n v="0"/>
    <n v="0"/>
    <n v="0"/>
    <n v="0"/>
    <n v="26.5"/>
    <n v="0"/>
    <n v="0"/>
    <n v="0"/>
    <n v="0"/>
    <n v="5.9346750000000004"/>
    <n v="168.83019999999999"/>
    <n v="0"/>
  </r>
  <r>
    <d v="2020-04-01T00:00:00"/>
    <x v="0"/>
    <s v="P"/>
    <s v="Active"/>
    <n v="135"/>
    <x v="134"/>
    <s v="N"/>
    <x v="31"/>
    <n v="1052"/>
    <x v="3"/>
    <s v="Niederl. 8"/>
    <n v="1"/>
    <s v="Department"/>
    <s v="Supervisor"/>
    <s v="Non-Mgm."/>
    <s v="ang."/>
    <s v="M"/>
    <d v="2006-07-01T00:00:00"/>
    <m/>
    <s v=""/>
    <n v="13"/>
    <d v="1966-11-12T00:00:00"/>
    <n v="53"/>
    <s v="J"/>
    <n v="30"/>
    <n v="2.5"/>
    <n v="39"/>
    <x v="0"/>
    <n v="1"/>
    <n v="30"/>
    <n v="0"/>
    <n v="1138"/>
    <n v="249.50650000000002"/>
    <n v="0"/>
    <n v="0"/>
    <n v="60"/>
    <n v="0"/>
    <n v="1666.67"/>
    <n v="0"/>
    <n v="0"/>
    <n v="0"/>
    <n v="0"/>
    <n v="0"/>
    <n v="65.65384615384616"/>
    <n v="52.158333333333331"/>
    <n v="26.5"/>
    <n v="0"/>
    <n v="0"/>
    <n v="0"/>
    <n v="0"/>
    <n v="419.00645909615389"/>
    <n v="102.98"/>
    <n v="0"/>
  </r>
  <r>
    <d v="2020-04-01T00:00:00"/>
    <x v="0"/>
    <s v="P"/>
    <s v="Active"/>
    <n v="136"/>
    <x v="135"/>
    <s v="N"/>
    <x v="22"/>
    <n v="1047"/>
    <x v="9"/>
    <s v="Niederl. 4"/>
    <n v="1"/>
    <s v="Department"/>
    <s v="Supervisor"/>
    <s v="Non-Mgm."/>
    <s v="ang."/>
    <s v="M"/>
    <d v="2006-07-01T00:00:00"/>
    <m/>
    <s v=""/>
    <n v="13"/>
    <d v="1964-01-29T00:00:00"/>
    <n v="55"/>
    <s v="J"/>
    <n v="30"/>
    <n v="2.5"/>
    <n v="39"/>
    <x v="0"/>
    <n v="1"/>
    <n v="30"/>
    <n v="0"/>
    <n v="1139"/>
    <n v="249.72575000000001"/>
    <n v="0"/>
    <n v="0"/>
    <n v="0"/>
    <n v="0"/>
    <n v="0"/>
    <n v="0"/>
    <n v="0"/>
    <n v="0"/>
    <n v="0"/>
    <n v="0"/>
    <n v="65.711538461538453"/>
    <n v="52.204166666666673"/>
    <n v="26.5"/>
    <n v="0"/>
    <n v="0"/>
    <n v="0"/>
    <n v="0"/>
    <n v="32.341897163461539"/>
    <n v="0"/>
    <n v="0"/>
  </r>
  <r>
    <d v="2020-04-01T00:00:00"/>
    <x v="0"/>
    <s v="P"/>
    <s v="Active"/>
    <n v="137"/>
    <x v="136"/>
    <s v="N"/>
    <x v="22"/>
    <n v="1060"/>
    <x v="2"/>
    <s v="Niederl. 7"/>
    <n v="1"/>
    <s v="Department"/>
    <s v="Supervisor"/>
    <s v="Non-Mgm."/>
    <s v="ang."/>
    <s v="M"/>
    <d v="2006-08-21T00:00:00"/>
    <m/>
    <s v=""/>
    <n v="13"/>
    <d v="1988-05-17T00:00:00"/>
    <n v="31"/>
    <s v="J"/>
    <n v="30"/>
    <n v="2.5"/>
    <n v="39"/>
    <x v="0"/>
    <n v="1"/>
    <n v="30"/>
    <n v="0"/>
    <n v="1140"/>
    <n v="249.94500000000002"/>
    <n v="0"/>
    <n v="0"/>
    <n v="0"/>
    <n v="0"/>
    <n v="0"/>
    <n v="0"/>
    <n v="0"/>
    <n v="0"/>
    <n v="0"/>
    <n v="0"/>
    <n v="65.769230769230774"/>
    <n v="52.250000000000007"/>
    <n v="26.5"/>
    <n v="0"/>
    <n v="0"/>
    <n v="0"/>
    <n v="0"/>
    <n v="32.365081730769234"/>
    <n v="0"/>
    <n v="0"/>
  </r>
  <r>
    <d v="2020-04-01T00:00:00"/>
    <x v="0"/>
    <s v="P"/>
    <s v="Active"/>
    <n v="138"/>
    <x v="137"/>
    <s v="Y"/>
    <x v="15"/>
    <n v="1026"/>
    <x v="6"/>
    <s v="Niederl. 10"/>
    <n v="0.5"/>
    <s v="Department"/>
    <s v="Supervisor"/>
    <s v="Manager"/>
    <s v="ang."/>
    <s v="W"/>
    <d v="2006-09-01T00:00:00"/>
    <m/>
    <s v=""/>
    <n v="13"/>
    <d v="1989-06-26T00:00:00"/>
    <n v="30"/>
    <s v="N"/>
    <n v="30"/>
    <n v="2.5"/>
    <n v="39"/>
    <x v="0"/>
    <n v="0.5"/>
    <n v="30"/>
    <n v="0"/>
    <n v="1141"/>
    <n v="250.16425000000001"/>
    <n v="0"/>
    <n v="0"/>
    <n v="0"/>
    <n v="0"/>
    <n v="175"/>
    <n v="0"/>
    <n v="0"/>
    <n v="0"/>
    <n v="0"/>
    <n v="0"/>
    <n v="0"/>
    <n v="0"/>
    <n v="13.25"/>
    <n v="0"/>
    <n v="0"/>
    <n v="0"/>
    <n v="0"/>
    <n v="42.158587500000003"/>
    <n v="45.994249999999994"/>
    <n v="0"/>
  </r>
  <r>
    <d v="2020-04-01T00:00:00"/>
    <x v="0"/>
    <s v="P"/>
    <s v="Active"/>
    <n v="138"/>
    <x v="137"/>
    <s v="Y"/>
    <x v="15"/>
    <n v="1020"/>
    <x v="7"/>
    <s v="Niederl. 9"/>
    <n v="0.5"/>
    <s v="Department"/>
    <s v="Supervisor"/>
    <s v="Manager"/>
    <s v="ang."/>
    <s v="W"/>
    <d v="2006-09-01T00:00:00"/>
    <m/>
    <s v=""/>
    <n v="13"/>
    <d v="1989-06-26T00:00:00"/>
    <n v="30"/>
    <s v="N"/>
    <n v="30"/>
    <n v="2.5"/>
    <n v="39"/>
    <x v="0"/>
    <n v="0.5"/>
    <n v="30"/>
    <n v="0"/>
    <n v="1142"/>
    <n v="250.3835"/>
    <n v="0"/>
    <n v="0"/>
    <n v="0"/>
    <n v="0"/>
    <n v="175"/>
    <n v="0"/>
    <n v="0"/>
    <n v="0"/>
    <n v="0"/>
    <n v="0"/>
    <n v="0"/>
    <n v="0"/>
    <n v="13.25"/>
    <n v="0"/>
    <n v="0"/>
    <n v="0"/>
    <n v="0"/>
    <n v="42.158587500000003"/>
    <n v="45.994249999999994"/>
    <n v="0"/>
  </r>
  <r>
    <d v="2020-04-01T00:00:00"/>
    <x v="0"/>
    <s v="P"/>
    <s v="Active"/>
    <n v="139"/>
    <x v="138"/>
    <s v="Y"/>
    <x v="20"/>
    <n v="1058"/>
    <x v="2"/>
    <s v="Niederl. 7"/>
    <n v="0.5"/>
    <s v="Department"/>
    <s v="Supervisor"/>
    <s v="Non-Mgm."/>
    <s v="ang."/>
    <s v="W"/>
    <d v="2006-09-01T00:00:00"/>
    <m/>
    <s v=""/>
    <n v="13"/>
    <d v="1989-04-20T00:00:00"/>
    <n v="30"/>
    <s v="J"/>
    <n v="30"/>
    <n v="2.5"/>
    <n v="39"/>
    <x v="0"/>
    <n v="0.5"/>
    <n v="30"/>
    <n v="0"/>
    <n v="1143"/>
    <n v="250.60275000000001"/>
    <n v="0"/>
    <n v="0"/>
    <n v="0"/>
    <n v="0"/>
    <n v="0"/>
    <n v="0"/>
    <n v="0"/>
    <n v="0"/>
    <n v="0"/>
    <n v="0"/>
    <n v="65.942307692307693"/>
    <n v="52.387500000000003"/>
    <n v="13.25"/>
    <n v="0"/>
    <n v="0"/>
    <n v="0"/>
    <n v="0"/>
    <n v="29.467297932692311"/>
    <n v="0"/>
    <n v="0"/>
  </r>
  <r>
    <d v="2020-04-01T00:00:00"/>
    <x v="0"/>
    <s v="P"/>
    <s v="Active"/>
    <n v="139"/>
    <x v="138"/>
    <s v="Y"/>
    <x v="20"/>
    <n v="1051"/>
    <x v="3"/>
    <s v="Niederl. 8"/>
    <n v="0.5"/>
    <s v="Department"/>
    <s v="Supervisor"/>
    <s v="Non-Mgm."/>
    <s v="ang."/>
    <s v="W"/>
    <d v="2006-09-01T00:00:00"/>
    <m/>
    <s v=""/>
    <n v="13"/>
    <d v="1989-04-20T00:00:00"/>
    <n v="30"/>
    <s v="J"/>
    <n v="30"/>
    <n v="2.5"/>
    <n v="39"/>
    <x v="0"/>
    <n v="0.5"/>
    <n v="30"/>
    <n v="0"/>
    <n v="1144"/>
    <n v="250.822"/>
    <n v="0"/>
    <n v="0"/>
    <n v="0"/>
    <n v="0"/>
    <n v="0"/>
    <n v="0"/>
    <n v="0"/>
    <n v="0"/>
    <n v="0"/>
    <n v="0"/>
    <n v="66"/>
    <n v="52.433333333333337"/>
    <n v="13.25"/>
    <n v="0"/>
    <n v="0"/>
    <n v="0"/>
    <n v="0"/>
    <n v="29.490482500000002"/>
    <n v="0"/>
    <n v="0"/>
  </r>
  <r>
    <d v="2020-04-01T00:00:00"/>
    <x v="0"/>
    <s v="P"/>
    <s v="Active"/>
    <n v="140"/>
    <x v="139"/>
    <s v="N"/>
    <x v="40"/>
    <n v="1001"/>
    <x v="1"/>
    <s v="Niederl. 1"/>
    <n v="1"/>
    <s v="Department"/>
    <s v="Supervisor"/>
    <s v="Non-Mgm."/>
    <s v="ang."/>
    <s v="M"/>
    <d v="2006-09-15T00:00:00"/>
    <m/>
    <s v=""/>
    <n v="13"/>
    <d v="1969-11-03T00:00:00"/>
    <n v="50"/>
    <s v="N"/>
    <n v="30"/>
    <n v="2.5"/>
    <n v="39"/>
    <x v="0"/>
    <n v="1"/>
    <n v="30"/>
    <n v="0"/>
    <n v="1145"/>
    <n v="251.04125000000002"/>
    <n v="0"/>
    <n v="0"/>
    <n v="0"/>
    <n v="0"/>
    <n v="0"/>
    <n v="0"/>
    <n v="0"/>
    <n v="0"/>
    <n v="0"/>
    <n v="0"/>
    <n v="0"/>
    <n v="0"/>
    <n v="26.5"/>
    <n v="0"/>
    <n v="0"/>
    <n v="0"/>
    <n v="0"/>
    <n v="5.9346750000000004"/>
    <n v="0"/>
    <n v="0"/>
  </r>
  <r>
    <d v="2020-04-01T00:00:00"/>
    <x v="0"/>
    <s v="P"/>
    <s v="Active"/>
    <n v="141"/>
    <x v="140"/>
    <s v="N"/>
    <x v="43"/>
    <n v="1096"/>
    <x v="0"/>
    <s v="Niederl. 3"/>
    <n v="1"/>
    <s v="Department"/>
    <s v="Supervisor"/>
    <s v="Non-Mgm."/>
    <s v="ang."/>
    <s v="M"/>
    <d v="2006-10-01T00:00:00"/>
    <m/>
    <s v=""/>
    <n v="13"/>
    <d v="1968-07-20T00:00:00"/>
    <n v="51"/>
    <s v="N"/>
    <n v="30"/>
    <n v="2.5"/>
    <n v="39"/>
    <x v="0"/>
    <n v="1"/>
    <n v="30"/>
    <n v="0"/>
    <n v="1146"/>
    <n v="251.26050000000001"/>
    <n v="0"/>
    <n v="0"/>
    <n v="0"/>
    <n v="0"/>
    <n v="0"/>
    <n v="0"/>
    <n v="0"/>
    <n v="0"/>
    <n v="0"/>
    <n v="0"/>
    <n v="0"/>
    <n v="0"/>
    <n v="26.5"/>
    <n v="0"/>
    <n v="0"/>
    <n v="0"/>
    <n v="0"/>
    <n v="5.9346750000000004"/>
    <n v="0"/>
    <n v="0"/>
  </r>
  <r>
    <d v="2020-04-01T00:00:00"/>
    <x v="0"/>
    <s v="P"/>
    <s v="Active"/>
    <n v="142"/>
    <x v="141"/>
    <s v="N"/>
    <x v="5"/>
    <n v="1093"/>
    <x v="0"/>
    <s v="Niederl. 3"/>
    <n v="1"/>
    <s v="Department"/>
    <s v="Supervisor"/>
    <s v="Non-Mgm."/>
    <s v="ang."/>
    <s v="M"/>
    <d v="2006-05-08T00:00:00"/>
    <m/>
    <s v=""/>
    <n v="13"/>
    <d v="1963-06-14T00:00:00"/>
    <n v="56"/>
    <s v="N"/>
    <n v="30"/>
    <n v="2.5"/>
    <n v="39"/>
    <x v="0"/>
    <n v="1"/>
    <n v="30"/>
    <n v="0"/>
    <n v="1147"/>
    <n v="251.47975000000002"/>
    <n v="0"/>
    <n v="0"/>
    <n v="0"/>
    <n v="0"/>
    <n v="0"/>
    <n v="0"/>
    <n v="0"/>
    <n v="0"/>
    <n v="0"/>
    <n v="0"/>
    <n v="0"/>
    <n v="0"/>
    <n v="26.5"/>
    <n v="0"/>
    <n v="0"/>
    <n v="0"/>
    <n v="0"/>
    <n v="5.9346750000000004"/>
    <n v="0"/>
    <n v="0"/>
  </r>
  <r>
    <d v="2020-04-01T00:00:00"/>
    <x v="0"/>
    <s v="P"/>
    <s v="Active"/>
    <n v="143"/>
    <x v="142"/>
    <s v="N"/>
    <x v="31"/>
    <n v="1040"/>
    <x v="4"/>
    <s v="Niederl. 6"/>
    <n v="1"/>
    <s v="Department"/>
    <s v="Supervisor"/>
    <s v="Non-Mgm."/>
    <s v="ang."/>
    <s v="M"/>
    <d v="2006-11-01T00:00:00"/>
    <m/>
    <s v=""/>
    <n v="13"/>
    <d v="1982-06-01T00:00:00"/>
    <n v="37"/>
    <s v="J"/>
    <n v="30"/>
    <n v="2.5"/>
    <n v="39"/>
    <x v="0"/>
    <n v="1"/>
    <n v="30"/>
    <n v="0"/>
    <n v="1148"/>
    <n v="251.69900000000001"/>
    <n v="0"/>
    <n v="0"/>
    <n v="60"/>
    <n v="0"/>
    <n v="807.91"/>
    <n v="0"/>
    <n v="0"/>
    <n v="0"/>
    <n v="0"/>
    <n v="0"/>
    <n v="66.230769230769226"/>
    <n v="52.616666666666674"/>
    <n v="26.5"/>
    <n v="0"/>
    <n v="0"/>
    <n v="0"/>
    <n v="0"/>
    <n v="226.91900276923076"/>
    <n v="101.08"/>
    <n v="0"/>
  </r>
  <r>
    <d v="2020-04-01T00:00:00"/>
    <x v="0"/>
    <s v="P"/>
    <s v="Active"/>
    <n v="144"/>
    <x v="143"/>
    <s v="N"/>
    <x v="31"/>
    <n v="1052"/>
    <x v="3"/>
    <s v="Niederl. 8"/>
    <n v="1"/>
    <s v="Department"/>
    <s v="Supervisor"/>
    <s v="Non-Mgm."/>
    <s v="ang."/>
    <s v="M"/>
    <d v="2007-01-01T00:00:00"/>
    <m/>
    <s v=""/>
    <n v="13"/>
    <d v="1973-11-14T00:00:00"/>
    <n v="46"/>
    <s v="J"/>
    <n v="30"/>
    <n v="2.5"/>
    <n v="39"/>
    <x v="0"/>
    <n v="1"/>
    <n v="30"/>
    <n v="0"/>
    <n v="1149"/>
    <n v="251.91825000000003"/>
    <n v="0"/>
    <n v="0"/>
    <n v="30"/>
    <n v="0"/>
    <n v="0"/>
    <n v="0"/>
    <n v="0"/>
    <n v="0"/>
    <n v="0"/>
    <n v="0"/>
    <n v="66.288461538461547"/>
    <n v="52.662500000000001"/>
    <n v="26.5"/>
    <n v="0"/>
    <n v="0"/>
    <n v="0"/>
    <n v="0"/>
    <n v="39.292242836538463"/>
    <n v="99.18"/>
    <n v="0"/>
  </r>
  <r>
    <d v="2020-04-01T00:00:00"/>
    <x v="0"/>
    <s v="P"/>
    <s v="Active"/>
    <n v="145"/>
    <x v="144"/>
    <s v="N"/>
    <x v="36"/>
    <n v="1054"/>
    <x v="8"/>
    <s v="Niederl. 2"/>
    <n v="1"/>
    <s v="Department"/>
    <s v="Supervisor"/>
    <s v="Non-Mgm."/>
    <s v="ang."/>
    <s v="M"/>
    <d v="2007-02-01T00:00:00"/>
    <m/>
    <s v=""/>
    <n v="12"/>
    <d v="1961-12-07T00:00:00"/>
    <n v="58"/>
    <s v="N"/>
    <n v="30"/>
    <n v="2.5"/>
    <n v="39"/>
    <x v="0"/>
    <n v="1"/>
    <n v="30"/>
    <n v="0"/>
    <n v="1150"/>
    <n v="252.13750000000002"/>
    <n v="0"/>
    <n v="0"/>
    <n v="0"/>
    <n v="0"/>
    <n v="0"/>
    <n v="0"/>
    <n v="0"/>
    <n v="0"/>
    <n v="0"/>
    <n v="0"/>
    <n v="0"/>
    <n v="0"/>
    <n v="26.5"/>
    <n v="0"/>
    <n v="0"/>
    <n v="0"/>
    <n v="0"/>
    <n v="5.9346750000000004"/>
    <n v="0"/>
    <n v="0"/>
  </r>
  <r>
    <d v="2020-04-01T00:00:00"/>
    <x v="0"/>
    <s v="P"/>
    <s v="Active"/>
    <n v="146"/>
    <x v="145"/>
    <s v="N"/>
    <x v="22"/>
    <n v="1047"/>
    <x v="9"/>
    <s v="Niederl. 4"/>
    <n v="1"/>
    <s v="Department"/>
    <s v="Supervisor"/>
    <s v="Non-Mgm."/>
    <s v="ang."/>
    <s v="M"/>
    <d v="2007-02-01T00:00:00"/>
    <m/>
    <s v=""/>
    <n v="12"/>
    <d v="1968-11-22T00:00:00"/>
    <n v="51"/>
    <s v="J"/>
    <n v="30"/>
    <n v="2.5"/>
    <n v="39"/>
    <x v="0"/>
    <n v="1"/>
    <n v="30"/>
    <n v="0"/>
    <n v="1151"/>
    <n v="252.35674999999998"/>
    <n v="0"/>
    <n v="0"/>
    <n v="0"/>
    <n v="0"/>
    <n v="0"/>
    <n v="0"/>
    <n v="0"/>
    <n v="0"/>
    <n v="0"/>
    <n v="0"/>
    <n v="66.403846153846146"/>
    <n v="52.75416666666667"/>
    <n v="26.5"/>
    <n v="0"/>
    <n v="0"/>
    <n v="0"/>
    <n v="0"/>
    <n v="32.620111971153847"/>
    <n v="0"/>
    <n v="0"/>
  </r>
  <r>
    <d v="2020-04-01T00:00:00"/>
    <x v="0"/>
    <s v="P"/>
    <s v="Active"/>
    <n v="147"/>
    <x v="146"/>
    <s v="N"/>
    <x v="16"/>
    <n v="1049"/>
    <x v="3"/>
    <s v="Niederl. 8"/>
    <n v="1"/>
    <s v="Department"/>
    <s v="Supervisor"/>
    <s v="Manager"/>
    <s v="ang."/>
    <s v="M"/>
    <d v="2007-04-01T00:00:00"/>
    <m/>
    <s v=""/>
    <n v="12"/>
    <d v="1975-02-01T00:00:00"/>
    <n v="44"/>
    <s v="N"/>
    <n v="30"/>
    <n v="2.5"/>
    <n v="39"/>
    <x v="0"/>
    <n v="1"/>
    <n v="30"/>
    <n v="0"/>
    <n v="1152"/>
    <n v="252.57600000000002"/>
    <n v="0"/>
    <n v="0"/>
    <n v="30"/>
    <n v="0"/>
    <n v="0"/>
    <n v="0"/>
    <n v="0"/>
    <n v="0"/>
    <n v="0"/>
    <n v="0"/>
    <n v="0"/>
    <n v="0"/>
    <n v="26.5"/>
    <n v="0"/>
    <n v="0"/>
    <n v="0"/>
    <n v="0"/>
    <n v="12.653175000000001"/>
    <n v="77.900000000000006"/>
    <n v="0"/>
  </r>
  <r>
    <d v="2020-04-01T00:00:00"/>
    <x v="0"/>
    <s v="P"/>
    <s v="Active"/>
    <n v="148"/>
    <x v="147"/>
    <s v="N"/>
    <x v="30"/>
    <n v="1071"/>
    <x v="0"/>
    <s v="Niederl. 3"/>
    <n v="1"/>
    <s v="Department"/>
    <s v="Supervisor"/>
    <s v="Non-Mgm."/>
    <s v="ang."/>
    <s v="M"/>
    <d v="2007-07-01T00:00:00"/>
    <m/>
    <s v=""/>
    <n v="12"/>
    <d v="1972-08-08T00:00:00"/>
    <n v="47"/>
    <s v="N"/>
    <n v="30"/>
    <n v="2.5"/>
    <n v="39"/>
    <x v="0"/>
    <n v="1"/>
    <n v="30"/>
    <n v="0"/>
    <n v="1153"/>
    <n v="252.79525000000001"/>
    <n v="0"/>
    <n v="0"/>
    <n v="0"/>
    <n v="0"/>
    <n v="0"/>
    <n v="0"/>
    <n v="0"/>
    <n v="0"/>
    <n v="0"/>
    <n v="0"/>
    <n v="0"/>
    <n v="0"/>
    <n v="26.5"/>
    <n v="0"/>
    <n v="0"/>
    <n v="0"/>
    <n v="0"/>
    <n v="5.9346750000000004"/>
    <n v="0"/>
    <n v="0"/>
  </r>
  <r>
    <d v="2020-04-01T00:00:00"/>
    <x v="0"/>
    <s v="P"/>
    <s v="Active"/>
    <n v="149"/>
    <x v="148"/>
    <s v="N"/>
    <x v="17"/>
    <n v="1088"/>
    <x v="0"/>
    <s v="Niederl. 3"/>
    <n v="1"/>
    <s v="Department"/>
    <s v="Supervisor"/>
    <s v="Non-Mgm."/>
    <s v="ang."/>
    <s v="W"/>
    <d v="2007-07-01T00:00:00"/>
    <m/>
    <s v=""/>
    <n v="12"/>
    <d v="1960-04-17T00:00:00"/>
    <n v="59"/>
    <s v="N"/>
    <n v="30"/>
    <n v="2.5"/>
    <n v="39"/>
    <x v="0"/>
    <n v="1"/>
    <n v="30"/>
    <n v="0"/>
    <n v="1154"/>
    <n v="253.01450000000003"/>
    <n v="0"/>
    <n v="0"/>
    <n v="0"/>
    <n v="0"/>
    <n v="0"/>
    <n v="0"/>
    <n v="0"/>
    <n v="0"/>
    <n v="0"/>
    <n v="0"/>
    <n v="0"/>
    <n v="0"/>
    <n v="26.5"/>
    <n v="0"/>
    <n v="0"/>
    <n v="0"/>
    <n v="0"/>
    <n v="5.9346750000000004"/>
    <n v="0"/>
    <n v="0"/>
  </r>
  <r>
    <d v="2020-04-01T00:00:00"/>
    <x v="0"/>
    <s v="P"/>
    <s v="Active"/>
    <n v="150"/>
    <x v="149"/>
    <s v="N"/>
    <x v="36"/>
    <n v="1054"/>
    <x v="8"/>
    <s v="Niederl. 2"/>
    <n v="1"/>
    <s v="Department"/>
    <s v="Supervisor"/>
    <s v="Non-Mgm."/>
    <s v="ang."/>
    <s v="M"/>
    <d v="2007-09-01T00:00:00"/>
    <m/>
    <s v=""/>
    <n v="12"/>
    <d v="1956-12-27T00:00:00"/>
    <n v="63"/>
    <s v="N"/>
    <n v="30"/>
    <n v="2.5"/>
    <n v="39"/>
    <x v="0"/>
    <n v="1"/>
    <n v="30"/>
    <n v="0"/>
    <n v="1155"/>
    <n v="253.23375000000001"/>
    <n v="0"/>
    <n v="0"/>
    <n v="0"/>
    <n v="0"/>
    <n v="0"/>
    <n v="0"/>
    <n v="0"/>
    <n v="0"/>
    <n v="0"/>
    <n v="0"/>
    <n v="0"/>
    <n v="0"/>
    <n v="26.5"/>
    <n v="0"/>
    <n v="0"/>
    <n v="0"/>
    <n v="0"/>
    <n v="5.9346750000000004"/>
    <n v="0"/>
    <n v="0"/>
  </r>
  <r>
    <d v="2020-04-01T00:00:00"/>
    <x v="0"/>
    <s v="P"/>
    <s v="Active"/>
    <n v="151"/>
    <x v="150"/>
    <s v="N"/>
    <x v="34"/>
    <n v="1095"/>
    <x v="0"/>
    <s v="Niederl. 3"/>
    <n v="1"/>
    <s v="Department"/>
    <s v="Supervisor"/>
    <s v="Non-Mgm."/>
    <s v="ang."/>
    <s v="M"/>
    <d v="2007-09-01T00:00:00"/>
    <m/>
    <s v=""/>
    <n v="12"/>
    <d v="1966-09-24T00:00:00"/>
    <n v="53"/>
    <s v="N"/>
    <n v="30"/>
    <n v="2.5"/>
    <n v="39"/>
    <x v="0"/>
    <n v="1"/>
    <n v="30"/>
    <n v="0"/>
    <n v="1156"/>
    <n v="253.45300000000003"/>
    <n v="0"/>
    <n v="0"/>
    <n v="0"/>
    <n v="0"/>
    <n v="0"/>
    <n v="0"/>
    <n v="0"/>
    <n v="0"/>
    <n v="0"/>
    <n v="0"/>
    <n v="0"/>
    <n v="0"/>
    <n v="26.5"/>
    <n v="0"/>
    <n v="0"/>
    <n v="0"/>
    <n v="0"/>
    <n v="5.9346750000000004"/>
    <n v="0"/>
    <n v="0"/>
  </r>
  <r>
    <d v="2020-04-01T00:00:00"/>
    <x v="0"/>
    <s v="P"/>
    <s v="Active"/>
    <n v="152"/>
    <x v="151"/>
    <s v="Y"/>
    <x v="15"/>
    <n v="1057"/>
    <x v="2"/>
    <s v="Niederl. 7"/>
    <n v="0.5"/>
    <s v="Department"/>
    <s v="Supervisor"/>
    <s v="Non-Mgm."/>
    <s v="ang."/>
    <s v="M"/>
    <d v="2007-09-01T00:00:00"/>
    <m/>
    <s v=""/>
    <n v="12"/>
    <d v="1986-09-20T00:00:00"/>
    <n v="33"/>
    <s v="J"/>
    <n v="30"/>
    <n v="2.5"/>
    <n v="39"/>
    <x v="0"/>
    <n v="0.5"/>
    <n v="30"/>
    <n v="0"/>
    <n v="1157"/>
    <n v="253.67225000000002"/>
    <n v="0"/>
    <n v="0"/>
    <n v="0"/>
    <n v="0"/>
    <n v="0"/>
    <n v="0"/>
    <n v="0"/>
    <n v="0"/>
    <n v="0"/>
    <n v="0"/>
    <n v="66.75"/>
    <n v="53.029166666666676"/>
    <n v="13.25"/>
    <n v="0"/>
    <n v="0"/>
    <n v="0"/>
    <n v="0"/>
    <n v="29.791881875000001"/>
    <n v="52.359249999999996"/>
    <n v="0"/>
  </r>
  <r>
    <d v="2020-04-01T00:00:00"/>
    <x v="0"/>
    <s v="P"/>
    <s v="Active"/>
    <n v="152"/>
    <x v="151"/>
    <s v="Y"/>
    <x v="15"/>
    <n v="1050"/>
    <x v="3"/>
    <s v="Niederl. 8"/>
    <n v="0.5"/>
    <s v="Department"/>
    <s v="Supervisor"/>
    <s v="Non-Mgm."/>
    <s v="ang."/>
    <s v="M"/>
    <d v="2007-09-01T00:00:00"/>
    <m/>
    <s v=""/>
    <n v="12"/>
    <d v="1986-09-20T00:00:00"/>
    <n v="33"/>
    <s v="J"/>
    <n v="30"/>
    <n v="2.5"/>
    <n v="39"/>
    <x v="0"/>
    <n v="0.5"/>
    <n v="30"/>
    <n v="0"/>
    <n v="1158"/>
    <n v="253.89150000000001"/>
    <n v="0"/>
    <n v="0"/>
    <n v="0"/>
    <n v="0"/>
    <n v="0"/>
    <n v="0"/>
    <n v="0"/>
    <n v="0"/>
    <n v="0"/>
    <n v="0"/>
    <n v="66.807692307692307"/>
    <n v="53.075000000000003"/>
    <n v="13.25"/>
    <n v="0"/>
    <n v="0"/>
    <n v="0"/>
    <n v="0"/>
    <n v="29.815066442307693"/>
    <n v="52.359249999999996"/>
    <n v="0"/>
  </r>
  <r>
    <d v="2020-04-01T00:00:00"/>
    <x v="0"/>
    <s v="P"/>
    <s v="Active"/>
    <n v="153"/>
    <x v="152"/>
    <s v="N"/>
    <x v="5"/>
    <n v="1093"/>
    <x v="0"/>
    <s v="Niederl. 3"/>
    <n v="1"/>
    <s v="Department"/>
    <s v="Supervisor"/>
    <s v="Manager"/>
    <s v="ang."/>
    <s v="W"/>
    <d v="2007-09-01T00:00:00"/>
    <m/>
    <s v=""/>
    <n v="12"/>
    <d v="1987-08-05T00:00:00"/>
    <n v="32"/>
    <s v="N"/>
    <n v="30"/>
    <n v="2.5"/>
    <n v="39"/>
    <x v="0"/>
    <n v="1"/>
    <n v="30"/>
    <n v="0"/>
    <n v="1159"/>
    <n v="254.11075000000002"/>
    <n v="0"/>
    <n v="0"/>
    <n v="0"/>
    <n v="0"/>
    <n v="0"/>
    <n v="0"/>
    <n v="0"/>
    <n v="0"/>
    <n v="0"/>
    <n v="0"/>
    <n v="0"/>
    <n v="0"/>
    <n v="26.5"/>
    <n v="0"/>
    <n v="0"/>
    <n v="0"/>
    <n v="0"/>
    <n v="5.9346750000000004"/>
    <n v="0"/>
    <n v="0"/>
  </r>
  <r>
    <d v="2020-04-01T00:00:00"/>
    <x v="0"/>
    <s v="P"/>
    <s v="Active"/>
    <n v="154"/>
    <x v="153"/>
    <s v="N"/>
    <x v="13"/>
    <n v="1055"/>
    <x v="2"/>
    <s v="Niederl. 7"/>
    <n v="1"/>
    <s v="Department"/>
    <s v="Supervisor"/>
    <s v="Non-Mgm."/>
    <s v="ang."/>
    <s v="W"/>
    <d v="2007-10-01T00:00:00"/>
    <m/>
    <s v=""/>
    <n v="12"/>
    <d v="1962-08-13T00:00:00"/>
    <n v="57"/>
    <s v="J"/>
    <n v="24"/>
    <n v="2"/>
    <n v="20"/>
    <x v="0"/>
    <n v="0.51282051282051277"/>
    <n v="30"/>
    <n v="0"/>
    <n v="1160"/>
    <n v="254.33"/>
    <n v="0"/>
    <n v="0"/>
    <n v="0"/>
    <n v="0"/>
    <n v="0"/>
    <n v="0"/>
    <n v="0"/>
    <n v="0"/>
    <n v="0"/>
    <n v="0"/>
    <n v="104.39999999999999"/>
    <n v="53.166666666666671"/>
    <n v="26.5"/>
    <n v="0"/>
    <n v="0"/>
    <n v="0"/>
    <n v="0"/>
    <n v="41.221730000000001"/>
    <n v="0"/>
    <n v="0"/>
  </r>
  <r>
    <d v="2020-04-01T00:00:00"/>
    <x v="0"/>
    <s v="P"/>
    <s v="Active"/>
    <n v="155"/>
    <x v="154"/>
    <s v="N"/>
    <x v="24"/>
    <n v="1081"/>
    <x v="0"/>
    <s v="Niederl. 3"/>
    <n v="1"/>
    <s v="Department"/>
    <s v="Supervisor"/>
    <s v="Director"/>
    <s v="ang."/>
    <s v="M"/>
    <d v="2007-08-28T00:00:00"/>
    <m/>
    <s v=""/>
    <n v="12"/>
    <d v="1966-11-21T00:00:00"/>
    <n v="53"/>
    <s v="N"/>
    <n v="30"/>
    <n v="2.5"/>
    <n v="39"/>
    <x v="0"/>
    <n v="1"/>
    <n v="30"/>
    <n v="0"/>
    <n v="1161"/>
    <n v="254.54925000000003"/>
    <n v="0"/>
    <n v="0"/>
    <n v="0"/>
    <n v="0"/>
    <n v="0"/>
    <n v="0"/>
    <n v="0"/>
    <n v="0"/>
    <n v="0"/>
    <n v="0"/>
    <n v="0"/>
    <n v="0"/>
    <n v="26.5"/>
    <n v="0"/>
    <n v="0"/>
    <n v="0"/>
    <n v="0"/>
    <n v="5.9346750000000004"/>
    <n v="219.07760000000002"/>
    <n v="0"/>
  </r>
  <r>
    <d v="2020-04-01T00:00:00"/>
    <x v="0"/>
    <s v="P"/>
    <s v="Active"/>
    <n v="156"/>
    <x v="155"/>
    <s v="N"/>
    <x v="29"/>
    <n v="1079"/>
    <x v="0"/>
    <s v="Niederl. 3"/>
    <n v="1"/>
    <s v="Department"/>
    <s v="Supervisor"/>
    <s v="Manager"/>
    <s v="ang."/>
    <s v="M"/>
    <d v="2008-01-01T00:00:00"/>
    <m/>
    <s v=""/>
    <n v="12"/>
    <d v="1969-07-09T00:00:00"/>
    <n v="50"/>
    <s v="N"/>
    <n v="24"/>
    <n v="2"/>
    <n v="34"/>
    <x v="0"/>
    <n v="0.87179487179487181"/>
    <n v="30"/>
    <n v="0"/>
    <n v="1162"/>
    <n v="254.76850000000002"/>
    <n v="0"/>
    <n v="0"/>
    <n v="0"/>
    <n v="0"/>
    <n v="0"/>
    <n v="0"/>
    <n v="0"/>
    <n v="0"/>
    <n v="0"/>
    <n v="0"/>
    <n v="0"/>
    <n v="0"/>
    <n v="26.5"/>
    <n v="0"/>
    <n v="0"/>
    <n v="0"/>
    <n v="0"/>
    <n v="5.9346750000000004"/>
    <n v="0"/>
    <n v="0"/>
  </r>
  <r>
    <d v="2020-04-01T00:00:00"/>
    <x v="0"/>
    <s v="P"/>
    <s v="Active"/>
    <n v="157"/>
    <x v="156"/>
    <s v="N"/>
    <x v="31"/>
    <n v="1034"/>
    <x v="5"/>
    <s v="Niederl. 5"/>
    <n v="1"/>
    <s v="Department"/>
    <s v="Supervisor"/>
    <s v="Non-Mgm."/>
    <s v="ang."/>
    <s v="M"/>
    <d v="2008-01-01T00:00:00"/>
    <m/>
    <s v=""/>
    <n v="12"/>
    <d v="1975-06-15T00:00:00"/>
    <n v="44"/>
    <s v="N"/>
    <n v="30"/>
    <n v="2.5"/>
    <n v="39"/>
    <x v="0"/>
    <n v="1"/>
    <n v="30"/>
    <n v="0"/>
    <n v="1163"/>
    <n v="254.98775000000003"/>
    <n v="0"/>
    <n v="0"/>
    <n v="0"/>
    <n v="0"/>
    <n v="0"/>
    <n v="0"/>
    <n v="0"/>
    <n v="0"/>
    <n v="0"/>
    <n v="0"/>
    <n v="0"/>
    <n v="0"/>
    <n v="26.5"/>
    <n v="0"/>
    <n v="0"/>
    <n v="0"/>
    <n v="0"/>
    <n v="5.9346750000000004"/>
    <n v="108.51280000000001"/>
    <n v="0"/>
  </r>
  <r>
    <d v="2020-04-01T00:00:00"/>
    <x v="0"/>
    <s v="P"/>
    <s v="Active"/>
    <n v="158"/>
    <x v="157"/>
    <s v="N"/>
    <x v="44"/>
    <n v="1084"/>
    <x v="0"/>
    <s v="Niederl. 3"/>
    <n v="1"/>
    <s v="Department"/>
    <s v="Supervisor"/>
    <s v="Manager"/>
    <s v="ang."/>
    <s v="M"/>
    <d v="2008-02-01T00:00:00"/>
    <m/>
    <s v=""/>
    <n v="11"/>
    <d v="1981-10-06T00:00:00"/>
    <n v="38"/>
    <s v="N"/>
    <n v="30"/>
    <n v="2.5"/>
    <n v="39"/>
    <x v="0"/>
    <n v="1"/>
    <n v="30"/>
    <n v="0"/>
    <n v="1164"/>
    <n v="255.20699999999999"/>
    <n v="0"/>
    <n v="0"/>
    <n v="0"/>
    <n v="0"/>
    <n v="0"/>
    <n v="0"/>
    <n v="0"/>
    <n v="0"/>
    <n v="0"/>
    <n v="0"/>
    <n v="0"/>
    <n v="0"/>
    <n v="26.5"/>
    <n v="0"/>
    <n v="0"/>
    <n v="0"/>
    <n v="0"/>
    <n v="5.9346750000000004"/>
    <n v="0"/>
    <n v="0"/>
  </r>
  <r>
    <d v="2020-04-01T00:00:00"/>
    <x v="0"/>
    <s v="P"/>
    <s v="Active"/>
    <n v="159"/>
    <x v="158"/>
    <s v="N"/>
    <x v="36"/>
    <n v="1054"/>
    <x v="8"/>
    <s v="Niederl. 2"/>
    <n v="1"/>
    <s v="Department"/>
    <s v="Supervisor"/>
    <s v="Manager"/>
    <s v="ang."/>
    <s v="M"/>
    <d v="2008-03-01T00:00:00"/>
    <m/>
    <s v=""/>
    <n v="11"/>
    <d v="1982-01-09T00:00:00"/>
    <n v="38"/>
    <s v="N"/>
    <n v="30"/>
    <n v="2.5"/>
    <n v="39"/>
    <x v="0"/>
    <n v="1"/>
    <n v="30"/>
    <n v="0"/>
    <n v="1165"/>
    <n v="255.42624999999998"/>
    <n v="0"/>
    <n v="0"/>
    <n v="0"/>
    <n v="0"/>
    <n v="0"/>
    <n v="0"/>
    <n v="0"/>
    <n v="0"/>
    <n v="0"/>
    <n v="0"/>
    <n v="0"/>
    <n v="0"/>
    <n v="26.5"/>
    <n v="0"/>
    <n v="0"/>
    <n v="0"/>
    <n v="0"/>
    <n v="5.9346750000000004"/>
    <n v="0"/>
    <n v="0"/>
  </r>
  <r>
    <d v="2020-04-01T00:00:00"/>
    <x v="0"/>
    <s v="P"/>
    <s v="Active"/>
    <n v="160"/>
    <x v="159"/>
    <s v="N"/>
    <x v="42"/>
    <n v="1076"/>
    <x v="0"/>
    <s v="Niederl. 3"/>
    <n v="1"/>
    <s v="Department"/>
    <s v="Supervisor"/>
    <s v="Non-Mgm."/>
    <s v="ang."/>
    <s v="M"/>
    <d v="2008-04-01T00:00:00"/>
    <m/>
    <s v=""/>
    <n v="11"/>
    <d v="1968-11-01T00:00:00"/>
    <n v="51"/>
    <s v="N"/>
    <n v="30"/>
    <n v="2.5"/>
    <n v="39"/>
    <x v="0"/>
    <n v="1"/>
    <n v="30"/>
    <n v="0"/>
    <n v="1166"/>
    <n v="255.64550000000003"/>
    <n v="0"/>
    <n v="0"/>
    <n v="0"/>
    <n v="0"/>
    <n v="0"/>
    <n v="0"/>
    <n v="0"/>
    <n v="0"/>
    <n v="0"/>
    <n v="0"/>
    <n v="0"/>
    <n v="0"/>
    <n v="26.5"/>
    <n v="0"/>
    <n v="0"/>
    <n v="0"/>
    <n v="0"/>
    <n v="5.9346750000000004"/>
    <n v="0"/>
    <n v="0"/>
  </r>
  <r>
    <d v="2020-04-01T00:00:00"/>
    <x v="0"/>
    <s v="P"/>
    <s v="Active"/>
    <n v="161"/>
    <x v="160"/>
    <s v="N"/>
    <x v="45"/>
    <n v="1094"/>
    <x v="0"/>
    <s v="Niederl. 3"/>
    <n v="1"/>
    <s v="Department"/>
    <s v="Supervisor"/>
    <s v="Director"/>
    <s v="ang."/>
    <s v="M"/>
    <d v="2008-04-01T00:00:00"/>
    <m/>
    <s v=""/>
    <n v="11"/>
    <d v="1973-08-25T00:00:00"/>
    <n v="46"/>
    <s v="N"/>
    <n v="30"/>
    <n v="2.5"/>
    <n v="39"/>
    <x v="0"/>
    <n v="1"/>
    <n v="30"/>
    <n v="0"/>
    <n v="1167"/>
    <n v="255.86475000000002"/>
    <n v="0"/>
    <n v="0"/>
    <n v="0"/>
    <n v="0"/>
    <n v="0"/>
    <n v="0"/>
    <n v="0"/>
    <n v="0"/>
    <n v="0"/>
    <n v="0"/>
    <n v="0"/>
    <n v="0"/>
    <n v="26.5"/>
    <n v="0"/>
    <n v="0"/>
    <n v="0"/>
    <n v="0"/>
    <n v="5.9346750000000004"/>
    <n v="293.4778"/>
    <n v="0"/>
  </r>
  <r>
    <d v="2020-04-01T00:00:00"/>
    <x v="0"/>
    <s v="P"/>
    <s v="Active"/>
    <n v="162"/>
    <x v="161"/>
    <s v="N"/>
    <x v="41"/>
    <n v="1006"/>
    <x v="1"/>
    <s v="Niederl. 1"/>
    <n v="1"/>
    <s v="Department"/>
    <s v="Supervisor"/>
    <s v="Non-Mgm."/>
    <s v="ang."/>
    <s v="M"/>
    <d v="2008-04-01T00:00:00"/>
    <m/>
    <s v=""/>
    <n v="11"/>
    <d v="1963-09-13T00:00:00"/>
    <n v="56"/>
    <s v="N"/>
    <n v="30"/>
    <n v="2.5"/>
    <n v="39"/>
    <x v="0"/>
    <n v="1"/>
    <n v="30"/>
    <n v="0"/>
    <n v="1168"/>
    <n v="256.084"/>
    <n v="0"/>
    <n v="0"/>
    <n v="0"/>
    <n v="0"/>
    <n v="0"/>
    <n v="0"/>
    <n v="0"/>
    <n v="0"/>
    <n v="0"/>
    <n v="0"/>
    <n v="0"/>
    <n v="0"/>
    <n v="26.5"/>
    <n v="0"/>
    <n v="0"/>
    <n v="0"/>
    <n v="0"/>
    <n v="5.9346750000000004"/>
    <n v="0"/>
    <n v="0"/>
  </r>
  <r>
    <d v="2020-04-01T00:00:00"/>
    <x v="0"/>
    <s v="P"/>
    <s v="Active"/>
    <n v="163"/>
    <x v="162"/>
    <s v="N"/>
    <x v="22"/>
    <n v="1053"/>
    <x v="3"/>
    <s v="Niederl. 8"/>
    <n v="1"/>
    <s v="Department"/>
    <s v="Supervisor"/>
    <s v="Non-Mgm."/>
    <s v="ang."/>
    <s v="M"/>
    <d v="2008-05-01T00:00:00"/>
    <m/>
    <s v=""/>
    <n v="11"/>
    <d v="1971-09-02T00:00:00"/>
    <n v="48"/>
    <s v="J"/>
    <n v="30"/>
    <n v="2.5"/>
    <n v="39"/>
    <x v="0"/>
    <n v="1"/>
    <n v="30"/>
    <n v="0"/>
    <n v="1169"/>
    <n v="256.30324999999999"/>
    <n v="0"/>
    <n v="0"/>
    <n v="0"/>
    <n v="0"/>
    <n v="0"/>
    <n v="0"/>
    <n v="0"/>
    <n v="0"/>
    <n v="0"/>
    <n v="0"/>
    <n v="67.442307692307693"/>
    <n v="53.579166666666673"/>
    <n v="26.5"/>
    <n v="0"/>
    <n v="0"/>
    <n v="0"/>
    <n v="0"/>
    <n v="33.037434182692309"/>
    <n v="0"/>
    <n v="0"/>
  </r>
  <r>
    <d v="2020-04-01T00:00:00"/>
    <x v="0"/>
    <s v="P"/>
    <s v="Active"/>
    <n v="164"/>
    <x v="163"/>
    <s v="N"/>
    <x v="37"/>
    <n v="1005"/>
    <x v="1"/>
    <s v="Niederl. 1"/>
    <n v="1"/>
    <s v="Department"/>
    <s v="Supervisor"/>
    <s v="Non-Mgm."/>
    <s v="ang."/>
    <s v="W"/>
    <d v="2008-07-01T00:00:00"/>
    <m/>
    <s v=""/>
    <n v="11"/>
    <d v="1975-04-04T00:00:00"/>
    <n v="44"/>
    <s v="N"/>
    <n v="24"/>
    <n v="2"/>
    <n v="32"/>
    <x v="0"/>
    <n v="0.82051282051282048"/>
    <n v="30"/>
    <n v="0"/>
    <n v="1170"/>
    <n v="256.52250000000004"/>
    <n v="0"/>
    <n v="0"/>
    <n v="0"/>
    <n v="0"/>
    <n v="0"/>
    <n v="0"/>
    <n v="0"/>
    <n v="0"/>
    <n v="0"/>
    <n v="0"/>
    <n v="0"/>
    <n v="0"/>
    <n v="26.5"/>
    <n v="0"/>
    <n v="0"/>
    <n v="0"/>
    <n v="0"/>
    <n v="5.9346750000000004"/>
    <n v="0"/>
    <n v="0"/>
  </r>
  <r>
    <d v="2020-04-01T00:00:00"/>
    <x v="0"/>
    <s v="P"/>
    <s v="Active"/>
    <n v="165"/>
    <x v="164"/>
    <s v="N"/>
    <x v="42"/>
    <n v="1076"/>
    <x v="0"/>
    <s v="Niederl. 3"/>
    <n v="1"/>
    <s v="Department"/>
    <s v="Supervisor"/>
    <s v="Non-Mgm."/>
    <s v="ang."/>
    <s v="M"/>
    <d v="2013-01-01T00:00:00"/>
    <m/>
    <s v=""/>
    <n v="7"/>
    <d v="1977-09-26T00:00:00"/>
    <n v="42"/>
    <s v="N"/>
    <n v="30"/>
    <n v="2.5"/>
    <n v="39"/>
    <x v="0"/>
    <n v="1"/>
    <n v="30"/>
    <n v="0"/>
    <n v="1171"/>
    <n v="256.74175000000002"/>
    <n v="0"/>
    <n v="0"/>
    <n v="60"/>
    <n v="0"/>
    <n v="0"/>
    <n v="0"/>
    <n v="0"/>
    <n v="0"/>
    <n v="0"/>
    <n v="0"/>
    <n v="0"/>
    <n v="0"/>
    <n v="26.5"/>
    <n v="0"/>
    <n v="0"/>
    <n v="0"/>
    <n v="0"/>
    <n v="19.371675"/>
    <n v="133"/>
    <n v="0"/>
  </r>
  <r>
    <d v="2020-04-01T00:00:00"/>
    <x v="0"/>
    <s v="P"/>
    <s v="Active"/>
    <n v="166"/>
    <x v="165"/>
    <s v="N"/>
    <x v="22"/>
    <n v="1060"/>
    <x v="2"/>
    <s v="Niederl. 7"/>
    <n v="1"/>
    <s v="Department"/>
    <s v="Supervisor"/>
    <s v="Non-Mgm."/>
    <s v="ang."/>
    <s v="M"/>
    <d v="2008-07-01T00:00:00"/>
    <m/>
    <s v=""/>
    <n v="11"/>
    <d v="1983-08-24T00:00:00"/>
    <n v="36"/>
    <s v="J"/>
    <n v="30"/>
    <n v="2.5"/>
    <n v="39"/>
    <x v="0"/>
    <n v="1"/>
    <n v="30"/>
    <n v="0"/>
    <n v="1172"/>
    <n v="256.96100000000001"/>
    <n v="0"/>
    <n v="0"/>
    <n v="0"/>
    <n v="0"/>
    <n v="0"/>
    <n v="0"/>
    <n v="0"/>
    <n v="0"/>
    <n v="0"/>
    <n v="0"/>
    <n v="67.615384615384613"/>
    <n v="53.716666666666676"/>
    <n v="26.5"/>
    <n v="0"/>
    <n v="0"/>
    <n v="0"/>
    <n v="0"/>
    <n v="33.106987884615386"/>
    <n v="0"/>
    <n v="0"/>
  </r>
  <r>
    <d v="2020-04-01T00:00:00"/>
    <x v="0"/>
    <s v="P"/>
    <s v="Active"/>
    <n v="167"/>
    <x v="166"/>
    <s v="N"/>
    <x v="16"/>
    <n v="1025"/>
    <x v="6"/>
    <s v="Niederl. 10"/>
    <n v="1"/>
    <s v="Department"/>
    <s v="Supervisor"/>
    <s v="Manager"/>
    <s v="ang."/>
    <s v="M"/>
    <d v="2008-07-01T00:00:00"/>
    <m/>
    <s v=""/>
    <n v="11"/>
    <d v="1973-01-08T00:00:00"/>
    <n v="47"/>
    <s v="N"/>
    <n v="30"/>
    <n v="2.5"/>
    <n v="39"/>
    <x v="0"/>
    <n v="1"/>
    <n v="30"/>
    <n v="0"/>
    <n v="1173"/>
    <n v="257.18025"/>
    <n v="0"/>
    <n v="0"/>
    <n v="30"/>
    <n v="0"/>
    <n v="0"/>
    <n v="0"/>
    <n v="0"/>
    <n v="0"/>
    <n v="0"/>
    <n v="0"/>
    <n v="0"/>
    <n v="0"/>
    <n v="26.5"/>
    <n v="0"/>
    <n v="0"/>
    <n v="0"/>
    <n v="0"/>
    <n v="12.653175000000001"/>
    <n v="78.09"/>
    <n v="0"/>
  </r>
  <r>
    <d v="2020-04-01T00:00:00"/>
    <x v="0"/>
    <s v="P"/>
    <s v="Active"/>
    <n v="168"/>
    <x v="167"/>
    <s v="N"/>
    <x v="22"/>
    <n v="1060"/>
    <x v="2"/>
    <s v="Niederl. 7"/>
    <n v="1"/>
    <s v="Department"/>
    <s v="Supervisor"/>
    <s v="Non-Mgm."/>
    <s v="ang."/>
    <s v="M"/>
    <d v="2008-08-01T00:00:00"/>
    <m/>
    <s v=""/>
    <n v="11"/>
    <d v="1990-10-24T00:00:00"/>
    <n v="29"/>
    <s v="J"/>
    <n v="30"/>
    <n v="2.5"/>
    <n v="39"/>
    <x v="0"/>
    <n v="1"/>
    <n v="30"/>
    <n v="0"/>
    <n v="1174"/>
    <n v="257.39949999999999"/>
    <n v="0"/>
    <n v="0"/>
    <n v="0"/>
    <n v="0"/>
    <n v="0"/>
    <n v="0"/>
    <n v="0"/>
    <n v="0"/>
    <n v="0"/>
    <n v="0"/>
    <n v="67.730769230769241"/>
    <n v="53.808333333333337"/>
    <n v="26.5"/>
    <n v="0"/>
    <n v="0"/>
    <n v="0"/>
    <n v="0"/>
    <n v="33.153357019230768"/>
    <n v="0"/>
    <n v="0"/>
  </r>
  <r>
    <d v="2020-04-01T00:00:00"/>
    <x v="0"/>
    <s v="P"/>
    <s v="Active"/>
    <n v="169"/>
    <x v="168"/>
    <s v="N"/>
    <x v="46"/>
    <n v="1008"/>
    <x v="1"/>
    <s v="Niederl. 1"/>
    <n v="1"/>
    <s v="Department"/>
    <s v="Supervisor"/>
    <s v="Manager"/>
    <s v="ang."/>
    <s v="M"/>
    <d v="1986-02-17T00:00:00"/>
    <m/>
    <s v=""/>
    <n v="33"/>
    <d v="1955-08-06T00:00:00"/>
    <n v="64"/>
    <s v="N"/>
    <n v="18"/>
    <n v="1.5"/>
    <n v="24"/>
    <x v="0"/>
    <n v="0.61538461538461542"/>
    <n v="30"/>
    <n v="0"/>
    <n v="1175"/>
    <n v="257.61875000000003"/>
    <n v="0"/>
    <n v="0"/>
    <n v="0"/>
    <n v="0"/>
    <n v="0"/>
    <n v="0"/>
    <n v="0"/>
    <n v="0"/>
    <n v="0"/>
    <n v="0"/>
    <n v="0"/>
    <n v="0"/>
    <n v="26.5"/>
    <n v="0"/>
    <n v="0"/>
    <n v="0"/>
    <n v="0"/>
    <n v="5.9346750000000004"/>
    <n v="0"/>
    <n v="0"/>
  </r>
  <r>
    <d v="2020-04-01T00:00:00"/>
    <x v="0"/>
    <s v="P"/>
    <s v="Active"/>
    <n v="170"/>
    <x v="169"/>
    <s v="N"/>
    <x v="11"/>
    <n v="1082"/>
    <x v="0"/>
    <s v="Niederl. 3"/>
    <n v="1"/>
    <s v="Department"/>
    <s v="Supervisor"/>
    <s v="Non-Mgm."/>
    <s v="ang."/>
    <s v="M"/>
    <d v="2008-09-01T00:00:00"/>
    <m/>
    <s v=""/>
    <n v="11"/>
    <d v="1969-03-28T00:00:00"/>
    <n v="50"/>
    <s v="N"/>
    <n v="30"/>
    <n v="2.5"/>
    <n v="39"/>
    <x v="0"/>
    <n v="1"/>
    <n v="30"/>
    <n v="0"/>
    <n v="1176"/>
    <n v="257.83800000000002"/>
    <n v="0"/>
    <n v="0"/>
    <n v="0"/>
    <n v="0"/>
    <n v="0"/>
    <n v="0"/>
    <n v="0"/>
    <n v="0"/>
    <n v="0"/>
    <n v="0"/>
    <n v="0"/>
    <n v="0"/>
    <n v="26.5"/>
    <n v="0"/>
    <n v="0"/>
    <n v="0"/>
    <n v="0"/>
    <n v="5.9346750000000004"/>
    <n v="0"/>
    <n v="0"/>
  </r>
  <r>
    <d v="2020-04-01T00:00:00"/>
    <x v="0"/>
    <s v="P"/>
    <s v="Active"/>
    <n v="171"/>
    <x v="170"/>
    <s v="N"/>
    <x v="5"/>
    <n v="1093"/>
    <x v="0"/>
    <s v="Niederl. 3"/>
    <n v="1"/>
    <s v="Department"/>
    <s v="Supervisor"/>
    <s v="Non-Mgm."/>
    <s v="ang."/>
    <s v="W"/>
    <d v="2008-09-15T00:00:00"/>
    <m/>
    <s v=""/>
    <n v="11"/>
    <d v="1965-09-04T00:00:00"/>
    <n v="54"/>
    <s v="N"/>
    <n v="30"/>
    <n v="2.5"/>
    <n v="35"/>
    <x v="0"/>
    <n v="0.89743589743589747"/>
    <n v="30"/>
    <n v="0"/>
    <n v="1177"/>
    <n v="258.05725000000001"/>
    <n v="0"/>
    <n v="0"/>
    <n v="0"/>
    <n v="0"/>
    <n v="0"/>
    <n v="0"/>
    <n v="0"/>
    <n v="0"/>
    <n v="0"/>
    <n v="0"/>
    <n v="0"/>
    <n v="0"/>
    <n v="26.5"/>
    <n v="0"/>
    <n v="0"/>
    <n v="0"/>
    <n v="0"/>
    <n v="5.9346750000000004"/>
    <n v="0"/>
    <n v="0"/>
  </r>
  <r>
    <d v="2020-04-01T00:00:00"/>
    <x v="0"/>
    <s v="P"/>
    <s v="Active"/>
    <n v="172"/>
    <x v="171"/>
    <s v="N"/>
    <x v="8"/>
    <n v="1009"/>
    <x v="1"/>
    <s v="Niederl. 1"/>
    <n v="1"/>
    <s v="Department"/>
    <s v="Supervisor"/>
    <s v="Non-Mgm."/>
    <s v="ang."/>
    <s v="M"/>
    <d v="2008-09-15T00:00:00"/>
    <m/>
    <s v=""/>
    <n v="11"/>
    <d v="1986-01-26T00:00:00"/>
    <n v="33"/>
    <s v="N"/>
    <n v="30"/>
    <n v="2.5"/>
    <n v="39"/>
    <x v="0"/>
    <n v="1"/>
    <n v="30"/>
    <n v="0"/>
    <n v="1178"/>
    <n v="258.2765"/>
    <n v="-7.44"/>
    <n v="0"/>
    <n v="0"/>
    <n v="0"/>
    <n v="0"/>
    <n v="0"/>
    <n v="0"/>
    <n v="0"/>
    <n v="0"/>
    <n v="0"/>
    <n v="0"/>
    <n v="0"/>
    <n v="26.5"/>
    <n v="0"/>
    <n v="0"/>
    <n v="0"/>
    <n v="0"/>
    <n v="4.2684869999999995"/>
    <n v="0"/>
    <n v="0"/>
  </r>
  <r>
    <d v="2020-04-01T00:00:00"/>
    <x v="0"/>
    <s v="P"/>
    <s v="Active"/>
    <n v="173"/>
    <x v="172"/>
    <s v="N"/>
    <x v="19"/>
    <n v="1083"/>
    <x v="0"/>
    <s v="Niederl. 3"/>
    <n v="1"/>
    <s v="Department"/>
    <s v="Supervisor"/>
    <s v="Non-Mgm."/>
    <s v="ang."/>
    <s v="M"/>
    <d v="2008-10-01T00:00:00"/>
    <m/>
    <s v=""/>
    <n v="11"/>
    <d v="1971-08-16T00:00:00"/>
    <n v="48"/>
    <s v="N"/>
    <n v="30"/>
    <n v="2.5"/>
    <n v="39"/>
    <x v="0"/>
    <n v="1"/>
    <n v="30"/>
    <n v="0"/>
    <n v="1179"/>
    <n v="258.49574999999999"/>
    <n v="0"/>
    <n v="0"/>
    <n v="0"/>
    <n v="0"/>
    <n v="0"/>
    <n v="0"/>
    <n v="0"/>
    <n v="0"/>
    <n v="0"/>
    <n v="0"/>
    <n v="0"/>
    <n v="0"/>
    <n v="26.5"/>
    <n v="0"/>
    <n v="0"/>
    <n v="0"/>
    <n v="0"/>
    <n v="5.9346750000000004"/>
    <n v="0"/>
    <n v="0"/>
  </r>
  <r>
    <d v="2020-04-01T00:00:00"/>
    <x v="0"/>
    <s v="P"/>
    <s v="Active"/>
    <n v="174"/>
    <x v="173"/>
    <s v="N"/>
    <x v="22"/>
    <n v="1029"/>
    <x v="6"/>
    <s v="Niederl. 10"/>
    <n v="1"/>
    <s v="Department"/>
    <s v="Supervisor"/>
    <s v="Non-Mgm."/>
    <s v="ang."/>
    <s v="M"/>
    <d v="2008-11-01T00:00:00"/>
    <m/>
    <s v=""/>
    <n v="11"/>
    <d v="1965-09-02T00:00:00"/>
    <n v="54"/>
    <s v="J"/>
    <n v="30"/>
    <n v="2.5"/>
    <n v="39"/>
    <x v="0"/>
    <n v="1"/>
    <n v="30"/>
    <n v="0"/>
    <n v="1180"/>
    <n v="258.71500000000003"/>
    <n v="0"/>
    <n v="0"/>
    <n v="0"/>
    <n v="0"/>
    <n v="0"/>
    <n v="0"/>
    <n v="0"/>
    <n v="0"/>
    <n v="0"/>
    <n v="0"/>
    <n v="68.07692307692308"/>
    <n v="54.083333333333336"/>
    <n v="26.5"/>
    <n v="0"/>
    <n v="0"/>
    <n v="0"/>
    <n v="0"/>
    <n v="33.292464423076922"/>
    <n v="0"/>
    <n v="0"/>
  </r>
  <r>
    <d v="2020-04-01T00:00:00"/>
    <x v="0"/>
    <s v="P"/>
    <s v="Active"/>
    <n v="175"/>
    <x v="174"/>
    <s v="N"/>
    <x v="16"/>
    <n v="1043"/>
    <x v="9"/>
    <s v="Niederl. 4"/>
    <n v="1"/>
    <s v="Department"/>
    <s v="Supervisor"/>
    <s v="Manager"/>
    <s v="ang."/>
    <s v="M"/>
    <d v="2008-12-01T00:00:00"/>
    <m/>
    <s v=""/>
    <n v="11"/>
    <d v="1979-02-19T00:00:00"/>
    <n v="40"/>
    <s v="N"/>
    <n v="30"/>
    <n v="2.5"/>
    <n v="39"/>
    <x v="0"/>
    <n v="1"/>
    <n v="30"/>
    <n v="0"/>
    <n v="1181"/>
    <n v="258.93425000000002"/>
    <n v="0"/>
    <n v="0"/>
    <n v="0"/>
    <n v="0"/>
    <n v="0"/>
    <n v="0"/>
    <n v="0"/>
    <n v="0"/>
    <n v="0"/>
    <n v="0"/>
    <n v="0"/>
    <n v="0"/>
    <n v="26.5"/>
    <n v="0"/>
    <n v="0"/>
    <n v="0"/>
    <n v="0"/>
    <n v="5.9346750000000004"/>
    <n v="172.87720000000002"/>
    <n v="0"/>
  </r>
  <r>
    <d v="2020-04-01T00:00:00"/>
    <x v="0"/>
    <s v="P"/>
    <s v="Active"/>
    <n v="176"/>
    <x v="175"/>
    <s v="N"/>
    <x v="24"/>
    <n v="1081"/>
    <x v="0"/>
    <s v="Niederl. 3"/>
    <n v="1"/>
    <s v="Department"/>
    <s v="Supervisor"/>
    <s v="Manager"/>
    <s v="ang."/>
    <s v="M"/>
    <d v="2009-01-01T00:00:00"/>
    <m/>
    <s v=""/>
    <n v="11"/>
    <d v="1973-08-27T00:00:00"/>
    <n v="46"/>
    <s v="N"/>
    <n v="30"/>
    <n v="2.5"/>
    <n v="39"/>
    <x v="0"/>
    <n v="1"/>
    <n v="30"/>
    <n v="0"/>
    <n v="1182"/>
    <n v="259.15350000000001"/>
    <n v="0"/>
    <n v="0"/>
    <n v="0"/>
    <n v="0"/>
    <n v="0"/>
    <n v="0"/>
    <n v="0"/>
    <n v="0"/>
    <n v="0"/>
    <n v="0"/>
    <n v="0"/>
    <n v="0"/>
    <n v="26.5"/>
    <n v="0"/>
    <n v="0"/>
    <n v="0"/>
    <n v="0"/>
    <n v="5.9346750000000004"/>
    <n v="158.29660000000001"/>
    <n v="0"/>
  </r>
  <r>
    <d v="2020-04-01T00:00:00"/>
    <x v="0"/>
    <s v="P"/>
    <s v="Active"/>
    <n v="177"/>
    <x v="176"/>
    <s v="N"/>
    <x v="22"/>
    <n v="1060"/>
    <x v="2"/>
    <s v="Niederl. 7"/>
    <n v="1"/>
    <s v="Department"/>
    <s v="Supervisor"/>
    <s v="Non-Mgm."/>
    <s v="ang."/>
    <s v="M"/>
    <d v="2009-03-01T00:00:00"/>
    <m/>
    <s v=""/>
    <n v="10"/>
    <d v="1960-11-16T00:00:00"/>
    <n v="59"/>
    <s v="J"/>
    <n v="35"/>
    <n v="2.9166666666666665"/>
    <n v="39"/>
    <x v="0"/>
    <n v="1"/>
    <n v="30"/>
    <n v="0"/>
    <n v="1183"/>
    <n v="259.37275"/>
    <n v="0"/>
    <n v="0"/>
    <n v="0"/>
    <n v="0"/>
    <n v="0"/>
    <n v="0"/>
    <n v="0"/>
    <n v="0"/>
    <n v="0"/>
    <n v="0"/>
    <n v="79.625"/>
    <n v="54.220833333333339"/>
    <n v="26.5"/>
    <n v="0"/>
    <n v="0"/>
    <n v="0"/>
    <n v="0"/>
    <n v="35.909449375000001"/>
    <n v="0"/>
    <n v="0"/>
  </r>
  <r>
    <d v="2020-04-01T00:00:00"/>
    <x v="0"/>
    <s v="P"/>
    <s v="Active"/>
    <n v="178"/>
    <x v="177"/>
    <s v="N"/>
    <x v="22"/>
    <n v="1053"/>
    <x v="3"/>
    <s v="Niederl. 8"/>
    <n v="1"/>
    <s v="Department"/>
    <s v="Supervisor"/>
    <s v="Non-Mgm."/>
    <s v="ang."/>
    <s v="M"/>
    <d v="2009-08-01T00:00:00"/>
    <m/>
    <s v=""/>
    <n v="10"/>
    <d v="1960-08-05T00:00:00"/>
    <n v="59"/>
    <s v="J"/>
    <n v="30"/>
    <n v="2.5"/>
    <n v="39"/>
    <x v="0"/>
    <n v="1"/>
    <n v="30"/>
    <n v="0"/>
    <n v="1184"/>
    <n v="259.59199999999998"/>
    <n v="0"/>
    <n v="0"/>
    <n v="0"/>
    <n v="0"/>
    <n v="0"/>
    <n v="0"/>
    <n v="0"/>
    <n v="0"/>
    <n v="0"/>
    <n v="0"/>
    <n v="68.307692307692307"/>
    <n v="54.266666666666673"/>
    <n v="26.5"/>
    <n v="0"/>
    <n v="0"/>
    <n v="0"/>
    <n v="0"/>
    <n v="33.385202692307693"/>
    <n v="0"/>
    <n v="0"/>
  </r>
  <r>
    <d v="2020-04-01T00:00:00"/>
    <x v="0"/>
    <s v="P"/>
    <s v="Active"/>
    <n v="179"/>
    <x v="178"/>
    <s v="N"/>
    <x v="31"/>
    <n v="1034"/>
    <x v="5"/>
    <s v="Niederl. 5"/>
    <n v="1"/>
    <s v="Department"/>
    <s v="Supervisor"/>
    <s v="Non-Mgm."/>
    <s v="ang."/>
    <s v="M"/>
    <d v="2009-09-01T00:00:00"/>
    <m/>
    <s v=""/>
    <n v="10"/>
    <d v="1985-01-27T00:00:00"/>
    <n v="34"/>
    <s v="J"/>
    <n v="30"/>
    <n v="2.5"/>
    <n v="39"/>
    <x v="0"/>
    <n v="1"/>
    <n v="30"/>
    <n v="0"/>
    <n v="1185"/>
    <n v="259.81125000000003"/>
    <n v="0"/>
    <n v="0"/>
    <n v="60"/>
    <n v="0"/>
    <n v="0"/>
    <n v="0"/>
    <n v="0"/>
    <n v="0"/>
    <n v="0"/>
    <n v="0"/>
    <n v="68.365384615384613"/>
    <n v="54.312500000000007"/>
    <n v="26.5"/>
    <n v="0"/>
    <n v="0"/>
    <n v="0"/>
    <n v="0"/>
    <n v="46.845387259615386"/>
    <n v="107.16"/>
    <n v="0"/>
  </r>
  <r>
    <d v="2020-04-01T00:00:00"/>
    <x v="0"/>
    <s v="P"/>
    <s v="Active"/>
    <n v="180"/>
    <x v="179"/>
    <s v="N"/>
    <x v="22"/>
    <n v="1053"/>
    <x v="3"/>
    <s v="Niederl. 8"/>
    <n v="1"/>
    <s v="Department"/>
    <s v="Supervisor"/>
    <s v="Non-Mgm."/>
    <s v="ang."/>
    <s v="M"/>
    <d v="2010-01-01T00:00:00"/>
    <m/>
    <s v=""/>
    <n v="10"/>
    <d v="1976-09-23T00:00:00"/>
    <n v="43"/>
    <s v="J"/>
    <n v="30"/>
    <n v="2.5"/>
    <n v="39"/>
    <x v="0"/>
    <n v="1"/>
    <n v="30"/>
    <n v="0"/>
    <n v="1186"/>
    <n v="260.03050000000002"/>
    <n v="0"/>
    <n v="0"/>
    <n v="0"/>
    <n v="0"/>
    <n v="0"/>
    <n v="0"/>
    <n v="0"/>
    <n v="0"/>
    <n v="0"/>
    <n v="0"/>
    <n v="68.42307692307692"/>
    <n v="54.358333333333334"/>
    <n v="26.5"/>
    <n v="0"/>
    <n v="0"/>
    <n v="0"/>
    <n v="0"/>
    <n v="33.431571826923076"/>
    <n v="0"/>
    <n v="18.853333333333335"/>
  </r>
  <r>
    <d v="2020-04-01T00:00:00"/>
    <x v="0"/>
    <s v="P"/>
    <s v="Active"/>
    <n v="181"/>
    <x v="180"/>
    <s v="N"/>
    <x v="22"/>
    <n v="1041"/>
    <x v="4"/>
    <s v="Niederl. 6"/>
    <n v="1"/>
    <s v="Department"/>
    <s v="Supervisor"/>
    <s v="Non-Mgm."/>
    <s v="ang."/>
    <s v="M"/>
    <d v="2010-02-01T00:00:00"/>
    <m/>
    <s v=""/>
    <n v="9"/>
    <d v="1979-03-11T00:00:00"/>
    <n v="40"/>
    <s v="J"/>
    <n v="30"/>
    <n v="2.5"/>
    <n v="39"/>
    <x v="0"/>
    <n v="1"/>
    <n v="30"/>
    <n v="0"/>
    <n v="1187"/>
    <n v="260.24975000000001"/>
    <n v="0"/>
    <n v="0"/>
    <n v="0"/>
    <n v="0"/>
    <n v="0"/>
    <n v="0"/>
    <n v="0"/>
    <n v="0"/>
    <n v="0"/>
    <n v="0"/>
    <n v="68.480769230769226"/>
    <n v="54.404166666666676"/>
    <n v="26.5"/>
    <n v="0"/>
    <n v="0"/>
    <n v="0"/>
    <n v="0"/>
    <n v="33.45475639423077"/>
    <n v="0"/>
    <n v="18.853333333333335"/>
  </r>
  <r>
    <d v="2020-04-01T00:00:00"/>
    <x v="0"/>
    <s v="P"/>
    <s v="Active"/>
    <n v="182"/>
    <x v="181"/>
    <s v="N"/>
    <x v="2"/>
    <n v="1010"/>
    <x v="1"/>
    <s v="Niederl. 1"/>
    <n v="1"/>
    <s v="Department"/>
    <s v="Supervisor"/>
    <s v="Non-Mgm."/>
    <s v="ang."/>
    <s v="M"/>
    <d v="2005-09-01T00:00:00"/>
    <m/>
    <s v=""/>
    <n v="14"/>
    <d v="1988-09-30T00:00:00"/>
    <n v="31"/>
    <s v="N"/>
    <n v="30"/>
    <n v="2.5"/>
    <n v="39"/>
    <x v="0"/>
    <n v="1"/>
    <n v="30"/>
    <n v="0"/>
    <n v="1188"/>
    <n v="260.46899999999999"/>
    <n v="0"/>
    <n v="0"/>
    <n v="0"/>
    <n v="0"/>
    <n v="0"/>
    <n v="0"/>
    <n v="0"/>
    <n v="0"/>
    <n v="0"/>
    <n v="0"/>
    <n v="0"/>
    <n v="0"/>
    <n v="26.5"/>
    <n v="0"/>
    <n v="0"/>
    <n v="0"/>
    <n v="0"/>
    <n v="5.9346750000000004"/>
    <n v="0"/>
    <n v="23.726666666666667"/>
  </r>
  <r>
    <d v="2020-04-01T00:00:00"/>
    <x v="0"/>
    <s v="P"/>
    <s v="Active"/>
    <n v="183"/>
    <x v="182"/>
    <s v="N"/>
    <x v="31"/>
    <n v="1022"/>
    <x v="7"/>
    <s v="Niederl. 9"/>
    <n v="1"/>
    <s v="Department"/>
    <s v="Supervisor"/>
    <s v="Manager"/>
    <s v="ang."/>
    <s v="M"/>
    <d v="2010-07-15T00:00:00"/>
    <m/>
    <s v=""/>
    <n v="9"/>
    <d v="1968-06-18T00:00:00"/>
    <n v="51"/>
    <s v="N"/>
    <n v="30"/>
    <n v="2.5"/>
    <n v="39"/>
    <x v="0"/>
    <n v="1"/>
    <n v="30"/>
    <n v="0"/>
    <n v="1189"/>
    <n v="260.68825000000004"/>
    <n v="0"/>
    <n v="0"/>
    <n v="30"/>
    <n v="0"/>
    <n v="0"/>
    <n v="0"/>
    <n v="0"/>
    <n v="0"/>
    <n v="0"/>
    <n v="0"/>
    <n v="0"/>
    <n v="0"/>
    <n v="26.5"/>
    <n v="0"/>
    <n v="0"/>
    <n v="0"/>
    <n v="0"/>
    <n v="12.653175000000001"/>
    <n v="121.03"/>
    <n v="18.853333333333335"/>
  </r>
  <r>
    <d v="2020-04-01T00:00:00"/>
    <x v="0"/>
    <s v="P"/>
    <s v="Active"/>
    <n v="184"/>
    <x v="183"/>
    <s v="N"/>
    <x v="5"/>
    <n v="1093"/>
    <x v="1"/>
    <s v="Niederl. 1"/>
    <n v="1"/>
    <s v="Department"/>
    <s v="Supervisor"/>
    <s v="Non-Mgm."/>
    <s v="ang."/>
    <s v="M"/>
    <d v="2010-09-01T00:00:00"/>
    <m/>
    <s v=""/>
    <n v="9"/>
    <d v="1986-05-04T00:00:00"/>
    <n v="33"/>
    <s v="N"/>
    <n v="30"/>
    <n v="2.5"/>
    <n v="39"/>
    <x v="0"/>
    <n v="1"/>
    <n v="30"/>
    <n v="0"/>
    <n v="1190"/>
    <n v="260.90750000000003"/>
    <n v="0"/>
    <n v="0"/>
    <n v="0"/>
    <n v="0"/>
    <n v="0"/>
    <n v="0"/>
    <n v="0"/>
    <n v="0"/>
    <n v="0"/>
    <n v="0"/>
    <n v="0"/>
    <n v="0"/>
    <n v="26.5"/>
    <n v="0"/>
    <n v="0"/>
    <n v="0"/>
    <n v="0"/>
    <n v="5.9346750000000004"/>
    <n v="0"/>
    <n v="18.853333333333335"/>
  </r>
  <r>
    <d v="2020-04-01T00:00:00"/>
    <x v="0"/>
    <s v="P"/>
    <s v="Active"/>
    <n v="185"/>
    <x v="184"/>
    <s v="N"/>
    <x v="6"/>
    <n v="1014"/>
    <x v="1"/>
    <s v="Niederl. 1"/>
    <n v="1"/>
    <s v="Department"/>
    <s v="Supervisor"/>
    <s v="Non-Mgm."/>
    <s v="ang."/>
    <s v="W"/>
    <d v="2010-09-01T00:00:00"/>
    <m/>
    <s v=""/>
    <n v="9"/>
    <d v="1994-06-11T00:00:00"/>
    <n v="25"/>
    <s v="N"/>
    <n v="30"/>
    <n v="2.5"/>
    <n v="39"/>
    <x v="0"/>
    <n v="1"/>
    <n v="30"/>
    <n v="0"/>
    <n v="1191"/>
    <n v="261.12675000000002"/>
    <n v="0"/>
    <n v="0"/>
    <n v="0"/>
    <n v="0"/>
    <n v="0"/>
    <n v="0"/>
    <n v="0"/>
    <n v="0"/>
    <n v="0"/>
    <n v="0"/>
    <n v="0"/>
    <n v="0"/>
    <n v="26.5"/>
    <n v="0"/>
    <n v="0"/>
    <n v="0"/>
    <n v="0"/>
    <n v="5.9346750000000004"/>
    <n v="0"/>
    <n v="18.853333333333335"/>
  </r>
  <r>
    <d v="2020-04-01T00:00:00"/>
    <x v="0"/>
    <s v="P"/>
    <s v="Active"/>
    <n v="186"/>
    <x v="185"/>
    <s v="N"/>
    <x v="22"/>
    <n v="1053"/>
    <x v="3"/>
    <s v="Niederl. 8"/>
    <n v="1"/>
    <s v="Department"/>
    <s v="Supervisor"/>
    <s v="Non-Mgm."/>
    <s v="ang."/>
    <s v="M"/>
    <d v="2010-09-15T00:00:00"/>
    <m/>
    <s v=""/>
    <n v="9"/>
    <d v="1960-10-06T00:00:00"/>
    <n v="59"/>
    <s v="J"/>
    <n v="30"/>
    <n v="2.5"/>
    <n v="39"/>
    <x v="0"/>
    <n v="1"/>
    <n v="30"/>
    <n v="0"/>
    <n v="1192"/>
    <n v="261.346"/>
    <n v="0"/>
    <n v="0"/>
    <n v="0"/>
    <n v="0"/>
    <n v="0"/>
    <n v="0"/>
    <n v="0"/>
    <n v="0"/>
    <n v="0"/>
    <n v="0"/>
    <n v="68.769230769230759"/>
    <n v="54.633333333333333"/>
    <n v="26.5"/>
    <n v="0"/>
    <n v="0"/>
    <n v="0"/>
    <n v="0"/>
    <n v="33.57067923076923"/>
    <n v="0"/>
    <n v="18.853333333333335"/>
  </r>
  <r>
    <d v="2020-04-01T00:00:00"/>
    <x v="0"/>
    <s v="P"/>
    <s v="Active"/>
    <n v="187"/>
    <x v="186"/>
    <s v="N"/>
    <x v="31"/>
    <n v="1046"/>
    <x v="9"/>
    <s v="Niederl. 4"/>
    <n v="1"/>
    <s v="Department"/>
    <s v="Supervisor"/>
    <s v="Non-Mgm."/>
    <s v="ang."/>
    <s v="M"/>
    <d v="2010-09-01T00:00:00"/>
    <m/>
    <s v=""/>
    <n v="9"/>
    <d v="1976-05-27T00:00:00"/>
    <n v="43"/>
    <s v="J"/>
    <n v="30"/>
    <n v="2.5"/>
    <n v="39"/>
    <x v="0"/>
    <n v="1"/>
    <n v="30"/>
    <n v="0"/>
    <n v="1193"/>
    <n v="261.56524999999999"/>
    <n v="0"/>
    <n v="875"/>
    <n v="60"/>
    <n v="0"/>
    <n v="0"/>
    <n v="0"/>
    <n v="0"/>
    <n v="0"/>
    <n v="0"/>
    <n v="0"/>
    <n v="68.82692307692308"/>
    <n v="54.679166666666674"/>
    <n v="26.5"/>
    <n v="0"/>
    <n v="0"/>
    <n v="0"/>
    <n v="0"/>
    <n v="242.9871137980769"/>
    <n v="116.47"/>
    <n v="18.853333333333335"/>
  </r>
  <r>
    <d v="2020-04-01T00:00:00"/>
    <x v="0"/>
    <s v="P"/>
    <s v="Active"/>
    <n v="188"/>
    <x v="187"/>
    <s v="N"/>
    <x v="31"/>
    <n v="1028"/>
    <x v="6"/>
    <s v="Niederl. 10"/>
    <n v="1"/>
    <s v="Department"/>
    <s v="Supervisor"/>
    <s v="Manager"/>
    <s v="ang."/>
    <s v="M"/>
    <d v="2010-09-01T00:00:00"/>
    <m/>
    <s v=""/>
    <n v="9"/>
    <d v="1972-09-25T00:00:00"/>
    <n v="47"/>
    <s v="N"/>
    <n v="30"/>
    <n v="2.5"/>
    <n v="39"/>
    <x v="0"/>
    <n v="1"/>
    <n v="30"/>
    <n v="0"/>
    <n v="1194"/>
    <n v="261.78449999999998"/>
    <n v="0"/>
    <n v="0"/>
    <n v="60"/>
    <n v="0"/>
    <n v="0"/>
    <n v="0"/>
    <n v="0"/>
    <n v="0"/>
    <n v="0"/>
    <n v="0"/>
    <n v="0"/>
    <n v="0"/>
    <n v="26.5"/>
    <n v="0"/>
    <n v="0"/>
    <n v="0"/>
    <n v="0"/>
    <n v="19.371675"/>
    <n v="125.78"/>
    <n v="18.853333333333335"/>
  </r>
  <r>
    <d v="2020-04-01T00:00:00"/>
    <x v="0"/>
    <s v="P"/>
    <s v="Active"/>
    <n v="189"/>
    <x v="188"/>
    <s v="N"/>
    <x v="22"/>
    <n v="1029"/>
    <x v="6"/>
    <s v="Niederl. 10"/>
    <n v="1"/>
    <s v="Department"/>
    <s v="Supervisor"/>
    <s v="Non-Mgm."/>
    <s v="ang."/>
    <s v="M"/>
    <d v="2010-12-01T00:00:00"/>
    <m/>
    <s v=""/>
    <n v="9"/>
    <d v="1984-06-15T00:00:00"/>
    <n v="35"/>
    <s v="J"/>
    <n v="30"/>
    <n v="2.5"/>
    <n v="39"/>
    <x v="0"/>
    <n v="1"/>
    <n v="30"/>
    <n v="0"/>
    <n v="1195"/>
    <n v="262.00375000000003"/>
    <n v="0"/>
    <n v="0"/>
    <n v="0"/>
    <n v="0"/>
    <n v="0"/>
    <n v="0"/>
    <n v="0"/>
    <n v="0"/>
    <n v="0"/>
    <n v="0"/>
    <n v="68.942307692307693"/>
    <n v="54.770833333333336"/>
    <n v="26.5"/>
    <n v="0"/>
    <n v="0"/>
    <n v="0"/>
    <n v="0"/>
    <n v="33.640232932692307"/>
    <n v="0"/>
    <n v="18.853333333333335"/>
  </r>
  <r>
    <d v="2020-04-01T00:00:00"/>
    <x v="0"/>
    <s v="P"/>
    <s v="Active"/>
    <n v="190"/>
    <x v="189"/>
    <s v="N"/>
    <x v="31"/>
    <n v="1046"/>
    <x v="9"/>
    <s v="Niederl. 4"/>
    <n v="1"/>
    <s v="Department"/>
    <s v="Supervisor"/>
    <s v="Non-Mgm."/>
    <s v="ang."/>
    <s v="M"/>
    <d v="2010-12-01T00:00:00"/>
    <m/>
    <s v=""/>
    <n v="9"/>
    <d v="1958-09-21T00:00:00"/>
    <n v="61"/>
    <s v="J"/>
    <n v="30"/>
    <n v="2.5"/>
    <n v="39"/>
    <x v="0"/>
    <n v="1"/>
    <n v="30"/>
    <n v="0"/>
    <n v="1196"/>
    <n v="262.22300000000001"/>
    <n v="0"/>
    <n v="0"/>
    <n v="60"/>
    <n v="0"/>
    <n v="0"/>
    <n v="0"/>
    <n v="0"/>
    <n v="0"/>
    <n v="0"/>
    <n v="0"/>
    <n v="69"/>
    <n v="54.816666666666677"/>
    <n v="26.5"/>
    <n v="0"/>
    <n v="0"/>
    <n v="0"/>
    <n v="0"/>
    <n v="47.100417499999999"/>
    <n v="78.09"/>
    <n v="18.853333333333335"/>
  </r>
  <r>
    <d v="2020-04-01T00:00:00"/>
    <x v="0"/>
    <s v="P"/>
    <s v="Active"/>
    <n v="191"/>
    <x v="190"/>
    <s v="N"/>
    <x v="19"/>
    <n v="1083"/>
    <x v="0"/>
    <s v="Niederl. 3"/>
    <n v="1"/>
    <s v="Department"/>
    <s v="Supervisor"/>
    <s v="Non-Mgm."/>
    <s v="ang."/>
    <s v="M"/>
    <d v="2011-01-01T00:00:00"/>
    <m/>
    <s v=""/>
    <n v="9"/>
    <d v="1980-02-11T00:00:00"/>
    <n v="39"/>
    <s v="N"/>
    <n v="30"/>
    <n v="2.5"/>
    <n v="39"/>
    <x v="0"/>
    <n v="1"/>
    <n v="30"/>
    <n v="0"/>
    <n v="1197"/>
    <n v="262.44225"/>
    <n v="0"/>
    <n v="0"/>
    <n v="0"/>
    <n v="0"/>
    <n v="0"/>
    <n v="0"/>
    <n v="0"/>
    <n v="0"/>
    <n v="0"/>
    <n v="0"/>
    <n v="0"/>
    <n v="0"/>
    <n v="26.5"/>
    <n v="0"/>
    <n v="0"/>
    <n v="0"/>
    <n v="0"/>
    <n v="5.9346750000000004"/>
    <n v="0"/>
    <n v="0"/>
  </r>
  <r>
    <d v="2020-04-01T00:00:00"/>
    <x v="0"/>
    <s v="P"/>
    <s v="Active"/>
    <n v="192"/>
    <x v="191"/>
    <s v="N"/>
    <x v="22"/>
    <n v="1047"/>
    <x v="9"/>
    <s v="Niederl. 4"/>
    <n v="1"/>
    <s v="Department"/>
    <s v="Supervisor"/>
    <s v="Non-Mgm."/>
    <s v="ang."/>
    <s v="M"/>
    <d v="2011-01-01T00:00:00"/>
    <m/>
    <s v=""/>
    <n v="9"/>
    <d v="1982-11-21T00:00:00"/>
    <n v="37"/>
    <s v="J"/>
    <n v="30"/>
    <n v="2.5"/>
    <n v="39"/>
    <x v="0"/>
    <n v="1"/>
    <n v="30"/>
    <n v="0"/>
    <n v="1198"/>
    <n v="262.66150000000005"/>
    <n v="0"/>
    <n v="0"/>
    <n v="0"/>
    <n v="0"/>
    <n v="0"/>
    <n v="0"/>
    <n v="0"/>
    <n v="0"/>
    <n v="0"/>
    <n v="0"/>
    <n v="69.115384615384613"/>
    <n v="54.908333333333339"/>
    <n v="26.5"/>
    <n v="0"/>
    <n v="0"/>
    <n v="0"/>
    <n v="0"/>
    <n v="33.709786634615384"/>
    <n v="0"/>
    <n v="0"/>
  </r>
  <r>
    <d v="2020-04-01T00:00:00"/>
    <x v="0"/>
    <s v="P"/>
    <s v="Active"/>
    <n v="193"/>
    <x v="192"/>
    <s v="N"/>
    <x v="11"/>
    <n v="1082"/>
    <x v="0"/>
    <s v="Niederl. 3"/>
    <n v="1"/>
    <s v="Department"/>
    <s v="Supervisor"/>
    <s v="Manager"/>
    <s v="ang."/>
    <s v="M"/>
    <d v="2011-02-01T00:00:00"/>
    <m/>
    <s v=""/>
    <n v="8"/>
    <d v="1985-01-15T00:00:00"/>
    <n v="35"/>
    <s v="N"/>
    <n v="30"/>
    <n v="2.5"/>
    <n v="39"/>
    <x v="0"/>
    <n v="1"/>
    <n v="30"/>
    <n v="0"/>
    <n v="1199"/>
    <n v="262.88075000000003"/>
    <n v="0"/>
    <n v="0"/>
    <n v="0"/>
    <n v="0"/>
    <n v="0"/>
    <n v="0"/>
    <n v="0"/>
    <n v="0"/>
    <n v="0"/>
    <n v="0"/>
    <n v="0"/>
    <n v="0"/>
    <n v="26.5"/>
    <n v="0"/>
    <n v="0"/>
    <n v="0"/>
    <n v="0"/>
    <n v="5.9346750000000004"/>
    <n v="0"/>
    <n v="0"/>
  </r>
  <r>
    <d v="2020-04-01T00:00:00"/>
    <x v="0"/>
    <s v="P"/>
    <s v="Active"/>
    <n v="194"/>
    <x v="193"/>
    <s v="N"/>
    <x v="24"/>
    <n v="1081"/>
    <x v="0"/>
    <s v="Niederl. 3"/>
    <n v="1"/>
    <s v="Department"/>
    <s v="Supervisor"/>
    <s v="Manager"/>
    <s v="ang."/>
    <s v="M"/>
    <d v="2011-02-01T00:00:00"/>
    <m/>
    <s v=""/>
    <n v="8"/>
    <d v="1983-05-10T00:00:00"/>
    <n v="36"/>
    <s v="N"/>
    <n v="30"/>
    <n v="2.5"/>
    <n v="39"/>
    <x v="0"/>
    <n v="1"/>
    <n v="30"/>
    <n v="0"/>
    <n v="1200"/>
    <n v="263.10000000000002"/>
    <n v="0"/>
    <n v="0"/>
    <n v="0"/>
    <n v="0"/>
    <n v="0"/>
    <n v="0"/>
    <n v="0"/>
    <n v="0"/>
    <n v="0"/>
    <n v="0"/>
    <n v="0"/>
    <n v="0"/>
    <n v="26.5"/>
    <n v="0"/>
    <n v="0"/>
    <n v="0"/>
    <n v="0"/>
    <n v="5.9346750000000004"/>
    <n v="159.9914"/>
    <n v="0"/>
  </r>
  <r>
    <d v="2020-04-01T00:00:00"/>
    <x v="0"/>
    <s v="P"/>
    <s v="Active"/>
    <n v="195"/>
    <x v="194"/>
    <s v="N"/>
    <x v="19"/>
    <n v="1083"/>
    <x v="0"/>
    <s v="Niederl. 3"/>
    <n v="1"/>
    <s v="Department"/>
    <s v="Supervisor"/>
    <s v="Non-Mgm."/>
    <s v="ang."/>
    <s v="W"/>
    <d v="2011-03-15T00:00:00"/>
    <m/>
    <s v=""/>
    <n v="8"/>
    <d v="1987-03-02T00:00:00"/>
    <n v="32"/>
    <s v="N"/>
    <n v="30"/>
    <n v="2.5"/>
    <n v="39"/>
    <x v="0"/>
    <n v="1"/>
    <n v="30"/>
    <n v="0"/>
    <n v="1201"/>
    <n v="263.31925000000001"/>
    <n v="0"/>
    <n v="0"/>
    <n v="0"/>
    <n v="0"/>
    <n v="0"/>
    <n v="0"/>
    <n v="0"/>
    <n v="0"/>
    <n v="0"/>
    <n v="0"/>
    <n v="0"/>
    <n v="0"/>
    <n v="26.5"/>
    <n v="0"/>
    <n v="0"/>
    <n v="0"/>
    <n v="0"/>
    <n v="5.9346750000000004"/>
    <n v="0"/>
    <n v="0"/>
  </r>
  <r>
    <d v="2020-04-01T00:00:00"/>
    <x v="0"/>
    <s v="P"/>
    <s v="Active"/>
    <n v="196"/>
    <x v="195"/>
    <s v="N"/>
    <x v="19"/>
    <n v="1083"/>
    <x v="0"/>
    <s v="Niederl. 3"/>
    <n v="1"/>
    <s v="Department"/>
    <s v="Supervisor"/>
    <s v="Manager"/>
    <s v="ang."/>
    <s v="M"/>
    <d v="2011-03-15T00:00:00"/>
    <m/>
    <s v=""/>
    <n v="8"/>
    <d v="1983-01-26T00:00:00"/>
    <n v="36"/>
    <s v="N"/>
    <n v="30"/>
    <n v="2.5"/>
    <n v="39"/>
    <x v="0"/>
    <n v="1"/>
    <n v="30"/>
    <n v="0"/>
    <n v="1202"/>
    <n v="263.5385"/>
    <n v="0"/>
    <n v="0"/>
    <n v="0"/>
    <n v="0"/>
    <n v="0"/>
    <n v="0"/>
    <n v="0"/>
    <n v="0"/>
    <n v="0"/>
    <n v="0"/>
    <n v="0"/>
    <n v="0"/>
    <n v="26.5"/>
    <n v="0"/>
    <n v="0"/>
    <n v="0"/>
    <n v="0"/>
    <n v="5.9346750000000004"/>
    <n v="0"/>
    <n v="0"/>
  </r>
  <r>
    <d v="2020-04-01T00:00:00"/>
    <x v="0"/>
    <s v="P"/>
    <s v="Active"/>
    <n v="197"/>
    <x v="196"/>
    <s v="N"/>
    <x v="22"/>
    <n v="1053"/>
    <x v="3"/>
    <s v="Niederl. 8"/>
    <n v="1"/>
    <s v="Department"/>
    <s v="Supervisor"/>
    <s v="Non-Mgm."/>
    <s v="ang."/>
    <s v="M"/>
    <d v="2011-04-01T00:00:00"/>
    <m/>
    <s v=""/>
    <n v="8"/>
    <d v="1960-09-16T00:00:00"/>
    <n v="59"/>
    <s v="J"/>
    <n v="30"/>
    <n v="2.5"/>
    <n v="39"/>
    <x v="0"/>
    <n v="1"/>
    <n v="30"/>
    <n v="0"/>
    <n v="1203"/>
    <n v="263.75774999999999"/>
    <n v="0"/>
    <n v="0"/>
    <n v="0"/>
    <n v="0"/>
    <n v="0"/>
    <n v="0"/>
    <n v="0"/>
    <n v="0"/>
    <n v="0"/>
    <n v="0"/>
    <n v="69.403846153846146"/>
    <n v="55.137500000000003"/>
    <n v="26.5"/>
    <n v="0"/>
    <n v="0"/>
    <n v="0"/>
    <n v="0"/>
    <n v="33.82570947115385"/>
    <n v="0"/>
    <n v="0"/>
  </r>
  <r>
    <d v="2020-04-01T00:00:00"/>
    <x v="0"/>
    <s v="P"/>
    <s v="Active"/>
    <n v="198"/>
    <x v="197"/>
    <s v="N"/>
    <x v="22"/>
    <n v="1060"/>
    <x v="2"/>
    <s v="Niederl. 7"/>
    <n v="1"/>
    <s v="Department"/>
    <s v="Supervisor"/>
    <s v="Non-Mgm."/>
    <s v="ang."/>
    <s v="M"/>
    <d v="2011-05-01T00:00:00"/>
    <m/>
    <s v=""/>
    <n v="8"/>
    <d v="1964-01-08T00:00:00"/>
    <n v="56"/>
    <s v="J"/>
    <n v="30"/>
    <n v="2.5"/>
    <n v="39"/>
    <x v="0"/>
    <n v="1"/>
    <n v="30"/>
    <n v="0"/>
    <n v="1204"/>
    <n v="263.97699999999998"/>
    <n v="0"/>
    <n v="0"/>
    <n v="0"/>
    <n v="0"/>
    <n v="0"/>
    <n v="0"/>
    <n v="0"/>
    <n v="0"/>
    <n v="0"/>
    <n v="0"/>
    <n v="69.461538461538467"/>
    <n v="55.183333333333337"/>
    <n v="26.5"/>
    <n v="0"/>
    <n v="0"/>
    <n v="0"/>
    <n v="0"/>
    <n v="33.848894038461538"/>
    <n v="0"/>
    <n v="0"/>
  </r>
  <r>
    <d v="2020-04-01T00:00:00"/>
    <x v="0"/>
    <s v="P"/>
    <s v="Active"/>
    <n v="199"/>
    <x v="198"/>
    <s v="N"/>
    <x v="22"/>
    <n v="1053"/>
    <x v="3"/>
    <s v="Niederl. 8"/>
    <n v="1"/>
    <s v="Department"/>
    <s v="Supervisor"/>
    <s v="Non-Mgm."/>
    <s v="ang."/>
    <s v="M"/>
    <d v="2011-05-01T00:00:00"/>
    <m/>
    <s v=""/>
    <n v="8"/>
    <d v="1964-06-16T00:00:00"/>
    <n v="55"/>
    <s v="J"/>
    <n v="30"/>
    <n v="2.5"/>
    <n v="39"/>
    <x v="0"/>
    <n v="1"/>
    <n v="30"/>
    <n v="0"/>
    <n v="1205"/>
    <n v="264.19625000000002"/>
    <n v="0"/>
    <n v="0"/>
    <n v="0"/>
    <n v="0"/>
    <n v="0"/>
    <n v="0"/>
    <n v="0"/>
    <n v="0"/>
    <n v="0"/>
    <n v="0"/>
    <n v="69.519230769230774"/>
    <n v="55.229166666666671"/>
    <n v="26.5"/>
    <n v="0"/>
    <n v="0"/>
    <n v="0"/>
    <n v="0"/>
    <n v="33.872078605769239"/>
    <n v="0"/>
    <n v="0"/>
  </r>
  <r>
    <d v="2020-04-01T00:00:00"/>
    <x v="0"/>
    <s v="P"/>
    <s v="Active"/>
    <n v="200"/>
    <x v="199"/>
    <s v="N"/>
    <x v="36"/>
    <n v="1054"/>
    <x v="8"/>
    <s v="Niederl. 2"/>
    <n v="1"/>
    <s v="Department"/>
    <s v="Supervisor"/>
    <s v="Non-Mgm."/>
    <s v="ang."/>
    <s v="M"/>
    <d v="2011-05-01T00:00:00"/>
    <m/>
    <s v=""/>
    <n v="8"/>
    <d v="1976-07-18T00:00:00"/>
    <n v="43"/>
    <s v="N"/>
    <n v="30"/>
    <n v="2.5"/>
    <n v="39"/>
    <x v="0"/>
    <n v="1"/>
    <n v="30"/>
    <n v="0"/>
    <n v="1206"/>
    <n v="264.41550000000001"/>
    <n v="0"/>
    <n v="0"/>
    <n v="0"/>
    <n v="0"/>
    <n v="0"/>
    <n v="0"/>
    <n v="0"/>
    <n v="0"/>
    <n v="0"/>
    <n v="0"/>
    <n v="0"/>
    <n v="0"/>
    <n v="26.5"/>
    <n v="0"/>
    <n v="0"/>
    <n v="0"/>
    <n v="0"/>
    <n v="5.9346750000000004"/>
    <n v="0"/>
    <n v="0"/>
  </r>
  <r>
    <d v="2020-04-01T00:00:00"/>
    <x v="0"/>
    <s v="P"/>
    <s v="Active"/>
    <n v="201"/>
    <x v="200"/>
    <s v="N"/>
    <x v="38"/>
    <n v="1074"/>
    <x v="0"/>
    <s v="Niederl. 3"/>
    <n v="1"/>
    <s v="Department"/>
    <s v="Supervisor"/>
    <s v="Non-Mgm."/>
    <s v="ang."/>
    <s v="M"/>
    <d v="2011-05-16T00:00:00"/>
    <m/>
    <s v=""/>
    <n v="8"/>
    <d v="1981-03-15T00:00:00"/>
    <n v="38"/>
    <s v="N"/>
    <n v="30"/>
    <n v="2.5"/>
    <n v="39"/>
    <x v="0"/>
    <n v="1"/>
    <n v="30"/>
    <n v="0"/>
    <n v="1207"/>
    <n v="264.63475000000005"/>
    <n v="0"/>
    <n v="0"/>
    <n v="0"/>
    <n v="0"/>
    <n v="0"/>
    <n v="0"/>
    <n v="0"/>
    <n v="0"/>
    <n v="0"/>
    <n v="0"/>
    <n v="0"/>
    <n v="0"/>
    <n v="26.5"/>
    <n v="0"/>
    <n v="0"/>
    <n v="0"/>
    <n v="0"/>
    <n v="5.9346750000000004"/>
    <n v="0"/>
    <n v="0"/>
  </r>
  <r>
    <d v="2020-04-01T00:00:00"/>
    <x v="0"/>
    <s v="P"/>
    <s v="Active"/>
    <n v="202"/>
    <x v="201"/>
    <s v="N"/>
    <x v="31"/>
    <n v="1040"/>
    <x v="4"/>
    <s v="Niederl. 6"/>
    <n v="1"/>
    <s v="Department"/>
    <s v="Supervisor"/>
    <s v="Manager"/>
    <s v="ang."/>
    <s v="M"/>
    <d v="2011-07-01T00:00:00"/>
    <m/>
    <s v=""/>
    <n v="8"/>
    <d v="1980-08-23T00:00:00"/>
    <n v="39"/>
    <s v="N"/>
    <n v="30"/>
    <n v="2.5"/>
    <n v="39"/>
    <x v="0"/>
    <n v="1"/>
    <n v="30"/>
    <n v="0"/>
    <n v="1208"/>
    <n v="264.85400000000004"/>
    <n v="0"/>
    <n v="0"/>
    <n v="60"/>
    <n v="0"/>
    <n v="0"/>
    <n v="0"/>
    <n v="0"/>
    <n v="0"/>
    <n v="0"/>
    <n v="0"/>
    <n v="0"/>
    <n v="0"/>
    <n v="26.5"/>
    <n v="0"/>
    <n v="0"/>
    <n v="0"/>
    <n v="0"/>
    <n v="19.371675"/>
    <n v="100.32000000000001"/>
    <n v="0"/>
  </r>
  <r>
    <d v="2020-04-01T00:00:00"/>
    <x v="0"/>
    <s v="P"/>
    <s v="Active"/>
    <n v="203"/>
    <x v="202"/>
    <s v="N"/>
    <x v="31"/>
    <n v="1022"/>
    <x v="7"/>
    <s v="Niederl. 9"/>
    <n v="1"/>
    <s v="Department"/>
    <s v="Supervisor"/>
    <s v="Non-Mgm."/>
    <s v="ang."/>
    <s v="M"/>
    <d v="2011-07-01T00:00:00"/>
    <m/>
    <s v=""/>
    <n v="8"/>
    <d v="1957-08-15T00:00:00"/>
    <n v="62"/>
    <s v="J"/>
    <n v="30"/>
    <n v="2.5"/>
    <n v="39"/>
    <x v="0"/>
    <n v="1"/>
    <n v="30"/>
    <n v="0"/>
    <n v="1209"/>
    <n v="265.07325000000003"/>
    <n v="0"/>
    <n v="425"/>
    <n v="60"/>
    <n v="0"/>
    <n v="0"/>
    <n v="0"/>
    <n v="0"/>
    <n v="0"/>
    <n v="0"/>
    <n v="0"/>
    <n v="69.75"/>
    <n v="55.412500000000001"/>
    <n v="26.5"/>
    <n v="0"/>
    <n v="0"/>
    <n v="0"/>
    <n v="0"/>
    <n v="142.58056687500002"/>
    <n v="79.040000000000006"/>
    <n v="0"/>
  </r>
  <r>
    <d v="2020-04-01T00:00:00"/>
    <x v="0"/>
    <s v="P"/>
    <s v="Active"/>
    <n v="204"/>
    <x v="203"/>
    <s v="N"/>
    <x v="13"/>
    <n v="1048"/>
    <x v="3"/>
    <s v="Niederl. 8"/>
    <n v="1"/>
    <s v="Department"/>
    <s v="Supervisor"/>
    <s v="Non-Mgm."/>
    <s v="ang."/>
    <s v="W"/>
    <d v="2011-07-18T00:00:00"/>
    <m/>
    <s v=""/>
    <n v="8"/>
    <d v="1969-09-11T00:00:00"/>
    <n v="50"/>
    <s v="J"/>
    <n v="30"/>
    <n v="2.5"/>
    <n v="39"/>
    <x v="0"/>
    <n v="1"/>
    <n v="30"/>
    <n v="0"/>
    <n v="1210"/>
    <n v="265.29250000000002"/>
    <n v="0"/>
    <n v="0"/>
    <n v="0"/>
    <n v="0"/>
    <n v="0"/>
    <n v="0"/>
    <n v="0"/>
    <n v="0"/>
    <n v="0"/>
    <n v="0"/>
    <n v="69.807692307692307"/>
    <n v="55.458333333333336"/>
    <n v="26.5"/>
    <n v="0"/>
    <n v="0"/>
    <n v="0"/>
    <n v="0"/>
    <n v="33.988001442307691"/>
    <n v="0"/>
    <n v="0"/>
  </r>
  <r>
    <d v="2020-04-01T00:00:00"/>
    <x v="0"/>
    <s v="P"/>
    <s v="Active"/>
    <n v="205"/>
    <x v="204"/>
    <s v="N"/>
    <x v="22"/>
    <n v="1060"/>
    <x v="2"/>
    <s v="Niederl. 7"/>
    <n v="1"/>
    <s v="Department"/>
    <s v="Supervisor"/>
    <s v="Non-Mgm."/>
    <s v="ang."/>
    <s v="M"/>
    <d v="2015-01-16T00:00:00"/>
    <m/>
    <s v=""/>
    <n v="5"/>
    <d v="1994-02-13T00:00:00"/>
    <n v="25"/>
    <s v="J"/>
    <n v="30"/>
    <n v="2.5"/>
    <n v="39"/>
    <x v="0"/>
    <n v="1"/>
    <n v="30"/>
    <n v="0"/>
    <n v="1211"/>
    <n v="265.51175000000001"/>
    <n v="0"/>
    <n v="0"/>
    <n v="0"/>
    <n v="0"/>
    <n v="0"/>
    <n v="0"/>
    <n v="0"/>
    <n v="0"/>
    <n v="0"/>
    <n v="0"/>
    <n v="69.865384615384613"/>
    <n v="55.504166666666677"/>
    <n v="26.5"/>
    <n v="0"/>
    <n v="0"/>
    <n v="0"/>
    <n v="0"/>
    <n v="34.011186009615393"/>
    <n v="0"/>
    <n v="2.1733333333333333"/>
  </r>
  <r>
    <d v="2020-04-01T00:00:00"/>
    <x v="0"/>
    <s v="P"/>
    <s v="Active"/>
    <n v="206"/>
    <x v="205"/>
    <s v="N"/>
    <x v="35"/>
    <n v="1078"/>
    <x v="0"/>
    <s v="Niederl. 3"/>
    <n v="1"/>
    <s v="Department"/>
    <s v="Supervisor"/>
    <s v="Non-Mgm."/>
    <s v="ang."/>
    <s v="M"/>
    <d v="2011-08-08T00:00:00"/>
    <m/>
    <s v=""/>
    <n v="8"/>
    <d v="1982-10-07T00:00:00"/>
    <n v="37"/>
    <s v="N"/>
    <n v="30"/>
    <n v="2.5"/>
    <n v="39"/>
    <x v="0"/>
    <n v="1"/>
    <n v="30"/>
    <n v="0"/>
    <n v="1212"/>
    <n v="265.73099999999999"/>
    <n v="0"/>
    <n v="0"/>
    <n v="0"/>
    <n v="0"/>
    <n v="0"/>
    <n v="0"/>
    <n v="0"/>
    <n v="0"/>
    <n v="0"/>
    <n v="0"/>
    <n v="0"/>
    <n v="0"/>
    <n v="26.5"/>
    <n v="0"/>
    <n v="0"/>
    <n v="0"/>
    <n v="0"/>
    <n v="5.9346750000000004"/>
    <n v="0"/>
    <n v="0"/>
  </r>
  <r>
    <d v="2020-04-01T00:00:00"/>
    <x v="0"/>
    <s v="P"/>
    <s v="Active"/>
    <n v="207"/>
    <x v="206"/>
    <s v="N"/>
    <x v="9"/>
    <n v="1087"/>
    <x v="0"/>
    <s v="Niederl. 3"/>
    <n v="1"/>
    <s v="Department"/>
    <s v="Supervisor"/>
    <s v="Non-Mgm."/>
    <s v="ang."/>
    <s v="M"/>
    <d v="2011-09-15T00:00:00"/>
    <m/>
    <s v=""/>
    <n v="8"/>
    <d v="1976-03-29T00:00:00"/>
    <n v="43"/>
    <s v="N"/>
    <n v="30"/>
    <n v="2.5"/>
    <n v="39"/>
    <x v="0"/>
    <n v="1"/>
    <n v="30"/>
    <n v="0"/>
    <n v="1213"/>
    <n v="265.95024999999998"/>
    <n v="0"/>
    <n v="0"/>
    <n v="0"/>
    <n v="0"/>
    <n v="0"/>
    <n v="0"/>
    <n v="0"/>
    <n v="0"/>
    <n v="0"/>
    <n v="0"/>
    <n v="0"/>
    <n v="0"/>
    <n v="26.5"/>
    <n v="0"/>
    <n v="0"/>
    <n v="0"/>
    <n v="0"/>
    <n v="5.9346750000000004"/>
    <n v="0"/>
    <n v="0"/>
  </r>
  <r>
    <d v="2020-04-01T00:00:00"/>
    <x v="0"/>
    <s v="P"/>
    <s v="Active"/>
    <n v="208"/>
    <x v="207"/>
    <s v="N"/>
    <x v="30"/>
    <n v="1071"/>
    <x v="0"/>
    <s v="Niederl. 3"/>
    <n v="1"/>
    <s v="Department"/>
    <s v="Supervisor"/>
    <s v="Non-Mgm."/>
    <s v="ang."/>
    <s v="M"/>
    <d v="2014-01-22T00:00:00"/>
    <m/>
    <s v=""/>
    <n v="5"/>
    <d v="1989-06-05T00:00:00"/>
    <n v="30"/>
    <s v="N"/>
    <n v="30"/>
    <n v="2.5"/>
    <n v="39"/>
    <x v="0"/>
    <n v="1"/>
    <n v="30"/>
    <n v="0"/>
    <n v="1214"/>
    <n v="266.16950000000003"/>
    <n v="0"/>
    <n v="0"/>
    <n v="0"/>
    <n v="0"/>
    <n v="0"/>
    <n v="0"/>
    <n v="0"/>
    <n v="0"/>
    <n v="0"/>
    <n v="0"/>
    <n v="0"/>
    <n v="0"/>
    <n v="26.5"/>
    <n v="0"/>
    <n v="0"/>
    <n v="0"/>
    <n v="0"/>
    <n v="5.9346750000000004"/>
    <n v="0"/>
    <n v="0"/>
  </r>
  <r>
    <d v="2020-04-01T00:00:00"/>
    <x v="0"/>
    <s v="P"/>
    <s v="Active"/>
    <n v="209"/>
    <x v="208"/>
    <s v="N"/>
    <x v="33"/>
    <n v="1000"/>
    <x v="1"/>
    <s v="Niederl. 1"/>
    <n v="1"/>
    <s v="Department"/>
    <s v="Supervisor"/>
    <s v="Non-Mgm."/>
    <s v="ang."/>
    <s v="W"/>
    <d v="2011-09-01T00:00:00"/>
    <m/>
    <s v=""/>
    <n v="8"/>
    <d v="1994-01-16T00:00:00"/>
    <n v="26"/>
    <s v="N"/>
    <n v="30"/>
    <n v="2.5"/>
    <n v="39"/>
    <x v="0"/>
    <n v="1"/>
    <n v="30"/>
    <n v="0"/>
    <n v="1215"/>
    <n v="266.38875000000002"/>
    <n v="0"/>
    <n v="0"/>
    <n v="0"/>
    <n v="0"/>
    <n v="0"/>
    <n v="0"/>
    <n v="0"/>
    <n v="0"/>
    <n v="0"/>
    <n v="0"/>
    <n v="0"/>
    <n v="0"/>
    <n v="26.5"/>
    <n v="0"/>
    <n v="0"/>
    <n v="0"/>
    <n v="0"/>
    <n v="5.9346750000000004"/>
    <n v="0"/>
    <n v="0"/>
  </r>
  <r>
    <d v="2020-04-01T00:00:00"/>
    <x v="0"/>
    <s v="P"/>
    <s v="Active"/>
    <n v="210"/>
    <x v="209"/>
    <s v="N"/>
    <x v="3"/>
    <n v="1011"/>
    <x v="1"/>
    <s v="Niederl. 1"/>
    <n v="1"/>
    <s v="Department"/>
    <s v="Supervisor"/>
    <s v="Non-Mgm."/>
    <s v="ang."/>
    <s v="W"/>
    <d v="2011-09-01T00:00:00"/>
    <m/>
    <s v=""/>
    <n v="8"/>
    <d v="1993-12-01T00:00:00"/>
    <n v="26"/>
    <s v="N"/>
    <n v="30"/>
    <n v="2.5"/>
    <n v="39"/>
    <x v="0"/>
    <n v="1"/>
    <n v="30"/>
    <n v="0"/>
    <n v="1216"/>
    <n v="266.608"/>
    <n v="0"/>
    <n v="0"/>
    <n v="0"/>
    <n v="0"/>
    <n v="0"/>
    <n v="0"/>
    <n v="0"/>
    <n v="0"/>
    <n v="0"/>
    <n v="0"/>
    <n v="0"/>
    <n v="0"/>
    <n v="26.5"/>
    <n v="0"/>
    <n v="0"/>
    <n v="0"/>
    <n v="0"/>
    <n v="5.9346750000000004"/>
    <n v="0"/>
    <n v="0"/>
  </r>
  <r>
    <d v="2020-04-01T00:00:00"/>
    <x v="0"/>
    <s v="P"/>
    <s v="Active"/>
    <n v="211"/>
    <x v="210"/>
    <s v="Y"/>
    <x v="16"/>
    <n v="1019"/>
    <x v="7"/>
    <s v="Niederl. 9"/>
    <n v="0.5"/>
    <s v="Department"/>
    <s v="Supervisor"/>
    <s v="Non-Mgm."/>
    <s v="ang."/>
    <s v="M"/>
    <d v="2011-09-16T00:00:00"/>
    <m/>
    <s v=""/>
    <n v="8"/>
    <d v="1963-04-30T00:00:00"/>
    <n v="56"/>
    <s v="J"/>
    <n v="30"/>
    <n v="2.5"/>
    <n v="39"/>
    <x v="0"/>
    <n v="0.5"/>
    <n v="30"/>
    <n v="0"/>
    <n v="1217"/>
    <n v="266.82725000000005"/>
    <n v="0"/>
    <n v="0"/>
    <n v="15"/>
    <n v="0"/>
    <n v="0"/>
    <n v="0"/>
    <n v="0"/>
    <n v="0"/>
    <n v="0"/>
    <n v="0"/>
    <n v="70.211538461538453"/>
    <n v="55.779166666666676"/>
    <n v="13.25"/>
    <n v="0"/>
    <n v="0"/>
    <n v="0"/>
    <n v="0"/>
    <n v="34.542205913461537"/>
    <n v="40.564999999999998"/>
    <n v="0"/>
  </r>
  <r>
    <d v="2020-04-01T00:00:00"/>
    <x v="0"/>
    <s v="P"/>
    <s v="Active"/>
    <n v="211"/>
    <x v="210"/>
    <s v="Y"/>
    <x v="16"/>
    <n v="1025"/>
    <x v="6"/>
    <s v="Niederl. 10"/>
    <n v="0.5"/>
    <s v="Department"/>
    <s v="Supervisor"/>
    <s v="Non-Mgm."/>
    <s v="ang."/>
    <s v="M"/>
    <d v="2011-09-16T00:00:00"/>
    <m/>
    <s v=""/>
    <n v="8"/>
    <d v="1963-04-30T00:00:00"/>
    <n v="56"/>
    <s v="J"/>
    <n v="30"/>
    <n v="2.5"/>
    <n v="39"/>
    <x v="0"/>
    <n v="0.5"/>
    <n v="30"/>
    <n v="0"/>
    <n v="1218"/>
    <n v="267.04650000000004"/>
    <n v="0"/>
    <n v="0"/>
    <n v="15"/>
    <n v="0"/>
    <n v="0"/>
    <n v="0"/>
    <n v="0"/>
    <n v="0"/>
    <n v="0"/>
    <n v="0"/>
    <n v="70.269230769230774"/>
    <n v="55.825000000000003"/>
    <n v="13.25"/>
    <n v="0"/>
    <n v="0"/>
    <n v="0"/>
    <n v="0"/>
    <n v="34.565390480769231"/>
    <n v="40.564999999999998"/>
    <n v="0"/>
  </r>
  <r>
    <d v="2020-04-01T00:00:00"/>
    <x v="0"/>
    <s v="P"/>
    <s v="Active"/>
    <n v="212"/>
    <x v="211"/>
    <s v="N"/>
    <x v="9"/>
    <n v="1087"/>
    <x v="0"/>
    <s v="Niederl. 3"/>
    <n v="1"/>
    <s v="Department"/>
    <s v="Supervisor"/>
    <s v="Non-Mgm."/>
    <s v="ang."/>
    <s v="M"/>
    <d v="2011-10-04T00:00:00"/>
    <m/>
    <s v=""/>
    <n v="8"/>
    <d v="1983-03-10T00:00:00"/>
    <n v="36"/>
    <s v="N"/>
    <n v="30"/>
    <n v="2.5"/>
    <n v="37"/>
    <x v="0"/>
    <n v="0.94871794871794868"/>
    <n v="30"/>
    <n v="0"/>
    <n v="1219"/>
    <n v="267.26575000000003"/>
    <n v="0"/>
    <n v="0"/>
    <n v="0"/>
    <n v="0"/>
    <n v="0"/>
    <n v="0"/>
    <n v="0"/>
    <n v="0"/>
    <n v="0"/>
    <n v="0"/>
    <n v="0"/>
    <n v="0"/>
    <n v="26.5"/>
    <n v="0"/>
    <n v="0"/>
    <n v="0"/>
    <n v="0"/>
    <n v="5.9346750000000004"/>
    <n v="0"/>
    <n v="0"/>
  </r>
  <r>
    <d v="2020-04-01T00:00:00"/>
    <x v="0"/>
    <s v="P"/>
    <s v="Active"/>
    <n v="213"/>
    <x v="212"/>
    <s v="N"/>
    <x v="40"/>
    <n v="1001"/>
    <x v="1"/>
    <s v="Niederl. 1"/>
    <n v="1"/>
    <s v="Department"/>
    <s v="Supervisor"/>
    <s v="Non-Mgm."/>
    <s v="ang."/>
    <s v="M"/>
    <d v="2011-10-01T00:00:00"/>
    <m/>
    <s v=""/>
    <n v="8"/>
    <d v="1962-04-26T00:00:00"/>
    <n v="57"/>
    <s v="N"/>
    <n v="30"/>
    <n v="2.5"/>
    <n v="39"/>
    <x v="0"/>
    <n v="1"/>
    <n v="30"/>
    <n v="0"/>
    <n v="1220"/>
    <n v="267.48500000000001"/>
    <n v="0"/>
    <n v="0"/>
    <n v="0"/>
    <n v="0"/>
    <n v="0"/>
    <n v="0"/>
    <n v="0"/>
    <n v="0"/>
    <n v="0"/>
    <n v="0"/>
    <n v="0"/>
    <n v="0"/>
    <n v="26.5"/>
    <n v="0"/>
    <n v="0"/>
    <n v="0"/>
    <n v="0"/>
    <n v="5.9346750000000004"/>
    <n v="0"/>
    <n v="0"/>
  </r>
  <r>
    <d v="2020-04-01T00:00:00"/>
    <x v="0"/>
    <s v="P"/>
    <s v="Active"/>
    <n v="214"/>
    <x v="213"/>
    <s v="N"/>
    <x v="47"/>
    <n v="1016"/>
    <x v="1"/>
    <s v="Niederl. 1"/>
    <n v="1"/>
    <s v="Department"/>
    <s v="Supervisor"/>
    <s v="Non-Mgm."/>
    <s v="ang."/>
    <s v="M"/>
    <d v="2011-10-01T00:00:00"/>
    <m/>
    <s v=""/>
    <n v="8"/>
    <d v="1991-03-16T00:00:00"/>
    <n v="28"/>
    <s v="N"/>
    <n v="30"/>
    <n v="2.5"/>
    <n v="39"/>
    <x v="0"/>
    <n v="1"/>
    <n v="30"/>
    <n v="0"/>
    <n v="1221"/>
    <n v="267.70425"/>
    <n v="0"/>
    <n v="0"/>
    <n v="0"/>
    <n v="0"/>
    <n v="0"/>
    <n v="0"/>
    <n v="0"/>
    <n v="0"/>
    <n v="0"/>
    <n v="0"/>
    <n v="0"/>
    <n v="0"/>
    <n v="26.5"/>
    <n v="0"/>
    <n v="0"/>
    <n v="0"/>
    <n v="0"/>
    <n v="5.9346750000000004"/>
    <n v="0"/>
    <n v="0"/>
  </r>
  <r>
    <d v="2020-04-01T00:00:00"/>
    <x v="0"/>
    <s v="P"/>
    <s v="Active"/>
    <n v="215"/>
    <x v="214"/>
    <s v="Y"/>
    <x v="31"/>
    <n v="1034"/>
    <x v="5"/>
    <s v="Niederl. 5"/>
    <n v="0.5"/>
    <s v="Department"/>
    <s v="Supervisor"/>
    <s v="Non-Mgm."/>
    <s v="ang."/>
    <s v="M"/>
    <d v="2011-11-01T00:00:00"/>
    <m/>
    <s v=""/>
    <n v="8"/>
    <d v="1982-11-02T00:00:00"/>
    <n v="37"/>
    <s v="N"/>
    <n v="30"/>
    <n v="2.5"/>
    <n v="39"/>
    <x v="0"/>
    <n v="0.5"/>
    <n v="30"/>
    <n v="0"/>
    <n v="1222"/>
    <n v="267.92349999999999"/>
    <n v="0"/>
    <n v="0"/>
    <n v="15"/>
    <n v="0"/>
    <n v="0"/>
    <n v="0"/>
    <n v="0"/>
    <n v="0"/>
    <n v="0"/>
    <n v="0"/>
    <n v="0"/>
    <n v="0"/>
    <n v="13.25"/>
    <n v="0"/>
    <n v="0"/>
    <n v="0"/>
    <n v="0"/>
    <n v="6.3265875000000005"/>
    <n v="56.335000000000001"/>
    <n v="0"/>
  </r>
  <r>
    <d v="2020-04-01T00:00:00"/>
    <x v="0"/>
    <s v="P"/>
    <s v="Active"/>
    <n v="215"/>
    <x v="214"/>
    <s v="Y"/>
    <x v="31"/>
    <n v="1040"/>
    <x v="4"/>
    <s v="Niederl. 6"/>
    <n v="0.5"/>
    <s v="Department"/>
    <s v="Supervisor"/>
    <s v="Non-Mgm."/>
    <s v="ang."/>
    <s v="M"/>
    <d v="2011-11-01T00:00:00"/>
    <m/>
    <s v=""/>
    <n v="8"/>
    <d v="1982-11-02T00:00:00"/>
    <n v="37"/>
    <s v="N"/>
    <n v="30"/>
    <n v="2.5"/>
    <n v="39"/>
    <x v="0"/>
    <n v="0.5"/>
    <n v="30"/>
    <n v="0"/>
    <n v="1223"/>
    <n v="268.14274999999998"/>
    <n v="0"/>
    <n v="0"/>
    <n v="15"/>
    <n v="0"/>
    <n v="0"/>
    <n v="0"/>
    <n v="0"/>
    <n v="0"/>
    <n v="0"/>
    <n v="0"/>
    <n v="0"/>
    <n v="0"/>
    <n v="13.25"/>
    <n v="0"/>
    <n v="0"/>
    <n v="0"/>
    <n v="0"/>
    <n v="6.3265875000000005"/>
    <n v="56.335000000000001"/>
    <n v="0"/>
  </r>
  <r>
    <d v="2020-04-01T00:00:00"/>
    <x v="0"/>
    <s v="P"/>
    <s v="Active"/>
    <n v="216"/>
    <x v="215"/>
    <s v="N"/>
    <x v="19"/>
    <n v="1083"/>
    <x v="0"/>
    <s v="Niederl. 3"/>
    <n v="1"/>
    <s v="Department"/>
    <s v="Supervisor"/>
    <s v="Manager"/>
    <s v="ang."/>
    <s v="M"/>
    <d v="2011-11-01T00:00:00"/>
    <m/>
    <s v=""/>
    <n v="8"/>
    <d v="1985-11-10T00:00:00"/>
    <n v="34"/>
    <s v="N"/>
    <n v="30"/>
    <n v="2.5"/>
    <n v="39"/>
    <x v="0"/>
    <n v="1"/>
    <n v="30"/>
    <n v="0"/>
    <n v="1224"/>
    <n v="268.36200000000002"/>
    <n v="0"/>
    <n v="0"/>
    <n v="0"/>
    <n v="0"/>
    <n v="0"/>
    <n v="0"/>
    <n v="0"/>
    <n v="0"/>
    <n v="0"/>
    <n v="0"/>
    <n v="0"/>
    <n v="0"/>
    <n v="26.5"/>
    <n v="0"/>
    <n v="0"/>
    <n v="0"/>
    <n v="0"/>
    <n v="5.9346750000000004"/>
    <n v="0"/>
    <n v="0"/>
  </r>
  <r>
    <d v="2020-04-01T00:00:00"/>
    <x v="0"/>
    <s v="P"/>
    <s v="Active"/>
    <n v="217"/>
    <x v="216"/>
    <s v="N"/>
    <x v="10"/>
    <n v="1075"/>
    <x v="0"/>
    <s v="Niederl. 3"/>
    <n v="1"/>
    <s v="Department"/>
    <s v="Supervisor"/>
    <s v="Manager"/>
    <s v="ang."/>
    <s v="M"/>
    <d v="2011-11-15T00:00:00"/>
    <m/>
    <s v=""/>
    <n v="8"/>
    <d v="1985-05-14T00:00:00"/>
    <n v="34"/>
    <s v="N"/>
    <n v="30"/>
    <n v="2.5"/>
    <n v="39"/>
    <x v="0"/>
    <n v="1"/>
    <n v="30"/>
    <n v="0"/>
    <n v="1225"/>
    <n v="268.58124999999995"/>
    <n v="0"/>
    <n v="0"/>
    <n v="0"/>
    <n v="0"/>
    <n v="0"/>
    <n v="0"/>
    <n v="0"/>
    <n v="0"/>
    <n v="0"/>
    <n v="0"/>
    <n v="0"/>
    <n v="0"/>
    <n v="26.5"/>
    <n v="0"/>
    <n v="0"/>
    <n v="0"/>
    <n v="0"/>
    <n v="5.9346750000000004"/>
    <n v="0"/>
    <n v="0"/>
  </r>
  <r>
    <d v="2020-04-01T00:00:00"/>
    <x v="0"/>
    <s v="P"/>
    <s v="Active"/>
    <n v="218"/>
    <x v="217"/>
    <s v="N"/>
    <x v="28"/>
    <n v="1004"/>
    <x v="1"/>
    <s v="Niederl. 1"/>
    <n v="1"/>
    <s v="Department"/>
    <s v="Supervisor"/>
    <s v="Non-Mgm."/>
    <s v="ang."/>
    <s v="M"/>
    <d v="2011-11-18T00:00:00"/>
    <m/>
    <s v=""/>
    <n v="8"/>
    <d v="1987-07-13T00:00:00"/>
    <n v="32"/>
    <s v="N"/>
    <n v="30"/>
    <n v="2.5"/>
    <n v="39"/>
    <x v="0"/>
    <n v="1"/>
    <n v="30"/>
    <n v="0"/>
    <n v="1226"/>
    <n v="268.80050000000006"/>
    <n v="0"/>
    <n v="0"/>
    <n v="0"/>
    <n v="0"/>
    <n v="0"/>
    <n v="0"/>
    <n v="0"/>
    <n v="0"/>
    <n v="0"/>
    <n v="0"/>
    <n v="0"/>
    <n v="0"/>
    <n v="26.5"/>
    <n v="0"/>
    <n v="0"/>
    <n v="0"/>
    <n v="0"/>
    <n v="5.9346750000000004"/>
    <n v="0"/>
    <n v="0"/>
  </r>
  <r>
    <d v="2020-04-01T00:00:00"/>
    <x v="0"/>
    <s v="P"/>
    <s v="Active"/>
    <n v="219"/>
    <x v="218"/>
    <s v="N"/>
    <x v="15"/>
    <n v="1057"/>
    <x v="2"/>
    <s v="Niederl. 7"/>
    <n v="1"/>
    <s v="Department"/>
    <s v="Supervisor"/>
    <s v="Non-Mgm."/>
    <s v="ang."/>
    <s v="W"/>
    <d v="2012-02-01T00:00:00"/>
    <m/>
    <s v=""/>
    <n v="7"/>
    <d v="1986-04-02T00:00:00"/>
    <n v="33"/>
    <s v="J"/>
    <n v="35"/>
    <n v="2.9166666666666665"/>
    <n v="39"/>
    <x v="0"/>
    <n v="1"/>
    <n v="30"/>
    <n v="0"/>
    <n v="1227"/>
    <n v="269.01975000000004"/>
    <n v="0"/>
    <n v="0"/>
    <n v="0"/>
    <n v="0"/>
    <n v="0"/>
    <n v="0"/>
    <n v="0"/>
    <n v="0"/>
    <n v="0"/>
    <n v="0"/>
    <n v="82.586538461538467"/>
    <n v="56.237500000000004"/>
    <n v="26.5"/>
    <n v="0"/>
    <n v="0"/>
    <n v="0"/>
    <n v="0"/>
    <n v="37.024318413461543"/>
    <n v="0"/>
    <n v="0"/>
  </r>
  <r>
    <d v="2020-04-01T00:00:00"/>
    <x v="0"/>
    <s v="P"/>
    <s v="Active"/>
    <n v="220"/>
    <x v="219"/>
    <s v="N"/>
    <x v="48"/>
    <n v="1073"/>
    <x v="0"/>
    <s v="Niederl. 3"/>
    <n v="1"/>
    <s v="Department"/>
    <s v="Supervisor"/>
    <s v="Non-Mgm."/>
    <s v="ang."/>
    <s v="M"/>
    <d v="2012-02-01T00:00:00"/>
    <m/>
    <s v=""/>
    <n v="7"/>
    <d v="1980-04-23T00:00:00"/>
    <n v="39"/>
    <s v="N"/>
    <n v="30"/>
    <n v="2.5"/>
    <n v="39"/>
    <x v="0"/>
    <n v="1"/>
    <n v="30"/>
    <n v="0"/>
    <n v="1228"/>
    <n v="269.23900000000003"/>
    <n v="0"/>
    <n v="0"/>
    <n v="0"/>
    <n v="0"/>
    <n v="0"/>
    <n v="0"/>
    <n v="0"/>
    <n v="0"/>
    <n v="0"/>
    <n v="0"/>
    <n v="0"/>
    <n v="0"/>
    <n v="26.5"/>
    <n v="0"/>
    <n v="0"/>
    <n v="0"/>
    <n v="0"/>
    <n v="5.9346750000000004"/>
    <n v="0"/>
    <n v="0"/>
  </r>
  <r>
    <d v="2020-04-01T00:00:00"/>
    <x v="0"/>
    <s v="P"/>
    <s v="Active"/>
    <n v="221"/>
    <x v="220"/>
    <s v="N"/>
    <x v="22"/>
    <n v="1053"/>
    <x v="3"/>
    <s v="Niederl. 8"/>
    <n v="1"/>
    <s v="Department"/>
    <s v="Supervisor"/>
    <s v="Non-Mgm."/>
    <s v="ang."/>
    <s v="M"/>
    <d v="2012-02-01T00:00:00"/>
    <m/>
    <s v=""/>
    <n v="7"/>
    <d v="1975-01-23T00:00:00"/>
    <n v="44"/>
    <s v="J"/>
    <n v="30"/>
    <n v="2.5"/>
    <n v="39"/>
    <x v="0"/>
    <n v="1"/>
    <n v="30"/>
    <n v="0"/>
    <n v="1229"/>
    <n v="269.45825000000002"/>
    <n v="0"/>
    <n v="0"/>
    <n v="0"/>
    <n v="0"/>
    <n v="0"/>
    <n v="0"/>
    <n v="0"/>
    <n v="0"/>
    <n v="0"/>
    <n v="0"/>
    <n v="70.90384615384616"/>
    <n v="56.329166666666673"/>
    <n v="26.5"/>
    <n v="0"/>
    <n v="0"/>
    <n v="0"/>
    <n v="0"/>
    <n v="34.428508221153855"/>
    <n v="0"/>
    <n v="0"/>
  </r>
  <r>
    <d v="2020-04-01T00:00:00"/>
    <x v="0"/>
    <s v="P"/>
    <s v="Active"/>
    <n v="222"/>
    <x v="221"/>
    <s v="N"/>
    <x v="13"/>
    <n v="1042"/>
    <x v="9"/>
    <s v="Niederl. 4"/>
    <n v="1"/>
    <s v="Department"/>
    <s v="Supervisor"/>
    <s v="Manager"/>
    <s v="ang."/>
    <s v="M"/>
    <d v="2012-02-15T00:00:00"/>
    <m/>
    <s v=""/>
    <n v="7"/>
    <d v="1965-01-19T00:00:00"/>
    <n v="54"/>
    <s v="N"/>
    <n v="30"/>
    <n v="2.5"/>
    <n v="39"/>
    <x v="0"/>
    <n v="1"/>
    <n v="30"/>
    <n v="0"/>
    <n v="1230"/>
    <n v="269.67750000000001"/>
    <n v="0"/>
    <n v="0"/>
    <n v="0"/>
    <n v="0"/>
    <n v="0"/>
    <n v="0"/>
    <n v="0"/>
    <n v="0"/>
    <n v="0"/>
    <n v="0"/>
    <n v="0"/>
    <n v="0"/>
    <n v="26.5"/>
    <n v="0"/>
    <n v="0"/>
    <n v="0"/>
    <n v="0"/>
    <n v="5.9346750000000004"/>
    <n v="139.45240000000001"/>
    <n v="0"/>
  </r>
  <r>
    <d v="2020-04-01T00:00:00"/>
    <x v="0"/>
    <s v="P"/>
    <s v="Active"/>
    <n v="223"/>
    <x v="222"/>
    <s v="N"/>
    <x v="37"/>
    <n v="1005"/>
    <x v="1"/>
    <s v="Niederl. 1"/>
    <n v="1"/>
    <s v="Department"/>
    <s v="Supervisor"/>
    <s v="Supervisor"/>
    <s v="ang."/>
    <s v="M"/>
    <d v="2012-02-01T00:00:00"/>
    <m/>
    <s v=""/>
    <n v="7"/>
    <d v="1962-04-20T00:00:00"/>
    <n v="57"/>
    <s v="N"/>
    <n v="30"/>
    <n v="2.5"/>
    <n v="39"/>
    <x v="0"/>
    <n v="1"/>
    <n v="30"/>
    <n v="0"/>
    <n v="1231"/>
    <n v="269.89675"/>
    <n v="-4.1399999999999997"/>
    <n v="0"/>
    <n v="0"/>
    <n v="0"/>
    <n v="0"/>
    <n v="0"/>
    <n v="0"/>
    <n v="0"/>
    <n v="0"/>
    <n v="0"/>
    <n v="0"/>
    <n v="0"/>
    <n v="26.5"/>
    <n v="0"/>
    <n v="0"/>
    <n v="0"/>
    <n v="0"/>
    <n v="5.0075219999999998"/>
    <n v="0"/>
    <n v="0"/>
  </r>
  <r>
    <d v="2020-04-01T00:00:00"/>
    <x v="0"/>
    <s v="P"/>
    <s v="Active"/>
    <n v="224"/>
    <x v="223"/>
    <s v="N"/>
    <x v="22"/>
    <n v="1029"/>
    <x v="6"/>
    <s v="Niederl. 10"/>
    <n v="1"/>
    <s v="Department"/>
    <s v="Supervisor"/>
    <s v="Non-Mgm."/>
    <s v="ang."/>
    <s v="M"/>
    <d v="2012-03-01T00:00:00"/>
    <m/>
    <s v=""/>
    <n v="7"/>
    <d v="1967-12-28T00:00:00"/>
    <n v="52"/>
    <s v="J"/>
    <n v="30"/>
    <n v="2.5"/>
    <n v="39"/>
    <x v="0"/>
    <n v="1"/>
    <n v="30"/>
    <n v="0"/>
    <n v="1232"/>
    <n v="270.11599999999999"/>
    <n v="0"/>
    <n v="0"/>
    <n v="0"/>
    <n v="0"/>
    <n v="0"/>
    <n v="0"/>
    <n v="0"/>
    <n v="0"/>
    <n v="0"/>
    <n v="0"/>
    <n v="71.07692307692308"/>
    <n v="56.466666666666676"/>
    <n v="26.5"/>
    <n v="0"/>
    <n v="0"/>
    <n v="0"/>
    <n v="0"/>
    <n v="34.498061923076932"/>
    <n v="0"/>
    <n v="0"/>
  </r>
  <r>
    <d v="2020-04-01T00:00:00"/>
    <x v="0"/>
    <s v="P"/>
    <s v="Active"/>
    <n v="225"/>
    <x v="224"/>
    <s v="N"/>
    <x v="22"/>
    <n v="1053"/>
    <x v="3"/>
    <s v="Niederl. 8"/>
    <n v="1"/>
    <s v="Department"/>
    <s v="Supervisor"/>
    <s v="Non-Mgm."/>
    <s v="ang."/>
    <s v="M"/>
    <d v="2012-04-01T00:00:00"/>
    <m/>
    <s v=""/>
    <n v="7"/>
    <d v="1974-04-12T00:00:00"/>
    <n v="45"/>
    <s v="J"/>
    <n v="30"/>
    <n v="2.5"/>
    <n v="39"/>
    <x v="0"/>
    <n v="1"/>
    <n v="30"/>
    <n v="0"/>
    <n v="1233"/>
    <n v="270.33525000000003"/>
    <n v="0"/>
    <n v="0"/>
    <n v="0"/>
    <n v="0"/>
    <n v="0"/>
    <n v="0"/>
    <n v="0"/>
    <n v="0"/>
    <n v="0"/>
    <n v="0"/>
    <n v="71.134615384615387"/>
    <n v="56.512500000000003"/>
    <n v="26.5"/>
    <n v="0"/>
    <n v="0"/>
    <n v="0"/>
    <n v="0"/>
    <n v="34.52124649038462"/>
    <n v="0"/>
    <n v="0"/>
  </r>
  <r>
    <d v="2020-04-01T00:00:00"/>
    <x v="0"/>
    <s v="P"/>
    <s v="Active"/>
    <n v="226"/>
    <x v="225"/>
    <s v="N"/>
    <x v="21"/>
    <n v="1086"/>
    <x v="0"/>
    <s v="Niederl. 3"/>
    <n v="1"/>
    <s v="Department"/>
    <s v="Supervisor"/>
    <s v="Non-Mgm."/>
    <s v="ang."/>
    <s v="W"/>
    <d v="2012-05-01T00:00:00"/>
    <m/>
    <s v=""/>
    <n v="7"/>
    <d v="1978-06-10T00:00:00"/>
    <n v="41"/>
    <s v="N"/>
    <n v="35"/>
    <n v="2.9166666666666665"/>
    <n v="39"/>
    <x v="0"/>
    <n v="1"/>
    <n v="30"/>
    <n v="0"/>
    <n v="1234"/>
    <n v="270.55450000000002"/>
    <n v="0"/>
    <n v="0"/>
    <n v="0"/>
    <n v="0"/>
    <n v="0"/>
    <n v="0"/>
    <n v="0"/>
    <n v="0"/>
    <n v="0"/>
    <n v="0"/>
    <n v="0"/>
    <n v="0"/>
    <n v="26.5"/>
    <n v="0"/>
    <n v="0"/>
    <n v="0"/>
    <n v="0"/>
    <n v="5.9346750000000004"/>
    <n v="0"/>
    <n v="0"/>
  </r>
  <r>
    <d v="2020-04-01T00:00:00"/>
    <x v="0"/>
    <s v="P"/>
    <s v="Active"/>
    <n v="227"/>
    <x v="226"/>
    <s v="N"/>
    <x v="30"/>
    <n v="1071"/>
    <x v="0"/>
    <s v="Niederl. 3"/>
    <n v="1"/>
    <s v="Department"/>
    <s v="Supervisor"/>
    <s v="Non-Mgm."/>
    <s v="ang."/>
    <s v="W"/>
    <d v="2012-05-01T00:00:00"/>
    <m/>
    <s v=""/>
    <n v="7"/>
    <d v="1984-01-09T00:00:00"/>
    <n v="36"/>
    <s v="N"/>
    <n v="0"/>
    <n v="0"/>
    <n v="30"/>
    <x v="0"/>
    <n v="0.76923076923076927"/>
    <n v="30"/>
    <n v="0"/>
    <n v="1235"/>
    <n v="270.77375000000001"/>
    <n v="0"/>
    <n v="0"/>
    <n v="0"/>
    <n v="0"/>
    <n v="0"/>
    <n v="0"/>
    <n v="0"/>
    <n v="0"/>
    <n v="0"/>
    <n v="0"/>
    <n v="0"/>
    <n v="0"/>
    <n v="26.5"/>
    <n v="0"/>
    <n v="0"/>
    <n v="0"/>
    <n v="0"/>
    <n v="5.9346750000000004"/>
    <n v="0"/>
    <n v="0"/>
  </r>
  <r>
    <d v="2020-04-01T00:00:00"/>
    <x v="0"/>
    <s v="P"/>
    <s v="Active"/>
    <n v="228"/>
    <x v="227"/>
    <s v="N"/>
    <x v="23"/>
    <n v="1068"/>
    <x v="0"/>
    <s v="Niederl. 3"/>
    <n v="1"/>
    <s v="Department"/>
    <s v="Supervisor"/>
    <s v="Non-Mgm."/>
    <s v="ang."/>
    <s v="W"/>
    <d v="2012-06-01T00:00:00"/>
    <m/>
    <s v=""/>
    <n v="7"/>
    <d v="1957-07-22T00:00:00"/>
    <n v="62"/>
    <s v="N"/>
    <n v="30"/>
    <n v="2.5"/>
    <n v="39"/>
    <x v="0"/>
    <n v="1"/>
    <n v="30"/>
    <n v="0"/>
    <n v="1236"/>
    <n v="270.99299999999999"/>
    <n v="0"/>
    <n v="0"/>
    <n v="0"/>
    <n v="0"/>
    <n v="0"/>
    <n v="0"/>
    <n v="0"/>
    <n v="0"/>
    <n v="0"/>
    <n v="0"/>
    <n v="0"/>
    <n v="0"/>
    <n v="26.5"/>
    <n v="0"/>
    <n v="0"/>
    <n v="0"/>
    <n v="0"/>
    <n v="5.9346750000000004"/>
    <n v="0"/>
    <n v="0"/>
  </r>
  <r>
    <d v="2020-04-01T00:00:00"/>
    <x v="0"/>
    <s v="P"/>
    <s v="Active"/>
    <n v="229"/>
    <x v="228"/>
    <s v="N"/>
    <x v="19"/>
    <n v="1083"/>
    <x v="0"/>
    <s v="Niederl. 3"/>
    <n v="1"/>
    <s v="Department"/>
    <s v="Supervisor"/>
    <s v="Non-Mgm."/>
    <s v="ang."/>
    <s v="M"/>
    <d v="2012-06-01T00:00:00"/>
    <m/>
    <s v=""/>
    <n v="7"/>
    <d v="1985-08-17T00:00:00"/>
    <n v="34"/>
    <s v="N"/>
    <n v="30"/>
    <n v="2.5"/>
    <n v="39"/>
    <x v="0"/>
    <n v="1"/>
    <n v="30"/>
    <n v="0"/>
    <n v="1237"/>
    <n v="271.21225000000004"/>
    <n v="0"/>
    <n v="0"/>
    <n v="0"/>
    <n v="0"/>
    <n v="0"/>
    <n v="0"/>
    <n v="0"/>
    <n v="0"/>
    <n v="0"/>
    <n v="0"/>
    <n v="0"/>
    <n v="0"/>
    <n v="26.5"/>
    <n v="0"/>
    <n v="0"/>
    <n v="0"/>
    <n v="0"/>
    <n v="5.9346750000000004"/>
    <n v="0"/>
    <n v="0"/>
  </r>
  <r>
    <d v="2020-04-01T00:00:00"/>
    <x v="0"/>
    <s v="P"/>
    <s v="Active"/>
    <n v="230"/>
    <x v="229"/>
    <s v="N"/>
    <x v="5"/>
    <n v="1093"/>
    <x v="0"/>
    <s v="Niederl. 3"/>
    <n v="1"/>
    <s v="Department"/>
    <s v="Supervisor"/>
    <s v="Non-Mgm."/>
    <s v="ang."/>
    <s v="M"/>
    <d v="2012-06-01T00:00:00"/>
    <m/>
    <s v=""/>
    <n v="7"/>
    <d v="1959-06-12T00:00:00"/>
    <n v="60"/>
    <s v="N"/>
    <n v="30"/>
    <n v="2.5"/>
    <n v="39"/>
    <x v="0"/>
    <n v="1"/>
    <n v="30"/>
    <n v="0"/>
    <n v="1238"/>
    <n v="271.43150000000003"/>
    <n v="0"/>
    <n v="0"/>
    <n v="0"/>
    <n v="0"/>
    <n v="0"/>
    <n v="0"/>
    <n v="0"/>
    <n v="0"/>
    <n v="0"/>
    <n v="0"/>
    <n v="0"/>
    <n v="0"/>
    <n v="26.5"/>
    <n v="0"/>
    <n v="0"/>
    <n v="0"/>
    <n v="0"/>
    <n v="5.9346750000000004"/>
    <n v="0"/>
    <n v="0"/>
  </r>
  <r>
    <d v="2020-04-01T00:00:00"/>
    <x v="0"/>
    <s v="P"/>
    <s v="Active"/>
    <n v="231"/>
    <x v="230"/>
    <s v="N"/>
    <x v="24"/>
    <n v="1081"/>
    <x v="0"/>
    <s v="Niederl. 3"/>
    <n v="1"/>
    <s v="Department"/>
    <s v="Supervisor"/>
    <s v="Manager"/>
    <s v="ang."/>
    <s v="M"/>
    <d v="2012-07-01T00:00:00"/>
    <m/>
    <s v=""/>
    <n v="7"/>
    <d v="1983-12-24T00:00:00"/>
    <n v="36"/>
    <s v="N"/>
    <n v="30"/>
    <n v="2.5"/>
    <n v="39"/>
    <x v="0"/>
    <n v="1"/>
    <n v="30"/>
    <n v="0"/>
    <n v="1239"/>
    <n v="271.65075000000002"/>
    <n v="0"/>
    <n v="0"/>
    <n v="0"/>
    <n v="0"/>
    <n v="0"/>
    <n v="0"/>
    <n v="0"/>
    <n v="0"/>
    <n v="0"/>
    <n v="0"/>
    <n v="0"/>
    <n v="0"/>
    <n v="26.5"/>
    <n v="0"/>
    <n v="0"/>
    <n v="0"/>
    <n v="0"/>
    <n v="5.9346750000000004"/>
    <n v="118.94759999999999"/>
    <n v="0"/>
  </r>
  <r>
    <d v="2020-04-01T00:00:00"/>
    <x v="0"/>
    <s v="P"/>
    <s v="Active"/>
    <n v="232"/>
    <x v="231"/>
    <s v="N"/>
    <x v="22"/>
    <n v="1041"/>
    <x v="4"/>
    <s v="Niederl. 6"/>
    <n v="1"/>
    <s v="Department"/>
    <s v="Supervisor"/>
    <s v="Non-Mgm."/>
    <s v="ang."/>
    <s v="M"/>
    <d v="2012-07-01T00:00:00"/>
    <m/>
    <s v=""/>
    <n v="7"/>
    <d v="1979-09-27T00:00:00"/>
    <n v="40"/>
    <s v="J"/>
    <n v="30"/>
    <n v="2.5"/>
    <n v="39"/>
    <x v="0"/>
    <n v="1"/>
    <n v="30"/>
    <n v="0"/>
    <n v="1240"/>
    <n v="271.87"/>
    <n v="0"/>
    <n v="0"/>
    <n v="0"/>
    <n v="0"/>
    <n v="0"/>
    <n v="0"/>
    <n v="0"/>
    <n v="0"/>
    <n v="0"/>
    <n v="0"/>
    <n v="71.538461538461547"/>
    <n v="56.833333333333336"/>
    <n v="26.5"/>
    <n v="0"/>
    <n v="0"/>
    <n v="0"/>
    <n v="0"/>
    <n v="34.683538461538468"/>
    <n v="0"/>
    <n v="0"/>
  </r>
  <r>
    <d v="2020-04-01T00:00:00"/>
    <x v="0"/>
    <s v="P"/>
    <s v="Active"/>
    <n v="233"/>
    <x v="232"/>
    <s v="N"/>
    <x v="11"/>
    <n v="1082"/>
    <x v="0"/>
    <s v="Niederl. 3"/>
    <n v="1"/>
    <s v="Department"/>
    <s v="Supervisor"/>
    <s v="Non-Mgm."/>
    <s v="ang."/>
    <s v="M"/>
    <d v="2012-08-01T00:00:00"/>
    <m/>
    <s v=""/>
    <n v="7"/>
    <d v="1970-10-12T00:00:00"/>
    <n v="49"/>
    <s v="N"/>
    <n v="30"/>
    <n v="2.5"/>
    <n v="39"/>
    <x v="0"/>
    <n v="1"/>
    <n v="30"/>
    <n v="0"/>
    <n v="1241"/>
    <n v="272.08924999999999"/>
    <n v="0"/>
    <n v="0"/>
    <n v="0"/>
    <n v="0"/>
    <n v="0"/>
    <n v="0"/>
    <n v="0"/>
    <n v="0"/>
    <n v="0"/>
    <n v="0"/>
    <n v="0"/>
    <n v="0"/>
    <n v="26.5"/>
    <n v="0"/>
    <n v="0"/>
    <n v="0"/>
    <n v="0"/>
    <n v="5.9346750000000004"/>
    <n v="0"/>
    <n v="0"/>
  </r>
  <r>
    <d v="2020-04-01T00:00:00"/>
    <x v="0"/>
    <s v="P"/>
    <s v="Active"/>
    <n v="234"/>
    <x v="233"/>
    <s v="N"/>
    <x v="9"/>
    <n v="1087"/>
    <x v="0"/>
    <s v="Niederl. 3"/>
    <n v="1"/>
    <s v="Department"/>
    <s v="Supervisor"/>
    <s v="Non-Mgm."/>
    <s v="ang."/>
    <s v="M"/>
    <d v="2012-08-01T00:00:00"/>
    <m/>
    <s v=""/>
    <n v="7"/>
    <d v="1979-08-18T00:00:00"/>
    <n v="40"/>
    <s v="N"/>
    <n v="30"/>
    <n v="2.5"/>
    <n v="39"/>
    <x v="0"/>
    <n v="1"/>
    <n v="30"/>
    <n v="0"/>
    <n v="1242"/>
    <n v="272.30849999999998"/>
    <n v="0"/>
    <n v="0"/>
    <n v="0"/>
    <n v="0"/>
    <n v="0"/>
    <n v="0"/>
    <n v="0"/>
    <n v="0"/>
    <n v="0"/>
    <n v="0"/>
    <n v="0"/>
    <n v="0"/>
    <n v="26.5"/>
    <n v="0"/>
    <n v="0"/>
    <n v="0"/>
    <n v="0"/>
    <n v="5.9346750000000004"/>
    <n v="0"/>
    <n v="0"/>
  </r>
  <r>
    <d v="2020-04-01T00:00:00"/>
    <x v="0"/>
    <s v="P"/>
    <s v="Active"/>
    <n v="235"/>
    <x v="234"/>
    <s v="N"/>
    <x v="23"/>
    <n v="1068"/>
    <x v="0"/>
    <s v="Niederl. 3"/>
    <n v="1"/>
    <s v="Department"/>
    <s v="Supervisor"/>
    <s v="Non-Mgm."/>
    <s v="ang."/>
    <s v="W"/>
    <d v="2012-09-01T00:00:00"/>
    <m/>
    <s v=""/>
    <n v="7"/>
    <d v="1985-01-29T00:00:00"/>
    <n v="34"/>
    <s v="N"/>
    <n v="30"/>
    <n v="2.5"/>
    <n v="39"/>
    <x v="0"/>
    <n v="1"/>
    <n v="30"/>
    <n v="0"/>
    <n v="1243"/>
    <n v="272.52774999999997"/>
    <n v="0"/>
    <n v="0"/>
    <n v="0"/>
    <n v="0"/>
    <n v="0"/>
    <n v="0"/>
    <n v="0"/>
    <n v="0"/>
    <n v="0"/>
    <n v="0"/>
    <n v="0"/>
    <n v="0"/>
    <n v="26.5"/>
    <n v="0"/>
    <n v="0"/>
    <n v="0"/>
    <n v="0"/>
    <n v="5.9346750000000004"/>
    <n v="0"/>
    <n v="0"/>
  </r>
  <r>
    <d v="2020-04-01T00:00:00"/>
    <x v="0"/>
    <s v="P"/>
    <s v="Active"/>
    <n v="236"/>
    <x v="235"/>
    <s v="N"/>
    <x v="9"/>
    <n v="1087"/>
    <x v="0"/>
    <s v="Niederl. 3"/>
    <n v="1"/>
    <s v="Department"/>
    <s v="Supervisor"/>
    <s v="Non-Mgm."/>
    <s v="ang."/>
    <s v="M"/>
    <d v="2012-09-01T00:00:00"/>
    <m/>
    <s v=""/>
    <n v="7"/>
    <d v="1974-09-04T00:00:00"/>
    <n v="45"/>
    <s v="N"/>
    <n v="30"/>
    <n v="2.5"/>
    <n v="39"/>
    <x v="0"/>
    <n v="1"/>
    <n v="30"/>
    <n v="0"/>
    <n v="1244"/>
    <n v="272.74700000000001"/>
    <n v="0"/>
    <n v="0"/>
    <n v="0"/>
    <n v="0"/>
    <n v="0"/>
    <n v="0"/>
    <n v="0"/>
    <n v="0"/>
    <n v="0"/>
    <n v="0"/>
    <n v="0"/>
    <n v="0"/>
    <n v="26.5"/>
    <n v="0"/>
    <n v="0"/>
    <n v="0"/>
    <n v="0"/>
    <n v="5.9346750000000004"/>
    <n v="0"/>
    <n v="0"/>
  </r>
  <r>
    <d v="2020-04-01T00:00:00"/>
    <x v="0"/>
    <s v="P"/>
    <s v="Active"/>
    <n v="237"/>
    <x v="236"/>
    <s v="N"/>
    <x v="22"/>
    <n v="1053"/>
    <x v="3"/>
    <s v="Niederl. 8"/>
    <n v="1"/>
    <s v="Department"/>
    <s v="Supervisor"/>
    <s v="Non-Mgm."/>
    <s v="ang."/>
    <s v="M"/>
    <d v="2016-01-26T00:00:00"/>
    <m/>
    <s v=""/>
    <n v="3"/>
    <d v="1992-07-30T00:00:00"/>
    <n v="27"/>
    <s v="J"/>
    <n v="30"/>
    <n v="2.5"/>
    <n v="39"/>
    <x v="0"/>
    <n v="1"/>
    <n v="30"/>
    <n v="0"/>
    <n v="1245"/>
    <n v="272.96625"/>
    <n v="0"/>
    <n v="0"/>
    <n v="0"/>
    <n v="0"/>
    <n v="0"/>
    <n v="0"/>
    <n v="0"/>
    <n v="0"/>
    <n v="0"/>
    <n v="0"/>
    <n v="71.82692307692308"/>
    <n v="57.062500000000007"/>
    <n v="26.5"/>
    <n v="0"/>
    <n v="0"/>
    <n v="0"/>
    <n v="0"/>
    <n v="34.799461298076928"/>
    <n v="0"/>
    <n v="0"/>
  </r>
  <r>
    <d v="2020-04-01T00:00:00"/>
    <x v="0"/>
    <s v="P"/>
    <s v="Active"/>
    <n v="238"/>
    <x v="237"/>
    <s v="N"/>
    <x v="27"/>
    <n v="1070"/>
    <x v="0"/>
    <s v="Niederl. 3"/>
    <n v="1"/>
    <s v="Department"/>
    <s v="Supervisor"/>
    <s v="Non-Mgm."/>
    <s v="ang."/>
    <s v="M"/>
    <d v="2012-10-01T00:00:00"/>
    <m/>
    <s v=""/>
    <n v="7"/>
    <d v="1968-05-07T00:00:00"/>
    <n v="51"/>
    <s v="N"/>
    <n v="30"/>
    <n v="2.5"/>
    <n v="39"/>
    <x v="0"/>
    <n v="1"/>
    <n v="30"/>
    <n v="0"/>
    <n v="1246"/>
    <n v="273.18549999999999"/>
    <n v="0"/>
    <n v="0"/>
    <n v="0"/>
    <n v="0"/>
    <n v="0"/>
    <n v="0"/>
    <n v="0"/>
    <n v="0"/>
    <n v="0"/>
    <n v="0"/>
    <n v="0"/>
    <n v="0"/>
    <n v="26.5"/>
    <n v="0"/>
    <n v="0"/>
    <n v="0"/>
    <n v="0"/>
    <n v="5.9346750000000004"/>
    <n v="0"/>
    <n v="0"/>
  </r>
  <r>
    <d v="2020-04-01T00:00:00"/>
    <x v="0"/>
    <s v="P"/>
    <s v="Active"/>
    <n v="239"/>
    <x v="238"/>
    <s v="N"/>
    <x v="8"/>
    <n v="1009"/>
    <x v="0"/>
    <s v="Niederl. 3"/>
    <n v="1"/>
    <s v="Department"/>
    <s v="Supervisor"/>
    <s v="Non-Mgm."/>
    <s v="ang."/>
    <s v="M"/>
    <d v="2012-10-01T00:00:00"/>
    <m/>
    <s v=""/>
    <n v="7"/>
    <d v="1983-12-23T00:00:00"/>
    <n v="36"/>
    <s v="J"/>
    <n v="30"/>
    <n v="2.5"/>
    <n v="39"/>
    <x v="0"/>
    <n v="1"/>
    <n v="30"/>
    <n v="0"/>
    <n v="1247"/>
    <n v="273.40475000000004"/>
    <n v="0"/>
    <n v="0"/>
    <n v="0"/>
    <n v="0"/>
    <n v="0"/>
    <n v="0"/>
    <n v="0"/>
    <n v="0"/>
    <n v="0"/>
    <n v="0"/>
    <n v="71.942307692307693"/>
    <n v="57.154166666666676"/>
    <n v="26.5"/>
    <n v="0"/>
    <n v="0"/>
    <n v="0"/>
    <n v="0"/>
    <n v="34.84583043269231"/>
    <n v="0"/>
    <n v="0"/>
  </r>
  <r>
    <d v="2020-04-01T00:00:00"/>
    <x v="0"/>
    <s v="P"/>
    <s v="Active"/>
    <n v="240"/>
    <x v="239"/>
    <s v="N"/>
    <x v="11"/>
    <n v="1082"/>
    <x v="0"/>
    <s v="Niederl. 3"/>
    <n v="1"/>
    <s v="Department"/>
    <s v="Supervisor"/>
    <s v="Non-Mgm."/>
    <s v="ang."/>
    <s v="W"/>
    <d v="2012-11-01T00:00:00"/>
    <m/>
    <s v=""/>
    <n v="7"/>
    <d v="1989-10-14T00:00:00"/>
    <n v="30"/>
    <s v="N"/>
    <n v="30"/>
    <n v="2.5"/>
    <n v="39"/>
    <x v="0"/>
    <n v="1"/>
    <n v="30"/>
    <n v="0"/>
    <n v="1248"/>
    <n v="273.62400000000002"/>
    <n v="0"/>
    <n v="0"/>
    <n v="0"/>
    <n v="137.81"/>
    <n v="0"/>
    <n v="0"/>
    <n v="0"/>
    <n v="0"/>
    <n v="0"/>
    <n v="0"/>
    <n v="0"/>
    <n v="0"/>
    <n v="26.5"/>
    <n v="0"/>
    <n v="0"/>
    <n v="0"/>
    <n v="0"/>
    <n v="36.797224499999999"/>
    <n v="0"/>
    <n v="0"/>
  </r>
  <r>
    <d v="2020-04-01T00:00:00"/>
    <x v="0"/>
    <s v="P"/>
    <s v="Active"/>
    <n v="241"/>
    <x v="240"/>
    <s v="N"/>
    <x v="47"/>
    <n v="1016"/>
    <x v="1"/>
    <s v="Niederl. 1"/>
    <n v="1"/>
    <s v="Department"/>
    <s v="Supervisor"/>
    <s v="Manager"/>
    <s v="ang."/>
    <s v="M"/>
    <d v="2012-11-15T00:00:00"/>
    <m/>
    <s v=""/>
    <n v="7"/>
    <d v="1961-01-15T00:00:00"/>
    <n v="59"/>
    <s v="N"/>
    <n v="30"/>
    <n v="2.5"/>
    <n v="39"/>
    <x v="0"/>
    <n v="1"/>
    <n v="30"/>
    <n v="0"/>
    <n v="1249"/>
    <n v="273.84325000000001"/>
    <n v="0"/>
    <n v="0"/>
    <n v="0"/>
    <n v="0"/>
    <n v="0"/>
    <n v="0"/>
    <n v="0"/>
    <n v="0"/>
    <n v="0"/>
    <n v="0"/>
    <n v="0"/>
    <n v="0"/>
    <n v="26.5"/>
    <n v="0"/>
    <n v="0"/>
    <n v="0"/>
    <n v="0"/>
    <n v="5.9346750000000004"/>
    <n v="0"/>
    <n v="0"/>
  </r>
  <r>
    <d v="2020-04-01T00:00:00"/>
    <x v="0"/>
    <s v="P"/>
    <s v="Active"/>
    <n v="242"/>
    <x v="241"/>
    <s v="N"/>
    <x v="49"/>
    <n v="1072"/>
    <x v="0"/>
    <s v="Niederl. 3"/>
    <n v="1"/>
    <s v="Department"/>
    <s v="Supervisor"/>
    <s v="Non-Mgm."/>
    <s v="ang."/>
    <s v="W"/>
    <d v="2014-01-15T00:00:00"/>
    <m/>
    <s v=""/>
    <n v="6"/>
    <d v="1979-09-17T00:00:00"/>
    <n v="40"/>
    <s v="N"/>
    <n v="30"/>
    <n v="2.5"/>
    <n v="16"/>
    <x v="0"/>
    <n v="0.41025641025641024"/>
    <n v="30"/>
    <n v="0"/>
    <n v="1250"/>
    <n v="274.0625"/>
    <n v="0"/>
    <n v="0"/>
    <n v="0"/>
    <n v="0"/>
    <n v="0"/>
    <n v="0"/>
    <n v="0"/>
    <n v="0"/>
    <n v="0"/>
    <n v="0"/>
    <n v="0"/>
    <n v="0"/>
    <n v="26.5"/>
    <n v="0"/>
    <n v="0"/>
    <n v="0"/>
    <n v="0"/>
    <n v="5.9346750000000004"/>
    <n v="0"/>
    <n v="0"/>
  </r>
  <r>
    <d v="2020-04-01T00:00:00"/>
    <x v="0"/>
    <s v="P"/>
    <s v="Active"/>
    <n v="243"/>
    <x v="242"/>
    <s v="N"/>
    <x v="31"/>
    <n v="1059"/>
    <x v="2"/>
    <s v="Niederl. 7"/>
    <n v="1"/>
    <s v="Department"/>
    <s v="Supervisor"/>
    <s v="Manager"/>
    <s v="ang."/>
    <s v="M"/>
    <d v="2012-12-01T00:00:00"/>
    <m/>
    <s v=""/>
    <n v="7"/>
    <d v="1988-01-16T00:00:00"/>
    <n v="32"/>
    <s v="N"/>
    <n v="30"/>
    <n v="2.5"/>
    <n v="39"/>
    <x v="0"/>
    <n v="1"/>
    <n v="30"/>
    <n v="0"/>
    <n v="1251"/>
    <n v="274.28174999999999"/>
    <n v="0"/>
    <n v="0"/>
    <n v="30"/>
    <n v="0"/>
    <n v="0"/>
    <n v="0"/>
    <n v="0"/>
    <n v="0"/>
    <n v="0"/>
    <n v="0"/>
    <n v="0"/>
    <n v="0"/>
    <n v="26.5"/>
    <n v="0"/>
    <n v="0"/>
    <n v="0"/>
    <n v="0"/>
    <n v="12.653175000000001"/>
    <n v="118.94"/>
    <n v="0"/>
  </r>
  <r>
    <d v="2020-04-01T00:00:00"/>
    <x v="0"/>
    <s v="P"/>
    <s v="Active"/>
    <n v="244"/>
    <x v="243"/>
    <s v="N"/>
    <x v="39"/>
    <n v="1085"/>
    <x v="0"/>
    <s v="Niederl. 3"/>
    <n v="1"/>
    <s v="Department"/>
    <s v="Supervisor"/>
    <s v="Non-Mgm."/>
    <s v="ang."/>
    <s v="M"/>
    <d v="2013-02-01T00:00:00"/>
    <m/>
    <s v=""/>
    <n v="6"/>
    <d v="1985-12-21T00:00:00"/>
    <n v="34"/>
    <s v="N"/>
    <n v="30"/>
    <n v="2.5"/>
    <n v="39"/>
    <x v="0"/>
    <n v="1"/>
    <n v="30"/>
    <n v="0"/>
    <n v="1252"/>
    <n v="274.50099999999998"/>
    <n v="0"/>
    <n v="0"/>
    <n v="0"/>
    <n v="0"/>
    <n v="0"/>
    <n v="0"/>
    <n v="0"/>
    <n v="0"/>
    <n v="0"/>
    <n v="0"/>
    <n v="0"/>
    <n v="0"/>
    <n v="26.5"/>
    <n v="0"/>
    <n v="0"/>
    <n v="0"/>
    <n v="0"/>
    <n v="5.9346750000000004"/>
    <n v="0"/>
    <n v="0"/>
  </r>
  <r>
    <d v="2020-04-01T00:00:00"/>
    <x v="0"/>
    <s v="P"/>
    <s v="Active"/>
    <n v="245"/>
    <x v="244"/>
    <s v="N"/>
    <x v="49"/>
    <n v="1072"/>
    <x v="0"/>
    <s v="Niederl. 3"/>
    <n v="1"/>
    <s v="Department"/>
    <s v="Supervisor"/>
    <s v="Non-Mgm."/>
    <s v="ang."/>
    <s v="M"/>
    <d v="2013-02-01T00:00:00"/>
    <m/>
    <s v=""/>
    <n v="6"/>
    <d v="1975-05-25T00:00:00"/>
    <n v="44"/>
    <s v="N"/>
    <n v="30"/>
    <n v="2.5"/>
    <n v="39"/>
    <x v="0"/>
    <n v="1"/>
    <n v="30"/>
    <n v="0"/>
    <n v="1253"/>
    <n v="274.72024999999996"/>
    <n v="0"/>
    <n v="0"/>
    <n v="30"/>
    <n v="0"/>
    <n v="0"/>
    <n v="0"/>
    <n v="0"/>
    <n v="0"/>
    <n v="0"/>
    <n v="0"/>
    <n v="0"/>
    <n v="0"/>
    <n v="26.5"/>
    <n v="0"/>
    <n v="0"/>
    <n v="0"/>
    <n v="0"/>
    <n v="12.653175000000001"/>
    <n v="99.56"/>
    <n v="0"/>
  </r>
  <r>
    <d v="2020-04-01T00:00:00"/>
    <x v="0"/>
    <s v="P"/>
    <s v="Active"/>
    <n v="246"/>
    <x v="245"/>
    <s v="N"/>
    <x v="9"/>
    <n v="1087"/>
    <x v="1"/>
    <s v="Niederl. 1"/>
    <n v="1"/>
    <s v="Department"/>
    <s v="Supervisor"/>
    <s v="Non-Mgm."/>
    <s v="ang."/>
    <s v="M"/>
    <d v="2013-02-01T00:00:00"/>
    <m/>
    <s v=""/>
    <n v="6"/>
    <d v="1985-07-20T00:00:00"/>
    <n v="34"/>
    <s v="N"/>
    <n v="30"/>
    <n v="2.5"/>
    <n v="35"/>
    <x v="0"/>
    <n v="0.89743589743589747"/>
    <n v="30"/>
    <n v="0"/>
    <n v="1254"/>
    <n v="274.93950000000001"/>
    <n v="0"/>
    <n v="0"/>
    <n v="0"/>
    <n v="0"/>
    <n v="0"/>
    <n v="0"/>
    <n v="0"/>
    <n v="0"/>
    <n v="0"/>
    <n v="0"/>
    <n v="0"/>
    <n v="0"/>
    <n v="26.5"/>
    <n v="0"/>
    <n v="0"/>
    <n v="0"/>
    <n v="0"/>
    <n v="5.9346750000000004"/>
    <n v="0"/>
    <n v="0"/>
  </r>
  <r>
    <d v="2020-04-01T00:00:00"/>
    <x v="0"/>
    <s v="P"/>
    <s v="Active"/>
    <n v="247"/>
    <x v="246"/>
    <s v="N"/>
    <x v="34"/>
    <n v="1095"/>
    <x v="1"/>
    <s v="Niederl. 1"/>
    <n v="1"/>
    <s v="Department"/>
    <s v="Supervisor"/>
    <s v="Non-Mgm."/>
    <s v="ang."/>
    <s v="M"/>
    <d v="2013-03-01T00:00:00"/>
    <m/>
    <s v=""/>
    <n v="6"/>
    <d v="1963-11-11T00:00:00"/>
    <n v="56"/>
    <s v="N"/>
    <n v="30"/>
    <n v="2.5"/>
    <n v="39"/>
    <x v="0"/>
    <n v="1"/>
    <n v="30"/>
    <n v="0"/>
    <n v="1255"/>
    <n v="275.15875"/>
    <n v="0"/>
    <n v="0"/>
    <n v="0"/>
    <n v="0"/>
    <n v="0"/>
    <n v="0"/>
    <n v="0"/>
    <n v="0"/>
    <n v="0"/>
    <n v="0"/>
    <n v="0"/>
    <n v="0"/>
    <n v="26.5"/>
    <n v="0"/>
    <n v="0"/>
    <n v="0"/>
    <n v="0"/>
    <n v="5.9346750000000004"/>
    <n v="0"/>
    <n v="0"/>
  </r>
  <r>
    <d v="2020-04-01T00:00:00"/>
    <x v="0"/>
    <s v="P"/>
    <s v="Active"/>
    <n v="248"/>
    <x v="247"/>
    <s v="N"/>
    <x v="31"/>
    <n v="1059"/>
    <x v="2"/>
    <s v="Niederl. 7"/>
    <n v="1"/>
    <s v="Department"/>
    <s v="Supervisor"/>
    <s v="Non-Mgm."/>
    <s v="ang."/>
    <s v="W"/>
    <d v="2013-04-01T00:00:00"/>
    <m/>
    <s v=""/>
    <n v="6"/>
    <d v="1982-12-18T00:00:00"/>
    <n v="37"/>
    <s v="J"/>
    <n v="30"/>
    <n v="2.5"/>
    <n v="39"/>
    <x v="0"/>
    <n v="1"/>
    <n v="30"/>
    <n v="0"/>
    <n v="1256"/>
    <n v="275.37800000000004"/>
    <n v="0"/>
    <n v="0"/>
    <n v="30"/>
    <n v="0"/>
    <n v="425"/>
    <n v="0"/>
    <n v="0"/>
    <n v="0"/>
    <n v="0"/>
    <n v="0"/>
    <n v="72.461538461538453"/>
    <n v="57.566666666666677"/>
    <n v="26.5"/>
    <n v="0"/>
    <n v="0"/>
    <n v="0"/>
    <n v="0"/>
    <n v="136.95174153846156"/>
    <n v="79.040000000000006"/>
    <n v="0"/>
  </r>
  <r>
    <d v="2020-04-01T00:00:00"/>
    <x v="0"/>
    <s v="P"/>
    <s v="Active"/>
    <n v="249"/>
    <x v="248"/>
    <s v="Y"/>
    <x v="15"/>
    <n v="1032"/>
    <x v="5"/>
    <s v="Niederl. 5"/>
    <n v="0.5"/>
    <s v="Department"/>
    <s v="Supervisor"/>
    <s v="Manager"/>
    <s v="ang."/>
    <s v="M"/>
    <d v="2013-04-01T00:00:00"/>
    <m/>
    <s v=""/>
    <n v="6"/>
    <d v="1967-12-09T00:00:00"/>
    <n v="52"/>
    <s v="N"/>
    <n v="30"/>
    <n v="2.5"/>
    <n v="39"/>
    <x v="0"/>
    <n v="0.5"/>
    <n v="30"/>
    <n v="0"/>
    <n v="1257"/>
    <n v="275.59725000000003"/>
    <n v="0"/>
    <n v="0"/>
    <n v="0"/>
    <n v="0"/>
    <n v="175"/>
    <n v="0"/>
    <n v="0"/>
    <n v="0"/>
    <n v="0"/>
    <n v="0"/>
    <n v="0"/>
    <n v="0"/>
    <n v="13.25"/>
    <n v="0"/>
    <n v="0"/>
    <n v="0"/>
    <n v="0"/>
    <n v="42.158587500000003"/>
    <n v="177.5284"/>
    <n v="0"/>
  </r>
  <r>
    <d v="2020-04-01T00:00:00"/>
    <x v="0"/>
    <s v="P"/>
    <s v="Active"/>
    <n v="249"/>
    <x v="248"/>
    <s v="Y"/>
    <x v="15"/>
    <n v="1038"/>
    <x v="4"/>
    <s v="Niederl. 6"/>
    <n v="0.5"/>
    <s v="Department"/>
    <s v="Supervisor"/>
    <s v="Manager"/>
    <s v="ang."/>
    <s v="M"/>
    <d v="2013-04-01T00:00:00"/>
    <m/>
    <s v=""/>
    <n v="6"/>
    <d v="1967-12-09T00:00:00"/>
    <n v="52"/>
    <s v="N"/>
    <n v="30"/>
    <n v="2.5"/>
    <n v="39"/>
    <x v="0"/>
    <n v="0.5"/>
    <n v="30"/>
    <n v="0"/>
    <n v="1258"/>
    <n v="275.81650000000002"/>
    <n v="0"/>
    <n v="0"/>
    <n v="0"/>
    <n v="0"/>
    <n v="175"/>
    <n v="0"/>
    <n v="0"/>
    <n v="0"/>
    <n v="0"/>
    <n v="0"/>
    <n v="0"/>
    <n v="0"/>
    <n v="13.25"/>
    <n v="0"/>
    <n v="0"/>
    <n v="0"/>
    <n v="0"/>
    <n v="42.158587500000003"/>
    <n v="177.5284"/>
    <n v="0"/>
  </r>
  <r>
    <d v="2020-04-01T00:00:00"/>
    <x v="0"/>
    <s v="P"/>
    <s v="Active"/>
    <n v="250"/>
    <x v="249"/>
    <s v="N"/>
    <x v="16"/>
    <n v="1067"/>
    <x v="3"/>
    <s v="Niederl. 8"/>
    <n v="1"/>
    <s v="Department"/>
    <s v="Supervisor"/>
    <s v="Non-Mgm."/>
    <s v="ang."/>
    <s v="M"/>
    <d v="2013-04-01T00:00:00"/>
    <m/>
    <s v=""/>
    <n v="6"/>
    <d v="1965-08-20T00:00:00"/>
    <n v="54"/>
    <s v="N"/>
    <n v="30"/>
    <n v="2.5"/>
    <n v="39"/>
    <x v="0"/>
    <n v="1"/>
    <n v="30"/>
    <n v="0"/>
    <n v="1259"/>
    <n v="276.03575000000001"/>
    <n v="0"/>
    <n v="0"/>
    <n v="0"/>
    <n v="0"/>
    <n v="0"/>
    <n v="0"/>
    <n v="0"/>
    <n v="0"/>
    <n v="0"/>
    <n v="0"/>
    <n v="0"/>
    <n v="0"/>
    <n v="26.5"/>
    <n v="0"/>
    <n v="0"/>
    <n v="0"/>
    <n v="0"/>
    <n v="5.9346750000000004"/>
    <n v="0"/>
    <n v="0"/>
  </r>
  <r>
    <d v="2020-04-01T00:00:00"/>
    <x v="0"/>
    <s v="P"/>
    <s v="Active"/>
    <n v="251"/>
    <x v="250"/>
    <s v="N"/>
    <x v="9"/>
    <n v="1087"/>
    <x v="0"/>
    <s v="Niederl. 3"/>
    <n v="1"/>
    <s v="Department"/>
    <s v="Supervisor"/>
    <s v="Manager"/>
    <s v="ang."/>
    <s v="M"/>
    <d v="2013-04-01T00:00:00"/>
    <m/>
    <s v=""/>
    <n v="6"/>
    <d v="1979-08-06T00:00:00"/>
    <n v="40"/>
    <s v="N"/>
    <n v="30"/>
    <n v="2.5"/>
    <n v="39"/>
    <x v="0"/>
    <n v="1"/>
    <n v="30"/>
    <n v="0"/>
    <n v="1260"/>
    <n v="276.255"/>
    <n v="0"/>
    <n v="0"/>
    <n v="0"/>
    <n v="0"/>
    <n v="0"/>
    <n v="0"/>
    <n v="0"/>
    <n v="0"/>
    <n v="0"/>
    <n v="0"/>
    <n v="0"/>
    <n v="0"/>
    <n v="26.5"/>
    <n v="0"/>
    <n v="0"/>
    <n v="0"/>
    <n v="0"/>
    <n v="5.9346750000000004"/>
    <n v="0"/>
    <n v="0"/>
  </r>
  <r>
    <d v="2020-04-01T00:00:00"/>
    <x v="0"/>
    <s v="P"/>
    <s v="Active"/>
    <n v="252"/>
    <x v="251"/>
    <s v="N"/>
    <x v="29"/>
    <n v="1079"/>
    <x v="0"/>
    <s v="Niederl. 3"/>
    <n v="1"/>
    <s v="Department"/>
    <s v="Supervisor"/>
    <s v="Non-Mgm."/>
    <s v="ang."/>
    <s v="M"/>
    <d v="2013-05-01T00:00:00"/>
    <m/>
    <s v=""/>
    <n v="6"/>
    <d v="1965-03-09T00:00:00"/>
    <n v="54"/>
    <s v="N"/>
    <n v="30"/>
    <n v="2.5"/>
    <n v="39"/>
    <x v="0"/>
    <n v="1"/>
    <n v="30"/>
    <n v="0"/>
    <n v="1261"/>
    <n v="276.47424999999998"/>
    <n v="0"/>
    <n v="0"/>
    <n v="0"/>
    <n v="0"/>
    <n v="0"/>
    <n v="0"/>
    <n v="0"/>
    <n v="0"/>
    <n v="0"/>
    <n v="0"/>
    <n v="0"/>
    <n v="0"/>
    <n v="26.5"/>
    <n v="0"/>
    <n v="0"/>
    <n v="0"/>
    <n v="0"/>
    <n v="5.9346750000000004"/>
    <n v="0"/>
    <n v="0"/>
  </r>
  <r>
    <d v="2020-04-01T00:00:00"/>
    <x v="0"/>
    <s v="P"/>
    <s v="Active"/>
    <n v="253"/>
    <x v="252"/>
    <s v="Y"/>
    <x v="13"/>
    <n v="1030"/>
    <x v="5"/>
    <s v="Niederl. 5"/>
    <n v="0.5"/>
    <s v="Department"/>
    <s v="Supervisor"/>
    <s v="Manager"/>
    <s v="ang."/>
    <s v="M"/>
    <d v="2013-06-01T00:00:00"/>
    <m/>
    <s v=""/>
    <n v="6"/>
    <d v="1971-08-18T00:00:00"/>
    <n v="48"/>
    <s v="N"/>
    <n v="30"/>
    <n v="2.5"/>
    <n v="39"/>
    <x v="0"/>
    <n v="0.5"/>
    <n v="30"/>
    <n v="0"/>
    <n v="1262"/>
    <n v="276.69349999999997"/>
    <n v="0"/>
    <n v="0"/>
    <n v="0"/>
    <n v="0"/>
    <n v="0"/>
    <n v="0"/>
    <n v="0"/>
    <n v="0"/>
    <n v="0"/>
    <n v="0"/>
    <n v="0"/>
    <n v="0"/>
    <n v="13.25"/>
    <n v="0"/>
    <n v="0"/>
    <n v="0"/>
    <n v="0"/>
    <n v="2.9673375000000002"/>
    <n v="226.1456"/>
    <n v="0"/>
  </r>
  <r>
    <d v="2020-04-01T00:00:00"/>
    <x v="0"/>
    <s v="P"/>
    <s v="Active"/>
    <n v="253"/>
    <x v="252"/>
    <s v="Y"/>
    <x v="13"/>
    <n v="1036"/>
    <x v="4"/>
    <s v="Niederl. 6"/>
    <n v="0.5"/>
    <s v="Department"/>
    <s v="Supervisor"/>
    <s v="Manager"/>
    <s v="ang."/>
    <s v="M"/>
    <d v="2013-06-01T00:00:00"/>
    <m/>
    <s v=""/>
    <n v="6"/>
    <d v="1971-08-18T00:00:00"/>
    <n v="48"/>
    <s v="N"/>
    <n v="30"/>
    <n v="2.5"/>
    <n v="39"/>
    <x v="0"/>
    <n v="0.5"/>
    <n v="30"/>
    <n v="0"/>
    <n v="1263"/>
    <n v="276.91275000000002"/>
    <n v="0"/>
    <n v="0"/>
    <n v="0"/>
    <n v="0"/>
    <n v="0"/>
    <n v="0"/>
    <n v="0"/>
    <n v="0"/>
    <n v="0"/>
    <n v="0"/>
    <n v="0"/>
    <n v="0"/>
    <n v="13.25"/>
    <n v="0"/>
    <n v="0"/>
    <n v="0"/>
    <n v="0"/>
    <n v="2.9673375000000002"/>
    <n v="226.1456"/>
    <n v="0"/>
  </r>
  <r>
    <d v="2020-04-01T00:00:00"/>
    <x v="0"/>
    <s v="P"/>
    <s v="Active"/>
    <n v="254"/>
    <x v="253"/>
    <s v="N"/>
    <x v="22"/>
    <n v="1029"/>
    <x v="6"/>
    <s v="Niederl. 10"/>
    <n v="1"/>
    <s v="Department"/>
    <s v="Supervisor"/>
    <s v="Non-Mgm."/>
    <s v="ang."/>
    <s v="M"/>
    <d v="2013-06-01T00:00:00"/>
    <m/>
    <s v=""/>
    <n v="6"/>
    <d v="1991-05-01T00:00:00"/>
    <n v="28"/>
    <s v="J"/>
    <n v="30"/>
    <n v="2.5"/>
    <n v="39"/>
    <x v="0"/>
    <n v="1"/>
    <n v="30"/>
    <n v="0"/>
    <n v="1264"/>
    <n v="277.13200000000001"/>
    <n v="0"/>
    <n v="0"/>
    <n v="0"/>
    <n v="0"/>
    <n v="0"/>
    <n v="0"/>
    <n v="0"/>
    <n v="0"/>
    <n v="0"/>
    <n v="0"/>
    <n v="72.92307692307692"/>
    <n v="57.933333333333337"/>
    <n v="26.5"/>
    <n v="0"/>
    <n v="0"/>
    <n v="0"/>
    <n v="0"/>
    <n v="35.239968076923077"/>
    <n v="0"/>
    <n v="0"/>
  </r>
  <r>
    <d v="2020-04-01T00:00:00"/>
    <x v="0"/>
    <s v="P"/>
    <s v="Active"/>
    <n v="255"/>
    <x v="254"/>
    <s v="N"/>
    <x v="11"/>
    <n v="1082"/>
    <x v="0"/>
    <s v="Niederl. 3"/>
    <n v="1"/>
    <s v="Department"/>
    <s v="Supervisor"/>
    <s v="Non-Mgm."/>
    <s v="ang."/>
    <s v="M"/>
    <d v="2013-06-01T00:00:00"/>
    <m/>
    <s v=""/>
    <n v="6"/>
    <d v="1986-12-31T00:00:00"/>
    <n v="33"/>
    <s v="N"/>
    <n v="35"/>
    <n v="2.9166666666666665"/>
    <n v="30"/>
    <x v="0"/>
    <n v="0.76923076923076927"/>
    <n v="30"/>
    <n v="0"/>
    <n v="1265"/>
    <n v="277.35125000000005"/>
    <n v="0"/>
    <n v="0"/>
    <n v="0"/>
    <n v="0"/>
    <n v="0"/>
    <n v="0"/>
    <n v="0"/>
    <n v="0"/>
    <n v="0"/>
    <n v="0"/>
    <n v="0"/>
    <n v="0"/>
    <n v="26.5"/>
    <n v="0"/>
    <n v="0"/>
    <n v="0"/>
    <n v="0"/>
    <n v="5.9346750000000004"/>
    <n v="0"/>
    <n v="0"/>
  </r>
  <r>
    <d v="2020-04-01T00:00:00"/>
    <x v="0"/>
    <s v="P"/>
    <s v="Active"/>
    <n v="256"/>
    <x v="255"/>
    <s v="N"/>
    <x v="18"/>
    <n v="1080"/>
    <x v="0"/>
    <s v="Niederl. 3"/>
    <n v="1"/>
    <s v="Department"/>
    <s v="Supervisor"/>
    <s v="Director"/>
    <s v="ang."/>
    <s v="M"/>
    <d v="2013-06-01T00:00:00"/>
    <m/>
    <s v=""/>
    <n v="6"/>
    <d v="1966-08-28T00:00:00"/>
    <n v="53"/>
    <s v="N"/>
    <n v="30"/>
    <n v="2.5"/>
    <n v="39"/>
    <x v="0"/>
    <n v="1"/>
    <n v="30"/>
    <n v="0"/>
    <n v="1266"/>
    <n v="277.57050000000004"/>
    <n v="0"/>
    <n v="0"/>
    <n v="0"/>
    <n v="0"/>
    <n v="0"/>
    <n v="0"/>
    <n v="2011.17"/>
    <n v="0"/>
    <n v="0"/>
    <n v="0"/>
    <n v="0"/>
    <n v="0"/>
    <n v="26.5"/>
    <n v="0"/>
    <n v="0"/>
    <n v="0"/>
    <n v="0"/>
    <n v="456.33619650000003"/>
    <n v="352.86610000000002"/>
    <n v="0"/>
  </r>
  <r>
    <d v="2020-04-01T00:00:00"/>
    <x v="0"/>
    <s v="P"/>
    <s v="Active"/>
    <n v="257"/>
    <x v="256"/>
    <s v="N"/>
    <x v="9"/>
    <n v="1087"/>
    <x v="0"/>
    <s v="Niederl. 3"/>
    <n v="1"/>
    <s v="Department"/>
    <s v="Supervisor"/>
    <s v="Non-Mgm."/>
    <s v="ang."/>
    <s v="M"/>
    <d v="2013-07-01T00:00:00"/>
    <m/>
    <s v=""/>
    <n v="6"/>
    <d v="1975-05-08T00:00:00"/>
    <n v="44"/>
    <s v="N"/>
    <n v="30"/>
    <n v="2.5"/>
    <n v="39"/>
    <x v="0"/>
    <n v="1"/>
    <n v="30"/>
    <n v="0"/>
    <n v="1267"/>
    <n v="277.78975000000003"/>
    <n v="0"/>
    <n v="0"/>
    <n v="0"/>
    <n v="0"/>
    <n v="0"/>
    <n v="0"/>
    <n v="0"/>
    <n v="0"/>
    <n v="0"/>
    <n v="0"/>
    <n v="0"/>
    <n v="0"/>
    <n v="26.5"/>
    <n v="0"/>
    <n v="0"/>
    <n v="0"/>
    <n v="0"/>
    <n v="5.9346750000000004"/>
    <n v="0"/>
    <n v="0"/>
  </r>
  <r>
    <d v="2020-04-01T00:00:00"/>
    <x v="0"/>
    <s v="P"/>
    <s v="Active"/>
    <n v="258"/>
    <x v="257"/>
    <s v="N"/>
    <x v="20"/>
    <n v="1062"/>
    <x v="11"/>
    <s v="Niederl. 12"/>
    <n v="1"/>
    <s v="Department"/>
    <s v="Supervisor"/>
    <s v="Non-Mgm."/>
    <s v="ang."/>
    <s v="W"/>
    <d v="2013-07-15T00:00:00"/>
    <m/>
    <s v=""/>
    <n v="6"/>
    <d v="1983-04-22T00:00:00"/>
    <n v="36"/>
    <s v="N"/>
    <n v="30"/>
    <n v="2.5"/>
    <n v="39"/>
    <x v="0"/>
    <n v="1"/>
    <n v="30"/>
    <n v="0"/>
    <n v="1268"/>
    <n v="278.00900000000001"/>
    <n v="0"/>
    <n v="0"/>
    <n v="0"/>
    <n v="0"/>
    <n v="0"/>
    <n v="0"/>
    <n v="0"/>
    <n v="0"/>
    <n v="0"/>
    <n v="0"/>
    <n v="0"/>
    <n v="0"/>
    <n v="26.5"/>
    <n v="0"/>
    <n v="0"/>
    <n v="0"/>
    <n v="0"/>
    <n v="5.9346750000000004"/>
    <n v="0"/>
    <n v="0"/>
  </r>
  <r>
    <d v="2020-04-01T00:00:00"/>
    <x v="0"/>
    <s v="P"/>
    <s v="Active"/>
    <n v="259"/>
    <x v="258"/>
    <s v="N"/>
    <x v="9"/>
    <n v="1087"/>
    <x v="0"/>
    <s v="Niederl. 3"/>
    <n v="1"/>
    <s v="Department"/>
    <s v="Supervisor"/>
    <s v="Non-Mgm."/>
    <s v="ang."/>
    <s v="M"/>
    <d v="2013-07-01T00:00:00"/>
    <m/>
    <s v=""/>
    <n v="6"/>
    <d v="1982-10-31T00:00:00"/>
    <n v="37"/>
    <s v="N"/>
    <n v="30"/>
    <n v="2.5"/>
    <n v="39"/>
    <x v="0"/>
    <n v="1"/>
    <n v="30"/>
    <n v="0"/>
    <n v="1269"/>
    <n v="278.22825"/>
    <n v="0"/>
    <n v="0"/>
    <n v="0"/>
    <n v="0"/>
    <n v="0"/>
    <n v="0"/>
    <n v="0"/>
    <n v="0"/>
    <n v="0"/>
    <n v="0"/>
    <n v="0"/>
    <n v="0"/>
    <n v="26.5"/>
    <n v="0"/>
    <n v="0"/>
    <n v="0"/>
    <n v="0"/>
    <n v="5.9346750000000004"/>
    <n v="0"/>
    <n v="0"/>
  </r>
  <r>
    <d v="2020-04-01T00:00:00"/>
    <x v="0"/>
    <s v="P"/>
    <s v="Active"/>
    <n v="260"/>
    <x v="259"/>
    <s v="N"/>
    <x v="9"/>
    <n v="1087"/>
    <x v="0"/>
    <s v="Niederl. 3"/>
    <n v="1"/>
    <s v="Department"/>
    <s v="Supervisor"/>
    <s v="Non-Mgm."/>
    <s v="ang."/>
    <s v="M"/>
    <d v="2013-07-01T00:00:00"/>
    <m/>
    <s v=""/>
    <n v="6"/>
    <d v="1981-10-08T00:00:00"/>
    <n v="38"/>
    <s v="N"/>
    <n v="30"/>
    <n v="2.5"/>
    <n v="39"/>
    <x v="0"/>
    <n v="1"/>
    <n v="30"/>
    <n v="0"/>
    <n v="1270"/>
    <n v="278.44749999999999"/>
    <n v="0"/>
    <n v="0"/>
    <n v="0"/>
    <n v="0"/>
    <n v="0"/>
    <n v="0"/>
    <n v="0"/>
    <n v="0"/>
    <n v="0"/>
    <n v="0"/>
    <n v="0"/>
    <n v="0"/>
    <n v="26.5"/>
    <n v="0"/>
    <n v="0"/>
    <n v="0"/>
    <n v="0"/>
    <n v="5.9346750000000004"/>
    <n v="0"/>
    <n v="0"/>
  </r>
  <r>
    <d v="2020-04-01T00:00:00"/>
    <x v="0"/>
    <s v="P"/>
    <s v="Active"/>
    <n v="261"/>
    <x v="260"/>
    <s v="N"/>
    <x v="31"/>
    <n v="1064"/>
    <x v="11"/>
    <s v="Niederl. 12"/>
    <n v="1"/>
    <s v="Department"/>
    <s v="Supervisor"/>
    <s v="Non-Mgm."/>
    <s v="ang."/>
    <s v="M"/>
    <d v="2013-08-01T00:00:00"/>
    <m/>
    <s v=""/>
    <n v="6"/>
    <d v="1976-12-05T00:00:00"/>
    <n v="43"/>
    <s v="N"/>
    <n v="30"/>
    <n v="2.5"/>
    <n v="39"/>
    <x v="0"/>
    <n v="1"/>
    <n v="30"/>
    <n v="0"/>
    <n v="1271"/>
    <n v="278.66674999999998"/>
    <n v="0"/>
    <n v="0"/>
    <n v="30"/>
    <n v="0"/>
    <n v="0"/>
    <n v="0"/>
    <n v="0"/>
    <n v="0"/>
    <n v="0"/>
    <n v="0"/>
    <n v="0"/>
    <n v="0"/>
    <n v="26.5"/>
    <n v="0"/>
    <n v="0"/>
    <n v="0"/>
    <n v="0"/>
    <n v="12.653175000000001"/>
    <n v="102.03"/>
    <n v="0"/>
  </r>
  <r>
    <d v="2020-04-01T00:00:00"/>
    <x v="0"/>
    <s v="P"/>
    <s v="Active"/>
    <n v="262"/>
    <x v="261"/>
    <s v="N"/>
    <x v="22"/>
    <n v="1060"/>
    <x v="2"/>
    <s v="Niederl. 7"/>
    <n v="1"/>
    <s v="Department"/>
    <s v="Supervisor"/>
    <s v="Non-Mgm."/>
    <s v="ang."/>
    <s v="M"/>
    <d v="2016-07-07T00:00:00"/>
    <m/>
    <s v=""/>
    <n v="3"/>
    <d v="1996-01-24T00:00:00"/>
    <n v="23"/>
    <s v="J"/>
    <n v="30"/>
    <n v="2.5"/>
    <n v="39"/>
    <x v="0"/>
    <n v="1"/>
    <n v="30"/>
    <n v="0"/>
    <n v="1272"/>
    <n v="278.88600000000002"/>
    <n v="0"/>
    <n v="0"/>
    <n v="0"/>
    <n v="0"/>
    <n v="0"/>
    <n v="0"/>
    <n v="0"/>
    <n v="0"/>
    <n v="0"/>
    <n v="0"/>
    <n v="73.384615384615387"/>
    <n v="58.300000000000004"/>
    <n v="26.5"/>
    <n v="0"/>
    <n v="0"/>
    <n v="0"/>
    <n v="0"/>
    <n v="35.42544461538462"/>
    <n v="0"/>
    <n v="0"/>
  </r>
  <r>
    <d v="2020-04-01T00:00:00"/>
    <x v="0"/>
    <s v="P"/>
    <s v="Active"/>
    <n v="263"/>
    <x v="262"/>
    <s v="N"/>
    <x v="20"/>
    <n v="1033"/>
    <x v="5"/>
    <s v="Niederl. 5"/>
    <n v="1"/>
    <s v="Department"/>
    <s v="Supervisor"/>
    <s v="Non-Mgm."/>
    <s v="ang."/>
    <s v="W"/>
    <d v="2016-01-26T00:00:00"/>
    <m/>
    <s v=""/>
    <n v="3"/>
    <d v="1994-11-06T00:00:00"/>
    <n v="25"/>
    <s v="J"/>
    <n v="30"/>
    <n v="2.5"/>
    <n v="39"/>
    <x v="0"/>
    <n v="1"/>
    <n v="30"/>
    <n v="0"/>
    <n v="1273"/>
    <n v="279.10525000000001"/>
    <n v="0"/>
    <n v="0"/>
    <n v="0"/>
    <n v="0"/>
    <n v="0"/>
    <n v="0"/>
    <n v="0"/>
    <n v="0"/>
    <n v="0"/>
    <n v="0"/>
    <n v="73.442307692307693"/>
    <n v="58.345833333333339"/>
    <n v="26.5"/>
    <n v="0"/>
    <n v="0"/>
    <n v="0"/>
    <n v="0"/>
    <n v="35.448629182692315"/>
    <n v="0"/>
    <n v="0"/>
  </r>
  <r>
    <d v="2020-04-01T00:00:00"/>
    <x v="0"/>
    <s v="P"/>
    <s v="Active"/>
    <n v="264"/>
    <x v="263"/>
    <s v="N"/>
    <x v="28"/>
    <n v="1004"/>
    <x v="1"/>
    <s v="Niederl. 1"/>
    <n v="1"/>
    <s v="Department"/>
    <s v="Supervisor"/>
    <s v="Non-Mgm."/>
    <s v="ang."/>
    <s v="W"/>
    <d v="2013-09-01T00:00:00"/>
    <m/>
    <s v=""/>
    <n v="6"/>
    <d v="1997-04-08T00:00:00"/>
    <n v="22"/>
    <s v="N"/>
    <n v="30"/>
    <n v="2.5"/>
    <n v="39"/>
    <x v="0"/>
    <n v="1"/>
    <n v="30"/>
    <n v="0"/>
    <n v="1274"/>
    <n v="279.32450000000006"/>
    <n v="0"/>
    <n v="0"/>
    <n v="0"/>
    <n v="0"/>
    <n v="0"/>
    <n v="0"/>
    <n v="0"/>
    <n v="0"/>
    <n v="0"/>
    <n v="0"/>
    <n v="0"/>
    <n v="0"/>
    <n v="26.5"/>
    <n v="0"/>
    <n v="0"/>
    <n v="0"/>
    <n v="0"/>
    <n v="5.9346750000000004"/>
    <n v="0"/>
    <n v="0"/>
  </r>
  <r>
    <d v="2020-04-01T00:00:00"/>
    <x v="0"/>
    <s v="P"/>
    <s v="Active"/>
    <n v="265"/>
    <x v="264"/>
    <s v="N"/>
    <x v="33"/>
    <n v="1000"/>
    <x v="1"/>
    <s v="Niederl. 1"/>
    <n v="1"/>
    <s v="Department"/>
    <s v="Supervisor"/>
    <s v="Non-Mgm."/>
    <s v="ang."/>
    <s v="W"/>
    <d v="2013-09-01T00:00:00"/>
    <m/>
    <s v=""/>
    <n v="6"/>
    <d v="1997-03-16T00:00:00"/>
    <n v="22"/>
    <s v="N"/>
    <n v="30"/>
    <n v="2.5"/>
    <n v="39"/>
    <x v="0"/>
    <n v="1"/>
    <n v="30"/>
    <n v="0"/>
    <n v="1275"/>
    <n v="279.54375000000005"/>
    <n v="0"/>
    <n v="0"/>
    <n v="0"/>
    <n v="0"/>
    <n v="0"/>
    <n v="0"/>
    <n v="0"/>
    <n v="0"/>
    <n v="0"/>
    <n v="0"/>
    <n v="0"/>
    <n v="0"/>
    <n v="26.5"/>
    <n v="0"/>
    <n v="0"/>
    <n v="0"/>
    <n v="0"/>
    <n v="5.9346750000000004"/>
    <n v="0"/>
    <n v="0"/>
  </r>
  <r>
    <d v="2020-04-01T00:00:00"/>
    <x v="0"/>
    <s v="P"/>
    <s v="Active"/>
    <n v="266"/>
    <x v="265"/>
    <s v="N"/>
    <x v="1"/>
    <n v="1017"/>
    <x v="1"/>
    <s v="Niederl. 1"/>
    <n v="1"/>
    <s v="Department"/>
    <s v="Supervisor"/>
    <s v="Non-Mgm."/>
    <s v="ang."/>
    <s v="M"/>
    <d v="2013-09-01T00:00:00"/>
    <m/>
    <s v=""/>
    <n v="6"/>
    <d v="1997-01-27T00:00:00"/>
    <n v="22"/>
    <s v="N"/>
    <n v="30"/>
    <n v="2.5"/>
    <n v="34"/>
    <x v="0"/>
    <n v="0.87179487179487181"/>
    <n v="30"/>
    <n v="0"/>
    <n v="1276"/>
    <n v="279.76300000000003"/>
    <n v="0"/>
    <n v="0"/>
    <n v="0"/>
    <n v="0"/>
    <n v="0"/>
    <n v="0"/>
    <n v="0"/>
    <n v="0"/>
    <n v="0"/>
    <n v="0"/>
    <n v="0"/>
    <n v="0"/>
    <n v="26.5"/>
    <n v="0"/>
    <n v="0"/>
    <n v="0"/>
    <n v="0"/>
    <n v="5.9346750000000004"/>
    <n v="0"/>
    <n v="0"/>
  </r>
  <r>
    <d v="2020-04-01T00:00:00"/>
    <x v="0"/>
    <s v="P"/>
    <s v="Active"/>
    <n v="267"/>
    <x v="266"/>
    <s v="N"/>
    <x v="22"/>
    <n v="1053"/>
    <x v="3"/>
    <s v="Niederl. 8"/>
    <n v="1"/>
    <s v="Department"/>
    <s v="Supervisor"/>
    <s v="Non-Mgm."/>
    <s v="ang."/>
    <s v="M"/>
    <d v="2013-09-01T00:00:00"/>
    <m/>
    <s v=""/>
    <n v="6"/>
    <d v="1987-10-02T00:00:00"/>
    <n v="32"/>
    <s v="J"/>
    <n v="30"/>
    <n v="2.5"/>
    <n v="39"/>
    <x v="0"/>
    <n v="1"/>
    <n v="30"/>
    <n v="0"/>
    <n v="1277"/>
    <n v="279.98225000000002"/>
    <n v="0"/>
    <n v="0"/>
    <n v="0"/>
    <n v="0"/>
    <n v="0"/>
    <n v="0"/>
    <n v="0"/>
    <n v="0"/>
    <n v="0"/>
    <n v="0"/>
    <n v="73.67307692307692"/>
    <n v="58.529166666666676"/>
    <n v="26.5"/>
    <n v="0"/>
    <n v="0"/>
    <n v="0"/>
    <n v="0"/>
    <n v="35.54136745192308"/>
    <n v="0"/>
    <n v="0"/>
  </r>
  <r>
    <d v="2020-04-01T00:00:00"/>
    <x v="0"/>
    <s v="P"/>
    <s v="Active"/>
    <n v="268"/>
    <x v="267"/>
    <s v="N"/>
    <x v="32"/>
    <n v="1077"/>
    <x v="0"/>
    <s v="Niederl. 3"/>
    <n v="1"/>
    <s v="Department"/>
    <s v="Supervisor"/>
    <s v="Manager"/>
    <s v="ang."/>
    <s v="M"/>
    <d v="2013-10-01T00:00:00"/>
    <m/>
    <s v=""/>
    <n v="6"/>
    <d v="1983-06-06T00:00:00"/>
    <n v="36"/>
    <s v="N"/>
    <n v="30"/>
    <n v="2.5"/>
    <n v="39"/>
    <x v="0"/>
    <n v="1"/>
    <n v="30"/>
    <n v="0"/>
    <n v="1278"/>
    <n v="280.20150000000001"/>
    <n v="0"/>
    <n v="0"/>
    <n v="30"/>
    <n v="0"/>
    <n v="0"/>
    <n v="0"/>
    <n v="0"/>
    <n v="0"/>
    <n v="0"/>
    <n v="0"/>
    <n v="0"/>
    <n v="0"/>
    <n v="26.5"/>
    <n v="0"/>
    <n v="0"/>
    <n v="0"/>
    <n v="0"/>
    <n v="12.653175000000001"/>
    <n v="96.710000000000008"/>
    <n v="0"/>
  </r>
  <r>
    <d v="2020-04-01T00:00:00"/>
    <x v="0"/>
    <s v="P"/>
    <s v="Active"/>
    <n v="269"/>
    <x v="268"/>
    <s v="N"/>
    <x v="50"/>
    <n v="1069"/>
    <x v="0"/>
    <s v="Niederl. 3"/>
    <n v="1"/>
    <s v="Department"/>
    <s v="Supervisor"/>
    <s v="Manager"/>
    <s v="ang."/>
    <s v="M"/>
    <d v="2013-09-16T00:00:00"/>
    <m/>
    <s v=""/>
    <n v="6"/>
    <d v="1987-12-13T00:00:00"/>
    <n v="32"/>
    <s v="N"/>
    <n v="30"/>
    <n v="2.5"/>
    <n v="39"/>
    <x v="0"/>
    <n v="1"/>
    <n v="30"/>
    <n v="0"/>
    <n v="1279"/>
    <n v="280.42075"/>
    <n v="0"/>
    <n v="0"/>
    <n v="0"/>
    <n v="0"/>
    <n v="0"/>
    <n v="0"/>
    <n v="0"/>
    <n v="0"/>
    <n v="0"/>
    <n v="0"/>
    <n v="0"/>
    <n v="0"/>
    <n v="26.5"/>
    <n v="0"/>
    <n v="0"/>
    <n v="0"/>
    <n v="0"/>
    <n v="5.9346750000000004"/>
    <n v="0"/>
    <n v="0"/>
  </r>
  <r>
    <d v="2020-04-01T00:00:00"/>
    <x v="0"/>
    <s v="P"/>
    <s v="Active"/>
    <n v="270"/>
    <x v="269"/>
    <s v="N"/>
    <x v="31"/>
    <n v="1063"/>
    <x v="10"/>
    <s v="Niederl. 11"/>
    <n v="1"/>
    <s v="Department"/>
    <s v="Supervisor"/>
    <s v="Non-Mgm."/>
    <s v="ang."/>
    <s v="M"/>
    <d v="2013-11-01T00:00:00"/>
    <m/>
    <s v=""/>
    <n v="6"/>
    <d v="1984-05-11T00:00:00"/>
    <n v="35"/>
    <s v="N"/>
    <n v="30"/>
    <n v="2.5"/>
    <n v="39"/>
    <x v="0"/>
    <n v="1"/>
    <n v="30"/>
    <n v="0"/>
    <n v="1280"/>
    <n v="280.64"/>
    <n v="0"/>
    <n v="0"/>
    <n v="60"/>
    <n v="0"/>
    <n v="0"/>
    <n v="0"/>
    <n v="0"/>
    <n v="0"/>
    <n v="0"/>
    <n v="0"/>
    <n v="0"/>
    <n v="0"/>
    <n v="26.5"/>
    <n v="0"/>
    <n v="0"/>
    <n v="0"/>
    <n v="0"/>
    <n v="19.371675"/>
    <n v="128.63"/>
    <n v="0"/>
  </r>
  <r>
    <d v="2020-04-01T00:00:00"/>
    <x v="0"/>
    <s v="P"/>
    <s v="Active"/>
    <n v="271"/>
    <x v="270"/>
    <s v="N"/>
    <x v="22"/>
    <n v="1060"/>
    <x v="2"/>
    <s v="Niederl. 7"/>
    <n v="1"/>
    <s v="Department"/>
    <s v="Supervisor"/>
    <s v="Non-Mgm."/>
    <s v="ang."/>
    <s v="M"/>
    <d v="2013-11-01T00:00:00"/>
    <m/>
    <s v=""/>
    <n v="6"/>
    <d v="1984-06-29T00:00:00"/>
    <n v="35"/>
    <s v="J"/>
    <n v="30"/>
    <n v="2.5"/>
    <n v="39"/>
    <x v="0"/>
    <n v="1"/>
    <n v="30"/>
    <n v="0"/>
    <n v="1281"/>
    <n v="280.85925000000003"/>
    <n v="0"/>
    <n v="0"/>
    <n v="0"/>
    <n v="0"/>
    <n v="0"/>
    <n v="0"/>
    <n v="0"/>
    <n v="0"/>
    <n v="0"/>
    <n v="0"/>
    <n v="73.903846153846146"/>
    <n v="58.712500000000006"/>
    <n v="26.5"/>
    <n v="0"/>
    <n v="0"/>
    <n v="0"/>
    <n v="0"/>
    <n v="35.634105721153851"/>
    <n v="0"/>
    <n v="0"/>
  </r>
  <r>
    <d v="2020-04-01T00:00:00"/>
    <x v="0"/>
    <s v="P"/>
    <s v="Active"/>
    <n v="272"/>
    <x v="271"/>
    <s v="N"/>
    <x v="25"/>
    <n v="1002"/>
    <x v="1"/>
    <s v="Niederl. 1"/>
    <n v="1"/>
    <s v="Department"/>
    <s v="Supervisor"/>
    <s v="Manager"/>
    <s v="ang."/>
    <s v="M"/>
    <d v="2013-11-01T00:00:00"/>
    <m/>
    <s v=""/>
    <n v="6"/>
    <d v="1984-02-06T00:00:00"/>
    <n v="35"/>
    <s v="N"/>
    <n v="30"/>
    <n v="2.5"/>
    <n v="39"/>
    <x v="0"/>
    <n v="1"/>
    <n v="30"/>
    <n v="0"/>
    <n v="1282"/>
    <n v="281.07850000000002"/>
    <n v="0"/>
    <n v="0"/>
    <n v="0"/>
    <n v="0"/>
    <n v="0"/>
    <n v="0"/>
    <n v="0"/>
    <n v="0"/>
    <n v="0"/>
    <n v="0"/>
    <n v="0"/>
    <n v="0"/>
    <n v="26.5"/>
    <n v="0"/>
    <n v="0"/>
    <n v="0"/>
    <n v="0"/>
    <n v="5.9346750000000004"/>
    <n v="0"/>
    <n v="0"/>
  </r>
  <r>
    <d v="2020-04-01T00:00:00"/>
    <x v="0"/>
    <s v="P"/>
    <s v="Active"/>
    <n v="273"/>
    <x v="272"/>
    <s v="N"/>
    <x v="22"/>
    <n v="1053"/>
    <x v="3"/>
    <s v="Niederl. 8"/>
    <n v="1"/>
    <s v="Department"/>
    <s v="Supervisor"/>
    <s v="Non-Mgm."/>
    <s v="ang."/>
    <s v="M"/>
    <d v="2013-12-01T00:00:00"/>
    <m/>
    <s v=""/>
    <n v="6"/>
    <d v="1964-08-12T00:00:00"/>
    <n v="55"/>
    <s v="J"/>
    <n v="30"/>
    <n v="2.5"/>
    <n v="39"/>
    <x v="0"/>
    <n v="1"/>
    <n v="30"/>
    <n v="0"/>
    <n v="1283"/>
    <n v="281.29775000000001"/>
    <n v="0"/>
    <n v="0"/>
    <n v="0"/>
    <n v="0"/>
    <n v="0"/>
    <n v="0"/>
    <n v="0"/>
    <n v="0"/>
    <n v="0"/>
    <n v="0"/>
    <n v="74.019230769230774"/>
    <n v="58.804166666666674"/>
    <n v="26.5"/>
    <n v="0"/>
    <n v="0"/>
    <n v="0"/>
    <n v="0"/>
    <n v="35.680474855769233"/>
    <n v="0"/>
    <n v="0"/>
  </r>
  <r>
    <d v="2020-04-01T00:00:00"/>
    <x v="0"/>
    <s v="P"/>
    <s v="Active"/>
    <n v="274"/>
    <x v="273"/>
    <s v="N"/>
    <x v="22"/>
    <n v="1035"/>
    <x v="5"/>
    <s v="Niederl. 5"/>
    <n v="1"/>
    <s v="Department"/>
    <s v="Supervisor"/>
    <s v="Non-Mgm."/>
    <s v="ang."/>
    <s v="M"/>
    <d v="2014-01-01T00:00:00"/>
    <m/>
    <s v=""/>
    <n v="6"/>
    <d v="1959-01-08T00:00:00"/>
    <n v="61"/>
    <s v="J"/>
    <n v="30"/>
    <n v="2.5"/>
    <n v="39"/>
    <x v="0"/>
    <n v="1"/>
    <n v="30"/>
    <n v="0"/>
    <n v="1284"/>
    <n v="281.51700000000005"/>
    <n v="0"/>
    <n v="0"/>
    <n v="0"/>
    <n v="0"/>
    <n v="0"/>
    <n v="0"/>
    <n v="0"/>
    <n v="0"/>
    <n v="0"/>
    <n v="0"/>
    <n v="74.07692307692308"/>
    <n v="58.85"/>
    <n v="26.5"/>
    <n v="0"/>
    <n v="0"/>
    <n v="0"/>
    <n v="0"/>
    <n v="35.703659423076928"/>
    <n v="0"/>
    <n v="0"/>
  </r>
  <r>
    <d v="2020-04-01T00:00:00"/>
    <x v="0"/>
    <s v="P"/>
    <s v="Active"/>
    <n v="275"/>
    <x v="274"/>
    <s v="N"/>
    <x v="22"/>
    <n v="1053"/>
    <x v="3"/>
    <s v="Niederl. 8"/>
    <n v="1"/>
    <s v="Department"/>
    <s v="Supervisor"/>
    <s v="Non-Mgm."/>
    <s v="ang."/>
    <s v="M"/>
    <d v="2014-01-01T00:00:00"/>
    <m/>
    <s v=""/>
    <n v="6"/>
    <d v="1986-07-03T00:00:00"/>
    <n v="33"/>
    <s v="J"/>
    <n v="30"/>
    <n v="2.5"/>
    <n v="39"/>
    <x v="0"/>
    <n v="1"/>
    <n v="30"/>
    <n v="0"/>
    <n v="1285"/>
    <n v="281.73625000000004"/>
    <n v="0"/>
    <n v="0"/>
    <n v="0"/>
    <n v="0"/>
    <n v="0"/>
    <n v="0"/>
    <n v="0"/>
    <n v="0"/>
    <n v="0"/>
    <n v="0"/>
    <n v="74.134615384615387"/>
    <n v="58.895833333333336"/>
    <n v="26.5"/>
    <n v="0"/>
    <n v="0"/>
    <n v="0"/>
    <n v="0"/>
    <n v="35.726843990384623"/>
    <n v="0"/>
    <n v="0"/>
  </r>
  <r>
    <d v="2020-04-01T00:00:00"/>
    <x v="0"/>
    <s v="P"/>
    <s v="Active"/>
    <n v="276"/>
    <x v="275"/>
    <s v="N"/>
    <x v="47"/>
    <n v="1016"/>
    <x v="1"/>
    <s v="Niederl. 1"/>
    <n v="1"/>
    <s v="Department"/>
    <s v="Supervisor"/>
    <s v="Non-Mgm."/>
    <s v="ang."/>
    <s v="W"/>
    <d v="2014-02-01T00:00:00"/>
    <m/>
    <s v=""/>
    <n v="5"/>
    <d v="1982-07-10T00:00:00"/>
    <n v="37"/>
    <s v="N"/>
    <n v="24"/>
    <n v="2"/>
    <n v="18"/>
    <x v="0"/>
    <n v="0.46153846153846156"/>
    <n v="30"/>
    <n v="0"/>
    <n v="1286"/>
    <n v="281.95550000000003"/>
    <n v="0"/>
    <n v="0"/>
    <n v="0"/>
    <n v="0"/>
    <n v="0"/>
    <n v="0"/>
    <n v="0"/>
    <n v="0"/>
    <n v="0"/>
    <n v="0"/>
    <n v="0"/>
    <n v="0"/>
    <n v="26.5"/>
    <n v="0"/>
    <n v="0"/>
    <n v="0"/>
    <n v="0"/>
    <n v="5.9346750000000004"/>
    <n v="0"/>
    <n v="0"/>
  </r>
  <r>
    <d v="2020-04-01T00:00:00"/>
    <x v="0"/>
    <s v="P"/>
    <s v="Active"/>
    <n v="277"/>
    <x v="276"/>
    <s v="N"/>
    <x v="4"/>
    <n v="1013"/>
    <x v="1"/>
    <s v="Niederl. 1"/>
    <n v="1"/>
    <s v="Department"/>
    <s v="Supervisor"/>
    <s v="Manager"/>
    <s v="ang."/>
    <s v="M"/>
    <d v="2014-02-01T00:00:00"/>
    <m/>
    <s v=""/>
    <n v="5"/>
    <d v="1969-10-30T00:00:00"/>
    <n v="50"/>
    <s v="N"/>
    <n v="30"/>
    <n v="2.5"/>
    <n v="39"/>
    <x v="0"/>
    <n v="1"/>
    <n v="30"/>
    <n v="0"/>
    <n v="1287"/>
    <n v="282.17475000000002"/>
    <n v="0"/>
    <n v="0"/>
    <n v="0"/>
    <n v="0"/>
    <n v="0"/>
    <n v="0"/>
    <n v="0"/>
    <n v="0"/>
    <n v="0"/>
    <n v="0"/>
    <n v="0"/>
    <n v="0"/>
    <n v="26.5"/>
    <n v="0"/>
    <n v="0"/>
    <n v="0"/>
    <n v="0"/>
    <n v="5.9346750000000004"/>
    <n v="0"/>
    <n v="0"/>
  </r>
  <r>
    <d v="2020-04-01T00:00:00"/>
    <x v="0"/>
    <s v="P"/>
    <s v="Active"/>
    <n v="278"/>
    <x v="277"/>
    <s v="N"/>
    <x v="23"/>
    <n v="1068"/>
    <x v="0"/>
    <s v="Niederl. 3"/>
    <n v="1"/>
    <s v="Department"/>
    <s v="Supervisor"/>
    <s v="Non-Mgm."/>
    <s v="ang."/>
    <s v="M"/>
    <d v="2014-03-01T00:00:00"/>
    <m/>
    <s v=""/>
    <n v="5"/>
    <d v="1960-12-15T00:00:00"/>
    <n v="59"/>
    <s v="N"/>
    <n v="30"/>
    <n v="2.5"/>
    <n v="39"/>
    <x v="0"/>
    <n v="1"/>
    <n v="30"/>
    <n v="0"/>
    <n v="1288"/>
    <n v="282.39400000000001"/>
    <n v="0"/>
    <n v="0"/>
    <n v="0"/>
    <n v="0"/>
    <n v="0"/>
    <n v="0"/>
    <n v="0"/>
    <n v="0"/>
    <n v="0"/>
    <n v="0"/>
    <n v="0"/>
    <n v="0"/>
    <n v="26.5"/>
    <n v="0"/>
    <n v="0"/>
    <n v="0"/>
    <n v="0"/>
    <n v="5.9346750000000004"/>
    <n v="0"/>
    <n v="0"/>
  </r>
  <r>
    <d v="2020-04-01T00:00:00"/>
    <x v="0"/>
    <s v="P"/>
    <s v="Active"/>
    <n v="279"/>
    <x v="278"/>
    <s v="N"/>
    <x v="23"/>
    <n v="1068"/>
    <x v="0"/>
    <s v="Niederl. 3"/>
    <n v="1"/>
    <s v="Department"/>
    <s v="Supervisor"/>
    <s v="Manager"/>
    <s v="ang."/>
    <s v="M"/>
    <d v="2014-03-01T00:00:00"/>
    <m/>
    <s v=""/>
    <n v="5"/>
    <d v="1981-05-31T00:00:00"/>
    <n v="38"/>
    <s v="N"/>
    <n v="30"/>
    <n v="2.5"/>
    <n v="39"/>
    <x v="0"/>
    <n v="1"/>
    <n v="30"/>
    <n v="0"/>
    <n v="1289"/>
    <n v="282.61324999999999"/>
    <n v="0"/>
    <n v="0"/>
    <n v="0"/>
    <n v="0"/>
    <n v="0"/>
    <n v="0"/>
    <n v="0"/>
    <n v="0"/>
    <n v="0"/>
    <n v="0"/>
    <n v="0"/>
    <n v="0"/>
    <n v="26.5"/>
    <n v="0"/>
    <n v="0"/>
    <n v="0"/>
    <n v="0"/>
    <n v="5.9346750000000004"/>
    <n v="0"/>
    <n v="0"/>
  </r>
  <r>
    <d v="2020-04-01T00:00:00"/>
    <x v="0"/>
    <s v="P"/>
    <s v="Active"/>
    <n v="280"/>
    <x v="279"/>
    <s v="N"/>
    <x v="0"/>
    <n v="1090"/>
    <x v="0"/>
    <s v="Niederl. 3"/>
    <n v="1"/>
    <s v="Department"/>
    <s v="Supervisor"/>
    <s v="Non-Mgm."/>
    <s v="ang."/>
    <s v="W"/>
    <d v="2014-04-01T00:00:00"/>
    <m/>
    <s v=""/>
    <n v="5"/>
    <d v="1978-07-24T00:00:00"/>
    <n v="41"/>
    <s v="N"/>
    <n v="35"/>
    <n v="2.9166666666666665"/>
    <n v="39"/>
    <x v="0"/>
    <n v="1"/>
    <n v="30"/>
    <n v="0"/>
    <n v="1290"/>
    <n v="282.83249999999998"/>
    <n v="0"/>
    <n v="0"/>
    <n v="0"/>
    <n v="0"/>
    <n v="0"/>
    <n v="0"/>
    <n v="0"/>
    <n v="0"/>
    <n v="0"/>
    <n v="0"/>
    <n v="0"/>
    <n v="0"/>
    <n v="26.5"/>
    <n v="0"/>
    <n v="0"/>
    <n v="0"/>
    <n v="0"/>
    <n v="5.9346750000000004"/>
    <n v="0"/>
    <n v="0"/>
  </r>
  <r>
    <d v="2020-04-01T00:00:00"/>
    <x v="0"/>
    <s v="P"/>
    <s v="Active"/>
    <n v="281"/>
    <x v="280"/>
    <s v="N"/>
    <x v="48"/>
    <n v="1073"/>
    <x v="0"/>
    <s v="Niederl. 3"/>
    <n v="1"/>
    <s v="Department"/>
    <s v="Supervisor"/>
    <s v="Manager"/>
    <s v="ang."/>
    <s v="M"/>
    <d v="2014-04-01T00:00:00"/>
    <m/>
    <s v=""/>
    <n v="5"/>
    <d v="1989-03-05T00:00:00"/>
    <n v="30"/>
    <s v="N"/>
    <n v="30"/>
    <n v="2.5"/>
    <n v="39"/>
    <x v="0"/>
    <n v="1"/>
    <n v="30"/>
    <n v="0"/>
    <n v="1291"/>
    <n v="283.05175000000003"/>
    <n v="0"/>
    <n v="0"/>
    <n v="0"/>
    <n v="0"/>
    <n v="0"/>
    <n v="0"/>
    <n v="0"/>
    <n v="0"/>
    <n v="0"/>
    <n v="0"/>
    <n v="0"/>
    <n v="0"/>
    <n v="26.5"/>
    <n v="0"/>
    <n v="0"/>
    <n v="0"/>
    <n v="0"/>
    <n v="5.9346750000000004"/>
    <n v="0"/>
    <n v="0"/>
  </r>
  <r>
    <d v="2020-04-01T00:00:00"/>
    <x v="0"/>
    <s v="P"/>
    <s v="Active"/>
    <n v="282"/>
    <x v="281"/>
    <s v="N"/>
    <x v="5"/>
    <n v="1093"/>
    <x v="1"/>
    <s v="Niederl. 1"/>
    <n v="1"/>
    <s v="Department"/>
    <s v="Supervisor"/>
    <s v="Non-Mgm."/>
    <s v="ang."/>
    <s v="M"/>
    <d v="2014-03-17T00:00:00"/>
    <m/>
    <s v=""/>
    <n v="5"/>
    <d v="1997-04-24T00:00:00"/>
    <n v="22"/>
    <s v="N"/>
    <n v="30"/>
    <n v="2.5"/>
    <n v="39"/>
    <x v="0"/>
    <n v="1"/>
    <n v="30"/>
    <n v="0"/>
    <n v="1292"/>
    <n v="283.27100000000002"/>
    <n v="0"/>
    <n v="0"/>
    <n v="0"/>
    <n v="0"/>
    <n v="0"/>
    <n v="0"/>
    <n v="0"/>
    <n v="0"/>
    <n v="0"/>
    <n v="0"/>
    <n v="0"/>
    <n v="0"/>
    <n v="26.5"/>
    <n v="0"/>
    <n v="0"/>
    <n v="0"/>
    <n v="0"/>
    <n v="5.9346750000000004"/>
    <n v="0"/>
    <n v="0"/>
  </r>
  <r>
    <d v="2020-04-01T00:00:00"/>
    <x v="0"/>
    <s v="P"/>
    <s v="Active"/>
    <n v="283"/>
    <x v="282"/>
    <s v="N"/>
    <x v="2"/>
    <n v="1010"/>
    <x v="1"/>
    <s v="Niederl. 1"/>
    <n v="1"/>
    <s v="Department"/>
    <s v="Supervisor"/>
    <s v="Non-Mgm."/>
    <s v="ang."/>
    <s v="M"/>
    <d v="2014-05-01T00:00:00"/>
    <m/>
    <s v=""/>
    <n v="5"/>
    <d v="1976-05-08T00:00:00"/>
    <n v="43"/>
    <s v="N"/>
    <n v="30"/>
    <n v="2.5"/>
    <n v="39"/>
    <x v="0"/>
    <n v="1"/>
    <n v="30"/>
    <n v="0"/>
    <n v="1293"/>
    <n v="283.49025000000006"/>
    <n v="0"/>
    <n v="0"/>
    <n v="0"/>
    <n v="0"/>
    <n v="0"/>
    <n v="0"/>
    <n v="0"/>
    <n v="0"/>
    <n v="0"/>
    <n v="0"/>
    <n v="0"/>
    <n v="0"/>
    <n v="26.5"/>
    <n v="0"/>
    <n v="0"/>
    <n v="0"/>
    <n v="0"/>
    <n v="5.9346750000000004"/>
    <n v="0"/>
    <n v="0"/>
  </r>
  <r>
    <d v="2020-04-01T00:00:00"/>
    <x v="0"/>
    <s v="P"/>
    <s v="Active"/>
    <n v="284"/>
    <x v="283"/>
    <s v="N"/>
    <x v="16"/>
    <n v="1031"/>
    <x v="5"/>
    <s v="Niederl. 5"/>
    <n v="1"/>
    <s v="Department"/>
    <s v="Supervisor"/>
    <s v="Non-Mgm."/>
    <s v="ang."/>
    <s v="M"/>
    <d v="2014-05-15T00:00:00"/>
    <m/>
    <s v=""/>
    <n v="5"/>
    <d v="1983-10-20T00:00:00"/>
    <n v="36"/>
    <s v="N"/>
    <n v="30"/>
    <n v="2.5"/>
    <n v="39"/>
    <x v="0"/>
    <n v="1"/>
    <n v="30"/>
    <n v="0"/>
    <n v="1294"/>
    <n v="283.70950000000005"/>
    <n v="0"/>
    <n v="0"/>
    <n v="30"/>
    <n v="0"/>
    <n v="0"/>
    <n v="0"/>
    <n v="0"/>
    <n v="0"/>
    <n v="0"/>
    <n v="0"/>
    <n v="0"/>
    <n v="0"/>
    <n v="26.5"/>
    <n v="0"/>
    <n v="0"/>
    <n v="0"/>
    <n v="0"/>
    <n v="12.653175000000001"/>
    <n v="83.79"/>
    <n v="0"/>
  </r>
  <r>
    <d v="2020-04-01T00:00:00"/>
    <x v="0"/>
    <s v="P"/>
    <s v="Active"/>
    <n v="285"/>
    <x v="284"/>
    <s v="N"/>
    <x v="22"/>
    <n v="1047"/>
    <x v="9"/>
    <s v="Niederl. 4"/>
    <n v="1"/>
    <s v="Department"/>
    <s v="Supervisor"/>
    <s v="Non-Mgm."/>
    <s v="ang."/>
    <s v="M"/>
    <d v="2014-06-01T00:00:00"/>
    <m/>
    <s v=""/>
    <n v="5"/>
    <d v="1965-07-27T00:00:00"/>
    <n v="54"/>
    <s v="J"/>
    <n v="30"/>
    <n v="2.5"/>
    <n v="39"/>
    <x v="0"/>
    <n v="1"/>
    <n v="30"/>
    <n v="0"/>
    <n v="1295"/>
    <n v="283.92875000000004"/>
    <n v="0"/>
    <n v="0"/>
    <n v="0"/>
    <n v="0"/>
    <n v="0"/>
    <n v="0"/>
    <n v="0"/>
    <n v="0"/>
    <n v="0"/>
    <n v="0"/>
    <n v="74.711538461538453"/>
    <n v="59.354166666666671"/>
    <n v="26.5"/>
    <n v="0"/>
    <n v="0"/>
    <n v="0"/>
    <n v="0"/>
    <n v="35.958689663461541"/>
    <n v="0"/>
    <n v="0"/>
  </r>
  <r>
    <d v="2020-04-01T00:00:00"/>
    <x v="0"/>
    <s v="P"/>
    <s v="Active"/>
    <n v="286"/>
    <x v="285"/>
    <s v="N"/>
    <x v="22"/>
    <n v="1053"/>
    <x v="3"/>
    <s v="Niederl. 8"/>
    <n v="1"/>
    <s v="Department"/>
    <s v="Supervisor"/>
    <s v="Non-Mgm."/>
    <s v="ang."/>
    <s v="M"/>
    <d v="2014-06-01T00:00:00"/>
    <m/>
    <s v=""/>
    <n v="5"/>
    <d v="1991-07-09T00:00:00"/>
    <n v="28"/>
    <s v="J"/>
    <n v="30"/>
    <n v="2.5"/>
    <n v="39"/>
    <x v="0"/>
    <n v="1"/>
    <n v="30"/>
    <n v="0"/>
    <n v="1296"/>
    <n v="284.14800000000002"/>
    <n v="0"/>
    <n v="0"/>
    <n v="0"/>
    <n v="0"/>
    <n v="0"/>
    <n v="0"/>
    <n v="0"/>
    <n v="0"/>
    <n v="0"/>
    <n v="0"/>
    <n v="74.769230769230774"/>
    <n v="59.400000000000006"/>
    <n v="26.5"/>
    <n v="0"/>
    <n v="0"/>
    <n v="0"/>
    <n v="0"/>
    <n v="35.981874230769236"/>
    <n v="0"/>
    <n v="0"/>
  </r>
  <r>
    <d v="2020-04-01T00:00:00"/>
    <x v="0"/>
    <s v="P"/>
    <s v="Active"/>
    <n v="287"/>
    <x v="286"/>
    <s v="N"/>
    <x v="20"/>
    <n v="1051"/>
    <x v="3"/>
    <s v="Niederl. 8"/>
    <n v="1"/>
    <s v="Department"/>
    <s v="Supervisor"/>
    <s v="Non-Mgm."/>
    <s v="ang."/>
    <s v="M"/>
    <d v="2014-06-01T00:00:00"/>
    <m/>
    <s v=""/>
    <n v="5"/>
    <d v="1988-09-05T00:00:00"/>
    <n v="31"/>
    <s v="J"/>
    <n v="30"/>
    <n v="2.5"/>
    <n v="39"/>
    <x v="0"/>
    <n v="1"/>
    <n v="30"/>
    <n v="0"/>
    <n v="1297"/>
    <n v="284.36725000000001"/>
    <n v="0"/>
    <n v="0"/>
    <n v="0"/>
    <n v="0"/>
    <n v="0"/>
    <n v="0"/>
    <n v="0"/>
    <n v="0"/>
    <n v="0"/>
    <n v="0"/>
    <n v="74.82692307692308"/>
    <n v="59.445833333333333"/>
    <n v="26.5"/>
    <n v="0"/>
    <n v="0"/>
    <n v="0"/>
    <n v="0"/>
    <n v="36.005058798076924"/>
    <n v="0"/>
    <n v="0"/>
  </r>
  <r>
    <d v="2020-04-01T00:00:00"/>
    <x v="0"/>
    <s v="P"/>
    <s v="Active"/>
    <n v="288"/>
    <x v="287"/>
    <s v="N"/>
    <x v="17"/>
    <n v="1088"/>
    <x v="0"/>
    <s v="Niederl. 3"/>
    <n v="1"/>
    <s v="Department"/>
    <s v="Supervisor"/>
    <s v="Supervisor"/>
    <s v="ang."/>
    <s v="W"/>
    <d v="2014-07-01T00:00:00"/>
    <m/>
    <s v=""/>
    <n v="5"/>
    <d v="1983-09-27T00:00:00"/>
    <n v="36"/>
    <s v="N"/>
    <n v="30"/>
    <n v="2.5"/>
    <n v="39"/>
    <x v="0"/>
    <n v="1"/>
    <n v="30"/>
    <n v="0"/>
    <n v="1298"/>
    <n v="284.5865"/>
    <n v="0"/>
    <n v="0"/>
    <n v="0"/>
    <n v="0"/>
    <n v="0"/>
    <n v="0"/>
    <n v="0"/>
    <n v="0"/>
    <n v="0"/>
    <n v="0"/>
    <n v="0"/>
    <n v="0"/>
    <n v="26.5"/>
    <n v="0"/>
    <n v="0"/>
    <n v="0"/>
    <n v="0"/>
    <n v="5.9346750000000004"/>
    <n v="0"/>
    <n v="0"/>
  </r>
  <r>
    <d v="2020-04-01T00:00:00"/>
    <x v="0"/>
    <s v="P"/>
    <s v="Active"/>
    <n v="289"/>
    <x v="288"/>
    <s v="N"/>
    <x v="22"/>
    <n v="1035"/>
    <x v="5"/>
    <s v="Niederl. 5"/>
    <n v="1"/>
    <s v="Department"/>
    <s v="Supervisor"/>
    <s v="Non-Mgm."/>
    <s v="ang."/>
    <s v="M"/>
    <d v="2014-07-01T00:00:00"/>
    <m/>
    <s v=""/>
    <n v="5"/>
    <d v="1983-09-02T00:00:00"/>
    <n v="36"/>
    <s v="J"/>
    <n v="30"/>
    <n v="2.5"/>
    <n v="39"/>
    <x v="0"/>
    <n v="1"/>
    <n v="30"/>
    <n v="0"/>
    <n v="1299"/>
    <n v="284.80574999999999"/>
    <n v="0"/>
    <n v="0"/>
    <n v="0"/>
    <n v="0"/>
    <n v="0"/>
    <n v="0"/>
    <n v="0"/>
    <n v="0"/>
    <n v="0"/>
    <n v="0"/>
    <n v="74.942307692307693"/>
    <n v="59.537500000000001"/>
    <n v="26.5"/>
    <n v="0"/>
    <n v="0"/>
    <n v="0"/>
    <n v="0"/>
    <n v="36.051427932692313"/>
    <n v="0"/>
    <n v="0"/>
  </r>
  <r>
    <d v="2020-04-01T00:00:00"/>
    <x v="0"/>
    <s v="P"/>
    <s v="Active"/>
    <n v="290"/>
    <x v="289"/>
    <s v="N"/>
    <x v="47"/>
    <n v="1016"/>
    <x v="1"/>
    <s v="Niederl. 1"/>
    <n v="1"/>
    <s v="Department"/>
    <s v="Supervisor"/>
    <s v="Non-Mgm."/>
    <s v="ang."/>
    <s v="W"/>
    <d v="2014-07-01T00:00:00"/>
    <m/>
    <s v=""/>
    <n v="5"/>
    <d v="1989-01-29T00:00:00"/>
    <n v="30"/>
    <s v="N"/>
    <n v="30"/>
    <n v="2.5"/>
    <n v="39"/>
    <x v="0"/>
    <n v="1"/>
    <n v="30"/>
    <n v="0"/>
    <n v="1300"/>
    <n v="285.02500000000003"/>
    <n v="0"/>
    <n v="0"/>
    <n v="0"/>
    <n v="0"/>
    <n v="0"/>
    <n v="0"/>
    <n v="0"/>
    <n v="0"/>
    <n v="0"/>
    <n v="0"/>
    <n v="0"/>
    <n v="0"/>
    <n v="26.5"/>
    <n v="0"/>
    <n v="0"/>
    <n v="0"/>
    <n v="0"/>
    <n v="5.9346750000000004"/>
    <n v="0"/>
    <n v="0"/>
  </r>
  <r>
    <d v="2020-04-01T00:00:00"/>
    <x v="0"/>
    <s v="P"/>
    <s v="Active"/>
    <n v="291"/>
    <x v="290"/>
    <s v="N"/>
    <x v="22"/>
    <n v="1060"/>
    <x v="2"/>
    <s v="Niederl. 7"/>
    <n v="1"/>
    <s v="Department"/>
    <s v="Supervisor"/>
    <s v="Non-Mgm."/>
    <s v="ang."/>
    <s v="M"/>
    <d v="2014-09-01T00:00:00"/>
    <m/>
    <s v=""/>
    <n v="5"/>
    <d v="1989-11-09T00:00:00"/>
    <n v="30"/>
    <s v="J"/>
    <n v="30"/>
    <n v="2.5"/>
    <n v="39"/>
    <x v="0"/>
    <n v="1"/>
    <n v="30"/>
    <n v="0"/>
    <n v="1301"/>
    <n v="285.24425000000002"/>
    <n v="0"/>
    <n v="0"/>
    <n v="0"/>
    <n v="0"/>
    <n v="0"/>
    <n v="0"/>
    <n v="0"/>
    <n v="0"/>
    <n v="0"/>
    <n v="0"/>
    <n v="75.057692307692307"/>
    <n v="59.629166666666677"/>
    <n v="26.5"/>
    <n v="0"/>
    <n v="0"/>
    <n v="0"/>
    <n v="0"/>
    <n v="36.097797067307695"/>
    <n v="0"/>
    <n v="0"/>
  </r>
  <r>
    <d v="2020-04-01T00:00:00"/>
    <x v="0"/>
    <s v="P"/>
    <s v="Active"/>
    <n v="292"/>
    <x v="291"/>
    <s v="N"/>
    <x v="15"/>
    <n v="1050"/>
    <x v="3"/>
    <s v="Niederl. 8"/>
    <n v="1"/>
    <s v="Department"/>
    <s v="Supervisor"/>
    <s v="Non-Mgm."/>
    <s v="ang."/>
    <s v="W"/>
    <d v="2017-01-24T00:00:00"/>
    <m/>
    <s v=""/>
    <n v="2"/>
    <d v="1996-08-31T00:00:00"/>
    <n v="23"/>
    <s v="J"/>
    <n v="30"/>
    <n v="2.5"/>
    <n v="39"/>
    <x v="0"/>
    <n v="1"/>
    <n v="30"/>
    <n v="0"/>
    <n v="1302"/>
    <n v="285.46350000000001"/>
    <n v="0"/>
    <n v="0"/>
    <n v="0"/>
    <n v="0"/>
    <n v="0"/>
    <n v="0"/>
    <n v="0"/>
    <n v="0"/>
    <n v="0"/>
    <n v="0"/>
    <n v="75.115384615384613"/>
    <n v="59.675000000000004"/>
    <n v="26.5"/>
    <n v="0"/>
    <n v="0"/>
    <n v="0"/>
    <n v="0"/>
    <n v="36.12098163461539"/>
    <n v="0"/>
    <n v="0"/>
  </r>
  <r>
    <d v="2020-04-01T00:00:00"/>
    <x v="0"/>
    <s v="P"/>
    <s v="Active"/>
    <n v="293"/>
    <x v="292"/>
    <s v="N"/>
    <x v="16"/>
    <n v="1067"/>
    <x v="11"/>
    <s v="Niederl. 12"/>
    <n v="1"/>
    <s v="Department"/>
    <s v="Supervisor"/>
    <s v="Non-Mgm."/>
    <s v="ang."/>
    <s v="M"/>
    <d v="2014-09-01T00:00:00"/>
    <m/>
    <s v=""/>
    <n v="5"/>
    <d v="1994-06-21T00:00:00"/>
    <n v="25"/>
    <s v="N"/>
    <n v="30"/>
    <n v="2.5"/>
    <n v="39"/>
    <x v="0"/>
    <n v="1"/>
    <n v="30"/>
    <n v="0"/>
    <n v="1303"/>
    <n v="285.68275000000006"/>
    <n v="0"/>
    <n v="0"/>
    <n v="0"/>
    <n v="0"/>
    <n v="0"/>
    <n v="0"/>
    <n v="0"/>
    <n v="0"/>
    <n v="0"/>
    <n v="0"/>
    <n v="0"/>
    <n v="0"/>
    <n v="26.5"/>
    <n v="0"/>
    <n v="0"/>
    <n v="0"/>
    <n v="0"/>
    <n v="5.9346750000000004"/>
    <n v="0"/>
    <n v="0"/>
  </r>
  <r>
    <d v="2020-04-01T00:00:00"/>
    <x v="0"/>
    <s v="P"/>
    <s v="Active"/>
    <n v="294"/>
    <x v="293"/>
    <s v="N"/>
    <x v="22"/>
    <n v="1029"/>
    <x v="6"/>
    <s v="Niederl. 10"/>
    <n v="1"/>
    <s v="Department"/>
    <s v="Supervisor"/>
    <s v="Non-Mgm."/>
    <s v="ang."/>
    <s v="M"/>
    <d v="2018-01-18T00:00:00"/>
    <m/>
    <s v=""/>
    <n v="1"/>
    <d v="1998-06-01T00:00:00"/>
    <n v="21"/>
    <s v="J"/>
    <n v="30"/>
    <n v="2.5"/>
    <n v="39"/>
    <x v="0"/>
    <n v="1"/>
    <n v="30"/>
    <n v="0"/>
    <n v="1304"/>
    <n v="285.90200000000004"/>
    <n v="0"/>
    <n v="0"/>
    <n v="0"/>
    <n v="0"/>
    <n v="0"/>
    <n v="0"/>
    <n v="0"/>
    <n v="0"/>
    <n v="0"/>
    <n v="0"/>
    <n v="75.230769230769241"/>
    <n v="59.766666666666673"/>
    <n v="26.5"/>
    <n v="0"/>
    <n v="0"/>
    <n v="0"/>
    <n v="0"/>
    <n v="36.167350769230772"/>
    <n v="0"/>
    <n v="1.9716666666666665"/>
  </r>
  <r>
    <d v="2020-04-01T00:00:00"/>
    <x v="0"/>
    <s v="P"/>
    <s v="Active"/>
    <n v="295"/>
    <x v="294"/>
    <s v="N"/>
    <x v="25"/>
    <n v="1002"/>
    <x v="1"/>
    <s v="Niederl. 1"/>
    <n v="1"/>
    <s v="Department"/>
    <s v="Supervisor"/>
    <s v="Non-Mgm."/>
    <s v="ang."/>
    <s v="W"/>
    <d v="2014-09-01T00:00:00"/>
    <m/>
    <s v=""/>
    <n v="5"/>
    <d v="1997-06-29T00:00:00"/>
    <n v="22"/>
    <s v="N"/>
    <n v="30"/>
    <n v="2.5"/>
    <n v="39"/>
    <x v="0"/>
    <n v="1"/>
    <n v="30"/>
    <n v="0"/>
    <n v="1305"/>
    <n v="286.12125000000003"/>
    <n v="0"/>
    <n v="0"/>
    <n v="0"/>
    <n v="0"/>
    <n v="0"/>
    <n v="0"/>
    <n v="0"/>
    <n v="0"/>
    <n v="0"/>
    <n v="0"/>
    <n v="0"/>
    <n v="0"/>
    <n v="26.5"/>
    <n v="0"/>
    <n v="0"/>
    <n v="0"/>
    <n v="0"/>
    <n v="5.9346750000000004"/>
    <n v="0"/>
    <n v="0"/>
  </r>
  <r>
    <d v="2020-04-01T00:00:00"/>
    <x v="0"/>
    <s v="P"/>
    <s v="Active"/>
    <n v="296"/>
    <x v="295"/>
    <s v="N"/>
    <x v="1"/>
    <n v="1017"/>
    <x v="1"/>
    <s v="Niederl. 1"/>
    <n v="1"/>
    <s v="Department"/>
    <s v="Supervisor"/>
    <s v="Non-Mgm."/>
    <s v="ang."/>
    <s v="W"/>
    <d v="2014-09-01T00:00:00"/>
    <m/>
    <s v=""/>
    <n v="5"/>
    <d v="1998-03-18T00:00:00"/>
    <n v="21"/>
    <s v="N"/>
    <n v="30"/>
    <n v="2.5"/>
    <n v="39"/>
    <x v="0"/>
    <n v="1"/>
    <n v="30"/>
    <n v="0"/>
    <n v="1306"/>
    <n v="286.34050000000002"/>
    <n v="0"/>
    <n v="0"/>
    <n v="0"/>
    <n v="0"/>
    <n v="0"/>
    <n v="0"/>
    <n v="0"/>
    <n v="0"/>
    <n v="0"/>
    <n v="0"/>
    <n v="0"/>
    <n v="0"/>
    <n v="26.5"/>
    <n v="0"/>
    <n v="0"/>
    <n v="0"/>
    <n v="0"/>
    <n v="5.9346750000000004"/>
    <n v="0"/>
    <n v="0"/>
  </r>
  <r>
    <d v="2020-04-01T00:00:00"/>
    <x v="0"/>
    <s v="P"/>
    <s v="Active"/>
    <n v="297"/>
    <x v="296"/>
    <s v="N"/>
    <x v="2"/>
    <n v="1010"/>
    <x v="1"/>
    <s v="Niederl. 1"/>
    <n v="1"/>
    <s v="Department"/>
    <s v="Supervisor"/>
    <s v="Non-Mgm."/>
    <s v="ang."/>
    <s v="M"/>
    <d v="2014-09-01T00:00:00"/>
    <m/>
    <s v=""/>
    <n v="5"/>
    <d v="1998-06-22T00:00:00"/>
    <n v="21"/>
    <s v="N"/>
    <n v="30"/>
    <n v="2.5"/>
    <n v="39"/>
    <x v="0"/>
    <n v="1"/>
    <n v="30"/>
    <n v="0"/>
    <n v="1307"/>
    <n v="286.55975000000001"/>
    <n v="0"/>
    <n v="0"/>
    <n v="0"/>
    <n v="0"/>
    <n v="0"/>
    <n v="0"/>
    <n v="0"/>
    <n v="0"/>
    <n v="0"/>
    <n v="0"/>
    <n v="0"/>
    <n v="0"/>
    <n v="26.5"/>
    <n v="0"/>
    <n v="0"/>
    <n v="0"/>
    <n v="0"/>
    <n v="5.9346750000000004"/>
    <n v="0"/>
    <n v="0"/>
  </r>
  <r>
    <d v="2020-04-01T00:00:00"/>
    <x v="0"/>
    <s v="P"/>
    <s v="Active"/>
    <n v="298"/>
    <x v="297"/>
    <s v="N"/>
    <x v="28"/>
    <n v="1004"/>
    <x v="1"/>
    <s v="Niederl. 1"/>
    <n v="1"/>
    <s v="Department"/>
    <s v="Supervisor"/>
    <s v="Non-Mgm."/>
    <s v="ang."/>
    <s v="W"/>
    <d v="2014-09-01T00:00:00"/>
    <m/>
    <s v=""/>
    <n v="5"/>
    <d v="1998-06-27T00:00:00"/>
    <n v="21"/>
    <s v="N"/>
    <n v="30"/>
    <n v="2.5"/>
    <n v="39"/>
    <x v="0"/>
    <n v="1"/>
    <n v="30"/>
    <n v="0"/>
    <n v="1308"/>
    <n v="286.779"/>
    <n v="0"/>
    <n v="0"/>
    <n v="0"/>
    <n v="0"/>
    <n v="0"/>
    <n v="0"/>
    <n v="0"/>
    <n v="0"/>
    <n v="0"/>
    <n v="0"/>
    <n v="0"/>
    <n v="0"/>
    <n v="26.5"/>
    <n v="0"/>
    <n v="0"/>
    <n v="0"/>
    <n v="0"/>
    <n v="5.9346750000000004"/>
    <n v="0"/>
    <n v="0"/>
  </r>
  <r>
    <d v="2020-04-01T00:00:00"/>
    <x v="0"/>
    <s v="P"/>
    <s v="Active"/>
    <n v="299"/>
    <x v="298"/>
    <s v="N"/>
    <x v="22"/>
    <n v="1041"/>
    <x v="4"/>
    <s v="Niederl. 6"/>
    <n v="1"/>
    <s v="Department"/>
    <s v="Supervisor"/>
    <s v="Non-Mgm."/>
    <s v="ang."/>
    <s v="M"/>
    <d v="2014-10-18T00:00:00"/>
    <m/>
    <s v=""/>
    <n v="5"/>
    <d v="1965-09-15T00:00:00"/>
    <n v="54"/>
    <s v="J"/>
    <n v="30"/>
    <n v="2.5"/>
    <n v="39"/>
    <x v="0"/>
    <n v="1"/>
    <n v="30"/>
    <n v="0"/>
    <n v="1309"/>
    <n v="286.99824999999998"/>
    <n v="0"/>
    <n v="0"/>
    <n v="0"/>
    <n v="0"/>
    <n v="0"/>
    <n v="0"/>
    <n v="0"/>
    <n v="0"/>
    <n v="0"/>
    <n v="0"/>
    <n v="75.519230769230774"/>
    <n v="59.995833333333337"/>
    <n v="26.5"/>
    <n v="0"/>
    <n v="0"/>
    <n v="0"/>
    <n v="0"/>
    <n v="36.283273605769232"/>
    <n v="0"/>
    <n v="0"/>
  </r>
  <r>
    <d v="2020-04-01T00:00:00"/>
    <x v="0"/>
    <s v="P"/>
    <s v="Active"/>
    <n v="300"/>
    <x v="299"/>
    <s v="Y"/>
    <x v="13"/>
    <n v="1030"/>
    <x v="5"/>
    <s v="Niederl. 5"/>
    <n v="0.5"/>
    <s v="Department"/>
    <s v="Supervisor"/>
    <s v="Non-Mgm."/>
    <s v="ang."/>
    <s v="W"/>
    <d v="2014-10-01T00:00:00"/>
    <m/>
    <s v=""/>
    <n v="5"/>
    <d v="1967-03-19T00:00:00"/>
    <n v="52"/>
    <s v="J"/>
    <n v="30"/>
    <n v="2.5"/>
    <n v="39"/>
    <x v="0"/>
    <n v="0.5"/>
    <n v="30"/>
    <n v="0"/>
    <n v="1310"/>
    <n v="287.21749999999997"/>
    <n v="0"/>
    <n v="0"/>
    <n v="0"/>
    <n v="0"/>
    <n v="0"/>
    <n v="0"/>
    <n v="0"/>
    <n v="0"/>
    <n v="0"/>
    <n v="0"/>
    <n v="75.57692307692308"/>
    <n v="60.041666666666671"/>
    <n v="13.25"/>
    <n v="0"/>
    <n v="0"/>
    <n v="0"/>
    <n v="0"/>
    <n v="33.339120673076927"/>
    <n v="0"/>
    <n v="0"/>
  </r>
  <r>
    <d v="2020-04-01T00:00:00"/>
    <x v="0"/>
    <s v="P"/>
    <s v="Active"/>
    <n v="300"/>
    <x v="299"/>
    <s v="Y"/>
    <x v="13"/>
    <n v="1036"/>
    <x v="4"/>
    <s v="Niederl. 6"/>
    <n v="0.5"/>
    <s v="Department"/>
    <s v="Supervisor"/>
    <s v="Non-Mgm."/>
    <s v="ang."/>
    <s v="W"/>
    <d v="2014-10-01T00:00:00"/>
    <m/>
    <s v=""/>
    <n v="5"/>
    <d v="1967-03-19T00:00:00"/>
    <n v="52"/>
    <s v="J"/>
    <n v="30"/>
    <n v="2.5"/>
    <n v="39"/>
    <x v="0"/>
    <n v="0.5"/>
    <n v="30"/>
    <n v="0"/>
    <n v="1311"/>
    <n v="287.43675000000007"/>
    <n v="0"/>
    <n v="0"/>
    <n v="0"/>
    <n v="0"/>
    <n v="0"/>
    <n v="0"/>
    <n v="0"/>
    <n v="0"/>
    <n v="0"/>
    <n v="0"/>
    <n v="75.634615384615387"/>
    <n v="60.087500000000006"/>
    <n v="13.25"/>
    <n v="0"/>
    <n v="0"/>
    <n v="0"/>
    <n v="0"/>
    <n v="33.362305240384622"/>
    <n v="0"/>
    <n v="0"/>
  </r>
  <r>
    <d v="2020-04-01T00:00:00"/>
    <x v="0"/>
    <s v="P"/>
    <s v="Active"/>
    <n v="301"/>
    <x v="300"/>
    <s v="N"/>
    <x v="14"/>
    <n v="1003"/>
    <x v="1"/>
    <s v="Niederl. 1"/>
    <n v="1"/>
    <s v="Department"/>
    <s v="Supervisor"/>
    <s v="Supervisor"/>
    <s v="ang."/>
    <s v="M"/>
    <d v="2007-09-01T00:00:00"/>
    <m/>
    <s v=""/>
    <n v="12"/>
    <d v="1990-12-26T00:00:00"/>
    <n v="29"/>
    <s v="N"/>
    <n v="30"/>
    <n v="2.5"/>
    <n v="39"/>
    <x v="0"/>
    <n v="1"/>
    <n v="30"/>
    <n v="0"/>
    <n v="1312"/>
    <n v="287.65600000000001"/>
    <n v="0"/>
    <n v="0"/>
    <n v="0"/>
    <n v="0"/>
    <n v="0"/>
    <n v="0"/>
    <n v="0"/>
    <n v="0"/>
    <n v="0"/>
    <n v="0"/>
    <n v="0"/>
    <n v="0"/>
    <n v="26.5"/>
    <n v="0"/>
    <n v="0"/>
    <n v="0"/>
    <n v="0"/>
    <n v="5.9346750000000004"/>
    <n v="0"/>
    <n v="0"/>
  </r>
  <r>
    <d v="2020-04-01T00:00:00"/>
    <x v="0"/>
    <s v="P"/>
    <s v="Active"/>
    <n v="302"/>
    <x v="301"/>
    <s v="N"/>
    <x v="44"/>
    <n v="1084"/>
    <x v="0"/>
    <s v="Niederl. 3"/>
    <n v="1"/>
    <s v="Department"/>
    <s v="Supervisor"/>
    <s v="Non-Mgm."/>
    <s v="ang."/>
    <s v="M"/>
    <d v="2014-11-01T00:00:00"/>
    <m/>
    <s v=""/>
    <n v="5"/>
    <d v="1990-05-06T00:00:00"/>
    <n v="29"/>
    <s v="N"/>
    <n v="30"/>
    <n v="2.5"/>
    <n v="39"/>
    <x v="0"/>
    <n v="1"/>
    <n v="30"/>
    <n v="0"/>
    <n v="1313"/>
    <n v="287.87524999999999"/>
    <n v="0"/>
    <n v="0"/>
    <n v="0"/>
    <n v="0"/>
    <n v="0"/>
    <n v="0"/>
    <n v="0"/>
    <n v="0"/>
    <n v="0"/>
    <n v="0"/>
    <n v="0"/>
    <n v="0"/>
    <n v="26.5"/>
    <n v="0"/>
    <n v="0"/>
    <n v="0"/>
    <n v="0"/>
    <n v="5.9346750000000004"/>
    <n v="0"/>
    <n v="0"/>
  </r>
  <r>
    <d v="2020-04-01T00:00:00"/>
    <x v="0"/>
    <s v="P"/>
    <s v="Active"/>
    <n v="303"/>
    <x v="302"/>
    <s v="N"/>
    <x v="23"/>
    <n v="1068"/>
    <x v="0"/>
    <s v="Niederl. 3"/>
    <n v="1"/>
    <s v="Department"/>
    <s v="Supervisor"/>
    <s v="Non-Mgm."/>
    <s v="ang."/>
    <s v="W"/>
    <d v="2014-12-01T00:00:00"/>
    <m/>
    <s v=""/>
    <n v="5"/>
    <d v="1957-10-23T00:00:00"/>
    <n v="62"/>
    <s v="N"/>
    <n v="12"/>
    <n v="1"/>
    <n v="16"/>
    <x v="0"/>
    <n v="0.41025641025641024"/>
    <n v="30"/>
    <n v="0"/>
    <n v="1314"/>
    <n v="288.09450000000004"/>
    <n v="0"/>
    <n v="0"/>
    <n v="0"/>
    <n v="0"/>
    <n v="0"/>
    <n v="0"/>
    <n v="0"/>
    <n v="0"/>
    <n v="0"/>
    <n v="0"/>
    <n v="0"/>
    <n v="0"/>
    <n v="26.5"/>
    <n v="0"/>
    <n v="0"/>
    <n v="0"/>
    <n v="0"/>
    <n v="5.9346750000000004"/>
    <n v="0"/>
    <n v="0"/>
  </r>
  <r>
    <d v="2020-04-01T00:00:00"/>
    <x v="0"/>
    <s v="P"/>
    <s v="Active"/>
    <n v="304"/>
    <x v="303"/>
    <s v="N"/>
    <x v="44"/>
    <n v="1084"/>
    <x v="0"/>
    <s v="Niederl. 3"/>
    <n v="1"/>
    <s v="Department"/>
    <s v="Supervisor"/>
    <s v="Non-Mgm."/>
    <s v="ang."/>
    <s v="M"/>
    <d v="2007-09-01T00:00:00"/>
    <m/>
    <s v=""/>
    <n v="12"/>
    <d v="1974-03-15T00:00:00"/>
    <n v="45"/>
    <s v="N"/>
    <n v="30"/>
    <n v="2.5"/>
    <n v="39"/>
    <x v="0"/>
    <n v="1"/>
    <n v="30"/>
    <n v="0"/>
    <n v="1315"/>
    <n v="288.31375000000003"/>
    <n v="0"/>
    <n v="0"/>
    <n v="0"/>
    <n v="0"/>
    <n v="0"/>
    <n v="0"/>
    <n v="0"/>
    <n v="0"/>
    <n v="0"/>
    <n v="0"/>
    <n v="0"/>
    <n v="0"/>
    <n v="26.5"/>
    <n v="0"/>
    <n v="0"/>
    <n v="0"/>
    <n v="0"/>
    <n v="5.9346750000000004"/>
    <n v="0"/>
    <n v="0"/>
  </r>
  <r>
    <d v="2020-04-01T00:00:00"/>
    <x v="0"/>
    <s v="P"/>
    <s v="Active"/>
    <n v="305"/>
    <x v="304"/>
    <s v="N"/>
    <x v="44"/>
    <n v="1084"/>
    <x v="0"/>
    <s v="Niederl. 3"/>
    <n v="1"/>
    <s v="Department"/>
    <s v="Supervisor"/>
    <s v="Non-Mgm."/>
    <s v="ang."/>
    <s v="M"/>
    <d v="2014-12-01T00:00:00"/>
    <m/>
    <s v=""/>
    <n v="5"/>
    <d v="1970-06-16T00:00:00"/>
    <n v="49"/>
    <s v="N"/>
    <n v="30"/>
    <n v="2.5"/>
    <n v="39"/>
    <x v="0"/>
    <n v="1"/>
    <n v="30"/>
    <n v="0"/>
    <n v="1316"/>
    <n v="288.53300000000002"/>
    <n v="0"/>
    <n v="0"/>
    <n v="0"/>
    <n v="0"/>
    <n v="0"/>
    <n v="0"/>
    <n v="0"/>
    <n v="0"/>
    <n v="0"/>
    <n v="0"/>
    <n v="0"/>
    <n v="0"/>
    <n v="26.5"/>
    <n v="0"/>
    <n v="0"/>
    <n v="0"/>
    <n v="0"/>
    <n v="5.9346750000000004"/>
    <n v="0"/>
    <n v="0"/>
  </r>
  <r>
    <d v="2020-04-01T00:00:00"/>
    <x v="0"/>
    <s v="P"/>
    <s v="Active"/>
    <n v="306"/>
    <x v="305"/>
    <s v="N"/>
    <x v="22"/>
    <n v="1029"/>
    <x v="6"/>
    <s v="Niederl. 10"/>
    <n v="1"/>
    <s v="Department"/>
    <s v="Supervisor"/>
    <s v="Non-Mgm."/>
    <s v="ang."/>
    <s v="M"/>
    <d v="2014-12-01T00:00:00"/>
    <m/>
    <s v=""/>
    <n v="5"/>
    <d v="1981-04-29T00:00:00"/>
    <n v="38"/>
    <s v="J"/>
    <n v="30"/>
    <n v="2.5"/>
    <n v="39"/>
    <x v="0"/>
    <n v="1"/>
    <n v="30"/>
    <n v="0"/>
    <n v="1317"/>
    <n v="288.75225"/>
    <n v="0"/>
    <n v="0"/>
    <n v="0"/>
    <n v="0"/>
    <n v="0"/>
    <n v="0"/>
    <n v="0"/>
    <n v="0"/>
    <n v="0"/>
    <n v="0"/>
    <n v="75.980769230769226"/>
    <n v="60.362500000000004"/>
    <n v="26.5"/>
    <n v="0"/>
    <n v="0"/>
    <n v="0"/>
    <n v="0"/>
    <n v="36.468750144230775"/>
    <n v="0"/>
    <n v="0"/>
  </r>
  <r>
    <d v="2020-04-01T00:00:00"/>
    <x v="0"/>
    <s v="P"/>
    <s v="Active"/>
    <n v="307"/>
    <x v="306"/>
    <s v="N"/>
    <x v="40"/>
    <n v="1001"/>
    <x v="1"/>
    <s v="Niederl. 1"/>
    <n v="1"/>
    <s v="Department"/>
    <s v="Supervisor"/>
    <s v="Non-Mgm."/>
    <s v="ang."/>
    <s v="M"/>
    <d v="2013-09-01T00:00:00"/>
    <m/>
    <s v=""/>
    <n v="6"/>
    <d v="1975-12-03T00:00:00"/>
    <n v="44"/>
    <s v="N"/>
    <n v="30"/>
    <n v="2.5"/>
    <n v="39"/>
    <x v="0"/>
    <n v="1"/>
    <n v="30"/>
    <n v="0"/>
    <n v="1318"/>
    <n v="288.97149999999999"/>
    <n v="0"/>
    <n v="0"/>
    <n v="0"/>
    <n v="0"/>
    <n v="0"/>
    <n v="0"/>
    <n v="0"/>
    <n v="0"/>
    <n v="0"/>
    <n v="0"/>
    <n v="0"/>
    <n v="0"/>
    <n v="26.5"/>
    <n v="0"/>
    <n v="0"/>
    <n v="0"/>
    <n v="0"/>
    <n v="5.9346750000000004"/>
    <n v="0"/>
    <n v="0"/>
  </r>
  <r>
    <d v="2020-04-01T00:00:00"/>
    <x v="0"/>
    <s v="P"/>
    <s v="Active"/>
    <n v="308"/>
    <x v="307"/>
    <s v="N"/>
    <x v="33"/>
    <n v="1000"/>
    <x v="1"/>
    <s v="Niederl. 1"/>
    <n v="1"/>
    <s v="Department"/>
    <s v="Supervisor"/>
    <s v="Non-Mgm."/>
    <s v="ang."/>
    <s v="M"/>
    <d v="2003-09-01T00:00:00"/>
    <m/>
    <s v=""/>
    <n v="16"/>
    <d v="1986-12-14T00:00:00"/>
    <n v="33"/>
    <s v="N"/>
    <n v="30"/>
    <n v="2.5"/>
    <n v="39"/>
    <x v="0"/>
    <n v="1"/>
    <n v="30"/>
    <n v="0"/>
    <n v="1319"/>
    <n v="289.19074999999998"/>
    <n v="0"/>
    <n v="0"/>
    <n v="0"/>
    <n v="0"/>
    <n v="0"/>
    <n v="0"/>
    <n v="0"/>
    <n v="0"/>
    <n v="0"/>
    <n v="0"/>
    <n v="0"/>
    <n v="0"/>
    <n v="26.5"/>
    <n v="0"/>
    <n v="0"/>
    <n v="0"/>
    <n v="0"/>
    <n v="5.9346750000000004"/>
    <n v="0"/>
    <n v="0"/>
  </r>
  <r>
    <d v="2020-04-01T00:00:00"/>
    <x v="0"/>
    <s v="P"/>
    <s v="Active"/>
    <n v="309"/>
    <x v="308"/>
    <s v="N"/>
    <x v="41"/>
    <n v="1006"/>
    <x v="1"/>
    <s v="Niederl. 1"/>
    <n v="1"/>
    <s v="Department"/>
    <s v="Supervisor"/>
    <s v="Non-Mgm."/>
    <s v="ang."/>
    <s v="M"/>
    <d v="2000-09-01T00:00:00"/>
    <m/>
    <s v=""/>
    <n v="19"/>
    <d v="1983-01-04T00:00:00"/>
    <n v="37"/>
    <s v="N"/>
    <n v="30"/>
    <n v="2.5"/>
    <n v="39"/>
    <x v="0"/>
    <n v="1"/>
    <n v="30"/>
    <n v="0"/>
    <n v="1320"/>
    <n v="289.40999999999997"/>
    <n v="0"/>
    <n v="0"/>
    <n v="0"/>
    <n v="0"/>
    <n v="0"/>
    <n v="0"/>
    <n v="0"/>
    <n v="0"/>
    <n v="0"/>
    <n v="0"/>
    <n v="0"/>
    <n v="0"/>
    <n v="26.5"/>
    <n v="0"/>
    <n v="0"/>
    <n v="0"/>
    <n v="0"/>
    <n v="5.9346750000000004"/>
    <n v="0"/>
    <n v="28.601666666666667"/>
  </r>
  <r>
    <d v="2020-04-01T00:00:00"/>
    <x v="0"/>
    <s v="P"/>
    <s v="Active"/>
    <n v="310"/>
    <x v="309"/>
    <s v="N"/>
    <x v="41"/>
    <n v="1006"/>
    <x v="1"/>
    <s v="Niederl. 1"/>
    <n v="1"/>
    <s v="Department"/>
    <s v="Supervisor"/>
    <s v="Non-Mgm."/>
    <s v="ang."/>
    <s v="M"/>
    <d v="2006-09-01T00:00:00"/>
    <m/>
    <s v=""/>
    <n v="13"/>
    <d v="1990-10-07T00:00:00"/>
    <n v="29"/>
    <s v="N"/>
    <n v="30"/>
    <n v="2.5"/>
    <n v="39"/>
    <x v="0"/>
    <n v="1"/>
    <n v="30"/>
    <n v="0"/>
    <n v="1321"/>
    <n v="289.62925000000001"/>
    <n v="0"/>
    <n v="0"/>
    <n v="0"/>
    <n v="0"/>
    <n v="0"/>
    <n v="0"/>
    <n v="0"/>
    <n v="0"/>
    <n v="0"/>
    <n v="0"/>
    <n v="0"/>
    <n v="0"/>
    <n v="26.5"/>
    <n v="0"/>
    <n v="0"/>
    <n v="0"/>
    <n v="0"/>
    <n v="5.9346750000000004"/>
    <n v="0"/>
    <n v="0"/>
  </r>
  <r>
    <d v="2020-04-01T00:00:00"/>
    <x v="0"/>
    <s v="P"/>
    <s v="Active"/>
    <n v="311"/>
    <x v="310"/>
    <s v="N"/>
    <x v="41"/>
    <n v="1006"/>
    <x v="1"/>
    <s v="Niederl. 1"/>
    <n v="1"/>
    <s v="Department"/>
    <s v="Supervisor"/>
    <s v="Non-Mgm."/>
    <s v="ang."/>
    <s v="M"/>
    <d v="1998-03-02T00:00:00"/>
    <m/>
    <s v=""/>
    <n v="21"/>
    <d v="1979-06-01T00:00:00"/>
    <n v="40"/>
    <s v="N"/>
    <n v="30"/>
    <n v="2.5"/>
    <n v="39"/>
    <x v="0"/>
    <n v="1"/>
    <n v="30"/>
    <n v="0"/>
    <n v="1322"/>
    <n v="289.8485"/>
    <n v="0"/>
    <n v="0"/>
    <n v="0"/>
    <n v="0"/>
    <n v="0"/>
    <n v="0"/>
    <n v="0"/>
    <n v="0"/>
    <n v="0"/>
    <n v="0"/>
    <n v="0"/>
    <n v="0"/>
    <n v="26.5"/>
    <n v="0"/>
    <n v="0"/>
    <n v="0"/>
    <n v="0"/>
    <n v="5.9346750000000004"/>
    <n v="0"/>
    <n v="0"/>
  </r>
  <r>
    <d v="2020-04-01T00:00:00"/>
    <x v="0"/>
    <s v="P"/>
    <s v="Active"/>
    <n v="312"/>
    <x v="311"/>
    <s v="N"/>
    <x v="18"/>
    <n v="1080"/>
    <x v="0"/>
    <s v="Niederl. 3"/>
    <n v="1"/>
    <s v="Department"/>
    <s v="Supervisor"/>
    <s v="Supervisor"/>
    <s v="ang."/>
    <s v="W"/>
    <d v="2015-01-15T00:00:00"/>
    <m/>
    <s v=""/>
    <n v="5"/>
    <d v="1971-01-05T00:00:00"/>
    <n v="49"/>
    <s v="N"/>
    <n v="30"/>
    <n v="2.5"/>
    <n v="39"/>
    <x v="0"/>
    <n v="1"/>
    <n v="30"/>
    <n v="0"/>
    <n v="1323"/>
    <n v="290.06775000000005"/>
    <n v="0"/>
    <n v="0"/>
    <n v="0"/>
    <n v="0"/>
    <n v="0"/>
    <n v="0"/>
    <n v="0"/>
    <n v="0"/>
    <n v="0"/>
    <n v="0"/>
    <n v="0"/>
    <n v="0"/>
    <n v="26.5"/>
    <n v="0"/>
    <n v="0"/>
    <n v="0"/>
    <n v="0"/>
    <n v="5.9346750000000004"/>
    <n v="0"/>
    <n v="2.1733333333333333"/>
  </r>
  <r>
    <d v="2020-04-01T00:00:00"/>
    <x v="0"/>
    <s v="P"/>
    <s v="Active"/>
    <n v="313"/>
    <x v="312"/>
    <s v="N"/>
    <x v="2"/>
    <n v="1010"/>
    <x v="1"/>
    <s v="Niederl. 1"/>
    <n v="1"/>
    <s v="Department"/>
    <s v="Supervisor"/>
    <s v="Non-Mgm."/>
    <s v="ang."/>
    <s v="W"/>
    <d v="2015-01-01T00:00:00"/>
    <m/>
    <s v=""/>
    <n v="5"/>
    <d v="1982-07-01T00:00:00"/>
    <n v="37"/>
    <s v="N"/>
    <n v="30"/>
    <n v="2.5"/>
    <n v="39"/>
    <x v="0"/>
    <n v="1"/>
    <n v="30"/>
    <n v="0"/>
    <n v="1324"/>
    <n v="290.28700000000003"/>
    <n v="0"/>
    <n v="0"/>
    <n v="0"/>
    <n v="0"/>
    <n v="0"/>
    <n v="0"/>
    <n v="0"/>
    <n v="0"/>
    <n v="0"/>
    <n v="0"/>
    <n v="0"/>
    <n v="0"/>
    <n v="26.5"/>
    <n v="0"/>
    <n v="0"/>
    <n v="0"/>
    <n v="0"/>
    <n v="5.9346750000000004"/>
    <n v="0"/>
    <n v="2.1733333333333333"/>
  </r>
  <r>
    <d v="2020-04-01T00:00:00"/>
    <x v="0"/>
    <s v="P"/>
    <s v="Active"/>
    <n v="314"/>
    <x v="313"/>
    <s v="N"/>
    <x v="9"/>
    <n v="1087"/>
    <x v="0"/>
    <s v="Niederl. 3"/>
    <n v="1"/>
    <s v="Department"/>
    <s v="Supervisor"/>
    <s v="Non-Mgm."/>
    <s v="ang."/>
    <s v="M"/>
    <d v="2015-02-01T00:00:00"/>
    <m/>
    <s v=""/>
    <n v="4"/>
    <d v="1966-08-07T00:00:00"/>
    <n v="53"/>
    <s v="N"/>
    <n v="30"/>
    <n v="2.5"/>
    <n v="39"/>
    <x v="0"/>
    <n v="1"/>
    <n v="30"/>
    <n v="0"/>
    <n v="1325"/>
    <n v="290.50625000000002"/>
    <n v="0"/>
    <n v="0"/>
    <n v="0"/>
    <n v="0"/>
    <n v="0"/>
    <n v="0"/>
    <n v="0"/>
    <n v="0"/>
    <n v="0"/>
    <n v="0"/>
    <n v="0"/>
    <n v="0"/>
    <n v="26.5"/>
    <n v="0"/>
    <n v="0"/>
    <n v="0"/>
    <n v="0"/>
    <n v="5.9346750000000004"/>
    <n v="0"/>
    <n v="2.1733333333333333"/>
  </r>
  <r>
    <d v="2020-04-01T00:00:00"/>
    <x v="0"/>
    <s v="P"/>
    <s v="Active"/>
    <n v="315"/>
    <x v="314"/>
    <s v="N"/>
    <x v="26"/>
    <n v="1091"/>
    <x v="0"/>
    <s v="Niederl. 3"/>
    <n v="1"/>
    <s v="Department"/>
    <s v="Supervisor"/>
    <s v="Manager"/>
    <s v="ang."/>
    <s v="W"/>
    <d v="2015-02-01T00:00:00"/>
    <m/>
    <s v=""/>
    <n v="4"/>
    <d v="1974-08-27T00:00:00"/>
    <n v="45"/>
    <s v="N"/>
    <n v="30"/>
    <n v="2.5"/>
    <n v="39"/>
    <x v="0"/>
    <n v="1"/>
    <n v="30"/>
    <n v="0"/>
    <n v="1326"/>
    <n v="290.72550000000001"/>
    <n v="0"/>
    <n v="0"/>
    <n v="0"/>
    <n v="0"/>
    <n v="0"/>
    <n v="0"/>
    <n v="0"/>
    <n v="0"/>
    <n v="0"/>
    <n v="0"/>
    <n v="0"/>
    <n v="0"/>
    <n v="26.5"/>
    <n v="0"/>
    <n v="0"/>
    <n v="0"/>
    <n v="0"/>
    <n v="5.9346750000000004"/>
    <n v="0"/>
    <n v="2.1733333333333333"/>
  </r>
  <r>
    <d v="2020-04-01T00:00:00"/>
    <x v="0"/>
    <s v="P"/>
    <s v="Active"/>
    <n v="316"/>
    <x v="315"/>
    <s v="N"/>
    <x v="16"/>
    <n v="1043"/>
    <x v="9"/>
    <s v="Niederl. 4"/>
    <n v="1"/>
    <s v="Department"/>
    <s v="Supervisor"/>
    <s v="Non-Mgm."/>
    <s v="ang."/>
    <s v="W"/>
    <d v="2015-02-16T00:00:00"/>
    <m/>
    <s v=""/>
    <n v="4"/>
    <d v="1989-12-30T00:00:00"/>
    <n v="30"/>
    <s v="J"/>
    <n v="30"/>
    <n v="2.5"/>
    <n v="39"/>
    <x v="0"/>
    <n v="1"/>
    <n v="30"/>
    <n v="0"/>
    <n v="1327"/>
    <n v="290.94475"/>
    <n v="0"/>
    <n v="0"/>
    <n v="0"/>
    <n v="0"/>
    <n v="0"/>
    <n v="0"/>
    <n v="0"/>
    <n v="0"/>
    <n v="0"/>
    <n v="0"/>
    <n v="76.557692307692307"/>
    <n v="60.820833333333333"/>
    <n v="26.5"/>
    <n v="0"/>
    <n v="0"/>
    <n v="0"/>
    <n v="0"/>
    <n v="36.700595817307693"/>
    <n v="0"/>
    <n v="2.1733333333333333"/>
  </r>
  <r>
    <d v="2020-04-01T00:00:00"/>
    <x v="0"/>
    <s v="P"/>
    <s v="Active"/>
    <n v="317"/>
    <x v="316"/>
    <s v="N"/>
    <x v="31"/>
    <n v="1052"/>
    <x v="3"/>
    <s v="Niederl. 8"/>
    <n v="1"/>
    <s v="Department"/>
    <s v="Supervisor"/>
    <s v="Manager"/>
    <s v="ang."/>
    <s v="M"/>
    <d v="2015-03-01T00:00:00"/>
    <m/>
    <s v=""/>
    <n v="4"/>
    <d v="1981-07-18T00:00:00"/>
    <n v="38"/>
    <s v="N"/>
    <n v="30"/>
    <n v="2.5"/>
    <n v="39"/>
    <x v="0"/>
    <n v="1"/>
    <n v="30"/>
    <n v="0"/>
    <n v="1328"/>
    <n v="291.16399999999999"/>
    <n v="0"/>
    <n v="0"/>
    <n v="30"/>
    <n v="0"/>
    <n v="0"/>
    <n v="0"/>
    <n v="0"/>
    <n v="0"/>
    <n v="0"/>
    <n v="0"/>
    <n v="0"/>
    <n v="0"/>
    <n v="26.5"/>
    <n v="0"/>
    <n v="0"/>
    <n v="0"/>
    <n v="0"/>
    <n v="12.653175000000001"/>
    <n v="118.18"/>
    <n v="2.1733333333333333"/>
  </r>
  <r>
    <d v="2020-04-01T00:00:00"/>
    <x v="0"/>
    <s v="P"/>
    <s v="Active"/>
    <n v="318"/>
    <x v="317"/>
    <s v="N"/>
    <x v="31"/>
    <n v="1028"/>
    <x v="6"/>
    <s v="Niederl. 10"/>
    <n v="1"/>
    <s v="Department"/>
    <s v="Supervisor"/>
    <s v="Non-Mgm."/>
    <s v="ang."/>
    <s v="M"/>
    <d v="2015-04-01T00:00:00"/>
    <m/>
    <s v=""/>
    <n v="4"/>
    <d v="1967-08-31T00:00:00"/>
    <n v="52"/>
    <s v="J"/>
    <n v="30"/>
    <n v="2.5"/>
    <n v="39"/>
    <x v="0"/>
    <n v="1"/>
    <n v="30"/>
    <n v="0"/>
    <n v="1329"/>
    <n v="291.38324999999998"/>
    <n v="0"/>
    <n v="0"/>
    <n v="30"/>
    <n v="0"/>
    <n v="236.72"/>
    <n v="200"/>
    <n v="0"/>
    <n v="0"/>
    <n v="0"/>
    <n v="0"/>
    <n v="76.673076923076934"/>
    <n v="60.912500000000001"/>
    <n v="26.5"/>
    <n v="0"/>
    <n v="0"/>
    <n v="0"/>
    <n v="0"/>
    <n v="141.26890895192309"/>
    <n v="100.32000000000001"/>
    <n v="2.1733333333333333"/>
  </r>
  <r>
    <d v="2020-04-01T00:00:00"/>
    <x v="0"/>
    <s v="P"/>
    <s v="Active"/>
    <n v="319"/>
    <x v="318"/>
    <s v="N"/>
    <x v="9"/>
    <n v="1087"/>
    <x v="0"/>
    <s v="Niederl. 3"/>
    <n v="1"/>
    <s v="Department"/>
    <s v="Supervisor"/>
    <s v="Manager"/>
    <s v="ang."/>
    <s v="M"/>
    <d v="2015-04-01T00:00:00"/>
    <m/>
    <s v=""/>
    <n v="4"/>
    <d v="1983-06-16T00:00:00"/>
    <n v="36"/>
    <s v="N"/>
    <n v="30"/>
    <n v="2.5"/>
    <n v="39"/>
    <x v="0"/>
    <n v="1"/>
    <n v="30"/>
    <n v="0"/>
    <n v="1330"/>
    <n v="291.60250000000002"/>
    <n v="0"/>
    <n v="0"/>
    <n v="0"/>
    <n v="0"/>
    <n v="0"/>
    <n v="0"/>
    <n v="0"/>
    <n v="0"/>
    <n v="0"/>
    <n v="0"/>
    <n v="0"/>
    <n v="0"/>
    <n v="26.5"/>
    <n v="0"/>
    <n v="0"/>
    <n v="0"/>
    <n v="0"/>
    <n v="5.9346750000000004"/>
    <n v="0"/>
    <n v="2.1733333333333333"/>
  </r>
  <r>
    <d v="2020-04-01T00:00:00"/>
    <x v="0"/>
    <s v="P"/>
    <s v="Active"/>
    <n v="320"/>
    <x v="319"/>
    <s v="N"/>
    <x v="14"/>
    <n v="1003"/>
    <x v="1"/>
    <s v="Niederl. 1"/>
    <n v="1"/>
    <s v="Department"/>
    <s v="Supervisor"/>
    <s v="Supervisor"/>
    <s v="ang."/>
    <s v="M"/>
    <d v="2015-04-01T00:00:00"/>
    <m/>
    <s v=""/>
    <n v="4"/>
    <d v="1987-08-17T00:00:00"/>
    <n v="32"/>
    <s v="N"/>
    <n v="30"/>
    <n v="2.5"/>
    <n v="39"/>
    <x v="0"/>
    <n v="1"/>
    <n v="30"/>
    <n v="0"/>
    <n v="1331"/>
    <n v="291.82175000000001"/>
    <n v="0"/>
    <n v="0"/>
    <n v="0"/>
    <n v="0"/>
    <n v="0"/>
    <n v="0"/>
    <n v="0"/>
    <n v="0"/>
    <n v="0"/>
    <n v="0"/>
    <n v="0"/>
    <n v="0"/>
    <n v="26.5"/>
    <n v="0"/>
    <n v="0"/>
    <n v="0"/>
    <n v="0"/>
    <n v="5.9346750000000004"/>
    <n v="0"/>
    <n v="2.1733333333333333"/>
  </r>
  <r>
    <d v="2020-04-01T00:00:00"/>
    <x v="0"/>
    <s v="P"/>
    <s v="Active"/>
    <n v="321"/>
    <x v="320"/>
    <s v="N"/>
    <x v="16"/>
    <n v="1056"/>
    <x v="2"/>
    <s v="Niederl. 7"/>
    <n v="1"/>
    <s v="Department"/>
    <s v="Supervisor"/>
    <s v="Non-Mgm."/>
    <s v="ang."/>
    <s v="W"/>
    <d v="2015-04-15T00:00:00"/>
    <m/>
    <s v=""/>
    <n v="4"/>
    <d v="1986-05-07T00:00:00"/>
    <n v="33"/>
    <s v="J"/>
    <n v="30"/>
    <n v="2.5"/>
    <n v="39"/>
    <x v="0"/>
    <n v="1"/>
    <n v="30"/>
    <n v="0"/>
    <n v="1332"/>
    <n v="292.04100000000005"/>
    <n v="0"/>
    <n v="0"/>
    <n v="0"/>
    <n v="0"/>
    <n v="0"/>
    <n v="0"/>
    <n v="0"/>
    <n v="0"/>
    <n v="0"/>
    <n v="0"/>
    <n v="76.846153846153854"/>
    <n v="61.050000000000004"/>
    <n v="26.5"/>
    <n v="0"/>
    <n v="0"/>
    <n v="0"/>
    <n v="0"/>
    <n v="36.81651865384616"/>
    <n v="0"/>
    <n v="2.1733333333333333"/>
  </r>
  <r>
    <d v="2020-04-01T00:00:00"/>
    <x v="0"/>
    <s v="P"/>
    <s v="Active"/>
    <n v="322"/>
    <x v="321"/>
    <s v="N"/>
    <x v="24"/>
    <n v="1081"/>
    <x v="0"/>
    <s v="Niederl. 3"/>
    <n v="1"/>
    <s v="Department"/>
    <s v="Supervisor"/>
    <s v="Non-Mgm."/>
    <s v="ang."/>
    <s v="W"/>
    <d v="2015-04-22T00:00:00"/>
    <m/>
    <s v=""/>
    <n v="4"/>
    <d v="1983-12-19T00:00:00"/>
    <n v="36"/>
    <s v="N"/>
    <n v="30"/>
    <n v="2.5"/>
    <n v="39"/>
    <x v="0"/>
    <n v="1"/>
    <n v="30"/>
    <n v="0"/>
    <n v="1333"/>
    <n v="292.26025000000004"/>
    <n v="0"/>
    <n v="0"/>
    <n v="0"/>
    <n v="0"/>
    <n v="0"/>
    <n v="0"/>
    <n v="0"/>
    <n v="0"/>
    <n v="0"/>
    <n v="0"/>
    <n v="0"/>
    <n v="0"/>
    <n v="26.5"/>
    <n v="0"/>
    <n v="0"/>
    <n v="0"/>
    <n v="0"/>
    <n v="5.9346750000000004"/>
    <n v="0"/>
    <n v="2.1733333333333333"/>
  </r>
  <r>
    <d v="2020-04-01T00:00:00"/>
    <x v="0"/>
    <s v="P"/>
    <s v="Active"/>
    <n v="323"/>
    <x v="322"/>
    <s v="N"/>
    <x v="35"/>
    <n v="1078"/>
    <x v="0"/>
    <s v="Niederl. 3"/>
    <n v="1"/>
    <s v="Department"/>
    <s v="Supervisor"/>
    <s v="Non-Mgm."/>
    <s v="ang."/>
    <s v="W"/>
    <d v="2015-05-01T00:00:00"/>
    <m/>
    <s v=""/>
    <n v="4"/>
    <d v="1984-06-22T00:00:00"/>
    <n v="35"/>
    <s v="N"/>
    <n v="30"/>
    <n v="2.5"/>
    <n v="30"/>
    <x v="0"/>
    <n v="0.76923076923076927"/>
    <n v="30"/>
    <n v="0"/>
    <n v="1334"/>
    <n v="292.47950000000003"/>
    <n v="0"/>
    <n v="0"/>
    <n v="0"/>
    <n v="0"/>
    <n v="0"/>
    <n v="0"/>
    <n v="0"/>
    <n v="0"/>
    <n v="0"/>
    <n v="0"/>
    <n v="0"/>
    <n v="0"/>
    <n v="26.5"/>
    <n v="0"/>
    <n v="0"/>
    <n v="0"/>
    <n v="0"/>
    <n v="5.9346750000000004"/>
    <n v="152.1216"/>
    <n v="2.1733333333333333"/>
  </r>
  <r>
    <d v="2020-04-01T00:00:00"/>
    <x v="0"/>
    <s v="P"/>
    <s v="Active"/>
    <n v="324"/>
    <x v="323"/>
    <s v="N"/>
    <x v="22"/>
    <n v="1047"/>
    <x v="9"/>
    <s v="Niederl. 4"/>
    <n v="1"/>
    <s v="Department"/>
    <s v="Supervisor"/>
    <s v="Non-Mgm."/>
    <s v="ang."/>
    <s v="M"/>
    <d v="2015-05-01T00:00:00"/>
    <m/>
    <s v=""/>
    <n v="4"/>
    <d v="1980-04-11T00:00:00"/>
    <n v="39"/>
    <s v="J"/>
    <n v="30"/>
    <n v="2.5"/>
    <n v="39"/>
    <x v="0"/>
    <n v="1"/>
    <n v="30"/>
    <n v="0"/>
    <n v="1335"/>
    <n v="292.69875000000002"/>
    <n v="0"/>
    <n v="0"/>
    <n v="0"/>
    <n v="0"/>
    <n v="0"/>
    <n v="0"/>
    <n v="0"/>
    <n v="0"/>
    <n v="0"/>
    <n v="0"/>
    <n v="77.019230769230774"/>
    <n v="61.187500000000007"/>
    <n v="26.5"/>
    <n v="0"/>
    <n v="0"/>
    <n v="0"/>
    <n v="0"/>
    <n v="36.886072355769237"/>
    <n v="0"/>
    <n v="2.1733333333333333"/>
  </r>
  <r>
    <d v="2020-04-01T00:00:00"/>
    <x v="0"/>
    <s v="P"/>
    <s v="Active"/>
    <n v="325"/>
    <x v="324"/>
    <s v="N"/>
    <x v="37"/>
    <n v="1005"/>
    <x v="1"/>
    <s v="Niederl. 1"/>
    <n v="1"/>
    <s v="Department"/>
    <s v="Supervisor"/>
    <s v="Non-Mgm."/>
    <s v="ang."/>
    <s v="M"/>
    <d v="2015-05-01T00:00:00"/>
    <m/>
    <s v=""/>
    <n v="4"/>
    <d v="1989-08-01T00:00:00"/>
    <n v="30"/>
    <s v="N"/>
    <n v="30"/>
    <n v="2.5"/>
    <n v="39"/>
    <x v="0"/>
    <n v="1"/>
    <n v="30"/>
    <n v="0"/>
    <n v="1336"/>
    <n v="292.91800000000001"/>
    <n v="0"/>
    <n v="0"/>
    <n v="0"/>
    <n v="0"/>
    <n v="0"/>
    <n v="0"/>
    <n v="0"/>
    <n v="0"/>
    <n v="0"/>
    <n v="0"/>
    <n v="0"/>
    <n v="0"/>
    <n v="26.5"/>
    <n v="0"/>
    <n v="0"/>
    <n v="0"/>
    <n v="0"/>
    <n v="5.9346750000000004"/>
    <n v="0"/>
    <n v="2.1733333333333333"/>
  </r>
  <r>
    <d v="2020-04-01T00:00:00"/>
    <x v="0"/>
    <s v="P"/>
    <s v="Active"/>
    <n v="326"/>
    <x v="325"/>
    <s v="N"/>
    <x v="24"/>
    <n v="1081"/>
    <x v="0"/>
    <s v="Niederl. 3"/>
    <n v="1"/>
    <s v="Department"/>
    <s v="Supervisor"/>
    <s v="Non-Mgm."/>
    <s v="ang."/>
    <s v="W"/>
    <d v="2015-05-01T00:00:00"/>
    <m/>
    <s v=""/>
    <n v="4"/>
    <d v="1990-07-03T00:00:00"/>
    <n v="29"/>
    <s v="N"/>
    <n v="30"/>
    <n v="2.5"/>
    <n v="39"/>
    <x v="0"/>
    <n v="1"/>
    <n v="30"/>
    <n v="0"/>
    <n v="1337"/>
    <n v="293.13724999999999"/>
    <n v="0"/>
    <n v="0"/>
    <n v="0"/>
    <n v="0"/>
    <n v="0"/>
    <n v="0"/>
    <n v="0"/>
    <n v="0"/>
    <n v="0"/>
    <n v="0"/>
    <n v="0"/>
    <n v="0"/>
    <n v="26.5"/>
    <n v="0"/>
    <n v="0"/>
    <n v="0"/>
    <n v="0"/>
    <n v="5.9346750000000004"/>
    <n v="0"/>
    <n v="2.1733333333333333"/>
  </r>
  <r>
    <d v="2020-04-01T00:00:00"/>
    <x v="0"/>
    <s v="P"/>
    <s v="Active"/>
    <n v="327"/>
    <x v="326"/>
    <s v="N"/>
    <x v="22"/>
    <n v="1023"/>
    <x v="7"/>
    <s v="Niederl. 9"/>
    <n v="1"/>
    <s v="Department"/>
    <s v="Supervisor"/>
    <s v="Non-Mgm."/>
    <s v="ang."/>
    <s v="M"/>
    <d v="2015-05-01T00:00:00"/>
    <m/>
    <s v=""/>
    <n v="4"/>
    <d v="1978-11-20T00:00:00"/>
    <n v="41"/>
    <s v="J"/>
    <n v="30"/>
    <n v="2.5"/>
    <n v="39"/>
    <x v="0"/>
    <n v="1"/>
    <n v="30"/>
    <n v="0"/>
    <n v="1338"/>
    <n v="293.35649999999998"/>
    <n v="0"/>
    <n v="0"/>
    <n v="0"/>
    <n v="0"/>
    <n v="0"/>
    <n v="0"/>
    <n v="0"/>
    <n v="0"/>
    <n v="0"/>
    <n v="0"/>
    <n v="77.192307692307693"/>
    <n v="61.325000000000003"/>
    <n v="26.5"/>
    <n v="0"/>
    <n v="0"/>
    <n v="0"/>
    <n v="0"/>
    <n v="36.955626057692314"/>
    <n v="0"/>
    <n v="2.1733333333333333"/>
  </r>
  <r>
    <d v="2020-04-01T00:00:00"/>
    <x v="0"/>
    <s v="P"/>
    <s v="Active"/>
    <n v="328"/>
    <x v="327"/>
    <s v="N"/>
    <x v="16"/>
    <n v="1037"/>
    <x v="4"/>
    <s v="Niederl. 6"/>
    <n v="1"/>
    <s v="Department"/>
    <s v="Supervisor"/>
    <s v="Non-Mgm."/>
    <s v="ang."/>
    <s v="M"/>
    <d v="2015-06-01T00:00:00"/>
    <m/>
    <s v=""/>
    <n v="4"/>
    <d v="1976-06-16T00:00:00"/>
    <n v="43"/>
    <s v="J"/>
    <n v="30"/>
    <n v="2.5"/>
    <n v="39"/>
    <x v="0"/>
    <n v="1"/>
    <n v="30"/>
    <n v="0"/>
    <n v="1339"/>
    <n v="293.57575000000003"/>
    <n v="0"/>
    <n v="0"/>
    <n v="0"/>
    <n v="0"/>
    <n v="0"/>
    <n v="0"/>
    <n v="0"/>
    <n v="0"/>
    <n v="0"/>
    <n v="0"/>
    <n v="77.25"/>
    <n v="61.370833333333337"/>
    <n v="26.5"/>
    <n v="0"/>
    <n v="0"/>
    <n v="0"/>
    <n v="0"/>
    <n v="36.978810625000001"/>
    <n v="0"/>
    <n v="2.1733333333333333"/>
  </r>
  <r>
    <d v="2020-04-01T00:00:00"/>
    <x v="0"/>
    <s v="P"/>
    <s v="Active"/>
    <n v="329"/>
    <x v="328"/>
    <s v="N"/>
    <x v="22"/>
    <n v="1023"/>
    <x v="7"/>
    <s v="Niederl. 9"/>
    <n v="1"/>
    <s v="Department"/>
    <s v="Supervisor"/>
    <s v="Non-Mgm."/>
    <s v="ang."/>
    <s v="M"/>
    <d v="2015-07-01T00:00:00"/>
    <m/>
    <s v=""/>
    <n v="4"/>
    <d v="1968-03-30T00:00:00"/>
    <n v="51"/>
    <s v="J"/>
    <n v="30"/>
    <n v="2.5"/>
    <n v="39"/>
    <x v="0"/>
    <n v="1"/>
    <n v="30"/>
    <n v="0"/>
    <n v="1340"/>
    <n v="293.79500000000002"/>
    <n v="0"/>
    <n v="0"/>
    <n v="0"/>
    <n v="0"/>
    <n v="0"/>
    <n v="0"/>
    <n v="0"/>
    <n v="0"/>
    <n v="0"/>
    <n v="0"/>
    <n v="77.307692307692307"/>
    <n v="61.416666666666671"/>
    <n v="26.5"/>
    <n v="0"/>
    <n v="0"/>
    <n v="0"/>
    <n v="0"/>
    <n v="37.001995192307696"/>
    <n v="0"/>
    <n v="2.1733333333333333"/>
  </r>
  <r>
    <d v="2020-04-01T00:00:00"/>
    <x v="0"/>
    <s v="P"/>
    <s v="Active"/>
    <n v="330"/>
    <x v="329"/>
    <s v="N"/>
    <x v="22"/>
    <n v="1029"/>
    <x v="6"/>
    <s v="Niederl. 10"/>
    <n v="1"/>
    <s v="Department"/>
    <s v="Supervisor"/>
    <s v="Non-Mgm."/>
    <s v="ang."/>
    <s v="M"/>
    <d v="2015-07-01T00:00:00"/>
    <m/>
    <s v=""/>
    <n v="4"/>
    <d v="1985-04-25T00:00:00"/>
    <n v="34"/>
    <s v="J"/>
    <n v="30"/>
    <n v="2.5"/>
    <n v="39"/>
    <x v="0"/>
    <n v="1"/>
    <n v="30"/>
    <n v="0"/>
    <n v="1341"/>
    <n v="294.01425"/>
    <n v="0"/>
    <n v="0"/>
    <n v="0"/>
    <n v="0"/>
    <n v="0"/>
    <n v="0"/>
    <n v="0"/>
    <n v="0"/>
    <n v="0"/>
    <n v="0"/>
    <n v="77.365384615384613"/>
    <n v="61.462500000000006"/>
    <n v="26.5"/>
    <n v="0"/>
    <n v="0"/>
    <n v="0"/>
    <n v="0"/>
    <n v="37.025179759615384"/>
    <n v="0"/>
    <n v="2.1733333333333333"/>
  </r>
  <r>
    <d v="2020-04-01T00:00:00"/>
    <x v="0"/>
    <s v="P"/>
    <s v="Active"/>
    <n v="331"/>
    <x v="330"/>
    <s v="N"/>
    <x v="32"/>
    <n v="1077"/>
    <x v="0"/>
    <s v="Niederl. 3"/>
    <n v="1"/>
    <s v="Department"/>
    <s v="Supervisor"/>
    <s v="Non-Mgm."/>
    <s v="ang."/>
    <s v="M"/>
    <d v="2015-07-15T00:00:00"/>
    <m/>
    <s v=""/>
    <n v="4"/>
    <d v="1974-08-24T00:00:00"/>
    <n v="45"/>
    <s v="N"/>
    <n v="30"/>
    <n v="2.5"/>
    <n v="39"/>
    <x v="0"/>
    <n v="1"/>
    <n v="30"/>
    <n v="0"/>
    <n v="1342"/>
    <n v="294.23350000000005"/>
    <n v="0"/>
    <n v="0"/>
    <n v="0"/>
    <n v="0"/>
    <n v="0"/>
    <n v="0"/>
    <n v="0"/>
    <n v="0"/>
    <n v="0"/>
    <n v="0"/>
    <n v="0"/>
    <n v="0"/>
    <n v="26.5"/>
    <n v="0"/>
    <n v="0"/>
    <n v="0"/>
    <n v="0"/>
    <n v="5.9346750000000004"/>
    <n v="201.52539999999999"/>
    <n v="2.1733333333333333"/>
  </r>
  <r>
    <d v="2020-04-01T00:00:00"/>
    <x v="0"/>
    <s v="P"/>
    <s v="Active"/>
    <n v="332"/>
    <x v="331"/>
    <s v="N"/>
    <x v="15"/>
    <n v="1044"/>
    <x v="9"/>
    <s v="Niederl. 4"/>
    <n v="1"/>
    <s v="Department"/>
    <s v="Supervisor"/>
    <s v="Non-Mgm."/>
    <s v="ang."/>
    <s v="W"/>
    <d v="2018-06-28T00:00:00"/>
    <m/>
    <s v=""/>
    <n v="1"/>
    <d v="1996-03-20T00:00:00"/>
    <n v="23"/>
    <s v="J"/>
    <n v="30"/>
    <n v="2.5"/>
    <n v="39"/>
    <x v="0"/>
    <n v="1"/>
    <n v="30"/>
    <n v="0"/>
    <n v="1343"/>
    <n v="294.45275000000004"/>
    <n v="0"/>
    <n v="0"/>
    <n v="0"/>
    <n v="0"/>
    <n v="0"/>
    <n v="0"/>
    <n v="0"/>
    <n v="0"/>
    <n v="0"/>
    <n v="0"/>
    <n v="77.480769230769241"/>
    <n v="61.554166666666674"/>
    <n v="26.5"/>
    <n v="0"/>
    <n v="0"/>
    <n v="0"/>
    <n v="0"/>
    <n v="37.071548894230773"/>
    <n v="0"/>
    <n v="1.9716666666666665"/>
  </r>
  <r>
    <d v="2020-04-01T00:00:00"/>
    <x v="0"/>
    <s v="P"/>
    <s v="Active"/>
    <n v="333"/>
    <x v="332"/>
    <s v="N"/>
    <x v="31"/>
    <n v="1063"/>
    <x v="10"/>
    <s v="Niederl. 11"/>
    <n v="1"/>
    <s v="Department"/>
    <s v="Supervisor"/>
    <s v="Non-Mgm."/>
    <s v="ang."/>
    <s v="M"/>
    <d v="2015-08-01T00:00:00"/>
    <m/>
    <s v=""/>
    <n v="4"/>
    <d v="1960-05-21T00:00:00"/>
    <n v="59"/>
    <s v="N"/>
    <n v="30"/>
    <n v="2.5"/>
    <n v="39"/>
    <x v="0"/>
    <n v="1"/>
    <n v="30"/>
    <n v="0"/>
    <n v="1344"/>
    <n v="294.67200000000003"/>
    <n v="0"/>
    <n v="0"/>
    <n v="30"/>
    <n v="0"/>
    <n v="0"/>
    <n v="0"/>
    <n v="0"/>
    <n v="0"/>
    <n v="0"/>
    <n v="0"/>
    <n v="0"/>
    <n v="0"/>
    <n v="26.5"/>
    <n v="0"/>
    <n v="0"/>
    <n v="0"/>
    <n v="0"/>
    <n v="12.653175000000001"/>
    <n v="118.37"/>
    <n v="2.1733333333333333"/>
  </r>
  <r>
    <d v="2020-04-01T00:00:00"/>
    <x v="0"/>
    <s v="P"/>
    <s v="Active"/>
    <n v="334"/>
    <x v="333"/>
    <s v="N"/>
    <x v="22"/>
    <n v="1041"/>
    <x v="4"/>
    <s v="Niederl. 6"/>
    <n v="1"/>
    <s v="Department"/>
    <s v="Supervisor"/>
    <s v="Non-Mgm."/>
    <s v="ang."/>
    <s v="M"/>
    <d v="2015-08-01T00:00:00"/>
    <m/>
    <s v=""/>
    <n v="4"/>
    <d v="1968-09-28T00:00:00"/>
    <n v="51"/>
    <s v="J"/>
    <n v="30"/>
    <n v="2.5"/>
    <n v="39"/>
    <x v="0"/>
    <n v="1"/>
    <n v="30"/>
    <n v="0"/>
    <n v="1345"/>
    <n v="294.89125000000001"/>
    <n v="0"/>
    <n v="0"/>
    <n v="0"/>
    <n v="0"/>
    <n v="0"/>
    <n v="0"/>
    <n v="0"/>
    <n v="0"/>
    <n v="0"/>
    <n v="0"/>
    <n v="77.59615384615384"/>
    <n v="61.645833333333336"/>
    <n v="26.5"/>
    <n v="0"/>
    <n v="0"/>
    <n v="0"/>
    <n v="0"/>
    <n v="37.117918028846155"/>
    <n v="0"/>
    <n v="2.1733333333333333"/>
  </r>
  <r>
    <d v="2020-04-01T00:00:00"/>
    <x v="0"/>
    <s v="P"/>
    <s v="Active"/>
    <n v="335"/>
    <x v="334"/>
    <s v="N"/>
    <x v="49"/>
    <n v="1072"/>
    <x v="0"/>
    <s v="Niederl. 3"/>
    <n v="1"/>
    <s v="Department"/>
    <s v="Supervisor"/>
    <s v="Non-Mgm."/>
    <s v="ang."/>
    <s v="M"/>
    <d v="2015-08-18T00:00:00"/>
    <m/>
    <s v=""/>
    <n v="4"/>
    <d v="1987-04-24T00:00:00"/>
    <n v="32"/>
    <s v="N"/>
    <n v="30"/>
    <n v="2.5"/>
    <n v="39"/>
    <x v="0"/>
    <n v="1"/>
    <n v="30"/>
    <n v="0"/>
    <n v="1346"/>
    <n v="295.1105"/>
    <n v="0"/>
    <n v="0"/>
    <n v="0"/>
    <n v="0"/>
    <n v="0"/>
    <n v="0"/>
    <n v="0"/>
    <n v="0"/>
    <n v="0"/>
    <n v="0"/>
    <n v="0"/>
    <n v="0"/>
    <n v="26.5"/>
    <n v="0"/>
    <n v="0"/>
    <n v="0"/>
    <n v="0"/>
    <n v="5.9346750000000004"/>
    <n v="0"/>
    <n v="2.1733333333333333"/>
  </r>
  <r>
    <d v="2020-04-01T00:00:00"/>
    <x v="0"/>
    <s v="P"/>
    <s v="Active"/>
    <n v="336"/>
    <x v="335"/>
    <s v="N"/>
    <x v="20"/>
    <n v="1045"/>
    <x v="9"/>
    <s v="Niederl. 4"/>
    <n v="1"/>
    <s v="Department"/>
    <s v="Supervisor"/>
    <s v="Non-Mgm."/>
    <s v="ang."/>
    <s v="W"/>
    <d v="2015-09-01T00:00:00"/>
    <m/>
    <s v=""/>
    <n v="4"/>
    <d v="1962-01-26T00:00:00"/>
    <n v="57"/>
    <s v="J"/>
    <n v="30"/>
    <n v="2.5"/>
    <n v="25"/>
    <x v="0"/>
    <n v="0.64102564102564108"/>
    <n v="30"/>
    <n v="0"/>
    <n v="1347"/>
    <n v="295.32974999999999"/>
    <n v="0"/>
    <n v="0"/>
    <n v="0"/>
    <n v="0"/>
    <n v="0"/>
    <n v="0"/>
    <n v="0"/>
    <n v="0"/>
    <n v="0"/>
    <n v="0"/>
    <n v="121.23"/>
    <n v="61.737500000000004"/>
    <n v="26.5"/>
    <n v="0"/>
    <n v="0"/>
    <n v="0"/>
    <n v="0"/>
    <n v="46.910246624999999"/>
    <n v="0"/>
    <n v="2.1733333333333333"/>
  </r>
  <r>
    <d v="2020-04-01T00:00:00"/>
    <x v="0"/>
    <s v="P"/>
    <s v="Active"/>
    <n v="337"/>
    <x v="336"/>
    <s v="N"/>
    <x v="5"/>
    <n v="1093"/>
    <x v="0"/>
    <s v="Niederl. 3"/>
    <n v="1"/>
    <s v="Department"/>
    <s v="Supervisor"/>
    <s v="Non-Mgm."/>
    <s v="ang."/>
    <s v="M"/>
    <d v="2015-09-01T00:00:00"/>
    <m/>
    <s v=""/>
    <n v="4"/>
    <d v="1992-03-10T00:00:00"/>
    <n v="27"/>
    <s v="N"/>
    <n v="30"/>
    <n v="2.5"/>
    <n v="39"/>
    <x v="0"/>
    <n v="1"/>
    <n v="30"/>
    <n v="0"/>
    <n v="1348"/>
    <n v="295.54900000000004"/>
    <n v="0"/>
    <n v="0"/>
    <n v="0"/>
    <n v="0"/>
    <n v="0"/>
    <n v="0"/>
    <n v="0"/>
    <n v="0"/>
    <n v="0"/>
    <n v="0"/>
    <n v="0"/>
    <n v="0"/>
    <n v="26.5"/>
    <n v="0"/>
    <n v="0"/>
    <n v="0"/>
    <n v="0"/>
    <n v="5.9346750000000004"/>
    <n v="0"/>
    <n v="2.1733333333333333"/>
  </r>
  <r>
    <d v="2020-04-01T00:00:00"/>
    <x v="0"/>
    <s v="P"/>
    <s v="Active"/>
    <n v="338"/>
    <x v="337"/>
    <s v="N"/>
    <x v="16"/>
    <n v="1067"/>
    <x v="11"/>
    <s v="Niederl. 12"/>
    <n v="1"/>
    <s v="Department"/>
    <s v="Supervisor"/>
    <s v="Non-Mgm."/>
    <s v="ang."/>
    <s v="W"/>
    <d v="2015-09-01T00:00:00"/>
    <m/>
    <s v=""/>
    <n v="4"/>
    <d v="1981-06-30T00:00:00"/>
    <n v="38"/>
    <s v="N"/>
    <n v="30"/>
    <n v="2.5"/>
    <n v="35"/>
    <x v="0"/>
    <n v="0.89743589743589747"/>
    <n v="30"/>
    <n v="0"/>
    <n v="1349"/>
    <n v="295.76825000000002"/>
    <n v="0"/>
    <n v="0"/>
    <n v="0"/>
    <n v="0"/>
    <n v="0"/>
    <n v="0"/>
    <n v="0"/>
    <n v="0"/>
    <n v="0"/>
    <n v="0"/>
    <n v="0"/>
    <n v="0"/>
    <n v="26.5"/>
    <n v="0"/>
    <n v="0"/>
    <n v="0"/>
    <n v="0"/>
    <n v="5.9346750000000004"/>
    <n v="0"/>
    <n v="2.1733333333333333"/>
  </r>
  <r>
    <d v="2020-04-01T00:00:00"/>
    <x v="0"/>
    <s v="P"/>
    <s v="Active"/>
    <n v="339"/>
    <x v="338"/>
    <s v="N"/>
    <x v="36"/>
    <n v="1054"/>
    <x v="8"/>
    <s v="Niederl. 2"/>
    <n v="1"/>
    <s v="Department"/>
    <s v="Supervisor"/>
    <s v="Non-Mgm."/>
    <s v="ang."/>
    <s v="M"/>
    <d v="2015-09-01T00:00:00"/>
    <m/>
    <s v=""/>
    <n v="4"/>
    <d v="1981-12-28T00:00:00"/>
    <n v="38"/>
    <s v="N"/>
    <n v="30"/>
    <n v="2.5"/>
    <n v="39"/>
    <x v="0"/>
    <n v="1"/>
    <n v="30"/>
    <n v="0"/>
    <n v="1350"/>
    <n v="295.98749999999995"/>
    <n v="0"/>
    <n v="0"/>
    <n v="0"/>
    <n v="0"/>
    <n v="0"/>
    <n v="0"/>
    <n v="0"/>
    <n v="0"/>
    <n v="0"/>
    <n v="0"/>
    <n v="0"/>
    <n v="0"/>
    <n v="26.5"/>
    <n v="0"/>
    <n v="0"/>
    <n v="0"/>
    <n v="0"/>
    <n v="5.9346750000000004"/>
    <n v="0"/>
    <n v="2.1733333333333333"/>
  </r>
  <r>
    <d v="2020-04-01T00:00:00"/>
    <x v="0"/>
    <s v="P"/>
    <s v="Active"/>
    <n v="340"/>
    <x v="339"/>
    <s v="N"/>
    <x v="22"/>
    <n v="1035"/>
    <x v="5"/>
    <s v="Niederl. 5"/>
    <n v="1"/>
    <s v="Department"/>
    <s v="Supervisor"/>
    <s v="Non-Mgm."/>
    <s v="ang."/>
    <s v="M"/>
    <d v="2015-09-01T00:00:00"/>
    <m/>
    <s v=""/>
    <n v="4"/>
    <d v="1964-03-06T00:00:00"/>
    <n v="55"/>
    <s v="J"/>
    <n v="30"/>
    <n v="2.5"/>
    <n v="39"/>
    <x v="0"/>
    <n v="1"/>
    <n v="30"/>
    <n v="0"/>
    <n v="1351"/>
    <n v="296.20675000000006"/>
    <n v="0"/>
    <n v="0"/>
    <n v="0"/>
    <n v="0"/>
    <n v="0"/>
    <n v="0"/>
    <n v="0"/>
    <n v="0"/>
    <n v="0"/>
    <n v="0"/>
    <n v="77.942307692307693"/>
    <n v="61.920833333333334"/>
    <n v="26.5"/>
    <n v="0"/>
    <n v="0"/>
    <n v="0"/>
    <n v="0"/>
    <n v="37.257025432692309"/>
    <n v="0"/>
    <n v="2.1733333333333333"/>
  </r>
  <r>
    <d v="2020-04-01T00:00:00"/>
    <x v="0"/>
    <s v="P"/>
    <s v="Active"/>
    <n v="341"/>
    <x v="340"/>
    <s v="N"/>
    <x v="5"/>
    <n v="1093"/>
    <x v="0"/>
    <s v="Niederl. 3"/>
    <n v="1"/>
    <s v="Department"/>
    <s v="Supervisor"/>
    <s v="Non-Mgm."/>
    <s v="ang."/>
    <s v="M"/>
    <d v="2015-09-01T00:00:00"/>
    <m/>
    <s v=""/>
    <n v="4"/>
    <d v="1965-05-07T00:00:00"/>
    <n v="54"/>
    <s v="N"/>
    <n v="30"/>
    <n v="2.5"/>
    <n v="39"/>
    <x v="0"/>
    <n v="1"/>
    <n v="30"/>
    <n v="0"/>
    <n v="1352"/>
    <n v="296.42600000000004"/>
    <n v="0"/>
    <n v="0"/>
    <n v="0"/>
    <n v="0"/>
    <n v="0"/>
    <n v="0"/>
    <n v="0"/>
    <n v="0"/>
    <n v="0"/>
    <n v="0"/>
    <n v="0"/>
    <n v="0"/>
    <n v="26.5"/>
    <n v="0"/>
    <n v="0"/>
    <n v="0"/>
    <n v="0"/>
    <n v="5.9346750000000004"/>
    <n v="0"/>
    <n v="2.1733333333333333"/>
  </r>
  <r>
    <d v="2020-04-01T00:00:00"/>
    <x v="0"/>
    <s v="P"/>
    <s v="Active"/>
    <n v="342"/>
    <x v="341"/>
    <s v="N"/>
    <x v="11"/>
    <n v="1082"/>
    <x v="1"/>
    <s v="Niederl. 1"/>
    <n v="1"/>
    <s v="Department"/>
    <s v="Supervisor"/>
    <s v="Non-Mgm."/>
    <s v="ang."/>
    <s v="M"/>
    <d v="2015-09-01T00:00:00"/>
    <m/>
    <s v=""/>
    <n v="4"/>
    <d v="1986-01-01T00:00:00"/>
    <n v="34"/>
    <s v="N"/>
    <n v="30"/>
    <n v="2.5"/>
    <n v="39"/>
    <x v="0"/>
    <n v="1"/>
    <n v="30"/>
    <n v="0"/>
    <n v="1353"/>
    <n v="296.64525000000003"/>
    <n v="0"/>
    <n v="0"/>
    <n v="0"/>
    <n v="0"/>
    <n v="0"/>
    <n v="0"/>
    <n v="0"/>
    <n v="0"/>
    <n v="0"/>
    <n v="0"/>
    <n v="0"/>
    <n v="0"/>
    <n v="26.5"/>
    <n v="0"/>
    <n v="0"/>
    <n v="0"/>
    <n v="0"/>
    <n v="5.9346750000000004"/>
    <n v="0"/>
    <n v="2.1733333333333333"/>
  </r>
  <r>
    <d v="2020-04-01T00:00:00"/>
    <x v="0"/>
    <s v="P"/>
    <s v="Active"/>
    <n v="343"/>
    <x v="342"/>
    <s v="N"/>
    <x v="29"/>
    <n v="1079"/>
    <x v="0"/>
    <s v="Niederl. 3"/>
    <n v="1"/>
    <s v="Department"/>
    <s v="Supervisor"/>
    <s v="Non-Mgm."/>
    <s v="ang."/>
    <s v="M"/>
    <d v="2015-09-01T00:00:00"/>
    <m/>
    <s v=""/>
    <n v="4"/>
    <d v="1982-03-03T00:00:00"/>
    <n v="37"/>
    <s v="N"/>
    <n v="30"/>
    <n v="2.5"/>
    <n v="39"/>
    <x v="0"/>
    <n v="1"/>
    <n v="30"/>
    <n v="0"/>
    <n v="1354"/>
    <n v="296.86450000000002"/>
    <n v="0"/>
    <n v="0"/>
    <n v="0"/>
    <n v="0"/>
    <n v="0"/>
    <n v="0"/>
    <n v="0"/>
    <n v="0"/>
    <n v="0"/>
    <n v="0"/>
    <n v="0"/>
    <n v="0"/>
    <n v="26.5"/>
    <n v="0"/>
    <n v="0"/>
    <n v="0"/>
    <n v="0"/>
    <n v="5.9346750000000004"/>
    <n v="0"/>
    <n v="2.1733333333333333"/>
  </r>
  <r>
    <d v="2020-04-01T00:00:00"/>
    <x v="0"/>
    <s v="P"/>
    <s v="Active"/>
    <n v="344"/>
    <x v="343"/>
    <s v="N"/>
    <x v="5"/>
    <n v="1093"/>
    <x v="0"/>
    <s v="Niederl. 3"/>
    <n v="1"/>
    <s v="Department"/>
    <s v="Supervisor"/>
    <s v="Non-Mgm."/>
    <s v="ang."/>
    <s v="M"/>
    <d v="2015-09-01T00:00:00"/>
    <m/>
    <s v=""/>
    <n v="4"/>
    <d v="1986-07-29T00:00:00"/>
    <n v="33"/>
    <s v="N"/>
    <n v="30"/>
    <n v="2.5"/>
    <n v="39"/>
    <x v="0"/>
    <n v="1"/>
    <n v="30"/>
    <n v="0"/>
    <n v="1355"/>
    <n v="297.08375000000001"/>
    <n v="0"/>
    <n v="0"/>
    <n v="0"/>
    <n v="0"/>
    <n v="0"/>
    <n v="0"/>
    <n v="0"/>
    <n v="0"/>
    <n v="0"/>
    <n v="0"/>
    <n v="0"/>
    <n v="0"/>
    <n v="26.5"/>
    <n v="0"/>
    <n v="0"/>
    <n v="0"/>
    <n v="0"/>
    <n v="5.9346750000000004"/>
    <n v="0"/>
    <n v="2.1733333333333333"/>
  </r>
  <r>
    <d v="2020-04-01T00:00:00"/>
    <x v="0"/>
    <s v="P"/>
    <s v="Active"/>
    <n v="345"/>
    <x v="344"/>
    <s v="Y"/>
    <x v="15"/>
    <n v="1026"/>
    <x v="6"/>
    <s v="Niederl. 10"/>
    <n v="0.5"/>
    <s v="Department"/>
    <s v="Supervisor"/>
    <s v="Non-Mgm."/>
    <s v="ang."/>
    <s v="M"/>
    <d v="2018-07-14T00:00:00"/>
    <m/>
    <s v=""/>
    <n v="1"/>
    <d v="1997-04-14T00:00:00"/>
    <n v="22"/>
    <s v="J"/>
    <n v="30"/>
    <n v="2.5"/>
    <n v="39"/>
    <x v="0"/>
    <n v="0.5"/>
    <n v="30"/>
    <n v="0"/>
    <n v="1356"/>
    <n v="297.303"/>
    <n v="0"/>
    <n v="0"/>
    <n v="0"/>
    <n v="0"/>
    <n v="0"/>
    <n v="0"/>
    <n v="0"/>
    <n v="0"/>
    <n v="0"/>
    <n v="0"/>
    <n v="78.230769230769226"/>
    <n v="62.150000000000006"/>
    <n v="13.25"/>
    <n v="0"/>
    <n v="0"/>
    <n v="0"/>
    <n v="0"/>
    <n v="34.405610769230769"/>
    <n v="0"/>
    <n v="0.98583333333333323"/>
  </r>
  <r>
    <d v="2020-04-01T00:00:00"/>
    <x v="0"/>
    <s v="P"/>
    <s v="Active"/>
    <n v="345"/>
    <x v="344"/>
    <s v="Y"/>
    <x v="15"/>
    <n v="1020"/>
    <x v="7"/>
    <s v="Niederl. 9"/>
    <n v="0.5"/>
    <s v="Department"/>
    <s v="Supervisor"/>
    <s v="Non-Mgm."/>
    <s v="ang."/>
    <s v="M"/>
    <d v="2018-07-14T00:00:00"/>
    <m/>
    <s v=""/>
    <n v="1"/>
    <d v="1997-04-14T00:00:00"/>
    <n v="22"/>
    <s v="J"/>
    <n v="30"/>
    <n v="2.5"/>
    <n v="39"/>
    <x v="0"/>
    <n v="0.5"/>
    <n v="30"/>
    <n v="0"/>
    <n v="1357"/>
    <n v="297.52224999999999"/>
    <n v="0"/>
    <n v="0"/>
    <n v="0"/>
    <n v="0"/>
    <n v="0"/>
    <n v="0"/>
    <n v="0"/>
    <n v="0"/>
    <n v="0"/>
    <n v="0"/>
    <n v="78.288461538461533"/>
    <n v="62.195833333333333"/>
    <n v="13.25"/>
    <n v="0"/>
    <n v="0"/>
    <n v="0"/>
    <n v="0"/>
    <n v="34.428795336538464"/>
    <n v="0"/>
    <n v="0.98583333333333323"/>
  </r>
  <r>
    <d v="2020-04-01T00:00:00"/>
    <x v="0"/>
    <s v="P"/>
    <s v="Active"/>
    <n v="346"/>
    <x v="345"/>
    <s v="N"/>
    <x v="6"/>
    <n v="1014"/>
    <x v="1"/>
    <s v="Niederl. 1"/>
    <n v="1"/>
    <s v="Department"/>
    <s v="Supervisor"/>
    <s v="Non-Mgm."/>
    <s v="ang."/>
    <s v="W"/>
    <d v="2015-09-01T00:00:00"/>
    <m/>
    <s v=""/>
    <n v="4"/>
    <d v="1999-03-09T00:00:00"/>
    <n v="20"/>
    <s v="N"/>
    <n v="30"/>
    <n v="2.5"/>
    <n v="39"/>
    <x v="0"/>
    <n v="1"/>
    <n v="30"/>
    <n v="0"/>
    <n v="1358"/>
    <n v="297.74150000000003"/>
    <n v="0"/>
    <n v="0"/>
    <n v="0"/>
    <n v="0"/>
    <n v="0"/>
    <n v="0"/>
    <n v="0"/>
    <n v="0"/>
    <n v="0"/>
    <n v="0"/>
    <n v="0"/>
    <n v="0"/>
    <n v="26.5"/>
    <n v="0"/>
    <n v="0"/>
    <n v="0"/>
    <n v="0"/>
    <n v="5.9346750000000004"/>
    <n v="0"/>
    <n v="2.1733333333333333"/>
  </r>
  <r>
    <d v="2020-04-01T00:00:00"/>
    <x v="0"/>
    <s v="P"/>
    <s v="Active"/>
    <n v="347"/>
    <x v="346"/>
    <s v="N"/>
    <x v="33"/>
    <n v="1000"/>
    <x v="1"/>
    <s v="Niederl. 1"/>
    <n v="1"/>
    <s v="Department"/>
    <s v="Supervisor"/>
    <s v="Non-Mgm."/>
    <s v="ang."/>
    <s v="W"/>
    <d v="2015-09-01T00:00:00"/>
    <m/>
    <s v=""/>
    <n v="4"/>
    <d v="1999-04-24T00:00:00"/>
    <n v="20"/>
    <s v="N"/>
    <n v="30"/>
    <n v="2.5"/>
    <n v="39"/>
    <x v="0"/>
    <n v="1"/>
    <n v="30"/>
    <n v="0"/>
    <n v="1359"/>
    <n v="297.96075000000002"/>
    <n v="0"/>
    <n v="0"/>
    <n v="0"/>
    <n v="0"/>
    <n v="0"/>
    <n v="0"/>
    <n v="0"/>
    <n v="0"/>
    <n v="0"/>
    <n v="0"/>
    <n v="0"/>
    <n v="0"/>
    <n v="26.5"/>
    <n v="0"/>
    <n v="0"/>
    <n v="0"/>
    <n v="0"/>
    <n v="5.9346750000000004"/>
    <n v="0"/>
    <n v="2.1733333333333333"/>
  </r>
  <r>
    <d v="2020-04-01T00:00:00"/>
    <x v="0"/>
    <s v="P"/>
    <s v="Active"/>
    <n v="348"/>
    <x v="347"/>
    <s v="N"/>
    <x v="4"/>
    <n v="1013"/>
    <x v="1"/>
    <s v="Niederl. 1"/>
    <n v="1"/>
    <s v="Department"/>
    <s v="Supervisor"/>
    <s v="Non-Mgm."/>
    <s v="ang."/>
    <s v="M"/>
    <d v="2015-09-01T00:00:00"/>
    <m/>
    <s v=""/>
    <n v="4"/>
    <d v="1995-02-22T00:00:00"/>
    <n v="24"/>
    <s v="N"/>
    <n v="30"/>
    <n v="2.5"/>
    <n v="39"/>
    <x v="0"/>
    <n v="1"/>
    <n v="30"/>
    <n v="0"/>
    <n v="1360"/>
    <n v="298.18"/>
    <n v="0"/>
    <n v="0"/>
    <n v="0"/>
    <n v="0"/>
    <n v="0"/>
    <n v="0"/>
    <n v="0"/>
    <n v="0"/>
    <n v="0"/>
    <n v="0"/>
    <n v="0"/>
    <n v="0"/>
    <n v="26.5"/>
    <n v="0"/>
    <n v="0"/>
    <n v="0"/>
    <n v="0"/>
    <n v="5.9346750000000004"/>
    <n v="0"/>
    <n v="2.1733333333333333"/>
  </r>
  <r>
    <d v="2020-04-01T00:00:00"/>
    <x v="0"/>
    <s v="P"/>
    <s v="Active"/>
    <n v="349"/>
    <x v="348"/>
    <s v="N"/>
    <x v="2"/>
    <n v="1010"/>
    <x v="1"/>
    <s v="Niederl. 1"/>
    <n v="1"/>
    <s v="Department"/>
    <s v="Supervisor"/>
    <s v="Non-Mgm."/>
    <s v="ang."/>
    <s v="W"/>
    <d v="2015-09-01T00:00:00"/>
    <m/>
    <s v=""/>
    <n v="4"/>
    <d v="1999-06-22T00:00:00"/>
    <n v="20"/>
    <s v="N"/>
    <n v="30"/>
    <n v="2.5"/>
    <n v="39"/>
    <x v="0"/>
    <n v="1"/>
    <n v="30"/>
    <n v="0"/>
    <n v="1361"/>
    <n v="298.39924999999999"/>
    <n v="0"/>
    <n v="0"/>
    <n v="0"/>
    <n v="0"/>
    <n v="0"/>
    <n v="0"/>
    <n v="0"/>
    <n v="0"/>
    <n v="0"/>
    <n v="0"/>
    <n v="0"/>
    <n v="0"/>
    <n v="26.5"/>
    <n v="0"/>
    <n v="0"/>
    <n v="0"/>
    <n v="0"/>
    <n v="5.9346750000000004"/>
    <n v="0"/>
    <n v="2.1733333333333333"/>
  </r>
  <r>
    <d v="2020-04-01T00:00:00"/>
    <x v="0"/>
    <s v="P"/>
    <s v="Active"/>
    <n v="350"/>
    <x v="349"/>
    <s v="N"/>
    <x v="40"/>
    <n v="1001"/>
    <x v="1"/>
    <s v="Niederl. 1"/>
    <n v="1"/>
    <s v="Department"/>
    <s v="Supervisor"/>
    <s v="Non-Mgm."/>
    <s v="ang."/>
    <s v="M"/>
    <d v="2007-09-01T00:00:00"/>
    <m/>
    <s v=""/>
    <n v="12"/>
    <d v="1990-11-02T00:00:00"/>
    <n v="29"/>
    <s v="N"/>
    <n v="30"/>
    <n v="2.5"/>
    <n v="39"/>
    <x v="0"/>
    <n v="1"/>
    <n v="30"/>
    <n v="0"/>
    <n v="1362"/>
    <n v="298.61850000000004"/>
    <n v="0"/>
    <n v="0"/>
    <n v="0"/>
    <n v="0"/>
    <n v="0"/>
    <n v="0"/>
    <n v="0"/>
    <n v="0"/>
    <n v="0"/>
    <n v="0"/>
    <n v="0"/>
    <n v="0"/>
    <n v="26.5"/>
    <n v="0"/>
    <n v="0"/>
    <n v="0"/>
    <n v="0"/>
    <n v="5.9346750000000004"/>
    <n v="0"/>
    <n v="0"/>
  </r>
  <r>
    <d v="2020-04-01T00:00:00"/>
    <x v="0"/>
    <s v="P"/>
    <s v="Active"/>
    <n v="351"/>
    <x v="350"/>
    <s v="N"/>
    <x v="16"/>
    <n v="1049"/>
    <x v="3"/>
    <s v="Niederl. 8"/>
    <n v="1"/>
    <s v="Department"/>
    <s v="Supervisor"/>
    <s v="Manager"/>
    <s v="ang."/>
    <s v="M"/>
    <d v="2015-10-01T00:00:00"/>
    <m/>
    <s v=""/>
    <n v="4"/>
    <d v="1989-08-01T00:00:00"/>
    <n v="30"/>
    <s v="N"/>
    <n v="30"/>
    <n v="2.5"/>
    <n v="39"/>
    <x v="0"/>
    <n v="1"/>
    <n v="30"/>
    <n v="0"/>
    <n v="1363"/>
    <n v="298.83775000000003"/>
    <n v="0"/>
    <n v="0"/>
    <n v="30"/>
    <n v="0"/>
    <n v="0"/>
    <n v="0"/>
    <n v="0"/>
    <n v="0"/>
    <n v="0"/>
    <n v="0"/>
    <n v="0"/>
    <n v="0"/>
    <n v="26.5"/>
    <n v="0"/>
    <n v="0"/>
    <n v="0"/>
    <n v="0"/>
    <n v="12.653175000000001"/>
    <n v="79.61"/>
    <n v="2.1733333333333333"/>
  </r>
  <r>
    <d v="2020-04-01T00:00:00"/>
    <x v="0"/>
    <s v="P"/>
    <s v="Active"/>
    <n v="352"/>
    <x v="351"/>
    <s v="N"/>
    <x v="30"/>
    <n v="1071"/>
    <x v="0"/>
    <s v="Niederl. 3"/>
    <n v="1"/>
    <s v="Department"/>
    <s v="Supervisor"/>
    <s v="Manager"/>
    <s v="ang."/>
    <s v="W"/>
    <d v="2015-10-01T00:00:00"/>
    <m/>
    <s v=""/>
    <n v="4"/>
    <d v="1992-10-15T00:00:00"/>
    <n v="27"/>
    <s v="N"/>
    <n v="30"/>
    <n v="2.5"/>
    <n v="39"/>
    <x v="0"/>
    <n v="1"/>
    <n v="30"/>
    <n v="0"/>
    <n v="1364"/>
    <n v="299.05700000000002"/>
    <n v="0"/>
    <n v="0"/>
    <n v="0"/>
    <n v="0"/>
    <n v="0"/>
    <n v="0"/>
    <n v="0"/>
    <n v="0"/>
    <n v="0"/>
    <n v="0"/>
    <n v="0"/>
    <n v="0"/>
    <n v="26.5"/>
    <n v="0"/>
    <n v="0"/>
    <n v="0"/>
    <n v="0"/>
    <n v="5.9346750000000004"/>
    <n v="0"/>
    <n v="2.1733333333333333"/>
  </r>
  <r>
    <d v="2020-04-01T00:00:00"/>
    <x v="0"/>
    <s v="P"/>
    <s v="Active"/>
    <n v="353"/>
    <x v="352"/>
    <s v="N"/>
    <x v="10"/>
    <n v="1075"/>
    <x v="0"/>
    <s v="Niederl. 3"/>
    <n v="1"/>
    <s v="Department"/>
    <s v="Supervisor"/>
    <s v="Supervisor"/>
    <s v="ang."/>
    <s v="W"/>
    <d v="2015-10-01T00:00:00"/>
    <m/>
    <s v=""/>
    <n v="4"/>
    <d v="1971-06-16T00:00:00"/>
    <n v="48"/>
    <s v="N"/>
    <n v="30"/>
    <n v="2.5"/>
    <n v="39"/>
    <x v="0"/>
    <n v="1"/>
    <n v="30"/>
    <n v="0"/>
    <n v="1365"/>
    <n v="299.27625"/>
    <n v="0"/>
    <n v="0"/>
    <n v="0"/>
    <n v="0"/>
    <n v="0"/>
    <n v="0"/>
    <n v="0"/>
    <n v="0"/>
    <n v="0"/>
    <n v="0"/>
    <n v="0"/>
    <n v="0"/>
    <n v="26.5"/>
    <n v="0"/>
    <n v="0"/>
    <n v="0"/>
    <n v="0"/>
    <n v="5.9346750000000004"/>
    <n v="0"/>
    <n v="2.1733333333333333"/>
  </r>
  <r>
    <d v="2020-04-01T00:00:00"/>
    <x v="0"/>
    <s v="P"/>
    <s v="Active"/>
    <n v="354"/>
    <x v="353"/>
    <s v="Y"/>
    <x v="16"/>
    <n v="1019"/>
    <x v="7"/>
    <s v="Niederl. 9"/>
    <n v="0.5"/>
    <s v="Department"/>
    <s v="Supervisor"/>
    <s v="Non-Mgm."/>
    <s v="ang."/>
    <s v="M"/>
    <d v="2015-10-01T00:00:00"/>
    <m/>
    <s v=""/>
    <n v="4"/>
    <d v="1966-05-02T00:00:00"/>
    <n v="53"/>
    <s v="N"/>
    <n v="30"/>
    <n v="2.5"/>
    <n v="39"/>
    <x v="0"/>
    <n v="0.5"/>
    <n v="30"/>
    <n v="0"/>
    <n v="1366"/>
    <n v="299.49549999999999"/>
    <n v="0"/>
    <n v="0"/>
    <n v="15"/>
    <n v="0"/>
    <n v="400"/>
    <n v="0"/>
    <n v="0"/>
    <n v="0"/>
    <n v="0"/>
    <n v="0"/>
    <n v="0"/>
    <n v="0"/>
    <n v="13.25"/>
    <n v="0"/>
    <n v="0"/>
    <n v="0"/>
    <n v="0"/>
    <n v="95.906587500000001"/>
    <n v="38.57"/>
    <n v="1.0866666666666667"/>
  </r>
  <r>
    <d v="2020-04-01T00:00:00"/>
    <x v="0"/>
    <s v="P"/>
    <s v="Active"/>
    <n v="354"/>
    <x v="353"/>
    <s v="Y"/>
    <x v="16"/>
    <n v="1025"/>
    <x v="6"/>
    <s v="Niederl. 10"/>
    <n v="0.5"/>
    <s v="Department"/>
    <s v="Supervisor"/>
    <s v="Non-Mgm."/>
    <s v="ang."/>
    <s v="M"/>
    <d v="2015-10-01T00:00:00"/>
    <m/>
    <s v=""/>
    <n v="4"/>
    <d v="1966-05-02T00:00:00"/>
    <n v="53"/>
    <s v="N"/>
    <n v="30"/>
    <n v="2.5"/>
    <n v="39"/>
    <x v="0"/>
    <n v="0.5"/>
    <n v="30"/>
    <n v="0"/>
    <n v="1367"/>
    <n v="299.71474999999998"/>
    <n v="0"/>
    <n v="0"/>
    <n v="15"/>
    <n v="0"/>
    <n v="400"/>
    <n v="0"/>
    <n v="0"/>
    <n v="0"/>
    <n v="0"/>
    <n v="0"/>
    <n v="0"/>
    <n v="0"/>
    <n v="13.25"/>
    <n v="0"/>
    <n v="0"/>
    <n v="0"/>
    <n v="0"/>
    <n v="95.906587500000001"/>
    <n v="38.57"/>
    <n v="1.0866666666666667"/>
  </r>
  <r>
    <d v="2020-04-01T00:00:00"/>
    <x v="0"/>
    <s v="P"/>
    <s v="Active"/>
    <n v="355"/>
    <x v="354"/>
    <s v="N"/>
    <x v="31"/>
    <n v="1028"/>
    <x v="6"/>
    <s v="Niederl. 10"/>
    <n v="1"/>
    <s v="Department"/>
    <s v="Supervisor"/>
    <s v="Non-Mgm."/>
    <s v="ang."/>
    <s v="M"/>
    <d v="2015-10-01T00:00:00"/>
    <m/>
    <s v=""/>
    <n v="4"/>
    <d v="1969-11-22T00:00:00"/>
    <n v="50"/>
    <s v="J"/>
    <n v="30"/>
    <n v="2.5"/>
    <n v="39"/>
    <x v="0"/>
    <n v="1"/>
    <n v="30"/>
    <n v="0"/>
    <n v="1368"/>
    <n v="299.93399999999997"/>
    <n v="0"/>
    <n v="0"/>
    <n v="30"/>
    <n v="0"/>
    <n v="875"/>
    <n v="0"/>
    <n v="0"/>
    <n v="0"/>
    <n v="0"/>
    <n v="0"/>
    <n v="78.923076923076934"/>
    <n v="62.7"/>
    <n v="26.5"/>
    <n v="0"/>
    <n v="0"/>
    <n v="0"/>
    <n v="0"/>
    <n v="240.32591307692309"/>
    <n v="102.41"/>
    <n v="2.1733333333333333"/>
  </r>
  <r>
    <d v="2020-04-01T00:00:00"/>
    <x v="0"/>
    <s v="P"/>
    <s v="Active"/>
    <n v="356"/>
    <x v="355"/>
    <s v="N"/>
    <x v="37"/>
    <n v="1005"/>
    <x v="1"/>
    <s v="Niederl. 1"/>
    <n v="1"/>
    <s v="Department"/>
    <s v="Supervisor"/>
    <s v="Non-Mgm."/>
    <s v="ang."/>
    <s v="M"/>
    <d v="2011-04-01T00:00:00"/>
    <m/>
    <s v=""/>
    <n v="8"/>
    <d v="1987-01-06T00:00:00"/>
    <n v="33"/>
    <s v="N"/>
    <n v="30"/>
    <n v="2.5"/>
    <n v="39"/>
    <x v="0"/>
    <n v="1"/>
    <n v="30"/>
    <n v="0"/>
    <n v="1369"/>
    <n v="300.15325000000007"/>
    <n v="0"/>
    <n v="0"/>
    <n v="0"/>
    <n v="0"/>
    <n v="0"/>
    <n v="0"/>
    <n v="0"/>
    <n v="0"/>
    <n v="0"/>
    <n v="0"/>
    <n v="0"/>
    <n v="0"/>
    <n v="26.5"/>
    <n v="0"/>
    <n v="0"/>
    <n v="0"/>
    <n v="0"/>
    <n v="5.9346750000000004"/>
    <n v="0"/>
    <n v="0"/>
  </r>
  <r>
    <d v="2020-04-01T00:00:00"/>
    <x v="0"/>
    <s v="P"/>
    <s v="Active"/>
    <n v="357"/>
    <x v="356"/>
    <s v="N"/>
    <x v="48"/>
    <n v="1073"/>
    <x v="0"/>
    <s v="Niederl. 3"/>
    <n v="1"/>
    <s v="Department"/>
    <s v="Supervisor"/>
    <s v="Non-Mgm."/>
    <s v="ang."/>
    <s v="M"/>
    <d v="2015-11-01T00:00:00"/>
    <m/>
    <s v=""/>
    <n v="4"/>
    <d v="1985-06-30T00:00:00"/>
    <n v="34"/>
    <s v="N"/>
    <n v="30"/>
    <n v="2.5"/>
    <n v="39"/>
    <x v="0"/>
    <n v="1"/>
    <n v="30"/>
    <n v="0"/>
    <n v="1370"/>
    <n v="300.3725"/>
    <n v="0"/>
    <n v="0"/>
    <n v="0"/>
    <n v="0"/>
    <n v="0"/>
    <n v="0"/>
    <n v="0"/>
    <n v="0"/>
    <n v="0"/>
    <n v="0"/>
    <n v="0"/>
    <n v="0"/>
    <n v="26.5"/>
    <n v="0"/>
    <n v="0"/>
    <n v="0"/>
    <n v="0"/>
    <n v="5.9346750000000004"/>
    <n v="0"/>
    <n v="2.1733333333333333"/>
  </r>
  <r>
    <d v="2020-04-01T00:00:00"/>
    <x v="0"/>
    <s v="P"/>
    <s v="Active"/>
    <n v="358"/>
    <x v="357"/>
    <s v="N"/>
    <x v="36"/>
    <n v="1054"/>
    <x v="8"/>
    <s v="Niederl. 2"/>
    <n v="1"/>
    <s v="Department"/>
    <s v="Supervisor"/>
    <s v="Non-Mgm."/>
    <s v="ang."/>
    <s v="M"/>
    <d v="2015-11-01T00:00:00"/>
    <m/>
    <s v=""/>
    <n v="4"/>
    <d v="1973-03-31T00:00:00"/>
    <n v="46"/>
    <s v="N"/>
    <n v="30"/>
    <n v="2.5"/>
    <n v="39"/>
    <x v="0"/>
    <n v="1"/>
    <n v="30"/>
    <n v="0"/>
    <n v="1371"/>
    <n v="300.59174999999999"/>
    <n v="0"/>
    <n v="0"/>
    <n v="0"/>
    <n v="0"/>
    <n v="0"/>
    <n v="0"/>
    <n v="0"/>
    <n v="0"/>
    <n v="0"/>
    <n v="0"/>
    <n v="0"/>
    <n v="0"/>
    <n v="26.5"/>
    <n v="0"/>
    <n v="0"/>
    <n v="0"/>
    <n v="0"/>
    <n v="5.9346750000000004"/>
    <n v="0"/>
    <n v="2.1733333333333333"/>
  </r>
  <r>
    <d v="2020-04-01T00:00:00"/>
    <x v="0"/>
    <s v="P"/>
    <s v="Active"/>
    <n v="359"/>
    <x v="358"/>
    <s v="N"/>
    <x v="22"/>
    <n v="1035"/>
    <x v="5"/>
    <s v="Niederl. 5"/>
    <n v="1"/>
    <s v="Department"/>
    <s v="Supervisor"/>
    <s v="Non-Mgm."/>
    <s v="ang."/>
    <s v="M"/>
    <d v="2015-11-01T00:00:00"/>
    <m/>
    <s v=""/>
    <n v="4"/>
    <d v="1994-03-23T00:00:00"/>
    <n v="25"/>
    <s v="J"/>
    <n v="30"/>
    <n v="2.5"/>
    <n v="39"/>
    <x v="0"/>
    <n v="1"/>
    <n v="30"/>
    <n v="0"/>
    <n v="1372"/>
    <n v="300.81100000000004"/>
    <n v="0"/>
    <n v="0"/>
    <n v="0"/>
    <n v="0"/>
    <n v="0"/>
    <n v="0"/>
    <n v="0"/>
    <n v="0"/>
    <n v="0"/>
    <n v="0"/>
    <n v="79.153846153846146"/>
    <n v="62.883333333333333"/>
    <n v="26.5"/>
    <n v="0"/>
    <n v="0"/>
    <n v="0"/>
    <n v="0"/>
    <n v="37.743901346153848"/>
    <n v="0"/>
    <n v="2.1733333333333333"/>
  </r>
  <r>
    <d v="2020-04-01T00:00:00"/>
    <x v="0"/>
    <s v="P"/>
    <s v="Active"/>
    <n v="360"/>
    <x v="359"/>
    <s v="N"/>
    <x v="5"/>
    <n v="1093"/>
    <x v="0"/>
    <s v="Niederl. 3"/>
    <n v="1"/>
    <s v="Department"/>
    <s v="Supervisor"/>
    <s v="Director"/>
    <s v="ang."/>
    <s v="M"/>
    <d v="2015-12-01T00:00:00"/>
    <m/>
    <s v=""/>
    <n v="4"/>
    <d v="1970-03-31T00:00:00"/>
    <n v="49"/>
    <s v="N"/>
    <n v="30"/>
    <n v="2.5"/>
    <n v="39"/>
    <x v="0"/>
    <n v="1"/>
    <n v="30"/>
    <n v="0"/>
    <n v="1373"/>
    <n v="301.03025000000002"/>
    <n v="0"/>
    <n v="0"/>
    <n v="0"/>
    <n v="0"/>
    <n v="0"/>
    <n v="0"/>
    <n v="0"/>
    <n v="0"/>
    <n v="0"/>
    <n v="0"/>
    <n v="0"/>
    <n v="0"/>
    <n v="26.5"/>
    <n v="0"/>
    <n v="0"/>
    <n v="0"/>
    <n v="0"/>
    <n v="5.9346750000000004"/>
    <n v="193.40099999999998"/>
    <n v="2.1733333333333333"/>
  </r>
  <r>
    <d v="2020-04-01T00:00:00"/>
    <x v="0"/>
    <s v="P"/>
    <s v="Active"/>
    <n v="361"/>
    <x v="360"/>
    <s v="N"/>
    <x v="31"/>
    <n v="1028"/>
    <x v="6"/>
    <s v="Niederl. 10"/>
    <n v="1"/>
    <s v="Department"/>
    <s v="Supervisor"/>
    <s v="Non-Mgm."/>
    <s v="ang."/>
    <s v="M"/>
    <d v="2016-01-01T00:00:00"/>
    <m/>
    <s v=""/>
    <n v="4"/>
    <d v="1958-10-04T00:00:00"/>
    <n v="61"/>
    <s v="J"/>
    <n v="30"/>
    <n v="2.5"/>
    <n v="39"/>
    <x v="0"/>
    <n v="1"/>
    <n v="30"/>
    <n v="0"/>
    <n v="1374"/>
    <n v="301.24950000000001"/>
    <n v="0"/>
    <n v="0"/>
    <n v="30"/>
    <n v="0"/>
    <n v="787.99"/>
    <n v="0"/>
    <n v="0"/>
    <n v="0"/>
    <n v="0"/>
    <n v="0"/>
    <n v="79.269230769230774"/>
    <n v="62.975000000000009"/>
    <n v="26.5"/>
    <n v="0"/>
    <n v="0"/>
    <n v="0"/>
    <n v="0"/>
    <n v="220.97913098076924"/>
    <n v="78.28"/>
    <n v="0"/>
  </r>
  <r>
    <d v="2020-04-01T00:00:00"/>
    <x v="0"/>
    <s v="P"/>
    <s v="Active"/>
    <n v="362"/>
    <x v="361"/>
    <s v="N"/>
    <x v="10"/>
    <n v="1075"/>
    <x v="0"/>
    <s v="Niederl. 3"/>
    <n v="1"/>
    <s v="Department"/>
    <s v="Supervisor"/>
    <s v="Non-Mgm."/>
    <s v="ang."/>
    <s v="M"/>
    <d v="2016-01-01T00:00:00"/>
    <m/>
    <s v=""/>
    <n v="4"/>
    <d v="1970-10-09T00:00:00"/>
    <n v="49"/>
    <s v="N"/>
    <n v="30"/>
    <n v="2.5"/>
    <n v="39"/>
    <x v="0"/>
    <n v="1"/>
    <n v="30"/>
    <n v="0"/>
    <n v="1375"/>
    <n v="301.46875"/>
    <n v="0"/>
    <n v="0"/>
    <n v="0"/>
    <n v="0"/>
    <n v="0"/>
    <n v="0"/>
    <n v="0"/>
    <n v="0"/>
    <n v="0"/>
    <n v="0"/>
    <n v="0"/>
    <n v="0"/>
    <n v="26.5"/>
    <n v="0"/>
    <n v="0"/>
    <n v="0"/>
    <n v="0"/>
    <n v="5.9346750000000004"/>
    <n v="0"/>
    <n v="0"/>
  </r>
  <r>
    <d v="2020-04-01T00:00:00"/>
    <x v="0"/>
    <s v="P"/>
    <s v="Active"/>
    <n v="363"/>
    <x v="362"/>
    <s v="N"/>
    <x v="22"/>
    <n v="1035"/>
    <x v="5"/>
    <s v="Niederl. 5"/>
    <n v="1"/>
    <s v="Department"/>
    <s v="Supervisor"/>
    <s v="Non-Mgm."/>
    <s v="ang."/>
    <s v="M"/>
    <d v="2016-01-01T00:00:00"/>
    <m/>
    <s v=""/>
    <n v="4"/>
    <d v="1990-11-14T00:00:00"/>
    <n v="29"/>
    <s v="J"/>
    <n v="30"/>
    <n v="2.5"/>
    <n v="39"/>
    <x v="0"/>
    <n v="1"/>
    <n v="30"/>
    <n v="0"/>
    <n v="1376"/>
    <n v="301.68799999999999"/>
    <n v="0"/>
    <n v="0"/>
    <n v="0"/>
    <n v="0"/>
    <n v="0"/>
    <n v="0"/>
    <n v="0"/>
    <n v="0"/>
    <n v="0"/>
    <n v="0"/>
    <n v="79.384615384615387"/>
    <n v="63.066666666666677"/>
    <n v="26.5"/>
    <n v="0"/>
    <n v="0"/>
    <n v="0"/>
    <n v="0"/>
    <n v="37.83663961538462"/>
    <n v="0"/>
    <n v="0"/>
  </r>
  <r>
    <d v="2020-04-01T00:00:00"/>
    <x v="0"/>
    <s v="P"/>
    <s v="Active"/>
    <n v="364"/>
    <x v="363"/>
    <s v="N"/>
    <x v="16"/>
    <n v="1067"/>
    <x v="3"/>
    <s v="Niederl. 8"/>
    <n v="1"/>
    <s v="Department"/>
    <s v="Supervisor"/>
    <s v="Non-Mgm."/>
    <s v="ang."/>
    <s v="M"/>
    <d v="2016-02-03T00:00:00"/>
    <m/>
    <s v=""/>
    <n v="3"/>
    <d v="1988-09-08T00:00:00"/>
    <n v="31"/>
    <s v="N"/>
    <n v="30"/>
    <n v="2.5"/>
    <n v="39"/>
    <x v="0"/>
    <n v="1"/>
    <n v="30"/>
    <n v="0"/>
    <n v="1377"/>
    <n v="301.90724999999998"/>
    <n v="0"/>
    <n v="0"/>
    <n v="0"/>
    <n v="0"/>
    <n v="0"/>
    <n v="0"/>
    <n v="0"/>
    <n v="0"/>
    <n v="0"/>
    <n v="0"/>
    <n v="0"/>
    <n v="0"/>
    <n v="26.5"/>
    <n v="0"/>
    <n v="0"/>
    <n v="0"/>
    <n v="0"/>
    <n v="5.9346750000000004"/>
    <n v="0"/>
    <n v="0"/>
  </r>
  <r>
    <d v="2020-04-01T00:00:00"/>
    <x v="0"/>
    <s v="P"/>
    <s v="Active"/>
    <n v="365"/>
    <x v="364"/>
    <s v="N"/>
    <x v="29"/>
    <n v="1079"/>
    <x v="0"/>
    <s v="Niederl. 3"/>
    <n v="1"/>
    <s v="Department"/>
    <s v="Supervisor"/>
    <s v="Non-Mgm."/>
    <s v="ang."/>
    <s v="W"/>
    <d v="2016-02-01T00:00:00"/>
    <m/>
    <s v=""/>
    <n v="3"/>
    <d v="1986-05-05T00:00:00"/>
    <n v="33"/>
    <s v="N"/>
    <n v="30"/>
    <n v="2.5"/>
    <n v="16"/>
    <x v="0"/>
    <n v="0.41025641025641024"/>
    <n v="30"/>
    <n v="0"/>
    <n v="1378"/>
    <n v="302.12649999999996"/>
    <n v="0"/>
    <n v="0"/>
    <n v="0"/>
    <n v="0"/>
    <n v="0"/>
    <n v="0"/>
    <n v="0"/>
    <n v="0"/>
    <n v="0"/>
    <n v="0"/>
    <n v="0"/>
    <n v="0"/>
    <n v="26.5"/>
    <n v="0"/>
    <n v="0"/>
    <n v="0"/>
    <n v="0"/>
    <n v="5.9346750000000004"/>
    <n v="0"/>
    <n v="0"/>
  </r>
  <r>
    <d v="2020-04-01T00:00:00"/>
    <x v="0"/>
    <s v="P"/>
    <s v="Active"/>
    <n v="366"/>
    <x v="365"/>
    <s v="N"/>
    <x v="31"/>
    <n v="1028"/>
    <x v="6"/>
    <s v="Niederl. 10"/>
    <n v="1"/>
    <s v="Department"/>
    <s v="Supervisor"/>
    <s v="Non-Mgm."/>
    <s v="ang."/>
    <s v="M"/>
    <d v="2016-02-01T00:00:00"/>
    <m/>
    <s v=""/>
    <n v="3"/>
    <d v="1961-05-19T00:00:00"/>
    <n v="58"/>
    <s v="J"/>
    <n v="30"/>
    <n v="2.5"/>
    <n v="39"/>
    <x v="0"/>
    <n v="1"/>
    <n v="30"/>
    <n v="0"/>
    <n v="1379"/>
    <n v="302.34575000000001"/>
    <n v="0"/>
    <n v="0"/>
    <n v="30"/>
    <n v="0"/>
    <n v="0"/>
    <n v="0"/>
    <n v="0"/>
    <n v="0"/>
    <n v="0"/>
    <n v="0"/>
    <n v="79.557692307692307"/>
    <n v="63.204166666666673"/>
    <n v="26.5"/>
    <n v="0"/>
    <n v="0"/>
    <n v="0"/>
    <n v="0"/>
    <n v="44.624693317307695"/>
    <n v="76.95"/>
    <n v="0"/>
  </r>
  <r>
    <d v="2020-04-01T00:00:00"/>
    <x v="0"/>
    <s v="P"/>
    <s v="Active"/>
    <n v="367"/>
    <x v="366"/>
    <s v="N"/>
    <x v="31"/>
    <n v="1022"/>
    <x v="7"/>
    <s v="Niederl. 9"/>
    <n v="1"/>
    <s v="Department"/>
    <s v="Supervisor"/>
    <s v="Non-Mgm."/>
    <s v="ang."/>
    <s v="M"/>
    <d v="2016-03-01T00:00:00"/>
    <m/>
    <s v=""/>
    <n v="3"/>
    <d v="1982-12-15T00:00:00"/>
    <n v="37"/>
    <s v="J"/>
    <n v="30"/>
    <n v="2.5"/>
    <n v="39"/>
    <x v="0"/>
    <n v="1"/>
    <n v="30"/>
    <n v="0"/>
    <n v="1380"/>
    <n v="302.565"/>
    <n v="0"/>
    <n v="0"/>
    <n v="30"/>
    <n v="0"/>
    <n v="875"/>
    <n v="0"/>
    <n v="0"/>
    <n v="0"/>
    <n v="0"/>
    <n v="0"/>
    <n v="79.615384615384613"/>
    <n v="63.250000000000007"/>
    <n v="26.5"/>
    <n v="0"/>
    <n v="0"/>
    <n v="0"/>
    <n v="0"/>
    <n v="240.60412788461542"/>
    <n v="113.24"/>
    <n v="0"/>
  </r>
  <r>
    <d v="2020-04-01T00:00:00"/>
    <x v="0"/>
    <s v="P"/>
    <s v="Active"/>
    <n v="368"/>
    <x v="367"/>
    <s v="N"/>
    <x v="16"/>
    <n v="1067"/>
    <x v="11"/>
    <s v="Niederl. 12"/>
    <n v="1"/>
    <s v="Department"/>
    <s v="Supervisor"/>
    <s v="Non-Mgm."/>
    <s v="ang."/>
    <s v="M"/>
    <d v="2016-03-01T00:00:00"/>
    <m/>
    <s v=""/>
    <n v="3"/>
    <d v="1962-02-04T00:00:00"/>
    <n v="57"/>
    <s v="N"/>
    <n v="30"/>
    <n v="2.5"/>
    <n v="39"/>
    <x v="0"/>
    <n v="1"/>
    <n v="30"/>
    <n v="0"/>
    <n v="1381"/>
    <n v="302.78425000000004"/>
    <n v="0"/>
    <n v="0"/>
    <n v="30"/>
    <n v="0"/>
    <n v="0"/>
    <n v="0"/>
    <n v="0"/>
    <n v="0"/>
    <n v="0"/>
    <n v="0"/>
    <n v="0"/>
    <n v="0"/>
    <n v="26.5"/>
    <n v="0"/>
    <n v="0"/>
    <n v="0"/>
    <n v="0"/>
    <n v="12.653175000000001"/>
    <n v="95"/>
    <n v="0"/>
  </r>
  <r>
    <d v="2020-04-01T00:00:00"/>
    <x v="0"/>
    <s v="P"/>
    <s v="Active"/>
    <n v="369"/>
    <x v="368"/>
    <s v="N"/>
    <x v="20"/>
    <n v="1065"/>
    <x v="10"/>
    <s v="Niederl. 11"/>
    <n v="1"/>
    <s v="Department"/>
    <s v="Supervisor"/>
    <s v="Non-Mgm."/>
    <s v="ang."/>
    <s v="W"/>
    <d v="2016-04-01T00:00:00"/>
    <m/>
    <s v=""/>
    <n v="3"/>
    <d v="1977-07-19T00:00:00"/>
    <n v="42"/>
    <s v="N"/>
    <n v="30"/>
    <n v="2.5"/>
    <n v="39"/>
    <x v="0"/>
    <n v="1"/>
    <n v="30"/>
    <n v="0"/>
    <n v="1382"/>
    <n v="303.00350000000003"/>
    <n v="0"/>
    <n v="0"/>
    <n v="0"/>
    <n v="0"/>
    <n v="0"/>
    <n v="0"/>
    <n v="0"/>
    <n v="0"/>
    <n v="0"/>
    <n v="0"/>
    <n v="0"/>
    <n v="0"/>
    <n v="26.5"/>
    <n v="0"/>
    <n v="0"/>
    <n v="0"/>
    <n v="0"/>
    <n v="5.9346750000000004"/>
    <n v="0"/>
    <n v="0"/>
  </r>
  <r>
    <d v="2020-04-01T00:00:00"/>
    <x v="0"/>
    <s v="P"/>
    <s v="Active"/>
    <n v="370"/>
    <x v="369"/>
    <s v="Y"/>
    <x v="15"/>
    <n v="1050"/>
    <x v="3"/>
    <s v="Niederl. 8"/>
    <n v="0.5"/>
    <s v="Department"/>
    <s v="Supervisor"/>
    <s v="Non-Mgm."/>
    <s v="ang."/>
    <s v="W"/>
    <d v="2016-04-16T00:00:00"/>
    <m/>
    <s v=""/>
    <n v="3"/>
    <d v="1988-09-06T00:00:00"/>
    <n v="31"/>
    <s v="J"/>
    <n v="30"/>
    <n v="2.5"/>
    <n v="39"/>
    <x v="0"/>
    <n v="0.5"/>
    <n v="30"/>
    <n v="0"/>
    <n v="1383"/>
    <n v="303.22275000000002"/>
    <n v="0"/>
    <n v="0"/>
    <n v="0"/>
    <n v="0"/>
    <n v="0"/>
    <n v="0"/>
    <n v="0"/>
    <n v="0"/>
    <n v="0"/>
    <n v="0"/>
    <n v="79.788461538461547"/>
    <n v="63.387500000000003"/>
    <n v="13.25"/>
    <n v="0"/>
    <n v="0"/>
    <n v="0"/>
    <n v="0"/>
    <n v="35.031594086538462"/>
    <n v="0"/>
    <n v="0"/>
  </r>
  <r>
    <d v="2020-04-01T00:00:00"/>
    <x v="0"/>
    <s v="P"/>
    <s v="Active"/>
    <n v="370"/>
    <x v="369"/>
    <s v="Y"/>
    <x v="15"/>
    <n v="1057"/>
    <x v="2"/>
    <s v="Niederl. 7"/>
    <n v="0.5"/>
    <s v="Department"/>
    <s v="Supervisor"/>
    <s v="Non-Mgm."/>
    <s v="ang."/>
    <s v="W"/>
    <d v="2016-04-16T00:00:00"/>
    <m/>
    <s v=""/>
    <n v="3"/>
    <d v="1988-09-06T00:00:00"/>
    <n v="31"/>
    <s v="J"/>
    <n v="30"/>
    <n v="2.5"/>
    <n v="39"/>
    <x v="0"/>
    <n v="0.5"/>
    <n v="30"/>
    <n v="0"/>
    <n v="1384"/>
    <n v="303.44200000000001"/>
    <n v="0"/>
    <n v="0"/>
    <n v="0"/>
    <n v="0"/>
    <n v="0"/>
    <n v="0"/>
    <n v="0"/>
    <n v="0"/>
    <n v="0"/>
    <n v="0"/>
    <n v="79.84615384615384"/>
    <n v="63.433333333333337"/>
    <n v="13.25"/>
    <n v="0"/>
    <n v="0"/>
    <n v="0"/>
    <n v="0"/>
    <n v="35.054778653846157"/>
    <n v="0"/>
    <n v="0"/>
  </r>
  <r>
    <d v="2020-04-01T00:00:00"/>
    <x v="0"/>
    <s v="P"/>
    <s v="Active"/>
    <n v="371"/>
    <x v="370"/>
    <s v="N"/>
    <x v="10"/>
    <n v="1075"/>
    <x v="0"/>
    <s v="Niederl. 3"/>
    <n v="1"/>
    <s v="Department"/>
    <s v="Supervisor"/>
    <s v="Non-Mgm."/>
    <s v="ang."/>
    <s v="M"/>
    <d v="2016-04-01T00:00:00"/>
    <m/>
    <s v=""/>
    <n v="3"/>
    <d v="1989-04-11T00:00:00"/>
    <n v="30"/>
    <s v="N"/>
    <n v="30"/>
    <n v="2.5"/>
    <n v="39"/>
    <x v="0"/>
    <n v="1"/>
    <n v="30"/>
    <n v="0"/>
    <n v="1385"/>
    <n v="303.66125"/>
    <n v="0"/>
    <n v="0"/>
    <n v="0"/>
    <n v="0"/>
    <n v="0"/>
    <n v="0"/>
    <n v="0"/>
    <n v="0"/>
    <n v="0"/>
    <n v="0"/>
    <n v="0"/>
    <n v="0"/>
    <n v="26.5"/>
    <n v="0"/>
    <n v="0"/>
    <n v="0"/>
    <n v="0"/>
    <n v="5.9346750000000004"/>
    <n v="0"/>
    <n v="0"/>
  </r>
  <r>
    <d v="2020-04-01T00:00:00"/>
    <x v="0"/>
    <s v="P"/>
    <s v="Active"/>
    <n v="372"/>
    <x v="371"/>
    <s v="N"/>
    <x v="17"/>
    <n v="1088"/>
    <x v="0"/>
    <s v="Niederl. 3"/>
    <n v="1"/>
    <s v="Department"/>
    <s v="Supervisor"/>
    <s v="Supervisor"/>
    <s v="ang."/>
    <s v="M"/>
    <d v="2016-04-01T00:00:00"/>
    <m/>
    <s v=""/>
    <n v="3"/>
    <d v="1964-09-17T00:00:00"/>
    <n v="55"/>
    <s v="N"/>
    <n v="30"/>
    <n v="2.5"/>
    <n v="39"/>
    <x v="0"/>
    <n v="1"/>
    <n v="30"/>
    <n v="0"/>
    <n v="1386"/>
    <n v="303.88049999999998"/>
    <n v="0"/>
    <n v="0"/>
    <n v="0"/>
    <n v="0"/>
    <n v="0"/>
    <n v="0"/>
    <n v="0"/>
    <n v="0"/>
    <n v="0"/>
    <n v="0"/>
    <n v="0"/>
    <n v="0"/>
    <n v="26.5"/>
    <n v="0"/>
    <n v="0"/>
    <n v="0"/>
    <n v="0"/>
    <n v="5.9346750000000004"/>
    <n v="0"/>
    <n v="0"/>
  </r>
  <r>
    <d v="2020-04-01T00:00:00"/>
    <x v="0"/>
    <s v="P"/>
    <s v="Active"/>
    <n v="373"/>
    <x v="372"/>
    <s v="N"/>
    <x v="30"/>
    <n v="1071"/>
    <x v="0"/>
    <s v="Niederl. 3"/>
    <n v="1"/>
    <s v="Department"/>
    <s v="Supervisor"/>
    <s v="Non-Mgm."/>
    <s v="ang."/>
    <s v="M"/>
    <d v="2016-04-01T00:00:00"/>
    <m/>
    <s v=""/>
    <n v="3"/>
    <d v="1966-05-31T00:00:00"/>
    <n v="53"/>
    <s v="N"/>
    <n v="30"/>
    <n v="2.5"/>
    <n v="39"/>
    <x v="0"/>
    <n v="1"/>
    <n v="30"/>
    <n v="0"/>
    <n v="1387"/>
    <n v="304.09974999999997"/>
    <n v="0"/>
    <n v="0"/>
    <n v="0"/>
    <n v="0"/>
    <n v="0"/>
    <n v="0"/>
    <n v="0"/>
    <n v="0"/>
    <n v="0"/>
    <n v="0"/>
    <n v="0"/>
    <n v="0"/>
    <n v="26.5"/>
    <n v="0"/>
    <n v="0"/>
    <n v="0"/>
    <n v="0"/>
    <n v="5.9346750000000004"/>
    <n v="0"/>
    <n v="0"/>
  </r>
  <r>
    <d v="2020-04-01T00:00:00"/>
    <x v="0"/>
    <s v="P"/>
    <s v="Active"/>
    <n v="374"/>
    <x v="373"/>
    <s v="N"/>
    <x v="10"/>
    <n v="1075"/>
    <x v="0"/>
    <s v="Niederl. 3"/>
    <n v="1"/>
    <s v="Department"/>
    <s v="Supervisor"/>
    <s v="Non-Mgm."/>
    <s v="ang."/>
    <s v="W"/>
    <d v="2016-04-01T00:00:00"/>
    <m/>
    <s v=""/>
    <n v="3"/>
    <d v="1982-04-05T00:00:00"/>
    <n v="37"/>
    <s v="N"/>
    <n v="30"/>
    <n v="2.5"/>
    <n v="39"/>
    <x v="0"/>
    <n v="1"/>
    <n v="30"/>
    <n v="0"/>
    <n v="1388"/>
    <n v="304.31900000000002"/>
    <n v="0"/>
    <n v="0"/>
    <n v="0"/>
    <n v="0"/>
    <n v="0"/>
    <n v="0"/>
    <n v="0"/>
    <n v="0"/>
    <n v="0"/>
    <n v="0"/>
    <n v="0"/>
    <n v="0"/>
    <n v="26.5"/>
    <n v="0"/>
    <n v="0"/>
    <n v="0"/>
    <n v="0"/>
    <n v="5.9346750000000004"/>
    <n v="0"/>
    <n v="0"/>
  </r>
  <r>
    <d v="2020-04-01T00:00:00"/>
    <x v="0"/>
    <s v="P"/>
    <s v="Active"/>
    <n v="375"/>
    <x v="374"/>
    <s v="N"/>
    <x v="16"/>
    <n v="1049"/>
    <x v="3"/>
    <s v="Niederl. 8"/>
    <n v="1"/>
    <s v="Department"/>
    <s v="Supervisor"/>
    <s v="Non-Mgm."/>
    <s v="ang."/>
    <s v="M"/>
    <d v="2016-05-01T00:00:00"/>
    <m/>
    <s v=""/>
    <n v="3"/>
    <d v="1969-11-20T00:00:00"/>
    <n v="50"/>
    <s v="J"/>
    <n v="30"/>
    <n v="2.5"/>
    <n v="39"/>
    <x v="0"/>
    <n v="1"/>
    <n v="30"/>
    <n v="0"/>
    <n v="1389"/>
    <n v="304.53825000000001"/>
    <n v="0"/>
    <n v="0"/>
    <n v="0"/>
    <n v="0"/>
    <n v="0"/>
    <n v="0"/>
    <n v="0"/>
    <n v="0"/>
    <n v="0"/>
    <n v="0"/>
    <n v="80.134615384615387"/>
    <n v="63.662500000000009"/>
    <n v="26.5"/>
    <n v="0"/>
    <n v="0"/>
    <n v="0"/>
    <n v="0"/>
    <n v="38.138038990384615"/>
    <n v="0"/>
    <n v="0"/>
  </r>
  <r>
    <d v="2020-04-01T00:00:00"/>
    <x v="0"/>
    <s v="P"/>
    <s v="Active"/>
    <n v="376"/>
    <x v="375"/>
    <s v="N"/>
    <x v="22"/>
    <n v="1060"/>
    <x v="2"/>
    <s v="Niederl. 7"/>
    <n v="1"/>
    <s v="Department"/>
    <s v="Supervisor"/>
    <s v="Non-Mgm."/>
    <s v="ang."/>
    <s v="M"/>
    <d v="2016-05-01T00:00:00"/>
    <m/>
    <s v=""/>
    <n v="3"/>
    <d v="1987-08-20T00:00:00"/>
    <n v="32"/>
    <s v="J"/>
    <n v="30"/>
    <n v="2.5"/>
    <n v="39"/>
    <x v="0"/>
    <n v="1"/>
    <n v="30"/>
    <n v="0"/>
    <n v="1390"/>
    <n v="304.75750000000005"/>
    <n v="0"/>
    <n v="0"/>
    <n v="0"/>
    <n v="0"/>
    <n v="0"/>
    <n v="0"/>
    <n v="0"/>
    <n v="0"/>
    <n v="0"/>
    <n v="0"/>
    <n v="80.192307692307693"/>
    <n v="63.708333333333336"/>
    <n v="26.5"/>
    <n v="0"/>
    <n v="0"/>
    <n v="0"/>
    <n v="0"/>
    <n v="38.16122355769231"/>
    <n v="0"/>
    <n v="0"/>
  </r>
  <r>
    <d v="2020-04-01T00:00:00"/>
    <x v="0"/>
    <s v="P"/>
    <s v="Active"/>
    <n v="377"/>
    <x v="376"/>
    <s v="N"/>
    <x v="22"/>
    <n v="1041"/>
    <x v="4"/>
    <s v="Niederl. 6"/>
    <n v="1"/>
    <s v="Department"/>
    <s v="Supervisor"/>
    <s v="Non-Mgm."/>
    <s v="ang."/>
    <s v="M"/>
    <d v="2016-05-01T00:00:00"/>
    <m/>
    <s v=""/>
    <n v="3"/>
    <d v="1979-04-09T00:00:00"/>
    <n v="40"/>
    <s v="J"/>
    <n v="30"/>
    <n v="2.5"/>
    <n v="39"/>
    <x v="0"/>
    <n v="1"/>
    <n v="30"/>
    <n v="0"/>
    <n v="1391"/>
    <n v="304.97675000000004"/>
    <n v="0"/>
    <n v="0"/>
    <n v="0"/>
    <n v="0"/>
    <n v="0"/>
    <n v="0"/>
    <n v="0"/>
    <n v="0"/>
    <n v="0"/>
    <n v="0"/>
    <n v="80.249999999999986"/>
    <n v="63.754166666666677"/>
    <n v="26.5"/>
    <n v="0"/>
    <n v="0"/>
    <n v="0"/>
    <n v="0"/>
    <n v="38.184408124999997"/>
    <n v="0"/>
    <n v="0"/>
  </r>
  <r>
    <d v="2020-04-01T00:00:00"/>
    <x v="0"/>
    <s v="P"/>
    <s v="Active"/>
    <n v="378"/>
    <x v="377"/>
    <s v="N"/>
    <x v="22"/>
    <n v="1047"/>
    <x v="9"/>
    <s v="Niederl. 4"/>
    <n v="1"/>
    <s v="Department"/>
    <s v="Supervisor"/>
    <s v="Non-Mgm."/>
    <s v="ang."/>
    <s v="M"/>
    <d v="2016-05-01T00:00:00"/>
    <m/>
    <s v=""/>
    <n v="3"/>
    <d v="1973-04-13T00:00:00"/>
    <n v="46"/>
    <s v="J"/>
    <n v="30"/>
    <n v="2.5"/>
    <n v="39"/>
    <x v="0"/>
    <n v="1"/>
    <n v="30"/>
    <n v="0"/>
    <n v="1392"/>
    <n v="305.19600000000003"/>
    <n v="0"/>
    <n v="0"/>
    <n v="0"/>
    <n v="0"/>
    <n v="0"/>
    <n v="0"/>
    <n v="0"/>
    <n v="0"/>
    <n v="0"/>
    <n v="0"/>
    <n v="80.307692307692307"/>
    <n v="63.800000000000004"/>
    <n v="26.5"/>
    <n v="0"/>
    <n v="0"/>
    <n v="0"/>
    <n v="0"/>
    <n v="38.207592692307692"/>
    <n v="0"/>
    <n v="0"/>
  </r>
  <r>
    <d v="2020-04-01T00:00:00"/>
    <x v="0"/>
    <s v="P"/>
    <s v="Active"/>
    <n v="379"/>
    <x v="378"/>
    <s v="N"/>
    <x v="24"/>
    <n v="1081"/>
    <x v="0"/>
    <s v="Niederl. 3"/>
    <n v="1"/>
    <s v="Department"/>
    <s v="Supervisor"/>
    <s v="Director"/>
    <s v="ang."/>
    <s v="M"/>
    <d v="2016-05-01T00:00:00"/>
    <m/>
    <s v=""/>
    <n v="3"/>
    <d v="1965-11-26T00:00:00"/>
    <n v="54"/>
    <s v="N"/>
    <n v="30"/>
    <n v="2.5"/>
    <n v="39"/>
    <x v="0"/>
    <n v="1"/>
    <n v="30"/>
    <n v="0"/>
    <n v="1393"/>
    <n v="305.41525000000001"/>
    <n v="0"/>
    <n v="0"/>
    <n v="0"/>
    <n v="0"/>
    <n v="0"/>
    <n v="0"/>
    <n v="0"/>
    <n v="0"/>
    <n v="0"/>
    <n v="0"/>
    <n v="0"/>
    <n v="0"/>
    <n v="26.5"/>
    <n v="0"/>
    <n v="0"/>
    <n v="0"/>
    <n v="0"/>
    <n v="5.9346750000000004"/>
    <n v="325.05200000000002"/>
    <n v="0"/>
  </r>
  <r>
    <d v="2020-04-01T00:00:00"/>
    <x v="0"/>
    <s v="P"/>
    <s v="Active"/>
    <n v="380"/>
    <x v="379"/>
    <s v="N"/>
    <x v="15"/>
    <n v="1038"/>
    <x v="4"/>
    <s v="Niederl. 6"/>
    <n v="1"/>
    <s v="Department"/>
    <s v="Supervisor"/>
    <s v="Non-Mgm."/>
    <s v="ang."/>
    <s v="W"/>
    <d v="2016-06-15T00:00:00"/>
    <m/>
    <s v=""/>
    <n v="3"/>
    <d v="1963-12-28T00:00:00"/>
    <n v="56"/>
    <s v="J"/>
    <n v="30"/>
    <n v="2.5"/>
    <n v="39"/>
    <x v="0"/>
    <n v="1"/>
    <n v="30"/>
    <n v="0"/>
    <n v="1394"/>
    <n v="305.6345"/>
    <n v="0"/>
    <n v="0"/>
    <n v="0"/>
    <n v="0"/>
    <n v="0"/>
    <n v="0"/>
    <n v="0"/>
    <n v="0"/>
    <n v="0"/>
    <n v="0"/>
    <n v="80.42307692307692"/>
    <n v="63.891666666666673"/>
    <n v="26.5"/>
    <n v="0"/>
    <n v="0"/>
    <n v="0"/>
    <n v="0"/>
    <n v="38.253961826923074"/>
    <n v="0"/>
    <n v="0"/>
  </r>
  <r>
    <d v="2020-04-01T00:00:00"/>
    <x v="0"/>
    <s v="P"/>
    <s v="Active"/>
    <n v="381"/>
    <x v="380"/>
    <s v="N"/>
    <x v="21"/>
    <n v="1086"/>
    <x v="0"/>
    <s v="Niederl. 3"/>
    <n v="1"/>
    <s v="Department"/>
    <s v="Supervisor"/>
    <s v="Non-Mgm."/>
    <s v="ang."/>
    <s v="M"/>
    <d v="2016-06-01T00:00:00"/>
    <m/>
    <s v=""/>
    <n v="3"/>
    <d v="1962-04-10T00:00:00"/>
    <n v="57"/>
    <s v="N"/>
    <n v="30"/>
    <n v="2.5"/>
    <n v="39"/>
    <x v="0"/>
    <n v="1"/>
    <n v="30"/>
    <n v="0"/>
    <n v="1395"/>
    <n v="305.85374999999999"/>
    <n v="0"/>
    <n v="0"/>
    <n v="0"/>
    <n v="0"/>
    <n v="0"/>
    <n v="0"/>
    <n v="0"/>
    <n v="0"/>
    <n v="0"/>
    <n v="0"/>
    <n v="0"/>
    <n v="0"/>
    <n v="26.5"/>
    <n v="0"/>
    <n v="0"/>
    <n v="0"/>
    <n v="0"/>
    <n v="5.9346750000000004"/>
    <n v="0"/>
    <n v="0"/>
  </r>
  <r>
    <d v="2020-04-01T00:00:00"/>
    <x v="0"/>
    <s v="P"/>
    <s v="Active"/>
    <n v="382"/>
    <x v="381"/>
    <s v="N"/>
    <x v="22"/>
    <n v="1060"/>
    <x v="2"/>
    <s v="Niederl. 7"/>
    <n v="1"/>
    <s v="Department"/>
    <s v="Supervisor"/>
    <s v="Non-Mgm."/>
    <s v="ang."/>
    <s v="M"/>
    <d v="2016-06-01T00:00:00"/>
    <m/>
    <s v=""/>
    <n v="3"/>
    <d v="1967-11-12T00:00:00"/>
    <n v="52"/>
    <s v="J"/>
    <n v="30"/>
    <n v="2.5"/>
    <n v="39"/>
    <x v="0"/>
    <n v="1"/>
    <n v="30"/>
    <n v="0"/>
    <n v="1396"/>
    <n v="306.07299999999998"/>
    <n v="0"/>
    <n v="0"/>
    <n v="0"/>
    <n v="0"/>
    <n v="0"/>
    <n v="0"/>
    <n v="0"/>
    <n v="0"/>
    <n v="0"/>
    <n v="0"/>
    <n v="80.538461538461547"/>
    <n v="63.983333333333334"/>
    <n v="26.5"/>
    <n v="0"/>
    <n v="0"/>
    <n v="0"/>
    <n v="0"/>
    <n v="38.300330961538471"/>
    <n v="0"/>
    <n v="0"/>
  </r>
  <r>
    <d v="2020-04-01T00:00:00"/>
    <x v="0"/>
    <s v="P"/>
    <s v="Active"/>
    <n v="383"/>
    <x v="382"/>
    <s v="N"/>
    <x v="24"/>
    <n v="1081"/>
    <x v="0"/>
    <s v="Niederl. 3"/>
    <n v="1"/>
    <s v="Department"/>
    <s v="Supervisor"/>
    <s v="Non-Mgm."/>
    <s v="ang."/>
    <s v="W"/>
    <d v="2016-07-01T00:00:00"/>
    <m/>
    <s v=""/>
    <n v="3"/>
    <d v="1987-05-04T00:00:00"/>
    <n v="32"/>
    <s v="N"/>
    <n v="30"/>
    <n v="2.5"/>
    <n v="39"/>
    <x v="0"/>
    <n v="1"/>
    <n v="30"/>
    <n v="0"/>
    <n v="1397"/>
    <n v="306.29225000000002"/>
    <n v="0"/>
    <n v="0"/>
    <n v="0"/>
    <n v="0"/>
    <n v="0"/>
    <n v="0"/>
    <n v="0"/>
    <n v="0"/>
    <n v="0"/>
    <n v="0"/>
    <n v="0"/>
    <n v="0"/>
    <n v="26.5"/>
    <n v="0"/>
    <n v="0"/>
    <n v="0"/>
    <n v="0"/>
    <n v="5.9346750000000004"/>
    <n v="0"/>
    <n v="0"/>
  </r>
  <r>
    <d v="2020-04-01T00:00:00"/>
    <x v="0"/>
    <s v="P"/>
    <s v="Active"/>
    <n v="384"/>
    <x v="383"/>
    <s v="N"/>
    <x v="31"/>
    <n v="1046"/>
    <x v="9"/>
    <s v="Niederl. 4"/>
    <n v="1"/>
    <s v="Department"/>
    <s v="Supervisor"/>
    <s v="Non-Mgm."/>
    <s v="ang."/>
    <s v="M"/>
    <d v="2016-07-01T00:00:00"/>
    <m/>
    <s v=""/>
    <n v="3"/>
    <d v="1972-09-01T00:00:00"/>
    <n v="47"/>
    <s v="J"/>
    <n v="30"/>
    <n v="2.5"/>
    <n v="39"/>
    <x v="0"/>
    <n v="1"/>
    <n v="30"/>
    <n v="0"/>
    <n v="1398"/>
    <n v="306.51150000000001"/>
    <n v="0"/>
    <n v="0"/>
    <n v="30"/>
    <n v="0"/>
    <n v="0"/>
    <n v="0"/>
    <n v="0"/>
    <n v="0"/>
    <n v="0"/>
    <n v="0"/>
    <n v="80.653846153846146"/>
    <n v="64.075000000000003"/>
    <n v="26.5"/>
    <n v="0"/>
    <n v="0"/>
    <n v="0"/>
    <n v="0"/>
    <n v="45.065200096153845"/>
    <n v="80.94"/>
    <n v="0"/>
  </r>
  <r>
    <d v="2020-04-01T00:00:00"/>
    <x v="0"/>
    <s v="P"/>
    <s v="Active"/>
    <n v="385"/>
    <x v="384"/>
    <s v="N"/>
    <x v="26"/>
    <n v="1091"/>
    <x v="0"/>
    <s v="Niederl. 3"/>
    <n v="1"/>
    <s v="Department"/>
    <s v="Supervisor"/>
    <s v="Non-Mgm."/>
    <s v="ang."/>
    <s v="W"/>
    <d v="2016-07-01T00:00:00"/>
    <m/>
    <s v=""/>
    <n v="3"/>
    <d v="1988-08-29T00:00:00"/>
    <n v="31"/>
    <s v="N"/>
    <n v="30"/>
    <n v="2.5"/>
    <n v="39"/>
    <x v="0"/>
    <n v="1"/>
    <n v="30"/>
    <n v="0"/>
    <n v="1399"/>
    <n v="306.73075000000006"/>
    <n v="0"/>
    <n v="0"/>
    <n v="0"/>
    <n v="0"/>
    <n v="0"/>
    <n v="0"/>
    <n v="0"/>
    <n v="0"/>
    <n v="0"/>
    <n v="0"/>
    <n v="0"/>
    <n v="0"/>
    <n v="26.5"/>
    <n v="0"/>
    <n v="0"/>
    <n v="0"/>
    <n v="0"/>
    <n v="5.9346750000000004"/>
    <n v="0"/>
    <n v="0"/>
  </r>
  <r>
    <d v="2020-04-01T00:00:00"/>
    <x v="0"/>
    <s v="P"/>
    <s v="Active"/>
    <n v="386"/>
    <x v="385"/>
    <s v="N"/>
    <x v="46"/>
    <n v="1008"/>
    <x v="1"/>
    <s v="Niederl. 1"/>
    <n v="1"/>
    <s v="Department"/>
    <s v="Supervisor"/>
    <s v="Manager"/>
    <s v="ang."/>
    <s v="M"/>
    <d v="2016-07-01T00:00:00"/>
    <m/>
    <s v=""/>
    <n v="3"/>
    <d v="1979-07-12T00:00:00"/>
    <n v="40"/>
    <s v="N"/>
    <n v="30"/>
    <n v="2.5"/>
    <n v="39"/>
    <x v="0"/>
    <n v="1"/>
    <n v="30"/>
    <n v="0"/>
    <n v="1400"/>
    <n v="306.95000000000005"/>
    <n v="0"/>
    <n v="0"/>
    <n v="0"/>
    <n v="0"/>
    <n v="0"/>
    <n v="0"/>
    <n v="0"/>
    <n v="0"/>
    <n v="0"/>
    <n v="0"/>
    <n v="0"/>
    <n v="0"/>
    <n v="26.5"/>
    <n v="0"/>
    <n v="0"/>
    <n v="0"/>
    <n v="0"/>
    <n v="5.9346750000000004"/>
    <n v="0"/>
    <n v="0"/>
  </r>
  <r>
    <d v="2020-04-01T00:00:00"/>
    <x v="0"/>
    <s v="P"/>
    <s v="Active"/>
    <n v="387"/>
    <x v="386"/>
    <s v="N"/>
    <x v="22"/>
    <n v="1041"/>
    <x v="4"/>
    <s v="Niederl. 6"/>
    <n v="1"/>
    <s v="Department"/>
    <s v="Supervisor"/>
    <s v="Non-Mgm."/>
    <s v="ang."/>
    <s v="M"/>
    <d v="2016-07-01T00:00:00"/>
    <m/>
    <s v=""/>
    <n v="3"/>
    <d v="1972-02-27T00:00:00"/>
    <n v="47"/>
    <s v="J"/>
    <n v="30"/>
    <n v="2.5"/>
    <n v="39"/>
    <x v="0"/>
    <n v="1"/>
    <n v="30"/>
    <n v="0"/>
    <n v="1401"/>
    <n v="307.16925000000003"/>
    <n v="0"/>
    <n v="0"/>
    <n v="0"/>
    <n v="0"/>
    <n v="0"/>
    <n v="0"/>
    <n v="0"/>
    <n v="0"/>
    <n v="0"/>
    <n v="0"/>
    <n v="80.82692307692308"/>
    <n v="64.212500000000006"/>
    <n v="26.5"/>
    <n v="0"/>
    <n v="0"/>
    <n v="0"/>
    <n v="0"/>
    <n v="38.416253798076923"/>
    <n v="0"/>
    <n v="0"/>
  </r>
  <r>
    <d v="2020-04-01T00:00:00"/>
    <x v="0"/>
    <s v="P"/>
    <s v="Active"/>
    <n v="388"/>
    <x v="387"/>
    <s v="N"/>
    <x v="9"/>
    <n v="1087"/>
    <x v="0"/>
    <s v="Niederl. 3"/>
    <n v="1"/>
    <s v="Department"/>
    <s v="Supervisor"/>
    <s v="Non-Mgm."/>
    <s v="ang."/>
    <s v="M"/>
    <d v="2016-07-01T00:00:00"/>
    <m/>
    <s v=""/>
    <n v="3"/>
    <d v="1976-09-16T00:00:00"/>
    <n v="43"/>
    <s v="N"/>
    <n v="30"/>
    <n v="2.5"/>
    <n v="39"/>
    <x v="0"/>
    <n v="1"/>
    <n v="30"/>
    <n v="0"/>
    <n v="1402"/>
    <n v="307.38850000000002"/>
    <n v="0"/>
    <n v="0"/>
    <n v="0"/>
    <n v="0"/>
    <n v="0"/>
    <n v="0"/>
    <n v="0"/>
    <n v="0"/>
    <n v="0"/>
    <n v="0"/>
    <n v="0"/>
    <n v="0"/>
    <n v="26.5"/>
    <n v="0"/>
    <n v="0"/>
    <n v="0"/>
    <n v="0"/>
    <n v="5.9346750000000004"/>
    <n v="0"/>
    <n v="0"/>
  </r>
  <r>
    <d v="2020-04-01T00:00:00"/>
    <x v="0"/>
    <s v="P"/>
    <s v="Active"/>
    <n v="389"/>
    <x v="388"/>
    <s v="N"/>
    <x v="50"/>
    <n v="1069"/>
    <x v="0"/>
    <s v="Niederl. 3"/>
    <n v="1"/>
    <s v="Department"/>
    <s v="Supervisor"/>
    <s v="Non-Mgm."/>
    <s v="ang."/>
    <s v="W"/>
    <d v="2016-08-16T00:00:00"/>
    <m/>
    <s v=""/>
    <n v="3"/>
    <d v="1991-04-16T00:00:00"/>
    <n v="28"/>
    <s v="N"/>
    <n v="30"/>
    <n v="2.5"/>
    <n v="39"/>
    <x v="0"/>
    <n v="1"/>
    <n v="30"/>
    <n v="0"/>
    <n v="1403"/>
    <n v="307.60775000000001"/>
    <n v="0"/>
    <n v="0"/>
    <n v="0"/>
    <n v="0"/>
    <n v="0"/>
    <n v="0"/>
    <n v="0"/>
    <n v="0"/>
    <n v="0"/>
    <n v="0"/>
    <n v="0"/>
    <n v="0"/>
    <n v="26.5"/>
    <n v="0"/>
    <n v="0"/>
    <n v="0"/>
    <n v="0"/>
    <n v="5.9346750000000004"/>
    <n v="0"/>
    <n v="0"/>
  </r>
  <r>
    <d v="2020-04-01T00:00:00"/>
    <x v="0"/>
    <s v="P"/>
    <s v="Active"/>
    <n v="390"/>
    <x v="389"/>
    <s v="N"/>
    <x v="9"/>
    <n v="1087"/>
    <x v="0"/>
    <s v="Niederl. 3"/>
    <n v="1"/>
    <s v="Department"/>
    <s v="Supervisor"/>
    <s v="Non-Mgm."/>
    <s v="ang."/>
    <s v="M"/>
    <d v="2016-08-01T00:00:00"/>
    <m/>
    <s v=""/>
    <n v="3"/>
    <d v="1982-11-28T00:00:00"/>
    <n v="37"/>
    <s v="N"/>
    <n v="30"/>
    <n v="2.5"/>
    <n v="39"/>
    <x v="0"/>
    <n v="1"/>
    <n v="30"/>
    <n v="0"/>
    <n v="1404"/>
    <n v="307.827"/>
    <n v="0"/>
    <n v="0"/>
    <n v="0"/>
    <n v="0"/>
    <n v="0"/>
    <n v="0"/>
    <n v="0"/>
    <n v="0"/>
    <n v="0"/>
    <n v="0"/>
    <n v="0"/>
    <n v="0"/>
    <n v="26.5"/>
    <n v="0"/>
    <n v="0"/>
    <n v="0"/>
    <n v="0"/>
    <n v="5.9346750000000004"/>
    <n v="0"/>
    <n v="0"/>
  </r>
  <r>
    <d v="2020-04-01T00:00:00"/>
    <x v="0"/>
    <s v="P"/>
    <s v="Active"/>
    <n v="391"/>
    <x v="390"/>
    <s v="N"/>
    <x v="20"/>
    <n v="1039"/>
    <x v="4"/>
    <s v="Niederl. 6"/>
    <n v="1"/>
    <s v="Department"/>
    <s v="Supervisor"/>
    <s v="Non-Mgm."/>
    <s v="ang."/>
    <s v="W"/>
    <d v="2019-06-14T00:00:00"/>
    <d v="2020-06-13T00:00:00"/>
    <s v=""/>
    <n v="0"/>
    <d v="1996-04-13T00:00:00"/>
    <n v="23"/>
    <s v="J"/>
    <n v="30"/>
    <n v="2.5"/>
    <n v="39"/>
    <x v="0"/>
    <n v="1"/>
    <n v="30"/>
    <n v="0"/>
    <n v="1405"/>
    <n v="308.04624999999999"/>
    <n v="0"/>
    <n v="0"/>
    <n v="0"/>
    <n v="0"/>
    <n v="0"/>
    <n v="0"/>
    <n v="0"/>
    <n v="0"/>
    <n v="0"/>
    <n v="0"/>
    <n v="81.057692307692292"/>
    <n v="64.395833333333343"/>
    <n v="26.5"/>
    <n v="0"/>
    <n v="0"/>
    <n v="0"/>
    <n v="0"/>
    <n v="38.508992067307695"/>
    <n v="0"/>
    <n v="0"/>
  </r>
  <r>
    <d v="2020-04-01T00:00:00"/>
    <x v="0"/>
    <s v="P"/>
    <s v="Active"/>
    <n v="392"/>
    <x v="391"/>
    <s v="N"/>
    <x v="22"/>
    <n v="1041"/>
    <x v="4"/>
    <s v="Niederl. 6"/>
    <n v="1"/>
    <s v="Department"/>
    <s v="Supervisor"/>
    <s v="Non-Mgm."/>
    <s v="ang."/>
    <s v="M"/>
    <d v="2016-08-01T00:00:00"/>
    <m/>
    <s v=""/>
    <n v="3"/>
    <d v="1968-04-16T00:00:00"/>
    <n v="51"/>
    <s v="J"/>
    <n v="30"/>
    <n v="2.5"/>
    <n v="39"/>
    <x v="0"/>
    <n v="1"/>
    <n v="30"/>
    <n v="0"/>
    <n v="1406"/>
    <n v="308.26550000000003"/>
    <n v="0"/>
    <n v="0"/>
    <n v="0"/>
    <n v="0"/>
    <n v="0"/>
    <n v="0"/>
    <n v="0"/>
    <n v="0"/>
    <n v="0"/>
    <n v="0"/>
    <n v="81.115384615384613"/>
    <n v="64.441666666666677"/>
    <n v="26.5"/>
    <n v="0"/>
    <n v="0"/>
    <n v="0"/>
    <n v="0"/>
    <n v="38.532176634615389"/>
    <n v="0"/>
    <n v="0"/>
  </r>
  <r>
    <d v="2020-04-01T00:00:00"/>
    <x v="0"/>
    <s v="P"/>
    <s v="Active"/>
    <n v="393"/>
    <x v="392"/>
    <s v="N"/>
    <x v="50"/>
    <n v="1069"/>
    <x v="0"/>
    <s v="Niederl. 3"/>
    <n v="1"/>
    <s v="Department"/>
    <s v="Supervisor"/>
    <s v="Non-Mgm."/>
    <s v="ang."/>
    <s v="M"/>
    <d v="2016-08-01T00:00:00"/>
    <m/>
    <s v=""/>
    <n v="3"/>
    <d v="1983-09-24T00:00:00"/>
    <n v="36"/>
    <s v="N"/>
    <n v="30"/>
    <n v="2.5"/>
    <n v="39"/>
    <x v="0"/>
    <n v="1"/>
    <n v="30"/>
    <n v="0"/>
    <n v="1407"/>
    <n v="308.48475000000002"/>
    <n v="0"/>
    <n v="0"/>
    <n v="0"/>
    <n v="0"/>
    <n v="0"/>
    <n v="0"/>
    <n v="0"/>
    <n v="0"/>
    <n v="0"/>
    <n v="0"/>
    <n v="0"/>
    <n v="0"/>
    <n v="26.5"/>
    <n v="0"/>
    <n v="0"/>
    <n v="0"/>
    <n v="0"/>
    <n v="5.9346750000000004"/>
    <n v="0"/>
    <n v="0"/>
  </r>
  <r>
    <d v="2020-04-01T00:00:00"/>
    <x v="0"/>
    <s v="P"/>
    <s v="Active"/>
    <n v="394"/>
    <x v="393"/>
    <s v="N"/>
    <x v="36"/>
    <n v="1054"/>
    <x v="8"/>
    <s v="Niederl. 2"/>
    <n v="1"/>
    <s v="Department"/>
    <s v="Supervisor"/>
    <s v="Non-Mgm."/>
    <s v="ang."/>
    <s v="M"/>
    <d v="2016-08-01T00:00:00"/>
    <m/>
    <s v=""/>
    <n v="3"/>
    <d v="1989-01-16T00:00:00"/>
    <n v="31"/>
    <s v="N"/>
    <n v="30"/>
    <n v="2.5"/>
    <n v="39"/>
    <x v="0"/>
    <n v="1"/>
    <n v="30"/>
    <n v="0"/>
    <n v="1408"/>
    <n v="308.70400000000001"/>
    <n v="0"/>
    <n v="0"/>
    <n v="0"/>
    <n v="0"/>
    <n v="0"/>
    <n v="0"/>
    <n v="0"/>
    <n v="0"/>
    <n v="0"/>
    <n v="0"/>
    <n v="0"/>
    <n v="0"/>
    <n v="26.5"/>
    <n v="0"/>
    <n v="0"/>
    <n v="0"/>
    <n v="0"/>
    <n v="5.9346750000000004"/>
    <n v="0"/>
    <n v="0"/>
  </r>
  <r>
    <d v="2020-04-01T00:00:00"/>
    <x v="0"/>
    <s v="P"/>
    <s v="Active"/>
    <n v="395"/>
    <x v="394"/>
    <s v="N"/>
    <x v="22"/>
    <n v="1029"/>
    <x v="6"/>
    <s v="Niederl. 10"/>
    <n v="1"/>
    <s v="Department"/>
    <s v="Supervisor"/>
    <s v="Non-Mgm."/>
    <s v="ang."/>
    <s v="M"/>
    <d v="2016-08-01T00:00:00"/>
    <m/>
    <s v=""/>
    <n v="3"/>
    <d v="1982-06-12T00:00:00"/>
    <n v="37"/>
    <s v="J"/>
    <n v="35"/>
    <n v="2.9166666666666665"/>
    <n v="39"/>
    <x v="0"/>
    <n v="1"/>
    <n v="30"/>
    <n v="0"/>
    <n v="1409"/>
    <n v="308.92325000000005"/>
    <n v="0"/>
    <n v="0"/>
    <n v="0"/>
    <n v="0"/>
    <n v="0"/>
    <n v="0"/>
    <n v="0"/>
    <n v="0"/>
    <n v="0"/>
    <n v="0"/>
    <n v="94.836538461538467"/>
    <n v="64.57916666666668"/>
    <n v="26.5"/>
    <n v="0"/>
    <n v="0"/>
    <n v="0"/>
    <n v="0"/>
    <n v="41.635822163461548"/>
    <n v="0"/>
    <n v="0"/>
  </r>
  <r>
    <d v="2020-04-01T00:00:00"/>
    <x v="0"/>
    <s v="P"/>
    <s v="Active"/>
    <n v="396"/>
    <x v="395"/>
    <s v="N"/>
    <x v="50"/>
    <n v="1069"/>
    <x v="0"/>
    <s v="Niederl. 3"/>
    <n v="1"/>
    <s v="Department"/>
    <s v="Supervisor"/>
    <s v="Non-Mgm."/>
    <s v="ang."/>
    <s v="W"/>
    <d v="2016-08-01T00:00:00"/>
    <m/>
    <s v=""/>
    <n v="3"/>
    <d v="1981-04-13T00:00:00"/>
    <n v="38"/>
    <s v="N"/>
    <n v="30"/>
    <n v="2.5"/>
    <n v="39"/>
    <x v="0"/>
    <n v="1"/>
    <n v="30"/>
    <n v="0"/>
    <n v="1410"/>
    <n v="309.14250000000004"/>
    <n v="0"/>
    <n v="0"/>
    <n v="0"/>
    <n v="0"/>
    <n v="0"/>
    <n v="0"/>
    <n v="0"/>
    <n v="0"/>
    <n v="0"/>
    <n v="0"/>
    <n v="0"/>
    <n v="0"/>
    <n v="26.5"/>
    <n v="0"/>
    <n v="0"/>
    <n v="0"/>
    <n v="0"/>
    <n v="5.9346750000000004"/>
    <n v="0"/>
    <n v="0"/>
  </r>
  <r>
    <d v="2020-04-01T00:00:00"/>
    <x v="0"/>
    <s v="P"/>
    <s v="Active"/>
    <n v="397"/>
    <x v="396"/>
    <s v="N"/>
    <x v="22"/>
    <n v="1047"/>
    <x v="9"/>
    <s v="Niederl. 4"/>
    <n v="1"/>
    <s v="Department"/>
    <s v="Supervisor"/>
    <s v="Non-Mgm."/>
    <s v="ang."/>
    <s v="M"/>
    <d v="2016-09-01T00:00:00"/>
    <m/>
    <s v=""/>
    <n v="3"/>
    <d v="1993-07-28T00:00:00"/>
    <n v="26"/>
    <s v="J"/>
    <n v="30"/>
    <n v="2.5"/>
    <n v="39"/>
    <x v="0"/>
    <n v="1"/>
    <n v="30"/>
    <n v="0"/>
    <n v="1411"/>
    <n v="309.36175000000003"/>
    <n v="0"/>
    <n v="0"/>
    <n v="0"/>
    <n v="0"/>
    <n v="0"/>
    <n v="0"/>
    <n v="0"/>
    <n v="0"/>
    <n v="0"/>
    <n v="0"/>
    <n v="81.40384615384616"/>
    <n v="64.670833333333334"/>
    <n v="26.5"/>
    <n v="0"/>
    <n v="0"/>
    <n v="0"/>
    <n v="0"/>
    <n v="38.648099471153849"/>
    <n v="0"/>
    <n v="0"/>
  </r>
  <r>
    <d v="2020-04-01T00:00:00"/>
    <x v="0"/>
    <s v="P"/>
    <s v="Active"/>
    <n v="398"/>
    <x v="397"/>
    <s v="N"/>
    <x v="31"/>
    <n v="1040"/>
    <x v="4"/>
    <s v="Niederl. 6"/>
    <n v="1"/>
    <s v="Department"/>
    <s v="Supervisor"/>
    <s v="Non-Mgm."/>
    <s v="ang."/>
    <s v="M"/>
    <d v="2016-09-01T00:00:00"/>
    <m/>
    <s v=""/>
    <n v="3"/>
    <d v="1982-03-22T00:00:00"/>
    <n v="37"/>
    <s v="J"/>
    <n v="30"/>
    <n v="2.5"/>
    <n v="39"/>
    <x v="0"/>
    <n v="1"/>
    <n v="30"/>
    <n v="0"/>
    <n v="1412"/>
    <n v="309.58100000000002"/>
    <n v="0"/>
    <n v="0"/>
    <n v="30"/>
    <n v="0"/>
    <n v="749.22"/>
    <n v="0"/>
    <n v="0"/>
    <n v="0"/>
    <n v="0"/>
    <n v="0"/>
    <n v="81.461538461538453"/>
    <n v="64.716666666666669"/>
    <n v="26.5"/>
    <n v="0"/>
    <n v="0"/>
    <n v="0"/>
    <n v="0"/>
    <n v="213.17760303846157"/>
    <n v="77.52"/>
    <n v="0"/>
  </r>
  <r>
    <d v="2020-04-01T00:00:00"/>
    <x v="0"/>
    <s v="P"/>
    <s v="Active"/>
    <n v="399"/>
    <x v="398"/>
    <s v="N"/>
    <x v="23"/>
    <n v="1068"/>
    <x v="0"/>
    <s v="Niederl. 3"/>
    <n v="1"/>
    <s v="Department"/>
    <s v="Supervisor"/>
    <s v="Non-Mgm."/>
    <s v="ang."/>
    <s v="W"/>
    <d v="2016-09-01T00:00:00"/>
    <m/>
    <s v=""/>
    <n v="3"/>
    <d v="1981-11-19T00:00:00"/>
    <n v="38"/>
    <s v="N"/>
    <n v="30"/>
    <n v="2.5"/>
    <n v="39"/>
    <x v="0"/>
    <n v="1"/>
    <n v="30"/>
    <n v="0"/>
    <n v="1413"/>
    <n v="309.80025000000001"/>
    <n v="0"/>
    <n v="0"/>
    <n v="0"/>
    <n v="0"/>
    <n v="0"/>
    <n v="0"/>
    <n v="0"/>
    <n v="0"/>
    <n v="0"/>
    <n v="0"/>
    <n v="0"/>
    <n v="0"/>
    <n v="26.5"/>
    <n v="0"/>
    <n v="0"/>
    <n v="0"/>
    <n v="0"/>
    <n v="5.9346750000000004"/>
    <n v="0"/>
    <n v="0"/>
  </r>
  <r>
    <d v="2020-04-01T00:00:00"/>
    <x v="0"/>
    <s v="P"/>
    <s v="Active"/>
    <n v="400"/>
    <x v="399"/>
    <s v="Y"/>
    <x v="15"/>
    <n v="1020"/>
    <x v="7"/>
    <s v="Niederl. 9"/>
    <n v="0.5"/>
    <s v="Department"/>
    <s v="Supervisor"/>
    <s v="Non-Mgm."/>
    <s v="ang."/>
    <s v="M"/>
    <d v="2019-06-13T00:00:00"/>
    <m/>
    <s v=""/>
    <n v="0"/>
    <d v="1996-08-06T00:00:00"/>
    <n v="23"/>
    <s v="J"/>
    <n v="30"/>
    <n v="2.5"/>
    <n v="39"/>
    <x v="0"/>
    <n v="0.5"/>
    <n v="30"/>
    <n v="0"/>
    <n v="1414"/>
    <n v="310.01949999999999"/>
    <n v="0"/>
    <n v="0"/>
    <n v="0"/>
    <n v="0"/>
    <n v="0"/>
    <n v="0"/>
    <n v="0"/>
    <n v="0"/>
    <n v="0"/>
    <n v="0"/>
    <n v="81.57692307692308"/>
    <n v="64.808333333333337"/>
    <n v="13.25"/>
    <n v="0"/>
    <n v="0"/>
    <n v="0"/>
    <n v="0"/>
    <n v="35.750315673076926"/>
    <n v="0"/>
    <n v="0"/>
  </r>
  <r>
    <d v="2020-04-01T00:00:00"/>
    <x v="0"/>
    <s v="P"/>
    <s v="Active"/>
    <n v="400"/>
    <x v="399"/>
    <s v="Y"/>
    <x v="15"/>
    <n v="1026"/>
    <x v="6"/>
    <s v="Niederl. 10"/>
    <n v="0.5"/>
    <s v="Department"/>
    <s v="Supervisor"/>
    <s v="Non-Mgm."/>
    <s v="ang."/>
    <s v="M"/>
    <d v="2019-06-13T00:00:00"/>
    <m/>
    <s v=""/>
    <n v="0"/>
    <d v="1996-08-06T00:00:00"/>
    <n v="23"/>
    <s v="J"/>
    <n v="30"/>
    <n v="2.5"/>
    <n v="39"/>
    <x v="0"/>
    <n v="0.5"/>
    <n v="30"/>
    <n v="0"/>
    <n v="1415"/>
    <n v="310.23874999999998"/>
    <n v="0"/>
    <n v="0"/>
    <n v="0"/>
    <n v="0"/>
    <n v="0"/>
    <n v="0"/>
    <n v="0"/>
    <n v="0"/>
    <n v="0"/>
    <n v="0"/>
    <n v="81.634615384615387"/>
    <n v="64.854166666666671"/>
    <n v="13.25"/>
    <n v="0"/>
    <n v="0"/>
    <n v="0"/>
    <n v="0"/>
    <n v="35.773500240384614"/>
    <n v="0"/>
    <n v="0"/>
  </r>
  <r>
    <d v="2020-04-01T00:00:00"/>
    <x v="0"/>
    <s v="P"/>
    <s v="Active"/>
    <n v="401"/>
    <x v="400"/>
    <s v="N"/>
    <x v="2"/>
    <n v="1010"/>
    <x v="1"/>
    <s v="Niederl. 1"/>
    <n v="1"/>
    <s v="Department"/>
    <s v="Supervisor"/>
    <s v="Non-Mgm."/>
    <s v="ang."/>
    <s v="M"/>
    <d v="2016-09-01T00:00:00"/>
    <m/>
    <s v=""/>
    <n v="3"/>
    <d v="1999-09-21T00:00:00"/>
    <n v="20"/>
    <s v="N"/>
    <n v="30"/>
    <n v="2.5"/>
    <n v="39"/>
    <x v="0"/>
    <n v="1"/>
    <n v="30"/>
    <n v="0"/>
    <n v="1416"/>
    <n v="310.45800000000003"/>
    <n v="0"/>
    <n v="0"/>
    <n v="0"/>
    <n v="0"/>
    <n v="0"/>
    <n v="0"/>
    <n v="0"/>
    <n v="0"/>
    <n v="0"/>
    <n v="0"/>
    <n v="0"/>
    <n v="0"/>
    <n v="26.5"/>
    <n v="0"/>
    <n v="0"/>
    <n v="0"/>
    <n v="0"/>
    <n v="5.9346750000000004"/>
    <n v="0"/>
    <n v="0"/>
  </r>
  <r>
    <d v="2020-04-01T00:00:00"/>
    <x v="0"/>
    <s v="P"/>
    <s v="Active"/>
    <n v="402"/>
    <x v="401"/>
    <s v="N"/>
    <x v="33"/>
    <n v="1000"/>
    <x v="1"/>
    <s v="Niederl. 1"/>
    <n v="1"/>
    <s v="Department"/>
    <s v="Supervisor"/>
    <s v="Non-Mgm."/>
    <s v="ang."/>
    <s v="W"/>
    <d v="2016-09-01T00:00:00"/>
    <d v="2020-07-31T00:00:00"/>
    <s v=""/>
    <n v="3"/>
    <d v="1999-11-28T00:00:00"/>
    <n v="20"/>
    <s v="N"/>
    <n v="30"/>
    <n v="2.5"/>
    <n v="39"/>
    <x v="0"/>
    <n v="1"/>
    <n v="30"/>
    <n v="0"/>
    <n v="1417"/>
    <n v="310.67725000000002"/>
    <n v="0"/>
    <n v="0"/>
    <n v="0"/>
    <n v="0"/>
    <n v="0"/>
    <n v="0"/>
    <n v="0"/>
    <n v="0"/>
    <n v="0"/>
    <n v="0"/>
    <n v="0"/>
    <n v="0"/>
    <n v="26.5"/>
    <n v="0"/>
    <n v="0"/>
    <n v="0"/>
    <n v="0"/>
    <n v="5.9346750000000004"/>
    <n v="0"/>
    <n v="0"/>
  </r>
  <r>
    <d v="2020-04-01T00:00:00"/>
    <x v="0"/>
    <s v="P"/>
    <s v="Active"/>
    <n v="403"/>
    <x v="402"/>
    <s v="N"/>
    <x v="19"/>
    <n v="1083"/>
    <x v="0"/>
    <s v="Niederl. 3"/>
    <n v="1"/>
    <s v="Department"/>
    <s v="Supervisor"/>
    <s v="Non-Mgm."/>
    <s v="ang."/>
    <s v="M"/>
    <d v="2016-09-01T00:00:00"/>
    <m/>
    <s v=""/>
    <n v="3"/>
    <d v="1988-11-13T00:00:00"/>
    <n v="31"/>
    <s v="N"/>
    <n v="30"/>
    <n v="2.5"/>
    <n v="39"/>
    <x v="0"/>
    <n v="1"/>
    <n v="30"/>
    <n v="0"/>
    <n v="1418"/>
    <n v="310.89650000000006"/>
    <n v="0"/>
    <n v="0"/>
    <n v="0"/>
    <n v="0"/>
    <n v="0"/>
    <n v="0"/>
    <n v="0"/>
    <n v="0"/>
    <n v="0"/>
    <n v="0"/>
    <n v="0"/>
    <n v="0"/>
    <n v="26.5"/>
    <n v="0"/>
    <n v="0"/>
    <n v="0"/>
    <n v="0"/>
    <n v="5.9346750000000004"/>
    <n v="0"/>
    <n v="0"/>
  </r>
  <r>
    <d v="2020-04-01T00:00:00"/>
    <x v="0"/>
    <s v="P"/>
    <s v="Active"/>
    <n v="404"/>
    <x v="403"/>
    <s v="N"/>
    <x v="5"/>
    <n v="1093"/>
    <x v="0"/>
    <s v="Niederl. 3"/>
    <n v="1"/>
    <s v="Department"/>
    <s v="Supervisor"/>
    <s v="Non-Mgm."/>
    <s v="ang."/>
    <s v="M"/>
    <d v="2016-09-01T00:00:00"/>
    <m/>
    <s v=""/>
    <n v="3"/>
    <d v="1994-03-08T00:00:00"/>
    <n v="25"/>
    <s v="N"/>
    <n v="30"/>
    <n v="2.5"/>
    <n v="39"/>
    <x v="0"/>
    <n v="1"/>
    <n v="30"/>
    <n v="0"/>
    <n v="1419"/>
    <n v="311.11575000000005"/>
    <n v="0"/>
    <n v="0"/>
    <n v="0"/>
    <n v="0"/>
    <n v="0"/>
    <n v="0"/>
    <n v="0"/>
    <n v="0"/>
    <n v="0"/>
    <n v="0"/>
    <n v="0"/>
    <n v="0"/>
    <n v="26.5"/>
    <n v="0"/>
    <n v="0"/>
    <n v="0"/>
    <n v="0"/>
    <n v="5.9346750000000004"/>
    <n v="0"/>
    <n v="0"/>
  </r>
  <r>
    <d v="2020-04-01T00:00:00"/>
    <x v="0"/>
    <s v="P"/>
    <s v="Active"/>
    <n v="405"/>
    <x v="404"/>
    <s v="N"/>
    <x v="19"/>
    <n v="1083"/>
    <x v="0"/>
    <s v="Niederl. 3"/>
    <n v="1"/>
    <s v="Department"/>
    <s v="Supervisor"/>
    <s v="Non-Mgm."/>
    <s v="ang."/>
    <s v="M"/>
    <d v="2016-09-15T00:00:00"/>
    <m/>
    <s v=""/>
    <n v="3"/>
    <d v="1988-01-05T00:00:00"/>
    <n v="32"/>
    <s v="N"/>
    <n v="30"/>
    <n v="2.5"/>
    <n v="39"/>
    <x v="0"/>
    <n v="1"/>
    <n v="30"/>
    <n v="0"/>
    <n v="1420"/>
    <n v="311.33500000000004"/>
    <n v="0"/>
    <n v="0"/>
    <n v="0"/>
    <n v="0"/>
    <n v="0"/>
    <n v="0"/>
    <n v="0"/>
    <n v="0"/>
    <n v="0"/>
    <n v="0"/>
    <n v="0"/>
    <n v="0"/>
    <n v="26.5"/>
    <n v="0"/>
    <n v="0"/>
    <n v="0"/>
    <n v="0"/>
    <n v="5.9346750000000004"/>
    <n v="0"/>
    <n v="0"/>
  </r>
  <r>
    <d v="2020-04-01T00:00:00"/>
    <x v="0"/>
    <s v="P"/>
    <s v="Active"/>
    <n v="406"/>
    <x v="405"/>
    <s v="N"/>
    <x v="27"/>
    <n v="1070"/>
    <x v="0"/>
    <s v="Niederl. 3"/>
    <n v="1"/>
    <s v="Department"/>
    <s v="Supervisor"/>
    <s v="Non-Mgm."/>
    <s v="ang."/>
    <s v="W"/>
    <d v="2016-09-12T00:00:00"/>
    <m/>
    <s v=""/>
    <n v="3"/>
    <d v="1982-12-15T00:00:00"/>
    <n v="37"/>
    <s v="N"/>
    <n v="30"/>
    <n v="2.5"/>
    <n v="39"/>
    <x v="0"/>
    <n v="1"/>
    <n v="30"/>
    <n v="0"/>
    <n v="1421"/>
    <n v="311.55425000000002"/>
    <n v="0"/>
    <n v="0"/>
    <n v="0"/>
    <n v="0"/>
    <n v="0"/>
    <n v="0"/>
    <n v="0"/>
    <n v="0"/>
    <n v="0"/>
    <n v="0"/>
    <n v="0"/>
    <n v="0"/>
    <n v="26.5"/>
    <n v="0"/>
    <n v="0"/>
    <n v="0"/>
    <n v="0"/>
    <n v="5.9346750000000004"/>
    <n v="0"/>
    <n v="0"/>
  </r>
  <r>
    <d v="2020-04-01T00:00:00"/>
    <x v="0"/>
    <s v="P"/>
    <s v="Active"/>
    <n v="407"/>
    <x v="406"/>
    <s v="N"/>
    <x v="5"/>
    <n v="1093"/>
    <x v="0"/>
    <s v="Niederl. 3"/>
    <n v="1"/>
    <s v="Department"/>
    <s v="Supervisor"/>
    <s v="Manager"/>
    <s v="ang."/>
    <s v="M"/>
    <d v="2016-09-01T00:00:00"/>
    <m/>
    <s v=""/>
    <n v="3"/>
    <d v="1980-06-22T00:00:00"/>
    <n v="39"/>
    <s v="N"/>
    <n v="30"/>
    <n v="2.5"/>
    <n v="39"/>
    <x v="0"/>
    <n v="1"/>
    <n v="30"/>
    <n v="0"/>
    <n v="1422"/>
    <n v="311.77350000000001"/>
    <n v="0"/>
    <n v="0"/>
    <n v="0"/>
    <n v="0"/>
    <n v="0"/>
    <n v="0"/>
    <n v="0"/>
    <n v="0"/>
    <n v="0"/>
    <n v="0"/>
    <n v="0"/>
    <n v="0"/>
    <n v="26.5"/>
    <n v="0"/>
    <n v="0"/>
    <n v="0"/>
    <n v="0"/>
    <n v="5.9346750000000004"/>
    <n v="0"/>
    <n v="0"/>
  </r>
  <r>
    <d v="2020-04-01T00:00:00"/>
    <x v="0"/>
    <s v="P"/>
    <s v="Active"/>
    <n v="408"/>
    <x v="407"/>
    <s v="N"/>
    <x v="17"/>
    <n v="1088"/>
    <x v="0"/>
    <s v="Niederl. 3"/>
    <n v="1"/>
    <s v="Department"/>
    <s v="Supervisor"/>
    <s v="Director"/>
    <s v="ang."/>
    <s v="M"/>
    <d v="2016-10-01T00:00:00"/>
    <m/>
    <s v=""/>
    <n v="3"/>
    <d v="1969-04-18T00:00:00"/>
    <n v="50"/>
    <s v="N"/>
    <n v="30"/>
    <n v="2.5"/>
    <n v="39"/>
    <x v="0"/>
    <n v="1"/>
    <n v="30"/>
    <n v="0"/>
    <n v="1423"/>
    <n v="311.99275"/>
    <n v="0"/>
    <n v="0"/>
    <n v="0"/>
    <n v="0"/>
    <n v="0"/>
    <n v="0"/>
    <n v="0"/>
    <n v="833.34"/>
    <n v="0"/>
    <n v="0"/>
    <n v="0"/>
    <n v="0"/>
    <n v="26.5"/>
    <n v="0"/>
    <n v="0"/>
    <n v="0"/>
    <n v="0"/>
    <n v="192.56116800000001"/>
    <n v="181.792"/>
    <n v="0"/>
  </r>
  <r>
    <d v="2020-04-01T00:00:00"/>
    <x v="0"/>
    <s v="P"/>
    <s v="Active"/>
    <n v="409"/>
    <x v="408"/>
    <s v="N"/>
    <x v="22"/>
    <n v="1029"/>
    <x v="6"/>
    <s v="Niederl. 10"/>
    <n v="1"/>
    <s v="Department"/>
    <s v="Supervisor"/>
    <s v="Non-Mgm."/>
    <s v="ang."/>
    <s v="M"/>
    <d v="2016-10-01T00:00:00"/>
    <m/>
    <s v=""/>
    <n v="3"/>
    <d v="1970-02-20T00:00:00"/>
    <n v="49"/>
    <s v="J"/>
    <n v="30"/>
    <n v="2.5"/>
    <n v="39"/>
    <x v="0"/>
    <n v="1"/>
    <n v="30"/>
    <n v="0"/>
    <n v="1424"/>
    <n v="312.21199999999999"/>
    <n v="0"/>
    <n v="0"/>
    <n v="0"/>
    <n v="0"/>
    <n v="0"/>
    <n v="0"/>
    <n v="0"/>
    <n v="0"/>
    <n v="0"/>
    <n v="0"/>
    <n v="82.15384615384616"/>
    <n v="65.26666666666668"/>
    <n v="26.5"/>
    <n v="0"/>
    <n v="0"/>
    <n v="0"/>
    <n v="0"/>
    <n v="38.949498846153851"/>
    <n v="0"/>
    <n v="0"/>
  </r>
  <r>
    <d v="2020-04-01T00:00:00"/>
    <x v="0"/>
    <s v="P"/>
    <s v="Active"/>
    <n v="410"/>
    <x v="409"/>
    <s v="Y"/>
    <x v="20"/>
    <n v="1021"/>
    <x v="7"/>
    <s v="Niederl. 9"/>
    <n v="0.5"/>
    <s v="Department"/>
    <s v="Supervisor"/>
    <s v="Non-Mgm."/>
    <s v="ang."/>
    <s v="W"/>
    <d v="2016-10-01T00:00:00"/>
    <m/>
    <s v=""/>
    <n v="3"/>
    <d v="1977-03-21T00:00:00"/>
    <n v="42"/>
    <s v="N"/>
    <n v="24"/>
    <n v="2"/>
    <n v="39"/>
    <x v="0"/>
    <n v="0.5"/>
    <n v="30"/>
    <n v="0"/>
    <n v="1425"/>
    <n v="312.43125000000003"/>
    <n v="0"/>
    <n v="0"/>
    <n v="0"/>
    <n v="0"/>
    <n v="0"/>
    <n v="0"/>
    <n v="0"/>
    <n v="0"/>
    <n v="0"/>
    <n v="0"/>
    <n v="0"/>
    <n v="0"/>
    <n v="13.25"/>
    <n v="0"/>
    <n v="0"/>
    <n v="0"/>
    <n v="0"/>
    <n v="2.9673375000000002"/>
    <n v="0"/>
    <n v="0"/>
  </r>
  <r>
    <d v="2020-04-01T00:00:00"/>
    <x v="0"/>
    <s v="P"/>
    <s v="Active"/>
    <n v="410"/>
    <x v="409"/>
    <s v="Y"/>
    <x v="20"/>
    <n v="1027"/>
    <x v="6"/>
    <s v="Niederl. 10"/>
    <n v="0.5"/>
    <s v="Department"/>
    <s v="Supervisor"/>
    <s v="Non-Mgm."/>
    <s v="ang."/>
    <s v="W"/>
    <d v="2016-10-01T00:00:00"/>
    <m/>
    <s v=""/>
    <n v="3"/>
    <d v="1977-03-21T00:00:00"/>
    <n v="42"/>
    <s v="N"/>
    <n v="24"/>
    <n v="2"/>
    <n v="39"/>
    <x v="0"/>
    <n v="0.5"/>
    <n v="30"/>
    <n v="0"/>
    <n v="1426"/>
    <n v="312.65050000000002"/>
    <n v="0"/>
    <n v="0"/>
    <n v="0"/>
    <n v="0"/>
    <n v="0"/>
    <n v="0"/>
    <n v="0"/>
    <n v="0"/>
    <n v="0"/>
    <n v="0"/>
    <n v="0"/>
    <n v="0"/>
    <n v="13.25"/>
    <n v="0"/>
    <n v="0"/>
    <n v="0"/>
    <n v="0"/>
    <n v="2.9673375000000002"/>
    <n v="0"/>
    <n v="0"/>
  </r>
  <r>
    <d v="2020-04-01T00:00:00"/>
    <x v="0"/>
    <s v="P"/>
    <s v="Active"/>
    <n v="411"/>
    <x v="410"/>
    <s v="N"/>
    <x v="16"/>
    <n v="1067"/>
    <x v="4"/>
    <s v="Niederl. 6"/>
    <n v="1"/>
    <s v="Department"/>
    <s v="Supervisor"/>
    <s v="Non-Mgm."/>
    <s v="ang."/>
    <s v="M"/>
    <d v="2016-10-27T00:00:00"/>
    <m/>
    <s v=""/>
    <n v="3"/>
    <d v="1967-03-18T00:00:00"/>
    <n v="52"/>
    <s v="J"/>
    <n v="30"/>
    <n v="2.5"/>
    <n v="39"/>
    <x v="0"/>
    <n v="1"/>
    <n v="30"/>
    <n v="0"/>
    <n v="1427"/>
    <n v="312.86975000000001"/>
    <n v="0"/>
    <n v="0"/>
    <n v="0"/>
    <n v="0"/>
    <n v="0"/>
    <n v="0"/>
    <n v="0"/>
    <n v="0"/>
    <n v="0"/>
    <n v="0"/>
    <n v="82.326923076923066"/>
    <n v="65.404166666666669"/>
    <n v="26.5"/>
    <n v="0"/>
    <n v="0"/>
    <n v="0"/>
    <n v="0"/>
    <n v="39.019052548076921"/>
    <n v="0"/>
    <n v="0"/>
  </r>
  <r>
    <d v="2020-04-01T00:00:00"/>
    <x v="0"/>
    <s v="P"/>
    <s v="Active"/>
    <n v="412"/>
    <x v="411"/>
    <s v="N"/>
    <x v="22"/>
    <n v="1060"/>
    <x v="2"/>
    <s v="Niederl. 7"/>
    <n v="1"/>
    <s v="Department"/>
    <s v="Supervisor"/>
    <s v="Non-Mgm."/>
    <s v="ang."/>
    <s v="M"/>
    <d v="2017-01-01T00:00:00"/>
    <m/>
    <s v=""/>
    <n v="3"/>
    <d v="1982-09-20T00:00:00"/>
    <n v="37"/>
    <s v="J"/>
    <n v="30"/>
    <n v="2.5"/>
    <n v="39"/>
    <x v="0"/>
    <n v="1"/>
    <n v="30"/>
    <n v="0"/>
    <n v="1428"/>
    <n v="313.08900000000006"/>
    <n v="0"/>
    <n v="0"/>
    <n v="0"/>
    <n v="0"/>
    <n v="0"/>
    <n v="0"/>
    <n v="0"/>
    <n v="0"/>
    <n v="0"/>
    <n v="0"/>
    <n v="82.384615384615387"/>
    <n v="65.45"/>
    <n v="26.5"/>
    <n v="0"/>
    <n v="0"/>
    <n v="0"/>
    <n v="0"/>
    <n v="39.042237115384623"/>
    <n v="0"/>
    <n v="0"/>
  </r>
  <r>
    <d v="2020-04-01T00:00:00"/>
    <x v="0"/>
    <s v="P"/>
    <s v="Active"/>
    <n v="413"/>
    <x v="412"/>
    <s v="N"/>
    <x v="42"/>
    <n v="1076"/>
    <x v="0"/>
    <s v="Niederl. 3"/>
    <n v="1"/>
    <s v="Department"/>
    <s v="Supervisor"/>
    <s v="Non-Mgm."/>
    <s v="ang."/>
    <s v="W"/>
    <d v="2017-01-09T00:00:00"/>
    <m/>
    <s v=""/>
    <n v="3"/>
    <d v="1977-09-09T00:00:00"/>
    <n v="42"/>
    <s v="N"/>
    <n v="30"/>
    <n v="2.5"/>
    <n v="39"/>
    <x v="0"/>
    <n v="1"/>
    <n v="30"/>
    <n v="0"/>
    <n v="1429"/>
    <n v="313.30825000000004"/>
    <n v="0"/>
    <n v="0"/>
    <n v="0"/>
    <n v="0"/>
    <n v="0"/>
    <n v="0"/>
    <n v="0"/>
    <n v="0"/>
    <n v="0"/>
    <n v="0"/>
    <n v="0"/>
    <n v="0"/>
    <n v="26.5"/>
    <n v="0"/>
    <n v="0"/>
    <n v="0"/>
    <n v="0"/>
    <n v="5.9346750000000004"/>
    <n v="0"/>
    <n v="0"/>
  </r>
  <r>
    <d v="2020-04-01T00:00:00"/>
    <x v="0"/>
    <s v="P"/>
    <s v="Active"/>
    <n v="414"/>
    <x v="413"/>
    <s v="N"/>
    <x v="35"/>
    <n v="1078"/>
    <x v="0"/>
    <s v="Niederl. 3"/>
    <n v="1"/>
    <s v="Department"/>
    <s v="Supervisor"/>
    <s v="Non-Mgm."/>
    <s v="ang."/>
    <s v="M"/>
    <d v="2017-01-01T00:00:00"/>
    <m/>
    <s v=""/>
    <n v="3"/>
    <d v="1980-04-12T00:00:00"/>
    <n v="39"/>
    <s v="N"/>
    <n v="30"/>
    <n v="2.5"/>
    <n v="39"/>
    <x v="0"/>
    <n v="1"/>
    <n v="30"/>
    <n v="0"/>
    <n v="1430"/>
    <n v="313.52750000000003"/>
    <n v="0"/>
    <n v="0"/>
    <n v="0"/>
    <n v="0"/>
    <n v="0"/>
    <n v="0"/>
    <n v="0"/>
    <n v="0"/>
    <n v="0"/>
    <n v="0"/>
    <n v="0"/>
    <n v="0"/>
    <n v="26.5"/>
    <n v="0"/>
    <n v="0"/>
    <n v="0"/>
    <n v="0"/>
    <n v="5.9346750000000004"/>
    <n v="112.5712"/>
    <n v="0"/>
  </r>
  <r>
    <d v="2020-04-01T00:00:00"/>
    <x v="0"/>
    <s v="P"/>
    <s v="Active"/>
    <n v="415"/>
    <x v="414"/>
    <s v="Y"/>
    <x v="16"/>
    <n v="1025"/>
    <x v="6"/>
    <s v="Niederl. 10"/>
    <n v="0.5"/>
    <s v="Department"/>
    <s v="Supervisor"/>
    <s v="Manager"/>
    <s v="ang."/>
    <s v="M"/>
    <d v="2017-01-01T00:00:00"/>
    <m/>
    <s v=""/>
    <n v="3"/>
    <d v="1979-02-15T00:00:00"/>
    <n v="40"/>
    <s v="N"/>
    <n v="30"/>
    <n v="2.5"/>
    <n v="39"/>
    <x v="0"/>
    <n v="0.5"/>
    <n v="30"/>
    <n v="0"/>
    <n v="1431"/>
    <n v="313.74675000000002"/>
    <n v="0"/>
    <n v="0"/>
    <n v="0"/>
    <n v="0"/>
    <n v="0"/>
    <n v="0"/>
    <n v="0"/>
    <n v="0"/>
    <n v="0"/>
    <n v="0"/>
    <n v="0"/>
    <n v="0"/>
    <n v="13.25"/>
    <n v="0"/>
    <n v="0"/>
    <n v="0"/>
    <n v="0"/>
    <n v="2.9673375000000002"/>
    <n v="85.661500000000004"/>
    <n v="0"/>
  </r>
  <r>
    <d v="2020-04-01T00:00:00"/>
    <x v="0"/>
    <s v="P"/>
    <s v="Active"/>
    <n v="415"/>
    <x v="414"/>
    <s v="Y"/>
    <x v="16"/>
    <n v="1019"/>
    <x v="7"/>
    <s v="Niederl. 9"/>
    <n v="0.5"/>
    <s v="Department"/>
    <s v="Supervisor"/>
    <s v="Manager"/>
    <s v="ang."/>
    <s v="M"/>
    <d v="2017-01-01T00:00:00"/>
    <m/>
    <s v=""/>
    <n v="3"/>
    <d v="1979-02-15T00:00:00"/>
    <n v="40"/>
    <s v="N"/>
    <n v="30"/>
    <n v="2.5"/>
    <n v="39"/>
    <x v="0"/>
    <n v="0.5"/>
    <n v="30"/>
    <n v="0"/>
    <n v="1432"/>
    <n v="313.96600000000001"/>
    <n v="0"/>
    <n v="0"/>
    <n v="0"/>
    <n v="0"/>
    <n v="0"/>
    <n v="0"/>
    <n v="0"/>
    <n v="0"/>
    <n v="0"/>
    <n v="0"/>
    <n v="0"/>
    <n v="0"/>
    <n v="13.25"/>
    <n v="0"/>
    <n v="0"/>
    <n v="0"/>
    <n v="0"/>
    <n v="2.9673375000000002"/>
    <n v="85.661500000000004"/>
    <n v="0"/>
  </r>
  <r>
    <d v="2020-04-01T00:00:00"/>
    <x v="0"/>
    <s v="P"/>
    <s v="Active"/>
    <n v="416"/>
    <x v="415"/>
    <s v="N"/>
    <x v="11"/>
    <n v="1082"/>
    <x v="0"/>
    <s v="Niederl. 3"/>
    <n v="1"/>
    <s v="Department"/>
    <s v="Supervisor"/>
    <s v="Manager"/>
    <s v="ang."/>
    <s v="M"/>
    <d v="2017-02-01T00:00:00"/>
    <m/>
    <s v=""/>
    <n v="2"/>
    <d v="1985-01-06T00:00:00"/>
    <n v="35"/>
    <s v="N"/>
    <n v="30"/>
    <n v="2.5"/>
    <n v="39"/>
    <x v="0"/>
    <n v="1"/>
    <n v="30"/>
    <n v="0"/>
    <n v="1433"/>
    <n v="314.18525"/>
    <n v="0"/>
    <n v="0"/>
    <n v="0"/>
    <n v="0"/>
    <n v="0"/>
    <n v="0"/>
    <n v="0"/>
    <n v="0"/>
    <n v="0"/>
    <n v="0"/>
    <n v="0"/>
    <n v="0"/>
    <n v="26.5"/>
    <n v="0"/>
    <n v="0"/>
    <n v="0"/>
    <n v="0"/>
    <n v="5.9346750000000004"/>
    <n v="0"/>
    <n v="0"/>
  </r>
  <r>
    <d v="2020-04-01T00:00:00"/>
    <x v="0"/>
    <s v="P"/>
    <s v="Active"/>
    <n v="417"/>
    <x v="416"/>
    <s v="N"/>
    <x v="18"/>
    <n v="1080"/>
    <x v="0"/>
    <s v="Niederl. 3"/>
    <n v="1"/>
    <s v="Department"/>
    <s v="Supervisor"/>
    <s v="Non-Mgm."/>
    <s v="ang."/>
    <s v="M"/>
    <d v="2017-02-01T00:00:00"/>
    <m/>
    <s v=""/>
    <n v="2"/>
    <d v="1959-01-16T00:00:00"/>
    <n v="61"/>
    <s v="N"/>
    <n v="30"/>
    <n v="2.5"/>
    <n v="39"/>
    <x v="0"/>
    <n v="1"/>
    <n v="30"/>
    <n v="0"/>
    <n v="1434"/>
    <n v="314.40449999999998"/>
    <n v="0"/>
    <n v="0"/>
    <n v="0"/>
    <n v="0"/>
    <n v="0"/>
    <n v="0"/>
    <n v="0"/>
    <n v="0"/>
    <n v="0"/>
    <n v="0"/>
    <n v="0"/>
    <n v="0"/>
    <n v="26.5"/>
    <n v="0"/>
    <n v="0"/>
    <n v="0"/>
    <n v="0"/>
    <n v="5.9346750000000004"/>
    <n v="0"/>
    <n v="0"/>
  </r>
  <r>
    <d v="2020-04-01T00:00:00"/>
    <x v="0"/>
    <s v="P"/>
    <s v="Active"/>
    <n v="418"/>
    <x v="417"/>
    <s v="N"/>
    <x v="6"/>
    <n v="1014"/>
    <x v="1"/>
    <s v="Niederl. 1"/>
    <n v="1"/>
    <s v="Department"/>
    <s v="Supervisor"/>
    <s v="Non-Mgm."/>
    <s v="ang."/>
    <s v="W"/>
    <d v="2017-02-01T00:00:00"/>
    <m/>
    <s v=""/>
    <n v="2"/>
    <d v="1986-11-19T00:00:00"/>
    <n v="33"/>
    <s v="N"/>
    <n v="30"/>
    <n v="2.5"/>
    <n v="39"/>
    <x v="0"/>
    <n v="1"/>
    <n v="30"/>
    <n v="0"/>
    <n v="1435"/>
    <n v="314.62374999999997"/>
    <n v="0"/>
    <n v="0"/>
    <n v="0"/>
    <n v="0"/>
    <n v="0"/>
    <n v="0"/>
    <n v="0"/>
    <n v="0"/>
    <n v="0"/>
    <n v="0"/>
    <n v="0"/>
    <n v="0"/>
    <n v="26.5"/>
    <n v="0"/>
    <n v="0"/>
    <n v="0"/>
    <n v="0"/>
    <n v="5.9346750000000004"/>
    <n v="0"/>
    <n v="0"/>
  </r>
  <r>
    <d v="2020-04-01T00:00:00"/>
    <x v="0"/>
    <s v="P"/>
    <s v="Active"/>
    <n v="419"/>
    <x v="418"/>
    <s v="N"/>
    <x v="37"/>
    <n v="1005"/>
    <x v="1"/>
    <s v="Niederl. 1"/>
    <n v="1"/>
    <s v="Department"/>
    <s v="Supervisor"/>
    <s v="Non-Mgm."/>
    <s v="ang."/>
    <s v="M"/>
    <d v="2017-02-01T00:00:00"/>
    <m/>
    <s v=""/>
    <n v="2"/>
    <d v="1980-04-29T00:00:00"/>
    <n v="39"/>
    <s v="N"/>
    <n v="30"/>
    <n v="2.5"/>
    <n v="39"/>
    <x v="0"/>
    <n v="1"/>
    <n v="30"/>
    <n v="0"/>
    <n v="1436"/>
    <n v="314.84300000000007"/>
    <n v="0"/>
    <n v="0"/>
    <n v="0"/>
    <n v="0"/>
    <n v="0"/>
    <n v="0"/>
    <n v="0"/>
    <n v="0"/>
    <n v="0"/>
    <n v="0"/>
    <n v="0"/>
    <n v="0"/>
    <n v="26.5"/>
    <n v="0"/>
    <n v="0"/>
    <n v="0"/>
    <n v="0"/>
    <n v="5.9346750000000004"/>
    <n v="0"/>
    <n v="0"/>
  </r>
  <r>
    <d v="2020-04-01T00:00:00"/>
    <x v="0"/>
    <s v="P"/>
    <s v="Active"/>
    <n v="420"/>
    <x v="419"/>
    <s v="N"/>
    <x v="31"/>
    <n v="1059"/>
    <x v="2"/>
    <s v="Niederl. 7"/>
    <n v="1"/>
    <s v="Department"/>
    <s v="Supervisor"/>
    <s v="Non-Mgm."/>
    <s v="ang."/>
    <s v="M"/>
    <d v="2017-02-01T00:00:00"/>
    <m/>
    <s v=""/>
    <n v="2"/>
    <d v="1966-02-17T00:00:00"/>
    <n v="53"/>
    <s v="J"/>
    <n v="30"/>
    <n v="2.5"/>
    <n v="39"/>
    <x v="0"/>
    <n v="1"/>
    <n v="30"/>
    <n v="0"/>
    <n v="1437"/>
    <n v="315.06225000000001"/>
    <n v="0"/>
    <n v="0"/>
    <n v="30"/>
    <n v="0"/>
    <n v="875"/>
    <n v="0"/>
    <n v="0"/>
    <n v="0"/>
    <n v="0"/>
    <n v="0"/>
    <n v="82.90384615384616"/>
    <n v="65.862500000000011"/>
    <n v="26.5"/>
    <n v="0"/>
    <n v="0"/>
    <n v="0"/>
    <n v="0"/>
    <n v="241.92564822115386"/>
    <n v="77.900000000000006"/>
    <n v="0"/>
  </r>
  <r>
    <d v="2020-04-01T00:00:00"/>
    <x v="0"/>
    <s v="P"/>
    <s v="Active"/>
    <n v="421"/>
    <x v="420"/>
    <s v="N"/>
    <x v="22"/>
    <n v="1029"/>
    <x v="6"/>
    <s v="Niederl. 10"/>
    <n v="1"/>
    <s v="Department"/>
    <s v="Supervisor"/>
    <s v="Non-Mgm."/>
    <s v="ang."/>
    <s v="M"/>
    <d v="2017-03-01T00:00:00"/>
    <m/>
    <s v=""/>
    <n v="2"/>
    <d v="1986-12-27T00:00:00"/>
    <n v="33"/>
    <s v="J"/>
    <n v="30"/>
    <n v="2.5"/>
    <n v="39"/>
    <x v="0"/>
    <n v="1"/>
    <n v="30"/>
    <n v="0"/>
    <n v="1438"/>
    <n v="315.28149999999999"/>
    <n v="0"/>
    <n v="0"/>
    <n v="0"/>
    <n v="0"/>
    <n v="0"/>
    <n v="0"/>
    <n v="0"/>
    <n v="0"/>
    <n v="0"/>
    <n v="0"/>
    <n v="82.961538461538467"/>
    <n v="65.908333333333331"/>
    <n v="26.5"/>
    <n v="0"/>
    <n v="0"/>
    <n v="0"/>
    <n v="0"/>
    <n v="39.274082788461541"/>
    <n v="0"/>
    <n v="0"/>
  </r>
  <r>
    <d v="2020-04-01T00:00:00"/>
    <x v="0"/>
    <s v="P"/>
    <s v="Active"/>
    <n v="422"/>
    <x v="421"/>
    <s v="N"/>
    <x v="26"/>
    <n v="1091"/>
    <x v="0"/>
    <s v="Niederl. 3"/>
    <n v="1"/>
    <s v="Department"/>
    <s v="Supervisor"/>
    <s v="Non-Mgm."/>
    <s v="ang."/>
    <s v="W"/>
    <d v="2017-03-06T00:00:00"/>
    <m/>
    <s v=""/>
    <n v="2"/>
    <d v="1989-01-27T00:00:00"/>
    <n v="30"/>
    <s v="N"/>
    <n v="30"/>
    <n v="2.5"/>
    <n v="39"/>
    <x v="0"/>
    <n v="1"/>
    <n v="30"/>
    <n v="0"/>
    <n v="1439"/>
    <n v="315.50075000000004"/>
    <n v="0"/>
    <n v="0"/>
    <n v="0"/>
    <n v="0"/>
    <n v="0"/>
    <n v="0"/>
    <n v="0"/>
    <n v="0"/>
    <n v="0"/>
    <n v="0"/>
    <n v="0"/>
    <n v="0"/>
    <n v="26.5"/>
    <n v="0"/>
    <n v="0"/>
    <n v="0"/>
    <n v="0"/>
    <n v="5.9346750000000004"/>
    <n v="0"/>
    <n v="0"/>
  </r>
  <r>
    <d v="2020-04-01T00:00:00"/>
    <x v="0"/>
    <s v="P"/>
    <s v="Active"/>
    <n v="423"/>
    <x v="422"/>
    <s v="N"/>
    <x v="18"/>
    <n v="1080"/>
    <x v="0"/>
    <s v="Niederl. 3"/>
    <n v="1"/>
    <s v="Department"/>
    <s v="Supervisor"/>
    <s v="Non-Mgm."/>
    <s v="ang."/>
    <s v="W"/>
    <d v="2017-04-01T00:00:00"/>
    <m/>
    <s v=""/>
    <n v="2"/>
    <d v="1965-09-22T00:00:00"/>
    <n v="54"/>
    <s v="N"/>
    <n v="30"/>
    <n v="2.5"/>
    <n v="39"/>
    <x v="0"/>
    <n v="1"/>
    <n v="30"/>
    <n v="0"/>
    <n v="1440"/>
    <n v="315.72000000000003"/>
    <n v="0"/>
    <n v="0"/>
    <n v="0"/>
    <n v="0"/>
    <n v="0"/>
    <n v="0"/>
    <n v="0"/>
    <n v="0"/>
    <n v="0"/>
    <n v="0"/>
    <n v="0"/>
    <n v="0"/>
    <n v="26.5"/>
    <n v="0"/>
    <n v="0"/>
    <n v="0"/>
    <n v="0"/>
    <n v="5.9346750000000004"/>
    <n v="0"/>
    <n v="0"/>
  </r>
  <r>
    <d v="2020-04-01T00:00:00"/>
    <x v="0"/>
    <s v="P"/>
    <s v="Active"/>
    <n v="424"/>
    <x v="423"/>
    <s v="N"/>
    <x v="22"/>
    <n v="1029"/>
    <x v="6"/>
    <s v="Niederl. 10"/>
    <n v="1"/>
    <s v="Department"/>
    <s v="Supervisor"/>
    <s v="Non-Mgm."/>
    <s v="ang."/>
    <s v="M"/>
    <d v="2017-04-01T00:00:00"/>
    <m/>
    <s v=""/>
    <n v="2"/>
    <d v="1980-06-05T00:00:00"/>
    <n v="39"/>
    <s v="J"/>
    <n v="30"/>
    <n v="2.5"/>
    <n v="39"/>
    <x v="0"/>
    <n v="1"/>
    <n v="30"/>
    <n v="0"/>
    <n v="1441"/>
    <n v="315.93925000000002"/>
    <n v="0"/>
    <n v="0"/>
    <n v="0"/>
    <n v="0"/>
    <n v="0"/>
    <n v="0"/>
    <n v="0"/>
    <n v="0"/>
    <n v="0"/>
    <n v="0"/>
    <n v="83.134615384615373"/>
    <n v="66.045833333333334"/>
    <n v="26.5"/>
    <n v="0"/>
    <n v="0"/>
    <n v="0"/>
    <n v="0"/>
    <n v="39.343636490384611"/>
    <n v="0"/>
    <n v="0"/>
  </r>
  <r>
    <d v="2020-04-01T00:00:00"/>
    <x v="0"/>
    <s v="P"/>
    <s v="Active"/>
    <n v="425"/>
    <x v="424"/>
    <s v="N"/>
    <x v="22"/>
    <n v="1035"/>
    <x v="5"/>
    <s v="Niederl. 5"/>
    <n v="1"/>
    <s v="Department"/>
    <s v="Supervisor"/>
    <s v="Non-Mgm."/>
    <s v="ang."/>
    <s v="M"/>
    <d v="2017-04-18T00:00:00"/>
    <m/>
    <s v=""/>
    <n v="2"/>
    <d v="1963-04-11T00:00:00"/>
    <n v="56"/>
    <s v="J"/>
    <n v="30"/>
    <n v="2.5"/>
    <n v="39"/>
    <x v="0"/>
    <n v="1"/>
    <n v="30"/>
    <n v="0"/>
    <n v="1442"/>
    <n v="316.1585"/>
    <n v="0"/>
    <n v="0"/>
    <n v="0"/>
    <n v="0"/>
    <n v="0"/>
    <n v="0"/>
    <n v="0"/>
    <n v="0"/>
    <n v="0"/>
    <n v="0"/>
    <n v="83.192307692307693"/>
    <n v="66.091666666666669"/>
    <n v="26.5"/>
    <n v="0"/>
    <n v="0"/>
    <n v="0"/>
    <n v="0"/>
    <n v="39.366821057692313"/>
    <n v="0"/>
    <n v="0"/>
  </r>
  <r>
    <d v="2020-04-01T00:00:00"/>
    <x v="0"/>
    <s v="P"/>
    <s v="Active"/>
    <n v="426"/>
    <x v="425"/>
    <s v="N"/>
    <x v="17"/>
    <n v="1088"/>
    <x v="0"/>
    <s v="Niederl. 3"/>
    <n v="1"/>
    <s v="Department"/>
    <s v="Supervisor"/>
    <s v="Non-Mgm."/>
    <s v="ang."/>
    <s v="W"/>
    <d v="2017-03-27T00:00:00"/>
    <m/>
    <s v=""/>
    <n v="2"/>
    <d v="1979-06-07T00:00:00"/>
    <n v="40"/>
    <s v="N"/>
    <n v="30"/>
    <n v="2.5"/>
    <n v="35"/>
    <x v="0"/>
    <n v="0.89743589743589747"/>
    <n v="30"/>
    <n v="0"/>
    <n v="1443"/>
    <n v="316.37774999999999"/>
    <n v="0"/>
    <n v="0"/>
    <n v="0"/>
    <n v="0"/>
    <n v="0"/>
    <n v="0"/>
    <n v="0"/>
    <n v="0"/>
    <n v="0"/>
    <n v="0"/>
    <n v="0"/>
    <n v="0"/>
    <n v="26.5"/>
    <n v="0"/>
    <n v="0"/>
    <n v="0"/>
    <n v="0"/>
    <n v="5.9346750000000004"/>
    <n v="0"/>
    <n v="0"/>
  </r>
  <r>
    <d v="2020-04-01T00:00:00"/>
    <x v="0"/>
    <s v="P"/>
    <s v="Active"/>
    <n v="427"/>
    <x v="426"/>
    <s v="N"/>
    <x v="28"/>
    <n v="1004"/>
    <x v="1"/>
    <s v="Niederl. 1"/>
    <n v="1"/>
    <s v="Department"/>
    <s v="Supervisor"/>
    <s v="Non-Mgm."/>
    <s v="ang."/>
    <s v="W"/>
    <d v="1991-02-18T00:00:00"/>
    <m/>
    <s v=""/>
    <n v="28"/>
    <d v="1967-06-28T00:00:00"/>
    <n v="52"/>
    <s v="N"/>
    <n v="24"/>
    <n v="2"/>
    <n v="20"/>
    <x v="0"/>
    <n v="0.51282051282051277"/>
    <n v="30"/>
    <n v="0"/>
    <n v="1444"/>
    <n v="316.59699999999998"/>
    <n v="0"/>
    <n v="0"/>
    <n v="0"/>
    <n v="0"/>
    <n v="0"/>
    <n v="0"/>
    <n v="0"/>
    <n v="0"/>
    <n v="0"/>
    <n v="0"/>
    <n v="0"/>
    <n v="0"/>
    <n v="26.5"/>
    <n v="0"/>
    <n v="0"/>
    <n v="0"/>
    <n v="0"/>
    <n v="5.9346750000000004"/>
    <n v="0"/>
    <n v="0"/>
  </r>
  <r>
    <d v="2020-04-01T00:00:00"/>
    <x v="0"/>
    <s v="P"/>
    <s v="Active"/>
    <n v="428"/>
    <x v="427"/>
    <s v="N"/>
    <x v="22"/>
    <n v="1023"/>
    <x v="7"/>
    <s v="Niederl. 9"/>
    <n v="1"/>
    <s v="Department"/>
    <s v="Supervisor"/>
    <s v="Non-Mgm."/>
    <s v="ang."/>
    <s v="M"/>
    <d v="2017-04-16T00:00:00"/>
    <m/>
    <s v=""/>
    <n v="2"/>
    <d v="1978-09-12T00:00:00"/>
    <n v="41"/>
    <s v="J"/>
    <n v="30"/>
    <n v="2.5"/>
    <n v="39"/>
    <x v="0"/>
    <n v="1"/>
    <n v="30"/>
    <n v="0"/>
    <n v="1445"/>
    <n v="316.81624999999997"/>
    <n v="0"/>
    <n v="0"/>
    <n v="0"/>
    <n v="0"/>
    <n v="0"/>
    <n v="0"/>
    <n v="0"/>
    <n v="0"/>
    <n v="0"/>
    <n v="0"/>
    <n v="83.365384615384613"/>
    <n v="66.229166666666671"/>
    <n v="26.5"/>
    <n v="0"/>
    <n v="0"/>
    <n v="0"/>
    <n v="0"/>
    <n v="39.436374759615383"/>
    <n v="0"/>
    <n v="0"/>
  </r>
  <r>
    <d v="2020-04-01T00:00:00"/>
    <x v="0"/>
    <s v="P"/>
    <s v="Active"/>
    <n v="429"/>
    <x v="428"/>
    <s v="N"/>
    <x v="22"/>
    <n v="1047"/>
    <x v="9"/>
    <s v="Niederl. 4"/>
    <n v="1"/>
    <s v="Department"/>
    <s v="Supervisor"/>
    <s v="Non-Mgm."/>
    <s v="ang."/>
    <s v="M"/>
    <d v="2017-05-01T00:00:00"/>
    <m/>
    <s v=""/>
    <n v="2"/>
    <d v="1980-09-05T00:00:00"/>
    <n v="39"/>
    <s v="J"/>
    <n v="30"/>
    <n v="2.5"/>
    <n v="39"/>
    <x v="0"/>
    <n v="1"/>
    <n v="30"/>
    <n v="0"/>
    <n v="1446"/>
    <n v="317.03550000000007"/>
    <n v="0"/>
    <n v="0"/>
    <n v="0"/>
    <n v="0"/>
    <n v="0"/>
    <n v="0"/>
    <n v="0"/>
    <n v="0"/>
    <n v="0"/>
    <n v="0"/>
    <n v="83.423076923076934"/>
    <n v="66.275000000000006"/>
    <n v="26.5"/>
    <n v="0"/>
    <n v="0"/>
    <n v="0"/>
    <n v="0"/>
    <n v="39.459559326923085"/>
    <n v="0"/>
    <n v="0"/>
  </r>
  <r>
    <d v="2020-04-01T00:00:00"/>
    <x v="0"/>
    <s v="P"/>
    <s v="Active"/>
    <n v="430"/>
    <x v="429"/>
    <s v="N"/>
    <x v="23"/>
    <n v="1068"/>
    <x v="0"/>
    <s v="Niederl. 3"/>
    <n v="1"/>
    <s v="Department"/>
    <s v="Supervisor"/>
    <s v="Non-Mgm."/>
    <s v="ang."/>
    <s v="M"/>
    <d v="2017-05-01T00:00:00"/>
    <m/>
    <s v=""/>
    <n v="2"/>
    <d v="1970-04-29T00:00:00"/>
    <n v="49"/>
    <s v="N"/>
    <n v="24"/>
    <n v="2"/>
    <n v="32"/>
    <x v="0"/>
    <n v="0.82051282051282048"/>
    <n v="30"/>
    <n v="0"/>
    <n v="1447"/>
    <n v="317.25475"/>
    <n v="0"/>
    <n v="0"/>
    <n v="0"/>
    <n v="0"/>
    <n v="0"/>
    <n v="0"/>
    <n v="0"/>
    <n v="0"/>
    <n v="0"/>
    <n v="0"/>
    <n v="0"/>
    <n v="0"/>
    <n v="26.5"/>
    <n v="0"/>
    <n v="0"/>
    <n v="0"/>
    <n v="0"/>
    <n v="5.9346750000000004"/>
    <n v="0"/>
    <n v="0"/>
  </r>
  <r>
    <d v="2020-04-01T00:00:00"/>
    <x v="0"/>
    <s v="P"/>
    <s v="Active"/>
    <n v="431"/>
    <x v="430"/>
    <s v="N"/>
    <x v="22"/>
    <n v="1035"/>
    <x v="5"/>
    <s v="Niederl. 5"/>
    <n v="1"/>
    <s v="Department"/>
    <s v="Supervisor"/>
    <s v="Non-Mgm."/>
    <s v="ang."/>
    <s v="M"/>
    <d v="2017-05-01T00:00:00"/>
    <m/>
    <s v=""/>
    <n v="2"/>
    <d v="1979-05-15T00:00:00"/>
    <n v="40"/>
    <s v="J"/>
    <n v="30"/>
    <n v="2.5"/>
    <n v="39"/>
    <x v="0"/>
    <n v="1"/>
    <n v="30"/>
    <n v="0"/>
    <n v="1448"/>
    <n v="317.47400000000005"/>
    <n v="0"/>
    <n v="0"/>
    <n v="0"/>
    <n v="0"/>
    <n v="0"/>
    <n v="0"/>
    <n v="0"/>
    <n v="0"/>
    <n v="0"/>
    <n v="0"/>
    <n v="83.538461538461533"/>
    <n v="66.366666666666674"/>
    <n v="26.5"/>
    <n v="0"/>
    <n v="0"/>
    <n v="0"/>
    <n v="0"/>
    <n v="39.505928461538467"/>
    <n v="0"/>
    <n v="0"/>
  </r>
  <r>
    <d v="2020-04-01T00:00:00"/>
    <x v="0"/>
    <s v="P"/>
    <s v="Active"/>
    <n v="432"/>
    <x v="431"/>
    <s v="Y"/>
    <x v="16"/>
    <n v="1049"/>
    <x v="3"/>
    <s v="Niederl. 8"/>
    <n v="0.5"/>
    <s v="Department"/>
    <s v="Supervisor"/>
    <s v="Manager"/>
    <s v="ang."/>
    <s v="M"/>
    <d v="2017-06-19T00:00:00"/>
    <m/>
    <s v=""/>
    <n v="2"/>
    <d v="1966-03-18T00:00:00"/>
    <n v="53"/>
    <s v="N"/>
    <n v="30"/>
    <n v="2.5"/>
    <n v="39"/>
    <x v="0"/>
    <n v="0.5"/>
    <n v="30"/>
    <n v="0"/>
    <n v="1449"/>
    <n v="317.69325000000003"/>
    <n v="0"/>
    <n v="0"/>
    <n v="0"/>
    <n v="0"/>
    <n v="0"/>
    <n v="0"/>
    <n v="0"/>
    <n v="0"/>
    <n v="0"/>
    <n v="0"/>
    <n v="0"/>
    <n v="0"/>
    <n v="13.25"/>
    <n v="0"/>
    <n v="0"/>
    <n v="0"/>
    <n v="0"/>
    <n v="2.9673375000000002"/>
    <n v="78.323699999999988"/>
    <n v="0"/>
  </r>
  <r>
    <d v="2020-04-01T00:00:00"/>
    <x v="0"/>
    <s v="P"/>
    <s v="Active"/>
    <n v="432"/>
    <x v="431"/>
    <s v="Y"/>
    <x v="16"/>
    <n v="1056"/>
    <x v="2"/>
    <s v="Niederl. 7"/>
    <n v="0.5"/>
    <s v="Department"/>
    <s v="Supervisor"/>
    <s v="Manager"/>
    <s v="ang."/>
    <s v="M"/>
    <d v="2017-06-19T00:00:00"/>
    <m/>
    <s v=""/>
    <n v="2"/>
    <d v="1966-03-18T00:00:00"/>
    <n v="53"/>
    <s v="N"/>
    <n v="30"/>
    <n v="2.5"/>
    <n v="39"/>
    <x v="0"/>
    <n v="0.5"/>
    <n v="30"/>
    <n v="0"/>
    <n v="1450"/>
    <n v="317.91250000000002"/>
    <n v="0"/>
    <n v="0"/>
    <n v="0"/>
    <n v="0"/>
    <n v="0"/>
    <n v="0"/>
    <n v="0"/>
    <n v="0"/>
    <n v="0"/>
    <n v="0"/>
    <n v="0"/>
    <n v="0"/>
    <n v="13.25"/>
    <n v="0"/>
    <n v="0"/>
    <n v="0"/>
    <n v="0"/>
    <n v="2.9673375000000002"/>
    <n v="78.323699999999988"/>
    <n v="0"/>
  </r>
  <r>
    <d v="2020-04-01T00:00:00"/>
    <x v="0"/>
    <s v="P"/>
    <s v="Active"/>
    <n v="433"/>
    <x v="432"/>
    <s v="N"/>
    <x v="37"/>
    <n v="1005"/>
    <x v="1"/>
    <s v="Niederl. 1"/>
    <n v="1"/>
    <s v="Department"/>
    <s v="Supervisor"/>
    <s v="Non-Mgm."/>
    <s v="ang."/>
    <s v="M"/>
    <d v="2017-06-01T00:00:00"/>
    <m/>
    <s v=""/>
    <n v="2"/>
    <d v="1987-10-04T00:00:00"/>
    <n v="32"/>
    <s v="N"/>
    <n v="30"/>
    <n v="2.5"/>
    <n v="39"/>
    <x v="0"/>
    <n v="1"/>
    <n v="30"/>
    <n v="0"/>
    <n v="1451"/>
    <n v="318.13175000000001"/>
    <n v="0"/>
    <n v="0"/>
    <n v="0"/>
    <n v="0"/>
    <n v="0"/>
    <n v="0"/>
    <n v="0"/>
    <n v="0"/>
    <n v="0"/>
    <n v="0"/>
    <n v="0"/>
    <n v="0"/>
    <n v="26.5"/>
    <n v="0"/>
    <n v="0"/>
    <n v="0"/>
    <n v="0"/>
    <n v="5.9346750000000004"/>
    <n v="0"/>
    <n v="0"/>
  </r>
  <r>
    <d v="2020-04-01T00:00:00"/>
    <x v="0"/>
    <s v="P"/>
    <s v="Active"/>
    <n v="434"/>
    <x v="433"/>
    <s v="N"/>
    <x v="26"/>
    <n v="1091"/>
    <x v="0"/>
    <s v="Niederl. 3"/>
    <n v="1"/>
    <s v="Department"/>
    <s v="Supervisor"/>
    <s v="Non-Mgm."/>
    <s v="ang."/>
    <s v="M"/>
    <d v="2017-06-01T00:00:00"/>
    <m/>
    <s v=""/>
    <n v="2"/>
    <d v="1963-11-26T00:00:00"/>
    <n v="56"/>
    <s v="N"/>
    <n v="30"/>
    <n v="2.5"/>
    <n v="39"/>
    <x v="0"/>
    <n v="1"/>
    <n v="30"/>
    <n v="0"/>
    <n v="1452"/>
    <n v="318.351"/>
    <n v="0"/>
    <n v="0"/>
    <n v="0"/>
    <n v="0"/>
    <n v="0"/>
    <n v="0"/>
    <n v="0"/>
    <n v="0"/>
    <n v="0"/>
    <n v="0"/>
    <n v="0"/>
    <n v="0"/>
    <n v="26.5"/>
    <n v="0"/>
    <n v="0"/>
    <n v="0"/>
    <n v="0"/>
    <n v="5.9346750000000004"/>
    <n v="0"/>
    <n v="0"/>
  </r>
  <r>
    <d v="2020-04-01T00:00:00"/>
    <x v="0"/>
    <s v="P"/>
    <s v="Active"/>
    <n v="435"/>
    <x v="434"/>
    <s v="N"/>
    <x v="31"/>
    <n v="1022"/>
    <x v="7"/>
    <s v="Niederl. 9"/>
    <n v="1"/>
    <s v="Department"/>
    <s v="Supervisor"/>
    <s v="Non-Mgm."/>
    <s v="ang."/>
    <s v="M"/>
    <d v="2017-06-01T00:00:00"/>
    <m/>
    <s v=""/>
    <n v="2"/>
    <d v="1986-07-14T00:00:00"/>
    <n v="33"/>
    <s v="J"/>
    <n v="30"/>
    <n v="2.5"/>
    <n v="39"/>
    <x v="0"/>
    <n v="1"/>
    <n v="30"/>
    <n v="0"/>
    <n v="1453"/>
    <n v="318.57024999999999"/>
    <n v="0"/>
    <n v="0"/>
    <n v="30"/>
    <n v="0"/>
    <n v="320.83"/>
    <n v="0"/>
    <n v="0"/>
    <n v="0"/>
    <n v="0"/>
    <n v="0"/>
    <n v="83.82692307692308"/>
    <n v="66.595833333333331"/>
    <n v="26.5"/>
    <n v="0"/>
    <n v="0"/>
    <n v="0"/>
    <n v="0"/>
    <n v="118.19022979807693"/>
    <n v="77.900000000000006"/>
    <n v="0"/>
  </r>
  <r>
    <d v="2020-04-01T00:00:00"/>
    <x v="0"/>
    <s v="P"/>
    <s v="Active"/>
    <n v="436"/>
    <x v="435"/>
    <s v="N"/>
    <x v="0"/>
    <n v="1090"/>
    <x v="0"/>
    <s v="Niederl. 3"/>
    <n v="1"/>
    <s v="Department"/>
    <s v="Supervisor"/>
    <s v="Non-Mgm."/>
    <s v="ang."/>
    <s v="W"/>
    <d v="2017-06-13T00:00:00"/>
    <m/>
    <s v=""/>
    <n v="2"/>
    <d v="1990-10-27T00:00:00"/>
    <n v="29"/>
    <s v="N"/>
    <n v="30"/>
    <n v="2.5"/>
    <n v="39"/>
    <x v="0"/>
    <n v="1"/>
    <n v="30"/>
    <n v="0"/>
    <n v="1454"/>
    <n v="318.78949999999998"/>
    <n v="0"/>
    <n v="0"/>
    <n v="0"/>
    <n v="0"/>
    <n v="0"/>
    <n v="0"/>
    <n v="0"/>
    <n v="0"/>
    <n v="0"/>
    <n v="0"/>
    <n v="0"/>
    <n v="0"/>
    <n v="26.5"/>
    <n v="0"/>
    <n v="0"/>
    <n v="0"/>
    <n v="0"/>
    <n v="5.9346750000000004"/>
    <n v="0"/>
    <n v="0"/>
  </r>
  <r>
    <d v="2020-04-01T00:00:00"/>
    <x v="0"/>
    <s v="P"/>
    <s v="Active"/>
    <n v="437"/>
    <x v="436"/>
    <s v="N"/>
    <x v="17"/>
    <n v="1088"/>
    <x v="0"/>
    <s v="Niederl. 3"/>
    <n v="1"/>
    <s v="Department"/>
    <s v="Supervisor"/>
    <s v="Non-Mgm."/>
    <s v="ang."/>
    <s v="W"/>
    <d v="2017-07-01T00:00:00"/>
    <m/>
    <s v=""/>
    <n v="2"/>
    <d v="1977-05-10T00:00:00"/>
    <n v="42"/>
    <s v="N"/>
    <n v="30"/>
    <n v="2.5"/>
    <n v="25"/>
    <x v="0"/>
    <n v="0.64102564102564108"/>
    <n v="30"/>
    <n v="0"/>
    <n v="1455"/>
    <n v="319.00875000000002"/>
    <n v="0"/>
    <n v="0"/>
    <n v="0"/>
    <n v="0"/>
    <n v="0"/>
    <n v="0"/>
    <n v="0"/>
    <n v="0"/>
    <n v="0"/>
    <n v="0"/>
    <n v="0"/>
    <n v="0"/>
    <n v="26.5"/>
    <n v="0"/>
    <n v="0"/>
    <n v="0"/>
    <n v="0"/>
    <n v="5.9346750000000004"/>
    <n v="0"/>
    <n v="0"/>
  </r>
  <r>
    <d v="2020-04-01T00:00:00"/>
    <x v="0"/>
    <s v="P"/>
    <s v="Active"/>
    <n v="438"/>
    <x v="437"/>
    <s v="N"/>
    <x v="38"/>
    <n v="1074"/>
    <x v="0"/>
    <s v="Niederl. 3"/>
    <n v="1"/>
    <s v="Department"/>
    <s v="Supervisor"/>
    <s v="Non-Mgm."/>
    <s v="ang."/>
    <s v="M"/>
    <d v="2017-07-17T00:00:00"/>
    <m/>
    <s v=""/>
    <n v="2"/>
    <d v="1986-05-10T00:00:00"/>
    <n v="33"/>
    <s v="N"/>
    <n v="30"/>
    <n v="2.5"/>
    <n v="39"/>
    <x v="0"/>
    <n v="1"/>
    <n v="30"/>
    <n v="0"/>
    <n v="1456"/>
    <n v="319.22800000000001"/>
    <n v="0"/>
    <n v="0"/>
    <n v="0"/>
    <n v="0"/>
    <n v="0"/>
    <n v="0"/>
    <n v="0"/>
    <n v="0"/>
    <n v="0"/>
    <n v="0"/>
    <n v="0"/>
    <n v="0"/>
    <n v="26.5"/>
    <n v="0"/>
    <n v="0"/>
    <n v="0"/>
    <n v="0"/>
    <n v="5.9346750000000004"/>
    <n v="0"/>
    <n v="0"/>
  </r>
  <r>
    <d v="2020-04-01T00:00:00"/>
    <x v="0"/>
    <s v="P"/>
    <s v="Active"/>
    <n v="439"/>
    <x v="438"/>
    <s v="N"/>
    <x v="27"/>
    <n v="1070"/>
    <x v="0"/>
    <s v="Niederl. 3"/>
    <n v="1"/>
    <s v="Department"/>
    <s v="Supervisor"/>
    <s v="Non-Mgm."/>
    <s v="ang."/>
    <s v="W"/>
    <d v="2017-08-01T00:00:00"/>
    <m/>
    <s v=""/>
    <n v="2"/>
    <d v="1997-10-13T00:00:00"/>
    <n v="22"/>
    <s v="N"/>
    <n v="30"/>
    <n v="2.5"/>
    <n v="39"/>
    <x v="0"/>
    <n v="1"/>
    <n v="30"/>
    <n v="0"/>
    <n v="1457"/>
    <n v="319.44725000000005"/>
    <n v="0"/>
    <n v="0"/>
    <n v="0"/>
    <n v="0"/>
    <n v="0"/>
    <n v="0"/>
    <n v="0"/>
    <n v="0"/>
    <n v="0"/>
    <n v="0"/>
    <n v="0"/>
    <n v="0"/>
    <n v="26.5"/>
    <n v="0"/>
    <n v="0"/>
    <n v="0"/>
    <n v="0"/>
    <n v="5.9346750000000004"/>
    <n v="0"/>
    <n v="0"/>
  </r>
  <r>
    <d v="2020-04-01T00:00:00"/>
    <x v="0"/>
    <s v="P"/>
    <s v="Active"/>
    <n v="440"/>
    <x v="439"/>
    <s v="N"/>
    <x v="5"/>
    <n v="1093"/>
    <x v="0"/>
    <s v="Niederl. 3"/>
    <n v="1"/>
    <s v="Department"/>
    <s v="Supervisor"/>
    <s v="Non-Mgm."/>
    <s v="ang."/>
    <s v="M"/>
    <d v="2017-08-01T00:00:00"/>
    <m/>
    <s v=""/>
    <n v="2"/>
    <d v="1979-07-25T00:00:00"/>
    <n v="40"/>
    <s v="N"/>
    <n v="30"/>
    <n v="2.5"/>
    <n v="39"/>
    <x v="0"/>
    <n v="1"/>
    <n v="30"/>
    <n v="0"/>
    <n v="1458"/>
    <n v="319.66650000000004"/>
    <n v="0"/>
    <n v="0"/>
    <n v="0"/>
    <n v="0"/>
    <n v="0"/>
    <n v="0"/>
    <n v="0"/>
    <n v="0"/>
    <n v="0"/>
    <n v="0"/>
    <n v="0"/>
    <n v="0"/>
    <n v="26.5"/>
    <n v="0"/>
    <n v="0"/>
    <n v="0"/>
    <n v="0"/>
    <n v="5.9346750000000004"/>
    <n v="0"/>
    <n v="0"/>
  </r>
  <r>
    <d v="2020-04-01T00:00:00"/>
    <x v="0"/>
    <s v="P"/>
    <s v="Active"/>
    <n v="441"/>
    <x v="440"/>
    <s v="N"/>
    <x v="31"/>
    <n v="1059"/>
    <x v="2"/>
    <s v="Niederl. 7"/>
    <n v="1"/>
    <s v="Department"/>
    <s v="Supervisor"/>
    <s v="Non-Mgm."/>
    <s v="ang."/>
    <s v="M"/>
    <d v="2017-08-01T00:00:00"/>
    <m/>
    <s v=""/>
    <n v="2"/>
    <d v="1991-04-05T00:00:00"/>
    <n v="28"/>
    <s v="J"/>
    <n v="30"/>
    <n v="2.5"/>
    <n v="39"/>
    <x v="0"/>
    <n v="1"/>
    <n v="30"/>
    <n v="0"/>
    <n v="1459"/>
    <n v="319.88575000000003"/>
    <n v="0"/>
    <n v="0"/>
    <n v="30"/>
    <n v="0"/>
    <n v="320.83"/>
    <n v="0"/>
    <n v="0"/>
    <n v="0"/>
    <n v="0"/>
    <n v="0"/>
    <n v="84.17307692307692"/>
    <n v="66.870833333333337"/>
    <n v="26.5"/>
    <n v="0"/>
    <n v="0"/>
    <n v="0"/>
    <n v="0"/>
    <n v="118.32933720192308"/>
    <n v="79.040000000000006"/>
    <n v="0"/>
  </r>
  <r>
    <d v="2020-04-01T00:00:00"/>
    <x v="0"/>
    <s v="P"/>
    <s v="Active"/>
    <n v="442"/>
    <x v="441"/>
    <s v="N"/>
    <x v="51"/>
    <n v="1092"/>
    <x v="2"/>
    <s v="Niederl. 7"/>
    <n v="1"/>
    <s v="Department"/>
    <s v="Supervisor"/>
    <s v="Non-Mgm."/>
    <s v="tech"/>
    <s v="M"/>
    <d v="2017-08-01T00:00:00"/>
    <d v="2021-01-31T00:00:00"/>
    <s v=""/>
    <n v="3"/>
    <d v="1999-11-04T00:00:00"/>
    <n v="20"/>
    <s v="J"/>
    <n v="30"/>
    <n v="2.5"/>
    <n v="39"/>
    <x v="0"/>
    <n v="1"/>
    <n v="30"/>
    <n v="0"/>
    <n v="1460"/>
    <n v="320.10500000000002"/>
    <n v="0"/>
    <n v="0"/>
    <n v="0"/>
    <n v="0"/>
    <n v="0"/>
    <n v="0"/>
    <n v="0"/>
    <n v="0"/>
    <n v="0"/>
    <n v="0"/>
    <n v="84.230769230769241"/>
    <n v="66.916666666666671"/>
    <n v="26.5"/>
    <n v="0"/>
    <n v="0"/>
    <n v="0"/>
    <n v="0"/>
    <n v="39.784143269230775"/>
    <n v="0"/>
    <n v="0"/>
  </r>
  <r>
    <d v="2020-04-01T00:00:00"/>
    <x v="0"/>
    <s v="P"/>
    <s v="Active"/>
    <n v="443"/>
    <x v="442"/>
    <s v="N"/>
    <x v="49"/>
    <n v="1072"/>
    <x v="0"/>
    <s v="Niederl. 3"/>
    <n v="1"/>
    <s v="Department"/>
    <s v="Supervisor"/>
    <s v="Non-Mgm."/>
    <s v="ang."/>
    <s v="W"/>
    <d v="2017-08-01T00:00:00"/>
    <m/>
    <s v=""/>
    <n v="2"/>
    <d v="1988-07-23T00:00:00"/>
    <n v="31"/>
    <s v="N"/>
    <n v="30"/>
    <n v="2.5"/>
    <n v="39"/>
    <x v="0"/>
    <n v="1"/>
    <n v="30"/>
    <n v="0"/>
    <n v="1461"/>
    <n v="320.32425000000001"/>
    <n v="0"/>
    <n v="0"/>
    <n v="0"/>
    <n v="0"/>
    <n v="0"/>
    <n v="0"/>
    <n v="0"/>
    <n v="0"/>
    <n v="0"/>
    <n v="0"/>
    <n v="0"/>
    <n v="0"/>
    <n v="26.5"/>
    <n v="0"/>
    <n v="0"/>
    <n v="0"/>
    <n v="0"/>
    <n v="5.9346750000000004"/>
    <n v="0"/>
    <n v="0"/>
  </r>
  <r>
    <d v="2020-04-01T00:00:00"/>
    <x v="0"/>
    <s v="P"/>
    <s v="Active"/>
    <n v="444"/>
    <x v="443"/>
    <s v="N"/>
    <x v="35"/>
    <n v="1078"/>
    <x v="0"/>
    <s v="Niederl. 3"/>
    <n v="1"/>
    <s v="Department"/>
    <s v="Supervisor"/>
    <s v="Non-Mgm."/>
    <s v="ang."/>
    <s v="W"/>
    <d v="2017-08-01T00:00:00"/>
    <m/>
    <s v=""/>
    <n v="2"/>
    <d v="1988-02-25T00:00:00"/>
    <n v="31"/>
    <s v="N"/>
    <n v="30"/>
    <n v="2.5"/>
    <n v="39"/>
    <x v="0"/>
    <n v="1"/>
    <n v="30"/>
    <n v="0"/>
    <n v="1462"/>
    <n v="320.54349999999999"/>
    <n v="0"/>
    <n v="0"/>
    <n v="0"/>
    <n v="0"/>
    <n v="0"/>
    <n v="0"/>
    <n v="0"/>
    <n v="0"/>
    <n v="0"/>
    <n v="0"/>
    <n v="0"/>
    <n v="0"/>
    <n v="26.5"/>
    <n v="0"/>
    <n v="0"/>
    <n v="0"/>
    <n v="0"/>
    <n v="5.9346750000000004"/>
    <n v="0"/>
    <n v="0"/>
  </r>
  <r>
    <d v="2020-04-01T00:00:00"/>
    <x v="0"/>
    <s v="P"/>
    <s v="Active"/>
    <n v="445"/>
    <x v="444"/>
    <s v="N"/>
    <x v="30"/>
    <n v="1071"/>
    <x v="0"/>
    <s v="Niederl. 3"/>
    <n v="1"/>
    <s v="Department"/>
    <s v="Supervisor"/>
    <s v="Non-Mgm."/>
    <s v="ang."/>
    <s v="M"/>
    <d v="2017-08-01T00:00:00"/>
    <m/>
    <s v=""/>
    <n v="2"/>
    <d v="1973-06-24T00:00:00"/>
    <n v="46"/>
    <s v="N"/>
    <n v="30"/>
    <n v="2.5"/>
    <n v="39"/>
    <x v="0"/>
    <n v="1"/>
    <n v="30"/>
    <n v="0"/>
    <n v="1463"/>
    <n v="320.76274999999998"/>
    <n v="0"/>
    <n v="0"/>
    <n v="0"/>
    <n v="0"/>
    <n v="0"/>
    <n v="0"/>
    <n v="0"/>
    <n v="0"/>
    <n v="0"/>
    <n v="0"/>
    <n v="0"/>
    <n v="0"/>
    <n v="26.5"/>
    <n v="0"/>
    <n v="0"/>
    <n v="0"/>
    <n v="0"/>
    <n v="5.9346750000000004"/>
    <n v="0"/>
    <n v="0"/>
  </r>
  <r>
    <d v="2020-04-01T00:00:00"/>
    <x v="0"/>
    <s v="P"/>
    <s v="Active"/>
    <n v="446"/>
    <x v="445"/>
    <s v="N"/>
    <x v="22"/>
    <n v="1029"/>
    <x v="6"/>
    <s v="Niederl. 10"/>
    <n v="1"/>
    <s v="Department"/>
    <s v="Supervisor"/>
    <s v="Non-Mgm."/>
    <s v="ang."/>
    <s v="M"/>
    <d v="2017-08-01T00:00:00"/>
    <m/>
    <s v=""/>
    <n v="2"/>
    <d v="1974-07-09T00:00:00"/>
    <n v="45"/>
    <s v="J"/>
    <n v="30"/>
    <n v="2.5"/>
    <n v="39"/>
    <x v="0"/>
    <n v="1"/>
    <n v="30"/>
    <n v="0"/>
    <n v="1464"/>
    <n v="320.98200000000003"/>
    <n v="0"/>
    <n v="0"/>
    <n v="0"/>
    <n v="0"/>
    <n v="0"/>
    <n v="0"/>
    <n v="0"/>
    <n v="0"/>
    <n v="0"/>
    <n v="0"/>
    <n v="84.461538461538453"/>
    <n v="67.100000000000009"/>
    <n v="26.5"/>
    <n v="0"/>
    <n v="0"/>
    <n v="0"/>
    <n v="0"/>
    <n v="39.876881538461546"/>
    <n v="0"/>
    <n v="0"/>
  </r>
  <r>
    <d v="2020-04-01T00:00:00"/>
    <x v="0"/>
    <s v="P"/>
    <s v="Active"/>
    <n v="447"/>
    <x v="446"/>
    <s v="N"/>
    <x v="22"/>
    <n v="1035"/>
    <x v="5"/>
    <s v="Niederl. 5"/>
    <n v="1"/>
    <s v="Department"/>
    <s v="Supervisor"/>
    <s v="Non-Mgm."/>
    <s v="ang."/>
    <s v="M"/>
    <d v="2017-08-01T00:00:00"/>
    <m/>
    <s v=""/>
    <n v="2"/>
    <d v="1975-01-29T00:00:00"/>
    <n v="44"/>
    <s v="J"/>
    <n v="30"/>
    <n v="2.5"/>
    <n v="39"/>
    <x v="0"/>
    <n v="1"/>
    <n v="30"/>
    <n v="0"/>
    <n v="1465"/>
    <n v="321.20125000000002"/>
    <n v="0"/>
    <n v="0"/>
    <n v="0"/>
    <n v="0"/>
    <n v="0"/>
    <n v="0"/>
    <n v="0"/>
    <n v="0"/>
    <n v="0"/>
    <n v="0"/>
    <n v="84.519230769230774"/>
    <n v="67.145833333333343"/>
    <n v="26.5"/>
    <n v="0"/>
    <n v="0"/>
    <n v="0"/>
    <n v="0"/>
    <n v="39.900066105769234"/>
    <n v="0"/>
    <n v="0"/>
  </r>
  <r>
    <d v="2020-04-01T00:00:00"/>
    <x v="0"/>
    <s v="P"/>
    <s v="Active"/>
    <n v="448"/>
    <x v="447"/>
    <s v="N"/>
    <x v="1"/>
    <n v="1017"/>
    <x v="1"/>
    <s v="Niederl. 1"/>
    <n v="1"/>
    <s v="Department"/>
    <s v="Supervisor"/>
    <s v="Non-Mgm."/>
    <s v="ang."/>
    <s v="M"/>
    <d v="2017-08-21T00:00:00"/>
    <m/>
    <s v=""/>
    <n v="2"/>
    <d v="1975-07-02T00:00:00"/>
    <n v="44"/>
    <s v="N"/>
    <n v="30"/>
    <n v="2.5"/>
    <n v="39"/>
    <x v="0"/>
    <n v="1"/>
    <n v="30"/>
    <n v="0"/>
    <n v="1466"/>
    <n v="321.42050000000006"/>
    <n v="0"/>
    <n v="0"/>
    <n v="0"/>
    <n v="0"/>
    <n v="0"/>
    <n v="0"/>
    <n v="0"/>
    <n v="0"/>
    <n v="0"/>
    <n v="0"/>
    <n v="0"/>
    <n v="0"/>
    <n v="26.5"/>
    <n v="0"/>
    <n v="0"/>
    <n v="0"/>
    <n v="0"/>
    <n v="5.9346750000000004"/>
    <n v="0"/>
    <n v="0"/>
  </r>
  <r>
    <d v="2020-04-01T00:00:00"/>
    <x v="0"/>
    <s v="P"/>
    <s v="Active"/>
    <n v="449"/>
    <x v="448"/>
    <s v="N"/>
    <x v="52"/>
    <n v="1007"/>
    <x v="1"/>
    <s v="Niederl. 1"/>
    <n v="1"/>
    <s v="Department"/>
    <s v="Supervisor"/>
    <s v="Non-Mgm."/>
    <s v="tech"/>
    <s v="M"/>
    <d v="2017-09-01T00:00:00"/>
    <d v="2021-02-28T00:00:00"/>
    <s v=""/>
    <n v="3"/>
    <d v="2000-07-28T00:00:00"/>
    <n v="19"/>
    <s v="J"/>
    <n v="30"/>
    <n v="2.5"/>
    <n v="39"/>
    <x v="0"/>
    <n v="1"/>
    <n v="30"/>
    <n v="0"/>
    <n v="1467"/>
    <n v="321.63975000000005"/>
    <n v="0"/>
    <n v="0"/>
    <n v="0"/>
    <n v="0"/>
    <n v="0"/>
    <n v="0"/>
    <n v="0"/>
    <n v="0"/>
    <n v="0"/>
    <n v="0"/>
    <n v="84.634615384615387"/>
    <n v="67.237500000000011"/>
    <n v="26.5"/>
    <n v="0"/>
    <n v="0"/>
    <n v="0"/>
    <n v="0"/>
    <n v="39.946435240384623"/>
    <n v="0"/>
    <n v="0"/>
  </r>
  <r>
    <d v="2020-04-01T00:00:00"/>
    <x v="0"/>
    <s v="P"/>
    <s v="Active"/>
    <n v="450"/>
    <x v="449"/>
    <s v="N"/>
    <x v="52"/>
    <n v="1007"/>
    <x v="1"/>
    <s v="Niederl. 1"/>
    <n v="1"/>
    <s v="Department"/>
    <s v="Supervisor"/>
    <s v="Non-Mgm."/>
    <s v="tech"/>
    <s v="W"/>
    <d v="2017-09-01T00:00:00"/>
    <d v="2021-02-28T00:00:00"/>
    <s v=""/>
    <n v="3"/>
    <d v="2002-01-28T00:00:00"/>
    <n v="17"/>
    <s v="J"/>
    <n v="30"/>
    <n v="2.5"/>
    <n v="39"/>
    <x v="0"/>
    <n v="1"/>
    <n v="30"/>
    <n v="0"/>
    <n v="1468"/>
    <n v="321.85900000000004"/>
    <n v="0"/>
    <n v="0"/>
    <n v="0"/>
    <n v="0"/>
    <n v="0"/>
    <n v="0"/>
    <n v="0"/>
    <n v="0"/>
    <n v="0"/>
    <n v="0"/>
    <n v="84.692307692307708"/>
    <n v="67.283333333333331"/>
    <n v="26.5"/>
    <n v="0"/>
    <n v="0"/>
    <n v="0"/>
    <n v="0"/>
    <n v="39.969619807692311"/>
    <n v="0"/>
    <n v="0"/>
  </r>
  <r>
    <d v="2020-04-01T00:00:00"/>
    <x v="0"/>
    <s v="P"/>
    <s v="Active"/>
    <n v="451"/>
    <x v="450"/>
    <s v="N"/>
    <x v="53"/>
    <n v="1012"/>
    <x v="1"/>
    <s v="Niederl. 1"/>
    <n v="1"/>
    <s v="Department"/>
    <s v="Supervisor"/>
    <s v="Non-Mgm."/>
    <s v="kfm"/>
    <s v="W"/>
    <d v="2017-09-01T00:00:00"/>
    <d v="2020-08-31T00:00:00"/>
    <s v=""/>
    <n v="2"/>
    <d v="1998-10-30T00:00:00"/>
    <n v="21"/>
    <s v="J"/>
    <n v="30"/>
    <n v="2.5"/>
    <n v="39"/>
    <x v="0"/>
    <n v="1"/>
    <n v="30"/>
    <n v="0"/>
    <n v="1469"/>
    <n v="322.07825000000003"/>
    <n v="0"/>
    <n v="0"/>
    <n v="0"/>
    <n v="0"/>
    <n v="0"/>
    <n v="0"/>
    <n v="0"/>
    <n v="0"/>
    <n v="0"/>
    <n v="0"/>
    <n v="84.75"/>
    <n v="67.32916666666668"/>
    <n v="26.5"/>
    <n v="0"/>
    <n v="0"/>
    <n v="0"/>
    <n v="0"/>
    <n v="39.992804375000006"/>
    <n v="0"/>
    <n v="0"/>
  </r>
  <r>
    <d v="2020-04-01T00:00:00"/>
    <x v="0"/>
    <s v="P"/>
    <s v="Active"/>
    <n v="452"/>
    <x v="451"/>
    <s v="N"/>
    <x v="53"/>
    <n v="1012"/>
    <x v="1"/>
    <s v="Niederl. 1"/>
    <n v="1"/>
    <s v="Department"/>
    <s v="Supervisor"/>
    <s v="Non-Mgm."/>
    <s v="kfm"/>
    <s v="W"/>
    <d v="2017-09-01T00:00:00"/>
    <d v="2020-08-31T00:00:00"/>
    <s v=""/>
    <n v="2"/>
    <d v="2000-10-19T00:00:00"/>
    <n v="19"/>
    <s v="J"/>
    <n v="30"/>
    <n v="2.5"/>
    <n v="39"/>
    <x v="0"/>
    <n v="1"/>
    <n v="30"/>
    <n v="0"/>
    <n v="1470"/>
    <n v="322.29750000000001"/>
    <n v="0"/>
    <n v="0"/>
    <n v="0"/>
    <n v="0"/>
    <n v="0"/>
    <n v="0"/>
    <n v="0"/>
    <n v="0"/>
    <n v="0"/>
    <n v="0"/>
    <n v="84.807692307692307"/>
    <n v="67.375"/>
    <n v="26.5"/>
    <n v="0"/>
    <n v="0"/>
    <n v="0"/>
    <n v="0"/>
    <n v="40.0159889423077"/>
    <n v="0"/>
    <n v="0"/>
  </r>
  <r>
    <d v="2020-04-01T00:00:00"/>
    <x v="0"/>
    <s v="P"/>
    <s v="Active"/>
    <n v="453"/>
    <x v="452"/>
    <s v="N"/>
    <x v="53"/>
    <n v="1012"/>
    <x v="1"/>
    <s v="Niederl. 1"/>
    <n v="1"/>
    <s v="Department"/>
    <s v="Supervisor"/>
    <s v="Non-Mgm."/>
    <s v="kfm"/>
    <s v="W"/>
    <d v="2017-09-01T00:00:00"/>
    <d v="2020-08-31T00:00:00"/>
    <s v=""/>
    <n v="2"/>
    <d v="2001-07-26T00:00:00"/>
    <n v="18"/>
    <s v="J"/>
    <n v="30"/>
    <n v="2.5"/>
    <n v="39"/>
    <x v="0"/>
    <n v="1"/>
    <n v="30"/>
    <n v="0"/>
    <n v="1471"/>
    <n v="322.51675"/>
    <n v="0"/>
    <n v="0"/>
    <n v="0"/>
    <n v="0"/>
    <n v="0"/>
    <n v="0"/>
    <n v="0"/>
    <n v="0"/>
    <n v="0"/>
    <n v="0"/>
    <n v="84.865384615384613"/>
    <n v="67.420833333333334"/>
    <n v="26.5"/>
    <n v="0"/>
    <n v="0"/>
    <n v="0"/>
    <n v="0"/>
    <n v="40.039173509615381"/>
    <n v="0"/>
    <n v="0"/>
  </r>
  <r>
    <d v="2020-04-01T00:00:00"/>
    <x v="0"/>
    <s v="P"/>
    <s v="Active"/>
    <n v="454"/>
    <x v="453"/>
    <s v="N"/>
    <x v="52"/>
    <n v="1007"/>
    <x v="1"/>
    <s v="Niederl. 1"/>
    <n v="1"/>
    <s v="Department"/>
    <s v="Supervisor"/>
    <s v="Non-Mgm."/>
    <s v="tech"/>
    <s v="M"/>
    <d v="2017-09-01T00:00:00"/>
    <d v="2021-02-28T00:00:00"/>
    <s v=""/>
    <n v="3"/>
    <d v="2001-05-20T00:00:00"/>
    <n v="18"/>
    <s v="J"/>
    <n v="30"/>
    <n v="2.5"/>
    <n v="39"/>
    <x v="0"/>
    <n v="1"/>
    <n v="30"/>
    <n v="0"/>
    <n v="1472"/>
    <n v="322.73599999999999"/>
    <n v="0"/>
    <n v="0"/>
    <n v="0"/>
    <n v="0"/>
    <n v="0"/>
    <n v="0"/>
    <n v="0"/>
    <n v="0"/>
    <n v="0"/>
    <n v="0"/>
    <n v="84.92307692307692"/>
    <n v="67.466666666666669"/>
    <n v="26.5"/>
    <n v="0"/>
    <n v="0"/>
    <n v="0"/>
    <n v="0"/>
    <n v="40.062358076923083"/>
    <n v="0"/>
    <n v="0"/>
  </r>
  <r>
    <d v="2020-04-01T00:00:00"/>
    <x v="0"/>
    <s v="P"/>
    <s v="Active"/>
    <n v="455"/>
    <x v="454"/>
    <s v="N"/>
    <x v="52"/>
    <n v="1007"/>
    <x v="1"/>
    <s v="Niederl. 1"/>
    <n v="1"/>
    <s v="Department"/>
    <s v="Supervisor"/>
    <s v="Non-Mgm."/>
    <s v="tech"/>
    <s v="M"/>
    <d v="2017-09-01T00:00:00"/>
    <d v="2021-02-28T00:00:00"/>
    <s v=""/>
    <n v="3"/>
    <d v="2000-11-17T00:00:00"/>
    <n v="19"/>
    <s v="J"/>
    <n v="30"/>
    <n v="2.5"/>
    <n v="39"/>
    <x v="0"/>
    <n v="1"/>
    <n v="30"/>
    <n v="0"/>
    <n v="1473"/>
    <n v="322.95525000000004"/>
    <n v="0"/>
    <n v="0"/>
    <n v="0"/>
    <n v="0"/>
    <n v="0"/>
    <n v="0"/>
    <n v="0"/>
    <n v="0"/>
    <n v="0"/>
    <n v="0"/>
    <n v="84.980769230769241"/>
    <n v="67.512500000000003"/>
    <n v="26.5"/>
    <n v="0"/>
    <n v="0"/>
    <n v="0"/>
    <n v="0"/>
    <n v="40.085542644230777"/>
    <n v="0"/>
    <n v="0"/>
  </r>
  <r>
    <d v="2020-04-01T00:00:00"/>
    <x v="0"/>
    <s v="P"/>
    <s v="Active"/>
    <n v="456"/>
    <x v="455"/>
    <s v="N"/>
    <x v="52"/>
    <n v="1007"/>
    <x v="1"/>
    <s v="Niederl. 1"/>
    <n v="1"/>
    <s v="Department"/>
    <s v="Supervisor"/>
    <s v="Non-Mgm."/>
    <s v="tech"/>
    <s v="M"/>
    <d v="2017-09-01T00:00:00"/>
    <d v="2021-02-28T00:00:00"/>
    <s v=""/>
    <n v="3"/>
    <d v="2000-10-30T00:00:00"/>
    <n v="19"/>
    <s v="J"/>
    <n v="30"/>
    <n v="2.5"/>
    <n v="39"/>
    <x v="0"/>
    <n v="1"/>
    <n v="30"/>
    <n v="0"/>
    <n v="1474"/>
    <n v="323.17450000000002"/>
    <n v="0"/>
    <n v="0"/>
    <n v="0"/>
    <n v="0"/>
    <n v="0"/>
    <n v="0"/>
    <n v="0"/>
    <n v="0"/>
    <n v="0"/>
    <n v="0"/>
    <n v="85.038461538461547"/>
    <n v="67.558333333333337"/>
    <n v="26.5"/>
    <n v="0"/>
    <n v="0"/>
    <n v="0"/>
    <n v="0"/>
    <n v="40.108727211538465"/>
    <n v="0"/>
    <n v="0"/>
  </r>
  <r>
    <d v="2020-04-01T00:00:00"/>
    <x v="0"/>
    <s v="P"/>
    <s v="Active"/>
    <n v="457"/>
    <x v="456"/>
    <s v="N"/>
    <x v="52"/>
    <n v="1007"/>
    <x v="1"/>
    <s v="Niederl. 1"/>
    <n v="1"/>
    <s v="Department"/>
    <s v="Supervisor"/>
    <s v="Non-Mgm."/>
    <s v="tech"/>
    <s v="M"/>
    <d v="2017-09-01T00:00:00"/>
    <d v="2021-02-28T00:00:00"/>
    <s v=""/>
    <n v="3"/>
    <d v="2001-06-19T00:00:00"/>
    <n v="18"/>
    <s v="J"/>
    <n v="30"/>
    <n v="2.5"/>
    <n v="39"/>
    <x v="0"/>
    <n v="1"/>
    <n v="30"/>
    <n v="0"/>
    <n v="1475"/>
    <n v="323.39375000000001"/>
    <n v="0"/>
    <n v="0"/>
    <n v="0"/>
    <n v="0"/>
    <n v="0"/>
    <n v="0"/>
    <n v="0"/>
    <n v="0"/>
    <n v="0"/>
    <n v="0"/>
    <n v="85.096153846153854"/>
    <n v="67.604166666666671"/>
    <n v="26.5"/>
    <n v="0"/>
    <n v="0"/>
    <n v="0"/>
    <n v="0"/>
    <n v="40.13191177884616"/>
    <n v="0"/>
    <n v="0"/>
  </r>
  <r>
    <d v="2020-04-01T00:00:00"/>
    <x v="0"/>
    <s v="P"/>
    <s v="Active"/>
    <n v="458"/>
    <x v="457"/>
    <s v="N"/>
    <x v="53"/>
    <n v="1012"/>
    <x v="1"/>
    <s v="Niederl. 1"/>
    <n v="1"/>
    <s v="Department"/>
    <s v="Supervisor"/>
    <s v="Non-Mgm."/>
    <s v="kfm"/>
    <s v="M"/>
    <d v="2017-09-01T00:00:00"/>
    <d v="2020-08-31T00:00:00"/>
    <s v=""/>
    <n v="2"/>
    <d v="2001-08-18T00:00:00"/>
    <n v="18"/>
    <s v="J"/>
    <n v="30"/>
    <n v="2.5"/>
    <n v="39"/>
    <x v="0"/>
    <n v="1"/>
    <n v="30"/>
    <n v="0"/>
    <n v="1476"/>
    <n v="323.61300000000006"/>
    <n v="0"/>
    <n v="0"/>
    <n v="0"/>
    <n v="0"/>
    <n v="0"/>
    <n v="0"/>
    <n v="0"/>
    <n v="0"/>
    <n v="0"/>
    <n v="0"/>
    <n v="85.153846153846146"/>
    <n v="67.650000000000006"/>
    <n v="26.5"/>
    <n v="0"/>
    <n v="0"/>
    <n v="0"/>
    <n v="0"/>
    <n v="40.155096346153847"/>
    <n v="0"/>
    <n v="0"/>
  </r>
  <r>
    <d v="2020-04-01T00:00:00"/>
    <x v="0"/>
    <s v="P"/>
    <s v="Active"/>
    <n v="459"/>
    <x v="458"/>
    <s v="N"/>
    <x v="52"/>
    <n v="1007"/>
    <x v="1"/>
    <s v="Niederl. 1"/>
    <n v="1"/>
    <s v="Department"/>
    <s v="Supervisor"/>
    <s v="Non-Mgm."/>
    <s v="tech"/>
    <s v="M"/>
    <d v="2017-09-01T00:00:00"/>
    <d v="2021-02-28T00:00:00"/>
    <s v=""/>
    <n v="3"/>
    <d v="2000-11-04T00:00:00"/>
    <n v="19"/>
    <s v="J"/>
    <n v="30"/>
    <n v="2.5"/>
    <n v="39"/>
    <x v="0"/>
    <n v="1"/>
    <n v="30"/>
    <n v="0"/>
    <n v="1477"/>
    <n v="323.83225000000004"/>
    <n v="0"/>
    <n v="0"/>
    <n v="0"/>
    <n v="0"/>
    <n v="0"/>
    <n v="0"/>
    <n v="0"/>
    <n v="0"/>
    <n v="0"/>
    <n v="0"/>
    <n v="85.211538461538453"/>
    <n v="67.69583333333334"/>
    <n v="26.5"/>
    <n v="0"/>
    <n v="0"/>
    <n v="0"/>
    <n v="0"/>
    <n v="40.178280913461535"/>
    <n v="0"/>
    <n v="0"/>
  </r>
  <r>
    <d v="2020-04-01T00:00:00"/>
    <x v="0"/>
    <s v="P"/>
    <s v="Active"/>
    <n v="460"/>
    <x v="459"/>
    <s v="N"/>
    <x v="52"/>
    <n v="1007"/>
    <x v="1"/>
    <s v="Niederl. 1"/>
    <n v="1"/>
    <s v="Department"/>
    <s v="Supervisor"/>
    <s v="Non-Mgm."/>
    <s v="tech"/>
    <s v="M"/>
    <d v="2017-09-01T00:00:00"/>
    <d v="2021-02-28T00:00:00"/>
    <s v=""/>
    <n v="3"/>
    <d v="2001-07-28T00:00:00"/>
    <n v="18"/>
    <s v="J"/>
    <n v="30"/>
    <n v="2.5"/>
    <n v="39"/>
    <x v="0"/>
    <n v="1"/>
    <n v="30"/>
    <n v="0"/>
    <n v="1478"/>
    <n v="324.05150000000003"/>
    <n v="0"/>
    <n v="0"/>
    <n v="0"/>
    <n v="0"/>
    <n v="0"/>
    <n v="0"/>
    <n v="0"/>
    <n v="0"/>
    <n v="0"/>
    <n v="0"/>
    <n v="85.269230769230774"/>
    <n v="67.741666666666674"/>
    <n v="26.5"/>
    <n v="0"/>
    <n v="0"/>
    <n v="0"/>
    <n v="0"/>
    <n v="40.201465480769237"/>
    <n v="0"/>
    <n v="0"/>
  </r>
  <r>
    <d v="2020-04-01T00:00:00"/>
    <x v="0"/>
    <s v="P"/>
    <s v="Active"/>
    <n v="461"/>
    <x v="460"/>
    <s v="N"/>
    <x v="51"/>
    <n v="1092"/>
    <x v="3"/>
    <s v="Niederl. 8"/>
    <n v="1"/>
    <s v="Department"/>
    <s v="Supervisor"/>
    <s v="Non-Mgm."/>
    <s v="kfm"/>
    <s v="M"/>
    <d v="2017-09-01T00:00:00"/>
    <d v="2020-08-31T00:00:00"/>
    <s v=""/>
    <n v="2"/>
    <d v="1999-02-06T00:00:00"/>
    <n v="20"/>
    <s v="J"/>
    <n v="30"/>
    <n v="2.5"/>
    <n v="39"/>
    <x v="0"/>
    <n v="1"/>
    <n v="30"/>
    <n v="0"/>
    <n v="1479"/>
    <n v="324.27075000000002"/>
    <n v="0"/>
    <n v="0"/>
    <n v="0"/>
    <n v="0"/>
    <n v="0"/>
    <n v="0"/>
    <n v="0"/>
    <n v="0"/>
    <n v="0"/>
    <n v="0"/>
    <n v="85.32692307692308"/>
    <n v="67.787500000000009"/>
    <n v="26.5"/>
    <n v="0"/>
    <n v="0"/>
    <n v="0"/>
    <n v="0"/>
    <n v="40.224650048076924"/>
    <n v="0"/>
    <n v="0"/>
  </r>
  <r>
    <d v="2020-04-01T00:00:00"/>
    <x v="0"/>
    <s v="P"/>
    <s v="Active"/>
    <n v="462"/>
    <x v="461"/>
    <s v="N"/>
    <x v="51"/>
    <n v="1092"/>
    <x v="3"/>
    <s v="Niederl. 8"/>
    <n v="1"/>
    <s v="Department"/>
    <s v="Supervisor"/>
    <s v="Non-Mgm."/>
    <s v="tech"/>
    <s v="M"/>
    <d v="2017-09-01T00:00:00"/>
    <d v="2021-02-28T00:00:00"/>
    <s v=""/>
    <n v="3"/>
    <d v="1997-12-09T00:00:00"/>
    <n v="22"/>
    <s v="J"/>
    <n v="30"/>
    <n v="2.5"/>
    <n v="39"/>
    <x v="0"/>
    <n v="1"/>
    <n v="30"/>
    <n v="0"/>
    <n v="1480"/>
    <n v="324.49"/>
    <n v="0"/>
    <n v="0"/>
    <n v="0"/>
    <n v="0"/>
    <n v="0"/>
    <n v="0"/>
    <n v="0"/>
    <n v="0"/>
    <n v="0"/>
    <n v="0"/>
    <n v="85.384615384615387"/>
    <n v="67.833333333333343"/>
    <n v="26.5"/>
    <n v="0"/>
    <n v="0"/>
    <n v="0"/>
    <n v="0"/>
    <n v="40.247834615384619"/>
    <n v="0"/>
    <n v="0"/>
  </r>
  <r>
    <d v="2020-04-01T00:00:00"/>
    <x v="0"/>
    <s v="P"/>
    <s v="Active"/>
    <n v="463"/>
    <x v="462"/>
    <s v="N"/>
    <x v="51"/>
    <n v="1092"/>
    <x v="7"/>
    <s v="Niederl. 9"/>
    <n v="1"/>
    <s v="Department"/>
    <s v="Supervisor"/>
    <s v="Non-Mgm."/>
    <s v="kfm"/>
    <s v="W"/>
    <d v="2017-09-01T00:00:00"/>
    <d v="2020-08-31T00:00:00"/>
    <s v=""/>
    <n v="2"/>
    <d v="1996-06-16T00:00:00"/>
    <n v="23"/>
    <s v="J"/>
    <n v="30"/>
    <n v="2.5"/>
    <n v="39"/>
    <x v="0"/>
    <n v="1"/>
    <n v="30"/>
    <n v="0"/>
    <n v="1481"/>
    <n v="324.70925"/>
    <n v="0"/>
    <n v="0"/>
    <n v="0"/>
    <n v="0"/>
    <n v="0"/>
    <n v="0"/>
    <n v="0"/>
    <n v="0"/>
    <n v="0"/>
    <n v="0"/>
    <n v="85.442307692307693"/>
    <n v="67.879166666666677"/>
    <n v="26.5"/>
    <n v="0"/>
    <n v="0"/>
    <n v="0"/>
    <n v="0"/>
    <n v="40.271019182692314"/>
    <n v="0"/>
    <n v="0"/>
  </r>
  <r>
    <d v="2020-04-01T00:00:00"/>
    <x v="0"/>
    <s v="P"/>
    <s v="Active"/>
    <n v="464"/>
    <x v="463"/>
    <s v="N"/>
    <x v="51"/>
    <n v="1092"/>
    <x v="0"/>
    <s v="Niederl. 3"/>
    <n v="1"/>
    <s v="Department"/>
    <s v="Supervisor"/>
    <s v="Non-Mgm."/>
    <s v="kfm"/>
    <s v="M"/>
    <d v="2017-09-01T00:00:00"/>
    <d v="2020-08-31T00:00:00"/>
    <s v=""/>
    <n v="2"/>
    <d v="2000-10-30T00:00:00"/>
    <n v="19"/>
    <s v="J"/>
    <n v="30"/>
    <n v="2.5"/>
    <n v="39"/>
    <x v="0"/>
    <n v="1"/>
    <n v="30"/>
    <n v="0"/>
    <n v="1482"/>
    <n v="324.92849999999999"/>
    <n v="0"/>
    <n v="0"/>
    <n v="0"/>
    <n v="0"/>
    <n v="0"/>
    <n v="0"/>
    <n v="0"/>
    <n v="0"/>
    <n v="0"/>
    <n v="0"/>
    <n v="85.500000000000014"/>
    <n v="67.925000000000011"/>
    <n v="26.5"/>
    <n v="0"/>
    <n v="0"/>
    <n v="0"/>
    <n v="0"/>
    <n v="40.294203750000001"/>
    <n v="0"/>
    <n v="0"/>
  </r>
  <r>
    <d v="2020-04-01T00:00:00"/>
    <x v="0"/>
    <s v="P"/>
    <s v="Active"/>
    <n v="465"/>
    <x v="464"/>
    <s v="N"/>
    <x v="21"/>
    <n v="1086"/>
    <x v="0"/>
    <s v="Niederl. 3"/>
    <n v="1"/>
    <s v="Department"/>
    <s v="Supervisor"/>
    <s v="Non-Mgm."/>
    <s v="ang."/>
    <s v="M"/>
    <d v="2017-09-01T00:00:00"/>
    <m/>
    <s v=""/>
    <n v="2"/>
    <d v="1993-04-28T00:00:00"/>
    <n v="26"/>
    <s v="N"/>
    <n v="30"/>
    <n v="2.5"/>
    <n v="39"/>
    <x v="0"/>
    <n v="1"/>
    <n v="30"/>
    <n v="0"/>
    <n v="1483"/>
    <n v="325.14775000000003"/>
    <n v="0"/>
    <n v="0"/>
    <n v="0"/>
    <n v="0"/>
    <n v="0"/>
    <n v="0"/>
    <n v="0"/>
    <n v="0"/>
    <n v="0"/>
    <n v="0"/>
    <n v="0"/>
    <n v="0"/>
    <n v="26.5"/>
    <n v="0"/>
    <n v="0"/>
    <n v="0"/>
    <n v="0"/>
    <n v="5.9346750000000004"/>
    <n v="0"/>
    <n v="0"/>
  </r>
  <r>
    <d v="2020-04-01T00:00:00"/>
    <x v="0"/>
    <s v="P"/>
    <s v="Active"/>
    <n v="466"/>
    <x v="465"/>
    <s v="N"/>
    <x v="35"/>
    <n v="1078"/>
    <x v="0"/>
    <s v="Niederl. 3"/>
    <n v="1"/>
    <s v="Department"/>
    <s v="Supervisor"/>
    <s v="Non-Mgm."/>
    <s v="ang."/>
    <s v="M"/>
    <d v="2017-09-04T00:00:00"/>
    <m/>
    <s v=""/>
    <n v="2"/>
    <d v="1984-05-16T00:00:00"/>
    <n v="35"/>
    <s v="N"/>
    <n v="30"/>
    <n v="2.5"/>
    <n v="39"/>
    <x v="0"/>
    <n v="1"/>
    <n v="30"/>
    <n v="0"/>
    <n v="1484"/>
    <n v="325.36700000000002"/>
    <n v="0"/>
    <n v="0"/>
    <n v="0"/>
    <n v="0"/>
    <n v="0"/>
    <n v="0"/>
    <n v="0"/>
    <n v="0"/>
    <n v="0"/>
    <n v="0"/>
    <n v="0"/>
    <n v="0"/>
    <n v="26.5"/>
    <n v="0"/>
    <n v="0"/>
    <n v="0"/>
    <n v="0"/>
    <n v="5.9346750000000004"/>
    <n v="0"/>
    <n v="0"/>
  </r>
  <r>
    <d v="2020-04-01T00:00:00"/>
    <x v="0"/>
    <s v="P"/>
    <s v="Active"/>
    <n v="467"/>
    <x v="466"/>
    <s v="N"/>
    <x v="22"/>
    <n v="1060"/>
    <x v="2"/>
    <s v="Niederl. 7"/>
    <n v="1"/>
    <s v="Department"/>
    <s v="Supervisor"/>
    <s v="Non-Mgm."/>
    <s v="ang."/>
    <s v="M"/>
    <d v="2017-09-01T00:00:00"/>
    <m/>
    <s v=""/>
    <n v="2"/>
    <d v="1971-03-04T00:00:00"/>
    <n v="48"/>
    <s v="J"/>
    <n v="30"/>
    <n v="2.5"/>
    <n v="39"/>
    <x v="0"/>
    <n v="1"/>
    <n v="30"/>
    <n v="0"/>
    <n v="1485"/>
    <n v="325.58625000000001"/>
    <n v="0"/>
    <n v="0"/>
    <n v="0"/>
    <n v="0"/>
    <n v="0"/>
    <n v="0"/>
    <n v="0"/>
    <n v="0"/>
    <n v="0"/>
    <n v="0"/>
    <n v="85.67307692307692"/>
    <n v="68.0625"/>
    <n v="26.5"/>
    <n v="0"/>
    <n v="0"/>
    <n v="0"/>
    <n v="0"/>
    <n v="40.363757451923078"/>
    <n v="0"/>
    <n v="0"/>
  </r>
  <r>
    <d v="2020-04-01T00:00:00"/>
    <x v="0"/>
    <s v="P"/>
    <s v="Active"/>
    <n v="468"/>
    <x v="467"/>
    <s v="N"/>
    <x v="22"/>
    <n v="1053"/>
    <x v="3"/>
    <s v="Niederl. 8"/>
    <n v="1"/>
    <s v="Department"/>
    <s v="Supervisor"/>
    <s v="Non-Mgm."/>
    <s v="ang."/>
    <s v="M"/>
    <d v="2017-09-01T00:00:00"/>
    <m/>
    <s v=""/>
    <n v="2"/>
    <d v="1994-01-23T00:00:00"/>
    <n v="25"/>
    <s v="J"/>
    <n v="30"/>
    <n v="2.5"/>
    <n v="39"/>
    <x v="0"/>
    <n v="1"/>
    <n v="30"/>
    <n v="0"/>
    <n v="1486"/>
    <n v="325.80549999999999"/>
    <n v="0"/>
    <n v="0"/>
    <n v="0"/>
    <n v="0"/>
    <n v="0"/>
    <n v="0"/>
    <n v="0"/>
    <n v="0"/>
    <n v="0"/>
    <n v="0"/>
    <n v="85.730769230769226"/>
    <n v="68.108333333333334"/>
    <n v="26.5"/>
    <n v="0"/>
    <n v="0"/>
    <n v="0"/>
    <n v="0"/>
    <n v="40.386942019230773"/>
    <n v="0"/>
    <n v="0"/>
  </r>
  <r>
    <d v="2020-04-01T00:00:00"/>
    <x v="0"/>
    <s v="P"/>
    <s v="Active"/>
    <n v="469"/>
    <x v="468"/>
    <s v="N"/>
    <x v="15"/>
    <n v="1044"/>
    <x v="9"/>
    <s v="Niederl. 4"/>
    <n v="1"/>
    <s v="Department"/>
    <s v="Supervisor"/>
    <s v="Manager"/>
    <s v="ang."/>
    <s v="M"/>
    <d v="2017-09-01T00:00:00"/>
    <m/>
    <s v=""/>
    <n v="2"/>
    <d v="1964-11-15T00:00:00"/>
    <n v="55"/>
    <s v="N"/>
    <n v="30"/>
    <n v="2.5"/>
    <n v="39"/>
    <x v="0"/>
    <n v="1"/>
    <n v="30"/>
    <n v="0"/>
    <n v="1487"/>
    <n v="326.02475000000004"/>
    <n v="0"/>
    <n v="0"/>
    <n v="0"/>
    <n v="0"/>
    <n v="0"/>
    <n v="0"/>
    <n v="0"/>
    <n v="0"/>
    <n v="0"/>
    <n v="0"/>
    <n v="0"/>
    <n v="0"/>
    <n v="26.5"/>
    <n v="0"/>
    <n v="0"/>
    <n v="0"/>
    <n v="0"/>
    <n v="5.9346750000000004"/>
    <n v="113.18680000000001"/>
    <n v="0"/>
  </r>
  <r>
    <d v="2020-04-01T00:00:00"/>
    <x v="0"/>
    <s v="P"/>
    <s v="Active"/>
    <n v="470"/>
    <x v="469"/>
    <s v="N"/>
    <x v="17"/>
    <n v="1088"/>
    <x v="0"/>
    <s v="Niederl. 3"/>
    <n v="1"/>
    <s v="Department"/>
    <s v="Supervisor"/>
    <s v="Non-Mgm."/>
    <s v="ang."/>
    <s v="W"/>
    <d v="2017-09-12T00:00:00"/>
    <m/>
    <s v=""/>
    <n v="2"/>
    <d v="1971-05-12T00:00:00"/>
    <n v="48"/>
    <s v="N"/>
    <n v="12"/>
    <n v="1"/>
    <n v="16"/>
    <x v="0"/>
    <n v="0.41025641025641024"/>
    <n v="30"/>
    <n v="0"/>
    <n v="1488"/>
    <n v="326.24400000000003"/>
    <n v="0"/>
    <n v="0"/>
    <n v="0"/>
    <n v="0"/>
    <n v="0"/>
    <n v="0"/>
    <n v="0"/>
    <n v="0"/>
    <n v="0"/>
    <n v="0"/>
    <n v="0"/>
    <n v="0"/>
    <n v="26.5"/>
    <n v="0"/>
    <n v="0"/>
    <n v="0"/>
    <n v="0"/>
    <n v="5.9346750000000004"/>
    <n v="0"/>
    <n v="0"/>
  </r>
  <r>
    <d v="2020-04-01T00:00:00"/>
    <x v="0"/>
    <s v="P"/>
    <s v="Active"/>
    <n v="471"/>
    <x v="470"/>
    <s v="N"/>
    <x v="36"/>
    <n v="1054"/>
    <x v="8"/>
    <s v="Niederl. 2"/>
    <n v="1"/>
    <s v="Department"/>
    <s v="Supervisor"/>
    <s v="Non-Mgm."/>
    <s v="ang."/>
    <s v="W"/>
    <d v="2017-09-04T00:00:00"/>
    <m/>
    <s v=""/>
    <n v="2"/>
    <d v="1991-06-08T00:00:00"/>
    <n v="28"/>
    <s v="N"/>
    <n v="30"/>
    <n v="2.5"/>
    <n v="39"/>
    <x v="0"/>
    <n v="1"/>
    <n v="30"/>
    <n v="0"/>
    <n v="1489"/>
    <n v="326.46325000000002"/>
    <n v="0"/>
    <n v="0"/>
    <n v="0"/>
    <n v="0"/>
    <n v="0"/>
    <n v="0"/>
    <n v="0"/>
    <n v="0"/>
    <n v="0"/>
    <n v="0"/>
    <n v="0"/>
    <n v="0"/>
    <n v="26.5"/>
    <n v="0"/>
    <n v="0"/>
    <n v="0"/>
    <n v="0"/>
    <n v="5.9346750000000004"/>
    <n v="0"/>
    <n v="0"/>
  </r>
  <r>
    <d v="2020-04-01T00:00:00"/>
    <x v="0"/>
    <s v="P"/>
    <s v="Active"/>
    <n v="472"/>
    <x v="471"/>
    <s v="N"/>
    <x v="23"/>
    <n v="1068"/>
    <x v="0"/>
    <s v="Niederl. 3"/>
    <n v="1"/>
    <s v="Department"/>
    <s v="Supervisor"/>
    <s v="Non-Mgm."/>
    <s v="ang."/>
    <s v="M"/>
    <d v="2017-09-01T00:00:00"/>
    <m/>
    <s v=""/>
    <n v="2"/>
    <d v="1968-08-31T00:00:00"/>
    <n v="51"/>
    <s v="N"/>
    <n v="30"/>
    <n v="2.5"/>
    <n v="39"/>
    <x v="0"/>
    <n v="1"/>
    <n v="30"/>
    <n v="0"/>
    <n v="1490"/>
    <n v="326.6825"/>
    <n v="0"/>
    <n v="0"/>
    <n v="0"/>
    <n v="0"/>
    <n v="0"/>
    <n v="0"/>
    <n v="0"/>
    <n v="0"/>
    <n v="0"/>
    <n v="0"/>
    <n v="0"/>
    <n v="0"/>
    <n v="26.5"/>
    <n v="0"/>
    <n v="0"/>
    <n v="0"/>
    <n v="0"/>
    <n v="5.9346750000000004"/>
    <n v="0"/>
    <n v="0"/>
  </r>
  <r>
    <d v="2020-04-01T00:00:00"/>
    <x v="0"/>
    <s v="P"/>
    <s v="Active"/>
    <n v="473"/>
    <x v="472"/>
    <s v="N"/>
    <x v="28"/>
    <n v="1004"/>
    <x v="1"/>
    <s v="Niederl. 1"/>
    <n v="1"/>
    <s v="Department"/>
    <s v="Supervisor"/>
    <s v="Non-Mgm."/>
    <s v="ang."/>
    <s v="W"/>
    <d v="2017-09-01T00:00:00"/>
    <m/>
    <s v=""/>
    <n v="2"/>
    <d v="1960-07-17T00:00:00"/>
    <n v="59"/>
    <s v="N"/>
    <n v="30"/>
    <n v="2.5"/>
    <n v="25"/>
    <x v="0"/>
    <n v="0.64102564102564108"/>
    <n v="30"/>
    <n v="0"/>
    <n v="1491"/>
    <n v="326.90174999999999"/>
    <n v="0"/>
    <n v="0"/>
    <n v="0"/>
    <n v="0"/>
    <n v="0"/>
    <n v="0"/>
    <n v="0"/>
    <n v="0"/>
    <n v="0"/>
    <n v="0"/>
    <n v="0"/>
    <n v="0"/>
    <n v="26.5"/>
    <n v="0"/>
    <n v="0"/>
    <n v="0"/>
    <n v="0"/>
    <n v="5.9346750000000004"/>
    <n v="0"/>
    <n v="0"/>
  </r>
  <r>
    <d v="2020-04-01T00:00:00"/>
    <x v="0"/>
    <s v="P"/>
    <s v="Active"/>
    <n v="474"/>
    <x v="473"/>
    <s v="N"/>
    <x v="36"/>
    <n v="1054"/>
    <x v="8"/>
    <s v="Niederl. 2"/>
    <n v="1"/>
    <s v="Department"/>
    <s v="Supervisor"/>
    <s v="Non-Mgm."/>
    <s v="ang."/>
    <s v="M"/>
    <d v="2017-09-18T00:00:00"/>
    <m/>
    <s v=""/>
    <n v="2"/>
    <d v="1987-10-12T00:00:00"/>
    <n v="32"/>
    <s v="N"/>
    <n v="30"/>
    <n v="2.5"/>
    <n v="39"/>
    <x v="0"/>
    <n v="1"/>
    <n v="30"/>
    <n v="0"/>
    <n v="1492"/>
    <n v="327.12099999999998"/>
    <n v="0"/>
    <n v="0"/>
    <n v="0"/>
    <n v="0"/>
    <n v="0"/>
    <n v="0"/>
    <n v="0"/>
    <n v="0"/>
    <n v="0"/>
    <n v="0"/>
    <n v="0"/>
    <n v="0"/>
    <n v="26.5"/>
    <n v="0"/>
    <n v="0"/>
    <n v="0"/>
    <n v="0"/>
    <n v="5.9346750000000004"/>
    <n v="0"/>
    <n v="0"/>
  </r>
  <r>
    <d v="2020-04-01T00:00:00"/>
    <x v="0"/>
    <s v="P"/>
    <s v="Active"/>
    <n v="475"/>
    <x v="474"/>
    <s v="N"/>
    <x v="5"/>
    <n v="1093"/>
    <x v="0"/>
    <s v="Niederl. 3"/>
    <n v="1"/>
    <s v="Department"/>
    <s v="Supervisor"/>
    <s v="Non-Mgm."/>
    <s v="ang."/>
    <s v="M"/>
    <d v="2017-09-15T00:00:00"/>
    <m/>
    <s v=""/>
    <n v="2"/>
    <d v="1980-11-06T00:00:00"/>
    <n v="39"/>
    <s v="N"/>
    <n v="30"/>
    <n v="2.5"/>
    <n v="39"/>
    <x v="0"/>
    <n v="1"/>
    <n v="30"/>
    <n v="0"/>
    <n v="1493"/>
    <n v="327.34024999999997"/>
    <n v="0"/>
    <n v="0"/>
    <n v="0"/>
    <n v="0"/>
    <n v="0"/>
    <n v="0"/>
    <n v="0"/>
    <n v="0"/>
    <n v="0"/>
    <n v="0"/>
    <n v="0"/>
    <n v="0"/>
    <n v="26.5"/>
    <n v="0"/>
    <n v="0"/>
    <n v="0"/>
    <n v="0"/>
    <n v="5.9346750000000004"/>
    <n v="0"/>
    <n v="0"/>
  </r>
  <r>
    <d v="2020-04-01T00:00:00"/>
    <x v="0"/>
    <s v="P"/>
    <s v="Active"/>
    <n v="476"/>
    <x v="475"/>
    <s v="N"/>
    <x v="26"/>
    <n v="1091"/>
    <x v="0"/>
    <s v="Niederl. 3"/>
    <n v="1"/>
    <s v="Department"/>
    <s v="Supervisor"/>
    <s v="Manager"/>
    <s v="ang."/>
    <s v="M"/>
    <d v="2017-10-01T00:00:00"/>
    <m/>
    <s v=""/>
    <n v="2"/>
    <d v="1964-04-15T00:00:00"/>
    <n v="55"/>
    <s v="N"/>
    <n v="30"/>
    <n v="2.5"/>
    <n v="39"/>
    <x v="0"/>
    <n v="1"/>
    <n v="30"/>
    <n v="0"/>
    <n v="1494"/>
    <n v="327.55950000000001"/>
    <n v="0"/>
    <n v="0"/>
    <n v="0"/>
    <n v="0"/>
    <n v="0"/>
    <n v="0"/>
    <n v="0"/>
    <n v="0"/>
    <n v="0"/>
    <n v="0"/>
    <n v="0"/>
    <n v="0"/>
    <n v="26.5"/>
    <n v="0"/>
    <n v="0"/>
    <n v="0"/>
    <n v="0"/>
    <n v="5.9346750000000004"/>
    <n v="222.9973"/>
    <n v="0"/>
  </r>
  <r>
    <d v="2020-04-01T00:00:00"/>
    <x v="0"/>
    <s v="P"/>
    <s v="Active"/>
    <n v="477"/>
    <x v="476"/>
    <s v="N"/>
    <x v="31"/>
    <n v="1028"/>
    <x v="6"/>
    <s v="Niederl. 10"/>
    <n v="1"/>
    <s v="Department"/>
    <s v="Supervisor"/>
    <s v="Non-Mgm."/>
    <s v="ang."/>
    <s v="M"/>
    <d v="2017-10-01T00:00:00"/>
    <m/>
    <s v=""/>
    <n v="2"/>
    <d v="1966-11-05T00:00:00"/>
    <n v="53"/>
    <s v="J"/>
    <n v="30"/>
    <n v="2.5"/>
    <n v="39"/>
    <x v="0"/>
    <n v="1"/>
    <n v="30"/>
    <n v="0"/>
    <n v="1495"/>
    <n v="327.77875000000006"/>
    <n v="0"/>
    <n v="0"/>
    <n v="30"/>
    <n v="0"/>
    <n v="320.83"/>
    <n v="0"/>
    <n v="0"/>
    <n v="0"/>
    <n v="0"/>
    <n v="0"/>
    <n v="86.25"/>
    <n v="68.520833333333343"/>
    <n v="26.5"/>
    <n v="0"/>
    <n v="0"/>
    <n v="0"/>
    <n v="0"/>
    <n v="119.16398162499999"/>
    <n v="78.66"/>
    <n v="0"/>
  </r>
  <r>
    <d v="2020-04-01T00:00:00"/>
    <x v="0"/>
    <s v="P"/>
    <s v="Active"/>
    <n v="478"/>
    <x v="477"/>
    <s v="N"/>
    <x v="2"/>
    <n v="1010"/>
    <x v="1"/>
    <s v="Niederl. 1"/>
    <n v="1"/>
    <s v="Department"/>
    <s v="Supervisor"/>
    <s v="Non-Mgm."/>
    <s v="ang."/>
    <s v="W"/>
    <d v="2017-10-01T00:00:00"/>
    <m/>
    <s v=""/>
    <n v="2"/>
    <d v="1970-03-01T00:00:00"/>
    <n v="49"/>
    <s v="N"/>
    <n v="24"/>
    <n v="2"/>
    <n v="28"/>
    <x v="0"/>
    <n v="0.71794871794871795"/>
    <n v="30"/>
    <n v="0"/>
    <n v="1496"/>
    <n v="327.99799999999999"/>
    <n v="0"/>
    <n v="0"/>
    <n v="0"/>
    <n v="0"/>
    <n v="0"/>
    <n v="0"/>
    <n v="0"/>
    <n v="0"/>
    <n v="0"/>
    <n v="0"/>
    <n v="0"/>
    <n v="0"/>
    <n v="26.5"/>
    <n v="0"/>
    <n v="0"/>
    <n v="0"/>
    <n v="0"/>
    <n v="5.9346750000000004"/>
    <n v="0"/>
    <n v="0"/>
  </r>
  <r>
    <d v="2020-04-01T00:00:00"/>
    <x v="0"/>
    <s v="P"/>
    <s v="Active"/>
    <n v="479"/>
    <x v="478"/>
    <s v="N"/>
    <x v="53"/>
    <n v="1012"/>
    <x v="1"/>
    <s v="Niederl. 1"/>
    <n v="1"/>
    <s v="Department"/>
    <s v="Supervisor"/>
    <s v="Non-Mgm."/>
    <s v="DS"/>
    <s v="M"/>
    <d v="2017-10-01T00:00:00"/>
    <m/>
    <s v=""/>
    <n v="2"/>
    <d v="1995-09-08T00:00:00"/>
    <n v="24"/>
    <s v="N"/>
    <n v="0"/>
    <n v="0"/>
    <n v="39"/>
    <x v="0"/>
    <n v="1"/>
    <n v="30"/>
    <n v="0"/>
    <n v="1497"/>
    <n v="328.21725000000004"/>
    <n v="0"/>
    <n v="0"/>
    <n v="0"/>
    <n v="0"/>
    <n v="0"/>
    <n v="0"/>
    <n v="0"/>
    <n v="0"/>
    <n v="0"/>
    <n v="0"/>
    <n v="0"/>
    <n v="0"/>
    <n v="26.5"/>
    <n v="0"/>
    <n v="0"/>
    <n v="0"/>
    <n v="0"/>
    <n v="5.9346750000000004"/>
    <n v="0"/>
    <n v="0"/>
  </r>
  <r>
    <d v="2020-04-01T00:00:00"/>
    <x v="0"/>
    <s v="P"/>
    <s v="Active"/>
    <n v="480"/>
    <x v="479"/>
    <s v="N"/>
    <x v="22"/>
    <n v="1047"/>
    <x v="9"/>
    <s v="Niederl. 4"/>
    <n v="1"/>
    <s v="Department"/>
    <s v="Supervisor"/>
    <s v="Non-Mgm."/>
    <s v="ang."/>
    <s v="M"/>
    <d v="2017-11-01T00:00:00"/>
    <m/>
    <s v=""/>
    <n v="2"/>
    <d v="1990-10-06T00:00:00"/>
    <n v="29"/>
    <s v="J"/>
    <n v="30"/>
    <n v="2.5"/>
    <n v="39"/>
    <x v="0"/>
    <n v="1"/>
    <n v="30"/>
    <n v="0"/>
    <n v="1498"/>
    <n v="328.43650000000002"/>
    <n v="0"/>
    <n v="0"/>
    <n v="0"/>
    <n v="0"/>
    <n v="0"/>
    <n v="0"/>
    <n v="0"/>
    <n v="0"/>
    <n v="0"/>
    <n v="0"/>
    <n v="86.42307692307692"/>
    <n v="68.658333333333331"/>
    <n v="26.5"/>
    <n v="0"/>
    <n v="0"/>
    <n v="0"/>
    <n v="0"/>
    <n v="40.665156826923081"/>
    <n v="0"/>
    <n v="0"/>
  </r>
  <r>
    <d v="2020-04-01T00:00:00"/>
    <x v="0"/>
    <s v="P"/>
    <s v="Active"/>
    <n v="481"/>
    <x v="480"/>
    <s v="N"/>
    <x v="31"/>
    <n v="1046"/>
    <x v="9"/>
    <s v="Niederl. 4"/>
    <n v="1"/>
    <s v="Department"/>
    <s v="Supervisor"/>
    <s v="Non-Mgm."/>
    <s v="ang."/>
    <s v="M"/>
    <d v="2017-11-01T00:00:00"/>
    <m/>
    <s v=""/>
    <n v="2"/>
    <d v="1982-10-18T00:00:00"/>
    <n v="37"/>
    <s v="J"/>
    <n v="30"/>
    <n v="2.5"/>
    <n v="39"/>
    <x v="0"/>
    <n v="1"/>
    <n v="30"/>
    <n v="0"/>
    <n v="1499"/>
    <n v="328.65575000000001"/>
    <n v="0"/>
    <n v="0"/>
    <n v="30"/>
    <n v="0"/>
    <n v="0"/>
    <n v="1082.5"/>
    <n v="0"/>
    <n v="0"/>
    <n v="0"/>
    <n v="0"/>
    <n v="86.480769230769226"/>
    <n v="68.70416666666668"/>
    <n v="26.5"/>
    <n v="0"/>
    <n v="0"/>
    <n v="0"/>
    <n v="0"/>
    <n v="289.83271639423077"/>
    <n v="78.28"/>
    <n v="0"/>
  </r>
  <r>
    <d v="2020-04-01T00:00:00"/>
    <x v="0"/>
    <s v="P"/>
    <s v="Active"/>
    <n v="482"/>
    <x v="481"/>
    <s v="N"/>
    <x v="22"/>
    <n v="1035"/>
    <x v="5"/>
    <s v="Niederl. 5"/>
    <n v="1"/>
    <s v="Department"/>
    <s v="Supervisor"/>
    <s v="Non-Mgm."/>
    <s v="ang."/>
    <s v="M"/>
    <d v="2017-11-01T00:00:00"/>
    <m/>
    <s v=""/>
    <n v="2"/>
    <d v="1979-05-15T00:00:00"/>
    <n v="40"/>
    <s v="J"/>
    <n v="30"/>
    <n v="2.5"/>
    <n v="39"/>
    <x v="0"/>
    <n v="1"/>
    <n v="30"/>
    <n v="0"/>
    <n v="1500"/>
    <n v="328.875"/>
    <n v="0"/>
    <n v="0"/>
    <n v="0"/>
    <n v="0"/>
    <n v="0"/>
    <n v="0"/>
    <n v="0"/>
    <n v="0"/>
    <n v="0"/>
    <n v="0"/>
    <n v="86.538461538461533"/>
    <n v="68.75"/>
    <n v="26.5"/>
    <n v="0"/>
    <n v="0"/>
    <n v="0"/>
    <n v="0"/>
    <n v="40.711525961538463"/>
    <n v="0"/>
    <n v="0"/>
  </r>
  <r>
    <d v="2020-04-01T00:00:00"/>
    <x v="0"/>
    <s v="P"/>
    <s v="Active"/>
    <n v="483"/>
    <x v="482"/>
    <s v="N"/>
    <x v="18"/>
    <n v="1080"/>
    <x v="0"/>
    <s v="Niederl. 3"/>
    <n v="1"/>
    <s v="Department"/>
    <s v="Supervisor"/>
    <s v="Non-Mgm."/>
    <s v="ang."/>
    <s v="M"/>
    <d v="2017-11-15T00:00:00"/>
    <m/>
    <s v=""/>
    <n v="2"/>
    <d v="1985-06-18T00:00:00"/>
    <n v="34"/>
    <s v="N"/>
    <n v="30"/>
    <n v="2.5"/>
    <n v="39"/>
    <x v="0"/>
    <n v="1"/>
    <n v="30"/>
    <n v="0"/>
    <n v="1501"/>
    <n v="329.09425000000005"/>
    <n v="0"/>
    <n v="0"/>
    <n v="0"/>
    <n v="0"/>
    <n v="0"/>
    <n v="0"/>
    <n v="0"/>
    <n v="0"/>
    <n v="0"/>
    <n v="0"/>
    <n v="0"/>
    <n v="0"/>
    <n v="26.5"/>
    <n v="0"/>
    <n v="0"/>
    <n v="0"/>
    <n v="0"/>
    <n v="5.9346750000000004"/>
    <n v="0"/>
    <n v="0"/>
  </r>
  <r>
    <d v="2020-04-01T00:00:00"/>
    <x v="0"/>
    <s v="P"/>
    <s v="Active"/>
    <n v="484"/>
    <x v="483"/>
    <s v="N"/>
    <x v="40"/>
    <n v="1001"/>
    <x v="1"/>
    <s v="Niederl. 1"/>
    <n v="1"/>
    <s v="Department"/>
    <s v="Supervisor"/>
    <s v="Non-Mgm."/>
    <s v="ang."/>
    <s v="M"/>
    <d v="2017-11-01T00:00:00"/>
    <m/>
    <s v=""/>
    <n v="2"/>
    <d v="1985-03-26T00:00:00"/>
    <n v="34"/>
    <s v="N"/>
    <n v="30"/>
    <n v="2.5"/>
    <n v="39"/>
    <x v="0"/>
    <n v="1"/>
    <n v="30"/>
    <n v="0"/>
    <n v="1502"/>
    <n v="329.31349999999998"/>
    <n v="0"/>
    <n v="0"/>
    <n v="0"/>
    <n v="0"/>
    <n v="0"/>
    <n v="0"/>
    <n v="0"/>
    <n v="0"/>
    <n v="0"/>
    <n v="0"/>
    <n v="0"/>
    <n v="0"/>
    <n v="26.5"/>
    <n v="0"/>
    <n v="0"/>
    <n v="0"/>
    <n v="0"/>
    <n v="5.9346750000000004"/>
    <n v="0"/>
    <n v="0"/>
  </r>
  <r>
    <d v="2020-04-01T00:00:00"/>
    <x v="0"/>
    <s v="P"/>
    <s v="Active"/>
    <n v="485"/>
    <x v="484"/>
    <s v="N"/>
    <x v="27"/>
    <n v="1070"/>
    <x v="0"/>
    <s v="Niederl. 3"/>
    <n v="1"/>
    <s v="Department"/>
    <s v="Supervisor"/>
    <s v="Director"/>
    <s v="ang."/>
    <s v="M"/>
    <d v="2017-12-01T00:00:00"/>
    <m/>
    <s v=""/>
    <n v="2"/>
    <d v="1971-07-22T00:00:00"/>
    <n v="48"/>
    <s v="N"/>
    <n v="30"/>
    <n v="2.5"/>
    <n v="39"/>
    <x v="0"/>
    <n v="1"/>
    <n v="30"/>
    <n v="0"/>
    <n v="1503"/>
    <n v="329.53274999999996"/>
    <n v="0"/>
    <n v="0"/>
    <n v="0"/>
    <n v="0"/>
    <n v="0"/>
    <n v="0"/>
    <n v="0"/>
    <n v="0"/>
    <n v="0"/>
    <n v="0"/>
    <n v="0"/>
    <n v="0"/>
    <n v="26.5"/>
    <n v="0"/>
    <n v="0"/>
    <n v="0"/>
    <n v="0"/>
    <n v="5.9346750000000004"/>
    <n v="201.7724"/>
    <n v="0"/>
  </r>
  <r>
    <d v="2020-04-01T00:00:00"/>
    <x v="0"/>
    <s v="P"/>
    <s v="Active"/>
    <n v="486"/>
    <x v="485"/>
    <s v="N"/>
    <x v="9"/>
    <n v="1087"/>
    <x v="0"/>
    <s v="Niederl. 3"/>
    <n v="1"/>
    <s v="Department"/>
    <s v="Supervisor"/>
    <s v="Non-Mgm."/>
    <s v="ang."/>
    <s v="W"/>
    <d v="2017-12-01T00:00:00"/>
    <m/>
    <s v=""/>
    <n v="2"/>
    <d v="1990-02-08T00:00:00"/>
    <n v="29"/>
    <s v="N"/>
    <n v="30"/>
    <n v="2.5"/>
    <n v="39"/>
    <x v="0"/>
    <n v="1"/>
    <n v="30"/>
    <n v="0"/>
    <n v="1504"/>
    <n v="329.75200000000007"/>
    <n v="0"/>
    <n v="0"/>
    <n v="0"/>
    <n v="0"/>
    <n v="0"/>
    <n v="0"/>
    <n v="0"/>
    <n v="0"/>
    <n v="0"/>
    <n v="0"/>
    <n v="0"/>
    <n v="0"/>
    <n v="26.5"/>
    <n v="0"/>
    <n v="0"/>
    <n v="0"/>
    <n v="0"/>
    <n v="5.9346750000000004"/>
    <n v="0"/>
    <n v="0"/>
  </r>
  <r>
    <d v="2020-04-01T00:00:00"/>
    <x v="0"/>
    <s v="P"/>
    <s v="Active"/>
    <n v="487"/>
    <x v="486"/>
    <s v="N"/>
    <x v="16"/>
    <n v="1067"/>
    <x v="11"/>
    <s v="Niederl. 12"/>
    <n v="1"/>
    <s v="Department"/>
    <s v="Supervisor"/>
    <s v="Non-Mgm."/>
    <s v="ang."/>
    <s v="W"/>
    <d v="2017-11-20T00:00:00"/>
    <m/>
    <s v=""/>
    <n v="2"/>
    <d v="1993-01-13T00:00:00"/>
    <n v="27"/>
    <s v="N"/>
    <n v="30"/>
    <n v="2.5"/>
    <n v="39"/>
    <x v="0"/>
    <n v="1"/>
    <n v="30"/>
    <n v="0"/>
    <n v="1505"/>
    <n v="329.97125"/>
    <n v="0"/>
    <n v="0"/>
    <n v="0"/>
    <n v="0"/>
    <n v="0"/>
    <n v="0"/>
    <n v="0"/>
    <n v="0"/>
    <n v="0"/>
    <n v="0"/>
    <n v="0"/>
    <n v="0"/>
    <n v="26.5"/>
    <n v="0"/>
    <n v="0"/>
    <n v="0"/>
    <n v="0"/>
    <n v="5.9346750000000004"/>
    <n v="0"/>
    <n v="0"/>
  </r>
  <r>
    <d v="2020-04-01T00:00:00"/>
    <x v="0"/>
    <s v="P"/>
    <s v="Active"/>
    <n v="488"/>
    <x v="487"/>
    <s v="N"/>
    <x v="48"/>
    <n v="1073"/>
    <x v="0"/>
    <s v="Niederl. 3"/>
    <n v="1"/>
    <s v="Department"/>
    <s v="Supervisor"/>
    <s v="Non-Mgm."/>
    <s v="ang."/>
    <s v="M"/>
    <d v="2018-01-01T00:00:00"/>
    <m/>
    <s v=""/>
    <n v="2"/>
    <d v="1990-11-12T00:00:00"/>
    <n v="29"/>
    <s v="N"/>
    <n v="30"/>
    <n v="2.5"/>
    <n v="39"/>
    <x v="0"/>
    <n v="1"/>
    <n v="30"/>
    <n v="0"/>
    <n v="1506"/>
    <n v="330.19050000000004"/>
    <n v="0"/>
    <n v="0"/>
    <n v="0"/>
    <n v="0"/>
    <n v="0"/>
    <n v="0"/>
    <n v="0"/>
    <n v="0"/>
    <n v="0"/>
    <n v="0"/>
    <n v="0"/>
    <n v="0"/>
    <n v="26.5"/>
    <n v="0"/>
    <n v="0"/>
    <n v="0"/>
    <n v="0"/>
    <n v="5.9346750000000004"/>
    <n v="0"/>
    <n v="1.9716666666666665"/>
  </r>
  <r>
    <d v="2020-04-01T00:00:00"/>
    <x v="0"/>
    <s v="P"/>
    <s v="Active"/>
    <n v="489"/>
    <x v="488"/>
    <s v="N"/>
    <x v="22"/>
    <n v="1060"/>
    <x v="2"/>
    <s v="Niederl. 7"/>
    <n v="1"/>
    <s v="Department"/>
    <s v="Supervisor"/>
    <s v="Non-Mgm."/>
    <s v="ang."/>
    <s v="M"/>
    <d v="2018-01-01T00:00:00"/>
    <m/>
    <s v=""/>
    <n v="2"/>
    <d v="1989-10-20T00:00:00"/>
    <n v="30"/>
    <s v="J"/>
    <n v="30"/>
    <n v="2.5"/>
    <n v="39"/>
    <x v="0"/>
    <n v="1"/>
    <n v="30"/>
    <n v="0"/>
    <n v="1507"/>
    <n v="330.40975000000003"/>
    <n v="0"/>
    <n v="0"/>
    <n v="0"/>
    <n v="0"/>
    <n v="0"/>
    <n v="0"/>
    <n v="0"/>
    <n v="0"/>
    <n v="0"/>
    <n v="0"/>
    <n v="86.942307692307693"/>
    <n v="69.07083333333334"/>
    <n v="26.5"/>
    <n v="0"/>
    <n v="0"/>
    <n v="0"/>
    <n v="0"/>
    <n v="40.873817932692312"/>
    <n v="0"/>
    <n v="1.9716666666666665"/>
  </r>
  <r>
    <d v="2020-04-01T00:00:00"/>
    <x v="0"/>
    <s v="P"/>
    <s v="Active"/>
    <n v="490"/>
    <x v="489"/>
    <s v="N"/>
    <x v="22"/>
    <n v="1035"/>
    <x v="5"/>
    <s v="Niederl. 5"/>
    <n v="1"/>
    <s v="Department"/>
    <s v="Supervisor"/>
    <s v="Non-Mgm."/>
    <s v="ang."/>
    <s v="M"/>
    <d v="2018-01-01T00:00:00"/>
    <m/>
    <s v=""/>
    <n v="2"/>
    <d v="1993-03-10T00:00:00"/>
    <n v="26"/>
    <s v="J"/>
    <n v="30"/>
    <n v="2.5"/>
    <n v="39"/>
    <x v="0"/>
    <n v="1"/>
    <n v="30"/>
    <n v="0"/>
    <n v="1508"/>
    <n v="330.62900000000002"/>
    <n v="0"/>
    <n v="0"/>
    <n v="0"/>
    <n v="0"/>
    <n v="0"/>
    <n v="0"/>
    <n v="0"/>
    <n v="0"/>
    <n v="0"/>
    <n v="0"/>
    <n v="87"/>
    <n v="69.116666666666674"/>
    <n v="26.5"/>
    <n v="0"/>
    <n v="0"/>
    <n v="0"/>
    <n v="0"/>
    <n v="40.897002500000006"/>
    <n v="0"/>
    <n v="1.9716666666666665"/>
  </r>
  <r>
    <d v="2020-04-01T00:00:00"/>
    <x v="0"/>
    <s v="P"/>
    <s v="Active"/>
    <n v="491"/>
    <x v="490"/>
    <s v="N"/>
    <x v="0"/>
    <n v="1090"/>
    <x v="0"/>
    <s v="Niederl. 3"/>
    <n v="1"/>
    <s v="Department"/>
    <s v="Supervisor"/>
    <s v="Manager"/>
    <s v="ang."/>
    <s v="W"/>
    <d v="2018-01-15T00:00:00"/>
    <m/>
    <s v=""/>
    <n v="2"/>
    <d v="1982-10-27T00:00:00"/>
    <n v="37"/>
    <s v="N"/>
    <n v="30"/>
    <n v="2.5"/>
    <n v="39"/>
    <x v="0"/>
    <n v="1"/>
    <n v="30"/>
    <n v="0"/>
    <n v="1509"/>
    <n v="330.84825000000001"/>
    <n v="0"/>
    <n v="0"/>
    <n v="0"/>
    <n v="0"/>
    <n v="0"/>
    <n v="0"/>
    <n v="0"/>
    <n v="0"/>
    <n v="0"/>
    <n v="0"/>
    <n v="0"/>
    <n v="0"/>
    <n v="26.5"/>
    <n v="0"/>
    <n v="0"/>
    <n v="0"/>
    <n v="0"/>
    <n v="5.9346750000000004"/>
    <n v="0"/>
    <n v="1.9716666666666665"/>
  </r>
  <r>
    <d v="2020-04-01T00:00:00"/>
    <x v="0"/>
    <s v="P"/>
    <s v="Active"/>
    <n v="492"/>
    <x v="491"/>
    <s v="N"/>
    <x v="22"/>
    <n v="1047"/>
    <x v="9"/>
    <s v="Niederl. 4"/>
    <n v="1"/>
    <s v="Department"/>
    <s v="Supervisor"/>
    <s v="Non-Mgm."/>
    <s v="ang."/>
    <s v="M"/>
    <d v="2018-01-01T00:00:00"/>
    <m/>
    <s v=""/>
    <n v="2"/>
    <d v="1980-11-21T00:00:00"/>
    <n v="39"/>
    <s v="J"/>
    <n v="30"/>
    <n v="2.5"/>
    <n v="39"/>
    <x v="0"/>
    <n v="1"/>
    <n v="30"/>
    <n v="0"/>
    <n v="1510"/>
    <n v="331.0675"/>
    <n v="0"/>
    <n v="0"/>
    <n v="0"/>
    <n v="0"/>
    <n v="0"/>
    <n v="0"/>
    <n v="0"/>
    <n v="0"/>
    <n v="0"/>
    <n v="0"/>
    <n v="87.115384615384627"/>
    <n v="69.208333333333343"/>
    <n v="26.5"/>
    <n v="0"/>
    <n v="0"/>
    <n v="0"/>
    <n v="0"/>
    <n v="40.943371634615389"/>
    <n v="0"/>
    <n v="1.9716666666666665"/>
  </r>
  <r>
    <d v="2020-04-01T00:00:00"/>
    <x v="0"/>
    <s v="P"/>
    <s v="Active"/>
    <n v="493"/>
    <x v="492"/>
    <s v="N"/>
    <x v="22"/>
    <n v="1053"/>
    <x v="3"/>
    <s v="Niederl. 8"/>
    <n v="1"/>
    <s v="Department"/>
    <s v="Supervisor"/>
    <s v="Non-Mgm."/>
    <s v="ang."/>
    <s v="M"/>
    <d v="2018-01-01T00:00:00"/>
    <m/>
    <s v=""/>
    <n v="2"/>
    <d v="1974-10-09T00:00:00"/>
    <n v="45"/>
    <s v="J"/>
    <n v="30"/>
    <n v="2.5"/>
    <n v="39"/>
    <x v="0"/>
    <n v="1"/>
    <n v="30"/>
    <n v="0"/>
    <n v="1511"/>
    <n v="331.28674999999998"/>
    <n v="0"/>
    <n v="0"/>
    <n v="0"/>
    <n v="0"/>
    <n v="0"/>
    <n v="0"/>
    <n v="0"/>
    <n v="0"/>
    <n v="0"/>
    <n v="0"/>
    <n v="87.17307692307692"/>
    <n v="69.254166666666677"/>
    <n v="26.5"/>
    <n v="0"/>
    <n v="0"/>
    <n v="0"/>
    <n v="0"/>
    <n v="40.966556201923083"/>
    <n v="0"/>
    <n v="1.9716666666666665"/>
  </r>
  <r>
    <d v="2020-04-01T00:00:00"/>
    <x v="0"/>
    <s v="P"/>
    <s v="Active"/>
    <n v="494"/>
    <x v="493"/>
    <s v="N"/>
    <x v="22"/>
    <n v="1023"/>
    <x v="7"/>
    <s v="Niederl. 9"/>
    <n v="1"/>
    <s v="Department"/>
    <s v="Supervisor"/>
    <s v="Non-Mgm."/>
    <s v="ang."/>
    <s v="M"/>
    <d v="2018-01-01T00:00:00"/>
    <m/>
    <s v=""/>
    <n v="2"/>
    <d v="1980-09-11T00:00:00"/>
    <n v="39"/>
    <s v="J"/>
    <n v="30"/>
    <n v="2.5"/>
    <n v="39"/>
    <x v="0"/>
    <n v="1"/>
    <n v="30"/>
    <n v="0"/>
    <n v="1512"/>
    <n v="331.50599999999997"/>
    <n v="0"/>
    <n v="0"/>
    <n v="0"/>
    <n v="0"/>
    <n v="0"/>
    <n v="0"/>
    <n v="0"/>
    <n v="0"/>
    <n v="0"/>
    <n v="0"/>
    <n v="87.230769230769226"/>
    <n v="69.300000000000011"/>
    <n v="26.5"/>
    <n v="0"/>
    <n v="0"/>
    <n v="0"/>
    <n v="0"/>
    <n v="40.989740769230771"/>
    <n v="0"/>
    <n v="1.9716666666666665"/>
  </r>
  <r>
    <d v="2020-04-01T00:00:00"/>
    <x v="0"/>
    <s v="P"/>
    <s v="Active"/>
    <n v="495"/>
    <x v="494"/>
    <s v="N"/>
    <x v="0"/>
    <n v="1090"/>
    <x v="0"/>
    <s v="Niederl. 3"/>
    <n v="1"/>
    <s v="Department"/>
    <s v="Supervisor"/>
    <s v="Non-Mgm."/>
    <s v="ang."/>
    <s v="W"/>
    <d v="2018-01-22T00:00:00"/>
    <m/>
    <s v=""/>
    <n v="1"/>
    <d v="1992-11-28T00:00:00"/>
    <n v="27"/>
    <s v="N"/>
    <n v="30"/>
    <n v="2.5"/>
    <n v="39"/>
    <x v="0"/>
    <n v="1"/>
    <n v="30"/>
    <n v="0"/>
    <n v="1513"/>
    <n v="331.72525000000002"/>
    <n v="0"/>
    <n v="0"/>
    <n v="0"/>
    <n v="0"/>
    <n v="0"/>
    <n v="0"/>
    <n v="0"/>
    <n v="0"/>
    <n v="0"/>
    <n v="0"/>
    <n v="0"/>
    <n v="0"/>
    <n v="26.5"/>
    <n v="0"/>
    <n v="0"/>
    <n v="0"/>
    <n v="0"/>
    <n v="5.9346750000000004"/>
    <n v="0"/>
    <n v="1.9716666666666665"/>
  </r>
  <r>
    <d v="2020-04-01T00:00:00"/>
    <x v="0"/>
    <s v="P"/>
    <s v="Active"/>
    <n v="496"/>
    <x v="495"/>
    <s v="N"/>
    <x v="22"/>
    <n v="1029"/>
    <x v="6"/>
    <s v="Niederl. 10"/>
    <n v="1"/>
    <s v="Department"/>
    <s v="Supervisor"/>
    <s v="Non-Mgm."/>
    <s v="ang."/>
    <s v="M"/>
    <d v="2018-02-01T00:00:00"/>
    <m/>
    <s v=""/>
    <n v="1"/>
    <d v="1970-03-19T00:00:00"/>
    <n v="49"/>
    <s v="J"/>
    <n v="30"/>
    <n v="2.5"/>
    <n v="39"/>
    <x v="0"/>
    <n v="1"/>
    <n v="30"/>
    <n v="0"/>
    <n v="1514"/>
    <n v="331.94450000000001"/>
    <n v="0"/>
    <n v="0"/>
    <n v="0"/>
    <n v="0"/>
    <n v="0"/>
    <n v="0"/>
    <n v="0"/>
    <n v="0"/>
    <n v="0"/>
    <n v="0"/>
    <n v="87.34615384615384"/>
    <n v="69.39166666666668"/>
    <n v="26.5"/>
    <n v="0"/>
    <n v="0"/>
    <n v="0"/>
    <n v="0"/>
    <n v="41.03610990384616"/>
    <n v="0"/>
    <n v="1.9716666666666665"/>
  </r>
  <r>
    <d v="2020-04-01T00:00:00"/>
    <x v="0"/>
    <s v="P"/>
    <s v="Active"/>
    <n v="497"/>
    <x v="496"/>
    <s v="N"/>
    <x v="22"/>
    <n v="1053"/>
    <x v="3"/>
    <s v="Niederl. 8"/>
    <n v="1"/>
    <s v="Department"/>
    <s v="Supervisor"/>
    <s v="Non-Mgm."/>
    <s v="ang."/>
    <s v="M"/>
    <d v="2018-02-01T00:00:00"/>
    <m/>
    <s v=""/>
    <n v="1"/>
    <d v="1989-06-30T00:00:00"/>
    <n v="30"/>
    <s v="J"/>
    <n v="30"/>
    <n v="2.5"/>
    <n v="39"/>
    <x v="0"/>
    <n v="1"/>
    <n v="30"/>
    <n v="0"/>
    <n v="1515"/>
    <n v="332.16375000000005"/>
    <n v="0"/>
    <n v="0"/>
    <n v="0"/>
    <n v="0"/>
    <n v="0"/>
    <n v="0"/>
    <n v="0"/>
    <n v="0"/>
    <n v="0"/>
    <n v="0"/>
    <n v="87.40384615384616"/>
    <n v="69.4375"/>
    <n v="26.5"/>
    <n v="0"/>
    <n v="0"/>
    <n v="0"/>
    <n v="0"/>
    <n v="41.059294471153848"/>
    <n v="0"/>
    <n v="1.9716666666666665"/>
  </r>
  <r>
    <d v="2020-04-01T00:00:00"/>
    <x v="0"/>
    <s v="P"/>
    <s v="Active"/>
    <n v="498"/>
    <x v="497"/>
    <s v="N"/>
    <x v="11"/>
    <n v="1082"/>
    <x v="0"/>
    <s v="Niederl. 3"/>
    <n v="1"/>
    <s v="Department"/>
    <s v="Supervisor"/>
    <s v="Non-Mgm."/>
    <s v="ang."/>
    <s v="M"/>
    <d v="2018-02-01T00:00:00"/>
    <m/>
    <s v=""/>
    <n v="1"/>
    <d v="1989-02-17T00:00:00"/>
    <n v="30"/>
    <s v="N"/>
    <n v="30"/>
    <n v="2.5"/>
    <n v="39"/>
    <x v="0"/>
    <n v="1"/>
    <n v="30"/>
    <n v="0"/>
    <n v="1516"/>
    <n v="332.38300000000004"/>
    <n v="0"/>
    <n v="0"/>
    <n v="0"/>
    <n v="0"/>
    <n v="0"/>
    <n v="0"/>
    <n v="0"/>
    <n v="0"/>
    <n v="0"/>
    <n v="0"/>
    <n v="0"/>
    <n v="0"/>
    <n v="26.5"/>
    <n v="0"/>
    <n v="0"/>
    <n v="0"/>
    <n v="0"/>
    <n v="5.9346750000000004"/>
    <n v="0"/>
    <n v="1.9716666666666665"/>
  </r>
  <r>
    <d v="2020-04-01T00:00:00"/>
    <x v="0"/>
    <s v="P"/>
    <s v="Active"/>
    <n v="499"/>
    <x v="498"/>
    <s v="N"/>
    <x v="4"/>
    <n v="1013"/>
    <x v="1"/>
    <s v="Niederl. 1"/>
    <n v="1"/>
    <s v="Department"/>
    <s v="Supervisor"/>
    <s v="Non-Mgm."/>
    <s v="ang."/>
    <s v="W"/>
    <d v="2018-02-01T00:00:00"/>
    <m/>
    <s v=""/>
    <n v="1"/>
    <d v="1993-07-29T00:00:00"/>
    <n v="26"/>
    <s v="N"/>
    <n v="30"/>
    <n v="2.5"/>
    <n v="39"/>
    <x v="0"/>
    <n v="1"/>
    <n v="30"/>
    <n v="0"/>
    <n v="1517"/>
    <n v="332.60225000000003"/>
    <n v="0"/>
    <n v="0"/>
    <n v="0"/>
    <n v="0"/>
    <n v="0"/>
    <n v="0"/>
    <n v="0"/>
    <n v="0"/>
    <n v="0"/>
    <n v="0"/>
    <n v="0"/>
    <n v="0"/>
    <n v="26.5"/>
    <n v="0"/>
    <n v="0"/>
    <n v="0"/>
    <n v="0"/>
    <n v="5.9346750000000004"/>
    <n v="0"/>
    <n v="1.9716666666666665"/>
  </r>
  <r>
    <d v="2020-04-01T00:00:00"/>
    <x v="0"/>
    <s v="P"/>
    <s v="Active"/>
    <n v="500"/>
    <x v="499"/>
    <s v="N"/>
    <x v="31"/>
    <n v="1022"/>
    <x v="7"/>
    <s v="Niederl. 9"/>
    <n v="1"/>
    <s v="Department"/>
    <s v="Supervisor"/>
    <s v="Non-Mgm."/>
    <s v="ang."/>
    <s v="M"/>
    <d v="2018-02-01T00:00:00"/>
    <m/>
    <s v=""/>
    <n v="1"/>
    <d v="1969-02-03T00:00:00"/>
    <n v="50"/>
    <s v="J"/>
    <n v="30"/>
    <n v="2.5"/>
    <n v="39"/>
    <x v="0"/>
    <n v="1"/>
    <n v="30"/>
    <n v="0"/>
    <n v="1518"/>
    <n v="332.82150000000001"/>
    <n v="0"/>
    <n v="0"/>
    <n v="30"/>
    <n v="0"/>
    <n v="99.31"/>
    <n v="2970"/>
    <n v="0"/>
    <n v="0"/>
    <n v="0"/>
    <n v="0"/>
    <n v="87.576923076923066"/>
    <n v="69.575000000000003"/>
    <n v="26.5"/>
    <n v="0"/>
    <n v="0"/>
    <n v="0"/>
    <n v="0"/>
    <n v="735.21932267307682"/>
    <n v="109.44"/>
    <n v="1.9716666666666665"/>
  </r>
  <r>
    <d v="2020-04-01T00:00:00"/>
    <x v="0"/>
    <s v="P"/>
    <s v="Active"/>
    <n v="501"/>
    <x v="500"/>
    <s v="N"/>
    <x v="44"/>
    <n v="1084"/>
    <x v="0"/>
    <s v="Niederl. 3"/>
    <n v="1"/>
    <s v="Department"/>
    <s v="Supervisor"/>
    <s v="Non-Mgm."/>
    <s v="ang."/>
    <s v="M"/>
    <d v="2018-02-01T00:00:00"/>
    <m/>
    <s v=""/>
    <n v="1"/>
    <d v="1987-01-22T00:00:00"/>
    <n v="32"/>
    <s v="N"/>
    <n v="30"/>
    <n v="2.5"/>
    <n v="39"/>
    <x v="0"/>
    <n v="1"/>
    <n v="30"/>
    <n v="0"/>
    <n v="1519"/>
    <n v="333.04075"/>
    <n v="0"/>
    <n v="0"/>
    <n v="0"/>
    <n v="0"/>
    <n v="0"/>
    <n v="0"/>
    <n v="0"/>
    <n v="0"/>
    <n v="0"/>
    <n v="0"/>
    <n v="0"/>
    <n v="0"/>
    <n v="26.5"/>
    <n v="0"/>
    <n v="0"/>
    <n v="0"/>
    <n v="0"/>
    <n v="5.9346750000000004"/>
    <n v="0"/>
    <n v="1.9716666666666665"/>
  </r>
  <r>
    <d v="2020-04-01T00:00:00"/>
    <x v="0"/>
    <s v="P"/>
    <s v="Active"/>
    <n v="502"/>
    <x v="501"/>
    <s v="N"/>
    <x v="22"/>
    <n v="1060"/>
    <x v="2"/>
    <s v="Niederl. 7"/>
    <n v="1"/>
    <s v="Department"/>
    <s v="Supervisor"/>
    <s v="Non-Mgm."/>
    <s v="ang."/>
    <s v="M"/>
    <d v="2018-02-01T00:00:00"/>
    <m/>
    <s v=""/>
    <n v="1"/>
    <d v="1987-09-29T00:00:00"/>
    <n v="32"/>
    <s v="J"/>
    <n v="30"/>
    <n v="2.5"/>
    <n v="39"/>
    <x v="0"/>
    <n v="1"/>
    <n v="30"/>
    <n v="0"/>
    <n v="1520"/>
    <n v="333.26"/>
    <n v="0"/>
    <n v="0"/>
    <n v="0"/>
    <n v="0"/>
    <n v="0"/>
    <n v="0"/>
    <n v="0"/>
    <n v="0"/>
    <n v="0"/>
    <n v="0"/>
    <n v="87.692307692307693"/>
    <n v="69.666666666666671"/>
    <n v="26.5"/>
    <n v="0"/>
    <n v="0"/>
    <n v="0"/>
    <n v="0"/>
    <n v="41.175217307692314"/>
    <n v="0"/>
    <n v="1.9716666666666665"/>
  </r>
  <r>
    <d v="2020-04-01T00:00:00"/>
    <x v="0"/>
    <s v="P"/>
    <s v="Active"/>
    <n v="503"/>
    <x v="502"/>
    <s v="N"/>
    <x v="22"/>
    <n v="1060"/>
    <x v="2"/>
    <s v="Niederl. 7"/>
    <n v="1"/>
    <s v="Department"/>
    <s v="Supervisor"/>
    <s v="Non-Mgm."/>
    <s v="ang."/>
    <s v="M"/>
    <d v="2018-02-01T00:00:00"/>
    <m/>
    <s v=""/>
    <n v="1"/>
    <d v="1986-02-14T00:00:00"/>
    <n v="33"/>
    <s v="J"/>
    <n v="30"/>
    <n v="2.5"/>
    <n v="39"/>
    <x v="0"/>
    <n v="1"/>
    <n v="30"/>
    <n v="0"/>
    <n v="1521"/>
    <n v="333.47924999999998"/>
    <n v="0"/>
    <n v="0"/>
    <n v="0"/>
    <n v="0"/>
    <n v="0"/>
    <n v="0"/>
    <n v="0"/>
    <n v="0"/>
    <n v="0"/>
    <n v="0"/>
    <n v="87.75"/>
    <n v="69.712500000000006"/>
    <n v="26.5"/>
    <n v="0"/>
    <n v="0"/>
    <n v="0"/>
    <n v="0"/>
    <n v="41.198401875000002"/>
    <n v="0"/>
    <n v="1.9716666666666665"/>
  </r>
  <r>
    <d v="2020-04-01T00:00:00"/>
    <x v="0"/>
    <s v="P"/>
    <s v="Active"/>
    <n v="504"/>
    <x v="503"/>
    <s v="N"/>
    <x v="30"/>
    <n v="1071"/>
    <x v="0"/>
    <s v="Niederl. 3"/>
    <n v="1"/>
    <s v="Department"/>
    <s v="Supervisor"/>
    <s v="Non-Mgm."/>
    <s v="ang."/>
    <s v="M"/>
    <d v="2018-02-19T00:00:00"/>
    <m/>
    <s v=""/>
    <n v="1"/>
    <d v="1960-01-09T00:00:00"/>
    <n v="60"/>
    <s v="N"/>
    <n v="30"/>
    <n v="2.5"/>
    <n v="39"/>
    <x v="0"/>
    <n v="1"/>
    <n v="30"/>
    <n v="0"/>
    <n v="1522"/>
    <n v="333.69850000000002"/>
    <n v="0"/>
    <n v="0"/>
    <n v="0"/>
    <n v="0"/>
    <n v="0"/>
    <n v="0"/>
    <n v="0"/>
    <n v="0"/>
    <n v="0"/>
    <n v="0"/>
    <n v="0"/>
    <n v="0"/>
    <n v="26.5"/>
    <n v="0"/>
    <n v="0"/>
    <n v="0"/>
    <n v="0"/>
    <n v="5.9346750000000004"/>
    <n v="0"/>
    <n v="1.9716666666666665"/>
  </r>
  <r>
    <d v="2020-04-01T00:00:00"/>
    <x v="0"/>
    <s v="P"/>
    <s v="Active"/>
    <n v="505"/>
    <x v="504"/>
    <s v="N"/>
    <x v="36"/>
    <n v="1054"/>
    <x v="8"/>
    <s v="Niederl. 2"/>
    <n v="1"/>
    <s v="Department"/>
    <s v="Supervisor"/>
    <s v="Non-Mgm."/>
    <s v="ang."/>
    <s v="M"/>
    <d v="2018-02-12T00:00:00"/>
    <m/>
    <s v=""/>
    <n v="1"/>
    <d v="1986-02-27T00:00:00"/>
    <n v="33"/>
    <s v="N"/>
    <n v="30"/>
    <n v="2.5"/>
    <n v="39"/>
    <x v="0"/>
    <n v="1"/>
    <n v="30"/>
    <n v="0"/>
    <n v="1523"/>
    <n v="333.91775000000001"/>
    <n v="0"/>
    <n v="0"/>
    <n v="0"/>
    <n v="0"/>
    <n v="0"/>
    <n v="0"/>
    <n v="0"/>
    <n v="0"/>
    <n v="0"/>
    <n v="0"/>
    <n v="0"/>
    <n v="0"/>
    <n v="26.5"/>
    <n v="0"/>
    <n v="0"/>
    <n v="0"/>
    <n v="0"/>
    <n v="5.9346750000000004"/>
    <n v="0"/>
    <n v="1.9716666666666665"/>
  </r>
  <r>
    <d v="2020-04-01T00:00:00"/>
    <x v="0"/>
    <s v="P"/>
    <s v="Active"/>
    <n v="506"/>
    <x v="505"/>
    <s v="N"/>
    <x v="31"/>
    <n v="1034"/>
    <x v="5"/>
    <s v="Niederl. 5"/>
    <n v="1"/>
    <s v="Department"/>
    <s v="Supervisor"/>
    <s v="Non-Mgm."/>
    <s v="ang."/>
    <s v="M"/>
    <d v="2018-02-01T00:00:00"/>
    <m/>
    <s v=""/>
    <n v="1"/>
    <d v="1980-02-25T00:00:00"/>
    <n v="39"/>
    <s v="J"/>
    <n v="30"/>
    <n v="2.5"/>
    <n v="39"/>
    <x v="0"/>
    <n v="1"/>
    <n v="30"/>
    <n v="0"/>
    <n v="1524"/>
    <n v="334.13700000000006"/>
    <n v="0"/>
    <n v="0"/>
    <n v="30"/>
    <n v="0"/>
    <n v="108.33"/>
    <n v="1625"/>
    <n v="0"/>
    <n v="0"/>
    <n v="0"/>
    <n v="0"/>
    <n v="87.923076923076934"/>
    <n v="69.850000000000009"/>
    <n v="26.5"/>
    <n v="0"/>
    <n v="0"/>
    <n v="0"/>
    <n v="0"/>
    <n v="436.16570907692306"/>
    <n v="101.65"/>
    <n v="1.9716666666666665"/>
  </r>
  <r>
    <d v="2020-04-01T00:00:00"/>
    <x v="0"/>
    <s v="P"/>
    <s v="Active"/>
    <n v="507"/>
    <x v="506"/>
    <s v="N"/>
    <x v="18"/>
    <n v="1080"/>
    <x v="0"/>
    <s v="Niederl. 3"/>
    <n v="1"/>
    <s v="Department"/>
    <s v="Supervisor"/>
    <s v="Non-Mgm."/>
    <s v="ang."/>
    <s v="M"/>
    <d v="2018-02-01T00:00:00"/>
    <m/>
    <s v=""/>
    <n v="1"/>
    <d v="1974-04-01T00:00:00"/>
    <n v="45"/>
    <s v="N"/>
    <n v="30"/>
    <n v="2.5"/>
    <n v="39"/>
    <x v="0"/>
    <n v="1"/>
    <n v="30"/>
    <n v="0"/>
    <n v="1525"/>
    <n v="334.35625000000005"/>
    <n v="0"/>
    <n v="0"/>
    <n v="0"/>
    <n v="0"/>
    <n v="0"/>
    <n v="0"/>
    <n v="0"/>
    <n v="0"/>
    <n v="0"/>
    <n v="0"/>
    <n v="0"/>
    <n v="0"/>
    <n v="26.5"/>
    <n v="0"/>
    <n v="0"/>
    <n v="0"/>
    <n v="0"/>
    <n v="5.9346750000000004"/>
    <n v="154.8177"/>
    <n v="1.9716666666666665"/>
  </r>
  <r>
    <d v="2020-04-01T00:00:00"/>
    <x v="0"/>
    <s v="P"/>
    <s v="Active"/>
    <n v="508"/>
    <x v="507"/>
    <s v="N"/>
    <x v="31"/>
    <n v="1063"/>
    <x v="10"/>
    <s v="Niederl. 11"/>
    <n v="1"/>
    <s v="Department"/>
    <s v="Supervisor"/>
    <s v="Non-Mgm."/>
    <s v="ang."/>
    <s v="M"/>
    <d v="2018-03-01T00:00:00"/>
    <m/>
    <s v=""/>
    <n v="1"/>
    <d v="1967-02-10T00:00:00"/>
    <n v="52"/>
    <s v="N"/>
    <n v="30"/>
    <n v="2.5"/>
    <n v="39"/>
    <x v="0"/>
    <n v="1"/>
    <n v="30"/>
    <n v="0"/>
    <n v="1526"/>
    <n v="334.57550000000003"/>
    <n v="0"/>
    <n v="0"/>
    <n v="30"/>
    <n v="0"/>
    <n v="0"/>
    <n v="0"/>
    <n v="0"/>
    <n v="0"/>
    <n v="0"/>
    <n v="0"/>
    <n v="0"/>
    <n v="0"/>
    <n v="26.5"/>
    <n v="0"/>
    <n v="0"/>
    <n v="0"/>
    <n v="0"/>
    <n v="12.653175000000001"/>
    <n v="100.13"/>
    <n v="1.9716666666666665"/>
  </r>
  <r>
    <d v="2020-04-01T00:00:00"/>
    <x v="0"/>
    <s v="P"/>
    <s v="Active"/>
    <n v="509"/>
    <x v="508"/>
    <s v="N"/>
    <x v="22"/>
    <n v="1029"/>
    <x v="6"/>
    <s v="Niederl. 10"/>
    <n v="1"/>
    <s v="Department"/>
    <s v="Supervisor"/>
    <s v="Non-Mgm."/>
    <s v="ang."/>
    <s v="M"/>
    <d v="2018-03-01T00:00:00"/>
    <m/>
    <s v=""/>
    <n v="1"/>
    <d v="1986-06-20T00:00:00"/>
    <n v="33"/>
    <s v="J"/>
    <n v="30"/>
    <n v="2.5"/>
    <n v="39"/>
    <x v="0"/>
    <n v="1"/>
    <n v="30"/>
    <n v="0"/>
    <n v="1527"/>
    <n v="334.79475000000002"/>
    <n v="0"/>
    <n v="0"/>
    <n v="0"/>
    <n v="0"/>
    <n v="0"/>
    <n v="0"/>
    <n v="0"/>
    <n v="0"/>
    <n v="0"/>
    <n v="0"/>
    <n v="88.09615384615384"/>
    <n v="69.987500000000011"/>
    <n v="26.5"/>
    <n v="0"/>
    <n v="0"/>
    <n v="0"/>
    <n v="0"/>
    <n v="41.337509278846156"/>
    <n v="0"/>
    <n v="1.9716666666666665"/>
  </r>
  <r>
    <d v="2020-04-01T00:00:00"/>
    <x v="0"/>
    <s v="P"/>
    <s v="Active"/>
    <n v="510"/>
    <x v="509"/>
    <s v="Y"/>
    <x v="13"/>
    <n v="1018"/>
    <x v="7"/>
    <s v="Niederl. 9"/>
    <n v="0.5"/>
    <s v="Department"/>
    <s v="Supervisor"/>
    <s v="Manager"/>
    <s v="ang."/>
    <s v="M"/>
    <d v="2018-03-01T00:00:00"/>
    <m/>
    <s v=""/>
    <n v="1"/>
    <d v="1971-07-06T00:00:00"/>
    <n v="48"/>
    <s v="N"/>
    <n v="30"/>
    <n v="2.5"/>
    <n v="39"/>
    <x v="0"/>
    <n v="0.5"/>
    <n v="30"/>
    <n v="0"/>
    <n v="1528"/>
    <n v="335.01400000000001"/>
    <n v="0"/>
    <n v="0"/>
    <n v="0"/>
    <n v="0"/>
    <n v="0"/>
    <n v="0"/>
    <n v="0"/>
    <n v="0"/>
    <n v="0"/>
    <n v="0"/>
    <n v="0"/>
    <n v="0"/>
    <n v="13.25"/>
    <n v="0"/>
    <n v="0"/>
    <n v="0"/>
    <n v="0"/>
    <n v="2.9673375000000002"/>
    <n v="71.863699999999994"/>
    <n v="0.98583333333333323"/>
  </r>
  <r>
    <d v="2020-04-01T00:00:00"/>
    <x v="0"/>
    <s v="P"/>
    <s v="Active"/>
    <n v="510"/>
    <x v="509"/>
    <s v="Y"/>
    <x v="13"/>
    <n v="1024"/>
    <x v="6"/>
    <s v="Niederl. 10"/>
    <n v="0.5"/>
    <s v="Department"/>
    <s v="Supervisor"/>
    <s v="Manager"/>
    <s v="ang."/>
    <s v="M"/>
    <d v="2018-03-01T00:00:00"/>
    <m/>
    <s v=""/>
    <n v="1"/>
    <d v="1971-07-06T00:00:00"/>
    <n v="48"/>
    <s v="N"/>
    <n v="30"/>
    <n v="2.5"/>
    <n v="39"/>
    <x v="0"/>
    <n v="0.5"/>
    <n v="30"/>
    <n v="0"/>
    <n v="1529"/>
    <n v="335.23325"/>
    <n v="0"/>
    <n v="0"/>
    <n v="0"/>
    <n v="0"/>
    <n v="0"/>
    <n v="0"/>
    <n v="0"/>
    <n v="0"/>
    <n v="0"/>
    <n v="0"/>
    <n v="0"/>
    <n v="0"/>
    <n v="13.25"/>
    <n v="0"/>
    <n v="0"/>
    <n v="0"/>
    <n v="0"/>
    <n v="2.9673375000000002"/>
    <n v="71.863699999999994"/>
    <n v="0.98583333333333323"/>
  </r>
  <r>
    <d v="2020-04-01T00:00:00"/>
    <x v="0"/>
    <s v="P"/>
    <s v="Active"/>
    <n v="511"/>
    <x v="510"/>
    <s v="N"/>
    <x v="13"/>
    <n v="1024"/>
    <x v="6"/>
    <s v="Niederl. 10"/>
    <n v="1"/>
    <s v="Department"/>
    <s v="Supervisor"/>
    <s v="Non-Mgm."/>
    <s v="gerin"/>
    <s v="W"/>
    <d v="2011-05-05T00:00:00"/>
    <m/>
    <s v=""/>
    <n v="8"/>
    <d v="1969-10-19T00:00:00"/>
    <n v="50"/>
    <s v="N"/>
    <n v="12"/>
    <n v="1"/>
    <n v="8"/>
    <x v="0"/>
    <n v="0.20512820512820512"/>
    <n v="30"/>
    <n v="0"/>
    <n v="1530"/>
    <n v="335.45249999999999"/>
    <n v="0"/>
    <n v="0"/>
    <n v="0"/>
    <n v="0"/>
    <n v="0"/>
    <n v="0"/>
    <n v="0"/>
    <n v="0"/>
    <n v="0"/>
    <n v="0"/>
    <n v="0"/>
    <n v="0"/>
    <n v="26.5"/>
    <n v="0"/>
    <n v="0"/>
    <n v="0"/>
    <n v="0"/>
    <n v="5.9346750000000004"/>
    <n v="0"/>
    <n v="0"/>
  </r>
  <r>
    <d v="2020-04-01T00:00:00"/>
    <x v="0"/>
    <s v="P"/>
    <s v="Active"/>
    <n v="512"/>
    <x v="511"/>
    <s v="N"/>
    <x v="22"/>
    <n v="1060"/>
    <x v="2"/>
    <s v="Niederl. 7"/>
    <n v="1"/>
    <s v="Department"/>
    <s v="Supervisor"/>
    <s v="Non-Mgm."/>
    <s v="ang."/>
    <s v="M"/>
    <d v="2018-03-01T00:00:00"/>
    <m/>
    <s v=""/>
    <n v="1"/>
    <d v="1986-03-18T00:00:00"/>
    <n v="33"/>
    <s v="J"/>
    <n v="30"/>
    <n v="2.5"/>
    <n v="39"/>
    <x v="0"/>
    <n v="1"/>
    <n v="30"/>
    <n v="0"/>
    <n v="1531"/>
    <n v="335.67175000000003"/>
    <n v="0"/>
    <n v="0"/>
    <n v="0"/>
    <n v="0"/>
    <n v="0"/>
    <n v="0"/>
    <n v="0"/>
    <n v="0"/>
    <n v="0"/>
    <n v="0"/>
    <n v="88.32692307692308"/>
    <n v="70.170833333333334"/>
    <n v="26.5"/>
    <n v="0"/>
    <n v="0"/>
    <n v="0"/>
    <n v="0"/>
    <n v="41.430247548076927"/>
    <n v="0"/>
    <n v="1.9716666666666665"/>
  </r>
  <r>
    <d v="2020-04-01T00:00:00"/>
    <x v="0"/>
    <s v="P"/>
    <s v="Active"/>
    <n v="513"/>
    <x v="512"/>
    <s v="N"/>
    <x v="19"/>
    <n v="1083"/>
    <x v="0"/>
    <s v="Niederl. 3"/>
    <n v="1"/>
    <s v="Department"/>
    <s v="Supervisor"/>
    <s v="Non-Mgm."/>
    <s v="ang."/>
    <s v="M"/>
    <d v="2018-03-01T00:00:00"/>
    <m/>
    <s v=""/>
    <n v="1"/>
    <d v="1988-01-11T00:00:00"/>
    <n v="32"/>
    <s v="N"/>
    <n v="30"/>
    <n v="2.5"/>
    <n v="39"/>
    <x v="0"/>
    <n v="1"/>
    <n v="30"/>
    <n v="0"/>
    <n v="1532"/>
    <n v="335.89100000000002"/>
    <n v="0"/>
    <n v="0"/>
    <n v="0"/>
    <n v="0"/>
    <n v="0"/>
    <n v="0"/>
    <n v="0"/>
    <n v="0"/>
    <n v="0"/>
    <n v="0"/>
    <n v="0"/>
    <n v="0"/>
    <n v="26.5"/>
    <n v="0"/>
    <n v="0"/>
    <n v="0"/>
    <n v="0"/>
    <n v="5.9346750000000004"/>
    <n v="0"/>
    <n v="1.9716666666666665"/>
  </r>
  <r>
    <d v="2020-04-01T00:00:00"/>
    <x v="0"/>
    <s v="P"/>
    <s v="Active"/>
    <n v="514"/>
    <x v="513"/>
    <s v="N"/>
    <x v="36"/>
    <n v="1054"/>
    <x v="8"/>
    <s v="Niederl. 2"/>
    <n v="1"/>
    <s v="Department"/>
    <s v="Supervisor"/>
    <s v="Non-Mgm."/>
    <s v="ang."/>
    <s v="W"/>
    <d v="2018-03-15T00:00:00"/>
    <m/>
    <s v=""/>
    <n v="1"/>
    <d v="1985-03-31T00:00:00"/>
    <n v="34"/>
    <s v="N"/>
    <n v="30"/>
    <n v="2.5"/>
    <n v="25"/>
    <x v="0"/>
    <n v="0.64102564102564108"/>
    <n v="30"/>
    <n v="0"/>
    <n v="1533"/>
    <n v="336.11025000000001"/>
    <n v="0"/>
    <n v="0"/>
    <n v="0"/>
    <n v="0"/>
    <n v="0"/>
    <n v="0"/>
    <n v="0"/>
    <n v="0"/>
    <n v="0"/>
    <n v="0"/>
    <n v="0"/>
    <n v="0"/>
    <n v="26.5"/>
    <n v="0"/>
    <n v="0"/>
    <n v="0"/>
    <n v="0"/>
    <n v="5.9346750000000004"/>
    <n v="0"/>
    <n v="1.9716666666666665"/>
  </r>
  <r>
    <d v="2020-04-01T00:00:00"/>
    <x v="0"/>
    <s v="P"/>
    <s v="Active"/>
    <n v="515"/>
    <x v="514"/>
    <s v="N"/>
    <x v="17"/>
    <n v="1088"/>
    <x v="0"/>
    <s v="Niederl. 3"/>
    <n v="1"/>
    <s v="Department"/>
    <s v="Supervisor"/>
    <s v="Non-Mgm."/>
    <s v="ang."/>
    <s v="W"/>
    <d v="2018-03-01T00:00:00"/>
    <m/>
    <s v=""/>
    <n v="1"/>
    <d v="1966-11-25T00:00:00"/>
    <n v="53"/>
    <s v="N"/>
    <n v="30"/>
    <n v="2.5"/>
    <n v="39"/>
    <x v="0"/>
    <n v="1"/>
    <n v="30"/>
    <n v="0"/>
    <n v="1534"/>
    <n v="336.32950000000005"/>
    <n v="0"/>
    <n v="0"/>
    <n v="0"/>
    <n v="0"/>
    <n v="0"/>
    <n v="0"/>
    <n v="0"/>
    <n v="0"/>
    <n v="0"/>
    <n v="0"/>
    <n v="0"/>
    <n v="0"/>
    <n v="26.5"/>
    <n v="0"/>
    <n v="0"/>
    <n v="0"/>
    <n v="0"/>
    <n v="5.9346750000000004"/>
    <n v="0"/>
    <n v="1.9716666666666665"/>
  </r>
  <r>
    <d v="2020-04-01T00:00:00"/>
    <x v="0"/>
    <s v="P"/>
    <s v="Active"/>
    <n v="516"/>
    <x v="515"/>
    <s v="N"/>
    <x v="17"/>
    <n v="1088"/>
    <x v="0"/>
    <s v="Niederl. 3"/>
    <n v="1"/>
    <s v="Department"/>
    <s v="Supervisor"/>
    <s v="Non-Mgm."/>
    <s v="ang."/>
    <s v="W"/>
    <d v="2018-03-01T00:00:00"/>
    <m/>
    <s v=""/>
    <n v="1"/>
    <d v="1996-02-23T00:00:00"/>
    <n v="23"/>
    <s v="N"/>
    <n v="30"/>
    <n v="2.5"/>
    <n v="39"/>
    <x v="0"/>
    <n v="1"/>
    <n v="30"/>
    <n v="0"/>
    <n v="1535"/>
    <n v="336.54874999999998"/>
    <n v="0"/>
    <n v="0"/>
    <n v="0"/>
    <n v="0"/>
    <n v="0"/>
    <n v="0"/>
    <n v="0"/>
    <n v="0"/>
    <n v="0"/>
    <n v="0"/>
    <n v="0"/>
    <n v="0"/>
    <n v="26.5"/>
    <n v="0"/>
    <n v="0"/>
    <n v="0"/>
    <n v="0"/>
    <n v="5.9346750000000004"/>
    <n v="0"/>
    <n v="1.9716666666666665"/>
  </r>
  <r>
    <d v="2020-04-01T00:00:00"/>
    <x v="0"/>
    <s v="P"/>
    <s v="Active"/>
    <n v="517"/>
    <x v="516"/>
    <s v="N"/>
    <x v="11"/>
    <n v="1082"/>
    <x v="0"/>
    <s v="Niederl. 3"/>
    <n v="1"/>
    <s v="Department"/>
    <s v="Supervisor"/>
    <s v="Non-Mgm."/>
    <s v="ang."/>
    <s v="M"/>
    <d v="2018-03-05T00:00:00"/>
    <m/>
    <s v=""/>
    <n v="1"/>
    <d v="1991-10-22T00:00:00"/>
    <n v="28"/>
    <s v="N"/>
    <n v="30"/>
    <n v="2.5"/>
    <n v="39"/>
    <x v="0"/>
    <n v="1"/>
    <n v="30"/>
    <n v="0"/>
    <n v="1536"/>
    <n v="336.76800000000003"/>
    <n v="0"/>
    <n v="0"/>
    <n v="0"/>
    <n v="0"/>
    <n v="0"/>
    <n v="0"/>
    <n v="0"/>
    <n v="0"/>
    <n v="0"/>
    <n v="0"/>
    <n v="0"/>
    <n v="0"/>
    <n v="26.5"/>
    <n v="0"/>
    <n v="0"/>
    <n v="0"/>
    <n v="0"/>
    <n v="5.9346750000000004"/>
    <n v="0"/>
    <n v="1.9716666666666665"/>
  </r>
  <r>
    <d v="2020-04-01T00:00:00"/>
    <x v="0"/>
    <s v="P"/>
    <s v="Active"/>
    <n v="518"/>
    <x v="517"/>
    <s v="N"/>
    <x v="15"/>
    <n v="1032"/>
    <x v="5"/>
    <s v="Niederl. 5"/>
    <n v="1"/>
    <s v="Department"/>
    <s v="Supervisor"/>
    <s v="Non-Mgm."/>
    <s v="ang."/>
    <s v="W"/>
    <d v="2018-03-01T00:00:00"/>
    <m/>
    <s v=""/>
    <n v="1"/>
    <d v="1975-06-13T00:00:00"/>
    <n v="44"/>
    <s v="J"/>
    <n v="30"/>
    <n v="2.5"/>
    <n v="39"/>
    <x v="0"/>
    <n v="1"/>
    <n v="30"/>
    <n v="0"/>
    <n v="1537"/>
    <n v="336.98725000000002"/>
    <n v="0"/>
    <n v="0"/>
    <n v="0"/>
    <n v="0"/>
    <n v="0"/>
    <n v="0"/>
    <n v="0"/>
    <n v="0"/>
    <n v="0"/>
    <n v="0"/>
    <n v="88.673076923076934"/>
    <n v="70.44583333333334"/>
    <n v="26.5"/>
    <n v="0"/>
    <n v="0"/>
    <n v="0"/>
    <n v="0"/>
    <n v="41.569354951923088"/>
    <n v="0"/>
    <n v="1.9716666666666665"/>
  </r>
  <r>
    <d v="2020-04-01T00:00:00"/>
    <x v="0"/>
    <s v="P"/>
    <s v="Active"/>
    <n v="519"/>
    <x v="518"/>
    <s v="Y"/>
    <x v="20"/>
    <n v="1021"/>
    <x v="7"/>
    <s v="Niederl. 9"/>
    <n v="0.5"/>
    <s v="Department"/>
    <s v="Supervisor"/>
    <s v="Non-Mgm."/>
    <s v="ang."/>
    <s v="W"/>
    <d v="2018-04-01T00:00:00"/>
    <m/>
    <s v=""/>
    <n v="1"/>
    <d v="1989-03-24T00:00:00"/>
    <n v="30"/>
    <s v="N"/>
    <n v="30"/>
    <n v="2.5"/>
    <n v="39"/>
    <x v="0"/>
    <n v="0.5"/>
    <n v="30"/>
    <n v="0"/>
    <n v="1538"/>
    <n v="337.20650000000001"/>
    <n v="0"/>
    <n v="0"/>
    <n v="0"/>
    <n v="0"/>
    <n v="0"/>
    <n v="0"/>
    <n v="0"/>
    <n v="0"/>
    <n v="0"/>
    <n v="0"/>
    <n v="0"/>
    <n v="0"/>
    <n v="13.25"/>
    <n v="0"/>
    <n v="0"/>
    <n v="0"/>
    <n v="0"/>
    <n v="2.9673375000000002"/>
    <n v="0"/>
    <n v="0.98583333333333323"/>
  </r>
  <r>
    <d v="2020-04-01T00:00:00"/>
    <x v="0"/>
    <s v="P"/>
    <s v="Active"/>
    <n v="519"/>
    <x v="518"/>
    <s v="Y"/>
    <x v="20"/>
    <n v="1027"/>
    <x v="6"/>
    <s v="Niederl. 10"/>
    <n v="0.5"/>
    <s v="Department"/>
    <s v="Supervisor"/>
    <s v="Non-Mgm."/>
    <s v="ang."/>
    <s v="W"/>
    <d v="2018-04-01T00:00:00"/>
    <m/>
    <s v=""/>
    <n v="1"/>
    <d v="1989-03-24T00:00:00"/>
    <n v="30"/>
    <s v="N"/>
    <n v="30"/>
    <n v="2.5"/>
    <n v="39"/>
    <x v="0"/>
    <n v="0.5"/>
    <n v="30"/>
    <n v="0"/>
    <n v="1539"/>
    <n v="337.42574999999999"/>
    <n v="0"/>
    <n v="0"/>
    <n v="0"/>
    <n v="0"/>
    <n v="0"/>
    <n v="0"/>
    <n v="0"/>
    <n v="0"/>
    <n v="0"/>
    <n v="0"/>
    <n v="0"/>
    <n v="0"/>
    <n v="13.25"/>
    <n v="0"/>
    <n v="0"/>
    <n v="0"/>
    <n v="0"/>
    <n v="2.9673375000000002"/>
    <n v="0"/>
    <n v="0.98583333333333323"/>
  </r>
  <r>
    <d v="2020-04-01T00:00:00"/>
    <x v="0"/>
    <s v="P"/>
    <s v="Active"/>
    <n v="520"/>
    <x v="519"/>
    <s v="N"/>
    <x v="22"/>
    <n v="1053"/>
    <x v="3"/>
    <s v="Niederl. 8"/>
    <n v="1"/>
    <s v="Department"/>
    <s v="Supervisor"/>
    <s v="Non-Mgm."/>
    <s v="ang."/>
    <s v="M"/>
    <d v="2018-04-01T00:00:00"/>
    <m/>
    <s v=""/>
    <n v="1"/>
    <d v="1994-09-10T00:00:00"/>
    <n v="25"/>
    <s v="J"/>
    <n v="30"/>
    <n v="2.5"/>
    <n v="39"/>
    <x v="0"/>
    <n v="1"/>
    <n v="30"/>
    <n v="0"/>
    <n v="1540"/>
    <n v="337.64499999999998"/>
    <n v="0"/>
    <n v="0"/>
    <n v="0"/>
    <n v="0"/>
    <n v="0"/>
    <n v="0"/>
    <n v="0"/>
    <n v="0"/>
    <n v="0"/>
    <n v="0"/>
    <n v="88.84615384615384"/>
    <n v="70.583333333333343"/>
    <n v="26.5"/>
    <n v="0"/>
    <n v="0"/>
    <n v="0"/>
    <n v="0"/>
    <n v="41.638908653846158"/>
    <n v="0"/>
    <n v="1.9716666666666665"/>
  </r>
  <r>
    <d v="2020-04-01T00:00:00"/>
    <x v="0"/>
    <s v="P"/>
    <s v="Active"/>
    <n v="521"/>
    <x v="520"/>
    <s v="N"/>
    <x v="5"/>
    <n v="1093"/>
    <x v="0"/>
    <s v="Niederl. 3"/>
    <n v="1"/>
    <s v="Department"/>
    <s v="Supervisor"/>
    <s v="Non-Mgm."/>
    <s v="ang."/>
    <s v="M"/>
    <d v="2018-04-16T00:00:00"/>
    <m/>
    <s v=""/>
    <n v="1"/>
    <d v="1967-03-25T00:00:00"/>
    <n v="52"/>
    <s v="N"/>
    <n v="30"/>
    <n v="2.5"/>
    <n v="39"/>
    <x v="0"/>
    <n v="1"/>
    <n v="30"/>
    <n v="0"/>
    <n v="1541"/>
    <n v="337.86424999999997"/>
    <n v="0"/>
    <n v="0"/>
    <n v="0"/>
    <n v="0"/>
    <n v="0"/>
    <n v="0"/>
    <n v="0"/>
    <n v="0"/>
    <n v="0"/>
    <n v="0"/>
    <n v="0"/>
    <n v="0"/>
    <n v="26.5"/>
    <n v="0"/>
    <n v="0"/>
    <n v="0"/>
    <n v="0"/>
    <n v="5.9346750000000004"/>
    <n v="0"/>
    <n v="1.9716666666666665"/>
  </r>
  <r>
    <d v="2020-04-01T00:00:00"/>
    <x v="0"/>
    <s v="P"/>
    <s v="Active"/>
    <n v="522"/>
    <x v="521"/>
    <s v="N"/>
    <x v="24"/>
    <n v="1081"/>
    <x v="0"/>
    <s v="Niederl. 3"/>
    <n v="1"/>
    <s v="Department"/>
    <s v="Supervisor"/>
    <s v="Non-Mgm."/>
    <s v="ang."/>
    <s v="M"/>
    <d v="2018-04-01T00:00:00"/>
    <m/>
    <s v=""/>
    <n v="1"/>
    <d v="1986-02-17T00:00:00"/>
    <n v="33"/>
    <s v="N"/>
    <n v="30"/>
    <n v="2.5"/>
    <n v="39"/>
    <x v="0"/>
    <n v="1"/>
    <n v="30"/>
    <n v="0"/>
    <n v="1542"/>
    <n v="338.08350000000002"/>
    <n v="0"/>
    <n v="0"/>
    <n v="0"/>
    <n v="0"/>
    <n v="0"/>
    <n v="0"/>
    <n v="0"/>
    <n v="0"/>
    <n v="0"/>
    <n v="0"/>
    <n v="0"/>
    <n v="0"/>
    <n v="26.5"/>
    <n v="0"/>
    <n v="0"/>
    <n v="0"/>
    <n v="0"/>
    <n v="5.9346750000000004"/>
    <n v="0"/>
    <n v="1.9716666666666665"/>
  </r>
  <r>
    <d v="2020-04-01T00:00:00"/>
    <x v="0"/>
    <s v="P"/>
    <s v="Active"/>
    <n v="523"/>
    <x v="522"/>
    <s v="N"/>
    <x v="36"/>
    <n v="1054"/>
    <x v="8"/>
    <s v="Niederl. 2"/>
    <n v="1"/>
    <s v="Department"/>
    <s v="Supervisor"/>
    <s v="Non-Mgm."/>
    <s v="ang."/>
    <s v="W"/>
    <d v="2018-04-01T00:00:00"/>
    <m/>
    <s v=""/>
    <n v="1"/>
    <d v="1975-09-19T00:00:00"/>
    <n v="44"/>
    <s v="N"/>
    <n v="24"/>
    <n v="2"/>
    <n v="20"/>
    <x v="0"/>
    <n v="0.51282051282051277"/>
    <n v="30"/>
    <n v="0"/>
    <n v="1543"/>
    <n v="338.30275000000006"/>
    <n v="0"/>
    <n v="0"/>
    <n v="0"/>
    <n v="0"/>
    <n v="0"/>
    <n v="0"/>
    <n v="0"/>
    <n v="0"/>
    <n v="0"/>
    <n v="0"/>
    <n v="0"/>
    <n v="0"/>
    <n v="26.5"/>
    <n v="0"/>
    <n v="0"/>
    <n v="0"/>
    <n v="0"/>
    <n v="5.9346750000000004"/>
    <n v="0"/>
    <n v="1.9716666666666665"/>
  </r>
  <r>
    <d v="2020-04-01T00:00:00"/>
    <x v="0"/>
    <s v="P"/>
    <s v="Active"/>
    <n v="524"/>
    <x v="523"/>
    <s v="N"/>
    <x v="0"/>
    <n v="1090"/>
    <x v="0"/>
    <s v="Niederl. 3"/>
    <n v="1"/>
    <s v="Department"/>
    <s v="Supervisor"/>
    <s v="Non-Mgm."/>
    <s v="ang."/>
    <s v="W"/>
    <d v="2018-04-05T00:00:00"/>
    <m/>
    <s v=""/>
    <n v="1"/>
    <d v="1995-07-05T00:00:00"/>
    <n v="24"/>
    <s v="N"/>
    <n v="30"/>
    <n v="2.5"/>
    <n v="39"/>
    <x v="0"/>
    <n v="1"/>
    <n v="30"/>
    <n v="0"/>
    <n v="1544"/>
    <n v="338.52200000000005"/>
    <n v="0"/>
    <n v="0"/>
    <n v="0"/>
    <n v="0"/>
    <n v="0"/>
    <n v="0"/>
    <n v="0"/>
    <n v="0"/>
    <n v="0"/>
    <n v="0"/>
    <n v="0"/>
    <n v="0"/>
    <n v="26.5"/>
    <n v="0"/>
    <n v="0"/>
    <n v="0"/>
    <n v="0"/>
    <n v="5.9346750000000004"/>
    <n v="0"/>
    <n v="1.9716666666666665"/>
  </r>
  <r>
    <d v="2020-04-01T00:00:00"/>
    <x v="0"/>
    <s v="P"/>
    <s v="Active"/>
    <n v="525"/>
    <x v="524"/>
    <s v="N"/>
    <x v="9"/>
    <n v="1087"/>
    <x v="0"/>
    <s v="Niederl. 3"/>
    <n v="1"/>
    <s v="Department"/>
    <s v="Supervisor"/>
    <s v="Non-Mgm."/>
    <s v="ang."/>
    <s v="M"/>
    <d v="2018-04-01T00:00:00"/>
    <m/>
    <s v=""/>
    <n v="1"/>
    <d v="1984-03-26T00:00:00"/>
    <n v="35"/>
    <s v="N"/>
    <n v="30"/>
    <n v="2.5"/>
    <n v="39"/>
    <x v="0"/>
    <n v="1"/>
    <n v="30"/>
    <n v="0"/>
    <n v="1545"/>
    <n v="338.74125000000004"/>
    <n v="0"/>
    <n v="0"/>
    <n v="0"/>
    <n v="0"/>
    <n v="0"/>
    <n v="0"/>
    <n v="0"/>
    <n v="0"/>
    <n v="0"/>
    <n v="0"/>
    <n v="0"/>
    <n v="0"/>
    <n v="26.5"/>
    <n v="0"/>
    <n v="0"/>
    <n v="0"/>
    <n v="0"/>
    <n v="5.9346750000000004"/>
    <n v="0"/>
    <n v="1.9716666666666665"/>
  </r>
  <r>
    <d v="2020-04-01T00:00:00"/>
    <x v="0"/>
    <s v="P"/>
    <s v="Active"/>
    <n v="526"/>
    <x v="525"/>
    <s v="N"/>
    <x v="31"/>
    <n v="1052"/>
    <x v="3"/>
    <s v="Niederl. 8"/>
    <n v="1"/>
    <s v="Department"/>
    <s v="Supervisor"/>
    <s v="Non-Mgm."/>
    <s v="ang."/>
    <s v="M"/>
    <d v="2018-04-16T00:00:00"/>
    <m/>
    <s v=""/>
    <n v="1"/>
    <d v="1987-02-05T00:00:00"/>
    <n v="32"/>
    <s v="J"/>
    <n v="30"/>
    <n v="2.5"/>
    <n v="39"/>
    <x v="0"/>
    <n v="1"/>
    <n v="30"/>
    <n v="0"/>
    <n v="1546"/>
    <n v="338.96050000000002"/>
    <n v="0"/>
    <n v="0"/>
    <n v="30"/>
    <n v="0"/>
    <n v="108.33"/>
    <n v="0"/>
    <n v="0"/>
    <n v="0"/>
    <n v="0"/>
    <n v="0"/>
    <n v="89.192307692307679"/>
    <n v="70.858333333333348"/>
    <n v="26.5"/>
    <n v="0"/>
    <n v="0"/>
    <n v="0"/>
    <n v="0"/>
    <n v="72.757019557692303"/>
    <n v="78.66"/>
    <n v="1.9716666666666665"/>
  </r>
  <r>
    <d v="2020-04-01T00:00:00"/>
    <x v="0"/>
    <s v="P"/>
    <s v="Active"/>
    <n v="527"/>
    <x v="526"/>
    <s v="N"/>
    <x v="22"/>
    <n v="1023"/>
    <x v="7"/>
    <s v="Niederl. 9"/>
    <n v="1"/>
    <s v="Department"/>
    <s v="Supervisor"/>
    <s v="Non-Mgm."/>
    <s v="ang."/>
    <s v="M"/>
    <d v="2018-04-01T00:00:00"/>
    <m/>
    <s v=""/>
    <n v="1"/>
    <d v="1991-02-18T00:00:00"/>
    <n v="28"/>
    <s v="J"/>
    <n v="30"/>
    <n v="2.5"/>
    <n v="39"/>
    <x v="0"/>
    <n v="1"/>
    <n v="30"/>
    <n v="0"/>
    <n v="1547"/>
    <n v="339.17975000000001"/>
    <n v="0"/>
    <n v="0"/>
    <n v="0"/>
    <n v="0"/>
    <n v="0"/>
    <n v="0"/>
    <n v="0"/>
    <n v="0"/>
    <n v="0"/>
    <n v="0"/>
    <n v="89.25"/>
    <n v="70.904166666666669"/>
    <n v="26.5"/>
    <n v="0"/>
    <n v="0"/>
    <n v="0"/>
    <n v="0"/>
    <n v="41.801200625"/>
    <n v="0"/>
    <n v="1.9716666666666665"/>
  </r>
  <r>
    <d v="2020-04-01T00:00:00"/>
    <x v="0"/>
    <s v="P"/>
    <s v="Active"/>
    <n v="528"/>
    <x v="527"/>
    <s v="N"/>
    <x v="11"/>
    <n v="1082"/>
    <x v="0"/>
    <s v="Niederl. 3"/>
    <n v="1"/>
    <s v="Department"/>
    <s v="Supervisor"/>
    <s v="Non-Mgm."/>
    <s v="ang."/>
    <s v="W"/>
    <d v="2018-04-01T00:00:00"/>
    <m/>
    <s v=""/>
    <n v="1"/>
    <d v="1991-10-08T00:00:00"/>
    <n v="28"/>
    <s v="N"/>
    <n v="30"/>
    <n v="2.5"/>
    <n v="39"/>
    <x v="0"/>
    <n v="1"/>
    <n v="30"/>
    <n v="0"/>
    <n v="1548"/>
    <n v="339.399"/>
    <n v="0"/>
    <n v="0"/>
    <n v="0"/>
    <n v="0"/>
    <n v="0"/>
    <n v="0"/>
    <n v="0"/>
    <n v="0"/>
    <n v="0"/>
    <n v="0"/>
    <n v="0"/>
    <n v="0"/>
    <n v="26.5"/>
    <n v="0"/>
    <n v="0"/>
    <n v="0"/>
    <n v="0"/>
    <n v="5.9346750000000004"/>
    <n v="0"/>
    <n v="1.9716666666666665"/>
  </r>
  <r>
    <d v="2020-04-01T00:00:00"/>
    <x v="0"/>
    <s v="P"/>
    <s v="Active"/>
    <n v="529"/>
    <x v="528"/>
    <s v="N"/>
    <x v="9"/>
    <n v="1087"/>
    <x v="0"/>
    <s v="Niederl. 3"/>
    <n v="1"/>
    <s v="Department"/>
    <s v="Supervisor"/>
    <s v="Non-Mgm."/>
    <s v="ang."/>
    <s v="M"/>
    <d v="2018-04-01T00:00:00"/>
    <m/>
    <s v=""/>
    <n v="1"/>
    <d v="1992-09-22T00:00:00"/>
    <n v="27"/>
    <s v="N"/>
    <n v="30"/>
    <n v="2.5"/>
    <n v="39"/>
    <x v="0"/>
    <n v="1"/>
    <n v="30"/>
    <n v="0"/>
    <n v="1549"/>
    <n v="339.61824999999999"/>
    <n v="0"/>
    <n v="0"/>
    <n v="0"/>
    <n v="0"/>
    <n v="0"/>
    <n v="0"/>
    <n v="0"/>
    <n v="0"/>
    <n v="0"/>
    <n v="0"/>
    <n v="0"/>
    <n v="0"/>
    <n v="26.5"/>
    <n v="0"/>
    <n v="0"/>
    <n v="0"/>
    <n v="0"/>
    <n v="5.9346750000000004"/>
    <n v="0"/>
    <n v="1.9716666666666665"/>
  </r>
  <r>
    <d v="2020-04-01T00:00:00"/>
    <x v="0"/>
    <s v="P"/>
    <s v="Active"/>
    <n v="530"/>
    <x v="529"/>
    <s v="N"/>
    <x v="22"/>
    <n v="1060"/>
    <x v="2"/>
    <s v="Niederl. 7"/>
    <n v="1"/>
    <s v="Department"/>
    <s v="Supervisor"/>
    <s v="Non-Mgm."/>
    <s v="ang."/>
    <s v="M"/>
    <d v="2018-04-16T00:00:00"/>
    <m/>
    <s v=""/>
    <n v="1"/>
    <d v="1965-08-12T00:00:00"/>
    <n v="54"/>
    <s v="J"/>
    <n v="30"/>
    <n v="2.5"/>
    <n v="39"/>
    <x v="0"/>
    <n v="1"/>
    <n v="30"/>
    <n v="0"/>
    <n v="1550"/>
    <n v="339.83750000000003"/>
    <n v="0"/>
    <n v="0"/>
    <n v="0"/>
    <n v="0"/>
    <n v="0"/>
    <n v="0"/>
    <n v="0"/>
    <n v="0"/>
    <n v="0"/>
    <n v="0"/>
    <n v="89.42307692307692"/>
    <n v="71.041666666666671"/>
    <n v="26.5"/>
    <n v="0"/>
    <n v="0"/>
    <n v="0"/>
    <n v="0"/>
    <n v="41.870754326923077"/>
    <n v="0"/>
    <n v="1.9716666666666665"/>
  </r>
  <r>
    <d v="2020-04-01T00:00:00"/>
    <x v="0"/>
    <s v="P"/>
    <s v="Active"/>
    <n v="531"/>
    <x v="530"/>
    <s v="N"/>
    <x v="20"/>
    <n v="1062"/>
    <x v="11"/>
    <s v="Niederl. 12"/>
    <n v="1"/>
    <s v="Department"/>
    <s v="Supervisor"/>
    <s v="Non-Mgm."/>
    <s v="ang."/>
    <s v="W"/>
    <d v="2018-04-16T00:00:00"/>
    <m/>
    <s v=""/>
    <n v="1"/>
    <d v="1987-06-15T00:00:00"/>
    <n v="32"/>
    <s v="N"/>
    <n v="30"/>
    <n v="2.5"/>
    <n v="39"/>
    <x v="0"/>
    <n v="1"/>
    <n v="30"/>
    <n v="0"/>
    <n v="1551"/>
    <n v="340.05675000000002"/>
    <n v="0"/>
    <n v="0"/>
    <n v="0"/>
    <n v="0"/>
    <n v="0"/>
    <n v="0"/>
    <n v="0"/>
    <n v="0"/>
    <n v="0"/>
    <n v="0"/>
    <n v="0"/>
    <n v="0"/>
    <n v="26.5"/>
    <n v="0"/>
    <n v="0"/>
    <n v="0"/>
    <n v="0"/>
    <n v="5.9346750000000004"/>
    <n v="0"/>
    <n v="1.9716666666666665"/>
  </r>
  <r>
    <d v="2020-04-01T00:00:00"/>
    <x v="0"/>
    <s v="P"/>
    <s v="Active"/>
    <n v="532"/>
    <x v="531"/>
    <s v="N"/>
    <x v="31"/>
    <n v="1040"/>
    <x v="4"/>
    <s v="Niederl. 6"/>
    <n v="1"/>
    <s v="Department"/>
    <s v="Supervisor"/>
    <s v="Non-Mgm."/>
    <s v="ang."/>
    <s v="M"/>
    <d v="2018-04-01T00:00:00"/>
    <m/>
    <s v=""/>
    <n v="1"/>
    <d v="1982-10-23T00:00:00"/>
    <n v="37"/>
    <s v="J"/>
    <n v="30"/>
    <n v="2.5"/>
    <n v="39"/>
    <x v="0"/>
    <n v="1"/>
    <n v="30"/>
    <n v="0"/>
    <n v="1552"/>
    <n v="340.27600000000001"/>
    <n v="0"/>
    <n v="0"/>
    <n v="30"/>
    <n v="0"/>
    <n v="108.33"/>
    <n v="2300"/>
    <n v="0"/>
    <n v="0"/>
    <n v="0"/>
    <n v="0"/>
    <n v="89.538461538461547"/>
    <n v="71.13333333333334"/>
    <n v="26.5"/>
    <n v="0"/>
    <n v="0"/>
    <n v="0"/>
    <n v="0"/>
    <n v="587.98112696153839"/>
    <n v="100.51"/>
    <n v="1.9716666666666665"/>
  </r>
  <r>
    <d v="2020-04-01T00:00:00"/>
    <x v="0"/>
    <s v="P"/>
    <s v="Active"/>
    <n v="533"/>
    <x v="532"/>
    <s v="N"/>
    <x v="49"/>
    <n v="1072"/>
    <x v="0"/>
    <s v="Niederl. 3"/>
    <n v="1"/>
    <s v="Department"/>
    <s v="Supervisor"/>
    <s v="Non-Mgm."/>
    <s v="ang."/>
    <s v="M"/>
    <d v="2018-04-01T00:00:00"/>
    <m/>
    <s v=""/>
    <n v="1"/>
    <d v="1987-06-04T00:00:00"/>
    <n v="32"/>
    <s v="N"/>
    <n v="30"/>
    <n v="2.5"/>
    <n v="39"/>
    <x v="0"/>
    <n v="1"/>
    <n v="30"/>
    <n v="0"/>
    <n v="1553"/>
    <n v="340.49525000000006"/>
    <n v="0"/>
    <n v="0"/>
    <n v="0"/>
    <n v="0"/>
    <n v="0"/>
    <n v="0"/>
    <n v="0"/>
    <n v="0"/>
    <n v="0"/>
    <n v="0"/>
    <n v="0"/>
    <n v="0"/>
    <n v="26.5"/>
    <n v="0"/>
    <n v="0"/>
    <n v="0"/>
    <n v="0"/>
    <n v="5.9346750000000004"/>
    <n v="0"/>
    <n v="1.9716666666666665"/>
  </r>
  <r>
    <d v="2020-04-01T00:00:00"/>
    <x v="0"/>
    <s v="P"/>
    <s v="Active"/>
    <n v="534"/>
    <x v="533"/>
    <s v="N"/>
    <x v="16"/>
    <n v="1056"/>
    <x v="2"/>
    <s v="Niederl. 7"/>
    <n v="1"/>
    <s v="Department"/>
    <s v="Supervisor"/>
    <s v="Non-Mgm."/>
    <s v="ang."/>
    <s v="W"/>
    <d v="2018-04-09T00:00:00"/>
    <m/>
    <s v=""/>
    <n v="1"/>
    <d v="1987-01-12T00:00:00"/>
    <n v="33"/>
    <s v="J"/>
    <n v="30"/>
    <n v="2.5"/>
    <n v="39"/>
    <x v="0"/>
    <n v="1"/>
    <n v="30"/>
    <n v="0"/>
    <n v="1554"/>
    <n v="340.71450000000004"/>
    <n v="0"/>
    <n v="0"/>
    <n v="0"/>
    <n v="0"/>
    <n v="0"/>
    <n v="0"/>
    <n v="0"/>
    <n v="0"/>
    <n v="0"/>
    <n v="0"/>
    <n v="89.653846153846146"/>
    <n v="71.225000000000009"/>
    <n v="26.5"/>
    <n v="0"/>
    <n v="0"/>
    <n v="0"/>
    <n v="0"/>
    <n v="41.963492596153849"/>
    <n v="0"/>
    <n v="1.9716666666666665"/>
  </r>
  <r>
    <d v="2020-04-01T00:00:00"/>
    <x v="0"/>
    <s v="P"/>
    <s v="Active"/>
    <n v="535"/>
    <x v="534"/>
    <s v="N"/>
    <x v="48"/>
    <n v="1073"/>
    <x v="0"/>
    <s v="Niederl. 3"/>
    <n v="1"/>
    <s v="Department"/>
    <s v="Supervisor"/>
    <s v="Non-Mgm."/>
    <s v="ang."/>
    <s v="M"/>
    <d v="2018-05-15T00:00:00"/>
    <m/>
    <s v=""/>
    <n v="1"/>
    <d v="1990-07-07T00:00:00"/>
    <n v="29"/>
    <s v="N"/>
    <n v="30"/>
    <n v="2.5"/>
    <n v="39"/>
    <x v="0"/>
    <n v="1"/>
    <n v="30"/>
    <n v="0"/>
    <n v="1555"/>
    <n v="340.93375000000003"/>
    <n v="0"/>
    <n v="0"/>
    <n v="0"/>
    <n v="0"/>
    <n v="0"/>
    <n v="0"/>
    <n v="0"/>
    <n v="0"/>
    <n v="0"/>
    <n v="0"/>
    <n v="0"/>
    <n v="0"/>
    <n v="26.5"/>
    <n v="0"/>
    <n v="0"/>
    <n v="0"/>
    <n v="0"/>
    <n v="5.9346750000000004"/>
    <n v="0"/>
    <n v="1.9716666666666665"/>
  </r>
  <r>
    <d v="2020-04-01T00:00:00"/>
    <x v="0"/>
    <s v="P"/>
    <s v="Active"/>
    <n v="536"/>
    <x v="535"/>
    <s v="N"/>
    <x v="0"/>
    <n v="1090"/>
    <x v="0"/>
    <s v="Niederl. 3"/>
    <n v="1"/>
    <s v="Department"/>
    <s v="Supervisor"/>
    <s v="Manager"/>
    <s v="ang."/>
    <s v="M"/>
    <d v="2018-05-01T00:00:00"/>
    <m/>
    <s v=""/>
    <n v="1"/>
    <d v="1977-07-08T00:00:00"/>
    <n v="42"/>
    <s v="N"/>
    <n v="30"/>
    <n v="2.5"/>
    <n v="39"/>
    <x v="0"/>
    <n v="1"/>
    <n v="30"/>
    <n v="0"/>
    <n v="1556"/>
    <n v="341.15300000000002"/>
    <n v="0"/>
    <n v="0"/>
    <n v="0"/>
    <n v="0"/>
    <n v="0"/>
    <n v="0"/>
    <n v="0"/>
    <n v="0"/>
    <n v="0"/>
    <n v="0"/>
    <n v="0"/>
    <n v="0"/>
    <n v="26.5"/>
    <n v="0"/>
    <n v="0"/>
    <n v="0"/>
    <n v="0"/>
    <n v="5.9346750000000004"/>
    <n v="120.232"/>
    <n v="1.9716666666666665"/>
  </r>
  <r>
    <d v="2020-04-01T00:00:00"/>
    <x v="0"/>
    <s v="P"/>
    <s v="Active"/>
    <n v="537"/>
    <x v="536"/>
    <s v="N"/>
    <x v="23"/>
    <n v="1068"/>
    <x v="0"/>
    <s v="Niederl. 3"/>
    <n v="1"/>
    <s v="Department"/>
    <s v="Supervisor"/>
    <s v="Non-Mgm."/>
    <s v="ang."/>
    <s v="W"/>
    <d v="2018-05-15T00:00:00"/>
    <m/>
    <s v=""/>
    <n v="1"/>
    <d v="1988-02-17T00:00:00"/>
    <n v="31"/>
    <s v="N"/>
    <n v="30"/>
    <n v="2.5"/>
    <n v="39"/>
    <x v="0"/>
    <n v="1"/>
    <n v="30"/>
    <n v="0"/>
    <n v="1557"/>
    <n v="341.37225000000001"/>
    <n v="0"/>
    <n v="0"/>
    <n v="0"/>
    <n v="0"/>
    <n v="0"/>
    <n v="0"/>
    <n v="0"/>
    <n v="0"/>
    <n v="0"/>
    <n v="0"/>
    <n v="0"/>
    <n v="0"/>
    <n v="26.5"/>
    <n v="0"/>
    <n v="0"/>
    <n v="0"/>
    <n v="0"/>
    <n v="5.9346750000000004"/>
    <n v="0"/>
    <n v="1.9716666666666665"/>
  </r>
  <r>
    <d v="2020-04-01T00:00:00"/>
    <x v="0"/>
    <s v="P"/>
    <s v="Active"/>
    <n v="538"/>
    <x v="537"/>
    <s v="N"/>
    <x v="9"/>
    <n v="1087"/>
    <x v="0"/>
    <s v="Niederl. 3"/>
    <n v="1"/>
    <s v="Department"/>
    <s v="Supervisor"/>
    <s v="Non-Mgm."/>
    <s v="ang."/>
    <s v="M"/>
    <d v="2018-05-01T00:00:00"/>
    <m/>
    <s v=""/>
    <n v="1"/>
    <d v="1979-07-24T00:00:00"/>
    <n v="40"/>
    <s v="N"/>
    <n v="30"/>
    <n v="2.5"/>
    <n v="39"/>
    <x v="0"/>
    <n v="1"/>
    <n v="30"/>
    <n v="0"/>
    <n v="1558"/>
    <n v="341.5915"/>
    <n v="0"/>
    <n v="0"/>
    <n v="0"/>
    <n v="0"/>
    <n v="0"/>
    <n v="0"/>
    <n v="0"/>
    <n v="0"/>
    <n v="0"/>
    <n v="0"/>
    <n v="0"/>
    <n v="0"/>
    <n v="26.5"/>
    <n v="0"/>
    <n v="0"/>
    <n v="0"/>
    <n v="0"/>
    <n v="5.9346750000000004"/>
    <n v="0"/>
    <n v="1.9716666666666665"/>
  </r>
  <r>
    <d v="2020-04-01T00:00:00"/>
    <x v="0"/>
    <s v="P"/>
    <s v="Active"/>
    <n v="539"/>
    <x v="538"/>
    <s v="N"/>
    <x v="30"/>
    <n v="1071"/>
    <x v="0"/>
    <s v="Niederl. 3"/>
    <n v="1"/>
    <s v="Department"/>
    <s v="Supervisor"/>
    <s v="Non-Mgm."/>
    <s v="ang."/>
    <s v="M"/>
    <d v="2018-05-01T00:00:00"/>
    <m/>
    <s v=""/>
    <n v="1"/>
    <d v="1987-10-31T00:00:00"/>
    <n v="32"/>
    <s v="N"/>
    <n v="30"/>
    <n v="2.5"/>
    <n v="39"/>
    <x v="0"/>
    <n v="1"/>
    <n v="30"/>
    <n v="0"/>
    <n v="1559"/>
    <n v="341.81075000000004"/>
    <n v="0"/>
    <n v="0"/>
    <n v="0"/>
    <n v="0"/>
    <n v="0"/>
    <n v="0"/>
    <n v="0"/>
    <n v="0"/>
    <n v="0"/>
    <n v="0"/>
    <n v="0"/>
    <n v="0"/>
    <n v="26.5"/>
    <n v="0"/>
    <n v="0"/>
    <n v="0"/>
    <n v="0"/>
    <n v="5.9346750000000004"/>
    <n v="0"/>
    <n v="1.9716666666666665"/>
  </r>
  <r>
    <d v="2020-04-01T00:00:00"/>
    <x v="0"/>
    <s v="P"/>
    <s v="Active"/>
    <n v="540"/>
    <x v="539"/>
    <s v="N"/>
    <x v="22"/>
    <n v="1023"/>
    <x v="7"/>
    <s v="Niederl. 9"/>
    <n v="1"/>
    <s v="Department"/>
    <s v="Supervisor"/>
    <s v="Non-Mgm."/>
    <s v="ang."/>
    <s v="M"/>
    <d v="2018-05-01T00:00:00"/>
    <m/>
    <s v=""/>
    <n v="1"/>
    <d v="1992-02-25T00:00:00"/>
    <n v="27"/>
    <s v="J"/>
    <n v="30"/>
    <n v="2.5"/>
    <n v="39"/>
    <x v="0"/>
    <n v="1"/>
    <n v="30"/>
    <n v="0"/>
    <n v="1560"/>
    <n v="342.03"/>
    <n v="0"/>
    <n v="0"/>
    <n v="0"/>
    <n v="0"/>
    <n v="0"/>
    <n v="0"/>
    <n v="0"/>
    <n v="0"/>
    <n v="0"/>
    <n v="0"/>
    <n v="89.999999999999986"/>
    <n v="71.5"/>
    <n v="26.5"/>
    <n v="0"/>
    <n v="0"/>
    <n v="0"/>
    <n v="0"/>
    <n v="42.102600000000002"/>
    <n v="0"/>
    <n v="1.9716666666666665"/>
  </r>
  <r>
    <d v="2020-04-01T00:00:00"/>
    <x v="0"/>
    <s v="P"/>
    <s v="Active"/>
    <n v="541"/>
    <x v="540"/>
    <s v="N"/>
    <x v="22"/>
    <n v="1041"/>
    <x v="4"/>
    <s v="Niederl. 6"/>
    <n v="1"/>
    <s v="Department"/>
    <s v="Supervisor"/>
    <s v="Non-Mgm."/>
    <s v="ang."/>
    <s v="M"/>
    <d v="2018-05-01T00:00:00"/>
    <m/>
    <s v=""/>
    <n v="1"/>
    <d v="1967-11-02T00:00:00"/>
    <n v="52"/>
    <s v="J"/>
    <n v="30"/>
    <n v="2.5"/>
    <n v="39"/>
    <x v="0"/>
    <n v="1"/>
    <n v="30"/>
    <n v="0"/>
    <n v="1561"/>
    <n v="342.24925000000002"/>
    <n v="0"/>
    <n v="0"/>
    <n v="0"/>
    <n v="0"/>
    <n v="0"/>
    <n v="0"/>
    <n v="0"/>
    <n v="0"/>
    <n v="0"/>
    <n v="0"/>
    <n v="90.057692307692307"/>
    <n v="71.545833333333348"/>
    <n v="26.5"/>
    <n v="0"/>
    <n v="0"/>
    <n v="0"/>
    <n v="0"/>
    <n v="42.125784567307697"/>
    <n v="0"/>
    <n v="1.9716666666666665"/>
  </r>
  <r>
    <d v="2020-04-01T00:00:00"/>
    <x v="0"/>
    <s v="P"/>
    <s v="Active"/>
    <n v="542"/>
    <x v="541"/>
    <s v="N"/>
    <x v="31"/>
    <n v="1046"/>
    <x v="9"/>
    <s v="Niederl. 4"/>
    <n v="1"/>
    <s v="Department"/>
    <s v="Supervisor"/>
    <s v="Non-Mgm."/>
    <s v="ang."/>
    <s v="M"/>
    <d v="2018-05-01T00:00:00"/>
    <m/>
    <s v=""/>
    <n v="1"/>
    <d v="1986-09-15T00:00:00"/>
    <n v="33"/>
    <s v="J"/>
    <n v="30"/>
    <n v="2.5"/>
    <n v="39"/>
    <x v="0"/>
    <n v="1"/>
    <n v="30"/>
    <n v="0"/>
    <n v="1562"/>
    <n v="342.46850000000006"/>
    <n v="0"/>
    <n v="0"/>
    <n v="30"/>
    <n v="0"/>
    <n v="454.51"/>
    <n v="875"/>
    <n v="0"/>
    <n v="0"/>
    <n v="0"/>
    <n v="0"/>
    <n v="90.115384615384613"/>
    <n v="71.591666666666669"/>
    <n v="26.5"/>
    <n v="0"/>
    <n v="0"/>
    <n v="0"/>
    <n v="0"/>
    <n v="346.61123363461536"/>
    <n v="91.01"/>
    <n v="1.9716666666666665"/>
  </r>
  <r>
    <d v="2020-04-01T00:00:00"/>
    <x v="0"/>
    <s v="P"/>
    <s v="Active"/>
    <n v="543"/>
    <x v="542"/>
    <s v="N"/>
    <x v="18"/>
    <n v="1080"/>
    <x v="0"/>
    <s v="Niederl. 3"/>
    <n v="1"/>
    <s v="Department"/>
    <s v="Supervisor"/>
    <s v="Non-Mgm."/>
    <s v="ang."/>
    <s v="W"/>
    <d v="2018-05-01T00:00:00"/>
    <m/>
    <s v=""/>
    <n v="1"/>
    <d v="1992-12-15T00:00:00"/>
    <n v="27"/>
    <s v="N"/>
    <n v="30"/>
    <n v="2.5"/>
    <n v="39"/>
    <x v="0"/>
    <n v="1"/>
    <n v="30"/>
    <n v="0"/>
    <n v="1563"/>
    <n v="342.68774999999999"/>
    <n v="0"/>
    <n v="0"/>
    <n v="0"/>
    <n v="0"/>
    <n v="0"/>
    <n v="0"/>
    <n v="0"/>
    <n v="0"/>
    <n v="0"/>
    <n v="0"/>
    <n v="0"/>
    <n v="0"/>
    <n v="26.5"/>
    <n v="0"/>
    <n v="0"/>
    <n v="0"/>
    <n v="0"/>
    <n v="5.9346750000000004"/>
    <n v="0"/>
    <n v="1.9716666666666665"/>
  </r>
  <r>
    <d v="2020-04-01T00:00:00"/>
    <x v="0"/>
    <s v="P"/>
    <s v="Active"/>
    <n v="544"/>
    <x v="543"/>
    <s v="N"/>
    <x v="36"/>
    <n v="1054"/>
    <x v="8"/>
    <s v="Niederl. 2"/>
    <n v="1"/>
    <s v="Department"/>
    <s v="Supervisor"/>
    <s v="Non-Mgm."/>
    <s v="ang."/>
    <s v="M"/>
    <d v="2018-06-01T00:00:00"/>
    <m/>
    <s v=""/>
    <n v="1"/>
    <d v="1986-10-31T00:00:00"/>
    <n v="33"/>
    <s v="N"/>
    <n v="30"/>
    <n v="2.5"/>
    <n v="39"/>
    <x v="0"/>
    <n v="1"/>
    <n v="30"/>
    <n v="0"/>
    <n v="1564"/>
    <n v="342.90700000000004"/>
    <n v="0"/>
    <n v="0"/>
    <n v="0"/>
    <n v="0"/>
    <n v="0"/>
    <n v="0"/>
    <n v="0"/>
    <n v="0"/>
    <n v="0"/>
    <n v="0"/>
    <n v="0"/>
    <n v="0"/>
    <n v="26.5"/>
    <n v="0"/>
    <n v="0"/>
    <n v="0"/>
    <n v="0"/>
    <n v="5.9346750000000004"/>
    <n v="0"/>
    <n v="1.9716666666666665"/>
  </r>
  <r>
    <d v="2020-04-01T00:00:00"/>
    <x v="0"/>
    <s v="P"/>
    <s v="Active"/>
    <n v="545"/>
    <x v="544"/>
    <s v="N"/>
    <x v="19"/>
    <n v="1083"/>
    <x v="0"/>
    <s v="Niederl. 3"/>
    <n v="1"/>
    <s v="Department"/>
    <s v="Supervisor"/>
    <s v="Non-Mgm."/>
    <s v="ang."/>
    <s v="W"/>
    <d v="2018-06-01T00:00:00"/>
    <m/>
    <s v=""/>
    <n v="1"/>
    <d v="1991-05-06T00:00:00"/>
    <n v="28"/>
    <s v="N"/>
    <n v="30"/>
    <n v="2.5"/>
    <n v="39"/>
    <x v="0"/>
    <n v="1"/>
    <n v="30"/>
    <n v="0"/>
    <n v="1565"/>
    <n v="343.12625000000003"/>
    <n v="0"/>
    <n v="0"/>
    <n v="0"/>
    <n v="0"/>
    <n v="0"/>
    <n v="0"/>
    <n v="0"/>
    <n v="0"/>
    <n v="0"/>
    <n v="0"/>
    <n v="0"/>
    <n v="0"/>
    <n v="26.5"/>
    <n v="0"/>
    <n v="0"/>
    <n v="0"/>
    <n v="0"/>
    <n v="5.9346750000000004"/>
    <n v="0"/>
    <n v="1.9716666666666665"/>
  </r>
  <r>
    <d v="2020-04-01T00:00:00"/>
    <x v="0"/>
    <s v="P"/>
    <s v="Active"/>
    <n v="546"/>
    <x v="545"/>
    <s v="N"/>
    <x v="16"/>
    <n v="1067"/>
    <x v="11"/>
    <s v="Niederl. 12"/>
    <n v="1"/>
    <s v="Department"/>
    <s v="Supervisor"/>
    <s v="Non-Mgm."/>
    <s v="ang."/>
    <s v="W"/>
    <d v="2018-06-01T00:00:00"/>
    <m/>
    <s v=""/>
    <n v="1"/>
    <d v="1993-09-24T00:00:00"/>
    <n v="26"/>
    <s v="N"/>
    <n v="30"/>
    <n v="2.5"/>
    <n v="39"/>
    <x v="0"/>
    <n v="1"/>
    <n v="30"/>
    <n v="0"/>
    <n v="1566"/>
    <n v="343.34550000000002"/>
    <n v="0"/>
    <n v="0"/>
    <n v="0"/>
    <n v="0"/>
    <n v="0"/>
    <n v="0"/>
    <n v="0"/>
    <n v="0"/>
    <n v="0"/>
    <n v="0"/>
    <n v="0"/>
    <n v="0"/>
    <n v="26.5"/>
    <n v="0"/>
    <n v="0"/>
    <n v="0"/>
    <n v="0"/>
    <n v="5.9346750000000004"/>
    <n v="0"/>
    <n v="1.9716666666666665"/>
  </r>
  <r>
    <d v="2020-04-01T00:00:00"/>
    <x v="0"/>
    <s v="P"/>
    <s v="Active"/>
    <n v="547"/>
    <x v="546"/>
    <s v="N"/>
    <x v="22"/>
    <n v="1035"/>
    <x v="5"/>
    <s v="Niederl. 5"/>
    <n v="1"/>
    <s v="Department"/>
    <s v="Supervisor"/>
    <s v="Non-Mgm."/>
    <s v="ang."/>
    <s v="M"/>
    <d v="2018-06-01T00:00:00"/>
    <m/>
    <s v=""/>
    <n v="1"/>
    <d v="1983-07-05T00:00:00"/>
    <n v="36"/>
    <s v="J"/>
    <n v="30"/>
    <n v="2.5"/>
    <n v="39"/>
    <x v="0"/>
    <n v="1"/>
    <n v="30"/>
    <n v="0"/>
    <n v="1567"/>
    <n v="343.56475"/>
    <n v="0"/>
    <n v="0"/>
    <n v="0"/>
    <n v="0"/>
    <n v="0"/>
    <n v="0"/>
    <n v="0"/>
    <n v="0"/>
    <n v="0"/>
    <n v="0"/>
    <n v="90.403846153846146"/>
    <n v="71.82083333333334"/>
    <n v="26.5"/>
    <n v="0"/>
    <n v="0"/>
    <n v="0"/>
    <n v="0"/>
    <n v="42.264891971153851"/>
    <n v="0"/>
    <n v="1.9716666666666665"/>
  </r>
  <r>
    <d v="2020-04-01T00:00:00"/>
    <x v="0"/>
    <s v="P"/>
    <s v="Active"/>
    <n v="548"/>
    <x v="547"/>
    <s v="N"/>
    <x v="22"/>
    <n v="1023"/>
    <x v="7"/>
    <s v="Niederl. 9"/>
    <n v="1"/>
    <s v="Department"/>
    <s v="Supervisor"/>
    <s v="Non-Mgm."/>
    <s v="ang."/>
    <s v="M"/>
    <d v="2018-06-01T00:00:00"/>
    <m/>
    <s v=""/>
    <n v="1"/>
    <d v="1998-03-12T00:00:00"/>
    <n v="21"/>
    <s v="J"/>
    <n v="30"/>
    <n v="2.5"/>
    <n v="39"/>
    <x v="0"/>
    <n v="1"/>
    <n v="30"/>
    <n v="0"/>
    <n v="1568"/>
    <n v="343.78400000000005"/>
    <n v="0"/>
    <n v="0"/>
    <n v="0"/>
    <n v="0"/>
    <n v="0"/>
    <n v="0"/>
    <n v="0"/>
    <n v="0"/>
    <n v="0"/>
    <n v="0"/>
    <n v="90.461538461538453"/>
    <n v="71.866666666666674"/>
    <n v="26.5"/>
    <n v="0"/>
    <n v="0"/>
    <n v="0"/>
    <n v="0"/>
    <n v="42.288076538461539"/>
    <n v="0"/>
    <n v="1.9716666666666665"/>
  </r>
  <r>
    <d v="2020-04-01T00:00:00"/>
    <x v="0"/>
    <s v="P"/>
    <s v="Active"/>
    <n v="549"/>
    <x v="548"/>
    <s v="N"/>
    <x v="16"/>
    <n v="1043"/>
    <x v="9"/>
    <s v="Niederl. 4"/>
    <n v="1"/>
    <s v="Department"/>
    <s v="Supervisor"/>
    <s v="Non-Mgm."/>
    <s v="ang."/>
    <s v="M"/>
    <d v="2018-06-01T00:00:00"/>
    <m/>
    <s v=""/>
    <n v="1"/>
    <d v="1982-09-19T00:00:00"/>
    <n v="37"/>
    <s v="N"/>
    <n v="30"/>
    <n v="2.5"/>
    <n v="39"/>
    <x v="0"/>
    <n v="1"/>
    <n v="30"/>
    <n v="0"/>
    <n v="1569"/>
    <n v="344.00324999999998"/>
    <n v="0"/>
    <n v="0"/>
    <n v="30"/>
    <n v="0"/>
    <n v="0"/>
    <n v="0"/>
    <n v="0"/>
    <n v="0"/>
    <n v="0"/>
    <n v="0"/>
    <n v="0"/>
    <n v="0"/>
    <n v="26.5"/>
    <n v="0"/>
    <n v="0"/>
    <n v="0"/>
    <n v="0"/>
    <n v="12.653175000000001"/>
    <n v="79.61"/>
    <n v="1.9716666666666665"/>
  </r>
  <r>
    <d v="2020-04-01T00:00:00"/>
    <x v="0"/>
    <s v="P"/>
    <s v="Active"/>
    <n v="550"/>
    <x v="549"/>
    <s v="N"/>
    <x v="22"/>
    <n v="1053"/>
    <x v="3"/>
    <s v="Niederl. 8"/>
    <n v="1"/>
    <s v="Department"/>
    <s v="Supervisor"/>
    <s v="Non-Mgm."/>
    <s v="ang."/>
    <s v="M"/>
    <d v="2018-06-01T00:00:00"/>
    <m/>
    <s v=""/>
    <n v="1"/>
    <d v="1989-11-17T00:00:00"/>
    <n v="30"/>
    <s v="J"/>
    <n v="30"/>
    <n v="2.5"/>
    <n v="39"/>
    <x v="0"/>
    <n v="1"/>
    <n v="30"/>
    <n v="0"/>
    <n v="1570"/>
    <n v="344.22249999999997"/>
    <n v="0"/>
    <n v="0"/>
    <n v="0"/>
    <n v="0"/>
    <n v="0"/>
    <n v="0"/>
    <n v="0"/>
    <n v="0"/>
    <n v="0"/>
    <n v="0"/>
    <n v="90.57692307692308"/>
    <n v="71.958333333333343"/>
    <n v="26.5"/>
    <n v="0"/>
    <n v="0"/>
    <n v="0"/>
    <n v="0"/>
    <n v="42.334445673076928"/>
    <n v="0"/>
    <n v="1.9716666666666665"/>
  </r>
  <r>
    <d v="2020-04-01T00:00:00"/>
    <x v="0"/>
    <s v="P"/>
    <s v="Active"/>
    <n v="551"/>
    <x v="550"/>
    <s v="N"/>
    <x v="17"/>
    <n v="1088"/>
    <x v="0"/>
    <s v="Niederl. 3"/>
    <n v="1"/>
    <s v="Department"/>
    <s v="Supervisor"/>
    <s v="Non-Mgm."/>
    <s v="ang."/>
    <s v="W"/>
    <d v="2018-06-04T00:00:00"/>
    <m/>
    <s v=""/>
    <n v="1"/>
    <d v="1993-05-04T00:00:00"/>
    <n v="26"/>
    <s v="N"/>
    <n v="30"/>
    <n v="2.5"/>
    <n v="39"/>
    <x v="0"/>
    <n v="1"/>
    <n v="30"/>
    <n v="0"/>
    <n v="1571"/>
    <n v="344.44175000000007"/>
    <n v="0"/>
    <n v="0"/>
    <n v="0"/>
    <n v="0"/>
    <n v="0"/>
    <n v="0"/>
    <n v="0"/>
    <n v="0"/>
    <n v="0"/>
    <n v="0"/>
    <n v="0"/>
    <n v="0"/>
    <n v="26.5"/>
    <n v="0"/>
    <n v="0"/>
    <n v="0"/>
    <n v="0"/>
    <n v="5.9346750000000004"/>
    <n v="0"/>
    <n v="1.9716666666666665"/>
  </r>
  <r>
    <d v="2020-04-01T00:00:00"/>
    <x v="0"/>
    <s v="P"/>
    <s v="Active"/>
    <n v="552"/>
    <x v="551"/>
    <s v="N"/>
    <x v="22"/>
    <n v="1029"/>
    <x v="6"/>
    <s v="Niederl. 10"/>
    <n v="1"/>
    <s v="Department"/>
    <s v="Supervisor"/>
    <s v="Non-Mgm."/>
    <s v="ang."/>
    <s v="M"/>
    <d v="2018-06-15T00:00:00"/>
    <m/>
    <s v=""/>
    <n v="1"/>
    <d v="1984-12-04T00:00:00"/>
    <n v="35"/>
    <s v="J"/>
    <n v="30"/>
    <n v="2.5"/>
    <n v="39"/>
    <x v="0"/>
    <n v="1"/>
    <n v="30"/>
    <n v="0"/>
    <n v="1572"/>
    <n v="344.661"/>
    <n v="0"/>
    <n v="0"/>
    <n v="0"/>
    <n v="0"/>
    <n v="0"/>
    <n v="0"/>
    <n v="0"/>
    <n v="0"/>
    <n v="0"/>
    <n v="0"/>
    <n v="90.692307692307693"/>
    <n v="72.050000000000011"/>
    <n v="26.5"/>
    <n v="0"/>
    <n v="0"/>
    <n v="0"/>
    <n v="0"/>
    <n v="42.38081480769231"/>
    <n v="0"/>
    <n v="1.9716666666666665"/>
  </r>
  <r>
    <d v="2020-04-01T00:00:00"/>
    <x v="0"/>
    <s v="P"/>
    <s v="Active"/>
    <n v="553"/>
    <x v="552"/>
    <s v="N"/>
    <x v="26"/>
    <n v="1091"/>
    <x v="0"/>
    <s v="Niederl. 3"/>
    <n v="1"/>
    <s v="Department"/>
    <s v="Supervisor"/>
    <s v="Non-Mgm."/>
    <s v="ang."/>
    <s v="M"/>
    <d v="2018-07-01T00:00:00"/>
    <m/>
    <s v=""/>
    <n v="1"/>
    <d v="1984-11-24T00:00:00"/>
    <n v="35"/>
    <s v="N"/>
    <n v="30"/>
    <n v="2.5"/>
    <n v="39"/>
    <x v="0"/>
    <n v="1"/>
    <n v="30"/>
    <n v="0"/>
    <n v="1573"/>
    <n v="344.88025000000005"/>
    <n v="0"/>
    <n v="0"/>
    <n v="0"/>
    <n v="0"/>
    <n v="0"/>
    <n v="0"/>
    <n v="0"/>
    <n v="0"/>
    <n v="0"/>
    <n v="0"/>
    <n v="0"/>
    <n v="0"/>
    <n v="26.5"/>
    <n v="0"/>
    <n v="0"/>
    <n v="0"/>
    <n v="0"/>
    <n v="5.9346750000000004"/>
    <n v="0"/>
    <n v="1.9716666666666665"/>
  </r>
  <r>
    <d v="2020-04-01T00:00:00"/>
    <x v="0"/>
    <s v="P"/>
    <s v="Active"/>
    <n v="554"/>
    <x v="553"/>
    <s v="N"/>
    <x v="0"/>
    <n v="1090"/>
    <x v="0"/>
    <s v="Niederl. 3"/>
    <n v="1"/>
    <s v="Department"/>
    <s v="Supervisor"/>
    <s v="Non-Mgm."/>
    <s v="ang."/>
    <s v="W"/>
    <d v="2018-07-01T00:00:00"/>
    <m/>
    <s v=""/>
    <n v="1"/>
    <d v="1976-07-16T00:00:00"/>
    <n v="43"/>
    <s v="N"/>
    <n v="24"/>
    <n v="2"/>
    <n v="20"/>
    <x v="0"/>
    <n v="0.51282051282051277"/>
    <n v="30"/>
    <n v="0"/>
    <n v="1574"/>
    <n v="345.09950000000003"/>
    <n v="0"/>
    <n v="0"/>
    <n v="0"/>
    <n v="0"/>
    <n v="0"/>
    <n v="0"/>
    <n v="0"/>
    <n v="0"/>
    <n v="0"/>
    <n v="0"/>
    <n v="0"/>
    <n v="0"/>
    <n v="26.5"/>
    <n v="0"/>
    <n v="0"/>
    <n v="0"/>
    <n v="0"/>
    <n v="5.9346750000000004"/>
    <n v="0"/>
    <n v="1.9716666666666665"/>
  </r>
  <r>
    <d v="2020-04-01T00:00:00"/>
    <x v="0"/>
    <s v="P"/>
    <s v="Active"/>
    <n v="555"/>
    <x v="554"/>
    <s v="N"/>
    <x v="26"/>
    <n v="1091"/>
    <x v="0"/>
    <s v="Niederl. 3"/>
    <n v="1"/>
    <s v="Department"/>
    <s v="Supervisor"/>
    <s v="Non-Mgm."/>
    <s v="ang."/>
    <s v="W"/>
    <d v="2018-07-15T00:00:00"/>
    <m/>
    <s v=""/>
    <n v="1"/>
    <d v="1992-12-14T00:00:00"/>
    <n v="27"/>
    <s v="N"/>
    <n v="30"/>
    <n v="2.5"/>
    <n v="39"/>
    <x v="0"/>
    <n v="1"/>
    <n v="30"/>
    <n v="0"/>
    <n v="1575"/>
    <n v="345.31875000000002"/>
    <n v="0"/>
    <n v="0"/>
    <n v="0"/>
    <n v="0"/>
    <n v="0"/>
    <n v="0"/>
    <n v="0"/>
    <n v="0"/>
    <n v="0"/>
    <n v="0"/>
    <n v="0"/>
    <n v="0"/>
    <n v="26.5"/>
    <n v="0"/>
    <n v="0"/>
    <n v="0"/>
    <n v="0"/>
    <n v="5.9346750000000004"/>
    <n v="0"/>
    <n v="1.9716666666666665"/>
  </r>
  <r>
    <d v="2020-04-01T00:00:00"/>
    <x v="0"/>
    <s v="P"/>
    <s v="Active"/>
    <n v="556"/>
    <x v="555"/>
    <s v="N"/>
    <x v="17"/>
    <n v="1088"/>
    <x v="0"/>
    <s v="Niederl. 3"/>
    <n v="1"/>
    <s v="Department"/>
    <s v="Supervisor"/>
    <s v="Non-Mgm."/>
    <s v="ang."/>
    <s v="M"/>
    <d v="2018-10-01T00:00:00"/>
    <m/>
    <s v=""/>
    <n v="1"/>
    <d v="1992-12-02T00:00:00"/>
    <n v="27"/>
    <s v="N"/>
    <n v="30"/>
    <n v="2.5"/>
    <n v="39"/>
    <x v="0"/>
    <n v="1"/>
    <n v="30"/>
    <n v="0"/>
    <n v="1576"/>
    <n v="345.53800000000001"/>
    <n v="0"/>
    <n v="0"/>
    <n v="0"/>
    <n v="0"/>
    <n v="0"/>
    <n v="0"/>
    <n v="0"/>
    <n v="0"/>
    <n v="0"/>
    <n v="0"/>
    <n v="0"/>
    <n v="0"/>
    <n v="26.5"/>
    <n v="0"/>
    <n v="0"/>
    <n v="0"/>
    <n v="0"/>
    <n v="5.9346750000000004"/>
    <n v="0"/>
    <n v="1.9716666666666665"/>
  </r>
  <r>
    <d v="2020-04-01T00:00:00"/>
    <x v="0"/>
    <s v="P"/>
    <s v="Active"/>
    <n v="557"/>
    <x v="556"/>
    <s v="N"/>
    <x v="16"/>
    <n v="1067"/>
    <x v="11"/>
    <s v="Niederl. 12"/>
    <n v="1"/>
    <s v="Department"/>
    <s v="Supervisor"/>
    <s v="Non-Mgm."/>
    <s v="ang."/>
    <s v="W"/>
    <d v="2018-07-09T00:00:00"/>
    <m/>
    <s v=""/>
    <n v="1"/>
    <d v="1972-04-23T00:00:00"/>
    <n v="47"/>
    <s v="N"/>
    <n v="30"/>
    <n v="2.5"/>
    <n v="39"/>
    <x v="0"/>
    <n v="1"/>
    <n v="30"/>
    <n v="0"/>
    <n v="1577"/>
    <n v="345.75725"/>
    <n v="0"/>
    <n v="0"/>
    <n v="0"/>
    <n v="0"/>
    <n v="0"/>
    <n v="0"/>
    <n v="0"/>
    <n v="0"/>
    <n v="0"/>
    <n v="0"/>
    <n v="0"/>
    <n v="0"/>
    <n v="26.5"/>
    <n v="0"/>
    <n v="0"/>
    <n v="0"/>
    <n v="0"/>
    <n v="5.9346750000000004"/>
    <n v="0"/>
    <n v="1.9716666666666665"/>
  </r>
  <r>
    <d v="2020-04-01T00:00:00"/>
    <x v="0"/>
    <s v="P"/>
    <s v="Active"/>
    <n v="558"/>
    <x v="557"/>
    <s v="N"/>
    <x v="22"/>
    <n v="1029"/>
    <x v="6"/>
    <s v="Niederl. 10"/>
    <n v="1"/>
    <s v="Department"/>
    <s v="Supervisor"/>
    <s v="Non-Mgm."/>
    <s v="ang."/>
    <s v="M"/>
    <d v="2018-07-01T00:00:00"/>
    <m/>
    <s v=""/>
    <n v="1"/>
    <d v="1975-08-12T00:00:00"/>
    <n v="44"/>
    <s v="J"/>
    <n v="30"/>
    <n v="2.5"/>
    <n v="39"/>
    <x v="0"/>
    <n v="1"/>
    <n v="30"/>
    <n v="0"/>
    <n v="1578"/>
    <n v="345.97649999999999"/>
    <n v="0"/>
    <n v="0"/>
    <n v="0"/>
    <n v="0"/>
    <n v="0"/>
    <n v="0"/>
    <n v="0"/>
    <n v="0"/>
    <n v="0"/>
    <n v="0"/>
    <n v="91.038461538461547"/>
    <n v="72.325000000000003"/>
    <n v="26.5"/>
    <n v="0"/>
    <n v="0"/>
    <n v="0"/>
    <n v="0"/>
    <n v="42.519922211538464"/>
    <n v="0"/>
    <n v="1.9716666666666665"/>
  </r>
  <r>
    <d v="2020-04-01T00:00:00"/>
    <x v="0"/>
    <s v="P"/>
    <s v="Active"/>
    <n v="559"/>
    <x v="558"/>
    <s v="N"/>
    <x v="22"/>
    <n v="1035"/>
    <x v="5"/>
    <s v="Niederl. 5"/>
    <n v="1"/>
    <s v="Department"/>
    <s v="Supervisor"/>
    <s v="Non-Mgm."/>
    <s v="ang."/>
    <s v="M"/>
    <d v="2018-07-01T00:00:00"/>
    <m/>
    <s v=""/>
    <n v="1"/>
    <d v="1969-02-25T00:00:00"/>
    <n v="50"/>
    <s v="J"/>
    <n v="30"/>
    <n v="2.5"/>
    <n v="39"/>
    <x v="0"/>
    <n v="1"/>
    <n v="30"/>
    <n v="0"/>
    <n v="1579"/>
    <n v="346.19575000000003"/>
    <n v="0"/>
    <n v="0"/>
    <n v="0"/>
    <n v="0"/>
    <n v="0"/>
    <n v="0"/>
    <n v="0"/>
    <n v="0"/>
    <n v="0"/>
    <n v="0"/>
    <n v="91.096153846153854"/>
    <n v="72.370833333333351"/>
    <n v="26.5"/>
    <n v="0"/>
    <n v="0"/>
    <n v="0"/>
    <n v="0"/>
    <n v="42.543106778846159"/>
    <n v="0"/>
    <n v="1.9716666666666665"/>
  </r>
  <r>
    <d v="2020-04-01T00:00:00"/>
    <x v="0"/>
    <s v="P"/>
    <s v="Active"/>
    <n v="560"/>
    <x v="559"/>
    <s v="N"/>
    <x v="31"/>
    <n v="1059"/>
    <x v="2"/>
    <s v="Niederl. 7"/>
    <n v="1"/>
    <s v="Department"/>
    <s v="Supervisor"/>
    <s v="Non-Mgm."/>
    <s v="ang."/>
    <s v="M"/>
    <d v="2018-07-01T00:00:00"/>
    <m/>
    <s v=""/>
    <n v="1"/>
    <d v="1997-07-12T00:00:00"/>
    <n v="22"/>
    <s v="J"/>
    <n v="30"/>
    <n v="2.5"/>
    <n v="39"/>
    <x v="0"/>
    <n v="1"/>
    <n v="30"/>
    <n v="0"/>
    <n v="1580"/>
    <n v="346.41500000000002"/>
    <n v="0"/>
    <n v="0"/>
    <n v="30"/>
    <n v="0"/>
    <n v="54.17"/>
    <n v="250"/>
    <n v="0"/>
    <n v="0"/>
    <n v="0"/>
    <n v="0"/>
    <n v="91.15384615384616"/>
    <n v="72.416666666666671"/>
    <n v="26.5"/>
    <n v="0"/>
    <n v="0"/>
    <n v="0"/>
    <n v="0"/>
    <n v="117.40366284615384"/>
    <n v="79.040000000000006"/>
    <n v="1.9716666666666665"/>
  </r>
  <r>
    <d v="2020-04-01T00:00:00"/>
    <x v="0"/>
    <s v="P"/>
    <s v="Active"/>
    <n v="561"/>
    <x v="560"/>
    <s v="N"/>
    <x v="22"/>
    <n v="1053"/>
    <x v="3"/>
    <s v="Niederl. 8"/>
    <n v="1"/>
    <s v="Department"/>
    <s v="Supervisor"/>
    <s v="Non-Mgm."/>
    <s v="ang."/>
    <s v="M"/>
    <d v="2018-07-01T00:00:00"/>
    <m/>
    <s v=""/>
    <n v="1"/>
    <d v="1994-02-08T00:00:00"/>
    <n v="25"/>
    <s v="J"/>
    <n v="30"/>
    <n v="2.5"/>
    <n v="39"/>
    <x v="0"/>
    <n v="1"/>
    <n v="30"/>
    <n v="0"/>
    <n v="1581"/>
    <n v="346.63425000000001"/>
    <n v="0"/>
    <n v="0"/>
    <n v="0"/>
    <n v="0"/>
    <n v="0"/>
    <n v="0"/>
    <n v="0"/>
    <n v="0"/>
    <n v="0"/>
    <n v="0"/>
    <n v="91.211538461538453"/>
    <n v="72.462500000000006"/>
    <n v="26.5"/>
    <n v="0"/>
    <n v="0"/>
    <n v="0"/>
    <n v="0"/>
    <n v="42.589475913461541"/>
    <n v="0"/>
    <n v="1.9716666666666665"/>
  </r>
  <r>
    <d v="2020-04-01T00:00:00"/>
    <x v="0"/>
    <s v="P"/>
    <s v="Active"/>
    <n v="562"/>
    <x v="561"/>
    <s v="N"/>
    <x v="9"/>
    <n v="1087"/>
    <x v="0"/>
    <s v="Niederl. 3"/>
    <n v="1"/>
    <s v="Department"/>
    <s v="Supervisor"/>
    <s v="Non-Mgm."/>
    <s v="ang."/>
    <s v="M"/>
    <d v="2018-07-01T00:00:00"/>
    <m/>
    <s v=""/>
    <n v="1"/>
    <d v="1982-04-13T00:00:00"/>
    <n v="37"/>
    <s v="N"/>
    <n v="30"/>
    <n v="2.5"/>
    <n v="39"/>
    <x v="0"/>
    <n v="1"/>
    <n v="30"/>
    <n v="0"/>
    <n v="1582"/>
    <n v="346.85350000000005"/>
    <n v="0"/>
    <n v="0"/>
    <n v="0"/>
    <n v="0"/>
    <n v="0"/>
    <n v="0"/>
    <n v="0"/>
    <n v="0"/>
    <n v="0"/>
    <n v="0"/>
    <n v="0"/>
    <n v="0"/>
    <n v="26.5"/>
    <n v="0"/>
    <n v="0"/>
    <n v="0"/>
    <n v="0"/>
    <n v="5.9346750000000004"/>
    <n v="0"/>
    <n v="1.9716666666666665"/>
  </r>
  <r>
    <d v="2020-04-01T00:00:00"/>
    <x v="0"/>
    <s v="P"/>
    <s v="Active"/>
    <n v="563"/>
    <x v="562"/>
    <s v="N"/>
    <x v="48"/>
    <n v="1073"/>
    <x v="0"/>
    <s v="Niederl. 3"/>
    <n v="1"/>
    <s v="Department"/>
    <s v="Supervisor"/>
    <s v="Non-Mgm."/>
    <s v="ang."/>
    <s v="M"/>
    <d v="2018-08-01T00:00:00"/>
    <m/>
    <s v=""/>
    <n v="1"/>
    <d v="1989-11-04T00:00:00"/>
    <n v="30"/>
    <s v="N"/>
    <n v="30"/>
    <n v="2.5"/>
    <n v="39"/>
    <x v="0"/>
    <n v="1"/>
    <n v="30"/>
    <n v="0"/>
    <n v="1583"/>
    <n v="347.07275000000004"/>
    <n v="0"/>
    <n v="0"/>
    <n v="0"/>
    <n v="0"/>
    <n v="0"/>
    <n v="0"/>
    <n v="0"/>
    <n v="0"/>
    <n v="0"/>
    <n v="0"/>
    <n v="0"/>
    <n v="0"/>
    <n v="26.5"/>
    <n v="0"/>
    <n v="0"/>
    <n v="0"/>
    <n v="0"/>
    <n v="5.9346750000000004"/>
    <n v="0"/>
    <n v="1.9716666666666665"/>
  </r>
  <r>
    <d v="2020-04-01T00:00:00"/>
    <x v="0"/>
    <s v="P"/>
    <s v="Active"/>
    <n v="564"/>
    <x v="563"/>
    <s v="N"/>
    <x v="22"/>
    <n v="1035"/>
    <x v="5"/>
    <s v="Niederl. 5"/>
    <n v="1"/>
    <s v="Department"/>
    <s v="Supervisor"/>
    <s v="Non-Mgm."/>
    <s v="ang."/>
    <s v="M"/>
    <d v="2018-08-01T00:00:00"/>
    <m/>
    <s v=""/>
    <n v="1"/>
    <d v="1966-10-06T00:00:00"/>
    <n v="53"/>
    <s v="J"/>
    <n v="30"/>
    <n v="2.5"/>
    <n v="39"/>
    <x v="0"/>
    <n v="1"/>
    <n v="30"/>
    <n v="0"/>
    <n v="1584"/>
    <n v="347.29200000000003"/>
    <n v="0"/>
    <n v="0"/>
    <n v="0"/>
    <n v="0"/>
    <n v="0"/>
    <n v="0"/>
    <n v="0"/>
    <n v="0"/>
    <n v="0"/>
    <n v="0"/>
    <n v="91.384615384615387"/>
    <n v="72.600000000000009"/>
    <n v="26.5"/>
    <n v="0"/>
    <n v="0"/>
    <n v="0"/>
    <n v="0"/>
    <n v="42.659029615384618"/>
    <n v="0"/>
    <n v="1.9716666666666665"/>
  </r>
  <r>
    <d v="2020-04-01T00:00:00"/>
    <x v="0"/>
    <s v="P"/>
    <s v="Active"/>
    <n v="565"/>
    <x v="564"/>
    <s v="N"/>
    <x v="9"/>
    <n v="1087"/>
    <x v="0"/>
    <s v="Niederl. 3"/>
    <n v="1"/>
    <s v="Department"/>
    <s v="Supervisor"/>
    <s v="Non-Mgm."/>
    <s v="ang."/>
    <s v="M"/>
    <d v="2018-08-01T00:00:00"/>
    <m/>
    <s v=""/>
    <n v="1"/>
    <d v="1984-12-31T00:00:00"/>
    <n v="35"/>
    <s v="N"/>
    <n v="30"/>
    <n v="2.5"/>
    <n v="39"/>
    <x v="0"/>
    <n v="1"/>
    <n v="30"/>
    <n v="0"/>
    <n v="1585"/>
    <n v="347.51125000000002"/>
    <n v="0"/>
    <n v="0"/>
    <n v="0"/>
    <n v="0"/>
    <n v="0"/>
    <n v="0"/>
    <n v="0"/>
    <n v="0"/>
    <n v="0"/>
    <n v="0"/>
    <n v="0"/>
    <n v="0"/>
    <n v="26.5"/>
    <n v="0"/>
    <n v="0"/>
    <n v="0"/>
    <n v="0"/>
    <n v="5.9346750000000004"/>
    <n v="0"/>
    <n v="1.9716666666666665"/>
  </r>
  <r>
    <d v="2020-04-01T00:00:00"/>
    <x v="0"/>
    <s v="P"/>
    <s v="Active"/>
    <n v="566"/>
    <x v="565"/>
    <s v="N"/>
    <x v="31"/>
    <n v="1052"/>
    <x v="3"/>
    <s v="Niederl. 8"/>
    <n v="1"/>
    <s v="Department"/>
    <s v="Supervisor"/>
    <s v="Non-Mgm."/>
    <s v="ang."/>
    <s v="M"/>
    <d v="2018-08-01T00:00:00"/>
    <m/>
    <s v=""/>
    <n v="1"/>
    <d v="1996-11-28T00:00:00"/>
    <n v="23"/>
    <s v="J"/>
    <n v="30"/>
    <n v="2.5"/>
    <n v="39"/>
    <x v="0"/>
    <n v="1"/>
    <n v="30"/>
    <n v="0"/>
    <n v="1586"/>
    <n v="347.73050000000001"/>
    <n v="0"/>
    <n v="0"/>
    <n v="30"/>
    <n v="0"/>
    <n v="45.14"/>
    <n v="0"/>
    <n v="0"/>
    <n v="0"/>
    <n v="0"/>
    <n v="0"/>
    <n v="91.5"/>
    <n v="72.691666666666663"/>
    <n v="26.5"/>
    <n v="0"/>
    <n v="0"/>
    <n v="0"/>
    <n v="0"/>
    <n v="59.533001749999997"/>
    <n v="78.28"/>
    <n v="1.9716666666666665"/>
  </r>
  <r>
    <d v="2020-04-01T00:00:00"/>
    <x v="0"/>
    <s v="P"/>
    <s v="Active"/>
    <n v="567"/>
    <x v="566"/>
    <s v="N"/>
    <x v="22"/>
    <n v="1029"/>
    <x v="6"/>
    <s v="Niederl. 10"/>
    <n v="1"/>
    <s v="Department"/>
    <s v="Supervisor"/>
    <s v="Non-Mgm."/>
    <s v="ang."/>
    <s v="M"/>
    <d v="2018-08-16T00:00:00"/>
    <m/>
    <s v=""/>
    <n v="1"/>
    <d v="1962-10-22T00:00:00"/>
    <n v="57"/>
    <s v="J"/>
    <n v="30"/>
    <n v="2.5"/>
    <n v="39"/>
    <x v="0"/>
    <n v="1"/>
    <n v="30"/>
    <n v="0"/>
    <n v="1587"/>
    <n v="347.94974999999999"/>
    <n v="0"/>
    <n v="0"/>
    <n v="0"/>
    <n v="0"/>
    <n v="0"/>
    <n v="0"/>
    <n v="0"/>
    <n v="0"/>
    <n v="0"/>
    <n v="0"/>
    <n v="91.557692307692321"/>
    <n v="72.737500000000011"/>
    <n v="26.5"/>
    <n v="0"/>
    <n v="0"/>
    <n v="0"/>
    <n v="0"/>
    <n v="42.728583317307702"/>
    <n v="0"/>
    <n v="1.9716666666666665"/>
  </r>
  <r>
    <d v="2020-04-01T00:00:00"/>
    <x v="0"/>
    <s v="P"/>
    <s v="Active"/>
    <n v="568"/>
    <x v="567"/>
    <s v="N"/>
    <x v="52"/>
    <n v="1007"/>
    <x v="1"/>
    <s v="Niederl. 1"/>
    <n v="1"/>
    <s v="Department"/>
    <s v="Supervisor"/>
    <s v="Non-Mgm."/>
    <s v="tech"/>
    <s v="M"/>
    <d v="2018-09-01T00:00:00"/>
    <d v="2022-02-28T00:00:00"/>
    <s v=""/>
    <n v="3"/>
    <d v="2002-05-31T00:00:00"/>
    <n v="17"/>
    <s v="J"/>
    <n v="30"/>
    <n v="2.5"/>
    <n v="39"/>
    <x v="0"/>
    <n v="1"/>
    <n v="30"/>
    <n v="0"/>
    <n v="1588"/>
    <n v="348.16899999999998"/>
    <n v="0"/>
    <n v="0"/>
    <n v="0"/>
    <n v="0"/>
    <n v="0"/>
    <n v="0"/>
    <n v="0"/>
    <n v="0"/>
    <n v="0"/>
    <n v="0"/>
    <n v="91.615384615384613"/>
    <n v="72.783333333333346"/>
    <n v="26.5"/>
    <n v="0"/>
    <n v="0"/>
    <n v="0"/>
    <n v="0"/>
    <n v="42.751767884615383"/>
    <n v="0"/>
    <n v="1.9716666666666665"/>
  </r>
  <r>
    <d v="2020-04-01T00:00:00"/>
    <x v="0"/>
    <s v="P"/>
    <s v="Active"/>
    <n v="569"/>
    <x v="568"/>
    <s v="N"/>
    <x v="52"/>
    <n v="1007"/>
    <x v="1"/>
    <s v="Niederl. 1"/>
    <n v="1"/>
    <s v="Department"/>
    <s v="Supervisor"/>
    <s v="Non-Mgm."/>
    <s v="tech"/>
    <s v="M"/>
    <d v="2018-09-01T00:00:00"/>
    <d v="2022-02-28T00:00:00"/>
    <s v=""/>
    <n v="3"/>
    <d v="2001-04-01T00:00:00"/>
    <n v="18"/>
    <s v="J"/>
    <n v="30"/>
    <n v="2.5"/>
    <n v="39"/>
    <x v="0"/>
    <n v="1"/>
    <n v="30"/>
    <n v="0"/>
    <n v="1589"/>
    <n v="348.38825000000003"/>
    <n v="0"/>
    <n v="0"/>
    <n v="0"/>
    <n v="0"/>
    <n v="0"/>
    <n v="0"/>
    <n v="0"/>
    <n v="0"/>
    <n v="0"/>
    <n v="0"/>
    <n v="91.67307692307692"/>
    <n v="72.829166666666666"/>
    <n v="26.5"/>
    <n v="0"/>
    <n v="0"/>
    <n v="0"/>
    <n v="0"/>
    <n v="42.774952451923077"/>
    <n v="0"/>
    <n v="1.9716666666666665"/>
  </r>
  <r>
    <d v="2020-04-01T00:00:00"/>
    <x v="0"/>
    <s v="P"/>
    <s v="Active"/>
    <n v="570"/>
    <x v="569"/>
    <s v="N"/>
    <x v="52"/>
    <n v="1007"/>
    <x v="1"/>
    <s v="Niederl. 1"/>
    <n v="1"/>
    <s v="Department"/>
    <s v="Supervisor"/>
    <s v="Non-Mgm."/>
    <s v="tech"/>
    <s v="M"/>
    <d v="2018-09-01T00:00:00"/>
    <d v="2022-02-28T00:00:00"/>
    <s v=""/>
    <n v="3"/>
    <d v="2003-07-08T00:00:00"/>
    <n v="16"/>
    <s v="J"/>
    <n v="30"/>
    <n v="2.5"/>
    <n v="39"/>
    <x v="0"/>
    <n v="1"/>
    <n v="30"/>
    <n v="0"/>
    <n v="1590"/>
    <n v="348.60750000000002"/>
    <n v="0"/>
    <n v="0"/>
    <n v="0"/>
    <n v="0"/>
    <n v="0"/>
    <n v="0"/>
    <n v="0"/>
    <n v="0"/>
    <n v="0"/>
    <n v="0"/>
    <n v="91.730769230769226"/>
    <n v="72.875"/>
    <n v="26.5"/>
    <n v="0"/>
    <n v="0"/>
    <n v="0"/>
    <n v="0"/>
    <n v="42.798137019230772"/>
    <n v="0"/>
    <n v="1.9716666666666665"/>
  </r>
  <r>
    <d v="2020-04-01T00:00:00"/>
    <x v="0"/>
    <s v="P"/>
    <s v="Active"/>
    <n v="571"/>
    <x v="570"/>
    <s v="N"/>
    <x v="53"/>
    <n v="1012"/>
    <x v="1"/>
    <s v="Niederl. 1"/>
    <n v="1"/>
    <s v="Department"/>
    <s v="Supervisor"/>
    <s v="Non-Mgm."/>
    <s v="kfm"/>
    <s v="M"/>
    <d v="2018-09-01T00:00:00"/>
    <d v="2021-08-31T00:00:00"/>
    <s v=""/>
    <n v="2"/>
    <d v="2001-07-23T00:00:00"/>
    <n v="18"/>
    <s v="J"/>
    <n v="30"/>
    <n v="2.5"/>
    <n v="39"/>
    <x v="0"/>
    <n v="1"/>
    <n v="30"/>
    <n v="0"/>
    <n v="1591"/>
    <n v="348.82675000000006"/>
    <n v="0"/>
    <n v="0"/>
    <n v="0"/>
    <n v="0"/>
    <n v="0"/>
    <n v="0"/>
    <n v="0"/>
    <n v="0"/>
    <n v="0"/>
    <n v="0"/>
    <n v="91.788461538461533"/>
    <n v="72.920833333333348"/>
    <n v="26.5"/>
    <n v="0"/>
    <n v="0"/>
    <n v="0"/>
    <n v="0"/>
    <n v="42.821321586538467"/>
    <n v="0"/>
    <n v="1.9716666666666665"/>
  </r>
  <r>
    <d v="2020-04-01T00:00:00"/>
    <x v="0"/>
    <s v="P"/>
    <s v="Active"/>
    <n v="572"/>
    <x v="571"/>
    <s v="N"/>
    <x v="52"/>
    <n v="1007"/>
    <x v="1"/>
    <s v="Niederl. 1"/>
    <n v="1"/>
    <s v="Department"/>
    <s v="Supervisor"/>
    <s v="Non-Mgm."/>
    <s v="tech"/>
    <s v="M"/>
    <d v="2018-09-01T00:00:00"/>
    <d v="2022-02-28T00:00:00"/>
    <s v=""/>
    <n v="3"/>
    <d v="2002-01-01T00:00:00"/>
    <n v="18"/>
    <s v="J"/>
    <n v="30"/>
    <n v="2.5"/>
    <n v="39"/>
    <x v="0"/>
    <n v="1"/>
    <n v="30"/>
    <n v="0"/>
    <n v="1592"/>
    <n v="349.04600000000005"/>
    <n v="0"/>
    <n v="0"/>
    <n v="0"/>
    <n v="0"/>
    <n v="0"/>
    <n v="0"/>
    <n v="0"/>
    <n v="0"/>
    <n v="0"/>
    <n v="0"/>
    <n v="91.846153846153854"/>
    <n v="72.966666666666669"/>
    <n v="26.5"/>
    <n v="0"/>
    <n v="0"/>
    <n v="0"/>
    <n v="0"/>
    <n v="42.844506153846154"/>
    <n v="0"/>
    <n v="1.9716666666666665"/>
  </r>
  <r>
    <d v="2020-04-01T00:00:00"/>
    <x v="0"/>
    <s v="P"/>
    <s v="Active"/>
    <n v="573"/>
    <x v="572"/>
    <s v="N"/>
    <x v="52"/>
    <n v="1007"/>
    <x v="1"/>
    <s v="Niederl. 1"/>
    <n v="1"/>
    <s v="Department"/>
    <s v="Supervisor"/>
    <s v="Non-Mgm."/>
    <s v="tech"/>
    <s v="M"/>
    <d v="2018-09-01T00:00:00"/>
    <d v="2022-02-28T00:00:00"/>
    <s v=""/>
    <n v="3"/>
    <d v="2003-02-19T00:00:00"/>
    <n v="16"/>
    <s v="J"/>
    <n v="30"/>
    <n v="2.5"/>
    <n v="39"/>
    <x v="0"/>
    <n v="1"/>
    <n v="30"/>
    <n v="0"/>
    <n v="1593"/>
    <n v="349.26524999999998"/>
    <n v="0"/>
    <n v="0"/>
    <n v="0"/>
    <n v="0"/>
    <n v="0"/>
    <n v="0"/>
    <n v="0"/>
    <n v="0"/>
    <n v="0"/>
    <n v="0"/>
    <n v="91.90384615384616"/>
    <n v="73.012500000000003"/>
    <n v="26.5"/>
    <n v="0"/>
    <n v="0"/>
    <n v="0"/>
    <n v="0"/>
    <n v="42.867690721153856"/>
    <n v="0"/>
    <n v="1.9716666666666665"/>
  </r>
  <r>
    <d v="2020-04-01T00:00:00"/>
    <x v="0"/>
    <s v="P"/>
    <s v="Active"/>
    <n v="574"/>
    <x v="573"/>
    <s v="N"/>
    <x v="52"/>
    <n v="1007"/>
    <x v="1"/>
    <s v="Niederl. 1"/>
    <n v="1"/>
    <s v="Department"/>
    <s v="Supervisor"/>
    <s v="Non-Mgm."/>
    <s v="tech"/>
    <s v="M"/>
    <d v="2018-09-01T00:00:00"/>
    <d v="2022-02-28T00:00:00"/>
    <s v=""/>
    <n v="3"/>
    <d v="2002-05-07T00:00:00"/>
    <n v="17"/>
    <s v="J"/>
    <n v="30"/>
    <n v="2.5"/>
    <n v="39"/>
    <x v="0"/>
    <n v="1"/>
    <n v="30"/>
    <n v="0"/>
    <n v="1594"/>
    <n v="349.48450000000003"/>
    <n v="0"/>
    <n v="0"/>
    <n v="0"/>
    <n v="0"/>
    <n v="0"/>
    <n v="0"/>
    <n v="0"/>
    <n v="0"/>
    <n v="0"/>
    <n v="0"/>
    <n v="91.961538461538467"/>
    <n v="73.058333333333351"/>
    <n v="26.5"/>
    <n v="0"/>
    <n v="0"/>
    <n v="0"/>
    <n v="0"/>
    <n v="42.890875288461544"/>
    <n v="0"/>
    <n v="1.9716666666666665"/>
  </r>
  <r>
    <d v="2020-04-01T00:00:00"/>
    <x v="0"/>
    <s v="P"/>
    <s v="Active"/>
    <n v="575"/>
    <x v="574"/>
    <s v="N"/>
    <x v="52"/>
    <n v="1007"/>
    <x v="1"/>
    <s v="Niederl. 1"/>
    <n v="1"/>
    <s v="Department"/>
    <s v="Supervisor"/>
    <s v="Non-Mgm."/>
    <s v="tech"/>
    <s v="M"/>
    <d v="2018-09-01T00:00:00"/>
    <d v="2022-02-28T00:00:00"/>
    <s v=""/>
    <n v="3"/>
    <d v="2001-09-24T00:00:00"/>
    <n v="18"/>
    <s v="J"/>
    <n v="30"/>
    <n v="2.5"/>
    <n v="39"/>
    <x v="0"/>
    <n v="1"/>
    <n v="30"/>
    <n v="0"/>
    <n v="1595"/>
    <n v="349.70375000000001"/>
    <n v="0"/>
    <n v="0"/>
    <n v="0"/>
    <n v="0"/>
    <n v="0"/>
    <n v="0"/>
    <n v="0"/>
    <n v="0"/>
    <n v="0"/>
    <n v="0"/>
    <n v="92.019230769230759"/>
    <n v="73.104166666666671"/>
    <n v="26.5"/>
    <n v="0"/>
    <n v="0"/>
    <n v="0"/>
    <n v="0"/>
    <n v="42.914059855769231"/>
    <n v="0"/>
    <n v="1.9716666666666665"/>
  </r>
  <r>
    <d v="2020-04-01T00:00:00"/>
    <x v="0"/>
    <s v="P"/>
    <s v="Active"/>
    <n v="576"/>
    <x v="575"/>
    <s v="N"/>
    <x v="53"/>
    <n v="1012"/>
    <x v="1"/>
    <s v="Niederl. 1"/>
    <n v="1"/>
    <s v="Department"/>
    <s v="Supervisor"/>
    <s v="Non-Mgm."/>
    <s v="kfm"/>
    <s v="W"/>
    <d v="2018-09-01T00:00:00"/>
    <d v="2021-08-31T00:00:00"/>
    <s v=""/>
    <n v="2"/>
    <d v="2001-10-28T00:00:00"/>
    <n v="18"/>
    <s v="J"/>
    <n v="30"/>
    <n v="2.5"/>
    <n v="39"/>
    <x v="0"/>
    <n v="1"/>
    <n v="30"/>
    <n v="0"/>
    <n v="1596"/>
    <n v="349.923"/>
    <n v="0"/>
    <n v="0"/>
    <n v="0"/>
    <n v="0"/>
    <n v="0"/>
    <n v="0"/>
    <n v="0"/>
    <n v="0"/>
    <n v="0"/>
    <n v="0"/>
    <n v="92.076923076923066"/>
    <n v="73.150000000000006"/>
    <n v="26.5"/>
    <n v="0"/>
    <n v="0"/>
    <n v="0"/>
    <n v="0"/>
    <n v="42.937244423076926"/>
    <n v="0"/>
    <n v="1.9716666666666665"/>
  </r>
  <r>
    <d v="2020-04-01T00:00:00"/>
    <x v="0"/>
    <s v="P"/>
    <s v="Active"/>
    <n v="577"/>
    <x v="576"/>
    <s v="N"/>
    <x v="53"/>
    <n v="1012"/>
    <x v="1"/>
    <s v="Niederl. 1"/>
    <n v="1"/>
    <s v="Department"/>
    <s v="Supervisor"/>
    <s v="Non-Mgm."/>
    <s v="kfm"/>
    <s v="W"/>
    <d v="2018-09-01T00:00:00"/>
    <d v="2021-08-31T00:00:00"/>
    <s v=""/>
    <n v="2"/>
    <d v="2003-06-16T00:00:00"/>
    <n v="16"/>
    <s v="J"/>
    <n v="30"/>
    <n v="2.5"/>
    <n v="39"/>
    <x v="0"/>
    <n v="1"/>
    <n v="30"/>
    <n v="0"/>
    <n v="1597"/>
    <n v="350.14224999999999"/>
    <n v="0"/>
    <n v="0"/>
    <n v="0"/>
    <n v="0"/>
    <n v="0"/>
    <n v="0"/>
    <n v="0"/>
    <n v="0"/>
    <n v="0"/>
    <n v="0"/>
    <n v="92.134615384615387"/>
    <n v="73.19583333333334"/>
    <n v="26.5"/>
    <n v="0"/>
    <n v="0"/>
    <n v="0"/>
    <n v="0"/>
    <n v="42.960428990384621"/>
    <n v="0"/>
    <n v="1.9716666666666665"/>
  </r>
  <r>
    <d v="2020-04-01T00:00:00"/>
    <x v="0"/>
    <s v="P"/>
    <s v="Active"/>
    <n v="578"/>
    <x v="577"/>
    <s v="N"/>
    <x v="53"/>
    <n v="1012"/>
    <x v="1"/>
    <s v="Niederl. 1"/>
    <n v="1"/>
    <s v="Department"/>
    <s v="Supervisor"/>
    <s v="Non-Mgm."/>
    <s v="kfm"/>
    <s v="W"/>
    <d v="2018-09-01T00:00:00"/>
    <d v="2021-08-31T00:00:00"/>
    <s v=""/>
    <n v="2"/>
    <d v="2002-04-04T00:00:00"/>
    <n v="17"/>
    <s v="J"/>
    <n v="30"/>
    <n v="2.5"/>
    <n v="39"/>
    <x v="0"/>
    <n v="1"/>
    <n v="30"/>
    <n v="0"/>
    <n v="1598"/>
    <n v="350.36150000000004"/>
    <n v="0"/>
    <n v="0"/>
    <n v="0"/>
    <n v="0"/>
    <n v="0"/>
    <n v="0"/>
    <n v="0"/>
    <n v="0"/>
    <n v="0"/>
    <n v="0"/>
    <n v="92.192307692307693"/>
    <n v="73.241666666666674"/>
    <n v="26.5"/>
    <n v="0"/>
    <n v="0"/>
    <n v="0"/>
    <n v="0"/>
    <n v="42.983613557692308"/>
    <n v="0"/>
    <n v="1.9716666666666665"/>
  </r>
  <r>
    <d v="2020-04-01T00:00:00"/>
    <x v="0"/>
    <s v="P"/>
    <s v="Active"/>
    <n v="579"/>
    <x v="578"/>
    <s v="N"/>
    <x v="53"/>
    <n v="1012"/>
    <x v="1"/>
    <s v="Niederl. 1"/>
    <n v="1"/>
    <s v="Department"/>
    <s v="Supervisor"/>
    <s v="Non-Mgm."/>
    <s v="kfm"/>
    <s v="M"/>
    <d v="2018-09-01T00:00:00"/>
    <d v="2021-08-31T00:00:00"/>
    <s v=""/>
    <n v="2"/>
    <d v="2001-12-29T00:00:00"/>
    <n v="18"/>
    <s v="J"/>
    <n v="30"/>
    <n v="2.5"/>
    <n v="39"/>
    <x v="0"/>
    <n v="1"/>
    <n v="30"/>
    <n v="0"/>
    <n v="1599"/>
    <n v="350.58074999999997"/>
    <n v="0"/>
    <n v="0"/>
    <n v="0"/>
    <n v="0"/>
    <n v="0"/>
    <n v="0"/>
    <n v="0"/>
    <n v="0"/>
    <n v="0"/>
    <n v="0"/>
    <n v="92.25"/>
    <n v="73.287500000000009"/>
    <n v="26.5"/>
    <n v="0"/>
    <n v="0"/>
    <n v="0"/>
    <n v="0"/>
    <n v="43.00679812500001"/>
    <n v="0"/>
    <n v="1.9716666666666665"/>
  </r>
  <r>
    <d v="2020-04-01T00:00:00"/>
    <x v="0"/>
    <s v="P"/>
    <s v="Active"/>
    <n v="580"/>
    <x v="579"/>
    <s v="N"/>
    <x v="52"/>
    <n v="1007"/>
    <x v="1"/>
    <s v="Niederl. 1"/>
    <n v="1"/>
    <s v="Department"/>
    <s v="Supervisor"/>
    <s v="Non-Mgm."/>
    <s v="tech"/>
    <s v="M"/>
    <d v="2018-09-01T00:00:00"/>
    <d v="2022-02-28T00:00:00"/>
    <s v=""/>
    <n v="3"/>
    <d v="2003-01-17T00:00:00"/>
    <n v="17"/>
    <s v="J"/>
    <n v="30"/>
    <n v="2.5"/>
    <n v="39"/>
    <x v="0"/>
    <n v="1"/>
    <n v="30"/>
    <n v="0"/>
    <n v="1600"/>
    <n v="350.8"/>
    <n v="0"/>
    <n v="0"/>
    <n v="0"/>
    <n v="0"/>
    <n v="0"/>
    <n v="0"/>
    <n v="0"/>
    <n v="0"/>
    <n v="0"/>
    <n v="0"/>
    <n v="92.307692307692307"/>
    <n v="73.333333333333343"/>
    <n v="26.5"/>
    <n v="0"/>
    <n v="0"/>
    <n v="0"/>
    <n v="0"/>
    <n v="43.029982692307691"/>
    <n v="0"/>
    <n v="1.9716666666666665"/>
  </r>
  <r>
    <d v="2020-04-01T00:00:00"/>
    <x v="0"/>
    <s v="P"/>
    <s v="Active"/>
    <n v="581"/>
    <x v="580"/>
    <s v="N"/>
    <x v="51"/>
    <n v="1092"/>
    <x v="0"/>
    <s v="Niederl. 3"/>
    <n v="1"/>
    <s v="Department"/>
    <s v="Supervisor"/>
    <s v="Non-Mgm."/>
    <s v="kfm"/>
    <s v="M"/>
    <d v="2018-09-01T00:00:00"/>
    <d v="2021-08-31T00:00:00"/>
    <s v=""/>
    <n v="2"/>
    <d v="2001-07-07T00:00:00"/>
    <n v="18"/>
    <s v="J"/>
    <n v="30"/>
    <n v="2.5"/>
    <n v="39"/>
    <x v="0"/>
    <n v="1"/>
    <n v="30"/>
    <n v="0"/>
    <n v="1601"/>
    <n v="351.01925000000006"/>
    <n v="0"/>
    <n v="0"/>
    <n v="0"/>
    <n v="0"/>
    <n v="0"/>
    <n v="0"/>
    <n v="0"/>
    <n v="0"/>
    <n v="0"/>
    <n v="0"/>
    <n v="92.365384615384627"/>
    <n v="73.379166666666663"/>
    <n v="26.5"/>
    <n v="0"/>
    <n v="0"/>
    <n v="0"/>
    <n v="0"/>
    <n v="43.053167259615392"/>
    <n v="0"/>
    <n v="1.9716666666666665"/>
  </r>
  <r>
    <d v="2020-04-01T00:00:00"/>
    <x v="0"/>
    <s v="P"/>
    <s v="Active"/>
    <n v="582"/>
    <x v="581"/>
    <s v="N"/>
    <x v="51"/>
    <n v="1092"/>
    <x v="0"/>
    <s v="Niederl. 3"/>
    <n v="1"/>
    <s v="Department"/>
    <s v="Supervisor"/>
    <s v="Non-Mgm."/>
    <s v="kfm"/>
    <s v="M"/>
    <d v="2018-09-01T00:00:00"/>
    <d v="2021-08-31T00:00:00"/>
    <s v=""/>
    <n v="2"/>
    <d v="1996-07-26T00:00:00"/>
    <n v="23"/>
    <s v="J"/>
    <n v="30"/>
    <n v="2.5"/>
    <n v="39"/>
    <x v="0"/>
    <n v="1"/>
    <n v="30"/>
    <n v="0"/>
    <n v="1602"/>
    <n v="351.23849999999999"/>
    <n v="0"/>
    <n v="0"/>
    <n v="0"/>
    <n v="0"/>
    <n v="0"/>
    <n v="0"/>
    <n v="0"/>
    <n v="0"/>
    <n v="0"/>
    <n v="0"/>
    <n v="92.42307692307692"/>
    <n v="73.425000000000011"/>
    <n v="26.5"/>
    <n v="0"/>
    <n v="0"/>
    <n v="0"/>
    <n v="0"/>
    <n v="43.07635182692308"/>
    <n v="0"/>
    <n v="1.9716666666666665"/>
  </r>
  <r>
    <d v="2020-04-01T00:00:00"/>
    <x v="0"/>
    <s v="P"/>
    <s v="Active"/>
    <n v="583"/>
    <x v="582"/>
    <s v="N"/>
    <x v="51"/>
    <n v="1092"/>
    <x v="0"/>
    <s v="Niederl. 3"/>
    <n v="1"/>
    <s v="Department"/>
    <s v="Supervisor"/>
    <s v="Non-Mgm."/>
    <s v="kfm"/>
    <s v="M"/>
    <d v="2018-09-01T00:00:00"/>
    <d v="2021-08-31T00:00:00"/>
    <s v=""/>
    <n v="2"/>
    <d v="1998-04-04T00:00:00"/>
    <n v="21"/>
    <s v="J"/>
    <n v="30"/>
    <n v="2.5"/>
    <n v="39"/>
    <x v="0"/>
    <n v="1"/>
    <n v="30"/>
    <n v="0"/>
    <n v="1603"/>
    <n v="351.45775000000003"/>
    <n v="0"/>
    <n v="0"/>
    <n v="0"/>
    <n v="0"/>
    <n v="0"/>
    <n v="0"/>
    <n v="0"/>
    <n v="0"/>
    <n v="0"/>
    <n v="0"/>
    <n v="92.480769230769226"/>
    <n v="73.470833333333346"/>
    <n v="26.5"/>
    <n v="0"/>
    <n v="0"/>
    <n v="0"/>
    <n v="0"/>
    <n v="43.099536394230775"/>
    <n v="0"/>
    <n v="1.9716666666666665"/>
  </r>
  <r>
    <d v="2020-04-01T00:00:00"/>
    <x v="0"/>
    <s v="P"/>
    <s v="Active"/>
    <n v="584"/>
    <x v="583"/>
    <s v="N"/>
    <x v="51"/>
    <n v="1092"/>
    <x v="0"/>
    <s v="Niederl. 3"/>
    <n v="1"/>
    <s v="Department"/>
    <s v="Supervisor"/>
    <s v="Non-Mgm."/>
    <s v="kfm"/>
    <s v="M"/>
    <d v="2018-09-01T00:00:00"/>
    <d v="2021-08-31T00:00:00"/>
    <s v=""/>
    <n v="2"/>
    <d v="2001-02-23T00:00:00"/>
    <n v="18"/>
    <s v="J"/>
    <n v="30"/>
    <n v="2.5"/>
    <n v="39"/>
    <x v="0"/>
    <n v="1"/>
    <n v="30"/>
    <n v="0"/>
    <n v="1604"/>
    <n v="351.67700000000002"/>
    <n v="0"/>
    <n v="0"/>
    <n v="0"/>
    <n v="0"/>
    <n v="0"/>
    <n v="0"/>
    <n v="0"/>
    <n v="0"/>
    <n v="0"/>
    <n v="0"/>
    <n v="92.538461538461533"/>
    <n v="73.516666666666666"/>
    <n v="26.5"/>
    <n v="0"/>
    <n v="0"/>
    <n v="0"/>
    <n v="0"/>
    <n v="43.122720961538462"/>
    <n v="0"/>
    <n v="1.9716666666666665"/>
  </r>
  <r>
    <d v="2020-04-01T00:00:00"/>
    <x v="0"/>
    <s v="P"/>
    <s v="Active"/>
    <n v="585"/>
    <x v="584"/>
    <s v="N"/>
    <x v="51"/>
    <n v="1092"/>
    <x v="8"/>
    <s v="Niederl. 2"/>
    <n v="1"/>
    <s v="Department"/>
    <s v="Supervisor"/>
    <s v="Non-Mgm."/>
    <s v="tech"/>
    <s v="M"/>
    <d v="2018-09-01T00:00:00"/>
    <d v="2021-08-31T00:00:00"/>
    <s v=""/>
    <n v="2"/>
    <d v="2002-08-13T00:00:00"/>
    <n v="17"/>
    <s v="J"/>
    <n v="30"/>
    <n v="2.5"/>
    <n v="39"/>
    <x v="0"/>
    <n v="1"/>
    <n v="30"/>
    <n v="0"/>
    <n v="1605"/>
    <n v="351.89625000000001"/>
    <n v="0"/>
    <n v="0"/>
    <n v="0"/>
    <n v="0"/>
    <n v="0"/>
    <n v="0"/>
    <n v="0"/>
    <n v="0"/>
    <n v="0"/>
    <n v="0"/>
    <n v="92.59615384615384"/>
    <n v="73.5625"/>
    <n v="26.5"/>
    <n v="0"/>
    <n v="0"/>
    <n v="0"/>
    <n v="0"/>
    <n v="43.145905528846157"/>
    <n v="0"/>
    <n v="1.9716666666666665"/>
  </r>
  <r>
    <d v="2020-04-01T00:00:00"/>
    <x v="0"/>
    <s v="P"/>
    <s v="Active"/>
    <n v="586"/>
    <x v="585"/>
    <s v="N"/>
    <x v="9"/>
    <n v="1087"/>
    <x v="0"/>
    <s v="Niederl. 3"/>
    <n v="1"/>
    <s v="Department"/>
    <s v="Supervisor"/>
    <s v="Non-Mgm."/>
    <s v="ang."/>
    <s v="M"/>
    <d v="2018-09-01T00:00:00"/>
    <m/>
    <s v=""/>
    <n v="1"/>
    <d v="1993-11-20T00:00:00"/>
    <n v="26"/>
    <s v="N"/>
    <n v="30"/>
    <n v="2.5"/>
    <n v="39"/>
    <x v="0"/>
    <n v="1"/>
    <n v="30"/>
    <n v="0"/>
    <n v="1606"/>
    <n v="352.1155"/>
    <n v="0"/>
    <n v="0"/>
    <n v="0"/>
    <n v="0"/>
    <n v="0"/>
    <n v="0"/>
    <n v="0"/>
    <n v="0"/>
    <n v="0"/>
    <n v="0"/>
    <n v="0"/>
    <n v="0"/>
    <n v="26.5"/>
    <n v="0"/>
    <n v="0"/>
    <n v="0"/>
    <n v="0"/>
    <n v="5.9346750000000004"/>
    <n v="0"/>
    <n v="1.9716666666666665"/>
  </r>
  <r>
    <d v="2020-04-01T00:00:00"/>
    <x v="0"/>
    <s v="P"/>
    <s v="Active"/>
    <n v="587"/>
    <x v="586"/>
    <s v="N"/>
    <x v="26"/>
    <n v="1091"/>
    <x v="0"/>
    <s v="Niederl. 3"/>
    <n v="1"/>
    <s v="Department"/>
    <s v="Supervisor"/>
    <s v="Non-Mgm."/>
    <s v="ang."/>
    <s v="W"/>
    <d v="2018-09-01T00:00:00"/>
    <m/>
    <s v=""/>
    <n v="1"/>
    <d v="1980-02-21T00:00:00"/>
    <n v="39"/>
    <s v="N"/>
    <n v="30"/>
    <n v="2.5"/>
    <n v="39"/>
    <x v="0"/>
    <n v="1"/>
    <n v="30"/>
    <n v="0"/>
    <n v="1607"/>
    <n v="352.33474999999999"/>
    <n v="0"/>
    <n v="0"/>
    <n v="0"/>
    <n v="0"/>
    <n v="0"/>
    <n v="0"/>
    <n v="0"/>
    <n v="0"/>
    <n v="0"/>
    <n v="0"/>
    <n v="0"/>
    <n v="0"/>
    <n v="26.5"/>
    <n v="0"/>
    <n v="0"/>
    <n v="0"/>
    <n v="0"/>
    <n v="5.9346750000000004"/>
    <n v="0"/>
    <n v="1.9716666666666665"/>
  </r>
  <r>
    <d v="2020-04-01T00:00:00"/>
    <x v="0"/>
    <s v="P"/>
    <s v="Active"/>
    <n v="588"/>
    <x v="587"/>
    <s v="N"/>
    <x v="22"/>
    <n v="1029"/>
    <x v="6"/>
    <s v="Niederl. 10"/>
    <n v="1"/>
    <s v="Department"/>
    <s v="Supervisor"/>
    <s v="Non-Mgm."/>
    <s v="ang."/>
    <s v="M"/>
    <d v="2018-09-01T00:00:00"/>
    <m/>
    <s v=""/>
    <n v="1"/>
    <d v="1982-02-03T00:00:00"/>
    <n v="37"/>
    <s v="J"/>
    <n v="30"/>
    <n v="2.5"/>
    <n v="39"/>
    <x v="0"/>
    <n v="1"/>
    <n v="30"/>
    <n v="0"/>
    <n v="1608"/>
    <n v="352.55400000000003"/>
    <n v="0"/>
    <n v="0"/>
    <n v="0"/>
    <n v="0"/>
    <n v="0"/>
    <n v="0"/>
    <n v="0"/>
    <n v="0"/>
    <n v="0"/>
    <n v="0"/>
    <n v="92.769230769230774"/>
    <n v="73.7"/>
    <n v="26.5"/>
    <n v="0"/>
    <n v="0"/>
    <n v="0"/>
    <n v="0"/>
    <n v="43.215459230769234"/>
    <n v="0"/>
    <n v="1.9716666666666665"/>
  </r>
  <r>
    <d v="2020-04-01T00:00:00"/>
    <x v="0"/>
    <s v="P"/>
    <s v="Active"/>
    <n v="589"/>
    <x v="588"/>
    <s v="N"/>
    <x v="22"/>
    <n v="1023"/>
    <x v="7"/>
    <s v="Niederl. 9"/>
    <n v="1"/>
    <s v="Department"/>
    <s v="Supervisor"/>
    <s v="Non-Mgm."/>
    <s v="ang."/>
    <s v="M"/>
    <d v="2018-09-15T00:00:00"/>
    <m/>
    <s v=""/>
    <n v="1"/>
    <d v="1983-09-24T00:00:00"/>
    <n v="36"/>
    <s v="J"/>
    <n v="30"/>
    <n v="2.5"/>
    <n v="39"/>
    <x v="0"/>
    <n v="1"/>
    <n v="30"/>
    <n v="0"/>
    <n v="1609"/>
    <n v="352.77325000000002"/>
    <n v="0"/>
    <n v="0"/>
    <n v="0"/>
    <n v="0"/>
    <n v="0"/>
    <n v="0"/>
    <n v="0"/>
    <n v="0"/>
    <n v="0"/>
    <n v="0"/>
    <n v="92.82692307692308"/>
    <n v="73.745833333333351"/>
    <n v="26.5"/>
    <n v="0"/>
    <n v="0"/>
    <n v="0"/>
    <n v="0"/>
    <n v="43.238643798076929"/>
    <n v="0"/>
    <n v="1.9716666666666665"/>
  </r>
  <r>
    <d v="2020-04-01T00:00:00"/>
    <x v="0"/>
    <s v="P"/>
    <s v="Active"/>
    <n v="590"/>
    <x v="589"/>
    <s v="N"/>
    <x v="36"/>
    <n v="1054"/>
    <x v="8"/>
    <s v="Niederl. 2"/>
    <n v="1"/>
    <s v="Department"/>
    <s v="Supervisor"/>
    <s v="Non-Mgm."/>
    <s v="ang."/>
    <s v="M"/>
    <d v="2018-09-01T00:00:00"/>
    <m/>
    <s v=""/>
    <n v="1"/>
    <d v="1966-06-18T00:00:00"/>
    <n v="53"/>
    <s v="N"/>
    <n v="30"/>
    <n v="2.5"/>
    <n v="39"/>
    <x v="0"/>
    <n v="1"/>
    <n v="30"/>
    <n v="0"/>
    <n v="1610"/>
    <n v="352.99250000000001"/>
    <n v="0"/>
    <n v="0"/>
    <n v="0"/>
    <n v="0"/>
    <n v="0"/>
    <n v="0"/>
    <n v="0"/>
    <n v="0"/>
    <n v="0"/>
    <n v="0"/>
    <n v="0"/>
    <n v="0"/>
    <n v="26.5"/>
    <n v="0"/>
    <n v="0"/>
    <n v="0"/>
    <n v="0"/>
    <n v="5.9346750000000004"/>
    <n v="0"/>
    <n v="1.9716666666666665"/>
  </r>
  <r>
    <d v="2020-04-01T00:00:00"/>
    <x v="0"/>
    <s v="P"/>
    <s v="Active"/>
    <n v="591"/>
    <x v="590"/>
    <s v="N"/>
    <x v="22"/>
    <n v="1023"/>
    <x v="7"/>
    <s v="Niederl. 9"/>
    <n v="1"/>
    <s v="Department"/>
    <s v="Supervisor"/>
    <s v="Non-Mgm."/>
    <s v="ang."/>
    <s v="M"/>
    <d v="2018-09-01T00:00:00"/>
    <m/>
    <s v=""/>
    <n v="1"/>
    <d v="1989-08-25T00:00:00"/>
    <n v="30"/>
    <s v="J"/>
    <n v="30"/>
    <n v="2.5"/>
    <n v="39"/>
    <x v="0"/>
    <n v="1"/>
    <n v="30"/>
    <n v="0"/>
    <n v="1611"/>
    <n v="353.21175000000005"/>
    <n v="0"/>
    <n v="0"/>
    <n v="0"/>
    <n v="0"/>
    <n v="0"/>
    <n v="0"/>
    <n v="0"/>
    <n v="0"/>
    <n v="0"/>
    <n v="0"/>
    <n v="92.942307692307693"/>
    <n v="73.837500000000006"/>
    <n v="26.5"/>
    <n v="0"/>
    <n v="0"/>
    <n v="0"/>
    <n v="0"/>
    <n v="43.285012932692311"/>
    <n v="0"/>
    <n v="1.9716666666666665"/>
  </r>
  <r>
    <d v="2020-04-01T00:00:00"/>
    <x v="0"/>
    <s v="P"/>
    <s v="Active"/>
    <n v="592"/>
    <x v="591"/>
    <s v="N"/>
    <x v="22"/>
    <n v="1053"/>
    <x v="3"/>
    <s v="Niederl. 8"/>
    <n v="1"/>
    <s v="Department"/>
    <s v="Supervisor"/>
    <s v="Non-Mgm."/>
    <s v="ang."/>
    <s v="M"/>
    <d v="2018-09-01T00:00:00"/>
    <m/>
    <s v=""/>
    <n v="1"/>
    <d v="1961-09-04T00:00:00"/>
    <n v="58"/>
    <s v="J"/>
    <n v="30"/>
    <n v="2.5"/>
    <n v="39"/>
    <x v="0"/>
    <n v="1"/>
    <n v="30"/>
    <n v="0"/>
    <n v="1612"/>
    <n v="353.43100000000004"/>
    <n v="0"/>
    <n v="0"/>
    <n v="0"/>
    <n v="0"/>
    <n v="0"/>
    <n v="0"/>
    <n v="0"/>
    <n v="0"/>
    <n v="0"/>
    <n v="0"/>
    <n v="93"/>
    <n v="73.88333333333334"/>
    <n v="26.5"/>
    <n v="0"/>
    <n v="0"/>
    <n v="0"/>
    <n v="0"/>
    <n v="43.308197499999999"/>
    <n v="0"/>
    <n v="1.9716666666666665"/>
  </r>
  <r>
    <d v="2020-04-01T00:00:00"/>
    <x v="0"/>
    <s v="P"/>
    <s v="Active"/>
    <n v="593"/>
    <x v="592"/>
    <s v="N"/>
    <x v="0"/>
    <n v="1090"/>
    <x v="0"/>
    <s v="Niederl. 3"/>
    <n v="1"/>
    <s v="Department"/>
    <s v="Supervisor"/>
    <s v="Non-Mgm."/>
    <s v="ang."/>
    <s v="M"/>
    <d v="2018-09-15T00:00:00"/>
    <m/>
    <s v=""/>
    <n v="1"/>
    <d v="1982-08-24T00:00:00"/>
    <n v="37"/>
    <s v="N"/>
    <n v="30"/>
    <n v="2.5"/>
    <n v="39"/>
    <x v="0"/>
    <n v="1"/>
    <n v="30"/>
    <n v="0"/>
    <n v="1613"/>
    <n v="353.65025000000003"/>
    <n v="0"/>
    <n v="0"/>
    <n v="0"/>
    <n v="0"/>
    <n v="0"/>
    <n v="0"/>
    <n v="0"/>
    <n v="0"/>
    <n v="0"/>
    <n v="0"/>
    <n v="0"/>
    <n v="0"/>
    <n v="26.5"/>
    <n v="0"/>
    <n v="0"/>
    <n v="0"/>
    <n v="0"/>
    <n v="5.9346750000000004"/>
    <n v="0"/>
    <n v="1.9716666666666665"/>
  </r>
  <r>
    <d v="2020-04-01T00:00:00"/>
    <x v="0"/>
    <s v="P"/>
    <s v="Active"/>
    <n v="594"/>
    <x v="593"/>
    <s v="N"/>
    <x v="22"/>
    <n v="1060"/>
    <x v="2"/>
    <s v="Niederl. 7"/>
    <n v="1"/>
    <s v="Department"/>
    <s v="Supervisor"/>
    <s v="Non-Mgm."/>
    <s v="ang."/>
    <s v="M"/>
    <d v="2018-09-15T00:00:00"/>
    <m/>
    <s v=""/>
    <n v="1"/>
    <d v="1988-11-14T00:00:00"/>
    <n v="31"/>
    <s v="J"/>
    <n v="30"/>
    <n v="2.5"/>
    <n v="39"/>
    <x v="0"/>
    <n v="1"/>
    <n v="30"/>
    <n v="0"/>
    <n v="1614"/>
    <n v="353.86950000000002"/>
    <n v="0"/>
    <n v="0"/>
    <n v="0"/>
    <n v="0"/>
    <n v="0"/>
    <n v="0"/>
    <n v="0"/>
    <n v="0"/>
    <n v="0"/>
    <n v="0"/>
    <n v="93.115384615384613"/>
    <n v="73.975000000000009"/>
    <n v="26.5"/>
    <n v="0"/>
    <n v="0"/>
    <n v="0"/>
    <n v="0"/>
    <n v="43.354566634615388"/>
    <n v="0"/>
    <n v="1.9716666666666665"/>
  </r>
  <r>
    <d v="2020-04-01T00:00:00"/>
    <x v="0"/>
    <s v="P"/>
    <s v="Active"/>
    <n v="595"/>
    <x v="594"/>
    <s v="N"/>
    <x v="53"/>
    <n v="1012"/>
    <x v="1"/>
    <s v="Niederl. 1"/>
    <n v="1"/>
    <s v="Department"/>
    <s v="Supervisor"/>
    <s v="Non-Mgm."/>
    <s v="kfm"/>
    <s v="M"/>
    <d v="2018-09-01T00:00:00"/>
    <d v="2021-08-31T00:00:00"/>
    <s v=""/>
    <n v="2"/>
    <d v="2000-06-09T00:00:00"/>
    <n v="19"/>
    <s v="J"/>
    <n v="30"/>
    <n v="2.5"/>
    <n v="39"/>
    <x v="0"/>
    <n v="1"/>
    <n v="30"/>
    <n v="0"/>
    <n v="1615"/>
    <n v="354.08875"/>
    <n v="0"/>
    <n v="0"/>
    <n v="0"/>
    <n v="0"/>
    <n v="0"/>
    <n v="0"/>
    <n v="0"/>
    <n v="0"/>
    <n v="0"/>
    <n v="0"/>
    <n v="93.173076923076934"/>
    <n v="74.020833333333343"/>
    <n v="26.5"/>
    <n v="0"/>
    <n v="0"/>
    <n v="0"/>
    <n v="0"/>
    <n v="43.377751201923083"/>
    <n v="0"/>
    <n v="1.9716666666666665"/>
  </r>
  <r>
    <d v="2020-04-01T00:00:00"/>
    <x v="0"/>
    <s v="P"/>
    <s v="Active"/>
    <n v="596"/>
    <x v="595"/>
    <s v="N"/>
    <x v="16"/>
    <n v="1067"/>
    <x v="11"/>
    <s v="Niederl. 12"/>
    <n v="1"/>
    <s v="Department"/>
    <s v="Supervisor"/>
    <s v="Non-Mgm."/>
    <s v="ang."/>
    <s v="W"/>
    <d v="2018-09-17T00:00:00"/>
    <m/>
    <s v=""/>
    <n v="1"/>
    <d v="1999-06-02T00:00:00"/>
    <n v="20"/>
    <s v="N"/>
    <n v="30"/>
    <n v="2.5"/>
    <n v="39"/>
    <x v="0"/>
    <n v="1"/>
    <n v="30"/>
    <n v="0"/>
    <n v="1616"/>
    <n v="354.30799999999999"/>
    <n v="0"/>
    <n v="0"/>
    <n v="0"/>
    <n v="0"/>
    <n v="0"/>
    <n v="0"/>
    <n v="0"/>
    <n v="0"/>
    <n v="0"/>
    <n v="0"/>
    <n v="0"/>
    <n v="0"/>
    <n v="26.5"/>
    <n v="0"/>
    <n v="0"/>
    <n v="0"/>
    <n v="0"/>
    <n v="5.9346750000000004"/>
    <n v="0"/>
    <n v="1.9716666666666665"/>
  </r>
  <r>
    <d v="2020-04-01T00:00:00"/>
    <x v="0"/>
    <s v="P"/>
    <s v="Active"/>
    <n v="597"/>
    <x v="596"/>
    <s v="N"/>
    <x v="37"/>
    <n v="1005"/>
    <x v="1"/>
    <s v="Niederl. 1"/>
    <n v="1"/>
    <s v="Department"/>
    <s v="Supervisor"/>
    <s v="Non-Mgm."/>
    <s v="ang."/>
    <s v="M"/>
    <d v="2018-09-01T00:00:00"/>
    <m/>
    <s v=""/>
    <n v="1"/>
    <d v="1992-02-03T00:00:00"/>
    <n v="27"/>
    <s v="N"/>
    <n v="30"/>
    <n v="2.5"/>
    <n v="39"/>
    <x v="0"/>
    <n v="1"/>
    <n v="30"/>
    <n v="0"/>
    <n v="1617"/>
    <n v="354.52725000000004"/>
    <n v="0"/>
    <n v="0"/>
    <n v="0"/>
    <n v="0"/>
    <n v="0"/>
    <n v="0"/>
    <n v="0"/>
    <n v="0"/>
    <n v="0"/>
    <n v="0"/>
    <n v="0"/>
    <n v="0"/>
    <n v="26.5"/>
    <n v="0"/>
    <n v="0"/>
    <n v="0"/>
    <n v="0"/>
    <n v="5.9346750000000004"/>
    <n v="0"/>
    <n v="1.9716666666666665"/>
  </r>
  <r>
    <d v="2020-04-01T00:00:00"/>
    <x v="0"/>
    <s v="P"/>
    <s v="Active"/>
    <n v="598"/>
    <x v="597"/>
    <s v="N"/>
    <x v="17"/>
    <n v="1088"/>
    <x v="0"/>
    <s v="Niederl. 3"/>
    <n v="1"/>
    <s v="Department"/>
    <s v="Supervisor"/>
    <s v="Non-Mgm."/>
    <s v="ang."/>
    <s v="W"/>
    <d v="2018-10-01T00:00:00"/>
    <m/>
    <s v=""/>
    <n v="1"/>
    <d v="1978-03-11T00:00:00"/>
    <n v="41"/>
    <s v="N"/>
    <n v="30"/>
    <n v="2.5"/>
    <n v="39"/>
    <x v="0"/>
    <n v="1"/>
    <n v="30"/>
    <n v="0"/>
    <n v="1618"/>
    <n v="354.74649999999997"/>
    <n v="0"/>
    <n v="0"/>
    <n v="0"/>
    <n v="0"/>
    <n v="0"/>
    <n v="0"/>
    <n v="0"/>
    <n v="0"/>
    <n v="0"/>
    <n v="0"/>
    <n v="0"/>
    <n v="0"/>
    <n v="26.5"/>
    <n v="0"/>
    <n v="0"/>
    <n v="0"/>
    <n v="0"/>
    <n v="5.9346750000000004"/>
    <n v="0"/>
    <n v="1.9716666666666665"/>
  </r>
  <r>
    <d v="2020-04-01T00:00:00"/>
    <x v="0"/>
    <s v="P"/>
    <s v="Active"/>
    <n v="599"/>
    <x v="598"/>
    <s v="N"/>
    <x v="49"/>
    <n v="1072"/>
    <x v="0"/>
    <s v="Niederl. 3"/>
    <n v="1"/>
    <s v="Department"/>
    <s v="Supervisor"/>
    <s v="Non-Mgm."/>
    <s v="ang."/>
    <s v="W"/>
    <d v="2018-10-01T00:00:00"/>
    <m/>
    <s v=""/>
    <n v="1"/>
    <d v="1983-03-04T00:00:00"/>
    <n v="36"/>
    <s v="N"/>
    <n v="30"/>
    <n v="2.5"/>
    <n v="39"/>
    <x v="0"/>
    <n v="1"/>
    <n v="30"/>
    <n v="0"/>
    <n v="1619"/>
    <n v="354.96575000000001"/>
    <n v="0"/>
    <n v="0"/>
    <n v="0"/>
    <n v="0"/>
    <n v="0"/>
    <n v="0"/>
    <n v="0"/>
    <n v="0"/>
    <n v="0"/>
    <n v="0"/>
    <n v="0"/>
    <n v="0"/>
    <n v="26.5"/>
    <n v="0"/>
    <n v="0"/>
    <n v="0"/>
    <n v="0"/>
    <n v="5.9346750000000004"/>
    <n v="0"/>
    <n v="1.9716666666666665"/>
  </r>
  <r>
    <d v="2020-04-01T00:00:00"/>
    <x v="0"/>
    <s v="P"/>
    <s v="Active"/>
    <n v="600"/>
    <x v="599"/>
    <s v="N"/>
    <x v="11"/>
    <n v="1082"/>
    <x v="0"/>
    <s v="Niederl. 3"/>
    <n v="1"/>
    <s v="Department"/>
    <s v="Supervisor"/>
    <s v="Non-Mgm."/>
    <s v="ang."/>
    <s v="M"/>
    <d v="2018-10-01T00:00:00"/>
    <m/>
    <s v=""/>
    <n v="1"/>
    <d v="1983-05-09T00:00:00"/>
    <n v="36"/>
    <s v="N"/>
    <n v="30"/>
    <n v="2.5"/>
    <n v="39"/>
    <x v="0"/>
    <n v="1"/>
    <n v="30"/>
    <n v="0"/>
    <n v="1620"/>
    <n v="355.18500000000006"/>
    <n v="0"/>
    <n v="0"/>
    <n v="0"/>
    <n v="0"/>
    <n v="0"/>
    <n v="0"/>
    <n v="0"/>
    <n v="0"/>
    <n v="0"/>
    <n v="0"/>
    <n v="0"/>
    <n v="0"/>
    <n v="26.5"/>
    <n v="0"/>
    <n v="0"/>
    <n v="0"/>
    <n v="0"/>
    <n v="5.9346750000000004"/>
    <n v="0"/>
    <n v="1.9716666666666665"/>
  </r>
  <r>
    <d v="2020-04-01T00:00:00"/>
    <x v="0"/>
    <s v="P"/>
    <s v="Active"/>
    <n v="601"/>
    <x v="600"/>
    <s v="N"/>
    <x v="16"/>
    <n v="1031"/>
    <x v="5"/>
    <s v="Niederl. 5"/>
    <n v="1"/>
    <s v="Department"/>
    <s v="Supervisor"/>
    <s v="Non-Mgm."/>
    <s v="ang."/>
    <s v="M"/>
    <d v="2018-10-15T00:00:00"/>
    <m/>
    <s v=""/>
    <n v="1"/>
    <d v="1963-11-16T00:00:00"/>
    <n v="56"/>
    <s v="J"/>
    <n v="30"/>
    <n v="2.5"/>
    <n v="39"/>
    <x v="0"/>
    <n v="1"/>
    <n v="30"/>
    <n v="0"/>
    <n v="1621"/>
    <n v="355.40424999999999"/>
    <n v="0"/>
    <n v="0"/>
    <n v="0"/>
    <n v="0"/>
    <n v="0"/>
    <n v="0"/>
    <n v="0"/>
    <n v="0"/>
    <n v="0"/>
    <n v="0"/>
    <n v="93.519230769230774"/>
    <n v="74.295833333333348"/>
    <n v="26.5"/>
    <n v="0"/>
    <n v="0"/>
    <n v="0"/>
    <n v="0"/>
    <n v="43.516858605769237"/>
    <n v="0"/>
    <n v="1.9716666666666665"/>
  </r>
  <r>
    <d v="2020-04-01T00:00:00"/>
    <x v="0"/>
    <s v="P"/>
    <s v="Active"/>
    <n v="602"/>
    <x v="601"/>
    <s v="N"/>
    <x v="17"/>
    <n v="1088"/>
    <x v="0"/>
    <s v="Niederl. 3"/>
    <n v="1"/>
    <s v="Department"/>
    <s v="Supervisor"/>
    <s v="Non-Mgm."/>
    <s v="ang."/>
    <s v="M"/>
    <d v="2018-10-01T00:00:00"/>
    <m/>
    <s v=""/>
    <n v="1"/>
    <d v="1990-11-28T00:00:00"/>
    <n v="29"/>
    <s v="N"/>
    <n v="30"/>
    <n v="2.5"/>
    <n v="39"/>
    <x v="0"/>
    <n v="1"/>
    <n v="30"/>
    <n v="0"/>
    <n v="1622"/>
    <n v="355.62350000000004"/>
    <n v="0"/>
    <n v="0"/>
    <n v="0"/>
    <n v="0"/>
    <n v="0"/>
    <n v="0"/>
    <n v="0"/>
    <n v="0"/>
    <n v="0"/>
    <n v="0"/>
    <n v="0"/>
    <n v="0"/>
    <n v="26.5"/>
    <n v="0"/>
    <n v="0"/>
    <n v="0"/>
    <n v="0"/>
    <n v="5.9346750000000004"/>
    <n v="0"/>
    <n v="1.9716666666666665"/>
  </r>
  <r>
    <d v="2020-04-01T00:00:00"/>
    <x v="0"/>
    <s v="P"/>
    <s v="Active"/>
    <n v="603"/>
    <x v="602"/>
    <s v="N"/>
    <x v="5"/>
    <n v="1093"/>
    <x v="0"/>
    <s v="Niederl. 3"/>
    <n v="1"/>
    <s v="Department"/>
    <s v="Supervisor"/>
    <s v="Non-Mgm."/>
    <s v="ang."/>
    <s v="M"/>
    <d v="2018-10-01T00:00:00"/>
    <m/>
    <s v=""/>
    <n v="1"/>
    <d v="1978-09-15T00:00:00"/>
    <n v="41"/>
    <s v="N"/>
    <n v="30"/>
    <n v="2.5"/>
    <n v="39"/>
    <x v="0"/>
    <n v="1"/>
    <n v="30"/>
    <n v="0"/>
    <n v="1623"/>
    <n v="355.84275000000002"/>
    <n v="0"/>
    <n v="0"/>
    <n v="0"/>
    <n v="0"/>
    <n v="0"/>
    <n v="0"/>
    <n v="0"/>
    <n v="0"/>
    <n v="0"/>
    <n v="0"/>
    <n v="0"/>
    <n v="0"/>
    <n v="26.5"/>
    <n v="0"/>
    <n v="0"/>
    <n v="0"/>
    <n v="0"/>
    <n v="5.9346750000000004"/>
    <n v="0"/>
    <n v="1.9716666666666665"/>
  </r>
  <r>
    <d v="2020-04-01T00:00:00"/>
    <x v="0"/>
    <s v="P"/>
    <s v="Active"/>
    <n v="604"/>
    <x v="603"/>
    <s v="N"/>
    <x v="31"/>
    <n v="1063"/>
    <x v="10"/>
    <s v="Niederl. 11"/>
    <n v="1"/>
    <s v="Department"/>
    <s v="Supervisor"/>
    <s v="Non-Mgm."/>
    <s v="ang."/>
    <s v="M"/>
    <d v="2018-10-01T00:00:00"/>
    <m/>
    <s v=""/>
    <n v="1"/>
    <d v="1967-06-09T00:00:00"/>
    <n v="52"/>
    <s v="N"/>
    <n v="30"/>
    <n v="2.5"/>
    <n v="39"/>
    <x v="0"/>
    <n v="1"/>
    <n v="30"/>
    <n v="0"/>
    <n v="1624"/>
    <n v="356.06200000000001"/>
    <n v="0"/>
    <n v="0"/>
    <n v="30"/>
    <n v="0"/>
    <n v="0"/>
    <n v="0"/>
    <n v="0"/>
    <n v="0"/>
    <n v="0"/>
    <n v="0"/>
    <n v="0"/>
    <n v="0"/>
    <n v="26.5"/>
    <n v="0"/>
    <n v="0"/>
    <n v="0"/>
    <n v="0"/>
    <n v="12.653175000000001"/>
    <n v="100.32000000000001"/>
    <n v="1.9716666666666665"/>
  </r>
  <r>
    <d v="2020-04-01T00:00:00"/>
    <x v="0"/>
    <s v="P"/>
    <s v="Active"/>
    <n v="605"/>
    <x v="604"/>
    <s v="N"/>
    <x v="19"/>
    <n v="1083"/>
    <x v="0"/>
    <s v="Niederl. 3"/>
    <n v="1"/>
    <s v="Department"/>
    <s v="Supervisor"/>
    <s v="Non-Mgm."/>
    <s v="ang."/>
    <s v="M"/>
    <d v="2018-10-01T00:00:00"/>
    <m/>
    <s v=""/>
    <n v="1"/>
    <d v="1990-03-19T00:00:00"/>
    <n v="29"/>
    <s v="N"/>
    <n v="30"/>
    <n v="2.5"/>
    <n v="39"/>
    <x v="0"/>
    <n v="1"/>
    <n v="30"/>
    <n v="0"/>
    <n v="1625"/>
    <n v="356.28125"/>
    <n v="0"/>
    <n v="0"/>
    <n v="0"/>
    <n v="0"/>
    <n v="0"/>
    <n v="0"/>
    <n v="0"/>
    <n v="0"/>
    <n v="0"/>
    <n v="0"/>
    <n v="0"/>
    <n v="0"/>
    <n v="26.5"/>
    <n v="0"/>
    <n v="0"/>
    <n v="0"/>
    <n v="0"/>
    <n v="5.9346750000000004"/>
    <n v="0"/>
    <n v="1.9716666666666665"/>
  </r>
  <r>
    <d v="2020-04-01T00:00:00"/>
    <x v="0"/>
    <s v="P"/>
    <s v="Active"/>
    <n v="606"/>
    <x v="605"/>
    <s v="N"/>
    <x v="22"/>
    <n v="1053"/>
    <x v="3"/>
    <s v="Niederl. 8"/>
    <n v="1"/>
    <s v="Department"/>
    <s v="Supervisor"/>
    <s v="Non-Mgm."/>
    <s v="ang."/>
    <s v="M"/>
    <d v="2018-10-01T00:00:00"/>
    <m/>
    <s v=""/>
    <n v="1"/>
    <d v="1987-08-06T00:00:00"/>
    <n v="32"/>
    <s v="J"/>
    <n v="30"/>
    <n v="2.5"/>
    <n v="39"/>
    <x v="0"/>
    <n v="1"/>
    <n v="30"/>
    <n v="0"/>
    <n v="1626"/>
    <n v="356.50050000000005"/>
    <n v="0"/>
    <n v="0"/>
    <n v="0"/>
    <n v="0"/>
    <n v="0"/>
    <n v="0"/>
    <n v="0"/>
    <n v="0"/>
    <n v="0"/>
    <n v="0"/>
    <n v="93.807692307692307"/>
    <n v="74.525000000000006"/>
    <n v="26.5"/>
    <n v="0"/>
    <n v="0"/>
    <n v="0"/>
    <n v="0"/>
    <n v="43.632781442307689"/>
    <n v="0"/>
    <n v="1.9716666666666665"/>
  </r>
  <r>
    <d v="2020-04-01T00:00:00"/>
    <x v="0"/>
    <s v="P"/>
    <s v="Active"/>
    <n v="607"/>
    <x v="606"/>
    <s v="N"/>
    <x v="22"/>
    <n v="1029"/>
    <x v="6"/>
    <s v="Niederl. 10"/>
    <n v="1"/>
    <s v="Department"/>
    <s v="Supervisor"/>
    <s v="Non-Mgm."/>
    <s v="ang."/>
    <s v="M"/>
    <d v="2018-11-01T00:00:00"/>
    <m/>
    <s v=""/>
    <n v="1"/>
    <d v="1990-01-18T00:00:00"/>
    <n v="29"/>
    <s v="J"/>
    <n v="30"/>
    <n v="2.5"/>
    <n v="39"/>
    <x v="0"/>
    <n v="1"/>
    <n v="30"/>
    <n v="0"/>
    <n v="1627"/>
    <n v="356.71974999999998"/>
    <n v="0"/>
    <n v="0"/>
    <n v="0"/>
    <n v="0"/>
    <n v="0"/>
    <n v="0"/>
    <n v="0"/>
    <n v="0"/>
    <n v="0"/>
    <n v="0"/>
    <n v="93.865384615384613"/>
    <n v="74.57083333333334"/>
    <n v="26.5"/>
    <n v="0"/>
    <n v="0"/>
    <n v="0"/>
    <n v="0"/>
    <n v="43.655966009615391"/>
    <n v="0"/>
    <n v="1.9716666666666665"/>
  </r>
  <r>
    <d v="2020-04-01T00:00:00"/>
    <x v="0"/>
    <s v="P"/>
    <s v="Active"/>
    <n v="608"/>
    <x v="607"/>
    <s v="N"/>
    <x v="22"/>
    <n v="1053"/>
    <x v="3"/>
    <s v="Niederl. 8"/>
    <n v="1"/>
    <s v="Department"/>
    <s v="Supervisor"/>
    <s v="Non-Mgm."/>
    <s v="ang."/>
    <s v="M"/>
    <d v="2018-11-01T00:00:00"/>
    <m/>
    <s v=""/>
    <n v="1"/>
    <d v="1992-04-16T00:00:00"/>
    <n v="27"/>
    <s v="J"/>
    <n v="30"/>
    <n v="2.5"/>
    <n v="39"/>
    <x v="0"/>
    <n v="1"/>
    <n v="30"/>
    <n v="0"/>
    <n v="1628"/>
    <n v="356.93900000000002"/>
    <n v="0"/>
    <n v="0"/>
    <n v="0"/>
    <n v="0"/>
    <n v="0"/>
    <n v="0"/>
    <n v="0"/>
    <n v="0"/>
    <n v="0"/>
    <n v="0"/>
    <n v="93.92307692307692"/>
    <n v="74.616666666666674"/>
    <n v="26.5"/>
    <n v="0"/>
    <n v="0"/>
    <n v="0"/>
    <n v="0"/>
    <n v="43.679150576923078"/>
    <n v="0"/>
    <n v="1.9716666666666665"/>
  </r>
  <r>
    <d v="2020-04-01T00:00:00"/>
    <x v="0"/>
    <s v="P"/>
    <s v="Active"/>
    <n v="609"/>
    <x v="608"/>
    <s v="N"/>
    <x v="20"/>
    <n v="1065"/>
    <x v="10"/>
    <s v="Niederl. 11"/>
    <n v="1"/>
    <s v="Department"/>
    <s v="Supervisor"/>
    <s v="Non-Mgm."/>
    <s v="ang."/>
    <s v="M"/>
    <d v="2018-12-01T00:00:00"/>
    <m/>
    <s v=""/>
    <n v="1"/>
    <d v="1980-09-11T00:00:00"/>
    <n v="39"/>
    <s v="N"/>
    <n v="30"/>
    <n v="2.5"/>
    <n v="39"/>
    <x v="0"/>
    <n v="1"/>
    <n v="30"/>
    <n v="0"/>
    <n v="1629"/>
    <n v="357.15825000000001"/>
    <n v="0"/>
    <n v="0"/>
    <n v="0"/>
    <n v="0"/>
    <n v="0"/>
    <n v="0"/>
    <n v="0"/>
    <n v="0"/>
    <n v="0"/>
    <n v="0"/>
    <n v="0"/>
    <n v="0"/>
    <n v="26.5"/>
    <n v="0"/>
    <n v="0"/>
    <n v="0"/>
    <n v="0"/>
    <n v="5.9346750000000004"/>
    <n v="0"/>
    <n v="1.9716666666666665"/>
  </r>
  <r>
    <d v="2020-04-01T00:00:00"/>
    <x v="0"/>
    <s v="P"/>
    <s v="Active"/>
    <n v="610"/>
    <x v="609"/>
    <s v="N"/>
    <x v="29"/>
    <n v="1079"/>
    <x v="0"/>
    <s v="Niederl. 3"/>
    <n v="1"/>
    <s v="Department"/>
    <s v="Supervisor"/>
    <s v="Non-Mgm."/>
    <s v="ang."/>
    <s v="W"/>
    <d v="2018-11-01T00:00:00"/>
    <m/>
    <s v=""/>
    <n v="1"/>
    <d v="1971-05-25T00:00:00"/>
    <n v="48"/>
    <s v="N"/>
    <n v="18"/>
    <n v="1.5"/>
    <n v="24"/>
    <x v="0"/>
    <n v="0.61538461538461542"/>
    <n v="30"/>
    <n v="0"/>
    <n v="1630"/>
    <n v="357.3775"/>
    <n v="0"/>
    <n v="0"/>
    <n v="0"/>
    <n v="0"/>
    <n v="0"/>
    <n v="0"/>
    <n v="0"/>
    <n v="0"/>
    <n v="0"/>
    <n v="0"/>
    <n v="0"/>
    <n v="0"/>
    <n v="26.5"/>
    <n v="0"/>
    <n v="0"/>
    <n v="0"/>
    <n v="0"/>
    <n v="5.9346750000000004"/>
    <n v="0"/>
    <n v="1.9716666666666665"/>
  </r>
  <r>
    <d v="2020-04-01T00:00:00"/>
    <x v="0"/>
    <s v="P"/>
    <s v="Active"/>
    <n v="611"/>
    <x v="610"/>
    <s v="N"/>
    <x v="36"/>
    <n v="1054"/>
    <x v="8"/>
    <s v="Niederl. 2"/>
    <n v="1"/>
    <s v="Department"/>
    <s v="Supervisor"/>
    <s v="Non-Mgm."/>
    <s v="ang."/>
    <s v="W"/>
    <d v="2018-11-01T00:00:00"/>
    <m/>
    <s v=""/>
    <n v="1"/>
    <d v="1972-10-02T00:00:00"/>
    <n v="47"/>
    <s v="N"/>
    <n v="24"/>
    <n v="2"/>
    <n v="20"/>
    <x v="0"/>
    <n v="0.51282051282051277"/>
    <n v="30"/>
    <n v="0"/>
    <n v="1631"/>
    <n v="357.59675000000004"/>
    <n v="0"/>
    <n v="0"/>
    <n v="0"/>
    <n v="0"/>
    <n v="0"/>
    <n v="0"/>
    <n v="0"/>
    <n v="0"/>
    <n v="0"/>
    <n v="0"/>
    <n v="0"/>
    <n v="0"/>
    <n v="26.5"/>
    <n v="0"/>
    <n v="0"/>
    <n v="0"/>
    <n v="0"/>
    <n v="5.9346750000000004"/>
    <n v="0"/>
    <n v="1.9716666666666665"/>
  </r>
  <r>
    <d v="2020-04-01T00:00:00"/>
    <x v="0"/>
    <s v="P"/>
    <s v="Active"/>
    <n v="612"/>
    <x v="611"/>
    <s v="N"/>
    <x v="22"/>
    <n v="1023"/>
    <x v="7"/>
    <s v="Niederl. 9"/>
    <n v="1"/>
    <s v="Department"/>
    <s v="Supervisor"/>
    <s v="Non-Mgm."/>
    <s v="ang."/>
    <s v="M"/>
    <d v="2018-11-01T00:00:00"/>
    <m/>
    <s v=""/>
    <n v="1"/>
    <d v="1980-04-06T00:00:00"/>
    <n v="39"/>
    <s v="J"/>
    <n v="30"/>
    <n v="2.5"/>
    <n v="39"/>
    <x v="0"/>
    <n v="1"/>
    <n v="30"/>
    <n v="0"/>
    <n v="1632"/>
    <n v="357.81600000000003"/>
    <n v="0"/>
    <n v="0"/>
    <n v="0"/>
    <n v="0"/>
    <n v="0"/>
    <n v="0"/>
    <n v="0"/>
    <n v="0"/>
    <n v="0"/>
    <n v="0"/>
    <n v="94.153846153846146"/>
    <n v="74.800000000000011"/>
    <n v="26.5"/>
    <n v="0"/>
    <n v="0"/>
    <n v="0"/>
    <n v="0"/>
    <n v="43.771888846153843"/>
    <n v="0"/>
    <n v="1.9716666666666665"/>
  </r>
  <r>
    <d v="2020-04-01T00:00:00"/>
    <x v="0"/>
    <s v="P"/>
    <s v="Active"/>
    <n v="613"/>
    <x v="612"/>
    <s v="N"/>
    <x v="50"/>
    <n v="1069"/>
    <x v="0"/>
    <s v="Niederl. 3"/>
    <n v="1"/>
    <s v="Department"/>
    <s v="Supervisor"/>
    <s v="Non-Mgm."/>
    <s v="ang."/>
    <s v="M"/>
    <d v="2018-11-01T00:00:00"/>
    <m/>
    <s v=""/>
    <n v="1"/>
    <d v="1987-08-03T00:00:00"/>
    <n v="32"/>
    <s v="N"/>
    <n v="30"/>
    <n v="2.5"/>
    <n v="39"/>
    <x v="0"/>
    <n v="1"/>
    <n v="30"/>
    <n v="0"/>
    <n v="1633"/>
    <n v="358.03525000000002"/>
    <n v="0"/>
    <n v="0"/>
    <n v="0"/>
    <n v="0"/>
    <n v="0"/>
    <n v="0"/>
    <n v="0"/>
    <n v="0"/>
    <n v="0"/>
    <n v="0"/>
    <n v="0"/>
    <n v="0"/>
    <n v="26.5"/>
    <n v="0"/>
    <n v="0"/>
    <n v="0"/>
    <n v="0"/>
    <n v="5.9346750000000004"/>
    <n v="0"/>
    <n v="1.9716666666666665"/>
  </r>
  <r>
    <d v="2020-04-01T00:00:00"/>
    <x v="0"/>
    <s v="P"/>
    <s v="Active"/>
    <n v="614"/>
    <x v="613"/>
    <s v="N"/>
    <x v="36"/>
    <n v="1054"/>
    <x v="8"/>
    <s v="Niederl. 2"/>
    <n v="1"/>
    <s v="Department"/>
    <s v="Supervisor"/>
    <s v="Non-Mgm."/>
    <s v="ang."/>
    <s v="M"/>
    <d v="2018-11-01T00:00:00"/>
    <m/>
    <s v=""/>
    <n v="1"/>
    <d v="1996-03-17T00:00:00"/>
    <n v="23"/>
    <s v="N"/>
    <n v="30"/>
    <n v="2.5"/>
    <n v="39"/>
    <x v="0"/>
    <n v="1"/>
    <n v="30"/>
    <n v="0"/>
    <n v="1634"/>
    <n v="358.25450000000001"/>
    <n v="0"/>
    <n v="0"/>
    <n v="0"/>
    <n v="0"/>
    <n v="0"/>
    <n v="0"/>
    <n v="0"/>
    <n v="0"/>
    <n v="0"/>
    <n v="0"/>
    <n v="0"/>
    <n v="0"/>
    <n v="26.5"/>
    <n v="0"/>
    <n v="0"/>
    <n v="0"/>
    <n v="0"/>
    <n v="5.9346750000000004"/>
    <n v="0"/>
    <n v="1.9716666666666665"/>
  </r>
  <r>
    <d v="2020-04-01T00:00:00"/>
    <x v="0"/>
    <s v="P"/>
    <s v="Active"/>
    <n v="615"/>
    <x v="614"/>
    <s v="N"/>
    <x v="36"/>
    <n v="1054"/>
    <x v="8"/>
    <s v="Niederl. 2"/>
    <n v="1"/>
    <s v="Department"/>
    <s v="Supervisor"/>
    <s v="Non-Mgm."/>
    <s v="ang."/>
    <s v="W"/>
    <d v="2018-11-01T00:00:00"/>
    <m/>
    <s v=""/>
    <n v="1"/>
    <d v="1977-05-26T00:00:00"/>
    <n v="42"/>
    <s v="N"/>
    <n v="30"/>
    <n v="2.5"/>
    <n v="25"/>
    <x v="0"/>
    <n v="0.64102564102564108"/>
    <n v="30"/>
    <n v="0"/>
    <n v="1635"/>
    <n v="358.47375"/>
    <n v="0"/>
    <n v="0"/>
    <n v="0"/>
    <n v="0"/>
    <n v="0"/>
    <n v="0"/>
    <n v="0"/>
    <n v="0"/>
    <n v="0"/>
    <n v="0"/>
    <n v="0"/>
    <n v="0"/>
    <n v="26.5"/>
    <n v="0"/>
    <n v="0"/>
    <n v="0"/>
    <n v="0"/>
    <n v="5.9346750000000004"/>
    <n v="0"/>
    <n v="1.9716666666666665"/>
  </r>
  <r>
    <d v="2020-04-01T00:00:00"/>
    <x v="0"/>
    <s v="P"/>
    <s v="Active"/>
    <n v="616"/>
    <x v="615"/>
    <s v="N"/>
    <x v="46"/>
    <n v="1008"/>
    <x v="1"/>
    <s v="Niederl. 1"/>
    <n v="1"/>
    <s v="Department"/>
    <s v="Supervisor"/>
    <s v="Manager"/>
    <s v="ang."/>
    <s v="M"/>
    <d v="2018-11-01T00:00:00"/>
    <m/>
    <s v=""/>
    <n v="1"/>
    <d v="1962-04-05T00:00:00"/>
    <n v="57"/>
    <s v="N"/>
    <n v="30"/>
    <n v="2.5"/>
    <n v="39"/>
    <x v="0"/>
    <n v="1"/>
    <n v="30"/>
    <n v="0"/>
    <n v="1636"/>
    <n v="358.69299999999998"/>
    <n v="0"/>
    <n v="0"/>
    <n v="0"/>
    <n v="0"/>
    <n v="0"/>
    <n v="0"/>
    <n v="0"/>
    <n v="0"/>
    <n v="0"/>
    <n v="0"/>
    <n v="0"/>
    <n v="0"/>
    <n v="26.5"/>
    <n v="0"/>
    <n v="0"/>
    <n v="0"/>
    <n v="0"/>
    <n v="5.9346750000000004"/>
    <n v="0"/>
    <n v="1.9716666666666665"/>
  </r>
  <r>
    <d v="2020-04-01T00:00:00"/>
    <x v="0"/>
    <s v="P"/>
    <s v="Active"/>
    <n v="617"/>
    <x v="616"/>
    <s v="N"/>
    <x v="13"/>
    <n v="1061"/>
    <x v="11"/>
    <s v="Niederl. 12"/>
    <n v="1"/>
    <s v="Department"/>
    <s v="Supervisor"/>
    <s v="Non-Mgm."/>
    <s v="ang."/>
    <s v="M"/>
    <d v="2018-12-01T00:00:00"/>
    <m/>
    <s v=""/>
    <n v="1"/>
    <d v="1982-01-07T00:00:00"/>
    <n v="38"/>
    <s v="N"/>
    <n v="30"/>
    <n v="2.5"/>
    <n v="39"/>
    <x v="0"/>
    <n v="1"/>
    <n v="30"/>
    <n v="0"/>
    <n v="1637"/>
    <n v="358.91225000000003"/>
    <n v="0"/>
    <n v="0"/>
    <n v="0"/>
    <n v="0"/>
    <n v="0"/>
    <n v="0"/>
    <n v="0"/>
    <n v="0"/>
    <n v="0"/>
    <n v="0"/>
    <n v="0"/>
    <n v="0"/>
    <n v="26.5"/>
    <n v="0"/>
    <n v="0"/>
    <n v="0"/>
    <n v="0"/>
    <n v="5.9346750000000004"/>
    <n v="0"/>
    <n v="1.9716666666666665"/>
  </r>
  <r>
    <d v="2020-04-01T00:00:00"/>
    <x v="0"/>
    <s v="P"/>
    <s v="Active"/>
    <n v="618"/>
    <x v="617"/>
    <s v="Y"/>
    <x v="20"/>
    <n v="1021"/>
    <x v="7"/>
    <s v="Niederl. 9"/>
    <n v="0.5"/>
    <s v="Department"/>
    <s v="Supervisor"/>
    <s v="Non-Mgm."/>
    <s v="ang."/>
    <s v="W"/>
    <d v="2018-12-01T00:00:00"/>
    <m/>
    <s v=""/>
    <n v="1"/>
    <d v="1960-08-01T00:00:00"/>
    <n v="59"/>
    <s v="N"/>
    <n v="30"/>
    <n v="2.5"/>
    <n v="39"/>
    <x v="0"/>
    <n v="0.5"/>
    <n v="30"/>
    <n v="0"/>
    <n v="1638"/>
    <n v="359.13150000000002"/>
    <n v="0"/>
    <n v="0"/>
    <n v="0"/>
    <n v="0"/>
    <n v="0"/>
    <n v="0"/>
    <n v="0"/>
    <n v="0"/>
    <n v="0"/>
    <n v="0"/>
    <n v="0"/>
    <n v="0"/>
    <n v="13.25"/>
    <n v="0"/>
    <n v="0"/>
    <n v="0"/>
    <n v="0"/>
    <n v="2.9673375000000002"/>
    <n v="0"/>
    <n v="0.98583333333333323"/>
  </r>
  <r>
    <d v="2020-04-01T00:00:00"/>
    <x v="0"/>
    <s v="P"/>
    <s v="Active"/>
    <n v="618"/>
    <x v="617"/>
    <s v="Y"/>
    <x v="20"/>
    <n v="1027"/>
    <x v="6"/>
    <s v="Niederl. 10"/>
    <n v="0.5"/>
    <s v="Department"/>
    <s v="Supervisor"/>
    <s v="Non-Mgm."/>
    <s v="ang."/>
    <s v="W"/>
    <d v="2018-12-01T00:00:00"/>
    <m/>
    <s v=""/>
    <n v="1"/>
    <d v="1960-08-01T00:00:00"/>
    <n v="59"/>
    <s v="N"/>
    <n v="30"/>
    <n v="2.5"/>
    <n v="39"/>
    <x v="0"/>
    <n v="0.5"/>
    <n v="30"/>
    <n v="0"/>
    <n v="1639"/>
    <n v="359.35075000000001"/>
    <n v="0"/>
    <n v="0"/>
    <n v="0"/>
    <n v="0"/>
    <n v="0"/>
    <n v="0"/>
    <n v="0"/>
    <n v="0"/>
    <n v="0"/>
    <n v="0"/>
    <n v="0"/>
    <n v="0"/>
    <n v="13.25"/>
    <n v="0"/>
    <n v="0"/>
    <n v="0"/>
    <n v="0"/>
    <n v="2.9673375000000002"/>
    <n v="0"/>
    <n v="0.98583333333333323"/>
  </r>
  <r>
    <d v="2020-04-01T00:00:00"/>
    <x v="0"/>
    <s v="P"/>
    <s v="Active"/>
    <n v="619"/>
    <x v="618"/>
    <s v="N"/>
    <x v="31"/>
    <n v="1046"/>
    <x v="9"/>
    <s v="Niederl. 4"/>
    <n v="1"/>
    <s v="Department"/>
    <s v="Supervisor"/>
    <s v="Non-Mgm."/>
    <s v="ang."/>
    <s v="M"/>
    <d v="2018-12-01T00:00:00"/>
    <m/>
    <s v=""/>
    <n v="1"/>
    <d v="1980-10-10T00:00:00"/>
    <n v="39"/>
    <s v="J"/>
    <n v="30"/>
    <n v="2.5"/>
    <n v="39"/>
    <x v="0"/>
    <n v="1"/>
    <n v="30"/>
    <n v="0"/>
    <n v="1640"/>
    <n v="359.57000000000005"/>
    <n v="0"/>
    <n v="0"/>
    <n v="30"/>
    <n v="0"/>
    <n v="9.0299999999999994"/>
    <n v="1783.75"/>
    <n v="0"/>
    <n v="0"/>
    <n v="0"/>
    <n v="0"/>
    <n v="94.615384615384613"/>
    <n v="75.166666666666671"/>
    <n v="26.5"/>
    <n v="0"/>
    <n v="0"/>
    <n v="0"/>
    <n v="0"/>
    <n v="452.16894638461542"/>
    <n v="78.09"/>
    <n v="1.9716666666666665"/>
  </r>
  <r>
    <d v="2020-04-01T00:00:00"/>
    <x v="0"/>
    <s v="P"/>
    <s v="Active"/>
    <n v="620"/>
    <x v="619"/>
    <s v="N"/>
    <x v="22"/>
    <n v="1047"/>
    <x v="9"/>
    <s v="Niederl. 4"/>
    <n v="1"/>
    <s v="Department"/>
    <s v="Supervisor"/>
    <s v="Non-Mgm."/>
    <s v="ang."/>
    <s v="M"/>
    <d v="2018-12-01T00:00:00"/>
    <m/>
    <s v=""/>
    <n v="1"/>
    <d v="1991-09-26T00:00:00"/>
    <n v="28"/>
    <s v="J"/>
    <n v="30"/>
    <n v="2.5"/>
    <n v="39"/>
    <x v="0"/>
    <n v="1"/>
    <n v="30"/>
    <n v="0"/>
    <n v="1641"/>
    <n v="359.78925000000004"/>
    <n v="0"/>
    <n v="0"/>
    <n v="0"/>
    <n v="0"/>
    <n v="0"/>
    <n v="0"/>
    <n v="0"/>
    <n v="0"/>
    <n v="0"/>
    <n v="0"/>
    <n v="94.67307692307692"/>
    <n v="75.212500000000006"/>
    <n v="26.5"/>
    <n v="0"/>
    <n v="0"/>
    <n v="0"/>
    <n v="0"/>
    <n v="43.980549951923081"/>
    <n v="0"/>
    <n v="1.9716666666666665"/>
  </r>
  <r>
    <d v="2020-04-01T00:00:00"/>
    <x v="0"/>
    <s v="P"/>
    <s v="Active"/>
    <n v="621"/>
    <x v="620"/>
    <s v="N"/>
    <x v="22"/>
    <n v="1047"/>
    <x v="9"/>
    <s v="Niederl. 4"/>
    <n v="1"/>
    <s v="Department"/>
    <s v="Supervisor"/>
    <s v="Non-Mgm."/>
    <s v="ang."/>
    <s v="M"/>
    <d v="2018-12-01T00:00:00"/>
    <m/>
    <s v=""/>
    <n v="1"/>
    <d v="1979-05-29T00:00:00"/>
    <n v="40"/>
    <s v="J"/>
    <n v="30"/>
    <n v="2.5"/>
    <n v="39"/>
    <x v="0"/>
    <n v="1"/>
    <n v="30"/>
    <n v="0"/>
    <n v="1642"/>
    <n v="360.00850000000003"/>
    <n v="0"/>
    <n v="0"/>
    <n v="0"/>
    <n v="0"/>
    <n v="0"/>
    <n v="0"/>
    <n v="0"/>
    <n v="0"/>
    <n v="0"/>
    <n v="0"/>
    <n v="94.730769230769241"/>
    <n v="75.25833333333334"/>
    <n v="26.5"/>
    <n v="0"/>
    <n v="0"/>
    <n v="0"/>
    <n v="0"/>
    <n v="44.003734519230775"/>
    <n v="0"/>
    <n v="1.9716666666666665"/>
  </r>
  <r>
    <d v="2020-04-01T00:00:00"/>
    <x v="0"/>
    <s v="P"/>
    <s v="Active"/>
    <n v="622"/>
    <x v="621"/>
    <s v="N"/>
    <x v="20"/>
    <n v="1033"/>
    <x v="5"/>
    <s v="Niederl. 5"/>
    <n v="1"/>
    <s v="Department"/>
    <s v="Supervisor"/>
    <s v="Non-Mgm."/>
    <s v="ang."/>
    <s v="M"/>
    <d v="2018-12-01T00:00:00"/>
    <d v="2020-11-30T00:00:00"/>
    <s v=""/>
    <n v="1"/>
    <d v="1977-09-30T00:00:00"/>
    <n v="42"/>
    <s v="J"/>
    <n v="30"/>
    <n v="2.5"/>
    <n v="39"/>
    <x v="0"/>
    <n v="1"/>
    <n v="30"/>
    <n v="0"/>
    <n v="1643"/>
    <n v="360.22775000000001"/>
    <n v="0"/>
    <n v="0"/>
    <n v="0"/>
    <n v="0"/>
    <n v="0"/>
    <n v="0"/>
    <n v="0"/>
    <n v="0"/>
    <n v="0"/>
    <n v="0"/>
    <n v="94.788461538461547"/>
    <n v="75.304166666666674"/>
    <n v="26.5"/>
    <n v="0"/>
    <n v="0"/>
    <n v="0"/>
    <n v="0"/>
    <n v="44.02691908653847"/>
    <n v="0"/>
    <n v="0"/>
  </r>
  <r>
    <d v="2020-04-01T00:00:00"/>
    <x v="0"/>
    <s v="P"/>
    <s v="Active"/>
    <n v="623"/>
    <x v="622"/>
    <s v="N"/>
    <x v="16"/>
    <n v="1056"/>
    <x v="2"/>
    <s v="Niederl. 7"/>
    <n v="1"/>
    <s v="Department"/>
    <s v="Supervisor"/>
    <s v="Non-Mgm."/>
    <s v="ang."/>
    <s v="M"/>
    <d v="2019-01-01T00:00:00"/>
    <m/>
    <s v=""/>
    <n v="1"/>
    <d v="1979-02-17T00:00:00"/>
    <n v="40"/>
    <s v="N"/>
    <n v="30"/>
    <n v="2.5"/>
    <n v="39"/>
    <x v="0"/>
    <n v="1"/>
    <n v="30"/>
    <n v="0"/>
    <n v="1644"/>
    <n v="360.447"/>
    <n v="0"/>
    <n v="0"/>
    <n v="0"/>
    <n v="0"/>
    <n v="0"/>
    <n v="0"/>
    <n v="0"/>
    <n v="0"/>
    <n v="0"/>
    <n v="0"/>
    <n v="0"/>
    <n v="0"/>
    <n v="26.5"/>
    <n v="0"/>
    <n v="0"/>
    <n v="0"/>
    <n v="0"/>
    <n v="5.9346750000000004"/>
    <n v="80.56"/>
    <n v="0"/>
  </r>
  <r>
    <d v="2020-04-01T00:00:00"/>
    <x v="0"/>
    <s v="P"/>
    <s v="Active"/>
    <n v="624"/>
    <x v="623"/>
    <s v="N"/>
    <x v="22"/>
    <n v="1023"/>
    <x v="7"/>
    <s v="Niederl. 9"/>
    <n v="1"/>
    <s v="Department"/>
    <s v="Supervisor"/>
    <s v="Non-Mgm."/>
    <s v="ang."/>
    <s v="M"/>
    <d v="2019-01-01T00:00:00"/>
    <m/>
    <s v=""/>
    <n v="1"/>
    <d v="1981-03-01T00:00:00"/>
    <n v="38"/>
    <s v="J"/>
    <n v="30"/>
    <n v="2.5"/>
    <n v="39"/>
    <x v="0"/>
    <n v="1"/>
    <n v="30"/>
    <n v="0"/>
    <n v="1645"/>
    <n v="360.66624999999999"/>
    <n v="0"/>
    <n v="0"/>
    <n v="0"/>
    <n v="0"/>
    <n v="0"/>
    <n v="0"/>
    <n v="0"/>
    <n v="0"/>
    <n v="0"/>
    <n v="0"/>
    <n v="94.903846153846146"/>
    <n v="75.395833333333343"/>
    <n v="26.5"/>
    <n v="0"/>
    <n v="0"/>
    <n v="0"/>
    <n v="0"/>
    <n v="44.073288221153852"/>
    <n v="0"/>
    <n v="0"/>
  </r>
  <r>
    <d v="2020-04-01T00:00:00"/>
    <x v="0"/>
    <s v="P"/>
    <s v="Active"/>
    <n v="625"/>
    <x v="624"/>
    <s v="Y"/>
    <x v="16"/>
    <n v="1019"/>
    <x v="7"/>
    <s v="Niederl. 9"/>
    <n v="0.5"/>
    <s v="Department"/>
    <s v="Supervisor"/>
    <s v="Non-Mgm."/>
    <s v="ang."/>
    <s v="M"/>
    <d v="2019-01-01T00:00:00"/>
    <m/>
    <s v=""/>
    <n v="1"/>
    <d v="1972-06-30T00:00:00"/>
    <n v="47"/>
    <s v="N"/>
    <n v="30"/>
    <n v="2.5"/>
    <n v="39"/>
    <x v="0"/>
    <n v="0.5"/>
    <n v="30"/>
    <n v="0"/>
    <n v="1646"/>
    <n v="360.88549999999998"/>
    <n v="0"/>
    <n v="0"/>
    <n v="0"/>
    <n v="0"/>
    <n v="0"/>
    <n v="0"/>
    <n v="0"/>
    <n v="0"/>
    <n v="0"/>
    <n v="0"/>
    <n v="0"/>
    <n v="0"/>
    <n v="13.25"/>
    <n v="0"/>
    <n v="0"/>
    <n v="0"/>
    <n v="0"/>
    <n v="2.9673375000000002"/>
    <n v="0"/>
    <n v="0"/>
  </r>
  <r>
    <d v="2020-04-01T00:00:00"/>
    <x v="0"/>
    <s v="P"/>
    <s v="Active"/>
    <n v="625"/>
    <x v="624"/>
    <s v="Y"/>
    <x v="16"/>
    <n v="1025"/>
    <x v="6"/>
    <s v="Niederl. 10"/>
    <n v="0.5"/>
    <s v="Department"/>
    <s v="Supervisor"/>
    <s v="Non-Mgm."/>
    <s v="ang."/>
    <s v="M"/>
    <d v="2019-01-01T00:00:00"/>
    <m/>
    <s v=""/>
    <n v="1"/>
    <d v="1972-06-30T00:00:00"/>
    <n v="47"/>
    <s v="N"/>
    <n v="30"/>
    <n v="2.5"/>
    <n v="39"/>
    <x v="0"/>
    <n v="0.5"/>
    <n v="30"/>
    <n v="0"/>
    <n v="1647"/>
    <n v="361.10475000000002"/>
    <n v="0"/>
    <n v="0"/>
    <n v="0"/>
    <n v="0"/>
    <n v="0"/>
    <n v="0"/>
    <n v="0"/>
    <n v="0"/>
    <n v="0"/>
    <n v="0"/>
    <n v="0"/>
    <n v="0"/>
    <n v="13.25"/>
    <n v="0"/>
    <n v="0"/>
    <n v="0"/>
    <n v="0"/>
    <n v="2.9673375000000002"/>
    <n v="0"/>
    <n v="0"/>
  </r>
  <r>
    <d v="2020-04-01T00:00:00"/>
    <x v="0"/>
    <s v="P"/>
    <s v="Active"/>
    <n v="626"/>
    <x v="625"/>
    <s v="N"/>
    <x v="22"/>
    <n v="1060"/>
    <x v="2"/>
    <s v="Niederl. 7"/>
    <n v="1"/>
    <s v="Department"/>
    <s v="Supervisor"/>
    <s v="Non-Mgm."/>
    <s v="ang."/>
    <s v="M"/>
    <d v="2019-02-01T00:00:00"/>
    <m/>
    <s v=""/>
    <n v="0"/>
    <d v="1972-06-20T00:00:00"/>
    <n v="47"/>
    <s v="J"/>
    <n v="30"/>
    <n v="2.5"/>
    <n v="39"/>
    <x v="0"/>
    <n v="1"/>
    <n v="30"/>
    <n v="0"/>
    <n v="1648"/>
    <n v="361.32400000000001"/>
    <n v="0"/>
    <n v="0"/>
    <n v="0"/>
    <n v="0"/>
    <n v="0"/>
    <n v="0"/>
    <n v="0"/>
    <n v="0"/>
    <n v="0"/>
    <n v="0"/>
    <n v="95.07692307692308"/>
    <n v="75.533333333333346"/>
    <n v="26.5"/>
    <n v="0"/>
    <n v="0"/>
    <n v="0"/>
    <n v="0"/>
    <n v="44.142841923076929"/>
    <n v="0"/>
    <n v="0"/>
  </r>
  <r>
    <d v="2020-04-01T00:00:00"/>
    <x v="0"/>
    <s v="P"/>
    <s v="Active"/>
    <n v="627"/>
    <x v="626"/>
    <s v="N"/>
    <x v="22"/>
    <n v="1060"/>
    <x v="2"/>
    <s v="Niederl. 7"/>
    <n v="1"/>
    <s v="Department"/>
    <s v="Supervisor"/>
    <s v="Non-Mgm."/>
    <s v="ang."/>
    <s v="M"/>
    <d v="2019-01-15T00:00:00"/>
    <m/>
    <s v=""/>
    <n v="1"/>
    <d v="1976-10-29T00:00:00"/>
    <n v="43"/>
    <s v="J"/>
    <n v="30"/>
    <n v="2.5"/>
    <n v="39"/>
    <x v="0"/>
    <n v="1"/>
    <n v="30"/>
    <n v="0"/>
    <n v="1649"/>
    <n v="361.54325000000006"/>
    <n v="0"/>
    <n v="0"/>
    <n v="0"/>
    <n v="0"/>
    <n v="0"/>
    <n v="0"/>
    <n v="0"/>
    <n v="0"/>
    <n v="0"/>
    <n v="0"/>
    <n v="95.134615384615387"/>
    <n v="75.579166666666666"/>
    <n v="26.5"/>
    <n v="0"/>
    <n v="0"/>
    <n v="0"/>
    <n v="0"/>
    <n v="44.166026490384624"/>
    <n v="0"/>
    <n v="0"/>
  </r>
  <r>
    <d v="2020-04-01T00:00:00"/>
    <x v="0"/>
    <s v="P"/>
    <s v="Active"/>
    <n v="628"/>
    <x v="627"/>
    <s v="N"/>
    <x v="38"/>
    <n v="1074"/>
    <x v="0"/>
    <s v="Niederl. 3"/>
    <n v="1"/>
    <s v="Department"/>
    <s v="Supervisor"/>
    <s v="Non-Mgm."/>
    <s v="ang."/>
    <s v="M"/>
    <d v="2019-01-01T00:00:00"/>
    <m/>
    <s v=""/>
    <n v="1"/>
    <d v="1989-08-13T00:00:00"/>
    <n v="30"/>
    <s v="N"/>
    <n v="30"/>
    <n v="2.5"/>
    <n v="39"/>
    <x v="0"/>
    <n v="1"/>
    <n v="30"/>
    <n v="0"/>
    <n v="1650"/>
    <n v="361.76250000000005"/>
    <n v="0"/>
    <n v="0"/>
    <n v="0"/>
    <n v="0"/>
    <n v="0"/>
    <n v="0"/>
    <n v="0"/>
    <n v="0"/>
    <n v="0"/>
    <n v="0"/>
    <n v="0"/>
    <n v="0"/>
    <n v="26.5"/>
    <n v="0"/>
    <n v="0"/>
    <n v="0"/>
    <n v="0"/>
    <n v="5.9346750000000004"/>
    <n v="0"/>
    <n v="0"/>
  </r>
  <r>
    <d v="2020-04-01T00:00:00"/>
    <x v="0"/>
    <s v="P"/>
    <s v="Active"/>
    <n v="629"/>
    <x v="628"/>
    <s v="N"/>
    <x v="5"/>
    <n v="1093"/>
    <x v="0"/>
    <s v="Niederl. 3"/>
    <n v="1"/>
    <s v="Department"/>
    <s v="Supervisor"/>
    <s v="Manager"/>
    <s v="ang."/>
    <s v="M"/>
    <d v="2019-01-01T00:00:00"/>
    <m/>
    <s v=""/>
    <n v="1"/>
    <d v="1977-04-20T00:00:00"/>
    <n v="42"/>
    <s v="N"/>
    <n v="30"/>
    <n v="2.5"/>
    <n v="39"/>
    <x v="0"/>
    <n v="1"/>
    <n v="30"/>
    <n v="0"/>
    <n v="1651"/>
    <n v="361.98175000000003"/>
    <n v="0"/>
    <n v="0"/>
    <n v="0"/>
    <n v="0"/>
    <n v="0"/>
    <n v="0"/>
    <n v="0"/>
    <n v="0"/>
    <n v="0"/>
    <n v="0"/>
    <n v="0"/>
    <n v="0"/>
    <n v="26.5"/>
    <n v="0"/>
    <n v="0"/>
    <n v="0"/>
    <n v="0"/>
    <n v="5.9346750000000004"/>
    <n v="0"/>
    <n v="0"/>
  </r>
  <r>
    <d v="2020-04-01T00:00:00"/>
    <x v="0"/>
    <s v="P"/>
    <s v="Active"/>
    <n v="630"/>
    <x v="629"/>
    <s v="N"/>
    <x v="10"/>
    <n v="1075"/>
    <x v="0"/>
    <s v="Niederl. 3"/>
    <n v="1"/>
    <s v="Department"/>
    <s v="Supervisor"/>
    <s v="Non-Mgm."/>
    <s v="ang."/>
    <s v="W"/>
    <d v="2019-01-01T00:00:00"/>
    <m/>
    <s v=""/>
    <n v="1"/>
    <d v="1988-04-22T00:00:00"/>
    <n v="31"/>
    <s v="N"/>
    <n v="30"/>
    <n v="2.5"/>
    <n v="39"/>
    <x v="0"/>
    <n v="1"/>
    <n v="30"/>
    <n v="0"/>
    <n v="1652"/>
    <n v="362.20100000000002"/>
    <n v="0"/>
    <n v="0"/>
    <n v="0"/>
    <n v="0"/>
    <n v="0"/>
    <n v="0"/>
    <n v="0"/>
    <n v="0"/>
    <n v="0"/>
    <n v="0"/>
    <n v="0"/>
    <n v="0"/>
    <n v="26.5"/>
    <n v="0"/>
    <n v="0"/>
    <n v="0"/>
    <n v="0"/>
    <n v="5.9346750000000004"/>
    <n v="0"/>
    <n v="0"/>
  </r>
  <r>
    <d v="2020-04-01T00:00:00"/>
    <x v="0"/>
    <s v="P"/>
    <s v="Active"/>
    <n v="631"/>
    <x v="630"/>
    <s v="N"/>
    <x v="30"/>
    <n v="1071"/>
    <x v="0"/>
    <s v="Niederl. 3"/>
    <n v="1"/>
    <s v="Department"/>
    <s v="Supervisor"/>
    <s v="Non-Mgm."/>
    <s v="ang."/>
    <s v="W"/>
    <d v="2019-01-15T00:00:00"/>
    <m/>
    <s v=""/>
    <n v="1"/>
    <d v="1982-10-23T00:00:00"/>
    <n v="37"/>
    <s v="N"/>
    <n v="30"/>
    <n v="2.5"/>
    <n v="30"/>
    <x v="0"/>
    <n v="0.76923076923076927"/>
    <n v="30"/>
    <n v="0"/>
    <n v="1653"/>
    <n v="362.42025000000001"/>
    <n v="0"/>
    <n v="0"/>
    <n v="0"/>
    <n v="0"/>
    <n v="0"/>
    <n v="0"/>
    <n v="0"/>
    <n v="0"/>
    <n v="0"/>
    <n v="0"/>
    <n v="0"/>
    <n v="0"/>
    <n v="26.5"/>
    <n v="0"/>
    <n v="0"/>
    <n v="0"/>
    <n v="0"/>
    <n v="5.9346750000000004"/>
    <n v="0"/>
    <n v="0"/>
  </r>
  <r>
    <d v="2020-04-01T00:00:00"/>
    <x v="0"/>
    <s v="P"/>
    <s v="Active"/>
    <n v="632"/>
    <x v="631"/>
    <s v="N"/>
    <x v="9"/>
    <n v="1087"/>
    <x v="0"/>
    <s v="Niederl. 3"/>
    <n v="1"/>
    <s v="Department"/>
    <s v="Supervisor"/>
    <s v="Non-Mgm."/>
    <s v="ang."/>
    <s v="M"/>
    <d v="2019-01-01T00:00:00"/>
    <m/>
    <s v=""/>
    <n v="1"/>
    <d v="1994-03-24T00:00:00"/>
    <n v="25"/>
    <s v="N"/>
    <n v="30"/>
    <n v="2.5"/>
    <n v="39"/>
    <x v="0"/>
    <n v="1"/>
    <n v="30"/>
    <n v="0"/>
    <n v="1654"/>
    <n v="362.6395"/>
    <n v="0"/>
    <n v="0"/>
    <n v="0"/>
    <n v="0"/>
    <n v="0"/>
    <n v="0"/>
    <n v="0"/>
    <n v="0"/>
    <n v="0"/>
    <n v="0"/>
    <n v="0"/>
    <n v="0"/>
    <n v="26.5"/>
    <n v="0"/>
    <n v="0"/>
    <n v="0"/>
    <n v="0"/>
    <n v="5.9346750000000004"/>
    <n v="0"/>
    <n v="0"/>
  </r>
  <r>
    <d v="2020-04-01T00:00:00"/>
    <x v="0"/>
    <s v="P"/>
    <s v="Active"/>
    <n v="633"/>
    <x v="632"/>
    <s v="N"/>
    <x v="35"/>
    <n v="1078"/>
    <x v="0"/>
    <s v="Niederl. 3"/>
    <n v="1"/>
    <s v="Department"/>
    <s v="Supervisor"/>
    <s v="Manager"/>
    <s v="ang."/>
    <s v="M"/>
    <d v="2019-01-01T00:00:00"/>
    <m/>
    <s v=""/>
    <n v="1"/>
    <d v="1969-11-08T00:00:00"/>
    <n v="50"/>
    <s v="N"/>
    <n v="30"/>
    <n v="2.5"/>
    <n v="39"/>
    <x v="0"/>
    <n v="1"/>
    <n v="30"/>
    <n v="0"/>
    <n v="1655"/>
    <n v="362.85874999999999"/>
    <n v="0"/>
    <n v="0"/>
    <n v="0"/>
    <n v="0"/>
    <n v="0"/>
    <n v="0"/>
    <n v="0"/>
    <n v="0"/>
    <n v="0"/>
    <n v="0"/>
    <n v="0"/>
    <n v="0"/>
    <n v="26.5"/>
    <n v="0"/>
    <n v="0"/>
    <n v="0"/>
    <n v="0"/>
    <n v="5.9346750000000004"/>
    <n v="132.0538"/>
    <n v="0"/>
  </r>
  <r>
    <d v="2020-04-01T00:00:00"/>
    <x v="0"/>
    <s v="P"/>
    <s v="Active"/>
    <n v="634"/>
    <x v="633"/>
    <s v="N"/>
    <x v="22"/>
    <n v="1035"/>
    <x v="5"/>
    <s v="Niederl. 5"/>
    <n v="1"/>
    <s v="Department"/>
    <s v="Supervisor"/>
    <s v="Non-Mgm."/>
    <s v="ang."/>
    <s v="M"/>
    <d v="2019-02-01T00:00:00"/>
    <m/>
    <s v=""/>
    <n v="0"/>
    <d v="1993-04-27T00:00:00"/>
    <n v="26"/>
    <s v="J"/>
    <n v="30"/>
    <n v="2.5"/>
    <n v="39"/>
    <x v="0"/>
    <n v="1"/>
    <n v="30"/>
    <n v="0"/>
    <n v="1656"/>
    <n v="363.07800000000003"/>
    <n v="0"/>
    <n v="0"/>
    <n v="0"/>
    <n v="0"/>
    <n v="0"/>
    <n v="0"/>
    <n v="0"/>
    <n v="0"/>
    <n v="0"/>
    <n v="0"/>
    <n v="95.538461538461547"/>
    <n v="75.900000000000006"/>
    <n v="26.5"/>
    <n v="0"/>
    <n v="0"/>
    <n v="0"/>
    <n v="0"/>
    <n v="44.328318461538466"/>
    <n v="0"/>
    <n v="0"/>
  </r>
  <r>
    <d v="2020-04-01T00:00:00"/>
    <x v="0"/>
    <s v="P"/>
    <s v="Active"/>
    <n v="635"/>
    <x v="634"/>
    <s v="N"/>
    <x v="22"/>
    <n v="1029"/>
    <x v="6"/>
    <s v="Niederl. 10"/>
    <n v="1"/>
    <s v="Department"/>
    <s v="Supervisor"/>
    <s v="Non-Mgm."/>
    <s v="ang."/>
    <s v="M"/>
    <d v="2019-01-01T00:00:00"/>
    <m/>
    <s v=""/>
    <n v="1"/>
    <d v="1975-02-02T00:00:00"/>
    <n v="44"/>
    <s v="J"/>
    <n v="30"/>
    <n v="2.5"/>
    <n v="39"/>
    <x v="0"/>
    <n v="1"/>
    <n v="30"/>
    <n v="0"/>
    <n v="1657"/>
    <n v="363.29725000000002"/>
    <n v="0"/>
    <n v="0"/>
    <n v="0"/>
    <n v="0"/>
    <n v="0"/>
    <n v="0"/>
    <n v="0"/>
    <n v="0"/>
    <n v="0"/>
    <n v="0"/>
    <n v="95.596153846153854"/>
    <n v="75.94583333333334"/>
    <n v="26.5"/>
    <n v="0"/>
    <n v="0"/>
    <n v="0"/>
    <n v="0"/>
    <n v="44.35150302884616"/>
    <n v="0"/>
    <n v="0"/>
  </r>
  <r>
    <d v="2020-04-01T00:00:00"/>
    <x v="0"/>
    <s v="P"/>
    <s v="Active"/>
    <n v="636"/>
    <x v="635"/>
    <s v="Y"/>
    <x v="20"/>
    <n v="1027"/>
    <x v="6"/>
    <s v="Niederl. 10"/>
    <n v="0.5"/>
    <s v="Department"/>
    <s v="Supervisor"/>
    <s v="Non-Mgm."/>
    <s v="ang."/>
    <s v="W"/>
    <d v="2019-02-04T00:00:00"/>
    <m/>
    <s v=""/>
    <n v="0"/>
    <d v="1992-12-11T00:00:00"/>
    <n v="27"/>
    <s v="J"/>
    <n v="30"/>
    <n v="2.5"/>
    <n v="39"/>
    <x v="0"/>
    <n v="0.5"/>
    <n v="30"/>
    <n v="0"/>
    <n v="1658"/>
    <n v="363.51650000000001"/>
    <n v="0"/>
    <n v="0"/>
    <n v="0"/>
    <n v="0"/>
    <n v="0"/>
    <n v="0"/>
    <n v="0"/>
    <n v="0"/>
    <n v="0"/>
    <n v="0"/>
    <n v="95.65384615384616"/>
    <n v="75.991666666666674"/>
    <n v="13.25"/>
    <n v="0"/>
    <n v="0"/>
    <n v="0"/>
    <n v="0"/>
    <n v="41.407350096153849"/>
    <n v="0"/>
    <n v="0"/>
  </r>
  <r>
    <d v="2020-04-01T00:00:00"/>
    <x v="0"/>
    <s v="P"/>
    <s v="Active"/>
    <n v="636"/>
    <x v="635"/>
    <s v="Y"/>
    <x v="20"/>
    <n v="1021"/>
    <x v="7"/>
    <s v="Niederl. 9"/>
    <n v="0.5"/>
    <s v="Department"/>
    <s v="Supervisor"/>
    <s v="Non-Mgm."/>
    <s v="ang."/>
    <s v="W"/>
    <d v="2019-02-04T00:00:00"/>
    <m/>
    <s v=""/>
    <n v="0"/>
    <d v="1992-12-11T00:00:00"/>
    <n v="27"/>
    <s v="J"/>
    <n v="30"/>
    <n v="2.5"/>
    <n v="39"/>
    <x v="0"/>
    <n v="0.5"/>
    <n v="30"/>
    <n v="0"/>
    <n v="1659"/>
    <n v="363.73575000000005"/>
    <n v="0"/>
    <n v="0"/>
    <n v="0"/>
    <n v="0"/>
    <n v="0"/>
    <n v="0"/>
    <n v="0"/>
    <n v="0"/>
    <n v="0"/>
    <n v="0"/>
    <n v="95.711538461538453"/>
    <n v="76.037500000000009"/>
    <n v="13.25"/>
    <n v="0"/>
    <n v="0"/>
    <n v="0"/>
    <n v="0"/>
    <n v="41.430534663461543"/>
    <n v="0"/>
    <n v="0"/>
  </r>
  <r>
    <d v="2020-04-01T00:00:00"/>
    <x v="0"/>
    <s v="P"/>
    <s v="Active"/>
    <n v="637"/>
    <x v="636"/>
    <s v="N"/>
    <x v="16"/>
    <n v="1067"/>
    <x v="3"/>
    <s v="Niederl. 8"/>
    <n v="1"/>
    <s v="Department"/>
    <s v="Supervisor"/>
    <s v="Non-Mgm."/>
    <s v="ang."/>
    <s v="W"/>
    <d v="2019-02-01T00:00:00"/>
    <m/>
    <s v=""/>
    <n v="0"/>
    <d v="1992-03-11T00:00:00"/>
    <n v="27"/>
    <s v="N"/>
    <n v="30"/>
    <n v="2.5"/>
    <n v="39"/>
    <x v="0"/>
    <n v="1"/>
    <n v="30"/>
    <n v="0"/>
    <n v="1660"/>
    <n v="363.95500000000004"/>
    <n v="0"/>
    <n v="0"/>
    <n v="0"/>
    <n v="0"/>
    <n v="0"/>
    <n v="0"/>
    <n v="0"/>
    <n v="0"/>
    <n v="0"/>
    <n v="0"/>
    <n v="0"/>
    <n v="0"/>
    <n v="26.5"/>
    <n v="0"/>
    <n v="0"/>
    <n v="0"/>
    <n v="0"/>
    <n v="5.9346750000000004"/>
    <n v="0"/>
    <n v="0"/>
  </r>
  <r>
    <d v="2020-04-01T00:00:00"/>
    <x v="0"/>
    <s v="P"/>
    <s v="Active"/>
    <n v="638"/>
    <x v="637"/>
    <s v="Y"/>
    <x v="16"/>
    <n v="1019"/>
    <x v="7"/>
    <s v="Niederl. 9"/>
    <n v="0.5"/>
    <s v="Department"/>
    <s v="Supervisor"/>
    <s v="Non-Mgm."/>
    <s v="ang."/>
    <s v="W"/>
    <d v="2019-02-01T00:00:00"/>
    <m/>
    <s v=""/>
    <n v="0"/>
    <d v="1965-12-12T00:00:00"/>
    <n v="54"/>
    <s v="N"/>
    <n v="30"/>
    <n v="2.5"/>
    <n v="39"/>
    <x v="0"/>
    <n v="0.5"/>
    <n v="30"/>
    <n v="0"/>
    <n v="1661"/>
    <n v="364.17425000000003"/>
    <n v="0"/>
    <n v="0"/>
    <n v="0"/>
    <n v="0"/>
    <n v="0"/>
    <n v="0"/>
    <n v="0"/>
    <n v="0"/>
    <n v="0"/>
    <n v="0"/>
    <n v="0"/>
    <n v="0"/>
    <n v="13.25"/>
    <n v="0"/>
    <n v="0"/>
    <n v="0"/>
    <n v="0"/>
    <n v="2.9673375000000002"/>
    <n v="0"/>
    <n v="0"/>
  </r>
  <r>
    <d v="2020-04-01T00:00:00"/>
    <x v="0"/>
    <s v="P"/>
    <s v="Active"/>
    <n v="638"/>
    <x v="637"/>
    <s v="Y"/>
    <x v="16"/>
    <n v="1025"/>
    <x v="6"/>
    <s v="Niederl. 10"/>
    <n v="0.5"/>
    <s v="Department"/>
    <s v="Supervisor"/>
    <s v="Non-Mgm."/>
    <s v="ang."/>
    <s v="W"/>
    <d v="2019-02-01T00:00:00"/>
    <m/>
    <s v=""/>
    <n v="0"/>
    <d v="1965-12-12T00:00:00"/>
    <n v="54"/>
    <s v="N"/>
    <n v="30"/>
    <n v="2.5"/>
    <n v="39"/>
    <x v="0"/>
    <n v="0.5"/>
    <n v="30"/>
    <n v="0"/>
    <n v="1662"/>
    <n v="364.39350000000002"/>
    <n v="0"/>
    <n v="0"/>
    <n v="0"/>
    <n v="0"/>
    <n v="0"/>
    <n v="0"/>
    <n v="0"/>
    <n v="0"/>
    <n v="0"/>
    <n v="0"/>
    <n v="0"/>
    <n v="0"/>
    <n v="13.25"/>
    <n v="0"/>
    <n v="0"/>
    <n v="0"/>
    <n v="0"/>
    <n v="2.9673375000000002"/>
    <n v="0"/>
    <n v="0"/>
  </r>
  <r>
    <d v="2020-04-01T00:00:00"/>
    <x v="0"/>
    <s v="P"/>
    <s v="Active"/>
    <n v="639"/>
    <x v="638"/>
    <s v="Y"/>
    <x v="16"/>
    <n v="1037"/>
    <x v="4"/>
    <s v="Niederl. 6"/>
    <n v="0.5"/>
    <s v="Department"/>
    <s v="Supervisor"/>
    <s v="Manager"/>
    <s v="ang."/>
    <s v="M"/>
    <d v="2019-02-01T00:00:00"/>
    <m/>
    <s v=""/>
    <n v="0"/>
    <d v="1978-12-26T00:00:00"/>
    <n v="41"/>
    <s v="N"/>
    <n v="30"/>
    <n v="2.5"/>
    <n v="39"/>
    <x v="0"/>
    <n v="0.5"/>
    <n v="30"/>
    <n v="0"/>
    <n v="1663"/>
    <n v="364.61275000000001"/>
    <n v="0"/>
    <n v="0"/>
    <n v="0"/>
    <n v="0"/>
    <n v="0"/>
    <n v="0"/>
    <n v="0"/>
    <n v="0"/>
    <n v="0"/>
    <n v="0"/>
    <n v="0"/>
    <n v="0"/>
    <n v="13.25"/>
    <n v="0"/>
    <n v="0"/>
    <n v="0"/>
    <n v="0"/>
    <n v="2.9673375000000002"/>
    <n v="100.1091"/>
    <n v="0"/>
  </r>
  <r>
    <d v="2020-04-01T00:00:00"/>
    <x v="0"/>
    <s v="P"/>
    <s v="Active"/>
    <n v="639"/>
    <x v="638"/>
    <s v="Y"/>
    <x v="16"/>
    <n v="1031"/>
    <x v="5"/>
    <s v="Niederl. 5"/>
    <n v="0.5"/>
    <s v="Department"/>
    <s v="Supervisor"/>
    <s v="Manager"/>
    <s v="ang."/>
    <s v="M"/>
    <d v="2019-02-01T00:00:00"/>
    <m/>
    <s v=""/>
    <n v="0"/>
    <d v="1978-12-26T00:00:00"/>
    <n v="41"/>
    <s v="N"/>
    <n v="30"/>
    <n v="2.5"/>
    <n v="39"/>
    <x v="0"/>
    <n v="0.5"/>
    <n v="30"/>
    <n v="0"/>
    <n v="1664"/>
    <n v="364.83199999999999"/>
    <n v="0"/>
    <n v="0"/>
    <n v="0"/>
    <n v="0"/>
    <n v="0"/>
    <n v="0"/>
    <n v="0"/>
    <n v="0"/>
    <n v="0"/>
    <n v="0"/>
    <n v="0"/>
    <n v="0"/>
    <n v="13.25"/>
    <n v="0"/>
    <n v="0"/>
    <n v="0"/>
    <n v="0"/>
    <n v="2.9673375000000002"/>
    <n v="100.1091"/>
    <n v="0"/>
  </r>
  <r>
    <d v="2020-04-01T00:00:00"/>
    <x v="0"/>
    <s v="P"/>
    <s v="Active"/>
    <n v="640"/>
    <x v="639"/>
    <s v="N"/>
    <x v="6"/>
    <n v="1014"/>
    <x v="1"/>
    <s v="Niederl. 1"/>
    <n v="1"/>
    <s v="Department"/>
    <s v="Supervisor"/>
    <s v="Non-Mgm."/>
    <s v="ang."/>
    <s v="W"/>
    <d v="2019-02-01T00:00:00"/>
    <m/>
    <s v=""/>
    <n v="0"/>
    <d v="1984-10-03T00:00:00"/>
    <n v="35"/>
    <s v="N"/>
    <n v="30"/>
    <n v="2.5"/>
    <n v="39"/>
    <x v="0"/>
    <n v="1"/>
    <n v="30"/>
    <n v="0"/>
    <n v="1665"/>
    <n v="365.05124999999998"/>
    <n v="0"/>
    <n v="0"/>
    <n v="0"/>
    <n v="0"/>
    <n v="0"/>
    <n v="0"/>
    <n v="0"/>
    <n v="0"/>
    <n v="0"/>
    <n v="0"/>
    <n v="0"/>
    <n v="0"/>
    <n v="26.5"/>
    <n v="0"/>
    <n v="0"/>
    <n v="0"/>
    <n v="0"/>
    <n v="5.9346750000000004"/>
    <n v="0"/>
    <n v="0"/>
  </r>
  <r>
    <d v="2020-04-01T00:00:00"/>
    <x v="0"/>
    <s v="P"/>
    <s v="Active"/>
    <n v="641"/>
    <x v="640"/>
    <s v="N"/>
    <x v="9"/>
    <n v="1087"/>
    <x v="0"/>
    <s v="Niederl. 3"/>
    <n v="1"/>
    <s v="Department"/>
    <s v="Supervisor"/>
    <s v="Non-Mgm."/>
    <s v="ang."/>
    <s v="M"/>
    <d v="2019-02-01T00:00:00"/>
    <m/>
    <s v=""/>
    <n v="0"/>
    <d v="1988-11-14T00:00:00"/>
    <n v="31"/>
    <s v="N"/>
    <n v="30"/>
    <n v="2.5"/>
    <n v="39"/>
    <x v="0"/>
    <n v="1"/>
    <n v="30"/>
    <n v="0"/>
    <n v="1666"/>
    <n v="365.27050000000003"/>
    <n v="0"/>
    <n v="0"/>
    <n v="0"/>
    <n v="0"/>
    <n v="0"/>
    <n v="0"/>
    <n v="0"/>
    <n v="0"/>
    <n v="0"/>
    <n v="0"/>
    <n v="0"/>
    <n v="0"/>
    <n v="26.5"/>
    <n v="0"/>
    <n v="0"/>
    <n v="0"/>
    <n v="0"/>
    <n v="5.9346750000000004"/>
    <n v="0"/>
    <n v="0"/>
  </r>
  <r>
    <d v="2020-04-01T00:00:00"/>
    <x v="0"/>
    <s v="P"/>
    <s v="Active"/>
    <n v="642"/>
    <x v="641"/>
    <s v="N"/>
    <x v="31"/>
    <n v="1022"/>
    <x v="7"/>
    <s v="Niederl. 9"/>
    <n v="1"/>
    <s v="Department"/>
    <s v="Supervisor"/>
    <s v="Non-Mgm."/>
    <s v="ang."/>
    <s v="M"/>
    <d v="2019-02-14T00:00:00"/>
    <m/>
    <s v=""/>
    <n v="0"/>
    <d v="1995-07-27T00:00:00"/>
    <n v="24"/>
    <s v="J"/>
    <n v="30"/>
    <n v="2.5"/>
    <n v="39"/>
    <x v="0"/>
    <n v="1"/>
    <n v="30"/>
    <n v="0"/>
    <n v="1667"/>
    <n v="365.48975000000002"/>
    <n v="0"/>
    <n v="0"/>
    <n v="30"/>
    <n v="0"/>
    <n v="0"/>
    <n v="1900"/>
    <n v="0"/>
    <n v="0"/>
    <n v="0"/>
    <n v="0"/>
    <n v="96.17307692307692"/>
    <n v="76.404166666666669"/>
    <n v="26.5"/>
    <n v="0"/>
    <n v="0"/>
    <n v="0"/>
    <n v="0"/>
    <n v="476.80684870192306"/>
    <n v="78.09"/>
    <n v="0"/>
  </r>
  <r>
    <d v="2020-04-01T00:00:00"/>
    <x v="0"/>
    <s v="P"/>
    <s v="Active"/>
    <n v="643"/>
    <x v="642"/>
    <s v="N"/>
    <x v="35"/>
    <n v="1078"/>
    <x v="0"/>
    <s v="Niederl. 3"/>
    <n v="1"/>
    <s v="Department"/>
    <s v="Supervisor"/>
    <s v="Non-Mgm."/>
    <s v="ang."/>
    <s v="M"/>
    <d v="2019-03-01T00:00:00"/>
    <m/>
    <s v=""/>
    <n v="0"/>
    <d v="1971-10-28T00:00:00"/>
    <n v="48"/>
    <s v="N"/>
    <n v="30"/>
    <n v="2.5"/>
    <n v="39"/>
    <x v="0"/>
    <n v="1"/>
    <n v="30"/>
    <n v="0"/>
    <n v="1668"/>
    <n v="365.70900000000006"/>
    <n v="0"/>
    <n v="0"/>
    <n v="0"/>
    <n v="0"/>
    <n v="0"/>
    <n v="0"/>
    <n v="0"/>
    <n v="0"/>
    <n v="0"/>
    <n v="0"/>
    <n v="0"/>
    <n v="0"/>
    <n v="26.5"/>
    <n v="0"/>
    <n v="0"/>
    <n v="0"/>
    <n v="0"/>
    <n v="5.9346750000000004"/>
    <n v="115.5865"/>
    <n v="0"/>
  </r>
  <r>
    <d v="2020-04-01T00:00:00"/>
    <x v="0"/>
    <s v="P"/>
    <s v="Active"/>
    <n v="644"/>
    <x v="643"/>
    <s v="Y"/>
    <x v="20"/>
    <n v="1058"/>
    <x v="2"/>
    <s v="Niederl. 7"/>
    <n v="0.5"/>
    <s v="Department"/>
    <s v="Supervisor"/>
    <s v="Non-Mgm."/>
    <s v="ang."/>
    <s v="M"/>
    <d v="2019-03-01T00:00:00"/>
    <m/>
    <s v=""/>
    <n v="0"/>
    <d v="1992-11-24T00:00:00"/>
    <n v="27"/>
    <s v="J"/>
    <n v="30"/>
    <n v="2.5"/>
    <n v="39"/>
    <x v="0"/>
    <n v="0.5"/>
    <n v="30"/>
    <n v="0"/>
    <n v="1669"/>
    <n v="365.92825000000005"/>
    <n v="0"/>
    <n v="0"/>
    <n v="0"/>
    <n v="0"/>
    <n v="0"/>
    <n v="0"/>
    <n v="0"/>
    <n v="0"/>
    <n v="0"/>
    <n v="0"/>
    <n v="96.288461538461533"/>
    <n v="76.495833333333351"/>
    <n v="13.25"/>
    <n v="0"/>
    <n v="0"/>
    <n v="0"/>
    <n v="0"/>
    <n v="41.662380336538469"/>
    <n v="0"/>
    <n v="0"/>
  </r>
  <r>
    <d v="2020-04-01T00:00:00"/>
    <x v="0"/>
    <s v="P"/>
    <s v="Active"/>
    <n v="644"/>
    <x v="643"/>
    <s v="Y"/>
    <x v="20"/>
    <n v="1051"/>
    <x v="3"/>
    <s v="Niederl. 8"/>
    <n v="0.5"/>
    <s v="Department"/>
    <s v="Supervisor"/>
    <s v="Non-Mgm."/>
    <s v="ang."/>
    <s v="M"/>
    <d v="2019-03-01T00:00:00"/>
    <m/>
    <s v=""/>
    <n v="0"/>
    <d v="1992-11-24T00:00:00"/>
    <n v="27"/>
    <s v="J"/>
    <n v="30"/>
    <n v="2.5"/>
    <n v="39"/>
    <x v="0"/>
    <n v="0.5"/>
    <n v="30"/>
    <n v="0"/>
    <n v="1670"/>
    <n v="366.14750000000004"/>
    <n v="0"/>
    <n v="0"/>
    <n v="0"/>
    <n v="0"/>
    <n v="0"/>
    <n v="0"/>
    <n v="0"/>
    <n v="0"/>
    <n v="0"/>
    <n v="0"/>
    <n v="96.346153846153854"/>
    <n v="76.541666666666671"/>
    <n v="13.25"/>
    <n v="0"/>
    <n v="0"/>
    <n v="0"/>
    <n v="0"/>
    <n v="41.685564903846156"/>
    <n v="0"/>
    <n v="0"/>
  </r>
  <r>
    <d v="2020-04-01T00:00:00"/>
    <x v="0"/>
    <s v="P"/>
    <s v="Active"/>
    <n v="645"/>
    <x v="644"/>
    <s v="N"/>
    <x v="22"/>
    <n v="1053"/>
    <x v="3"/>
    <s v="Niederl. 8"/>
    <n v="1"/>
    <s v="Department"/>
    <s v="Supervisor"/>
    <s v="Non-Mgm."/>
    <s v="ang."/>
    <s v="M"/>
    <d v="2019-03-01T00:00:00"/>
    <m/>
    <s v=""/>
    <n v="0"/>
    <d v="1989-09-27T00:00:00"/>
    <n v="30"/>
    <s v="J"/>
    <n v="30"/>
    <n v="2.5"/>
    <n v="39"/>
    <x v="0"/>
    <n v="1"/>
    <n v="30"/>
    <n v="0"/>
    <n v="1671"/>
    <n v="366.36675000000002"/>
    <n v="0"/>
    <n v="0"/>
    <n v="0"/>
    <n v="0"/>
    <n v="0"/>
    <n v="0"/>
    <n v="0"/>
    <n v="0"/>
    <n v="0"/>
    <n v="0"/>
    <n v="96.40384615384616"/>
    <n v="76.587500000000006"/>
    <n v="26.5"/>
    <n v="0"/>
    <n v="0"/>
    <n v="0"/>
    <n v="0"/>
    <n v="44.67608697115385"/>
    <n v="0"/>
    <n v="0"/>
  </r>
  <r>
    <d v="2020-04-01T00:00:00"/>
    <x v="0"/>
    <s v="P"/>
    <s v="Active"/>
    <n v="646"/>
    <x v="645"/>
    <s v="N"/>
    <x v="22"/>
    <n v="1047"/>
    <x v="9"/>
    <s v="Niederl. 4"/>
    <n v="1"/>
    <s v="Department"/>
    <s v="Supervisor"/>
    <s v="Non-Mgm."/>
    <s v="ang."/>
    <s v="M"/>
    <d v="2019-03-01T00:00:00"/>
    <m/>
    <s v=""/>
    <n v="0"/>
    <d v="1995-01-06T00:00:00"/>
    <n v="25"/>
    <s v="J"/>
    <n v="30"/>
    <n v="2.5"/>
    <n v="39"/>
    <x v="0"/>
    <n v="1"/>
    <n v="30"/>
    <n v="0"/>
    <n v="1672"/>
    <n v="366.58600000000001"/>
    <n v="0"/>
    <n v="0"/>
    <n v="0"/>
    <n v="0"/>
    <n v="0"/>
    <n v="0"/>
    <n v="0"/>
    <n v="0"/>
    <n v="0"/>
    <n v="0"/>
    <n v="96.461538461538467"/>
    <n v="76.63333333333334"/>
    <n v="26.5"/>
    <n v="0"/>
    <n v="0"/>
    <n v="0"/>
    <n v="0"/>
    <n v="44.699271538461545"/>
    <n v="0"/>
    <n v="0"/>
  </r>
  <r>
    <d v="2020-04-01T00:00:00"/>
    <x v="0"/>
    <s v="P"/>
    <s v="Active"/>
    <n v="647"/>
    <x v="646"/>
    <s v="N"/>
    <x v="22"/>
    <n v="1047"/>
    <x v="9"/>
    <s v="Niederl. 4"/>
    <n v="1"/>
    <s v="Department"/>
    <s v="Supervisor"/>
    <s v="Non-Mgm."/>
    <s v="ang."/>
    <s v="M"/>
    <d v="2019-03-01T00:00:00"/>
    <m/>
    <s v=""/>
    <n v="0"/>
    <d v="1996-07-22T00:00:00"/>
    <n v="23"/>
    <s v="J"/>
    <n v="30"/>
    <n v="2.5"/>
    <n v="39"/>
    <x v="0"/>
    <n v="1"/>
    <n v="30"/>
    <n v="0"/>
    <n v="1673"/>
    <n v="366.80525"/>
    <n v="0"/>
    <n v="0"/>
    <n v="0"/>
    <n v="0"/>
    <n v="0"/>
    <n v="0"/>
    <n v="0"/>
    <n v="0"/>
    <n v="0"/>
    <n v="0"/>
    <n v="96.519230769230759"/>
    <n v="76.679166666666674"/>
    <n v="26.5"/>
    <n v="0"/>
    <n v="0"/>
    <n v="0"/>
    <n v="0"/>
    <n v="44.722456105769233"/>
    <n v="0"/>
    <n v="0"/>
  </r>
  <r>
    <d v="2020-04-01T00:00:00"/>
    <x v="0"/>
    <s v="P"/>
    <s v="Active"/>
    <n v="648"/>
    <x v="647"/>
    <s v="N"/>
    <x v="22"/>
    <n v="1047"/>
    <x v="9"/>
    <s v="Niederl. 4"/>
    <n v="1"/>
    <s v="Department"/>
    <s v="Supervisor"/>
    <s v="Non-Mgm."/>
    <s v="ang."/>
    <s v="M"/>
    <d v="2019-03-01T00:00:00"/>
    <m/>
    <s v=""/>
    <n v="0"/>
    <d v="1986-02-09T00:00:00"/>
    <n v="33"/>
    <s v="J"/>
    <n v="30"/>
    <n v="2.5"/>
    <n v="39"/>
    <x v="0"/>
    <n v="1"/>
    <n v="30"/>
    <n v="0"/>
    <n v="1674"/>
    <n v="367.02449999999999"/>
    <n v="0"/>
    <n v="0"/>
    <n v="0"/>
    <n v="0"/>
    <n v="0"/>
    <n v="0"/>
    <n v="0"/>
    <n v="0"/>
    <n v="0"/>
    <n v="0"/>
    <n v="96.576923076923066"/>
    <n v="76.725000000000009"/>
    <n v="26.5"/>
    <n v="0"/>
    <n v="0"/>
    <n v="0"/>
    <n v="0"/>
    <n v="44.74564067307692"/>
    <n v="0"/>
    <n v="0"/>
  </r>
  <r>
    <d v="2020-04-01T00:00:00"/>
    <x v="0"/>
    <s v="P"/>
    <s v="Active"/>
    <n v="649"/>
    <x v="648"/>
    <s v="N"/>
    <x v="13"/>
    <n v="1061"/>
    <x v="11"/>
    <s v="Niederl. 12"/>
    <n v="1"/>
    <s v="Department"/>
    <s v="Supervisor"/>
    <s v="Director"/>
    <s v="ang."/>
    <s v="M"/>
    <d v="2019-04-01T00:00:00"/>
    <m/>
    <s v=""/>
    <n v="0"/>
    <d v="1966-02-15T00:00:00"/>
    <n v="53"/>
    <s v="N"/>
    <n v="30"/>
    <n v="2.5"/>
    <n v="39"/>
    <x v="0"/>
    <n v="1"/>
    <n v="30"/>
    <n v="0"/>
    <n v="1675"/>
    <n v="367.24375000000003"/>
    <n v="0"/>
    <n v="0"/>
    <n v="0"/>
    <n v="0"/>
    <n v="0"/>
    <n v="0"/>
    <n v="0"/>
    <n v="0"/>
    <n v="0"/>
    <n v="0"/>
    <n v="0"/>
    <n v="0"/>
    <n v="26.5"/>
    <n v="0"/>
    <n v="0"/>
    <n v="0"/>
    <n v="0"/>
    <n v="5.9346750000000004"/>
    <n v="186.3064"/>
    <n v="0"/>
  </r>
  <r>
    <d v="2020-04-01T00:00:00"/>
    <x v="0"/>
    <s v="P"/>
    <s v="Active"/>
    <n v="650"/>
    <x v="649"/>
    <s v="N"/>
    <x v="27"/>
    <n v="1070"/>
    <x v="0"/>
    <s v="Niederl. 3"/>
    <n v="1"/>
    <s v="Department"/>
    <s v="Supervisor"/>
    <s v="Manager"/>
    <s v="ang."/>
    <s v="M"/>
    <d v="2019-04-01T00:00:00"/>
    <m/>
    <s v=""/>
    <n v="0"/>
    <d v="1971-09-19T00:00:00"/>
    <n v="48"/>
    <s v="N"/>
    <n v="30"/>
    <n v="2.5"/>
    <n v="39"/>
    <x v="0"/>
    <n v="1"/>
    <n v="30"/>
    <n v="0"/>
    <n v="1676"/>
    <n v="367.46300000000002"/>
    <n v="0"/>
    <n v="0"/>
    <n v="0"/>
    <n v="0"/>
    <n v="0"/>
    <n v="0"/>
    <n v="0"/>
    <n v="0"/>
    <n v="0"/>
    <n v="0"/>
    <n v="0"/>
    <n v="0"/>
    <n v="26.5"/>
    <n v="0"/>
    <n v="0"/>
    <n v="0"/>
    <n v="0"/>
    <n v="5.9346750000000004"/>
    <n v="82.08"/>
    <n v="0"/>
  </r>
  <r>
    <d v="2020-04-01T00:00:00"/>
    <x v="0"/>
    <s v="P"/>
    <s v="Active"/>
    <n v="651"/>
    <x v="650"/>
    <s v="N"/>
    <x v="22"/>
    <n v="1053"/>
    <x v="3"/>
    <s v="Niederl. 8"/>
    <n v="1"/>
    <s v="Department"/>
    <s v="Supervisor"/>
    <s v="Non-Mgm."/>
    <s v="ang."/>
    <s v="M"/>
    <d v="2019-04-01T00:00:00"/>
    <m/>
    <s v=""/>
    <n v="0"/>
    <d v="1975-05-04T00:00:00"/>
    <n v="44"/>
    <s v="J"/>
    <n v="30"/>
    <n v="2.5"/>
    <n v="39"/>
    <x v="0"/>
    <n v="1"/>
    <n v="30"/>
    <n v="0"/>
    <n v="1677"/>
    <n v="367.68225000000001"/>
    <n v="0"/>
    <n v="0"/>
    <n v="0"/>
    <n v="0"/>
    <n v="0"/>
    <n v="0"/>
    <n v="0"/>
    <n v="0"/>
    <n v="0"/>
    <n v="0"/>
    <n v="96.75"/>
    <n v="76.862500000000011"/>
    <n v="26.5"/>
    <n v="0"/>
    <n v="0"/>
    <n v="0"/>
    <n v="0"/>
    <n v="44.815194375000004"/>
    <n v="0"/>
    <n v="0"/>
  </r>
  <r>
    <d v="2020-04-01T00:00:00"/>
    <x v="0"/>
    <s v="P"/>
    <s v="Active"/>
    <n v="652"/>
    <x v="651"/>
    <s v="N"/>
    <x v="16"/>
    <n v="1049"/>
    <x v="3"/>
    <s v="Niederl. 8"/>
    <n v="1"/>
    <s v="Department"/>
    <s v="Supervisor"/>
    <s v="Non-Mgm."/>
    <s v="ang."/>
    <s v="M"/>
    <d v="2018-10-01T00:00:00"/>
    <m/>
    <s v=""/>
    <n v="1"/>
    <d v="1983-04-24T00:00:00"/>
    <n v="36"/>
    <s v="J"/>
    <n v="30"/>
    <n v="2.5"/>
    <n v="39"/>
    <x v="0"/>
    <n v="1"/>
    <n v="30"/>
    <n v="0"/>
    <n v="1678"/>
    <n v="367.90150000000006"/>
    <n v="0"/>
    <n v="0"/>
    <n v="0"/>
    <n v="0"/>
    <n v="0"/>
    <n v="0"/>
    <n v="0"/>
    <n v="0"/>
    <n v="0"/>
    <n v="0"/>
    <n v="96.807692307692307"/>
    <n v="76.908333333333346"/>
    <n v="26.5"/>
    <n v="0"/>
    <n v="0"/>
    <n v="0"/>
    <n v="0"/>
    <n v="44.838378942307699"/>
    <n v="0"/>
    <n v="1.9716666666666665"/>
  </r>
  <r>
    <d v="2020-04-01T00:00:00"/>
    <x v="0"/>
    <s v="P"/>
    <s v="Active"/>
    <n v="653"/>
    <x v="652"/>
    <s v="N"/>
    <x v="15"/>
    <n v="1032"/>
    <x v="5"/>
    <s v="Niederl. 5"/>
    <n v="1"/>
    <s v="Department"/>
    <s v="Supervisor"/>
    <s v="Non-Mgm."/>
    <s v="ang."/>
    <s v="W"/>
    <d v="2019-04-01T00:00:00"/>
    <m/>
    <s v=""/>
    <n v="0"/>
    <d v="1982-08-02T00:00:00"/>
    <n v="37"/>
    <s v="J"/>
    <n v="30"/>
    <n v="2.5"/>
    <n v="39"/>
    <x v="0"/>
    <n v="1"/>
    <n v="30"/>
    <n v="0"/>
    <n v="1679"/>
    <n v="368.12075000000004"/>
    <n v="0"/>
    <n v="0"/>
    <n v="0"/>
    <n v="0"/>
    <n v="0"/>
    <n v="0"/>
    <n v="0"/>
    <n v="0"/>
    <n v="0"/>
    <n v="0"/>
    <n v="96.865384615384627"/>
    <n v="76.954166666666666"/>
    <n v="26.5"/>
    <n v="0"/>
    <n v="0"/>
    <n v="0"/>
    <n v="0"/>
    <n v="44.861563509615387"/>
    <n v="0"/>
    <n v="0"/>
  </r>
  <r>
    <d v="2020-04-01T00:00:00"/>
    <x v="0"/>
    <s v="P"/>
    <s v="Active"/>
    <n v="654"/>
    <x v="653"/>
    <s v="N"/>
    <x v="20"/>
    <n v="1039"/>
    <x v="4"/>
    <s v="Niederl. 6"/>
    <n v="1"/>
    <s v="Department"/>
    <s v="Supervisor"/>
    <s v="Non-Mgm."/>
    <s v="ang."/>
    <s v="M"/>
    <d v="2019-04-01T00:00:00"/>
    <m/>
    <s v=""/>
    <n v="0"/>
    <d v="1973-03-22T00:00:00"/>
    <n v="46"/>
    <s v="J"/>
    <n v="30"/>
    <n v="2.5"/>
    <n v="39"/>
    <x v="0"/>
    <n v="1"/>
    <n v="30"/>
    <n v="0"/>
    <n v="1680"/>
    <n v="368.34000000000003"/>
    <n v="0"/>
    <n v="0"/>
    <n v="0"/>
    <n v="0"/>
    <n v="0"/>
    <n v="0"/>
    <n v="0"/>
    <n v="0"/>
    <n v="0"/>
    <n v="0"/>
    <n v="96.92307692307692"/>
    <n v="77"/>
    <n v="26.5"/>
    <n v="0"/>
    <n v="0"/>
    <n v="0"/>
    <n v="0"/>
    <n v="44.884748076923074"/>
    <n v="0"/>
    <n v="0"/>
  </r>
  <r>
    <d v="2020-04-01T00:00:00"/>
    <x v="0"/>
    <s v="P"/>
    <s v="Active"/>
    <n v="655"/>
    <x v="654"/>
    <s v="N"/>
    <x v="45"/>
    <n v="1094"/>
    <x v="0"/>
    <s v="Niederl. 3"/>
    <n v="1"/>
    <s v="Department"/>
    <s v="Supervisor"/>
    <s v="Non-Mgm."/>
    <s v="ang."/>
    <s v="M"/>
    <d v="2019-04-01T00:00:00"/>
    <m/>
    <s v=""/>
    <n v="0"/>
    <d v="1976-12-31T00:00:00"/>
    <n v="43"/>
    <s v="N"/>
    <n v="30"/>
    <n v="2.5"/>
    <n v="39"/>
    <x v="0"/>
    <n v="1"/>
    <n v="30"/>
    <n v="0"/>
    <n v="1681"/>
    <n v="368.55925000000002"/>
    <n v="0"/>
    <n v="0"/>
    <n v="0"/>
    <n v="0"/>
    <n v="0"/>
    <n v="0"/>
    <n v="0"/>
    <n v="0"/>
    <n v="0"/>
    <n v="0"/>
    <n v="0"/>
    <n v="0"/>
    <n v="26.5"/>
    <n v="0"/>
    <n v="0"/>
    <n v="0"/>
    <n v="0"/>
    <n v="5.9346750000000004"/>
    <n v="165.54129999999998"/>
    <n v="0"/>
  </r>
  <r>
    <d v="2020-04-01T00:00:00"/>
    <x v="0"/>
    <s v="P"/>
    <s v="Active"/>
    <n v="656"/>
    <x v="655"/>
    <s v="N"/>
    <x v="0"/>
    <n v="1090"/>
    <x v="0"/>
    <s v="Niederl. 3"/>
    <n v="1"/>
    <s v="Department"/>
    <s v="Supervisor"/>
    <s v="Manager"/>
    <s v="ang."/>
    <s v="M"/>
    <d v="2019-04-01T00:00:00"/>
    <m/>
    <s v=""/>
    <n v="0"/>
    <d v="1984-09-22T00:00:00"/>
    <n v="35"/>
    <s v="N"/>
    <n v="30"/>
    <n v="2.5"/>
    <n v="39"/>
    <x v="0"/>
    <n v="1"/>
    <n v="30"/>
    <n v="0"/>
    <n v="1682"/>
    <n v="368.77850000000001"/>
    <n v="0"/>
    <n v="0"/>
    <n v="0"/>
    <n v="0"/>
    <n v="0"/>
    <n v="0"/>
    <n v="0"/>
    <n v="0"/>
    <n v="0"/>
    <n v="0"/>
    <n v="0"/>
    <n v="0"/>
    <n v="26.5"/>
    <n v="0"/>
    <n v="0"/>
    <n v="0"/>
    <n v="0"/>
    <n v="5.9346750000000004"/>
    <n v="0"/>
    <n v="0"/>
  </r>
  <r>
    <d v="2020-04-01T00:00:00"/>
    <x v="0"/>
    <s v="P"/>
    <s v="Active"/>
    <n v="657"/>
    <x v="656"/>
    <s v="N"/>
    <x v="36"/>
    <n v="1054"/>
    <x v="8"/>
    <s v="Niederl. 2"/>
    <n v="1"/>
    <s v="Department"/>
    <s v="Supervisor"/>
    <s v="Non-Mgm."/>
    <s v="ang."/>
    <s v="W"/>
    <d v="2019-04-01T00:00:00"/>
    <m/>
    <s v=""/>
    <n v="0"/>
    <d v="1996-01-02T00:00:00"/>
    <n v="24"/>
    <s v="N"/>
    <n v="30"/>
    <n v="2.5"/>
    <n v="39"/>
    <x v="0"/>
    <n v="1"/>
    <n v="30"/>
    <n v="0"/>
    <n v="1683"/>
    <n v="368.99775"/>
    <n v="0"/>
    <n v="0"/>
    <n v="0"/>
    <n v="0"/>
    <n v="0"/>
    <n v="0"/>
    <n v="0"/>
    <n v="0"/>
    <n v="0"/>
    <n v="0"/>
    <n v="0"/>
    <n v="0"/>
    <n v="26.5"/>
    <n v="0"/>
    <n v="0"/>
    <n v="0"/>
    <n v="0"/>
    <n v="5.9346750000000004"/>
    <n v="0"/>
    <n v="0"/>
  </r>
  <r>
    <d v="2020-04-01T00:00:00"/>
    <x v="0"/>
    <s v="P"/>
    <s v="Active"/>
    <n v="658"/>
    <x v="657"/>
    <s v="N"/>
    <x v="7"/>
    <n v="1015"/>
    <x v="1"/>
    <s v="Niederl. 1"/>
    <n v="1"/>
    <s v="Department"/>
    <s v="Supervisor"/>
    <s v="Non-Mgm."/>
    <s v="ang."/>
    <s v="M"/>
    <d v="2019-04-01T00:00:00"/>
    <m/>
    <s v=""/>
    <n v="0"/>
    <d v="1996-06-20T00:00:00"/>
    <n v="23"/>
    <s v="N"/>
    <n v="30"/>
    <n v="2.5"/>
    <n v="39"/>
    <x v="0"/>
    <n v="1"/>
    <n v="30"/>
    <n v="0"/>
    <n v="1684"/>
    <n v="369.21700000000004"/>
    <n v="0"/>
    <n v="0"/>
    <n v="0"/>
    <n v="0"/>
    <n v="0"/>
    <n v="0"/>
    <n v="0"/>
    <n v="0"/>
    <n v="0"/>
    <n v="0"/>
    <n v="0"/>
    <n v="0"/>
    <n v="26.5"/>
    <n v="0"/>
    <n v="0"/>
    <n v="0"/>
    <n v="0"/>
    <n v="5.9346750000000004"/>
    <n v="0"/>
    <n v="0"/>
  </r>
  <r>
    <d v="2020-04-01T00:00:00"/>
    <x v="0"/>
    <s v="P"/>
    <s v="Active"/>
    <n v="659"/>
    <x v="658"/>
    <s v="N"/>
    <x v="37"/>
    <n v="1005"/>
    <x v="1"/>
    <s v="Niederl. 1"/>
    <n v="1"/>
    <s v="Department"/>
    <s v="Supervisor"/>
    <s v="Supervisor"/>
    <s v="ang."/>
    <s v="M"/>
    <d v="2002-09-01T00:00:00"/>
    <m/>
    <s v=""/>
    <n v="17"/>
    <d v="1986-09-02T00:00:00"/>
    <n v="33"/>
    <s v="N"/>
    <n v="30"/>
    <n v="2.5"/>
    <n v="39"/>
    <x v="0"/>
    <n v="1"/>
    <n v="30"/>
    <n v="0"/>
    <n v="1685"/>
    <n v="369.43625000000003"/>
    <n v="0"/>
    <n v="0"/>
    <n v="0"/>
    <n v="0"/>
    <n v="0"/>
    <n v="0"/>
    <n v="0"/>
    <n v="0"/>
    <n v="0"/>
    <n v="0"/>
    <n v="0"/>
    <n v="0"/>
    <n v="26.5"/>
    <n v="0"/>
    <n v="0"/>
    <n v="0"/>
    <n v="0"/>
    <n v="5.9346750000000004"/>
    <n v="0"/>
    <n v="0"/>
  </r>
  <r>
    <d v="2020-04-01T00:00:00"/>
    <x v="0"/>
    <s v="P"/>
    <s v="Active"/>
    <n v="660"/>
    <x v="659"/>
    <s v="N"/>
    <x v="29"/>
    <n v="1079"/>
    <x v="0"/>
    <s v="Niederl. 3"/>
    <n v="1"/>
    <s v="Department"/>
    <s v="Supervisor"/>
    <s v="Supervisor"/>
    <s v="ang."/>
    <s v="M"/>
    <d v="2019-05-01T00:00:00"/>
    <m/>
    <s v=""/>
    <n v="0"/>
    <d v="1980-12-20T00:00:00"/>
    <n v="39"/>
    <s v="N"/>
    <n v="30"/>
    <n v="2.5"/>
    <n v="39"/>
    <x v="0"/>
    <n v="1"/>
    <n v="30"/>
    <n v="0"/>
    <n v="1686"/>
    <n v="369.65550000000002"/>
    <n v="0"/>
    <n v="0"/>
    <n v="0"/>
    <n v="0"/>
    <n v="0"/>
    <n v="0"/>
    <n v="0"/>
    <n v="0"/>
    <n v="0"/>
    <n v="0"/>
    <n v="0"/>
    <n v="0"/>
    <n v="26.5"/>
    <n v="0"/>
    <n v="0"/>
    <n v="0"/>
    <n v="0"/>
    <n v="5.9346750000000004"/>
    <n v="0"/>
    <n v="0"/>
  </r>
  <r>
    <d v="2020-04-01T00:00:00"/>
    <x v="0"/>
    <s v="P"/>
    <s v="Active"/>
    <n v="661"/>
    <x v="660"/>
    <s v="N"/>
    <x v="13"/>
    <n v="1061"/>
    <x v="11"/>
    <s v="Niederl. 12"/>
    <n v="1"/>
    <s v="Department"/>
    <s v="Supervisor"/>
    <s v="Supervisor"/>
    <s v="ang."/>
    <s v="W"/>
    <d v="2019-05-15T00:00:00"/>
    <m/>
    <s v=""/>
    <n v="0"/>
    <d v="1980-11-25T00:00:00"/>
    <n v="39"/>
    <s v="N"/>
    <n v="30"/>
    <n v="2.5"/>
    <n v="39"/>
    <x v="0"/>
    <n v="1"/>
    <n v="30"/>
    <n v="0"/>
    <n v="1687"/>
    <n v="369.87475000000006"/>
    <n v="0"/>
    <n v="0"/>
    <n v="0"/>
    <n v="0"/>
    <n v="0"/>
    <n v="0"/>
    <n v="0"/>
    <n v="0"/>
    <n v="0"/>
    <n v="0"/>
    <n v="0"/>
    <n v="0"/>
    <n v="26.5"/>
    <n v="0"/>
    <n v="0"/>
    <n v="0"/>
    <n v="0"/>
    <n v="5.9346750000000004"/>
    <n v="0"/>
    <n v="0"/>
  </r>
  <r>
    <d v="2020-04-01T00:00:00"/>
    <x v="0"/>
    <s v="P"/>
    <s v="Active"/>
    <n v="662"/>
    <x v="661"/>
    <s v="N"/>
    <x v="14"/>
    <n v="1003"/>
    <x v="1"/>
    <s v="Niederl. 1"/>
    <n v="1"/>
    <s v="Department"/>
    <s v="Supervisor"/>
    <s v="Non-Mgm."/>
    <s v="ang."/>
    <s v="W"/>
    <d v="2019-05-01T00:00:00"/>
    <m/>
    <s v=""/>
    <n v="0"/>
    <d v="1987-02-10T00:00:00"/>
    <n v="32"/>
    <s v="N"/>
    <n v="30"/>
    <n v="2.5"/>
    <n v="39"/>
    <x v="0"/>
    <n v="1"/>
    <n v="30"/>
    <n v="0"/>
    <n v="1688"/>
    <n v="370.09399999999999"/>
    <n v="0"/>
    <n v="0"/>
    <n v="0"/>
    <n v="0"/>
    <n v="0"/>
    <n v="0"/>
    <n v="0"/>
    <n v="0"/>
    <n v="0"/>
    <n v="0"/>
    <n v="0"/>
    <n v="0"/>
    <n v="26.5"/>
    <n v="0"/>
    <n v="0"/>
    <n v="0"/>
    <n v="0"/>
    <n v="5.9346750000000004"/>
    <n v="0"/>
    <n v="0"/>
  </r>
  <r>
    <d v="2020-04-01T00:00:00"/>
    <x v="0"/>
    <s v="P"/>
    <s v="Active"/>
    <n v="663"/>
    <x v="662"/>
    <s v="N"/>
    <x v="37"/>
    <n v="1005"/>
    <x v="1"/>
    <s v="Niederl. 1"/>
    <n v="1"/>
    <s v="Department"/>
    <s v="Supervisor"/>
    <s v="Non-Mgm."/>
    <s v="ang."/>
    <s v="M"/>
    <d v="2019-05-01T00:00:00"/>
    <m/>
    <s v=""/>
    <n v="0"/>
    <d v="1991-05-21T00:00:00"/>
    <n v="28"/>
    <s v="N"/>
    <n v="30"/>
    <n v="2.5"/>
    <n v="39"/>
    <x v="0"/>
    <n v="1"/>
    <n v="30"/>
    <n v="0"/>
    <n v="1689"/>
    <n v="370.31325000000004"/>
    <n v="0"/>
    <n v="0"/>
    <n v="0"/>
    <n v="0"/>
    <n v="0"/>
    <n v="0"/>
    <n v="0"/>
    <n v="0"/>
    <n v="0"/>
    <n v="0"/>
    <n v="0"/>
    <n v="0"/>
    <n v="26.5"/>
    <n v="0"/>
    <n v="0"/>
    <n v="0"/>
    <n v="0"/>
    <n v="5.9346750000000004"/>
    <n v="0"/>
    <n v="0"/>
  </r>
  <r>
    <d v="2020-04-01T00:00:00"/>
    <x v="0"/>
    <s v="P"/>
    <s v="Active"/>
    <n v="664"/>
    <x v="663"/>
    <s v="N"/>
    <x v="47"/>
    <n v="1016"/>
    <x v="1"/>
    <s v="Niederl. 1"/>
    <n v="1"/>
    <s v="Department"/>
    <s v="Supervisor"/>
    <s v="Non-Mgm."/>
    <s v="ang."/>
    <s v="W"/>
    <d v="2019-05-01T00:00:00"/>
    <m/>
    <s v=""/>
    <n v="0"/>
    <d v="1991-10-31T00:00:00"/>
    <n v="28"/>
    <s v="N"/>
    <n v="30"/>
    <n v="2.5"/>
    <n v="39"/>
    <x v="0"/>
    <n v="1"/>
    <n v="30"/>
    <n v="0"/>
    <n v="1690"/>
    <n v="370.53250000000003"/>
    <n v="0"/>
    <n v="0"/>
    <n v="0"/>
    <n v="0"/>
    <n v="0"/>
    <n v="0"/>
    <n v="0"/>
    <n v="0"/>
    <n v="0"/>
    <n v="0"/>
    <n v="0"/>
    <n v="0"/>
    <n v="26.5"/>
    <n v="0"/>
    <n v="0"/>
    <n v="0"/>
    <n v="0"/>
    <n v="5.9346750000000004"/>
    <n v="0"/>
    <n v="0"/>
  </r>
  <r>
    <d v="2020-04-01T00:00:00"/>
    <x v="0"/>
    <s v="P"/>
    <s v="Active"/>
    <n v="665"/>
    <x v="664"/>
    <s v="N"/>
    <x v="9"/>
    <n v="1087"/>
    <x v="0"/>
    <s v="Niederl. 3"/>
    <n v="1"/>
    <s v="Department"/>
    <s v="Supervisor"/>
    <s v="Non-Mgm."/>
    <s v="Werks"/>
    <s v="M"/>
    <d v="2019-05-15T00:00:00"/>
    <d v="2020-04-30T00:00:00"/>
    <s v=""/>
    <n v="0"/>
    <d v="1998-04-20T00:00:00"/>
    <n v="21"/>
    <s v="N"/>
    <n v="0"/>
    <n v="0"/>
    <n v="20"/>
    <x v="0"/>
    <n v="0.51282051282051277"/>
    <n v="30"/>
    <n v="0"/>
    <n v="1691"/>
    <n v="370.75175000000002"/>
    <n v="0"/>
    <n v="0"/>
    <n v="0"/>
    <n v="0"/>
    <n v="0"/>
    <n v="0"/>
    <n v="0"/>
    <n v="0"/>
    <n v="0"/>
    <n v="0"/>
    <n v="0"/>
    <n v="0"/>
    <n v="26.5"/>
    <n v="0"/>
    <n v="0"/>
    <n v="0"/>
    <n v="0"/>
    <n v="5.9346750000000004"/>
    <n v="0"/>
    <n v="0"/>
  </r>
  <r>
    <d v="2020-04-01T00:00:00"/>
    <x v="0"/>
    <s v="P"/>
    <s v="Active"/>
    <n v="666"/>
    <x v="665"/>
    <s v="N"/>
    <x v="22"/>
    <n v="1053"/>
    <x v="3"/>
    <s v="Niederl. 8"/>
    <n v="1"/>
    <s v="Department"/>
    <s v="Supervisor"/>
    <s v="Non-Mgm."/>
    <s v="ang."/>
    <s v="M"/>
    <d v="2019-06-01T00:00:00"/>
    <m/>
    <s v=""/>
    <n v="0"/>
    <d v="1984-11-02T00:00:00"/>
    <n v="35"/>
    <s v="J"/>
    <n v="30"/>
    <n v="2.5"/>
    <n v="39"/>
    <x v="0"/>
    <n v="1"/>
    <n v="30"/>
    <n v="0"/>
    <n v="1692"/>
    <n v="370.971"/>
    <n v="0"/>
    <n v="0"/>
    <n v="0"/>
    <n v="0"/>
    <n v="0"/>
    <n v="0"/>
    <n v="0"/>
    <n v="0"/>
    <n v="0"/>
    <n v="0"/>
    <n v="97.615384615384613"/>
    <n v="77.550000000000011"/>
    <n v="26.5"/>
    <n v="0"/>
    <n v="0"/>
    <n v="0"/>
    <n v="0"/>
    <n v="45.162962884615389"/>
    <n v="0"/>
    <n v="0"/>
  </r>
  <r>
    <d v="2020-04-01T00:00:00"/>
    <x v="0"/>
    <s v="P"/>
    <s v="Active"/>
    <n v="667"/>
    <x v="666"/>
    <s v="N"/>
    <x v="37"/>
    <n v="1005"/>
    <x v="1"/>
    <s v="Niederl. 1"/>
    <n v="1"/>
    <s v="Department"/>
    <s v="Supervisor"/>
    <s v="Non-Mgm."/>
    <s v="ang."/>
    <s v="M"/>
    <d v="2019-05-15T00:00:00"/>
    <m/>
    <s v=""/>
    <n v="0"/>
    <d v="1988-07-06T00:00:00"/>
    <n v="31"/>
    <s v="N"/>
    <n v="30"/>
    <n v="2.5"/>
    <n v="39"/>
    <x v="0"/>
    <n v="1"/>
    <n v="30"/>
    <n v="0"/>
    <n v="1693"/>
    <n v="371.19025000000005"/>
    <n v="0"/>
    <n v="0"/>
    <n v="0"/>
    <n v="0"/>
    <n v="0"/>
    <n v="0"/>
    <n v="0"/>
    <n v="0"/>
    <n v="0"/>
    <n v="0"/>
    <n v="0"/>
    <n v="0"/>
    <n v="26.5"/>
    <n v="0"/>
    <n v="0"/>
    <n v="0"/>
    <n v="0"/>
    <n v="5.9346750000000004"/>
    <n v="0"/>
    <n v="0"/>
  </r>
  <r>
    <d v="2020-04-01T00:00:00"/>
    <x v="0"/>
    <s v="P"/>
    <s v="Active"/>
    <n v="668"/>
    <x v="667"/>
    <s v="N"/>
    <x v="22"/>
    <n v="1053"/>
    <x v="3"/>
    <s v="Niederl. 8"/>
    <n v="1"/>
    <s v="Department"/>
    <s v="Supervisor"/>
    <s v="Non-Mgm."/>
    <s v="ang."/>
    <s v="M"/>
    <d v="2019-06-01T00:00:00"/>
    <m/>
    <s v=""/>
    <n v="0"/>
    <d v="1979-07-07T00:00:00"/>
    <n v="40"/>
    <s v="J"/>
    <n v="30"/>
    <n v="2.5"/>
    <n v="39"/>
    <x v="0"/>
    <n v="1"/>
    <n v="30"/>
    <n v="0"/>
    <n v="1694"/>
    <n v="371.40949999999998"/>
    <n v="0"/>
    <n v="0"/>
    <n v="0"/>
    <n v="0"/>
    <n v="0"/>
    <n v="0"/>
    <n v="0"/>
    <n v="0"/>
    <n v="0"/>
    <n v="0"/>
    <n v="97.730769230769226"/>
    <n v="77.641666666666666"/>
    <n v="26.5"/>
    <n v="0"/>
    <n v="0"/>
    <n v="0"/>
    <n v="0"/>
    <n v="45.209332019230764"/>
    <n v="0"/>
    <n v="0"/>
  </r>
  <r>
    <d v="2020-04-01T00:00:00"/>
    <x v="0"/>
    <s v="P"/>
    <s v="Active"/>
    <n v="669"/>
    <x v="668"/>
    <s v="N"/>
    <x v="31"/>
    <n v="1046"/>
    <x v="9"/>
    <s v="Niederl. 4"/>
    <n v="1"/>
    <s v="Department"/>
    <s v="Supervisor"/>
    <s v="Manager"/>
    <s v="ang."/>
    <s v="M"/>
    <d v="2019-06-17T00:00:00"/>
    <m/>
    <s v=""/>
    <n v="0"/>
    <d v="1978-07-27T00:00:00"/>
    <n v="41"/>
    <s v="N"/>
    <n v="30"/>
    <n v="2.5"/>
    <n v="39"/>
    <x v="0"/>
    <n v="1"/>
    <n v="30"/>
    <n v="0"/>
    <n v="1695"/>
    <n v="371.62874999999997"/>
    <n v="0"/>
    <n v="0"/>
    <n v="30"/>
    <n v="0"/>
    <n v="0"/>
    <n v="0"/>
    <n v="0"/>
    <n v="0"/>
    <n v="0"/>
    <n v="0"/>
    <n v="0"/>
    <n v="0"/>
    <n v="26.5"/>
    <n v="0"/>
    <n v="0"/>
    <n v="0"/>
    <n v="0"/>
    <n v="12.653175000000001"/>
    <n v="79.040000000000006"/>
    <n v="0"/>
  </r>
  <r>
    <d v="2020-04-01T00:00:00"/>
    <x v="0"/>
    <s v="P"/>
    <s v="Active"/>
    <n v="670"/>
    <x v="669"/>
    <s v="N"/>
    <x v="27"/>
    <n v="1070"/>
    <x v="0"/>
    <s v="Niederl. 3"/>
    <n v="1"/>
    <s v="Department"/>
    <s v="Supervisor"/>
    <s v="Non-Mgm."/>
    <s v="ang."/>
    <s v="M"/>
    <d v="2019-06-01T00:00:00"/>
    <m/>
    <s v=""/>
    <n v="0"/>
    <d v="1988-08-28T00:00:00"/>
    <n v="31"/>
    <s v="N"/>
    <n v="30"/>
    <n v="2.5"/>
    <n v="39"/>
    <x v="0"/>
    <n v="1"/>
    <n v="30"/>
    <n v="0"/>
    <n v="1696"/>
    <n v="371.84800000000007"/>
    <n v="0"/>
    <n v="0"/>
    <n v="0"/>
    <n v="0"/>
    <n v="0"/>
    <n v="0"/>
    <n v="0"/>
    <n v="0"/>
    <n v="0"/>
    <n v="0"/>
    <n v="0"/>
    <n v="0"/>
    <n v="26.5"/>
    <n v="0"/>
    <n v="0"/>
    <n v="0"/>
    <n v="0"/>
    <n v="5.9346750000000004"/>
    <n v="0"/>
    <n v="0"/>
  </r>
  <r>
    <d v="2020-04-01T00:00:00"/>
    <x v="0"/>
    <s v="P"/>
    <s v="Active"/>
    <n v="671"/>
    <x v="670"/>
    <s v="N"/>
    <x v="27"/>
    <n v="1070"/>
    <x v="0"/>
    <s v="Niederl. 3"/>
    <n v="1"/>
    <s v="Department"/>
    <s v="Supervisor"/>
    <s v="Non-Mgm."/>
    <s v="ang."/>
    <s v="W"/>
    <d v="2019-06-01T00:00:00"/>
    <m/>
    <s v=""/>
    <n v="0"/>
    <d v="1988-11-25T00:00:00"/>
    <n v="31"/>
    <s v="N"/>
    <n v="30"/>
    <n v="2.5"/>
    <n v="39"/>
    <x v="0"/>
    <n v="1"/>
    <n v="30"/>
    <n v="0"/>
    <n v="1697"/>
    <n v="372.06725"/>
    <n v="0"/>
    <n v="0"/>
    <n v="0"/>
    <n v="0"/>
    <n v="0"/>
    <n v="0"/>
    <n v="0"/>
    <n v="0"/>
    <n v="0"/>
    <n v="0"/>
    <n v="0"/>
    <n v="0"/>
    <n v="26.5"/>
    <n v="0"/>
    <n v="0"/>
    <n v="0"/>
    <n v="0"/>
    <n v="5.9346750000000004"/>
    <n v="0"/>
    <n v="0"/>
  </r>
  <r>
    <d v="2020-04-01T00:00:00"/>
    <x v="0"/>
    <s v="P"/>
    <s v="Active"/>
    <n v="672"/>
    <x v="671"/>
    <s v="N"/>
    <x v="36"/>
    <n v="1054"/>
    <x v="8"/>
    <s v="Niederl. 2"/>
    <n v="1"/>
    <s v="Department"/>
    <s v="Supervisor"/>
    <s v="Non-Mgm."/>
    <s v="ang."/>
    <s v="M"/>
    <d v="2019-06-01T00:00:00"/>
    <m/>
    <s v=""/>
    <n v="0"/>
    <d v="1982-02-15T00:00:00"/>
    <n v="37"/>
    <s v="N"/>
    <n v="30"/>
    <n v="2.5"/>
    <n v="39"/>
    <x v="0"/>
    <n v="1"/>
    <n v="30"/>
    <n v="0"/>
    <n v="1698"/>
    <n v="372.28650000000005"/>
    <n v="0"/>
    <n v="0"/>
    <n v="0"/>
    <n v="0"/>
    <n v="0"/>
    <n v="0"/>
    <n v="0"/>
    <n v="0"/>
    <n v="0"/>
    <n v="0"/>
    <n v="0"/>
    <n v="0"/>
    <n v="26.5"/>
    <n v="0"/>
    <n v="0"/>
    <n v="0"/>
    <n v="0"/>
    <n v="5.9346750000000004"/>
    <n v="0"/>
    <n v="0"/>
  </r>
  <r>
    <d v="2020-04-01T00:00:00"/>
    <x v="0"/>
    <s v="P"/>
    <s v="Active"/>
    <n v="673"/>
    <x v="672"/>
    <s v="N"/>
    <x v="9"/>
    <n v="1087"/>
    <x v="0"/>
    <s v="Niederl. 3"/>
    <n v="1"/>
    <s v="Department"/>
    <s v="Supervisor"/>
    <s v="Non-Mgm."/>
    <s v="ang."/>
    <s v="M"/>
    <d v="2019-06-17T00:00:00"/>
    <m/>
    <s v=""/>
    <n v="0"/>
    <d v="1993-01-12T00:00:00"/>
    <n v="27"/>
    <s v="N"/>
    <n v="30"/>
    <n v="2.5"/>
    <n v="39"/>
    <x v="0"/>
    <n v="1"/>
    <n v="30"/>
    <n v="0"/>
    <n v="1699"/>
    <n v="372.50575000000003"/>
    <n v="0"/>
    <n v="0"/>
    <n v="0"/>
    <n v="0"/>
    <n v="0"/>
    <n v="0"/>
    <n v="0"/>
    <n v="0"/>
    <n v="0"/>
    <n v="0"/>
    <n v="0"/>
    <n v="0"/>
    <n v="26.5"/>
    <n v="0"/>
    <n v="0"/>
    <n v="0"/>
    <n v="0"/>
    <n v="5.9346750000000004"/>
    <n v="0"/>
    <n v="0"/>
  </r>
  <r>
    <d v="2020-04-01T00:00:00"/>
    <x v="0"/>
    <s v="P"/>
    <s v="Active"/>
    <n v="674"/>
    <x v="673"/>
    <s v="N"/>
    <x v="19"/>
    <n v="1083"/>
    <x v="0"/>
    <s v="Niederl. 3"/>
    <n v="1"/>
    <s v="Department"/>
    <s v="Supervisor"/>
    <s v="Non-Mgm."/>
    <s v="ang."/>
    <s v="M"/>
    <d v="2019-07-01T00:00:00"/>
    <m/>
    <s v=""/>
    <n v="0"/>
    <d v="1989-02-15T00:00:00"/>
    <n v="30"/>
    <s v="N"/>
    <n v="30"/>
    <n v="2.5"/>
    <n v="39"/>
    <x v="0"/>
    <n v="1"/>
    <n v="30"/>
    <n v="0"/>
    <n v="1700"/>
    <n v="372.72500000000002"/>
    <n v="0"/>
    <n v="0"/>
    <n v="0"/>
    <n v="0"/>
    <n v="0"/>
    <n v="0"/>
    <n v="0"/>
    <n v="0"/>
    <n v="0"/>
    <n v="0"/>
    <n v="0"/>
    <n v="0"/>
    <n v="26.5"/>
    <n v="0"/>
    <n v="0"/>
    <n v="0"/>
    <n v="0"/>
    <n v="5.9346750000000004"/>
    <n v="0"/>
    <n v="0"/>
  </r>
  <r>
    <d v="2020-04-01T00:00:00"/>
    <x v="0"/>
    <s v="P"/>
    <s v="Active"/>
    <n v="675"/>
    <x v="674"/>
    <s v="N"/>
    <x v="22"/>
    <n v="1041"/>
    <x v="4"/>
    <s v="Niederl. 6"/>
    <n v="1"/>
    <s v="Department"/>
    <s v="Supervisor"/>
    <s v="Non-Mgm."/>
    <s v="ang."/>
    <s v="M"/>
    <d v="2019-07-01T00:00:00"/>
    <m/>
    <s v=""/>
    <n v="0"/>
    <d v="1970-01-12T00:00:00"/>
    <n v="50"/>
    <s v="J"/>
    <n v="30"/>
    <n v="2.5"/>
    <n v="39"/>
    <x v="0"/>
    <n v="1"/>
    <n v="30"/>
    <n v="0"/>
    <n v="1701"/>
    <n v="372.94425000000001"/>
    <n v="0"/>
    <n v="0"/>
    <n v="0"/>
    <n v="0"/>
    <n v="0"/>
    <n v="0"/>
    <n v="0"/>
    <n v="0"/>
    <n v="0"/>
    <n v="0"/>
    <n v="98.134615384615373"/>
    <n v="77.962500000000006"/>
    <n v="26.5"/>
    <n v="0"/>
    <n v="0"/>
    <n v="0"/>
    <n v="0"/>
    <n v="45.37162399038462"/>
    <n v="0"/>
    <n v="0"/>
  </r>
  <r>
    <d v="2020-04-01T00:00:00"/>
    <x v="0"/>
    <s v="P"/>
    <s v="Active"/>
    <n v="676"/>
    <x v="675"/>
    <s v="N"/>
    <x v="22"/>
    <n v="1060"/>
    <x v="2"/>
    <s v="Niederl. 7"/>
    <n v="1"/>
    <s v="Department"/>
    <s v="Supervisor"/>
    <s v="Non-Mgm."/>
    <s v="ang."/>
    <s v="M"/>
    <d v="2019-07-01T00:00:00"/>
    <m/>
    <s v=""/>
    <n v="0"/>
    <d v="1968-10-15T00:00:00"/>
    <n v="51"/>
    <s v="J"/>
    <n v="30"/>
    <n v="2.5"/>
    <n v="39"/>
    <x v="0"/>
    <n v="1"/>
    <n v="30"/>
    <n v="0"/>
    <n v="1702"/>
    <n v="373.1635"/>
    <n v="0"/>
    <n v="0"/>
    <n v="0"/>
    <n v="0"/>
    <n v="0"/>
    <n v="0"/>
    <n v="0"/>
    <n v="0"/>
    <n v="0"/>
    <n v="0"/>
    <n v="98.192307692307693"/>
    <n v="78.00833333333334"/>
    <n v="26.5"/>
    <n v="0"/>
    <n v="0"/>
    <n v="0"/>
    <n v="0"/>
    <n v="45.394808557692315"/>
    <n v="0"/>
    <n v="0"/>
  </r>
  <r>
    <d v="2020-04-01T00:00:00"/>
    <x v="0"/>
    <s v="P"/>
    <s v="Active"/>
    <n v="677"/>
    <x v="676"/>
    <s v="N"/>
    <x v="16"/>
    <n v="1067"/>
    <x v="11"/>
    <s v="Niederl. 12"/>
    <n v="1"/>
    <s v="Department"/>
    <s v="Supervisor"/>
    <s v="Non-Mgm."/>
    <s v="ang."/>
    <s v="M"/>
    <d v="2019-07-01T00:00:00"/>
    <m/>
    <s v=""/>
    <n v="0"/>
    <d v="1985-03-02T00:00:00"/>
    <n v="34"/>
    <s v="N"/>
    <n v="30"/>
    <n v="2.5"/>
    <n v="39"/>
    <x v="0"/>
    <n v="1"/>
    <n v="30"/>
    <n v="0"/>
    <n v="1703"/>
    <n v="373.38274999999999"/>
    <n v="0"/>
    <n v="0"/>
    <n v="0"/>
    <n v="0"/>
    <n v="0"/>
    <n v="0"/>
    <n v="0"/>
    <n v="0"/>
    <n v="0"/>
    <n v="0"/>
    <n v="0"/>
    <n v="0"/>
    <n v="26.5"/>
    <n v="0"/>
    <n v="0"/>
    <n v="0"/>
    <n v="0"/>
    <n v="5.9346750000000004"/>
    <n v="0"/>
    <n v="0"/>
  </r>
  <r>
    <d v="2020-04-01T00:00:00"/>
    <x v="0"/>
    <s v="P"/>
    <s v="Active"/>
    <n v="678"/>
    <x v="677"/>
    <s v="N"/>
    <x v="31"/>
    <n v="1052"/>
    <x v="3"/>
    <s v="Niederl. 8"/>
    <n v="1"/>
    <s v="Department"/>
    <s v="Supervisor"/>
    <s v="Non-Mgm."/>
    <s v="ang."/>
    <s v="M"/>
    <d v="2019-07-01T00:00:00"/>
    <m/>
    <s v=""/>
    <n v="0"/>
    <d v="1967-03-01T00:00:00"/>
    <n v="52"/>
    <s v="J"/>
    <n v="30"/>
    <n v="2.5"/>
    <n v="39"/>
    <x v="0"/>
    <n v="1"/>
    <n v="30"/>
    <n v="0"/>
    <n v="1704"/>
    <n v="373.60200000000003"/>
    <n v="0"/>
    <n v="0"/>
    <n v="30"/>
    <n v="0"/>
    <n v="0"/>
    <n v="1350"/>
    <n v="0"/>
    <n v="0"/>
    <n v="0"/>
    <n v="0"/>
    <n v="98.307692307692307"/>
    <n v="78.100000000000009"/>
    <n v="26.5"/>
    <n v="0"/>
    <n v="0"/>
    <n v="0"/>
    <n v="0"/>
    <n v="354.49217769230768"/>
    <n v="68.97"/>
    <n v="0"/>
  </r>
  <r>
    <d v="2020-04-01T00:00:00"/>
    <x v="0"/>
    <s v="P"/>
    <s v="Active"/>
    <n v="679"/>
    <x v="678"/>
    <s v="N"/>
    <x v="22"/>
    <n v="1041"/>
    <x v="4"/>
    <s v="Niederl. 6"/>
    <n v="1"/>
    <s v="Department"/>
    <s v="Supervisor"/>
    <s v="Non-Mgm."/>
    <s v="ang."/>
    <s v="M"/>
    <d v="2019-07-01T00:00:00"/>
    <m/>
    <s v=""/>
    <n v="0"/>
    <d v="1982-04-24T00:00:00"/>
    <n v="37"/>
    <s v="J"/>
    <n v="30"/>
    <n v="2.5"/>
    <n v="39"/>
    <x v="0"/>
    <n v="1"/>
    <n v="30"/>
    <n v="0"/>
    <n v="1705"/>
    <n v="373.82125000000002"/>
    <n v="0"/>
    <n v="0"/>
    <n v="0"/>
    <n v="0"/>
    <n v="0"/>
    <n v="0"/>
    <n v="0"/>
    <n v="0"/>
    <n v="0"/>
    <n v="0"/>
    <n v="98.365384615384613"/>
    <n v="78.145833333333343"/>
    <n v="26.5"/>
    <n v="0"/>
    <n v="0"/>
    <n v="0"/>
    <n v="0"/>
    <n v="45.464362259615392"/>
    <n v="0"/>
    <n v="0"/>
  </r>
  <r>
    <d v="2020-04-01T00:00:00"/>
    <x v="0"/>
    <s v="P"/>
    <s v="Active"/>
    <n v="680"/>
    <x v="679"/>
    <s v="N"/>
    <x v="27"/>
    <n v="1070"/>
    <x v="0"/>
    <s v="Niederl. 3"/>
    <n v="1"/>
    <s v="Department"/>
    <s v="Supervisor"/>
    <s v="Manager"/>
    <s v="ang."/>
    <s v="M"/>
    <d v="2019-07-01T00:00:00"/>
    <m/>
    <s v=""/>
    <n v="0"/>
    <d v="1979-11-17T00:00:00"/>
    <n v="40"/>
    <s v="N"/>
    <n v="30"/>
    <n v="2.5"/>
    <n v="39"/>
    <x v="0"/>
    <n v="1"/>
    <n v="30"/>
    <n v="0"/>
    <n v="1706"/>
    <n v="374.04050000000001"/>
    <n v="0"/>
    <n v="0"/>
    <n v="0"/>
    <n v="0"/>
    <n v="0"/>
    <n v="0"/>
    <n v="0"/>
    <n v="0"/>
    <n v="0"/>
    <n v="0"/>
    <n v="0"/>
    <n v="0"/>
    <n v="26.5"/>
    <n v="0"/>
    <n v="0"/>
    <n v="0"/>
    <n v="0"/>
    <n v="5.9346750000000004"/>
    <n v="0"/>
    <n v="0"/>
  </r>
  <r>
    <d v="2020-04-01T00:00:00"/>
    <x v="0"/>
    <s v="P"/>
    <s v="Active"/>
    <n v="681"/>
    <x v="680"/>
    <s v="N"/>
    <x v="36"/>
    <n v="1054"/>
    <x v="8"/>
    <s v="Niederl. 2"/>
    <n v="1"/>
    <s v="Department"/>
    <s v="Supervisor"/>
    <s v="Non-Mgm."/>
    <s v="ang."/>
    <s v="M"/>
    <d v="2016-09-01T00:00:00"/>
    <m/>
    <s v=""/>
    <n v="3"/>
    <d v="1994-02-10T00:00:00"/>
    <n v="25"/>
    <s v="N"/>
    <n v="30"/>
    <n v="2.5"/>
    <n v="39"/>
    <x v="0"/>
    <n v="1"/>
    <n v="30"/>
    <n v="0"/>
    <n v="1707"/>
    <n v="374.25975000000005"/>
    <n v="0"/>
    <n v="0"/>
    <n v="0"/>
    <n v="0"/>
    <n v="0"/>
    <n v="0"/>
    <n v="0"/>
    <n v="0"/>
    <n v="0"/>
    <n v="0"/>
    <n v="0"/>
    <n v="0"/>
    <n v="26.5"/>
    <n v="0"/>
    <n v="0"/>
    <n v="0"/>
    <n v="0"/>
    <n v="5.9346750000000004"/>
    <n v="0"/>
    <n v="0"/>
  </r>
  <r>
    <d v="2020-04-01T00:00:00"/>
    <x v="0"/>
    <s v="P"/>
    <s v="Active"/>
    <n v="682"/>
    <x v="681"/>
    <s v="N"/>
    <x v="51"/>
    <n v="1092"/>
    <x v="9"/>
    <s v="Niederl. 4"/>
    <n v="1"/>
    <s v="Department"/>
    <s v="Supervisor"/>
    <s v="Non-Mgm."/>
    <s v="kfm"/>
    <s v="M"/>
    <d v="2019-08-01T00:00:00"/>
    <d v="2022-07-31T00:00:00"/>
    <s v=""/>
    <n v="2"/>
    <d v="1998-12-26T00:00:00"/>
    <n v="21"/>
    <s v="J"/>
    <n v="30"/>
    <n v="2.5"/>
    <n v="39"/>
    <x v="0"/>
    <n v="1"/>
    <n v="30"/>
    <n v="0"/>
    <n v="1708"/>
    <n v="374.47900000000004"/>
    <n v="0"/>
    <n v="0"/>
    <n v="0"/>
    <n v="0"/>
    <n v="0"/>
    <n v="0"/>
    <n v="0"/>
    <n v="0"/>
    <n v="0"/>
    <n v="0"/>
    <n v="98.538461538461533"/>
    <n v="78.283333333333346"/>
    <n v="26.5"/>
    <n v="0"/>
    <n v="0"/>
    <n v="0"/>
    <n v="0"/>
    <n v="45.533915961538462"/>
    <n v="0"/>
    <n v="0"/>
  </r>
  <r>
    <d v="2020-04-01T00:00:00"/>
    <x v="0"/>
    <s v="P"/>
    <s v="Active"/>
    <n v="683"/>
    <x v="682"/>
    <s v="N"/>
    <x v="31"/>
    <n v="1028"/>
    <x v="6"/>
    <s v="Niederl. 10"/>
    <n v="1"/>
    <s v="Department"/>
    <s v="Supervisor"/>
    <s v="Non-Mgm."/>
    <s v="ang."/>
    <s v="M"/>
    <d v="2019-08-01T00:00:00"/>
    <m/>
    <s v=""/>
    <n v="0"/>
    <d v="1967-06-26T00:00:00"/>
    <n v="52"/>
    <s v="J"/>
    <n v="30"/>
    <n v="2.5"/>
    <n v="39"/>
    <x v="0"/>
    <n v="1"/>
    <n v="30"/>
    <n v="0"/>
    <n v="1709"/>
    <n v="374.69825000000003"/>
    <n v="0"/>
    <n v="0"/>
    <n v="0"/>
    <n v="0"/>
    <n v="0"/>
    <n v="1400"/>
    <n v="0"/>
    <n v="0"/>
    <n v="0"/>
    <n v="0"/>
    <n v="98.59615384615384"/>
    <n v="78.329166666666666"/>
    <n v="26.5"/>
    <n v="0"/>
    <n v="0"/>
    <n v="0"/>
    <n v="0"/>
    <n v="359.08710052884618"/>
    <n v="78.09"/>
    <n v="0"/>
  </r>
  <r>
    <d v="2020-04-01T00:00:00"/>
    <x v="0"/>
    <s v="P"/>
    <s v="Active"/>
    <n v="684"/>
    <x v="683"/>
    <s v="N"/>
    <x v="37"/>
    <n v="1005"/>
    <x v="1"/>
    <s v="Niederl. 1"/>
    <n v="1"/>
    <s v="Department"/>
    <s v="Supervisor"/>
    <s v="Non-Mgm."/>
    <s v="ang."/>
    <s v="M"/>
    <d v="2014-07-01T00:00:00"/>
    <m/>
    <s v=""/>
    <n v="5"/>
    <d v="1993-09-25T00:00:00"/>
    <n v="26"/>
    <s v="N"/>
    <n v="30"/>
    <n v="2.5"/>
    <n v="39"/>
    <x v="0"/>
    <n v="1"/>
    <n v="30"/>
    <n v="0"/>
    <n v="1710"/>
    <n v="374.91750000000002"/>
    <n v="0"/>
    <n v="0"/>
    <n v="0"/>
    <n v="0"/>
    <n v="0"/>
    <n v="0"/>
    <n v="0"/>
    <n v="0"/>
    <n v="0"/>
    <n v="0"/>
    <n v="0"/>
    <n v="0"/>
    <n v="26.5"/>
    <n v="0"/>
    <n v="0"/>
    <n v="0"/>
    <n v="0"/>
    <n v="5.9346750000000004"/>
    <n v="0"/>
    <n v="0"/>
  </r>
  <r>
    <d v="2020-04-01T00:00:00"/>
    <x v="0"/>
    <s v="P"/>
    <s v="Active"/>
    <n v="685"/>
    <x v="684"/>
    <s v="N"/>
    <x v="51"/>
    <n v="1092"/>
    <x v="5"/>
    <s v="Niederl. 5"/>
    <n v="1"/>
    <s v="Department"/>
    <s v="Supervisor"/>
    <s v="Non-Mgm."/>
    <s v="kfm"/>
    <s v="M"/>
    <d v="2019-08-01T00:00:00"/>
    <d v="2022-07-31T00:00:00"/>
    <s v=""/>
    <n v="2"/>
    <d v="1992-05-10T00:00:00"/>
    <n v="27"/>
    <s v="J"/>
    <n v="30"/>
    <n v="2.5"/>
    <n v="39"/>
    <x v="0"/>
    <n v="1"/>
    <n v="30"/>
    <n v="0"/>
    <n v="1711"/>
    <n v="375.13675000000001"/>
    <n v="0"/>
    <n v="0"/>
    <n v="0"/>
    <n v="0"/>
    <n v="0"/>
    <n v="0"/>
    <n v="0"/>
    <n v="0"/>
    <n v="0"/>
    <n v="0"/>
    <n v="98.711538461538467"/>
    <n v="78.420833333333348"/>
    <n v="26.5"/>
    <n v="0"/>
    <n v="0"/>
    <n v="0"/>
    <n v="0"/>
    <n v="45.603469663461539"/>
    <n v="0"/>
    <n v="0"/>
  </r>
  <r>
    <d v="2020-04-01T00:00:00"/>
    <x v="0"/>
    <s v="P"/>
    <s v="Active"/>
    <n v="686"/>
    <x v="685"/>
    <s v="N"/>
    <x v="0"/>
    <n v="1090"/>
    <x v="0"/>
    <s v="Niederl. 3"/>
    <n v="1"/>
    <s v="Department"/>
    <s v="Supervisor"/>
    <s v="Non-Mgm."/>
    <s v="ang."/>
    <s v="W"/>
    <d v="2019-08-01T00:00:00"/>
    <m/>
    <s v=""/>
    <n v="0"/>
    <d v="1987-05-20T00:00:00"/>
    <n v="32"/>
    <s v="N"/>
    <n v="30"/>
    <n v="2.5"/>
    <n v="39"/>
    <x v="0"/>
    <n v="1"/>
    <n v="30"/>
    <n v="0"/>
    <n v="1712"/>
    <n v="375.35599999999999"/>
    <n v="0"/>
    <n v="0"/>
    <n v="0"/>
    <n v="0"/>
    <n v="0"/>
    <n v="0"/>
    <n v="0"/>
    <n v="0"/>
    <n v="0"/>
    <n v="0"/>
    <n v="0"/>
    <n v="0"/>
    <n v="26.5"/>
    <n v="0"/>
    <n v="0"/>
    <n v="0"/>
    <n v="0"/>
    <n v="5.9346750000000004"/>
    <n v="0"/>
    <n v="0"/>
  </r>
  <r>
    <d v="2020-04-01T00:00:00"/>
    <x v="0"/>
    <s v="P"/>
    <s v="Active"/>
    <n v="687"/>
    <x v="686"/>
    <s v="N"/>
    <x v="22"/>
    <n v="1060"/>
    <x v="2"/>
    <s v="Niederl. 7"/>
    <n v="1"/>
    <s v="Department"/>
    <s v="Supervisor"/>
    <s v="Non-Mgm."/>
    <s v="ang."/>
    <s v="M"/>
    <d v="2019-08-01T00:00:00"/>
    <m/>
    <s v=""/>
    <n v="0"/>
    <d v="1980-03-08T00:00:00"/>
    <n v="39"/>
    <s v="J"/>
    <n v="30"/>
    <n v="2.5"/>
    <n v="39"/>
    <x v="0"/>
    <n v="1"/>
    <n v="30"/>
    <n v="0"/>
    <n v="1713"/>
    <n v="375.57524999999998"/>
    <n v="0"/>
    <n v="0"/>
    <n v="0"/>
    <n v="0"/>
    <n v="0"/>
    <n v="0"/>
    <n v="0"/>
    <n v="0"/>
    <n v="0"/>
    <n v="0"/>
    <n v="98.82692307692308"/>
    <n v="78.512500000000003"/>
    <n v="26.5"/>
    <n v="0"/>
    <n v="0"/>
    <n v="0"/>
    <n v="0"/>
    <n v="45.649838798076928"/>
    <n v="0"/>
    <n v="0"/>
  </r>
  <r>
    <d v="2020-04-01T00:00:00"/>
    <x v="0"/>
    <s v="P"/>
    <s v="Active"/>
    <n v="688"/>
    <x v="687"/>
    <s v="N"/>
    <x v="51"/>
    <n v="1092"/>
    <x v="7"/>
    <s v="Niederl. 9"/>
    <n v="1"/>
    <s v="Department"/>
    <s v="Supervisor"/>
    <s v="Non-Mgm."/>
    <s v="kfm"/>
    <s v="W"/>
    <d v="2019-09-01T00:00:00"/>
    <d v="2022-08-31T00:00:00"/>
    <s v=""/>
    <n v="2"/>
    <d v="2001-07-16T00:00:00"/>
    <n v="18"/>
    <s v="J"/>
    <n v="30"/>
    <n v="2.5"/>
    <n v="39"/>
    <x v="0"/>
    <n v="1"/>
    <n v="30"/>
    <n v="0"/>
    <n v="1714"/>
    <n v="375.79450000000003"/>
    <n v="0"/>
    <n v="0"/>
    <n v="0"/>
    <n v="0"/>
    <n v="0"/>
    <n v="0"/>
    <n v="0"/>
    <n v="0"/>
    <n v="0"/>
    <n v="0"/>
    <n v="98.884615384615387"/>
    <n v="78.558333333333351"/>
    <n v="26.5"/>
    <n v="0"/>
    <n v="0"/>
    <n v="0"/>
    <n v="0"/>
    <n v="45.673023365384623"/>
    <n v="0"/>
    <n v="0"/>
  </r>
  <r>
    <d v="2020-04-01T00:00:00"/>
    <x v="0"/>
    <s v="P"/>
    <s v="Active"/>
    <n v="689"/>
    <x v="688"/>
    <s v="N"/>
    <x v="21"/>
    <n v="1086"/>
    <x v="0"/>
    <s v="Niederl. 3"/>
    <n v="1"/>
    <s v="Department"/>
    <s v="Supervisor"/>
    <s v="Non-Mgm."/>
    <s v="Werks"/>
    <s v="M"/>
    <d v="2019-09-01T00:00:00"/>
    <d v="2020-12-20T00:00:00"/>
    <s v=""/>
    <n v="1"/>
    <d v="1998-01-15T00:00:00"/>
    <n v="22"/>
    <s v="N"/>
    <n v="0"/>
    <n v="0"/>
    <n v="20"/>
    <x v="0"/>
    <n v="0.51282051282051277"/>
    <n v="30"/>
    <n v="0"/>
    <n v="1715"/>
    <n v="376.01375000000002"/>
    <n v="0"/>
    <n v="0"/>
    <n v="0"/>
    <n v="0"/>
    <n v="0"/>
    <n v="0"/>
    <n v="0"/>
    <n v="0"/>
    <n v="0"/>
    <n v="0"/>
    <n v="0"/>
    <n v="0"/>
    <n v="26.5"/>
    <n v="0"/>
    <n v="0"/>
    <n v="0"/>
    <n v="0"/>
    <n v="5.9346750000000004"/>
    <n v="0"/>
    <n v="0"/>
  </r>
  <r>
    <d v="2020-04-01T00:00:00"/>
    <x v="0"/>
    <s v="P"/>
    <s v="Active"/>
    <n v="690"/>
    <x v="689"/>
    <s v="N"/>
    <x v="16"/>
    <n v="1067"/>
    <x v="11"/>
    <s v="Niederl. 12"/>
    <n v="1"/>
    <s v="Department"/>
    <s v="Supervisor"/>
    <s v="Non-Mgm."/>
    <s v="ang."/>
    <s v="W"/>
    <d v="2019-09-01T00:00:00"/>
    <m/>
    <s v=""/>
    <n v="0"/>
    <d v="1997-08-05T00:00:00"/>
    <n v="22"/>
    <s v="N"/>
    <n v="30"/>
    <n v="2.5"/>
    <n v="39"/>
    <x v="0"/>
    <n v="1"/>
    <n v="30"/>
    <n v="0"/>
    <n v="1716"/>
    <n v="376.23300000000006"/>
    <n v="0"/>
    <n v="0"/>
    <n v="0"/>
    <n v="0"/>
    <n v="0"/>
    <n v="0"/>
    <n v="0"/>
    <n v="0"/>
    <n v="0"/>
    <n v="0"/>
    <n v="0"/>
    <n v="0"/>
    <n v="26.5"/>
    <n v="0"/>
    <n v="0"/>
    <n v="0"/>
    <n v="0"/>
    <n v="5.9346750000000004"/>
    <n v="0"/>
    <n v="0"/>
  </r>
  <r>
    <d v="2020-04-01T00:00:00"/>
    <x v="0"/>
    <s v="P"/>
    <s v="Active"/>
    <n v="691"/>
    <x v="690"/>
    <s v="N"/>
    <x v="9"/>
    <n v="1087"/>
    <x v="0"/>
    <s v="Niederl. 3"/>
    <n v="1"/>
    <s v="Department"/>
    <s v="Supervisor"/>
    <s v="Non-Mgm."/>
    <s v="ang."/>
    <s v="W"/>
    <d v="2019-09-01T00:00:00"/>
    <m/>
    <s v=""/>
    <n v="0"/>
    <d v="1989-02-06T00:00:00"/>
    <n v="30"/>
    <s v="N"/>
    <n v="30"/>
    <n v="2.5"/>
    <n v="39"/>
    <x v="0"/>
    <n v="1"/>
    <n v="30"/>
    <n v="0"/>
    <n v="1717"/>
    <n v="376.45225000000005"/>
    <n v="0"/>
    <n v="0"/>
    <n v="0"/>
    <n v="0"/>
    <n v="0"/>
    <n v="0"/>
    <n v="0"/>
    <n v="0"/>
    <n v="0"/>
    <n v="0"/>
    <n v="0"/>
    <n v="0"/>
    <n v="26.5"/>
    <n v="0"/>
    <n v="0"/>
    <n v="0"/>
    <n v="0"/>
    <n v="5.9346750000000004"/>
    <n v="0"/>
    <n v="0"/>
  </r>
  <r>
    <d v="2020-04-01T00:00:00"/>
    <x v="0"/>
    <s v="P"/>
    <s v="Active"/>
    <n v="692"/>
    <x v="691"/>
    <s v="N"/>
    <x v="51"/>
    <n v="1092"/>
    <x v="8"/>
    <s v="Niederl. 2"/>
    <n v="1"/>
    <s v="Department"/>
    <s v="Supervisor"/>
    <s v="Non-Mgm."/>
    <s v="tech"/>
    <s v="M"/>
    <d v="2019-09-01T00:00:00"/>
    <d v="2022-08-31T00:00:00"/>
    <s v=""/>
    <n v="2"/>
    <d v="1998-03-01T00:00:00"/>
    <n v="21"/>
    <s v="J"/>
    <n v="30"/>
    <n v="2.5"/>
    <n v="39"/>
    <x v="0"/>
    <n v="1"/>
    <n v="30"/>
    <n v="0"/>
    <n v="1718"/>
    <n v="376.67149999999998"/>
    <n v="0"/>
    <n v="0"/>
    <n v="0"/>
    <n v="0"/>
    <n v="0"/>
    <n v="0"/>
    <n v="0"/>
    <n v="0"/>
    <n v="0"/>
    <n v="0"/>
    <n v="99.115384615384613"/>
    <n v="78.741666666666674"/>
    <n v="26.5"/>
    <n v="0"/>
    <n v="0"/>
    <n v="0"/>
    <n v="0"/>
    <n v="45.765761634615387"/>
    <n v="0"/>
    <n v="0"/>
  </r>
  <r>
    <d v="2020-04-01T00:00:00"/>
    <x v="0"/>
    <s v="P"/>
    <s v="Active"/>
    <n v="693"/>
    <x v="692"/>
    <s v="N"/>
    <x v="51"/>
    <n v="1092"/>
    <x v="0"/>
    <s v="Niederl. 3"/>
    <n v="1"/>
    <s v="Department"/>
    <s v="Supervisor"/>
    <s v="Non-Mgm."/>
    <s v="kfm"/>
    <s v="M"/>
    <d v="2019-09-01T00:00:00"/>
    <d v="2021-08-31T00:00:00"/>
    <s v=""/>
    <n v="1"/>
    <d v="2002-01-10T00:00:00"/>
    <n v="18"/>
    <s v="J"/>
    <n v="30"/>
    <n v="2.5"/>
    <n v="39"/>
    <x v="0"/>
    <n v="1"/>
    <n v="30"/>
    <n v="0"/>
    <n v="1719"/>
    <n v="376.89075000000003"/>
    <n v="0"/>
    <n v="0"/>
    <n v="0"/>
    <n v="0"/>
    <n v="0"/>
    <n v="0"/>
    <n v="0"/>
    <n v="0"/>
    <n v="0"/>
    <n v="0"/>
    <n v="99.17307692307692"/>
    <n v="78.787500000000009"/>
    <n v="26.5"/>
    <n v="0"/>
    <n v="0"/>
    <n v="0"/>
    <n v="0"/>
    <n v="45.788946201923082"/>
    <n v="0"/>
    <n v="0"/>
  </r>
  <r>
    <d v="2020-04-01T00:00:00"/>
    <x v="0"/>
    <s v="P"/>
    <s v="Active"/>
    <n v="694"/>
    <x v="693"/>
    <s v="N"/>
    <x v="29"/>
    <n v="1079"/>
    <x v="0"/>
    <s v="Niederl. 3"/>
    <n v="1"/>
    <s v="Department"/>
    <s v="Supervisor"/>
    <s v="Non-Mgm."/>
    <s v="Werks"/>
    <s v="W"/>
    <d v="2019-09-10T00:00:00"/>
    <d v="2020-08-31T00:00:00"/>
    <s v=""/>
    <n v="0"/>
    <d v="1995-12-08T00:00:00"/>
    <n v="24"/>
    <s v="N"/>
    <n v="0"/>
    <n v="0"/>
    <n v="20"/>
    <x v="0"/>
    <n v="0.51282051282051277"/>
    <n v="30"/>
    <n v="0"/>
    <n v="1720"/>
    <n v="377.11"/>
    <n v="0"/>
    <n v="0"/>
    <n v="0"/>
    <n v="0"/>
    <n v="0"/>
    <n v="0"/>
    <n v="0"/>
    <n v="0"/>
    <n v="0"/>
    <n v="0"/>
    <n v="0"/>
    <n v="0"/>
    <n v="26.5"/>
    <n v="0"/>
    <n v="0"/>
    <n v="0"/>
    <n v="0"/>
    <n v="5.9346750000000004"/>
    <n v="0"/>
    <n v="0"/>
  </r>
  <r>
    <d v="2020-04-01T00:00:00"/>
    <x v="0"/>
    <s v="P"/>
    <s v="Active"/>
    <n v="695"/>
    <x v="694"/>
    <s v="N"/>
    <x v="24"/>
    <n v="1081"/>
    <x v="0"/>
    <s v="Niederl. 3"/>
    <n v="1"/>
    <s v="Department"/>
    <s v="Supervisor"/>
    <s v="Non-Mgm."/>
    <s v="ang."/>
    <s v="M"/>
    <d v="2019-10-01T00:00:00"/>
    <m/>
    <s v=""/>
    <n v="0"/>
    <d v="1986-01-11T00:00:00"/>
    <n v="34"/>
    <s v="N"/>
    <n v="30"/>
    <n v="2.5"/>
    <n v="39"/>
    <x v="0"/>
    <n v="1"/>
    <n v="30"/>
    <n v="0"/>
    <n v="1721"/>
    <n v="377.32925"/>
    <n v="0"/>
    <n v="0"/>
    <n v="0"/>
    <n v="0"/>
    <n v="0"/>
    <n v="0"/>
    <n v="0"/>
    <n v="0"/>
    <n v="0"/>
    <n v="0"/>
    <n v="0"/>
    <n v="0"/>
    <n v="26.5"/>
    <n v="0"/>
    <n v="0"/>
    <n v="0"/>
    <n v="0"/>
    <n v="5.9346750000000004"/>
    <n v="0"/>
    <n v="0"/>
  </r>
  <r>
    <d v="2020-04-01T00:00:00"/>
    <x v="0"/>
    <s v="P"/>
    <s v="Active"/>
    <n v="696"/>
    <x v="695"/>
    <s v="N"/>
    <x v="22"/>
    <n v="1060"/>
    <x v="2"/>
    <s v="Niederl. 7"/>
    <n v="1"/>
    <s v="Department"/>
    <s v="Supervisor"/>
    <s v="Non-Mgm."/>
    <s v="ang."/>
    <s v="M"/>
    <d v="2019-09-16T00:00:00"/>
    <m/>
    <s v=""/>
    <n v="0"/>
    <d v="1984-06-26T00:00:00"/>
    <n v="35"/>
    <s v="J"/>
    <n v="30"/>
    <n v="2.5"/>
    <n v="39"/>
    <x v="0"/>
    <n v="1"/>
    <n v="30"/>
    <n v="0"/>
    <n v="1722"/>
    <n v="377.54849999999999"/>
    <n v="0"/>
    <n v="0"/>
    <n v="0"/>
    <n v="0"/>
    <n v="0"/>
    <n v="0"/>
    <n v="0"/>
    <n v="0"/>
    <n v="0"/>
    <n v="0"/>
    <n v="99.34615384615384"/>
    <n v="78.925000000000011"/>
    <n v="26.5"/>
    <n v="0"/>
    <n v="0"/>
    <n v="0"/>
    <n v="0"/>
    <n v="45.858499903846159"/>
    <n v="0"/>
    <n v="0"/>
  </r>
  <r>
    <d v="2020-04-01T00:00:00"/>
    <x v="0"/>
    <s v="P"/>
    <s v="Active"/>
    <n v="697"/>
    <x v="696"/>
    <s v="N"/>
    <x v="16"/>
    <n v="1043"/>
    <x v="9"/>
    <s v="Niederl. 4"/>
    <n v="1"/>
    <s v="Department"/>
    <s v="Supervisor"/>
    <s v="Non-Mgm."/>
    <s v="ang."/>
    <s v="W"/>
    <d v="2019-10-01T00:00:00"/>
    <m/>
    <s v=""/>
    <n v="0"/>
    <d v="1991-07-10T00:00:00"/>
    <n v="28"/>
    <s v="J"/>
    <n v="30"/>
    <n v="2.5"/>
    <n v="25"/>
    <x v="0"/>
    <n v="0.64102564102564108"/>
    <n v="30"/>
    <n v="0"/>
    <n v="1723"/>
    <n v="377.76775000000004"/>
    <n v="0"/>
    <n v="0"/>
    <n v="0"/>
    <n v="0"/>
    <n v="0"/>
    <n v="0"/>
    <n v="0"/>
    <n v="0"/>
    <n v="0"/>
    <n v="0"/>
    <n v="155.07"/>
    <n v="78.970833333333346"/>
    <n v="26.5"/>
    <n v="0"/>
    <n v="0"/>
    <n v="0"/>
    <n v="0"/>
    <n v="58.34811962500001"/>
    <n v="0"/>
    <n v="0"/>
  </r>
  <r>
    <d v="2020-04-01T00:00:00"/>
    <x v="0"/>
    <s v="P"/>
    <s v="Active"/>
    <n v="698"/>
    <x v="697"/>
    <s v="N"/>
    <x v="16"/>
    <n v="1049"/>
    <x v="3"/>
    <s v="Niederl. 8"/>
    <n v="1"/>
    <s v="Department"/>
    <s v="Supervisor"/>
    <s v="Non-Mgm."/>
    <s v="ang."/>
    <s v="M"/>
    <d v="2019-10-01T00:00:00"/>
    <m/>
    <s v=""/>
    <n v="0"/>
    <d v="1991-01-28T00:00:00"/>
    <n v="28"/>
    <s v="J"/>
    <n v="30"/>
    <n v="2.5"/>
    <n v="39"/>
    <x v="0"/>
    <n v="1"/>
    <n v="30"/>
    <n v="0"/>
    <n v="1724"/>
    <n v="377.98699999999997"/>
    <n v="0"/>
    <n v="0"/>
    <n v="0"/>
    <n v="0"/>
    <n v="0"/>
    <n v="0"/>
    <n v="0"/>
    <n v="0"/>
    <n v="0"/>
    <n v="0"/>
    <n v="99.461538461538453"/>
    <n v="79.016666666666666"/>
    <n v="26.5"/>
    <n v="0"/>
    <n v="0"/>
    <n v="0"/>
    <n v="0"/>
    <n v="45.904869038461534"/>
    <n v="0"/>
    <n v="0"/>
  </r>
  <r>
    <d v="2020-04-01T00:00:00"/>
    <x v="0"/>
    <s v="P"/>
    <s v="Active"/>
    <n v="699"/>
    <x v="698"/>
    <s v="N"/>
    <x v="26"/>
    <n v="1091"/>
    <x v="0"/>
    <s v="Niederl. 3"/>
    <n v="1"/>
    <s v="Department"/>
    <s v="Supervisor"/>
    <s v="Non-Mgm."/>
    <s v="ang."/>
    <s v="W"/>
    <d v="2019-10-07T00:00:00"/>
    <d v="2020-09-30T00:00:00"/>
    <s v=""/>
    <n v="0"/>
    <d v="1998-02-07T00:00:00"/>
    <n v="21"/>
    <s v="N"/>
    <n v="9"/>
    <n v="0.75"/>
    <n v="15"/>
    <x v="0"/>
    <n v="0.38461538461538464"/>
    <n v="30"/>
    <n v="0"/>
    <n v="1725"/>
    <n v="378.20625000000001"/>
    <n v="0"/>
    <n v="0"/>
    <n v="0"/>
    <n v="0"/>
    <n v="0"/>
    <n v="0"/>
    <n v="0"/>
    <n v="0"/>
    <n v="0"/>
    <n v="0"/>
    <n v="0"/>
    <n v="0"/>
    <n v="26.5"/>
    <n v="0"/>
    <n v="0"/>
    <n v="0"/>
    <n v="0"/>
    <n v="5.9346750000000004"/>
    <n v="0"/>
    <n v="0"/>
  </r>
  <r>
    <d v="2020-04-01T00:00:00"/>
    <x v="0"/>
    <s v="P"/>
    <s v="Active"/>
    <n v="700"/>
    <x v="699"/>
    <s v="N"/>
    <x v="17"/>
    <n v="1088"/>
    <x v="0"/>
    <s v="Niederl. 3"/>
    <n v="1"/>
    <s v="Department"/>
    <s v="Supervisor"/>
    <s v="Non-Mgm."/>
    <s v="ang."/>
    <s v="W"/>
    <d v="2019-10-01T00:00:00"/>
    <d v="2021-09-30T00:00:00"/>
    <s v=""/>
    <n v="1"/>
    <d v="1982-09-25T00:00:00"/>
    <n v="37"/>
    <s v="N"/>
    <n v="30"/>
    <n v="2.5"/>
    <n v="15"/>
    <x v="0"/>
    <n v="0.38461538461538464"/>
    <n v="30"/>
    <n v="0"/>
    <n v="1726"/>
    <n v="378.42550000000006"/>
    <n v="0"/>
    <n v="0"/>
    <n v="0"/>
    <n v="0"/>
    <n v="0"/>
    <n v="0"/>
    <n v="0"/>
    <n v="0"/>
    <n v="0"/>
    <n v="0"/>
    <n v="0"/>
    <n v="0"/>
    <n v="26.5"/>
    <n v="0"/>
    <n v="0"/>
    <n v="0"/>
    <n v="0"/>
    <n v="5.9346750000000004"/>
    <n v="0"/>
    <n v="0"/>
  </r>
  <r>
    <d v="2020-04-01T00:00:00"/>
    <x v="0"/>
    <s v="P"/>
    <s v="Active"/>
    <n v="701"/>
    <x v="700"/>
    <s v="N"/>
    <x v="53"/>
    <n v="1012"/>
    <x v="1"/>
    <s v="Niederl. 1"/>
    <n v="1"/>
    <s v="Department"/>
    <s v="Supervisor"/>
    <s v="Non-Mgm."/>
    <s v="kfm"/>
    <s v="W"/>
    <d v="2019-09-01T00:00:00"/>
    <d v="2022-08-31T00:00:00"/>
    <s v=""/>
    <n v="2"/>
    <d v="2000-09-12T00:00:00"/>
    <n v="19"/>
    <s v="J"/>
    <n v="30"/>
    <n v="2.5"/>
    <n v="39"/>
    <x v="0"/>
    <n v="1"/>
    <n v="30"/>
    <n v="0"/>
    <n v="1727"/>
    <n v="378.64474999999999"/>
    <n v="0"/>
    <n v="0"/>
    <n v="0"/>
    <n v="0"/>
    <n v="0"/>
    <n v="0"/>
    <n v="0"/>
    <n v="0"/>
    <n v="0"/>
    <n v="0"/>
    <n v="99.634615384615387"/>
    <n v="79.154166666666669"/>
    <n v="26.5"/>
    <n v="0"/>
    <n v="0"/>
    <n v="0"/>
    <n v="0"/>
    <n v="45.974422740384618"/>
    <n v="0"/>
    <n v="0"/>
  </r>
  <r>
    <d v="2020-04-01T00:00:00"/>
    <x v="0"/>
    <s v="P"/>
    <s v="Active"/>
    <n v="702"/>
    <x v="701"/>
    <s v="N"/>
    <x v="52"/>
    <n v="1007"/>
    <x v="1"/>
    <s v="Niederl. 1"/>
    <n v="1"/>
    <s v="Department"/>
    <s v="Supervisor"/>
    <s v="Non-Mgm."/>
    <s v="tech"/>
    <s v="M"/>
    <d v="2019-09-01T00:00:00"/>
    <d v="2023-02-28T00:00:00"/>
    <s v=""/>
    <n v="3"/>
    <d v="2004-02-03T00:00:00"/>
    <n v="15"/>
    <s v="J"/>
    <n v="30"/>
    <n v="2.5"/>
    <n v="39"/>
    <x v="0"/>
    <n v="1"/>
    <n v="30"/>
    <n v="0"/>
    <n v="1728"/>
    <n v="378.86400000000003"/>
    <n v="0"/>
    <n v="0"/>
    <n v="0"/>
    <n v="0"/>
    <n v="0"/>
    <n v="0"/>
    <n v="0"/>
    <n v="0"/>
    <n v="0"/>
    <n v="0"/>
    <n v="99.692307692307693"/>
    <n v="79.2"/>
    <n v="26.5"/>
    <n v="0"/>
    <n v="0"/>
    <n v="0"/>
    <n v="0"/>
    <n v="45.997607307692313"/>
    <n v="0"/>
    <n v="0"/>
  </r>
  <r>
    <d v="2020-04-01T00:00:00"/>
    <x v="0"/>
    <s v="P"/>
    <s v="Active"/>
    <n v="703"/>
    <x v="702"/>
    <s v="N"/>
    <x v="52"/>
    <n v="1007"/>
    <x v="1"/>
    <s v="Niederl. 1"/>
    <n v="1"/>
    <s v="Department"/>
    <s v="Supervisor"/>
    <s v="Non-Mgm."/>
    <s v="tech"/>
    <s v="M"/>
    <d v="2019-09-01T00:00:00"/>
    <d v="2023-02-28T00:00:00"/>
    <s v=""/>
    <n v="3"/>
    <d v="2003-04-29T00:00:00"/>
    <n v="16"/>
    <s v="J"/>
    <n v="30"/>
    <n v="2.5"/>
    <n v="39"/>
    <x v="0"/>
    <n v="1"/>
    <n v="30"/>
    <n v="0"/>
    <n v="1729"/>
    <n v="379.08325000000002"/>
    <n v="0"/>
    <n v="0"/>
    <n v="0"/>
    <n v="0"/>
    <n v="0"/>
    <n v="0"/>
    <n v="0"/>
    <n v="0"/>
    <n v="0"/>
    <n v="0"/>
    <n v="99.749999999999986"/>
    <n v="79.245833333333351"/>
    <n v="26.5"/>
    <n v="0"/>
    <n v="0"/>
    <n v="0"/>
    <n v="0"/>
    <n v="46.020791875"/>
    <n v="0"/>
    <n v="0"/>
  </r>
  <r>
    <d v="2020-04-01T00:00:00"/>
    <x v="0"/>
    <s v="P"/>
    <s v="Active"/>
    <n v="704"/>
    <x v="703"/>
    <s v="N"/>
    <x v="52"/>
    <n v="1007"/>
    <x v="1"/>
    <s v="Niederl. 1"/>
    <n v="1"/>
    <s v="Department"/>
    <s v="Supervisor"/>
    <s v="Non-Mgm."/>
    <s v="tech"/>
    <s v="M"/>
    <d v="2019-09-01T00:00:00"/>
    <d v="2023-02-28T00:00:00"/>
    <s v=""/>
    <n v="3"/>
    <d v="2002-10-14T00:00:00"/>
    <n v="17"/>
    <s v="J"/>
    <n v="30"/>
    <n v="2.5"/>
    <n v="39"/>
    <x v="0"/>
    <n v="1"/>
    <n v="30"/>
    <n v="0"/>
    <n v="1730"/>
    <n v="379.30250000000001"/>
    <n v="0"/>
    <n v="0"/>
    <n v="0"/>
    <n v="0"/>
    <n v="0"/>
    <n v="0"/>
    <n v="0"/>
    <n v="0"/>
    <n v="0"/>
    <n v="0"/>
    <n v="99.807692307692307"/>
    <n v="79.291666666666671"/>
    <n v="26.5"/>
    <n v="0"/>
    <n v="0"/>
    <n v="0"/>
    <n v="0"/>
    <n v="46.043976442307695"/>
    <n v="0"/>
    <n v="0"/>
  </r>
  <r>
    <d v="2020-04-01T00:00:00"/>
    <x v="0"/>
    <s v="P"/>
    <s v="Active"/>
    <n v="705"/>
    <x v="704"/>
    <s v="N"/>
    <x v="52"/>
    <n v="1007"/>
    <x v="1"/>
    <s v="Niederl. 1"/>
    <n v="1"/>
    <s v="Department"/>
    <s v="Supervisor"/>
    <s v="Non-Mgm."/>
    <s v="tech"/>
    <s v="M"/>
    <d v="2019-09-01T00:00:00"/>
    <d v="2023-02-28T00:00:00"/>
    <s v=""/>
    <n v="3"/>
    <d v="2003-01-10T00:00:00"/>
    <n v="17"/>
    <s v="J"/>
    <n v="30"/>
    <n v="2.5"/>
    <n v="39"/>
    <x v="0"/>
    <n v="1"/>
    <n v="30"/>
    <n v="0"/>
    <n v="1731"/>
    <n v="379.52175"/>
    <n v="0"/>
    <n v="0"/>
    <n v="0"/>
    <n v="0"/>
    <n v="0"/>
    <n v="0"/>
    <n v="0"/>
    <n v="0"/>
    <n v="0"/>
    <n v="0"/>
    <n v="99.865384615384613"/>
    <n v="79.337500000000006"/>
    <n v="26.5"/>
    <n v="0"/>
    <n v="0"/>
    <n v="0"/>
    <n v="0"/>
    <n v="46.06716100961539"/>
    <n v="0"/>
    <n v="0"/>
  </r>
  <r>
    <d v="2020-04-01T00:00:00"/>
    <x v="0"/>
    <s v="P"/>
    <s v="Active"/>
    <n v="706"/>
    <x v="705"/>
    <s v="N"/>
    <x v="52"/>
    <n v="1007"/>
    <x v="1"/>
    <s v="Niederl. 1"/>
    <n v="1"/>
    <s v="Department"/>
    <s v="Supervisor"/>
    <s v="Non-Mgm."/>
    <s v="tech"/>
    <s v="M"/>
    <d v="2019-09-01T00:00:00"/>
    <d v="2023-02-28T00:00:00"/>
    <s v=""/>
    <n v="3"/>
    <d v="2002-10-01T00:00:00"/>
    <n v="17"/>
    <s v="J"/>
    <n v="30"/>
    <n v="2.5"/>
    <n v="39"/>
    <x v="0"/>
    <n v="1"/>
    <n v="30"/>
    <n v="0"/>
    <n v="1732"/>
    <n v="379.74099999999999"/>
    <n v="0"/>
    <n v="0"/>
    <n v="0"/>
    <n v="0"/>
    <n v="0"/>
    <n v="0"/>
    <n v="0"/>
    <n v="0"/>
    <n v="0"/>
    <n v="0"/>
    <n v="99.92307692307692"/>
    <n v="79.38333333333334"/>
    <n v="26.5"/>
    <n v="0"/>
    <n v="0"/>
    <n v="0"/>
    <n v="0"/>
    <n v="46.090345576923077"/>
    <n v="0"/>
    <n v="0"/>
  </r>
  <r>
    <d v="2020-04-01T00:00:00"/>
    <x v="0"/>
    <s v="P"/>
    <s v="Active"/>
    <n v="707"/>
    <x v="706"/>
    <s v="N"/>
    <x v="53"/>
    <n v="1012"/>
    <x v="1"/>
    <s v="Niederl. 1"/>
    <n v="1"/>
    <s v="Department"/>
    <s v="Supervisor"/>
    <s v="Non-Mgm."/>
    <s v="kfm"/>
    <s v="M"/>
    <d v="2019-09-01T00:00:00"/>
    <d v="2022-08-31T00:00:00"/>
    <s v=""/>
    <n v="2"/>
    <d v="2003-06-18T00:00:00"/>
    <n v="16"/>
    <s v="J"/>
    <n v="30"/>
    <n v="2.5"/>
    <n v="39"/>
    <x v="0"/>
    <n v="1"/>
    <n v="30"/>
    <n v="0"/>
    <n v="1733"/>
    <n v="379.96025000000003"/>
    <n v="0"/>
    <n v="0"/>
    <n v="0"/>
    <n v="0"/>
    <n v="0"/>
    <n v="0"/>
    <n v="0"/>
    <n v="0"/>
    <n v="0"/>
    <n v="0"/>
    <n v="99.980769230769226"/>
    <n v="79.429166666666674"/>
    <n v="26.5"/>
    <n v="0"/>
    <n v="0"/>
    <n v="0"/>
    <n v="0"/>
    <n v="46.113530144230772"/>
    <n v="0"/>
    <n v="0"/>
  </r>
  <r>
    <d v="2020-04-01T00:00:00"/>
    <x v="0"/>
    <s v="P"/>
    <s v="Active"/>
    <n v="708"/>
    <x v="707"/>
    <s v="N"/>
    <x v="53"/>
    <n v="1012"/>
    <x v="1"/>
    <s v="Niederl. 1"/>
    <n v="1"/>
    <s v="Department"/>
    <s v="Supervisor"/>
    <s v="Non-Mgm."/>
    <s v="kfm"/>
    <s v="W"/>
    <d v="2019-09-01T00:00:00"/>
    <d v="2022-08-31T00:00:00"/>
    <s v=""/>
    <n v="2"/>
    <d v="2003-07-06T00:00:00"/>
    <n v="16"/>
    <s v="J"/>
    <n v="30"/>
    <n v="2.5"/>
    <n v="39"/>
    <x v="0"/>
    <n v="1"/>
    <n v="30"/>
    <n v="0"/>
    <n v="1734"/>
    <n v="380.17950000000002"/>
    <n v="0"/>
    <n v="0"/>
    <n v="0"/>
    <n v="0"/>
    <n v="0"/>
    <n v="0"/>
    <n v="0"/>
    <n v="0"/>
    <n v="0"/>
    <n v="0"/>
    <n v="100.03846153846155"/>
    <n v="79.475000000000009"/>
    <n v="26.5"/>
    <n v="0"/>
    <n v="0"/>
    <n v="0"/>
    <n v="0"/>
    <n v="46.136714711538474"/>
    <n v="0"/>
    <n v="0"/>
  </r>
  <r>
    <d v="2020-04-01T00:00:00"/>
    <x v="0"/>
    <s v="P"/>
    <s v="Active"/>
    <n v="709"/>
    <x v="708"/>
    <s v="N"/>
    <x v="52"/>
    <n v="1007"/>
    <x v="1"/>
    <s v="Niederl. 1"/>
    <n v="1"/>
    <s v="Department"/>
    <s v="Supervisor"/>
    <s v="Non-Mgm."/>
    <s v="tech"/>
    <s v="M"/>
    <d v="2019-09-01T00:00:00"/>
    <d v="2023-01-31T00:00:00"/>
    <s v=""/>
    <n v="3"/>
    <d v="2003-02-14T00:00:00"/>
    <n v="16"/>
    <s v="J"/>
    <n v="30"/>
    <n v="2.5"/>
    <n v="39"/>
    <x v="0"/>
    <n v="1"/>
    <n v="30"/>
    <n v="0"/>
    <n v="1735"/>
    <n v="380.39875000000001"/>
    <n v="0"/>
    <n v="0"/>
    <n v="0"/>
    <n v="0"/>
    <n v="0"/>
    <n v="0"/>
    <n v="0"/>
    <n v="0"/>
    <n v="0"/>
    <n v="0"/>
    <n v="100.09615384615385"/>
    <n v="79.520833333333343"/>
    <n v="26.5"/>
    <n v="0"/>
    <n v="0"/>
    <n v="0"/>
    <n v="0"/>
    <n v="46.159899278846154"/>
    <n v="0"/>
    <n v="0"/>
  </r>
  <r>
    <d v="2020-04-01T00:00:00"/>
    <x v="0"/>
    <s v="P"/>
    <s v="Active"/>
    <n v="710"/>
    <x v="709"/>
    <s v="N"/>
    <x v="52"/>
    <n v="1007"/>
    <x v="1"/>
    <s v="Niederl. 1"/>
    <n v="1"/>
    <s v="Department"/>
    <s v="Supervisor"/>
    <s v="Non-Mgm."/>
    <s v="tech"/>
    <s v="M"/>
    <d v="2019-09-01T00:00:00"/>
    <d v="2023-02-28T00:00:00"/>
    <s v=""/>
    <n v="3"/>
    <d v="2003-02-14T00:00:00"/>
    <n v="16"/>
    <s v="J"/>
    <n v="30"/>
    <n v="2.5"/>
    <n v="39"/>
    <x v="0"/>
    <n v="1"/>
    <n v="30"/>
    <n v="0"/>
    <n v="1736"/>
    <n v="380.61800000000005"/>
    <n v="0"/>
    <n v="0"/>
    <n v="0"/>
    <n v="0"/>
    <n v="0"/>
    <n v="0"/>
    <n v="0"/>
    <n v="0"/>
    <n v="0"/>
    <n v="0"/>
    <n v="100.15384615384615"/>
    <n v="79.566666666666663"/>
    <n v="26.5"/>
    <n v="0"/>
    <n v="0"/>
    <n v="0"/>
    <n v="0"/>
    <n v="46.183083846153842"/>
    <n v="0"/>
    <n v="0"/>
  </r>
  <r>
    <d v="2020-04-01T00:00:00"/>
    <x v="0"/>
    <s v="P"/>
    <s v="Active"/>
    <n v="711"/>
    <x v="710"/>
    <s v="N"/>
    <x v="52"/>
    <n v="1007"/>
    <x v="1"/>
    <s v="Niederl. 1"/>
    <n v="1"/>
    <s v="Department"/>
    <s v="Supervisor"/>
    <s v="Non-Mgm."/>
    <s v="tech"/>
    <s v="M"/>
    <d v="2019-09-01T00:00:00"/>
    <d v="2023-02-28T00:00:00"/>
    <s v=""/>
    <n v="3"/>
    <d v="2002-07-25T00:00:00"/>
    <n v="17"/>
    <s v="J"/>
    <n v="30"/>
    <n v="2.5"/>
    <n v="39"/>
    <x v="0"/>
    <n v="1"/>
    <n v="30"/>
    <n v="0"/>
    <n v="1737"/>
    <n v="380.83725000000004"/>
    <n v="0"/>
    <n v="0"/>
    <n v="0"/>
    <n v="0"/>
    <n v="0"/>
    <n v="0"/>
    <n v="0"/>
    <n v="0"/>
    <n v="0"/>
    <n v="0"/>
    <n v="100.21153846153845"/>
    <n v="79.612500000000011"/>
    <n v="26.5"/>
    <n v="0"/>
    <n v="0"/>
    <n v="0"/>
    <n v="0"/>
    <n v="46.206268413461544"/>
    <n v="0"/>
    <n v="0"/>
  </r>
  <r>
    <d v="2020-04-01T00:00:00"/>
    <x v="0"/>
    <s v="P"/>
    <s v="Active"/>
    <n v="712"/>
    <x v="711"/>
    <s v="N"/>
    <x v="37"/>
    <n v="1005"/>
    <x v="1"/>
    <s v="Niederl. 1"/>
    <n v="1"/>
    <s v="Department"/>
    <s v="Supervisor"/>
    <s v="Non-Mgm."/>
    <s v="ang."/>
    <s v="M"/>
    <d v="2004-05-11T00:00:00"/>
    <m/>
    <s v=""/>
    <n v="15"/>
    <d v="1985-03-18T00:00:00"/>
    <n v="34"/>
    <s v="N"/>
    <n v="30"/>
    <n v="2.5"/>
    <n v="30"/>
    <x v="0"/>
    <n v="0.76923076923076927"/>
    <n v="30"/>
    <n v="0"/>
    <n v="1738"/>
    <n v="381.05650000000003"/>
    <n v="0"/>
    <n v="0"/>
    <n v="0"/>
    <n v="0"/>
    <n v="0"/>
    <n v="0"/>
    <n v="0"/>
    <n v="0"/>
    <n v="0"/>
    <n v="0"/>
    <n v="0"/>
    <n v="0"/>
    <n v="26.5"/>
    <n v="0"/>
    <n v="0"/>
    <n v="0"/>
    <n v="0"/>
    <n v="5.9346750000000004"/>
    <n v="0"/>
    <n v="0"/>
  </r>
  <r>
    <d v="2020-04-01T00:00:00"/>
    <x v="0"/>
    <s v="P"/>
    <s v="Active"/>
    <n v="713"/>
    <x v="712"/>
    <s v="N"/>
    <x v="20"/>
    <n v="1045"/>
    <x v="9"/>
    <s v="Niederl. 4"/>
    <n v="1"/>
    <s v="Department"/>
    <s v="Supervisor"/>
    <s v="Non-Mgm."/>
    <s v="ang."/>
    <s v="W"/>
    <d v="2019-10-01T00:00:00"/>
    <m/>
    <s v=""/>
    <n v="0"/>
    <d v="1973-04-11T00:00:00"/>
    <n v="46"/>
    <s v="J"/>
    <n v="24"/>
    <n v="2"/>
    <n v="20"/>
    <x v="0"/>
    <n v="0.51282051282051277"/>
    <n v="30"/>
    <n v="0"/>
    <n v="1739"/>
    <n v="381.27575000000002"/>
    <n v="0"/>
    <n v="0"/>
    <n v="0"/>
    <n v="0"/>
    <n v="0"/>
    <n v="0"/>
    <n v="0"/>
    <n v="0"/>
    <n v="0"/>
    <n v="0"/>
    <n v="156.51"/>
    <n v="79.704166666666666"/>
    <n v="26.5"/>
    <n v="0"/>
    <n v="0"/>
    <n v="0"/>
    <n v="0"/>
    <n v="58.834837624999999"/>
    <n v="0"/>
    <n v="0"/>
  </r>
  <r>
    <d v="2020-04-01T00:00:00"/>
    <x v="0"/>
    <s v="P"/>
    <s v="Active"/>
    <n v="714"/>
    <x v="713"/>
    <s v="N"/>
    <x v="50"/>
    <n v="1069"/>
    <x v="0"/>
    <s v="Niederl. 3"/>
    <n v="1"/>
    <s v="Department"/>
    <s v="Supervisor"/>
    <s v="Non-Mgm."/>
    <s v="ang."/>
    <s v="M"/>
    <d v="2019-10-01T00:00:00"/>
    <m/>
    <s v=""/>
    <n v="0"/>
    <d v="1984-08-06T00:00:00"/>
    <n v="35"/>
    <s v="N"/>
    <n v="30"/>
    <n v="2.5"/>
    <n v="39"/>
    <x v="0"/>
    <n v="1"/>
    <n v="30"/>
    <n v="0"/>
    <n v="1740"/>
    <n v="381.495"/>
    <n v="0"/>
    <n v="0"/>
    <n v="0"/>
    <n v="0"/>
    <n v="0"/>
    <n v="0"/>
    <n v="0"/>
    <n v="0"/>
    <n v="0"/>
    <n v="0"/>
    <n v="0"/>
    <n v="0"/>
    <n v="26.5"/>
    <n v="0"/>
    <n v="0"/>
    <n v="0"/>
    <n v="0"/>
    <n v="5.9346750000000004"/>
    <n v="0"/>
    <n v="0"/>
  </r>
  <r>
    <d v="2020-04-01T00:00:00"/>
    <x v="0"/>
    <s v="P"/>
    <s v="Active"/>
    <n v="715"/>
    <x v="714"/>
    <s v="N"/>
    <x v="24"/>
    <n v="1081"/>
    <x v="0"/>
    <s v="Niederl. 3"/>
    <n v="1"/>
    <s v="Department"/>
    <s v="Supervisor"/>
    <s v="Non-Mgm."/>
    <s v="Werks"/>
    <s v="M"/>
    <d v="2019-10-15T00:00:00"/>
    <d v="2020-04-14T00:00:00"/>
    <s v=""/>
    <n v="0"/>
    <d v="1996-02-28T00:00:00"/>
    <n v="23"/>
    <s v="N"/>
    <n v="5"/>
    <n v="0.41666666666666669"/>
    <n v="20"/>
    <x v="0"/>
    <n v="0.51282051282051277"/>
    <n v="30"/>
    <n v="0"/>
    <n v="1741"/>
    <n v="381.71424999999999"/>
    <n v="0"/>
    <n v="0"/>
    <n v="0"/>
    <n v="0"/>
    <n v="0"/>
    <n v="0"/>
    <n v="0"/>
    <n v="0"/>
    <n v="0"/>
    <n v="0"/>
    <n v="0"/>
    <n v="0"/>
    <n v="26.5"/>
    <n v="0"/>
    <n v="0"/>
    <n v="0"/>
    <n v="0"/>
    <n v="5.9346750000000004"/>
    <n v="0"/>
    <n v="0"/>
  </r>
  <r>
    <d v="2020-04-01T00:00:00"/>
    <x v="0"/>
    <s v="P"/>
    <s v="Active"/>
    <n v="716"/>
    <x v="715"/>
    <s v="N"/>
    <x v="16"/>
    <n v="1019"/>
    <x v="7"/>
    <s v="Niederl. 9"/>
    <n v="1"/>
    <s v="Department"/>
    <s v="Supervisor"/>
    <s v="Manager"/>
    <s v="ang."/>
    <s v="M"/>
    <d v="2019-11-01T00:00:00"/>
    <m/>
    <s v=""/>
    <n v="0"/>
    <d v="1971-12-26T00:00:00"/>
    <n v="48"/>
    <s v="N"/>
    <n v="30"/>
    <n v="2.5"/>
    <n v="39"/>
    <x v="0"/>
    <n v="1"/>
    <n v="30"/>
    <n v="0"/>
    <n v="1742"/>
    <n v="381.93350000000004"/>
    <n v="0"/>
    <n v="0"/>
    <n v="30"/>
    <n v="0"/>
    <n v="0"/>
    <n v="0"/>
    <n v="0"/>
    <n v="0"/>
    <n v="0"/>
    <n v="0"/>
    <n v="0"/>
    <n v="0"/>
    <n v="26.5"/>
    <n v="0"/>
    <n v="0"/>
    <n v="0"/>
    <n v="0"/>
    <n v="12.653175000000001"/>
    <n v="78.09"/>
    <n v="0"/>
  </r>
  <r>
    <d v="2020-04-01T00:00:00"/>
    <x v="0"/>
    <s v="P"/>
    <s v="Active"/>
    <n v="717"/>
    <x v="716"/>
    <s v="N"/>
    <x v="5"/>
    <n v="1093"/>
    <x v="0"/>
    <s v="Niederl. 3"/>
    <n v="1"/>
    <s v="Department"/>
    <s v="Supervisor"/>
    <s v="Non-Mgm."/>
    <s v="Prakt"/>
    <s v="M"/>
    <d v="2019-11-25T00:00:00"/>
    <d v="2020-07-21T00:00:00"/>
    <s v=""/>
    <n v="0"/>
    <d v="1986-03-21T00:00:00"/>
    <n v="33"/>
    <s v="N"/>
    <n v="14"/>
    <n v="1.1666666666666667"/>
    <n v="39"/>
    <x v="0"/>
    <n v="1"/>
    <n v="30"/>
    <n v="0"/>
    <n v="1743"/>
    <n v="382.15274999999997"/>
    <n v="0"/>
    <n v="0"/>
    <n v="0"/>
    <n v="0"/>
    <n v="0"/>
    <n v="0"/>
    <n v="0"/>
    <n v="0"/>
    <n v="0"/>
    <n v="0"/>
    <n v="0"/>
    <n v="0"/>
    <n v="26.5"/>
    <n v="0"/>
    <n v="0"/>
    <n v="0"/>
    <n v="0"/>
    <n v="5.9346750000000004"/>
    <n v="0"/>
    <n v="0"/>
  </r>
  <r>
    <d v="2020-04-01T00:00:00"/>
    <x v="0"/>
    <s v="P"/>
    <s v="Active"/>
    <n v="718"/>
    <x v="717"/>
    <s v="N"/>
    <x v="29"/>
    <n v="1079"/>
    <x v="0"/>
    <s v="Niederl. 3"/>
    <n v="1"/>
    <s v="Department"/>
    <s v="Supervisor"/>
    <s v="Non-Mgm."/>
    <s v="ang."/>
    <s v="M"/>
    <d v="2019-11-01T00:00:00"/>
    <m/>
    <s v=""/>
    <n v="0"/>
    <d v="1985-03-09T00:00:00"/>
    <n v="34"/>
    <s v="N"/>
    <n v="30"/>
    <n v="2.5"/>
    <n v="39"/>
    <x v="0"/>
    <n v="1"/>
    <n v="30"/>
    <n v="0"/>
    <n v="1744"/>
    <n v="382.37200000000001"/>
    <n v="0"/>
    <n v="0"/>
    <n v="0"/>
    <n v="0"/>
    <n v="0"/>
    <n v="0"/>
    <n v="0"/>
    <n v="0"/>
    <n v="0"/>
    <n v="0"/>
    <n v="0"/>
    <n v="0"/>
    <n v="26.5"/>
    <n v="0"/>
    <n v="0"/>
    <n v="0"/>
    <n v="0"/>
    <n v="5.9346750000000004"/>
    <n v="0"/>
    <n v="0"/>
  </r>
  <r>
    <d v="2020-04-01T00:00:00"/>
    <x v="0"/>
    <s v="P"/>
    <s v="Active"/>
    <n v="719"/>
    <x v="718"/>
    <s v="N"/>
    <x v="9"/>
    <n v="1087"/>
    <x v="0"/>
    <s v="Niederl. 3"/>
    <n v="1"/>
    <s v="Department"/>
    <s v="Supervisor"/>
    <s v="Non-Mgm."/>
    <s v="ang."/>
    <s v="W"/>
    <d v="2019-11-01T00:00:00"/>
    <m/>
    <s v=""/>
    <n v="0"/>
    <d v="1990-12-30T00:00:00"/>
    <n v="29"/>
    <s v="N"/>
    <n v="30"/>
    <n v="2.5"/>
    <n v="39"/>
    <x v="0"/>
    <n v="1"/>
    <n v="30"/>
    <n v="0"/>
    <n v="1745"/>
    <n v="382.59125000000006"/>
    <n v="0"/>
    <n v="0"/>
    <n v="0"/>
    <n v="0"/>
    <n v="0"/>
    <n v="0"/>
    <n v="0"/>
    <n v="0"/>
    <n v="0"/>
    <n v="0"/>
    <n v="0"/>
    <n v="0"/>
    <n v="26.5"/>
    <n v="0"/>
    <n v="0"/>
    <n v="0"/>
    <n v="0"/>
    <n v="5.9346750000000004"/>
    <n v="0"/>
    <n v="0"/>
  </r>
  <r>
    <d v="2020-04-01T00:00:00"/>
    <x v="0"/>
    <s v="P"/>
    <s v="Active"/>
    <n v="720"/>
    <x v="719"/>
    <s v="N"/>
    <x v="9"/>
    <n v="1087"/>
    <x v="0"/>
    <s v="Niederl. 3"/>
    <n v="1"/>
    <s v="Department"/>
    <s v="Supervisor"/>
    <s v="Non-Mgm."/>
    <s v="ang."/>
    <s v="M"/>
    <d v="2019-11-01T00:00:00"/>
    <m/>
    <s v=""/>
    <n v="0"/>
    <d v="1993-04-19T00:00:00"/>
    <n v="26"/>
    <s v="N"/>
    <n v="30"/>
    <n v="2.5"/>
    <n v="39"/>
    <x v="0"/>
    <n v="1"/>
    <n v="30"/>
    <n v="0"/>
    <n v="1746"/>
    <n v="382.81049999999999"/>
    <n v="0"/>
    <n v="0"/>
    <n v="0"/>
    <n v="0"/>
    <n v="0"/>
    <n v="0"/>
    <n v="0"/>
    <n v="0"/>
    <n v="0"/>
    <n v="0"/>
    <n v="0"/>
    <n v="0"/>
    <n v="26.5"/>
    <n v="0"/>
    <n v="0"/>
    <n v="0"/>
    <n v="0"/>
    <n v="5.9346750000000004"/>
    <n v="0"/>
    <n v="0"/>
  </r>
  <r>
    <d v="2020-04-01T00:00:00"/>
    <x v="0"/>
    <s v="P"/>
    <s v="Active"/>
    <n v="721"/>
    <x v="720"/>
    <s v="N"/>
    <x v="35"/>
    <n v="1078"/>
    <x v="0"/>
    <s v="Niederl. 3"/>
    <n v="1"/>
    <s v="Department"/>
    <s v="Supervisor"/>
    <s v="Manager"/>
    <s v="ang."/>
    <s v="M"/>
    <d v="2019-11-01T00:00:00"/>
    <m/>
    <s v=""/>
    <n v="0"/>
    <d v="1988-07-01T00:00:00"/>
    <n v="31"/>
    <s v="N"/>
    <n v="30"/>
    <n v="2.5"/>
    <n v="39"/>
    <x v="0"/>
    <n v="1"/>
    <n v="30"/>
    <n v="0"/>
    <n v="1747"/>
    <n v="383.02975000000004"/>
    <n v="0"/>
    <n v="0"/>
    <n v="0"/>
    <n v="0"/>
    <n v="0"/>
    <n v="0"/>
    <n v="0"/>
    <n v="0"/>
    <n v="0"/>
    <n v="0"/>
    <n v="0"/>
    <n v="0"/>
    <n v="26.5"/>
    <n v="0"/>
    <n v="0"/>
    <n v="0"/>
    <n v="0"/>
    <n v="5.9346750000000004"/>
    <n v="153.178"/>
    <n v="0"/>
  </r>
  <r>
    <d v="2020-04-01T00:00:00"/>
    <x v="0"/>
    <s v="P"/>
    <s v="Active"/>
    <n v="722"/>
    <x v="721"/>
    <s v="N"/>
    <x v="44"/>
    <n v="1084"/>
    <x v="0"/>
    <s v="Niederl. 3"/>
    <n v="1"/>
    <s v="Department"/>
    <s v="Supervisor"/>
    <s v="Non-Mgm."/>
    <s v="ang."/>
    <s v="M"/>
    <d v="2019-11-01T00:00:00"/>
    <m/>
    <s v=""/>
    <n v="0"/>
    <d v="1981-11-29T00:00:00"/>
    <n v="38"/>
    <s v="N"/>
    <n v="30"/>
    <n v="2.5"/>
    <n v="39"/>
    <x v="0"/>
    <n v="1"/>
    <n v="30"/>
    <n v="0"/>
    <n v="1748"/>
    <n v="383.24900000000002"/>
    <n v="0"/>
    <n v="0"/>
    <n v="0"/>
    <n v="0"/>
    <n v="0"/>
    <n v="0"/>
    <n v="0"/>
    <n v="0"/>
    <n v="0"/>
    <n v="0"/>
    <n v="0"/>
    <n v="0"/>
    <n v="26.5"/>
    <n v="0"/>
    <n v="0"/>
    <n v="0"/>
    <n v="0"/>
    <n v="5.9346750000000004"/>
    <n v="0"/>
    <n v="0"/>
  </r>
  <r>
    <d v="2020-04-01T00:00:00"/>
    <x v="0"/>
    <s v="P"/>
    <s v="Active"/>
    <n v="723"/>
    <x v="722"/>
    <s v="N"/>
    <x v="0"/>
    <n v="1090"/>
    <x v="0"/>
    <s v="Niederl. 3"/>
    <n v="1"/>
    <s v="Department"/>
    <s v="Supervisor"/>
    <s v="Drector"/>
    <s v="ang."/>
    <s v="M"/>
    <d v="2019-11-01T00:00:00"/>
    <m/>
    <s v=""/>
    <n v="0"/>
    <d v="1964-03-11T00:00:00"/>
    <n v="55"/>
    <s v="N"/>
    <n v="30"/>
    <n v="2.5"/>
    <n v="39"/>
    <x v="0"/>
    <n v="1"/>
    <n v="30"/>
    <n v="0"/>
    <n v="1749"/>
    <n v="383.46825000000001"/>
    <n v="0"/>
    <n v="0"/>
    <n v="0"/>
    <n v="0"/>
    <n v="0"/>
    <n v="0"/>
    <n v="0"/>
    <n v="0"/>
    <n v="0"/>
    <n v="0"/>
    <n v="0"/>
    <n v="0"/>
    <n v="26.5"/>
    <n v="0"/>
    <n v="0"/>
    <n v="0"/>
    <n v="0"/>
    <n v="5.9346750000000004"/>
    <n v="164.14859999999999"/>
    <n v="0"/>
  </r>
  <r>
    <d v="2020-04-01T00:00:00"/>
    <x v="0"/>
    <s v="P"/>
    <s v="Active"/>
    <n v="724"/>
    <x v="723"/>
    <s v="N"/>
    <x v="5"/>
    <n v="1093"/>
    <x v="0"/>
    <s v="Niederl. 3"/>
    <n v="1"/>
    <s v="Department"/>
    <s v="Supervisor"/>
    <s v="Non-Mgm."/>
    <s v="ang."/>
    <s v="M"/>
    <d v="2019-11-01T00:00:00"/>
    <m/>
    <s v=""/>
    <n v="0"/>
    <d v="1991-01-22T00:00:00"/>
    <n v="28"/>
    <s v="N"/>
    <n v="30"/>
    <n v="2.5"/>
    <n v="39"/>
    <x v="0"/>
    <n v="1"/>
    <n v="30"/>
    <n v="0"/>
    <n v="1750"/>
    <n v="383.6875"/>
    <n v="0"/>
    <n v="0"/>
    <n v="0"/>
    <n v="0"/>
    <n v="0"/>
    <n v="0"/>
    <n v="0"/>
    <n v="0"/>
    <n v="0"/>
    <n v="0"/>
    <n v="0"/>
    <n v="0"/>
    <n v="26.5"/>
    <n v="0"/>
    <n v="0"/>
    <n v="0"/>
    <n v="0"/>
    <n v="5.9346750000000004"/>
    <n v="0"/>
    <n v="0"/>
  </r>
  <r>
    <d v="2020-04-01T00:00:00"/>
    <x v="0"/>
    <s v="P"/>
    <s v="Active"/>
    <n v="725"/>
    <x v="724"/>
    <s v="N"/>
    <x v="48"/>
    <n v="1073"/>
    <x v="0"/>
    <s v="Niederl. 3"/>
    <n v="1"/>
    <s v="Department"/>
    <s v="Supervisor"/>
    <s v="Non-Mgm."/>
    <s v="Werks"/>
    <s v="M"/>
    <d v="2019-11-11T00:00:00"/>
    <d v="2020-04-30T00:00:00"/>
    <s v=""/>
    <n v="0"/>
    <d v="1993-10-31T00:00:00"/>
    <n v="26"/>
    <s v="N"/>
    <n v="6"/>
    <n v="0.5"/>
    <n v="20"/>
    <x v="0"/>
    <n v="0.51282051282051277"/>
    <n v="30"/>
    <n v="0"/>
    <n v="1751"/>
    <n v="383.90675000000005"/>
    <n v="0"/>
    <n v="0"/>
    <n v="0"/>
    <n v="0"/>
    <n v="0"/>
    <n v="0"/>
    <n v="0"/>
    <n v="0"/>
    <n v="0"/>
    <n v="0"/>
    <n v="0"/>
    <n v="0"/>
    <n v="26.5"/>
    <n v="0"/>
    <n v="0"/>
    <n v="0"/>
    <n v="0"/>
    <n v="5.9346750000000004"/>
    <n v="0"/>
    <n v="0"/>
  </r>
  <r>
    <d v="2020-04-01T00:00:00"/>
    <x v="0"/>
    <s v="P"/>
    <s v="Active"/>
    <n v="726"/>
    <x v="725"/>
    <s v="N"/>
    <x v="11"/>
    <n v="1082"/>
    <x v="0"/>
    <s v="Niederl. 3"/>
    <n v="1"/>
    <s v="Department"/>
    <s v="Supervisor"/>
    <s v="Non-Mgm."/>
    <s v="ang."/>
    <s v="M"/>
    <d v="2019-11-19T00:00:00"/>
    <d v="2020-11-18T00:00:00"/>
    <s v=""/>
    <n v="0"/>
    <d v="1987-05-18T00:00:00"/>
    <n v="32"/>
    <s v="N"/>
    <n v="26"/>
    <n v="2.1666666666666665"/>
    <n v="39"/>
    <x v="0"/>
    <n v="1"/>
    <n v="30"/>
    <n v="0"/>
    <n v="1752"/>
    <n v="384.12599999999998"/>
    <n v="0"/>
    <n v="0"/>
    <n v="0"/>
    <n v="0"/>
    <n v="0"/>
    <n v="0"/>
    <n v="0"/>
    <n v="0"/>
    <n v="0"/>
    <n v="0"/>
    <n v="0"/>
    <n v="0"/>
    <n v="26.5"/>
    <n v="0"/>
    <n v="0"/>
    <n v="0"/>
    <n v="0"/>
    <n v="5.9346750000000004"/>
    <n v="0"/>
    <n v="0"/>
  </r>
  <r>
    <d v="2020-05-01T00:00:00"/>
    <x v="1"/>
    <s v="P"/>
    <s v="Active"/>
    <n v="1"/>
    <x v="0"/>
    <s v="N"/>
    <x v="0"/>
    <n v="1090"/>
    <x v="0"/>
    <s v="Niederl. 3"/>
    <n v="1"/>
    <s v="Department"/>
    <s v="Supervisor"/>
    <s v="Manager"/>
    <s v="ang."/>
    <s v="W"/>
    <d v="1986-03-01T00:00:00"/>
    <d v="2020-09-30T00:00:00"/>
    <s v=""/>
    <n v="34"/>
    <d v="1964-09-12T00:00:00"/>
    <n v="55"/>
    <s v="N"/>
    <n v="30"/>
    <n v="2.5"/>
    <n v="39"/>
    <x v="0"/>
    <n v="1"/>
    <n v="31"/>
    <n v="0"/>
    <n v="1753"/>
    <n v="384.34525000000002"/>
    <n v="0"/>
    <n v="0"/>
    <n v="0"/>
    <n v="0"/>
    <n v="0"/>
    <n v="0"/>
    <n v="0"/>
    <n v="0"/>
    <n v="0"/>
    <n v="0"/>
    <n v="0"/>
    <n v="0"/>
    <n v="26.5"/>
    <n v="0"/>
    <n v="0"/>
    <n v="0"/>
    <n v="0"/>
    <n v="5.9346750000000004"/>
    <n v="110.2"/>
    <n v="0"/>
  </r>
  <r>
    <d v="2020-05-01T00:00:00"/>
    <x v="1"/>
    <s v="P"/>
    <s v="Active"/>
    <n v="2"/>
    <x v="1"/>
    <s v="N"/>
    <x v="1"/>
    <n v="1017"/>
    <x v="1"/>
    <s v="Niederl. 1"/>
    <n v="1"/>
    <s v="Department"/>
    <s v="Supervisor"/>
    <s v="Manager"/>
    <s v="ang."/>
    <s v="M"/>
    <d v="1986-05-20T00:00:00"/>
    <m/>
    <s v=""/>
    <n v="33"/>
    <d v="1955-09-08T00:00:00"/>
    <n v="64"/>
    <s v="N"/>
    <n v="30"/>
    <n v="2.5"/>
    <n v="39"/>
    <x v="0"/>
    <n v="1"/>
    <n v="31"/>
    <n v="0"/>
    <n v="1754"/>
    <n v="384.56450000000001"/>
    <n v="0"/>
    <n v="0"/>
    <n v="0"/>
    <n v="0"/>
    <n v="0"/>
    <n v="0"/>
    <n v="0"/>
    <n v="0"/>
    <n v="0"/>
    <n v="0"/>
    <n v="0"/>
    <n v="0"/>
    <n v="26.5"/>
    <n v="0"/>
    <n v="0"/>
    <n v="0"/>
    <n v="0"/>
    <n v="5.9346750000000004"/>
    <n v="0"/>
    <n v="0"/>
  </r>
  <r>
    <d v="2020-05-01T00:00:00"/>
    <x v="1"/>
    <s v="P"/>
    <s v="Active"/>
    <n v="3"/>
    <x v="2"/>
    <s v="N"/>
    <x v="2"/>
    <n v="1010"/>
    <x v="1"/>
    <s v="Niederl. 1"/>
    <n v="1"/>
    <s v="Department"/>
    <s v="Supervisor"/>
    <s v="Manager"/>
    <s v="ang."/>
    <s v="M"/>
    <d v="1986-06-02T00:00:00"/>
    <m/>
    <s v=""/>
    <n v="33"/>
    <d v="1964-08-02T00:00:00"/>
    <n v="55"/>
    <s v="N"/>
    <n v="30"/>
    <n v="2.5"/>
    <n v="39"/>
    <x v="0"/>
    <n v="1"/>
    <n v="31"/>
    <n v="0"/>
    <n v="1755"/>
    <n v="384.78375"/>
    <n v="0"/>
    <n v="0"/>
    <n v="0"/>
    <n v="0"/>
    <n v="0"/>
    <n v="0"/>
    <n v="0"/>
    <n v="0"/>
    <n v="0"/>
    <n v="0"/>
    <n v="0"/>
    <n v="0"/>
    <n v="26.5"/>
    <n v="0"/>
    <n v="0"/>
    <n v="0"/>
    <n v="0"/>
    <n v="5.9346750000000004"/>
    <n v="112.3318"/>
    <n v="0"/>
  </r>
  <r>
    <d v="2020-05-01T00:00:00"/>
    <x v="1"/>
    <s v="P"/>
    <s v="Active"/>
    <n v="4"/>
    <x v="3"/>
    <s v="N"/>
    <x v="3"/>
    <n v="1011"/>
    <x v="1"/>
    <s v="Niederl. 1"/>
    <n v="1"/>
    <s v="Department"/>
    <s v="Supervisor"/>
    <s v="Supervisor"/>
    <s v="ang."/>
    <s v="W"/>
    <d v="1987-02-01T00:00:00"/>
    <m/>
    <s v=""/>
    <n v="32"/>
    <d v="1966-02-19T00:00:00"/>
    <n v="53"/>
    <s v="N"/>
    <n v="24"/>
    <n v="2"/>
    <n v="20"/>
    <x v="0"/>
    <n v="0.51282051282051277"/>
    <n v="31"/>
    <n v="0"/>
    <n v="1756"/>
    <n v="385.00300000000004"/>
    <n v="0"/>
    <n v="0"/>
    <n v="0"/>
    <n v="0"/>
    <n v="0"/>
    <n v="0"/>
    <n v="0"/>
    <n v="0"/>
    <n v="0"/>
    <n v="0"/>
    <n v="0"/>
    <n v="0"/>
    <n v="26.5"/>
    <n v="0"/>
    <n v="0"/>
    <n v="0"/>
    <n v="0"/>
    <n v="5.9346750000000004"/>
    <n v="0"/>
    <n v="0"/>
  </r>
  <r>
    <d v="2020-05-01T00:00:00"/>
    <x v="1"/>
    <s v="P"/>
    <s v="Active"/>
    <n v="5"/>
    <x v="4"/>
    <s v="N"/>
    <x v="4"/>
    <n v="1013"/>
    <x v="1"/>
    <s v="Niederl. 1"/>
    <n v="1"/>
    <s v="Department"/>
    <s v="Supervisor"/>
    <s v="Manager"/>
    <s v="ang."/>
    <s v="M"/>
    <d v="1988-10-01T00:00:00"/>
    <m/>
    <s v=""/>
    <n v="31"/>
    <d v="1954-04-07T00:00:00"/>
    <n v="65"/>
    <s v="N"/>
    <n v="30"/>
    <n v="2.5"/>
    <n v="39"/>
    <x v="0"/>
    <n v="1"/>
    <n v="31"/>
    <n v="0"/>
    <n v="1757"/>
    <n v="385.22225000000003"/>
    <n v="0"/>
    <n v="0"/>
    <n v="0"/>
    <n v="0"/>
    <n v="0"/>
    <n v="0"/>
    <n v="0"/>
    <n v="0"/>
    <n v="0"/>
    <n v="0"/>
    <n v="0"/>
    <n v="0"/>
    <n v="26.5"/>
    <n v="0"/>
    <n v="0"/>
    <n v="0"/>
    <n v="0"/>
    <n v="5.9346750000000004"/>
    <n v="0"/>
    <n v="0"/>
  </r>
  <r>
    <d v="2020-05-01T00:00:00"/>
    <x v="1"/>
    <s v="P"/>
    <s v="Active"/>
    <n v="6"/>
    <x v="5"/>
    <s v="N"/>
    <x v="5"/>
    <n v="1093"/>
    <x v="1"/>
    <s v="Niederl. 1"/>
    <n v="1"/>
    <s v="Department"/>
    <s v="Supervisor"/>
    <s v="Manager"/>
    <s v="ang."/>
    <s v="M"/>
    <d v="1989-03-01T00:00:00"/>
    <m/>
    <s v=""/>
    <n v="30"/>
    <d v="1963-10-26T00:00:00"/>
    <n v="56"/>
    <s v="N"/>
    <n v="30"/>
    <n v="2.5"/>
    <n v="39"/>
    <x v="0"/>
    <n v="1"/>
    <n v="31"/>
    <n v="0"/>
    <n v="1758"/>
    <n v="385.44150000000002"/>
    <n v="0"/>
    <n v="0"/>
    <n v="0"/>
    <n v="0"/>
    <n v="0"/>
    <n v="0"/>
    <n v="0"/>
    <n v="0"/>
    <n v="0"/>
    <n v="0"/>
    <n v="0"/>
    <n v="0"/>
    <n v="26.5"/>
    <n v="0"/>
    <n v="0"/>
    <n v="0"/>
    <n v="0"/>
    <n v="5.9346750000000004"/>
    <n v="0"/>
    <n v="0"/>
  </r>
  <r>
    <d v="2020-05-01T00:00:00"/>
    <x v="1"/>
    <s v="P"/>
    <s v="Active"/>
    <n v="7"/>
    <x v="6"/>
    <s v="N"/>
    <x v="5"/>
    <n v="1093"/>
    <x v="1"/>
    <s v="Niederl. 1"/>
    <n v="1"/>
    <s v="Department"/>
    <s v="Supervisor"/>
    <s v="Non-Mgm."/>
    <s v="ang."/>
    <s v="W"/>
    <d v="1996-09-01T00:00:00"/>
    <m/>
    <s v=""/>
    <n v="23"/>
    <d v="1979-11-22T00:00:00"/>
    <n v="40"/>
    <s v="N"/>
    <n v="30"/>
    <n v="2.5"/>
    <n v="22"/>
    <x v="0"/>
    <n v="0.5641025641025641"/>
    <n v="31"/>
    <n v="0"/>
    <n v="1759"/>
    <n v="385.66075000000001"/>
    <n v="0"/>
    <n v="0"/>
    <n v="0"/>
    <n v="0"/>
    <n v="0"/>
    <n v="0"/>
    <n v="0"/>
    <n v="0"/>
    <n v="0"/>
    <n v="0"/>
    <n v="0"/>
    <n v="0"/>
    <n v="26.5"/>
    <n v="0"/>
    <n v="0"/>
    <n v="0"/>
    <n v="0"/>
    <n v="5.9346750000000004"/>
    <n v="0"/>
    <n v="0"/>
  </r>
  <r>
    <d v="2020-05-01T00:00:00"/>
    <x v="1"/>
    <s v="P"/>
    <s v="Active"/>
    <n v="8"/>
    <x v="7"/>
    <s v="N"/>
    <x v="3"/>
    <n v="1011"/>
    <x v="1"/>
    <s v="Niederl. 1"/>
    <n v="1"/>
    <s v="Department"/>
    <s v="Supervisor"/>
    <s v="Non-Mgm."/>
    <s v="ang."/>
    <s v="W"/>
    <d v="2001-09-01T00:00:00"/>
    <m/>
    <s v=""/>
    <n v="18"/>
    <d v="1985-03-30T00:00:00"/>
    <n v="34"/>
    <s v="N"/>
    <n v="0"/>
    <n v="0"/>
    <n v="8"/>
    <x v="0"/>
    <n v="0.20512820512820512"/>
    <n v="31"/>
    <n v="0"/>
    <n v="1760"/>
    <n v="385.88"/>
    <n v="0"/>
    <n v="0"/>
    <n v="0"/>
    <n v="0"/>
    <n v="0"/>
    <n v="0"/>
    <n v="0"/>
    <n v="0"/>
    <n v="0"/>
    <n v="0"/>
    <n v="0"/>
    <n v="0"/>
    <n v="26.5"/>
    <n v="0"/>
    <n v="0"/>
    <n v="0"/>
    <n v="0"/>
    <n v="5.9346750000000004"/>
    <n v="0"/>
    <n v="0"/>
  </r>
  <r>
    <d v="2020-05-01T00:00:00"/>
    <x v="1"/>
    <s v="P"/>
    <s v="Active"/>
    <n v="9"/>
    <x v="8"/>
    <s v="N"/>
    <x v="6"/>
    <n v="1014"/>
    <x v="1"/>
    <s v="Niederl. 1"/>
    <n v="1"/>
    <s v="Department"/>
    <s v="Supervisor"/>
    <s v="Non-Mgm."/>
    <s v="ang."/>
    <s v="W"/>
    <d v="2003-09-01T00:00:00"/>
    <m/>
    <s v=""/>
    <n v="16"/>
    <d v="1986-08-16T00:00:00"/>
    <n v="33"/>
    <s v="N"/>
    <n v="30"/>
    <n v="2.5"/>
    <n v="20"/>
    <x v="0"/>
    <n v="0.51282051282051277"/>
    <n v="31"/>
    <n v="0"/>
    <n v="1761"/>
    <n v="386.09924999999998"/>
    <n v="0"/>
    <n v="0"/>
    <n v="0"/>
    <n v="0"/>
    <n v="0"/>
    <n v="0"/>
    <n v="0"/>
    <n v="0"/>
    <n v="0"/>
    <n v="0"/>
    <n v="0"/>
    <n v="0"/>
    <n v="26.5"/>
    <n v="0"/>
    <n v="0"/>
    <n v="0"/>
    <n v="0"/>
    <n v="5.9346750000000004"/>
    <n v="0"/>
    <n v="0"/>
  </r>
  <r>
    <d v="2020-05-01T00:00:00"/>
    <x v="1"/>
    <s v="P"/>
    <s v="Active"/>
    <n v="10"/>
    <x v="9"/>
    <s v="N"/>
    <x v="4"/>
    <n v="1013"/>
    <x v="1"/>
    <s v="Niederl. 1"/>
    <n v="1"/>
    <s v="Department"/>
    <s v="Supervisor"/>
    <s v="Non-Mgm."/>
    <s v="ang."/>
    <s v="M"/>
    <d v="2003-09-01T00:00:00"/>
    <m/>
    <s v=""/>
    <n v="16"/>
    <d v="1987-01-15T00:00:00"/>
    <n v="33"/>
    <s v="N"/>
    <n v="30"/>
    <n v="2.5"/>
    <n v="39"/>
    <x v="0"/>
    <n v="1"/>
    <n v="31"/>
    <n v="0"/>
    <n v="1762"/>
    <n v="386.31850000000003"/>
    <n v="0"/>
    <n v="0"/>
    <n v="0"/>
    <n v="0"/>
    <n v="0"/>
    <n v="0"/>
    <n v="0"/>
    <n v="0"/>
    <n v="0"/>
    <n v="0"/>
    <n v="0"/>
    <n v="0"/>
    <n v="26.5"/>
    <n v="0"/>
    <n v="0"/>
    <n v="0"/>
    <n v="0"/>
    <n v="5.9346750000000004"/>
    <n v="0"/>
    <n v="0"/>
  </r>
  <r>
    <d v="2020-05-01T00:00:00"/>
    <x v="1"/>
    <s v="P"/>
    <s v="Active"/>
    <n v="11"/>
    <x v="10"/>
    <s v="N"/>
    <x v="2"/>
    <n v="1010"/>
    <x v="1"/>
    <s v="Niederl. 1"/>
    <n v="1"/>
    <s v="Department"/>
    <s v="Supervisor"/>
    <s v="Non-Mgm."/>
    <s v="ang."/>
    <s v="W"/>
    <d v="2004-09-01T00:00:00"/>
    <m/>
    <s v=""/>
    <n v="15"/>
    <d v="1986-01-25T00:00:00"/>
    <n v="33"/>
    <s v="N"/>
    <n v="12"/>
    <n v="1"/>
    <n v="16"/>
    <x v="0"/>
    <n v="0.41025641025641024"/>
    <n v="31"/>
    <n v="0"/>
    <n v="1763"/>
    <n v="386.53775000000002"/>
    <n v="0"/>
    <n v="0"/>
    <n v="0"/>
    <n v="0"/>
    <n v="0"/>
    <n v="0"/>
    <n v="0"/>
    <n v="0"/>
    <n v="0"/>
    <n v="0"/>
    <n v="0"/>
    <n v="0"/>
    <n v="26.5"/>
    <n v="0"/>
    <n v="0"/>
    <n v="0"/>
    <n v="0"/>
    <n v="5.9346750000000004"/>
    <n v="0"/>
    <n v="0"/>
  </r>
  <r>
    <d v="2020-05-01T00:00:00"/>
    <x v="1"/>
    <s v="P"/>
    <s v="Active"/>
    <n v="12"/>
    <x v="11"/>
    <s v="N"/>
    <x v="3"/>
    <n v="1011"/>
    <x v="1"/>
    <s v="Niederl. 1"/>
    <n v="1"/>
    <s v="Department"/>
    <s v="Supervisor"/>
    <s v="Non-Mgm."/>
    <s v="ang."/>
    <s v="W"/>
    <d v="2004-09-01T00:00:00"/>
    <m/>
    <s v=""/>
    <n v="15"/>
    <d v="1988-01-30T00:00:00"/>
    <n v="31"/>
    <s v="N"/>
    <n v="30"/>
    <n v="2.5"/>
    <n v="39"/>
    <x v="0"/>
    <n v="1"/>
    <n v="31"/>
    <n v="0"/>
    <n v="1764"/>
    <n v="386.75700000000001"/>
    <n v="0"/>
    <n v="0"/>
    <n v="0"/>
    <n v="0"/>
    <n v="0"/>
    <n v="0"/>
    <n v="0"/>
    <n v="0"/>
    <n v="0"/>
    <n v="0"/>
    <n v="0"/>
    <n v="0"/>
    <n v="26.5"/>
    <n v="0"/>
    <n v="0"/>
    <n v="0"/>
    <n v="0"/>
    <n v="5.9346750000000004"/>
    <n v="0"/>
    <n v="0"/>
  </r>
  <r>
    <d v="2020-05-01T00:00:00"/>
    <x v="1"/>
    <s v="P"/>
    <s v="Active"/>
    <n v="13"/>
    <x v="12"/>
    <s v="N"/>
    <x v="5"/>
    <n v="1093"/>
    <x v="1"/>
    <s v="Niederl. 1"/>
    <n v="1"/>
    <s v="Department"/>
    <s v="Supervisor"/>
    <s v="Manager"/>
    <s v="ang."/>
    <s v="M"/>
    <d v="2004-04-01T00:00:00"/>
    <m/>
    <s v=""/>
    <n v="15"/>
    <d v="1980-03-05T00:00:00"/>
    <n v="39"/>
    <s v="N"/>
    <n v="30"/>
    <n v="2.5"/>
    <n v="39"/>
    <x v="0"/>
    <n v="1"/>
    <n v="31"/>
    <n v="0"/>
    <n v="1765"/>
    <n v="386.97625000000005"/>
    <n v="0"/>
    <n v="0"/>
    <n v="0"/>
    <n v="0"/>
    <n v="0"/>
    <n v="0"/>
    <n v="0"/>
    <n v="0"/>
    <n v="0"/>
    <n v="0"/>
    <n v="0"/>
    <n v="0"/>
    <n v="26.5"/>
    <n v="0"/>
    <n v="0"/>
    <n v="0"/>
    <n v="0"/>
    <n v="5.9346750000000004"/>
    <n v="0"/>
    <n v="0"/>
  </r>
  <r>
    <d v="2020-05-01T00:00:00"/>
    <x v="1"/>
    <s v="P"/>
    <s v="Active"/>
    <n v="14"/>
    <x v="13"/>
    <s v="N"/>
    <x v="4"/>
    <n v="1013"/>
    <x v="1"/>
    <s v="Niederl. 1"/>
    <n v="1"/>
    <s v="Department"/>
    <s v="Supervisor"/>
    <s v="Non-Mgm."/>
    <s v="ang."/>
    <s v="W"/>
    <d v="2005-09-01T00:00:00"/>
    <m/>
    <s v=""/>
    <n v="14"/>
    <d v="1989-03-20T00:00:00"/>
    <n v="30"/>
    <s v="N"/>
    <n v="30"/>
    <n v="2.5"/>
    <n v="39"/>
    <x v="0"/>
    <n v="1"/>
    <n v="31"/>
    <n v="0"/>
    <n v="1766"/>
    <n v="387.19550000000004"/>
    <n v="0"/>
    <n v="0"/>
    <n v="0"/>
    <n v="0"/>
    <n v="0"/>
    <n v="0"/>
    <n v="0"/>
    <n v="0"/>
    <n v="0"/>
    <n v="0"/>
    <n v="0"/>
    <n v="0"/>
    <n v="26.5"/>
    <n v="0"/>
    <n v="0"/>
    <n v="0"/>
    <n v="0"/>
    <n v="5.9346750000000004"/>
    <n v="0"/>
    <n v="23.726666666666667"/>
  </r>
  <r>
    <d v="2020-05-01T00:00:00"/>
    <x v="1"/>
    <s v="P"/>
    <s v="Active"/>
    <n v="15"/>
    <x v="14"/>
    <s v="N"/>
    <x v="6"/>
    <n v="1014"/>
    <x v="1"/>
    <s v="Niederl. 1"/>
    <n v="1"/>
    <s v="Department"/>
    <s v="Supervisor"/>
    <s v="Non-Mgm."/>
    <s v="ang."/>
    <s v="W"/>
    <d v="2008-09-01T00:00:00"/>
    <m/>
    <s v=""/>
    <n v="11"/>
    <d v="1991-09-21T00:00:00"/>
    <n v="28"/>
    <s v="N"/>
    <n v="30"/>
    <n v="2.5"/>
    <n v="39"/>
    <x v="0"/>
    <n v="1"/>
    <n v="31"/>
    <n v="0"/>
    <n v="1767"/>
    <n v="387.41475000000003"/>
    <n v="0"/>
    <n v="0"/>
    <n v="0"/>
    <n v="0"/>
    <n v="0"/>
    <n v="0"/>
    <n v="0"/>
    <n v="0"/>
    <n v="0"/>
    <n v="0"/>
    <n v="0"/>
    <n v="0"/>
    <n v="26.5"/>
    <n v="0"/>
    <n v="0"/>
    <n v="0"/>
    <n v="0"/>
    <n v="5.9346750000000004"/>
    <n v="0"/>
    <n v="0"/>
  </r>
  <r>
    <d v="2020-05-01T00:00:00"/>
    <x v="1"/>
    <s v="P"/>
    <s v="Active"/>
    <n v="16"/>
    <x v="15"/>
    <s v="N"/>
    <x v="3"/>
    <n v="1011"/>
    <x v="1"/>
    <s v="Niederl. 1"/>
    <n v="1"/>
    <s v="Department"/>
    <s v="Supervisor"/>
    <s v="Non-Mgm."/>
    <s v="ang."/>
    <s v="W"/>
    <d v="2008-09-01T00:00:00"/>
    <m/>
    <s v=""/>
    <n v="11"/>
    <d v="1990-09-01T00:00:00"/>
    <n v="29"/>
    <s v="N"/>
    <n v="30"/>
    <n v="2.5"/>
    <n v="39"/>
    <x v="0"/>
    <n v="1"/>
    <n v="31"/>
    <n v="0"/>
    <n v="1768"/>
    <n v="387.63400000000001"/>
    <n v="0"/>
    <n v="0"/>
    <n v="0"/>
    <n v="0"/>
    <n v="0"/>
    <n v="0"/>
    <n v="0"/>
    <n v="0"/>
    <n v="0"/>
    <n v="0"/>
    <n v="0"/>
    <n v="0"/>
    <n v="26.5"/>
    <n v="0"/>
    <n v="0"/>
    <n v="0"/>
    <n v="0"/>
    <n v="5.9346750000000004"/>
    <n v="0"/>
    <n v="0"/>
  </r>
  <r>
    <d v="2020-05-01T00:00:00"/>
    <x v="1"/>
    <s v="P"/>
    <s v="Active"/>
    <n v="17"/>
    <x v="16"/>
    <s v="N"/>
    <x v="5"/>
    <n v="1093"/>
    <x v="1"/>
    <s v="Niederl. 1"/>
    <n v="1"/>
    <s v="Department"/>
    <s v="Supervisor"/>
    <s v="Non-Mgm."/>
    <s v="ang."/>
    <s v="M"/>
    <d v="2008-09-01T00:00:00"/>
    <m/>
    <s v=""/>
    <n v="11"/>
    <d v="1987-06-17T00:00:00"/>
    <n v="32"/>
    <s v="N"/>
    <n v="30"/>
    <n v="2.5"/>
    <n v="39"/>
    <x v="0"/>
    <n v="1"/>
    <n v="31"/>
    <n v="0"/>
    <n v="1769"/>
    <n v="387.85325"/>
    <n v="0"/>
    <n v="0"/>
    <n v="0"/>
    <n v="0"/>
    <n v="0"/>
    <n v="0"/>
    <n v="0"/>
    <n v="0"/>
    <n v="0"/>
    <n v="0"/>
    <n v="0"/>
    <n v="0"/>
    <n v="26.5"/>
    <n v="0"/>
    <n v="0"/>
    <n v="0"/>
    <n v="0"/>
    <n v="5.9346750000000004"/>
    <n v="0"/>
    <n v="0"/>
  </r>
  <r>
    <d v="2020-05-01T00:00:00"/>
    <x v="1"/>
    <s v="P"/>
    <s v="Active"/>
    <n v="18"/>
    <x v="17"/>
    <s v="N"/>
    <x v="2"/>
    <n v="1010"/>
    <x v="1"/>
    <s v="Niederl. 1"/>
    <n v="1"/>
    <s v="Department"/>
    <s v="Supervisor"/>
    <s v="Non-Mgm."/>
    <s v="ang."/>
    <s v="M"/>
    <d v="2008-09-01T00:00:00"/>
    <m/>
    <s v=""/>
    <n v="11"/>
    <d v="1988-02-22T00:00:00"/>
    <n v="31"/>
    <s v="N"/>
    <n v="30"/>
    <n v="2.5"/>
    <n v="39"/>
    <x v="0"/>
    <n v="1"/>
    <n v="31"/>
    <n v="0"/>
    <n v="1770"/>
    <n v="388.07249999999999"/>
    <n v="0"/>
    <n v="0"/>
    <n v="0"/>
    <n v="0"/>
    <n v="0"/>
    <n v="0"/>
    <n v="0"/>
    <n v="0"/>
    <n v="0"/>
    <n v="0"/>
    <n v="0"/>
    <n v="0"/>
    <n v="26.5"/>
    <n v="0"/>
    <n v="0"/>
    <n v="0"/>
    <n v="0"/>
    <n v="5.9346750000000004"/>
    <n v="0"/>
    <n v="0"/>
  </r>
  <r>
    <d v="2020-05-01T00:00:00"/>
    <x v="1"/>
    <s v="P"/>
    <s v="Active"/>
    <n v="19"/>
    <x v="18"/>
    <s v="N"/>
    <x v="7"/>
    <n v="1015"/>
    <x v="1"/>
    <s v="Niederl. 1"/>
    <n v="1"/>
    <s v="Department"/>
    <s v="Supervisor"/>
    <s v="Non-Mgm."/>
    <s v="ang."/>
    <s v="M"/>
    <d v="2009-09-01T00:00:00"/>
    <m/>
    <s v=""/>
    <n v="10"/>
    <d v="1988-08-29T00:00:00"/>
    <n v="31"/>
    <s v="N"/>
    <n v="30"/>
    <n v="2.5"/>
    <n v="39"/>
    <x v="0"/>
    <n v="1"/>
    <n v="31"/>
    <n v="0"/>
    <n v="1771"/>
    <n v="388.29174999999998"/>
    <n v="0"/>
    <n v="0"/>
    <n v="0"/>
    <n v="0"/>
    <n v="0"/>
    <n v="0"/>
    <n v="0"/>
    <n v="0"/>
    <n v="0"/>
    <n v="0"/>
    <n v="0"/>
    <n v="0"/>
    <n v="26.5"/>
    <n v="0"/>
    <n v="0"/>
    <n v="0"/>
    <n v="0"/>
    <n v="5.9346750000000004"/>
    <n v="0"/>
    <n v="0"/>
  </r>
  <r>
    <d v="2020-05-01T00:00:00"/>
    <x v="1"/>
    <s v="P"/>
    <s v="Active"/>
    <n v="20"/>
    <x v="19"/>
    <s v="N"/>
    <x v="8"/>
    <n v="1009"/>
    <x v="1"/>
    <s v="Niederl. 1"/>
    <n v="1"/>
    <s v="Department"/>
    <s v="Supervisor"/>
    <s v="Non-Mgm."/>
    <s v="ang."/>
    <s v="M"/>
    <d v="1986-05-14T00:00:00"/>
    <m/>
    <s v=""/>
    <n v="33"/>
    <d v="1958-07-14T00:00:00"/>
    <n v="61"/>
    <s v="N"/>
    <n v="35"/>
    <n v="2.9166666666666665"/>
    <n v="35"/>
    <x v="0"/>
    <n v="0.89743589743589747"/>
    <n v="31"/>
    <n v="0"/>
    <n v="1772"/>
    <n v="388.51100000000002"/>
    <n v="-6.86"/>
    <n v="0"/>
    <n v="0"/>
    <n v="0"/>
    <n v="0"/>
    <n v="0"/>
    <n v="0"/>
    <n v="0"/>
    <n v="0"/>
    <n v="0"/>
    <n v="0"/>
    <n v="0"/>
    <n v="26.5"/>
    <n v="0"/>
    <n v="0"/>
    <n v="0"/>
    <n v="0"/>
    <n v="4.3983780000000001"/>
    <n v="0"/>
    <n v="0"/>
  </r>
  <r>
    <d v="2020-05-01T00:00:00"/>
    <x v="1"/>
    <s v="P"/>
    <s v="Active"/>
    <n v="21"/>
    <x v="20"/>
    <s v="N"/>
    <x v="9"/>
    <n v="1087"/>
    <x v="1"/>
    <s v="Niederl. 1"/>
    <n v="1"/>
    <s v="Department"/>
    <s v="Supervisor"/>
    <s v="Non-Mgm."/>
    <s v="ang."/>
    <s v="M"/>
    <d v="1988-01-11T00:00:00"/>
    <m/>
    <s v=""/>
    <n v="32"/>
    <d v="1965-01-13T00:00:00"/>
    <n v="55"/>
    <s v="N"/>
    <n v="30"/>
    <n v="2.5"/>
    <n v="39"/>
    <x v="0"/>
    <n v="1"/>
    <n v="31"/>
    <n v="0"/>
    <n v="1773"/>
    <n v="388.73025000000001"/>
    <n v="-10.210000000000001"/>
    <n v="0"/>
    <n v="0"/>
    <n v="0"/>
    <n v="0"/>
    <n v="0"/>
    <n v="0"/>
    <n v="0"/>
    <n v="0"/>
    <n v="0"/>
    <n v="0"/>
    <n v="0"/>
    <n v="26.5"/>
    <n v="0"/>
    <n v="0"/>
    <n v="0"/>
    <n v="0"/>
    <n v="3.6481455"/>
    <n v="0"/>
    <n v="0"/>
  </r>
  <r>
    <d v="2020-05-01T00:00:00"/>
    <x v="1"/>
    <s v="P"/>
    <s v="Active"/>
    <n v="22"/>
    <x v="21"/>
    <s v="N"/>
    <x v="10"/>
    <n v="1075"/>
    <x v="0"/>
    <s v="Niederl. 3"/>
    <n v="1"/>
    <s v="Department"/>
    <s v="Supervisor"/>
    <s v="Non-Mgm."/>
    <s v="ang."/>
    <s v="M"/>
    <d v="1988-08-22T00:00:00"/>
    <m/>
    <s v=""/>
    <n v="31"/>
    <d v="1964-03-20T00:00:00"/>
    <n v="55"/>
    <s v="N"/>
    <n v="30"/>
    <n v="2.5"/>
    <n v="39"/>
    <x v="0"/>
    <n v="1"/>
    <n v="31"/>
    <n v="0"/>
    <n v="1774"/>
    <n v="388.94950000000006"/>
    <n v="0"/>
    <n v="0"/>
    <n v="0"/>
    <n v="0"/>
    <n v="0"/>
    <n v="0"/>
    <n v="0"/>
    <n v="0"/>
    <n v="0"/>
    <n v="0"/>
    <n v="0"/>
    <n v="0"/>
    <n v="26.5"/>
    <n v="0"/>
    <n v="0"/>
    <n v="0"/>
    <n v="0"/>
    <n v="5.9346750000000004"/>
    <n v="0"/>
    <n v="0"/>
  </r>
  <r>
    <d v="2020-05-01T00:00:00"/>
    <x v="1"/>
    <s v="P"/>
    <s v="Active"/>
    <n v="23"/>
    <x v="22"/>
    <s v="N"/>
    <x v="11"/>
    <n v="1082"/>
    <x v="0"/>
    <s v="Niederl. 3"/>
    <n v="1"/>
    <s v="Department"/>
    <s v="Supervisor"/>
    <s v="Non-Mgm."/>
    <s v="ang."/>
    <s v="M"/>
    <d v="1988-09-01T00:00:00"/>
    <m/>
    <s v=""/>
    <n v="31"/>
    <d v="1967-08-29T00:00:00"/>
    <n v="52"/>
    <s v="N"/>
    <n v="35"/>
    <n v="2.9166666666666665"/>
    <n v="39"/>
    <x v="0"/>
    <n v="1"/>
    <n v="31"/>
    <n v="0"/>
    <n v="1775"/>
    <n v="389.16875000000005"/>
    <n v="0"/>
    <n v="0"/>
    <n v="0"/>
    <n v="0"/>
    <n v="0"/>
    <n v="0"/>
    <n v="0"/>
    <n v="0"/>
    <n v="0"/>
    <n v="0"/>
    <n v="0"/>
    <n v="0"/>
    <n v="26.5"/>
    <n v="0"/>
    <n v="0"/>
    <n v="0"/>
    <n v="0"/>
    <n v="5.9346750000000004"/>
    <n v="0"/>
    <n v="0"/>
  </r>
  <r>
    <d v="2020-05-01T00:00:00"/>
    <x v="1"/>
    <s v="P"/>
    <s v="Active"/>
    <n v="24"/>
    <x v="23"/>
    <s v="N"/>
    <x v="3"/>
    <n v="1011"/>
    <x v="1"/>
    <s v="Niederl. 1"/>
    <n v="1"/>
    <s v="Department"/>
    <s v="Supervisor"/>
    <s v="Director"/>
    <s v="ang."/>
    <s v="M"/>
    <d v="1988-10-13T00:00:00"/>
    <m/>
    <s v=""/>
    <n v="31"/>
    <d v="1964-05-17T00:00:00"/>
    <n v="55"/>
    <s v="N"/>
    <n v="30"/>
    <n v="2.5"/>
    <n v="39"/>
    <x v="0"/>
    <n v="1"/>
    <n v="31"/>
    <n v="0"/>
    <n v="1776"/>
    <n v="389.38800000000003"/>
    <n v="0"/>
    <n v="0"/>
    <n v="0"/>
    <n v="0"/>
    <n v="0"/>
    <n v="0"/>
    <n v="0"/>
    <n v="0"/>
    <n v="0"/>
    <n v="0"/>
    <n v="0"/>
    <n v="0"/>
    <n v="26.5"/>
    <n v="0"/>
    <n v="0"/>
    <n v="0"/>
    <n v="0"/>
    <n v="5.9346750000000004"/>
    <n v="184.965"/>
    <n v="0"/>
  </r>
  <r>
    <d v="2020-05-01T00:00:00"/>
    <x v="1"/>
    <s v="P"/>
    <s v="Active"/>
    <n v="25"/>
    <x v="24"/>
    <s v="N"/>
    <x v="8"/>
    <n v="1009"/>
    <x v="1"/>
    <s v="Niederl. 1"/>
    <n v="1"/>
    <s v="Department"/>
    <s v="Supervisor"/>
    <s v="Supervisor"/>
    <s v="ang."/>
    <s v="M"/>
    <d v="1989-10-02T00:00:00"/>
    <m/>
    <s v=""/>
    <n v="30"/>
    <d v="1957-03-05T00:00:00"/>
    <n v="62"/>
    <s v="N"/>
    <n v="30"/>
    <n v="2.5"/>
    <n v="39"/>
    <x v="0"/>
    <n v="1"/>
    <n v="31"/>
    <n v="0"/>
    <n v="1777"/>
    <n v="389.60725000000002"/>
    <n v="0"/>
    <n v="0"/>
    <n v="0"/>
    <n v="0"/>
    <n v="0"/>
    <n v="0"/>
    <n v="0"/>
    <n v="0"/>
    <n v="0"/>
    <n v="0"/>
    <n v="0"/>
    <n v="0"/>
    <n v="26.5"/>
    <n v="0"/>
    <n v="0"/>
    <n v="0"/>
    <n v="0"/>
    <n v="5.9346750000000004"/>
    <n v="0"/>
    <n v="0"/>
  </r>
  <r>
    <d v="2020-05-01T00:00:00"/>
    <x v="1"/>
    <s v="P"/>
    <s v="Active"/>
    <n v="26"/>
    <x v="25"/>
    <s v="N"/>
    <x v="12"/>
    <n v="1089"/>
    <x v="0"/>
    <s v="Niederl. 3"/>
    <n v="1"/>
    <s v="Department"/>
    <s v="Supervisor"/>
    <s v="Supervisor"/>
    <s v="ang."/>
    <s v="W"/>
    <d v="1989-12-01T00:00:00"/>
    <m/>
    <s v=""/>
    <n v="30"/>
    <d v="1961-12-19T00:00:00"/>
    <n v="58"/>
    <s v="N"/>
    <n v="30"/>
    <n v="2.5"/>
    <n v="39"/>
    <x v="0"/>
    <n v="1"/>
    <n v="31"/>
    <n v="0"/>
    <n v="1778"/>
    <n v="389.82650000000001"/>
    <n v="0"/>
    <n v="0"/>
    <n v="0"/>
    <n v="0"/>
    <n v="0"/>
    <n v="0"/>
    <n v="0"/>
    <n v="0"/>
    <n v="0"/>
    <n v="0"/>
    <n v="0"/>
    <n v="0"/>
    <n v="26.5"/>
    <n v="0"/>
    <n v="0"/>
    <n v="0"/>
    <n v="0"/>
    <n v="5.9346750000000004"/>
    <n v="0"/>
    <n v="0"/>
  </r>
  <r>
    <d v="2020-05-01T00:00:00"/>
    <x v="1"/>
    <s v="P"/>
    <s v="Active"/>
    <n v="27"/>
    <x v="26"/>
    <s v="N"/>
    <x v="10"/>
    <n v="1075"/>
    <x v="0"/>
    <s v="Niederl. 3"/>
    <n v="1"/>
    <s v="Department"/>
    <s v="Supervisor"/>
    <s v="Non-Mgm."/>
    <s v="ang."/>
    <s v="W"/>
    <d v="1990-06-01T00:00:00"/>
    <m/>
    <s v=""/>
    <n v="29"/>
    <d v="1966-11-25T00:00:00"/>
    <n v="53"/>
    <s v="N"/>
    <n v="30"/>
    <n v="2.5"/>
    <n v="39"/>
    <x v="0"/>
    <n v="1"/>
    <n v="31"/>
    <n v="0"/>
    <n v="1779"/>
    <n v="390.04575"/>
    <n v="0"/>
    <n v="0"/>
    <n v="0"/>
    <n v="0"/>
    <n v="0"/>
    <n v="0"/>
    <n v="0"/>
    <n v="0"/>
    <n v="0"/>
    <n v="0"/>
    <n v="0"/>
    <n v="0"/>
    <n v="26.5"/>
    <n v="0"/>
    <n v="0"/>
    <n v="0"/>
    <n v="0"/>
    <n v="5.9346750000000004"/>
    <n v="0"/>
    <n v="159.04083333333332"/>
  </r>
  <r>
    <d v="2020-05-01T00:00:00"/>
    <x v="1"/>
    <s v="P"/>
    <s v="Active"/>
    <n v="28"/>
    <x v="27"/>
    <s v="Y"/>
    <x v="13"/>
    <n v="1055"/>
    <x v="2"/>
    <s v="Niederl. 7"/>
    <n v="0.5"/>
    <s v="Department"/>
    <s v="Supervisor"/>
    <s v="Manager"/>
    <s v="ang."/>
    <s v="M"/>
    <d v="1991-01-01T00:00:00"/>
    <m/>
    <s v=""/>
    <n v="29"/>
    <d v="1959-05-31T00:00:00"/>
    <n v="60"/>
    <s v="N"/>
    <n v="30"/>
    <n v="2.5"/>
    <n v="39"/>
    <x v="0"/>
    <n v="0.5"/>
    <n v="31"/>
    <n v="0"/>
    <n v="1780"/>
    <n v="390.26499999999999"/>
    <n v="0"/>
    <n v="0"/>
    <n v="30"/>
    <n v="0"/>
    <n v="0"/>
    <n v="0"/>
    <n v="0"/>
    <n v="0"/>
    <n v="0"/>
    <n v="0"/>
    <n v="0"/>
    <n v="0"/>
    <n v="13.25"/>
    <n v="0"/>
    <n v="0"/>
    <n v="0"/>
    <n v="0"/>
    <n v="9.6858374999999999"/>
    <n v="141.78749999999999"/>
    <n v="0"/>
  </r>
  <r>
    <d v="2020-05-01T00:00:00"/>
    <x v="1"/>
    <s v="P"/>
    <s v="Active"/>
    <n v="28"/>
    <x v="27"/>
    <s v="Y"/>
    <x v="13"/>
    <n v="1048"/>
    <x v="3"/>
    <s v="Niederl. 8"/>
    <n v="0.5"/>
    <s v="Department"/>
    <s v="Supervisor"/>
    <s v="Manager"/>
    <s v="ang."/>
    <s v="M"/>
    <d v="1991-01-01T00:00:00"/>
    <m/>
    <s v=""/>
    <n v="29"/>
    <d v="1959-05-31T00:00:00"/>
    <n v="60"/>
    <s v="N"/>
    <n v="30"/>
    <n v="2.5"/>
    <n v="39"/>
    <x v="0"/>
    <n v="0.5"/>
    <n v="31"/>
    <n v="0"/>
    <n v="1781"/>
    <n v="390.48425000000003"/>
    <n v="0"/>
    <n v="0"/>
    <n v="30"/>
    <n v="0"/>
    <n v="0"/>
    <n v="0"/>
    <n v="0"/>
    <n v="0"/>
    <n v="0"/>
    <n v="0"/>
    <n v="0"/>
    <n v="0"/>
    <n v="13.25"/>
    <n v="0"/>
    <n v="0"/>
    <n v="0"/>
    <n v="0"/>
    <n v="9.6858374999999999"/>
    <n v="141.78749999999999"/>
    <n v="0"/>
  </r>
  <r>
    <d v="2020-05-01T00:00:00"/>
    <x v="1"/>
    <s v="P"/>
    <s v="Active"/>
    <n v="29"/>
    <x v="28"/>
    <s v="N"/>
    <x v="14"/>
    <n v="1003"/>
    <x v="1"/>
    <s v="Niederl. 1"/>
    <n v="1"/>
    <s v="Department"/>
    <s v="Supervisor"/>
    <s v="Non-Mgm."/>
    <s v="ang."/>
    <s v="M"/>
    <d v="1989-08-01T00:00:00"/>
    <m/>
    <s v=""/>
    <n v="30"/>
    <d v="1962-01-09T00:00:00"/>
    <n v="58"/>
    <s v="N"/>
    <n v="30"/>
    <n v="2.5"/>
    <n v="39"/>
    <x v="0"/>
    <n v="1"/>
    <n v="31"/>
    <n v="0"/>
    <n v="1782"/>
    <n v="390.70350000000002"/>
    <n v="0"/>
    <n v="0"/>
    <n v="0"/>
    <n v="0"/>
    <n v="0"/>
    <n v="0"/>
    <n v="0"/>
    <n v="0"/>
    <n v="0"/>
    <n v="0"/>
    <n v="0"/>
    <n v="0"/>
    <n v="26.5"/>
    <n v="0"/>
    <n v="0"/>
    <n v="0"/>
    <n v="0"/>
    <n v="5.9346750000000004"/>
    <n v="0"/>
    <n v="0"/>
  </r>
  <r>
    <d v="2020-05-01T00:00:00"/>
    <x v="1"/>
    <s v="P"/>
    <s v="Active"/>
    <n v="30"/>
    <x v="29"/>
    <s v="Y"/>
    <x v="15"/>
    <n v="1050"/>
    <x v="3"/>
    <s v="Niederl. 8"/>
    <n v="0.5"/>
    <s v="Department"/>
    <s v="Supervisor"/>
    <s v="Manager"/>
    <s v="ang."/>
    <s v="M"/>
    <d v="1992-01-02T00:00:00"/>
    <m/>
    <s v=""/>
    <n v="28"/>
    <d v="1966-01-25T00:00:00"/>
    <n v="53"/>
    <s v="J"/>
    <n v="30"/>
    <n v="2.5"/>
    <n v="39"/>
    <x v="0"/>
    <n v="0.5"/>
    <n v="31"/>
    <n v="0"/>
    <n v="1783"/>
    <n v="390.92275000000001"/>
    <n v="0"/>
    <n v="0"/>
    <n v="0"/>
    <n v="0"/>
    <n v="175"/>
    <n v="0"/>
    <n v="0"/>
    <n v="0"/>
    <n v="0"/>
    <n v="0"/>
    <n v="102.86538461538461"/>
    <n v="81.720833333333346"/>
    <n v="13.25"/>
    <n v="0"/>
    <n v="0"/>
    <n v="0"/>
    <n v="0"/>
    <n v="83.496671009615397"/>
    <n v="73.97175"/>
    <n v="0"/>
  </r>
  <r>
    <d v="2020-05-01T00:00:00"/>
    <x v="1"/>
    <s v="P"/>
    <s v="Active"/>
    <n v="30"/>
    <x v="29"/>
    <s v="Y"/>
    <x v="15"/>
    <n v="1057"/>
    <x v="2"/>
    <s v="Niederl. 7"/>
    <n v="0.5"/>
    <s v="Department"/>
    <s v="Supervisor"/>
    <s v="Manager"/>
    <s v="ang."/>
    <s v="M"/>
    <d v="1992-01-02T00:00:00"/>
    <m/>
    <s v=""/>
    <n v="28"/>
    <d v="1966-01-25T00:00:00"/>
    <n v="53"/>
    <s v="J"/>
    <n v="30"/>
    <n v="2.5"/>
    <n v="39"/>
    <x v="0"/>
    <n v="0.5"/>
    <n v="31"/>
    <n v="0"/>
    <n v="1784"/>
    <n v="391.14200000000005"/>
    <n v="0"/>
    <n v="0"/>
    <n v="0"/>
    <n v="0"/>
    <n v="175"/>
    <n v="0"/>
    <n v="0"/>
    <n v="0"/>
    <n v="0"/>
    <n v="0"/>
    <n v="102.92307692307693"/>
    <n v="81.766666666666666"/>
    <n v="13.25"/>
    <n v="0"/>
    <n v="0"/>
    <n v="0"/>
    <n v="0"/>
    <n v="83.519855576923078"/>
    <n v="73.97175"/>
    <n v="0"/>
  </r>
  <r>
    <d v="2020-05-01T00:00:00"/>
    <x v="1"/>
    <s v="P"/>
    <s v="Active"/>
    <n v="31"/>
    <x v="30"/>
    <s v="N"/>
    <x v="16"/>
    <n v="1056"/>
    <x v="2"/>
    <s v="Niederl. 7"/>
    <n v="1"/>
    <s v="Department"/>
    <s v="Supervisor"/>
    <s v="Non-Mgm."/>
    <s v="ang."/>
    <s v="M"/>
    <d v="1992-04-01T00:00:00"/>
    <m/>
    <s v=""/>
    <n v="27"/>
    <d v="1960-04-16T00:00:00"/>
    <n v="59"/>
    <s v="N"/>
    <n v="30"/>
    <n v="2.5"/>
    <n v="39"/>
    <x v="0"/>
    <n v="1"/>
    <n v="31"/>
    <n v="0"/>
    <n v="1785"/>
    <n v="391.36125000000004"/>
    <n v="0"/>
    <n v="0"/>
    <n v="30"/>
    <n v="0"/>
    <n v="0"/>
    <n v="0"/>
    <n v="0"/>
    <n v="0"/>
    <n v="0"/>
    <n v="0"/>
    <n v="0"/>
    <n v="0"/>
    <n v="26.5"/>
    <n v="0"/>
    <n v="0"/>
    <n v="0"/>
    <n v="0"/>
    <n v="12.653175000000001"/>
    <n v="78.849999999999994"/>
    <n v="0"/>
  </r>
  <r>
    <d v="2020-05-01T00:00:00"/>
    <x v="1"/>
    <s v="P"/>
    <s v="Active"/>
    <n v="32"/>
    <x v="31"/>
    <s v="N"/>
    <x v="17"/>
    <n v="1088"/>
    <x v="0"/>
    <s v="Niederl. 3"/>
    <n v="1"/>
    <s v="Department"/>
    <s v="Supervisor"/>
    <s v="Manager"/>
    <s v="ang."/>
    <s v="M"/>
    <d v="1992-07-01T00:00:00"/>
    <m/>
    <s v=""/>
    <n v="27"/>
    <d v="1962-05-04T00:00:00"/>
    <n v="57"/>
    <s v="N"/>
    <n v="30"/>
    <n v="2.5"/>
    <n v="39"/>
    <x v="0"/>
    <n v="1"/>
    <n v="31"/>
    <n v="0"/>
    <n v="1786"/>
    <n v="391.58050000000003"/>
    <n v="0"/>
    <n v="0"/>
    <n v="0"/>
    <n v="0"/>
    <n v="0"/>
    <n v="0"/>
    <n v="0"/>
    <n v="0"/>
    <n v="0"/>
    <n v="0"/>
    <n v="0"/>
    <n v="0"/>
    <n v="26.5"/>
    <n v="0"/>
    <n v="0"/>
    <n v="0"/>
    <n v="0"/>
    <n v="5.9346750000000004"/>
    <n v="181.43859999999998"/>
    <n v="0"/>
  </r>
  <r>
    <d v="2020-05-01T00:00:00"/>
    <x v="1"/>
    <s v="P"/>
    <s v="Active"/>
    <n v="33"/>
    <x v="32"/>
    <s v="N"/>
    <x v="18"/>
    <n v="1080"/>
    <x v="0"/>
    <s v="Niederl. 3"/>
    <n v="1"/>
    <s v="Department"/>
    <s v="Supervisor"/>
    <s v="Director"/>
    <s v="ang."/>
    <s v="M"/>
    <d v="1992-09-14T00:00:00"/>
    <m/>
    <s v=""/>
    <n v="27"/>
    <d v="1966-07-09T00:00:00"/>
    <n v="53"/>
    <s v="N"/>
    <n v="30"/>
    <n v="2.5"/>
    <n v="39"/>
    <x v="0"/>
    <n v="1"/>
    <n v="31"/>
    <n v="0"/>
    <n v="1787"/>
    <n v="391.79975000000002"/>
    <n v="0"/>
    <n v="0"/>
    <n v="39.950000000000003"/>
    <n v="0"/>
    <n v="0"/>
    <n v="0"/>
    <n v="0"/>
    <n v="0"/>
    <n v="0"/>
    <n v="0"/>
    <n v="0"/>
    <n v="0"/>
    <n v="26.5"/>
    <n v="0"/>
    <n v="0"/>
    <n v="0"/>
    <n v="0"/>
    <n v="14.881477500000001"/>
    <n v="347.38459999999998"/>
    <n v="0"/>
  </r>
  <r>
    <d v="2020-05-01T00:00:00"/>
    <x v="1"/>
    <s v="P"/>
    <s v="Active"/>
    <n v="34"/>
    <x v="33"/>
    <s v="N"/>
    <x v="19"/>
    <n v="1083"/>
    <x v="0"/>
    <s v="Niederl. 3"/>
    <n v="1"/>
    <s v="Department"/>
    <s v="Supervisor"/>
    <s v="Non-Mgm."/>
    <s v="ang."/>
    <s v="M"/>
    <d v="1992-11-01T00:00:00"/>
    <m/>
    <s v=""/>
    <n v="27"/>
    <d v="1957-10-19T00:00:00"/>
    <n v="62"/>
    <s v="N"/>
    <n v="30"/>
    <n v="2.5"/>
    <n v="39"/>
    <x v="0"/>
    <n v="1"/>
    <n v="31"/>
    <n v="0"/>
    <n v="1788"/>
    <n v="392.01900000000001"/>
    <n v="0"/>
    <n v="0"/>
    <n v="0"/>
    <n v="0"/>
    <n v="0"/>
    <n v="0"/>
    <n v="0"/>
    <n v="0"/>
    <n v="0"/>
    <n v="0"/>
    <n v="0"/>
    <n v="0"/>
    <n v="26.5"/>
    <n v="0"/>
    <n v="0"/>
    <n v="0"/>
    <n v="0"/>
    <n v="5.9346750000000004"/>
    <n v="0"/>
    <n v="0"/>
  </r>
  <r>
    <d v="2020-05-01T00:00:00"/>
    <x v="1"/>
    <s v="P"/>
    <s v="Active"/>
    <n v="35"/>
    <x v="34"/>
    <s v="N"/>
    <x v="20"/>
    <n v="1058"/>
    <x v="2"/>
    <s v="Niederl. 7"/>
    <n v="1"/>
    <s v="Department"/>
    <s v="Supervisor"/>
    <s v="Non-Mgm."/>
    <s v="ang."/>
    <s v="M"/>
    <d v="1993-01-01T00:00:00"/>
    <m/>
    <s v=""/>
    <n v="27"/>
    <d v="1956-02-08T00:00:00"/>
    <n v="63"/>
    <s v="J"/>
    <n v="35"/>
    <n v="2.9166666666666665"/>
    <n v="39"/>
    <x v="0"/>
    <n v="1"/>
    <n v="31"/>
    <n v="0"/>
    <n v="1789"/>
    <n v="392.23824999999999"/>
    <n v="0"/>
    <n v="0"/>
    <n v="0"/>
    <n v="0"/>
    <n v="0"/>
    <n v="0"/>
    <n v="0"/>
    <n v="0"/>
    <n v="0"/>
    <n v="0"/>
    <n v="120.41346153846153"/>
    <n v="81.995833333333351"/>
    <n v="26.5"/>
    <n v="0"/>
    <n v="0"/>
    <n v="0"/>
    <n v="0"/>
    <n v="51.264236586538466"/>
    <n v="0"/>
    <n v="0"/>
  </r>
  <r>
    <d v="2020-05-01T00:00:00"/>
    <x v="1"/>
    <s v="P"/>
    <s v="Active"/>
    <n v="36"/>
    <x v="35"/>
    <s v="N"/>
    <x v="21"/>
    <n v="1086"/>
    <x v="0"/>
    <s v="Niederl. 3"/>
    <n v="1"/>
    <s v="Department"/>
    <s v="Supervisor"/>
    <s v="Manager"/>
    <s v="ang."/>
    <s v="M"/>
    <d v="1993-06-15T00:00:00"/>
    <m/>
    <s v=""/>
    <n v="26"/>
    <d v="1967-01-29T00:00:00"/>
    <n v="52"/>
    <s v="N"/>
    <n v="30"/>
    <n v="2.5"/>
    <n v="39"/>
    <x v="0"/>
    <n v="1"/>
    <n v="31"/>
    <n v="0"/>
    <n v="1790"/>
    <n v="392.45750000000004"/>
    <n v="0"/>
    <n v="0"/>
    <n v="0"/>
    <n v="0"/>
    <n v="0"/>
    <n v="0"/>
    <n v="0"/>
    <n v="0"/>
    <n v="0"/>
    <n v="0"/>
    <n v="0"/>
    <n v="0"/>
    <n v="26.5"/>
    <n v="0"/>
    <n v="0"/>
    <n v="0"/>
    <n v="0"/>
    <n v="5.9346750000000004"/>
    <n v="0"/>
    <n v="0"/>
  </r>
  <r>
    <d v="2020-05-01T00:00:00"/>
    <x v="1"/>
    <s v="P"/>
    <s v="Active"/>
    <n v="37"/>
    <x v="36"/>
    <s v="N"/>
    <x v="22"/>
    <n v="1060"/>
    <x v="2"/>
    <s v="Niederl. 7"/>
    <n v="1"/>
    <s v="Department"/>
    <s v="Supervisor"/>
    <s v="Non-Mgm."/>
    <s v="ang."/>
    <s v="M"/>
    <d v="1993-07-15T00:00:00"/>
    <m/>
    <s v=""/>
    <n v="26"/>
    <d v="1955-08-28T00:00:00"/>
    <n v="64"/>
    <s v="J"/>
    <n v="35"/>
    <n v="2.9166666666666665"/>
    <n v="39"/>
    <x v="0"/>
    <n v="1"/>
    <n v="31"/>
    <n v="0"/>
    <n v="1791"/>
    <n v="392.67675000000003"/>
    <n v="0"/>
    <n v="0"/>
    <n v="0"/>
    <n v="0"/>
    <n v="0"/>
    <n v="0"/>
    <n v="0"/>
    <n v="0"/>
    <n v="0"/>
    <n v="0"/>
    <n v="120.54807692307693"/>
    <n v="82.087500000000006"/>
    <n v="26.5"/>
    <n v="0"/>
    <n v="0"/>
    <n v="0"/>
    <n v="0"/>
    <n v="51.314912451923085"/>
    <n v="0"/>
    <n v="0"/>
  </r>
  <r>
    <d v="2020-05-01T00:00:00"/>
    <x v="1"/>
    <s v="P"/>
    <s v="Active"/>
    <n v="38"/>
    <x v="37"/>
    <s v="N"/>
    <x v="5"/>
    <n v="1093"/>
    <x v="0"/>
    <s v="Niederl. 3"/>
    <n v="1"/>
    <s v="Department"/>
    <s v="Supervisor"/>
    <s v="Non-Mgm."/>
    <s v="ang."/>
    <s v="M"/>
    <d v="1994-01-01T00:00:00"/>
    <m/>
    <s v=""/>
    <n v="26"/>
    <d v="1967-11-30T00:00:00"/>
    <n v="52"/>
    <s v="N"/>
    <n v="35"/>
    <n v="2.9166666666666665"/>
    <n v="39"/>
    <x v="0"/>
    <n v="1"/>
    <n v="31"/>
    <n v="0"/>
    <n v="1792"/>
    <n v="392.89600000000002"/>
    <n v="0"/>
    <n v="0"/>
    <n v="0"/>
    <n v="0"/>
    <n v="0"/>
    <n v="0"/>
    <n v="0"/>
    <n v="0"/>
    <n v="0"/>
    <n v="0"/>
    <n v="0"/>
    <n v="0"/>
    <n v="26.5"/>
    <n v="0"/>
    <n v="0"/>
    <n v="0"/>
    <n v="0"/>
    <n v="5.9346750000000004"/>
    <n v="0"/>
    <n v="0"/>
  </r>
  <r>
    <d v="2020-05-01T00:00:00"/>
    <x v="1"/>
    <s v="P"/>
    <s v="Active"/>
    <n v="39"/>
    <x v="38"/>
    <s v="N"/>
    <x v="2"/>
    <n v="1010"/>
    <x v="1"/>
    <s v="Niederl. 1"/>
    <n v="1"/>
    <s v="Department"/>
    <s v="Supervisor"/>
    <s v="Manager"/>
    <s v="ang."/>
    <s v="M"/>
    <d v="1994-02-14T00:00:00"/>
    <m/>
    <s v=""/>
    <n v="25"/>
    <d v="1963-11-04T00:00:00"/>
    <n v="56"/>
    <s v="N"/>
    <n v="30"/>
    <n v="2.5"/>
    <n v="39"/>
    <x v="0"/>
    <n v="1"/>
    <n v="31"/>
    <n v="0"/>
    <n v="1793"/>
    <n v="393.11525000000006"/>
    <n v="0"/>
    <n v="0"/>
    <n v="0"/>
    <n v="0"/>
    <n v="0"/>
    <n v="0"/>
    <n v="0"/>
    <n v="0"/>
    <n v="0"/>
    <n v="0"/>
    <n v="0"/>
    <n v="0"/>
    <n v="26.5"/>
    <n v="0"/>
    <n v="0"/>
    <n v="0"/>
    <n v="0"/>
    <n v="5.9346750000000004"/>
    <n v="0"/>
    <n v="0"/>
  </r>
  <r>
    <d v="2020-05-01T00:00:00"/>
    <x v="1"/>
    <s v="P"/>
    <s v="Active"/>
    <n v="40"/>
    <x v="39"/>
    <s v="N"/>
    <x v="19"/>
    <n v="1083"/>
    <x v="0"/>
    <s v="Niederl. 3"/>
    <n v="1"/>
    <s v="Department"/>
    <s v="Supervisor"/>
    <s v="Manager"/>
    <s v="ang."/>
    <s v="M"/>
    <d v="1994-08-08T00:00:00"/>
    <m/>
    <s v=""/>
    <n v="25"/>
    <d v="1967-10-23T00:00:00"/>
    <n v="52"/>
    <s v="N"/>
    <n v="30"/>
    <n v="2.5"/>
    <n v="39"/>
    <x v="0"/>
    <n v="1"/>
    <n v="31"/>
    <n v="0"/>
    <n v="1794"/>
    <n v="393.33450000000005"/>
    <n v="0"/>
    <n v="0"/>
    <n v="0"/>
    <n v="0"/>
    <n v="0"/>
    <n v="0"/>
    <n v="0"/>
    <n v="0"/>
    <n v="0"/>
    <n v="0"/>
    <n v="0"/>
    <n v="0"/>
    <n v="26.5"/>
    <n v="0"/>
    <n v="0"/>
    <n v="0"/>
    <n v="0"/>
    <n v="5.9346750000000004"/>
    <n v="0"/>
    <n v="0"/>
  </r>
  <r>
    <d v="2020-05-01T00:00:00"/>
    <x v="1"/>
    <s v="P"/>
    <s v="Active"/>
    <n v="41"/>
    <x v="40"/>
    <s v="N"/>
    <x v="22"/>
    <n v="1060"/>
    <x v="2"/>
    <s v="Niederl. 7"/>
    <n v="1"/>
    <s v="Department"/>
    <s v="Supervisor"/>
    <s v="Non-Mgm."/>
    <s v="ang."/>
    <s v="M"/>
    <d v="1994-10-01T00:00:00"/>
    <m/>
    <s v=""/>
    <n v="25"/>
    <d v="1964-11-09T00:00:00"/>
    <n v="55"/>
    <s v="J"/>
    <n v="30"/>
    <n v="2.5"/>
    <n v="39"/>
    <x v="0"/>
    <n v="1"/>
    <n v="31"/>
    <n v="0"/>
    <n v="1795"/>
    <n v="393.55375000000004"/>
    <n v="0"/>
    <n v="0"/>
    <n v="0"/>
    <n v="0"/>
    <n v="0"/>
    <n v="0"/>
    <n v="0"/>
    <n v="0"/>
    <n v="0"/>
    <n v="0"/>
    <n v="103.55769230769231"/>
    <n v="82.270833333333343"/>
    <n v="26.5"/>
    <n v="0"/>
    <n v="0"/>
    <n v="0"/>
    <n v="0"/>
    <n v="47.550973317307694"/>
    <n v="0"/>
    <n v="0"/>
  </r>
  <r>
    <d v="2020-05-01T00:00:00"/>
    <x v="1"/>
    <s v="P"/>
    <s v="Active"/>
    <n v="42"/>
    <x v="41"/>
    <s v="N"/>
    <x v="23"/>
    <n v="1068"/>
    <x v="0"/>
    <s v="Niederl. 3"/>
    <n v="1"/>
    <s v="Department"/>
    <s v="Supervisor"/>
    <s v="Manager"/>
    <s v="ang."/>
    <s v="W"/>
    <d v="1994-12-01T00:00:00"/>
    <m/>
    <s v=""/>
    <n v="25"/>
    <d v="1966-07-09T00:00:00"/>
    <n v="53"/>
    <s v="N"/>
    <n v="30"/>
    <n v="2.5"/>
    <n v="39"/>
    <x v="0"/>
    <n v="1"/>
    <n v="31"/>
    <n v="0"/>
    <n v="1796"/>
    <n v="393.77300000000002"/>
    <n v="0"/>
    <n v="0"/>
    <n v="0"/>
    <n v="0"/>
    <n v="0"/>
    <n v="0"/>
    <n v="0"/>
    <n v="0"/>
    <n v="0"/>
    <n v="0"/>
    <n v="0"/>
    <n v="0"/>
    <n v="26.5"/>
    <n v="0"/>
    <n v="0"/>
    <n v="0"/>
    <n v="0"/>
    <n v="5.9346750000000004"/>
    <n v="130.3571"/>
    <n v="0"/>
  </r>
  <r>
    <d v="2020-05-01T00:00:00"/>
    <x v="1"/>
    <s v="P"/>
    <s v="Active"/>
    <n v="43"/>
    <x v="42"/>
    <s v="N"/>
    <x v="24"/>
    <n v="1081"/>
    <x v="0"/>
    <s v="Niederl. 3"/>
    <n v="1"/>
    <s v="Department"/>
    <s v="Supervisor"/>
    <s v="Director"/>
    <s v="ang."/>
    <s v="M"/>
    <d v="1995-02-01T00:00:00"/>
    <m/>
    <s v=""/>
    <n v="24"/>
    <d v="1963-11-20T00:00:00"/>
    <n v="56"/>
    <s v="N"/>
    <n v="30"/>
    <n v="2.5"/>
    <n v="39"/>
    <x v="0"/>
    <n v="1"/>
    <n v="31"/>
    <n v="0"/>
    <n v="1797"/>
    <n v="393.99225000000001"/>
    <n v="0"/>
    <n v="0"/>
    <n v="0"/>
    <n v="0"/>
    <n v="0"/>
    <n v="0"/>
    <n v="0"/>
    <n v="0"/>
    <n v="0"/>
    <n v="0"/>
    <n v="0"/>
    <n v="0"/>
    <n v="26.5"/>
    <n v="0"/>
    <n v="0"/>
    <n v="0"/>
    <n v="0"/>
    <n v="5.9346750000000004"/>
    <n v="175.9932"/>
    <n v="121.69583333333333"/>
  </r>
  <r>
    <d v="2020-05-01T00:00:00"/>
    <x v="1"/>
    <s v="P"/>
    <s v="Active"/>
    <n v="44"/>
    <x v="43"/>
    <s v="N"/>
    <x v="25"/>
    <n v="1002"/>
    <x v="1"/>
    <s v="Niederl. 1"/>
    <n v="1"/>
    <s v="Department"/>
    <s v="Supervisor"/>
    <s v="Manager"/>
    <s v="ang."/>
    <s v="M"/>
    <d v="1995-09-01T00:00:00"/>
    <m/>
    <s v=""/>
    <n v="24"/>
    <d v="1967-11-28T00:00:00"/>
    <n v="52"/>
    <s v="N"/>
    <n v="30"/>
    <n v="2.5"/>
    <n v="39"/>
    <x v="0"/>
    <n v="1"/>
    <n v="31"/>
    <n v="0"/>
    <n v="1798"/>
    <n v="394.2115"/>
    <n v="0"/>
    <n v="0"/>
    <n v="0"/>
    <n v="0"/>
    <n v="0"/>
    <n v="0"/>
    <n v="0"/>
    <n v="0"/>
    <n v="0"/>
    <n v="0"/>
    <n v="0"/>
    <n v="0"/>
    <n v="26.5"/>
    <n v="0"/>
    <n v="0"/>
    <n v="0"/>
    <n v="0"/>
    <n v="5.9346750000000004"/>
    <n v="0"/>
    <n v="121.69583333333333"/>
  </r>
  <r>
    <d v="2020-05-01T00:00:00"/>
    <x v="1"/>
    <s v="P"/>
    <s v="Active"/>
    <n v="45"/>
    <x v="44"/>
    <s v="N"/>
    <x v="22"/>
    <n v="1060"/>
    <x v="2"/>
    <s v="Niederl. 7"/>
    <n v="1"/>
    <s v="Department"/>
    <s v="Supervisor"/>
    <s v="Non-Mgm."/>
    <s v="ang."/>
    <s v="M"/>
    <d v="1995-05-01T00:00:00"/>
    <m/>
    <s v=""/>
    <n v="24"/>
    <d v="1955-07-18T00:00:00"/>
    <n v="64"/>
    <s v="J"/>
    <n v="30"/>
    <n v="2.5"/>
    <n v="39"/>
    <x v="0"/>
    <n v="1"/>
    <n v="31"/>
    <n v="0"/>
    <n v="1799"/>
    <n v="394.43074999999999"/>
    <n v="0"/>
    <n v="0"/>
    <n v="0"/>
    <n v="0"/>
    <n v="0"/>
    <n v="0"/>
    <n v="0"/>
    <n v="0"/>
    <n v="0"/>
    <n v="0"/>
    <n v="103.78846153846155"/>
    <n v="82.454166666666666"/>
    <n v="26.5"/>
    <n v="0"/>
    <n v="0"/>
    <n v="0"/>
    <n v="0"/>
    <n v="47.643711586538465"/>
    <n v="0"/>
    <n v="121.69583333333333"/>
  </r>
  <r>
    <d v="2020-05-01T00:00:00"/>
    <x v="1"/>
    <s v="P"/>
    <s v="Active"/>
    <n v="46"/>
    <x v="45"/>
    <s v="N"/>
    <x v="26"/>
    <n v="1091"/>
    <x v="0"/>
    <s v="Niederl. 3"/>
    <n v="1"/>
    <s v="Department"/>
    <s v="Supervisor"/>
    <s v="Manager"/>
    <s v="ang."/>
    <s v="M"/>
    <d v="1995-06-01T00:00:00"/>
    <m/>
    <s v=""/>
    <n v="24"/>
    <d v="1966-06-11T00:00:00"/>
    <n v="53"/>
    <s v="N"/>
    <n v="30"/>
    <n v="2.5"/>
    <n v="39"/>
    <x v="0"/>
    <n v="1"/>
    <n v="31"/>
    <n v="0"/>
    <n v="1800"/>
    <n v="394.65000000000003"/>
    <n v="0"/>
    <n v="0"/>
    <n v="0"/>
    <n v="0"/>
    <n v="0"/>
    <n v="0"/>
    <n v="0"/>
    <n v="0"/>
    <n v="0"/>
    <n v="0"/>
    <n v="0"/>
    <n v="0"/>
    <n v="26.5"/>
    <n v="0"/>
    <n v="0"/>
    <n v="0"/>
    <n v="0"/>
    <n v="5.9346750000000004"/>
    <n v="113.8974"/>
    <n v="121.69583333333333"/>
  </r>
  <r>
    <d v="2020-05-01T00:00:00"/>
    <x v="1"/>
    <s v="P"/>
    <s v="Active"/>
    <n v="47"/>
    <x v="46"/>
    <s v="N"/>
    <x v="27"/>
    <n v="1070"/>
    <x v="0"/>
    <s v="Niederl. 3"/>
    <n v="1"/>
    <s v="Department"/>
    <s v="Supervisor"/>
    <s v="Non-Mgm."/>
    <s v="ang."/>
    <s v="W"/>
    <d v="1995-06-12T00:00:00"/>
    <m/>
    <s v=""/>
    <n v="24"/>
    <d v="1961-06-05T00:00:00"/>
    <n v="58"/>
    <s v="N"/>
    <n v="30"/>
    <n v="2.5"/>
    <n v="39"/>
    <x v="0"/>
    <n v="1"/>
    <n v="31"/>
    <n v="0"/>
    <n v="1801"/>
    <n v="394.86925000000002"/>
    <n v="0"/>
    <n v="0"/>
    <n v="0"/>
    <n v="0"/>
    <n v="0"/>
    <n v="0"/>
    <n v="0"/>
    <n v="0"/>
    <n v="0"/>
    <n v="0"/>
    <n v="0"/>
    <n v="0"/>
    <n v="26.5"/>
    <n v="0"/>
    <n v="0"/>
    <n v="0"/>
    <n v="0"/>
    <n v="5.9346750000000004"/>
    <n v="0"/>
    <n v="121.69583333333333"/>
  </r>
  <r>
    <d v="2020-05-01T00:00:00"/>
    <x v="1"/>
    <s v="P"/>
    <s v="Active"/>
    <n v="48"/>
    <x v="47"/>
    <s v="N"/>
    <x v="22"/>
    <n v="1053"/>
    <x v="3"/>
    <s v="Niederl. 8"/>
    <n v="1"/>
    <s v="Department"/>
    <s v="Supervisor"/>
    <s v="Non-Mgm."/>
    <s v="ang."/>
    <s v="M"/>
    <d v="1995-09-01T00:00:00"/>
    <m/>
    <s v=""/>
    <n v="24"/>
    <d v="1970-08-22T00:00:00"/>
    <n v="49"/>
    <s v="J"/>
    <n v="30"/>
    <n v="2.5"/>
    <n v="39"/>
    <x v="0"/>
    <n v="1"/>
    <n v="31"/>
    <n v="0"/>
    <n v="1802"/>
    <n v="395.08850000000001"/>
    <n v="0"/>
    <n v="0"/>
    <n v="0"/>
    <n v="0"/>
    <n v="0"/>
    <n v="0"/>
    <n v="0"/>
    <n v="0"/>
    <n v="0"/>
    <n v="0"/>
    <n v="103.96153846153845"/>
    <n v="82.591666666666669"/>
    <n v="26.5"/>
    <n v="0"/>
    <n v="0"/>
    <n v="0"/>
    <n v="0"/>
    <n v="47.713265288461542"/>
    <n v="0"/>
    <n v="121.69583333333333"/>
  </r>
  <r>
    <d v="2020-05-01T00:00:00"/>
    <x v="1"/>
    <s v="P"/>
    <s v="Active"/>
    <n v="49"/>
    <x v="48"/>
    <s v="N"/>
    <x v="28"/>
    <n v="1004"/>
    <x v="1"/>
    <s v="Niederl. 1"/>
    <n v="1"/>
    <s v="Department"/>
    <s v="Supervisor"/>
    <s v="Manager"/>
    <s v="ang."/>
    <s v="M"/>
    <d v="1995-09-18T00:00:00"/>
    <m/>
    <s v=""/>
    <n v="24"/>
    <d v="1967-11-20T00:00:00"/>
    <n v="52"/>
    <s v="N"/>
    <n v="30"/>
    <n v="2.5"/>
    <n v="39"/>
    <x v="0"/>
    <n v="1"/>
    <n v="31"/>
    <n v="0"/>
    <n v="1803"/>
    <n v="395.30775000000006"/>
    <n v="0"/>
    <n v="0"/>
    <n v="0"/>
    <n v="0"/>
    <n v="0"/>
    <n v="0"/>
    <n v="0"/>
    <n v="0"/>
    <n v="0"/>
    <n v="0"/>
    <n v="0"/>
    <n v="0"/>
    <n v="26.5"/>
    <n v="0"/>
    <n v="0"/>
    <n v="0"/>
    <n v="0"/>
    <n v="5.9346750000000004"/>
    <n v="0"/>
    <n v="121.69583333333333"/>
  </r>
  <r>
    <d v="2020-05-01T00:00:00"/>
    <x v="1"/>
    <s v="P"/>
    <s v="Active"/>
    <n v="50"/>
    <x v="49"/>
    <s v="N"/>
    <x v="22"/>
    <n v="1053"/>
    <x v="3"/>
    <s v="Niederl. 8"/>
    <n v="1"/>
    <s v="Department"/>
    <s v="Supervisor"/>
    <s v="Non-Mgm."/>
    <s v="ang."/>
    <s v="M"/>
    <d v="1995-11-06T00:00:00"/>
    <m/>
    <s v=""/>
    <n v="24"/>
    <d v="1961-11-20T00:00:00"/>
    <n v="58"/>
    <s v="J"/>
    <n v="30"/>
    <n v="2.5"/>
    <n v="39"/>
    <x v="0"/>
    <n v="1"/>
    <n v="31"/>
    <n v="0"/>
    <n v="1804"/>
    <n v="395.52700000000004"/>
    <n v="0"/>
    <n v="0"/>
    <n v="0"/>
    <n v="0"/>
    <n v="0"/>
    <n v="0"/>
    <n v="0"/>
    <n v="0"/>
    <n v="0"/>
    <n v="0"/>
    <n v="104.07692307692308"/>
    <n v="82.683333333333351"/>
    <n v="26.5"/>
    <n v="0"/>
    <n v="0"/>
    <n v="0"/>
    <n v="0"/>
    <n v="47.759634423076932"/>
    <n v="0"/>
    <n v="121.69583333333333"/>
  </r>
  <r>
    <d v="2020-05-01T00:00:00"/>
    <x v="1"/>
    <s v="P"/>
    <s v="Active"/>
    <n v="51"/>
    <x v="50"/>
    <s v="N"/>
    <x v="29"/>
    <n v="1079"/>
    <x v="0"/>
    <s v="Niederl. 3"/>
    <n v="1"/>
    <s v="Department"/>
    <s v="Supervisor"/>
    <s v="Non-Mgm."/>
    <s v="ang."/>
    <s v="M"/>
    <d v="1996-03-01T00:00:00"/>
    <m/>
    <s v=""/>
    <n v="23"/>
    <d v="1966-09-04T00:00:00"/>
    <n v="53"/>
    <s v="N"/>
    <n v="24"/>
    <n v="2"/>
    <n v="32"/>
    <x v="0"/>
    <n v="0.82051282051282048"/>
    <n v="31"/>
    <n v="0"/>
    <n v="1805"/>
    <n v="395.74625000000003"/>
    <n v="0"/>
    <n v="0"/>
    <n v="0"/>
    <n v="0"/>
    <n v="0"/>
    <n v="0"/>
    <n v="0"/>
    <n v="0"/>
    <n v="0"/>
    <n v="0"/>
    <n v="0"/>
    <n v="0"/>
    <n v="26.5"/>
    <n v="0"/>
    <n v="0"/>
    <n v="0"/>
    <n v="0"/>
    <n v="5.9346750000000004"/>
    <n v="0"/>
    <n v="0"/>
  </r>
  <r>
    <d v="2020-05-01T00:00:00"/>
    <x v="1"/>
    <s v="P"/>
    <s v="Active"/>
    <n v="52"/>
    <x v="51"/>
    <s v="N"/>
    <x v="19"/>
    <n v="1083"/>
    <x v="0"/>
    <s v="Niederl. 3"/>
    <n v="1"/>
    <s v="Department"/>
    <s v="Supervisor"/>
    <s v="Non-Mgm."/>
    <s v="ang."/>
    <s v="M"/>
    <d v="1996-05-01T00:00:00"/>
    <m/>
    <s v=""/>
    <n v="23"/>
    <d v="1967-06-09T00:00:00"/>
    <n v="52"/>
    <s v="N"/>
    <n v="30"/>
    <n v="2.5"/>
    <n v="39"/>
    <x v="0"/>
    <n v="1"/>
    <n v="31"/>
    <n v="0"/>
    <n v="1806"/>
    <n v="395.96550000000002"/>
    <n v="0"/>
    <n v="0"/>
    <n v="0"/>
    <n v="0"/>
    <n v="0"/>
    <n v="0"/>
    <n v="0"/>
    <n v="0"/>
    <n v="0"/>
    <n v="0"/>
    <n v="0"/>
    <n v="0"/>
    <n v="26.5"/>
    <n v="0"/>
    <n v="0"/>
    <n v="0"/>
    <n v="0"/>
    <n v="5.9346750000000004"/>
    <n v="0"/>
    <n v="0"/>
  </r>
  <r>
    <d v="2020-05-01T00:00:00"/>
    <x v="1"/>
    <s v="P"/>
    <s v="Active"/>
    <n v="53"/>
    <x v="52"/>
    <s v="N"/>
    <x v="27"/>
    <n v="1070"/>
    <x v="0"/>
    <s v="Niederl. 3"/>
    <n v="1"/>
    <s v="Department"/>
    <s v="Supervisor"/>
    <s v="Non-Mgm."/>
    <s v="ang."/>
    <s v="W"/>
    <d v="1996-07-01T00:00:00"/>
    <m/>
    <s v=""/>
    <n v="23"/>
    <d v="1967-11-24T00:00:00"/>
    <n v="52"/>
    <s v="N"/>
    <n v="30"/>
    <n v="2.5"/>
    <n v="39"/>
    <x v="0"/>
    <n v="1"/>
    <n v="31"/>
    <n v="0"/>
    <n v="1807"/>
    <n v="396.18475000000001"/>
    <n v="0"/>
    <n v="0"/>
    <n v="0"/>
    <n v="0"/>
    <n v="0"/>
    <n v="0"/>
    <n v="0"/>
    <n v="0"/>
    <n v="0"/>
    <n v="0"/>
    <n v="0"/>
    <n v="0"/>
    <n v="26.5"/>
    <n v="0"/>
    <n v="0"/>
    <n v="0"/>
    <n v="0"/>
    <n v="5.9346750000000004"/>
    <n v="0"/>
    <n v="0"/>
  </r>
  <r>
    <d v="2020-05-01T00:00:00"/>
    <x v="1"/>
    <s v="P"/>
    <s v="Active"/>
    <n v="54"/>
    <x v="53"/>
    <s v="N"/>
    <x v="17"/>
    <n v="1088"/>
    <x v="0"/>
    <s v="Niederl. 3"/>
    <n v="1"/>
    <s v="Department"/>
    <s v="Supervisor"/>
    <s v="Supervisor"/>
    <s v="ang."/>
    <s v="M"/>
    <d v="1996-09-16T00:00:00"/>
    <m/>
    <s v=""/>
    <n v="23"/>
    <d v="1965-05-18T00:00:00"/>
    <n v="54"/>
    <s v="J"/>
    <n v="30"/>
    <n v="2.5"/>
    <n v="39"/>
    <x v="0"/>
    <n v="1"/>
    <n v="31"/>
    <n v="0"/>
    <n v="1808"/>
    <n v="396.404"/>
    <n v="0"/>
    <n v="0"/>
    <n v="0"/>
    <n v="0"/>
    <n v="0"/>
    <n v="0"/>
    <n v="0"/>
    <n v="0"/>
    <n v="0"/>
    <n v="0"/>
    <n v="104.30769230769231"/>
    <n v="82.866666666666674"/>
    <n v="26.5"/>
    <n v="0"/>
    <n v="0"/>
    <n v="0"/>
    <n v="0"/>
    <n v="47.852372692307696"/>
    <n v="0"/>
    <n v="0"/>
  </r>
  <r>
    <d v="2020-05-01T00:00:00"/>
    <x v="1"/>
    <s v="P"/>
    <s v="Active"/>
    <n v="55"/>
    <x v="54"/>
    <s v="N"/>
    <x v="4"/>
    <n v="1013"/>
    <x v="1"/>
    <s v="Niederl. 1"/>
    <n v="1"/>
    <s v="Department"/>
    <s v="Supervisor"/>
    <s v="Non-Mgm."/>
    <s v="ang."/>
    <s v="W"/>
    <d v="1996-10-28T00:00:00"/>
    <m/>
    <s v=""/>
    <n v="23"/>
    <d v="1977-10-02T00:00:00"/>
    <n v="42"/>
    <s v="N"/>
    <n v="30"/>
    <n v="2.5"/>
    <n v="39"/>
    <x v="0"/>
    <n v="1"/>
    <n v="31"/>
    <n v="0"/>
    <n v="1809"/>
    <n v="396.62325000000004"/>
    <n v="0"/>
    <n v="0"/>
    <n v="0"/>
    <n v="0"/>
    <n v="0"/>
    <n v="0"/>
    <n v="0"/>
    <n v="0"/>
    <n v="0"/>
    <n v="0"/>
    <n v="0"/>
    <n v="0"/>
    <n v="26.5"/>
    <n v="0"/>
    <n v="0"/>
    <n v="0"/>
    <n v="0"/>
    <n v="5.9346750000000004"/>
    <n v="0"/>
    <n v="0"/>
  </r>
  <r>
    <d v="2020-05-01T00:00:00"/>
    <x v="1"/>
    <s v="P"/>
    <s v="Active"/>
    <n v="56"/>
    <x v="55"/>
    <s v="N"/>
    <x v="16"/>
    <n v="1037"/>
    <x v="4"/>
    <s v="Niederl. 6"/>
    <n v="1"/>
    <s v="Department"/>
    <s v="Supervisor"/>
    <s v="Non-Mgm."/>
    <s v="ang."/>
    <s v="M"/>
    <d v="1997-06-15T00:00:00"/>
    <m/>
    <s v=""/>
    <n v="22"/>
    <d v="1957-06-29T00:00:00"/>
    <n v="62"/>
    <s v="N"/>
    <n v="30"/>
    <n v="2.5"/>
    <n v="39"/>
    <x v="0"/>
    <n v="1"/>
    <n v="31"/>
    <n v="0"/>
    <n v="1810"/>
    <n v="396.84250000000003"/>
    <n v="0"/>
    <n v="0"/>
    <n v="30"/>
    <n v="0"/>
    <n v="0"/>
    <n v="0"/>
    <n v="0"/>
    <n v="0"/>
    <n v="0"/>
    <n v="0"/>
    <n v="0"/>
    <n v="0"/>
    <n v="26.5"/>
    <n v="0"/>
    <n v="0"/>
    <n v="0"/>
    <n v="0"/>
    <n v="12.653175000000001"/>
    <n v="101.27"/>
    <n v="0"/>
  </r>
  <r>
    <d v="2020-05-01T00:00:00"/>
    <x v="1"/>
    <s v="P"/>
    <s v="Active"/>
    <n v="57"/>
    <x v="56"/>
    <s v="N"/>
    <x v="19"/>
    <n v="1083"/>
    <x v="0"/>
    <s v="Niederl. 3"/>
    <n v="1"/>
    <s v="Department"/>
    <s v="Supervisor"/>
    <s v="Non-Mgm."/>
    <s v="ang."/>
    <s v="M"/>
    <d v="1997-11-01T00:00:00"/>
    <m/>
    <s v=""/>
    <n v="22"/>
    <d v="1970-03-06T00:00:00"/>
    <n v="49"/>
    <s v="N"/>
    <n v="30"/>
    <n v="2.5"/>
    <n v="32"/>
    <x v="0"/>
    <n v="0.82051282051282048"/>
    <n v="31"/>
    <n v="0"/>
    <n v="1811"/>
    <n v="397.06175000000002"/>
    <n v="0"/>
    <n v="0"/>
    <n v="0"/>
    <n v="0"/>
    <n v="0"/>
    <n v="0"/>
    <n v="0"/>
    <n v="0"/>
    <n v="0"/>
    <n v="0"/>
    <n v="0"/>
    <n v="0"/>
    <n v="26.5"/>
    <n v="0"/>
    <n v="0"/>
    <n v="0"/>
    <n v="0"/>
    <n v="5.9346750000000004"/>
    <n v="0"/>
    <n v="0"/>
  </r>
  <r>
    <d v="2020-05-01T00:00:00"/>
    <x v="1"/>
    <s v="P"/>
    <s v="Active"/>
    <n v="58"/>
    <x v="57"/>
    <s v="N"/>
    <x v="2"/>
    <n v="1010"/>
    <x v="1"/>
    <s v="Niederl. 1"/>
    <n v="1"/>
    <s v="Department"/>
    <s v="Supervisor"/>
    <s v="Non-Mgm."/>
    <s v="ang."/>
    <s v="M"/>
    <d v="1995-07-03T00:00:00"/>
    <m/>
    <s v=""/>
    <n v="24"/>
    <d v="1962-07-10T00:00:00"/>
    <n v="57"/>
    <s v="N"/>
    <n v="30"/>
    <n v="2.5"/>
    <n v="39"/>
    <x v="0"/>
    <n v="1"/>
    <n v="31"/>
    <n v="0"/>
    <n v="1812"/>
    <n v="397.28100000000006"/>
    <n v="0"/>
    <n v="0"/>
    <n v="0"/>
    <n v="0"/>
    <n v="0"/>
    <n v="0"/>
    <n v="0"/>
    <n v="0"/>
    <n v="0"/>
    <n v="0"/>
    <n v="0"/>
    <n v="0"/>
    <n v="26.5"/>
    <n v="0"/>
    <n v="0"/>
    <n v="0"/>
    <n v="0"/>
    <n v="5.9346750000000004"/>
    <n v="0"/>
    <n v="121.69583333333333"/>
  </r>
  <r>
    <d v="2020-05-01T00:00:00"/>
    <x v="1"/>
    <s v="P"/>
    <s v="Active"/>
    <n v="59"/>
    <x v="58"/>
    <s v="N"/>
    <x v="30"/>
    <n v="1071"/>
    <x v="0"/>
    <s v="Niederl. 3"/>
    <n v="1"/>
    <s v="Department"/>
    <s v="Supervisor"/>
    <s v="Non-Mgm."/>
    <s v="ang."/>
    <s v="M"/>
    <d v="1998-07-01T00:00:00"/>
    <m/>
    <s v=""/>
    <n v="21"/>
    <d v="1962-08-29T00:00:00"/>
    <n v="57"/>
    <s v="N"/>
    <n v="30"/>
    <n v="2.5"/>
    <n v="39"/>
    <x v="0"/>
    <n v="1"/>
    <n v="31"/>
    <n v="0"/>
    <n v="1813"/>
    <n v="397.50024999999999"/>
    <n v="0"/>
    <n v="0"/>
    <n v="0"/>
    <n v="0"/>
    <n v="0"/>
    <n v="0"/>
    <n v="0"/>
    <n v="0"/>
    <n v="0"/>
    <n v="0"/>
    <n v="0"/>
    <n v="0"/>
    <n v="26.5"/>
    <n v="0"/>
    <n v="0"/>
    <n v="0"/>
    <n v="0"/>
    <n v="5.9346750000000004"/>
    <n v="0"/>
    <n v="0"/>
  </r>
  <r>
    <d v="2020-05-01T00:00:00"/>
    <x v="1"/>
    <s v="P"/>
    <s v="Active"/>
    <n v="60"/>
    <x v="59"/>
    <s v="N"/>
    <x v="16"/>
    <n v="1067"/>
    <x v="3"/>
    <s v="Niederl. 8"/>
    <n v="1"/>
    <s v="Department"/>
    <s v="Supervisor"/>
    <s v="Non-Mgm."/>
    <s v="ang."/>
    <s v="M"/>
    <d v="1998-10-01T00:00:00"/>
    <m/>
    <s v=""/>
    <n v="21"/>
    <d v="1964-03-17T00:00:00"/>
    <n v="55"/>
    <s v="N"/>
    <n v="30"/>
    <n v="2.5"/>
    <n v="39"/>
    <x v="0"/>
    <n v="1"/>
    <n v="31"/>
    <n v="0"/>
    <n v="1814"/>
    <n v="397.71950000000004"/>
    <n v="0"/>
    <n v="0"/>
    <n v="0"/>
    <n v="0"/>
    <n v="0"/>
    <n v="0"/>
    <n v="0"/>
    <n v="0"/>
    <n v="0"/>
    <n v="0"/>
    <n v="0"/>
    <n v="0"/>
    <n v="26.5"/>
    <n v="0"/>
    <n v="0"/>
    <n v="0"/>
    <n v="0"/>
    <n v="5.9346750000000004"/>
    <n v="0"/>
    <n v="0"/>
  </r>
  <r>
    <d v="2020-05-01T00:00:00"/>
    <x v="1"/>
    <s v="P"/>
    <s v="Active"/>
    <n v="61"/>
    <x v="60"/>
    <s v="N"/>
    <x v="29"/>
    <n v="1079"/>
    <x v="0"/>
    <s v="Niederl. 3"/>
    <n v="1"/>
    <s v="Department"/>
    <s v="Supervisor"/>
    <s v="Non-Mgm."/>
    <s v="ang."/>
    <s v="M"/>
    <d v="1999-01-18T00:00:00"/>
    <m/>
    <s v=""/>
    <n v="20"/>
    <d v="1963-07-23T00:00:00"/>
    <n v="56"/>
    <s v="N"/>
    <n v="30"/>
    <n v="2.5"/>
    <n v="39"/>
    <x v="0"/>
    <n v="1"/>
    <n v="31"/>
    <n v="0"/>
    <n v="1815"/>
    <n v="397.93875000000003"/>
    <n v="0"/>
    <n v="0"/>
    <n v="0"/>
    <n v="0"/>
    <n v="0"/>
    <n v="0"/>
    <n v="0"/>
    <n v="0"/>
    <n v="0"/>
    <n v="0"/>
    <n v="0"/>
    <n v="0"/>
    <n v="26.5"/>
    <n v="0"/>
    <n v="0"/>
    <n v="0"/>
    <n v="0"/>
    <n v="5.9346750000000004"/>
    <n v="0"/>
    <n v="0"/>
  </r>
  <r>
    <d v="2020-05-01T00:00:00"/>
    <x v="1"/>
    <s v="P"/>
    <s v="Active"/>
    <n v="62"/>
    <x v="61"/>
    <s v="N"/>
    <x v="17"/>
    <n v="1088"/>
    <x v="0"/>
    <s v="Niederl. 3"/>
    <n v="1"/>
    <s v="Department"/>
    <s v="Supervisor"/>
    <s v="Supervisor"/>
    <s v="ang."/>
    <s v="M"/>
    <d v="1999-04-01T00:00:00"/>
    <m/>
    <s v=""/>
    <n v="20"/>
    <d v="1972-12-13T00:00:00"/>
    <n v="47"/>
    <s v="N"/>
    <n v="30"/>
    <n v="2.5"/>
    <n v="39"/>
    <x v="0"/>
    <n v="1"/>
    <n v="31"/>
    <n v="0"/>
    <n v="1816"/>
    <n v="398.15800000000002"/>
    <n v="0"/>
    <n v="0"/>
    <n v="0"/>
    <n v="0"/>
    <n v="0"/>
    <n v="0"/>
    <n v="0"/>
    <n v="0"/>
    <n v="0"/>
    <n v="0"/>
    <n v="0"/>
    <n v="0"/>
    <n v="26.5"/>
    <n v="0"/>
    <n v="0"/>
    <n v="0"/>
    <n v="0"/>
    <n v="5.9346750000000004"/>
    <n v="0"/>
    <n v="0"/>
  </r>
  <r>
    <d v="2020-05-01T00:00:00"/>
    <x v="1"/>
    <s v="P"/>
    <s v="Active"/>
    <n v="63"/>
    <x v="62"/>
    <s v="N"/>
    <x v="17"/>
    <n v="1088"/>
    <x v="0"/>
    <s v="Niederl. 3"/>
    <n v="1"/>
    <s v="Department"/>
    <s v="Supervisor"/>
    <s v="Non-Mgm."/>
    <s v="ang."/>
    <s v="W"/>
    <d v="1999-05-01T00:00:00"/>
    <m/>
    <s v=""/>
    <n v="20"/>
    <d v="1962-06-26T00:00:00"/>
    <n v="57"/>
    <s v="N"/>
    <n v="30"/>
    <n v="2.5"/>
    <n v="39"/>
    <x v="0"/>
    <n v="1"/>
    <n v="31"/>
    <n v="0"/>
    <n v="1817"/>
    <n v="398.37725"/>
    <n v="0"/>
    <n v="0"/>
    <n v="0"/>
    <n v="0"/>
    <n v="0"/>
    <n v="0"/>
    <n v="0"/>
    <n v="0"/>
    <n v="0"/>
    <n v="0"/>
    <n v="0"/>
    <n v="0"/>
    <n v="26.5"/>
    <n v="0"/>
    <n v="0"/>
    <n v="0"/>
    <n v="0"/>
    <n v="5.9346750000000004"/>
    <n v="0"/>
    <n v="0"/>
  </r>
  <r>
    <d v="2020-05-01T00:00:00"/>
    <x v="1"/>
    <s v="P"/>
    <s v="Active"/>
    <n v="64"/>
    <x v="63"/>
    <s v="N"/>
    <x v="31"/>
    <n v="1059"/>
    <x v="2"/>
    <s v="Niederl. 7"/>
    <n v="1"/>
    <s v="Department"/>
    <s v="Supervisor"/>
    <s v="Non-Mgm."/>
    <s v="ang."/>
    <s v="M"/>
    <d v="1999-06-01T00:00:00"/>
    <m/>
    <s v=""/>
    <n v="20"/>
    <d v="1974-07-06T00:00:00"/>
    <n v="45"/>
    <s v="J"/>
    <n v="30"/>
    <n v="2.5"/>
    <n v="39"/>
    <x v="0"/>
    <n v="1"/>
    <n v="31"/>
    <n v="0"/>
    <n v="1818"/>
    <n v="398.59650000000005"/>
    <n v="0"/>
    <n v="875"/>
    <n v="60"/>
    <n v="0"/>
    <n v="0"/>
    <n v="0"/>
    <n v="0"/>
    <n v="0"/>
    <n v="0"/>
    <n v="0"/>
    <n v="104.88461538461539"/>
    <n v="83.325000000000003"/>
    <n v="26.5"/>
    <n v="0"/>
    <n v="0"/>
    <n v="0"/>
    <n v="0"/>
    <n v="257.47746836538465"/>
    <n v="104.5"/>
    <n v="0"/>
  </r>
  <r>
    <d v="2020-05-01T00:00:00"/>
    <x v="1"/>
    <s v="P"/>
    <s v="Active"/>
    <n v="65"/>
    <x v="64"/>
    <s v="N"/>
    <x v="22"/>
    <n v="1041"/>
    <x v="4"/>
    <s v="Niederl. 6"/>
    <n v="1"/>
    <s v="Department"/>
    <s v="Supervisor"/>
    <s v="Non-Mgm."/>
    <s v="ang."/>
    <s v="M"/>
    <d v="1999-06-01T00:00:00"/>
    <m/>
    <s v=""/>
    <n v="20"/>
    <d v="1962-06-26T00:00:00"/>
    <n v="57"/>
    <s v="J"/>
    <n v="30"/>
    <n v="2.5"/>
    <n v="39"/>
    <x v="0"/>
    <n v="1"/>
    <n v="31"/>
    <n v="0"/>
    <n v="1819"/>
    <n v="398.81574999999998"/>
    <n v="0"/>
    <n v="0"/>
    <n v="0"/>
    <n v="0"/>
    <n v="0"/>
    <n v="0"/>
    <n v="0"/>
    <n v="0"/>
    <n v="0"/>
    <n v="0"/>
    <n v="104.94230769230769"/>
    <n v="83.370833333333351"/>
    <n v="26.5"/>
    <n v="0"/>
    <n v="0"/>
    <n v="0"/>
    <n v="0"/>
    <n v="48.107402932692317"/>
    <n v="0"/>
    <n v="0"/>
  </r>
  <r>
    <d v="2020-05-01T00:00:00"/>
    <x v="1"/>
    <s v="P"/>
    <s v="Active"/>
    <n v="66"/>
    <x v="65"/>
    <s v="N"/>
    <x v="31"/>
    <n v="1034"/>
    <x v="5"/>
    <s v="Niederl. 5"/>
    <n v="1"/>
    <s v="Department"/>
    <s v="Supervisor"/>
    <s v="Non-Mgm."/>
    <s v="ang."/>
    <s v="M"/>
    <d v="1999-07-01T00:00:00"/>
    <m/>
    <s v=""/>
    <n v="20"/>
    <d v="1969-11-17T00:00:00"/>
    <n v="50"/>
    <s v="J"/>
    <n v="30"/>
    <n v="2.5"/>
    <n v="39"/>
    <x v="0"/>
    <n v="1"/>
    <n v="31"/>
    <n v="0"/>
    <n v="1820"/>
    <n v="399.03500000000003"/>
    <n v="0"/>
    <n v="0"/>
    <n v="60"/>
    <n v="0"/>
    <n v="238.38"/>
    <n v="0"/>
    <n v="0"/>
    <n v="0"/>
    <n v="0"/>
    <n v="0"/>
    <n v="105.00000000000001"/>
    <n v="83.416666666666671"/>
    <n v="26.5"/>
    <n v="0"/>
    <n v="0"/>
    <n v="0"/>
    <n v="0"/>
    <n v="114.9527885"/>
    <n v="84.55"/>
    <n v="0"/>
  </r>
  <r>
    <d v="2020-05-01T00:00:00"/>
    <x v="1"/>
    <s v="P"/>
    <s v="Active"/>
    <n v="67"/>
    <x v="66"/>
    <s v="N"/>
    <x v="32"/>
    <n v="1077"/>
    <x v="0"/>
    <s v="Niederl. 3"/>
    <n v="1"/>
    <s v="Department"/>
    <s v="Supervisor"/>
    <s v="Non-Mgm."/>
    <s v="ang."/>
    <s v="W"/>
    <d v="1999-07-01T00:00:00"/>
    <m/>
    <s v=""/>
    <n v="20"/>
    <d v="1963-06-08T00:00:00"/>
    <n v="56"/>
    <s v="N"/>
    <n v="30"/>
    <n v="2.5"/>
    <n v="39"/>
    <x v="0"/>
    <n v="1"/>
    <n v="31"/>
    <n v="0"/>
    <n v="1821"/>
    <n v="399.25425000000007"/>
    <n v="0"/>
    <n v="0"/>
    <n v="0"/>
    <n v="0"/>
    <n v="0"/>
    <n v="0"/>
    <n v="0"/>
    <n v="0"/>
    <n v="0"/>
    <n v="0"/>
    <n v="0"/>
    <n v="0"/>
    <n v="26.5"/>
    <n v="0"/>
    <n v="0"/>
    <n v="0"/>
    <n v="0"/>
    <n v="5.9346750000000004"/>
    <n v="0"/>
    <n v="0"/>
  </r>
  <r>
    <d v="2020-05-01T00:00:00"/>
    <x v="1"/>
    <s v="P"/>
    <s v="Active"/>
    <n v="68"/>
    <x v="67"/>
    <s v="N"/>
    <x v="12"/>
    <n v="1089"/>
    <x v="0"/>
    <s v="Niederl. 3"/>
    <n v="1"/>
    <s v="Department"/>
    <s v="Supervisor"/>
    <s v="Non-Mgm."/>
    <s v="ang."/>
    <s v="W"/>
    <d v="1999-08-01T00:00:00"/>
    <m/>
    <s v=""/>
    <n v="20"/>
    <d v="1970-04-17T00:00:00"/>
    <n v="49"/>
    <s v="N"/>
    <n v="12"/>
    <n v="1"/>
    <n v="15"/>
    <x v="0"/>
    <n v="0.38461538461538464"/>
    <n v="31"/>
    <n v="0"/>
    <n v="1822"/>
    <n v="399.4735"/>
    <n v="0"/>
    <n v="0"/>
    <n v="0"/>
    <n v="0"/>
    <n v="0"/>
    <n v="0"/>
    <n v="0"/>
    <n v="0"/>
    <n v="0"/>
    <n v="0"/>
    <n v="0"/>
    <n v="0"/>
    <n v="26.5"/>
    <n v="0"/>
    <n v="0"/>
    <n v="0"/>
    <n v="0"/>
    <n v="5.9346750000000004"/>
    <n v="0"/>
    <n v="0"/>
  </r>
  <r>
    <d v="2020-05-01T00:00:00"/>
    <x v="1"/>
    <s v="P"/>
    <s v="Active"/>
    <n v="69"/>
    <x v="68"/>
    <s v="N"/>
    <x v="5"/>
    <n v="1093"/>
    <x v="0"/>
    <s v="Niederl. 3"/>
    <n v="1"/>
    <s v="Department"/>
    <s v="Supervisor"/>
    <s v="Non-Mgm."/>
    <s v="ang."/>
    <s v="M"/>
    <d v="1999-09-01T00:00:00"/>
    <m/>
    <s v=""/>
    <n v="20"/>
    <d v="1981-03-15T00:00:00"/>
    <n v="38"/>
    <s v="N"/>
    <n v="30"/>
    <n v="2.5"/>
    <n v="39"/>
    <x v="0"/>
    <n v="1"/>
    <n v="31"/>
    <n v="0"/>
    <n v="1823"/>
    <n v="399.69275000000005"/>
    <n v="0"/>
    <n v="0"/>
    <n v="0"/>
    <n v="0"/>
    <n v="0"/>
    <n v="0"/>
    <n v="0"/>
    <n v="0"/>
    <n v="0"/>
    <n v="0"/>
    <n v="0"/>
    <n v="0"/>
    <n v="26.5"/>
    <n v="0"/>
    <n v="0"/>
    <n v="0"/>
    <n v="0"/>
    <n v="5.9346750000000004"/>
    <n v="0"/>
    <n v="0"/>
  </r>
  <r>
    <d v="2020-05-01T00:00:00"/>
    <x v="1"/>
    <s v="P"/>
    <s v="Active"/>
    <n v="70"/>
    <x v="69"/>
    <s v="N"/>
    <x v="10"/>
    <n v="1075"/>
    <x v="0"/>
    <s v="Niederl. 3"/>
    <n v="1"/>
    <s v="Department"/>
    <s v="Supervisor"/>
    <s v="Non-Mgm."/>
    <s v="ang."/>
    <s v="M"/>
    <d v="1999-09-01T00:00:00"/>
    <m/>
    <s v=""/>
    <n v="20"/>
    <d v="1971-11-28T00:00:00"/>
    <n v="48"/>
    <s v="N"/>
    <n v="30"/>
    <n v="2.5"/>
    <n v="39"/>
    <x v="0"/>
    <n v="1"/>
    <n v="31"/>
    <n v="0"/>
    <n v="1824"/>
    <n v="399.91200000000003"/>
    <n v="0"/>
    <n v="0"/>
    <n v="0"/>
    <n v="0"/>
    <n v="0"/>
    <n v="0"/>
    <n v="0"/>
    <n v="0"/>
    <n v="0"/>
    <n v="0"/>
    <n v="0"/>
    <n v="0"/>
    <n v="26.5"/>
    <n v="0"/>
    <n v="0"/>
    <n v="0"/>
    <n v="0"/>
    <n v="5.9346750000000004"/>
    <n v="0"/>
    <n v="0"/>
  </r>
  <r>
    <d v="2020-05-01T00:00:00"/>
    <x v="1"/>
    <s v="P"/>
    <s v="Active"/>
    <n v="71"/>
    <x v="70"/>
    <s v="N"/>
    <x v="22"/>
    <n v="1053"/>
    <x v="3"/>
    <s v="Niederl. 8"/>
    <n v="1"/>
    <s v="Department"/>
    <s v="Supervisor"/>
    <s v="Non-Mgm."/>
    <s v="ang."/>
    <s v="M"/>
    <d v="2000-02-14T00:00:00"/>
    <m/>
    <s v=""/>
    <n v="19"/>
    <d v="1966-08-08T00:00:00"/>
    <n v="53"/>
    <s v="J"/>
    <n v="30"/>
    <n v="2.5"/>
    <n v="39"/>
    <x v="0"/>
    <n v="1"/>
    <n v="31"/>
    <n v="0"/>
    <n v="1825"/>
    <n v="400.13125000000002"/>
    <n v="0"/>
    <n v="0"/>
    <n v="0"/>
    <n v="0"/>
    <n v="0"/>
    <n v="0"/>
    <n v="0"/>
    <n v="0"/>
    <n v="0"/>
    <n v="0"/>
    <n v="105.28846153846155"/>
    <n v="83.645833333333343"/>
    <n v="26.5"/>
    <n v="0"/>
    <n v="0"/>
    <n v="0"/>
    <n v="0"/>
    <n v="48.246510336538471"/>
    <n v="0"/>
    <n v="28.601666666666667"/>
  </r>
  <r>
    <d v="2020-05-01T00:00:00"/>
    <x v="1"/>
    <s v="P"/>
    <s v="Active"/>
    <n v="72"/>
    <x v="71"/>
    <s v="N"/>
    <x v="9"/>
    <n v="1087"/>
    <x v="0"/>
    <s v="Niederl. 3"/>
    <n v="1"/>
    <s v="Department"/>
    <s v="Supervisor"/>
    <s v="Non-Mgm."/>
    <s v="ang."/>
    <s v="M"/>
    <d v="2000-06-01T00:00:00"/>
    <m/>
    <s v=""/>
    <n v="19"/>
    <d v="1971-08-25T00:00:00"/>
    <n v="48"/>
    <s v="N"/>
    <n v="30"/>
    <n v="2.5"/>
    <n v="39"/>
    <x v="0"/>
    <n v="1"/>
    <n v="31"/>
    <n v="0"/>
    <n v="1826"/>
    <n v="400.35050000000001"/>
    <n v="0"/>
    <n v="0"/>
    <n v="0"/>
    <n v="0"/>
    <n v="0"/>
    <n v="0"/>
    <n v="0"/>
    <n v="0"/>
    <n v="0"/>
    <n v="0"/>
    <n v="0"/>
    <n v="0"/>
    <n v="26.5"/>
    <n v="0"/>
    <n v="0"/>
    <n v="0"/>
    <n v="0"/>
    <n v="5.9346750000000004"/>
    <n v="0"/>
    <n v="28.601666666666667"/>
  </r>
  <r>
    <d v="2020-05-01T00:00:00"/>
    <x v="1"/>
    <s v="P"/>
    <s v="Active"/>
    <n v="73"/>
    <x v="72"/>
    <s v="N"/>
    <x v="2"/>
    <n v="1010"/>
    <x v="1"/>
    <s v="Niederl. 1"/>
    <n v="1"/>
    <s v="Department"/>
    <s v="Supervisor"/>
    <s v="Manager"/>
    <s v="ang."/>
    <s v="M"/>
    <d v="2000-08-01T00:00:00"/>
    <m/>
    <s v=""/>
    <n v="19"/>
    <d v="1971-06-24T00:00:00"/>
    <n v="48"/>
    <s v="N"/>
    <n v="30"/>
    <n v="2.5"/>
    <n v="39"/>
    <x v="0"/>
    <n v="1"/>
    <n v="31"/>
    <n v="0"/>
    <n v="1827"/>
    <n v="400.56975"/>
    <n v="0"/>
    <n v="0"/>
    <n v="0"/>
    <n v="0"/>
    <n v="0"/>
    <n v="0"/>
    <n v="0"/>
    <n v="0"/>
    <n v="0"/>
    <n v="0"/>
    <n v="0"/>
    <n v="0"/>
    <n v="26.5"/>
    <n v="0"/>
    <n v="0"/>
    <n v="0"/>
    <n v="0"/>
    <n v="5.9346750000000004"/>
    <n v="0"/>
    <n v="28.601666666666667"/>
  </r>
  <r>
    <d v="2020-05-01T00:00:00"/>
    <x v="1"/>
    <s v="P"/>
    <s v="Active"/>
    <n v="74"/>
    <x v="73"/>
    <s v="N"/>
    <x v="22"/>
    <n v="1029"/>
    <x v="6"/>
    <s v="Niederl. 10"/>
    <n v="1"/>
    <s v="Department"/>
    <s v="Supervisor"/>
    <s v="Non-Mgm."/>
    <s v="ang."/>
    <s v="M"/>
    <d v="2000-09-01T00:00:00"/>
    <m/>
    <s v=""/>
    <n v="19"/>
    <d v="1955-04-09T00:00:00"/>
    <n v="64"/>
    <s v="J"/>
    <n v="30"/>
    <n v="2.5"/>
    <n v="39"/>
    <x v="0"/>
    <n v="1"/>
    <n v="31"/>
    <n v="0"/>
    <n v="1828"/>
    <n v="400.78899999999999"/>
    <n v="0"/>
    <n v="0"/>
    <n v="0"/>
    <n v="0"/>
    <n v="0"/>
    <n v="0"/>
    <n v="0"/>
    <n v="0"/>
    <n v="0"/>
    <n v="0"/>
    <n v="105.46153846153845"/>
    <n v="83.783333333333346"/>
    <n v="26.5"/>
    <n v="0"/>
    <n v="0"/>
    <n v="0"/>
    <n v="0"/>
    <n v="48.316064038461548"/>
    <n v="0"/>
    <n v="28.601666666666667"/>
  </r>
  <r>
    <d v="2020-05-01T00:00:00"/>
    <x v="1"/>
    <s v="P"/>
    <s v="Active"/>
    <n v="75"/>
    <x v="74"/>
    <s v="N"/>
    <x v="9"/>
    <n v="1087"/>
    <x v="0"/>
    <s v="Niederl. 3"/>
    <n v="1"/>
    <s v="Department"/>
    <s v="Supervisor"/>
    <s v="Non-Mgm."/>
    <s v="ang."/>
    <s v="M"/>
    <d v="2000-09-04T00:00:00"/>
    <m/>
    <s v=""/>
    <n v="19"/>
    <d v="1973-06-14T00:00:00"/>
    <n v="46"/>
    <s v="N"/>
    <n v="30"/>
    <n v="2.5"/>
    <n v="39"/>
    <x v="0"/>
    <n v="1"/>
    <n v="31"/>
    <n v="0"/>
    <n v="1829"/>
    <n v="401.00825000000003"/>
    <n v="0"/>
    <n v="0"/>
    <n v="0"/>
    <n v="0"/>
    <n v="0"/>
    <n v="0"/>
    <n v="0"/>
    <n v="0"/>
    <n v="0"/>
    <n v="0"/>
    <n v="0"/>
    <n v="0"/>
    <n v="26.5"/>
    <n v="0"/>
    <n v="0"/>
    <n v="0"/>
    <n v="0"/>
    <n v="5.9346750000000004"/>
    <n v="0"/>
    <n v="28.601666666666667"/>
  </r>
  <r>
    <d v="2020-05-01T00:00:00"/>
    <x v="1"/>
    <s v="P"/>
    <s v="Active"/>
    <n v="76"/>
    <x v="75"/>
    <s v="N"/>
    <x v="23"/>
    <n v="1068"/>
    <x v="0"/>
    <s v="Niederl. 3"/>
    <n v="1"/>
    <s v="Department"/>
    <s v="Supervisor"/>
    <s v="Non-Mgm."/>
    <s v="ang."/>
    <s v="W"/>
    <d v="2000-10-01T00:00:00"/>
    <m/>
    <s v=""/>
    <n v="19"/>
    <d v="1960-12-05T00:00:00"/>
    <n v="59"/>
    <s v="N"/>
    <n v="30"/>
    <n v="2.5"/>
    <n v="39"/>
    <x v="0"/>
    <n v="1"/>
    <n v="31"/>
    <n v="0"/>
    <n v="1830"/>
    <n v="401.22750000000002"/>
    <n v="0"/>
    <n v="0"/>
    <n v="0"/>
    <n v="0"/>
    <n v="0"/>
    <n v="0"/>
    <n v="0"/>
    <n v="0"/>
    <n v="0"/>
    <n v="0"/>
    <n v="0"/>
    <n v="0"/>
    <n v="26.5"/>
    <n v="0"/>
    <n v="0"/>
    <n v="0"/>
    <n v="0"/>
    <n v="5.9346750000000004"/>
    <n v="0"/>
    <n v="28.601666666666667"/>
  </r>
  <r>
    <d v="2020-05-01T00:00:00"/>
    <x v="1"/>
    <s v="P"/>
    <s v="Active"/>
    <n v="77"/>
    <x v="76"/>
    <s v="N"/>
    <x v="30"/>
    <n v="1071"/>
    <x v="0"/>
    <s v="Niederl. 3"/>
    <n v="1"/>
    <s v="Department"/>
    <s v="Supervisor"/>
    <s v="Non-Mgm."/>
    <s v="ang."/>
    <s v="M"/>
    <d v="2000-11-01T00:00:00"/>
    <m/>
    <s v=""/>
    <n v="19"/>
    <d v="1970-03-12T00:00:00"/>
    <n v="49"/>
    <s v="N"/>
    <n v="30"/>
    <n v="2.5"/>
    <n v="39"/>
    <x v="0"/>
    <n v="1"/>
    <n v="31"/>
    <n v="0"/>
    <n v="1831"/>
    <n v="401.44675000000001"/>
    <n v="0"/>
    <n v="0"/>
    <n v="0"/>
    <n v="0"/>
    <n v="0"/>
    <n v="0"/>
    <n v="0"/>
    <n v="0"/>
    <n v="0"/>
    <n v="0"/>
    <n v="0"/>
    <n v="0"/>
    <n v="26.5"/>
    <n v="0"/>
    <n v="0"/>
    <n v="0"/>
    <n v="0"/>
    <n v="5.9346750000000004"/>
    <n v="0"/>
    <n v="28.601666666666667"/>
  </r>
  <r>
    <d v="2020-05-01T00:00:00"/>
    <x v="1"/>
    <s v="P"/>
    <s v="Active"/>
    <n v="78"/>
    <x v="77"/>
    <s v="N"/>
    <x v="9"/>
    <n v="1087"/>
    <x v="0"/>
    <s v="Niederl. 3"/>
    <n v="1"/>
    <s v="Department"/>
    <s v="Supervisor"/>
    <s v="Non-Mgm."/>
    <s v="ang."/>
    <s v="M"/>
    <d v="2000-12-01T00:00:00"/>
    <m/>
    <s v=""/>
    <n v="19"/>
    <d v="1957-02-12T00:00:00"/>
    <n v="62"/>
    <s v="N"/>
    <n v="30"/>
    <n v="2.5"/>
    <n v="39"/>
    <x v="0"/>
    <n v="1"/>
    <n v="31"/>
    <n v="0"/>
    <n v="1832"/>
    <n v="401.66600000000005"/>
    <n v="0"/>
    <n v="0"/>
    <n v="0"/>
    <n v="0"/>
    <n v="0"/>
    <n v="0"/>
    <n v="0"/>
    <n v="0"/>
    <n v="0"/>
    <n v="0"/>
    <n v="0"/>
    <n v="0"/>
    <n v="26.5"/>
    <n v="0"/>
    <n v="0"/>
    <n v="0"/>
    <n v="0"/>
    <n v="5.9346750000000004"/>
    <n v="0"/>
    <n v="28.601666666666667"/>
  </r>
  <r>
    <d v="2020-05-01T00:00:00"/>
    <x v="1"/>
    <s v="P"/>
    <s v="Active"/>
    <n v="79"/>
    <x v="78"/>
    <s v="N"/>
    <x v="22"/>
    <n v="1023"/>
    <x v="7"/>
    <s v="Niederl. 9"/>
    <n v="1"/>
    <s v="Department"/>
    <s v="Supervisor"/>
    <s v="Non-Mgm."/>
    <s v="ang."/>
    <s v="M"/>
    <d v="2001-01-01T00:00:00"/>
    <m/>
    <s v=""/>
    <n v="19"/>
    <d v="1971-08-22T00:00:00"/>
    <n v="48"/>
    <s v="J"/>
    <n v="30"/>
    <n v="2.5"/>
    <n v="39"/>
    <x v="0"/>
    <n v="1"/>
    <n v="31"/>
    <n v="0"/>
    <n v="1833"/>
    <n v="401.88525000000004"/>
    <n v="0"/>
    <n v="0"/>
    <n v="0"/>
    <n v="0"/>
    <n v="0"/>
    <n v="0"/>
    <n v="0"/>
    <n v="0"/>
    <n v="0"/>
    <n v="0"/>
    <n v="105.75"/>
    <n v="84.012500000000003"/>
    <n v="26.5"/>
    <n v="0"/>
    <n v="0"/>
    <n v="0"/>
    <n v="0"/>
    <n v="48.431986875"/>
    <n v="0"/>
    <n v="0"/>
  </r>
  <r>
    <d v="2020-05-01T00:00:00"/>
    <x v="1"/>
    <s v="P"/>
    <s v="Active"/>
    <n v="80"/>
    <x v="79"/>
    <s v="N"/>
    <x v="10"/>
    <n v="1075"/>
    <x v="0"/>
    <s v="Niederl. 3"/>
    <n v="1"/>
    <s v="Department"/>
    <s v="Supervisor"/>
    <s v="Manager"/>
    <s v="ang."/>
    <s v="M"/>
    <d v="2001-01-01T00:00:00"/>
    <m/>
    <s v=""/>
    <n v="19"/>
    <d v="1967-12-31T00:00:00"/>
    <n v="52"/>
    <s v="N"/>
    <n v="30"/>
    <n v="2.5"/>
    <n v="39"/>
    <x v="0"/>
    <n v="1"/>
    <n v="31"/>
    <n v="0"/>
    <n v="1834"/>
    <n v="402.10450000000003"/>
    <n v="0"/>
    <n v="0"/>
    <n v="0"/>
    <n v="0"/>
    <n v="0"/>
    <n v="0"/>
    <n v="0"/>
    <n v="0"/>
    <n v="0"/>
    <n v="0"/>
    <n v="0"/>
    <n v="0"/>
    <n v="26.5"/>
    <n v="0"/>
    <n v="0"/>
    <n v="0"/>
    <n v="0"/>
    <n v="5.9346750000000004"/>
    <n v="0"/>
    <n v="0"/>
  </r>
  <r>
    <d v="2020-05-01T00:00:00"/>
    <x v="1"/>
    <s v="P"/>
    <s v="Active"/>
    <n v="81"/>
    <x v="80"/>
    <s v="N"/>
    <x v="6"/>
    <n v="1014"/>
    <x v="1"/>
    <s v="Niederl. 1"/>
    <n v="1"/>
    <s v="Department"/>
    <s v="Supervisor"/>
    <s v="Manager"/>
    <s v="ang."/>
    <s v="W"/>
    <d v="2001-01-01T00:00:00"/>
    <m/>
    <s v=""/>
    <n v="19"/>
    <d v="1973-11-01T00:00:00"/>
    <n v="46"/>
    <s v="N"/>
    <n v="30"/>
    <n v="2.5"/>
    <n v="39"/>
    <x v="0"/>
    <n v="1"/>
    <n v="31"/>
    <n v="0"/>
    <n v="1835"/>
    <n v="402.32375000000002"/>
    <n v="0"/>
    <n v="0"/>
    <n v="0"/>
    <n v="0"/>
    <n v="0"/>
    <n v="0"/>
    <n v="0"/>
    <n v="0"/>
    <n v="0"/>
    <n v="0"/>
    <n v="0"/>
    <n v="0"/>
    <n v="26.5"/>
    <n v="0"/>
    <n v="0"/>
    <n v="0"/>
    <n v="0"/>
    <n v="5.9346750000000004"/>
    <n v="0"/>
    <n v="0"/>
  </r>
  <r>
    <d v="2020-05-01T00:00:00"/>
    <x v="1"/>
    <s v="P"/>
    <s v="Active"/>
    <n v="82"/>
    <x v="81"/>
    <s v="N"/>
    <x v="33"/>
    <n v="1000"/>
    <x v="1"/>
    <s v="Niederl. 1"/>
    <n v="1"/>
    <s v="Department"/>
    <s v="Supervisor"/>
    <s v="Non-Mgm."/>
    <s v="ang."/>
    <s v="M"/>
    <d v="2001-01-01T00:00:00"/>
    <m/>
    <s v=""/>
    <n v="19"/>
    <d v="1971-01-18T00:00:00"/>
    <n v="48"/>
    <s v="N"/>
    <n v="30"/>
    <n v="2.5"/>
    <n v="39"/>
    <x v="0"/>
    <n v="1"/>
    <n v="31"/>
    <n v="0"/>
    <n v="1836"/>
    <n v="402.54300000000001"/>
    <n v="0"/>
    <n v="0"/>
    <n v="0"/>
    <n v="0"/>
    <n v="0"/>
    <n v="0"/>
    <n v="0"/>
    <n v="0"/>
    <n v="0"/>
    <n v="0"/>
    <n v="0"/>
    <n v="0"/>
    <n v="26.5"/>
    <n v="0"/>
    <n v="0"/>
    <n v="0"/>
    <n v="0"/>
    <n v="5.9346750000000004"/>
    <n v="0"/>
    <n v="0"/>
  </r>
  <r>
    <d v="2020-05-01T00:00:00"/>
    <x v="1"/>
    <s v="P"/>
    <s v="Active"/>
    <n v="83"/>
    <x v="82"/>
    <s v="N"/>
    <x v="34"/>
    <n v="1095"/>
    <x v="0"/>
    <s v="Niederl. 3"/>
    <n v="1"/>
    <s v="Department"/>
    <s v="Supervisor"/>
    <s v="Non-Mgm."/>
    <s v="ang."/>
    <s v="W"/>
    <d v="2001-01-15T00:00:00"/>
    <m/>
    <s v=""/>
    <n v="19"/>
    <d v="1973-01-08T00:00:00"/>
    <n v="47"/>
    <s v="N"/>
    <n v="30"/>
    <n v="2.5"/>
    <n v="39"/>
    <x v="0"/>
    <n v="1"/>
    <n v="31"/>
    <n v="0"/>
    <n v="1837"/>
    <n v="402.76224999999999"/>
    <n v="0"/>
    <n v="0"/>
    <n v="0"/>
    <n v="0"/>
    <n v="0"/>
    <n v="0"/>
    <n v="0"/>
    <n v="0"/>
    <n v="0"/>
    <n v="0"/>
    <n v="0"/>
    <n v="0"/>
    <n v="26.5"/>
    <n v="0"/>
    <n v="0"/>
    <n v="0"/>
    <n v="0"/>
    <n v="5.9346750000000004"/>
    <n v="0"/>
    <n v="0"/>
  </r>
  <r>
    <d v="2020-05-01T00:00:00"/>
    <x v="1"/>
    <s v="P"/>
    <s v="Active"/>
    <n v="84"/>
    <x v="83"/>
    <s v="N"/>
    <x v="35"/>
    <n v="1078"/>
    <x v="0"/>
    <s v="Niederl. 3"/>
    <n v="1"/>
    <s v="Department"/>
    <s v="Supervisor"/>
    <s v="Non-Mgm."/>
    <s v="ang."/>
    <s v="W"/>
    <d v="1996-07-01T00:00:00"/>
    <m/>
    <s v=""/>
    <n v="23"/>
    <d v="1965-08-27T00:00:00"/>
    <n v="54"/>
    <s v="N"/>
    <n v="30"/>
    <n v="2.5"/>
    <n v="39"/>
    <x v="0"/>
    <n v="1"/>
    <n v="31"/>
    <n v="0"/>
    <n v="1838"/>
    <n v="402.98149999999998"/>
    <n v="0"/>
    <n v="0"/>
    <n v="0"/>
    <n v="0"/>
    <n v="0"/>
    <n v="0"/>
    <n v="0"/>
    <n v="0"/>
    <n v="0"/>
    <n v="0"/>
    <n v="0"/>
    <n v="0"/>
    <n v="26.5"/>
    <n v="0"/>
    <n v="0"/>
    <n v="0"/>
    <n v="0"/>
    <n v="5.9346750000000004"/>
    <n v="0"/>
    <n v="0"/>
  </r>
  <r>
    <d v="2020-05-01T00:00:00"/>
    <x v="1"/>
    <s v="P"/>
    <s v="Active"/>
    <n v="85"/>
    <x v="84"/>
    <s v="N"/>
    <x v="36"/>
    <n v="1054"/>
    <x v="8"/>
    <s v="Niederl. 2"/>
    <n v="1"/>
    <s v="Department"/>
    <s v="Supervisor"/>
    <s v="Non-Mgm."/>
    <s v="ang."/>
    <s v="M"/>
    <d v="2001-03-01T00:00:00"/>
    <m/>
    <s v=""/>
    <n v="18"/>
    <d v="1960-02-02T00:00:00"/>
    <n v="59"/>
    <s v="N"/>
    <n v="30"/>
    <n v="2.5"/>
    <n v="39"/>
    <x v="0"/>
    <n v="1"/>
    <n v="31"/>
    <n v="0"/>
    <n v="1839"/>
    <n v="403.20075000000003"/>
    <n v="0"/>
    <n v="0"/>
    <n v="0"/>
    <n v="0"/>
    <n v="0"/>
    <n v="0"/>
    <n v="0"/>
    <n v="0"/>
    <n v="0"/>
    <n v="0"/>
    <n v="0"/>
    <n v="0"/>
    <n v="26.5"/>
    <n v="0"/>
    <n v="0"/>
    <n v="0"/>
    <n v="0"/>
    <n v="5.9346750000000004"/>
    <n v="0"/>
    <n v="0"/>
  </r>
  <r>
    <d v="2020-05-01T00:00:00"/>
    <x v="1"/>
    <s v="P"/>
    <s v="Active"/>
    <n v="86"/>
    <x v="85"/>
    <s v="N"/>
    <x v="2"/>
    <n v="1010"/>
    <x v="1"/>
    <s v="Niederl. 1"/>
    <n v="1"/>
    <s v="Department"/>
    <s v="Supervisor"/>
    <s v="Non-Mgm."/>
    <s v="ang."/>
    <s v="M"/>
    <d v="2001-03-01T00:00:00"/>
    <m/>
    <s v=""/>
    <n v="18"/>
    <d v="1976-04-01T00:00:00"/>
    <n v="43"/>
    <s v="N"/>
    <n v="30"/>
    <n v="2.5"/>
    <n v="39"/>
    <x v="0"/>
    <n v="1"/>
    <n v="31"/>
    <n v="0"/>
    <n v="1840"/>
    <n v="403.42"/>
    <n v="0"/>
    <n v="0"/>
    <n v="0"/>
    <n v="0"/>
    <n v="0"/>
    <n v="0"/>
    <n v="0"/>
    <n v="0"/>
    <n v="0"/>
    <n v="0"/>
    <n v="0"/>
    <n v="0"/>
    <n v="26.5"/>
    <n v="0"/>
    <n v="0"/>
    <n v="0"/>
    <n v="0"/>
    <n v="5.9346750000000004"/>
    <n v="0"/>
    <n v="0"/>
  </r>
  <r>
    <d v="2020-05-01T00:00:00"/>
    <x v="1"/>
    <s v="P"/>
    <s v="Active"/>
    <n v="87"/>
    <x v="86"/>
    <s v="N"/>
    <x v="36"/>
    <n v="1054"/>
    <x v="8"/>
    <s v="Niederl. 2"/>
    <n v="1"/>
    <s v="Department"/>
    <s v="Supervisor"/>
    <s v="Non-Mgm."/>
    <s v="ang."/>
    <s v="M"/>
    <d v="2001-03-21T00:00:00"/>
    <m/>
    <s v=""/>
    <n v="18"/>
    <d v="1961-02-09T00:00:00"/>
    <n v="58"/>
    <s v="N"/>
    <n v="29"/>
    <n v="2.4166666666666665"/>
    <n v="24"/>
    <x v="0"/>
    <n v="0.61538461538461542"/>
    <n v="31"/>
    <n v="0"/>
    <n v="1841"/>
    <n v="403.63925000000006"/>
    <n v="0"/>
    <n v="0"/>
    <n v="0"/>
    <n v="0"/>
    <n v="0"/>
    <n v="0"/>
    <n v="0"/>
    <n v="0"/>
    <n v="0"/>
    <n v="0"/>
    <n v="0"/>
    <n v="0"/>
    <n v="26.5"/>
    <n v="0"/>
    <n v="0"/>
    <n v="0"/>
    <n v="0"/>
    <n v="5.9346750000000004"/>
    <n v="0"/>
    <n v="0"/>
  </r>
  <r>
    <d v="2020-05-01T00:00:00"/>
    <x v="1"/>
    <s v="P"/>
    <s v="Active"/>
    <n v="88"/>
    <x v="87"/>
    <s v="N"/>
    <x v="36"/>
    <n v="1054"/>
    <x v="8"/>
    <s v="Niederl. 2"/>
    <n v="1"/>
    <s v="Department"/>
    <s v="Supervisor"/>
    <s v="Non-Mgm."/>
    <s v="ang."/>
    <s v="M"/>
    <d v="2001-04-01T00:00:00"/>
    <m/>
    <s v=""/>
    <n v="18"/>
    <d v="1957-05-29T00:00:00"/>
    <n v="62"/>
    <s v="J"/>
    <n v="30"/>
    <n v="2.5"/>
    <n v="39"/>
    <x v="0"/>
    <n v="1"/>
    <n v="31"/>
    <n v="0"/>
    <n v="1842"/>
    <n v="403.85850000000005"/>
    <n v="0"/>
    <n v="0"/>
    <n v="0"/>
    <n v="0"/>
    <n v="0"/>
    <n v="0"/>
    <n v="0"/>
    <n v="0"/>
    <n v="0"/>
    <n v="0"/>
    <n v="106.26923076923076"/>
    <n v="84.425000000000011"/>
    <n v="26.5"/>
    <n v="0"/>
    <n v="0"/>
    <n v="0"/>
    <n v="0"/>
    <n v="48.640647980769238"/>
    <n v="0"/>
    <n v="0"/>
  </r>
  <r>
    <d v="2020-05-01T00:00:00"/>
    <x v="1"/>
    <s v="P"/>
    <s v="Active"/>
    <n v="89"/>
    <x v="88"/>
    <s v="N"/>
    <x v="22"/>
    <n v="1035"/>
    <x v="5"/>
    <s v="Niederl. 5"/>
    <n v="1"/>
    <s v="Department"/>
    <s v="Supervisor"/>
    <s v="Non-Mgm."/>
    <s v="ang."/>
    <s v="M"/>
    <d v="2001-04-02T00:00:00"/>
    <m/>
    <s v=""/>
    <n v="18"/>
    <d v="1962-10-20T00:00:00"/>
    <n v="57"/>
    <s v="J"/>
    <n v="35"/>
    <n v="2.9166666666666665"/>
    <n v="39"/>
    <x v="0"/>
    <n v="1"/>
    <n v="31"/>
    <n v="0"/>
    <n v="1843"/>
    <n v="404.07774999999998"/>
    <n v="0"/>
    <n v="0"/>
    <n v="0"/>
    <n v="0"/>
    <n v="0"/>
    <n v="0"/>
    <n v="0"/>
    <n v="0"/>
    <n v="0"/>
    <n v="0"/>
    <n v="124.04807692307692"/>
    <n v="84.470833333333346"/>
    <n v="26.5"/>
    <n v="0"/>
    <n v="0"/>
    <n v="0"/>
    <n v="0"/>
    <n v="52.632484951923082"/>
    <n v="0"/>
    <n v="0"/>
  </r>
  <r>
    <d v="2020-05-01T00:00:00"/>
    <x v="1"/>
    <s v="P"/>
    <s v="Active"/>
    <n v="90"/>
    <x v="89"/>
    <s v="N"/>
    <x v="36"/>
    <n v="1054"/>
    <x v="8"/>
    <s v="Niederl. 2"/>
    <n v="1"/>
    <s v="Department"/>
    <s v="Supervisor"/>
    <s v="Non-Mgm."/>
    <s v="ang."/>
    <s v="M"/>
    <d v="2001-05-07T00:00:00"/>
    <m/>
    <s v=""/>
    <n v="18"/>
    <d v="1968-11-29T00:00:00"/>
    <n v="51"/>
    <s v="N"/>
    <n v="30"/>
    <n v="2.5"/>
    <n v="39"/>
    <x v="0"/>
    <n v="1"/>
    <n v="31"/>
    <n v="0"/>
    <n v="1844"/>
    <n v="404.29700000000003"/>
    <n v="0"/>
    <n v="0"/>
    <n v="0"/>
    <n v="0"/>
    <n v="0"/>
    <n v="0"/>
    <n v="0"/>
    <n v="0"/>
    <n v="0"/>
    <n v="0"/>
    <n v="0"/>
    <n v="0"/>
    <n v="26.5"/>
    <n v="0"/>
    <n v="0"/>
    <n v="0"/>
    <n v="0"/>
    <n v="5.9346750000000004"/>
    <n v="0"/>
    <n v="0"/>
  </r>
  <r>
    <d v="2020-05-01T00:00:00"/>
    <x v="1"/>
    <s v="P"/>
    <s v="Active"/>
    <n v="91"/>
    <x v="90"/>
    <s v="N"/>
    <x v="22"/>
    <n v="1060"/>
    <x v="2"/>
    <s v="Niederl. 7"/>
    <n v="1"/>
    <s v="Department"/>
    <s v="Supervisor"/>
    <s v="Non-Mgm."/>
    <s v="ang."/>
    <s v="M"/>
    <d v="2001-07-01T00:00:00"/>
    <m/>
    <s v=""/>
    <n v="18"/>
    <d v="1980-04-28T00:00:00"/>
    <n v="39"/>
    <s v="J"/>
    <n v="30"/>
    <n v="2.5"/>
    <n v="39"/>
    <x v="0"/>
    <n v="1"/>
    <n v="31"/>
    <n v="0"/>
    <n v="1845"/>
    <n v="404.51625000000001"/>
    <n v="0"/>
    <n v="0"/>
    <n v="0"/>
    <n v="0"/>
    <n v="0"/>
    <n v="0"/>
    <n v="0"/>
    <n v="0"/>
    <n v="0"/>
    <n v="0"/>
    <n v="106.44230769230769"/>
    <n v="84.5625"/>
    <n v="26.5"/>
    <n v="0"/>
    <n v="0"/>
    <n v="0"/>
    <n v="0"/>
    <n v="48.710201682692308"/>
    <n v="0"/>
    <n v="0"/>
  </r>
  <r>
    <d v="2020-05-01T00:00:00"/>
    <x v="1"/>
    <s v="P"/>
    <s v="Active"/>
    <n v="92"/>
    <x v="91"/>
    <s v="N"/>
    <x v="22"/>
    <n v="1047"/>
    <x v="9"/>
    <s v="Niederl. 4"/>
    <n v="1"/>
    <s v="Department"/>
    <s v="Supervisor"/>
    <s v="Non-Mgm."/>
    <s v="ang."/>
    <s v="M"/>
    <d v="2001-07-01T00:00:00"/>
    <m/>
    <s v=""/>
    <n v="18"/>
    <d v="1973-09-27T00:00:00"/>
    <n v="46"/>
    <s v="J"/>
    <n v="30"/>
    <n v="2.5"/>
    <n v="39"/>
    <x v="0"/>
    <n v="1"/>
    <n v="31"/>
    <n v="0"/>
    <n v="1846"/>
    <n v="404.7355"/>
    <n v="0"/>
    <n v="0"/>
    <n v="0"/>
    <n v="0"/>
    <n v="0"/>
    <n v="0"/>
    <n v="0"/>
    <n v="0"/>
    <n v="0"/>
    <n v="0"/>
    <n v="106.5"/>
    <n v="84.608333333333348"/>
    <n v="26.5"/>
    <n v="0"/>
    <n v="0"/>
    <n v="0"/>
    <n v="0"/>
    <n v="48.733386250000002"/>
    <n v="0"/>
    <n v="0"/>
  </r>
  <r>
    <d v="2020-05-01T00:00:00"/>
    <x v="1"/>
    <s v="P"/>
    <s v="Active"/>
    <n v="93"/>
    <x v="92"/>
    <s v="Y"/>
    <x v="20"/>
    <n v="1058"/>
    <x v="2"/>
    <s v="Niederl. 7"/>
    <n v="0.5"/>
    <s v="Department"/>
    <s v="Supervisor"/>
    <s v="Non-Mgm."/>
    <s v="ang."/>
    <s v="M"/>
    <d v="2001-07-01T00:00:00"/>
    <m/>
    <s v=""/>
    <n v="18"/>
    <d v="1961-03-28T00:00:00"/>
    <n v="58"/>
    <s v="J"/>
    <n v="30"/>
    <n v="2.5"/>
    <n v="39"/>
    <x v="0"/>
    <n v="0.5"/>
    <n v="31"/>
    <n v="0"/>
    <n v="1847"/>
    <n v="404.95474999999999"/>
    <n v="0"/>
    <n v="0"/>
    <n v="0"/>
    <n v="0"/>
    <n v="0"/>
    <n v="0"/>
    <n v="0"/>
    <n v="0"/>
    <n v="0"/>
    <n v="0"/>
    <n v="106.55769230769231"/>
    <n v="84.654166666666669"/>
    <n v="13.25"/>
    <n v="0"/>
    <n v="0"/>
    <n v="0"/>
    <n v="0"/>
    <n v="45.789233317307691"/>
    <n v="0"/>
    <n v="0"/>
  </r>
  <r>
    <d v="2020-05-01T00:00:00"/>
    <x v="1"/>
    <s v="P"/>
    <s v="Active"/>
    <n v="93"/>
    <x v="92"/>
    <s v="Y"/>
    <x v="20"/>
    <n v="1051"/>
    <x v="3"/>
    <s v="Niederl. 8"/>
    <n v="0.5"/>
    <s v="Department"/>
    <s v="Supervisor"/>
    <s v="Non-Mgm."/>
    <s v="ang."/>
    <s v="M"/>
    <d v="2001-07-01T00:00:00"/>
    <m/>
    <s v=""/>
    <n v="18"/>
    <d v="1961-03-28T00:00:00"/>
    <n v="58"/>
    <s v="J"/>
    <n v="30"/>
    <n v="2.5"/>
    <n v="39"/>
    <x v="0"/>
    <n v="0.5"/>
    <n v="31"/>
    <n v="0"/>
    <n v="1848"/>
    <n v="405.17400000000004"/>
    <n v="0"/>
    <n v="0"/>
    <n v="0"/>
    <n v="0"/>
    <n v="0"/>
    <n v="0"/>
    <n v="0"/>
    <n v="0"/>
    <n v="0"/>
    <n v="0"/>
    <n v="106.61538461538463"/>
    <n v="84.7"/>
    <n v="13.25"/>
    <n v="0"/>
    <n v="0"/>
    <n v="0"/>
    <n v="0"/>
    <n v="45.812417884615392"/>
    <n v="0"/>
    <n v="0"/>
  </r>
  <r>
    <d v="2020-05-01T00:00:00"/>
    <x v="1"/>
    <s v="P"/>
    <s v="Active"/>
    <n v="94"/>
    <x v="93"/>
    <s v="N"/>
    <x v="10"/>
    <n v="1075"/>
    <x v="0"/>
    <s v="Niederl. 3"/>
    <n v="1"/>
    <s v="Department"/>
    <s v="Supervisor"/>
    <s v="Non-Mgm."/>
    <s v="ang."/>
    <s v="M"/>
    <d v="2001-09-01T00:00:00"/>
    <m/>
    <s v=""/>
    <n v="18"/>
    <d v="1962-10-01T00:00:00"/>
    <n v="57"/>
    <s v="N"/>
    <n v="30"/>
    <n v="2.5"/>
    <n v="39"/>
    <x v="0"/>
    <n v="1"/>
    <n v="31"/>
    <n v="0"/>
    <n v="1849"/>
    <n v="405.39324999999997"/>
    <n v="0"/>
    <n v="0"/>
    <n v="0"/>
    <n v="0"/>
    <n v="0"/>
    <n v="0"/>
    <n v="0"/>
    <n v="0"/>
    <n v="0"/>
    <n v="0"/>
    <n v="0"/>
    <n v="0"/>
    <n v="26.5"/>
    <n v="0"/>
    <n v="0"/>
    <n v="0"/>
    <n v="0"/>
    <n v="5.9346750000000004"/>
    <n v="0"/>
    <n v="0"/>
  </r>
  <r>
    <d v="2020-05-01T00:00:00"/>
    <x v="1"/>
    <s v="P"/>
    <s v="Active"/>
    <n v="95"/>
    <x v="94"/>
    <s v="N"/>
    <x v="25"/>
    <n v="1002"/>
    <x v="1"/>
    <s v="Niederl. 1"/>
    <n v="1"/>
    <s v="Department"/>
    <s v="Supervisor"/>
    <s v="Manager"/>
    <s v="ang."/>
    <s v="M"/>
    <d v="2000-02-14T00:00:00"/>
    <m/>
    <s v=""/>
    <n v="19"/>
    <d v="1977-02-08T00:00:00"/>
    <n v="42"/>
    <s v="N"/>
    <n v="30"/>
    <n v="2.5"/>
    <n v="39"/>
    <x v="0"/>
    <n v="1"/>
    <n v="31"/>
    <n v="0"/>
    <n v="1850"/>
    <n v="405.61250000000001"/>
    <n v="0"/>
    <n v="0"/>
    <n v="0"/>
    <n v="0"/>
    <n v="0"/>
    <n v="0"/>
    <n v="0"/>
    <n v="0"/>
    <n v="0"/>
    <n v="0"/>
    <n v="0"/>
    <n v="0"/>
    <n v="26.5"/>
    <n v="0"/>
    <n v="0"/>
    <n v="0"/>
    <n v="0"/>
    <n v="5.9346750000000004"/>
    <n v="0"/>
    <n v="28.601666666666667"/>
  </r>
  <r>
    <d v="2020-05-01T00:00:00"/>
    <x v="1"/>
    <s v="P"/>
    <s v="Active"/>
    <n v="96"/>
    <x v="95"/>
    <s v="N"/>
    <x v="22"/>
    <n v="1060"/>
    <x v="2"/>
    <s v="Niederl. 7"/>
    <n v="1"/>
    <s v="Department"/>
    <s v="Supervisor"/>
    <s v="Non-Mgm."/>
    <s v="ang."/>
    <s v="M"/>
    <d v="2001-09-16T00:00:00"/>
    <m/>
    <s v=""/>
    <n v="18"/>
    <d v="1965-12-17T00:00:00"/>
    <n v="54"/>
    <s v="J"/>
    <n v="30"/>
    <n v="2.5"/>
    <n v="39"/>
    <x v="0"/>
    <n v="1"/>
    <n v="31"/>
    <n v="0"/>
    <n v="1851"/>
    <n v="405.83175000000006"/>
    <n v="0"/>
    <n v="0"/>
    <n v="0"/>
    <n v="0"/>
    <n v="0"/>
    <n v="0"/>
    <n v="0"/>
    <n v="0"/>
    <n v="0"/>
    <n v="0"/>
    <n v="106.78846153846153"/>
    <n v="84.837500000000006"/>
    <n v="26.5"/>
    <n v="0"/>
    <n v="0"/>
    <n v="0"/>
    <n v="0"/>
    <n v="48.849309086538462"/>
    <n v="0"/>
    <n v="0"/>
  </r>
  <r>
    <d v="2020-05-01T00:00:00"/>
    <x v="1"/>
    <s v="P"/>
    <s v="Active"/>
    <n v="97"/>
    <x v="96"/>
    <s v="N"/>
    <x v="11"/>
    <n v="1082"/>
    <x v="0"/>
    <s v="Niederl. 3"/>
    <n v="1"/>
    <s v="Department"/>
    <s v="Supervisor"/>
    <s v="Non-Mgm."/>
    <s v="ang."/>
    <s v="M"/>
    <d v="2002-01-01T00:00:00"/>
    <m/>
    <s v=""/>
    <n v="18"/>
    <d v="1957-09-04T00:00:00"/>
    <n v="62"/>
    <s v="N"/>
    <n v="24"/>
    <n v="2"/>
    <n v="32"/>
    <x v="0"/>
    <n v="0.82051282051282048"/>
    <n v="31"/>
    <n v="0"/>
    <n v="1852"/>
    <n v="406.05100000000004"/>
    <n v="0"/>
    <n v="0"/>
    <n v="0"/>
    <n v="0"/>
    <n v="0"/>
    <n v="0"/>
    <n v="0"/>
    <n v="0"/>
    <n v="0"/>
    <n v="0"/>
    <n v="0"/>
    <n v="0"/>
    <n v="26.5"/>
    <n v="0"/>
    <n v="0"/>
    <n v="0"/>
    <n v="0"/>
    <n v="5.9346750000000004"/>
    <n v="0"/>
    <n v="0"/>
  </r>
  <r>
    <d v="2020-05-01T00:00:00"/>
    <x v="1"/>
    <s v="P"/>
    <s v="Active"/>
    <n v="98"/>
    <x v="97"/>
    <s v="N"/>
    <x v="22"/>
    <n v="1035"/>
    <x v="5"/>
    <s v="Niederl. 5"/>
    <n v="1"/>
    <s v="Department"/>
    <s v="Supervisor"/>
    <s v="Non-Mgm."/>
    <s v="ang."/>
    <s v="M"/>
    <d v="2002-04-01T00:00:00"/>
    <m/>
    <s v=""/>
    <n v="17"/>
    <d v="1957-08-06T00:00:00"/>
    <n v="62"/>
    <s v="J"/>
    <n v="30"/>
    <n v="2.5"/>
    <n v="39"/>
    <x v="0"/>
    <n v="1"/>
    <n v="31"/>
    <n v="0"/>
    <n v="1853"/>
    <n v="406.27025000000003"/>
    <n v="0"/>
    <n v="0"/>
    <n v="0"/>
    <n v="0"/>
    <n v="0"/>
    <n v="0"/>
    <n v="0"/>
    <n v="0"/>
    <n v="0"/>
    <n v="0"/>
    <n v="106.90384615384616"/>
    <n v="84.929166666666674"/>
    <n v="26.5"/>
    <n v="0"/>
    <n v="0"/>
    <n v="0"/>
    <n v="0"/>
    <n v="48.895678221153851"/>
    <n v="0"/>
    <n v="0"/>
  </r>
  <r>
    <d v="2020-05-01T00:00:00"/>
    <x v="1"/>
    <s v="P"/>
    <s v="Active"/>
    <n v="99"/>
    <x v="98"/>
    <s v="N"/>
    <x v="21"/>
    <n v="1086"/>
    <x v="0"/>
    <s v="Niederl. 3"/>
    <n v="1"/>
    <s v="Department"/>
    <s v="Supervisor"/>
    <s v="Non-Mgm."/>
    <s v="ang."/>
    <s v="M"/>
    <d v="2002-05-01T00:00:00"/>
    <m/>
    <s v=""/>
    <n v="17"/>
    <d v="1959-05-21T00:00:00"/>
    <n v="60"/>
    <s v="N"/>
    <n v="30"/>
    <n v="2.5"/>
    <n v="39"/>
    <x v="0"/>
    <n v="1"/>
    <n v="31"/>
    <n v="0"/>
    <n v="1854"/>
    <n v="406.48950000000002"/>
    <n v="0"/>
    <n v="0"/>
    <n v="0"/>
    <n v="0"/>
    <n v="0"/>
    <n v="0"/>
    <n v="0"/>
    <n v="0"/>
    <n v="0"/>
    <n v="0"/>
    <n v="0"/>
    <n v="0"/>
    <n v="26.5"/>
    <n v="0"/>
    <n v="0"/>
    <n v="0"/>
    <n v="0"/>
    <n v="5.9346750000000004"/>
    <n v="0"/>
    <n v="0"/>
  </r>
  <r>
    <d v="2020-05-01T00:00:00"/>
    <x v="1"/>
    <s v="P"/>
    <s v="Active"/>
    <n v="100"/>
    <x v="99"/>
    <s v="N"/>
    <x v="22"/>
    <n v="1035"/>
    <x v="5"/>
    <s v="Niederl. 5"/>
    <n v="1"/>
    <s v="Department"/>
    <s v="Supervisor"/>
    <s v="Non-Mgm."/>
    <s v="ang."/>
    <s v="M"/>
    <d v="2002-05-01T00:00:00"/>
    <m/>
    <s v=""/>
    <n v="17"/>
    <d v="1959-12-10T00:00:00"/>
    <n v="60"/>
    <s v="J"/>
    <n v="30"/>
    <n v="2.5"/>
    <n v="39"/>
    <x v="0"/>
    <n v="1"/>
    <n v="31"/>
    <n v="0"/>
    <n v="1855"/>
    <n v="406.70875000000001"/>
    <n v="0"/>
    <n v="0"/>
    <n v="0"/>
    <n v="0"/>
    <n v="0"/>
    <n v="0"/>
    <n v="0"/>
    <n v="0"/>
    <n v="0"/>
    <n v="0"/>
    <n v="107.01923076923077"/>
    <n v="85.020833333333343"/>
    <n v="26.5"/>
    <n v="0"/>
    <n v="0"/>
    <n v="0"/>
    <n v="0"/>
    <n v="48.942047355769233"/>
    <n v="0"/>
    <n v="0"/>
  </r>
  <r>
    <d v="2020-05-01T00:00:00"/>
    <x v="1"/>
    <s v="P"/>
    <s v="Active"/>
    <n v="101"/>
    <x v="100"/>
    <s v="N"/>
    <x v="11"/>
    <n v="1082"/>
    <x v="0"/>
    <s v="Niederl. 3"/>
    <n v="1"/>
    <s v="Department"/>
    <s v="Supervisor"/>
    <s v="Non-Mgm."/>
    <s v="ang."/>
    <s v="M"/>
    <d v="2002-07-01T00:00:00"/>
    <m/>
    <s v=""/>
    <n v="17"/>
    <d v="1968-09-16T00:00:00"/>
    <n v="51"/>
    <s v="N"/>
    <n v="30"/>
    <n v="2.5"/>
    <n v="39"/>
    <x v="0"/>
    <n v="1"/>
    <n v="31"/>
    <n v="0"/>
    <n v="1856"/>
    <n v="406.928"/>
    <n v="0"/>
    <n v="0"/>
    <n v="0"/>
    <n v="0"/>
    <n v="0"/>
    <n v="0"/>
    <n v="0"/>
    <n v="0"/>
    <n v="0"/>
    <n v="0"/>
    <n v="0"/>
    <n v="0"/>
    <n v="26.5"/>
    <n v="0"/>
    <n v="0"/>
    <n v="0"/>
    <n v="0"/>
    <n v="5.9346750000000004"/>
    <n v="0"/>
    <n v="0"/>
  </r>
  <r>
    <d v="2020-05-01T00:00:00"/>
    <x v="1"/>
    <s v="P"/>
    <s v="Active"/>
    <n v="102"/>
    <x v="101"/>
    <s v="N"/>
    <x v="16"/>
    <n v="1066"/>
    <x v="10"/>
    <s v="Niederl. 11"/>
    <n v="1"/>
    <s v="Department"/>
    <s v="Supervisor"/>
    <s v="Manager"/>
    <s v="ang."/>
    <s v="M"/>
    <d v="1994-08-22T00:00:00"/>
    <m/>
    <s v=""/>
    <n v="25"/>
    <d v="1975-02-27T00:00:00"/>
    <n v="44"/>
    <s v="N"/>
    <n v="30"/>
    <n v="2.5"/>
    <n v="39"/>
    <x v="0"/>
    <n v="1"/>
    <n v="31"/>
    <n v="0"/>
    <n v="1857"/>
    <n v="407.14724999999999"/>
    <n v="0"/>
    <n v="0"/>
    <n v="30"/>
    <n v="0"/>
    <n v="0"/>
    <n v="0"/>
    <n v="0"/>
    <n v="0"/>
    <n v="0"/>
    <n v="0"/>
    <n v="0"/>
    <n v="0"/>
    <n v="26.5"/>
    <n v="0"/>
    <n v="0"/>
    <n v="0"/>
    <n v="0"/>
    <n v="12.653175000000001"/>
    <n v="81.510000000000005"/>
    <n v="0"/>
  </r>
  <r>
    <d v="2020-05-01T00:00:00"/>
    <x v="1"/>
    <s v="P"/>
    <s v="Active"/>
    <n v="103"/>
    <x v="102"/>
    <s v="N"/>
    <x v="22"/>
    <n v="1060"/>
    <x v="2"/>
    <s v="Niederl. 7"/>
    <n v="1"/>
    <s v="Department"/>
    <s v="Supervisor"/>
    <s v="Non-Mgm."/>
    <s v="ang."/>
    <s v="M"/>
    <d v="2002-10-01T00:00:00"/>
    <m/>
    <s v=""/>
    <n v="17"/>
    <d v="1964-02-10T00:00:00"/>
    <n v="55"/>
    <s v="J"/>
    <n v="30"/>
    <n v="2.5"/>
    <n v="39"/>
    <x v="0"/>
    <n v="1"/>
    <n v="31"/>
    <n v="0"/>
    <n v="1858"/>
    <n v="407.36650000000003"/>
    <n v="0"/>
    <n v="0"/>
    <n v="0"/>
    <n v="0"/>
    <n v="0"/>
    <n v="0"/>
    <n v="0"/>
    <n v="0"/>
    <n v="0"/>
    <n v="0"/>
    <n v="107.19230769230769"/>
    <n v="85.158333333333346"/>
    <n v="26.5"/>
    <n v="0"/>
    <n v="0"/>
    <n v="0"/>
    <n v="0"/>
    <n v="49.01160105769231"/>
    <n v="0"/>
    <n v="0"/>
  </r>
  <r>
    <d v="2020-05-01T00:00:00"/>
    <x v="1"/>
    <s v="P"/>
    <s v="Active"/>
    <n v="104"/>
    <x v="103"/>
    <s v="N"/>
    <x v="5"/>
    <n v="1093"/>
    <x v="1"/>
    <s v="Niederl. 1"/>
    <n v="1"/>
    <s v="Department"/>
    <s v="Supervisor"/>
    <s v="Non-Mgm."/>
    <s v="ang."/>
    <s v="M"/>
    <d v="2002-11-01T00:00:00"/>
    <m/>
    <s v=""/>
    <n v="17"/>
    <d v="1974-01-03T00:00:00"/>
    <n v="46"/>
    <s v="N"/>
    <n v="30"/>
    <n v="2.5"/>
    <n v="39"/>
    <x v="0"/>
    <n v="1"/>
    <n v="31"/>
    <n v="0"/>
    <n v="1859"/>
    <n v="407.58575000000002"/>
    <n v="0"/>
    <n v="0"/>
    <n v="0"/>
    <n v="0"/>
    <n v="0"/>
    <n v="0"/>
    <n v="0"/>
    <n v="0"/>
    <n v="0"/>
    <n v="0"/>
    <n v="0"/>
    <n v="0"/>
    <n v="26.5"/>
    <n v="0"/>
    <n v="0"/>
    <n v="0"/>
    <n v="0"/>
    <n v="5.9346750000000004"/>
    <n v="0"/>
    <n v="0"/>
  </r>
  <r>
    <d v="2020-05-01T00:00:00"/>
    <x v="1"/>
    <s v="P"/>
    <s v="Active"/>
    <n v="105"/>
    <x v="104"/>
    <s v="N"/>
    <x v="19"/>
    <n v="1083"/>
    <x v="0"/>
    <s v="Niederl. 3"/>
    <n v="1"/>
    <s v="Department"/>
    <s v="Supervisor"/>
    <s v="Non-Mgm."/>
    <s v="ang."/>
    <s v="M"/>
    <d v="2002-11-18T00:00:00"/>
    <m/>
    <s v=""/>
    <n v="17"/>
    <d v="1976-01-24T00:00:00"/>
    <n v="43"/>
    <s v="N"/>
    <n v="30"/>
    <n v="2.5"/>
    <n v="39"/>
    <x v="0"/>
    <n v="1"/>
    <n v="31"/>
    <n v="0"/>
    <n v="1860"/>
    <n v="407.80500000000001"/>
    <n v="0"/>
    <n v="0"/>
    <n v="0"/>
    <n v="0"/>
    <n v="0"/>
    <n v="0"/>
    <n v="0"/>
    <n v="0"/>
    <n v="0"/>
    <n v="0"/>
    <n v="0"/>
    <n v="0"/>
    <n v="26.5"/>
    <n v="0"/>
    <n v="0"/>
    <n v="0"/>
    <n v="0"/>
    <n v="5.9346750000000004"/>
    <n v="0"/>
    <n v="0"/>
  </r>
  <r>
    <d v="2020-05-01T00:00:00"/>
    <x v="1"/>
    <s v="P"/>
    <s v="Active"/>
    <n v="106"/>
    <x v="105"/>
    <s v="N"/>
    <x v="37"/>
    <n v="1005"/>
    <x v="1"/>
    <s v="Niederl. 1"/>
    <n v="1"/>
    <s v="Department"/>
    <s v="Supervisor"/>
    <s v="Manager"/>
    <s v="ang."/>
    <s v="M"/>
    <d v="2002-12-01T00:00:00"/>
    <m/>
    <s v=""/>
    <n v="17"/>
    <d v="1970-11-16T00:00:00"/>
    <n v="49"/>
    <s v="N"/>
    <n v="30"/>
    <n v="2.5"/>
    <n v="39"/>
    <x v="0"/>
    <n v="1"/>
    <n v="31"/>
    <n v="0"/>
    <n v="1861"/>
    <n v="408.02425000000005"/>
    <n v="0"/>
    <n v="0"/>
    <n v="0"/>
    <n v="0"/>
    <n v="0"/>
    <n v="0"/>
    <n v="0"/>
    <n v="0"/>
    <n v="0"/>
    <n v="0"/>
    <n v="0"/>
    <n v="0"/>
    <n v="26.5"/>
    <n v="0"/>
    <n v="0"/>
    <n v="0"/>
    <n v="0"/>
    <n v="5.9346750000000004"/>
    <n v="0"/>
    <n v="0"/>
  </r>
  <r>
    <d v="2020-05-01T00:00:00"/>
    <x v="1"/>
    <s v="P"/>
    <s v="Active"/>
    <n v="107"/>
    <x v="106"/>
    <s v="N"/>
    <x v="24"/>
    <n v="1081"/>
    <x v="0"/>
    <s v="Niederl. 3"/>
    <n v="1"/>
    <s v="Department"/>
    <s v="Supervisor"/>
    <s v="Director"/>
    <s v="ang."/>
    <s v="M"/>
    <d v="2003-05-01T00:00:00"/>
    <m/>
    <s v=""/>
    <n v="16"/>
    <d v="1968-01-19T00:00:00"/>
    <n v="51"/>
    <s v="N"/>
    <n v="30"/>
    <n v="2.5"/>
    <n v="39"/>
    <x v="0"/>
    <n v="1"/>
    <n v="31"/>
    <n v="0"/>
    <n v="1862"/>
    <n v="408.24350000000004"/>
    <n v="0"/>
    <n v="0"/>
    <n v="0"/>
    <n v="0"/>
    <n v="0"/>
    <n v="0"/>
    <n v="0"/>
    <n v="0"/>
    <n v="0"/>
    <n v="0"/>
    <n v="0"/>
    <n v="0"/>
    <n v="26.5"/>
    <n v="0"/>
    <n v="0"/>
    <n v="0"/>
    <n v="0"/>
    <n v="5.9346750000000004"/>
    <n v="179.56899999999999"/>
    <n v="0"/>
  </r>
  <r>
    <d v="2020-05-01T00:00:00"/>
    <x v="1"/>
    <s v="P"/>
    <s v="Active"/>
    <n v="108"/>
    <x v="107"/>
    <s v="N"/>
    <x v="21"/>
    <n v="1086"/>
    <x v="0"/>
    <s v="Niederl. 3"/>
    <n v="1"/>
    <s v="Department"/>
    <s v="Supervisor"/>
    <s v="Non-Mgm."/>
    <s v="ang."/>
    <s v="M"/>
    <d v="2003-05-01T00:00:00"/>
    <m/>
    <s v=""/>
    <n v="16"/>
    <d v="1970-03-27T00:00:00"/>
    <n v="49"/>
    <s v="N"/>
    <n v="30"/>
    <n v="2.5"/>
    <n v="39"/>
    <x v="0"/>
    <n v="1"/>
    <n v="31"/>
    <n v="0"/>
    <n v="1863"/>
    <n v="408.46275000000003"/>
    <n v="0"/>
    <n v="0"/>
    <n v="0"/>
    <n v="0"/>
    <n v="0"/>
    <n v="0"/>
    <n v="0"/>
    <n v="0"/>
    <n v="0"/>
    <n v="0"/>
    <n v="0"/>
    <n v="0"/>
    <n v="26.5"/>
    <n v="0"/>
    <n v="0"/>
    <n v="0"/>
    <n v="0"/>
    <n v="5.9346750000000004"/>
    <n v="0"/>
    <n v="0"/>
  </r>
  <r>
    <d v="2020-05-01T00:00:00"/>
    <x v="1"/>
    <s v="P"/>
    <s v="Active"/>
    <n v="109"/>
    <x v="108"/>
    <s v="N"/>
    <x v="2"/>
    <n v="1010"/>
    <x v="1"/>
    <s v="Niederl. 1"/>
    <n v="1"/>
    <s v="Department"/>
    <s v="Supervisor"/>
    <s v="Non-Mgm."/>
    <s v="ang."/>
    <s v="M"/>
    <d v="2003-05-05T00:00:00"/>
    <m/>
    <s v=""/>
    <n v="16"/>
    <d v="1960-02-06T00:00:00"/>
    <n v="59"/>
    <s v="N"/>
    <n v="30"/>
    <n v="2.5"/>
    <n v="39"/>
    <x v="0"/>
    <n v="1"/>
    <n v="31"/>
    <n v="0"/>
    <n v="1864"/>
    <n v="408.68200000000002"/>
    <n v="0"/>
    <n v="0"/>
    <n v="0"/>
    <n v="0"/>
    <n v="0"/>
    <n v="0"/>
    <n v="0"/>
    <n v="0"/>
    <n v="0"/>
    <n v="0"/>
    <n v="0"/>
    <n v="0"/>
    <n v="26.5"/>
    <n v="0"/>
    <n v="0"/>
    <n v="0"/>
    <n v="0"/>
    <n v="5.9346750000000004"/>
    <n v="0"/>
    <n v="0"/>
  </r>
  <r>
    <d v="2020-05-01T00:00:00"/>
    <x v="1"/>
    <s v="P"/>
    <s v="Active"/>
    <n v="110"/>
    <x v="109"/>
    <s v="N"/>
    <x v="12"/>
    <n v="1089"/>
    <x v="0"/>
    <s v="Niederl. 3"/>
    <n v="1"/>
    <s v="Department"/>
    <s v="Supervisor"/>
    <s v="Director"/>
    <s v="ang."/>
    <s v="M"/>
    <d v="2003-06-10T00:00:00"/>
    <m/>
    <s v=""/>
    <n v="16"/>
    <d v="1965-09-21T00:00:00"/>
    <n v="54"/>
    <s v="N"/>
    <n v="30"/>
    <n v="2.5"/>
    <n v="39"/>
    <x v="0"/>
    <n v="1"/>
    <n v="31"/>
    <n v="0"/>
    <n v="1865"/>
    <n v="408.90125"/>
    <n v="0"/>
    <n v="0"/>
    <n v="0"/>
    <n v="0"/>
    <n v="0"/>
    <n v="0"/>
    <n v="3131.67"/>
    <n v="0"/>
    <n v="0"/>
    <n v="0"/>
    <n v="0"/>
    <n v="0"/>
    <n v="26.5"/>
    <n v="0"/>
    <n v="0"/>
    <n v="0"/>
    <n v="0"/>
    <n v="707.27217150000001"/>
    <n v="197.5335"/>
    <n v="0"/>
  </r>
  <r>
    <d v="2020-05-01T00:00:00"/>
    <x v="1"/>
    <s v="P"/>
    <s v="Active"/>
    <n v="111"/>
    <x v="110"/>
    <s v="N"/>
    <x v="38"/>
    <n v="1074"/>
    <x v="0"/>
    <s v="Niederl. 3"/>
    <n v="1"/>
    <s v="Department"/>
    <s v="Supervisor"/>
    <s v="Manager"/>
    <s v="ang."/>
    <s v="M"/>
    <d v="2003-10-01T00:00:00"/>
    <m/>
    <s v=""/>
    <n v="16"/>
    <d v="1973-06-23T00:00:00"/>
    <n v="46"/>
    <s v="N"/>
    <n v="30"/>
    <n v="2.5"/>
    <n v="39"/>
    <x v="0"/>
    <n v="1"/>
    <n v="31"/>
    <n v="0"/>
    <n v="1866"/>
    <n v="409.12049999999999"/>
    <n v="0"/>
    <n v="0"/>
    <n v="0"/>
    <n v="0"/>
    <n v="0"/>
    <n v="0"/>
    <n v="0"/>
    <n v="0"/>
    <n v="0"/>
    <n v="0"/>
    <n v="0"/>
    <n v="0"/>
    <n v="26.5"/>
    <n v="0"/>
    <n v="0"/>
    <n v="0"/>
    <n v="0"/>
    <n v="5.9346750000000004"/>
    <n v="273.524"/>
    <n v="0"/>
  </r>
  <r>
    <d v="2020-05-01T00:00:00"/>
    <x v="1"/>
    <s v="P"/>
    <s v="Active"/>
    <n v="112"/>
    <x v="111"/>
    <s v="N"/>
    <x v="16"/>
    <n v="1067"/>
    <x v="11"/>
    <s v="Niederl. 12"/>
    <n v="1"/>
    <s v="Department"/>
    <s v="Supervisor"/>
    <s v="Non-Mgm."/>
    <s v="ang."/>
    <s v="M"/>
    <d v="2003-11-01T00:00:00"/>
    <m/>
    <s v=""/>
    <n v="16"/>
    <d v="1966-03-06T00:00:00"/>
    <n v="53"/>
    <s v="N"/>
    <n v="30"/>
    <n v="2.5"/>
    <n v="39"/>
    <x v="0"/>
    <n v="1"/>
    <n v="31"/>
    <n v="0"/>
    <n v="1867"/>
    <n v="409.33975000000004"/>
    <n v="0"/>
    <n v="0"/>
    <n v="0"/>
    <n v="0"/>
    <n v="0"/>
    <n v="0"/>
    <n v="0"/>
    <n v="0"/>
    <n v="0"/>
    <n v="0"/>
    <n v="0"/>
    <n v="0"/>
    <n v="26.5"/>
    <n v="0"/>
    <n v="0"/>
    <n v="0"/>
    <n v="0"/>
    <n v="5.9346750000000004"/>
    <n v="0"/>
    <n v="0"/>
  </r>
  <r>
    <d v="2020-05-01T00:00:00"/>
    <x v="1"/>
    <s v="P"/>
    <s v="Active"/>
    <n v="113"/>
    <x v="112"/>
    <s v="N"/>
    <x v="22"/>
    <n v="1035"/>
    <x v="5"/>
    <s v="Niederl. 5"/>
    <n v="1"/>
    <s v="Department"/>
    <s v="Supervisor"/>
    <s v="Non-Mgm."/>
    <s v="ang."/>
    <s v="M"/>
    <d v="2004-01-01T00:00:00"/>
    <m/>
    <s v=""/>
    <n v="16"/>
    <d v="1965-10-14T00:00:00"/>
    <n v="54"/>
    <s v="J"/>
    <n v="30"/>
    <n v="2.5"/>
    <n v="39"/>
    <x v="0"/>
    <n v="1"/>
    <n v="31"/>
    <n v="0"/>
    <n v="1868"/>
    <n v="409.55899999999997"/>
    <n v="0"/>
    <n v="0"/>
    <n v="0"/>
    <n v="0"/>
    <n v="0"/>
    <n v="0"/>
    <n v="0"/>
    <n v="0"/>
    <n v="0"/>
    <n v="0"/>
    <n v="107.76923076923077"/>
    <n v="85.616666666666674"/>
    <n v="26.5"/>
    <n v="0"/>
    <n v="0"/>
    <n v="0"/>
    <n v="0"/>
    <n v="49.243446730769236"/>
    <n v="0"/>
    <n v="0"/>
  </r>
  <r>
    <d v="2020-05-01T00:00:00"/>
    <x v="1"/>
    <s v="P"/>
    <s v="Active"/>
    <n v="114"/>
    <x v="113"/>
    <s v="N"/>
    <x v="22"/>
    <n v="1047"/>
    <x v="9"/>
    <s v="Niederl. 4"/>
    <n v="1"/>
    <s v="Department"/>
    <s v="Supervisor"/>
    <s v="Non-Mgm."/>
    <s v="ang."/>
    <s v="M"/>
    <d v="2004-01-01T00:00:00"/>
    <m/>
    <s v=""/>
    <n v="16"/>
    <d v="1965-01-09T00:00:00"/>
    <n v="55"/>
    <s v="J"/>
    <n v="30"/>
    <n v="2.5"/>
    <n v="39"/>
    <x v="0"/>
    <n v="1"/>
    <n v="31"/>
    <n v="0"/>
    <n v="1869"/>
    <n v="409.77825000000001"/>
    <n v="0"/>
    <n v="0"/>
    <n v="0"/>
    <n v="0"/>
    <n v="0"/>
    <n v="0"/>
    <n v="0"/>
    <n v="0"/>
    <n v="0"/>
    <n v="0"/>
    <n v="107.82692307692308"/>
    <n v="85.662500000000009"/>
    <n v="26.5"/>
    <n v="0"/>
    <n v="0"/>
    <n v="0"/>
    <n v="0"/>
    <n v="49.266631298076931"/>
    <n v="0"/>
    <n v="0"/>
  </r>
  <r>
    <d v="2020-05-01T00:00:00"/>
    <x v="1"/>
    <s v="P"/>
    <s v="Active"/>
    <n v="115"/>
    <x v="114"/>
    <s v="N"/>
    <x v="22"/>
    <n v="1041"/>
    <x v="4"/>
    <s v="Niederl. 6"/>
    <n v="1"/>
    <s v="Department"/>
    <s v="Supervisor"/>
    <s v="Non-Mgm."/>
    <s v="ang."/>
    <s v="M"/>
    <d v="2004-01-01T00:00:00"/>
    <m/>
    <s v=""/>
    <n v="16"/>
    <d v="1957-03-29T00:00:00"/>
    <n v="62"/>
    <s v="J"/>
    <n v="35"/>
    <n v="2.9166666666666665"/>
    <n v="39"/>
    <x v="0"/>
    <n v="1"/>
    <n v="31"/>
    <n v="0"/>
    <n v="1870"/>
    <n v="409.99750000000006"/>
    <n v="0"/>
    <n v="0"/>
    <n v="0"/>
    <n v="0"/>
    <n v="0"/>
    <n v="0"/>
    <n v="0"/>
    <n v="0"/>
    <n v="0"/>
    <n v="0"/>
    <n v="125.86538461538461"/>
    <n v="85.708333333333343"/>
    <n v="26.5"/>
    <n v="0"/>
    <n v="0"/>
    <n v="0"/>
    <n v="0"/>
    <n v="53.316609134615391"/>
    <n v="0"/>
    <n v="0"/>
  </r>
  <r>
    <d v="2020-05-01T00:00:00"/>
    <x v="1"/>
    <s v="P"/>
    <s v="Active"/>
    <n v="116"/>
    <x v="115"/>
    <s v="N"/>
    <x v="28"/>
    <n v="1004"/>
    <x v="1"/>
    <s v="Niederl. 1"/>
    <n v="1"/>
    <s v="Department"/>
    <s v="Supervisor"/>
    <s v="Non-Mgm."/>
    <s v="ang."/>
    <s v="M"/>
    <d v="2004-02-16T00:00:00"/>
    <m/>
    <s v=""/>
    <n v="15"/>
    <d v="1977-06-14T00:00:00"/>
    <n v="42"/>
    <s v="N"/>
    <n v="30"/>
    <n v="2.5"/>
    <n v="39"/>
    <x v="0"/>
    <n v="1"/>
    <n v="31"/>
    <n v="0"/>
    <n v="1871"/>
    <n v="410.21675000000005"/>
    <n v="0"/>
    <n v="0"/>
    <n v="0"/>
    <n v="0"/>
    <n v="0"/>
    <n v="0"/>
    <n v="0"/>
    <n v="0"/>
    <n v="0"/>
    <n v="0"/>
    <n v="0"/>
    <n v="0"/>
    <n v="26.5"/>
    <n v="0"/>
    <n v="0"/>
    <n v="0"/>
    <n v="0"/>
    <n v="5.9346750000000004"/>
    <n v="0"/>
    <n v="0"/>
  </r>
  <r>
    <d v="2020-05-01T00:00:00"/>
    <x v="1"/>
    <s v="P"/>
    <s v="Active"/>
    <n v="117"/>
    <x v="116"/>
    <s v="N"/>
    <x v="37"/>
    <n v="1005"/>
    <x v="1"/>
    <s v="Niederl. 1"/>
    <n v="1"/>
    <s v="Department"/>
    <s v="Supervisor"/>
    <s v="Non-Mgm."/>
    <s v="ang."/>
    <s v="M"/>
    <d v="2004-04-01T00:00:00"/>
    <m/>
    <s v=""/>
    <n v="15"/>
    <d v="1969-09-26T00:00:00"/>
    <n v="50"/>
    <s v="N"/>
    <n v="30"/>
    <n v="2.5"/>
    <n v="39"/>
    <x v="0"/>
    <n v="1"/>
    <n v="31"/>
    <n v="0"/>
    <n v="1872"/>
    <n v="410.43600000000004"/>
    <n v="0"/>
    <n v="0"/>
    <n v="0"/>
    <n v="0"/>
    <n v="0"/>
    <n v="0"/>
    <n v="0"/>
    <n v="0"/>
    <n v="0"/>
    <n v="0"/>
    <n v="0"/>
    <n v="0"/>
    <n v="26.5"/>
    <n v="0"/>
    <n v="0"/>
    <n v="0"/>
    <n v="0"/>
    <n v="5.9346750000000004"/>
    <n v="0"/>
    <n v="0"/>
  </r>
  <r>
    <d v="2020-05-01T00:00:00"/>
    <x v="1"/>
    <s v="P"/>
    <s v="Active"/>
    <n v="118"/>
    <x v="117"/>
    <s v="N"/>
    <x v="39"/>
    <n v="1085"/>
    <x v="0"/>
    <s v="Niederl. 3"/>
    <n v="1"/>
    <s v="Department"/>
    <s v="Supervisor"/>
    <s v="Non-Mgm."/>
    <s v="ang."/>
    <s v="M"/>
    <d v="2004-05-24T00:00:00"/>
    <m/>
    <s v=""/>
    <n v="15"/>
    <d v="1964-02-05T00:00:00"/>
    <n v="55"/>
    <s v="N"/>
    <n v="30"/>
    <n v="2.5"/>
    <n v="39"/>
    <x v="0"/>
    <n v="1"/>
    <n v="31"/>
    <n v="0"/>
    <n v="1873"/>
    <n v="410.65525000000002"/>
    <n v="0"/>
    <n v="0"/>
    <n v="0"/>
    <n v="0"/>
    <n v="0"/>
    <n v="0"/>
    <n v="0"/>
    <n v="0"/>
    <n v="0"/>
    <n v="0"/>
    <n v="0"/>
    <n v="0"/>
    <n v="26.5"/>
    <n v="0"/>
    <n v="0"/>
    <n v="0"/>
    <n v="0"/>
    <n v="5.9346750000000004"/>
    <n v="0"/>
    <n v="0"/>
  </r>
  <r>
    <d v="2020-05-01T00:00:00"/>
    <x v="1"/>
    <s v="P"/>
    <s v="Active"/>
    <n v="119"/>
    <x v="118"/>
    <s v="N"/>
    <x v="1"/>
    <n v="1017"/>
    <x v="1"/>
    <s v="Niederl. 1"/>
    <n v="1"/>
    <s v="Department"/>
    <s v="Supervisor"/>
    <s v="Non-Mgm."/>
    <s v="ang."/>
    <s v="M"/>
    <d v="2004-07-19T00:00:00"/>
    <m/>
    <s v=""/>
    <n v="15"/>
    <d v="1973-11-30T00:00:00"/>
    <n v="46"/>
    <s v="N"/>
    <n v="30"/>
    <n v="2.5"/>
    <n v="39"/>
    <x v="0"/>
    <n v="1"/>
    <n v="31"/>
    <n v="0"/>
    <n v="1874"/>
    <n v="410.87450000000001"/>
    <n v="0"/>
    <n v="0"/>
    <n v="0"/>
    <n v="0"/>
    <n v="0"/>
    <n v="0"/>
    <n v="0"/>
    <n v="0"/>
    <n v="0"/>
    <n v="0"/>
    <n v="0"/>
    <n v="0"/>
    <n v="26.5"/>
    <n v="0"/>
    <n v="0"/>
    <n v="0"/>
    <n v="0"/>
    <n v="5.9346750000000004"/>
    <n v="0"/>
    <n v="0"/>
  </r>
  <r>
    <d v="2020-05-01T00:00:00"/>
    <x v="1"/>
    <s v="P"/>
    <s v="Active"/>
    <n v="120"/>
    <x v="119"/>
    <s v="N"/>
    <x v="1"/>
    <n v="1017"/>
    <x v="1"/>
    <s v="Niederl. 1"/>
    <n v="1"/>
    <s v="Department"/>
    <s v="Supervisor"/>
    <s v="Non-Mgm."/>
    <s v="ang."/>
    <s v="W"/>
    <d v="2004-02-16T00:00:00"/>
    <m/>
    <s v=""/>
    <n v="15"/>
    <d v="1979-11-06T00:00:00"/>
    <n v="40"/>
    <s v="N"/>
    <n v="18"/>
    <n v="1.5"/>
    <n v="12"/>
    <x v="0"/>
    <n v="0.30769230769230771"/>
    <n v="31"/>
    <n v="0"/>
    <n v="1875"/>
    <n v="411.09375"/>
    <n v="0"/>
    <n v="0"/>
    <n v="0"/>
    <n v="0"/>
    <n v="0"/>
    <n v="0"/>
    <n v="0"/>
    <n v="0"/>
    <n v="0"/>
    <n v="0"/>
    <n v="0"/>
    <n v="0"/>
    <n v="26.5"/>
    <n v="0"/>
    <n v="0"/>
    <n v="0"/>
    <n v="0"/>
    <n v="5.9346750000000004"/>
    <n v="0"/>
    <n v="0"/>
  </r>
  <r>
    <d v="2020-05-01T00:00:00"/>
    <x v="1"/>
    <s v="P"/>
    <s v="Active"/>
    <n v="121"/>
    <x v="120"/>
    <s v="Y"/>
    <x v="16"/>
    <n v="1049"/>
    <x v="3"/>
    <s v="Niederl. 8"/>
    <n v="0.5"/>
    <s v="Department"/>
    <s v="Supervisor"/>
    <s v="Non-Mgm."/>
    <s v="ang."/>
    <s v="W"/>
    <d v="2004-09-01T00:00:00"/>
    <m/>
    <s v=""/>
    <n v="15"/>
    <d v="1987-08-27T00:00:00"/>
    <n v="32"/>
    <s v="J"/>
    <n v="30"/>
    <n v="2.5"/>
    <n v="20"/>
    <x v="0"/>
    <n v="0.25641025641025639"/>
    <n v="31"/>
    <n v="0"/>
    <n v="1876"/>
    <n v="411.31300000000005"/>
    <n v="0"/>
    <n v="0"/>
    <n v="0"/>
    <n v="0"/>
    <n v="0"/>
    <n v="0"/>
    <n v="0"/>
    <n v="0"/>
    <n v="0"/>
    <n v="0"/>
    <n v="211.04999999999998"/>
    <n v="85.983333333333348"/>
    <n v="13.25"/>
    <n v="0"/>
    <n v="0"/>
    <n v="0"/>
    <n v="0"/>
    <n v="69.487952499999992"/>
    <n v="0"/>
    <n v="0"/>
  </r>
  <r>
    <d v="2020-05-01T00:00:00"/>
    <x v="1"/>
    <s v="P"/>
    <s v="Active"/>
    <n v="121"/>
    <x v="120"/>
    <s v="Y"/>
    <x v="16"/>
    <n v="1056"/>
    <x v="2"/>
    <s v="Niederl. 7"/>
    <n v="0.5"/>
    <s v="Department"/>
    <s v="Supervisor"/>
    <s v="Non-Mgm."/>
    <s v="ang."/>
    <s v="W"/>
    <d v="2004-09-01T00:00:00"/>
    <m/>
    <s v=""/>
    <n v="15"/>
    <d v="1987-08-27T00:00:00"/>
    <n v="32"/>
    <s v="J"/>
    <n v="30"/>
    <n v="2.5"/>
    <n v="20"/>
    <x v="0"/>
    <n v="0.25641025641025639"/>
    <n v="31"/>
    <n v="0"/>
    <n v="1877"/>
    <n v="411.53224999999998"/>
    <n v="0"/>
    <n v="0"/>
    <n v="0"/>
    <n v="0"/>
    <n v="0"/>
    <n v="0"/>
    <n v="0"/>
    <n v="0"/>
    <n v="0"/>
    <n v="0"/>
    <n v="211.16249999999999"/>
    <n v="86.029166666666669"/>
    <n v="13.25"/>
    <n v="0"/>
    <n v="0"/>
    <n v="0"/>
    <n v="0"/>
    <n v="69.523411249999995"/>
    <n v="0"/>
    <n v="0"/>
  </r>
  <r>
    <d v="2020-05-01T00:00:00"/>
    <x v="1"/>
    <s v="P"/>
    <s v="Active"/>
    <n v="122"/>
    <x v="121"/>
    <s v="N"/>
    <x v="21"/>
    <n v="1086"/>
    <x v="0"/>
    <s v="Niederl. 3"/>
    <n v="1"/>
    <s v="Department"/>
    <s v="Supervisor"/>
    <s v="Non-Mgm."/>
    <s v="ang."/>
    <s v="M"/>
    <d v="2004-10-01T00:00:00"/>
    <m/>
    <s v=""/>
    <n v="15"/>
    <d v="1971-06-10T00:00:00"/>
    <n v="48"/>
    <s v="N"/>
    <n v="30"/>
    <n v="2.5"/>
    <n v="39"/>
    <x v="0"/>
    <n v="1"/>
    <n v="31"/>
    <n v="0"/>
    <n v="1878"/>
    <n v="411.75150000000002"/>
    <n v="0"/>
    <n v="0"/>
    <n v="0"/>
    <n v="0"/>
    <n v="0"/>
    <n v="0"/>
    <n v="0"/>
    <n v="0"/>
    <n v="0"/>
    <n v="0"/>
    <n v="0"/>
    <n v="0"/>
    <n v="26.5"/>
    <n v="0"/>
    <n v="0"/>
    <n v="0"/>
    <n v="0"/>
    <n v="5.9346750000000004"/>
    <n v="0"/>
    <n v="0"/>
  </r>
  <r>
    <d v="2020-05-01T00:00:00"/>
    <x v="1"/>
    <s v="P"/>
    <s v="Active"/>
    <n v="123"/>
    <x v="122"/>
    <s v="N"/>
    <x v="40"/>
    <n v="1001"/>
    <x v="1"/>
    <s v="Niederl. 1"/>
    <n v="1"/>
    <s v="Department"/>
    <s v="Supervisor"/>
    <s v="Manager"/>
    <s v="ang."/>
    <s v="M"/>
    <d v="2005-01-10T00:00:00"/>
    <m/>
    <s v=""/>
    <n v="15"/>
    <d v="1961-06-21T00:00:00"/>
    <n v="58"/>
    <s v="N"/>
    <n v="30"/>
    <n v="2.5"/>
    <n v="39"/>
    <x v="0"/>
    <n v="1"/>
    <n v="31"/>
    <n v="0"/>
    <n v="1879"/>
    <n v="411.97075000000001"/>
    <n v="0"/>
    <n v="0"/>
    <n v="0"/>
    <n v="0"/>
    <n v="0"/>
    <n v="0"/>
    <n v="0"/>
    <n v="0"/>
    <n v="0"/>
    <n v="0"/>
    <n v="0"/>
    <n v="0"/>
    <n v="26.5"/>
    <n v="0"/>
    <n v="0"/>
    <n v="0"/>
    <n v="0"/>
    <n v="5.9346750000000004"/>
    <n v="0"/>
    <n v="23.726666666666667"/>
  </r>
  <r>
    <d v="2020-05-01T00:00:00"/>
    <x v="1"/>
    <s v="P"/>
    <s v="Active"/>
    <n v="124"/>
    <x v="123"/>
    <s v="N"/>
    <x v="22"/>
    <n v="1053"/>
    <x v="3"/>
    <s v="Niederl. 8"/>
    <n v="1"/>
    <s v="Department"/>
    <s v="Supervisor"/>
    <s v="Non-Mgm."/>
    <s v="ang."/>
    <s v="M"/>
    <d v="2005-02-01T00:00:00"/>
    <m/>
    <s v=""/>
    <n v="14"/>
    <d v="1958-11-05T00:00:00"/>
    <n v="61"/>
    <s v="J"/>
    <n v="30"/>
    <n v="2.5"/>
    <n v="39"/>
    <x v="0"/>
    <n v="1"/>
    <n v="31"/>
    <n v="0"/>
    <n v="1880"/>
    <n v="412.19"/>
    <n v="0"/>
    <n v="0"/>
    <n v="0"/>
    <n v="0"/>
    <n v="0"/>
    <n v="0"/>
    <n v="0"/>
    <n v="0"/>
    <n v="0"/>
    <n v="0"/>
    <n v="108.46153846153847"/>
    <n v="86.166666666666671"/>
    <n v="26.5"/>
    <n v="0"/>
    <n v="0"/>
    <n v="0"/>
    <n v="0"/>
    <n v="49.521661538461544"/>
    <n v="0"/>
    <n v="23.726666666666667"/>
  </r>
  <r>
    <d v="2020-05-01T00:00:00"/>
    <x v="1"/>
    <s v="P"/>
    <s v="Active"/>
    <n v="125"/>
    <x v="124"/>
    <s v="N"/>
    <x v="41"/>
    <n v="1006"/>
    <x v="1"/>
    <s v="Niederl. 1"/>
    <n v="1"/>
    <s v="Department"/>
    <s v="Supervisor"/>
    <s v="Manager"/>
    <s v="ang."/>
    <s v="M"/>
    <d v="1989-10-02T00:00:00"/>
    <m/>
    <s v=""/>
    <n v="30"/>
    <d v="1968-09-21T00:00:00"/>
    <n v="51"/>
    <s v="N"/>
    <n v="30"/>
    <n v="2.5"/>
    <n v="39"/>
    <x v="0"/>
    <n v="1"/>
    <n v="31"/>
    <n v="0"/>
    <n v="1881"/>
    <n v="412.40925000000004"/>
    <n v="0"/>
    <n v="0"/>
    <n v="0"/>
    <n v="0"/>
    <n v="0"/>
    <n v="0"/>
    <n v="0"/>
    <n v="0"/>
    <n v="0"/>
    <n v="0"/>
    <n v="0"/>
    <n v="0"/>
    <n v="26.5"/>
    <n v="0"/>
    <n v="0"/>
    <n v="0"/>
    <n v="0"/>
    <n v="5.9346750000000004"/>
    <n v="0"/>
    <n v="0"/>
  </r>
  <r>
    <d v="2020-05-01T00:00:00"/>
    <x v="1"/>
    <s v="P"/>
    <s v="Active"/>
    <n v="126"/>
    <x v="125"/>
    <s v="N"/>
    <x v="22"/>
    <n v="1023"/>
    <x v="7"/>
    <s v="Niederl. 9"/>
    <n v="1"/>
    <s v="Department"/>
    <s v="Supervisor"/>
    <s v="Non-Mgm."/>
    <s v="ang."/>
    <s v="M"/>
    <d v="2005-07-01T00:00:00"/>
    <m/>
    <s v=""/>
    <n v="14"/>
    <d v="1978-01-16T00:00:00"/>
    <n v="42"/>
    <s v="J"/>
    <n v="30"/>
    <n v="2.5"/>
    <n v="39"/>
    <x v="0"/>
    <n v="1"/>
    <n v="31"/>
    <n v="0"/>
    <n v="1882"/>
    <n v="412.62850000000003"/>
    <n v="0"/>
    <n v="0"/>
    <n v="0"/>
    <n v="0"/>
    <n v="0"/>
    <n v="0"/>
    <n v="0"/>
    <n v="0"/>
    <n v="0"/>
    <n v="0"/>
    <n v="108.57692307692308"/>
    <n v="86.25833333333334"/>
    <n v="26.5"/>
    <n v="0"/>
    <n v="0"/>
    <n v="0"/>
    <n v="0"/>
    <n v="49.568030673076926"/>
    <n v="0"/>
    <n v="23.726666666666667"/>
  </r>
  <r>
    <d v="2020-05-01T00:00:00"/>
    <x v="1"/>
    <s v="P"/>
    <s v="Active"/>
    <n v="127"/>
    <x v="126"/>
    <s v="N"/>
    <x v="31"/>
    <n v="1034"/>
    <x v="5"/>
    <s v="Niederl. 5"/>
    <n v="1"/>
    <s v="Department"/>
    <s v="Supervisor"/>
    <s v="Manager"/>
    <s v="ang."/>
    <s v="M"/>
    <d v="2005-07-01T00:00:00"/>
    <m/>
    <s v=""/>
    <n v="14"/>
    <d v="1973-01-03T00:00:00"/>
    <n v="47"/>
    <s v="N"/>
    <n v="30"/>
    <n v="2.5"/>
    <n v="39"/>
    <x v="0"/>
    <n v="1"/>
    <n v="31"/>
    <n v="0"/>
    <n v="1883"/>
    <n v="412.84775000000002"/>
    <n v="0"/>
    <n v="0"/>
    <n v="60"/>
    <n v="0"/>
    <n v="0"/>
    <n v="0"/>
    <n v="0"/>
    <n v="0"/>
    <n v="0"/>
    <n v="0"/>
    <n v="0"/>
    <n v="0"/>
    <n v="26.5"/>
    <n v="0"/>
    <n v="0"/>
    <n v="0"/>
    <n v="0"/>
    <n v="19.371675"/>
    <n v="117.04"/>
    <n v="23.726666666666667"/>
  </r>
  <r>
    <d v="2020-05-01T00:00:00"/>
    <x v="1"/>
    <s v="P"/>
    <s v="Active"/>
    <n v="128"/>
    <x v="127"/>
    <s v="N"/>
    <x v="17"/>
    <n v="1088"/>
    <x v="0"/>
    <s v="Niederl. 3"/>
    <n v="1"/>
    <s v="Department"/>
    <s v="Supervisor"/>
    <s v="Non-Mgm."/>
    <s v="ang."/>
    <s v="M"/>
    <d v="2005-08-01T00:00:00"/>
    <m/>
    <s v=""/>
    <n v="14"/>
    <d v="1971-05-10T00:00:00"/>
    <n v="48"/>
    <s v="N"/>
    <n v="30"/>
    <n v="2.5"/>
    <n v="39"/>
    <x v="0"/>
    <n v="1"/>
    <n v="31"/>
    <n v="0"/>
    <n v="1884"/>
    <n v="413.06700000000001"/>
    <n v="0"/>
    <n v="0"/>
    <n v="0"/>
    <n v="0"/>
    <n v="0"/>
    <n v="0"/>
    <n v="0"/>
    <n v="0"/>
    <n v="0"/>
    <n v="0"/>
    <n v="0"/>
    <n v="0"/>
    <n v="26.5"/>
    <n v="0"/>
    <n v="0"/>
    <n v="0"/>
    <n v="0"/>
    <n v="5.9346750000000004"/>
    <n v="0"/>
    <n v="23.726666666666667"/>
  </r>
  <r>
    <d v="2020-05-01T00:00:00"/>
    <x v="1"/>
    <s v="P"/>
    <s v="Active"/>
    <n v="129"/>
    <x v="128"/>
    <s v="N"/>
    <x v="36"/>
    <n v="1054"/>
    <x v="8"/>
    <s v="Niederl. 2"/>
    <n v="1"/>
    <s v="Department"/>
    <s v="Supervisor"/>
    <s v="Supervisor"/>
    <s v="ang."/>
    <s v="M"/>
    <d v="2005-09-01T00:00:00"/>
    <m/>
    <s v=""/>
    <n v="14"/>
    <d v="1988-10-25T00:00:00"/>
    <n v="31"/>
    <s v="N"/>
    <n v="30"/>
    <n v="2.5"/>
    <n v="39"/>
    <x v="0"/>
    <n v="1"/>
    <n v="31"/>
    <n v="0"/>
    <n v="1885"/>
    <n v="413.28625"/>
    <n v="0"/>
    <n v="0"/>
    <n v="0"/>
    <n v="0"/>
    <n v="0"/>
    <n v="0"/>
    <n v="0"/>
    <n v="0"/>
    <n v="0"/>
    <n v="0"/>
    <n v="0"/>
    <n v="0"/>
    <n v="26.5"/>
    <n v="0"/>
    <n v="0"/>
    <n v="0"/>
    <n v="0"/>
    <n v="5.9346750000000004"/>
    <n v="0"/>
    <n v="23.726666666666667"/>
  </r>
  <r>
    <d v="2020-05-01T00:00:00"/>
    <x v="1"/>
    <s v="P"/>
    <s v="Active"/>
    <n v="130"/>
    <x v="129"/>
    <s v="N"/>
    <x v="37"/>
    <n v="1005"/>
    <x v="1"/>
    <s v="Niederl. 1"/>
    <n v="1"/>
    <s v="Department"/>
    <s v="Supervisor"/>
    <s v="Non-Mgm."/>
    <s v="ang."/>
    <s v="M"/>
    <d v="2003-06-02T00:00:00"/>
    <m/>
    <s v=""/>
    <n v="16"/>
    <d v="1980-09-05T00:00:00"/>
    <n v="39"/>
    <s v="N"/>
    <n v="30"/>
    <n v="2.5"/>
    <n v="39"/>
    <x v="0"/>
    <n v="1"/>
    <n v="31"/>
    <n v="0"/>
    <n v="1886"/>
    <n v="413.50549999999998"/>
    <n v="0"/>
    <n v="0"/>
    <n v="0"/>
    <n v="0"/>
    <n v="0"/>
    <n v="0"/>
    <n v="0"/>
    <n v="0"/>
    <n v="0"/>
    <n v="0"/>
    <n v="0"/>
    <n v="0"/>
    <n v="26.5"/>
    <n v="0"/>
    <n v="0"/>
    <n v="0"/>
    <n v="0"/>
    <n v="5.9346750000000004"/>
    <n v="0"/>
    <n v="0"/>
  </r>
  <r>
    <d v="2020-05-01T00:00:00"/>
    <x v="1"/>
    <s v="P"/>
    <s v="Active"/>
    <n v="131"/>
    <x v="130"/>
    <s v="N"/>
    <x v="31"/>
    <n v="1052"/>
    <x v="3"/>
    <s v="Niederl. 8"/>
    <n v="1"/>
    <s v="Department"/>
    <s v="Supervisor"/>
    <s v="Non-Mgm."/>
    <s v="ang."/>
    <s v="M"/>
    <d v="2005-10-01T00:00:00"/>
    <m/>
    <s v=""/>
    <n v="14"/>
    <d v="1962-12-31T00:00:00"/>
    <n v="57"/>
    <s v="N"/>
    <n v="30"/>
    <n v="2.5"/>
    <n v="39"/>
    <x v="0"/>
    <n v="1"/>
    <n v="31"/>
    <n v="0"/>
    <n v="1887"/>
    <n v="413.72475000000003"/>
    <n v="0"/>
    <n v="684.6"/>
    <n v="60"/>
    <n v="0"/>
    <n v="0"/>
    <n v="0"/>
    <n v="0"/>
    <n v="0"/>
    <n v="0"/>
    <n v="0"/>
    <n v="0"/>
    <n v="0"/>
    <n v="26.5"/>
    <n v="0"/>
    <n v="0"/>
    <n v="0"/>
    <n v="0"/>
    <n v="172.68784500000001"/>
    <n v="119.51"/>
    <n v="23.726666666666667"/>
  </r>
  <r>
    <d v="2020-05-01T00:00:00"/>
    <x v="1"/>
    <s v="P"/>
    <s v="Active"/>
    <n v="132"/>
    <x v="131"/>
    <s v="N"/>
    <x v="22"/>
    <n v="1041"/>
    <x v="4"/>
    <s v="Niederl. 6"/>
    <n v="1"/>
    <s v="Department"/>
    <s v="Supervisor"/>
    <s v="Non-Mgm."/>
    <s v="ang."/>
    <s v="M"/>
    <d v="2006-01-01T00:00:00"/>
    <m/>
    <s v=""/>
    <n v="14"/>
    <d v="1966-07-17T00:00:00"/>
    <n v="53"/>
    <s v="J"/>
    <n v="35"/>
    <n v="2.9166666666666665"/>
    <n v="39"/>
    <x v="0"/>
    <n v="1"/>
    <n v="31"/>
    <n v="0"/>
    <n v="1888"/>
    <n v="413.94400000000002"/>
    <n v="0"/>
    <n v="0"/>
    <n v="0"/>
    <n v="0"/>
    <n v="0"/>
    <n v="0"/>
    <n v="0"/>
    <n v="0"/>
    <n v="0"/>
    <n v="0"/>
    <n v="127.07692307692308"/>
    <n v="86.533333333333346"/>
    <n v="26.5"/>
    <n v="0"/>
    <n v="0"/>
    <n v="0"/>
    <n v="0"/>
    <n v="53.772691923076927"/>
    <n v="0"/>
    <n v="0"/>
  </r>
  <r>
    <d v="2020-05-01T00:00:00"/>
    <x v="1"/>
    <s v="P"/>
    <s v="Active"/>
    <n v="133"/>
    <x v="132"/>
    <s v="N"/>
    <x v="9"/>
    <n v="1087"/>
    <x v="0"/>
    <s v="Niederl. 3"/>
    <n v="1"/>
    <s v="Department"/>
    <s v="Supervisor"/>
    <s v="Non-Mgm."/>
    <s v="ang."/>
    <s v="M"/>
    <d v="2006-05-01T00:00:00"/>
    <m/>
    <s v=""/>
    <n v="13"/>
    <d v="1974-09-25T00:00:00"/>
    <n v="45"/>
    <s v="N"/>
    <n v="30"/>
    <n v="2.5"/>
    <n v="39"/>
    <x v="0"/>
    <n v="1"/>
    <n v="31"/>
    <n v="0"/>
    <n v="1889"/>
    <n v="414.16325000000001"/>
    <n v="0"/>
    <n v="0"/>
    <n v="0"/>
    <n v="0"/>
    <n v="0"/>
    <n v="0"/>
    <n v="0"/>
    <n v="0"/>
    <n v="0"/>
    <n v="0"/>
    <n v="0"/>
    <n v="0"/>
    <n v="26.5"/>
    <n v="0"/>
    <n v="0"/>
    <n v="0"/>
    <n v="0"/>
    <n v="5.9346750000000004"/>
    <n v="0"/>
    <n v="0"/>
  </r>
  <r>
    <d v="2020-05-01T00:00:00"/>
    <x v="1"/>
    <s v="P"/>
    <s v="Active"/>
    <n v="134"/>
    <x v="133"/>
    <s v="N"/>
    <x v="42"/>
    <n v="1076"/>
    <x v="0"/>
    <s v="Niederl. 3"/>
    <n v="1"/>
    <s v="Department"/>
    <s v="Supervisor"/>
    <s v="Manager"/>
    <s v="ang."/>
    <s v="M"/>
    <d v="2006-06-01T00:00:00"/>
    <m/>
    <s v=""/>
    <n v="13"/>
    <d v="1979-11-30T00:00:00"/>
    <n v="40"/>
    <s v="N"/>
    <n v="30"/>
    <n v="2.5"/>
    <n v="39"/>
    <x v="0"/>
    <n v="1"/>
    <n v="31"/>
    <n v="0"/>
    <n v="1890"/>
    <n v="414.38250000000005"/>
    <n v="0"/>
    <n v="0"/>
    <n v="0"/>
    <n v="0"/>
    <n v="0"/>
    <n v="0"/>
    <n v="0"/>
    <n v="0"/>
    <n v="0"/>
    <n v="0"/>
    <n v="0"/>
    <n v="0"/>
    <n v="26.5"/>
    <n v="0"/>
    <n v="0"/>
    <n v="0"/>
    <n v="0"/>
    <n v="5.9346750000000004"/>
    <n v="168.83019999999999"/>
    <n v="0"/>
  </r>
  <r>
    <d v="2020-05-01T00:00:00"/>
    <x v="1"/>
    <s v="P"/>
    <s v="Active"/>
    <n v="135"/>
    <x v="134"/>
    <s v="N"/>
    <x v="31"/>
    <n v="1052"/>
    <x v="3"/>
    <s v="Niederl. 8"/>
    <n v="1"/>
    <s v="Department"/>
    <s v="Supervisor"/>
    <s v="Non-Mgm."/>
    <s v="ang."/>
    <s v="M"/>
    <d v="2006-07-01T00:00:00"/>
    <m/>
    <s v=""/>
    <n v="13"/>
    <d v="1966-11-12T00:00:00"/>
    <n v="53"/>
    <s v="J"/>
    <n v="30"/>
    <n v="2.5"/>
    <n v="39"/>
    <x v="0"/>
    <n v="1"/>
    <n v="31"/>
    <n v="0"/>
    <n v="1891"/>
    <n v="414.60175000000004"/>
    <n v="0"/>
    <n v="0"/>
    <n v="60"/>
    <n v="0"/>
    <n v="1666.67"/>
    <n v="0"/>
    <n v="0"/>
    <n v="0"/>
    <n v="0"/>
    <n v="0"/>
    <n v="109.09615384615384"/>
    <n v="86.670833333333348"/>
    <n v="26.5"/>
    <n v="0"/>
    <n v="0"/>
    <n v="0"/>
    <n v="0"/>
    <n v="436.46443827884616"/>
    <n v="102.98"/>
    <n v="0"/>
  </r>
  <r>
    <d v="2020-05-01T00:00:00"/>
    <x v="1"/>
    <s v="P"/>
    <s v="Active"/>
    <n v="136"/>
    <x v="135"/>
    <s v="N"/>
    <x v="22"/>
    <n v="1047"/>
    <x v="9"/>
    <s v="Niederl. 4"/>
    <n v="1"/>
    <s v="Department"/>
    <s v="Supervisor"/>
    <s v="Non-Mgm."/>
    <s v="ang."/>
    <s v="M"/>
    <d v="2006-07-01T00:00:00"/>
    <m/>
    <s v=""/>
    <n v="13"/>
    <d v="1964-01-29T00:00:00"/>
    <n v="55"/>
    <s v="J"/>
    <n v="30"/>
    <n v="2.5"/>
    <n v="39"/>
    <x v="0"/>
    <n v="1"/>
    <n v="31"/>
    <n v="0"/>
    <n v="1892"/>
    <n v="414.82100000000003"/>
    <n v="0"/>
    <n v="0"/>
    <n v="0"/>
    <n v="0"/>
    <n v="0"/>
    <n v="0"/>
    <n v="0"/>
    <n v="0"/>
    <n v="0"/>
    <n v="0"/>
    <n v="109.15384615384615"/>
    <n v="86.716666666666669"/>
    <n v="26.5"/>
    <n v="0"/>
    <n v="0"/>
    <n v="0"/>
    <n v="0"/>
    <n v="49.799876346153852"/>
    <n v="0"/>
    <n v="0"/>
  </r>
  <r>
    <d v="2020-05-01T00:00:00"/>
    <x v="1"/>
    <s v="P"/>
    <s v="Active"/>
    <n v="137"/>
    <x v="136"/>
    <s v="N"/>
    <x v="22"/>
    <n v="1060"/>
    <x v="2"/>
    <s v="Niederl. 7"/>
    <n v="1"/>
    <s v="Department"/>
    <s v="Supervisor"/>
    <s v="Non-Mgm."/>
    <s v="ang."/>
    <s v="M"/>
    <d v="2006-08-21T00:00:00"/>
    <m/>
    <s v=""/>
    <n v="13"/>
    <d v="1988-05-17T00:00:00"/>
    <n v="31"/>
    <s v="J"/>
    <n v="30"/>
    <n v="2.5"/>
    <n v="39"/>
    <x v="0"/>
    <n v="1"/>
    <n v="31"/>
    <n v="0"/>
    <n v="1893"/>
    <n v="415.04025000000001"/>
    <n v="0"/>
    <n v="0"/>
    <n v="0"/>
    <n v="0"/>
    <n v="0"/>
    <n v="0"/>
    <n v="0"/>
    <n v="0"/>
    <n v="0"/>
    <n v="0"/>
    <n v="109.21153846153845"/>
    <n v="86.762500000000003"/>
    <n v="26.5"/>
    <n v="0"/>
    <n v="0"/>
    <n v="0"/>
    <n v="0"/>
    <n v="49.823060913461539"/>
    <n v="0"/>
    <n v="0"/>
  </r>
  <r>
    <d v="2020-05-01T00:00:00"/>
    <x v="1"/>
    <s v="P"/>
    <s v="Active"/>
    <n v="138"/>
    <x v="137"/>
    <s v="Y"/>
    <x v="15"/>
    <n v="1026"/>
    <x v="6"/>
    <s v="Niederl. 10"/>
    <n v="0.5"/>
    <s v="Department"/>
    <s v="Supervisor"/>
    <s v="Manager"/>
    <s v="ang."/>
    <s v="W"/>
    <d v="2006-09-01T00:00:00"/>
    <m/>
    <s v=""/>
    <n v="13"/>
    <d v="1989-06-26T00:00:00"/>
    <n v="30"/>
    <s v="N"/>
    <n v="30"/>
    <n v="2.5"/>
    <n v="39"/>
    <x v="0"/>
    <n v="0.5"/>
    <n v="31"/>
    <n v="0"/>
    <n v="1894"/>
    <n v="415.2595"/>
    <n v="0"/>
    <n v="0"/>
    <n v="0"/>
    <n v="0"/>
    <n v="175"/>
    <n v="0"/>
    <n v="0"/>
    <n v="0"/>
    <n v="0"/>
    <n v="0"/>
    <n v="0"/>
    <n v="0"/>
    <n v="13.25"/>
    <n v="0"/>
    <n v="0"/>
    <n v="0"/>
    <n v="0"/>
    <n v="42.158587500000003"/>
    <n v="45.994249999999994"/>
    <n v="0"/>
  </r>
  <r>
    <d v="2020-05-01T00:00:00"/>
    <x v="1"/>
    <s v="P"/>
    <s v="Active"/>
    <n v="138"/>
    <x v="137"/>
    <s v="Y"/>
    <x v="15"/>
    <n v="1020"/>
    <x v="7"/>
    <s v="Niederl. 9"/>
    <n v="0.5"/>
    <s v="Department"/>
    <s v="Supervisor"/>
    <s v="Manager"/>
    <s v="ang."/>
    <s v="W"/>
    <d v="2006-09-01T00:00:00"/>
    <m/>
    <s v=""/>
    <n v="13"/>
    <d v="1989-06-26T00:00:00"/>
    <n v="30"/>
    <s v="N"/>
    <n v="30"/>
    <n v="2.5"/>
    <n v="39"/>
    <x v="0"/>
    <n v="0.5"/>
    <n v="31"/>
    <n v="0"/>
    <n v="1895"/>
    <n v="415.47874999999999"/>
    <n v="0"/>
    <n v="0"/>
    <n v="0"/>
    <n v="0"/>
    <n v="175"/>
    <n v="0"/>
    <n v="0"/>
    <n v="0"/>
    <n v="0"/>
    <n v="0"/>
    <n v="0"/>
    <n v="0"/>
    <n v="13.25"/>
    <n v="0"/>
    <n v="0"/>
    <n v="0"/>
    <n v="0"/>
    <n v="42.158587500000003"/>
    <n v="45.994249999999994"/>
    <n v="0"/>
  </r>
  <r>
    <d v="2020-05-01T00:00:00"/>
    <x v="1"/>
    <s v="P"/>
    <s v="Active"/>
    <n v="139"/>
    <x v="138"/>
    <s v="Y"/>
    <x v="20"/>
    <n v="1058"/>
    <x v="2"/>
    <s v="Niederl. 7"/>
    <n v="0.5"/>
    <s v="Department"/>
    <s v="Supervisor"/>
    <s v="Non-Mgm."/>
    <s v="ang."/>
    <s v="W"/>
    <d v="2006-09-01T00:00:00"/>
    <m/>
    <s v=""/>
    <n v="13"/>
    <d v="1989-04-20T00:00:00"/>
    <n v="30"/>
    <s v="J"/>
    <n v="30"/>
    <n v="2.5"/>
    <n v="39"/>
    <x v="0"/>
    <n v="0.5"/>
    <n v="31"/>
    <n v="0"/>
    <n v="1896"/>
    <n v="415.69799999999998"/>
    <n v="0"/>
    <n v="0"/>
    <n v="0"/>
    <n v="0"/>
    <n v="0"/>
    <n v="0"/>
    <n v="0"/>
    <n v="0"/>
    <n v="0"/>
    <n v="0"/>
    <n v="109.38461538461539"/>
    <n v="86.9"/>
    <n v="13.25"/>
    <n v="0"/>
    <n v="0"/>
    <n v="0"/>
    <n v="0"/>
    <n v="46.925277115384617"/>
    <n v="0"/>
    <n v="0"/>
  </r>
  <r>
    <d v="2020-05-01T00:00:00"/>
    <x v="1"/>
    <s v="P"/>
    <s v="Active"/>
    <n v="139"/>
    <x v="138"/>
    <s v="Y"/>
    <x v="20"/>
    <n v="1051"/>
    <x v="3"/>
    <s v="Niederl. 8"/>
    <n v="0.5"/>
    <s v="Department"/>
    <s v="Supervisor"/>
    <s v="Non-Mgm."/>
    <s v="ang."/>
    <s v="W"/>
    <d v="2006-09-01T00:00:00"/>
    <m/>
    <s v=""/>
    <n v="13"/>
    <d v="1989-04-20T00:00:00"/>
    <n v="30"/>
    <s v="J"/>
    <n v="30"/>
    <n v="2.5"/>
    <n v="39"/>
    <x v="0"/>
    <n v="0.5"/>
    <n v="31"/>
    <n v="0"/>
    <n v="1897"/>
    <n v="415.91725000000002"/>
    <n v="0"/>
    <n v="0"/>
    <n v="0"/>
    <n v="0"/>
    <n v="0"/>
    <n v="0"/>
    <n v="0"/>
    <n v="0"/>
    <n v="0"/>
    <n v="0"/>
    <n v="109.44230769230769"/>
    <n v="86.94583333333334"/>
    <n v="13.25"/>
    <n v="0"/>
    <n v="0"/>
    <n v="0"/>
    <n v="0"/>
    <n v="46.948461682692312"/>
    <n v="0"/>
    <n v="0"/>
  </r>
  <r>
    <d v="2020-05-01T00:00:00"/>
    <x v="1"/>
    <s v="P"/>
    <s v="Active"/>
    <n v="140"/>
    <x v="139"/>
    <s v="N"/>
    <x v="40"/>
    <n v="1001"/>
    <x v="1"/>
    <s v="Niederl. 1"/>
    <n v="1"/>
    <s v="Department"/>
    <s v="Supervisor"/>
    <s v="Non-Mgm."/>
    <s v="ang."/>
    <s v="M"/>
    <d v="2006-09-15T00:00:00"/>
    <m/>
    <s v=""/>
    <n v="13"/>
    <d v="1969-11-03T00:00:00"/>
    <n v="50"/>
    <s v="N"/>
    <n v="30"/>
    <n v="2.5"/>
    <n v="39"/>
    <x v="0"/>
    <n v="1"/>
    <n v="31"/>
    <n v="0"/>
    <n v="1898"/>
    <n v="416.13650000000001"/>
    <n v="0"/>
    <n v="0"/>
    <n v="0"/>
    <n v="0"/>
    <n v="0"/>
    <n v="0"/>
    <n v="0"/>
    <n v="0"/>
    <n v="0"/>
    <n v="0"/>
    <n v="0"/>
    <n v="0"/>
    <n v="26.5"/>
    <n v="0"/>
    <n v="0"/>
    <n v="0"/>
    <n v="0"/>
    <n v="5.9346750000000004"/>
    <n v="0"/>
    <n v="0"/>
  </r>
  <r>
    <d v="2020-05-01T00:00:00"/>
    <x v="1"/>
    <s v="P"/>
    <s v="Active"/>
    <n v="141"/>
    <x v="140"/>
    <s v="N"/>
    <x v="43"/>
    <n v="1096"/>
    <x v="0"/>
    <s v="Niederl. 3"/>
    <n v="1"/>
    <s v="Department"/>
    <s v="Supervisor"/>
    <s v="Non-Mgm."/>
    <s v="ang."/>
    <s v="M"/>
    <d v="2006-10-01T00:00:00"/>
    <m/>
    <s v=""/>
    <n v="13"/>
    <d v="1968-07-20T00:00:00"/>
    <n v="51"/>
    <s v="N"/>
    <n v="30"/>
    <n v="2.5"/>
    <n v="39"/>
    <x v="0"/>
    <n v="1"/>
    <n v="31"/>
    <n v="0"/>
    <n v="1899"/>
    <n v="416.35575000000006"/>
    <n v="0"/>
    <n v="0"/>
    <n v="0"/>
    <n v="0"/>
    <n v="0"/>
    <n v="0"/>
    <n v="0"/>
    <n v="0"/>
    <n v="0"/>
    <n v="0"/>
    <n v="0"/>
    <n v="0"/>
    <n v="26.5"/>
    <n v="0"/>
    <n v="0"/>
    <n v="0"/>
    <n v="0"/>
    <n v="5.9346750000000004"/>
    <n v="0"/>
    <n v="0"/>
  </r>
  <r>
    <d v="2020-05-01T00:00:00"/>
    <x v="1"/>
    <s v="P"/>
    <s v="Active"/>
    <n v="142"/>
    <x v="141"/>
    <s v="N"/>
    <x v="5"/>
    <n v="1093"/>
    <x v="0"/>
    <s v="Niederl. 3"/>
    <n v="1"/>
    <s v="Department"/>
    <s v="Supervisor"/>
    <s v="Non-Mgm."/>
    <s v="ang."/>
    <s v="M"/>
    <d v="2006-05-08T00:00:00"/>
    <m/>
    <s v=""/>
    <n v="13"/>
    <d v="1963-06-14T00:00:00"/>
    <n v="56"/>
    <s v="N"/>
    <n v="30"/>
    <n v="2.5"/>
    <n v="39"/>
    <x v="0"/>
    <n v="1"/>
    <n v="31"/>
    <n v="0"/>
    <n v="1900"/>
    <n v="416.57500000000005"/>
    <n v="0"/>
    <n v="0"/>
    <n v="0"/>
    <n v="0"/>
    <n v="0"/>
    <n v="0"/>
    <n v="0"/>
    <n v="0"/>
    <n v="0"/>
    <n v="0"/>
    <n v="0"/>
    <n v="0"/>
    <n v="26.5"/>
    <n v="0"/>
    <n v="0"/>
    <n v="0"/>
    <n v="0"/>
    <n v="5.9346750000000004"/>
    <n v="0"/>
    <n v="0"/>
  </r>
  <r>
    <d v="2020-05-01T00:00:00"/>
    <x v="1"/>
    <s v="P"/>
    <s v="Active"/>
    <n v="143"/>
    <x v="142"/>
    <s v="N"/>
    <x v="31"/>
    <n v="1040"/>
    <x v="4"/>
    <s v="Niederl. 6"/>
    <n v="1"/>
    <s v="Department"/>
    <s v="Supervisor"/>
    <s v="Non-Mgm."/>
    <s v="ang."/>
    <s v="M"/>
    <d v="2006-11-01T00:00:00"/>
    <m/>
    <s v=""/>
    <n v="13"/>
    <d v="1982-06-01T00:00:00"/>
    <n v="37"/>
    <s v="J"/>
    <n v="30"/>
    <n v="2.5"/>
    <n v="39"/>
    <x v="0"/>
    <n v="1"/>
    <n v="31"/>
    <n v="0"/>
    <n v="1901"/>
    <n v="416.79425000000003"/>
    <n v="0"/>
    <n v="0"/>
    <n v="60"/>
    <n v="0"/>
    <n v="807.91"/>
    <n v="0"/>
    <n v="0"/>
    <n v="0"/>
    <n v="0"/>
    <n v="0"/>
    <n v="109.67307692307692"/>
    <n v="87.129166666666663"/>
    <n v="26.5"/>
    <n v="0"/>
    <n v="0"/>
    <n v="0"/>
    <n v="0"/>
    <n v="244.37698195192309"/>
    <n v="101.08"/>
    <n v="0"/>
  </r>
  <r>
    <d v="2020-05-01T00:00:00"/>
    <x v="1"/>
    <s v="P"/>
    <s v="Active"/>
    <n v="144"/>
    <x v="143"/>
    <s v="N"/>
    <x v="31"/>
    <n v="1052"/>
    <x v="3"/>
    <s v="Niederl. 8"/>
    <n v="1"/>
    <s v="Department"/>
    <s v="Supervisor"/>
    <s v="Non-Mgm."/>
    <s v="ang."/>
    <s v="M"/>
    <d v="2007-01-01T00:00:00"/>
    <m/>
    <s v=""/>
    <n v="13"/>
    <d v="1973-11-14T00:00:00"/>
    <n v="46"/>
    <s v="J"/>
    <n v="30"/>
    <n v="2.5"/>
    <n v="39"/>
    <x v="0"/>
    <n v="1"/>
    <n v="31"/>
    <n v="0"/>
    <n v="1902"/>
    <n v="417.01350000000002"/>
    <n v="0"/>
    <n v="0"/>
    <n v="30"/>
    <n v="0"/>
    <n v="0"/>
    <n v="0"/>
    <n v="0"/>
    <n v="0"/>
    <n v="0"/>
    <n v="0"/>
    <n v="109.73076923076923"/>
    <n v="87.175000000000011"/>
    <n v="26.5"/>
    <n v="0"/>
    <n v="0"/>
    <n v="0"/>
    <n v="0"/>
    <n v="56.750222019230776"/>
    <n v="99.18"/>
    <n v="0"/>
  </r>
  <r>
    <d v="2020-05-01T00:00:00"/>
    <x v="1"/>
    <s v="P"/>
    <s v="Active"/>
    <n v="145"/>
    <x v="144"/>
    <s v="N"/>
    <x v="36"/>
    <n v="1054"/>
    <x v="8"/>
    <s v="Niederl. 2"/>
    <n v="1"/>
    <s v="Department"/>
    <s v="Supervisor"/>
    <s v="Non-Mgm."/>
    <s v="ang."/>
    <s v="M"/>
    <d v="2007-02-01T00:00:00"/>
    <m/>
    <s v=""/>
    <n v="12"/>
    <d v="1961-12-07T00:00:00"/>
    <n v="58"/>
    <s v="N"/>
    <n v="30"/>
    <n v="2.5"/>
    <n v="39"/>
    <x v="0"/>
    <n v="1"/>
    <n v="31"/>
    <n v="0"/>
    <n v="1903"/>
    <n v="417.23275000000001"/>
    <n v="0"/>
    <n v="0"/>
    <n v="0"/>
    <n v="0"/>
    <n v="0"/>
    <n v="0"/>
    <n v="0"/>
    <n v="0"/>
    <n v="0"/>
    <n v="0"/>
    <n v="0"/>
    <n v="0"/>
    <n v="26.5"/>
    <n v="0"/>
    <n v="0"/>
    <n v="0"/>
    <n v="0"/>
    <n v="5.9346750000000004"/>
    <n v="0"/>
    <n v="0"/>
  </r>
  <r>
    <d v="2020-05-01T00:00:00"/>
    <x v="1"/>
    <s v="P"/>
    <s v="Active"/>
    <n v="146"/>
    <x v="145"/>
    <s v="N"/>
    <x v="22"/>
    <n v="1047"/>
    <x v="9"/>
    <s v="Niederl. 4"/>
    <n v="1"/>
    <s v="Department"/>
    <s v="Supervisor"/>
    <s v="Non-Mgm."/>
    <s v="ang."/>
    <s v="M"/>
    <d v="2007-02-01T00:00:00"/>
    <m/>
    <s v=""/>
    <n v="12"/>
    <d v="1968-11-22T00:00:00"/>
    <n v="51"/>
    <s v="J"/>
    <n v="30"/>
    <n v="2.5"/>
    <n v="39"/>
    <x v="0"/>
    <n v="1"/>
    <n v="31"/>
    <n v="0"/>
    <n v="1904"/>
    <n v="417.452"/>
    <n v="0"/>
    <n v="0"/>
    <n v="0"/>
    <n v="0"/>
    <n v="0"/>
    <n v="0"/>
    <n v="0"/>
    <n v="0"/>
    <n v="0"/>
    <n v="0"/>
    <n v="109.84615384615385"/>
    <n v="87.266666666666666"/>
    <n v="26.5"/>
    <n v="0"/>
    <n v="0"/>
    <n v="0"/>
    <n v="0"/>
    <n v="50.07809115384616"/>
    <n v="0"/>
    <n v="0"/>
  </r>
  <r>
    <d v="2020-05-01T00:00:00"/>
    <x v="1"/>
    <s v="P"/>
    <s v="Active"/>
    <n v="147"/>
    <x v="146"/>
    <s v="N"/>
    <x v="16"/>
    <n v="1049"/>
    <x v="3"/>
    <s v="Niederl. 8"/>
    <n v="1"/>
    <s v="Department"/>
    <s v="Supervisor"/>
    <s v="Manager"/>
    <s v="ang."/>
    <s v="M"/>
    <d v="2007-04-01T00:00:00"/>
    <m/>
    <s v=""/>
    <n v="12"/>
    <d v="1975-02-01T00:00:00"/>
    <n v="44"/>
    <s v="N"/>
    <n v="30"/>
    <n v="2.5"/>
    <n v="39"/>
    <x v="0"/>
    <n v="1"/>
    <n v="31"/>
    <n v="0"/>
    <n v="1905"/>
    <n v="417.67124999999999"/>
    <n v="0"/>
    <n v="0"/>
    <n v="30"/>
    <n v="0"/>
    <n v="0"/>
    <n v="0"/>
    <n v="0"/>
    <n v="0"/>
    <n v="0"/>
    <n v="0"/>
    <n v="0"/>
    <n v="0"/>
    <n v="26.5"/>
    <n v="0"/>
    <n v="0"/>
    <n v="0"/>
    <n v="0"/>
    <n v="12.653175000000001"/>
    <n v="77.900000000000006"/>
    <n v="0"/>
  </r>
  <r>
    <d v="2020-05-01T00:00:00"/>
    <x v="1"/>
    <s v="P"/>
    <s v="Active"/>
    <n v="148"/>
    <x v="147"/>
    <s v="N"/>
    <x v="30"/>
    <n v="1071"/>
    <x v="0"/>
    <s v="Niederl. 3"/>
    <n v="1"/>
    <s v="Department"/>
    <s v="Supervisor"/>
    <s v="Non-Mgm."/>
    <s v="ang."/>
    <s v="M"/>
    <d v="2007-07-01T00:00:00"/>
    <m/>
    <s v=""/>
    <n v="12"/>
    <d v="1972-08-08T00:00:00"/>
    <n v="47"/>
    <s v="N"/>
    <n v="30"/>
    <n v="2.5"/>
    <n v="39"/>
    <x v="0"/>
    <n v="1"/>
    <n v="31"/>
    <n v="0"/>
    <n v="1906"/>
    <n v="417.89050000000003"/>
    <n v="0"/>
    <n v="0"/>
    <n v="0"/>
    <n v="0"/>
    <n v="0"/>
    <n v="0"/>
    <n v="0"/>
    <n v="0"/>
    <n v="0"/>
    <n v="0"/>
    <n v="0"/>
    <n v="0"/>
    <n v="26.5"/>
    <n v="0"/>
    <n v="0"/>
    <n v="0"/>
    <n v="0"/>
    <n v="5.9346750000000004"/>
    <n v="0"/>
    <n v="0"/>
  </r>
  <r>
    <d v="2020-05-01T00:00:00"/>
    <x v="1"/>
    <s v="P"/>
    <s v="Active"/>
    <n v="149"/>
    <x v="148"/>
    <s v="N"/>
    <x v="17"/>
    <n v="1088"/>
    <x v="0"/>
    <s v="Niederl. 3"/>
    <n v="1"/>
    <s v="Department"/>
    <s v="Supervisor"/>
    <s v="Non-Mgm."/>
    <s v="ang."/>
    <s v="W"/>
    <d v="2007-07-01T00:00:00"/>
    <m/>
    <s v=""/>
    <n v="12"/>
    <d v="1960-04-17T00:00:00"/>
    <n v="59"/>
    <s v="N"/>
    <n v="30"/>
    <n v="2.5"/>
    <n v="39"/>
    <x v="0"/>
    <n v="1"/>
    <n v="31"/>
    <n v="0"/>
    <n v="1907"/>
    <n v="418.10975000000002"/>
    <n v="0"/>
    <n v="0"/>
    <n v="0"/>
    <n v="0"/>
    <n v="0"/>
    <n v="0"/>
    <n v="0"/>
    <n v="0"/>
    <n v="0"/>
    <n v="0"/>
    <n v="0"/>
    <n v="0"/>
    <n v="26.5"/>
    <n v="0"/>
    <n v="0"/>
    <n v="0"/>
    <n v="0"/>
    <n v="5.9346750000000004"/>
    <n v="0"/>
    <n v="0"/>
  </r>
  <r>
    <d v="2020-05-01T00:00:00"/>
    <x v="1"/>
    <s v="P"/>
    <s v="Active"/>
    <n v="150"/>
    <x v="149"/>
    <s v="N"/>
    <x v="36"/>
    <n v="1054"/>
    <x v="8"/>
    <s v="Niederl. 2"/>
    <n v="1"/>
    <s v="Department"/>
    <s v="Supervisor"/>
    <s v="Non-Mgm."/>
    <s v="ang."/>
    <s v="M"/>
    <d v="2007-09-01T00:00:00"/>
    <m/>
    <s v=""/>
    <n v="12"/>
    <d v="1956-12-27T00:00:00"/>
    <n v="63"/>
    <s v="N"/>
    <n v="30"/>
    <n v="2.5"/>
    <n v="39"/>
    <x v="0"/>
    <n v="1"/>
    <n v="31"/>
    <n v="0"/>
    <n v="1908"/>
    <n v="418.32900000000006"/>
    <n v="0"/>
    <n v="0"/>
    <n v="0"/>
    <n v="0"/>
    <n v="0"/>
    <n v="0"/>
    <n v="0"/>
    <n v="0"/>
    <n v="0"/>
    <n v="0"/>
    <n v="0"/>
    <n v="0"/>
    <n v="26.5"/>
    <n v="0"/>
    <n v="0"/>
    <n v="0"/>
    <n v="0"/>
    <n v="5.9346750000000004"/>
    <n v="0"/>
    <n v="0"/>
  </r>
  <r>
    <d v="2020-05-01T00:00:00"/>
    <x v="1"/>
    <s v="P"/>
    <s v="Active"/>
    <n v="151"/>
    <x v="150"/>
    <s v="N"/>
    <x v="34"/>
    <n v="1095"/>
    <x v="0"/>
    <s v="Niederl. 3"/>
    <n v="1"/>
    <s v="Department"/>
    <s v="Supervisor"/>
    <s v="Non-Mgm."/>
    <s v="ang."/>
    <s v="M"/>
    <d v="2007-09-01T00:00:00"/>
    <m/>
    <s v=""/>
    <n v="12"/>
    <d v="1966-09-24T00:00:00"/>
    <n v="53"/>
    <s v="N"/>
    <n v="30"/>
    <n v="2.5"/>
    <n v="39"/>
    <x v="0"/>
    <n v="1"/>
    <n v="31"/>
    <n v="0"/>
    <n v="1909"/>
    <n v="418.54825000000005"/>
    <n v="0"/>
    <n v="0"/>
    <n v="0"/>
    <n v="0"/>
    <n v="0"/>
    <n v="0"/>
    <n v="0"/>
    <n v="0"/>
    <n v="0"/>
    <n v="0"/>
    <n v="0"/>
    <n v="0"/>
    <n v="26.5"/>
    <n v="0"/>
    <n v="0"/>
    <n v="0"/>
    <n v="0"/>
    <n v="5.9346750000000004"/>
    <n v="0"/>
    <n v="0"/>
  </r>
  <r>
    <d v="2020-05-01T00:00:00"/>
    <x v="1"/>
    <s v="P"/>
    <s v="Active"/>
    <n v="152"/>
    <x v="151"/>
    <s v="Y"/>
    <x v="15"/>
    <n v="1057"/>
    <x v="2"/>
    <s v="Niederl. 7"/>
    <n v="0.5"/>
    <s v="Department"/>
    <s v="Supervisor"/>
    <s v="Non-Mgm."/>
    <s v="ang."/>
    <s v="M"/>
    <d v="2007-09-01T00:00:00"/>
    <m/>
    <s v=""/>
    <n v="12"/>
    <d v="1986-09-20T00:00:00"/>
    <n v="33"/>
    <s v="J"/>
    <n v="30"/>
    <n v="2.5"/>
    <n v="39"/>
    <x v="0"/>
    <n v="0.5"/>
    <n v="31"/>
    <n v="0"/>
    <n v="1910"/>
    <n v="418.76750000000004"/>
    <n v="0"/>
    <n v="0"/>
    <n v="0"/>
    <n v="0"/>
    <n v="0"/>
    <n v="0"/>
    <n v="0"/>
    <n v="0"/>
    <n v="0"/>
    <n v="0"/>
    <n v="110.19230769230769"/>
    <n v="87.541666666666671"/>
    <n v="13.25"/>
    <n v="0"/>
    <n v="0"/>
    <n v="0"/>
    <n v="0"/>
    <n v="47.249861057692314"/>
    <n v="52.359249999999996"/>
    <n v="0"/>
  </r>
  <r>
    <d v="2020-05-01T00:00:00"/>
    <x v="1"/>
    <s v="P"/>
    <s v="Active"/>
    <n v="152"/>
    <x v="151"/>
    <s v="Y"/>
    <x v="15"/>
    <n v="1050"/>
    <x v="3"/>
    <s v="Niederl. 8"/>
    <n v="0.5"/>
    <s v="Department"/>
    <s v="Supervisor"/>
    <s v="Non-Mgm."/>
    <s v="ang."/>
    <s v="M"/>
    <d v="2007-09-01T00:00:00"/>
    <m/>
    <s v=""/>
    <n v="12"/>
    <d v="1986-09-20T00:00:00"/>
    <n v="33"/>
    <s v="J"/>
    <n v="30"/>
    <n v="2.5"/>
    <n v="39"/>
    <x v="0"/>
    <n v="0.5"/>
    <n v="31"/>
    <n v="0"/>
    <n v="1911"/>
    <n v="418.98675000000003"/>
    <n v="0"/>
    <n v="0"/>
    <n v="0"/>
    <n v="0"/>
    <n v="0"/>
    <n v="0"/>
    <n v="0"/>
    <n v="0"/>
    <n v="0"/>
    <n v="0"/>
    <n v="110.25"/>
    <n v="87.587500000000006"/>
    <n v="13.25"/>
    <n v="0"/>
    <n v="0"/>
    <n v="0"/>
    <n v="0"/>
    <n v="47.273045625000002"/>
    <n v="52.359249999999996"/>
    <n v="0"/>
  </r>
  <r>
    <d v="2020-05-01T00:00:00"/>
    <x v="1"/>
    <s v="P"/>
    <s v="Active"/>
    <n v="153"/>
    <x v="152"/>
    <s v="N"/>
    <x v="5"/>
    <n v="1093"/>
    <x v="0"/>
    <s v="Niederl. 3"/>
    <n v="1"/>
    <s v="Department"/>
    <s v="Supervisor"/>
    <s v="Manager"/>
    <s v="ang."/>
    <s v="W"/>
    <d v="2007-09-01T00:00:00"/>
    <m/>
    <s v=""/>
    <n v="12"/>
    <d v="1987-08-05T00:00:00"/>
    <n v="32"/>
    <s v="N"/>
    <n v="30"/>
    <n v="2.5"/>
    <n v="39"/>
    <x v="0"/>
    <n v="1"/>
    <n v="31"/>
    <n v="0"/>
    <n v="1912"/>
    <n v="419.20600000000002"/>
    <n v="0"/>
    <n v="0"/>
    <n v="0"/>
    <n v="0"/>
    <n v="0"/>
    <n v="0"/>
    <n v="0"/>
    <n v="0"/>
    <n v="0"/>
    <n v="0"/>
    <n v="0"/>
    <n v="0"/>
    <n v="26.5"/>
    <n v="0"/>
    <n v="0"/>
    <n v="0"/>
    <n v="0"/>
    <n v="5.9346750000000004"/>
    <n v="0"/>
    <n v="0"/>
  </r>
  <r>
    <d v="2020-05-01T00:00:00"/>
    <x v="1"/>
    <s v="P"/>
    <s v="Active"/>
    <n v="154"/>
    <x v="153"/>
    <s v="N"/>
    <x v="13"/>
    <n v="1055"/>
    <x v="2"/>
    <s v="Niederl. 7"/>
    <n v="1"/>
    <s v="Department"/>
    <s v="Supervisor"/>
    <s v="Non-Mgm."/>
    <s v="ang."/>
    <s v="W"/>
    <d v="2007-10-01T00:00:00"/>
    <m/>
    <s v=""/>
    <n v="12"/>
    <d v="1962-08-13T00:00:00"/>
    <n v="57"/>
    <s v="J"/>
    <n v="24"/>
    <n v="2"/>
    <n v="20"/>
    <x v="0"/>
    <n v="0.51282051282051277"/>
    <n v="31"/>
    <n v="0"/>
    <n v="1913"/>
    <n v="419.42525000000001"/>
    <n v="0"/>
    <n v="0"/>
    <n v="0"/>
    <n v="0"/>
    <n v="0"/>
    <n v="0"/>
    <n v="0"/>
    <n v="0"/>
    <n v="0"/>
    <n v="0"/>
    <n v="172.17"/>
    <n v="87.679166666666674"/>
    <n v="26.5"/>
    <n v="0"/>
    <n v="0"/>
    <n v="0"/>
    <n v="0"/>
    <n v="64.127895874999993"/>
    <n v="0"/>
    <n v="0"/>
  </r>
  <r>
    <d v="2020-05-01T00:00:00"/>
    <x v="1"/>
    <s v="P"/>
    <s v="Active"/>
    <n v="155"/>
    <x v="154"/>
    <s v="N"/>
    <x v="24"/>
    <n v="1081"/>
    <x v="0"/>
    <s v="Niederl. 3"/>
    <n v="1"/>
    <s v="Department"/>
    <s v="Supervisor"/>
    <s v="Director"/>
    <s v="ang."/>
    <s v="M"/>
    <d v="2007-08-28T00:00:00"/>
    <m/>
    <s v=""/>
    <n v="12"/>
    <d v="1966-11-21T00:00:00"/>
    <n v="53"/>
    <s v="N"/>
    <n v="30"/>
    <n v="2.5"/>
    <n v="39"/>
    <x v="0"/>
    <n v="1"/>
    <n v="31"/>
    <n v="0"/>
    <n v="1914"/>
    <n v="419.64449999999999"/>
    <n v="0"/>
    <n v="0"/>
    <n v="0"/>
    <n v="0"/>
    <n v="0"/>
    <n v="0"/>
    <n v="0"/>
    <n v="0"/>
    <n v="0"/>
    <n v="0"/>
    <n v="0"/>
    <n v="0"/>
    <n v="26.5"/>
    <n v="0"/>
    <n v="0"/>
    <n v="0"/>
    <n v="0"/>
    <n v="5.9346750000000004"/>
    <n v="219.07760000000002"/>
    <n v="0"/>
  </r>
  <r>
    <d v="2020-05-01T00:00:00"/>
    <x v="1"/>
    <s v="P"/>
    <s v="Active"/>
    <n v="156"/>
    <x v="155"/>
    <s v="N"/>
    <x v="29"/>
    <n v="1079"/>
    <x v="0"/>
    <s v="Niederl. 3"/>
    <n v="1"/>
    <s v="Department"/>
    <s v="Supervisor"/>
    <s v="Manager"/>
    <s v="ang."/>
    <s v="M"/>
    <d v="2008-01-01T00:00:00"/>
    <m/>
    <s v=""/>
    <n v="12"/>
    <d v="1969-07-09T00:00:00"/>
    <n v="50"/>
    <s v="N"/>
    <n v="24"/>
    <n v="2"/>
    <n v="34"/>
    <x v="0"/>
    <n v="0.87179487179487181"/>
    <n v="31"/>
    <n v="0"/>
    <n v="1915"/>
    <n v="419.86375000000004"/>
    <n v="0"/>
    <n v="0"/>
    <n v="0"/>
    <n v="0"/>
    <n v="0"/>
    <n v="0"/>
    <n v="0"/>
    <n v="0"/>
    <n v="0"/>
    <n v="0"/>
    <n v="0"/>
    <n v="0"/>
    <n v="26.5"/>
    <n v="0"/>
    <n v="0"/>
    <n v="0"/>
    <n v="0"/>
    <n v="5.9346750000000004"/>
    <n v="0"/>
    <n v="0"/>
  </r>
  <r>
    <d v="2020-05-01T00:00:00"/>
    <x v="1"/>
    <s v="P"/>
    <s v="Active"/>
    <n v="157"/>
    <x v="156"/>
    <s v="N"/>
    <x v="31"/>
    <n v="1034"/>
    <x v="5"/>
    <s v="Niederl. 5"/>
    <n v="1"/>
    <s v="Department"/>
    <s v="Supervisor"/>
    <s v="Non-Mgm."/>
    <s v="ang."/>
    <s v="M"/>
    <d v="2008-01-01T00:00:00"/>
    <m/>
    <s v=""/>
    <n v="12"/>
    <d v="1975-06-15T00:00:00"/>
    <n v="44"/>
    <s v="N"/>
    <n v="30"/>
    <n v="2.5"/>
    <n v="39"/>
    <x v="0"/>
    <n v="1"/>
    <n v="31"/>
    <n v="0"/>
    <n v="1916"/>
    <n v="420.08300000000003"/>
    <n v="0"/>
    <n v="0"/>
    <n v="0"/>
    <n v="0"/>
    <n v="0"/>
    <n v="0"/>
    <n v="0"/>
    <n v="0"/>
    <n v="0"/>
    <n v="0"/>
    <n v="0"/>
    <n v="0"/>
    <n v="26.5"/>
    <n v="0"/>
    <n v="0"/>
    <n v="0"/>
    <n v="0"/>
    <n v="5.9346750000000004"/>
    <n v="108.51280000000001"/>
    <n v="0"/>
  </r>
  <r>
    <d v="2020-05-01T00:00:00"/>
    <x v="1"/>
    <s v="P"/>
    <s v="Active"/>
    <n v="158"/>
    <x v="157"/>
    <s v="N"/>
    <x v="44"/>
    <n v="1084"/>
    <x v="0"/>
    <s v="Niederl. 3"/>
    <n v="1"/>
    <s v="Department"/>
    <s v="Supervisor"/>
    <s v="Manager"/>
    <s v="ang."/>
    <s v="M"/>
    <d v="2008-02-01T00:00:00"/>
    <m/>
    <s v=""/>
    <n v="11"/>
    <d v="1981-10-06T00:00:00"/>
    <n v="38"/>
    <s v="N"/>
    <n v="30"/>
    <n v="2.5"/>
    <n v="39"/>
    <x v="0"/>
    <n v="1"/>
    <n v="31"/>
    <n v="0"/>
    <n v="1917"/>
    <n v="420.30225000000002"/>
    <n v="0"/>
    <n v="0"/>
    <n v="0"/>
    <n v="0"/>
    <n v="0"/>
    <n v="0"/>
    <n v="0"/>
    <n v="0"/>
    <n v="0"/>
    <n v="0"/>
    <n v="0"/>
    <n v="0"/>
    <n v="26.5"/>
    <n v="0"/>
    <n v="0"/>
    <n v="0"/>
    <n v="0"/>
    <n v="5.9346750000000004"/>
    <n v="0"/>
    <n v="0"/>
  </r>
  <r>
    <d v="2020-05-01T00:00:00"/>
    <x v="1"/>
    <s v="P"/>
    <s v="Active"/>
    <n v="159"/>
    <x v="158"/>
    <s v="N"/>
    <x v="36"/>
    <n v="1054"/>
    <x v="8"/>
    <s v="Niederl. 2"/>
    <n v="1"/>
    <s v="Department"/>
    <s v="Supervisor"/>
    <s v="Manager"/>
    <s v="ang."/>
    <s v="M"/>
    <d v="2008-03-01T00:00:00"/>
    <m/>
    <s v=""/>
    <n v="11"/>
    <d v="1982-01-09T00:00:00"/>
    <n v="38"/>
    <s v="N"/>
    <n v="30"/>
    <n v="2.5"/>
    <n v="39"/>
    <x v="0"/>
    <n v="1"/>
    <n v="31"/>
    <n v="0"/>
    <n v="1918"/>
    <n v="420.52150000000006"/>
    <n v="0"/>
    <n v="0"/>
    <n v="0"/>
    <n v="0"/>
    <n v="0"/>
    <n v="0"/>
    <n v="0"/>
    <n v="0"/>
    <n v="0"/>
    <n v="0"/>
    <n v="0"/>
    <n v="0"/>
    <n v="26.5"/>
    <n v="0"/>
    <n v="0"/>
    <n v="0"/>
    <n v="0"/>
    <n v="5.9346750000000004"/>
    <n v="0"/>
    <n v="0"/>
  </r>
  <r>
    <d v="2020-05-01T00:00:00"/>
    <x v="1"/>
    <s v="P"/>
    <s v="Active"/>
    <n v="160"/>
    <x v="159"/>
    <s v="N"/>
    <x v="42"/>
    <n v="1076"/>
    <x v="0"/>
    <s v="Niederl. 3"/>
    <n v="1"/>
    <s v="Department"/>
    <s v="Supervisor"/>
    <s v="Non-Mgm."/>
    <s v="ang."/>
    <s v="M"/>
    <d v="2008-04-01T00:00:00"/>
    <m/>
    <s v=""/>
    <n v="11"/>
    <d v="1968-11-01T00:00:00"/>
    <n v="51"/>
    <s v="N"/>
    <n v="30"/>
    <n v="2.5"/>
    <n v="39"/>
    <x v="0"/>
    <n v="1"/>
    <n v="31"/>
    <n v="0"/>
    <n v="1919"/>
    <n v="420.74075000000005"/>
    <n v="0"/>
    <n v="0"/>
    <n v="0"/>
    <n v="0"/>
    <n v="0"/>
    <n v="0"/>
    <n v="0"/>
    <n v="0"/>
    <n v="0"/>
    <n v="0"/>
    <n v="0"/>
    <n v="0"/>
    <n v="26.5"/>
    <n v="0"/>
    <n v="0"/>
    <n v="0"/>
    <n v="0"/>
    <n v="5.9346750000000004"/>
    <n v="0"/>
    <n v="0"/>
  </r>
  <r>
    <d v="2020-05-01T00:00:00"/>
    <x v="1"/>
    <s v="P"/>
    <s v="Active"/>
    <n v="161"/>
    <x v="160"/>
    <s v="N"/>
    <x v="45"/>
    <n v="1094"/>
    <x v="0"/>
    <s v="Niederl. 3"/>
    <n v="1"/>
    <s v="Department"/>
    <s v="Supervisor"/>
    <s v="Director"/>
    <s v="ang."/>
    <s v="M"/>
    <d v="2008-04-01T00:00:00"/>
    <m/>
    <s v=""/>
    <n v="11"/>
    <d v="1973-08-25T00:00:00"/>
    <n v="46"/>
    <s v="N"/>
    <n v="30"/>
    <n v="2.5"/>
    <n v="39"/>
    <x v="0"/>
    <n v="1"/>
    <n v="31"/>
    <n v="0"/>
    <n v="1920"/>
    <n v="420.96000000000004"/>
    <n v="0"/>
    <n v="0"/>
    <n v="0"/>
    <n v="0"/>
    <n v="0"/>
    <n v="0"/>
    <n v="0"/>
    <n v="0"/>
    <n v="0"/>
    <n v="0"/>
    <n v="0"/>
    <n v="0"/>
    <n v="26.5"/>
    <n v="0"/>
    <n v="0"/>
    <n v="0"/>
    <n v="0"/>
    <n v="5.9346750000000004"/>
    <n v="293.4778"/>
    <n v="0"/>
  </r>
  <r>
    <d v="2020-05-01T00:00:00"/>
    <x v="1"/>
    <s v="P"/>
    <s v="Active"/>
    <n v="162"/>
    <x v="161"/>
    <s v="N"/>
    <x v="41"/>
    <n v="1006"/>
    <x v="1"/>
    <s v="Niederl. 1"/>
    <n v="1"/>
    <s v="Department"/>
    <s v="Supervisor"/>
    <s v="Non-Mgm."/>
    <s v="ang."/>
    <s v="M"/>
    <d v="2008-04-01T00:00:00"/>
    <m/>
    <s v=""/>
    <n v="11"/>
    <d v="1963-09-13T00:00:00"/>
    <n v="56"/>
    <s v="N"/>
    <n v="30"/>
    <n v="2.5"/>
    <n v="39"/>
    <x v="0"/>
    <n v="1"/>
    <n v="31"/>
    <n v="0"/>
    <n v="1921"/>
    <n v="421.17925000000002"/>
    <n v="0"/>
    <n v="0"/>
    <n v="0"/>
    <n v="0"/>
    <n v="0"/>
    <n v="0"/>
    <n v="0"/>
    <n v="0"/>
    <n v="0"/>
    <n v="0"/>
    <n v="0"/>
    <n v="0"/>
    <n v="26.5"/>
    <n v="0"/>
    <n v="0"/>
    <n v="0"/>
    <n v="0"/>
    <n v="5.9346750000000004"/>
    <n v="0"/>
    <n v="0"/>
  </r>
  <r>
    <d v="2020-05-01T00:00:00"/>
    <x v="1"/>
    <s v="P"/>
    <s v="Active"/>
    <n v="163"/>
    <x v="162"/>
    <s v="N"/>
    <x v="22"/>
    <n v="1053"/>
    <x v="3"/>
    <s v="Niederl. 8"/>
    <n v="1"/>
    <s v="Department"/>
    <s v="Supervisor"/>
    <s v="Non-Mgm."/>
    <s v="ang."/>
    <s v="M"/>
    <d v="2008-05-01T00:00:00"/>
    <m/>
    <s v=""/>
    <n v="11"/>
    <d v="1971-09-02T00:00:00"/>
    <n v="48"/>
    <s v="J"/>
    <n v="30"/>
    <n v="2.5"/>
    <n v="39"/>
    <x v="0"/>
    <n v="1"/>
    <n v="31"/>
    <n v="0"/>
    <n v="1922"/>
    <n v="421.39850000000001"/>
    <n v="0"/>
    <n v="0"/>
    <n v="0"/>
    <n v="0"/>
    <n v="0"/>
    <n v="0"/>
    <n v="0"/>
    <n v="0"/>
    <n v="0"/>
    <n v="0"/>
    <n v="110.88461538461539"/>
    <n v="88.091666666666669"/>
    <n v="26.5"/>
    <n v="0"/>
    <n v="0"/>
    <n v="0"/>
    <n v="0"/>
    <n v="50.495413365384621"/>
    <n v="0"/>
    <n v="0"/>
  </r>
  <r>
    <d v="2020-05-01T00:00:00"/>
    <x v="1"/>
    <s v="P"/>
    <s v="Active"/>
    <n v="164"/>
    <x v="163"/>
    <s v="N"/>
    <x v="37"/>
    <n v="1005"/>
    <x v="1"/>
    <s v="Niederl. 1"/>
    <n v="1"/>
    <s v="Department"/>
    <s v="Supervisor"/>
    <s v="Non-Mgm."/>
    <s v="ang."/>
    <s v="W"/>
    <d v="2008-07-01T00:00:00"/>
    <m/>
    <s v=""/>
    <n v="11"/>
    <d v="1975-04-04T00:00:00"/>
    <n v="44"/>
    <s v="N"/>
    <n v="24"/>
    <n v="2"/>
    <n v="32"/>
    <x v="0"/>
    <n v="0.82051282051282048"/>
    <n v="31"/>
    <n v="0"/>
    <n v="1923"/>
    <n v="421.61775"/>
    <n v="0"/>
    <n v="0"/>
    <n v="0"/>
    <n v="0"/>
    <n v="0"/>
    <n v="0"/>
    <n v="0"/>
    <n v="0"/>
    <n v="0"/>
    <n v="0"/>
    <n v="0"/>
    <n v="0"/>
    <n v="26.5"/>
    <n v="0"/>
    <n v="0"/>
    <n v="0"/>
    <n v="0"/>
    <n v="5.9346750000000004"/>
    <n v="0"/>
    <n v="0"/>
  </r>
  <r>
    <d v="2020-05-01T00:00:00"/>
    <x v="1"/>
    <s v="P"/>
    <s v="Active"/>
    <n v="165"/>
    <x v="164"/>
    <s v="N"/>
    <x v="42"/>
    <n v="1076"/>
    <x v="0"/>
    <s v="Niederl. 3"/>
    <n v="1"/>
    <s v="Department"/>
    <s v="Supervisor"/>
    <s v="Non-Mgm."/>
    <s v="ang."/>
    <s v="M"/>
    <d v="2013-01-01T00:00:00"/>
    <m/>
    <s v=""/>
    <n v="7"/>
    <d v="1977-09-26T00:00:00"/>
    <n v="42"/>
    <s v="N"/>
    <n v="30"/>
    <n v="2.5"/>
    <n v="39"/>
    <x v="0"/>
    <n v="1"/>
    <n v="31"/>
    <n v="0"/>
    <n v="1924"/>
    <n v="421.83699999999999"/>
    <n v="0"/>
    <n v="0"/>
    <n v="60"/>
    <n v="0"/>
    <n v="0"/>
    <n v="0"/>
    <n v="0"/>
    <n v="0"/>
    <n v="0"/>
    <n v="0"/>
    <n v="0"/>
    <n v="0"/>
    <n v="26.5"/>
    <n v="0"/>
    <n v="0"/>
    <n v="0"/>
    <n v="0"/>
    <n v="19.371675"/>
    <n v="133"/>
    <n v="0"/>
  </r>
  <r>
    <d v="2020-05-01T00:00:00"/>
    <x v="1"/>
    <s v="P"/>
    <s v="Active"/>
    <n v="166"/>
    <x v="165"/>
    <s v="N"/>
    <x v="22"/>
    <n v="1060"/>
    <x v="2"/>
    <s v="Niederl. 7"/>
    <n v="1"/>
    <s v="Department"/>
    <s v="Supervisor"/>
    <s v="Non-Mgm."/>
    <s v="ang."/>
    <s v="M"/>
    <d v="2008-07-01T00:00:00"/>
    <m/>
    <s v=""/>
    <n v="11"/>
    <d v="1983-08-24T00:00:00"/>
    <n v="36"/>
    <s v="J"/>
    <n v="30"/>
    <n v="2.5"/>
    <n v="39"/>
    <x v="0"/>
    <n v="1"/>
    <n v="31"/>
    <n v="0"/>
    <n v="1925"/>
    <n v="422.05625000000003"/>
    <n v="0"/>
    <n v="0"/>
    <n v="0"/>
    <n v="0"/>
    <n v="0"/>
    <n v="0"/>
    <n v="0"/>
    <n v="0"/>
    <n v="0"/>
    <n v="0"/>
    <n v="111.05769230769232"/>
    <n v="88.229166666666671"/>
    <n v="26.5"/>
    <n v="0"/>
    <n v="0"/>
    <n v="0"/>
    <n v="0"/>
    <n v="50.564967067307698"/>
    <n v="0"/>
    <n v="0"/>
  </r>
  <r>
    <d v="2020-05-01T00:00:00"/>
    <x v="1"/>
    <s v="P"/>
    <s v="Active"/>
    <n v="167"/>
    <x v="166"/>
    <s v="N"/>
    <x v="16"/>
    <n v="1025"/>
    <x v="6"/>
    <s v="Niederl. 10"/>
    <n v="1"/>
    <s v="Department"/>
    <s v="Supervisor"/>
    <s v="Manager"/>
    <s v="ang."/>
    <s v="M"/>
    <d v="2008-07-01T00:00:00"/>
    <m/>
    <s v=""/>
    <n v="11"/>
    <d v="1973-01-08T00:00:00"/>
    <n v="47"/>
    <s v="N"/>
    <n v="30"/>
    <n v="2.5"/>
    <n v="39"/>
    <x v="0"/>
    <n v="1"/>
    <n v="31"/>
    <n v="0"/>
    <n v="1926"/>
    <n v="422.27550000000002"/>
    <n v="0"/>
    <n v="0"/>
    <n v="30"/>
    <n v="0"/>
    <n v="0"/>
    <n v="0"/>
    <n v="0"/>
    <n v="0"/>
    <n v="0"/>
    <n v="0"/>
    <n v="0"/>
    <n v="0"/>
    <n v="26.5"/>
    <n v="0"/>
    <n v="0"/>
    <n v="0"/>
    <n v="0"/>
    <n v="12.653175000000001"/>
    <n v="78.09"/>
    <n v="0"/>
  </r>
  <r>
    <d v="2020-05-01T00:00:00"/>
    <x v="1"/>
    <s v="P"/>
    <s v="Active"/>
    <n v="168"/>
    <x v="167"/>
    <s v="N"/>
    <x v="22"/>
    <n v="1060"/>
    <x v="2"/>
    <s v="Niederl. 7"/>
    <n v="1"/>
    <s v="Department"/>
    <s v="Supervisor"/>
    <s v="Non-Mgm."/>
    <s v="ang."/>
    <s v="M"/>
    <d v="2008-08-01T00:00:00"/>
    <m/>
    <s v=""/>
    <n v="11"/>
    <d v="1990-10-24T00:00:00"/>
    <n v="29"/>
    <s v="J"/>
    <n v="30"/>
    <n v="2.5"/>
    <n v="39"/>
    <x v="0"/>
    <n v="1"/>
    <n v="31"/>
    <n v="0"/>
    <n v="1927"/>
    <n v="422.49475000000001"/>
    <n v="0"/>
    <n v="0"/>
    <n v="0"/>
    <n v="0"/>
    <n v="0"/>
    <n v="0"/>
    <n v="0"/>
    <n v="0"/>
    <n v="0"/>
    <n v="0"/>
    <n v="111.17307692307692"/>
    <n v="88.32083333333334"/>
    <n v="26.5"/>
    <n v="0"/>
    <n v="0"/>
    <n v="0"/>
    <n v="0"/>
    <n v="50.611336201923081"/>
    <n v="0"/>
    <n v="0"/>
  </r>
  <r>
    <d v="2020-05-01T00:00:00"/>
    <x v="1"/>
    <s v="P"/>
    <s v="Active"/>
    <n v="169"/>
    <x v="168"/>
    <s v="N"/>
    <x v="46"/>
    <n v="1008"/>
    <x v="1"/>
    <s v="Niederl. 1"/>
    <n v="1"/>
    <s v="Department"/>
    <s v="Supervisor"/>
    <s v="Manager"/>
    <s v="ang."/>
    <s v="M"/>
    <d v="1986-02-17T00:00:00"/>
    <m/>
    <s v=""/>
    <n v="33"/>
    <d v="1955-08-06T00:00:00"/>
    <n v="64"/>
    <s v="N"/>
    <n v="18"/>
    <n v="1.5"/>
    <n v="24"/>
    <x v="0"/>
    <n v="0.61538461538461542"/>
    <n v="31"/>
    <n v="0"/>
    <n v="1928"/>
    <n v="422.71400000000006"/>
    <n v="0"/>
    <n v="0"/>
    <n v="0"/>
    <n v="0"/>
    <n v="0"/>
    <n v="0"/>
    <n v="0"/>
    <n v="0"/>
    <n v="0"/>
    <n v="0"/>
    <n v="0"/>
    <n v="0"/>
    <n v="26.5"/>
    <n v="0"/>
    <n v="0"/>
    <n v="0"/>
    <n v="0"/>
    <n v="5.9346750000000004"/>
    <n v="0"/>
    <n v="0"/>
  </r>
  <r>
    <d v="2020-05-01T00:00:00"/>
    <x v="1"/>
    <s v="P"/>
    <s v="Active"/>
    <n v="170"/>
    <x v="169"/>
    <s v="N"/>
    <x v="11"/>
    <n v="1082"/>
    <x v="0"/>
    <s v="Niederl. 3"/>
    <n v="1"/>
    <s v="Department"/>
    <s v="Supervisor"/>
    <s v="Non-Mgm."/>
    <s v="ang."/>
    <s v="M"/>
    <d v="2008-09-01T00:00:00"/>
    <m/>
    <s v=""/>
    <n v="11"/>
    <d v="1969-03-28T00:00:00"/>
    <n v="50"/>
    <s v="N"/>
    <n v="30"/>
    <n v="2.5"/>
    <n v="39"/>
    <x v="0"/>
    <n v="1"/>
    <n v="31"/>
    <n v="0"/>
    <n v="1929"/>
    <n v="422.93325000000004"/>
    <n v="0"/>
    <n v="0"/>
    <n v="0"/>
    <n v="0"/>
    <n v="0"/>
    <n v="0"/>
    <n v="0"/>
    <n v="0"/>
    <n v="0"/>
    <n v="0"/>
    <n v="0"/>
    <n v="0"/>
    <n v="26.5"/>
    <n v="0"/>
    <n v="0"/>
    <n v="0"/>
    <n v="0"/>
    <n v="5.9346750000000004"/>
    <n v="0"/>
    <n v="0"/>
  </r>
  <r>
    <d v="2020-05-01T00:00:00"/>
    <x v="1"/>
    <s v="P"/>
    <s v="Active"/>
    <n v="171"/>
    <x v="170"/>
    <s v="N"/>
    <x v="5"/>
    <n v="1093"/>
    <x v="0"/>
    <s v="Niederl. 3"/>
    <n v="1"/>
    <s v="Department"/>
    <s v="Supervisor"/>
    <s v="Non-Mgm."/>
    <s v="ang."/>
    <s v="W"/>
    <d v="2008-09-15T00:00:00"/>
    <m/>
    <s v=""/>
    <n v="11"/>
    <d v="1965-09-04T00:00:00"/>
    <n v="54"/>
    <s v="N"/>
    <n v="30"/>
    <n v="2.5"/>
    <n v="35"/>
    <x v="0"/>
    <n v="0.89743589743589747"/>
    <n v="31"/>
    <n v="0"/>
    <n v="1930"/>
    <n v="423.15250000000003"/>
    <n v="0"/>
    <n v="0"/>
    <n v="0"/>
    <n v="0"/>
    <n v="0"/>
    <n v="0"/>
    <n v="0"/>
    <n v="0"/>
    <n v="0"/>
    <n v="0"/>
    <n v="0"/>
    <n v="0"/>
    <n v="26.5"/>
    <n v="0"/>
    <n v="0"/>
    <n v="0"/>
    <n v="0"/>
    <n v="5.9346750000000004"/>
    <n v="0"/>
    <n v="0"/>
  </r>
  <r>
    <d v="2020-05-01T00:00:00"/>
    <x v="1"/>
    <s v="P"/>
    <s v="Active"/>
    <n v="172"/>
    <x v="171"/>
    <s v="N"/>
    <x v="8"/>
    <n v="1009"/>
    <x v="1"/>
    <s v="Niederl. 1"/>
    <n v="1"/>
    <s v="Department"/>
    <s v="Supervisor"/>
    <s v="Non-Mgm."/>
    <s v="ang."/>
    <s v="M"/>
    <d v="2008-09-15T00:00:00"/>
    <m/>
    <s v=""/>
    <n v="11"/>
    <d v="1986-01-26T00:00:00"/>
    <n v="33"/>
    <s v="N"/>
    <n v="30"/>
    <n v="2.5"/>
    <n v="39"/>
    <x v="0"/>
    <n v="1"/>
    <n v="31"/>
    <n v="0"/>
    <n v="1931"/>
    <n v="423.37175000000002"/>
    <n v="-7.44"/>
    <n v="0"/>
    <n v="0"/>
    <n v="0"/>
    <n v="0"/>
    <n v="0"/>
    <n v="0"/>
    <n v="0"/>
    <n v="0"/>
    <n v="0"/>
    <n v="0"/>
    <n v="0"/>
    <n v="26.5"/>
    <n v="0"/>
    <n v="0"/>
    <n v="0"/>
    <n v="0"/>
    <n v="4.2684869999999995"/>
    <n v="0"/>
    <n v="0"/>
  </r>
  <r>
    <d v="2020-05-01T00:00:00"/>
    <x v="1"/>
    <s v="P"/>
    <s v="Active"/>
    <n v="173"/>
    <x v="172"/>
    <s v="N"/>
    <x v="19"/>
    <n v="1083"/>
    <x v="0"/>
    <s v="Niederl. 3"/>
    <n v="1"/>
    <s v="Department"/>
    <s v="Supervisor"/>
    <s v="Non-Mgm."/>
    <s v="ang."/>
    <s v="M"/>
    <d v="2008-10-01T00:00:00"/>
    <m/>
    <s v=""/>
    <n v="11"/>
    <d v="1971-08-16T00:00:00"/>
    <n v="48"/>
    <s v="N"/>
    <n v="30"/>
    <n v="2.5"/>
    <n v="39"/>
    <x v="0"/>
    <n v="1"/>
    <n v="31"/>
    <n v="0"/>
    <n v="1932"/>
    <n v="423.59100000000001"/>
    <n v="0"/>
    <n v="0"/>
    <n v="0"/>
    <n v="0"/>
    <n v="0"/>
    <n v="0"/>
    <n v="0"/>
    <n v="0"/>
    <n v="0"/>
    <n v="0"/>
    <n v="0"/>
    <n v="0"/>
    <n v="26.5"/>
    <n v="0"/>
    <n v="0"/>
    <n v="0"/>
    <n v="0"/>
    <n v="5.9346750000000004"/>
    <n v="0"/>
    <n v="0"/>
  </r>
  <r>
    <d v="2020-05-01T00:00:00"/>
    <x v="1"/>
    <s v="P"/>
    <s v="Active"/>
    <n v="174"/>
    <x v="173"/>
    <s v="N"/>
    <x v="22"/>
    <n v="1029"/>
    <x v="6"/>
    <s v="Niederl. 10"/>
    <n v="1"/>
    <s v="Department"/>
    <s v="Supervisor"/>
    <s v="Non-Mgm."/>
    <s v="ang."/>
    <s v="M"/>
    <d v="2008-11-01T00:00:00"/>
    <m/>
    <s v=""/>
    <n v="11"/>
    <d v="1965-09-02T00:00:00"/>
    <n v="54"/>
    <s v="J"/>
    <n v="30"/>
    <n v="2.5"/>
    <n v="39"/>
    <x v="0"/>
    <n v="1"/>
    <n v="31"/>
    <n v="0"/>
    <n v="1933"/>
    <n v="423.81025"/>
    <n v="0"/>
    <n v="0"/>
    <n v="0"/>
    <n v="0"/>
    <n v="0"/>
    <n v="0"/>
    <n v="0"/>
    <n v="0"/>
    <n v="0"/>
    <n v="0"/>
    <n v="111.51923076923076"/>
    <n v="88.595833333333346"/>
    <n v="26.5"/>
    <n v="0"/>
    <n v="0"/>
    <n v="0"/>
    <n v="0"/>
    <n v="50.750443605769235"/>
    <n v="0"/>
    <n v="0"/>
  </r>
  <r>
    <d v="2020-05-01T00:00:00"/>
    <x v="1"/>
    <s v="P"/>
    <s v="Active"/>
    <n v="175"/>
    <x v="174"/>
    <s v="N"/>
    <x v="16"/>
    <n v="1043"/>
    <x v="9"/>
    <s v="Niederl. 4"/>
    <n v="1"/>
    <s v="Department"/>
    <s v="Supervisor"/>
    <s v="Manager"/>
    <s v="ang."/>
    <s v="M"/>
    <d v="2008-12-01T00:00:00"/>
    <m/>
    <s v=""/>
    <n v="11"/>
    <d v="1979-02-19T00:00:00"/>
    <n v="40"/>
    <s v="N"/>
    <n v="30"/>
    <n v="2.5"/>
    <n v="39"/>
    <x v="0"/>
    <n v="1"/>
    <n v="31"/>
    <n v="0"/>
    <n v="1934"/>
    <n v="424.02950000000004"/>
    <n v="0"/>
    <n v="0"/>
    <n v="0"/>
    <n v="0"/>
    <n v="0"/>
    <n v="0"/>
    <n v="0"/>
    <n v="0"/>
    <n v="0"/>
    <n v="0"/>
    <n v="0"/>
    <n v="0"/>
    <n v="26.5"/>
    <n v="0"/>
    <n v="0"/>
    <n v="0"/>
    <n v="0"/>
    <n v="5.9346750000000004"/>
    <n v="172.87720000000002"/>
    <n v="0"/>
  </r>
  <r>
    <d v="2020-05-01T00:00:00"/>
    <x v="1"/>
    <s v="P"/>
    <s v="Active"/>
    <n v="176"/>
    <x v="175"/>
    <s v="N"/>
    <x v="24"/>
    <n v="1081"/>
    <x v="0"/>
    <s v="Niederl. 3"/>
    <n v="1"/>
    <s v="Department"/>
    <s v="Supervisor"/>
    <s v="Manager"/>
    <s v="ang."/>
    <s v="M"/>
    <d v="2009-01-01T00:00:00"/>
    <m/>
    <s v=""/>
    <n v="11"/>
    <d v="1973-08-27T00:00:00"/>
    <n v="46"/>
    <s v="N"/>
    <n v="30"/>
    <n v="2.5"/>
    <n v="39"/>
    <x v="0"/>
    <n v="1"/>
    <n v="31"/>
    <n v="0"/>
    <n v="1935"/>
    <n v="424.24875000000003"/>
    <n v="0"/>
    <n v="0"/>
    <n v="0"/>
    <n v="0"/>
    <n v="0"/>
    <n v="0"/>
    <n v="0"/>
    <n v="0"/>
    <n v="0"/>
    <n v="0"/>
    <n v="0"/>
    <n v="0"/>
    <n v="26.5"/>
    <n v="0"/>
    <n v="0"/>
    <n v="0"/>
    <n v="0"/>
    <n v="5.9346750000000004"/>
    <n v="158.29660000000001"/>
    <n v="0"/>
  </r>
  <r>
    <d v="2020-05-01T00:00:00"/>
    <x v="1"/>
    <s v="P"/>
    <s v="Active"/>
    <n v="177"/>
    <x v="176"/>
    <s v="N"/>
    <x v="22"/>
    <n v="1060"/>
    <x v="2"/>
    <s v="Niederl. 7"/>
    <n v="1"/>
    <s v="Department"/>
    <s v="Supervisor"/>
    <s v="Non-Mgm."/>
    <s v="ang."/>
    <s v="M"/>
    <d v="2009-03-01T00:00:00"/>
    <m/>
    <s v=""/>
    <n v="10"/>
    <d v="1960-11-16T00:00:00"/>
    <n v="59"/>
    <s v="J"/>
    <n v="35"/>
    <n v="2.9166666666666665"/>
    <n v="39"/>
    <x v="0"/>
    <n v="1"/>
    <n v="31"/>
    <n v="0"/>
    <n v="1936"/>
    <n v="424.46800000000002"/>
    <n v="0"/>
    <n v="0"/>
    <n v="0"/>
    <n v="0"/>
    <n v="0"/>
    <n v="0"/>
    <n v="0"/>
    <n v="0"/>
    <n v="0"/>
    <n v="0"/>
    <n v="130.30769230769229"/>
    <n v="88.733333333333348"/>
    <n v="26.5"/>
    <n v="0"/>
    <n v="0"/>
    <n v="0"/>
    <n v="0"/>
    <n v="54.988912692307693"/>
    <n v="0"/>
    <n v="0"/>
  </r>
  <r>
    <d v="2020-05-01T00:00:00"/>
    <x v="1"/>
    <s v="P"/>
    <s v="Active"/>
    <n v="178"/>
    <x v="177"/>
    <s v="N"/>
    <x v="22"/>
    <n v="1053"/>
    <x v="3"/>
    <s v="Niederl. 8"/>
    <n v="1"/>
    <s v="Department"/>
    <s v="Supervisor"/>
    <s v="Non-Mgm."/>
    <s v="ang."/>
    <s v="M"/>
    <d v="2009-08-01T00:00:00"/>
    <m/>
    <s v=""/>
    <n v="10"/>
    <d v="1960-08-05T00:00:00"/>
    <n v="59"/>
    <s v="J"/>
    <n v="30"/>
    <n v="2.5"/>
    <n v="39"/>
    <x v="0"/>
    <n v="1"/>
    <n v="31"/>
    <n v="0"/>
    <n v="1937"/>
    <n v="424.68725000000006"/>
    <n v="0"/>
    <n v="0"/>
    <n v="0"/>
    <n v="0"/>
    <n v="0"/>
    <n v="0"/>
    <n v="0"/>
    <n v="0"/>
    <n v="0"/>
    <n v="0"/>
    <n v="111.75"/>
    <n v="88.779166666666669"/>
    <n v="26.5"/>
    <n v="0"/>
    <n v="0"/>
    <n v="0"/>
    <n v="0"/>
    <n v="50.843181875000006"/>
    <n v="0"/>
    <n v="0"/>
  </r>
  <r>
    <d v="2020-05-01T00:00:00"/>
    <x v="1"/>
    <s v="P"/>
    <s v="Active"/>
    <n v="179"/>
    <x v="178"/>
    <s v="N"/>
    <x v="31"/>
    <n v="1034"/>
    <x v="5"/>
    <s v="Niederl. 5"/>
    <n v="1"/>
    <s v="Department"/>
    <s v="Supervisor"/>
    <s v="Non-Mgm."/>
    <s v="ang."/>
    <s v="M"/>
    <d v="2009-09-01T00:00:00"/>
    <m/>
    <s v=""/>
    <n v="10"/>
    <d v="1985-01-27T00:00:00"/>
    <n v="34"/>
    <s v="J"/>
    <n v="30"/>
    <n v="2.5"/>
    <n v="39"/>
    <x v="0"/>
    <n v="1"/>
    <n v="31"/>
    <n v="0"/>
    <n v="1938"/>
    <n v="424.90649999999999"/>
    <n v="0"/>
    <n v="0"/>
    <n v="60"/>
    <n v="0"/>
    <n v="0"/>
    <n v="0"/>
    <n v="0"/>
    <n v="0"/>
    <n v="0"/>
    <n v="0"/>
    <n v="111.80769230769231"/>
    <n v="88.825000000000003"/>
    <n v="26.5"/>
    <n v="0"/>
    <n v="0"/>
    <n v="0"/>
    <n v="0"/>
    <n v="64.303366442307691"/>
    <n v="107.16"/>
    <n v="0"/>
  </r>
  <r>
    <d v="2020-05-01T00:00:00"/>
    <x v="1"/>
    <s v="P"/>
    <s v="Active"/>
    <n v="180"/>
    <x v="179"/>
    <s v="N"/>
    <x v="22"/>
    <n v="1053"/>
    <x v="3"/>
    <s v="Niederl. 8"/>
    <n v="1"/>
    <s v="Department"/>
    <s v="Supervisor"/>
    <s v="Non-Mgm."/>
    <s v="ang."/>
    <s v="M"/>
    <d v="2010-01-01T00:00:00"/>
    <m/>
    <s v=""/>
    <n v="10"/>
    <d v="1976-09-23T00:00:00"/>
    <n v="43"/>
    <s v="J"/>
    <n v="30"/>
    <n v="2.5"/>
    <n v="39"/>
    <x v="0"/>
    <n v="1"/>
    <n v="31"/>
    <n v="0"/>
    <n v="1939"/>
    <n v="425.12575000000004"/>
    <n v="0"/>
    <n v="0"/>
    <n v="0"/>
    <n v="0"/>
    <n v="0"/>
    <n v="0"/>
    <n v="0"/>
    <n v="0"/>
    <n v="0"/>
    <n v="0"/>
    <n v="111.86538461538463"/>
    <n v="88.870833333333351"/>
    <n v="26.5"/>
    <n v="0"/>
    <n v="0"/>
    <n v="0"/>
    <n v="0"/>
    <n v="50.889551009615396"/>
    <n v="0"/>
    <n v="18.853333333333335"/>
  </r>
  <r>
    <d v="2020-05-01T00:00:00"/>
    <x v="1"/>
    <s v="P"/>
    <s v="Active"/>
    <n v="181"/>
    <x v="180"/>
    <s v="N"/>
    <x v="22"/>
    <n v="1041"/>
    <x v="4"/>
    <s v="Niederl. 6"/>
    <n v="1"/>
    <s v="Department"/>
    <s v="Supervisor"/>
    <s v="Non-Mgm."/>
    <s v="ang."/>
    <s v="M"/>
    <d v="2010-02-01T00:00:00"/>
    <m/>
    <s v=""/>
    <n v="9"/>
    <d v="1979-03-11T00:00:00"/>
    <n v="40"/>
    <s v="J"/>
    <n v="30"/>
    <n v="2.5"/>
    <n v="39"/>
    <x v="0"/>
    <n v="1"/>
    <n v="31"/>
    <n v="0"/>
    <n v="1940"/>
    <n v="425.34500000000003"/>
    <n v="0"/>
    <n v="0"/>
    <n v="0"/>
    <n v="0"/>
    <n v="0"/>
    <n v="0"/>
    <n v="0"/>
    <n v="0"/>
    <n v="0"/>
    <n v="0"/>
    <n v="111.92307692307692"/>
    <n v="88.916666666666671"/>
    <n v="26.5"/>
    <n v="0"/>
    <n v="0"/>
    <n v="0"/>
    <n v="0"/>
    <n v="50.912735576923076"/>
    <n v="0"/>
    <n v="18.853333333333335"/>
  </r>
  <r>
    <d v="2020-05-01T00:00:00"/>
    <x v="1"/>
    <s v="P"/>
    <s v="Active"/>
    <n v="182"/>
    <x v="181"/>
    <s v="N"/>
    <x v="2"/>
    <n v="1010"/>
    <x v="1"/>
    <s v="Niederl. 1"/>
    <n v="1"/>
    <s v="Department"/>
    <s v="Supervisor"/>
    <s v="Non-Mgm."/>
    <s v="ang."/>
    <s v="M"/>
    <d v="2005-09-01T00:00:00"/>
    <m/>
    <s v=""/>
    <n v="14"/>
    <d v="1988-09-30T00:00:00"/>
    <n v="31"/>
    <s v="N"/>
    <n v="30"/>
    <n v="2.5"/>
    <n v="39"/>
    <x v="0"/>
    <n v="1"/>
    <n v="31"/>
    <n v="0"/>
    <n v="1941"/>
    <n v="425.56425000000002"/>
    <n v="0"/>
    <n v="0"/>
    <n v="0"/>
    <n v="0"/>
    <n v="0"/>
    <n v="0"/>
    <n v="0"/>
    <n v="0"/>
    <n v="0"/>
    <n v="0"/>
    <n v="0"/>
    <n v="0"/>
    <n v="26.5"/>
    <n v="0"/>
    <n v="0"/>
    <n v="0"/>
    <n v="0"/>
    <n v="5.9346750000000004"/>
    <n v="0"/>
    <n v="23.726666666666667"/>
  </r>
  <r>
    <d v="2020-05-01T00:00:00"/>
    <x v="1"/>
    <s v="P"/>
    <s v="Active"/>
    <n v="183"/>
    <x v="182"/>
    <s v="N"/>
    <x v="31"/>
    <n v="1022"/>
    <x v="7"/>
    <s v="Niederl. 9"/>
    <n v="1"/>
    <s v="Department"/>
    <s v="Supervisor"/>
    <s v="Manager"/>
    <s v="ang."/>
    <s v="M"/>
    <d v="2010-07-15T00:00:00"/>
    <m/>
    <s v=""/>
    <n v="9"/>
    <d v="1968-06-18T00:00:00"/>
    <n v="51"/>
    <s v="N"/>
    <n v="30"/>
    <n v="2.5"/>
    <n v="39"/>
    <x v="0"/>
    <n v="1"/>
    <n v="31"/>
    <n v="0"/>
    <n v="1942"/>
    <n v="425.7835"/>
    <n v="0"/>
    <n v="0"/>
    <n v="30"/>
    <n v="0"/>
    <n v="0"/>
    <n v="0"/>
    <n v="0"/>
    <n v="0"/>
    <n v="0"/>
    <n v="0"/>
    <n v="0"/>
    <n v="0"/>
    <n v="26.5"/>
    <n v="0"/>
    <n v="0"/>
    <n v="0"/>
    <n v="0"/>
    <n v="12.653175000000001"/>
    <n v="121.03"/>
    <n v="18.853333333333335"/>
  </r>
  <r>
    <d v="2020-05-01T00:00:00"/>
    <x v="1"/>
    <s v="P"/>
    <s v="Active"/>
    <n v="184"/>
    <x v="183"/>
    <s v="N"/>
    <x v="5"/>
    <n v="1093"/>
    <x v="1"/>
    <s v="Niederl. 1"/>
    <n v="1"/>
    <s v="Department"/>
    <s v="Supervisor"/>
    <s v="Non-Mgm."/>
    <s v="ang."/>
    <s v="M"/>
    <d v="2010-09-01T00:00:00"/>
    <m/>
    <s v=""/>
    <n v="9"/>
    <d v="1986-05-04T00:00:00"/>
    <n v="33"/>
    <s v="N"/>
    <n v="30"/>
    <n v="2.5"/>
    <n v="39"/>
    <x v="0"/>
    <n v="1"/>
    <n v="31"/>
    <n v="0"/>
    <n v="1943"/>
    <n v="426.00275000000005"/>
    <n v="0"/>
    <n v="0"/>
    <n v="0"/>
    <n v="0"/>
    <n v="0"/>
    <n v="0"/>
    <n v="0"/>
    <n v="0"/>
    <n v="0"/>
    <n v="0"/>
    <n v="0"/>
    <n v="0"/>
    <n v="26.5"/>
    <n v="0"/>
    <n v="0"/>
    <n v="0"/>
    <n v="0"/>
    <n v="5.9346750000000004"/>
    <n v="0"/>
    <n v="18.853333333333335"/>
  </r>
  <r>
    <d v="2020-05-01T00:00:00"/>
    <x v="1"/>
    <s v="P"/>
    <s v="Active"/>
    <n v="185"/>
    <x v="184"/>
    <s v="N"/>
    <x v="6"/>
    <n v="1014"/>
    <x v="1"/>
    <s v="Niederl. 1"/>
    <n v="1"/>
    <s v="Department"/>
    <s v="Supervisor"/>
    <s v="Non-Mgm."/>
    <s v="ang."/>
    <s v="W"/>
    <d v="2010-09-01T00:00:00"/>
    <m/>
    <s v=""/>
    <n v="9"/>
    <d v="1994-06-11T00:00:00"/>
    <n v="25"/>
    <s v="N"/>
    <n v="30"/>
    <n v="2.5"/>
    <n v="39"/>
    <x v="0"/>
    <n v="1"/>
    <n v="31"/>
    <n v="0"/>
    <n v="1944"/>
    <n v="426.22199999999998"/>
    <n v="0"/>
    <n v="0"/>
    <n v="0"/>
    <n v="0"/>
    <n v="0"/>
    <n v="0"/>
    <n v="0"/>
    <n v="0"/>
    <n v="0"/>
    <n v="0"/>
    <n v="0"/>
    <n v="0"/>
    <n v="26.5"/>
    <n v="0"/>
    <n v="0"/>
    <n v="0"/>
    <n v="0"/>
    <n v="5.9346750000000004"/>
    <n v="0"/>
    <n v="18.853333333333335"/>
  </r>
  <r>
    <d v="2020-05-01T00:00:00"/>
    <x v="1"/>
    <s v="P"/>
    <s v="Active"/>
    <n v="186"/>
    <x v="185"/>
    <s v="N"/>
    <x v="22"/>
    <n v="1053"/>
    <x v="3"/>
    <s v="Niederl. 8"/>
    <n v="1"/>
    <s v="Department"/>
    <s v="Supervisor"/>
    <s v="Non-Mgm."/>
    <s v="ang."/>
    <s v="M"/>
    <d v="2010-09-15T00:00:00"/>
    <m/>
    <s v=""/>
    <n v="9"/>
    <d v="1960-10-06T00:00:00"/>
    <n v="59"/>
    <s v="J"/>
    <n v="30"/>
    <n v="2.5"/>
    <n v="39"/>
    <x v="0"/>
    <n v="1"/>
    <n v="31"/>
    <n v="0"/>
    <n v="1945"/>
    <n v="426.44125000000003"/>
    <n v="0"/>
    <n v="0"/>
    <n v="0"/>
    <n v="0"/>
    <n v="0"/>
    <n v="0"/>
    <n v="0"/>
    <n v="0"/>
    <n v="0"/>
    <n v="0"/>
    <n v="112.21153846153847"/>
    <n v="89.145833333333343"/>
    <n v="26.5"/>
    <n v="0"/>
    <n v="0"/>
    <n v="0"/>
    <n v="0"/>
    <n v="51.02865841346155"/>
    <n v="0"/>
    <n v="18.853333333333335"/>
  </r>
  <r>
    <d v="2020-05-01T00:00:00"/>
    <x v="1"/>
    <s v="P"/>
    <s v="Active"/>
    <n v="187"/>
    <x v="186"/>
    <s v="N"/>
    <x v="31"/>
    <n v="1046"/>
    <x v="9"/>
    <s v="Niederl. 4"/>
    <n v="1"/>
    <s v="Department"/>
    <s v="Supervisor"/>
    <s v="Non-Mgm."/>
    <s v="ang."/>
    <s v="M"/>
    <d v="2010-09-01T00:00:00"/>
    <m/>
    <s v=""/>
    <n v="9"/>
    <d v="1976-05-27T00:00:00"/>
    <n v="43"/>
    <s v="J"/>
    <n v="30"/>
    <n v="2.5"/>
    <n v="39"/>
    <x v="0"/>
    <n v="1"/>
    <n v="31"/>
    <n v="0"/>
    <n v="1946"/>
    <n v="426.66050000000007"/>
    <n v="0"/>
    <n v="875"/>
    <n v="60"/>
    <n v="0"/>
    <n v="0"/>
    <n v="0"/>
    <n v="0"/>
    <n v="0"/>
    <n v="0"/>
    <n v="0"/>
    <n v="112.26923076923077"/>
    <n v="89.191666666666663"/>
    <n v="26.5"/>
    <n v="0"/>
    <n v="0"/>
    <n v="0"/>
    <n v="0"/>
    <n v="260.44509298076923"/>
    <n v="116.47"/>
    <n v="18.853333333333335"/>
  </r>
  <r>
    <d v="2020-05-01T00:00:00"/>
    <x v="1"/>
    <s v="P"/>
    <s v="Active"/>
    <n v="188"/>
    <x v="187"/>
    <s v="N"/>
    <x v="31"/>
    <n v="1028"/>
    <x v="6"/>
    <s v="Niederl. 10"/>
    <n v="1"/>
    <s v="Department"/>
    <s v="Supervisor"/>
    <s v="Manager"/>
    <s v="ang."/>
    <s v="M"/>
    <d v="2010-09-01T00:00:00"/>
    <m/>
    <s v=""/>
    <n v="9"/>
    <d v="1972-09-25T00:00:00"/>
    <n v="47"/>
    <s v="N"/>
    <n v="30"/>
    <n v="2.5"/>
    <n v="39"/>
    <x v="0"/>
    <n v="1"/>
    <n v="31"/>
    <n v="0"/>
    <n v="1947"/>
    <n v="426.87975"/>
    <n v="0"/>
    <n v="0"/>
    <n v="60"/>
    <n v="0"/>
    <n v="0"/>
    <n v="0"/>
    <n v="0"/>
    <n v="0"/>
    <n v="0"/>
    <n v="0"/>
    <n v="0"/>
    <n v="0"/>
    <n v="26.5"/>
    <n v="0"/>
    <n v="0"/>
    <n v="0"/>
    <n v="0"/>
    <n v="19.371675"/>
    <n v="125.78"/>
    <n v="18.853333333333335"/>
  </r>
  <r>
    <d v="2020-05-01T00:00:00"/>
    <x v="1"/>
    <s v="P"/>
    <s v="Active"/>
    <n v="189"/>
    <x v="188"/>
    <s v="N"/>
    <x v="22"/>
    <n v="1029"/>
    <x v="6"/>
    <s v="Niederl. 10"/>
    <n v="1"/>
    <s v="Department"/>
    <s v="Supervisor"/>
    <s v="Non-Mgm."/>
    <s v="ang."/>
    <s v="M"/>
    <d v="2010-12-01T00:00:00"/>
    <m/>
    <s v=""/>
    <n v="9"/>
    <d v="1984-06-15T00:00:00"/>
    <n v="35"/>
    <s v="J"/>
    <n v="30"/>
    <n v="2.5"/>
    <n v="39"/>
    <x v="0"/>
    <n v="1"/>
    <n v="31"/>
    <n v="0"/>
    <n v="1948"/>
    <n v="427.09900000000005"/>
    <n v="0"/>
    <n v="0"/>
    <n v="0"/>
    <n v="0"/>
    <n v="0"/>
    <n v="0"/>
    <n v="0"/>
    <n v="0"/>
    <n v="0"/>
    <n v="0"/>
    <n v="112.38461538461537"/>
    <n v="89.283333333333346"/>
    <n v="26.5"/>
    <n v="0"/>
    <n v="0"/>
    <n v="0"/>
    <n v="0"/>
    <n v="51.098212115384619"/>
    <n v="0"/>
    <n v="18.853333333333335"/>
  </r>
  <r>
    <d v="2020-05-01T00:00:00"/>
    <x v="1"/>
    <s v="P"/>
    <s v="Active"/>
    <n v="190"/>
    <x v="189"/>
    <s v="N"/>
    <x v="31"/>
    <n v="1046"/>
    <x v="9"/>
    <s v="Niederl. 4"/>
    <n v="1"/>
    <s v="Department"/>
    <s v="Supervisor"/>
    <s v="Non-Mgm."/>
    <s v="ang."/>
    <s v="M"/>
    <d v="2010-12-01T00:00:00"/>
    <m/>
    <s v=""/>
    <n v="9"/>
    <d v="1958-09-21T00:00:00"/>
    <n v="61"/>
    <s v="J"/>
    <n v="30"/>
    <n v="2.5"/>
    <n v="39"/>
    <x v="0"/>
    <n v="1"/>
    <n v="31"/>
    <n v="0"/>
    <n v="1949"/>
    <n v="427.31825000000003"/>
    <n v="0"/>
    <n v="0"/>
    <n v="60"/>
    <n v="0"/>
    <n v="0"/>
    <n v="0"/>
    <n v="0"/>
    <n v="0"/>
    <n v="0"/>
    <n v="0"/>
    <n v="112.44230769230769"/>
    <n v="89.329166666666666"/>
    <n v="26.5"/>
    <n v="0"/>
    <n v="0"/>
    <n v="0"/>
    <n v="0"/>
    <n v="64.558396682692305"/>
    <n v="78.09"/>
    <n v="18.853333333333335"/>
  </r>
  <r>
    <d v="2020-05-01T00:00:00"/>
    <x v="1"/>
    <s v="P"/>
    <s v="Active"/>
    <n v="191"/>
    <x v="190"/>
    <s v="N"/>
    <x v="19"/>
    <n v="1083"/>
    <x v="0"/>
    <s v="Niederl. 3"/>
    <n v="1"/>
    <s v="Department"/>
    <s v="Supervisor"/>
    <s v="Non-Mgm."/>
    <s v="ang."/>
    <s v="M"/>
    <d v="2011-01-01T00:00:00"/>
    <m/>
    <s v=""/>
    <n v="9"/>
    <d v="1980-02-11T00:00:00"/>
    <n v="39"/>
    <s v="N"/>
    <n v="30"/>
    <n v="2.5"/>
    <n v="39"/>
    <x v="0"/>
    <n v="1"/>
    <n v="31"/>
    <n v="0"/>
    <n v="1950"/>
    <n v="427.53750000000002"/>
    <n v="0"/>
    <n v="0"/>
    <n v="0"/>
    <n v="0"/>
    <n v="0"/>
    <n v="0"/>
    <n v="0"/>
    <n v="0"/>
    <n v="0"/>
    <n v="0"/>
    <n v="0"/>
    <n v="0"/>
    <n v="26.5"/>
    <n v="0"/>
    <n v="0"/>
    <n v="0"/>
    <n v="0"/>
    <n v="5.9346750000000004"/>
    <n v="0"/>
    <n v="0"/>
  </r>
  <r>
    <d v="2020-05-01T00:00:00"/>
    <x v="1"/>
    <s v="P"/>
    <s v="Active"/>
    <n v="192"/>
    <x v="191"/>
    <s v="N"/>
    <x v="22"/>
    <n v="1047"/>
    <x v="9"/>
    <s v="Niederl. 4"/>
    <n v="1"/>
    <s v="Department"/>
    <s v="Supervisor"/>
    <s v="Non-Mgm."/>
    <s v="ang."/>
    <s v="M"/>
    <d v="2011-01-01T00:00:00"/>
    <m/>
    <s v=""/>
    <n v="9"/>
    <d v="1982-11-21T00:00:00"/>
    <n v="37"/>
    <s v="J"/>
    <n v="30"/>
    <n v="2.5"/>
    <n v="39"/>
    <x v="0"/>
    <n v="1"/>
    <n v="31"/>
    <n v="0"/>
    <n v="1951"/>
    <n v="427.75675000000001"/>
    <n v="0"/>
    <n v="0"/>
    <n v="0"/>
    <n v="0"/>
    <n v="0"/>
    <n v="0"/>
    <n v="0"/>
    <n v="0"/>
    <n v="0"/>
    <n v="0"/>
    <n v="112.55769230769231"/>
    <n v="89.420833333333348"/>
    <n v="26.5"/>
    <n v="0"/>
    <n v="0"/>
    <n v="0"/>
    <n v="0"/>
    <n v="51.167765817307703"/>
    <n v="0"/>
    <n v="0"/>
  </r>
  <r>
    <d v="2020-05-01T00:00:00"/>
    <x v="1"/>
    <s v="P"/>
    <s v="Active"/>
    <n v="193"/>
    <x v="192"/>
    <s v="N"/>
    <x v="11"/>
    <n v="1082"/>
    <x v="0"/>
    <s v="Niederl. 3"/>
    <n v="1"/>
    <s v="Department"/>
    <s v="Supervisor"/>
    <s v="Manager"/>
    <s v="ang."/>
    <s v="M"/>
    <d v="2011-02-01T00:00:00"/>
    <m/>
    <s v=""/>
    <n v="8"/>
    <d v="1985-01-15T00:00:00"/>
    <n v="35"/>
    <s v="N"/>
    <n v="30"/>
    <n v="2.5"/>
    <n v="39"/>
    <x v="0"/>
    <n v="1"/>
    <n v="31"/>
    <n v="0"/>
    <n v="1952"/>
    <n v="427.976"/>
    <n v="0"/>
    <n v="0"/>
    <n v="0"/>
    <n v="0"/>
    <n v="0"/>
    <n v="0"/>
    <n v="0"/>
    <n v="0"/>
    <n v="0"/>
    <n v="0"/>
    <n v="0"/>
    <n v="0"/>
    <n v="26.5"/>
    <n v="0"/>
    <n v="0"/>
    <n v="0"/>
    <n v="0"/>
    <n v="5.9346750000000004"/>
    <n v="0"/>
    <n v="0"/>
  </r>
  <r>
    <d v="2020-05-01T00:00:00"/>
    <x v="1"/>
    <s v="P"/>
    <s v="Active"/>
    <n v="194"/>
    <x v="193"/>
    <s v="N"/>
    <x v="24"/>
    <n v="1081"/>
    <x v="0"/>
    <s v="Niederl. 3"/>
    <n v="1"/>
    <s v="Department"/>
    <s v="Supervisor"/>
    <s v="Manager"/>
    <s v="ang."/>
    <s v="M"/>
    <d v="2011-02-01T00:00:00"/>
    <m/>
    <s v=""/>
    <n v="8"/>
    <d v="1983-05-10T00:00:00"/>
    <n v="36"/>
    <s v="N"/>
    <n v="30"/>
    <n v="2.5"/>
    <n v="39"/>
    <x v="0"/>
    <n v="1"/>
    <n v="31"/>
    <n v="0"/>
    <n v="1953"/>
    <n v="428.19524999999999"/>
    <n v="0"/>
    <n v="0"/>
    <n v="0"/>
    <n v="0"/>
    <n v="0"/>
    <n v="0"/>
    <n v="0"/>
    <n v="0"/>
    <n v="0"/>
    <n v="0"/>
    <n v="0"/>
    <n v="0"/>
    <n v="26.5"/>
    <n v="0"/>
    <n v="0"/>
    <n v="0"/>
    <n v="0"/>
    <n v="5.9346750000000004"/>
    <n v="159.9914"/>
    <n v="0"/>
  </r>
  <r>
    <d v="2020-05-01T00:00:00"/>
    <x v="1"/>
    <s v="P"/>
    <s v="Active"/>
    <n v="195"/>
    <x v="194"/>
    <s v="N"/>
    <x v="19"/>
    <n v="1083"/>
    <x v="0"/>
    <s v="Niederl. 3"/>
    <n v="1"/>
    <s v="Department"/>
    <s v="Supervisor"/>
    <s v="Non-Mgm."/>
    <s v="ang."/>
    <s v="W"/>
    <d v="2011-03-15T00:00:00"/>
    <m/>
    <s v=""/>
    <n v="8"/>
    <d v="1987-03-02T00:00:00"/>
    <n v="32"/>
    <s v="N"/>
    <n v="30"/>
    <n v="2.5"/>
    <n v="39"/>
    <x v="0"/>
    <n v="1"/>
    <n v="31"/>
    <n v="0"/>
    <n v="1954"/>
    <n v="428.41450000000003"/>
    <n v="0"/>
    <n v="0"/>
    <n v="0"/>
    <n v="0"/>
    <n v="0"/>
    <n v="0"/>
    <n v="0"/>
    <n v="0"/>
    <n v="0"/>
    <n v="0"/>
    <n v="0"/>
    <n v="0"/>
    <n v="26.5"/>
    <n v="0"/>
    <n v="0"/>
    <n v="0"/>
    <n v="0"/>
    <n v="5.9346750000000004"/>
    <n v="0"/>
    <n v="0"/>
  </r>
  <r>
    <d v="2020-05-01T00:00:00"/>
    <x v="1"/>
    <s v="P"/>
    <s v="Active"/>
    <n v="196"/>
    <x v="195"/>
    <s v="N"/>
    <x v="19"/>
    <n v="1083"/>
    <x v="0"/>
    <s v="Niederl. 3"/>
    <n v="1"/>
    <s v="Department"/>
    <s v="Supervisor"/>
    <s v="Manager"/>
    <s v="ang."/>
    <s v="M"/>
    <d v="2011-03-15T00:00:00"/>
    <m/>
    <s v=""/>
    <n v="8"/>
    <d v="1983-01-26T00:00:00"/>
    <n v="36"/>
    <s v="N"/>
    <n v="30"/>
    <n v="2.5"/>
    <n v="39"/>
    <x v="0"/>
    <n v="1"/>
    <n v="31"/>
    <n v="0"/>
    <n v="1955"/>
    <n v="428.63375000000002"/>
    <n v="0"/>
    <n v="0"/>
    <n v="0"/>
    <n v="0"/>
    <n v="0"/>
    <n v="0"/>
    <n v="0"/>
    <n v="0"/>
    <n v="0"/>
    <n v="0"/>
    <n v="0"/>
    <n v="0"/>
    <n v="26.5"/>
    <n v="0"/>
    <n v="0"/>
    <n v="0"/>
    <n v="0"/>
    <n v="5.9346750000000004"/>
    <n v="0"/>
    <n v="0"/>
  </r>
  <r>
    <d v="2020-05-01T00:00:00"/>
    <x v="1"/>
    <s v="P"/>
    <s v="Active"/>
    <n v="197"/>
    <x v="196"/>
    <s v="N"/>
    <x v="22"/>
    <n v="1053"/>
    <x v="3"/>
    <s v="Niederl. 8"/>
    <n v="1"/>
    <s v="Department"/>
    <s v="Supervisor"/>
    <s v="Non-Mgm."/>
    <s v="ang."/>
    <s v="M"/>
    <d v="2011-04-01T00:00:00"/>
    <m/>
    <s v=""/>
    <n v="8"/>
    <d v="1960-09-16T00:00:00"/>
    <n v="59"/>
    <s v="J"/>
    <n v="30"/>
    <n v="2.5"/>
    <n v="39"/>
    <x v="0"/>
    <n v="1"/>
    <n v="31"/>
    <n v="0"/>
    <n v="1956"/>
    <n v="428.85300000000001"/>
    <n v="0"/>
    <n v="0"/>
    <n v="0"/>
    <n v="0"/>
    <n v="0"/>
    <n v="0"/>
    <n v="0"/>
    <n v="0"/>
    <n v="0"/>
    <n v="0"/>
    <n v="112.84615384615384"/>
    <n v="89.65"/>
    <n v="26.5"/>
    <n v="0"/>
    <n v="0"/>
    <n v="0"/>
    <n v="0"/>
    <n v="51.283688653846156"/>
    <n v="0"/>
    <n v="0"/>
  </r>
  <r>
    <d v="2020-05-01T00:00:00"/>
    <x v="1"/>
    <s v="P"/>
    <s v="Active"/>
    <n v="198"/>
    <x v="197"/>
    <s v="N"/>
    <x v="22"/>
    <n v="1060"/>
    <x v="2"/>
    <s v="Niederl. 7"/>
    <n v="1"/>
    <s v="Department"/>
    <s v="Supervisor"/>
    <s v="Non-Mgm."/>
    <s v="ang."/>
    <s v="M"/>
    <d v="2011-05-01T00:00:00"/>
    <m/>
    <s v=""/>
    <n v="8"/>
    <d v="1964-01-08T00:00:00"/>
    <n v="56"/>
    <s v="J"/>
    <n v="30"/>
    <n v="2.5"/>
    <n v="39"/>
    <x v="0"/>
    <n v="1"/>
    <n v="31"/>
    <n v="0"/>
    <n v="1957"/>
    <n v="429.07225000000005"/>
    <n v="0"/>
    <n v="0"/>
    <n v="0"/>
    <n v="0"/>
    <n v="0"/>
    <n v="0"/>
    <n v="0"/>
    <n v="0"/>
    <n v="0"/>
    <n v="0"/>
    <n v="112.90384615384615"/>
    <n v="89.69583333333334"/>
    <n v="26.5"/>
    <n v="0"/>
    <n v="0"/>
    <n v="0"/>
    <n v="0"/>
    <n v="51.30687322115385"/>
    <n v="0"/>
    <n v="0"/>
  </r>
  <r>
    <d v="2020-05-01T00:00:00"/>
    <x v="1"/>
    <s v="P"/>
    <s v="Active"/>
    <n v="199"/>
    <x v="198"/>
    <s v="N"/>
    <x v="22"/>
    <n v="1053"/>
    <x v="3"/>
    <s v="Niederl. 8"/>
    <n v="1"/>
    <s v="Department"/>
    <s v="Supervisor"/>
    <s v="Non-Mgm."/>
    <s v="ang."/>
    <s v="M"/>
    <d v="2011-05-01T00:00:00"/>
    <m/>
    <s v=""/>
    <n v="8"/>
    <d v="1964-06-16T00:00:00"/>
    <n v="55"/>
    <s v="J"/>
    <n v="30"/>
    <n v="2.5"/>
    <n v="39"/>
    <x v="0"/>
    <n v="1"/>
    <n v="31"/>
    <n v="0"/>
    <n v="1958"/>
    <n v="429.29150000000004"/>
    <n v="0"/>
    <n v="0"/>
    <n v="0"/>
    <n v="0"/>
    <n v="0"/>
    <n v="0"/>
    <n v="0"/>
    <n v="0"/>
    <n v="0"/>
    <n v="0"/>
    <n v="112.96153846153847"/>
    <n v="89.741666666666674"/>
    <n v="26.5"/>
    <n v="0"/>
    <n v="0"/>
    <n v="0"/>
    <n v="0"/>
    <n v="51.330057788461538"/>
    <n v="0"/>
    <n v="0"/>
  </r>
  <r>
    <d v="2020-05-01T00:00:00"/>
    <x v="1"/>
    <s v="P"/>
    <s v="Active"/>
    <n v="200"/>
    <x v="199"/>
    <s v="N"/>
    <x v="36"/>
    <n v="1054"/>
    <x v="8"/>
    <s v="Niederl. 2"/>
    <n v="1"/>
    <s v="Department"/>
    <s v="Supervisor"/>
    <s v="Non-Mgm."/>
    <s v="ang."/>
    <s v="M"/>
    <d v="2011-05-01T00:00:00"/>
    <m/>
    <s v=""/>
    <n v="8"/>
    <d v="1976-07-18T00:00:00"/>
    <n v="43"/>
    <s v="N"/>
    <n v="30"/>
    <n v="2.5"/>
    <n v="39"/>
    <x v="0"/>
    <n v="1"/>
    <n v="31"/>
    <n v="0"/>
    <n v="1959"/>
    <n v="429.51075000000003"/>
    <n v="0"/>
    <n v="0"/>
    <n v="0"/>
    <n v="0"/>
    <n v="0"/>
    <n v="0"/>
    <n v="0"/>
    <n v="0"/>
    <n v="0"/>
    <n v="0"/>
    <n v="0"/>
    <n v="0"/>
    <n v="26.5"/>
    <n v="0"/>
    <n v="0"/>
    <n v="0"/>
    <n v="0"/>
    <n v="5.9346750000000004"/>
    <n v="0"/>
    <n v="0"/>
  </r>
  <r>
    <d v="2020-05-01T00:00:00"/>
    <x v="1"/>
    <s v="P"/>
    <s v="Active"/>
    <n v="201"/>
    <x v="200"/>
    <s v="N"/>
    <x v="38"/>
    <n v="1074"/>
    <x v="0"/>
    <s v="Niederl. 3"/>
    <n v="1"/>
    <s v="Department"/>
    <s v="Supervisor"/>
    <s v="Non-Mgm."/>
    <s v="ang."/>
    <s v="M"/>
    <d v="2011-05-16T00:00:00"/>
    <m/>
    <s v=""/>
    <n v="8"/>
    <d v="1981-03-15T00:00:00"/>
    <n v="38"/>
    <s v="N"/>
    <n v="30"/>
    <n v="2.5"/>
    <n v="39"/>
    <x v="0"/>
    <n v="1"/>
    <n v="31"/>
    <n v="0"/>
    <n v="1960"/>
    <n v="429.73"/>
    <n v="0"/>
    <n v="0"/>
    <n v="0"/>
    <n v="0"/>
    <n v="0"/>
    <n v="0"/>
    <n v="0"/>
    <n v="0"/>
    <n v="0"/>
    <n v="0"/>
    <n v="0"/>
    <n v="0"/>
    <n v="26.5"/>
    <n v="0"/>
    <n v="0"/>
    <n v="0"/>
    <n v="0"/>
    <n v="5.9346750000000004"/>
    <n v="0"/>
    <n v="0"/>
  </r>
  <r>
    <d v="2020-05-01T00:00:00"/>
    <x v="1"/>
    <s v="P"/>
    <s v="Active"/>
    <n v="202"/>
    <x v="201"/>
    <s v="N"/>
    <x v="31"/>
    <n v="1040"/>
    <x v="4"/>
    <s v="Niederl. 6"/>
    <n v="1"/>
    <s v="Department"/>
    <s v="Supervisor"/>
    <s v="Manager"/>
    <s v="ang."/>
    <s v="M"/>
    <d v="2011-07-01T00:00:00"/>
    <m/>
    <s v=""/>
    <n v="8"/>
    <d v="1980-08-23T00:00:00"/>
    <n v="39"/>
    <s v="N"/>
    <n v="30"/>
    <n v="2.5"/>
    <n v="39"/>
    <x v="0"/>
    <n v="1"/>
    <n v="31"/>
    <n v="0"/>
    <n v="1961"/>
    <n v="429.94925000000001"/>
    <n v="0"/>
    <n v="0"/>
    <n v="60"/>
    <n v="0"/>
    <n v="0"/>
    <n v="0"/>
    <n v="0"/>
    <n v="0"/>
    <n v="0"/>
    <n v="0"/>
    <n v="0"/>
    <n v="0"/>
    <n v="26.5"/>
    <n v="0"/>
    <n v="0"/>
    <n v="0"/>
    <n v="0"/>
    <n v="19.371675"/>
    <n v="100.32000000000001"/>
    <n v="0"/>
  </r>
  <r>
    <d v="2020-05-01T00:00:00"/>
    <x v="1"/>
    <s v="P"/>
    <s v="Active"/>
    <n v="203"/>
    <x v="202"/>
    <s v="N"/>
    <x v="31"/>
    <n v="1022"/>
    <x v="7"/>
    <s v="Niederl. 9"/>
    <n v="1"/>
    <s v="Department"/>
    <s v="Supervisor"/>
    <s v="Non-Mgm."/>
    <s v="ang."/>
    <s v="M"/>
    <d v="2011-07-01T00:00:00"/>
    <m/>
    <s v=""/>
    <n v="8"/>
    <d v="1957-08-15T00:00:00"/>
    <n v="62"/>
    <s v="J"/>
    <n v="30"/>
    <n v="2.5"/>
    <n v="39"/>
    <x v="0"/>
    <n v="1"/>
    <n v="31"/>
    <n v="0"/>
    <n v="1962"/>
    <n v="430.16849999999999"/>
    <n v="0"/>
    <n v="425"/>
    <n v="60"/>
    <n v="0"/>
    <n v="0"/>
    <n v="0"/>
    <n v="0"/>
    <n v="0"/>
    <n v="0"/>
    <n v="0"/>
    <n v="113.19230769230768"/>
    <n v="89.925000000000011"/>
    <n v="26.5"/>
    <n v="0"/>
    <n v="0"/>
    <n v="0"/>
    <n v="0"/>
    <n v="160.03854605769229"/>
    <n v="79.040000000000006"/>
    <n v="0"/>
  </r>
  <r>
    <d v="2020-05-01T00:00:00"/>
    <x v="1"/>
    <s v="P"/>
    <s v="Active"/>
    <n v="204"/>
    <x v="203"/>
    <s v="N"/>
    <x v="13"/>
    <n v="1048"/>
    <x v="3"/>
    <s v="Niederl. 8"/>
    <n v="1"/>
    <s v="Department"/>
    <s v="Supervisor"/>
    <s v="Non-Mgm."/>
    <s v="ang."/>
    <s v="W"/>
    <d v="2011-07-18T00:00:00"/>
    <m/>
    <s v=""/>
    <n v="8"/>
    <d v="1969-09-11T00:00:00"/>
    <n v="50"/>
    <s v="J"/>
    <n v="30"/>
    <n v="2.5"/>
    <n v="39"/>
    <x v="0"/>
    <n v="1"/>
    <n v="31"/>
    <n v="0"/>
    <n v="1963"/>
    <n v="430.38774999999998"/>
    <n v="0"/>
    <n v="0"/>
    <n v="0"/>
    <n v="0"/>
    <n v="0"/>
    <n v="0"/>
    <n v="0"/>
    <n v="0"/>
    <n v="0"/>
    <n v="0"/>
    <n v="113.25"/>
    <n v="89.970833333333346"/>
    <n v="26.5"/>
    <n v="0"/>
    <n v="0"/>
    <n v="0"/>
    <n v="0"/>
    <n v="51.445980625000011"/>
    <n v="0"/>
    <n v="0"/>
  </r>
  <r>
    <d v="2020-05-01T00:00:00"/>
    <x v="1"/>
    <s v="P"/>
    <s v="Active"/>
    <n v="205"/>
    <x v="204"/>
    <s v="N"/>
    <x v="22"/>
    <n v="1060"/>
    <x v="2"/>
    <s v="Niederl. 7"/>
    <n v="1"/>
    <s v="Department"/>
    <s v="Supervisor"/>
    <s v="Non-Mgm."/>
    <s v="ang."/>
    <s v="M"/>
    <d v="2015-01-16T00:00:00"/>
    <m/>
    <s v=""/>
    <n v="5"/>
    <d v="1994-02-13T00:00:00"/>
    <n v="25"/>
    <s v="J"/>
    <n v="30"/>
    <n v="2.5"/>
    <n v="39"/>
    <x v="0"/>
    <n v="1"/>
    <n v="31"/>
    <n v="0"/>
    <n v="1964"/>
    <n v="430.60700000000003"/>
    <n v="0"/>
    <n v="0"/>
    <n v="0"/>
    <n v="0"/>
    <n v="0"/>
    <n v="0"/>
    <n v="0"/>
    <n v="0"/>
    <n v="0"/>
    <n v="0"/>
    <n v="113.30769230769231"/>
    <n v="90.016666666666666"/>
    <n v="26.5"/>
    <n v="0"/>
    <n v="0"/>
    <n v="0"/>
    <n v="0"/>
    <n v="51.469165192307692"/>
    <n v="0"/>
    <n v="2.1733333333333333"/>
  </r>
  <r>
    <d v="2020-05-01T00:00:00"/>
    <x v="1"/>
    <s v="P"/>
    <s v="Active"/>
    <n v="206"/>
    <x v="205"/>
    <s v="N"/>
    <x v="35"/>
    <n v="1078"/>
    <x v="0"/>
    <s v="Niederl. 3"/>
    <n v="1"/>
    <s v="Department"/>
    <s v="Supervisor"/>
    <s v="Non-Mgm."/>
    <s v="ang."/>
    <s v="M"/>
    <d v="2011-08-08T00:00:00"/>
    <m/>
    <s v=""/>
    <n v="8"/>
    <d v="1982-10-07T00:00:00"/>
    <n v="37"/>
    <s v="N"/>
    <n v="30"/>
    <n v="2.5"/>
    <n v="39"/>
    <x v="0"/>
    <n v="1"/>
    <n v="31"/>
    <n v="0"/>
    <n v="1965"/>
    <n v="430.82625000000002"/>
    <n v="0"/>
    <n v="0"/>
    <n v="0"/>
    <n v="0"/>
    <n v="0"/>
    <n v="0"/>
    <n v="0"/>
    <n v="0"/>
    <n v="0"/>
    <n v="0"/>
    <n v="0"/>
    <n v="0"/>
    <n v="26.5"/>
    <n v="0"/>
    <n v="0"/>
    <n v="0"/>
    <n v="0"/>
    <n v="5.9346750000000004"/>
    <n v="0"/>
    <n v="0"/>
  </r>
  <r>
    <d v="2020-05-01T00:00:00"/>
    <x v="1"/>
    <s v="P"/>
    <s v="Active"/>
    <n v="207"/>
    <x v="206"/>
    <s v="N"/>
    <x v="9"/>
    <n v="1087"/>
    <x v="0"/>
    <s v="Niederl. 3"/>
    <n v="1"/>
    <s v="Department"/>
    <s v="Supervisor"/>
    <s v="Non-Mgm."/>
    <s v="ang."/>
    <s v="M"/>
    <d v="2011-09-15T00:00:00"/>
    <m/>
    <s v=""/>
    <n v="8"/>
    <d v="1976-03-29T00:00:00"/>
    <n v="43"/>
    <s v="N"/>
    <n v="30"/>
    <n v="2.5"/>
    <n v="39"/>
    <x v="0"/>
    <n v="1"/>
    <n v="31"/>
    <n v="0"/>
    <n v="1966"/>
    <n v="431.04550000000006"/>
    <n v="0"/>
    <n v="0"/>
    <n v="0"/>
    <n v="0"/>
    <n v="0"/>
    <n v="0"/>
    <n v="0"/>
    <n v="0"/>
    <n v="0"/>
    <n v="0"/>
    <n v="0"/>
    <n v="0"/>
    <n v="26.5"/>
    <n v="0"/>
    <n v="0"/>
    <n v="0"/>
    <n v="0"/>
    <n v="5.9346750000000004"/>
    <n v="0"/>
    <n v="0"/>
  </r>
  <r>
    <d v="2020-05-01T00:00:00"/>
    <x v="1"/>
    <s v="P"/>
    <s v="Active"/>
    <n v="208"/>
    <x v="207"/>
    <s v="N"/>
    <x v="30"/>
    <n v="1071"/>
    <x v="0"/>
    <s v="Niederl. 3"/>
    <n v="1"/>
    <s v="Department"/>
    <s v="Supervisor"/>
    <s v="Non-Mgm."/>
    <s v="ang."/>
    <s v="M"/>
    <d v="2014-01-22T00:00:00"/>
    <m/>
    <s v=""/>
    <n v="5"/>
    <d v="1989-06-05T00:00:00"/>
    <n v="30"/>
    <s v="N"/>
    <n v="30"/>
    <n v="2.5"/>
    <n v="39"/>
    <x v="0"/>
    <n v="1"/>
    <n v="31"/>
    <n v="0"/>
    <n v="1967"/>
    <n v="431.26475000000005"/>
    <n v="0"/>
    <n v="0"/>
    <n v="0"/>
    <n v="0"/>
    <n v="0"/>
    <n v="0"/>
    <n v="0"/>
    <n v="0"/>
    <n v="0"/>
    <n v="0"/>
    <n v="0"/>
    <n v="0"/>
    <n v="26.5"/>
    <n v="0"/>
    <n v="0"/>
    <n v="0"/>
    <n v="0"/>
    <n v="5.9346750000000004"/>
    <n v="0"/>
    <n v="0"/>
  </r>
  <r>
    <d v="2020-05-01T00:00:00"/>
    <x v="1"/>
    <s v="P"/>
    <s v="Active"/>
    <n v="209"/>
    <x v="208"/>
    <s v="N"/>
    <x v="33"/>
    <n v="1000"/>
    <x v="1"/>
    <s v="Niederl. 1"/>
    <n v="1"/>
    <s v="Department"/>
    <s v="Supervisor"/>
    <s v="Non-Mgm."/>
    <s v="ang."/>
    <s v="W"/>
    <d v="2011-09-01T00:00:00"/>
    <m/>
    <s v=""/>
    <n v="8"/>
    <d v="1994-01-16T00:00:00"/>
    <n v="26"/>
    <s v="N"/>
    <n v="30"/>
    <n v="2.5"/>
    <n v="39"/>
    <x v="0"/>
    <n v="1"/>
    <n v="31"/>
    <n v="0"/>
    <n v="1968"/>
    <n v="431.48399999999998"/>
    <n v="0"/>
    <n v="0"/>
    <n v="0"/>
    <n v="0"/>
    <n v="0"/>
    <n v="0"/>
    <n v="0"/>
    <n v="0"/>
    <n v="0"/>
    <n v="0"/>
    <n v="0"/>
    <n v="0"/>
    <n v="26.5"/>
    <n v="0"/>
    <n v="0"/>
    <n v="0"/>
    <n v="0"/>
    <n v="5.9346750000000004"/>
    <n v="0"/>
    <n v="0"/>
  </r>
  <r>
    <d v="2020-05-01T00:00:00"/>
    <x v="1"/>
    <s v="P"/>
    <s v="Active"/>
    <n v="210"/>
    <x v="209"/>
    <s v="N"/>
    <x v="3"/>
    <n v="1011"/>
    <x v="1"/>
    <s v="Niederl. 1"/>
    <n v="1"/>
    <s v="Department"/>
    <s v="Supervisor"/>
    <s v="Non-Mgm."/>
    <s v="ang."/>
    <s v="W"/>
    <d v="2011-09-01T00:00:00"/>
    <m/>
    <s v=""/>
    <n v="8"/>
    <d v="1993-12-01T00:00:00"/>
    <n v="26"/>
    <s v="N"/>
    <n v="30"/>
    <n v="2.5"/>
    <n v="39"/>
    <x v="0"/>
    <n v="1"/>
    <n v="31"/>
    <n v="0"/>
    <n v="1969"/>
    <n v="431.70325000000003"/>
    <n v="0"/>
    <n v="0"/>
    <n v="0"/>
    <n v="0"/>
    <n v="0"/>
    <n v="0"/>
    <n v="0"/>
    <n v="0"/>
    <n v="0"/>
    <n v="0"/>
    <n v="0"/>
    <n v="0"/>
    <n v="26.5"/>
    <n v="0"/>
    <n v="0"/>
    <n v="0"/>
    <n v="0"/>
    <n v="5.9346750000000004"/>
    <n v="0"/>
    <n v="0"/>
  </r>
  <r>
    <d v="2020-05-01T00:00:00"/>
    <x v="1"/>
    <s v="P"/>
    <s v="Active"/>
    <n v="211"/>
    <x v="210"/>
    <s v="Y"/>
    <x v="16"/>
    <n v="1019"/>
    <x v="7"/>
    <s v="Niederl. 9"/>
    <n v="0.5"/>
    <s v="Department"/>
    <s v="Supervisor"/>
    <s v="Non-Mgm."/>
    <s v="ang."/>
    <s v="M"/>
    <d v="2011-09-16T00:00:00"/>
    <m/>
    <s v=""/>
    <n v="8"/>
    <d v="1963-04-30T00:00:00"/>
    <n v="56"/>
    <s v="J"/>
    <n v="30"/>
    <n v="2.5"/>
    <n v="39"/>
    <x v="0"/>
    <n v="0.5"/>
    <n v="31"/>
    <n v="0"/>
    <n v="1970"/>
    <n v="431.92250000000001"/>
    <n v="0"/>
    <n v="0"/>
    <n v="15"/>
    <n v="0"/>
    <n v="0"/>
    <n v="0"/>
    <n v="0"/>
    <n v="0"/>
    <n v="0"/>
    <n v="0"/>
    <n v="113.65384615384615"/>
    <n v="90.291666666666671"/>
    <n v="13.25"/>
    <n v="0"/>
    <n v="0"/>
    <n v="0"/>
    <n v="0"/>
    <n v="52.000185096153849"/>
    <n v="40.564999999999998"/>
    <n v="0"/>
  </r>
  <r>
    <d v="2020-05-01T00:00:00"/>
    <x v="1"/>
    <s v="P"/>
    <s v="Active"/>
    <n v="211"/>
    <x v="210"/>
    <s v="Y"/>
    <x v="16"/>
    <n v="1025"/>
    <x v="6"/>
    <s v="Niederl. 10"/>
    <n v="0.5"/>
    <s v="Department"/>
    <s v="Supervisor"/>
    <s v="Non-Mgm."/>
    <s v="ang."/>
    <s v="M"/>
    <d v="2011-09-16T00:00:00"/>
    <m/>
    <s v=""/>
    <n v="8"/>
    <d v="1963-04-30T00:00:00"/>
    <n v="56"/>
    <s v="J"/>
    <n v="30"/>
    <n v="2.5"/>
    <n v="39"/>
    <x v="0"/>
    <n v="0.5"/>
    <n v="31"/>
    <n v="0"/>
    <n v="1971"/>
    <n v="432.14175"/>
    <n v="0"/>
    <n v="0"/>
    <n v="15"/>
    <n v="0"/>
    <n v="0"/>
    <n v="0"/>
    <n v="0"/>
    <n v="0"/>
    <n v="0"/>
    <n v="0"/>
    <n v="113.71153846153845"/>
    <n v="90.337500000000006"/>
    <n v="13.25"/>
    <n v="0"/>
    <n v="0"/>
    <n v="0"/>
    <n v="0"/>
    <n v="52.023369663461537"/>
    <n v="40.564999999999998"/>
    <n v="0"/>
  </r>
  <r>
    <d v="2020-05-01T00:00:00"/>
    <x v="1"/>
    <s v="P"/>
    <s v="Active"/>
    <n v="212"/>
    <x v="211"/>
    <s v="N"/>
    <x v="9"/>
    <n v="1087"/>
    <x v="0"/>
    <s v="Niederl. 3"/>
    <n v="1"/>
    <s v="Department"/>
    <s v="Supervisor"/>
    <s v="Non-Mgm."/>
    <s v="ang."/>
    <s v="M"/>
    <d v="2011-10-04T00:00:00"/>
    <m/>
    <s v=""/>
    <n v="8"/>
    <d v="1983-03-10T00:00:00"/>
    <n v="36"/>
    <s v="N"/>
    <n v="30"/>
    <n v="2.5"/>
    <n v="37"/>
    <x v="0"/>
    <n v="0.94871794871794868"/>
    <n v="31"/>
    <n v="0"/>
    <n v="1972"/>
    <n v="432.36099999999999"/>
    <n v="0"/>
    <n v="0"/>
    <n v="0"/>
    <n v="0"/>
    <n v="0"/>
    <n v="0"/>
    <n v="0"/>
    <n v="0"/>
    <n v="0"/>
    <n v="0"/>
    <n v="0"/>
    <n v="0"/>
    <n v="26.5"/>
    <n v="0"/>
    <n v="0"/>
    <n v="0"/>
    <n v="0"/>
    <n v="5.9346750000000004"/>
    <n v="0"/>
    <n v="0"/>
  </r>
  <r>
    <d v="2020-05-01T00:00:00"/>
    <x v="1"/>
    <s v="P"/>
    <s v="Active"/>
    <n v="213"/>
    <x v="212"/>
    <s v="N"/>
    <x v="40"/>
    <n v="1001"/>
    <x v="1"/>
    <s v="Niederl. 1"/>
    <n v="1"/>
    <s v="Department"/>
    <s v="Supervisor"/>
    <s v="Non-Mgm."/>
    <s v="ang."/>
    <s v="M"/>
    <d v="2011-10-01T00:00:00"/>
    <m/>
    <s v=""/>
    <n v="8"/>
    <d v="1962-04-26T00:00:00"/>
    <n v="57"/>
    <s v="N"/>
    <n v="30"/>
    <n v="2.5"/>
    <n v="39"/>
    <x v="0"/>
    <n v="1"/>
    <n v="31"/>
    <n v="0"/>
    <n v="1973"/>
    <n v="432.58025000000004"/>
    <n v="0"/>
    <n v="0"/>
    <n v="0"/>
    <n v="0"/>
    <n v="0"/>
    <n v="0"/>
    <n v="0"/>
    <n v="0"/>
    <n v="0"/>
    <n v="0"/>
    <n v="0"/>
    <n v="0"/>
    <n v="26.5"/>
    <n v="0"/>
    <n v="0"/>
    <n v="0"/>
    <n v="0"/>
    <n v="5.9346750000000004"/>
    <n v="0"/>
    <n v="0"/>
  </r>
  <r>
    <d v="2020-05-01T00:00:00"/>
    <x v="1"/>
    <s v="P"/>
    <s v="Active"/>
    <n v="214"/>
    <x v="213"/>
    <s v="N"/>
    <x v="47"/>
    <n v="1016"/>
    <x v="1"/>
    <s v="Niederl. 1"/>
    <n v="1"/>
    <s v="Department"/>
    <s v="Supervisor"/>
    <s v="Non-Mgm."/>
    <s v="ang."/>
    <s v="M"/>
    <d v="2011-10-01T00:00:00"/>
    <m/>
    <s v=""/>
    <n v="8"/>
    <d v="1991-03-16T00:00:00"/>
    <n v="28"/>
    <s v="N"/>
    <n v="30"/>
    <n v="2.5"/>
    <n v="39"/>
    <x v="0"/>
    <n v="1"/>
    <n v="31"/>
    <n v="0"/>
    <n v="1974"/>
    <n v="432.79950000000008"/>
    <n v="0"/>
    <n v="0"/>
    <n v="0"/>
    <n v="0"/>
    <n v="0"/>
    <n v="0"/>
    <n v="0"/>
    <n v="0"/>
    <n v="0"/>
    <n v="0"/>
    <n v="0"/>
    <n v="0"/>
    <n v="26.5"/>
    <n v="0"/>
    <n v="0"/>
    <n v="0"/>
    <n v="0"/>
    <n v="5.9346750000000004"/>
    <n v="0"/>
    <n v="0"/>
  </r>
  <r>
    <d v="2020-05-01T00:00:00"/>
    <x v="1"/>
    <s v="P"/>
    <s v="Active"/>
    <n v="215"/>
    <x v="214"/>
    <s v="Y"/>
    <x v="31"/>
    <n v="1034"/>
    <x v="5"/>
    <s v="Niederl. 5"/>
    <n v="0.5"/>
    <s v="Department"/>
    <s v="Supervisor"/>
    <s v="Non-Mgm."/>
    <s v="ang."/>
    <s v="M"/>
    <d v="2011-11-01T00:00:00"/>
    <m/>
    <s v=""/>
    <n v="8"/>
    <d v="1982-11-02T00:00:00"/>
    <n v="37"/>
    <s v="N"/>
    <n v="30"/>
    <n v="2.5"/>
    <n v="39"/>
    <x v="0"/>
    <n v="0.5"/>
    <n v="31"/>
    <n v="0"/>
    <n v="1975"/>
    <n v="433.01875000000001"/>
    <n v="0"/>
    <n v="0"/>
    <n v="15"/>
    <n v="0"/>
    <n v="0"/>
    <n v="0"/>
    <n v="0"/>
    <n v="0"/>
    <n v="0"/>
    <n v="0"/>
    <n v="0"/>
    <n v="0"/>
    <n v="13.25"/>
    <n v="0"/>
    <n v="0"/>
    <n v="0"/>
    <n v="0"/>
    <n v="6.3265875000000005"/>
    <n v="56.335000000000001"/>
    <n v="0"/>
  </r>
  <r>
    <d v="2020-05-01T00:00:00"/>
    <x v="1"/>
    <s v="P"/>
    <s v="Active"/>
    <n v="215"/>
    <x v="214"/>
    <s v="Y"/>
    <x v="31"/>
    <n v="1040"/>
    <x v="4"/>
    <s v="Niederl. 6"/>
    <n v="0.5"/>
    <s v="Department"/>
    <s v="Supervisor"/>
    <s v="Non-Mgm."/>
    <s v="ang."/>
    <s v="M"/>
    <d v="2011-11-01T00:00:00"/>
    <m/>
    <s v=""/>
    <n v="8"/>
    <d v="1982-11-02T00:00:00"/>
    <n v="37"/>
    <s v="N"/>
    <n v="30"/>
    <n v="2.5"/>
    <n v="39"/>
    <x v="0"/>
    <n v="0.5"/>
    <n v="31"/>
    <n v="0"/>
    <n v="1976"/>
    <n v="433.23800000000006"/>
    <n v="0"/>
    <n v="0"/>
    <n v="15"/>
    <n v="0"/>
    <n v="0"/>
    <n v="0"/>
    <n v="0"/>
    <n v="0"/>
    <n v="0"/>
    <n v="0"/>
    <n v="0"/>
    <n v="0"/>
    <n v="13.25"/>
    <n v="0"/>
    <n v="0"/>
    <n v="0"/>
    <n v="0"/>
    <n v="6.3265875000000005"/>
    <n v="56.335000000000001"/>
    <n v="0"/>
  </r>
  <r>
    <d v="2020-05-01T00:00:00"/>
    <x v="1"/>
    <s v="P"/>
    <s v="Active"/>
    <n v="216"/>
    <x v="215"/>
    <s v="N"/>
    <x v="19"/>
    <n v="1083"/>
    <x v="0"/>
    <s v="Niederl. 3"/>
    <n v="1"/>
    <s v="Department"/>
    <s v="Supervisor"/>
    <s v="Manager"/>
    <s v="ang."/>
    <s v="M"/>
    <d v="2011-11-01T00:00:00"/>
    <m/>
    <s v=""/>
    <n v="8"/>
    <d v="1985-11-10T00:00:00"/>
    <n v="34"/>
    <s v="N"/>
    <n v="30"/>
    <n v="2.5"/>
    <n v="39"/>
    <x v="0"/>
    <n v="1"/>
    <n v="31"/>
    <n v="0"/>
    <n v="1977"/>
    <n v="433.45725000000004"/>
    <n v="0"/>
    <n v="0"/>
    <n v="0"/>
    <n v="0"/>
    <n v="0"/>
    <n v="0"/>
    <n v="0"/>
    <n v="0"/>
    <n v="0"/>
    <n v="0"/>
    <n v="0"/>
    <n v="0"/>
    <n v="26.5"/>
    <n v="0"/>
    <n v="0"/>
    <n v="0"/>
    <n v="0"/>
    <n v="5.9346750000000004"/>
    <n v="0"/>
    <n v="0"/>
  </r>
  <r>
    <d v="2020-05-01T00:00:00"/>
    <x v="1"/>
    <s v="P"/>
    <s v="Active"/>
    <n v="217"/>
    <x v="216"/>
    <s v="N"/>
    <x v="10"/>
    <n v="1075"/>
    <x v="0"/>
    <s v="Niederl. 3"/>
    <n v="1"/>
    <s v="Department"/>
    <s v="Supervisor"/>
    <s v="Manager"/>
    <s v="ang."/>
    <s v="M"/>
    <d v="2011-11-15T00:00:00"/>
    <m/>
    <s v=""/>
    <n v="8"/>
    <d v="1985-05-14T00:00:00"/>
    <n v="34"/>
    <s v="N"/>
    <n v="30"/>
    <n v="2.5"/>
    <n v="39"/>
    <x v="0"/>
    <n v="1"/>
    <n v="31"/>
    <n v="0"/>
    <n v="1978"/>
    <n v="433.67650000000003"/>
    <n v="0"/>
    <n v="0"/>
    <n v="0"/>
    <n v="0"/>
    <n v="0"/>
    <n v="0"/>
    <n v="0"/>
    <n v="0"/>
    <n v="0"/>
    <n v="0"/>
    <n v="0"/>
    <n v="0"/>
    <n v="26.5"/>
    <n v="0"/>
    <n v="0"/>
    <n v="0"/>
    <n v="0"/>
    <n v="5.9346750000000004"/>
    <n v="0"/>
    <n v="0"/>
  </r>
  <r>
    <d v="2020-05-01T00:00:00"/>
    <x v="1"/>
    <s v="P"/>
    <s v="Active"/>
    <n v="218"/>
    <x v="217"/>
    <s v="N"/>
    <x v="28"/>
    <n v="1004"/>
    <x v="1"/>
    <s v="Niederl. 1"/>
    <n v="1"/>
    <s v="Department"/>
    <s v="Supervisor"/>
    <s v="Non-Mgm."/>
    <s v="ang."/>
    <s v="M"/>
    <d v="2011-11-18T00:00:00"/>
    <m/>
    <s v=""/>
    <n v="8"/>
    <d v="1987-07-13T00:00:00"/>
    <n v="32"/>
    <s v="N"/>
    <n v="30"/>
    <n v="2.5"/>
    <n v="39"/>
    <x v="0"/>
    <n v="1"/>
    <n v="31"/>
    <n v="0"/>
    <n v="1979"/>
    <n v="433.89575000000002"/>
    <n v="0"/>
    <n v="0"/>
    <n v="0"/>
    <n v="0"/>
    <n v="0"/>
    <n v="0"/>
    <n v="0"/>
    <n v="0"/>
    <n v="0"/>
    <n v="0"/>
    <n v="0"/>
    <n v="0"/>
    <n v="26.5"/>
    <n v="0"/>
    <n v="0"/>
    <n v="0"/>
    <n v="0"/>
    <n v="5.9346750000000004"/>
    <n v="0"/>
    <n v="0"/>
  </r>
  <r>
    <d v="2020-05-01T00:00:00"/>
    <x v="1"/>
    <s v="P"/>
    <s v="Active"/>
    <n v="219"/>
    <x v="218"/>
    <s v="N"/>
    <x v="15"/>
    <n v="1057"/>
    <x v="2"/>
    <s v="Niederl. 7"/>
    <n v="1"/>
    <s v="Department"/>
    <s v="Supervisor"/>
    <s v="Non-Mgm."/>
    <s v="ang."/>
    <s v="W"/>
    <d v="2012-02-01T00:00:00"/>
    <m/>
    <s v=""/>
    <n v="7"/>
    <d v="1986-04-02T00:00:00"/>
    <n v="33"/>
    <s v="J"/>
    <n v="35"/>
    <n v="2.9166666666666665"/>
    <n v="39"/>
    <x v="0"/>
    <n v="1"/>
    <n v="31"/>
    <n v="0"/>
    <n v="1980"/>
    <n v="434.11500000000001"/>
    <n v="0"/>
    <n v="0"/>
    <n v="0"/>
    <n v="0"/>
    <n v="0"/>
    <n v="0"/>
    <n v="0"/>
    <n v="0"/>
    <n v="0"/>
    <n v="0"/>
    <n v="133.26923076923077"/>
    <n v="90.750000000000014"/>
    <n v="26.5"/>
    <n v="0"/>
    <n v="0"/>
    <n v="0"/>
    <n v="0"/>
    <n v="56.103781730769235"/>
    <n v="0"/>
    <n v="0"/>
  </r>
  <r>
    <d v="2020-05-01T00:00:00"/>
    <x v="1"/>
    <s v="P"/>
    <s v="Active"/>
    <n v="220"/>
    <x v="219"/>
    <s v="N"/>
    <x v="48"/>
    <n v="1073"/>
    <x v="0"/>
    <s v="Niederl. 3"/>
    <n v="1"/>
    <s v="Department"/>
    <s v="Supervisor"/>
    <s v="Non-Mgm."/>
    <s v="ang."/>
    <s v="M"/>
    <d v="2012-02-01T00:00:00"/>
    <m/>
    <s v=""/>
    <n v="7"/>
    <d v="1980-04-23T00:00:00"/>
    <n v="39"/>
    <s v="N"/>
    <n v="30"/>
    <n v="2.5"/>
    <n v="39"/>
    <x v="0"/>
    <n v="1"/>
    <n v="31"/>
    <n v="0"/>
    <n v="1981"/>
    <n v="434.33425"/>
    <n v="0"/>
    <n v="0"/>
    <n v="0"/>
    <n v="0"/>
    <n v="0"/>
    <n v="0"/>
    <n v="0"/>
    <n v="0"/>
    <n v="0"/>
    <n v="0"/>
    <n v="0"/>
    <n v="0"/>
    <n v="26.5"/>
    <n v="0"/>
    <n v="0"/>
    <n v="0"/>
    <n v="0"/>
    <n v="5.9346750000000004"/>
    <n v="0"/>
    <n v="0"/>
  </r>
  <r>
    <d v="2020-05-01T00:00:00"/>
    <x v="1"/>
    <s v="P"/>
    <s v="Active"/>
    <n v="221"/>
    <x v="220"/>
    <s v="N"/>
    <x v="22"/>
    <n v="1053"/>
    <x v="3"/>
    <s v="Niederl. 8"/>
    <n v="1"/>
    <s v="Department"/>
    <s v="Supervisor"/>
    <s v="Non-Mgm."/>
    <s v="ang."/>
    <s v="M"/>
    <d v="2012-02-01T00:00:00"/>
    <m/>
    <s v=""/>
    <n v="7"/>
    <d v="1975-01-23T00:00:00"/>
    <n v="44"/>
    <s v="J"/>
    <n v="30"/>
    <n v="2.5"/>
    <n v="39"/>
    <x v="0"/>
    <n v="1"/>
    <n v="31"/>
    <n v="0"/>
    <n v="1982"/>
    <n v="434.55349999999999"/>
    <n v="0"/>
    <n v="0"/>
    <n v="0"/>
    <n v="0"/>
    <n v="0"/>
    <n v="0"/>
    <n v="0"/>
    <n v="0"/>
    <n v="0"/>
    <n v="0"/>
    <n v="114.34615384615385"/>
    <n v="90.841666666666669"/>
    <n v="26.5"/>
    <n v="0"/>
    <n v="0"/>
    <n v="0"/>
    <n v="0"/>
    <n v="51.886487403846154"/>
    <n v="0"/>
    <n v="0"/>
  </r>
  <r>
    <d v="2020-05-01T00:00:00"/>
    <x v="1"/>
    <s v="P"/>
    <s v="Active"/>
    <n v="222"/>
    <x v="221"/>
    <s v="N"/>
    <x v="13"/>
    <n v="1042"/>
    <x v="9"/>
    <s v="Niederl. 4"/>
    <n v="1"/>
    <s v="Department"/>
    <s v="Supervisor"/>
    <s v="Manager"/>
    <s v="ang."/>
    <s v="M"/>
    <d v="2012-02-15T00:00:00"/>
    <m/>
    <s v=""/>
    <n v="7"/>
    <d v="1965-01-19T00:00:00"/>
    <n v="54"/>
    <s v="N"/>
    <n v="30"/>
    <n v="2.5"/>
    <n v="39"/>
    <x v="0"/>
    <n v="1"/>
    <n v="31"/>
    <n v="0"/>
    <n v="1983"/>
    <n v="434.77275000000003"/>
    <n v="0"/>
    <n v="0"/>
    <n v="0"/>
    <n v="0"/>
    <n v="0"/>
    <n v="0"/>
    <n v="0"/>
    <n v="0"/>
    <n v="0"/>
    <n v="0"/>
    <n v="0"/>
    <n v="0"/>
    <n v="26.5"/>
    <n v="0"/>
    <n v="0"/>
    <n v="0"/>
    <n v="0"/>
    <n v="5.9346750000000004"/>
    <n v="139.45240000000001"/>
    <n v="0"/>
  </r>
  <r>
    <d v="2020-05-01T00:00:00"/>
    <x v="1"/>
    <s v="P"/>
    <s v="Active"/>
    <n v="223"/>
    <x v="222"/>
    <s v="N"/>
    <x v="37"/>
    <n v="1005"/>
    <x v="1"/>
    <s v="Niederl. 1"/>
    <n v="1"/>
    <s v="Department"/>
    <s v="Supervisor"/>
    <s v="Supervisor"/>
    <s v="ang."/>
    <s v="M"/>
    <d v="2012-02-01T00:00:00"/>
    <m/>
    <s v=""/>
    <n v="7"/>
    <d v="1962-04-20T00:00:00"/>
    <n v="57"/>
    <s v="N"/>
    <n v="30"/>
    <n v="2.5"/>
    <n v="39"/>
    <x v="0"/>
    <n v="1"/>
    <n v="31"/>
    <n v="0"/>
    <n v="1984"/>
    <n v="434.99200000000002"/>
    <n v="-4.1399999999999997"/>
    <n v="0"/>
    <n v="0"/>
    <n v="0"/>
    <n v="0"/>
    <n v="0"/>
    <n v="0"/>
    <n v="0"/>
    <n v="0"/>
    <n v="0"/>
    <n v="0"/>
    <n v="0"/>
    <n v="26.5"/>
    <n v="0"/>
    <n v="0"/>
    <n v="0"/>
    <n v="0"/>
    <n v="5.0075219999999998"/>
    <n v="0"/>
    <n v="0"/>
  </r>
  <r>
    <d v="2020-05-01T00:00:00"/>
    <x v="1"/>
    <s v="P"/>
    <s v="Active"/>
    <n v="224"/>
    <x v="223"/>
    <s v="N"/>
    <x v="22"/>
    <n v="1029"/>
    <x v="6"/>
    <s v="Niederl. 10"/>
    <n v="1"/>
    <s v="Department"/>
    <s v="Supervisor"/>
    <s v="Non-Mgm."/>
    <s v="ang."/>
    <s v="M"/>
    <d v="2012-03-01T00:00:00"/>
    <m/>
    <s v=""/>
    <n v="7"/>
    <d v="1967-12-28T00:00:00"/>
    <n v="52"/>
    <s v="J"/>
    <n v="30"/>
    <n v="2.5"/>
    <n v="39"/>
    <x v="0"/>
    <n v="1"/>
    <n v="31"/>
    <n v="0"/>
    <n v="1985"/>
    <n v="435.21125000000001"/>
    <n v="0"/>
    <n v="0"/>
    <n v="0"/>
    <n v="0"/>
    <n v="0"/>
    <n v="0"/>
    <n v="0"/>
    <n v="0"/>
    <n v="0"/>
    <n v="0"/>
    <n v="114.51923076923077"/>
    <n v="90.979166666666671"/>
    <n v="26.5"/>
    <n v="0"/>
    <n v="0"/>
    <n v="0"/>
    <n v="0"/>
    <n v="51.956041105769238"/>
    <n v="0"/>
    <n v="0"/>
  </r>
  <r>
    <d v="2020-05-01T00:00:00"/>
    <x v="1"/>
    <s v="P"/>
    <s v="Active"/>
    <n v="225"/>
    <x v="224"/>
    <s v="N"/>
    <x v="22"/>
    <n v="1053"/>
    <x v="3"/>
    <s v="Niederl. 8"/>
    <n v="1"/>
    <s v="Department"/>
    <s v="Supervisor"/>
    <s v="Non-Mgm."/>
    <s v="ang."/>
    <s v="M"/>
    <d v="2012-04-01T00:00:00"/>
    <m/>
    <s v=""/>
    <n v="7"/>
    <d v="1974-04-12T00:00:00"/>
    <n v="45"/>
    <s v="J"/>
    <n v="30"/>
    <n v="2.5"/>
    <n v="39"/>
    <x v="0"/>
    <n v="1"/>
    <n v="31"/>
    <n v="0"/>
    <n v="1986"/>
    <n v="435.43050000000005"/>
    <n v="0"/>
    <n v="0"/>
    <n v="0"/>
    <n v="0"/>
    <n v="0"/>
    <n v="0"/>
    <n v="0"/>
    <n v="0"/>
    <n v="0"/>
    <n v="0"/>
    <n v="114.57692307692308"/>
    <n v="91.025000000000006"/>
    <n v="26.5"/>
    <n v="0"/>
    <n v="0"/>
    <n v="0"/>
    <n v="0"/>
    <n v="51.979225673076925"/>
    <n v="0"/>
    <n v="0"/>
  </r>
  <r>
    <d v="2020-05-01T00:00:00"/>
    <x v="1"/>
    <s v="P"/>
    <s v="Active"/>
    <n v="226"/>
    <x v="225"/>
    <s v="N"/>
    <x v="21"/>
    <n v="1086"/>
    <x v="0"/>
    <s v="Niederl. 3"/>
    <n v="1"/>
    <s v="Department"/>
    <s v="Supervisor"/>
    <s v="Non-Mgm."/>
    <s v="ang."/>
    <s v="W"/>
    <d v="2012-05-01T00:00:00"/>
    <m/>
    <s v=""/>
    <n v="7"/>
    <d v="1978-06-10T00:00:00"/>
    <n v="41"/>
    <s v="N"/>
    <n v="35"/>
    <n v="2.9166666666666665"/>
    <n v="39"/>
    <x v="0"/>
    <n v="1"/>
    <n v="31"/>
    <n v="0"/>
    <n v="1987"/>
    <n v="435.64975000000004"/>
    <n v="0"/>
    <n v="0"/>
    <n v="0"/>
    <n v="0"/>
    <n v="0"/>
    <n v="0"/>
    <n v="0"/>
    <n v="0"/>
    <n v="0"/>
    <n v="0"/>
    <n v="0"/>
    <n v="0"/>
    <n v="26.5"/>
    <n v="0"/>
    <n v="0"/>
    <n v="0"/>
    <n v="0"/>
    <n v="5.9346750000000004"/>
    <n v="0"/>
    <n v="0"/>
  </r>
  <r>
    <d v="2020-05-01T00:00:00"/>
    <x v="1"/>
    <s v="P"/>
    <s v="Active"/>
    <n v="227"/>
    <x v="226"/>
    <s v="N"/>
    <x v="30"/>
    <n v="1071"/>
    <x v="0"/>
    <s v="Niederl. 3"/>
    <n v="1"/>
    <s v="Department"/>
    <s v="Supervisor"/>
    <s v="Non-Mgm."/>
    <s v="ang."/>
    <s v="W"/>
    <d v="2012-05-01T00:00:00"/>
    <m/>
    <s v=""/>
    <n v="7"/>
    <d v="1984-01-09T00:00:00"/>
    <n v="36"/>
    <s v="N"/>
    <n v="0"/>
    <n v="0"/>
    <n v="30"/>
    <x v="0"/>
    <n v="0.76923076923076927"/>
    <n v="31"/>
    <n v="0"/>
    <n v="1988"/>
    <n v="435.86900000000003"/>
    <n v="0"/>
    <n v="0"/>
    <n v="0"/>
    <n v="0"/>
    <n v="0"/>
    <n v="0"/>
    <n v="0"/>
    <n v="0"/>
    <n v="0"/>
    <n v="0"/>
    <n v="0"/>
    <n v="0"/>
    <n v="26.5"/>
    <n v="0"/>
    <n v="0"/>
    <n v="0"/>
    <n v="0"/>
    <n v="5.9346750000000004"/>
    <n v="0"/>
    <n v="0"/>
  </r>
  <r>
    <d v="2020-05-01T00:00:00"/>
    <x v="1"/>
    <s v="P"/>
    <s v="Active"/>
    <n v="228"/>
    <x v="227"/>
    <s v="N"/>
    <x v="23"/>
    <n v="1068"/>
    <x v="0"/>
    <s v="Niederl. 3"/>
    <n v="1"/>
    <s v="Department"/>
    <s v="Supervisor"/>
    <s v="Non-Mgm."/>
    <s v="ang."/>
    <s v="W"/>
    <d v="2012-06-01T00:00:00"/>
    <m/>
    <s v=""/>
    <n v="7"/>
    <d v="1957-07-22T00:00:00"/>
    <n v="62"/>
    <s v="N"/>
    <n v="30"/>
    <n v="2.5"/>
    <n v="39"/>
    <x v="0"/>
    <n v="1"/>
    <n v="31"/>
    <n v="0"/>
    <n v="1989"/>
    <n v="436.08825000000002"/>
    <n v="0"/>
    <n v="0"/>
    <n v="0"/>
    <n v="0"/>
    <n v="0"/>
    <n v="0"/>
    <n v="0"/>
    <n v="0"/>
    <n v="0"/>
    <n v="0"/>
    <n v="0"/>
    <n v="0"/>
    <n v="26.5"/>
    <n v="0"/>
    <n v="0"/>
    <n v="0"/>
    <n v="0"/>
    <n v="5.9346750000000004"/>
    <n v="0"/>
    <n v="0"/>
  </r>
  <r>
    <d v="2020-05-01T00:00:00"/>
    <x v="1"/>
    <s v="P"/>
    <s v="Active"/>
    <n v="229"/>
    <x v="228"/>
    <s v="N"/>
    <x v="19"/>
    <n v="1083"/>
    <x v="0"/>
    <s v="Niederl. 3"/>
    <n v="1"/>
    <s v="Department"/>
    <s v="Supervisor"/>
    <s v="Non-Mgm."/>
    <s v="ang."/>
    <s v="M"/>
    <d v="2012-06-01T00:00:00"/>
    <m/>
    <s v=""/>
    <n v="7"/>
    <d v="1985-08-17T00:00:00"/>
    <n v="34"/>
    <s v="N"/>
    <n v="30"/>
    <n v="2.5"/>
    <n v="39"/>
    <x v="0"/>
    <n v="1"/>
    <n v="31"/>
    <n v="0"/>
    <n v="1990"/>
    <n v="436.3075"/>
    <n v="0"/>
    <n v="0"/>
    <n v="0"/>
    <n v="0"/>
    <n v="0"/>
    <n v="0"/>
    <n v="0"/>
    <n v="0"/>
    <n v="0"/>
    <n v="0"/>
    <n v="0"/>
    <n v="0"/>
    <n v="26.5"/>
    <n v="0"/>
    <n v="0"/>
    <n v="0"/>
    <n v="0"/>
    <n v="5.9346750000000004"/>
    <n v="0"/>
    <n v="0"/>
  </r>
  <r>
    <d v="2020-05-01T00:00:00"/>
    <x v="1"/>
    <s v="P"/>
    <s v="Active"/>
    <n v="230"/>
    <x v="229"/>
    <s v="N"/>
    <x v="5"/>
    <n v="1093"/>
    <x v="0"/>
    <s v="Niederl. 3"/>
    <n v="1"/>
    <s v="Department"/>
    <s v="Supervisor"/>
    <s v="Non-Mgm."/>
    <s v="ang."/>
    <s v="M"/>
    <d v="2012-06-01T00:00:00"/>
    <m/>
    <s v=""/>
    <n v="7"/>
    <d v="1959-06-12T00:00:00"/>
    <n v="60"/>
    <s v="N"/>
    <n v="30"/>
    <n v="2.5"/>
    <n v="39"/>
    <x v="0"/>
    <n v="1"/>
    <n v="31"/>
    <n v="0"/>
    <n v="1991"/>
    <n v="436.52674999999999"/>
    <n v="0"/>
    <n v="0"/>
    <n v="0"/>
    <n v="0"/>
    <n v="0"/>
    <n v="0"/>
    <n v="0"/>
    <n v="0"/>
    <n v="0"/>
    <n v="0"/>
    <n v="0"/>
    <n v="0"/>
    <n v="26.5"/>
    <n v="0"/>
    <n v="0"/>
    <n v="0"/>
    <n v="0"/>
    <n v="5.9346750000000004"/>
    <n v="0"/>
    <n v="0"/>
  </r>
  <r>
    <d v="2020-05-01T00:00:00"/>
    <x v="1"/>
    <s v="P"/>
    <s v="Active"/>
    <n v="231"/>
    <x v="230"/>
    <s v="N"/>
    <x v="24"/>
    <n v="1081"/>
    <x v="0"/>
    <s v="Niederl. 3"/>
    <n v="1"/>
    <s v="Department"/>
    <s v="Supervisor"/>
    <s v="Manager"/>
    <s v="ang."/>
    <s v="M"/>
    <d v="2012-07-01T00:00:00"/>
    <m/>
    <s v=""/>
    <n v="7"/>
    <d v="1983-12-24T00:00:00"/>
    <n v="36"/>
    <s v="N"/>
    <n v="30"/>
    <n v="2.5"/>
    <n v="39"/>
    <x v="0"/>
    <n v="1"/>
    <n v="31"/>
    <n v="0"/>
    <n v="1992"/>
    <n v="436.74600000000004"/>
    <n v="0"/>
    <n v="0"/>
    <n v="0"/>
    <n v="0"/>
    <n v="0"/>
    <n v="0"/>
    <n v="0"/>
    <n v="0"/>
    <n v="0"/>
    <n v="0"/>
    <n v="0"/>
    <n v="0"/>
    <n v="26.5"/>
    <n v="0"/>
    <n v="0"/>
    <n v="0"/>
    <n v="0"/>
    <n v="5.9346750000000004"/>
    <n v="118.94759999999999"/>
    <n v="0"/>
  </r>
  <r>
    <d v="2020-05-01T00:00:00"/>
    <x v="1"/>
    <s v="P"/>
    <s v="Active"/>
    <n v="232"/>
    <x v="231"/>
    <s v="N"/>
    <x v="22"/>
    <n v="1041"/>
    <x v="4"/>
    <s v="Niederl. 6"/>
    <n v="1"/>
    <s v="Department"/>
    <s v="Supervisor"/>
    <s v="Non-Mgm."/>
    <s v="ang."/>
    <s v="M"/>
    <d v="2012-07-01T00:00:00"/>
    <m/>
    <s v=""/>
    <n v="7"/>
    <d v="1979-09-27T00:00:00"/>
    <n v="40"/>
    <s v="J"/>
    <n v="30"/>
    <n v="2.5"/>
    <n v="39"/>
    <x v="0"/>
    <n v="1"/>
    <n v="31"/>
    <n v="0"/>
    <n v="1993"/>
    <n v="436.96524999999997"/>
    <n v="0"/>
    <n v="0"/>
    <n v="0"/>
    <n v="0"/>
    <n v="0"/>
    <n v="0"/>
    <n v="0"/>
    <n v="0"/>
    <n v="0"/>
    <n v="0"/>
    <n v="114.98076923076923"/>
    <n v="91.345833333333346"/>
    <n v="26.5"/>
    <n v="0"/>
    <n v="0"/>
    <n v="0"/>
    <n v="0"/>
    <n v="52.141517644230774"/>
    <n v="0"/>
    <n v="0"/>
  </r>
  <r>
    <d v="2020-05-01T00:00:00"/>
    <x v="1"/>
    <s v="P"/>
    <s v="Active"/>
    <n v="233"/>
    <x v="232"/>
    <s v="N"/>
    <x v="11"/>
    <n v="1082"/>
    <x v="0"/>
    <s v="Niederl. 3"/>
    <n v="1"/>
    <s v="Department"/>
    <s v="Supervisor"/>
    <s v="Non-Mgm."/>
    <s v="ang."/>
    <s v="M"/>
    <d v="2012-08-01T00:00:00"/>
    <m/>
    <s v=""/>
    <n v="7"/>
    <d v="1970-10-12T00:00:00"/>
    <n v="49"/>
    <s v="N"/>
    <n v="30"/>
    <n v="2.5"/>
    <n v="39"/>
    <x v="0"/>
    <n v="1"/>
    <n v="31"/>
    <n v="0"/>
    <n v="1994"/>
    <n v="437.18450000000001"/>
    <n v="0"/>
    <n v="0"/>
    <n v="0"/>
    <n v="0"/>
    <n v="0"/>
    <n v="0"/>
    <n v="0"/>
    <n v="0"/>
    <n v="0"/>
    <n v="0"/>
    <n v="0"/>
    <n v="0"/>
    <n v="26.5"/>
    <n v="0"/>
    <n v="0"/>
    <n v="0"/>
    <n v="0"/>
    <n v="5.9346750000000004"/>
    <n v="0"/>
    <n v="0"/>
  </r>
  <r>
    <d v="2020-05-01T00:00:00"/>
    <x v="1"/>
    <s v="P"/>
    <s v="Active"/>
    <n v="234"/>
    <x v="233"/>
    <s v="N"/>
    <x v="9"/>
    <n v="1087"/>
    <x v="0"/>
    <s v="Niederl. 3"/>
    <n v="1"/>
    <s v="Department"/>
    <s v="Supervisor"/>
    <s v="Non-Mgm."/>
    <s v="ang."/>
    <s v="M"/>
    <d v="2012-08-01T00:00:00"/>
    <m/>
    <s v=""/>
    <n v="7"/>
    <d v="1979-08-18T00:00:00"/>
    <n v="40"/>
    <s v="N"/>
    <n v="30"/>
    <n v="2.5"/>
    <n v="39"/>
    <x v="0"/>
    <n v="1"/>
    <n v="31"/>
    <n v="0"/>
    <n v="1995"/>
    <n v="437.40375000000006"/>
    <n v="0"/>
    <n v="0"/>
    <n v="0"/>
    <n v="0"/>
    <n v="0"/>
    <n v="0"/>
    <n v="0"/>
    <n v="0"/>
    <n v="0"/>
    <n v="0"/>
    <n v="0"/>
    <n v="0"/>
    <n v="26.5"/>
    <n v="0"/>
    <n v="0"/>
    <n v="0"/>
    <n v="0"/>
    <n v="5.9346750000000004"/>
    <n v="0"/>
    <n v="0"/>
  </r>
  <r>
    <d v="2020-05-01T00:00:00"/>
    <x v="1"/>
    <s v="P"/>
    <s v="Active"/>
    <n v="235"/>
    <x v="234"/>
    <s v="N"/>
    <x v="23"/>
    <n v="1068"/>
    <x v="0"/>
    <s v="Niederl. 3"/>
    <n v="1"/>
    <s v="Department"/>
    <s v="Supervisor"/>
    <s v="Non-Mgm."/>
    <s v="ang."/>
    <s v="W"/>
    <d v="2012-09-01T00:00:00"/>
    <m/>
    <s v=""/>
    <n v="7"/>
    <d v="1985-01-29T00:00:00"/>
    <n v="34"/>
    <s v="N"/>
    <n v="30"/>
    <n v="2.5"/>
    <n v="39"/>
    <x v="0"/>
    <n v="1"/>
    <n v="31"/>
    <n v="0"/>
    <n v="1996"/>
    <n v="437.62300000000005"/>
    <n v="0"/>
    <n v="0"/>
    <n v="0"/>
    <n v="0"/>
    <n v="0"/>
    <n v="0"/>
    <n v="0"/>
    <n v="0"/>
    <n v="0"/>
    <n v="0"/>
    <n v="0"/>
    <n v="0"/>
    <n v="26.5"/>
    <n v="0"/>
    <n v="0"/>
    <n v="0"/>
    <n v="0"/>
    <n v="5.9346750000000004"/>
    <n v="0"/>
    <n v="0"/>
  </r>
  <r>
    <d v="2020-05-01T00:00:00"/>
    <x v="1"/>
    <s v="P"/>
    <s v="Active"/>
    <n v="236"/>
    <x v="235"/>
    <s v="N"/>
    <x v="9"/>
    <n v="1087"/>
    <x v="0"/>
    <s v="Niederl. 3"/>
    <n v="1"/>
    <s v="Department"/>
    <s v="Supervisor"/>
    <s v="Non-Mgm."/>
    <s v="ang."/>
    <s v="M"/>
    <d v="2012-09-01T00:00:00"/>
    <m/>
    <s v=""/>
    <n v="7"/>
    <d v="1974-09-04T00:00:00"/>
    <n v="45"/>
    <s v="N"/>
    <n v="30"/>
    <n v="2.5"/>
    <n v="39"/>
    <x v="0"/>
    <n v="1"/>
    <n v="31"/>
    <n v="0"/>
    <n v="1997"/>
    <n v="437.84225000000004"/>
    <n v="0"/>
    <n v="0"/>
    <n v="0"/>
    <n v="0"/>
    <n v="0"/>
    <n v="0"/>
    <n v="0"/>
    <n v="0"/>
    <n v="0"/>
    <n v="0"/>
    <n v="0"/>
    <n v="0"/>
    <n v="26.5"/>
    <n v="0"/>
    <n v="0"/>
    <n v="0"/>
    <n v="0"/>
    <n v="5.9346750000000004"/>
    <n v="0"/>
    <n v="0"/>
  </r>
  <r>
    <d v="2020-05-01T00:00:00"/>
    <x v="1"/>
    <s v="P"/>
    <s v="Active"/>
    <n v="237"/>
    <x v="236"/>
    <s v="N"/>
    <x v="22"/>
    <n v="1053"/>
    <x v="3"/>
    <s v="Niederl. 8"/>
    <n v="1"/>
    <s v="Department"/>
    <s v="Supervisor"/>
    <s v="Non-Mgm."/>
    <s v="ang."/>
    <s v="M"/>
    <d v="2016-01-26T00:00:00"/>
    <m/>
    <s v=""/>
    <n v="3"/>
    <d v="1992-07-30T00:00:00"/>
    <n v="27"/>
    <s v="J"/>
    <n v="30"/>
    <n v="2.5"/>
    <n v="39"/>
    <x v="0"/>
    <n v="1"/>
    <n v="31"/>
    <n v="0"/>
    <n v="1998"/>
    <n v="438.06150000000002"/>
    <n v="0"/>
    <n v="0"/>
    <n v="0"/>
    <n v="0"/>
    <n v="0"/>
    <n v="0"/>
    <n v="0"/>
    <n v="0"/>
    <n v="0"/>
    <n v="0"/>
    <n v="115.26923076923076"/>
    <n v="91.575000000000003"/>
    <n v="26.5"/>
    <n v="0"/>
    <n v="0"/>
    <n v="0"/>
    <n v="0"/>
    <n v="52.257440480769233"/>
    <n v="0"/>
    <n v="0"/>
  </r>
  <r>
    <d v="2020-05-01T00:00:00"/>
    <x v="1"/>
    <s v="P"/>
    <s v="Active"/>
    <n v="238"/>
    <x v="237"/>
    <s v="N"/>
    <x v="27"/>
    <n v="1070"/>
    <x v="0"/>
    <s v="Niederl. 3"/>
    <n v="1"/>
    <s v="Department"/>
    <s v="Supervisor"/>
    <s v="Non-Mgm."/>
    <s v="ang."/>
    <s v="M"/>
    <d v="2012-10-01T00:00:00"/>
    <m/>
    <s v=""/>
    <n v="7"/>
    <d v="1968-05-07T00:00:00"/>
    <n v="51"/>
    <s v="N"/>
    <n v="30"/>
    <n v="2.5"/>
    <n v="39"/>
    <x v="0"/>
    <n v="1"/>
    <n v="31"/>
    <n v="0"/>
    <n v="1999"/>
    <n v="438.28075000000001"/>
    <n v="0"/>
    <n v="0"/>
    <n v="0"/>
    <n v="0"/>
    <n v="0"/>
    <n v="0"/>
    <n v="0"/>
    <n v="0"/>
    <n v="0"/>
    <n v="0"/>
    <n v="0"/>
    <n v="0"/>
    <n v="26.5"/>
    <n v="0"/>
    <n v="0"/>
    <n v="0"/>
    <n v="0"/>
    <n v="5.9346750000000004"/>
    <n v="0"/>
    <n v="0"/>
  </r>
  <r>
    <d v="2020-05-01T00:00:00"/>
    <x v="1"/>
    <s v="P"/>
    <s v="Active"/>
    <n v="239"/>
    <x v="238"/>
    <s v="N"/>
    <x v="8"/>
    <n v="1009"/>
    <x v="0"/>
    <s v="Niederl. 3"/>
    <n v="1"/>
    <s v="Department"/>
    <s v="Supervisor"/>
    <s v="Non-Mgm."/>
    <s v="ang."/>
    <s v="M"/>
    <d v="2012-10-01T00:00:00"/>
    <m/>
    <s v=""/>
    <n v="7"/>
    <d v="1983-12-23T00:00:00"/>
    <n v="36"/>
    <s v="J"/>
    <n v="30"/>
    <n v="2.5"/>
    <n v="39"/>
    <x v="0"/>
    <n v="1"/>
    <n v="31"/>
    <n v="0"/>
    <n v="2000"/>
    <n v="438.5"/>
    <n v="0"/>
    <n v="0"/>
    <n v="0"/>
    <n v="0"/>
    <n v="0"/>
    <n v="0"/>
    <n v="0"/>
    <n v="0"/>
    <n v="0"/>
    <n v="0"/>
    <n v="115.38461538461539"/>
    <n v="91.666666666666671"/>
    <n v="26.5"/>
    <n v="0"/>
    <n v="0"/>
    <n v="0"/>
    <n v="0"/>
    <n v="52.303809615384615"/>
    <n v="0"/>
    <n v="0"/>
  </r>
  <r>
    <d v="2020-05-01T00:00:00"/>
    <x v="1"/>
    <s v="P"/>
    <s v="Active"/>
    <n v="240"/>
    <x v="239"/>
    <s v="N"/>
    <x v="11"/>
    <n v="1082"/>
    <x v="0"/>
    <s v="Niederl. 3"/>
    <n v="1"/>
    <s v="Department"/>
    <s v="Supervisor"/>
    <s v="Non-Mgm."/>
    <s v="ang."/>
    <s v="W"/>
    <d v="2012-11-01T00:00:00"/>
    <m/>
    <s v=""/>
    <n v="7"/>
    <d v="1989-10-14T00:00:00"/>
    <n v="30"/>
    <s v="N"/>
    <n v="30"/>
    <n v="2.5"/>
    <n v="39"/>
    <x v="0"/>
    <n v="1"/>
    <n v="31"/>
    <n v="0"/>
    <n v="2001"/>
    <n v="438.71925000000005"/>
    <n v="0"/>
    <n v="0"/>
    <n v="0"/>
    <n v="137.81"/>
    <n v="0"/>
    <n v="0"/>
    <n v="0"/>
    <n v="0"/>
    <n v="0"/>
    <n v="0"/>
    <n v="0"/>
    <n v="0"/>
    <n v="26.5"/>
    <n v="0"/>
    <n v="0"/>
    <n v="0"/>
    <n v="0"/>
    <n v="36.797224499999999"/>
    <n v="0"/>
    <n v="0"/>
  </r>
  <r>
    <d v="2020-05-01T00:00:00"/>
    <x v="1"/>
    <s v="P"/>
    <s v="Active"/>
    <n v="241"/>
    <x v="240"/>
    <s v="N"/>
    <x v="47"/>
    <n v="1016"/>
    <x v="1"/>
    <s v="Niederl. 1"/>
    <n v="1"/>
    <s v="Department"/>
    <s v="Supervisor"/>
    <s v="Manager"/>
    <s v="ang."/>
    <s v="M"/>
    <d v="2012-11-15T00:00:00"/>
    <m/>
    <s v=""/>
    <n v="7"/>
    <d v="1961-01-15T00:00:00"/>
    <n v="59"/>
    <s v="N"/>
    <n v="30"/>
    <n v="2.5"/>
    <n v="39"/>
    <x v="0"/>
    <n v="1"/>
    <n v="31"/>
    <n v="0"/>
    <n v="2002"/>
    <n v="438.93849999999998"/>
    <n v="0"/>
    <n v="0"/>
    <n v="0"/>
    <n v="0"/>
    <n v="0"/>
    <n v="0"/>
    <n v="0"/>
    <n v="0"/>
    <n v="0"/>
    <n v="0"/>
    <n v="0"/>
    <n v="0"/>
    <n v="26.5"/>
    <n v="0"/>
    <n v="0"/>
    <n v="0"/>
    <n v="0"/>
    <n v="5.9346750000000004"/>
    <n v="0"/>
    <n v="0"/>
  </r>
  <r>
    <d v="2020-05-01T00:00:00"/>
    <x v="1"/>
    <s v="P"/>
    <s v="Active"/>
    <n v="242"/>
    <x v="241"/>
    <s v="N"/>
    <x v="49"/>
    <n v="1072"/>
    <x v="0"/>
    <s v="Niederl. 3"/>
    <n v="1"/>
    <s v="Department"/>
    <s v="Supervisor"/>
    <s v="Non-Mgm."/>
    <s v="ang."/>
    <s v="W"/>
    <d v="2014-01-15T00:00:00"/>
    <m/>
    <s v=""/>
    <n v="6"/>
    <d v="1979-09-17T00:00:00"/>
    <n v="40"/>
    <s v="N"/>
    <n v="30"/>
    <n v="2.5"/>
    <n v="16"/>
    <x v="0"/>
    <n v="0.41025641025641024"/>
    <n v="31"/>
    <n v="0"/>
    <n v="2003"/>
    <n v="439.15775000000008"/>
    <n v="0"/>
    <n v="0"/>
    <n v="0"/>
    <n v="0"/>
    <n v="0"/>
    <n v="0"/>
    <n v="0"/>
    <n v="0"/>
    <n v="0"/>
    <n v="0"/>
    <n v="0"/>
    <n v="0"/>
    <n v="26.5"/>
    <n v="0"/>
    <n v="0"/>
    <n v="0"/>
    <n v="0"/>
    <n v="5.9346750000000004"/>
    <n v="0"/>
    <n v="0"/>
  </r>
  <r>
    <d v="2020-05-01T00:00:00"/>
    <x v="1"/>
    <s v="P"/>
    <s v="Active"/>
    <n v="243"/>
    <x v="242"/>
    <s v="N"/>
    <x v="31"/>
    <n v="1059"/>
    <x v="2"/>
    <s v="Niederl. 7"/>
    <n v="1"/>
    <s v="Department"/>
    <s v="Supervisor"/>
    <s v="Manager"/>
    <s v="ang."/>
    <s v="M"/>
    <d v="2012-12-01T00:00:00"/>
    <m/>
    <s v=""/>
    <n v="7"/>
    <d v="1988-01-16T00:00:00"/>
    <n v="32"/>
    <s v="N"/>
    <n v="30"/>
    <n v="2.5"/>
    <n v="39"/>
    <x v="0"/>
    <n v="1"/>
    <n v="31"/>
    <n v="0"/>
    <n v="2004"/>
    <n v="439.37700000000001"/>
    <n v="0"/>
    <n v="0"/>
    <n v="30"/>
    <n v="0"/>
    <n v="0"/>
    <n v="0"/>
    <n v="0"/>
    <n v="0"/>
    <n v="0"/>
    <n v="0"/>
    <n v="0"/>
    <n v="0"/>
    <n v="26.5"/>
    <n v="0"/>
    <n v="0"/>
    <n v="0"/>
    <n v="0"/>
    <n v="12.653175000000001"/>
    <n v="118.94"/>
    <n v="0"/>
  </r>
  <r>
    <d v="2020-05-01T00:00:00"/>
    <x v="1"/>
    <s v="P"/>
    <s v="Active"/>
    <n v="244"/>
    <x v="243"/>
    <s v="N"/>
    <x v="39"/>
    <n v="1085"/>
    <x v="0"/>
    <s v="Niederl. 3"/>
    <n v="1"/>
    <s v="Department"/>
    <s v="Supervisor"/>
    <s v="Non-Mgm."/>
    <s v="ang."/>
    <s v="M"/>
    <d v="2013-02-01T00:00:00"/>
    <m/>
    <s v=""/>
    <n v="6"/>
    <d v="1985-12-21T00:00:00"/>
    <n v="34"/>
    <s v="N"/>
    <n v="30"/>
    <n v="2.5"/>
    <n v="39"/>
    <x v="0"/>
    <n v="1"/>
    <n v="31"/>
    <n v="0"/>
    <n v="2005"/>
    <n v="439.59625"/>
    <n v="0"/>
    <n v="0"/>
    <n v="0"/>
    <n v="0"/>
    <n v="0"/>
    <n v="0"/>
    <n v="0"/>
    <n v="0"/>
    <n v="0"/>
    <n v="0"/>
    <n v="0"/>
    <n v="0"/>
    <n v="26.5"/>
    <n v="0"/>
    <n v="0"/>
    <n v="0"/>
    <n v="0"/>
    <n v="5.9346750000000004"/>
    <n v="0"/>
    <n v="0"/>
  </r>
  <r>
    <d v="2020-05-01T00:00:00"/>
    <x v="1"/>
    <s v="P"/>
    <s v="Active"/>
    <n v="245"/>
    <x v="244"/>
    <s v="N"/>
    <x v="49"/>
    <n v="1072"/>
    <x v="0"/>
    <s v="Niederl. 3"/>
    <n v="1"/>
    <s v="Department"/>
    <s v="Supervisor"/>
    <s v="Non-Mgm."/>
    <s v="ang."/>
    <s v="M"/>
    <d v="2013-02-01T00:00:00"/>
    <m/>
    <s v=""/>
    <n v="6"/>
    <d v="1975-05-25T00:00:00"/>
    <n v="44"/>
    <s v="N"/>
    <n v="30"/>
    <n v="2.5"/>
    <n v="39"/>
    <x v="0"/>
    <n v="1"/>
    <n v="31"/>
    <n v="0"/>
    <n v="2006"/>
    <n v="439.81550000000004"/>
    <n v="0"/>
    <n v="0"/>
    <n v="30"/>
    <n v="0"/>
    <n v="0"/>
    <n v="0"/>
    <n v="0"/>
    <n v="0"/>
    <n v="0"/>
    <n v="0"/>
    <n v="0"/>
    <n v="0"/>
    <n v="26.5"/>
    <n v="0"/>
    <n v="0"/>
    <n v="0"/>
    <n v="0"/>
    <n v="12.653175000000001"/>
    <n v="99.56"/>
    <n v="0"/>
  </r>
  <r>
    <d v="2020-05-01T00:00:00"/>
    <x v="1"/>
    <s v="P"/>
    <s v="Active"/>
    <n v="246"/>
    <x v="245"/>
    <s v="N"/>
    <x v="9"/>
    <n v="1087"/>
    <x v="1"/>
    <s v="Niederl. 1"/>
    <n v="1"/>
    <s v="Department"/>
    <s v="Supervisor"/>
    <s v="Non-Mgm."/>
    <s v="ang."/>
    <s v="M"/>
    <d v="2013-02-01T00:00:00"/>
    <m/>
    <s v=""/>
    <n v="6"/>
    <d v="1985-07-20T00:00:00"/>
    <n v="34"/>
    <s v="N"/>
    <n v="30"/>
    <n v="2.5"/>
    <n v="35"/>
    <x v="0"/>
    <n v="0.89743589743589747"/>
    <n v="31"/>
    <n v="0"/>
    <n v="2007"/>
    <n v="440.03475000000003"/>
    <n v="0"/>
    <n v="0"/>
    <n v="0"/>
    <n v="0"/>
    <n v="0"/>
    <n v="0"/>
    <n v="0"/>
    <n v="0"/>
    <n v="0"/>
    <n v="0"/>
    <n v="0"/>
    <n v="0"/>
    <n v="26.5"/>
    <n v="0"/>
    <n v="0"/>
    <n v="0"/>
    <n v="0"/>
    <n v="5.9346750000000004"/>
    <n v="0"/>
    <n v="0"/>
  </r>
  <r>
    <d v="2020-05-01T00:00:00"/>
    <x v="1"/>
    <s v="P"/>
    <s v="Active"/>
    <n v="247"/>
    <x v="246"/>
    <s v="N"/>
    <x v="34"/>
    <n v="1095"/>
    <x v="1"/>
    <s v="Niederl. 1"/>
    <n v="1"/>
    <s v="Department"/>
    <s v="Supervisor"/>
    <s v="Non-Mgm."/>
    <s v="ang."/>
    <s v="M"/>
    <d v="2013-03-01T00:00:00"/>
    <m/>
    <s v=""/>
    <n v="6"/>
    <d v="1963-11-11T00:00:00"/>
    <n v="56"/>
    <s v="N"/>
    <n v="30"/>
    <n v="2.5"/>
    <n v="39"/>
    <x v="0"/>
    <n v="1"/>
    <n v="31"/>
    <n v="0"/>
    <n v="2008"/>
    <n v="440.25400000000002"/>
    <n v="0"/>
    <n v="0"/>
    <n v="0"/>
    <n v="0"/>
    <n v="0"/>
    <n v="0"/>
    <n v="0"/>
    <n v="0"/>
    <n v="0"/>
    <n v="0"/>
    <n v="0"/>
    <n v="0"/>
    <n v="26.5"/>
    <n v="0"/>
    <n v="0"/>
    <n v="0"/>
    <n v="0"/>
    <n v="5.9346750000000004"/>
    <n v="0"/>
    <n v="0"/>
  </r>
  <r>
    <d v="2020-05-01T00:00:00"/>
    <x v="1"/>
    <s v="P"/>
    <s v="Active"/>
    <n v="248"/>
    <x v="247"/>
    <s v="N"/>
    <x v="31"/>
    <n v="1059"/>
    <x v="2"/>
    <s v="Niederl. 7"/>
    <n v="1"/>
    <s v="Department"/>
    <s v="Supervisor"/>
    <s v="Non-Mgm."/>
    <s v="ang."/>
    <s v="W"/>
    <d v="2013-04-01T00:00:00"/>
    <m/>
    <s v=""/>
    <n v="6"/>
    <d v="1982-12-18T00:00:00"/>
    <n v="37"/>
    <s v="J"/>
    <n v="30"/>
    <n v="2.5"/>
    <n v="39"/>
    <x v="0"/>
    <n v="1"/>
    <n v="31"/>
    <n v="0"/>
    <n v="2009"/>
    <n v="440.47325000000001"/>
    <n v="0"/>
    <n v="0"/>
    <n v="30"/>
    <n v="0"/>
    <n v="425"/>
    <n v="0"/>
    <n v="0"/>
    <n v="0"/>
    <n v="0"/>
    <n v="0"/>
    <n v="115.90384615384616"/>
    <n v="92.079166666666666"/>
    <n v="26.5"/>
    <n v="0"/>
    <n v="0"/>
    <n v="0"/>
    <n v="0"/>
    <n v="154.40972072115386"/>
    <n v="79.040000000000006"/>
    <n v="0"/>
  </r>
  <r>
    <d v="2020-05-01T00:00:00"/>
    <x v="1"/>
    <s v="P"/>
    <s v="Active"/>
    <n v="249"/>
    <x v="248"/>
    <s v="Y"/>
    <x v="15"/>
    <n v="1032"/>
    <x v="5"/>
    <s v="Niederl. 5"/>
    <n v="0.5"/>
    <s v="Department"/>
    <s v="Supervisor"/>
    <s v="Manager"/>
    <s v="ang."/>
    <s v="M"/>
    <d v="2013-04-01T00:00:00"/>
    <m/>
    <s v=""/>
    <n v="6"/>
    <d v="1967-12-09T00:00:00"/>
    <n v="52"/>
    <s v="N"/>
    <n v="30"/>
    <n v="2.5"/>
    <n v="39"/>
    <x v="0"/>
    <n v="0.5"/>
    <n v="31"/>
    <n v="0"/>
    <n v="2010"/>
    <n v="440.6925"/>
    <n v="0"/>
    <n v="0"/>
    <n v="0"/>
    <n v="0"/>
    <n v="175"/>
    <n v="0"/>
    <n v="0"/>
    <n v="0"/>
    <n v="0"/>
    <n v="0"/>
    <n v="0"/>
    <n v="0"/>
    <n v="13.25"/>
    <n v="0"/>
    <n v="0"/>
    <n v="0"/>
    <n v="0"/>
    <n v="42.158587500000003"/>
    <n v="177.5284"/>
    <n v="0"/>
  </r>
  <r>
    <d v="2020-05-01T00:00:00"/>
    <x v="1"/>
    <s v="P"/>
    <s v="Active"/>
    <n v="249"/>
    <x v="248"/>
    <s v="Y"/>
    <x v="15"/>
    <n v="1038"/>
    <x v="4"/>
    <s v="Niederl. 6"/>
    <n v="0.5"/>
    <s v="Department"/>
    <s v="Supervisor"/>
    <s v="Manager"/>
    <s v="ang."/>
    <s v="M"/>
    <d v="2013-04-01T00:00:00"/>
    <m/>
    <s v=""/>
    <n v="6"/>
    <d v="1967-12-09T00:00:00"/>
    <n v="52"/>
    <s v="N"/>
    <n v="30"/>
    <n v="2.5"/>
    <n v="39"/>
    <x v="0"/>
    <n v="0.5"/>
    <n v="31"/>
    <n v="0"/>
    <n v="2011"/>
    <n v="440.91174999999998"/>
    <n v="0"/>
    <n v="0"/>
    <n v="0"/>
    <n v="0"/>
    <n v="175"/>
    <n v="0"/>
    <n v="0"/>
    <n v="0"/>
    <n v="0"/>
    <n v="0"/>
    <n v="0"/>
    <n v="0"/>
    <n v="13.25"/>
    <n v="0"/>
    <n v="0"/>
    <n v="0"/>
    <n v="0"/>
    <n v="42.158587500000003"/>
    <n v="177.5284"/>
    <n v="0"/>
  </r>
  <r>
    <d v="2020-05-01T00:00:00"/>
    <x v="1"/>
    <s v="P"/>
    <s v="Active"/>
    <n v="250"/>
    <x v="249"/>
    <s v="N"/>
    <x v="16"/>
    <n v="1067"/>
    <x v="3"/>
    <s v="Niederl. 8"/>
    <n v="1"/>
    <s v="Department"/>
    <s v="Supervisor"/>
    <s v="Non-Mgm."/>
    <s v="ang."/>
    <s v="M"/>
    <d v="2013-04-01T00:00:00"/>
    <m/>
    <s v=""/>
    <n v="6"/>
    <d v="1965-08-20T00:00:00"/>
    <n v="54"/>
    <s v="N"/>
    <n v="30"/>
    <n v="2.5"/>
    <n v="39"/>
    <x v="0"/>
    <n v="1"/>
    <n v="31"/>
    <n v="0"/>
    <n v="2012"/>
    <n v="441.13100000000003"/>
    <n v="0"/>
    <n v="0"/>
    <n v="0"/>
    <n v="0"/>
    <n v="0"/>
    <n v="0"/>
    <n v="0"/>
    <n v="0"/>
    <n v="0"/>
    <n v="0"/>
    <n v="0"/>
    <n v="0"/>
    <n v="26.5"/>
    <n v="0"/>
    <n v="0"/>
    <n v="0"/>
    <n v="0"/>
    <n v="5.9346750000000004"/>
    <n v="0"/>
    <n v="0"/>
  </r>
  <r>
    <d v="2020-05-01T00:00:00"/>
    <x v="1"/>
    <s v="P"/>
    <s v="Active"/>
    <n v="251"/>
    <x v="250"/>
    <s v="N"/>
    <x v="9"/>
    <n v="1087"/>
    <x v="0"/>
    <s v="Niederl. 3"/>
    <n v="1"/>
    <s v="Department"/>
    <s v="Supervisor"/>
    <s v="Manager"/>
    <s v="ang."/>
    <s v="M"/>
    <d v="2013-04-01T00:00:00"/>
    <m/>
    <s v=""/>
    <n v="6"/>
    <d v="1979-08-06T00:00:00"/>
    <n v="40"/>
    <s v="N"/>
    <n v="30"/>
    <n v="2.5"/>
    <n v="39"/>
    <x v="0"/>
    <n v="1"/>
    <n v="31"/>
    <n v="0"/>
    <n v="2013"/>
    <n v="441.35025000000002"/>
    <n v="0"/>
    <n v="0"/>
    <n v="0"/>
    <n v="0"/>
    <n v="0"/>
    <n v="0"/>
    <n v="0"/>
    <n v="0"/>
    <n v="0"/>
    <n v="0"/>
    <n v="0"/>
    <n v="0"/>
    <n v="26.5"/>
    <n v="0"/>
    <n v="0"/>
    <n v="0"/>
    <n v="0"/>
    <n v="5.9346750000000004"/>
    <n v="0"/>
    <n v="0"/>
  </r>
  <r>
    <d v="2020-05-01T00:00:00"/>
    <x v="1"/>
    <s v="P"/>
    <s v="Active"/>
    <n v="252"/>
    <x v="251"/>
    <s v="N"/>
    <x v="29"/>
    <n v="1079"/>
    <x v="0"/>
    <s v="Niederl. 3"/>
    <n v="1"/>
    <s v="Department"/>
    <s v="Supervisor"/>
    <s v="Non-Mgm."/>
    <s v="ang."/>
    <s v="M"/>
    <d v="2013-05-01T00:00:00"/>
    <m/>
    <s v=""/>
    <n v="6"/>
    <d v="1965-03-09T00:00:00"/>
    <n v="54"/>
    <s v="N"/>
    <n v="30"/>
    <n v="2.5"/>
    <n v="39"/>
    <x v="0"/>
    <n v="1"/>
    <n v="31"/>
    <n v="0"/>
    <n v="2014"/>
    <n v="441.56950000000001"/>
    <n v="0"/>
    <n v="0"/>
    <n v="0"/>
    <n v="0"/>
    <n v="0"/>
    <n v="0"/>
    <n v="0"/>
    <n v="0"/>
    <n v="0"/>
    <n v="0"/>
    <n v="0"/>
    <n v="0"/>
    <n v="26.5"/>
    <n v="0"/>
    <n v="0"/>
    <n v="0"/>
    <n v="0"/>
    <n v="5.9346750000000004"/>
    <n v="0"/>
    <n v="0"/>
  </r>
  <r>
    <d v="2020-05-01T00:00:00"/>
    <x v="1"/>
    <s v="P"/>
    <s v="Active"/>
    <n v="253"/>
    <x v="252"/>
    <s v="Y"/>
    <x v="13"/>
    <n v="1030"/>
    <x v="5"/>
    <s v="Niederl. 5"/>
    <n v="0.5"/>
    <s v="Department"/>
    <s v="Supervisor"/>
    <s v="Manager"/>
    <s v="ang."/>
    <s v="M"/>
    <d v="2013-06-01T00:00:00"/>
    <m/>
    <s v=""/>
    <n v="6"/>
    <d v="1971-08-18T00:00:00"/>
    <n v="48"/>
    <s v="N"/>
    <n v="30"/>
    <n v="2.5"/>
    <n v="39"/>
    <x v="0"/>
    <n v="0.5"/>
    <n v="31"/>
    <n v="0"/>
    <n v="2015"/>
    <n v="441.78875000000005"/>
    <n v="0"/>
    <n v="0"/>
    <n v="0"/>
    <n v="0"/>
    <n v="0"/>
    <n v="0"/>
    <n v="0"/>
    <n v="0"/>
    <n v="0"/>
    <n v="0"/>
    <n v="0"/>
    <n v="0"/>
    <n v="13.25"/>
    <n v="0"/>
    <n v="0"/>
    <n v="0"/>
    <n v="0"/>
    <n v="2.9673375000000002"/>
    <n v="226.1456"/>
    <n v="0"/>
  </r>
  <r>
    <d v="2020-05-01T00:00:00"/>
    <x v="1"/>
    <s v="P"/>
    <s v="Active"/>
    <n v="253"/>
    <x v="252"/>
    <s v="Y"/>
    <x v="13"/>
    <n v="1036"/>
    <x v="4"/>
    <s v="Niederl. 6"/>
    <n v="0.5"/>
    <s v="Department"/>
    <s v="Supervisor"/>
    <s v="Manager"/>
    <s v="ang."/>
    <s v="M"/>
    <d v="2013-06-01T00:00:00"/>
    <m/>
    <s v=""/>
    <n v="6"/>
    <d v="1971-08-18T00:00:00"/>
    <n v="48"/>
    <s v="N"/>
    <n v="30"/>
    <n v="2.5"/>
    <n v="39"/>
    <x v="0"/>
    <n v="0.5"/>
    <n v="31"/>
    <n v="0"/>
    <n v="2016"/>
    <n v="442.00800000000004"/>
    <n v="0"/>
    <n v="0"/>
    <n v="0"/>
    <n v="0"/>
    <n v="0"/>
    <n v="0"/>
    <n v="0"/>
    <n v="0"/>
    <n v="0"/>
    <n v="0"/>
    <n v="0"/>
    <n v="0"/>
    <n v="13.25"/>
    <n v="0"/>
    <n v="0"/>
    <n v="0"/>
    <n v="0"/>
    <n v="2.9673375000000002"/>
    <n v="226.1456"/>
    <n v="0"/>
  </r>
  <r>
    <d v="2020-05-01T00:00:00"/>
    <x v="1"/>
    <s v="P"/>
    <s v="Active"/>
    <n v="254"/>
    <x v="253"/>
    <s v="N"/>
    <x v="22"/>
    <n v="1029"/>
    <x v="6"/>
    <s v="Niederl. 10"/>
    <n v="1"/>
    <s v="Department"/>
    <s v="Supervisor"/>
    <s v="Non-Mgm."/>
    <s v="ang."/>
    <s v="M"/>
    <d v="2013-06-01T00:00:00"/>
    <m/>
    <s v=""/>
    <n v="6"/>
    <d v="1991-05-01T00:00:00"/>
    <n v="28"/>
    <s v="J"/>
    <n v="30"/>
    <n v="2.5"/>
    <n v="39"/>
    <x v="0"/>
    <n v="1"/>
    <n v="31"/>
    <n v="0"/>
    <n v="2017"/>
    <n v="442.22725000000003"/>
    <n v="0"/>
    <n v="0"/>
    <n v="0"/>
    <n v="0"/>
    <n v="0"/>
    <n v="0"/>
    <n v="0"/>
    <n v="0"/>
    <n v="0"/>
    <n v="0"/>
    <n v="116.36538461538463"/>
    <n v="92.44583333333334"/>
    <n v="26.5"/>
    <n v="0"/>
    <n v="0"/>
    <n v="0"/>
    <n v="0"/>
    <n v="52.69794725961539"/>
    <n v="0"/>
    <n v="0"/>
  </r>
  <r>
    <d v="2020-05-01T00:00:00"/>
    <x v="1"/>
    <s v="P"/>
    <s v="Active"/>
    <n v="255"/>
    <x v="254"/>
    <s v="N"/>
    <x v="11"/>
    <n v="1082"/>
    <x v="0"/>
    <s v="Niederl. 3"/>
    <n v="1"/>
    <s v="Department"/>
    <s v="Supervisor"/>
    <s v="Non-Mgm."/>
    <s v="ang."/>
    <s v="M"/>
    <d v="2013-06-01T00:00:00"/>
    <m/>
    <s v=""/>
    <n v="6"/>
    <d v="1986-12-31T00:00:00"/>
    <n v="33"/>
    <s v="N"/>
    <n v="35"/>
    <n v="2.9166666666666665"/>
    <n v="30"/>
    <x v="0"/>
    <n v="0.76923076923076927"/>
    <n v="31"/>
    <n v="0"/>
    <n v="2018"/>
    <n v="442.44650000000001"/>
    <n v="0"/>
    <n v="0"/>
    <n v="0"/>
    <n v="0"/>
    <n v="0"/>
    <n v="0"/>
    <n v="0"/>
    <n v="0"/>
    <n v="0"/>
    <n v="0"/>
    <n v="0"/>
    <n v="0"/>
    <n v="26.5"/>
    <n v="0"/>
    <n v="0"/>
    <n v="0"/>
    <n v="0"/>
    <n v="5.9346750000000004"/>
    <n v="0"/>
    <n v="0"/>
  </r>
  <r>
    <d v="2020-05-01T00:00:00"/>
    <x v="1"/>
    <s v="P"/>
    <s v="Active"/>
    <n v="256"/>
    <x v="255"/>
    <s v="N"/>
    <x v="18"/>
    <n v="1080"/>
    <x v="0"/>
    <s v="Niederl. 3"/>
    <n v="1"/>
    <s v="Department"/>
    <s v="Supervisor"/>
    <s v="Director"/>
    <s v="ang."/>
    <s v="M"/>
    <d v="2013-06-01T00:00:00"/>
    <m/>
    <s v=""/>
    <n v="6"/>
    <d v="1966-08-28T00:00:00"/>
    <n v="53"/>
    <s v="N"/>
    <n v="30"/>
    <n v="2.5"/>
    <n v="39"/>
    <x v="0"/>
    <n v="1"/>
    <n v="31"/>
    <n v="0"/>
    <n v="2019"/>
    <n v="442.66575"/>
    <n v="0"/>
    <n v="0"/>
    <n v="0"/>
    <n v="0"/>
    <n v="0"/>
    <n v="0"/>
    <n v="2011.17"/>
    <n v="0"/>
    <n v="0"/>
    <n v="0"/>
    <n v="0"/>
    <n v="0"/>
    <n v="26.5"/>
    <n v="0"/>
    <n v="0"/>
    <n v="0"/>
    <n v="0"/>
    <n v="456.33619650000003"/>
    <n v="352.86610000000002"/>
    <n v="0"/>
  </r>
  <r>
    <d v="2020-05-01T00:00:00"/>
    <x v="1"/>
    <s v="P"/>
    <s v="Active"/>
    <n v="257"/>
    <x v="256"/>
    <s v="N"/>
    <x v="9"/>
    <n v="1087"/>
    <x v="0"/>
    <s v="Niederl. 3"/>
    <n v="1"/>
    <s v="Department"/>
    <s v="Supervisor"/>
    <s v="Non-Mgm."/>
    <s v="ang."/>
    <s v="M"/>
    <d v="2013-07-01T00:00:00"/>
    <m/>
    <s v=""/>
    <n v="6"/>
    <d v="1975-05-08T00:00:00"/>
    <n v="44"/>
    <s v="N"/>
    <n v="30"/>
    <n v="2.5"/>
    <n v="39"/>
    <x v="0"/>
    <n v="1"/>
    <n v="31"/>
    <n v="0"/>
    <n v="2020"/>
    <n v="442.88499999999999"/>
    <n v="0"/>
    <n v="0"/>
    <n v="0"/>
    <n v="0"/>
    <n v="0"/>
    <n v="0"/>
    <n v="0"/>
    <n v="0"/>
    <n v="0"/>
    <n v="0"/>
    <n v="0"/>
    <n v="0"/>
    <n v="26.5"/>
    <n v="0"/>
    <n v="0"/>
    <n v="0"/>
    <n v="0"/>
    <n v="5.9346750000000004"/>
    <n v="0"/>
    <n v="0"/>
  </r>
  <r>
    <d v="2020-05-01T00:00:00"/>
    <x v="1"/>
    <s v="P"/>
    <s v="Active"/>
    <n v="258"/>
    <x v="257"/>
    <s v="N"/>
    <x v="20"/>
    <n v="1062"/>
    <x v="11"/>
    <s v="Niederl. 12"/>
    <n v="1"/>
    <s v="Department"/>
    <s v="Supervisor"/>
    <s v="Non-Mgm."/>
    <s v="ang."/>
    <s v="W"/>
    <d v="2013-07-15T00:00:00"/>
    <m/>
    <s v=""/>
    <n v="6"/>
    <d v="1983-04-22T00:00:00"/>
    <n v="36"/>
    <s v="N"/>
    <n v="30"/>
    <n v="2.5"/>
    <n v="39"/>
    <x v="0"/>
    <n v="1"/>
    <n v="31"/>
    <n v="0"/>
    <n v="2021"/>
    <n v="443.10424999999998"/>
    <n v="0"/>
    <n v="0"/>
    <n v="0"/>
    <n v="0"/>
    <n v="0"/>
    <n v="0"/>
    <n v="0"/>
    <n v="0"/>
    <n v="0"/>
    <n v="0"/>
    <n v="0"/>
    <n v="0"/>
    <n v="26.5"/>
    <n v="0"/>
    <n v="0"/>
    <n v="0"/>
    <n v="0"/>
    <n v="5.9346750000000004"/>
    <n v="0"/>
    <n v="0"/>
  </r>
  <r>
    <d v="2020-05-01T00:00:00"/>
    <x v="1"/>
    <s v="P"/>
    <s v="Active"/>
    <n v="259"/>
    <x v="258"/>
    <s v="N"/>
    <x v="9"/>
    <n v="1087"/>
    <x v="0"/>
    <s v="Niederl. 3"/>
    <n v="1"/>
    <s v="Department"/>
    <s v="Supervisor"/>
    <s v="Non-Mgm."/>
    <s v="ang."/>
    <s v="M"/>
    <d v="2013-07-01T00:00:00"/>
    <m/>
    <s v=""/>
    <n v="6"/>
    <d v="1982-10-31T00:00:00"/>
    <n v="37"/>
    <s v="N"/>
    <n v="30"/>
    <n v="2.5"/>
    <n v="39"/>
    <x v="0"/>
    <n v="1"/>
    <n v="31"/>
    <n v="0"/>
    <n v="2022"/>
    <n v="443.32350000000002"/>
    <n v="0"/>
    <n v="0"/>
    <n v="0"/>
    <n v="0"/>
    <n v="0"/>
    <n v="0"/>
    <n v="0"/>
    <n v="0"/>
    <n v="0"/>
    <n v="0"/>
    <n v="0"/>
    <n v="0"/>
    <n v="26.5"/>
    <n v="0"/>
    <n v="0"/>
    <n v="0"/>
    <n v="0"/>
    <n v="5.9346750000000004"/>
    <n v="0"/>
    <n v="0"/>
  </r>
  <r>
    <d v="2020-05-01T00:00:00"/>
    <x v="1"/>
    <s v="P"/>
    <s v="Active"/>
    <n v="260"/>
    <x v="259"/>
    <s v="N"/>
    <x v="9"/>
    <n v="1087"/>
    <x v="0"/>
    <s v="Niederl. 3"/>
    <n v="1"/>
    <s v="Department"/>
    <s v="Supervisor"/>
    <s v="Non-Mgm."/>
    <s v="ang."/>
    <s v="M"/>
    <d v="2013-07-01T00:00:00"/>
    <m/>
    <s v=""/>
    <n v="6"/>
    <d v="1981-10-08T00:00:00"/>
    <n v="38"/>
    <s v="N"/>
    <n v="30"/>
    <n v="2.5"/>
    <n v="39"/>
    <x v="0"/>
    <n v="1"/>
    <n v="31"/>
    <n v="0"/>
    <n v="2023"/>
    <n v="443.54275000000001"/>
    <n v="0"/>
    <n v="0"/>
    <n v="0"/>
    <n v="0"/>
    <n v="0"/>
    <n v="0"/>
    <n v="0"/>
    <n v="0"/>
    <n v="0"/>
    <n v="0"/>
    <n v="0"/>
    <n v="0"/>
    <n v="26.5"/>
    <n v="0"/>
    <n v="0"/>
    <n v="0"/>
    <n v="0"/>
    <n v="5.9346750000000004"/>
    <n v="0"/>
    <n v="0"/>
  </r>
  <r>
    <d v="2020-05-01T00:00:00"/>
    <x v="1"/>
    <s v="P"/>
    <s v="Active"/>
    <n v="261"/>
    <x v="260"/>
    <s v="N"/>
    <x v="31"/>
    <n v="1064"/>
    <x v="11"/>
    <s v="Niederl. 12"/>
    <n v="1"/>
    <s v="Department"/>
    <s v="Supervisor"/>
    <s v="Non-Mgm."/>
    <s v="ang."/>
    <s v="M"/>
    <d v="2013-08-01T00:00:00"/>
    <m/>
    <s v=""/>
    <n v="6"/>
    <d v="1976-12-05T00:00:00"/>
    <n v="43"/>
    <s v="N"/>
    <n v="30"/>
    <n v="2.5"/>
    <n v="39"/>
    <x v="0"/>
    <n v="1"/>
    <n v="31"/>
    <n v="0"/>
    <n v="2024"/>
    <n v="443.76200000000006"/>
    <n v="0"/>
    <n v="0"/>
    <n v="30"/>
    <n v="0"/>
    <n v="0"/>
    <n v="0"/>
    <n v="0"/>
    <n v="0"/>
    <n v="0"/>
    <n v="0"/>
    <n v="0"/>
    <n v="0"/>
    <n v="26.5"/>
    <n v="0"/>
    <n v="0"/>
    <n v="0"/>
    <n v="0"/>
    <n v="12.653175000000001"/>
    <n v="102.03"/>
    <n v="0"/>
  </r>
  <r>
    <d v="2020-05-01T00:00:00"/>
    <x v="1"/>
    <s v="P"/>
    <s v="Active"/>
    <n v="262"/>
    <x v="261"/>
    <s v="N"/>
    <x v="22"/>
    <n v="1060"/>
    <x v="2"/>
    <s v="Niederl. 7"/>
    <n v="1"/>
    <s v="Department"/>
    <s v="Supervisor"/>
    <s v="Non-Mgm."/>
    <s v="ang."/>
    <s v="M"/>
    <d v="2016-07-07T00:00:00"/>
    <m/>
    <s v=""/>
    <n v="3"/>
    <d v="1996-01-24T00:00:00"/>
    <n v="23"/>
    <s v="J"/>
    <n v="30"/>
    <n v="2.5"/>
    <n v="39"/>
    <x v="0"/>
    <n v="1"/>
    <n v="31"/>
    <n v="0"/>
    <n v="2025"/>
    <n v="443.98125000000005"/>
    <n v="0"/>
    <n v="0"/>
    <n v="0"/>
    <n v="0"/>
    <n v="0"/>
    <n v="0"/>
    <n v="0"/>
    <n v="0"/>
    <n v="0"/>
    <n v="0"/>
    <n v="116.82692307692307"/>
    <n v="92.812500000000014"/>
    <n v="26.5"/>
    <n v="0"/>
    <n v="0"/>
    <n v="0"/>
    <n v="0"/>
    <n v="52.883423798076926"/>
    <n v="0"/>
    <n v="0"/>
  </r>
  <r>
    <d v="2020-05-01T00:00:00"/>
    <x v="1"/>
    <s v="P"/>
    <s v="Active"/>
    <n v="263"/>
    <x v="262"/>
    <s v="N"/>
    <x v="20"/>
    <n v="1033"/>
    <x v="5"/>
    <s v="Niederl. 5"/>
    <n v="1"/>
    <s v="Department"/>
    <s v="Supervisor"/>
    <s v="Non-Mgm."/>
    <s v="ang."/>
    <s v="W"/>
    <d v="2016-01-26T00:00:00"/>
    <m/>
    <s v=""/>
    <n v="3"/>
    <d v="1994-11-06T00:00:00"/>
    <n v="25"/>
    <s v="J"/>
    <n v="30"/>
    <n v="2.5"/>
    <n v="39"/>
    <x v="0"/>
    <n v="1"/>
    <n v="31"/>
    <n v="0"/>
    <n v="2026"/>
    <n v="444.20050000000003"/>
    <n v="0"/>
    <n v="0"/>
    <n v="0"/>
    <n v="0"/>
    <n v="0"/>
    <n v="0"/>
    <n v="0"/>
    <n v="0"/>
    <n v="0"/>
    <n v="0"/>
    <n v="116.88461538461539"/>
    <n v="92.858333333333348"/>
    <n v="26.5"/>
    <n v="0"/>
    <n v="0"/>
    <n v="0"/>
    <n v="0"/>
    <n v="52.906608365384621"/>
    <n v="0"/>
    <n v="0"/>
  </r>
  <r>
    <d v="2020-05-01T00:00:00"/>
    <x v="1"/>
    <s v="P"/>
    <s v="Active"/>
    <n v="264"/>
    <x v="263"/>
    <s v="N"/>
    <x v="28"/>
    <n v="1004"/>
    <x v="1"/>
    <s v="Niederl. 1"/>
    <n v="1"/>
    <s v="Department"/>
    <s v="Supervisor"/>
    <s v="Non-Mgm."/>
    <s v="ang."/>
    <s v="W"/>
    <d v="2013-09-01T00:00:00"/>
    <m/>
    <s v=""/>
    <n v="6"/>
    <d v="1997-04-08T00:00:00"/>
    <n v="22"/>
    <s v="N"/>
    <n v="30"/>
    <n v="2.5"/>
    <n v="39"/>
    <x v="0"/>
    <n v="1"/>
    <n v="31"/>
    <n v="0"/>
    <n v="2027"/>
    <n v="444.41975000000002"/>
    <n v="0"/>
    <n v="0"/>
    <n v="0"/>
    <n v="0"/>
    <n v="0"/>
    <n v="0"/>
    <n v="0"/>
    <n v="0"/>
    <n v="0"/>
    <n v="0"/>
    <n v="0"/>
    <n v="0"/>
    <n v="26.5"/>
    <n v="0"/>
    <n v="0"/>
    <n v="0"/>
    <n v="0"/>
    <n v="5.9346750000000004"/>
    <n v="0"/>
    <n v="0"/>
  </r>
  <r>
    <d v="2020-05-01T00:00:00"/>
    <x v="1"/>
    <s v="P"/>
    <s v="Active"/>
    <n v="265"/>
    <x v="264"/>
    <s v="N"/>
    <x v="33"/>
    <n v="1000"/>
    <x v="1"/>
    <s v="Niederl. 1"/>
    <n v="1"/>
    <s v="Department"/>
    <s v="Supervisor"/>
    <s v="Non-Mgm."/>
    <s v="ang."/>
    <s v="W"/>
    <d v="2013-09-01T00:00:00"/>
    <m/>
    <s v=""/>
    <n v="6"/>
    <d v="1997-03-16T00:00:00"/>
    <n v="22"/>
    <s v="N"/>
    <n v="30"/>
    <n v="2.5"/>
    <n v="39"/>
    <x v="0"/>
    <n v="1"/>
    <n v="31"/>
    <n v="0"/>
    <n v="2028"/>
    <n v="444.63900000000001"/>
    <n v="0"/>
    <n v="0"/>
    <n v="0"/>
    <n v="0"/>
    <n v="0"/>
    <n v="0"/>
    <n v="0"/>
    <n v="0"/>
    <n v="0"/>
    <n v="0"/>
    <n v="0"/>
    <n v="0"/>
    <n v="26.5"/>
    <n v="0"/>
    <n v="0"/>
    <n v="0"/>
    <n v="0"/>
    <n v="5.9346750000000004"/>
    <n v="0"/>
    <n v="0"/>
  </r>
  <r>
    <d v="2020-05-01T00:00:00"/>
    <x v="1"/>
    <s v="P"/>
    <s v="Active"/>
    <n v="266"/>
    <x v="265"/>
    <s v="N"/>
    <x v="1"/>
    <n v="1017"/>
    <x v="1"/>
    <s v="Niederl. 1"/>
    <n v="1"/>
    <s v="Department"/>
    <s v="Supervisor"/>
    <s v="Non-Mgm."/>
    <s v="ang."/>
    <s v="M"/>
    <d v="2013-09-01T00:00:00"/>
    <m/>
    <s v=""/>
    <n v="6"/>
    <d v="1997-01-27T00:00:00"/>
    <n v="22"/>
    <s v="N"/>
    <n v="30"/>
    <n v="2.5"/>
    <n v="34"/>
    <x v="0"/>
    <n v="0.87179487179487181"/>
    <n v="31"/>
    <n v="0"/>
    <n v="2029"/>
    <n v="444.85825"/>
    <n v="0"/>
    <n v="0"/>
    <n v="0"/>
    <n v="0"/>
    <n v="0"/>
    <n v="0"/>
    <n v="0"/>
    <n v="0"/>
    <n v="0"/>
    <n v="0"/>
    <n v="0"/>
    <n v="0"/>
    <n v="26.5"/>
    <n v="0"/>
    <n v="0"/>
    <n v="0"/>
    <n v="0"/>
    <n v="5.9346750000000004"/>
    <n v="0"/>
    <n v="0"/>
  </r>
  <r>
    <d v="2020-05-01T00:00:00"/>
    <x v="1"/>
    <s v="P"/>
    <s v="Active"/>
    <n v="267"/>
    <x v="266"/>
    <s v="N"/>
    <x v="22"/>
    <n v="1053"/>
    <x v="3"/>
    <s v="Niederl. 8"/>
    <n v="1"/>
    <s v="Department"/>
    <s v="Supervisor"/>
    <s v="Non-Mgm."/>
    <s v="ang."/>
    <s v="M"/>
    <d v="2013-09-01T00:00:00"/>
    <m/>
    <s v=""/>
    <n v="6"/>
    <d v="1987-10-02T00:00:00"/>
    <n v="32"/>
    <s v="J"/>
    <n v="30"/>
    <n v="2.5"/>
    <n v="39"/>
    <x v="0"/>
    <n v="1"/>
    <n v="31"/>
    <n v="0"/>
    <n v="2030"/>
    <n v="445.07749999999999"/>
    <n v="0"/>
    <n v="0"/>
    <n v="0"/>
    <n v="0"/>
    <n v="0"/>
    <n v="0"/>
    <n v="0"/>
    <n v="0"/>
    <n v="0"/>
    <n v="0"/>
    <n v="117.11538461538461"/>
    <n v="93.041666666666671"/>
    <n v="26.5"/>
    <n v="0"/>
    <n v="0"/>
    <n v="0"/>
    <n v="0"/>
    <n v="52.999346634615385"/>
    <n v="0"/>
    <n v="0"/>
  </r>
  <r>
    <d v="2020-05-01T00:00:00"/>
    <x v="1"/>
    <s v="P"/>
    <s v="Active"/>
    <n v="268"/>
    <x v="267"/>
    <s v="N"/>
    <x v="32"/>
    <n v="1077"/>
    <x v="0"/>
    <s v="Niederl. 3"/>
    <n v="1"/>
    <s v="Department"/>
    <s v="Supervisor"/>
    <s v="Manager"/>
    <s v="ang."/>
    <s v="M"/>
    <d v="2013-10-01T00:00:00"/>
    <m/>
    <s v=""/>
    <n v="6"/>
    <d v="1983-06-06T00:00:00"/>
    <n v="36"/>
    <s v="N"/>
    <n v="30"/>
    <n v="2.5"/>
    <n v="39"/>
    <x v="0"/>
    <n v="1"/>
    <n v="31"/>
    <n v="0"/>
    <n v="2031"/>
    <n v="445.29675000000003"/>
    <n v="0"/>
    <n v="0"/>
    <n v="30"/>
    <n v="0"/>
    <n v="0"/>
    <n v="0"/>
    <n v="0"/>
    <n v="0"/>
    <n v="0"/>
    <n v="0"/>
    <n v="0"/>
    <n v="0"/>
    <n v="26.5"/>
    <n v="0"/>
    <n v="0"/>
    <n v="0"/>
    <n v="0"/>
    <n v="12.653175000000001"/>
    <n v="96.710000000000008"/>
    <n v="0"/>
  </r>
  <r>
    <d v="2020-05-01T00:00:00"/>
    <x v="1"/>
    <s v="P"/>
    <s v="Active"/>
    <n v="269"/>
    <x v="268"/>
    <s v="N"/>
    <x v="50"/>
    <n v="1069"/>
    <x v="0"/>
    <s v="Niederl. 3"/>
    <n v="1"/>
    <s v="Department"/>
    <s v="Supervisor"/>
    <s v="Manager"/>
    <s v="ang."/>
    <s v="M"/>
    <d v="2013-09-16T00:00:00"/>
    <m/>
    <s v=""/>
    <n v="6"/>
    <d v="1987-12-13T00:00:00"/>
    <n v="32"/>
    <s v="N"/>
    <n v="30"/>
    <n v="2.5"/>
    <n v="39"/>
    <x v="0"/>
    <n v="1"/>
    <n v="31"/>
    <n v="0"/>
    <n v="2032"/>
    <n v="445.51600000000002"/>
    <n v="0"/>
    <n v="0"/>
    <n v="0"/>
    <n v="0"/>
    <n v="0"/>
    <n v="0"/>
    <n v="0"/>
    <n v="0"/>
    <n v="0"/>
    <n v="0"/>
    <n v="0"/>
    <n v="0"/>
    <n v="26.5"/>
    <n v="0"/>
    <n v="0"/>
    <n v="0"/>
    <n v="0"/>
    <n v="5.9346750000000004"/>
    <n v="0"/>
    <n v="0"/>
  </r>
  <r>
    <d v="2020-05-01T00:00:00"/>
    <x v="1"/>
    <s v="P"/>
    <s v="Active"/>
    <n v="270"/>
    <x v="269"/>
    <s v="N"/>
    <x v="31"/>
    <n v="1063"/>
    <x v="10"/>
    <s v="Niederl. 11"/>
    <n v="1"/>
    <s v="Department"/>
    <s v="Supervisor"/>
    <s v="Non-Mgm."/>
    <s v="ang."/>
    <s v="M"/>
    <d v="2013-11-01T00:00:00"/>
    <m/>
    <s v=""/>
    <n v="6"/>
    <d v="1984-05-11T00:00:00"/>
    <n v="35"/>
    <s v="N"/>
    <n v="30"/>
    <n v="2.5"/>
    <n v="39"/>
    <x v="0"/>
    <n v="1"/>
    <n v="31"/>
    <n v="0"/>
    <n v="2033"/>
    <n v="445.73525000000006"/>
    <n v="0"/>
    <n v="0"/>
    <n v="60"/>
    <n v="0"/>
    <n v="0"/>
    <n v="0"/>
    <n v="0"/>
    <n v="0"/>
    <n v="0"/>
    <n v="0"/>
    <n v="0"/>
    <n v="0"/>
    <n v="26.5"/>
    <n v="0"/>
    <n v="0"/>
    <n v="0"/>
    <n v="0"/>
    <n v="19.371675"/>
    <n v="128.63"/>
    <n v="0"/>
  </r>
  <r>
    <d v="2020-05-01T00:00:00"/>
    <x v="1"/>
    <s v="P"/>
    <s v="Active"/>
    <n v="271"/>
    <x v="270"/>
    <s v="N"/>
    <x v="22"/>
    <n v="1060"/>
    <x v="2"/>
    <s v="Niederl. 7"/>
    <n v="1"/>
    <s v="Department"/>
    <s v="Supervisor"/>
    <s v="Non-Mgm."/>
    <s v="ang."/>
    <s v="M"/>
    <d v="2013-11-01T00:00:00"/>
    <m/>
    <s v=""/>
    <n v="6"/>
    <d v="1984-06-29T00:00:00"/>
    <n v="35"/>
    <s v="J"/>
    <n v="30"/>
    <n v="2.5"/>
    <n v="39"/>
    <x v="0"/>
    <n v="1"/>
    <n v="31"/>
    <n v="0"/>
    <n v="2034"/>
    <n v="445.95450000000005"/>
    <n v="0"/>
    <n v="0"/>
    <n v="0"/>
    <n v="0"/>
    <n v="0"/>
    <n v="0"/>
    <n v="0"/>
    <n v="0"/>
    <n v="0"/>
    <n v="0"/>
    <n v="117.34615384615384"/>
    <n v="93.225000000000009"/>
    <n v="26.5"/>
    <n v="0"/>
    <n v="0"/>
    <n v="0"/>
    <n v="0"/>
    <n v="53.092084903846157"/>
    <n v="0"/>
    <n v="0"/>
  </r>
  <r>
    <d v="2020-05-01T00:00:00"/>
    <x v="1"/>
    <s v="P"/>
    <s v="Active"/>
    <n v="272"/>
    <x v="271"/>
    <s v="N"/>
    <x v="25"/>
    <n v="1002"/>
    <x v="1"/>
    <s v="Niederl. 1"/>
    <n v="1"/>
    <s v="Department"/>
    <s v="Supervisor"/>
    <s v="Manager"/>
    <s v="ang."/>
    <s v="M"/>
    <d v="2013-11-01T00:00:00"/>
    <m/>
    <s v=""/>
    <n v="6"/>
    <d v="1984-02-06T00:00:00"/>
    <n v="35"/>
    <s v="N"/>
    <n v="30"/>
    <n v="2.5"/>
    <n v="39"/>
    <x v="0"/>
    <n v="1"/>
    <n v="31"/>
    <n v="0"/>
    <n v="2035"/>
    <n v="446.17375000000004"/>
    <n v="0"/>
    <n v="0"/>
    <n v="0"/>
    <n v="0"/>
    <n v="0"/>
    <n v="0"/>
    <n v="0"/>
    <n v="0"/>
    <n v="0"/>
    <n v="0"/>
    <n v="0"/>
    <n v="0"/>
    <n v="26.5"/>
    <n v="0"/>
    <n v="0"/>
    <n v="0"/>
    <n v="0"/>
    <n v="5.9346750000000004"/>
    <n v="0"/>
    <n v="0"/>
  </r>
  <r>
    <d v="2020-05-01T00:00:00"/>
    <x v="1"/>
    <s v="P"/>
    <s v="Active"/>
    <n v="273"/>
    <x v="272"/>
    <s v="N"/>
    <x v="22"/>
    <n v="1053"/>
    <x v="3"/>
    <s v="Niederl. 8"/>
    <n v="1"/>
    <s v="Department"/>
    <s v="Supervisor"/>
    <s v="Non-Mgm."/>
    <s v="ang."/>
    <s v="M"/>
    <d v="2013-12-01T00:00:00"/>
    <m/>
    <s v=""/>
    <n v="6"/>
    <d v="1964-08-12T00:00:00"/>
    <n v="55"/>
    <s v="J"/>
    <n v="30"/>
    <n v="2.5"/>
    <n v="39"/>
    <x v="0"/>
    <n v="1"/>
    <n v="31"/>
    <n v="0"/>
    <n v="2036"/>
    <n v="446.39300000000003"/>
    <n v="0"/>
    <n v="0"/>
    <n v="0"/>
    <n v="0"/>
    <n v="0"/>
    <n v="0"/>
    <n v="0"/>
    <n v="0"/>
    <n v="0"/>
    <n v="0"/>
    <n v="117.46153846153847"/>
    <n v="93.316666666666663"/>
    <n v="26.5"/>
    <n v="0"/>
    <n v="0"/>
    <n v="0"/>
    <n v="0"/>
    <n v="53.138454038461539"/>
    <n v="0"/>
    <n v="0"/>
  </r>
  <r>
    <d v="2020-05-01T00:00:00"/>
    <x v="1"/>
    <s v="P"/>
    <s v="Active"/>
    <n v="274"/>
    <x v="273"/>
    <s v="N"/>
    <x v="22"/>
    <n v="1035"/>
    <x v="5"/>
    <s v="Niederl. 5"/>
    <n v="1"/>
    <s v="Department"/>
    <s v="Supervisor"/>
    <s v="Non-Mgm."/>
    <s v="ang."/>
    <s v="M"/>
    <d v="2014-01-01T00:00:00"/>
    <m/>
    <s v=""/>
    <n v="6"/>
    <d v="1959-01-08T00:00:00"/>
    <n v="61"/>
    <s v="J"/>
    <n v="30"/>
    <n v="2.5"/>
    <n v="39"/>
    <x v="0"/>
    <n v="1"/>
    <n v="31"/>
    <n v="0"/>
    <n v="2037"/>
    <n v="446.61225000000002"/>
    <n v="0"/>
    <n v="0"/>
    <n v="0"/>
    <n v="0"/>
    <n v="0"/>
    <n v="0"/>
    <n v="0"/>
    <n v="0"/>
    <n v="0"/>
    <n v="0"/>
    <n v="117.51923076923077"/>
    <n v="93.362500000000011"/>
    <n v="26.5"/>
    <n v="0"/>
    <n v="0"/>
    <n v="0"/>
    <n v="0"/>
    <n v="53.161638605769234"/>
    <n v="0"/>
    <n v="0"/>
  </r>
  <r>
    <d v="2020-05-01T00:00:00"/>
    <x v="1"/>
    <s v="P"/>
    <s v="Active"/>
    <n v="275"/>
    <x v="274"/>
    <s v="N"/>
    <x v="22"/>
    <n v="1053"/>
    <x v="3"/>
    <s v="Niederl. 8"/>
    <n v="1"/>
    <s v="Department"/>
    <s v="Supervisor"/>
    <s v="Non-Mgm."/>
    <s v="ang."/>
    <s v="M"/>
    <d v="2014-01-01T00:00:00"/>
    <m/>
    <s v=""/>
    <n v="6"/>
    <d v="1986-07-03T00:00:00"/>
    <n v="33"/>
    <s v="J"/>
    <n v="30"/>
    <n v="2.5"/>
    <n v="39"/>
    <x v="0"/>
    <n v="1"/>
    <n v="31"/>
    <n v="0"/>
    <n v="2038"/>
    <n v="446.83150000000001"/>
    <n v="0"/>
    <n v="0"/>
    <n v="0"/>
    <n v="0"/>
    <n v="0"/>
    <n v="0"/>
    <n v="0"/>
    <n v="0"/>
    <n v="0"/>
    <n v="0"/>
    <n v="117.57692307692308"/>
    <n v="93.408333333333346"/>
    <n v="26.5"/>
    <n v="0"/>
    <n v="0"/>
    <n v="0"/>
    <n v="0"/>
    <n v="53.184823173076929"/>
    <n v="0"/>
    <n v="0"/>
  </r>
  <r>
    <d v="2020-05-01T00:00:00"/>
    <x v="1"/>
    <s v="P"/>
    <s v="Active"/>
    <n v="276"/>
    <x v="275"/>
    <s v="N"/>
    <x v="47"/>
    <n v="1016"/>
    <x v="1"/>
    <s v="Niederl. 1"/>
    <n v="1"/>
    <s v="Department"/>
    <s v="Supervisor"/>
    <s v="Non-Mgm."/>
    <s v="ang."/>
    <s v="W"/>
    <d v="2014-02-01T00:00:00"/>
    <m/>
    <s v=""/>
    <n v="5"/>
    <d v="1982-07-10T00:00:00"/>
    <n v="37"/>
    <s v="N"/>
    <n v="24"/>
    <n v="2"/>
    <n v="18"/>
    <x v="0"/>
    <n v="0.46153846153846156"/>
    <n v="31"/>
    <n v="0"/>
    <n v="2039"/>
    <n v="447.05074999999999"/>
    <n v="0"/>
    <n v="0"/>
    <n v="0"/>
    <n v="0"/>
    <n v="0"/>
    <n v="0"/>
    <n v="0"/>
    <n v="0"/>
    <n v="0"/>
    <n v="0"/>
    <n v="0"/>
    <n v="0"/>
    <n v="26.5"/>
    <n v="0"/>
    <n v="0"/>
    <n v="0"/>
    <n v="0"/>
    <n v="5.9346750000000004"/>
    <n v="0"/>
    <n v="0"/>
  </r>
  <r>
    <d v="2020-05-01T00:00:00"/>
    <x v="1"/>
    <s v="P"/>
    <s v="Active"/>
    <n v="277"/>
    <x v="276"/>
    <s v="N"/>
    <x v="4"/>
    <n v="1013"/>
    <x v="1"/>
    <s v="Niederl. 1"/>
    <n v="1"/>
    <s v="Department"/>
    <s v="Supervisor"/>
    <s v="Manager"/>
    <s v="ang."/>
    <s v="M"/>
    <d v="2014-02-01T00:00:00"/>
    <m/>
    <s v=""/>
    <n v="5"/>
    <d v="1969-10-30T00:00:00"/>
    <n v="50"/>
    <s v="N"/>
    <n v="30"/>
    <n v="2.5"/>
    <n v="39"/>
    <x v="0"/>
    <n v="1"/>
    <n v="31"/>
    <n v="0"/>
    <n v="2040"/>
    <n v="447.27000000000004"/>
    <n v="0"/>
    <n v="0"/>
    <n v="0"/>
    <n v="0"/>
    <n v="0"/>
    <n v="0"/>
    <n v="0"/>
    <n v="0"/>
    <n v="0"/>
    <n v="0"/>
    <n v="0"/>
    <n v="0"/>
    <n v="26.5"/>
    <n v="0"/>
    <n v="0"/>
    <n v="0"/>
    <n v="0"/>
    <n v="5.9346750000000004"/>
    <n v="0"/>
    <n v="0"/>
  </r>
  <r>
    <d v="2020-05-01T00:00:00"/>
    <x v="1"/>
    <s v="P"/>
    <s v="Active"/>
    <n v="278"/>
    <x v="277"/>
    <s v="N"/>
    <x v="23"/>
    <n v="1068"/>
    <x v="0"/>
    <s v="Niederl. 3"/>
    <n v="1"/>
    <s v="Department"/>
    <s v="Supervisor"/>
    <s v="Non-Mgm."/>
    <s v="ang."/>
    <s v="M"/>
    <d v="2014-03-01T00:00:00"/>
    <m/>
    <s v=""/>
    <n v="5"/>
    <d v="1960-12-15T00:00:00"/>
    <n v="59"/>
    <s v="N"/>
    <n v="30"/>
    <n v="2.5"/>
    <n v="39"/>
    <x v="0"/>
    <n v="1"/>
    <n v="31"/>
    <n v="0"/>
    <n v="2041"/>
    <n v="447.48925000000003"/>
    <n v="0"/>
    <n v="0"/>
    <n v="0"/>
    <n v="0"/>
    <n v="0"/>
    <n v="0"/>
    <n v="0"/>
    <n v="0"/>
    <n v="0"/>
    <n v="0"/>
    <n v="0"/>
    <n v="0"/>
    <n v="26.5"/>
    <n v="0"/>
    <n v="0"/>
    <n v="0"/>
    <n v="0"/>
    <n v="5.9346750000000004"/>
    <n v="0"/>
    <n v="0"/>
  </r>
  <r>
    <d v="2020-05-01T00:00:00"/>
    <x v="1"/>
    <s v="P"/>
    <s v="Active"/>
    <n v="279"/>
    <x v="278"/>
    <s v="N"/>
    <x v="23"/>
    <n v="1068"/>
    <x v="0"/>
    <s v="Niederl. 3"/>
    <n v="1"/>
    <s v="Department"/>
    <s v="Supervisor"/>
    <s v="Manager"/>
    <s v="ang."/>
    <s v="M"/>
    <d v="2014-03-01T00:00:00"/>
    <m/>
    <s v=""/>
    <n v="5"/>
    <d v="1981-05-31T00:00:00"/>
    <n v="38"/>
    <s v="N"/>
    <n v="30"/>
    <n v="2.5"/>
    <n v="39"/>
    <x v="0"/>
    <n v="1"/>
    <n v="31"/>
    <n v="0"/>
    <n v="2042"/>
    <n v="447.70850000000002"/>
    <n v="0"/>
    <n v="0"/>
    <n v="0"/>
    <n v="0"/>
    <n v="0"/>
    <n v="0"/>
    <n v="0"/>
    <n v="0"/>
    <n v="0"/>
    <n v="0"/>
    <n v="0"/>
    <n v="0"/>
    <n v="26.5"/>
    <n v="0"/>
    <n v="0"/>
    <n v="0"/>
    <n v="0"/>
    <n v="5.9346750000000004"/>
    <n v="0"/>
    <n v="0"/>
  </r>
  <r>
    <d v="2020-05-01T00:00:00"/>
    <x v="1"/>
    <s v="P"/>
    <s v="Active"/>
    <n v="280"/>
    <x v="279"/>
    <s v="N"/>
    <x v="0"/>
    <n v="1090"/>
    <x v="0"/>
    <s v="Niederl. 3"/>
    <n v="1"/>
    <s v="Department"/>
    <s v="Supervisor"/>
    <s v="Non-Mgm."/>
    <s v="ang."/>
    <s v="W"/>
    <d v="2014-04-01T00:00:00"/>
    <m/>
    <s v=""/>
    <n v="5"/>
    <d v="1978-07-24T00:00:00"/>
    <n v="41"/>
    <s v="N"/>
    <n v="35"/>
    <n v="2.9166666666666665"/>
    <n v="39"/>
    <x v="0"/>
    <n v="1"/>
    <n v="31"/>
    <n v="0"/>
    <n v="2043"/>
    <n v="447.92775000000006"/>
    <n v="0"/>
    <n v="0"/>
    <n v="0"/>
    <n v="0"/>
    <n v="0"/>
    <n v="0"/>
    <n v="0"/>
    <n v="0"/>
    <n v="0"/>
    <n v="0"/>
    <n v="0"/>
    <n v="0"/>
    <n v="26.5"/>
    <n v="0"/>
    <n v="0"/>
    <n v="0"/>
    <n v="0"/>
    <n v="5.9346750000000004"/>
    <n v="0"/>
    <n v="0"/>
  </r>
  <r>
    <d v="2020-05-01T00:00:00"/>
    <x v="1"/>
    <s v="P"/>
    <s v="Active"/>
    <n v="281"/>
    <x v="280"/>
    <s v="N"/>
    <x v="48"/>
    <n v="1073"/>
    <x v="0"/>
    <s v="Niederl. 3"/>
    <n v="1"/>
    <s v="Department"/>
    <s v="Supervisor"/>
    <s v="Manager"/>
    <s v="ang."/>
    <s v="M"/>
    <d v="2014-04-01T00:00:00"/>
    <m/>
    <s v=""/>
    <n v="5"/>
    <d v="1989-03-05T00:00:00"/>
    <n v="30"/>
    <s v="N"/>
    <n v="30"/>
    <n v="2.5"/>
    <n v="39"/>
    <x v="0"/>
    <n v="1"/>
    <n v="31"/>
    <n v="0"/>
    <n v="2044"/>
    <n v="448.14700000000005"/>
    <n v="0"/>
    <n v="0"/>
    <n v="0"/>
    <n v="0"/>
    <n v="0"/>
    <n v="0"/>
    <n v="0"/>
    <n v="0"/>
    <n v="0"/>
    <n v="0"/>
    <n v="0"/>
    <n v="0"/>
    <n v="26.5"/>
    <n v="0"/>
    <n v="0"/>
    <n v="0"/>
    <n v="0"/>
    <n v="5.9346750000000004"/>
    <n v="0"/>
    <n v="0"/>
  </r>
  <r>
    <d v="2020-05-01T00:00:00"/>
    <x v="1"/>
    <s v="P"/>
    <s v="Active"/>
    <n v="282"/>
    <x v="281"/>
    <s v="N"/>
    <x v="5"/>
    <n v="1093"/>
    <x v="1"/>
    <s v="Niederl. 1"/>
    <n v="1"/>
    <s v="Department"/>
    <s v="Supervisor"/>
    <s v="Non-Mgm."/>
    <s v="ang."/>
    <s v="M"/>
    <d v="2014-03-17T00:00:00"/>
    <m/>
    <s v=""/>
    <n v="5"/>
    <d v="1997-04-24T00:00:00"/>
    <n v="22"/>
    <s v="N"/>
    <n v="30"/>
    <n v="2.5"/>
    <n v="39"/>
    <x v="0"/>
    <n v="1"/>
    <n v="31"/>
    <n v="0"/>
    <n v="2045"/>
    <n v="448.36625000000004"/>
    <n v="0"/>
    <n v="0"/>
    <n v="0"/>
    <n v="0"/>
    <n v="0"/>
    <n v="0"/>
    <n v="0"/>
    <n v="0"/>
    <n v="0"/>
    <n v="0"/>
    <n v="0"/>
    <n v="0"/>
    <n v="26.5"/>
    <n v="0"/>
    <n v="0"/>
    <n v="0"/>
    <n v="0"/>
    <n v="5.9346750000000004"/>
    <n v="0"/>
    <n v="0"/>
  </r>
  <r>
    <d v="2020-05-01T00:00:00"/>
    <x v="1"/>
    <s v="P"/>
    <s v="Active"/>
    <n v="283"/>
    <x v="282"/>
    <s v="N"/>
    <x v="2"/>
    <n v="1010"/>
    <x v="1"/>
    <s v="Niederl. 1"/>
    <n v="1"/>
    <s v="Department"/>
    <s v="Supervisor"/>
    <s v="Non-Mgm."/>
    <s v="ang."/>
    <s v="M"/>
    <d v="2014-05-01T00:00:00"/>
    <m/>
    <s v=""/>
    <n v="5"/>
    <d v="1976-05-08T00:00:00"/>
    <n v="43"/>
    <s v="N"/>
    <n v="30"/>
    <n v="2.5"/>
    <n v="39"/>
    <x v="0"/>
    <n v="1"/>
    <n v="31"/>
    <n v="0"/>
    <n v="2046"/>
    <n v="448.58550000000002"/>
    <n v="0"/>
    <n v="0"/>
    <n v="0"/>
    <n v="0"/>
    <n v="0"/>
    <n v="0"/>
    <n v="0"/>
    <n v="0"/>
    <n v="0"/>
    <n v="0"/>
    <n v="0"/>
    <n v="0"/>
    <n v="26.5"/>
    <n v="0"/>
    <n v="0"/>
    <n v="0"/>
    <n v="0"/>
    <n v="5.9346750000000004"/>
    <n v="0"/>
    <n v="0"/>
  </r>
  <r>
    <d v="2020-05-01T00:00:00"/>
    <x v="1"/>
    <s v="P"/>
    <s v="Active"/>
    <n v="284"/>
    <x v="283"/>
    <s v="N"/>
    <x v="16"/>
    <n v="1031"/>
    <x v="5"/>
    <s v="Niederl. 5"/>
    <n v="1"/>
    <s v="Department"/>
    <s v="Supervisor"/>
    <s v="Non-Mgm."/>
    <s v="ang."/>
    <s v="M"/>
    <d v="2014-05-15T00:00:00"/>
    <m/>
    <s v=""/>
    <n v="5"/>
    <d v="1983-10-20T00:00:00"/>
    <n v="36"/>
    <s v="N"/>
    <n v="30"/>
    <n v="2.5"/>
    <n v="39"/>
    <x v="0"/>
    <n v="1"/>
    <n v="31"/>
    <n v="0"/>
    <n v="2047"/>
    <n v="448.80475000000001"/>
    <n v="0"/>
    <n v="0"/>
    <n v="30"/>
    <n v="0"/>
    <n v="0"/>
    <n v="0"/>
    <n v="0"/>
    <n v="0"/>
    <n v="0"/>
    <n v="0"/>
    <n v="0"/>
    <n v="0"/>
    <n v="26.5"/>
    <n v="0"/>
    <n v="0"/>
    <n v="0"/>
    <n v="0"/>
    <n v="12.653175000000001"/>
    <n v="83.79"/>
    <n v="0"/>
  </r>
  <r>
    <d v="2020-05-01T00:00:00"/>
    <x v="1"/>
    <s v="P"/>
    <s v="Active"/>
    <n v="285"/>
    <x v="284"/>
    <s v="N"/>
    <x v="22"/>
    <n v="1047"/>
    <x v="9"/>
    <s v="Niederl. 4"/>
    <n v="1"/>
    <s v="Department"/>
    <s v="Supervisor"/>
    <s v="Non-Mgm."/>
    <s v="ang."/>
    <s v="M"/>
    <d v="2014-06-01T00:00:00"/>
    <m/>
    <s v=""/>
    <n v="5"/>
    <d v="1965-07-27T00:00:00"/>
    <n v="54"/>
    <s v="J"/>
    <n v="30"/>
    <n v="2.5"/>
    <n v="39"/>
    <x v="0"/>
    <n v="1"/>
    <n v="31"/>
    <n v="0"/>
    <n v="2048"/>
    <n v="449.024"/>
    <n v="0"/>
    <n v="0"/>
    <n v="0"/>
    <n v="0"/>
    <n v="0"/>
    <n v="0"/>
    <n v="0"/>
    <n v="0"/>
    <n v="0"/>
    <n v="0"/>
    <n v="118.15384615384615"/>
    <n v="93.866666666666674"/>
    <n v="26.5"/>
    <n v="0"/>
    <n v="0"/>
    <n v="0"/>
    <n v="0"/>
    <n v="53.416668846153847"/>
    <n v="0"/>
    <n v="0"/>
  </r>
  <r>
    <d v="2020-05-01T00:00:00"/>
    <x v="1"/>
    <s v="P"/>
    <s v="Active"/>
    <n v="286"/>
    <x v="285"/>
    <s v="N"/>
    <x v="22"/>
    <n v="1053"/>
    <x v="3"/>
    <s v="Niederl. 8"/>
    <n v="1"/>
    <s v="Department"/>
    <s v="Supervisor"/>
    <s v="Non-Mgm."/>
    <s v="ang."/>
    <s v="M"/>
    <d v="2014-06-01T00:00:00"/>
    <m/>
    <s v=""/>
    <n v="5"/>
    <d v="1991-07-09T00:00:00"/>
    <n v="28"/>
    <s v="J"/>
    <n v="30"/>
    <n v="2.5"/>
    <n v="39"/>
    <x v="0"/>
    <n v="1"/>
    <n v="31"/>
    <n v="0"/>
    <n v="2049"/>
    <n v="449.24324999999999"/>
    <n v="0"/>
    <n v="0"/>
    <n v="0"/>
    <n v="0"/>
    <n v="0"/>
    <n v="0"/>
    <n v="0"/>
    <n v="0"/>
    <n v="0"/>
    <n v="0"/>
    <n v="118.21153846153847"/>
    <n v="93.912500000000009"/>
    <n v="26.5"/>
    <n v="0"/>
    <n v="0"/>
    <n v="0"/>
    <n v="0"/>
    <n v="53.439853413461542"/>
    <n v="0"/>
    <n v="0"/>
  </r>
  <r>
    <d v="2020-05-01T00:00:00"/>
    <x v="1"/>
    <s v="P"/>
    <s v="Active"/>
    <n v="287"/>
    <x v="286"/>
    <s v="N"/>
    <x v="20"/>
    <n v="1051"/>
    <x v="3"/>
    <s v="Niederl. 8"/>
    <n v="1"/>
    <s v="Department"/>
    <s v="Supervisor"/>
    <s v="Non-Mgm."/>
    <s v="ang."/>
    <s v="M"/>
    <d v="2014-06-01T00:00:00"/>
    <m/>
    <s v=""/>
    <n v="5"/>
    <d v="1988-09-05T00:00:00"/>
    <n v="31"/>
    <s v="J"/>
    <n v="30"/>
    <n v="2.5"/>
    <n v="39"/>
    <x v="0"/>
    <n v="1"/>
    <n v="31"/>
    <n v="0"/>
    <n v="2050"/>
    <n v="449.46250000000003"/>
    <n v="0"/>
    <n v="0"/>
    <n v="0"/>
    <n v="0"/>
    <n v="0"/>
    <n v="0"/>
    <n v="0"/>
    <n v="0"/>
    <n v="0"/>
    <n v="0"/>
    <n v="118.26923076923077"/>
    <n v="93.958333333333343"/>
    <n v="26.5"/>
    <n v="0"/>
    <n v="0"/>
    <n v="0"/>
    <n v="0"/>
    <n v="53.463037980769236"/>
    <n v="0"/>
    <n v="0"/>
  </r>
  <r>
    <d v="2020-05-01T00:00:00"/>
    <x v="1"/>
    <s v="P"/>
    <s v="Active"/>
    <n v="288"/>
    <x v="287"/>
    <s v="N"/>
    <x v="17"/>
    <n v="1088"/>
    <x v="0"/>
    <s v="Niederl. 3"/>
    <n v="1"/>
    <s v="Department"/>
    <s v="Supervisor"/>
    <s v="Supervisor"/>
    <s v="ang."/>
    <s v="W"/>
    <d v="2014-07-01T00:00:00"/>
    <m/>
    <s v=""/>
    <n v="5"/>
    <d v="1983-09-27T00:00:00"/>
    <n v="36"/>
    <s v="N"/>
    <n v="30"/>
    <n v="2.5"/>
    <n v="39"/>
    <x v="0"/>
    <n v="1"/>
    <n v="31"/>
    <n v="0"/>
    <n v="2051"/>
    <n v="449.68175000000002"/>
    <n v="0"/>
    <n v="0"/>
    <n v="0"/>
    <n v="0"/>
    <n v="0"/>
    <n v="0"/>
    <n v="0"/>
    <n v="0"/>
    <n v="0"/>
    <n v="0"/>
    <n v="0"/>
    <n v="0"/>
    <n v="26.5"/>
    <n v="0"/>
    <n v="0"/>
    <n v="0"/>
    <n v="0"/>
    <n v="5.9346750000000004"/>
    <n v="0"/>
    <n v="0"/>
  </r>
  <r>
    <d v="2020-05-01T00:00:00"/>
    <x v="1"/>
    <s v="P"/>
    <s v="Active"/>
    <n v="289"/>
    <x v="288"/>
    <s v="N"/>
    <x v="22"/>
    <n v="1035"/>
    <x v="5"/>
    <s v="Niederl. 5"/>
    <n v="1"/>
    <s v="Department"/>
    <s v="Supervisor"/>
    <s v="Non-Mgm."/>
    <s v="ang."/>
    <s v="M"/>
    <d v="2014-07-01T00:00:00"/>
    <m/>
    <s v=""/>
    <n v="5"/>
    <d v="1983-09-02T00:00:00"/>
    <n v="36"/>
    <s v="J"/>
    <n v="30"/>
    <n v="2.5"/>
    <n v="39"/>
    <x v="0"/>
    <n v="1"/>
    <n v="31"/>
    <n v="0"/>
    <n v="2052"/>
    <n v="449.90100000000001"/>
    <n v="0"/>
    <n v="0"/>
    <n v="0"/>
    <n v="0"/>
    <n v="0"/>
    <n v="0"/>
    <n v="0"/>
    <n v="0"/>
    <n v="0"/>
    <n v="0"/>
    <n v="118.38461538461539"/>
    <n v="94.050000000000011"/>
    <n v="26.5"/>
    <n v="0"/>
    <n v="0"/>
    <n v="0"/>
    <n v="0"/>
    <n v="53.509407115384619"/>
    <n v="0"/>
    <n v="0"/>
  </r>
  <r>
    <d v="2020-05-01T00:00:00"/>
    <x v="1"/>
    <s v="P"/>
    <s v="Active"/>
    <n v="290"/>
    <x v="289"/>
    <s v="N"/>
    <x v="47"/>
    <n v="1016"/>
    <x v="1"/>
    <s v="Niederl. 1"/>
    <n v="1"/>
    <s v="Department"/>
    <s v="Supervisor"/>
    <s v="Non-Mgm."/>
    <s v="ang."/>
    <s v="W"/>
    <d v="2014-07-01T00:00:00"/>
    <m/>
    <s v=""/>
    <n v="5"/>
    <d v="1989-01-29T00:00:00"/>
    <n v="30"/>
    <s v="N"/>
    <n v="30"/>
    <n v="2.5"/>
    <n v="39"/>
    <x v="0"/>
    <n v="1"/>
    <n v="31"/>
    <n v="0"/>
    <n v="2053"/>
    <n v="450.12025000000006"/>
    <n v="0"/>
    <n v="0"/>
    <n v="0"/>
    <n v="0"/>
    <n v="0"/>
    <n v="0"/>
    <n v="0"/>
    <n v="0"/>
    <n v="0"/>
    <n v="0"/>
    <n v="0"/>
    <n v="0"/>
    <n v="26.5"/>
    <n v="0"/>
    <n v="0"/>
    <n v="0"/>
    <n v="0"/>
    <n v="5.9346750000000004"/>
    <n v="0"/>
    <n v="0"/>
  </r>
  <r>
    <d v="2020-05-01T00:00:00"/>
    <x v="1"/>
    <s v="P"/>
    <s v="Active"/>
    <n v="291"/>
    <x v="290"/>
    <s v="N"/>
    <x v="22"/>
    <n v="1060"/>
    <x v="2"/>
    <s v="Niederl. 7"/>
    <n v="1"/>
    <s v="Department"/>
    <s v="Supervisor"/>
    <s v="Non-Mgm."/>
    <s v="ang."/>
    <s v="M"/>
    <d v="2014-09-01T00:00:00"/>
    <m/>
    <s v=""/>
    <n v="5"/>
    <d v="1989-11-09T00:00:00"/>
    <n v="30"/>
    <s v="J"/>
    <n v="30"/>
    <n v="2.5"/>
    <n v="39"/>
    <x v="0"/>
    <n v="1"/>
    <n v="31"/>
    <n v="0"/>
    <n v="2054"/>
    <n v="450.33950000000004"/>
    <n v="0"/>
    <n v="0"/>
    <n v="0"/>
    <n v="0"/>
    <n v="0"/>
    <n v="0"/>
    <n v="0"/>
    <n v="0"/>
    <n v="0"/>
    <n v="0"/>
    <n v="118.5"/>
    <n v="94.141666666666666"/>
    <n v="26.5"/>
    <n v="0"/>
    <n v="0"/>
    <n v="0"/>
    <n v="0"/>
    <n v="53.555776250000001"/>
    <n v="0"/>
    <n v="0"/>
  </r>
  <r>
    <d v="2020-05-01T00:00:00"/>
    <x v="1"/>
    <s v="P"/>
    <s v="Active"/>
    <n v="292"/>
    <x v="291"/>
    <s v="N"/>
    <x v="15"/>
    <n v="1050"/>
    <x v="3"/>
    <s v="Niederl. 8"/>
    <n v="1"/>
    <s v="Department"/>
    <s v="Supervisor"/>
    <s v="Non-Mgm."/>
    <s v="ang."/>
    <s v="W"/>
    <d v="2017-01-24T00:00:00"/>
    <m/>
    <s v=""/>
    <n v="2"/>
    <d v="1996-08-31T00:00:00"/>
    <n v="23"/>
    <s v="J"/>
    <n v="30"/>
    <n v="2.5"/>
    <n v="39"/>
    <x v="0"/>
    <n v="1"/>
    <n v="31"/>
    <n v="0"/>
    <n v="2055"/>
    <n v="450.55875000000003"/>
    <n v="0"/>
    <n v="0"/>
    <n v="0"/>
    <n v="0"/>
    <n v="0"/>
    <n v="0"/>
    <n v="0"/>
    <n v="0"/>
    <n v="0"/>
    <n v="0"/>
    <n v="118.55769230769231"/>
    <n v="94.187500000000014"/>
    <n v="26.5"/>
    <n v="0"/>
    <n v="0"/>
    <n v="0"/>
    <n v="0"/>
    <n v="53.578960817307696"/>
    <n v="0"/>
    <n v="0"/>
  </r>
  <r>
    <d v="2020-05-01T00:00:00"/>
    <x v="1"/>
    <s v="P"/>
    <s v="Active"/>
    <n v="293"/>
    <x v="292"/>
    <s v="N"/>
    <x v="16"/>
    <n v="1067"/>
    <x v="11"/>
    <s v="Niederl. 12"/>
    <n v="1"/>
    <s v="Department"/>
    <s v="Supervisor"/>
    <s v="Non-Mgm."/>
    <s v="ang."/>
    <s v="M"/>
    <d v="2014-09-01T00:00:00"/>
    <m/>
    <s v=""/>
    <n v="5"/>
    <d v="1994-06-21T00:00:00"/>
    <n v="25"/>
    <s v="N"/>
    <n v="30"/>
    <n v="2.5"/>
    <n v="39"/>
    <x v="0"/>
    <n v="1"/>
    <n v="31"/>
    <n v="0"/>
    <n v="2056"/>
    <n v="450.77800000000002"/>
    <n v="0"/>
    <n v="0"/>
    <n v="0"/>
    <n v="0"/>
    <n v="0"/>
    <n v="0"/>
    <n v="0"/>
    <n v="0"/>
    <n v="0"/>
    <n v="0"/>
    <n v="0"/>
    <n v="0"/>
    <n v="26.5"/>
    <n v="0"/>
    <n v="0"/>
    <n v="0"/>
    <n v="0"/>
    <n v="5.9346750000000004"/>
    <n v="0"/>
    <n v="0"/>
  </r>
  <r>
    <d v="2020-05-01T00:00:00"/>
    <x v="1"/>
    <s v="P"/>
    <s v="Active"/>
    <n v="294"/>
    <x v="293"/>
    <s v="N"/>
    <x v="22"/>
    <n v="1029"/>
    <x v="6"/>
    <s v="Niederl. 10"/>
    <n v="1"/>
    <s v="Department"/>
    <s v="Supervisor"/>
    <s v="Non-Mgm."/>
    <s v="ang."/>
    <s v="M"/>
    <d v="2018-01-18T00:00:00"/>
    <m/>
    <s v=""/>
    <n v="1"/>
    <d v="1998-06-01T00:00:00"/>
    <n v="21"/>
    <s v="J"/>
    <n v="30"/>
    <n v="2.5"/>
    <n v="39"/>
    <x v="0"/>
    <n v="1"/>
    <n v="31"/>
    <n v="0"/>
    <n v="2057"/>
    <n v="450.99725000000001"/>
    <n v="0"/>
    <n v="0"/>
    <n v="0"/>
    <n v="0"/>
    <n v="0"/>
    <n v="0"/>
    <n v="0"/>
    <n v="0"/>
    <n v="0"/>
    <n v="0"/>
    <n v="118.67307692307692"/>
    <n v="94.279166666666669"/>
    <n v="26.5"/>
    <n v="0"/>
    <n v="0"/>
    <n v="0"/>
    <n v="0"/>
    <n v="53.625329951923085"/>
    <n v="0"/>
    <n v="1.9716666666666665"/>
  </r>
  <r>
    <d v="2020-05-01T00:00:00"/>
    <x v="1"/>
    <s v="P"/>
    <s v="Active"/>
    <n v="295"/>
    <x v="294"/>
    <s v="N"/>
    <x v="25"/>
    <n v="1002"/>
    <x v="1"/>
    <s v="Niederl. 1"/>
    <n v="1"/>
    <s v="Department"/>
    <s v="Supervisor"/>
    <s v="Non-Mgm."/>
    <s v="ang."/>
    <s v="W"/>
    <d v="2014-09-01T00:00:00"/>
    <m/>
    <s v=""/>
    <n v="5"/>
    <d v="1997-06-29T00:00:00"/>
    <n v="22"/>
    <s v="N"/>
    <n v="30"/>
    <n v="2.5"/>
    <n v="39"/>
    <x v="0"/>
    <n v="1"/>
    <n v="31"/>
    <n v="0"/>
    <n v="2058"/>
    <n v="451.2165"/>
    <n v="0"/>
    <n v="0"/>
    <n v="0"/>
    <n v="0"/>
    <n v="0"/>
    <n v="0"/>
    <n v="0"/>
    <n v="0"/>
    <n v="0"/>
    <n v="0"/>
    <n v="0"/>
    <n v="0"/>
    <n v="26.5"/>
    <n v="0"/>
    <n v="0"/>
    <n v="0"/>
    <n v="0"/>
    <n v="5.9346750000000004"/>
    <n v="0"/>
    <n v="0"/>
  </r>
  <r>
    <d v="2020-05-01T00:00:00"/>
    <x v="1"/>
    <s v="P"/>
    <s v="Active"/>
    <n v="296"/>
    <x v="295"/>
    <s v="N"/>
    <x v="1"/>
    <n v="1017"/>
    <x v="1"/>
    <s v="Niederl. 1"/>
    <n v="1"/>
    <s v="Department"/>
    <s v="Supervisor"/>
    <s v="Non-Mgm."/>
    <s v="ang."/>
    <s v="W"/>
    <d v="2014-09-01T00:00:00"/>
    <m/>
    <s v=""/>
    <n v="5"/>
    <d v="1998-03-18T00:00:00"/>
    <n v="21"/>
    <s v="N"/>
    <n v="30"/>
    <n v="2.5"/>
    <n v="39"/>
    <x v="0"/>
    <n v="1"/>
    <n v="31"/>
    <n v="0"/>
    <n v="2059"/>
    <n v="451.43575000000004"/>
    <n v="0"/>
    <n v="0"/>
    <n v="0"/>
    <n v="0"/>
    <n v="0"/>
    <n v="0"/>
    <n v="0"/>
    <n v="0"/>
    <n v="0"/>
    <n v="0"/>
    <n v="0"/>
    <n v="0"/>
    <n v="26.5"/>
    <n v="0"/>
    <n v="0"/>
    <n v="0"/>
    <n v="0"/>
    <n v="5.9346750000000004"/>
    <n v="0"/>
    <n v="0"/>
  </r>
  <r>
    <d v="2020-05-01T00:00:00"/>
    <x v="1"/>
    <s v="P"/>
    <s v="Active"/>
    <n v="297"/>
    <x v="296"/>
    <s v="N"/>
    <x v="2"/>
    <n v="1010"/>
    <x v="1"/>
    <s v="Niederl. 1"/>
    <n v="1"/>
    <s v="Department"/>
    <s v="Supervisor"/>
    <s v="Non-Mgm."/>
    <s v="ang."/>
    <s v="M"/>
    <d v="2014-09-01T00:00:00"/>
    <m/>
    <s v=""/>
    <n v="5"/>
    <d v="1998-06-22T00:00:00"/>
    <n v="21"/>
    <s v="N"/>
    <n v="30"/>
    <n v="2.5"/>
    <n v="39"/>
    <x v="0"/>
    <n v="1"/>
    <n v="31"/>
    <n v="0"/>
    <n v="2060"/>
    <n v="451.65500000000003"/>
    <n v="0"/>
    <n v="0"/>
    <n v="0"/>
    <n v="0"/>
    <n v="0"/>
    <n v="0"/>
    <n v="0"/>
    <n v="0"/>
    <n v="0"/>
    <n v="0"/>
    <n v="0"/>
    <n v="0"/>
    <n v="26.5"/>
    <n v="0"/>
    <n v="0"/>
    <n v="0"/>
    <n v="0"/>
    <n v="5.9346750000000004"/>
    <n v="0"/>
    <n v="0"/>
  </r>
  <r>
    <d v="2020-05-01T00:00:00"/>
    <x v="1"/>
    <s v="P"/>
    <s v="Active"/>
    <n v="298"/>
    <x v="297"/>
    <s v="N"/>
    <x v="28"/>
    <n v="1004"/>
    <x v="1"/>
    <s v="Niederl. 1"/>
    <n v="1"/>
    <s v="Department"/>
    <s v="Supervisor"/>
    <s v="Non-Mgm."/>
    <s v="ang."/>
    <s v="W"/>
    <d v="2014-09-01T00:00:00"/>
    <m/>
    <s v=""/>
    <n v="5"/>
    <d v="1998-06-27T00:00:00"/>
    <n v="21"/>
    <s v="N"/>
    <n v="30"/>
    <n v="2.5"/>
    <n v="39"/>
    <x v="0"/>
    <n v="1"/>
    <n v="31"/>
    <n v="0"/>
    <n v="2061"/>
    <n v="451.87425000000002"/>
    <n v="0"/>
    <n v="0"/>
    <n v="0"/>
    <n v="0"/>
    <n v="0"/>
    <n v="0"/>
    <n v="0"/>
    <n v="0"/>
    <n v="0"/>
    <n v="0"/>
    <n v="0"/>
    <n v="0"/>
    <n v="26.5"/>
    <n v="0"/>
    <n v="0"/>
    <n v="0"/>
    <n v="0"/>
    <n v="5.9346750000000004"/>
    <n v="0"/>
    <n v="0"/>
  </r>
  <r>
    <d v="2020-05-01T00:00:00"/>
    <x v="1"/>
    <s v="P"/>
    <s v="Active"/>
    <n v="299"/>
    <x v="298"/>
    <s v="N"/>
    <x v="22"/>
    <n v="1041"/>
    <x v="4"/>
    <s v="Niederl. 6"/>
    <n v="1"/>
    <s v="Department"/>
    <s v="Supervisor"/>
    <s v="Non-Mgm."/>
    <s v="ang."/>
    <s v="M"/>
    <d v="2014-10-18T00:00:00"/>
    <m/>
    <s v=""/>
    <n v="5"/>
    <d v="1965-09-15T00:00:00"/>
    <n v="54"/>
    <s v="J"/>
    <n v="30"/>
    <n v="2.5"/>
    <n v="39"/>
    <x v="0"/>
    <n v="1"/>
    <n v="31"/>
    <n v="0"/>
    <n v="2062"/>
    <n v="452.09350000000006"/>
    <n v="0"/>
    <n v="0"/>
    <n v="0"/>
    <n v="0"/>
    <n v="0"/>
    <n v="0"/>
    <n v="0"/>
    <n v="0"/>
    <n v="0"/>
    <n v="0"/>
    <n v="118.96153846153845"/>
    <n v="94.50833333333334"/>
    <n v="26.5"/>
    <n v="0"/>
    <n v="0"/>
    <n v="0"/>
    <n v="0"/>
    <n v="53.741252788461537"/>
    <n v="0"/>
    <n v="0"/>
  </r>
  <r>
    <d v="2020-05-01T00:00:00"/>
    <x v="1"/>
    <s v="P"/>
    <s v="Active"/>
    <n v="300"/>
    <x v="299"/>
    <s v="Y"/>
    <x v="13"/>
    <n v="1030"/>
    <x v="5"/>
    <s v="Niederl. 5"/>
    <n v="0.5"/>
    <s v="Department"/>
    <s v="Supervisor"/>
    <s v="Non-Mgm."/>
    <s v="ang."/>
    <s v="W"/>
    <d v="2014-10-01T00:00:00"/>
    <m/>
    <s v=""/>
    <n v="5"/>
    <d v="1967-03-19T00:00:00"/>
    <n v="52"/>
    <s v="J"/>
    <n v="30"/>
    <n v="2.5"/>
    <n v="39"/>
    <x v="0"/>
    <n v="0.5"/>
    <n v="31"/>
    <n v="0"/>
    <n v="2063"/>
    <n v="452.31274999999999"/>
    <n v="0"/>
    <n v="0"/>
    <n v="0"/>
    <n v="0"/>
    <n v="0"/>
    <n v="0"/>
    <n v="0"/>
    <n v="0"/>
    <n v="0"/>
    <n v="0"/>
    <n v="119.01923076923077"/>
    <n v="94.554166666666674"/>
    <n v="13.25"/>
    <n v="0"/>
    <n v="0"/>
    <n v="0"/>
    <n v="0"/>
    <n v="50.797099855769233"/>
    <n v="0"/>
    <n v="0"/>
  </r>
  <r>
    <d v="2020-05-01T00:00:00"/>
    <x v="1"/>
    <s v="P"/>
    <s v="Active"/>
    <n v="300"/>
    <x v="299"/>
    <s v="Y"/>
    <x v="13"/>
    <n v="1036"/>
    <x v="4"/>
    <s v="Niederl. 6"/>
    <n v="0.5"/>
    <s v="Department"/>
    <s v="Supervisor"/>
    <s v="Non-Mgm."/>
    <s v="ang."/>
    <s v="W"/>
    <d v="2014-10-01T00:00:00"/>
    <m/>
    <s v=""/>
    <n v="5"/>
    <d v="1967-03-19T00:00:00"/>
    <n v="52"/>
    <s v="J"/>
    <n v="30"/>
    <n v="2.5"/>
    <n v="39"/>
    <x v="0"/>
    <n v="0.5"/>
    <n v="31"/>
    <n v="0"/>
    <n v="2064"/>
    <n v="452.53200000000004"/>
    <n v="0"/>
    <n v="0"/>
    <n v="0"/>
    <n v="0"/>
    <n v="0"/>
    <n v="0"/>
    <n v="0"/>
    <n v="0"/>
    <n v="0"/>
    <n v="0"/>
    <n v="119.07692307692308"/>
    <n v="94.600000000000009"/>
    <n v="13.25"/>
    <n v="0"/>
    <n v="0"/>
    <n v="0"/>
    <n v="0"/>
    <n v="50.820284423076927"/>
    <n v="0"/>
    <n v="0"/>
  </r>
  <r>
    <d v="2020-05-01T00:00:00"/>
    <x v="1"/>
    <s v="P"/>
    <s v="Active"/>
    <n v="301"/>
    <x v="300"/>
    <s v="N"/>
    <x v="14"/>
    <n v="1003"/>
    <x v="1"/>
    <s v="Niederl. 1"/>
    <n v="1"/>
    <s v="Department"/>
    <s v="Supervisor"/>
    <s v="Supervisor"/>
    <s v="ang."/>
    <s v="M"/>
    <d v="2007-09-01T00:00:00"/>
    <m/>
    <s v=""/>
    <n v="12"/>
    <d v="1990-12-26T00:00:00"/>
    <n v="29"/>
    <s v="N"/>
    <n v="30"/>
    <n v="2.5"/>
    <n v="39"/>
    <x v="0"/>
    <n v="1"/>
    <n v="31"/>
    <n v="0"/>
    <n v="2065"/>
    <n v="452.75125000000003"/>
    <n v="0"/>
    <n v="0"/>
    <n v="0"/>
    <n v="0"/>
    <n v="0"/>
    <n v="0"/>
    <n v="0"/>
    <n v="0"/>
    <n v="0"/>
    <n v="0"/>
    <n v="0"/>
    <n v="0"/>
    <n v="26.5"/>
    <n v="0"/>
    <n v="0"/>
    <n v="0"/>
    <n v="0"/>
    <n v="5.9346750000000004"/>
    <n v="0"/>
    <n v="0"/>
  </r>
  <r>
    <d v="2020-05-01T00:00:00"/>
    <x v="1"/>
    <s v="P"/>
    <s v="Active"/>
    <n v="302"/>
    <x v="301"/>
    <s v="N"/>
    <x v="44"/>
    <n v="1084"/>
    <x v="0"/>
    <s v="Niederl. 3"/>
    <n v="1"/>
    <s v="Department"/>
    <s v="Supervisor"/>
    <s v="Non-Mgm."/>
    <s v="ang."/>
    <s v="M"/>
    <d v="2014-11-01T00:00:00"/>
    <m/>
    <s v=""/>
    <n v="5"/>
    <d v="1990-05-06T00:00:00"/>
    <n v="29"/>
    <s v="N"/>
    <n v="30"/>
    <n v="2.5"/>
    <n v="39"/>
    <x v="0"/>
    <n v="1"/>
    <n v="31"/>
    <n v="0"/>
    <n v="2066"/>
    <n v="452.97050000000002"/>
    <n v="0"/>
    <n v="0"/>
    <n v="0"/>
    <n v="0"/>
    <n v="0"/>
    <n v="0"/>
    <n v="0"/>
    <n v="0"/>
    <n v="0"/>
    <n v="0"/>
    <n v="0"/>
    <n v="0"/>
    <n v="26.5"/>
    <n v="0"/>
    <n v="0"/>
    <n v="0"/>
    <n v="0"/>
    <n v="5.9346750000000004"/>
    <n v="0"/>
    <n v="0"/>
  </r>
  <r>
    <d v="2020-05-01T00:00:00"/>
    <x v="1"/>
    <s v="P"/>
    <s v="Active"/>
    <n v="303"/>
    <x v="302"/>
    <s v="N"/>
    <x v="23"/>
    <n v="1068"/>
    <x v="0"/>
    <s v="Niederl. 3"/>
    <n v="1"/>
    <s v="Department"/>
    <s v="Supervisor"/>
    <s v="Non-Mgm."/>
    <s v="ang."/>
    <s v="W"/>
    <d v="2014-12-01T00:00:00"/>
    <m/>
    <s v=""/>
    <n v="5"/>
    <d v="1957-10-23T00:00:00"/>
    <n v="62"/>
    <s v="N"/>
    <n v="12"/>
    <n v="1"/>
    <n v="16"/>
    <x v="0"/>
    <n v="0.41025641025641024"/>
    <n v="31"/>
    <n v="0"/>
    <n v="2067"/>
    <n v="453.18975"/>
    <n v="0"/>
    <n v="0"/>
    <n v="0"/>
    <n v="0"/>
    <n v="0"/>
    <n v="0"/>
    <n v="0"/>
    <n v="0"/>
    <n v="0"/>
    <n v="0"/>
    <n v="0"/>
    <n v="0"/>
    <n v="26.5"/>
    <n v="0"/>
    <n v="0"/>
    <n v="0"/>
    <n v="0"/>
    <n v="5.9346750000000004"/>
    <n v="0"/>
    <n v="0"/>
  </r>
  <r>
    <d v="2020-05-01T00:00:00"/>
    <x v="1"/>
    <s v="P"/>
    <s v="Active"/>
    <n v="304"/>
    <x v="303"/>
    <s v="N"/>
    <x v="44"/>
    <n v="1084"/>
    <x v="0"/>
    <s v="Niederl. 3"/>
    <n v="1"/>
    <s v="Department"/>
    <s v="Supervisor"/>
    <s v="Non-Mgm."/>
    <s v="ang."/>
    <s v="M"/>
    <d v="2007-09-01T00:00:00"/>
    <m/>
    <s v=""/>
    <n v="12"/>
    <d v="1974-03-15T00:00:00"/>
    <n v="45"/>
    <s v="N"/>
    <n v="30"/>
    <n v="2.5"/>
    <n v="39"/>
    <x v="0"/>
    <n v="1"/>
    <n v="31"/>
    <n v="0"/>
    <n v="2068"/>
    <n v="453.40900000000005"/>
    <n v="0"/>
    <n v="0"/>
    <n v="0"/>
    <n v="0"/>
    <n v="0"/>
    <n v="0"/>
    <n v="0"/>
    <n v="0"/>
    <n v="0"/>
    <n v="0"/>
    <n v="0"/>
    <n v="0"/>
    <n v="26.5"/>
    <n v="0"/>
    <n v="0"/>
    <n v="0"/>
    <n v="0"/>
    <n v="5.9346750000000004"/>
    <n v="0"/>
    <n v="0"/>
  </r>
  <r>
    <d v="2020-05-01T00:00:00"/>
    <x v="1"/>
    <s v="P"/>
    <s v="Active"/>
    <n v="305"/>
    <x v="304"/>
    <s v="N"/>
    <x v="44"/>
    <n v="1084"/>
    <x v="0"/>
    <s v="Niederl. 3"/>
    <n v="1"/>
    <s v="Department"/>
    <s v="Supervisor"/>
    <s v="Non-Mgm."/>
    <s v="ang."/>
    <s v="M"/>
    <d v="2014-12-01T00:00:00"/>
    <m/>
    <s v=""/>
    <n v="5"/>
    <d v="1970-06-16T00:00:00"/>
    <n v="49"/>
    <s v="N"/>
    <n v="30"/>
    <n v="2.5"/>
    <n v="39"/>
    <x v="0"/>
    <n v="1"/>
    <n v="31"/>
    <n v="0"/>
    <n v="2069"/>
    <n v="453.62824999999998"/>
    <n v="0"/>
    <n v="0"/>
    <n v="0"/>
    <n v="0"/>
    <n v="0"/>
    <n v="0"/>
    <n v="0"/>
    <n v="0"/>
    <n v="0"/>
    <n v="0"/>
    <n v="0"/>
    <n v="0"/>
    <n v="26.5"/>
    <n v="0"/>
    <n v="0"/>
    <n v="0"/>
    <n v="0"/>
    <n v="5.9346750000000004"/>
    <n v="0"/>
    <n v="0"/>
  </r>
  <r>
    <d v="2020-05-01T00:00:00"/>
    <x v="1"/>
    <s v="P"/>
    <s v="Active"/>
    <n v="306"/>
    <x v="305"/>
    <s v="N"/>
    <x v="22"/>
    <n v="1029"/>
    <x v="6"/>
    <s v="Niederl. 10"/>
    <n v="1"/>
    <s v="Department"/>
    <s v="Supervisor"/>
    <s v="Non-Mgm."/>
    <s v="ang."/>
    <s v="M"/>
    <d v="2014-12-01T00:00:00"/>
    <m/>
    <s v=""/>
    <n v="5"/>
    <d v="1981-04-29T00:00:00"/>
    <n v="38"/>
    <s v="J"/>
    <n v="30"/>
    <n v="2.5"/>
    <n v="39"/>
    <x v="0"/>
    <n v="1"/>
    <n v="31"/>
    <n v="0"/>
    <n v="2070"/>
    <n v="453.84750000000008"/>
    <n v="0"/>
    <n v="0"/>
    <n v="0"/>
    <n v="0"/>
    <n v="0"/>
    <n v="0"/>
    <n v="0"/>
    <n v="0"/>
    <n v="0"/>
    <n v="0"/>
    <n v="119.42307692307692"/>
    <n v="94.875000000000014"/>
    <n v="26.5"/>
    <n v="0"/>
    <n v="0"/>
    <n v="0"/>
    <n v="0"/>
    <n v="53.926729326923081"/>
    <n v="0"/>
    <n v="0"/>
  </r>
  <r>
    <d v="2020-05-01T00:00:00"/>
    <x v="1"/>
    <s v="P"/>
    <s v="Active"/>
    <n v="307"/>
    <x v="306"/>
    <s v="N"/>
    <x v="40"/>
    <n v="1001"/>
    <x v="1"/>
    <s v="Niederl. 1"/>
    <n v="1"/>
    <s v="Department"/>
    <s v="Supervisor"/>
    <s v="Non-Mgm."/>
    <s v="ang."/>
    <s v="M"/>
    <d v="2013-09-01T00:00:00"/>
    <m/>
    <s v=""/>
    <n v="6"/>
    <d v="1975-12-03T00:00:00"/>
    <n v="44"/>
    <s v="N"/>
    <n v="30"/>
    <n v="2.5"/>
    <n v="39"/>
    <x v="0"/>
    <n v="1"/>
    <n v="31"/>
    <n v="0"/>
    <n v="2071"/>
    <n v="454.06675000000007"/>
    <n v="0"/>
    <n v="0"/>
    <n v="0"/>
    <n v="0"/>
    <n v="0"/>
    <n v="0"/>
    <n v="0"/>
    <n v="0"/>
    <n v="0"/>
    <n v="0"/>
    <n v="0"/>
    <n v="0"/>
    <n v="26.5"/>
    <n v="0"/>
    <n v="0"/>
    <n v="0"/>
    <n v="0"/>
    <n v="5.9346750000000004"/>
    <n v="0"/>
    <n v="0"/>
  </r>
  <r>
    <d v="2020-05-01T00:00:00"/>
    <x v="1"/>
    <s v="P"/>
    <s v="Active"/>
    <n v="308"/>
    <x v="307"/>
    <s v="N"/>
    <x v="33"/>
    <n v="1000"/>
    <x v="1"/>
    <s v="Niederl. 1"/>
    <n v="1"/>
    <s v="Department"/>
    <s v="Supervisor"/>
    <s v="Non-Mgm."/>
    <s v="ang."/>
    <s v="M"/>
    <d v="2003-09-01T00:00:00"/>
    <m/>
    <s v=""/>
    <n v="16"/>
    <d v="1986-12-14T00:00:00"/>
    <n v="33"/>
    <s v="N"/>
    <n v="30"/>
    <n v="2.5"/>
    <n v="39"/>
    <x v="0"/>
    <n v="1"/>
    <n v="31"/>
    <n v="0"/>
    <n v="2072"/>
    <n v="454.286"/>
    <n v="0"/>
    <n v="0"/>
    <n v="0"/>
    <n v="0"/>
    <n v="0"/>
    <n v="0"/>
    <n v="0"/>
    <n v="0"/>
    <n v="0"/>
    <n v="0"/>
    <n v="0"/>
    <n v="0"/>
    <n v="26.5"/>
    <n v="0"/>
    <n v="0"/>
    <n v="0"/>
    <n v="0"/>
    <n v="5.9346750000000004"/>
    <n v="0"/>
    <n v="0"/>
  </r>
  <r>
    <d v="2020-05-01T00:00:00"/>
    <x v="1"/>
    <s v="P"/>
    <s v="Active"/>
    <n v="309"/>
    <x v="308"/>
    <s v="N"/>
    <x v="41"/>
    <n v="1006"/>
    <x v="1"/>
    <s v="Niederl. 1"/>
    <n v="1"/>
    <s v="Department"/>
    <s v="Supervisor"/>
    <s v="Non-Mgm."/>
    <s v="ang."/>
    <s v="M"/>
    <d v="2000-09-01T00:00:00"/>
    <m/>
    <s v=""/>
    <n v="19"/>
    <d v="1983-01-04T00:00:00"/>
    <n v="37"/>
    <s v="N"/>
    <n v="30"/>
    <n v="2.5"/>
    <n v="39"/>
    <x v="0"/>
    <n v="1"/>
    <n v="31"/>
    <n v="0"/>
    <n v="2073"/>
    <n v="454.50525000000005"/>
    <n v="0"/>
    <n v="0"/>
    <n v="0"/>
    <n v="0"/>
    <n v="0"/>
    <n v="0"/>
    <n v="0"/>
    <n v="0"/>
    <n v="0"/>
    <n v="0"/>
    <n v="0"/>
    <n v="0"/>
    <n v="26.5"/>
    <n v="0"/>
    <n v="0"/>
    <n v="0"/>
    <n v="0"/>
    <n v="5.9346750000000004"/>
    <n v="0"/>
    <n v="28.601666666666667"/>
  </r>
  <r>
    <d v="2020-05-01T00:00:00"/>
    <x v="1"/>
    <s v="P"/>
    <s v="Active"/>
    <n v="310"/>
    <x v="309"/>
    <s v="N"/>
    <x v="41"/>
    <n v="1006"/>
    <x v="1"/>
    <s v="Niederl. 1"/>
    <n v="1"/>
    <s v="Department"/>
    <s v="Supervisor"/>
    <s v="Non-Mgm."/>
    <s v="ang."/>
    <s v="M"/>
    <d v="2006-09-01T00:00:00"/>
    <m/>
    <s v=""/>
    <n v="13"/>
    <d v="1990-10-07T00:00:00"/>
    <n v="29"/>
    <s v="N"/>
    <n v="30"/>
    <n v="2.5"/>
    <n v="39"/>
    <x v="0"/>
    <n v="1"/>
    <n v="31"/>
    <n v="0"/>
    <n v="2074"/>
    <n v="454.72450000000003"/>
    <n v="0"/>
    <n v="0"/>
    <n v="0"/>
    <n v="0"/>
    <n v="0"/>
    <n v="0"/>
    <n v="0"/>
    <n v="0"/>
    <n v="0"/>
    <n v="0"/>
    <n v="0"/>
    <n v="0"/>
    <n v="26.5"/>
    <n v="0"/>
    <n v="0"/>
    <n v="0"/>
    <n v="0"/>
    <n v="5.9346750000000004"/>
    <n v="0"/>
    <n v="0"/>
  </r>
  <r>
    <d v="2020-05-01T00:00:00"/>
    <x v="1"/>
    <s v="P"/>
    <s v="Active"/>
    <n v="311"/>
    <x v="310"/>
    <s v="N"/>
    <x v="41"/>
    <n v="1006"/>
    <x v="1"/>
    <s v="Niederl. 1"/>
    <n v="1"/>
    <s v="Department"/>
    <s v="Supervisor"/>
    <s v="Non-Mgm."/>
    <s v="ang."/>
    <s v="M"/>
    <d v="1998-03-02T00:00:00"/>
    <m/>
    <s v=""/>
    <n v="21"/>
    <d v="1979-06-01T00:00:00"/>
    <n v="40"/>
    <s v="N"/>
    <n v="30"/>
    <n v="2.5"/>
    <n v="39"/>
    <x v="0"/>
    <n v="1"/>
    <n v="31"/>
    <n v="0"/>
    <n v="2075"/>
    <n v="454.94375000000002"/>
    <n v="0"/>
    <n v="0"/>
    <n v="0"/>
    <n v="0"/>
    <n v="0"/>
    <n v="0"/>
    <n v="0"/>
    <n v="0"/>
    <n v="0"/>
    <n v="0"/>
    <n v="0"/>
    <n v="0"/>
    <n v="26.5"/>
    <n v="0"/>
    <n v="0"/>
    <n v="0"/>
    <n v="0"/>
    <n v="5.9346750000000004"/>
    <n v="0"/>
    <n v="0"/>
  </r>
  <r>
    <d v="2020-05-01T00:00:00"/>
    <x v="1"/>
    <s v="P"/>
    <s v="Active"/>
    <n v="312"/>
    <x v="311"/>
    <s v="N"/>
    <x v="18"/>
    <n v="1080"/>
    <x v="0"/>
    <s v="Niederl. 3"/>
    <n v="1"/>
    <s v="Department"/>
    <s v="Supervisor"/>
    <s v="Supervisor"/>
    <s v="ang."/>
    <s v="W"/>
    <d v="2015-01-15T00:00:00"/>
    <m/>
    <s v=""/>
    <n v="5"/>
    <d v="1971-01-05T00:00:00"/>
    <n v="49"/>
    <s v="N"/>
    <n v="30"/>
    <n v="2.5"/>
    <n v="39"/>
    <x v="0"/>
    <n v="1"/>
    <n v="31"/>
    <n v="0"/>
    <n v="2076"/>
    <n v="455.16300000000001"/>
    <n v="0"/>
    <n v="0"/>
    <n v="0"/>
    <n v="0"/>
    <n v="0"/>
    <n v="0"/>
    <n v="0"/>
    <n v="0"/>
    <n v="0"/>
    <n v="0"/>
    <n v="0"/>
    <n v="0"/>
    <n v="26.5"/>
    <n v="0"/>
    <n v="0"/>
    <n v="0"/>
    <n v="0"/>
    <n v="5.9346750000000004"/>
    <n v="0"/>
    <n v="2.1733333333333333"/>
  </r>
  <r>
    <d v="2020-05-01T00:00:00"/>
    <x v="1"/>
    <s v="P"/>
    <s v="Active"/>
    <n v="313"/>
    <x v="312"/>
    <s v="N"/>
    <x v="2"/>
    <n v="1010"/>
    <x v="1"/>
    <s v="Niederl. 1"/>
    <n v="1"/>
    <s v="Department"/>
    <s v="Supervisor"/>
    <s v="Non-Mgm."/>
    <s v="ang."/>
    <s v="W"/>
    <d v="2015-01-01T00:00:00"/>
    <m/>
    <s v=""/>
    <n v="5"/>
    <d v="1982-07-01T00:00:00"/>
    <n v="37"/>
    <s v="N"/>
    <n v="30"/>
    <n v="2.5"/>
    <n v="39"/>
    <x v="0"/>
    <n v="1"/>
    <n v="31"/>
    <n v="0"/>
    <n v="2077"/>
    <n v="455.38225"/>
    <n v="0"/>
    <n v="0"/>
    <n v="0"/>
    <n v="0"/>
    <n v="0"/>
    <n v="0"/>
    <n v="0"/>
    <n v="0"/>
    <n v="0"/>
    <n v="0"/>
    <n v="0"/>
    <n v="0"/>
    <n v="26.5"/>
    <n v="0"/>
    <n v="0"/>
    <n v="0"/>
    <n v="0"/>
    <n v="5.9346750000000004"/>
    <n v="0"/>
    <n v="2.1733333333333333"/>
  </r>
  <r>
    <d v="2020-05-01T00:00:00"/>
    <x v="1"/>
    <s v="P"/>
    <s v="Active"/>
    <n v="314"/>
    <x v="313"/>
    <s v="N"/>
    <x v="9"/>
    <n v="1087"/>
    <x v="0"/>
    <s v="Niederl. 3"/>
    <n v="1"/>
    <s v="Department"/>
    <s v="Supervisor"/>
    <s v="Non-Mgm."/>
    <s v="ang."/>
    <s v="M"/>
    <d v="2015-02-01T00:00:00"/>
    <m/>
    <s v=""/>
    <n v="4"/>
    <d v="1966-08-07T00:00:00"/>
    <n v="53"/>
    <s v="N"/>
    <n v="30"/>
    <n v="2.5"/>
    <n v="39"/>
    <x v="0"/>
    <n v="1"/>
    <n v="31"/>
    <n v="0"/>
    <n v="2078"/>
    <n v="455.60149999999999"/>
    <n v="0"/>
    <n v="0"/>
    <n v="0"/>
    <n v="0"/>
    <n v="0"/>
    <n v="0"/>
    <n v="0"/>
    <n v="0"/>
    <n v="0"/>
    <n v="0"/>
    <n v="0"/>
    <n v="0"/>
    <n v="26.5"/>
    <n v="0"/>
    <n v="0"/>
    <n v="0"/>
    <n v="0"/>
    <n v="5.9346750000000004"/>
    <n v="0"/>
    <n v="2.1733333333333333"/>
  </r>
  <r>
    <d v="2020-05-01T00:00:00"/>
    <x v="1"/>
    <s v="P"/>
    <s v="Active"/>
    <n v="315"/>
    <x v="314"/>
    <s v="N"/>
    <x v="26"/>
    <n v="1091"/>
    <x v="0"/>
    <s v="Niederl. 3"/>
    <n v="1"/>
    <s v="Department"/>
    <s v="Supervisor"/>
    <s v="Manager"/>
    <s v="ang."/>
    <s v="W"/>
    <d v="2015-02-01T00:00:00"/>
    <m/>
    <s v=""/>
    <n v="4"/>
    <d v="1974-08-27T00:00:00"/>
    <n v="45"/>
    <s v="N"/>
    <n v="30"/>
    <n v="2.5"/>
    <n v="39"/>
    <x v="0"/>
    <n v="1"/>
    <n v="31"/>
    <n v="0"/>
    <n v="2079"/>
    <n v="455.82075000000003"/>
    <n v="0"/>
    <n v="0"/>
    <n v="0"/>
    <n v="0"/>
    <n v="0"/>
    <n v="0"/>
    <n v="0"/>
    <n v="0"/>
    <n v="0"/>
    <n v="0"/>
    <n v="0"/>
    <n v="0"/>
    <n v="26.5"/>
    <n v="0"/>
    <n v="0"/>
    <n v="0"/>
    <n v="0"/>
    <n v="5.9346750000000004"/>
    <n v="0"/>
    <n v="2.1733333333333333"/>
  </r>
  <r>
    <d v="2020-05-01T00:00:00"/>
    <x v="1"/>
    <s v="P"/>
    <s v="Active"/>
    <n v="316"/>
    <x v="315"/>
    <s v="N"/>
    <x v="16"/>
    <n v="1043"/>
    <x v="9"/>
    <s v="Niederl. 4"/>
    <n v="1"/>
    <s v="Department"/>
    <s v="Supervisor"/>
    <s v="Non-Mgm."/>
    <s v="ang."/>
    <s v="W"/>
    <d v="2015-02-16T00:00:00"/>
    <m/>
    <s v=""/>
    <n v="4"/>
    <d v="1989-12-30T00:00:00"/>
    <n v="30"/>
    <s v="J"/>
    <n v="30"/>
    <n v="2.5"/>
    <n v="39"/>
    <x v="0"/>
    <n v="1"/>
    <n v="31"/>
    <n v="0"/>
    <n v="2080"/>
    <n v="456.04"/>
    <n v="0"/>
    <n v="0"/>
    <n v="0"/>
    <n v="0"/>
    <n v="0"/>
    <n v="0"/>
    <n v="0"/>
    <n v="0"/>
    <n v="0"/>
    <n v="0"/>
    <n v="120"/>
    <n v="95.333333333333343"/>
    <n v="26.5"/>
    <n v="0"/>
    <n v="0"/>
    <n v="0"/>
    <n v="0"/>
    <n v="54.158575000000006"/>
    <n v="0"/>
    <n v="2.1733333333333333"/>
  </r>
  <r>
    <d v="2020-05-01T00:00:00"/>
    <x v="1"/>
    <s v="P"/>
    <s v="Active"/>
    <n v="317"/>
    <x v="316"/>
    <s v="N"/>
    <x v="31"/>
    <n v="1052"/>
    <x v="3"/>
    <s v="Niederl. 8"/>
    <n v="1"/>
    <s v="Department"/>
    <s v="Supervisor"/>
    <s v="Manager"/>
    <s v="ang."/>
    <s v="M"/>
    <d v="2015-03-01T00:00:00"/>
    <m/>
    <s v=""/>
    <n v="4"/>
    <d v="1981-07-18T00:00:00"/>
    <n v="38"/>
    <s v="N"/>
    <n v="30"/>
    <n v="2.5"/>
    <n v="39"/>
    <x v="0"/>
    <n v="1"/>
    <n v="31"/>
    <n v="0"/>
    <n v="2081"/>
    <n v="456.25925000000001"/>
    <n v="0"/>
    <n v="0"/>
    <n v="30"/>
    <n v="0"/>
    <n v="0"/>
    <n v="0"/>
    <n v="0"/>
    <n v="0"/>
    <n v="0"/>
    <n v="0"/>
    <n v="0"/>
    <n v="0"/>
    <n v="26.5"/>
    <n v="0"/>
    <n v="0"/>
    <n v="0"/>
    <n v="0"/>
    <n v="12.653175000000001"/>
    <n v="118.18"/>
    <n v="2.1733333333333333"/>
  </r>
  <r>
    <d v="2020-05-01T00:00:00"/>
    <x v="1"/>
    <s v="P"/>
    <s v="Active"/>
    <n v="318"/>
    <x v="317"/>
    <s v="N"/>
    <x v="31"/>
    <n v="1028"/>
    <x v="6"/>
    <s v="Niederl. 10"/>
    <n v="1"/>
    <s v="Department"/>
    <s v="Supervisor"/>
    <s v="Non-Mgm."/>
    <s v="ang."/>
    <s v="M"/>
    <d v="2015-04-01T00:00:00"/>
    <m/>
    <s v=""/>
    <n v="4"/>
    <d v="1967-08-31T00:00:00"/>
    <n v="52"/>
    <s v="J"/>
    <n v="30"/>
    <n v="2.5"/>
    <n v="39"/>
    <x v="0"/>
    <n v="1"/>
    <n v="31"/>
    <n v="0"/>
    <n v="2082"/>
    <n v="456.47850000000005"/>
    <n v="0"/>
    <n v="0"/>
    <n v="30"/>
    <n v="0"/>
    <n v="236.72"/>
    <n v="200"/>
    <n v="0"/>
    <n v="0"/>
    <n v="0"/>
    <n v="0"/>
    <n v="120.11538461538461"/>
    <n v="95.425000000000011"/>
    <n v="26.5"/>
    <n v="0"/>
    <n v="0"/>
    <n v="0"/>
    <n v="0"/>
    <n v="158.72688813461542"/>
    <n v="100.32000000000001"/>
    <n v="2.1733333333333333"/>
  </r>
  <r>
    <d v="2020-05-01T00:00:00"/>
    <x v="1"/>
    <s v="P"/>
    <s v="Active"/>
    <n v="319"/>
    <x v="318"/>
    <s v="N"/>
    <x v="9"/>
    <n v="1087"/>
    <x v="0"/>
    <s v="Niederl. 3"/>
    <n v="1"/>
    <s v="Department"/>
    <s v="Supervisor"/>
    <s v="Manager"/>
    <s v="ang."/>
    <s v="M"/>
    <d v="2015-04-01T00:00:00"/>
    <m/>
    <s v=""/>
    <n v="4"/>
    <d v="1983-06-16T00:00:00"/>
    <n v="36"/>
    <s v="N"/>
    <n v="30"/>
    <n v="2.5"/>
    <n v="39"/>
    <x v="0"/>
    <n v="1"/>
    <n v="31"/>
    <n v="0"/>
    <n v="2083"/>
    <n v="456.69775000000004"/>
    <n v="0"/>
    <n v="0"/>
    <n v="0"/>
    <n v="0"/>
    <n v="0"/>
    <n v="0"/>
    <n v="0"/>
    <n v="0"/>
    <n v="0"/>
    <n v="0"/>
    <n v="0"/>
    <n v="0"/>
    <n v="26.5"/>
    <n v="0"/>
    <n v="0"/>
    <n v="0"/>
    <n v="0"/>
    <n v="5.9346750000000004"/>
    <n v="0"/>
    <n v="2.1733333333333333"/>
  </r>
  <r>
    <d v="2020-05-01T00:00:00"/>
    <x v="1"/>
    <s v="P"/>
    <s v="Active"/>
    <n v="320"/>
    <x v="319"/>
    <s v="N"/>
    <x v="14"/>
    <n v="1003"/>
    <x v="1"/>
    <s v="Niederl. 1"/>
    <n v="1"/>
    <s v="Department"/>
    <s v="Supervisor"/>
    <s v="Supervisor"/>
    <s v="ang."/>
    <s v="M"/>
    <d v="2015-04-01T00:00:00"/>
    <m/>
    <s v=""/>
    <n v="4"/>
    <d v="1987-08-17T00:00:00"/>
    <n v="32"/>
    <s v="N"/>
    <n v="30"/>
    <n v="2.5"/>
    <n v="39"/>
    <x v="0"/>
    <n v="1"/>
    <n v="31"/>
    <n v="0"/>
    <n v="2084"/>
    <n v="456.91700000000003"/>
    <n v="0"/>
    <n v="0"/>
    <n v="0"/>
    <n v="0"/>
    <n v="0"/>
    <n v="0"/>
    <n v="0"/>
    <n v="0"/>
    <n v="0"/>
    <n v="0"/>
    <n v="0"/>
    <n v="0"/>
    <n v="26.5"/>
    <n v="0"/>
    <n v="0"/>
    <n v="0"/>
    <n v="0"/>
    <n v="5.9346750000000004"/>
    <n v="0"/>
    <n v="2.1733333333333333"/>
  </r>
  <r>
    <d v="2020-05-01T00:00:00"/>
    <x v="1"/>
    <s v="P"/>
    <s v="Active"/>
    <n v="321"/>
    <x v="320"/>
    <s v="N"/>
    <x v="16"/>
    <n v="1056"/>
    <x v="2"/>
    <s v="Niederl. 7"/>
    <n v="1"/>
    <s v="Department"/>
    <s v="Supervisor"/>
    <s v="Non-Mgm."/>
    <s v="ang."/>
    <s v="W"/>
    <d v="2015-04-15T00:00:00"/>
    <m/>
    <s v=""/>
    <n v="4"/>
    <d v="1986-05-07T00:00:00"/>
    <n v="33"/>
    <s v="J"/>
    <n v="30"/>
    <n v="2.5"/>
    <n v="39"/>
    <x v="0"/>
    <n v="1"/>
    <n v="31"/>
    <n v="0"/>
    <n v="2085"/>
    <n v="457.13625000000002"/>
    <n v="0"/>
    <n v="0"/>
    <n v="0"/>
    <n v="0"/>
    <n v="0"/>
    <n v="0"/>
    <n v="0"/>
    <n v="0"/>
    <n v="0"/>
    <n v="0"/>
    <n v="120.28846153846155"/>
    <n v="95.562500000000014"/>
    <n v="26.5"/>
    <n v="0"/>
    <n v="0"/>
    <n v="0"/>
    <n v="0"/>
    <n v="54.274497836538465"/>
    <n v="0"/>
    <n v="2.1733333333333333"/>
  </r>
  <r>
    <d v="2020-05-01T00:00:00"/>
    <x v="1"/>
    <s v="P"/>
    <s v="Active"/>
    <n v="322"/>
    <x v="321"/>
    <s v="N"/>
    <x v="24"/>
    <n v="1081"/>
    <x v="0"/>
    <s v="Niederl. 3"/>
    <n v="1"/>
    <s v="Department"/>
    <s v="Supervisor"/>
    <s v="Non-Mgm."/>
    <s v="ang."/>
    <s v="W"/>
    <d v="2015-04-22T00:00:00"/>
    <m/>
    <s v=""/>
    <n v="4"/>
    <d v="1983-12-19T00:00:00"/>
    <n v="36"/>
    <s v="N"/>
    <n v="30"/>
    <n v="2.5"/>
    <n v="39"/>
    <x v="0"/>
    <n v="1"/>
    <n v="31"/>
    <n v="0"/>
    <n v="2086"/>
    <n v="457.35550000000001"/>
    <n v="0"/>
    <n v="0"/>
    <n v="0"/>
    <n v="0"/>
    <n v="0"/>
    <n v="0"/>
    <n v="0"/>
    <n v="0"/>
    <n v="0"/>
    <n v="0"/>
    <n v="0"/>
    <n v="0"/>
    <n v="26.5"/>
    <n v="0"/>
    <n v="0"/>
    <n v="0"/>
    <n v="0"/>
    <n v="5.9346750000000004"/>
    <n v="0"/>
    <n v="2.1733333333333333"/>
  </r>
  <r>
    <d v="2020-05-01T00:00:00"/>
    <x v="1"/>
    <s v="P"/>
    <s v="Active"/>
    <n v="323"/>
    <x v="322"/>
    <s v="N"/>
    <x v="35"/>
    <n v="1078"/>
    <x v="0"/>
    <s v="Niederl. 3"/>
    <n v="1"/>
    <s v="Department"/>
    <s v="Supervisor"/>
    <s v="Non-Mgm."/>
    <s v="ang."/>
    <s v="W"/>
    <d v="2015-05-01T00:00:00"/>
    <m/>
    <s v=""/>
    <n v="4"/>
    <d v="1984-06-22T00:00:00"/>
    <n v="35"/>
    <s v="N"/>
    <n v="30"/>
    <n v="2.5"/>
    <n v="30"/>
    <x v="0"/>
    <n v="0.76923076923076927"/>
    <n v="31"/>
    <n v="0"/>
    <n v="2087"/>
    <n v="457.57474999999999"/>
    <n v="0"/>
    <n v="0"/>
    <n v="0"/>
    <n v="0"/>
    <n v="0"/>
    <n v="0"/>
    <n v="0"/>
    <n v="0"/>
    <n v="0"/>
    <n v="0"/>
    <n v="0"/>
    <n v="0"/>
    <n v="26.5"/>
    <n v="0"/>
    <n v="0"/>
    <n v="0"/>
    <n v="0"/>
    <n v="5.9346750000000004"/>
    <n v="152.1216"/>
    <n v="2.1733333333333333"/>
  </r>
  <r>
    <d v="2020-05-01T00:00:00"/>
    <x v="1"/>
    <s v="P"/>
    <s v="Active"/>
    <n v="324"/>
    <x v="323"/>
    <s v="N"/>
    <x v="22"/>
    <n v="1047"/>
    <x v="9"/>
    <s v="Niederl. 4"/>
    <n v="1"/>
    <s v="Department"/>
    <s v="Supervisor"/>
    <s v="Non-Mgm."/>
    <s v="ang."/>
    <s v="M"/>
    <d v="2015-05-01T00:00:00"/>
    <m/>
    <s v=""/>
    <n v="4"/>
    <d v="1980-04-11T00:00:00"/>
    <n v="39"/>
    <s v="J"/>
    <n v="30"/>
    <n v="2.5"/>
    <n v="39"/>
    <x v="0"/>
    <n v="1"/>
    <n v="31"/>
    <n v="0"/>
    <n v="2088"/>
    <n v="457.79399999999998"/>
    <n v="0"/>
    <n v="0"/>
    <n v="0"/>
    <n v="0"/>
    <n v="0"/>
    <n v="0"/>
    <n v="0"/>
    <n v="0"/>
    <n v="0"/>
    <n v="0"/>
    <n v="120.46153846153845"/>
    <n v="95.7"/>
    <n v="26.5"/>
    <n v="0"/>
    <n v="0"/>
    <n v="0"/>
    <n v="0"/>
    <n v="54.344051538461535"/>
    <n v="0"/>
    <n v="2.1733333333333333"/>
  </r>
  <r>
    <d v="2020-05-01T00:00:00"/>
    <x v="1"/>
    <s v="P"/>
    <s v="Active"/>
    <n v="325"/>
    <x v="324"/>
    <s v="N"/>
    <x v="37"/>
    <n v="1005"/>
    <x v="1"/>
    <s v="Niederl. 1"/>
    <n v="1"/>
    <s v="Department"/>
    <s v="Supervisor"/>
    <s v="Non-Mgm."/>
    <s v="ang."/>
    <s v="M"/>
    <d v="2015-05-01T00:00:00"/>
    <m/>
    <s v=""/>
    <n v="4"/>
    <d v="1989-08-01T00:00:00"/>
    <n v="30"/>
    <s v="N"/>
    <n v="30"/>
    <n v="2.5"/>
    <n v="39"/>
    <x v="0"/>
    <n v="1"/>
    <n v="31"/>
    <n v="0"/>
    <n v="2089"/>
    <n v="458.01325000000003"/>
    <n v="0"/>
    <n v="0"/>
    <n v="0"/>
    <n v="0"/>
    <n v="0"/>
    <n v="0"/>
    <n v="0"/>
    <n v="0"/>
    <n v="0"/>
    <n v="0"/>
    <n v="0"/>
    <n v="0"/>
    <n v="26.5"/>
    <n v="0"/>
    <n v="0"/>
    <n v="0"/>
    <n v="0"/>
    <n v="5.9346750000000004"/>
    <n v="0"/>
    <n v="2.1733333333333333"/>
  </r>
  <r>
    <d v="2020-05-01T00:00:00"/>
    <x v="1"/>
    <s v="P"/>
    <s v="Active"/>
    <n v="326"/>
    <x v="325"/>
    <s v="N"/>
    <x v="24"/>
    <n v="1081"/>
    <x v="0"/>
    <s v="Niederl. 3"/>
    <n v="1"/>
    <s v="Department"/>
    <s v="Supervisor"/>
    <s v="Non-Mgm."/>
    <s v="ang."/>
    <s v="W"/>
    <d v="2015-05-01T00:00:00"/>
    <m/>
    <s v=""/>
    <n v="4"/>
    <d v="1990-07-03T00:00:00"/>
    <n v="29"/>
    <s v="N"/>
    <n v="30"/>
    <n v="2.5"/>
    <n v="39"/>
    <x v="0"/>
    <n v="1"/>
    <n v="31"/>
    <n v="0"/>
    <n v="2090"/>
    <n v="458.23250000000002"/>
    <n v="0"/>
    <n v="0"/>
    <n v="0"/>
    <n v="0"/>
    <n v="0"/>
    <n v="0"/>
    <n v="0"/>
    <n v="0"/>
    <n v="0"/>
    <n v="0"/>
    <n v="0"/>
    <n v="0"/>
    <n v="26.5"/>
    <n v="0"/>
    <n v="0"/>
    <n v="0"/>
    <n v="0"/>
    <n v="5.9346750000000004"/>
    <n v="0"/>
    <n v="2.1733333333333333"/>
  </r>
  <r>
    <d v="2020-05-01T00:00:00"/>
    <x v="1"/>
    <s v="P"/>
    <s v="Active"/>
    <n v="327"/>
    <x v="326"/>
    <s v="N"/>
    <x v="22"/>
    <n v="1023"/>
    <x v="7"/>
    <s v="Niederl. 9"/>
    <n v="1"/>
    <s v="Department"/>
    <s v="Supervisor"/>
    <s v="Non-Mgm."/>
    <s v="ang."/>
    <s v="M"/>
    <d v="2015-05-01T00:00:00"/>
    <m/>
    <s v=""/>
    <n v="4"/>
    <d v="1978-11-20T00:00:00"/>
    <n v="41"/>
    <s v="J"/>
    <n v="30"/>
    <n v="2.5"/>
    <n v="39"/>
    <x v="0"/>
    <n v="1"/>
    <n v="31"/>
    <n v="0"/>
    <n v="2091"/>
    <n v="458.45175000000006"/>
    <n v="0"/>
    <n v="0"/>
    <n v="0"/>
    <n v="0"/>
    <n v="0"/>
    <n v="0"/>
    <n v="0"/>
    <n v="0"/>
    <n v="0"/>
    <n v="0"/>
    <n v="120.63461538461539"/>
    <n v="95.837500000000006"/>
    <n v="26.5"/>
    <n v="0"/>
    <n v="0"/>
    <n v="0"/>
    <n v="0"/>
    <n v="54.413605240384619"/>
    <n v="0"/>
    <n v="2.1733333333333333"/>
  </r>
  <r>
    <d v="2020-05-01T00:00:00"/>
    <x v="1"/>
    <s v="P"/>
    <s v="Active"/>
    <n v="328"/>
    <x v="327"/>
    <s v="N"/>
    <x v="16"/>
    <n v="1037"/>
    <x v="4"/>
    <s v="Niederl. 6"/>
    <n v="1"/>
    <s v="Department"/>
    <s v="Supervisor"/>
    <s v="Non-Mgm."/>
    <s v="ang."/>
    <s v="M"/>
    <d v="2015-06-01T00:00:00"/>
    <m/>
    <s v=""/>
    <n v="4"/>
    <d v="1976-06-16T00:00:00"/>
    <n v="43"/>
    <s v="J"/>
    <n v="30"/>
    <n v="2.5"/>
    <n v="39"/>
    <x v="0"/>
    <n v="1"/>
    <n v="31"/>
    <n v="0"/>
    <n v="2092"/>
    <n v="458.67100000000005"/>
    <n v="0"/>
    <n v="0"/>
    <n v="0"/>
    <n v="0"/>
    <n v="0"/>
    <n v="0"/>
    <n v="0"/>
    <n v="0"/>
    <n v="0"/>
    <n v="0"/>
    <n v="120.69230769230769"/>
    <n v="95.88333333333334"/>
    <n v="26.5"/>
    <n v="0"/>
    <n v="0"/>
    <n v="0"/>
    <n v="0"/>
    <n v="54.436789807692314"/>
    <n v="0"/>
    <n v="2.1733333333333333"/>
  </r>
  <r>
    <d v="2020-05-01T00:00:00"/>
    <x v="1"/>
    <s v="P"/>
    <s v="Active"/>
    <n v="329"/>
    <x v="328"/>
    <s v="N"/>
    <x v="22"/>
    <n v="1023"/>
    <x v="7"/>
    <s v="Niederl. 9"/>
    <n v="1"/>
    <s v="Department"/>
    <s v="Supervisor"/>
    <s v="Non-Mgm."/>
    <s v="ang."/>
    <s v="M"/>
    <d v="2015-07-01T00:00:00"/>
    <m/>
    <s v=""/>
    <n v="4"/>
    <d v="1968-03-30T00:00:00"/>
    <n v="51"/>
    <s v="J"/>
    <n v="30"/>
    <n v="2.5"/>
    <n v="39"/>
    <x v="0"/>
    <n v="1"/>
    <n v="31"/>
    <n v="0"/>
    <n v="2093"/>
    <n v="458.89024999999998"/>
    <n v="0"/>
    <n v="0"/>
    <n v="0"/>
    <n v="0"/>
    <n v="0"/>
    <n v="0"/>
    <n v="0"/>
    <n v="0"/>
    <n v="0"/>
    <n v="0"/>
    <n v="120.75"/>
    <n v="95.929166666666674"/>
    <n v="26.5"/>
    <n v="0"/>
    <n v="0"/>
    <n v="0"/>
    <n v="0"/>
    <n v="54.459974375000002"/>
    <n v="0"/>
    <n v="2.1733333333333333"/>
  </r>
  <r>
    <d v="2020-05-01T00:00:00"/>
    <x v="1"/>
    <s v="P"/>
    <s v="Active"/>
    <n v="330"/>
    <x v="329"/>
    <s v="N"/>
    <x v="22"/>
    <n v="1029"/>
    <x v="6"/>
    <s v="Niederl. 10"/>
    <n v="1"/>
    <s v="Department"/>
    <s v="Supervisor"/>
    <s v="Non-Mgm."/>
    <s v="ang."/>
    <s v="M"/>
    <d v="2015-07-01T00:00:00"/>
    <m/>
    <s v=""/>
    <n v="4"/>
    <d v="1985-04-25T00:00:00"/>
    <n v="34"/>
    <s v="J"/>
    <n v="30"/>
    <n v="2.5"/>
    <n v="39"/>
    <x v="0"/>
    <n v="1"/>
    <n v="31"/>
    <n v="0"/>
    <n v="2094"/>
    <n v="459.10950000000003"/>
    <n v="0"/>
    <n v="0"/>
    <n v="0"/>
    <n v="0"/>
    <n v="0"/>
    <n v="0"/>
    <n v="0"/>
    <n v="0"/>
    <n v="0"/>
    <n v="0"/>
    <n v="120.80769230769232"/>
    <n v="95.975000000000009"/>
    <n v="26.5"/>
    <n v="0"/>
    <n v="0"/>
    <n v="0"/>
    <n v="0"/>
    <n v="54.483158942307703"/>
    <n v="0"/>
    <n v="2.1733333333333333"/>
  </r>
  <r>
    <d v="2020-05-01T00:00:00"/>
    <x v="1"/>
    <s v="P"/>
    <s v="Active"/>
    <n v="331"/>
    <x v="330"/>
    <s v="N"/>
    <x v="32"/>
    <n v="1077"/>
    <x v="0"/>
    <s v="Niederl. 3"/>
    <n v="1"/>
    <s v="Department"/>
    <s v="Supervisor"/>
    <s v="Non-Mgm."/>
    <s v="ang."/>
    <s v="M"/>
    <d v="2015-07-15T00:00:00"/>
    <m/>
    <s v=""/>
    <n v="4"/>
    <d v="1974-08-24T00:00:00"/>
    <n v="45"/>
    <s v="N"/>
    <n v="30"/>
    <n v="2.5"/>
    <n v="39"/>
    <x v="0"/>
    <n v="1"/>
    <n v="31"/>
    <n v="0"/>
    <n v="2095"/>
    <n v="459.32875000000001"/>
    <n v="0"/>
    <n v="0"/>
    <n v="0"/>
    <n v="0"/>
    <n v="0"/>
    <n v="0"/>
    <n v="0"/>
    <n v="0"/>
    <n v="0"/>
    <n v="0"/>
    <n v="0"/>
    <n v="0"/>
    <n v="26.5"/>
    <n v="0"/>
    <n v="0"/>
    <n v="0"/>
    <n v="0"/>
    <n v="5.9346750000000004"/>
    <n v="201.52539999999999"/>
    <n v="2.1733333333333333"/>
  </r>
  <r>
    <d v="2020-05-01T00:00:00"/>
    <x v="1"/>
    <s v="P"/>
    <s v="Active"/>
    <n v="332"/>
    <x v="331"/>
    <s v="N"/>
    <x v="15"/>
    <n v="1044"/>
    <x v="9"/>
    <s v="Niederl. 4"/>
    <n v="1"/>
    <s v="Department"/>
    <s v="Supervisor"/>
    <s v="Non-Mgm."/>
    <s v="ang."/>
    <s v="W"/>
    <d v="2018-06-28T00:00:00"/>
    <m/>
    <s v=""/>
    <n v="1"/>
    <d v="1996-03-20T00:00:00"/>
    <n v="23"/>
    <s v="J"/>
    <n v="30"/>
    <n v="2.5"/>
    <n v="39"/>
    <x v="0"/>
    <n v="1"/>
    <n v="31"/>
    <n v="0"/>
    <n v="2096"/>
    <n v="459.54800000000006"/>
    <n v="0"/>
    <n v="0"/>
    <n v="0"/>
    <n v="0"/>
    <n v="0"/>
    <n v="0"/>
    <n v="0"/>
    <n v="0"/>
    <n v="0"/>
    <n v="0"/>
    <n v="120.92307692307692"/>
    <n v="96.066666666666663"/>
    <n v="26.5"/>
    <n v="0"/>
    <n v="0"/>
    <n v="0"/>
    <n v="0"/>
    <n v="54.529528076923071"/>
    <n v="0"/>
    <n v="1.9716666666666665"/>
  </r>
  <r>
    <d v="2020-05-01T00:00:00"/>
    <x v="1"/>
    <s v="P"/>
    <s v="Active"/>
    <n v="333"/>
    <x v="332"/>
    <s v="N"/>
    <x v="31"/>
    <n v="1063"/>
    <x v="10"/>
    <s v="Niederl. 11"/>
    <n v="1"/>
    <s v="Department"/>
    <s v="Supervisor"/>
    <s v="Non-Mgm."/>
    <s v="ang."/>
    <s v="M"/>
    <d v="2015-08-01T00:00:00"/>
    <m/>
    <s v=""/>
    <n v="4"/>
    <d v="1960-05-21T00:00:00"/>
    <n v="59"/>
    <s v="N"/>
    <n v="30"/>
    <n v="2.5"/>
    <n v="39"/>
    <x v="0"/>
    <n v="1"/>
    <n v="31"/>
    <n v="0"/>
    <n v="2097"/>
    <n v="459.76724999999999"/>
    <n v="0"/>
    <n v="0"/>
    <n v="30"/>
    <n v="0"/>
    <n v="0"/>
    <n v="0"/>
    <n v="0"/>
    <n v="0"/>
    <n v="0"/>
    <n v="0"/>
    <n v="0"/>
    <n v="0"/>
    <n v="26.5"/>
    <n v="0"/>
    <n v="0"/>
    <n v="0"/>
    <n v="0"/>
    <n v="12.653175000000001"/>
    <n v="118.37"/>
    <n v="2.1733333333333333"/>
  </r>
  <r>
    <d v="2020-05-01T00:00:00"/>
    <x v="1"/>
    <s v="P"/>
    <s v="Active"/>
    <n v="334"/>
    <x v="333"/>
    <s v="N"/>
    <x v="22"/>
    <n v="1041"/>
    <x v="4"/>
    <s v="Niederl. 6"/>
    <n v="1"/>
    <s v="Department"/>
    <s v="Supervisor"/>
    <s v="Non-Mgm."/>
    <s v="ang."/>
    <s v="M"/>
    <d v="2015-08-01T00:00:00"/>
    <m/>
    <s v=""/>
    <n v="4"/>
    <d v="1968-09-28T00:00:00"/>
    <n v="51"/>
    <s v="J"/>
    <n v="30"/>
    <n v="2.5"/>
    <n v="39"/>
    <x v="0"/>
    <n v="1"/>
    <n v="31"/>
    <n v="0"/>
    <n v="2098"/>
    <n v="459.98650000000004"/>
    <n v="0"/>
    <n v="0"/>
    <n v="0"/>
    <n v="0"/>
    <n v="0"/>
    <n v="0"/>
    <n v="0"/>
    <n v="0"/>
    <n v="0"/>
    <n v="0"/>
    <n v="121.03846153846153"/>
    <n v="96.158333333333346"/>
    <n v="26.5"/>
    <n v="0"/>
    <n v="0"/>
    <n v="0"/>
    <n v="0"/>
    <n v="54.575897211538468"/>
    <n v="0"/>
    <n v="2.1733333333333333"/>
  </r>
  <r>
    <d v="2020-05-01T00:00:00"/>
    <x v="1"/>
    <s v="P"/>
    <s v="Active"/>
    <n v="335"/>
    <x v="334"/>
    <s v="N"/>
    <x v="49"/>
    <n v="1072"/>
    <x v="0"/>
    <s v="Niederl. 3"/>
    <n v="1"/>
    <s v="Department"/>
    <s v="Supervisor"/>
    <s v="Non-Mgm."/>
    <s v="ang."/>
    <s v="M"/>
    <d v="2015-08-18T00:00:00"/>
    <m/>
    <s v=""/>
    <n v="4"/>
    <d v="1987-04-24T00:00:00"/>
    <n v="32"/>
    <s v="N"/>
    <n v="30"/>
    <n v="2.5"/>
    <n v="39"/>
    <x v="0"/>
    <n v="1"/>
    <n v="31"/>
    <n v="0"/>
    <n v="2099"/>
    <n v="460.20575000000008"/>
    <n v="0"/>
    <n v="0"/>
    <n v="0"/>
    <n v="0"/>
    <n v="0"/>
    <n v="0"/>
    <n v="0"/>
    <n v="0"/>
    <n v="0"/>
    <n v="0"/>
    <n v="0"/>
    <n v="0"/>
    <n v="26.5"/>
    <n v="0"/>
    <n v="0"/>
    <n v="0"/>
    <n v="0"/>
    <n v="5.9346750000000004"/>
    <n v="0"/>
    <n v="2.1733333333333333"/>
  </r>
  <r>
    <d v="2020-05-01T00:00:00"/>
    <x v="1"/>
    <s v="P"/>
    <s v="Active"/>
    <n v="336"/>
    <x v="335"/>
    <s v="N"/>
    <x v="20"/>
    <n v="1045"/>
    <x v="9"/>
    <s v="Niederl. 4"/>
    <n v="1"/>
    <s v="Department"/>
    <s v="Supervisor"/>
    <s v="Non-Mgm."/>
    <s v="ang."/>
    <s v="W"/>
    <d v="2015-09-01T00:00:00"/>
    <m/>
    <s v=""/>
    <n v="4"/>
    <d v="1962-01-26T00:00:00"/>
    <n v="57"/>
    <s v="J"/>
    <n v="30"/>
    <n v="2.5"/>
    <n v="25"/>
    <x v="0"/>
    <n v="0.64102564102564108"/>
    <n v="31"/>
    <n v="0"/>
    <n v="2100"/>
    <n v="460.42500000000001"/>
    <n v="0"/>
    <n v="0"/>
    <n v="0"/>
    <n v="0"/>
    <n v="0"/>
    <n v="0"/>
    <n v="0"/>
    <n v="0"/>
    <n v="0"/>
    <n v="0"/>
    <n v="189.00000000000003"/>
    <n v="96.250000000000014"/>
    <n v="26.5"/>
    <n v="0"/>
    <n v="0"/>
    <n v="0"/>
    <n v="0"/>
    <n v="69.816412500000013"/>
    <n v="0"/>
    <n v="2.1733333333333333"/>
  </r>
  <r>
    <d v="2020-05-01T00:00:00"/>
    <x v="1"/>
    <s v="P"/>
    <s v="Active"/>
    <n v="337"/>
    <x v="336"/>
    <s v="N"/>
    <x v="5"/>
    <n v="1093"/>
    <x v="0"/>
    <s v="Niederl. 3"/>
    <n v="1"/>
    <s v="Department"/>
    <s v="Supervisor"/>
    <s v="Non-Mgm."/>
    <s v="ang."/>
    <s v="M"/>
    <d v="2015-09-01T00:00:00"/>
    <m/>
    <s v=""/>
    <n v="4"/>
    <d v="1992-03-10T00:00:00"/>
    <n v="27"/>
    <s v="N"/>
    <n v="30"/>
    <n v="2.5"/>
    <n v="39"/>
    <x v="0"/>
    <n v="1"/>
    <n v="31"/>
    <n v="0"/>
    <n v="2101"/>
    <n v="460.64425000000006"/>
    <n v="0"/>
    <n v="0"/>
    <n v="0"/>
    <n v="0"/>
    <n v="0"/>
    <n v="0"/>
    <n v="0"/>
    <n v="0"/>
    <n v="0"/>
    <n v="0"/>
    <n v="0"/>
    <n v="0"/>
    <n v="26.5"/>
    <n v="0"/>
    <n v="0"/>
    <n v="0"/>
    <n v="0"/>
    <n v="5.9346750000000004"/>
    <n v="0"/>
    <n v="2.1733333333333333"/>
  </r>
  <r>
    <d v="2020-05-01T00:00:00"/>
    <x v="1"/>
    <s v="P"/>
    <s v="Active"/>
    <n v="338"/>
    <x v="337"/>
    <s v="N"/>
    <x v="16"/>
    <n v="1067"/>
    <x v="11"/>
    <s v="Niederl. 12"/>
    <n v="1"/>
    <s v="Department"/>
    <s v="Supervisor"/>
    <s v="Non-Mgm."/>
    <s v="ang."/>
    <s v="W"/>
    <d v="2015-09-01T00:00:00"/>
    <m/>
    <s v=""/>
    <n v="4"/>
    <d v="1981-06-30T00:00:00"/>
    <n v="38"/>
    <s v="N"/>
    <n v="30"/>
    <n v="2.5"/>
    <n v="35"/>
    <x v="0"/>
    <n v="0.89743589743589747"/>
    <n v="31"/>
    <n v="0"/>
    <n v="2102"/>
    <n v="460.86350000000004"/>
    <n v="0"/>
    <n v="0"/>
    <n v="0"/>
    <n v="0"/>
    <n v="0"/>
    <n v="0"/>
    <n v="0"/>
    <n v="0"/>
    <n v="0"/>
    <n v="0"/>
    <n v="0"/>
    <n v="0"/>
    <n v="26.5"/>
    <n v="0"/>
    <n v="0"/>
    <n v="0"/>
    <n v="0"/>
    <n v="5.9346750000000004"/>
    <n v="0"/>
    <n v="2.1733333333333333"/>
  </r>
  <r>
    <d v="2020-05-01T00:00:00"/>
    <x v="1"/>
    <s v="P"/>
    <s v="Active"/>
    <n v="339"/>
    <x v="338"/>
    <s v="N"/>
    <x v="36"/>
    <n v="1054"/>
    <x v="8"/>
    <s v="Niederl. 2"/>
    <n v="1"/>
    <s v="Department"/>
    <s v="Supervisor"/>
    <s v="Non-Mgm."/>
    <s v="ang."/>
    <s v="M"/>
    <d v="2015-09-01T00:00:00"/>
    <m/>
    <s v=""/>
    <n v="4"/>
    <d v="1981-12-28T00:00:00"/>
    <n v="38"/>
    <s v="N"/>
    <n v="30"/>
    <n v="2.5"/>
    <n v="39"/>
    <x v="0"/>
    <n v="1"/>
    <n v="31"/>
    <n v="0"/>
    <n v="2103"/>
    <n v="461.08275000000003"/>
    <n v="0"/>
    <n v="0"/>
    <n v="0"/>
    <n v="0"/>
    <n v="0"/>
    <n v="0"/>
    <n v="0"/>
    <n v="0"/>
    <n v="0"/>
    <n v="0"/>
    <n v="0"/>
    <n v="0"/>
    <n v="26.5"/>
    <n v="0"/>
    <n v="0"/>
    <n v="0"/>
    <n v="0"/>
    <n v="5.9346750000000004"/>
    <n v="0"/>
    <n v="2.1733333333333333"/>
  </r>
  <r>
    <d v="2020-05-01T00:00:00"/>
    <x v="1"/>
    <s v="P"/>
    <s v="Active"/>
    <n v="340"/>
    <x v="339"/>
    <s v="N"/>
    <x v="22"/>
    <n v="1035"/>
    <x v="5"/>
    <s v="Niederl. 5"/>
    <n v="1"/>
    <s v="Department"/>
    <s v="Supervisor"/>
    <s v="Non-Mgm."/>
    <s v="ang."/>
    <s v="M"/>
    <d v="2015-09-01T00:00:00"/>
    <m/>
    <s v=""/>
    <n v="4"/>
    <d v="1964-03-06T00:00:00"/>
    <n v="55"/>
    <s v="J"/>
    <n v="30"/>
    <n v="2.5"/>
    <n v="39"/>
    <x v="0"/>
    <n v="1"/>
    <n v="31"/>
    <n v="0"/>
    <n v="2104"/>
    <n v="461.30200000000002"/>
    <n v="0"/>
    <n v="0"/>
    <n v="0"/>
    <n v="0"/>
    <n v="0"/>
    <n v="0"/>
    <n v="0"/>
    <n v="0"/>
    <n v="0"/>
    <n v="0"/>
    <n v="121.38461538461539"/>
    <n v="96.433333333333351"/>
    <n v="26.5"/>
    <n v="0"/>
    <n v="0"/>
    <n v="0"/>
    <n v="0"/>
    <n v="54.715004615384629"/>
    <n v="0"/>
    <n v="2.1733333333333333"/>
  </r>
  <r>
    <d v="2020-05-01T00:00:00"/>
    <x v="1"/>
    <s v="P"/>
    <s v="Active"/>
    <n v="341"/>
    <x v="340"/>
    <s v="N"/>
    <x v="5"/>
    <n v="1093"/>
    <x v="0"/>
    <s v="Niederl. 3"/>
    <n v="1"/>
    <s v="Department"/>
    <s v="Supervisor"/>
    <s v="Non-Mgm."/>
    <s v="ang."/>
    <s v="M"/>
    <d v="2015-09-01T00:00:00"/>
    <m/>
    <s v=""/>
    <n v="4"/>
    <d v="1965-05-07T00:00:00"/>
    <n v="54"/>
    <s v="N"/>
    <n v="30"/>
    <n v="2.5"/>
    <n v="39"/>
    <x v="0"/>
    <n v="1"/>
    <n v="31"/>
    <n v="0"/>
    <n v="2105"/>
    <n v="461.52125000000001"/>
    <n v="0"/>
    <n v="0"/>
    <n v="0"/>
    <n v="0"/>
    <n v="0"/>
    <n v="0"/>
    <n v="0"/>
    <n v="0"/>
    <n v="0"/>
    <n v="0"/>
    <n v="0"/>
    <n v="0"/>
    <n v="26.5"/>
    <n v="0"/>
    <n v="0"/>
    <n v="0"/>
    <n v="0"/>
    <n v="5.9346750000000004"/>
    <n v="0"/>
    <n v="2.1733333333333333"/>
  </r>
  <r>
    <d v="2020-05-01T00:00:00"/>
    <x v="1"/>
    <s v="P"/>
    <s v="Active"/>
    <n v="342"/>
    <x v="341"/>
    <s v="N"/>
    <x v="11"/>
    <n v="1082"/>
    <x v="1"/>
    <s v="Niederl. 1"/>
    <n v="1"/>
    <s v="Department"/>
    <s v="Supervisor"/>
    <s v="Non-Mgm."/>
    <s v="ang."/>
    <s v="M"/>
    <d v="2015-09-01T00:00:00"/>
    <m/>
    <s v=""/>
    <n v="4"/>
    <d v="1986-01-01T00:00:00"/>
    <n v="34"/>
    <s v="N"/>
    <n v="30"/>
    <n v="2.5"/>
    <n v="39"/>
    <x v="0"/>
    <n v="1"/>
    <n v="31"/>
    <n v="0"/>
    <n v="2106"/>
    <n v="461.7405"/>
    <n v="0"/>
    <n v="0"/>
    <n v="0"/>
    <n v="0"/>
    <n v="0"/>
    <n v="0"/>
    <n v="0"/>
    <n v="0"/>
    <n v="0"/>
    <n v="0"/>
    <n v="0"/>
    <n v="0"/>
    <n v="26.5"/>
    <n v="0"/>
    <n v="0"/>
    <n v="0"/>
    <n v="0"/>
    <n v="5.9346750000000004"/>
    <n v="0"/>
    <n v="2.1733333333333333"/>
  </r>
  <r>
    <d v="2020-05-01T00:00:00"/>
    <x v="1"/>
    <s v="P"/>
    <s v="Active"/>
    <n v="343"/>
    <x v="342"/>
    <s v="N"/>
    <x v="29"/>
    <n v="1079"/>
    <x v="0"/>
    <s v="Niederl. 3"/>
    <n v="1"/>
    <s v="Department"/>
    <s v="Supervisor"/>
    <s v="Non-Mgm."/>
    <s v="ang."/>
    <s v="M"/>
    <d v="2015-09-01T00:00:00"/>
    <m/>
    <s v=""/>
    <n v="4"/>
    <d v="1982-03-03T00:00:00"/>
    <n v="37"/>
    <s v="N"/>
    <n v="30"/>
    <n v="2.5"/>
    <n v="39"/>
    <x v="0"/>
    <n v="1"/>
    <n v="31"/>
    <n v="0"/>
    <n v="2107"/>
    <n v="461.95974999999999"/>
    <n v="0"/>
    <n v="0"/>
    <n v="0"/>
    <n v="0"/>
    <n v="0"/>
    <n v="0"/>
    <n v="0"/>
    <n v="0"/>
    <n v="0"/>
    <n v="0"/>
    <n v="0"/>
    <n v="0"/>
    <n v="26.5"/>
    <n v="0"/>
    <n v="0"/>
    <n v="0"/>
    <n v="0"/>
    <n v="5.9346750000000004"/>
    <n v="0"/>
    <n v="2.1733333333333333"/>
  </r>
  <r>
    <d v="2020-05-01T00:00:00"/>
    <x v="1"/>
    <s v="P"/>
    <s v="Active"/>
    <n v="344"/>
    <x v="343"/>
    <s v="N"/>
    <x v="5"/>
    <n v="1093"/>
    <x v="0"/>
    <s v="Niederl. 3"/>
    <n v="1"/>
    <s v="Department"/>
    <s v="Supervisor"/>
    <s v="Non-Mgm."/>
    <s v="ang."/>
    <s v="M"/>
    <d v="2015-09-01T00:00:00"/>
    <m/>
    <s v=""/>
    <n v="4"/>
    <d v="1986-07-29T00:00:00"/>
    <n v="33"/>
    <s v="N"/>
    <n v="30"/>
    <n v="2.5"/>
    <n v="39"/>
    <x v="0"/>
    <n v="1"/>
    <n v="31"/>
    <n v="0"/>
    <n v="2108"/>
    <n v="462.17900000000003"/>
    <n v="0"/>
    <n v="0"/>
    <n v="0"/>
    <n v="0"/>
    <n v="0"/>
    <n v="0"/>
    <n v="0"/>
    <n v="0"/>
    <n v="0"/>
    <n v="0"/>
    <n v="0"/>
    <n v="0"/>
    <n v="26.5"/>
    <n v="0"/>
    <n v="0"/>
    <n v="0"/>
    <n v="0"/>
    <n v="5.9346750000000004"/>
    <n v="0"/>
    <n v="2.1733333333333333"/>
  </r>
  <r>
    <d v="2020-05-01T00:00:00"/>
    <x v="1"/>
    <s v="P"/>
    <s v="Active"/>
    <n v="345"/>
    <x v="344"/>
    <s v="Y"/>
    <x v="15"/>
    <n v="1026"/>
    <x v="6"/>
    <s v="Niederl. 10"/>
    <n v="0.5"/>
    <s v="Department"/>
    <s v="Supervisor"/>
    <s v="Non-Mgm."/>
    <s v="ang."/>
    <s v="M"/>
    <d v="2018-07-14T00:00:00"/>
    <m/>
    <s v=""/>
    <n v="1"/>
    <d v="1997-04-14T00:00:00"/>
    <n v="22"/>
    <s v="J"/>
    <n v="30"/>
    <n v="2.5"/>
    <n v="39"/>
    <x v="0"/>
    <n v="0.5"/>
    <n v="31"/>
    <n v="0"/>
    <n v="2109"/>
    <n v="462.39825000000002"/>
    <n v="0"/>
    <n v="0"/>
    <n v="0"/>
    <n v="0"/>
    <n v="0"/>
    <n v="0"/>
    <n v="0"/>
    <n v="0"/>
    <n v="0"/>
    <n v="0"/>
    <n v="121.67307692307692"/>
    <n v="96.662500000000009"/>
    <n v="13.25"/>
    <n v="0"/>
    <n v="0"/>
    <n v="0"/>
    <n v="0"/>
    <n v="51.863589951923082"/>
    <n v="0"/>
    <n v="0.98583333333333323"/>
  </r>
  <r>
    <d v="2020-05-01T00:00:00"/>
    <x v="1"/>
    <s v="P"/>
    <s v="Active"/>
    <n v="345"/>
    <x v="344"/>
    <s v="Y"/>
    <x v="15"/>
    <n v="1020"/>
    <x v="7"/>
    <s v="Niederl. 9"/>
    <n v="0.5"/>
    <s v="Department"/>
    <s v="Supervisor"/>
    <s v="Non-Mgm."/>
    <s v="ang."/>
    <s v="M"/>
    <d v="2018-07-14T00:00:00"/>
    <m/>
    <s v=""/>
    <n v="1"/>
    <d v="1997-04-14T00:00:00"/>
    <n v="22"/>
    <s v="J"/>
    <n v="30"/>
    <n v="2.5"/>
    <n v="39"/>
    <x v="0"/>
    <n v="0.5"/>
    <n v="31"/>
    <n v="0"/>
    <n v="2110"/>
    <n v="462.61750000000001"/>
    <n v="0"/>
    <n v="0"/>
    <n v="0"/>
    <n v="0"/>
    <n v="0"/>
    <n v="0"/>
    <n v="0"/>
    <n v="0"/>
    <n v="0"/>
    <n v="0"/>
    <n v="121.73076923076923"/>
    <n v="96.708333333333343"/>
    <n v="13.25"/>
    <n v="0"/>
    <n v="0"/>
    <n v="0"/>
    <n v="0"/>
    <n v="51.886774519230769"/>
    <n v="0"/>
    <n v="0.98583333333333323"/>
  </r>
  <r>
    <d v="2020-05-01T00:00:00"/>
    <x v="1"/>
    <s v="P"/>
    <s v="Active"/>
    <n v="346"/>
    <x v="345"/>
    <s v="N"/>
    <x v="6"/>
    <n v="1014"/>
    <x v="1"/>
    <s v="Niederl. 1"/>
    <n v="1"/>
    <s v="Department"/>
    <s v="Supervisor"/>
    <s v="Non-Mgm."/>
    <s v="ang."/>
    <s v="W"/>
    <d v="2015-09-01T00:00:00"/>
    <m/>
    <s v=""/>
    <n v="4"/>
    <d v="1999-03-09T00:00:00"/>
    <n v="20"/>
    <s v="N"/>
    <n v="30"/>
    <n v="2.5"/>
    <n v="39"/>
    <x v="0"/>
    <n v="1"/>
    <n v="31"/>
    <n v="0"/>
    <n v="2111"/>
    <n v="462.83675000000005"/>
    <n v="0"/>
    <n v="0"/>
    <n v="0"/>
    <n v="0"/>
    <n v="0"/>
    <n v="0"/>
    <n v="0"/>
    <n v="0"/>
    <n v="0"/>
    <n v="0"/>
    <n v="0"/>
    <n v="0"/>
    <n v="26.5"/>
    <n v="0"/>
    <n v="0"/>
    <n v="0"/>
    <n v="0"/>
    <n v="5.9346750000000004"/>
    <n v="0"/>
    <n v="2.1733333333333333"/>
  </r>
  <r>
    <d v="2020-05-01T00:00:00"/>
    <x v="1"/>
    <s v="P"/>
    <s v="Active"/>
    <n v="347"/>
    <x v="346"/>
    <s v="N"/>
    <x v="33"/>
    <n v="1000"/>
    <x v="1"/>
    <s v="Niederl. 1"/>
    <n v="1"/>
    <s v="Department"/>
    <s v="Supervisor"/>
    <s v="Non-Mgm."/>
    <s v="ang."/>
    <s v="W"/>
    <d v="2015-09-01T00:00:00"/>
    <m/>
    <s v=""/>
    <n v="4"/>
    <d v="1999-04-24T00:00:00"/>
    <n v="20"/>
    <s v="N"/>
    <n v="30"/>
    <n v="2.5"/>
    <n v="39"/>
    <x v="0"/>
    <n v="1"/>
    <n v="31"/>
    <n v="0"/>
    <n v="2112"/>
    <n v="463.05600000000004"/>
    <n v="0"/>
    <n v="0"/>
    <n v="0"/>
    <n v="0"/>
    <n v="0"/>
    <n v="0"/>
    <n v="0"/>
    <n v="0"/>
    <n v="0"/>
    <n v="0"/>
    <n v="0"/>
    <n v="0"/>
    <n v="26.5"/>
    <n v="0"/>
    <n v="0"/>
    <n v="0"/>
    <n v="0"/>
    <n v="5.9346750000000004"/>
    <n v="0"/>
    <n v="2.1733333333333333"/>
  </r>
  <r>
    <d v="2020-05-01T00:00:00"/>
    <x v="1"/>
    <s v="P"/>
    <s v="Active"/>
    <n v="348"/>
    <x v="347"/>
    <s v="N"/>
    <x v="4"/>
    <n v="1013"/>
    <x v="1"/>
    <s v="Niederl. 1"/>
    <n v="1"/>
    <s v="Department"/>
    <s v="Supervisor"/>
    <s v="Non-Mgm."/>
    <s v="ang."/>
    <s v="M"/>
    <d v="2015-09-01T00:00:00"/>
    <m/>
    <s v=""/>
    <n v="4"/>
    <d v="1995-02-22T00:00:00"/>
    <n v="24"/>
    <s v="N"/>
    <n v="30"/>
    <n v="2.5"/>
    <n v="39"/>
    <x v="0"/>
    <n v="1"/>
    <n v="31"/>
    <n v="0"/>
    <n v="2113"/>
    <n v="463.27525000000003"/>
    <n v="0"/>
    <n v="0"/>
    <n v="0"/>
    <n v="0"/>
    <n v="0"/>
    <n v="0"/>
    <n v="0"/>
    <n v="0"/>
    <n v="0"/>
    <n v="0"/>
    <n v="0"/>
    <n v="0"/>
    <n v="26.5"/>
    <n v="0"/>
    <n v="0"/>
    <n v="0"/>
    <n v="0"/>
    <n v="5.9346750000000004"/>
    <n v="0"/>
    <n v="2.1733333333333333"/>
  </r>
  <r>
    <d v="2020-05-01T00:00:00"/>
    <x v="1"/>
    <s v="P"/>
    <s v="Active"/>
    <n v="349"/>
    <x v="348"/>
    <s v="N"/>
    <x v="2"/>
    <n v="1010"/>
    <x v="1"/>
    <s v="Niederl. 1"/>
    <n v="1"/>
    <s v="Department"/>
    <s v="Supervisor"/>
    <s v="Non-Mgm."/>
    <s v="ang."/>
    <s v="W"/>
    <d v="2015-09-01T00:00:00"/>
    <m/>
    <s v=""/>
    <n v="4"/>
    <d v="1999-06-22T00:00:00"/>
    <n v="20"/>
    <s v="N"/>
    <n v="30"/>
    <n v="2.5"/>
    <n v="39"/>
    <x v="0"/>
    <n v="1"/>
    <n v="31"/>
    <n v="0"/>
    <n v="2114"/>
    <n v="463.49450000000002"/>
    <n v="0"/>
    <n v="0"/>
    <n v="0"/>
    <n v="0"/>
    <n v="0"/>
    <n v="0"/>
    <n v="0"/>
    <n v="0"/>
    <n v="0"/>
    <n v="0"/>
    <n v="0"/>
    <n v="0"/>
    <n v="26.5"/>
    <n v="0"/>
    <n v="0"/>
    <n v="0"/>
    <n v="0"/>
    <n v="5.9346750000000004"/>
    <n v="0"/>
    <n v="2.1733333333333333"/>
  </r>
  <r>
    <d v="2020-05-01T00:00:00"/>
    <x v="1"/>
    <s v="P"/>
    <s v="Active"/>
    <n v="350"/>
    <x v="349"/>
    <s v="N"/>
    <x v="40"/>
    <n v="1001"/>
    <x v="1"/>
    <s v="Niederl. 1"/>
    <n v="1"/>
    <s v="Department"/>
    <s v="Supervisor"/>
    <s v="Non-Mgm."/>
    <s v="ang."/>
    <s v="M"/>
    <d v="2007-09-01T00:00:00"/>
    <m/>
    <s v=""/>
    <n v="12"/>
    <d v="1990-11-02T00:00:00"/>
    <n v="29"/>
    <s v="N"/>
    <n v="30"/>
    <n v="2.5"/>
    <n v="39"/>
    <x v="0"/>
    <n v="1"/>
    <n v="31"/>
    <n v="0"/>
    <n v="2115"/>
    <n v="463.71375"/>
    <n v="0"/>
    <n v="0"/>
    <n v="0"/>
    <n v="0"/>
    <n v="0"/>
    <n v="0"/>
    <n v="0"/>
    <n v="0"/>
    <n v="0"/>
    <n v="0"/>
    <n v="0"/>
    <n v="0"/>
    <n v="26.5"/>
    <n v="0"/>
    <n v="0"/>
    <n v="0"/>
    <n v="0"/>
    <n v="5.9346750000000004"/>
    <n v="0"/>
    <n v="0"/>
  </r>
  <r>
    <d v="2020-05-01T00:00:00"/>
    <x v="1"/>
    <s v="P"/>
    <s v="Active"/>
    <n v="351"/>
    <x v="350"/>
    <s v="N"/>
    <x v="16"/>
    <n v="1049"/>
    <x v="3"/>
    <s v="Niederl. 8"/>
    <n v="1"/>
    <s v="Department"/>
    <s v="Supervisor"/>
    <s v="Manager"/>
    <s v="ang."/>
    <s v="M"/>
    <d v="2015-10-01T00:00:00"/>
    <m/>
    <s v=""/>
    <n v="4"/>
    <d v="1989-08-01T00:00:00"/>
    <n v="30"/>
    <s v="N"/>
    <n v="30"/>
    <n v="2.5"/>
    <n v="39"/>
    <x v="0"/>
    <n v="1"/>
    <n v="31"/>
    <n v="0"/>
    <n v="2116"/>
    <n v="463.93299999999999"/>
    <n v="0"/>
    <n v="0"/>
    <n v="30"/>
    <n v="0"/>
    <n v="0"/>
    <n v="0"/>
    <n v="0"/>
    <n v="0"/>
    <n v="0"/>
    <n v="0"/>
    <n v="0"/>
    <n v="0"/>
    <n v="26.5"/>
    <n v="0"/>
    <n v="0"/>
    <n v="0"/>
    <n v="0"/>
    <n v="12.653175000000001"/>
    <n v="79.61"/>
    <n v="2.1733333333333333"/>
  </r>
  <r>
    <d v="2020-05-01T00:00:00"/>
    <x v="1"/>
    <s v="P"/>
    <s v="Active"/>
    <n v="352"/>
    <x v="351"/>
    <s v="N"/>
    <x v="30"/>
    <n v="1071"/>
    <x v="0"/>
    <s v="Niederl. 3"/>
    <n v="1"/>
    <s v="Department"/>
    <s v="Supervisor"/>
    <s v="Manager"/>
    <s v="ang."/>
    <s v="W"/>
    <d v="2015-10-01T00:00:00"/>
    <m/>
    <s v=""/>
    <n v="4"/>
    <d v="1992-10-15T00:00:00"/>
    <n v="27"/>
    <s v="N"/>
    <n v="30"/>
    <n v="2.5"/>
    <n v="39"/>
    <x v="0"/>
    <n v="1"/>
    <n v="31"/>
    <n v="0"/>
    <n v="2117"/>
    <n v="464.15225000000004"/>
    <n v="0"/>
    <n v="0"/>
    <n v="0"/>
    <n v="0"/>
    <n v="0"/>
    <n v="0"/>
    <n v="0"/>
    <n v="0"/>
    <n v="0"/>
    <n v="0"/>
    <n v="0"/>
    <n v="0"/>
    <n v="26.5"/>
    <n v="0"/>
    <n v="0"/>
    <n v="0"/>
    <n v="0"/>
    <n v="5.9346750000000004"/>
    <n v="0"/>
    <n v="2.1733333333333333"/>
  </r>
  <r>
    <d v="2020-05-01T00:00:00"/>
    <x v="1"/>
    <s v="P"/>
    <s v="Active"/>
    <n v="353"/>
    <x v="352"/>
    <s v="N"/>
    <x v="10"/>
    <n v="1075"/>
    <x v="0"/>
    <s v="Niederl. 3"/>
    <n v="1"/>
    <s v="Department"/>
    <s v="Supervisor"/>
    <s v="Supervisor"/>
    <s v="ang."/>
    <s v="W"/>
    <d v="2015-10-01T00:00:00"/>
    <m/>
    <s v=""/>
    <n v="4"/>
    <d v="1971-06-16T00:00:00"/>
    <n v="48"/>
    <s v="N"/>
    <n v="30"/>
    <n v="2.5"/>
    <n v="39"/>
    <x v="0"/>
    <n v="1"/>
    <n v="31"/>
    <n v="0"/>
    <n v="2118"/>
    <n v="464.37149999999997"/>
    <n v="0"/>
    <n v="0"/>
    <n v="0"/>
    <n v="0"/>
    <n v="0"/>
    <n v="0"/>
    <n v="0"/>
    <n v="0"/>
    <n v="0"/>
    <n v="0"/>
    <n v="0"/>
    <n v="0"/>
    <n v="26.5"/>
    <n v="0"/>
    <n v="0"/>
    <n v="0"/>
    <n v="0"/>
    <n v="5.9346750000000004"/>
    <n v="0"/>
    <n v="2.1733333333333333"/>
  </r>
  <r>
    <d v="2020-05-01T00:00:00"/>
    <x v="1"/>
    <s v="P"/>
    <s v="Active"/>
    <n v="354"/>
    <x v="353"/>
    <s v="Y"/>
    <x v="16"/>
    <n v="1019"/>
    <x v="7"/>
    <s v="Niederl. 9"/>
    <n v="0.5"/>
    <s v="Department"/>
    <s v="Supervisor"/>
    <s v="Non-Mgm."/>
    <s v="ang."/>
    <s v="M"/>
    <d v="2015-10-01T00:00:00"/>
    <m/>
    <s v=""/>
    <n v="4"/>
    <d v="1966-05-02T00:00:00"/>
    <n v="53"/>
    <s v="N"/>
    <n v="30"/>
    <n v="2.5"/>
    <n v="39"/>
    <x v="0"/>
    <n v="0.5"/>
    <n v="31"/>
    <n v="0"/>
    <n v="2119"/>
    <n v="464.59075000000001"/>
    <n v="0"/>
    <n v="0"/>
    <n v="15"/>
    <n v="0"/>
    <n v="400"/>
    <n v="0"/>
    <n v="0"/>
    <n v="0"/>
    <n v="0"/>
    <n v="0"/>
    <n v="0"/>
    <n v="0"/>
    <n v="13.25"/>
    <n v="0"/>
    <n v="0"/>
    <n v="0"/>
    <n v="0"/>
    <n v="95.906587500000001"/>
    <n v="38.57"/>
    <n v="1.0866666666666667"/>
  </r>
  <r>
    <d v="2020-05-01T00:00:00"/>
    <x v="1"/>
    <s v="P"/>
    <s v="Active"/>
    <n v="354"/>
    <x v="353"/>
    <s v="Y"/>
    <x v="16"/>
    <n v="1025"/>
    <x v="6"/>
    <s v="Niederl. 10"/>
    <n v="0.5"/>
    <s v="Department"/>
    <s v="Supervisor"/>
    <s v="Non-Mgm."/>
    <s v="ang."/>
    <s v="M"/>
    <d v="2015-10-01T00:00:00"/>
    <m/>
    <s v=""/>
    <n v="4"/>
    <d v="1966-05-02T00:00:00"/>
    <n v="53"/>
    <s v="N"/>
    <n v="30"/>
    <n v="2.5"/>
    <n v="39"/>
    <x v="0"/>
    <n v="0.5"/>
    <n v="31"/>
    <n v="0"/>
    <n v="2120"/>
    <n v="464.81000000000006"/>
    <n v="0"/>
    <n v="0"/>
    <n v="15"/>
    <n v="0"/>
    <n v="400"/>
    <n v="0"/>
    <n v="0"/>
    <n v="0"/>
    <n v="0"/>
    <n v="0"/>
    <n v="0"/>
    <n v="0"/>
    <n v="13.25"/>
    <n v="0"/>
    <n v="0"/>
    <n v="0"/>
    <n v="0"/>
    <n v="95.906587500000001"/>
    <n v="38.57"/>
    <n v="1.0866666666666667"/>
  </r>
  <r>
    <d v="2020-05-01T00:00:00"/>
    <x v="1"/>
    <s v="P"/>
    <s v="Active"/>
    <n v="355"/>
    <x v="354"/>
    <s v="N"/>
    <x v="31"/>
    <n v="1028"/>
    <x v="6"/>
    <s v="Niederl. 10"/>
    <n v="1"/>
    <s v="Department"/>
    <s v="Supervisor"/>
    <s v="Non-Mgm."/>
    <s v="ang."/>
    <s v="M"/>
    <d v="2015-10-01T00:00:00"/>
    <m/>
    <s v=""/>
    <n v="4"/>
    <d v="1969-11-22T00:00:00"/>
    <n v="50"/>
    <s v="J"/>
    <n v="30"/>
    <n v="2.5"/>
    <n v="39"/>
    <x v="0"/>
    <n v="1"/>
    <n v="31"/>
    <n v="0"/>
    <n v="2121"/>
    <n v="465.02925000000005"/>
    <n v="0"/>
    <n v="0"/>
    <n v="30"/>
    <n v="0"/>
    <n v="875"/>
    <n v="0"/>
    <n v="0"/>
    <n v="0"/>
    <n v="0"/>
    <n v="0"/>
    <n v="122.36538461538461"/>
    <n v="97.212500000000006"/>
    <n v="26.5"/>
    <n v="0"/>
    <n v="0"/>
    <n v="0"/>
    <n v="0"/>
    <n v="257.78389225961541"/>
    <n v="102.41"/>
    <n v="2.1733333333333333"/>
  </r>
  <r>
    <d v="2020-05-01T00:00:00"/>
    <x v="1"/>
    <s v="P"/>
    <s v="Active"/>
    <n v="356"/>
    <x v="355"/>
    <s v="N"/>
    <x v="37"/>
    <n v="1005"/>
    <x v="1"/>
    <s v="Niederl. 1"/>
    <n v="1"/>
    <s v="Department"/>
    <s v="Supervisor"/>
    <s v="Non-Mgm."/>
    <s v="ang."/>
    <s v="M"/>
    <d v="2011-04-01T00:00:00"/>
    <m/>
    <s v=""/>
    <n v="8"/>
    <d v="1987-01-06T00:00:00"/>
    <n v="33"/>
    <s v="N"/>
    <n v="30"/>
    <n v="2.5"/>
    <n v="39"/>
    <x v="0"/>
    <n v="1"/>
    <n v="31"/>
    <n v="0"/>
    <n v="2122"/>
    <n v="465.24850000000004"/>
    <n v="0"/>
    <n v="0"/>
    <n v="0"/>
    <n v="0"/>
    <n v="0"/>
    <n v="0"/>
    <n v="0"/>
    <n v="0"/>
    <n v="0"/>
    <n v="0"/>
    <n v="0"/>
    <n v="0"/>
    <n v="26.5"/>
    <n v="0"/>
    <n v="0"/>
    <n v="0"/>
    <n v="0"/>
    <n v="5.9346750000000004"/>
    <n v="0"/>
    <n v="0"/>
  </r>
  <r>
    <d v="2020-05-01T00:00:00"/>
    <x v="1"/>
    <s v="P"/>
    <s v="Active"/>
    <n v="357"/>
    <x v="356"/>
    <s v="N"/>
    <x v="48"/>
    <n v="1073"/>
    <x v="0"/>
    <s v="Niederl. 3"/>
    <n v="1"/>
    <s v="Department"/>
    <s v="Supervisor"/>
    <s v="Non-Mgm."/>
    <s v="ang."/>
    <s v="M"/>
    <d v="2015-11-01T00:00:00"/>
    <m/>
    <s v=""/>
    <n v="4"/>
    <d v="1985-06-30T00:00:00"/>
    <n v="34"/>
    <s v="N"/>
    <n v="30"/>
    <n v="2.5"/>
    <n v="39"/>
    <x v="0"/>
    <n v="1"/>
    <n v="31"/>
    <n v="0"/>
    <n v="2123"/>
    <n v="465.46775000000002"/>
    <n v="0"/>
    <n v="0"/>
    <n v="0"/>
    <n v="0"/>
    <n v="0"/>
    <n v="0"/>
    <n v="0"/>
    <n v="0"/>
    <n v="0"/>
    <n v="0"/>
    <n v="0"/>
    <n v="0"/>
    <n v="26.5"/>
    <n v="0"/>
    <n v="0"/>
    <n v="0"/>
    <n v="0"/>
    <n v="5.9346750000000004"/>
    <n v="0"/>
    <n v="2.1733333333333333"/>
  </r>
  <r>
    <d v="2020-05-01T00:00:00"/>
    <x v="1"/>
    <s v="P"/>
    <s v="Active"/>
    <n v="358"/>
    <x v="357"/>
    <s v="N"/>
    <x v="36"/>
    <n v="1054"/>
    <x v="8"/>
    <s v="Niederl. 2"/>
    <n v="1"/>
    <s v="Department"/>
    <s v="Supervisor"/>
    <s v="Non-Mgm."/>
    <s v="ang."/>
    <s v="M"/>
    <d v="2015-11-01T00:00:00"/>
    <m/>
    <s v=""/>
    <n v="4"/>
    <d v="1973-03-31T00:00:00"/>
    <n v="46"/>
    <s v="N"/>
    <n v="30"/>
    <n v="2.5"/>
    <n v="39"/>
    <x v="0"/>
    <n v="1"/>
    <n v="31"/>
    <n v="0"/>
    <n v="2124"/>
    <n v="465.68700000000001"/>
    <n v="0"/>
    <n v="0"/>
    <n v="0"/>
    <n v="0"/>
    <n v="0"/>
    <n v="0"/>
    <n v="0"/>
    <n v="0"/>
    <n v="0"/>
    <n v="0"/>
    <n v="0"/>
    <n v="0"/>
    <n v="26.5"/>
    <n v="0"/>
    <n v="0"/>
    <n v="0"/>
    <n v="0"/>
    <n v="5.9346750000000004"/>
    <n v="0"/>
    <n v="2.1733333333333333"/>
  </r>
  <r>
    <d v="2020-05-01T00:00:00"/>
    <x v="1"/>
    <s v="P"/>
    <s v="Active"/>
    <n v="359"/>
    <x v="358"/>
    <s v="N"/>
    <x v="22"/>
    <n v="1035"/>
    <x v="5"/>
    <s v="Niederl. 5"/>
    <n v="1"/>
    <s v="Department"/>
    <s v="Supervisor"/>
    <s v="Non-Mgm."/>
    <s v="ang."/>
    <s v="M"/>
    <d v="2015-11-01T00:00:00"/>
    <m/>
    <s v=""/>
    <n v="4"/>
    <d v="1994-03-23T00:00:00"/>
    <n v="25"/>
    <s v="J"/>
    <n v="30"/>
    <n v="2.5"/>
    <n v="39"/>
    <x v="0"/>
    <n v="1"/>
    <n v="31"/>
    <n v="0"/>
    <n v="2125"/>
    <n v="465.90625"/>
    <n v="0"/>
    <n v="0"/>
    <n v="0"/>
    <n v="0"/>
    <n v="0"/>
    <n v="0"/>
    <n v="0"/>
    <n v="0"/>
    <n v="0"/>
    <n v="0"/>
    <n v="122.59615384615384"/>
    <n v="97.395833333333343"/>
    <n v="26.5"/>
    <n v="0"/>
    <n v="0"/>
    <n v="0"/>
    <n v="0"/>
    <n v="55.201880528846154"/>
    <n v="0"/>
    <n v="2.1733333333333333"/>
  </r>
  <r>
    <d v="2020-05-01T00:00:00"/>
    <x v="1"/>
    <s v="P"/>
    <s v="Active"/>
    <n v="360"/>
    <x v="359"/>
    <s v="N"/>
    <x v="5"/>
    <n v="1093"/>
    <x v="0"/>
    <s v="Niederl. 3"/>
    <n v="1"/>
    <s v="Department"/>
    <s v="Supervisor"/>
    <s v="Director"/>
    <s v="ang."/>
    <s v="M"/>
    <d v="2015-12-01T00:00:00"/>
    <m/>
    <s v=""/>
    <n v="4"/>
    <d v="1970-03-31T00:00:00"/>
    <n v="49"/>
    <s v="N"/>
    <n v="30"/>
    <n v="2.5"/>
    <n v="39"/>
    <x v="0"/>
    <n v="1"/>
    <n v="31"/>
    <n v="0"/>
    <n v="2126"/>
    <n v="466.12550000000005"/>
    <n v="0"/>
    <n v="0"/>
    <n v="0"/>
    <n v="0"/>
    <n v="0"/>
    <n v="0"/>
    <n v="0"/>
    <n v="0"/>
    <n v="0"/>
    <n v="0"/>
    <n v="0"/>
    <n v="0"/>
    <n v="26.5"/>
    <n v="0"/>
    <n v="0"/>
    <n v="0"/>
    <n v="0"/>
    <n v="5.9346750000000004"/>
    <n v="193.40099999999998"/>
    <n v="2.1733333333333333"/>
  </r>
  <r>
    <d v="2020-05-01T00:00:00"/>
    <x v="1"/>
    <s v="P"/>
    <s v="Active"/>
    <n v="361"/>
    <x v="360"/>
    <s v="N"/>
    <x v="31"/>
    <n v="1028"/>
    <x v="6"/>
    <s v="Niederl. 10"/>
    <n v="1"/>
    <s v="Department"/>
    <s v="Supervisor"/>
    <s v="Non-Mgm."/>
    <s v="ang."/>
    <s v="M"/>
    <d v="2016-01-01T00:00:00"/>
    <m/>
    <s v=""/>
    <n v="4"/>
    <d v="1958-10-04T00:00:00"/>
    <n v="61"/>
    <s v="J"/>
    <n v="30"/>
    <n v="2.5"/>
    <n v="39"/>
    <x v="0"/>
    <n v="1"/>
    <n v="31"/>
    <n v="0"/>
    <n v="2127"/>
    <n v="466.34474999999998"/>
    <n v="0"/>
    <n v="0"/>
    <n v="30"/>
    <n v="0"/>
    <n v="787.99"/>
    <n v="0"/>
    <n v="0"/>
    <n v="0"/>
    <n v="0"/>
    <n v="0"/>
    <n v="122.71153846153847"/>
    <n v="97.487500000000011"/>
    <n v="26.5"/>
    <n v="0"/>
    <n v="0"/>
    <n v="0"/>
    <n v="0"/>
    <n v="238.43711016346157"/>
    <n v="78.28"/>
    <n v="0"/>
  </r>
  <r>
    <d v="2020-05-01T00:00:00"/>
    <x v="1"/>
    <s v="P"/>
    <s v="Active"/>
    <n v="362"/>
    <x v="361"/>
    <s v="N"/>
    <x v="10"/>
    <n v="1075"/>
    <x v="0"/>
    <s v="Niederl. 3"/>
    <n v="1"/>
    <s v="Department"/>
    <s v="Supervisor"/>
    <s v="Non-Mgm."/>
    <s v="ang."/>
    <s v="M"/>
    <d v="2016-01-01T00:00:00"/>
    <m/>
    <s v=""/>
    <n v="4"/>
    <d v="1970-10-09T00:00:00"/>
    <n v="49"/>
    <s v="N"/>
    <n v="30"/>
    <n v="2.5"/>
    <n v="39"/>
    <x v="0"/>
    <n v="1"/>
    <n v="31"/>
    <n v="0"/>
    <n v="2128"/>
    <n v="466.56400000000008"/>
    <n v="0"/>
    <n v="0"/>
    <n v="0"/>
    <n v="0"/>
    <n v="0"/>
    <n v="0"/>
    <n v="0"/>
    <n v="0"/>
    <n v="0"/>
    <n v="0"/>
    <n v="0"/>
    <n v="0"/>
    <n v="26.5"/>
    <n v="0"/>
    <n v="0"/>
    <n v="0"/>
    <n v="0"/>
    <n v="5.9346750000000004"/>
    <n v="0"/>
    <n v="0"/>
  </r>
  <r>
    <d v="2020-05-01T00:00:00"/>
    <x v="1"/>
    <s v="P"/>
    <s v="Active"/>
    <n v="363"/>
    <x v="362"/>
    <s v="N"/>
    <x v="22"/>
    <n v="1035"/>
    <x v="5"/>
    <s v="Niederl. 5"/>
    <n v="1"/>
    <s v="Department"/>
    <s v="Supervisor"/>
    <s v="Non-Mgm."/>
    <s v="ang."/>
    <s v="M"/>
    <d v="2016-01-01T00:00:00"/>
    <m/>
    <s v=""/>
    <n v="4"/>
    <d v="1990-11-14T00:00:00"/>
    <n v="29"/>
    <s v="J"/>
    <n v="30"/>
    <n v="2.5"/>
    <n v="39"/>
    <x v="0"/>
    <n v="1"/>
    <n v="31"/>
    <n v="0"/>
    <n v="2129"/>
    <n v="466.78325000000001"/>
    <n v="0"/>
    <n v="0"/>
    <n v="0"/>
    <n v="0"/>
    <n v="0"/>
    <n v="0"/>
    <n v="0"/>
    <n v="0"/>
    <n v="0"/>
    <n v="0"/>
    <n v="122.82692307692308"/>
    <n v="97.579166666666666"/>
    <n v="26.5"/>
    <n v="0"/>
    <n v="0"/>
    <n v="0"/>
    <n v="0"/>
    <n v="55.294618798076925"/>
    <n v="0"/>
    <n v="0"/>
  </r>
  <r>
    <d v="2020-05-01T00:00:00"/>
    <x v="1"/>
    <s v="P"/>
    <s v="Active"/>
    <n v="364"/>
    <x v="363"/>
    <s v="N"/>
    <x v="16"/>
    <n v="1067"/>
    <x v="3"/>
    <s v="Niederl. 8"/>
    <n v="1"/>
    <s v="Department"/>
    <s v="Supervisor"/>
    <s v="Non-Mgm."/>
    <s v="ang."/>
    <s v="M"/>
    <d v="2016-02-03T00:00:00"/>
    <m/>
    <s v=""/>
    <n v="3"/>
    <d v="1988-09-08T00:00:00"/>
    <n v="31"/>
    <s v="N"/>
    <n v="30"/>
    <n v="2.5"/>
    <n v="39"/>
    <x v="0"/>
    <n v="1"/>
    <n v="31"/>
    <n v="0"/>
    <n v="2130"/>
    <n v="467.0025"/>
    <n v="0"/>
    <n v="0"/>
    <n v="0"/>
    <n v="0"/>
    <n v="0"/>
    <n v="0"/>
    <n v="0"/>
    <n v="0"/>
    <n v="0"/>
    <n v="0"/>
    <n v="0"/>
    <n v="0"/>
    <n v="26.5"/>
    <n v="0"/>
    <n v="0"/>
    <n v="0"/>
    <n v="0"/>
    <n v="5.9346750000000004"/>
    <n v="0"/>
    <n v="0"/>
  </r>
  <r>
    <d v="2020-05-01T00:00:00"/>
    <x v="1"/>
    <s v="P"/>
    <s v="Active"/>
    <n v="365"/>
    <x v="364"/>
    <s v="N"/>
    <x v="29"/>
    <n v="1079"/>
    <x v="0"/>
    <s v="Niederl. 3"/>
    <n v="1"/>
    <s v="Department"/>
    <s v="Supervisor"/>
    <s v="Non-Mgm."/>
    <s v="ang."/>
    <s v="W"/>
    <d v="2016-02-01T00:00:00"/>
    <m/>
    <s v=""/>
    <n v="3"/>
    <d v="1986-05-05T00:00:00"/>
    <n v="33"/>
    <s v="N"/>
    <n v="30"/>
    <n v="2.5"/>
    <n v="16"/>
    <x v="0"/>
    <n v="0.41025641025641024"/>
    <n v="31"/>
    <n v="0"/>
    <n v="2131"/>
    <n v="467.22175000000004"/>
    <n v="0"/>
    <n v="0"/>
    <n v="0"/>
    <n v="0"/>
    <n v="0"/>
    <n v="0"/>
    <n v="0"/>
    <n v="0"/>
    <n v="0"/>
    <n v="0"/>
    <n v="0"/>
    <n v="0"/>
    <n v="26.5"/>
    <n v="0"/>
    <n v="0"/>
    <n v="0"/>
    <n v="0"/>
    <n v="5.9346750000000004"/>
    <n v="0"/>
    <n v="0"/>
  </r>
  <r>
    <d v="2020-05-01T00:00:00"/>
    <x v="1"/>
    <s v="P"/>
    <s v="Active"/>
    <n v="366"/>
    <x v="365"/>
    <s v="N"/>
    <x v="31"/>
    <n v="1028"/>
    <x v="6"/>
    <s v="Niederl. 10"/>
    <n v="1"/>
    <s v="Department"/>
    <s v="Supervisor"/>
    <s v="Non-Mgm."/>
    <s v="ang."/>
    <s v="M"/>
    <d v="2016-02-01T00:00:00"/>
    <m/>
    <s v=""/>
    <n v="3"/>
    <d v="1961-05-19T00:00:00"/>
    <n v="58"/>
    <s v="J"/>
    <n v="30"/>
    <n v="2.5"/>
    <n v="39"/>
    <x v="0"/>
    <n v="1"/>
    <n v="31"/>
    <n v="0"/>
    <n v="2132"/>
    <n v="467.44100000000003"/>
    <n v="0"/>
    <n v="0"/>
    <n v="30"/>
    <n v="0"/>
    <n v="0"/>
    <n v="0"/>
    <n v="0"/>
    <n v="0"/>
    <n v="0"/>
    <n v="0"/>
    <n v="123"/>
    <n v="97.716666666666669"/>
    <n v="26.5"/>
    <n v="0"/>
    <n v="0"/>
    <n v="0"/>
    <n v="0"/>
    <n v="62.082672500000008"/>
    <n v="76.95"/>
    <n v="0"/>
  </r>
  <r>
    <d v="2020-05-01T00:00:00"/>
    <x v="1"/>
    <s v="P"/>
    <s v="Active"/>
    <n v="367"/>
    <x v="366"/>
    <s v="N"/>
    <x v="31"/>
    <n v="1022"/>
    <x v="7"/>
    <s v="Niederl. 9"/>
    <n v="1"/>
    <s v="Department"/>
    <s v="Supervisor"/>
    <s v="Non-Mgm."/>
    <s v="ang."/>
    <s v="M"/>
    <d v="2016-03-01T00:00:00"/>
    <m/>
    <s v=""/>
    <n v="3"/>
    <d v="1982-12-15T00:00:00"/>
    <n v="37"/>
    <s v="J"/>
    <n v="30"/>
    <n v="2.5"/>
    <n v="39"/>
    <x v="0"/>
    <n v="1"/>
    <n v="31"/>
    <n v="0"/>
    <n v="2133"/>
    <n v="467.66025000000002"/>
    <n v="0"/>
    <n v="0"/>
    <n v="30"/>
    <n v="0"/>
    <n v="875"/>
    <n v="0"/>
    <n v="0"/>
    <n v="0"/>
    <n v="0"/>
    <n v="0"/>
    <n v="123.05769230769231"/>
    <n v="97.762500000000003"/>
    <n v="26.5"/>
    <n v="0"/>
    <n v="0"/>
    <n v="0"/>
    <n v="0"/>
    <n v="258.06210706730775"/>
    <n v="113.24"/>
    <n v="0"/>
  </r>
  <r>
    <d v="2020-05-01T00:00:00"/>
    <x v="1"/>
    <s v="P"/>
    <s v="Active"/>
    <n v="368"/>
    <x v="367"/>
    <s v="N"/>
    <x v="16"/>
    <n v="1067"/>
    <x v="11"/>
    <s v="Niederl. 12"/>
    <n v="1"/>
    <s v="Department"/>
    <s v="Supervisor"/>
    <s v="Non-Mgm."/>
    <s v="ang."/>
    <s v="M"/>
    <d v="2016-03-01T00:00:00"/>
    <m/>
    <s v=""/>
    <n v="3"/>
    <d v="1962-02-04T00:00:00"/>
    <n v="57"/>
    <s v="N"/>
    <n v="30"/>
    <n v="2.5"/>
    <n v="39"/>
    <x v="0"/>
    <n v="1"/>
    <n v="31"/>
    <n v="0"/>
    <n v="2134"/>
    <n v="467.87950000000001"/>
    <n v="0"/>
    <n v="0"/>
    <n v="30"/>
    <n v="0"/>
    <n v="0"/>
    <n v="0"/>
    <n v="0"/>
    <n v="0"/>
    <n v="0"/>
    <n v="0"/>
    <n v="0"/>
    <n v="0"/>
    <n v="26.5"/>
    <n v="0"/>
    <n v="0"/>
    <n v="0"/>
    <n v="0"/>
    <n v="12.653175000000001"/>
    <n v="95"/>
    <n v="0"/>
  </r>
  <r>
    <d v="2020-05-01T00:00:00"/>
    <x v="1"/>
    <s v="P"/>
    <s v="Active"/>
    <n v="369"/>
    <x v="368"/>
    <s v="N"/>
    <x v="20"/>
    <n v="1065"/>
    <x v="10"/>
    <s v="Niederl. 11"/>
    <n v="1"/>
    <s v="Department"/>
    <s v="Supervisor"/>
    <s v="Non-Mgm."/>
    <s v="ang."/>
    <s v="W"/>
    <d v="2016-04-01T00:00:00"/>
    <m/>
    <s v=""/>
    <n v="3"/>
    <d v="1977-07-19T00:00:00"/>
    <n v="42"/>
    <s v="N"/>
    <n v="30"/>
    <n v="2.5"/>
    <n v="39"/>
    <x v="0"/>
    <n v="1"/>
    <n v="31"/>
    <n v="0"/>
    <n v="2135"/>
    <n v="468.09875"/>
    <n v="0"/>
    <n v="0"/>
    <n v="0"/>
    <n v="0"/>
    <n v="0"/>
    <n v="0"/>
    <n v="0"/>
    <n v="0"/>
    <n v="0"/>
    <n v="0"/>
    <n v="0"/>
    <n v="0"/>
    <n v="26.5"/>
    <n v="0"/>
    <n v="0"/>
    <n v="0"/>
    <n v="0"/>
    <n v="5.9346750000000004"/>
    <n v="0"/>
    <n v="0"/>
  </r>
  <r>
    <d v="2020-05-01T00:00:00"/>
    <x v="1"/>
    <s v="P"/>
    <s v="Active"/>
    <n v="370"/>
    <x v="369"/>
    <s v="Y"/>
    <x v="15"/>
    <n v="1050"/>
    <x v="3"/>
    <s v="Niederl. 8"/>
    <n v="0.5"/>
    <s v="Department"/>
    <s v="Supervisor"/>
    <s v="Non-Mgm."/>
    <s v="ang."/>
    <s v="W"/>
    <d v="2016-04-16T00:00:00"/>
    <m/>
    <s v=""/>
    <n v="3"/>
    <d v="1988-09-06T00:00:00"/>
    <n v="31"/>
    <s v="J"/>
    <n v="30"/>
    <n v="2.5"/>
    <n v="39"/>
    <x v="0"/>
    <n v="0.5"/>
    <n v="31"/>
    <n v="0"/>
    <n v="2136"/>
    <n v="468.31799999999998"/>
    <n v="0"/>
    <n v="0"/>
    <n v="0"/>
    <n v="0"/>
    <n v="0"/>
    <n v="0"/>
    <n v="0"/>
    <n v="0"/>
    <n v="0"/>
    <n v="0"/>
    <n v="123.23076923076924"/>
    <n v="97.9"/>
    <n v="13.25"/>
    <n v="0"/>
    <n v="0"/>
    <n v="0"/>
    <n v="0"/>
    <n v="52.489573269230782"/>
    <n v="0"/>
    <n v="0"/>
  </r>
  <r>
    <d v="2020-05-01T00:00:00"/>
    <x v="1"/>
    <s v="P"/>
    <s v="Active"/>
    <n v="370"/>
    <x v="369"/>
    <s v="Y"/>
    <x v="15"/>
    <n v="1057"/>
    <x v="2"/>
    <s v="Niederl. 7"/>
    <n v="0.5"/>
    <s v="Department"/>
    <s v="Supervisor"/>
    <s v="Non-Mgm."/>
    <s v="ang."/>
    <s v="W"/>
    <d v="2016-04-16T00:00:00"/>
    <m/>
    <s v=""/>
    <n v="3"/>
    <d v="1988-09-06T00:00:00"/>
    <n v="31"/>
    <s v="J"/>
    <n v="30"/>
    <n v="2.5"/>
    <n v="39"/>
    <x v="0"/>
    <n v="0.5"/>
    <n v="31"/>
    <n v="0"/>
    <n v="2137"/>
    <n v="468.53725000000003"/>
    <n v="0"/>
    <n v="0"/>
    <n v="0"/>
    <n v="0"/>
    <n v="0"/>
    <n v="0"/>
    <n v="0"/>
    <n v="0"/>
    <n v="0"/>
    <n v="0"/>
    <n v="123.28846153846155"/>
    <n v="97.94583333333334"/>
    <n v="13.25"/>
    <n v="0"/>
    <n v="0"/>
    <n v="0"/>
    <n v="0"/>
    <n v="52.512757836538462"/>
    <n v="0"/>
    <n v="0"/>
  </r>
  <r>
    <d v="2020-05-01T00:00:00"/>
    <x v="1"/>
    <s v="P"/>
    <s v="Active"/>
    <n v="371"/>
    <x v="370"/>
    <s v="N"/>
    <x v="10"/>
    <n v="1075"/>
    <x v="0"/>
    <s v="Niederl. 3"/>
    <n v="1"/>
    <s v="Department"/>
    <s v="Supervisor"/>
    <s v="Non-Mgm."/>
    <s v="ang."/>
    <s v="M"/>
    <d v="2016-04-01T00:00:00"/>
    <m/>
    <s v=""/>
    <n v="3"/>
    <d v="1989-04-11T00:00:00"/>
    <n v="30"/>
    <s v="N"/>
    <n v="30"/>
    <n v="2.5"/>
    <n v="39"/>
    <x v="0"/>
    <n v="1"/>
    <n v="31"/>
    <n v="0"/>
    <n v="2138"/>
    <n v="468.75650000000002"/>
    <n v="0"/>
    <n v="0"/>
    <n v="0"/>
    <n v="0"/>
    <n v="0"/>
    <n v="0"/>
    <n v="0"/>
    <n v="0"/>
    <n v="0"/>
    <n v="0"/>
    <n v="0"/>
    <n v="0"/>
    <n v="26.5"/>
    <n v="0"/>
    <n v="0"/>
    <n v="0"/>
    <n v="0"/>
    <n v="5.9346750000000004"/>
    <n v="0"/>
    <n v="0"/>
  </r>
  <r>
    <d v="2020-05-01T00:00:00"/>
    <x v="1"/>
    <s v="P"/>
    <s v="Active"/>
    <n v="372"/>
    <x v="371"/>
    <s v="N"/>
    <x v="17"/>
    <n v="1088"/>
    <x v="0"/>
    <s v="Niederl. 3"/>
    <n v="1"/>
    <s v="Department"/>
    <s v="Supervisor"/>
    <s v="Supervisor"/>
    <s v="ang."/>
    <s v="M"/>
    <d v="2016-04-01T00:00:00"/>
    <m/>
    <s v=""/>
    <n v="3"/>
    <d v="1964-09-17T00:00:00"/>
    <n v="55"/>
    <s v="N"/>
    <n v="30"/>
    <n v="2.5"/>
    <n v="39"/>
    <x v="0"/>
    <n v="1"/>
    <n v="31"/>
    <n v="0"/>
    <n v="2139"/>
    <n v="468.97575000000001"/>
    <n v="0"/>
    <n v="0"/>
    <n v="0"/>
    <n v="0"/>
    <n v="0"/>
    <n v="0"/>
    <n v="0"/>
    <n v="0"/>
    <n v="0"/>
    <n v="0"/>
    <n v="0"/>
    <n v="0"/>
    <n v="26.5"/>
    <n v="0"/>
    <n v="0"/>
    <n v="0"/>
    <n v="0"/>
    <n v="5.9346750000000004"/>
    <n v="0"/>
    <n v="0"/>
  </r>
  <r>
    <d v="2020-05-01T00:00:00"/>
    <x v="1"/>
    <s v="P"/>
    <s v="Active"/>
    <n v="373"/>
    <x v="372"/>
    <s v="N"/>
    <x v="30"/>
    <n v="1071"/>
    <x v="0"/>
    <s v="Niederl. 3"/>
    <n v="1"/>
    <s v="Department"/>
    <s v="Supervisor"/>
    <s v="Non-Mgm."/>
    <s v="ang."/>
    <s v="M"/>
    <d v="2016-04-01T00:00:00"/>
    <m/>
    <s v=""/>
    <n v="3"/>
    <d v="1966-05-31T00:00:00"/>
    <n v="53"/>
    <s v="N"/>
    <n v="30"/>
    <n v="2.5"/>
    <n v="39"/>
    <x v="0"/>
    <n v="1"/>
    <n v="31"/>
    <n v="0"/>
    <n v="2140"/>
    <n v="469.19500000000005"/>
    <n v="0"/>
    <n v="0"/>
    <n v="0"/>
    <n v="0"/>
    <n v="0"/>
    <n v="0"/>
    <n v="0"/>
    <n v="0"/>
    <n v="0"/>
    <n v="0"/>
    <n v="0"/>
    <n v="0"/>
    <n v="26.5"/>
    <n v="0"/>
    <n v="0"/>
    <n v="0"/>
    <n v="0"/>
    <n v="5.9346750000000004"/>
    <n v="0"/>
    <n v="0"/>
  </r>
  <r>
    <d v="2020-05-01T00:00:00"/>
    <x v="1"/>
    <s v="P"/>
    <s v="Active"/>
    <n v="374"/>
    <x v="373"/>
    <s v="N"/>
    <x v="10"/>
    <n v="1075"/>
    <x v="0"/>
    <s v="Niederl. 3"/>
    <n v="1"/>
    <s v="Department"/>
    <s v="Supervisor"/>
    <s v="Non-Mgm."/>
    <s v="ang."/>
    <s v="W"/>
    <d v="2016-04-01T00:00:00"/>
    <m/>
    <s v=""/>
    <n v="3"/>
    <d v="1982-04-05T00:00:00"/>
    <n v="37"/>
    <s v="N"/>
    <n v="30"/>
    <n v="2.5"/>
    <n v="39"/>
    <x v="0"/>
    <n v="1"/>
    <n v="31"/>
    <n v="0"/>
    <n v="2141"/>
    <n v="469.41425000000004"/>
    <n v="0"/>
    <n v="0"/>
    <n v="0"/>
    <n v="0"/>
    <n v="0"/>
    <n v="0"/>
    <n v="0"/>
    <n v="0"/>
    <n v="0"/>
    <n v="0"/>
    <n v="0"/>
    <n v="0"/>
    <n v="26.5"/>
    <n v="0"/>
    <n v="0"/>
    <n v="0"/>
    <n v="0"/>
    <n v="5.9346750000000004"/>
    <n v="0"/>
    <n v="0"/>
  </r>
  <r>
    <d v="2020-05-01T00:00:00"/>
    <x v="1"/>
    <s v="P"/>
    <s v="Active"/>
    <n v="375"/>
    <x v="374"/>
    <s v="N"/>
    <x v="16"/>
    <n v="1049"/>
    <x v="3"/>
    <s v="Niederl. 8"/>
    <n v="1"/>
    <s v="Department"/>
    <s v="Supervisor"/>
    <s v="Non-Mgm."/>
    <s v="ang."/>
    <s v="M"/>
    <d v="2016-05-01T00:00:00"/>
    <m/>
    <s v=""/>
    <n v="3"/>
    <d v="1969-11-20T00:00:00"/>
    <n v="50"/>
    <s v="J"/>
    <n v="30"/>
    <n v="2.5"/>
    <n v="39"/>
    <x v="0"/>
    <n v="1"/>
    <n v="31"/>
    <n v="0"/>
    <n v="2142"/>
    <n v="469.63350000000003"/>
    <n v="0"/>
    <n v="0"/>
    <n v="0"/>
    <n v="0"/>
    <n v="0"/>
    <n v="0"/>
    <n v="0"/>
    <n v="0"/>
    <n v="0"/>
    <n v="0"/>
    <n v="123.57692307692308"/>
    <n v="98.175000000000011"/>
    <n v="26.5"/>
    <n v="0"/>
    <n v="0"/>
    <n v="0"/>
    <n v="0"/>
    <n v="55.596018173076935"/>
    <n v="0"/>
    <n v="0"/>
  </r>
  <r>
    <d v="2020-05-01T00:00:00"/>
    <x v="1"/>
    <s v="P"/>
    <s v="Active"/>
    <n v="376"/>
    <x v="375"/>
    <s v="N"/>
    <x v="22"/>
    <n v="1060"/>
    <x v="2"/>
    <s v="Niederl. 7"/>
    <n v="1"/>
    <s v="Department"/>
    <s v="Supervisor"/>
    <s v="Non-Mgm."/>
    <s v="ang."/>
    <s v="M"/>
    <d v="2016-05-01T00:00:00"/>
    <m/>
    <s v=""/>
    <n v="3"/>
    <d v="1987-08-20T00:00:00"/>
    <n v="32"/>
    <s v="J"/>
    <n v="30"/>
    <n v="2.5"/>
    <n v="39"/>
    <x v="0"/>
    <n v="1"/>
    <n v="31"/>
    <n v="0"/>
    <n v="2143"/>
    <n v="469.85275000000001"/>
    <n v="0"/>
    <n v="0"/>
    <n v="0"/>
    <n v="0"/>
    <n v="0"/>
    <n v="0"/>
    <n v="0"/>
    <n v="0"/>
    <n v="0"/>
    <n v="0"/>
    <n v="123.63461538461539"/>
    <n v="98.220833333333346"/>
    <n v="26.5"/>
    <n v="0"/>
    <n v="0"/>
    <n v="0"/>
    <n v="0"/>
    <n v="55.619202740384615"/>
    <n v="0"/>
    <n v="0"/>
  </r>
  <r>
    <d v="2020-05-01T00:00:00"/>
    <x v="1"/>
    <s v="P"/>
    <s v="Active"/>
    <n v="377"/>
    <x v="376"/>
    <s v="N"/>
    <x v="22"/>
    <n v="1041"/>
    <x v="4"/>
    <s v="Niederl. 6"/>
    <n v="1"/>
    <s v="Department"/>
    <s v="Supervisor"/>
    <s v="Non-Mgm."/>
    <s v="ang."/>
    <s v="M"/>
    <d v="2016-05-01T00:00:00"/>
    <m/>
    <s v=""/>
    <n v="3"/>
    <d v="1979-04-09T00:00:00"/>
    <n v="40"/>
    <s v="J"/>
    <n v="30"/>
    <n v="2.5"/>
    <n v="39"/>
    <x v="0"/>
    <n v="1"/>
    <n v="31"/>
    <n v="0"/>
    <n v="2144"/>
    <n v="470.072"/>
    <n v="0"/>
    <n v="0"/>
    <n v="0"/>
    <n v="0"/>
    <n v="0"/>
    <n v="0"/>
    <n v="0"/>
    <n v="0"/>
    <n v="0"/>
    <n v="0"/>
    <n v="123.69230769230771"/>
    <n v="98.266666666666666"/>
    <n v="26.5"/>
    <n v="0"/>
    <n v="0"/>
    <n v="0"/>
    <n v="0"/>
    <n v="55.642387307692317"/>
    <n v="0"/>
    <n v="0"/>
  </r>
  <r>
    <d v="2020-05-01T00:00:00"/>
    <x v="1"/>
    <s v="P"/>
    <s v="Active"/>
    <n v="378"/>
    <x v="377"/>
    <s v="N"/>
    <x v="22"/>
    <n v="1047"/>
    <x v="9"/>
    <s v="Niederl. 4"/>
    <n v="1"/>
    <s v="Department"/>
    <s v="Supervisor"/>
    <s v="Non-Mgm."/>
    <s v="ang."/>
    <s v="M"/>
    <d v="2016-05-01T00:00:00"/>
    <m/>
    <s v=""/>
    <n v="3"/>
    <d v="1973-04-13T00:00:00"/>
    <n v="46"/>
    <s v="J"/>
    <n v="30"/>
    <n v="2.5"/>
    <n v="39"/>
    <x v="0"/>
    <n v="1"/>
    <n v="31"/>
    <n v="0"/>
    <n v="2145"/>
    <n v="470.29124999999999"/>
    <n v="0"/>
    <n v="0"/>
    <n v="0"/>
    <n v="0"/>
    <n v="0"/>
    <n v="0"/>
    <n v="0"/>
    <n v="0"/>
    <n v="0"/>
    <n v="0"/>
    <n v="123.75"/>
    <n v="98.312500000000014"/>
    <n v="26.5"/>
    <n v="0"/>
    <n v="0"/>
    <n v="0"/>
    <n v="0"/>
    <n v="55.665571875000005"/>
    <n v="0"/>
    <n v="0"/>
  </r>
  <r>
    <d v="2020-05-01T00:00:00"/>
    <x v="1"/>
    <s v="P"/>
    <s v="Active"/>
    <n v="379"/>
    <x v="378"/>
    <s v="N"/>
    <x v="24"/>
    <n v="1081"/>
    <x v="0"/>
    <s v="Niederl. 3"/>
    <n v="1"/>
    <s v="Department"/>
    <s v="Supervisor"/>
    <s v="Director"/>
    <s v="ang."/>
    <s v="M"/>
    <d v="2016-05-01T00:00:00"/>
    <m/>
    <s v=""/>
    <n v="3"/>
    <d v="1965-11-26T00:00:00"/>
    <n v="54"/>
    <s v="N"/>
    <n v="30"/>
    <n v="2.5"/>
    <n v="39"/>
    <x v="0"/>
    <n v="1"/>
    <n v="31"/>
    <n v="0"/>
    <n v="2146"/>
    <n v="470.51049999999998"/>
    <n v="0"/>
    <n v="0"/>
    <n v="0"/>
    <n v="0"/>
    <n v="0"/>
    <n v="0"/>
    <n v="0"/>
    <n v="0"/>
    <n v="0"/>
    <n v="0"/>
    <n v="0"/>
    <n v="0"/>
    <n v="26.5"/>
    <n v="0"/>
    <n v="0"/>
    <n v="0"/>
    <n v="0"/>
    <n v="5.9346750000000004"/>
    <n v="325.05200000000002"/>
    <n v="0"/>
  </r>
  <r>
    <d v="2020-05-01T00:00:00"/>
    <x v="1"/>
    <s v="P"/>
    <s v="Active"/>
    <n v="380"/>
    <x v="379"/>
    <s v="N"/>
    <x v="15"/>
    <n v="1038"/>
    <x v="4"/>
    <s v="Niederl. 6"/>
    <n v="1"/>
    <s v="Department"/>
    <s v="Supervisor"/>
    <s v="Non-Mgm."/>
    <s v="ang."/>
    <s v="W"/>
    <d v="2016-06-15T00:00:00"/>
    <m/>
    <s v=""/>
    <n v="3"/>
    <d v="1963-12-28T00:00:00"/>
    <n v="56"/>
    <s v="J"/>
    <n v="30"/>
    <n v="2.5"/>
    <n v="39"/>
    <x v="0"/>
    <n v="1"/>
    <n v="31"/>
    <n v="0"/>
    <n v="2147"/>
    <n v="470.72975000000002"/>
    <n v="0"/>
    <n v="0"/>
    <n v="0"/>
    <n v="0"/>
    <n v="0"/>
    <n v="0"/>
    <n v="0"/>
    <n v="0"/>
    <n v="0"/>
    <n v="0"/>
    <n v="123.86538461538461"/>
    <n v="98.404166666666669"/>
    <n v="26.5"/>
    <n v="0"/>
    <n v="0"/>
    <n v="0"/>
    <n v="0"/>
    <n v="55.711941009615387"/>
    <n v="0"/>
    <n v="0"/>
  </r>
  <r>
    <d v="2020-05-01T00:00:00"/>
    <x v="1"/>
    <s v="P"/>
    <s v="Active"/>
    <n v="381"/>
    <x v="380"/>
    <s v="N"/>
    <x v="21"/>
    <n v="1086"/>
    <x v="0"/>
    <s v="Niederl. 3"/>
    <n v="1"/>
    <s v="Department"/>
    <s v="Supervisor"/>
    <s v="Non-Mgm."/>
    <s v="ang."/>
    <s v="M"/>
    <d v="2016-06-01T00:00:00"/>
    <m/>
    <s v=""/>
    <n v="3"/>
    <d v="1962-04-10T00:00:00"/>
    <n v="57"/>
    <s v="N"/>
    <n v="30"/>
    <n v="2.5"/>
    <n v="39"/>
    <x v="0"/>
    <n v="1"/>
    <n v="31"/>
    <n v="0"/>
    <n v="2148"/>
    <n v="470.94900000000001"/>
    <n v="0"/>
    <n v="0"/>
    <n v="0"/>
    <n v="0"/>
    <n v="0"/>
    <n v="0"/>
    <n v="0"/>
    <n v="0"/>
    <n v="0"/>
    <n v="0"/>
    <n v="0"/>
    <n v="0"/>
    <n v="26.5"/>
    <n v="0"/>
    <n v="0"/>
    <n v="0"/>
    <n v="0"/>
    <n v="5.9346750000000004"/>
    <n v="0"/>
    <n v="0"/>
  </r>
  <r>
    <d v="2020-05-01T00:00:00"/>
    <x v="1"/>
    <s v="P"/>
    <s v="Active"/>
    <n v="382"/>
    <x v="381"/>
    <s v="N"/>
    <x v="22"/>
    <n v="1060"/>
    <x v="2"/>
    <s v="Niederl. 7"/>
    <n v="1"/>
    <s v="Department"/>
    <s v="Supervisor"/>
    <s v="Non-Mgm."/>
    <s v="ang."/>
    <s v="M"/>
    <d v="2016-06-01T00:00:00"/>
    <m/>
    <s v=""/>
    <n v="3"/>
    <d v="1967-11-12T00:00:00"/>
    <n v="52"/>
    <s v="J"/>
    <n v="30"/>
    <n v="2.5"/>
    <n v="39"/>
    <x v="0"/>
    <n v="1"/>
    <n v="31"/>
    <n v="0"/>
    <n v="2149"/>
    <n v="471.16825000000006"/>
    <n v="0"/>
    <n v="0"/>
    <n v="0"/>
    <n v="0"/>
    <n v="0"/>
    <n v="0"/>
    <n v="0"/>
    <n v="0"/>
    <n v="0"/>
    <n v="0"/>
    <n v="123.98076923076924"/>
    <n v="98.495833333333351"/>
    <n v="26.5"/>
    <n v="0"/>
    <n v="0"/>
    <n v="0"/>
    <n v="0"/>
    <n v="55.758310144230776"/>
    <n v="0"/>
    <n v="0"/>
  </r>
  <r>
    <d v="2020-05-01T00:00:00"/>
    <x v="1"/>
    <s v="P"/>
    <s v="Active"/>
    <n v="383"/>
    <x v="382"/>
    <s v="N"/>
    <x v="24"/>
    <n v="1081"/>
    <x v="0"/>
    <s v="Niederl. 3"/>
    <n v="1"/>
    <s v="Department"/>
    <s v="Supervisor"/>
    <s v="Non-Mgm."/>
    <s v="ang."/>
    <s v="W"/>
    <d v="2016-07-01T00:00:00"/>
    <m/>
    <s v=""/>
    <n v="3"/>
    <d v="1987-05-04T00:00:00"/>
    <n v="32"/>
    <s v="N"/>
    <n v="30"/>
    <n v="2.5"/>
    <n v="39"/>
    <x v="0"/>
    <n v="1"/>
    <n v="31"/>
    <n v="0"/>
    <n v="2150"/>
    <n v="471.38750000000005"/>
    <n v="0"/>
    <n v="0"/>
    <n v="0"/>
    <n v="0"/>
    <n v="0"/>
    <n v="0"/>
    <n v="0"/>
    <n v="0"/>
    <n v="0"/>
    <n v="0"/>
    <n v="0"/>
    <n v="0"/>
    <n v="26.5"/>
    <n v="0"/>
    <n v="0"/>
    <n v="0"/>
    <n v="0"/>
    <n v="5.9346750000000004"/>
    <n v="0"/>
    <n v="0"/>
  </r>
  <r>
    <d v="2020-05-01T00:00:00"/>
    <x v="1"/>
    <s v="P"/>
    <s v="Active"/>
    <n v="384"/>
    <x v="383"/>
    <s v="N"/>
    <x v="31"/>
    <n v="1046"/>
    <x v="9"/>
    <s v="Niederl. 4"/>
    <n v="1"/>
    <s v="Department"/>
    <s v="Supervisor"/>
    <s v="Non-Mgm."/>
    <s v="ang."/>
    <s v="M"/>
    <d v="2016-07-01T00:00:00"/>
    <m/>
    <s v=""/>
    <n v="3"/>
    <d v="1972-09-01T00:00:00"/>
    <n v="47"/>
    <s v="J"/>
    <n v="30"/>
    <n v="2.5"/>
    <n v="39"/>
    <x v="0"/>
    <n v="1"/>
    <n v="31"/>
    <n v="0"/>
    <n v="2151"/>
    <n v="471.60675000000003"/>
    <n v="0"/>
    <n v="0"/>
    <n v="30"/>
    <n v="0"/>
    <n v="0"/>
    <n v="0"/>
    <n v="0"/>
    <n v="0"/>
    <n v="0"/>
    <n v="0"/>
    <n v="124.09615384615385"/>
    <n v="98.587500000000006"/>
    <n v="26.5"/>
    <n v="0"/>
    <n v="0"/>
    <n v="0"/>
    <n v="0"/>
    <n v="62.523179278846172"/>
    <n v="80.94"/>
    <n v="0"/>
  </r>
  <r>
    <d v="2020-05-01T00:00:00"/>
    <x v="1"/>
    <s v="P"/>
    <s v="Active"/>
    <n v="385"/>
    <x v="384"/>
    <s v="N"/>
    <x v="26"/>
    <n v="1091"/>
    <x v="0"/>
    <s v="Niederl. 3"/>
    <n v="1"/>
    <s v="Department"/>
    <s v="Supervisor"/>
    <s v="Non-Mgm."/>
    <s v="ang."/>
    <s v="W"/>
    <d v="2016-07-01T00:00:00"/>
    <m/>
    <s v=""/>
    <n v="3"/>
    <d v="1988-08-29T00:00:00"/>
    <n v="31"/>
    <s v="N"/>
    <n v="30"/>
    <n v="2.5"/>
    <n v="39"/>
    <x v="0"/>
    <n v="1"/>
    <n v="31"/>
    <n v="0"/>
    <n v="2152"/>
    <n v="471.82600000000002"/>
    <n v="0"/>
    <n v="0"/>
    <n v="0"/>
    <n v="0"/>
    <n v="0"/>
    <n v="0"/>
    <n v="0"/>
    <n v="0"/>
    <n v="0"/>
    <n v="0"/>
    <n v="0"/>
    <n v="0"/>
    <n v="26.5"/>
    <n v="0"/>
    <n v="0"/>
    <n v="0"/>
    <n v="0"/>
    <n v="5.9346750000000004"/>
    <n v="0"/>
    <n v="0"/>
  </r>
  <r>
    <d v="2020-05-01T00:00:00"/>
    <x v="1"/>
    <s v="P"/>
    <s v="Active"/>
    <n v="386"/>
    <x v="385"/>
    <s v="N"/>
    <x v="46"/>
    <n v="1008"/>
    <x v="1"/>
    <s v="Niederl. 1"/>
    <n v="1"/>
    <s v="Department"/>
    <s v="Supervisor"/>
    <s v="Manager"/>
    <s v="ang."/>
    <s v="M"/>
    <d v="2016-07-01T00:00:00"/>
    <m/>
    <s v=""/>
    <n v="3"/>
    <d v="1979-07-12T00:00:00"/>
    <n v="40"/>
    <s v="N"/>
    <n v="30"/>
    <n v="2.5"/>
    <n v="39"/>
    <x v="0"/>
    <n v="1"/>
    <n v="31"/>
    <n v="0"/>
    <n v="2153"/>
    <n v="472.04525000000001"/>
    <n v="0"/>
    <n v="0"/>
    <n v="0"/>
    <n v="0"/>
    <n v="0"/>
    <n v="0"/>
    <n v="0"/>
    <n v="0"/>
    <n v="0"/>
    <n v="0"/>
    <n v="0"/>
    <n v="0"/>
    <n v="26.5"/>
    <n v="0"/>
    <n v="0"/>
    <n v="0"/>
    <n v="0"/>
    <n v="5.9346750000000004"/>
    <n v="0"/>
    <n v="0"/>
  </r>
  <r>
    <d v="2020-05-01T00:00:00"/>
    <x v="1"/>
    <s v="P"/>
    <s v="Active"/>
    <n v="387"/>
    <x v="386"/>
    <s v="N"/>
    <x v="22"/>
    <n v="1041"/>
    <x v="4"/>
    <s v="Niederl. 6"/>
    <n v="1"/>
    <s v="Department"/>
    <s v="Supervisor"/>
    <s v="Non-Mgm."/>
    <s v="ang."/>
    <s v="M"/>
    <d v="2016-07-01T00:00:00"/>
    <m/>
    <s v=""/>
    <n v="3"/>
    <d v="1972-02-27T00:00:00"/>
    <n v="47"/>
    <s v="J"/>
    <n v="30"/>
    <n v="2.5"/>
    <n v="39"/>
    <x v="0"/>
    <n v="1"/>
    <n v="31"/>
    <n v="0"/>
    <n v="2154"/>
    <n v="472.2645"/>
    <n v="0"/>
    <n v="0"/>
    <n v="0"/>
    <n v="0"/>
    <n v="0"/>
    <n v="0"/>
    <n v="0"/>
    <n v="0"/>
    <n v="0"/>
    <n v="0"/>
    <n v="124.26923076923077"/>
    <n v="98.725000000000009"/>
    <n v="26.5"/>
    <n v="0"/>
    <n v="0"/>
    <n v="0"/>
    <n v="0"/>
    <n v="55.874232980769243"/>
    <n v="0"/>
    <n v="0"/>
  </r>
  <r>
    <d v="2020-05-01T00:00:00"/>
    <x v="1"/>
    <s v="P"/>
    <s v="Active"/>
    <n v="388"/>
    <x v="387"/>
    <s v="N"/>
    <x v="9"/>
    <n v="1087"/>
    <x v="0"/>
    <s v="Niederl. 3"/>
    <n v="1"/>
    <s v="Department"/>
    <s v="Supervisor"/>
    <s v="Non-Mgm."/>
    <s v="ang."/>
    <s v="M"/>
    <d v="2016-07-01T00:00:00"/>
    <m/>
    <s v=""/>
    <n v="3"/>
    <d v="1976-09-16T00:00:00"/>
    <n v="43"/>
    <s v="N"/>
    <n v="30"/>
    <n v="2.5"/>
    <n v="39"/>
    <x v="0"/>
    <n v="1"/>
    <n v="31"/>
    <n v="0"/>
    <n v="2155"/>
    <n v="472.48374999999999"/>
    <n v="0"/>
    <n v="0"/>
    <n v="0"/>
    <n v="0"/>
    <n v="0"/>
    <n v="0"/>
    <n v="0"/>
    <n v="0"/>
    <n v="0"/>
    <n v="0"/>
    <n v="0"/>
    <n v="0"/>
    <n v="26.5"/>
    <n v="0"/>
    <n v="0"/>
    <n v="0"/>
    <n v="0"/>
    <n v="5.9346750000000004"/>
    <n v="0"/>
    <n v="0"/>
  </r>
  <r>
    <d v="2020-05-01T00:00:00"/>
    <x v="1"/>
    <s v="P"/>
    <s v="Active"/>
    <n v="389"/>
    <x v="388"/>
    <s v="N"/>
    <x v="50"/>
    <n v="1069"/>
    <x v="0"/>
    <s v="Niederl. 3"/>
    <n v="1"/>
    <s v="Department"/>
    <s v="Supervisor"/>
    <s v="Non-Mgm."/>
    <s v="ang."/>
    <s v="W"/>
    <d v="2016-08-16T00:00:00"/>
    <m/>
    <s v=""/>
    <n v="3"/>
    <d v="1991-04-16T00:00:00"/>
    <n v="28"/>
    <s v="N"/>
    <n v="30"/>
    <n v="2.5"/>
    <n v="39"/>
    <x v="0"/>
    <n v="1"/>
    <n v="31"/>
    <n v="0"/>
    <n v="2156"/>
    <n v="472.70300000000003"/>
    <n v="0"/>
    <n v="0"/>
    <n v="0"/>
    <n v="0"/>
    <n v="0"/>
    <n v="0"/>
    <n v="0"/>
    <n v="0"/>
    <n v="0"/>
    <n v="0"/>
    <n v="0"/>
    <n v="0"/>
    <n v="26.5"/>
    <n v="0"/>
    <n v="0"/>
    <n v="0"/>
    <n v="0"/>
    <n v="5.9346750000000004"/>
    <n v="0"/>
    <n v="0"/>
  </r>
  <r>
    <d v="2020-05-01T00:00:00"/>
    <x v="1"/>
    <s v="P"/>
    <s v="Active"/>
    <n v="390"/>
    <x v="389"/>
    <s v="N"/>
    <x v="9"/>
    <n v="1087"/>
    <x v="0"/>
    <s v="Niederl. 3"/>
    <n v="1"/>
    <s v="Department"/>
    <s v="Supervisor"/>
    <s v="Non-Mgm."/>
    <s v="ang."/>
    <s v="M"/>
    <d v="2016-08-01T00:00:00"/>
    <m/>
    <s v=""/>
    <n v="3"/>
    <d v="1982-11-28T00:00:00"/>
    <n v="37"/>
    <s v="N"/>
    <n v="30"/>
    <n v="2.5"/>
    <n v="39"/>
    <x v="0"/>
    <n v="1"/>
    <n v="31"/>
    <n v="0"/>
    <n v="2157"/>
    <n v="472.92225000000002"/>
    <n v="0"/>
    <n v="0"/>
    <n v="0"/>
    <n v="0"/>
    <n v="0"/>
    <n v="0"/>
    <n v="0"/>
    <n v="0"/>
    <n v="0"/>
    <n v="0"/>
    <n v="0"/>
    <n v="0"/>
    <n v="26.5"/>
    <n v="0"/>
    <n v="0"/>
    <n v="0"/>
    <n v="0"/>
    <n v="5.9346750000000004"/>
    <n v="0"/>
    <n v="0"/>
  </r>
  <r>
    <d v="2020-05-01T00:00:00"/>
    <x v="1"/>
    <s v="P"/>
    <s v="Active"/>
    <n v="391"/>
    <x v="390"/>
    <s v="N"/>
    <x v="20"/>
    <n v="1039"/>
    <x v="4"/>
    <s v="Niederl. 6"/>
    <n v="1"/>
    <s v="Department"/>
    <s v="Supervisor"/>
    <s v="Non-Mgm."/>
    <s v="ang."/>
    <s v="W"/>
    <d v="2019-06-14T00:00:00"/>
    <d v="2020-06-13T00:00:00"/>
    <s v=""/>
    <n v="0"/>
    <d v="1996-04-13T00:00:00"/>
    <n v="23"/>
    <s v="J"/>
    <n v="30"/>
    <n v="2.5"/>
    <n v="39"/>
    <x v="0"/>
    <n v="1"/>
    <n v="31"/>
    <n v="0"/>
    <n v="2158"/>
    <n v="473.14150000000006"/>
    <n v="0"/>
    <n v="0"/>
    <n v="0"/>
    <n v="0"/>
    <n v="0"/>
    <n v="0"/>
    <n v="0"/>
    <n v="0"/>
    <n v="0"/>
    <n v="0"/>
    <n v="124.50000000000001"/>
    <n v="98.908333333333346"/>
    <n v="26.5"/>
    <n v="0"/>
    <n v="0"/>
    <n v="0"/>
    <n v="0"/>
    <n v="55.966971250000007"/>
    <n v="0"/>
    <n v="0"/>
  </r>
  <r>
    <d v="2020-05-01T00:00:00"/>
    <x v="1"/>
    <s v="P"/>
    <s v="Active"/>
    <n v="392"/>
    <x v="391"/>
    <s v="N"/>
    <x v="22"/>
    <n v="1041"/>
    <x v="4"/>
    <s v="Niederl. 6"/>
    <n v="1"/>
    <s v="Department"/>
    <s v="Supervisor"/>
    <s v="Non-Mgm."/>
    <s v="ang."/>
    <s v="M"/>
    <d v="2016-08-01T00:00:00"/>
    <m/>
    <s v=""/>
    <n v="3"/>
    <d v="1968-04-16T00:00:00"/>
    <n v="51"/>
    <s v="J"/>
    <n v="30"/>
    <n v="2.5"/>
    <n v="39"/>
    <x v="0"/>
    <n v="1"/>
    <n v="31"/>
    <n v="0"/>
    <n v="2159"/>
    <n v="473.36075000000005"/>
    <n v="0"/>
    <n v="0"/>
    <n v="0"/>
    <n v="0"/>
    <n v="0"/>
    <n v="0"/>
    <n v="0"/>
    <n v="0"/>
    <n v="0"/>
    <n v="0"/>
    <n v="124.55769230769231"/>
    <n v="98.954166666666666"/>
    <n v="26.5"/>
    <n v="0"/>
    <n v="0"/>
    <n v="0"/>
    <n v="0"/>
    <n v="55.990155817307695"/>
    <n v="0"/>
    <n v="0"/>
  </r>
  <r>
    <d v="2020-05-01T00:00:00"/>
    <x v="1"/>
    <s v="P"/>
    <s v="Active"/>
    <n v="393"/>
    <x v="392"/>
    <s v="N"/>
    <x v="50"/>
    <n v="1069"/>
    <x v="0"/>
    <s v="Niederl. 3"/>
    <n v="1"/>
    <s v="Department"/>
    <s v="Supervisor"/>
    <s v="Non-Mgm."/>
    <s v="ang."/>
    <s v="M"/>
    <d v="2016-08-01T00:00:00"/>
    <m/>
    <s v=""/>
    <n v="3"/>
    <d v="1983-09-24T00:00:00"/>
    <n v="36"/>
    <s v="N"/>
    <n v="30"/>
    <n v="2.5"/>
    <n v="39"/>
    <x v="0"/>
    <n v="1"/>
    <n v="31"/>
    <n v="0"/>
    <n v="2160"/>
    <n v="473.58000000000004"/>
    <n v="0"/>
    <n v="0"/>
    <n v="0"/>
    <n v="0"/>
    <n v="0"/>
    <n v="0"/>
    <n v="0"/>
    <n v="0"/>
    <n v="0"/>
    <n v="0"/>
    <n v="0"/>
    <n v="0"/>
    <n v="26.5"/>
    <n v="0"/>
    <n v="0"/>
    <n v="0"/>
    <n v="0"/>
    <n v="5.9346750000000004"/>
    <n v="0"/>
    <n v="0"/>
  </r>
  <r>
    <d v="2020-05-01T00:00:00"/>
    <x v="1"/>
    <s v="P"/>
    <s v="Active"/>
    <n v="394"/>
    <x v="393"/>
    <s v="N"/>
    <x v="36"/>
    <n v="1054"/>
    <x v="8"/>
    <s v="Niederl. 2"/>
    <n v="1"/>
    <s v="Department"/>
    <s v="Supervisor"/>
    <s v="Non-Mgm."/>
    <s v="ang."/>
    <s v="M"/>
    <d v="2016-08-01T00:00:00"/>
    <m/>
    <s v=""/>
    <n v="3"/>
    <d v="1989-01-16T00:00:00"/>
    <n v="31"/>
    <s v="N"/>
    <n v="30"/>
    <n v="2.5"/>
    <n v="39"/>
    <x v="0"/>
    <n v="1"/>
    <n v="31"/>
    <n v="0"/>
    <n v="2161"/>
    <n v="473.79925000000003"/>
    <n v="0"/>
    <n v="0"/>
    <n v="0"/>
    <n v="0"/>
    <n v="0"/>
    <n v="0"/>
    <n v="0"/>
    <n v="0"/>
    <n v="0"/>
    <n v="0"/>
    <n v="0"/>
    <n v="0"/>
    <n v="26.5"/>
    <n v="0"/>
    <n v="0"/>
    <n v="0"/>
    <n v="0"/>
    <n v="5.9346750000000004"/>
    <n v="0"/>
    <n v="0"/>
  </r>
  <r>
    <d v="2020-05-01T00:00:00"/>
    <x v="1"/>
    <s v="P"/>
    <s v="Active"/>
    <n v="395"/>
    <x v="394"/>
    <s v="N"/>
    <x v="22"/>
    <n v="1029"/>
    <x v="6"/>
    <s v="Niederl. 10"/>
    <n v="1"/>
    <s v="Department"/>
    <s v="Supervisor"/>
    <s v="Non-Mgm."/>
    <s v="ang."/>
    <s v="M"/>
    <d v="2016-08-01T00:00:00"/>
    <m/>
    <s v=""/>
    <n v="3"/>
    <d v="1982-06-12T00:00:00"/>
    <n v="37"/>
    <s v="J"/>
    <n v="35"/>
    <n v="2.9166666666666665"/>
    <n v="39"/>
    <x v="0"/>
    <n v="1"/>
    <n v="31"/>
    <n v="0"/>
    <n v="2162"/>
    <n v="474.01850000000002"/>
    <n v="0"/>
    <n v="0"/>
    <n v="0"/>
    <n v="0"/>
    <n v="0"/>
    <n v="0"/>
    <n v="0"/>
    <n v="0"/>
    <n v="0"/>
    <n v="0"/>
    <n v="145.51923076923077"/>
    <n v="99.091666666666669"/>
    <n v="26.5"/>
    <n v="0"/>
    <n v="0"/>
    <n v="0"/>
    <n v="0"/>
    <n v="60.715285480769225"/>
    <n v="0"/>
    <n v="0"/>
  </r>
  <r>
    <d v="2020-05-01T00:00:00"/>
    <x v="1"/>
    <s v="P"/>
    <s v="Active"/>
    <n v="396"/>
    <x v="395"/>
    <s v="N"/>
    <x v="50"/>
    <n v="1069"/>
    <x v="0"/>
    <s v="Niederl. 3"/>
    <n v="1"/>
    <s v="Department"/>
    <s v="Supervisor"/>
    <s v="Non-Mgm."/>
    <s v="ang."/>
    <s v="W"/>
    <d v="2016-08-01T00:00:00"/>
    <m/>
    <s v=""/>
    <n v="3"/>
    <d v="1981-04-13T00:00:00"/>
    <n v="38"/>
    <s v="N"/>
    <n v="30"/>
    <n v="2.5"/>
    <n v="39"/>
    <x v="0"/>
    <n v="1"/>
    <n v="31"/>
    <n v="0"/>
    <n v="2163"/>
    <n v="474.23775000000001"/>
    <n v="0"/>
    <n v="0"/>
    <n v="0"/>
    <n v="0"/>
    <n v="0"/>
    <n v="0"/>
    <n v="0"/>
    <n v="0"/>
    <n v="0"/>
    <n v="0"/>
    <n v="0"/>
    <n v="0"/>
    <n v="26.5"/>
    <n v="0"/>
    <n v="0"/>
    <n v="0"/>
    <n v="0"/>
    <n v="5.9346750000000004"/>
    <n v="0"/>
    <n v="0"/>
  </r>
  <r>
    <d v="2020-05-01T00:00:00"/>
    <x v="1"/>
    <s v="P"/>
    <s v="Active"/>
    <n v="397"/>
    <x v="396"/>
    <s v="N"/>
    <x v="22"/>
    <n v="1047"/>
    <x v="9"/>
    <s v="Niederl. 4"/>
    <n v="1"/>
    <s v="Department"/>
    <s v="Supervisor"/>
    <s v="Non-Mgm."/>
    <s v="ang."/>
    <s v="M"/>
    <d v="2016-09-01T00:00:00"/>
    <m/>
    <s v=""/>
    <n v="3"/>
    <d v="1993-07-28T00:00:00"/>
    <n v="26"/>
    <s v="J"/>
    <n v="30"/>
    <n v="2.5"/>
    <n v="39"/>
    <x v="0"/>
    <n v="1"/>
    <n v="31"/>
    <n v="0"/>
    <n v="2164"/>
    <n v="474.45699999999999"/>
    <n v="0"/>
    <n v="0"/>
    <n v="0"/>
    <n v="0"/>
    <n v="0"/>
    <n v="0"/>
    <n v="0"/>
    <n v="0"/>
    <n v="0"/>
    <n v="0"/>
    <n v="124.84615384615385"/>
    <n v="99.183333333333351"/>
    <n v="26.5"/>
    <n v="0"/>
    <n v="0"/>
    <n v="0"/>
    <n v="0"/>
    <n v="56.106078653846161"/>
    <n v="0"/>
    <n v="0"/>
  </r>
  <r>
    <d v="2020-05-01T00:00:00"/>
    <x v="1"/>
    <s v="P"/>
    <s v="Active"/>
    <n v="398"/>
    <x v="397"/>
    <s v="N"/>
    <x v="31"/>
    <n v="1040"/>
    <x v="4"/>
    <s v="Niederl. 6"/>
    <n v="1"/>
    <s v="Department"/>
    <s v="Supervisor"/>
    <s v="Non-Mgm."/>
    <s v="ang."/>
    <s v="M"/>
    <d v="2016-09-01T00:00:00"/>
    <m/>
    <s v=""/>
    <n v="3"/>
    <d v="1982-03-22T00:00:00"/>
    <n v="37"/>
    <s v="J"/>
    <n v="30"/>
    <n v="2.5"/>
    <n v="39"/>
    <x v="0"/>
    <n v="1"/>
    <n v="31"/>
    <n v="0"/>
    <n v="2165"/>
    <n v="474.67625000000004"/>
    <n v="0"/>
    <n v="0"/>
    <n v="30"/>
    <n v="0"/>
    <n v="749.22"/>
    <n v="0"/>
    <n v="0"/>
    <n v="0"/>
    <n v="0"/>
    <n v="0"/>
    <n v="124.90384615384616"/>
    <n v="99.229166666666671"/>
    <n v="26.5"/>
    <n v="0"/>
    <n v="0"/>
    <n v="0"/>
    <n v="0"/>
    <n v="230.6355822211539"/>
    <n v="77.52"/>
    <n v="0"/>
  </r>
  <r>
    <d v="2020-05-01T00:00:00"/>
    <x v="1"/>
    <s v="P"/>
    <s v="Active"/>
    <n v="399"/>
    <x v="398"/>
    <s v="N"/>
    <x v="23"/>
    <n v="1068"/>
    <x v="0"/>
    <s v="Niederl. 3"/>
    <n v="1"/>
    <s v="Department"/>
    <s v="Supervisor"/>
    <s v="Non-Mgm."/>
    <s v="ang."/>
    <s v="W"/>
    <d v="2016-09-01T00:00:00"/>
    <m/>
    <s v=""/>
    <n v="3"/>
    <d v="1981-11-19T00:00:00"/>
    <n v="38"/>
    <s v="N"/>
    <n v="30"/>
    <n v="2.5"/>
    <n v="39"/>
    <x v="0"/>
    <n v="1"/>
    <n v="31"/>
    <n v="0"/>
    <n v="2166"/>
    <n v="474.89550000000003"/>
    <n v="0"/>
    <n v="0"/>
    <n v="0"/>
    <n v="0"/>
    <n v="0"/>
    <n v="0"/>
    <n v="0"/>
    <n v="0"/>
    <n v="0"/>
    <n v="0"/>
    <n v="0"/>
    <n v="0"/>
    <n v="26.5"/>
    <n v="0"/>
    <n v="0"/>
    <n v="0"/>
    <n v="0"/>
    <n v="5.9346750000000004"/>
    <n v="0"/>
    <n v="0"/>
  </r>
  <r>
    <d v="2020-05-01T00:00:00"/>
    <x v="1"/>
    <s v="P"/>
    <s v="Active"/>
    <n v="400"/>
    <x v="399"/>
    <s v="Y"/>
    <x v="15"/>
    <n v="1020"/>
    <x v="7"/>
    <s v="Niederl. 9"/>
    <n v="0.5"/>
    <s v="Department"/>
    <s v="Supervisor"/>
    <s v="Non-Mgm."/>
    <s v="ang."/>
    <s v="M"/>
    <d v="2019-06-13T00:00:00"/>
    <m/>
    <s v=""/>
    <n v="0"/>
    <d v="1996-08-06T00:00:00"/>
    <n v="23"/>
    <s v="J"/>
    <n v="30"/>
    <n v="2.5"/>
    <n v="39"/>
    <x v="0"/>
    <n v="0.5"/>
    <n v="31"/>
    <n v="0"/>
    <n v="2167"/>
    <n v="475.11475000000002"/>
    <n v="0"/>
    <n v="0"/>
    <n v="0"/>
    <n v="0"/>
    <n v="0"/>
    <n v="0"/>
    <n v="0"/>
    <n v="0"/>
    <n v="0"/>
    <n v="0"/>
    <n v="125.01923076923076"/>
    <n v="99.32083333333334"/>
    <n v="13.25"/>
    <n v="0"/>
    <n v="0"/>
    <n v="0"/>
    <n v="0"/>
    <n v="53.208294855769232"/>
    <n v="0"/>
    <n v="0"/>
  </r>
  <r>
    <d v="2020-05-01T00:00:00"/>
    <x v="1"/>
    <s v="P"/>
    <s v="Active"/>
    <n v="400"/>
    <x v="399"/>
    <s v="Y"/>
    <x v="15"/>
    <n v="1026"/>
    <x v="6"/>
    <s v="Niederl. 10"/>
    <n v="0.5"/>
    <s v="Department"/>
    <s v="Supervisor"/>
    <s v="Non-Mgm."/>
    <s v="ang."/>
    <s v="M"/>
    <d v="2019-06-13T00:00:00"/>
    <m/>
    <s v=""/>
    <n v="0"/>
    <d v="1996-08-06T00:00:00"/>
    <n v="23"/>
    <s v="J"/>
    <n v="30"/>
    <n v="2.5"/>
    <n v="39"/>
    <x v="0"/>
    <n v="0.5"/>
    <n v="31"/>
    <n v="0"/>
    <n v="2168"/>
    <n v="475.33400000000006"/>
    <n v="0"/>
    <n v="0"/>
    <n v="0"/>
    <n v="0"/>
    <n v="0"/>
    <n v="0"/>
    <n v="0"/>
    <n v="0"/>
    <n v="0"/>
    <n v="0"/>
    <n v="125.07692307692308"/>
    <n v="99.366666666666674"/>
    <n v="13.25"/>
    <n v="0"/>
    <n v="0"/>
    <n v="0"/>
    <n v="0"/>
    <n v="53.231479423076934"/>
    <n v="0"/>
    <n v="0"/>
  </r>
  <r>
    <d v="2020-05-01T00:00:00"/>
    <x v="1"/>
    <s v="P"/>
    <s v="Active"/>
    <n v="401"/>
    <x v="400"/>
    <s v="N"/>
    <x v="2"/>
    <n v="1010"/>
    <x v="1"/>
    <s v="Niederl. 1"/>
    <n v="1"/>
    <s v="Department"/>
    <s v="Supervisor"/>
    <s v="Non-Mgm."/>
    <s v="ang."/>
    <s v="M"/>
    <d v="2016-09-01T00:00:00"/>
    <m/>
    <s v=""/>
    <n v="3"/>
    <d v="1999-09-21T00:00:00"/>
    <n v="20"/>
    <s v="N"/>
    <n v="30"/>
    <n v="2.5"/>
    <n v="39"/>
    <x v="0"/>
    <n v="1"/>
    <n v="31"/>
    <n v="0"/>
    <n v="2169"/>
    <n v="475.55325000000005"/>
    <n v="0"/>
    <n v="0"/>
    <n v="0"/>
    <n v="0"/>
    <n v="0"/>
    <n v="0"/>
    <n v="0"/>
    <n v="0"/>
    <n v="0"/>
    <n v="0"/>
    <n v="0"/>
    <n v="0"/>
    <n v="26.5"/>
    <n v="0"/>
    <n v="0"/>
    <n v="0"/>
    <n v="0"/>
    <n v="5.9346750000000004"/>
    <n v="0"/>
    <n v="0"/>
  </r>
  <r>
    <d v="2020-05-01T00:00:00"/>
    <x v="1"/>
    <s v="P"/>
    <s v="Active"/>
    <n v="402"/>
    <x v="401"/>
    <s v="N"/>
    <x v="33"/>
    <n v="1000"/>
    <x v="1"/>
    <s v="Niederl. 1"/>
    <n v="1"/>
    <s v="Department"/>
    <s v="Supervisor"/>
    <s v="Non-Mgm."/>
    <s v="ang."/>
    <s v="W"/>
    <d v="2016-09-01T00:00:00"/>
    <d v="2020-07-31T00:00:00"/>
    <s v=""/>
    <n v="3"/>
    <d v="1999-11-28T00:00:00"/>
    <n v="20"/>
    <s v="N"/>
    <n v="30"/>
    <n v="2.5"/>
    <n v="39"/>
    <x v="0"/>
    <n v="1"/>
    <n v="31"/>
    <n v="0"/>
    <n v="2170"/>
    <n v="475.77250000000004"/>
    <n v="0"/>
    <n v="0"/>
    <n v="0"/>
    <n v="0"/>
    <n v="0"/>
    <n v="0"/>
    <n v="0"/>
    <n v="0"/>
    <n v="0"/>
    <n v="0"/>
    <n v="0"/>
    <n v="0"/>
    <n v="26.5"/>
    <n v="0"/>
    <n v="0"/>
    <n v="0"/>
    <n v="0"/>
    <n v="5.9346750000000004"/>
    <n v="0"/>
    <n v="0"/>
  </r>
  <r>
    <d v="2020-05-01T00:00:00"/>
    <x v="1"/>
    <s v="P"/>
    <s v="Active"/>
    <n v="403"/>
    <x v="402"/>
    <s v="N"/>
    <x v="19"/>
    <n v="1083"/>
    <x v="0"/>
    <s v="Niederl. 3"/>
    <n v="1"/>
    <s v="Department"/>
    <s v="Supervisor"/>
    <s v="Non-Mgm."/>
    <s v="ang."/>
    <s v="M"/>
    <d v="2016-09-01T00:00:00"/>
    <m/>
    <s v=""/>
    <n v="3"/>
    <d v="1988-11-13T00:00:00"/>
    <n v="31"/>
    <s v="N"/>
    <n v="30"/>
    <n v="2.5"/>
    <n v="39"/>
    <x v="0"/>
    <n v="1"/>
    <n v="31"/>
    <n v="0"/>
    <n v="2171"/>
    <n v="475.99175000000002"/>
    <n v="0"/>
    <n v="0"/>
    <n v="0"/>
    <n v="0"/>
    <n v="0"/>
    <n v="0"/>
    <n v="0"/>
    <n v="0"/>
    <n v="0"/>
    <n v="0"/>
    <n v="0"/>
    <n v="0"/>
    <n v="26.5"/>
    <n v="0"/>
    <n v="0"/>
    <n v="0"/>
    <n v="0"/>
    <n v="5.9346750000000004"/>
    <n v="0"/>
    <n v="0"/>
  </r>
  <r>
    <d v="2020-05-01T00:00:00"/>
    <x v="1"/>
    <s v="P"/>
    <s v="Active"/>
    <n v="404"/>
    <x v="403"/>
    <s v="N"/>
    <x v="5"/>
    <n v="1093"/>
    <x v="0"/>
    <s v="Niederl. 3"/>
    <n v="1"/>
    <s v="Department"/>
    <s v="Supervisor"/>
    <s v="Non-Mgm."/>
    <s v="ang."/>
    <s v="M"/>
    <d v="2016-09-01T00:00:00"/>
    <m/>
    <s v=""/>
    <n v="3"/>
    <d v="1994-03-08T00:00:00"/>
    <n v="25"/>
    <s v="N"/>
    <n v="30"/>
    <n v="2.5"/>
    <n v="39"/>
    <x v="0"/>
    <n v="1"/>
    <n v="31"/>
    <n v="0"/>
    <n v="2172"/>
    <n v="476.21100000000001"/>
    <n v="0"/>
    <n v="0"/>
    <n v="0"/>
    <n v="0"/>
    <n v="0"/>
    <n v="0"/>
    <n v="0"/>
    <n v="0"/>
    <n v="0"/>
    <n v="0"/>
    <n v="0"/>
    <n v="0"/>
    <n v="26.5"/>
    <n v="0"/>
    <n v="0"/>
    <n v="0"/>
    <n v="0"/>
    <n v="5.9346750000000004"/>
    <n v="0"/>
    <n v="0"/>
  </r>
  <r>
    <d v="2020-05-01T00:00:00"/>
    <x v="1"/>
    <s v="P"/>
    <s v="Active"/>
    <n v="405"/>
    <x v="404"/>
    <s v="N"/>
    <x v="19"/>
    <n v="1083"/>
    <x v="0"/>
    <s v="Niederl. 3"/>
    <n v="1"/>
    <s v="Department"/>
    <s v="Supervisor"/>
    <s v="Non-Mgm."/>
    <s v="ang."/>
    <s v="M"/>
    <d v="2016-09-15T00:00:00"/>
    <m/>
    <s v=""/>
    <n v="3"/>
    <d v="1988-01-05T00:00:00"/>
    <n v="32"/>
    <s v="N"/>
    <n v="30"/>
    <n v="2.5"/>
    <n v="39"/>
    <x v="0"/>
    <n v="1"/>
    <n v="31"/>
    <n v="0"/>
    <n v="2173"/>
    <n v="476.43025"/>
    <n v="0"/>
    <n v="0"/>
    <n v="0"/>
    <n v="0"/>
    <n v="0"/>
    <n v="0"/>
    <n v="0"/>
    <n v="0"/>
    <n v="0"/>
    <n v="0"/>
    <n v="0"/>
    <n v="0"/>
    <n v="26.5"/>
    <n v="0"/>
    <n v="0"/>
    <n v="0"/>
    <n v="0"/>
    <n v="5.9346750000000004"/>
    <n v="0"/>
    <n v="0"/>
  </r>
  <r>
    <d v="2020-05-01T00:00:00"/>
    <x v="1"/>
    <s v="P"/>
    <s v="Active"/>
    <n v="406"/>
    <x v="405"/>
    <s v="N"/>
    <x v="27"/>
    <n v="1070"/>
    <x v="0"/>
    <s v="Niederl. 3"/>
    <n v="1"/>
    <s v="Department"/>
    <s v="Supervisor"/>
    <s v="Non-Mgm."/>
    <s v="ang."/>
    <s v="W"/>
    <d v="2016-09-12T00:00:00"/>
    <m/>
    <s v=""/>
    <n v="3"/>
    <d v="1982-12-15T00:00:00"/>
    <n v="37"/>
    <s v="N"/>
    <n v="30"/>
    <n v="2.5"/>
    <n v="39"/>
    <x v="0"/>
    <n v="1"/>
    <n v="31"/>
    <n v="0"/>
    <n v="2174"/>
    <n v="476.64949999999999"/>
    <n v="0"/>
    <n v="0"/>
    <n v="0"/>
    <n v="0"/>
    <n v="0"/>
    <n v="0"/>
    <n v="0"/>
    <n v="0"/>
    <n v="0"/>
    <n v="0"/>
    <n v="0"/>
    <n v="0"/>
    <n v="26.5"/>
    <n v="0"/>
    <n v="0"/>
    <n v="0"/>
    <n v="0"/>
    <n v="5.9346750000000004"/>
    <n v="0"/>
    <n v="0"/>
  </r>
  <r>
    <d v="2020-05-01T00:00:00"/>
    <x v="1"/>
    <s v="P"/>
    <s v="Active"/>
    <n v="407"/>
    <x v="406"/>
    <s v="N"/>
    <x v="5"/>
    <n v="1093"/>
    <x v="0"/>
    <s v="Niederl. 3"/>
    <n v="1"/>
    <s v="Department"/>
    <s v="Supervisor"/>
    <s v="Manager"/>
    <s v="ang."/>
    <s v="M"/>
    <d v="2016-09-01T00:00:00"/>
    <m/>
    <s v=""/>
    <n v="3"/>
    <d v="1980-06-22T00:00:00"/>
    <n v="39"/>
    <s v="N"/>
    <n v="30"/>
    <n v="2.5"/>
    <n v="39"/>
    <x v="0"/>
    <n v="1"/>
    <n v="31"/>
    <n v="0"/>
    <n v="2175"/>
    <n v="476.86875000000003"/>
    <n v="0"/>
    <n v="0"/>
    <n v="0"/>
    <n v="0"/>
    <n v="0"/>
    <n v="0"/>
    <n v="0"/>
    <n v="0"/>
    <n v="0"/>
    <n v="0"/>
    <n v="0"/>
    <n v="0"/>
    <n v="26.5"/>
    <n v="0"/>
    <n v="0"/>
    <n v="0"/>
    <n v="0"/>
    <n v="5.9346750000000004"/>
    <n v="0"/>
    <n v="0"/>
  </r>
  <r>
    <d v="2020-05-01T00:00:00"/>
    <x v="1"/>
    <s v="P"/>
    <s v="Active"/>
    <n v="408"/>
    <x v="407"/>
    <s v="N"/>
    <x v="17"/>
    <n v="1088"/>
    <x v="0"/>
    <s v="Niederl. 3"/>
    <n v="1"/>
    <s v="Department"/>
    <s v="Supervisor"/>
    <s v="Director"/>
    <s v="ang."/>
    <s v="M"/>
    <d v="2016-10-01T00:00:00"/>
    <m/>
    <s v=""/>
    <n v="3"/>
    <d v="1969-04-18T00:00:00"/>
    <n v="50"/>
    <s v="N"/>
    <n v="30"/>
    <n v="2.5"/>
    <n v="39"/>
    <x v="0"/>
    <n v="1"/>
    <n v="31"/>
    <n v="0"/>
    <n v="2176"/>
    <n v="477.08800000000002"/>
    <n v="0"/>
    <n v="0"/>
    <n v="0"/>
    <n v="0"/>
    <n v="0"/>
    <n v="0"/>
    <n v="0"/>
    <n v="833.34"/>
    <n v="0"/>
    <n v="0"/>
    <n v="0"/>
    <n v="0"/>
    <n v="26.5"/>
    <n v="0"/>
    <n v="0"/>
    <n v="0"/>
    <n v="0"/>
    <n v="192.56116800000001"/>
    <n v="181.792"/>
    <n v="0"/>
  </r>
  <r>
    <d v="2020-05-01T00:00:00"/>
    <x v="1"/>
    <s v="P"/>
    <s v="Active"/>
    <n v="409"/>
    <x v="408"/>
    <s v="N"/>
    <x v="22"/>
    <n v="1029"/>
    <x v="6"/>
    <s v="Niederl. 10"/>
    <n v="1"/>
    <s v="Department"/>
    <s v="Supervisor"/>
    <s v="Non-Mgm."/>
    <s v="ang."/>
    <s v="M"/>
    <d v="2016-10-01T00:00:00"/>
    <m/>
    <s v=""/>
    <n v="3"/>
    <d v="1970-02-20T00:00:00"/>
    <n v="49"/>
    <s v="J"/>
    <n v="30"/>
    <n v="2.5"/>
    <n v="39"/>
    <x v="0"/>
    <n v="1"/>
    <n v="31"/>
    <n v="0"/>
    <n v="2177"/>
    <n v="477.30725000000001"/>
    <n v="0"/>
    <n v="0"/>
    <n v="0"/>
    <n v="0"/>
    <n v="0"/>
    <n v="0"/>
    <n v="0"/>
    <n v="0"/>
    <n v="0"/>
    <n v="0"/>
    <n v="125.59615384615385"/>
    <n v="99.779166666666669"/>
    <n v="26.5"/>
    <n v="0"/>
    <n v="0"/>
    <n v="0"/>
    <n v="0"/>
    <n v="56.407478028846157"/>
    <n v="0"/>
    <n v="0"/>
  </r>
  <r>
    <d v="2020-05-01T00:00:00"/>
    <x v="1"/>
    <s v="P"/>
    <s v="Active"/>
    <n v="410"/>
    <x v="409"/>
    <s v="Y"/>
    <x v="20"/>
    <n v="1021"/>
    <x v="7"/>
    <s v="Niederl. 9"/>
    <n v="0.5"/>
    <s v="Department"/>
    <s v="Supervisor"/>
    <s v="Non-Mgm."/>
    <s v="ang."/>
    <s v="W"/>
    <d v="2016-10-01T00:00:00"/>
    <m/>
    <s v=""/>
    <n v="3"/>
    <d v="1977-03-21T00:00:00"/>
    <n v="42"/>
    <s v="N"/>
    <n v="24"/>
    <n v="2"/>
    <n v="39"/>
    <x v="0"/>
    <n v="0.5"/>
    <n v="31"/>
    <n v="0"/>
    <n v="2178"/>
    <n v="477.52650000000006"/>
    <n v="0"/>
    <n v="0"/>
    <n v="0"/>
    <n v="0"/>
    <n v="0"/>
    <n v="0"/>
    <n v="0"/>
    <n v="0"/>
    <n v="0"/>
    <n v="0"/>
    <n v="0"/>
    <n v="0"/>
    <n v="13.25"/>
    <n v="0"/>
    <n v="0"/>
    <n v="0"/>
    <n v="0"/>
    <n v="2.9673375000000002"/>
    <n v="0"/>
    <n v="0"/>
  </r>
  <r>
    <d v="2020-05-01T00:00:00"/>
    <x v="1"/>
    <s v="P"/>
    <s v="Active"/>
    <n v="410"/>
    <x v="409"/>
    <s v="Y"/>
    <x v="20"/>
    <n v="1027"/>
    <x v="6"/>
    <s v="Niederl. 10"/>
    <n v="0.5"/>
    <s v="Department"/>
    <s v="Supervisor"/>
    <s v="Non-Mgm."/>
    <s v="ang."/>
    <s v="W"/>
    <d v="2016-10-01T00:00:00"/>
    <m/>
    <s v=""/>
    <n v="3"/>
    <d v="1977-03-21T00:00:00"/>
    <n v="42"/>
    <s v="N"/>
    <n v="24"/>
    <n v="2"/>
    <n v="39"/>
    <x v="0"/>
    <n v="0.5"/>
    <n v="31"/>
    <n v="0"/>
    <n v="2179"/>
    <n v="477.74575000000004"/>
    <n v="0"/>
    <n v="0"/>
    <n v="0"/>
    <n v="0"/>
    <n v="0"/>
    <n v="0"/>
    <n v="0"/>
    <n v="0"/>
    <n v="0"/>
    <n v="0"/>
    <n v="0"/>
    <n v="0"/>
    <n v="13.25"/>
    <n v="0"/>
    <n v="0"/>
    <n v="0"/>
    <n v="0"/>
    <n v="2.9673375000000002"/>
    <n v="0"/>
    <n v="0"/>
  </r>
  <r>
    <d v="2020-05-01T00:00:00"/>
    <x v="1"/>
    <s v="P"/>
    <s v="Active"/>
    <n v="411"/>
    <x v="410"/>
    <s v="N"/>
    <x v="16"/>
    <n v="1067"/>
    <x v="4"/>
    <s v="Niederl. 6"/>
    <n v="1"/>
    <s v="Department"/>
    <s v="Supervisor"/>
    <s v="Non-Mgm."/>
    <s v="ang."/>
    <s v="M"/>
    <d v="2016-10-27T00:00:00"/>
    <m/>
    <s v=""/>
    <n v="3"/>
    <d v="1967-03-18T00:00:00"/>
    <n v="52"/>
    <s v="J"/>
    <n v="30"/>
    <n v="2.5"/>
    <n v="39"/>
    <x v="0"/>
    <n v="1"/>
    <n v="31"/>
    <n v="0"/>
    <n v="2180"/>
    <n v="477.96500000000003"/>
    <n v="0"/>
    <n v="0"/>
    <n v="0"/>
    <n v="0"/>
    <n v="0"/>
    <n v="0"/>
    <n v="0"/>
    <n v="0"/>
    <n v="0"/>
    <n v="0"/>
    <n v="125.76923076923076"/>
    <n v="99.916666666666671"/>
    <n v="26.5"/>
    <n v="0"/>
    <n v="0"/>
    <n v="0"/>
    <n v="0"/>
    <n v="56.477031730769234"/>
    <n v="0"/>
    <n v="0"/>
  </r>
  <r>
    <d v="2020-05-01T00:00:00"/>
    <x v="1"/>
    <s v="P"/>
    <s v="Active"/>
    <n v="412"/>
    <x v="411"/>
    <s v="N"/>
    <x v="22"/>
    <n v="1060"/>
    <x v="2"/>
    <s v="Niederl. 7"/>
    <n v="1"/>
    <s v="Department"/>
    <s v="Supervisor"/>
    <s v="Non-Mgm."/>
    <s v="ang."/>
    <s v="M"/>
    <d v="2017-01-01T00:00:00"/>
    <m/>
    <s v=""/>
    <n v="3"/>
    <d v="1982-09-20T00:00:00"/>
    <n v="37"/>
    <s v="J"/>
    <n v="30"/>
    <n v="2.5"/>
    <n v="39"/>
    <x v="0"/>
    <n v="1"/>
    <n v="31"/>
    <n v="0"/>
    <n v="2181"/>
    <n v="478.18425000000002"/>
    <n v="0"/>
    <n v="0"/>
    <n v="0"/>
    <n v="0"/>
    <n v="0"/>
    <n v="0"/>
    <n v="0"/>
    <n v="0"/>
    <n v="0"/>
    <n v="0"/>
    <n v="125.82692307692307"/>
    <n v="99.962500000000006"/>
    <n v="26.5"/>
    <n v="0"/>
    <n v="0"/>
    <n v="0"/>
    <n v="0"/>
    <n v="56.500216298076921"/>
    <n v="0"/>
    <n v="0"/>
  </r>
  <r>
    <d v="2020-05-01T00:00:00"/>
    <x v="1"/>
    <s v="P"/>
    <s v="Active"/>
    <n v="413"/>
    <x v="412"/>
    <s v="N"/>
    <x v="42"/>
    <n v="1076"/>
    <x v="0"/>
    <s v="Niederl. 3"/>
    <n v="1"/>
    <s v="Department"/>
    <s v="Supervisor"/>
    <s v="Non-Mgm."/>
    <s v="ang."/>
    <s v="W"/>
    <d v="2017-01-09T00:00:00"/>
    <m/>
    <s v=""/>
    <n v="3"/>
    <d v="1977-09-09T00:00:00"/>
    <n v="42"/>
    <s v="N"/>
    <n v="30"/>
    <n v="2.5"/>
    <n v="39"/>
    <x v="0"/>
    <n v="1"/>
    <n v="31"/>
    <n v="0"/>
    <n v="2182"/>
    <n v="478.40350000000001"/>
    <n v="0"/>
    <n v="0"/>
    <n v="0"/>
    <n v="0"/>
    <n v="0"/>
    <n v="0"/>
    <n v="0"/>
    <n v="0"/>
    <n v="0"/>
    <n v="0"/>
    <n v="0"/>
    <n v="0"/>
    <n v="26.5"/>
    <n v="0"/>
    <n v="0"/>
    <n v="0"/>
    <n v="0"/>
    <n v="5.9346750000000004"/>
    <n v="0"/>
    <n v="0"/>
  </r>
  <r>
    <d v="2020-05-01T00:00:00"/>
    <x v="1"/>
    <s v="P"/>
    <s v="Active"/>
    <n v="414"/>
    <x v="413"/>
    <s v="N"/>
    <x v="35"/>
    <n v="1078"/>
    <x v="0"/>
    <s v="Niederl. 3"/>
    <n v="1"/>
    <s v="Department"/>
    <s v="Supervisor"/>
    <s v="Non-Mgm."/>
    <s v="ang."/>
    <s v="M"/>
    <d v="2017-01-01T00:00:00"/>
    <m/>
    <s v=""/>
    <n v="3"/>
    <d v="1980-04-12T00:00:00"/>
    <n v="39"/>
    <s v="N"/>
    <n v="30"/>
    <n v="2.5"/>
    <n v="39"/>
    <x v="0"/>
    <n v="1"/>
    <n v="31"/>
    <n v="0"/>
    <n v="2183"/>
    <n v="478.62275"/>
    <n v="0"/>
    <n v="0"/>
    <n v="0"/>
    <n v="0"/>
    <n v="0"/>
    <n v="0"/>
    <n v="0"/>
    <n v="0"/>
    <n v="0"/>
    <n v="0"/>
    <n v="0"/>
    <n v="0"/>
    <n v="26.5"/>
    <n v="0"/>
    <n v="0"/>
    <n v="0"/>
    <n v="0"/>
    <n v="5.9346750000000004"/>
    <n v="112.5712"/>
    <n v="0"/>
  </r>
  <r>
    <d v="2020-05-01T00:00:00"/>
    <x v="1"/>
    <s v="P"/>
    <s v="Active"/>
    <n v="415"/>
    <x v="414"/>
    <s v="Y"/>
    <x v="16"/>
    <n v="1025"/>
    <x v="6"/>
    <s v="Niederl. 10"/>
    <n v="0.5"/>
    <s v="Department"/>
    <s v="Supervisor"/>
    <s v="Manager"/>
    <s v="ang."/>
    <s v="M"/>
    <d v="2017-01-01T00:00:00"/>
    <m/>
    <s v=""/>
    <n v="3"/>
    <d v="1979-02-15T00:00:00"/>
    <n v="40"/>
    <s v="N"/>
    <n v="30"/>
    <n v="2.5"/>
    <n v="39"/>
    <x v="0"/>
    <n v="0.5"/>
    <n v="31"/>
    <n v="0"/>
    <n v="2184"/>
    <n v="478.84200000000004"/>
    <n v="0"/>
    <n v="0"/>
    <n v="0"/>
    <n v="0"/>
    <n v="0"/>
    <n v="0"/>
    <n v="0"/>
    <n v="0"/>
    <n v="0"/>
    <n v="0"/>
    <n v="0"/>
    <n v="0"/>
    <n v="13.25"/>
    <n v="0"/>
    <n v="0"/>
    <n v="0"/>
    <n v="0"/>
    <n v="2.9673375000000002"/>
    <n v="85.661500000000004"/>
    <n v="0"/>
  </r>
  <r>
    <d v="2020-05-01T00:00:00"/>
    <x v="1"/>
    <s v="P"/>
    <s v="Active"/>
    <n v="415"/>
    <x v="414"/>
    <s v="Y"/>
    <x v="16"/>
    <n v="1019"/>
    <x v="7"/>
    <s v="Niederl. 9"/>
    <n v="0.5"/>
    <s v="Department"/>
    <s v="Supervisor"/>
    <s v="Manager"/>
    <s v="ang."/>
    <s v="M"/>
    <d v="2017-01-01T00:00:00"/>
    <m/>
    <s v=""/>
    <n v="3"/>
    <d v="1979-02-15T00:00:00"/>
    <n v="40"/>
    <s v="N"/>
    <n v="30"/>
    <n v="2.5"/>
    <n v="39"/>
    <x v="0"/>
    <n v="0.5"/>
    <n v="31"/>
    <n v="0"/>
    <n v="2185"/>
    <n v="479.06125000000003"/>
    <n v="0"/>
    <n v="0"/>
    <n v="0"/>
    <n v="0"/>
    <n v="0"/>
    <n v="0"/>
    <n v="0"/>
    <n v="0"/>
    <n v="0"/>
    <n v="0"/>
    <n v="0"/>
    <n v="0"/>
    <n v="13.25"/>
    <n v="0"/>
    <n v="0"/>
    <n v="0"/>
    <n v="0"/>
    <n v="2.9673375000000002"/>
    <n v="85.661500000000004"/>
    <n v="0"/>
  </r>
  <r>
    <d v="2020-05-01T00:00:00"/>
    <x v="1"/>
    <s v="P"/>
    <s v="Active"/>
    <n v="416"/>
    <x v="415"/>
    <s v="N"/>
    <x v="11"/>
    <n v="1082"/>
    <x v="0"/>
    <s v="Niederl. 3"/>
    <n v="1"/>
    <s v="Department"/>
    <s v="Supervisor"/>
    <s v="Manager"/>
    <s v="ang."/>
    <s v="M"/>
    <d v="2017-02-01T00:00:00"/>
    <m/>
    <s v=""/>
    <n v="2"/>
    <d v="1985-01-06T00:00:00"/>
    <n v="35"/>
    <s v="N"/>
    <n v="30"/>
    <n v="2.5"/>
    <n v="39"/>
    <x v="0"/>
    <n v="1"/>
    <n v="31"/>
    <n v="0"/>
    <n v="2186"/>
    <n v="479.28050000000007"/>
    <n v="0"/>
    <n v="0"/>
    <n v="0"/>
    <n v="0"/>
    <n v="0"/>
    <n v="0"/>
    <n v="0"/>
    <n v="0"/>
    <n v="0"/>
    <n v="0"/>
    <n v="0"/>
    <n v="0"/>
    <n v="26.5"/>
    <n v="0"/>
    <n v="0"/>
    <n v="0"/>
    <n v="0"/>
    <n v="5.9346750000000004"/>
    <n v="0"/>
    <n v="0"/>
  </r>
  <r>
    <d v="2020-05-01T00:00:00"/>
    <x v="1"/>
    <s v="P"/>
    <s v="Active"/>
    <n v="417"/>
    <x v="416"/>
    <s v="N"/>
    <x v="18"/>
    <n v="1080"/>
    <x v="0"/>
    <s v="Niederl. 3"/>
    <n v="1"/>
    <s v="Department"/>
    <s v="Supervisor"/>
    <s v="Non-Mgm."/>
    <s v="ang."/>
    <s v="M"/>
    <d v="2017-02-01T00:00:00"/>
    <m/>
    <s v=""/>
    <n v="2"/>
    <d v="1959-01-16T00:00:00"/>
    <n v="61"/>
    <s v="N"/>
    <n v="30"/>
    <n v="2.5"/>
    <n v="39"/>
    <x v="0"/>
    <n v="1"/>
    <n v="31"/>
    <n v="0"/>
    <n v="2187"/>
    <n v="479.49975000000006"/>
    <n v="0"/>
    <n v="0"/>
    <n v="0"/>
    <n v="0"/>
    <n v="0"/>
    <n v="0"/>
    <n v="0"/>
    <n v="0"/>
    <n v="0"/>
    <n v="0"/>
    <n v="0"/>
    <n v="0"/>
    <n v="26.5"/>
    <n v="0"/>
    <n v="0"/>
    <n v="0"/>
    <n v="0"/>
    <n v="5.9346750000000004"/>
    <n v="0"/>
    <n v="0"/>
  </r>
  <r>
    <d v="2020-05-01T00:00:00"/>
    <x v="1"/>
    <s v="P"/>
    <s v="Active"/>
    <n v="418"/>
    <x v="417"/>
    <s v="N"/>
    <x v="6"/>
    <n v="1014"/>
    <x v="1"/>
    <s v="Niederl. 1"/>
    <n v="1"/>
    <s v="Department"/>
    <s v="Supervisor"/>
    <s v="Non-Mgm."/>
    <s v="ang."/>
    <s v="W"/>
    <d v="2017-02-01T00:00:00"/>
    <m/>
    <s v=""/>
    <n v="2"/>
    <d v="1986-11-19T00:00:00"/>
    <n v="33"/>
    <s v="N"/>
    <n v="30"/>
    <n v="2.5"/>
    <n v="39"/>
    <x v="0"/>
    <n v="1"/>
    <n v="31"/>
    <n v="0"/>
    <n v="2188"/>
    <n v="479.71899999999999"/>
    <n v="0"/>
    <n v="0"/>
    <n v="0"/>
    <n v="0"/>
    <n v="0"/>
    <n v="0"/>
    <n v="0"/>
    <n v="0"/>
    <n v="0"/>
    <n v="0"/>
    <n v="0"/>
    <n v="0"/>
    <n v="26.5"/>
    <n v="0"/>
    <n v="0"/>
    <n v="0"/>
    <n v="0"/>
    <n v="5.9346750000000004"/>
    <n v="0"/>
    <n v="0"/>
  </r>
  <r>
    <d v="2020-05-01T00:00:00"/>
    <x v="1"/>
    <s v="P"/>
    <s v="Active"/>
    <n v="419"/>
    <x v="418"/>
    <s v="N"/>
    <x v="37"/>
    <n v="1005"/>
    <x v="1"/>
    <s v="Niederl. 1"/>
    <n v="1"/>
    <s v="Department"/>
    <s v="Supervisor"/>
    <s v="Non-Mgm."/>
    <s v="ang."/>
    <s v="M"/>
    <d v="2017-02-01T00:00:00"/>
    <m/>
    <s v=""/>
    <n v="2"/>
    <d v="1980-04-29T00:00:00"/>
    <n v="39"/>
    <s v="N"/>
    <n v="30"/>
    <n v="2.5"/>
    <n v="39"/>
    <x v="0"/>
    <n v="1"/>
    <n v="31"/>
    <n v="0"/>
    <n v="2189"/>
    <n v="479.93825000000004"/>
    <n v="0"/>
    <n v="0"/>
    <n v="0"/>
    <n v="0"/>
    <n v="0"/>
    <n v="0"/>
    <n v="0"/>
    <n v="0"/>
    <n v="0"/>
    <n v="0"/>
    <n v="0"/>
    <n v="0"/>
    <n v="26.5"/>
    <n v="0"/>
    <n v="0"/>
    <n v="0"/>
    <n v="0"/>
    <n v="5.9346750000000004"/>
    <n v="0"/>
    <n v="0"/>
  </r>
  <r>
    <d v="2020-05-01T00:00:00"/>
    <x v="1"/>
    <s v="P"/>
    <s v="Active"/>
    <n v="420"/>
    <x v="419"/>
    <s v="N"/>
    <x v="31"/>
    <n v="1059"/>
    <x v="2"/>
    <s v="Niederl. 7"/>
    <n v="1"/>
    <s v="Department"/>
    <s v="Supervisor"/>
    <s v="Non-Mgm."/>
    <s v="ang."/>
    <s v="M"/>
    <d v="2017-02-01T00:00:00"/>
    <m/>
    <s v=""/>
    <n v="2"/>
    <d v="1966-02-17T00:00:00"/>
    <n v="53"/>
    <s v="J"/>
    <n v="30"/>
    <n v="2.5"/>
    <n v="39"/>
    <x v="0"/>
    <n v="1"/>
    <n v="31"/>
    <n v="0"/>
    <n v="2190"/>
    <n v="480.15750000000003"/>
    <n v="0"/>
    <n v="0"/>
    <n v="30"/>
    <n v="0"/>
    <n v="875"/>
    <n v="0"/>
    <n v="0"/>
    <n v="0"/>
    <n v="0"/>
    <n v="0"/>
    <n v="126.34615384615384"/>
    <n v="100.37500000000001"/>
    <n v="26.5"/>
    <n v="0"/>
    <n v="0"/>
    <n v="0"/>
    <n v="0"/>
    <n v="259.38362740384616"/>
    <n v="77.900000000000006"/>
    <n v="0"/>
  </r>
  <r>
    <d v="2020-05-01T00:00:00"/>
    <x v="1"/>
    <s v="P"/>
    <s v="Active"/>
    <n v="421"/>
    <x v="420"/>
    <s v="N"/>
    <x v="22"/>
    <n v="1029"/>
    <x v="6"/>
    <s v="Niederl. 10"/>
    <n v="1"/>
    <s v="Department"/>
    <s v="Supervisor"/>
    <s v="Non-Mgm."/>
    <s v="ang."/>
    <s v="M"/>
    <d v="2017-03-01T00:00:00"/>
    <m/>
    <s v=""/>
    <n v="2"/>
    <d v="1986-12-27T00:00:00"/>
    <n v="33"/>
    <s v="J"/>
    <n v="30"/>
    <n v="2.5"/>
    <n v="39"/>
    <x v="0"/>
    <n v="1"/>
    <n v="31"/>
    <n v="0"/>
    <n v="2191"/>
    <n v="480.37675000000002"/>
    <n v="0"/>
    <n v="0"/>
    <n v="0"/>
    <n v="0"/>
    <n v="0"/>
    <n v="0"/>
    <n v="0"/>
    <n v="0"/>
    <n v="0"/>
    <n v="0"/>
    <n v="126.40384615384616"/>
    <n v="100.42083333333335"/>
    <n v="26.5"/>
    <n v="0"/>
    <n v="0"/>
    <n v="0"/>
    <n v="0"/>
    <n v="56.732061971153854"/>
    <n v="0"/>
    <n v="0"/>
  </r>
  <r>
    <d v="2020-05-01T00:00:00"/>
    <x v="1"/>
    <s v="P"/>
    <s v="Active"/>
    <n v="422"/>
    <x v="421"/>
    <s v="N"/>
    <x v="26"/>
    <n v="1091"/>
    <x v="0"/>
    <s v="Niederl. 3"/>
    <n v="1"/>
    <s v="Department"/>
    <s v="Supervisor"/>
    <s v="Non-Mgm."/>
    <s v="ang."/>
    <s v="W"/>
    <d v="2017-03-06T00:00:00"/>
    <m/>
    <s v=""/>
    <n v="2"/>
    <d v="1989-01-27T00:00:00"/>
    <n v="30"/>
    <s v="N"/>
    <n v="30"/>
    <n v="2.5"/>
    <n v="39"/>
    <x v="0"/>
    <n v="1"/>
    <n v="31"/>
    <n v="0"/>
    <n v="2192"/>
    <n v="480.596"/>
    <n v="0"/>
    <n v="0"/>
    <n v="0"/>
    <n v="0"/>
    <n v="0"/>
    <n v="0"/>
    <n v="0"/>
    <n v="0"/>
    <n v="0"/>
    <n v="0"/>
    <n v="0"/>
    <n v="0"/>
    <n v="26.5"/>
    <n v="0"/>
    <n v="0"/>
    <n v="0"/>
    <n v="0"/>
    <n v="5.9346750000000004"/>
    <n v="0"/>
    <n v="0"/>
  </r>
  <r>
    <d v="2020-05-01T00:00:00"/>
    <x v="1"/>
    <s v="P"/>
    <s v="Active"/>
    <n v="423"/>
    <x v="422"/>
    <s v="N"/>
    <x v="18"/>
    <n v="1080"/>
    <x v="0"/>
    <s v="Niederl. 3"/>
    <n v="1"/>
    <s v="Department"/>
    <s v="Supervisor"/>
    <s v="Non-Mgm."/>
    <s v="ang."/>
    <s v="W"/>
    <d v="2017-04-01T00:00:00"/>
    <m/>
    <s v=""/>
    <n v="2"/>
    <d v="1965-09-22T00:00:00"/>
    <n v="54"/>
    <s v="N"/>
    <n v="30"/>
    <n v="2.5"/>
    <n v="39"/>
    <x v="0"/>
    <n v="1"/>
    <n v="31"/>
    <n v="0"/>
    <n v="2193"/>
    <n v="480.81525000000005"/>
    <n v="0"/>
    <n v="0"/>
    <n v="0"/>
    <n v="0"/>
    <n v="0"/>
    <n v="0"/>
    <n v="0"/>
    <n v="0"/>
    <n v="0"/>
    <n v="0"/>
    <n v="0"/>
    <n v="0"/>
    <n v="26.5"/>
    <n v="0"/>
    <n v="0"/>
    <n v="0"/>
    <n v="0"/>
    <n v="5.9346750000000004"/>
    <n v="0"/>
    <n v="0"/>
  </r>
  <r>
    <d v="2020-05-01T00:00:00"/>
    <x v="1"/>
    <s v="P"/>
    <s v="Active"/>
    <n v="424"/>
    <x v="423"/>
    <s v="N"/>
    <x v="22"/>
    <n v="1029"/>
    <x v="6"/>
    <s v="Niederl. 10"/>
    <n v="1"/>
    <s v="Department"/>
    <s v="Supervisor"/>
    <s v="Non-Mgm."/>
    <s v="ang."/>
    <s v="M"/>
    <d v="2017-04-01T00:00:00"/>
    <m/>
    <s v=""/>
    <n v="2"/>
    <d v="1980-06-05T00:00:00"/>
    <n v="39"/>
    <s v="J"/>
    <n v="30"/>
    <n v="2.5"/>
    <n v="39"/>
    <x v="0"/>
    <n v="1"/>
    <n v="31"/>
    <n v="0"/>
    <n v="2194"/>
    <n v="481.03449999999998"/>
    <n v="0"/>
    <n v="0"/>
    <n v="0"/>
    <n v="0"/>
    <n v="0"/>
    <n v="0"/>
    <n v="0"/>
    <n v="0"/>
    <n v="0"/>
    <n v="0"/>
    <n v="126.57692307692307"/>
    <n v="100.55833333333335"/>
    <n v="26.5"/>
    <n v="0"/>
    <n v="0"/>
    <n v="0"/>
    <n v="0"/>
    <n v="56.801615673076931"/>
    <n v="0"/>
    <n v="0"/>
  </r>
  <r>
    <d v="2020-05-01T00:00:00"/>
    <x v="1"/>
    <s v="P"/>
    <s v="Active"/>
    <n v="425"/>
    <x v="424"/>
    <s v="N"/>
    <x v="22"/>
    <n v="1035"/>
    <x v="5"/>
    <s v="Niederl. 5"/>
    <n v="1"/>
    <s v="Department"/>
    <s v="Supervisor"/>
    <s v="Non-Mgm."/>
    <s v="ang."/>
    <s v="M"/>
    <d v="2017-04-18T00:00:00"/>
    <m/>
    <s v=""/>
    <n v="2"/>
    <d v="1963-04-11T00:00:00"/>
    <n v="56"/>
    <s v="J"/>
    <n v="30"/>
    <n v="2.5"/>
    <n v="39"/>
    <x v="0"/>
    <n v="1"/>
    <n v="31"/>
    <n v="0"/>
    <n v="2195"/>
    <n v="481.25375000000008"/>
    <n v="0"/>
    <n v="0"/>
    <n v="0"/>
    <n v="0"/>
    <n v="0"/>
    <n v="0"/>
    <n v="0"/>
    <n v="0"/>
    <n v="0"/>
    <n v="0"/>
    <n v="126.63461538461539"/>
    <n v="100.60416666666667"/>
    <n v="26.5"/>
    <n v="0"/>
    <n v="0"/>
    <n v="0"/>
    <n v="0"/>
    <n v="56.824800240384619"/>
    <n v="0"/>
    <n v="0"/>
  </r>
  <r>
    <d v="2020-05-01T00:00:00"/>
    <x v="1"/>
    <s v="P"/>
    <s v="Active"/>
    <n v="426"/>
    <x v="425"/>
    <s v="N"/>
    <x v="17"/>
    <n v="1088"/>
    <x v="0"/>
    <s v="Niederl. 3"/>
    <n v="1"/>
    <s v="Department"/>
    <s v="Supervisor"/>
    <s v="Non-Mgm."/>
    <s v="ang."/>
    <s v="W"/>
    <d v="2017-03-27T00:00:00"/>
    <m/>
    <s v=""/>
    <n v="2"/>
    <d v="1979-06-07T00:00:00"/>
    <n v="40"/>
    <s v="N"/>
    <n v="30"/>
    <n v="2.5"/>
    <n v="35"/>
    <x v="0"/>
    <n v="0.89743589743589747"/>
    <n v="31"/>
    <n v="0"/>
    <n v="2196"/>
    <n v="481.47300000000007"/>
    <n v="0"/>
    <n v="0"/>
    <n v="0"/>
    <n v="0"/>
    <n v="0"/>
    <n v="0"/>
    <n v="0"/>
    <n v="0"/>
    <n v="0"/>
    <n v="0"/>
    <n v="0"/>
    <n v="0"/>
    <n v="26.5"/>
    <n v="0"/>
    <n v="0"/>
    <n v="0"/>
    <n v="0"/>
    <n v="5.9346750000000004"/>
    <n v="0"/>
    <n v="0"/>
  </r>
  <r>
    <d v="2020-05-01T00:00:00"/>
    <x v="1"/>
    <s v="P"/>
    <s v="Active"/>
    <n v="427"/>
    <x v="426"/>
    <s v="N"/>
    <x v="28"/>
    <n v="1004"/>
    <x v="1"/>
    <s v="Niederl. 1"/>
    <n v="1"/>
    <s v="Department"/>
    <s v="Supervisor"/>
    <s v="Non-Mgm."/>
    <s v="ang."/>
    <s v="W"/>
    <d v="1991-02-18T00:00:00"/>
    <m/>
    <s v=""/>
    <n v="28"/>
    <d v="1967-06-28T00:00:00"/>
    <n v="52"/>
    <s v="N"/>
    <n v="24"/>
    <n v="2"/>
    <n v="20"/>
    <x v="0"/>
    <n v="0.51282051282051277"/>
    <n v="31"/>
    <n v="0"/>
    <n v="2197"/>
    <n v="481.69225"/>
    <n v="0"/>
    <n v="0"/>
    <n v="0"/>
    <n v="0"/>
    <n v="0"/>
    <n v="0"/>
    <n v="0"/>
    <n v="0"/>
    <n v="0"/>
    <n v="0"/>
    <n v="0"/>
    <n v="0"/>
    <n v="26.5"/>
    <n v="0"/>
    <n v="0"/>
    <n v="0"/>
    <n v="0"/>
    <n v="5.9346750000000004"/>
    <n v="0"/>
    <n v="0"/>
  </r>
  <r>
    <d v="2020-05-01T00:00:00"/>
    <x v="1"/>
    <s v="P"/>
    <s v="Active"/>
    <n v="428"/>
    <x v="427"/>
    <s v="N"/>
    <x v="22"/>
    <n v="1023"/>
    <x v="7"/>
    <s v="Niederl. 9"/>
    <n v="1"/>
    <s v="Department"/>
    <s v="Supervisor"/>
    <s v="Non-Mgm."/>
    <s v="ang."/>
    <s v="M"/>
    <d v="2017-04-16T00:00:00"/>
    <m/>
    <s v=""/>
    <n v="2"/>
    <d v="1978-09-12T00:00:00"/>
    <n v="41"/>
    <s v="J"/>
    <n v="30"/>
    <n v="2.5"/>
    <n v="39"/>
    <x v="0"/>
    <n v="1"/>
    <n v="31"/>
    <n v="0"/>
    <n v="2198"/>
    <n v="481.91150000000005"/>
    <n v="0"/>
    <n v="0"/>
    <n v="0"/>
    <n v="0"/>
    <n v="0"/>
    <n v="0"/>
    <n v="0"/>
    <n v="0"/>
    <n v="0"/>
    <n v="0"/>
    <n v="126.80769230769231"/>
    <n v="100.74166666666667"/>
    <n v="26.5"/>
    <n v="0"/>
    <n v="0"/>
    <n v="0"/>
    <n v="0"/>
    <n v="56.894353942307703"/>
    <n v="0"/>
    <n v="0"/>
  </r>
  <r>
    <d v="2020-05-01T00:00:00"/>
    <x v="1"/>
    <s v="P"/>
    <s v="Active"/>
    <n v="429"/>
    <x v="428"/>
    <s v="N"/>
    <x v="22"/>
    <n v="1047"/>
    <x v="9"/>
    <s v="Niederl. 4"/>
    <n v="1"/>
    <s v="Department"/>
    <s v="Supervisor"/>
    <s v="Non-Mgm."/>
    <s v="ang."/>
    <s v="M"/>
    <d v="2017-05-01T00:00:00"/>
    <m/>
    <s v=""/>
    <n v="2"/>
    <d v="1980-09-05T00:00:00"/>
    <n v="39"/>
    <s v="J"/>
    <n v="30"/>
    <n v="2.5"/>
    <n v="39"/>
    <x v="0"/>
    <n v="1"/>
    <n v="31"/>
    <n v="0"/>
    <n v="2199"/>
    <n v="482.13075000000003"/>
    <n v="0"/>
    <n v="0"/>
    <n v="0"/>
    <n v="0"/>
    <n v="0"/>
    <n v="0"/>
    <n v="0"/>
    <n v="0"/>
    <n v="0"/>
    <n v="0"/>
    <n v="126.86538461538461"/>
    <n v="100.78750000000001"/>
    <n v="26.5"/>
    <n v="0"/>
    <n v="0"/>
    <n v="0"/>
    <n v="0"/>
    <n v="56.917538509615383"/>
    <n v="0"/>
    <n v="0"/>
  </r>
  <r>
    <d v="2020-05-01T00:00:00"/>
    <x v="1"/>
    <s v="P"/>
    <s v="Active"/>
    <n v="430"/>
    <x v="429"/>
    <s v="N"/>
    <x v="23"/>
    <n v="1068"/>
    <x v="0"/>
    <s v="Niederl. 3"/>
    <n v="1"/>
    <s v="Department"/>
    <s v="Supervisor"/>
    <s v="Non-Mgm."/>
    <s v="ang."/>
    <s v="M"/>
    <d v="2017-05-01T00:00:00"/>
    <m/>
    <s v=""/>
    <n v="2"/>
    <d v="1970-04-29T00:00:00"/>
    <n v="49"/>
    <s v="N"/>
    <n v="24"/>
    <n v="2"/>
    <n v="32"/>
    <x v="0"/>
    <n v="0.82051282051282048"/>
    <n v="31"/>
    <n v="0"/>
    <n v="2200"/>
    <n v="482.35"/>
    <n v="0"/>
    <n v="0"/>
    <n v="0"/>
    <n v="0"/>
    <n v="0"/>
    <n v="0"/>
    <n v="0"/>
    <n v="0"/>
    <n v="0"/>
    <n v="0"/>
    <n v="0"/>
    <n v="0"/>
    <n v="26.5"/>
    <n v="0"/>
    <n v="0"/>
    <n v="0"/>
    <n v="0"/>
    <n v="5.9346750000000004"/>
    <n v="0"/>
    <n v="0"/>
  </r>
  <r>
    <d v="2020-05-01T00:00:00"/>
    <x v="1"/>
    <s v="P"/>
    <s v="Active"/>
    <n v="431"/>
    <x v="430"/>
    <s v="N"/>
    <x v="22"/>
    <n v="1035"/>
    <x v="5"/>
    <s v="Niederl. 5"/>
    <n v="1"/>
    <s v="Department"/>
    <s v="Supervisor"/>
    <s v="Non-Mgm."/>
    <s v="ang."/>
    <s v="M"/>
    <d v="2017-05-01T00:00:00"/>
    <m/>
    <s v=""/>
    <n v="2"/>
    <d v="1979-05-15T00:00:00"/>
    <n v="40"/>
    <s v="J"/>
    <n v="30"/>
    <n v="2.5"/>
    <n v="39"/>
    <x v="0"/>
    <n v="1"/>
    <n v="31"/>
    <n v="0"/>
    <n v="2201"/>
    <n v="482.56925000000001"/>
    <n v="0"/>
    <n v="0"/>
    <n v="0"/>
    <n v="0"/>
    <n v="0"/>
    <n v="0"/>
    <n v="0"/>
    <n v="0"/>
    <n v="0"/>
    <n v="0"/>
    <n v="126.98076923076923"/>
    <n v="100.87916666666666"/>
    <n v="26.5"/>
    <n v="0"/>
    <n v="0"/>
    <n v="0"/>
    <n v="0"/>
    <n v="56.963907644230773"/>
    <n v="0"/>
    <n v="0"/>
  </r>
  <r>
    <d v="2020-05-01T00:00:00"/>
    <x v="1"/>
    <s v="P"/>
    <s v="Active"/>
    <n v="432"/>
    <x v="431"/>
    <s v="Y"/>
    <x v="16"/>
    <n v="1049"/>
    <x v="3"/>
    <s v="Niederl. 8"/>
    <n v="0.5"/>
    <s v="Department"/>
    <s v="Supervisor"/>
    <s v="Manager"/>
    <s v="ang."/>
    <s v="M"/>
    <d v="2017-06-19T00:00:00"/>
    <m/>
    <s v=""/>
    <n v="2"/>
    <d v="1966-03-18T00:00:00"/>
    <n v="53"/>
    <s v="N"/>
    <n v="30"/>
    <n v="2.5"/>
    <n v="39"/>
    <x v="0"/>
    <n v="0.5"/>
    <n v="31"/>
    <n v="0"/>
    <n v="2202"/>
    <n v="482.7885"/>
    <n v="0"/>
    <n v="0"/>
    <n v="0"/>
    <n v="0"/>
    <n v="0"/>
    <n v="0"/>
    <n v="0"/>
    <n v="0"/>
    <n v="0"/>
    <n v="0"/>
    <n v="0"/>
    <n v="0"/>
    <n v="13.25"/>
    <n v="0"/>
    <n v="0"/>
    <n v="0"/>
    <n v="0"/>
    <n v="2.9673375000000002"/>
    <n v="78.323699999999988"/>
    <n v="0"/>
  </r>
  <r>
    <d v="2020-05-01T00:00:00"/>
    <x v="1"/>
    <s v="P"/>
    <s v="Active"/>
    <n v="432"/>
    <x v="431"/>
    <s v="Y"/>
    <x v="16"/>
    <n v="1056"/>
    <x v="2"/>
    <s v="Niederl. 7"/>
    <n v="0.5"/>
    <s v="Department"/>
    <s v="Supervisor"/>
    <s v="Manager"/>
    <s v="ang."/>
    <s v="M"/>
    <d v="2017-06-19T00:00:00"/>
    <m/>
    <s v=""/>
    <n v="2"/>
    <d v="1966-03-18T00:00:00"/>
    <n v="53"/>
    <s v="N"/>
    <n v="30"/>
    <n v="2.5"/>
    <n v="39"/>
    <x v="0"/>
    <n v="0.5"/>
    <n v="31"/>
    <n v="0"/>
    <n v="2203"/>
    <n v="483.00774999999999"/>
    <n v="0"/>
    <n v="0"/>
    <n v="0"/>
    <n v="0"/>
    <n v="0"/>
    <n v="0"/>
    <n v="0"/>
    <n v="0"/>
    <n v="0"/>
    <n v="0"/>
    <n v="0"/>
    <n v="0"/>
    <n v="13.25"/>
    <n v="0"/>
    <n v="0"/>
    <n v="0"/>
    <n v="0"/>
    <n v="2.9673375000000002"/>
    <n v="78.323699999999988"/>
    <n v="0"/>
  </r>
  <r>
    <d v="2020-05-01T00:00:00"/>
    <x v="1"/>
    <s v="P"/>
    <s v="Active"/>
    <n v="433"/>
    <x v="432"/>
    <s v="N"/>
    <x v="37"/>
    <n v="1005"/>
    <x v="1"/>
    <s v="Niederl. 1"/>
    <n v="1"/>
    <s v="Department"/>
    <s v="Supervisor"/>
    <s v="Non-Mgm."/>
    <s v="ang."/>
    <s v="M"/>
    <d v="2017-06-01T00:00:00"/>
    <m/>
    <s v=""/>
    <n v="2"/>
    <d v="1987-10-04T00:00:00"/>
    <n v="32"/>
    <s v="N"/>
    <n v="30"/>
    <n v="2.5"/>
    <n v="39"/>
    <x v="0"/>
    <n v="1"/>
    <n v="31"/>
    <n v="0"/>
    <n v="2204"/>
    <n v="483.22700000000003"/>
    <n v="0"/>
    <n v="0"/>
    <n v="0"/>
    <n v="0"/>
    <n v="0"/>
    <n v="0"/>
    <n v="0"/>
    <n v="0"/>
    <n v="0"/>
    <n v="0"/>
    <n v="0"/>
    <n v="0"/>
    <n v="26.5"/>
    <n v="0"/>
    <n v="0"/>
    <n v="0"/>
    <n v="0"/>
    <n v="5.9346750000000004"/>
    <n v="0"/>
    <n v="0"/>
  </r>
  <r>
    <d v="2020-05-01T00:00:00"/>
    <x v="1"/>
    <s v="P"/>
    <s v="Active"/>
    <n v="434"/>
    <x v="433"/>
    <s v="N"/>
    <x v="26"/>
    <n v="1091"/>
    <x v="0"/>
    <s v="Niederl. 3"/>
    <n v="1"/>
    <s v="Department"/>
    <s v="Supervisor"/>
    <s v="Non-Mgm."/>
    <s v="ang."/>
    <s v="M"/>
    <d v="2017-06-01T00:00:00"/>
    <m/>
    <s v=""/>
    <n v="2"/>
    <d v="1963-11-26T00:00:00"/>
    <n v="56"/>
    <s v="N"/>
    <n v="30"/>
    <n v="2.5"/>
    <n v="39"/>
    <x v="0"/>
    <n v="1"/>
    <n v="31"/>
    <n v="0"/>
    <n v="2205"/>
    <n v="483.44625000000002"/>
    <n v="0"/>
    <n v="0"/>
    <n v="0"/>
    <n v="0"/>
    <n v="0"/>
    <n v="0"/>
    <n v="0"/>
    <n v="0"/>
    <n v="0"/>
    <n v="0"/>
    <n v="0"/>
    <n v="0"/>
    <n v="26.5"/>
    <n v="0"/>
    <n v="0"/>
    <n v="0"/>
    <n v="0"/>
    <n v="5.9346750000000004"/>
    <n v="0"/>
    <n v="0"/>
  </r>
  <r>
    <d v="2020-05-01T00:00:00"/>
    <x v="1"/>
    <s v="P"/>
    <s v="Active"/>
    <n v="435"/>
    <x v="434"/>
    <s v="N"/>
    <x v="31"/>
    <n v="1022"/>
    <x v="7"/>
    <s v="Niederl. 9"/>
    <n v="1"/>
    <s v="Department"/>
    <s v="Supervisor"/>
    <s v="Non-Mgm."/>
    <s v="ang."/>
    <s v="M"/>
    <d v="2017-06-01T00:00:00"/>
    <m/>
    <s v=""/>
    <n v="2"/>
    <d v="1986-07-14T00:00:00"/>
    <n v="33"/>
    <s v="J"/>
    <n v="30"/>
    <n v="2.5"/>
    <n v="39"/>
    <x v="0"/>
    <n v="1"/>
    <n v="31"/>
    <n v="0"/>
    <n v="2206"/>
    <n v="483.66550000000001"/>
    <n v="0"/>
    <n v="0"/>
    <n v="30"/>
    <n v="0"/>
    <n v="320.83"/>
    <n v="0"/>
    <n v="0"/>
    <n v="0"/>
    <n v="0"/>
    <n v="0"/>
    <n v="127.26923076923077"/>
    <n v="101.10833333333335"/>
    <n v="26.5"/>
    <n v="0"/>
    <n v="0"/>
    <n v="0"/>
    <n v="0"/>
    <n v="135.64820898076923"/>
    <n v="77.900000000000006"/>
    <n v="0"/>
  </r>
  <r>
    <d v="2020-05-01T00:00:00"/>
    <x v="1"/>
    <s v="P"/>
    <s v="Active"/>
    <n v="436"/>
    <x v="435"/>
    <s v="N"/>
    <x v="0"/>
    <n v="1090"/>
    <x v="0"/>
    <s v="Niederl. 3"/>
    <n v="1"/>
    <s v="Department"/>
    <s v="Supervisor"/>
    <s v="Non-Mgm."/>
    <s v="ang."/>
    <s v="W"/>
    <d v="2017-06-13T00:00:00"/>
    <m/>
    <s v=""/>
    <n v="2"/>
    <d v="1990-10-27T00:00:00"/>
    <n v="29"/>
    <s v="N"/>
    <n v="30"/>
    <n v="2.5"/>
    <n v="39"/>
    <x v="0"/>
    <n v="1"/>
    <n v="31"/>
    <n v="0"/>
    <n v="2207"/>
    <n v="483.88475000000005"/>
    <n v="0"/>
    <n v="0"/>
    <n v="0"/>
    <n v="0"/>
    <n v="0"/>
    <n v="0"/>
    <n v="0"/>
    <n v="0"/>
    <n v="0"/>
    <n v="0"/>
    <n v="0"/>
    <n v="0"/>
    <n v="26.5"/>
    <n v="0"/>
    <n v="0"/>
    <n v="0"/>
    <n v="0"/>
    <n v="5.9346750000000004"/>
    <n v="0"/>
    <n v="0"/>
  </r>
  <r>
    <d v="2020-05-01T00:00:00"/>
    <x v="1"/>
    <s v="P"/>
    <s v="Active"/>
    <n v="437"/>
    <x v="436"/>
    <s v="N"/>
    <x v="17"/>
    <n v="1088"/>
    <x v="0"/>
    <s v="Niederl. 3"/>
    <n v="1"/>
    <s v="Department"/>
    <s v="Supervisor"/>
    <s v="Non-Mgm."/>
    <s v="ang."/>
    <s v="W"/>
    <d v="2017-07-01T00:00:00"/>
    <m/>
    <s v=""/>
    <n v="2"/>
    <d v="1977-05-10T00:00:00"/>
    <n v="42"/>
    <s v="N"/>
    <n v="30"/>
    <n v="2.5"/>
    <n v="25"/>
    <x v="0"/>
    <n v="0.64102564102564108"/>
    <n v="31"/>
    <n v="0"/>
    <n v="2208"/>
    <n v="484.10400000000004"/>
    <n v="0"/>
    <n v="0"/>
    <n v="0"/>
    <n v="0"/>
    <n v="0"/>
    <n v="0"/>
    <n v="0"/>
    <n v="0"/>
    <n v="0"/>
    <n v="0"/>
    <n v="0"/>
    <n v="0"/>
    <n v="26.5"/>
    <n v="0"/>
    <n v="0"/>
    <n v="0"/>
    <n v="0"/>
    <n v="5.9346750000000004"/>
    <n v="0"/>
    <n v="0"/>
  </r>
  <r>
    <d v="2020-05-01T00:00:00"/>
    <x v="1"/>
    <s v="P"/>
    <s v="Active"/>
    <n v="438"/>
    <x v="437"/>
    <s v="N"/>
    <x v="38"/>
    <n v="1074"/>
    <x v="0"/>
    <s v="Niederl. 3"/>
    <n v="1"/>
    <s v="Department"/>
    <s v="Supervisor"/>
    <s v="Non-Mgm."/>
    <s v="ang."/>
    <s v="M"/>
    <d v="2017-07-17T00:00:00"/>
    <m/>
    <s v=""/>
    <n v="2"/>
    <d v="1986-05-10T00:00:00"/>
    <n v="33"/>
    <s v="N"/>
    <n v="30"/>
    <n v="2.5"/>
    <n v="39"/>
    <x v="0"/>
    <n v="1"/>
    <n v="31"/>
    <n v="0"/>
    <n v="2209"/>
    <n v="484.32325000000003"/>
    <n v="0"/>
    <n v="0"/>
    <n v="0"/>
    <n v="0"/>
    <n v="0"/>
    <n v="0"/>
    <n v="0"/>
    <n v="0"/>
    <n v="0"/>
    <n v="0"/>
    <n v="0"/>
    <n v="0"/>
    <n v="26.5"/>
    <n v="0"/>
    <n v="0"/>
    <n v="0"/>
    <n v="0"/>
    <n v="5.9346750000000004"/>
    <n v="0"/>
    <n v="0"/>
  </r>
  <r>
    <d v="2020-05-01T00:00:00"/>
    <x v="1"/>
    <s v="P"/>
    <s v="Active"/>
    <n v="439"/>
    <x v="438"/>
    <s v="N"/>
    <x v="27"/>
    <n v="1070"/>
    <x v="0"/>
    <s v="Niederl. 3"/>
    <n v="1"/>
    <s v="Department"/>
    <s v="Supervisor"/>
    <s v="Non-Mgm."/>
    <s v="ang."/>
    <s v="W"/>
    <d v="2017-08-01T00:00:00"/>
    <m/>
    <s v=""/>
    <n v="2"/>
    <d v="1997-10-13T00:00:00"/>
    <n v="22"/>
    <s v="N"/>
    <n v="30"/>
    <n v="2.5"/>
    <n v="39"/>
    <x v="0"/>
    <n v="1"/>
    <n v="31"/>
    <n v="0"/>
    <n v="2210"/>
    <n v="484.54250000000002"/>
    <n v="0"/>
    <n v="0"/>
    <n v="0"/>
    <n v="0"/>
    <n v="0"/>
    <n v="0"/>
    <n v="0"/>
    <n v="0"/>
    <n v="0"/>
    <n v="0"/>
    <n v="0"/>
    <n v="0"/>
    <n v="26.5"/>
    <n v="0"/>
    <n v="0"/>
    <n v="0"/>
    <n v="0"/>
    <n v="5.9346750000000004"/>
    <n v="0"/>
    <n v="0"/>
  </r>
  <r>
    <d v="2020-05-01T00:00:00"/>
    <x v="1"/>
    <s v="P"/>
    <s v="Active"/>
    <n v="440"/>
    <x v="439"/>
    <s v="N"/>
    <x v="5"/>
    <n v="1093"/>
    <x v="0"/>
    <s v="Niederl. 3"/>
    <n v="1"/>
    <s v="Department"/>
    <s v="Supervisor"/>
    <s v="Non-Mgm."/>
    <s v="ang."/>
    <s v="M"/>
    <d v="2017-08-01T00:00:00"/>
    <m/>
    <s v=""/>
    <n v="2"/>
    <d v="1979-07-25T00:00:00"/>
    <n v="40"/>
    <s v="N"/>
    <n v="30"/>
    <n v="2.5"/>
    <n v="39"/>
    <x v="0"/>
    <n v="1"/>
    <n v="31"/>
    <n v="0"/>
    <n v="2211"/>
    <n v="484.76175000000001"/>
    <n v="0"/>
    <n v="0"/>
    <n v="0"/>
    <n v="0"/>
    <n v="0"/>
    <n v="0"/>
    <n v="0"/>
    <n v="0"/>
    <n v="0"/>
    <n v="0"/>
    <n v="0"/>
    <n v="0"/>
    <n v="26.5"/>
    <n v="0"/>
    <n v="0"/>
    <n v="0"/>
    <n v="0"/>
    <n v="5.9346750000000004"/>
    <n v="0"/>
    <n v="0"/>
  </r>
  <r>
    <d v="2020-05-01T00:00:00"/>
    <x v="1"/>
    <s v="P"/>
    <s v="Active"/>
    <n v="441"/>
    <x v="440"/>
    <s v="N"/>
    <x v="31"/>
    <n v="1059"/>
    <x v="2"/>
    <s v="Niederl. 7"/>
    <n v="1"/>
    <s v="Department"/>
    <s v="Supervisor"/>
    <s v="Non-Mgm."/>
    <s v="ang."/>
    <s v="M"/>
    <d v="2017-08-01T00:00:00"/>
    <m/>
    <s v=""/>
    <n v="2"/>
    <d v="1991-04-05T00:00:00"/>
    <n v="28"/>
    <s v="J"/>
    <n v="30"/>
    <n v="2.5"/>
    <n v="39"/>
    <x v="0"/>
    <n v="1"/>
    <n v="31"/>
    <n v="0"/>
    <n v="2212"/>
    <n v="484.98099999999999"/>
    <n v="0"/>
    <n v="0"/>
    <n v="30"/>
    <n v="0"/>
    <n v="320.83"/>
    <n v="0"/>
    <n v="0"/>
    <n v="0"/>
    <n v="0"/>
    <n v="0"/>
    <n v="127.61538461538461"/>
    <n v="101.38333333333334"/>
    <n v="26.5"/>
    <n v="0"/>
    <n v="0"/>
    <n v="0"/>
    <n v="0"/>
    <n v="135.78731638461537"/>
    <n v="79.040000000000006"/>
    <n v="0"/>
  </r>
  <r>
    <d v="2020-05-01T00:00:00"/>
    <x v="1"/>
    <s v="P"/>
    <s v="Active"/>
    <n v="442"/>
    <x v="441"/>
    <s v="N"/>
    <x v="51"/>
    <n v="1092"/>
    <x v="2"/>
    <s v="Niederl. 7"/>
    <n v="1"/>
    <s v="Department"/>
    <s v="Supervisor"/>
    <s v="Non-Mgm."/>
    <s v="tech"/>
    <s v="M"/>
    <d v="2017-08-01T00:00:00"/>
    <d v="2021-01-31T00:00:00"/>
    <s v=""/>
    <n v="3"/>
    <d v="1999-11-04T00:00:00"/>
    <n v="20"/>
    <s v="J"/>
    <n v="30"/>
    <n v="2.5"/>
    <n v="39"/>
    <x v="0"/>
    <n v="1"/>
    <n v="31"/>
    <n v="0"/>
    <n v="2213"/>
    <n v="485.20024999999998"/>
    <n v="0"/>
    <n v="0"/>
    <n v="0"/>
    <n v="0"/>
    <n v="0"/>
    <n v="0"/>
    <n v="0"/>
    <n v="0"/>
    <n v="0"/>
    <n v="0"/>
    <n v="127.67307692307693"/>
    <n v="101.42916666666667"/>
    <n v="26.5"/>
    <n v="0"/>
    <n v="0"/>
    <n v="0"/>
    <n v="0"/>
    <n v="57.24212245192308"/>
    <n v="0"/>
    <n v="0"/>
  </r>
  <r>
    <d v="2020-05-01T00:00:00"/>
    <x v="1"/>
    <s v="P"/>
    <s v="Active"/>
    <n v="443"/>
    <x v="442"/>
    <s v="N"/>
    <x v="49"/>
    <n v="1072"/>
    <x v="0"/>
    <s v="Niederl. 3"/>
    <n v="1"/>
    <s v="Department"/>
    <s v="Supervisor"/>
    <s v="Non-Mgm."/>
    <s v="ang."/>
    <s v="W"/>
    <d v="2017-08-01T00:00:00"/>
    <m/>
    <s v=""/>
    <n v="2"/>
    <d v="1988-07-23T00:00:00"/>
    <n v="31"/>
    <s v="N"/>
    <n v="30"/>
    <n v="2.5"/>
    <n v="39"/>
    <x v="0"/>
    <n v="1"/>
    <n v="31"/>
    <n v="0"/>
    <n v="2214"/>
    <n v="485.41950000000003"/>
    <n v="0"/>
    <n v="0"/>
    <n v="0"/>
    <n v="0"/>
    <n v="0"/>
    <n v="0"/>
    <n v="0"/>
    <n v="0"/>
    <n v="0"/>
    <n v="0"/>
    <n v="0"/>
    <n v="0"/>
    <n v="26.5"/>
    <n v="0"/>
    <n v="0"/>
    <n v="0"/>
    <n v="0"/>
    <n v="5.9346750000000004"/>
    <n v="0"/>
    <n v="0"/>
  </r>
  <r>
    <d v="2020-05-01T00:00:00"/>
    <x v="1"/>
    <s v="P"/>
    <s v="Active"/>
    <n v="444"/>
    <x v="443"/>
    <s v="N"/>
    <x v="35"/>
    <n v="1078"/>
    <x v="0"/>
    <s v="Niederl. 3"/>
    <n v="1"/>
    <s v="Department"/>
    <s v="Supervisor"/>
    <s v="Non-Mgm."/>
    <s v="ang."/>
    <s v="W"/>
    <d v="2017-08-01T00:00:00"/>
    <m/>
    <s v=""/>
    <n v="2"/>
    <d v="1988-02-25T00:00:00"/>
    <n v="31"/>
    <s v="N"/>
    <n v="30"/>
    <n v="2.5"/>
    <n v="39"/>
    <x v="0"/>
    <n v="1"/>
    <n v="31"/>
    <n v="0"/>
    <n v="2215"/>
    <n v="485.63875000000002"/>
    <n v="0"/>
    <n v="0"/>
    <n v="0"/>
    <n v="0"/>
    <n v="0"/>
    <n v="0"/>
    <n v="0"/>
    <n v="0"/>
    <n v="0"/>
    <n v="0"/>
    <n v="0"/>
    <n v="0"/>
    <n v="26.5"/>
    <n v="0"/>
    <n v="0"/>
    <n v="0"/>
    <n v="0"/>
    <n v="5.9346750000000004"/>
    <n v="0"/>
    <n v="0"/>
  </r>
  <r>
    <d v="2020-05-01T00:00:00"/>
    <x v="1"/>
    <s v="P"/>
    <s v="Active"/>
    <n v="445"/>
    <x v="444"/>
    <s v="N"/>
    <x v="30"/>
    <n v="1071"/>
    <x v="0"/>
    <s v="Niederl. 3"/>
    <n v="1"/>
    <s v="Department"/>
    <s v="Supervisor"/>
    <s v="Non-Mgm."/>
    <s v="ang."/>
    <s v="M"/>
    <d v="2017-08-01T00:00:00"/>
    <m/>
    <s v=""/>
    <n v="2"/>
    <d v="1973-06-24T00:00:00"/>
    <n v="46"/>
    <s v="N"/>
    <n v="30"/>
    <n v="2.5"/>
    <n v="39"/>
    <x v="0"/>
    <n v="1"/>
    <n v="31"/>
    <n v="0"/>
    <n v="2216"/>
    <n v="485.85800000000006"/>
    <n v="0"/>
    <n v="0"/>
    <n v="0"/>
    <n v="0"/>
    <n v="0"/>
    <n v="0"/>
    <n v="0"/>
    <n v="0"/>
    <n v="0"/>
    <n v="0"/>
    <n v="0"/>
    <n v="0"/>
    <n v="26.5"/>
    <n v="0"/>
    <n v="0"/>
    <n v="0"/>
    <n v="0"/>
    <n v="5.9346750000000004"/>
    <n v="0"/>
    <n v="0"/>
  </r>
  <r>
    <d v="2020-05-01T00:00:00"/>
    <x v="1"/>
    <s v="P"/>
    <s v="Active"/>
    <n v="446"/>
    <x v="445"/>
    <s v="N"/>
    <x v="22"/>
    <n v="1029"/>
    <x v="6"/>
    <s v="Niederl. 10"/>
    <n v="1"/>
    <s v="Department"/>
    <s v="Supervisor"/>
    <s v="Non-Mgm."/>
    <s v="ang."/>
    <s v="M"/>
    <d v="2017-08-01T00:00:00"/>
    <m/>
    <s v=""/>
    <n v="2"/>
    <d v="1974-07-09T00:00:00"/>
    <n v="45"/>
    <s v="J"/>
    <n v="30"/>
    <n v="2.5"/>
    <n v="39"/>
    <x v="0"/>
    <n v="1"/>
    <n v="31"/>
    <n v="0"/>
    <n v="2217"/>
    <n v="486.07725000000005"/>
    <n v="0"/>
    <n v="0"/>
    <n v="0"/>
    <n v="0"/>
    <n v="0"/>
    <n v="0"/>
    <n v="0"/>
    <n v="0"/>
    <n v="0"/>
    <n v="0"/>
    <n v="127.90384615384615"/>
    <n v="101.61250000000001"/>
    <n v="26.5"/>
    <n v="0"/>
    <n v="0"/>
    <n v="0"/>
    <n v="0"/>
    <n v="57.334860721153845"/>
    <n v="0"/>
    <n v="0"/>
  </r>
  <r>
    <d v="2020-05-01T00:00:00"/>
    <x v="1"/>
    <s v="P"/>
    <s v="Active"/>
    <n v="447"/>
    <x v="446"/>
    <s v="N"/>
    <x v="22"/>
    <n v="1035"/>
    <x v="5"/>
    <s v="Niederl. 5"/>
    <n v="1"/>
    <s v="Department"/>
    <s v="Supervisor"/>
    <s v="Non-Mgm."/>
    <s v="ang."/>
    <s v="M"/>
    <d v="2017-08-01T00:00:00"/>
    <m/>
    <s v=""/>
    <n v="2"/>
    <d v="1975-01-29T00:00:00"/>
    <n v="44"/>
    <s v="J"/>
    <n v="30"/>
    <n v="2.5"/>
    <n v="39"/>
    <x v="0"/>
    <n v="1"/>
    <n v="31"/>
    <n v="0"/>
    <n v="2218"/>
    <n v="486.29650000000004"/>
    <n v="0"/>
    <n v="0"/>
    <n v="0"/>
    <n v="0"/>
    <n v="0"/>
    <n v="0"/>
    <n v="0"/>
    <n v="0"/>
    <n v="0"/>
    <n v="0"/>
    <n v="127.96153846153847"/>
    <n v="101.65833333333335"/>
    <n v="26.5"/>
    <n v="0"/>
    <n v="0"/>
    <n v="0"/>
    <n v="0"/>
    <n v="57.358045288461547"/>
    <n v="0"/>
    <n v="0"/>
  </r>
  <r>
    <d v="2020-05-01T00:00:00"/>
    <x v="1"/>
    <s v="P"/>
    <s v="Active"/>
    <n v="448"/>
    <x v="447"/>
    <s v="N"/>
    <x v="1"/>
    <n v="1017"/>
    <x v="1"/>
    <s v="Niederl. 1"/>
    <n v="1"/>
    <s v="Department"/>
    <s v="Supervisor"/>
    <s v="Non-Mgm."/>
    <s v="ang."/>
    <s v="M"/>
    <d v="2017-08-21T00:00:00"/>
    <m/>
    <s v=""/>
    <n v="2"/>
    <d v="1975-07-02T00:00:00"/>
    <n v="44"/>
    <s v="N"/>
    <n v="30"/>
    <n v="2.5"/>
    <n v="39"/>
    <x v="0"/>
    <n v="1"/>
    <n v="31"/>
    <n v="0"/>
    <n v="2219"/>
    <n v="486.51575000000003"/>
    <n v="0"/>
    <n v="0"/>
    <n v="0"/>
    <n v="0"/>
    <n v="0"/>
    <n v="0"/>
    <n v="0"/>
    <n v="0"/>
    <n v="0"/>
    <n v="0"/>
    <n v="0"/>
    <n v="0"/>
    <n v="26.5"/>
    <n v="0"/>
    <n v="0"/>
    <n v="0"/>
    <n v="0"/>
    <n v="5.9346750000000004"/>
    <n v="0"/>
    <n v="0"/>
  </r>
  <r>
    <d v="2020-05-01T00:00:00"/>
    <x v="1"/>
    <s v="P"/>
    <s v="Active"/>
    <n v="449"/>
    <x v="448"/>
    <s v="N"/>
    <x v="52"/>
    <n v="1007"/>
    <x v="1"/>
    <s v="Niederl. 1"/>
    <n v="1"/>
    <s v="Department"/>
    <s v="Supervisor"/>
    <s v="Non-Mgm."/>
    <s v="tech"/>
    <s v="M"/>
    <d v="2017-09-01T00:00:00"/>
    <d v="2021-02-28T00:00:00"/>
    <s v=""/>
    <n v="3"/>
    <d v="2000-07-28T00:00:00"/>
    <n v="19"/>
    <s v="J"/>
    <n v="30"/>
    <n v="2.5"/>
    <n v="39"/>
    <x v="0"/>
    <n v="1"/>
    <n v="31"/>
    <n v="0"/>
    <n v="2220"/>
    <n v="486.73500000000001"/>
    <n v="0"/>
    <n v="0"/>
    <n v="0"/>
    <n v="0"/>
    <n v="0"/>
    <n v="0"/>
    <n v="0"/>
    <n v="0"/>
    <n v="0"/>
    <n v="0"/>
    <n v="128.07692307692309"/>
    <n v="101.75000000000001"/>
    <n v="26.5"/>
    <n v="0"/>
    <n v="0"/>
    <n v="0"/>
    <n v="0"/>
    <n v="57.404414423076929"/>
    <n v="0"/>
    <n v="0"/>
  </r>
  <r>
    <d v="2020-05-01T00:00:00"/>
    <x v="1"/>
    <s v="P"/>
    <s v="Active"/>
    <n v="450"/>
    <x v="449"/>
    <s v="N"/>
    <x v="52"/>
    <n v="1007"/>
    <x v="1"/>
    <s v="Niederl. 1"/>
    <n v="1"/>
    <s v="Department"/>
    <s v="Supervisor"/>
    <s v="Non-Mgm."/>
    <s v="tech"/>
    <s v="W"/>
    <d v="2017-09-01T00:00:00"/>
    <d v="2021-02-28T00:00:00"/>
    <s v=""/>
    <n v="3"/>
    <d v="2002-01-28T00:00:00"/>
    <n v="17"/>
    <s v="J"/>
    <n v="30"/>
    <n v="2.5"/>
    <n v="39"/>
    <x v="0"/>
    <n v="1"/>
    <n v="31"/>
    <n v="0"/>
    <n v="2221"/>
    <n v="486.95425000000006"/>
    <n v="0"/>
    <n v="0"/>
    <n v="0"/>
    <n v="0"/>
    <n v="0"/>
    <n v="0"/>
    <n v="0"/>
    <n v="0"/>
    <n v="0"/>
    <n v="0"/>
    <n v="128.13461538461539"/>
    <n v="101.79583333333335"/>
    <n v="26.5"/>
    <n v="0"/>
    <n v="0"/>
    <n v="0"/>
    <n v="0"/>
    <n v="57.427598990384617"/>
    <n v="0"/>
    <n v="0"/>
  </r>
  <r>
    <d v="2020-05-01T00:00:00"/>
    <x v="1"/>
    <s v="P"/>
    <s v="Active"/>
    <n v="451"/>
    <x v="450"/>
    <s v="N"/>
    <x v="53"/>
    <n v="1012"/>
    <x v="1"/>
    <s v="Niederl. 1"/>
    <n v="1"/>
    <s v="Department"/>
    <s v="Supervisor"/>
    <s v="Non-Mgm."/>
    <s v="kfm"/>
    <s v="W"/>
    <d v="2017-09-01T00:00:00"/>
    <d v="2020-08-31T00:00:00"/>
    <s v=""/>
    <n v="2"/>
    <d v="1998-10-30T00:00:00"/>
    <n v="21"/>
    <s v="J"/>
    <n v="30"/>
    <n v="2.5"/>
    <n v="39"/>
    <x v="0"/>
    <n v="1"/>
    <n v="31"/>
    <n v="0"/>
    <n v="2222"/>
    <n v="487.17349999999999"/>
    <n v="0"/>
    <n v="0"/>
    <n v="0"/>
    <n v="0"/>
    <n v="0"/>
    <n v="0"/>
    <n v="0"/>
    <n v="0"/>
    <n v="0"/>
    <n v="0"/>
    <n v="128.19230769230768"/>
    <n v="101.84166666666667"/>
    <n v="26.5"/>
    <n v="0"/>
    <n v="0"/>
    <n v="0"/>
    <n v="0"/>
    <n v="57.450783557692304"/>
    <n v="0"/>
    <n v="0"/>
  </r>
  <r>
    <d v="2020-05-01T00:00:00"/>
    <x v="1"/>
    <s v="P"/>
    <s v="Active"/>
    <n v="452"/>
    <x v="451"/>
    <s v="N"/>
    <x v="53"/>
    <n v="1012"/>
    <x v="1"/>
    <s v="Niederl. 1"/>
    <n v="1"/>
    <s v="Department"/>
    <s v="Supervisor"/>
    <s v="Non-Mgm."/>
    <s v="kfm"/>
    <s v="W"/>
    <d v="2017-09-01T00:00:00"/>
    <d v="2020-08-31T00:00:00"/>
    <s v=""/>
    <n v="2"/>
    <d v="2000-10-19T00:00:00"/>
    <n v="19"/>
    <s v="J"/>
    <n v="30"/>
    <n v="2.5"/>
    <n v="39"/>
    <x v="0"/>
    <n v="1"/>
    <n v="31"/>
    <n v="0"/>
    <n v="2223"/>
    <n v="487.39275000000004"/>
    <n v="0"/>
    <n v="0"/>
    <n v="0"/>
    <n v="0"/>
    <n v="0"/>
    <n v="0"/>
    <n v="0"/>
    <n v="0"/>
    <n v="0"/>
    <n v="0"/>
    <n v="128.25"/>
    <n v="101.8875"/>
    <n v="26.5"/>
    <n v="0"/>
    <n v="0"/>
    <n v="0"/>
    <n v="0"/>
    <n v="57.473968124999999"/>
    <n v="0"/>
    <n v="0"/>
  </r>
  <r>
    <d v="2020-05-01T00:00:00"/>
    <x v="1"/>
    <s v="P"/>
    <s v="Active"/>
    <n v="453"/>
    <x v="452"/>
    <s v="N"/>
    <x v="53"/>
    <n v="1012"/>
    <x v="1"/>
    <s v="Niederl. 1"/>
    <n v="1"/>
    <s v="Department"/>
    <s v="Supervisor"/>
    <s v="Non-Mgm."/>
    <s v="kfm"/>
    <s v="W"/>
    <d v="2017-09-01T00:00:00"/>
    <d v="2020-08-31T00:00:00"/>
    <s v=""/>
    <n v="2"/>
    <d v="2001-07-26T00:00:00"/>
    <n v="18"/>
    <s v="J"/>
    <n v="30"/>
    <n v="2.5"/>
    <n v="39"/>
    <x v="0"/>
    <n v="1"/>
    <n v="31"/>
    <n v="0"/>
    <n v="2224"/>
    <n v="487.61200000000008"/>
    <n v="0"/>
    <n v="0"/>
    <n v="0"/>
    <n v="0"/>
    <n v="0"/>
    <n v="0"/>
    <n v="0"/>
    <n v="0"/>
    <n v="0"/>
    <n v="0"/>
    <n v="128.30769230769229"/>
    <n v="101.93333333333335"/>
    <n v="26.5"/>
    <n v="0"/>
    <n v="0"/>
    <n v="0"/>
    <n v="0"/>
    <n v="57.497152692307701"/>
    <n v="0"/>
    <n v="0"/>
  </r>
  <r>
    <d v="2020-05-01T00:00:00"/>
    <x v="1"/>
    <s v="P"/>
    <s v="Active"/>
    <n v="454"/>
    <x v="453"/>
    <s v="N"/>
    <x v="52"/>
    <n v="1007"/>
    <x v="1"/>
    <s v="Niederl. 1"/>
    <n v="1"/>
    <s v="Department"/>
    <s v="Supervisor"/>
    <s v="Non-Mgm."/>
    <s v="tech"/>
    <s v="M"/>
    <d v="2017-09-01T00:00:00"/>
    <d v="2021-02-28T00:00:00"/>
    <s v=""/>
    <n v="3"/>
    <d v="2001-05-20T00:00:00"/>
    <n v="18"/>
    <s v="J"/>
    <n v="30"/>
    <n v="2.5"/>
    <n v="39"/>
    <x v="0"/>
    <n v="1"/>
    <n v="31"/>
    <n v="0"/>
    <n v="2225"/>
    <n v="487.83125000000001"/>
    <n v="0"/>
    <n v="0"/>
    <n v="0"/>
    <n v="0"/>
    <n v="0"/>
    <n v="0"/>
    <n v="0"/>
    <n v="0"/>
    <n v="0"/>
    <n v="0"/>
    <n v="128.36538461538461"/>
    <n v="101.97916666666667"/>
    <n v="26.5"/>
    <n v="0"/>
    <n v="0"/>
    <n v="0"/>
    <n v="0"/>
    <n v="57.520337259615381"/>
    <n v="0"/>
    <n v="0"/>
  </r>
  <r>
    <d v="2020-05-01T00:00:00"/>
    <x v="1"/>
    <s v="P"/>
    <s v="Active"/>
    <n v="455"/>
    <x v="454"/>
    <s v="N"/>
    <x v="52"/>
    <n v="1007"/>
    <x v="1"/>
    <s v="Niederl. 1"/>
    <n v="1"/>
    <s v="Department"/>
    <s v="Supervisor"/>
    <s v="Non-Mgm."/>
    <s v="tech"/>
    <s v="M"/>
    <d v="2017-09-01T00:00:00"/>
    <d v="2021-02-28T00:00:00"/>
    <s v=""/>
    <n v="3"/>
    <d v="2000-11-17T00:00:00"/>
    <n v="19"/>
    <s v="J"/>
    <n v="30"/>
    <n v="2.5"/>
    <n v="39"/>
    <x v="0"/>
    <n v="1"/>
    <n v="31"/>
    <n v="0"/>
    <n v="2226"/>
    <n v="488.05050000000006"/>
    <n v="0"/>
    <n v="0"/>
    <n v="0"/>
    <n v="0"/>
    <n v="0"/>
    <n v="0"/>
    <n v="0"/>
    <n v="0"/>
    <n v="0"/>
    <n v="0"/>
    <n v="128.42307692307693"/>
    <n v="102.02500000000001"/>
    <n v="26.5"/>
    <n v="0"/>
    <n v="0"/>
    <n v="0"/>
    <n v="0"/>
    <n v="57.543521826923083"/>
    <n v="0"/>
    <n v="0"/>
  </r>
  <r>
    <d v="2020-05-01T00:00:00"/>
    <x v="1"/>
    <s v="P"/>
    <s v="Active"/>
    <n v="456"/>
    <x v="455"/>
    <s v="N"/>
    <x v="52"/>
    <n v="1007"/>
    <x v="1"/>
    <s v="Niederl. 1"/>
    <n v="1"/>
    <s v="Department"/>
    <s v="Supervisor"/>
    <s v="Non-Mgm."/>
    <s v="tech"/>
    <s v="M"/>
    <d v="2017-09-01T00:00:00"/>
    <d v="2021-02-28T00:00:00"/>
    <s v=""/>
    <n v="3"/>
    <d v="2000-10-30T00:00:00"/>
    <n v="19"/>
    <s v="J"/>
    <n v="30"/>
    <n v="2.5"/>
    <n v="39"/>
    <x v="0"/>
    <n v="1"/>
    <n v="31"/>
    <n v="0"/>
    <n v="2227"/>
    <n v="488.26975000000004"/>
    <n v="0"/>
    <n v="0"/>
    <n v="0"/>
    <n v="0"/>
    <n v="0"/>
    <n v="0"/>
    <n v="0"/>
    <n v="0"/>
    <n v="0"/>
    <n v="0"/>
    <n v="128.48076923076923"/>
    <n v="102.07083333333334"/>
    <n v="26.5"/>
    <n v="0"/>
    <n v="0"/>
    <n v="0"/>
    <n v="0"/>
    <n v="57.566706394230771"/>
    <n v="0"/>
    <n v="0"/>
  </r>
  <r>
    <d v="2020-05-01T00:00:00"/>
    <x v="1"/>
    <s v="P"/>
    <s v="Active"/>
    <n v="457"/>
    <x v="456"/>
    <s v="N"/>
    <x v="52"/>
    <n v="1007"/>
    <x v="1"/>
    <s v="Niederl. 1"/>
    <n v="1"/>
    <s v="Department"/>
    <s v="Supervisor"/>
    <s v="Non-Mgm."/>
    <s v="tech"/>
    <s v="M"/>
    <d v="2017-09-01T00:00:00"/>
    <d v="2021-02-28T00:00:00"/>
    <s v=""/>
    <n v="3"/>
    <d v="2001-06-19T00:00:00"/>
    <n v="18"/>
    <s v="J"/>
    <n v="30"/>
    <n v="2.5"/>
    <n v="39"/>
    <x v="0"/>
    <n v="1"/>
    <n v="31"/>
    <n v="0"/>
    <n v="2228"/>
    <n v="488.48900000000003"/>
    <n v="0"/>
    <n v="0"/>
    <n v="0"/>
    <n v="0"/>
    <n v="0"/>
    <n v="0"/>
    <n v="0"/>
    <n v="0"/>
    <n v="0"/>
    <n v="0"/>
    <n v="128.53846153846155"/>
    <n v="102.11666666666667"/>
    <n v="26.5"/>
    <n v="0"/>
    <n v="0"/>
    <n v="0"/>
    <n v="0"/>
    <n v="57.589890961538465"/>
    <n v="0"/>
    <n v="0"/>
  </r>
  <r>
    <d v="2020-05-01T00:00:00"/>
    <x v="1"/>
    <s v="P"/>
    <s v="Active"/>
    <n v="458"/>
    <x v="457"/>
    <s v="N"/>
    <x v="53"/>
    <n v="1012"/>
    <x v="1"/>
    <s v="Niederl. 1"/>
    <n v="1"/>
    <s v="Department"/>
    <s v="Supervisor"/>
    <s v="Non-Mgm."/>
    <s v="kfm"/>
    <s v="M"/>
    <d v="2017-09-01T00:00:00"/>
    <d v="2020-08-31T00:00:00"/>
    <s v=""/>
    <n v="2"/>
    <d v="2001-08-18T00:00:00"/>
    <n v="18"/>
    <s v="J"/>
    <n v="30"/>
    <n v="2.5"/>
    <n v="39"/>
    <x v="0"/>
    <n v="1"/>
    <n v="31"/>
    <n v="0"/>
    <n v="2229"/>
    <n v="488.70825000000002"/>
    <n v="0"/>
    <n v="0"/>
    <n v="0"/>
    <n v="0"/>
    <n v="0"/>
    <n v="0"/>
    <n v="0"/>
    <n v="0"/>
    <n v="0"/>
    <n v="0"/>
    <n v="128.59615384615384"/>
    <n v="102.16250000000001"/>
    <n v="26.5"/>
    <n v="0"/>
    <n v="0"/>
    <n v="0"/>
    <n v="0"/>
    <n v="57.613075528846153"/>
    <n v="0"/>
    <n v="0"/>
  </r>
  <r>
    <d v="2020-05-01T00:00:00"/>
    <x v="1"/>
    <s v="P"/>
    <s v="Active"/>
    <n v="459"/>
    <x v="458"/>
    <s v="N"/>
    <x v="52"/>
    <n v="1007"/>
    <x v="1"/>
    <s v="Niederl. 1"/>
    <n v="1"/>
    <s v="Department"/>
    <s v="Supervisor"/>
    <s v="Non-Mgm."/>
    <s v="tech"/>
    <s v="M"/>
    <d v="2017-09-01T00:00:00"/>
    <d v="2021-02-28T00:00:00"/>
    <s v=""/>
    <n v="3"/>
    <d v="2000-11-04T00:00:00"/>
    <n v="19"/>
    <s v="J"/>
    <n v="30"/>
    <n v="2.5"/>
    <n v="39"/>
    <x v="0"/>
    <n v="1"/>
    <n v="31"/>
    <n v="0"/>
    <n v="2230"/>
    <n v="488.92750000000001"/>
    <n v="0"/>
    <n v="0"/>
    <n v="0"/>
    <n v="0"/>
    <n v="0"/>
    <n v="0"/>
    <n v="0"/>
    <n v="0"/>
    <n v="0"/>
    <n v="0"/>
    <n v="128.65384615384616"/>
    <n v="102.20833333333334"/>
    <n v="26.5"/>
    <n v="0"/>
    <n v="0"/>
    <n v="0"/>
    <n v="0"/>
    <n v="57.636260096153855"/>
    <n v="0"/>
    <n v="0"/>
  </r>
  <r>
    <d v="2020-05-01T00:00:00"/>
    <x v="1"/>
    <s v="P"/>
    <s v="Active"/>
    <n v="460"/>
    <x v="459"/>
    <s v="N"/>
    <x v="52"/>
    <n v="1007"/>
    <x v="1"/>
    <s v="Niederl. 1"/>
    <n v="1"/>
    <s v="Department"/>
    <s v="Supervisor"/>
    <s v="Non-Mgm."/>
    <s v="tech"/>
    <s v="M"/>
    <d v="2017-09-01T00:00:00"/>
    <d v="2021-02-28T00:00:00"/>
    <s v=""/>
    <n v="3"/>
    <d v="2001-07-28T00:00:00"/>
    <n v="18"/>
    <s v="J"/>
    <n v="30"/>
    <n v="2.5"/>
    <n v="39"/>
    <x v="0"/>
    <n v="1"/>
    <n v="31"/>
    <n v="0"/>
    <n v="2231"/>
    <n v="489.14675"/>
    <n v="0"/>
    <n v="0"/>
    <n v="0"/>
    <n v="0"/>
    <n v="0"/>
    <n v="0"/>
    <n v="0"/>
    <n v="0"/>
    <n v="0"/>
    <n v="0"/>
    <n v="128.71153846153845"/>
    <n v="102.25416666666666"/>
    <n v="26.5"/>
    <n v="0"/>
    <n v="0"/>
    <n v="0"/>
    <n v="0"/>
    <n v="57.659444663461535"/>
    <n v="0"/>
    <n v="0"/>
  </r>
  <r>
    <d v="2020-05-01T00:00:00"/>
    <x v="1"/>
    <s v="P"/>
    <s v="Active"/>
    <n v="461"/>
    <x v="460"/>
    <s v="N"/>
    <x v="51"/>
    <n v="1092"/>
    <x v="3"/>
    <s v="Niederl. 8"/>
    <n v="1"/>
    <s v="Department"/>
    <s v="Supervisor"/>
    <s v="Non-Mgm."/>
    <s v="kfm"/>
    <s v="M"/>
    <d v="2017-09-01T00:00:00"/>
    <d v="2020-08-31T00:00:00"/>
    <s v=""/>
    <n v="2"/>
    <d v="1999-02-06T00:00:00"/>
    <n v="20"/>
    <s v="J"/>
    <n v="30"/>
    <n v="2.5"/>
    <n v="39"/>
    <x v="0"/>
    <n v="1"/>
    <n v="31"/>
    <n v="0"/>
    <n v="2232"/>
    <n v="489.36599999999999"/>
    <n v="0"/>
    <n v="0"/>
    <n v="0"/>
    <n v="0"/>
    <n v="0"/>
    <n v="0"/>
    <n v="0"/>
    <n v="0"/>
    <n v="0"/>
    <n v="0"/>
    <n v="128.76923076923077"/>
    <n v="102.30000000000001"/>
    <n v="26.5"/>
    <n v="0"/>
    <n v="0"/>
    <n v="0"/>
    <n v="0"/>
    <n v="57.682629230769237"/>
    <n v="0"/>
    <n v="0"/>
  </r>
  <r>
    <d v="2020-05-01T00:00:00"/>
    <x v="1"/>
    <s v="P"/>
    <s v="Active"/>
    <n v="462"/>
    <x v="461"/>
    <s v="N"/>
    <x v="51"/>
    <n v="1092"/>
    <x v="3"/>
    <s v="Niederl. 8"/>
    <n v="1"/>
    <s v="Department"/>
    <s v="Supervisor"/>
    <s v="Non-Mgm."/>
    <s v="tech"/>
    <s v="M"/>
    <d v="2017-09-01T00:00:00"/>
    <d v="2021-02-28T00:00:00"/>
    <s v=""/>
    <n v="3"/>
    <d v="1997-12-09T00:00:00"/>
    <n v="22"/>
    <s v="J"/>
    <n v="30"/>
    <n v="2.5"/>
    <n v="39"/>
    <x v="0"/>
    <n v="1"/>
    <n v="31"/>
    <n v="0"/>
    <n v="2233"/>
    <n v="489.58525000000003"/>
    <n v="0"/>
    <n v="0"/>
    <n v="0"/>
    <n v="0"/>
    <n v="0"/>
    <n v="0"/>
    <n v="0"/>
    <n v="0"/>
    <n v="0"/>
    <n v="0"/>
    <n v="128.82692307692307"/>
    <n v="102.34583333333335"/>
    <n v="26.5"/>
    <n v="0"/>
    <n v="0"/>
    <n v="0"/>
    <n v="0"/>
    <n v="57.705813798076925"/>
    <n v="0"/>
    <n v="0"/>
  </r>
  <r>
    <d v="2020-05-01T00:00:00"/>
    <x v="1"/>
    <s v="P"/>
    <s v="Active"/>
    <n v="463"/>
    <x v="462"/>
    <s v="N"/>
    <x v="51"/>
    <n v="1092"/>
    <x v="7"/>
    <s v="Niederl. 9"/>
    <n v="1"/>
    <s v="Department"/>
    <s v="Supervisor"/>
    <s v="Non-Mgm."/>
    <s v="kfm"/>
    <s v="W"/>
    <d v="2017-09-01T00:00:00"/>
    <d v="2020-08-31T00:00:00"/>
    <s v=""/>
    <n v="2"/>
    <d v="1996-06-16T00:00:00"/>
    <n v="23"/>
    <s v="J"/>
    <n v="30"/>
    <n v="2.5"/>
    <n v="39"/>
    <x v="0"/>
    <n v="1"/>
    <n v="31"/>
    <n v="0"/>
    <n v="2234"/>
    <n v="489.80450000000002"/>
    <n v="0"/>
    <n v="0"/>
    <n v="0"/>
    <n v="0"/>
    <n v="0"/>
    <n v="0"/>
    <n v="0"/>
    <n v="0"/>
    <n v="0"/>
    <n v="0"/>
    <n v="128.88461538461539"/>
    <n v="102.39166666666667"/>
    <n v="26.5"/>
    <n v="0"/>
    <n v="0"/>
    <n v="0"/>
    <n v="0"/>
    <n v="57.728998365384619"/>
    <n v="0"/>
    <n v="0"/>
  </r>
  <r>
    <d v="2020-05-01T00:00:00"/>
    <x v="1"/>
    <s v="P"/>
    <s v="Active"/>
    <n v="464"/>
    <x v="463"/>
    <s v="N"/>
    <x v="51"/>
    <n v="1092"/>
    <x v="0"/>
    <s v="Niederl. 3"/>
    <n v="1"/>
    <s v="Department"/>
    <s v="Supervisor"/>
    <s v="Non-Mgm."/>
    <s v="kfm"/>
    <s v="M"/>
    <d v="2017-09-01T00:00:00"/>
    <d v="2020-08-31T00:00:00"/>
    <s v=""/>
    <n v="2"/>
    <d v="2000-10-30T00:00:00"/>
    <n v="19"/>
    <s v="J"/>
    <n v="30"/>
    <n v="2.5"/>
    <n v="39"/>
    <x v="0"/>
    <n v="1"/>
    <n v="31"/>
    <n v="0"/>
    <n v="2235"/>
    <n v="490.02375000000001"/>
    <n v="0"/>
    <n v="0"/>
    <n v="0"/>
    <n v="0"/>
    <n v="0"/>
    <n v="0"/>
    <n v="0"/>
    <n v="0"/>
    <n v="0"/>
    <n v="0"/>
    <n v="128.94230769230771"/>
    <n v="102.43750000000001"/>
    <n v="26.5"/>
    <n v="0"/>
    <n v="0"/>
    <n v="0"/>
    <n v="0"/>
    <n v="57.752182932692321"/>
    <n v="0"/>
    <n v="0"/>
  </r>
  <r>
    <d v="2020-05-01T00:00:00"/>
    <x v="1"/>
    <s v="P"/>
    <s v="Active"/>
    <n v="465"/>
    <x v="464"/>
    <s v="N"/>
    <x v="21"/>
    <n v="1086"/>
    <x v="0"/>
    <s v="Niederl. 3"/>
    <n v="1"/>
    <s v="Department"/>
    <s v="Supervisor"/>
    <s v="Non-Mgm."/>
    <s v="ang."/>
    <s v="M"/>
    <d v="2017-09-01T00:00:00"/>
    <m/>
    <s v=""/>
    <n v="2"/>
    <d v="1993-04-28T00:00:00"/>
    <n v="26"/>
    <s v="N"/>
    <n v="30"/>
    <n v="2.5"/>
    <n v="39"/>
    <x v="0"/>
    <n v="1"/>
    <n v="31"/>
    <n v="0"/>
    <n v="2236"/>
    <n v="490.24300000000005"/>
    <n v="0"/>
    <n v="0"/>
    <n v="0"/>
    <n v="0"/>
    <n v="0"/>
    <n v="0"/>
    <n v="0"/>
    <n v="0"/>
    <n v="0"/>
    <n v="0"/>
    <n v="0"/>
    <n v="0"/>
    <n v="26.5"/>
    <n v="0"/>
    <n v="0"/>
    <n v="0"/>
    <n v="0"/>
    <n v="5.9346750000000004"/>
    <n v="0"/>
    <n v="0"/>
  </r>
  <r>
    <d v="2020-05-01T00:00:00"/>
    <x v="1"/>
    <s v="P"/>
    <s v="Active"/>
    <n v="466"/>
    <x v="465"/>
    <s v="N"/>
    <x v="35"/>
    <n v="1078"/>
    <x v="0"/>
    <s v="Niederl. 3"/>
    <n v="1"/>
    <s v="Department"/>
    <s v="Supervisor"/>
    <s v="Non-Mgm."/>
    <s v="ang."/>
    <s v="M"/>
    <d v="2017-09-04T00:00:00"/>
    <m/>
    <s v=""/>
    <n v="2"/>
    <d v="1984-05-16T00:00:00"/>
    <n v="35"/>
    <s v="N"/>
    <n v="30"/>
    <n v="2.5"/>
    <n v="39"/>
    <x v="0"/>
    <n v="1"/>
    <n v="31"/>
    <n v="0"/>
    <n v="2237"/>
    <n v="490.46225000000004"/>
    <n v="0"/>
    <n v="0"/>
    <n v="0"/>
    <n v="0"/>
    <n v="0"/>
    <n v="0"/>
    <n v="0"/>
    <n v="0"/>
    <n v="0"/>
    <n v="0"/>
    <n v="0"/>
    <n v="0"/>
    <n v="26.5"/>
    <n v="0"/>
    <n v="0"/>
    <n v="0"/>
    <n v="0"/>
    <n v="5.9346750000000004"/>
    <n v="0"/>
    <n v="0"/>
  </r>
  <r>
    <d v="2020-05-01T00:00:00"/>
    <x v="1"/>
    <s v="P"/>
    <s v="Active"/>
    <n v="467"/>
    <x v="466"/>
    <s v="N"/>
    <x v="22"/>
    <n v="1060"/>
    <x v="2"/>
    <s v="Niederl. 7"/>
    <n v="1"/>
    <s v="Department"/>
    <s v="Supervisor"/>
    <s v="Non-Mgm."/>
    <s v="ang."/>
    <s v="M"/>
    <d v="2017-09-01T00:00:00"/>
    <m/>
    <s v=""/>
    <n v="2"/>
    <d v="1971-03-04T00:00:00"/>
    <n v="48"/>
    <s v="J"/>
    <n v="30"/>
    <n v="2.5"/>
    <n v="39"/>
    <x v="0"/>
    <n v="1"/>
    <n v="31"/>
    <n v="0"/>
    <n v="2238"/>
    <n v="490.68150000000003"/>
    <n v="0"/>
    <n v="0"/>
    <n v="0"/>
    <n v="0"/>
    <n v="0"/>
    <n v="0"/>
    <n v="0"/>
    <n v="0"/>
    <n v="0"/>
    <n v="0"/>
    <n v="129.11538461538461"/>
    <n v="102.575"/>
    <n v="26.5"/>
    <n v="0"/>
    <n v="0"/>
    <n v="0"/>
    <n v="0"/>
    <n v="57.821736634615391"/>
    <n v="0"/>
    <n v="0"/>
  </r>
  <r>
    <d v="2020-05-01T00:00:00"/>
    <x v="1"/>
    <s v="P"/>
    <s v="Active"/>
    <n v="468"/>
    <x v="467"/>
    <s v="N"/>
    <x v="22"/>
    <n v="1053"/>
    <x v="3"/>
    <s v="Niederl. 8"/>
    <n v="1"/>
    <s v="Department"/>
    <s v="Supervisor"/>
    <s v="Non-Mgm."/>
    <s v="ang."/>
    <s v="M"/>
    <d v="2017-09-01T00:00:00"/>
    <m/>
    <s v=""/>
    <n v="2"/>
    <d v="1994-01-23T00:00:00"/>
    <n v="25"/>
    <s v="J"/>
    <n v="30"/>
    <n v="2.5"/>
    <n v="39"/>
    <x v="0"/>
    <n v="1"/>
    <n v="31"/>
    <n v="0"/>
    <n v="2239"/>
    <n v="490.90075000000002"/>
    <n v="0"/>
    <n v="0"/>
    <n v="0"/>
    <n v="0"/>
    <n v="0"/>
    <n v="0"/>
    <n v="0"/>
    <n v="0"/>
    <n v="0"/>
    <n v="0"/>
    <n v="129.17307692307693"/>
    <n v="102.62083333333335"/>
    <n v="26.5"/>
    <n v="0"/>
    <n v="0"/>
    <n v="0"/>
    <n v="0"/>
    <n v="57.844921201923093"/>
    <n v="0"/>
    <n v="0"/>
  </r>
  <r>
    <d v="2020-05-01T00:00:00"/>
    <x v="1"/>
    <s v="P"/>
    <s v="Active"/>
    <n v="469"/>
    <x v="468"/>
    <s v="N"/>
    <x v="15"/>
    <n v="1044"/>
    <x v="9"/>
    <s v="Niederl. 4"/>
    <n v="1"/>
    <s v="Department"/>
    <s v="Supervisor"/>
    <s v="Manager"/>
    <s v="ang."/>
    <s v="M"/>
    <d v="2017-09-01T00:00:00"/>
    <m/>
    <s v=""/>
    <n v="2"/>
    <d v="1964-11-15T00:00:00"/>
    <n v="55"/>
    <s v="N"/>
    <n v="30"/>
    <n v="2.5"/>
    <n v="39"/>
    <x v="0"/>
    <n v="1"/>
    <n v="31"/>
    <n v="0"/>
    <n v="2240"/>
    <n v="491.12"/>
    <n v="0"/>
    <n v="0"/>
    <n v="0"/>
    <n v="0"/>
    <n v="0"/>
    <n v="0"/>
    <n v="0"/>
    <n v="0"/>
    <n v="0"/>
    <n v="0"/>
    <n v="0"/>
    <n v="0"/>
    <n v="26.5"/>
    <n v="0"/>
    <n v="0"/>
    <n v="0"/>
    <n v="0"/>
    <n v="5.9346750000000004"/>
    <n v="113.18680000000001"/>
    <n v="0"/>
  </r>
  <r>
    <d v="2020-05-01T00:00:00"/>
    <x v="1"/>
    <s v="P"/>
    <s v="Active"/>
    <n v="470"/>
    <x v="469"/>
    <s v="N"/>
    <x v="17"/>
    <n v="1088"/>
    <x v="0"/>
    <s v="Niederl. 3"/>
    <n v="1"/>
    <s v="Department"/>
    <s v="Supervisor"/>
    <s v="Non-Mgm."/>
    <s v="ang."/>
    <s v="W"/>
    <d v="2017-09-12T00:00:00"/>
    <m/>
    <s v=""/>
    <n v="2"/>
    <d v="1971-05-12T00:00:00"/>
    <n v="48"/>
    <s v="N"/>
    <n v="12"/>
    <n v="1"/>
    <n v="16"/>
    <x v="0"/>
    <n v="0.41025641025641024"/>
    <n v="31"/>
    <n v="0"/>
    <n v="2241"/>
    <n v="491.33924999999999"/>
    <n v="0"/>
    <n v="0"/>
    <n v="0"/>
    <n v="0"/>
    <n v="0"/>
    <n v="0"/>
    <n v="0"/>
    <n v="0"/>
    <n v="0"/>
    <n v="0"/>
    <n v="0"/>
    <n v="0"/>
    <n v="26.5"/>
    <n v="0"/>
    <n v="0"/>
    <n v="0"/>
    <n v="0"/>
    <n v="5.9346750000000004"/>
    <n v="0"/>
    <n v="0"/>
  </r>
  <r>
    <d v="2020-05-01T00:00:00"/>
    <x v="1"/>
    <s v="P"/>
    <s v="Active"/>
    <n v="471"/>
    <x v="470"/>
    <s v="N"/>
    <x v="36"/>
    <n v="1054"/>
    <x v="8"/>
    <s v="Niederl. 2"/>
    <n v="1"/>
    <s v="Department"/>
    <s v="Supervisor"/>
    <s v="Non-Mgm."/>
    <s v="ang."/>
    <s v="W"/>
    <d v="2017-09-04T00:00:00"/>
    <m/>
    <s v=""/>
    <n v="2"/>
    <d v="1991-06-08T00:00:00"/>
    <n v="28"/>
    <s v="N"/>
    <n v="30"/>
    <n v="2.5"/>
    <n v="39"/>
    <x v="0"/>
    <n v="1"/>
    <n v="31"/>
    <n v="0"/>
    <n v="2242"/>
    <n v="491.55850000000004"/>
    <n v="0"/>
    <n v="0"/>
    <n v="0"/>
    <n v="0"/>
    <n v="0"/>
    <n v="0"/>
    <n v="0"/>
    <n v="0"/>
    <n v="0"/>
    <n v="0"/>
    <n v="0"/>
    <n v="0"/>
    <n v="26.5"/>
    <n v="0"/>
    <n v="0"/>
    <n v="0"/>
    <n v="0"/>
    <n v="5.9346750000000004"/>
    <n v="0"/>
    <n v="0"/>
  </r>
  <r>
    <d v="2020-05-01T00:00:00"/>
    <x v="1"/>
    <s v="P"/>
    <s v="Active"/>
    <n v="472"/>
    <x v="471"/>
    <s v="N"/>
    <x v="23"/>
    <n v="1068"/>
    <x v="0"/>
    <s v="Niederl. 3"/>
    <n v="1"/>
    <s v="Department"/>
    <s v="Supervisor"/>
    <s v="Non-Mgm."/>
    <s v="ang."/>
    <s v="M"/>
    <d v="2017-09-01T00:00:00"/>
    <m/>
    <s v=""/>
    <n v="2"/>
    <d v="1968-08-31T00:00:00"/>
    <n v="51"/>
    <s v="N"/>
    <n v="30"/>
    <n v="2.5"/>
    <n v="39"/>
    <x v="0"/>
    <n v="1"/>
    <n v="31"/>
    <n v="0"/>
    <n v="2243"/>
    <n v="491.77774999999997"/>
    <n v="0"/>
    <n v="0"/>
    <n v="0"/>
    <n v="0"/>
    <n v="0"/>
    <n v="0"/>
    <n v="0"/>
    <n v="0"/>
    <n v="0"/>
    <n v="0"/>
    <n v="0"/>
    <n v="0"/>
    <n v="26.5"/>
    <n v="0"/>
    <n v="0"/>
    <n v="0"/>
    <n v="0"/>
    <n v="5.9346750000000004"/>
    <n v="0"/>
    <n v="0"/>
  </r>
  <r>
    <d v="2020-05-01T00:00:00"/>
    <x v="1"/>
    <s v="P"/>
    <s v="Active"/>
    <n v="473"/>
    <x v="472"/>
    <s v="N"/>
    <x v="28"/>
    <n v="1004"/>
    <x v="1"/>
    <s v="Niederl. 1"/>
    <n v="1"/>
    <s v="Department"/>
    <s v="Supervisor"/>
    <s v="Non-Mgm."/>
    <s v="ang."/>
    <s v="W"/>
    <d v="2017-09-01T00:00:00"/>
    <m/>
    <s v=""/>
    <n v="2"/>
    <d v="1960-07-17T00:00:00"/>
    <n v="59"/>
    <s v="N"/>
    <n v="30"/>
    <n v="2.5"/>
    <n v="25"/>
    <x v="0"/>
    <n v="0.64102564102564108"/>
    <n v="31"/>
    <n v="0"/>
    <n v="2244"/>
    <n v="491.99700000000001"/>
    <n v="0"/>
    <n v="0"/>
    <n v="0"/>
    <n v="0"/>
    <n v="0"/>
    <n v="0"/>
    <n v="0"/>
    <n v="0"/>
    <n v="0"/>
    <n v="0"/>
    <n v="0"/>
    <n v="0"/>
    <n v="26.5"/>
    <n v="0"/>
    <n v="0"/>
    <n v="0"/>
    <n v="0"/>
    <n v="5.9346750000000004"/>
    <n v="0"/>
    <n v="0"/>
  </r>
  <r>
    <d v="2020-05-01T00:00:00"/>
    <x v="1"/>
    <s v="P"/>
    <s v="Active"/>
    <n v="474"/>
    <x v="473"/>
    <s v="N"/>
    <x v="36"/>
    <n v="1054"/>
    <x v="8"/>
    <s v="Niederl. 2"/>
    <n v="1"/>
    <s v="Department"/>
    <s v="Supervisor"/>
    <s v="Non-Mgm."/>
    <s v="ang."/>
    <s v="M"/>
    <d v="2017-09-18T00:00:00"/>
    <m/>
    <s v=""/>
    <n v="2"/>
    <d v="1987-10-12T00:00:00"/>
    <n v="32"/>
    <s v="N"/>
    <n v="30"/>
    <n v="2.5"/>
    <n v="39"/>
    <x v="0"/>
    <n v="1"/>
    <n v="31"/>
    <n v="0"/>
    <n v="2245"/>
    <n v="492.21625000000006"/>
    <n v="0"/>
    <n v="0"/>
    <n v="0"/>
    <n v="0"/>
    <n v="0"/>
    <n v="0"/>
    <n v="0"/>
    <n v="0"/>
    <n v="0"/>
    <n v="0"/>
    <n v="0"/>
    <n v="0"/>
    <n v="26.5"/>
    <n v="0"/>
    <n v="0"/>
    <n v="0"/>
    <n v="0"/>
    <n v="5.9346750000000004"/>
    <n v="0"/>
    <n v="0"/>
  </r>
  <r>
    <d v="2020-05-01T00:00:00"/>
    <x v="1"/>
    <s v="P"/>
    <s v="Active"/>
    <n v="475"/>
    <x v="474"/>
    <s v="N"/>
    <x v="5"/>
    <n v="1093"/>
    <x v="0"/>
    <s v="Niederl. 3"/>
    <n v="1"/>
    <s v="Department"/>
    <s v="Supervisor"/>
    <s v="Non-Mgm."/>
    <s v="ang."/>
    <s v="M"/>
    <d v="2017-09-15T00:00:00"/>
    <m/>
    <s v=""/>
    <n v="2"/>
    <d v="1980-11-06T00:00:00"/>
    <n v="39"/>
    <s v="N"/>
    <n v="30"/>
    <n v="2.5"/>
    <n v="39"/>
    <x v="0"/>
    <n v="1"/>
    <n v="31"/>
    <n v="0"/>
    <n v="2246"/>
    <n v="492.43550000000005"/>
    <n v="0"/>
    <n v="0"/>
    <n v="0"/>
    <n v="0"/>
    <n v="0"/>
    <n v="0"/>
    <n v="0"/>
    <n v="0"/>
    <n v="0"/>
    <n v="0"/>
    <n v="0"/>
    <n v="0"/>
    <n v="26.5"/>
    <n v="0"/>
    <n v="0"/>
    <n v="0"/>
    <n v="0"/>
    <n v="5.9346750000000004"/>
    <n v="0"/>
    <n v="0"/>
  </r>
  <r>
    <d v="2020-05-01T00:00:00"/>
    <x v="1"/>
    <s v="P"/>
    <s v="Active"/>
    <n v="476"/>
    <x v="475"/>
    <s v="N"/>
    <x v="26"/>
    <n v="1091"/>
    <x v="0"/>
    <s v="Niederl. 3"/>
    <n v="1"/>
    <s v="Department"/>
    <s v="Supervisor"/>
    <s v="Manager"/>
    <s v="ang."/>
    <s v="M"/>
    <d v="2017-10-01T00:00:00"/>
    <m/>
    <s v=""/>
    <n v="2"/>
    <d v="1964-04-15T00:00:00"/>
    <n v="55"/>
    <s v="N"/>
    <n v="30"/>
    <n v="2.5"/>
    <n v="39"/>
    <x v="0"/>
    <n v="1"/>
    <n v="31"/>
    <n v="0"/>
    <n v="2247"/>
    <n v="492.65475000000004"/>
    <n v="0"/>
    <n v="0"/>
    <n v="0"/>
    <n v="0"/>
    <n v="0"/>
    <n v="0"/>
    <n v="0"/>
    <n v="0"/>
    <n v="0"/>
    <n v="0"/>
    <n v="0"/>
    <n v="0"/>
    <n v="26.5"/>
    <n v="0"/>
    <n v="0"/>
    <n v="0"/>
    <n v="0"/>
    <n v="5.9346750000000004"/>
    <n v="222.9973"/>
    <n v="0"/>
  </r>
  <r>
    <d v="2020-05-01T00:00:00"/>
    <x v="1"/>
    <s v="P"/>
    <s v="Active"/>
    <n v="477"/>
    <x v="476"/>
    <s v="N"/>
    <x v="31"/>
    <n v="1028"/>
    <x v="6"/>
    <s v="Niederl. 10"/>
    <n v="1"/>
    <s v="Department"/>
    <s v="Supervisor"/>
    <s v="Non-Mgm."/>
    <s v="ang."/>
    <s v="M"/>
    <d v="2017-10-01T00:00:00"/>
    <m/>
    <s v=""/>
    <n v="2"/>
    <d v="1966-11-05T00:00:00"/>
    <n v="53"/>
    <s v="J"/>
    <n v="30"/>
    <n v="2.5"/>
    <n v="39"/>
    <x v="0"/>
    <n v="1"/>
    <n v="31"/>
    <n v="0"/>
    <n v="2248"/>
    <n v="492.87400000000002"/>
    <n v="0"/>
    <n v="0"/>
    <n v="30"/>
    <n v="0"/>
    <n v="320.83"/>
    <n v="0"/>
    <n v="0"/>
    <n v="0"/>
    <n v="0"/>
    <n v="0"/>
    <n v="129.69230769230771"/>
    <n v="103.03333333333335"/>
    <n v="26.5"/>
    <n v="0"/>
    <n v="0"/>
    <n v="0"/>
    <n v="0"/>
    <n v="136.62196080769229"/>
    <n v="78.66"/>
    <n v="0"/>
  </r>
  <r>
    <d v="2020-05-01T00:00:00"/>
    <x v="1"/>
    <s v="P"/>
    <s v="Active"/>
    <n v="478"/>
    <x v="477"/>
    <s v="N"/>
    <x v="2"/>
    <n v="1010"/>
    <x v="1"/>
    <s v="Niederl. 1"/>
    <n v="1"/>
    <s v="Department"/>
    <s v="Supervisor"/>
    <s v="Non-Mgm."/>
    <s v="ang."/>
    <s v="W"/>
    <d v="2017-10-01T00:00:00"/>
    <m/>
    <s v=""/>
    <n v="2"/>
    <d v="1970-03-01T00:00:00"/>
    <n v="49"/>
    <s v="N"/>
    <n v="24"/>
    <n v="2"/>
    <n v="28"/>
    <x v="0"/>
    <n v="0.71794871794871795"/>
    <n v="31"/>
    <n v="0"/>
    <n v="2249"/>
    <n v="493.09325000000001"/>
    <n v="0"/>
    <n v="0"/>
    <n v="0"/>
    <n v="0"/>
    <n v="0"/>
    <n v="0"/>
    <n v="0"/>
    <n v="0"/>
    <n v="0"/>
    <n v="0"/>
    <n v="0"/>
    <n v="0"/>
    <n v="26.5"/>
    <n v="0"/>
    <n v="0"/>
    <n v="0"/>
    <n v="0"/>
    <n v="5.9346750000000004"/>
    <n v="0"/>
    <n v="0"/>
  </r>
  <r>
    <d v="2020-05-01T00:00:00"/>
    <x v="1"/>
    <s v="P"/>
    <s v="Active"/>
    <n v="479"/>
    <x v="478"/>
    <s v="N"/>
    <x v="53"/>
    <n v="1012"/>
    <x v="1"/>
    <s v="Niederl. 1"/>
    <n v="1"/>
    <s v="Department"/>
    <s v="Supervisor"/>
    <s v="Non-Mgm."/>
    <s v="DS"/>
    <s v="M"/>
    <d v="2017-10-01T00:00:00"/>
    <m/>
    <s v=""/>
    <n v="2"/>
    <d v="1995-09-08T00:00:00"/>
    <n v="24"/>
    <s v="N"/>
    <n v="0"/>
    <n v="0"/>
    <n v="39"/>
    <x v="0"/>
    <n v="1"/>
    <n v="31"/>
    <n v="0"/>
    <n v="2250"/>
    <n v="493.3125"/>
    <n v="0"/>
    <n v="0"/>
    <n v="0"/>
    <n v="0"/>
    <n v="0"/>
    <n v="0"/>
    <n v="0"/>
    <n v="0"/>
    <n v="0"/>
    <n v="0"/>
    <n v="0"/>
    <n v="0"/>
    <n v="26.5"/>
    <n v="0"/>
    <n v="0"/>
    <n v="0"/>
    <n v="0"/>
    <n v="5.9346750000000004"/>
    <n v="0"/>
    <n v="0"/>
  </r>
  <r>
    <d v="2020-05-01T00:00:00"/>
    <x v="1"/>
    <s v="P"/>
    <s v="Active"/>
    <n v="480"/>
    <x v="479"/>
    <s v="N"/>
    <x v="22"/>
    <n v="1047"/>
    <x v="9"/>
    <s v="Niederl. 4"/>
    <n v="1"/>
    <s v="Department"/>
    <s v="Supervisor"/>
    <s v="Non-Mgm."/>
    <s v="ang."/>
    <s v="M"/>
    <d v="2017-11-01T00:00:00"/>
    <m/>
    <s v=""/>
    <n v="2"/>
    <d v="1990-10-06T00:00:00"/>
    <n v="29"/>
    <s v="J"/>
    <n v="30"/>
    <n v="2.5"/>
    <n v="39"/>
    <x v="0"/>
    <n v="1"/>
    <n v="31"/>
    <n v="0"/>
    <n v="2251"/>
    <n v="493.53175000000005"/>
    <n v="0"/>
    <n v="0"/>
    <n v="0"/>
    <n v="0"/>
    <n v="0"/>
    <n v="0"/>
    <n v="0"/>
    <n v="0"/>
    <n v="0"/>
    <n v="0"/>
    <n v="129.86538461538461"/>
    <n v="103.17083333333335"/>
    <n v="26.5"/>
    <n v="0"/>
    <n v="0"/>
    <n v="0"/>
    <n v="0"/>
    <n v="58.123136009615394"/>
    <n v="0"/>
    <n v="0"/>
  </r>
  <r>
    <d v="2020-05-01T00:00:00"/>
    <x v="1"/>
    <s v="P"/>
    <s v="Active"/>
    <n v="481"/>
    <x v="480"/>
    <s v="N"/>
    <x v="31"/>
    <n v="1046"/>
    <x v="9"/>
    <s v="Niederl. 4"/>
    <n v="1"/>
    <s v="Department"/>
    <s v="Supervisor"/>
    <s v="Non-Mgm."/>
    <s v="ang."/>
    <s v="M"/>
    <d v="2017-11-01T00:00:00"/>
    <m/>
    <s v=""/>
    <n v="2"/>
    <d v="1982-10-18T00:00:00"/>
    <n v="37"/>
    <s v="J"/>
    <n v="30"/>
    <n v="2.5"/>
    <n v="39"/>
    <x v="0"/>
    <n v="1"/>
    <n v="31"/>
    <n v="0"/>
    <n v="2252"/>
    <n v="493.75099999999998"/>
    <n v="0"/>
    <n v="0"/>
    <n v="30"/>
    <n v="0"/>
    <n v="0"/>
    <n v="1082.5"/>
    <n v="0"/>
    <n v="0"/>
    <n v="0"/>
    <n v="0"/>
    <n v="129.92307692307691"/>
    <n v="103.21666666666667"/>
    <n v="26.5"/>
    <n v="0"/>
    <n v="0"/>
    <n v="0"/>
    <n v="0"/>
    <n v="307.2906955769231"/>
    <n v="78.28"/>
    <n v="0"/>
  </r>
  <r>
    <d v="2020-05-01T00:00:00"/>
    <x v="1"/>
    <s v="P"/>
    <s v="Active"/>
    <n v="482"/>
    <x v="481"/>
    <s v="N"/>
    <x v="22"/>
    <n v="1035"/>
    <x v="5"/>
    <s v="Niederl. 5"/>
    <n v="1"/>
    <s v="Department"/>
    <s v="Supervisor"/>
    <s v="Non-Mgm."/>
    <s v="ang."/>
    <s v="M"/>
    <d v="2017-11-01T00:00:00"/>
    <m/>
    <s v=""/>
    <n v="2"/>
    <d v="1979-05-15T00:00:00"/>
    <n v="40"/>
    <s v="J"/>
    <n v="30"/>
    <n v="2.5"/>
    <n v="39"/>
    <x v="0"/>
    <n v="1"/>
    <n v="31"/>
    <n v="0"/>
    <n v="2253"/>
    <n v="493.97025000000008"/>
    <n v="0"/>
    <n v="0"/>
    <n v="0"/>
    <n v="0"/>
    <n v="0"/>
    <n v="0"/>
    <n v="0"/>
    <n v="0"/>
    <n v="0"/>
    <n v="0"/>
    <n v="129.98076923076923"/>
    <n v="103.2625"/>
    <n v="26.5"/>
    <n v="0"/>
    <n v="0"/>
    <n v="0"/>
    <n v="0"/>
    <n v="58.169505144230769"/>
    <n v="0"/>
    <n v="0"/>
  </r>
  <r>
    <d v="2020-05-01T00:00:00"/>
    <x v="1"/>
    <s v="P"/>
    <s v="Active"/>
    <n v="483"/>
    <x v="482"/>
    <s v="N"/>
    <x v="18"/>
    <n v="1080"/>
    <x v="0"/>
    <s v="Niederl. 3"/>
    <n v="1"/>
    <s v="Department"/>
    <s v="Supervisor"/>
    <s v="Non-Mgm."/>
    <s v="ang."/>
    <s v="M"/>
    <d v="2017-11-15T00:00:00"/>
    <m/>
    <s v=""/>
    <n v="2"/>
    <d v="1985-06-18T00:00:00"/>
    <n v="34"/>
    <s v="N"/>
    <n v="30"/>
    <n v="2.5"/>
    <n v="39"/>
    <x v="0"/>
    <n v="1"/>
    <n v="31"/>
    <n v="0"/>
    <n v="2254"/>
    <n v="494.18950000000001"/>
    <n v="0"/>
    <n v="0"/>
    <n v="0"/>
    <n v="0"/>
    <n v="0"/>
    <n v="0"/>
    <n v="0"/>
    <n v="0"/>
    <n v="0"/>
    <n v="0"/>
    <n v="0"/>
    <n v="0"/>
    <n v="26.5"/>
    <n v="0"/>
    <n v="0"/>
    <n v="0"/>
    <n v="0"/>
    <n v="5.9346750000000004"/>
    <n v="0"/>
    <n v="0"/>
  </r>
  <r>
    <d v="2020-05-01T00:00:00"/>
    <x v="1"/>
    <s v="P"/>
    <s v="Active"/>
    <n v="484"/>
    <x v="483"/>
    <s v="N"/>
    <x v="40"/>
    <n v="1001"/>
    <x v="1"/>
    <s v="Niederl. 1"/>
    <n v="1"/>
    <s v="Department"/>
    <s v="Supervisor"/>
    <s v="Non-Mgm."/>
    <s v="ang."/>
    <s v="M"/>
    <d v="2017-11-01T00:00:00"/>
    <m/>
    <s v=""/>
    <n v="2"/>
    <d v="1985-03-26T00:00:00"/>
    <n v="34"/>
    <s v="N"/>
    <n v="30"/>
    <n v="2.5"/>
    <n v="39"/>
    <x v="0"/>
    <n v="1"/>
    <n v="31"/>
    <n v="0"/>
    <n v="2255"/>
    <n v="494.40875"/>
    <n v="0"/>
    <n v="0"/>
    <n v="0"/>
    <n v="0"/>
    <n v="0"/>
    <n v="0"/>
    <n v="0"/>
    <n v="0"/>
    <n v="0"/>
    <n v="0"/>
    <n v="0"/>
    <n v="0"/>
    <n v="26.5"/>
    <n v="0"/>
    <n v="0"/>
    <n v="0"/>
    <n v="0"/>
    <n v="5.9346750000000004"/>
    <n v="0"/>
    <n v="0"/>
  </r>
  <r>
    <d v="2020-05-01T00:00:00"/>
    <x v="1"/>
    <s v="P"/>
    <s v="Active"/>
    <n v="485"/>
    <x v="484"/>
    <s v="N"/>
    <x v="27"/>
    <n v="1070"/>
    <x v="0"/>
    <s v="Niederl. 3"/>
    <n v="1"/>
    <s v="Department"/>
    <s v="Supervisor"/>
    <s v="Director"/>
    <s v="ang."/>
    <s v="M"/>
    <d v="2017-12-01T00:00:00"/>
    <m/>
    <s v=""/>
    <n v="2"/>
    <d v="1971-07-22T00:00:00"/>
    <n v="48"/>
    <s v="N"/>
    <n v="30"/>
    <n v="2.5"/>
    <n v="39"/>
    <x v="0"/>
    <n v="1"/>
    <n v="31"/>
    <n v="0"/>
    <n v="2256"/>
    <n v="494.62800000000004"/>
    <n v="0"/>
    <n v="0"/>
    <n v="0"/>
    <n v="0"/>
    <n v="0"/>
    <n v="0"/>
    <n v="0"/>
    <n v="0"/>
    <n v="0"/>
    <n v="0"/>
    <n v="0"/>
    <n v="0"/>
    <n v="26.5"/>
    <n v="0"/>
    <n v="0"/>
    <n v="0"/>
    <n v="0"/>
    <n v="5.9346750000000004"/>
    <n v="201.7724"/>
    <n v="0"/>
  </r>
  <r>
    <d v="2020-05-01T00:00:00"/>
    <x v="1"/>
    <s v="P"/>
    <s v="Active"/>
    <n v="486"/>
    <x v="485"/>
    <s v="N"/>
    <x v="9"/>
    <n v="1087"/>
    <x v="0"/>
    <s v="Niederl. 3"/>
    <n v="1"/>
    <s v="Department"/>
    <s v="Supervisor"/>
    <s v="Non-Mgm."/>
    <s v="ang."/>
    <s v="W"/>
    <d v="2017-12-01T00:00:00"/>
    <m/>
    <s v=""/>
    <n v="2"/>
    <d v="1990-02-08T00:00:00"/>
    <n v="29"/>
    <s v="N"/>
    <n v="30"/>
    <n v="2.5"/>
    <n v="39"/>
    <x v="0"/>
    <n v="1"/>
    <n v="31"/>
    <n v="0"/>
    <n v="2257"/>
    <n v="494.84725000000003"/>
    <n v="0"/>
    <n v="0"/>
    <n v="0"/>
    <n v="0"/>
    <n v="0"/>
    <n v="0"/>
    <n v="0"/>
    <n v="0"/>
    <n v="0"/>
    <n v="0"/>
    <n v="0"/>
    <n v="0"/>
    <n v="26.5"/>
    <n v="0"/>
    <n v="0"/>
    <n v="0"/>
    <n v="0"/>
    <n v="5.9346750000000004"/>
    <n v="0"/>
    <n v="0"/>
  </r>
  <r>
    <d v="2020-05-01T00:00:00"/>
    <x v="1"/>
    <s v="P"/>
    <s v="Active"/>
    <n v="487"/>
    <x v="486"/>
    <s v="N"/>
    <x v="16"/>
    <n v="1067"/>
    <x v="11"/>
    <s v="Niederl. 12"/>
    <n v="1"/>
    <s v="Department"/>
    <s v="Supervisor"/>
    <s v="Non-Mgm."/>
    <s v="ang."/>
    <s v="W"/>
    <d v="2017-11-20T00:00:00"/>
    <m/>
    <s v=""/>
    <n v="2"/>
    <d v="1993-01-13T00:00:00"/>
    <n v="27"/>
    <s v="N"/>
    <n v="30"/>
    <n v="2.5"/>
    <n v="39"/>
    <x v="0"/>
    <n v="1"/>
    <n v="31"/>
    <n v="0"/>
    <n v="2258"/>
    <n v="495.06650000000002"/>
    <n v="0"/>
    <n v="0"/>
    <n v="0"/>
    <n v="0"/>
    <n v="0"/>
    <n v="0"/>
    <n v="0"/>
    <n v="0"/>
    <n v="0"/>
    <n v="0"/>
    <n v="0"/>
    <n v="0"/>
    <n v="26.5"/>
    <n v="0"/>
    <n v="0"/>
    <n v="0"/>
    <n v="0"/>
    <n v="5.9346750000000004"/>
    <n v="0"/>
    <n v="0"/>
  </r>
  <r>
    <d v="2020-05-01T00:00:00"/>
    <x v="1"/>
    <s v="P"/>
    <s v="Active"/>
    <n v="488"/>
    <x v="487"/>
    <s v="N"/>
    <x v="48"/>
    <n v="1073"/>
    <x v="0"/>
    <s v="Niederl. 3"/>
    <n v="1"/>
    <s v="Department"/>
    <s v="Supervisor"/>
    <s v="Non-Mgm."/>
    <s v="ang."/>
    <s v="M"/>
    <d v="2018-01-01T00:00:00"/>
    <m/>
    <s v=""/>
    <n v="2"/>
    <d v="1990-11-12T00:00:00"/>
    <n v="29"/>
    <s v="N"/>
    <n v="30"/>
    <n v="2.5"/>
    <n v="39"/>
    <x v="0"/>
    <n v="1"/>
    <n v="31"/>
    <n v="0"/>
    <n v="2259"/>
    <n v="495.28575000000001"/>
    <n v="0"/>
    <n v="0"/>
    <n v="0"/>
    <n v="0"/>
    <n v="0"/>
    <n v="0"/>
    <n v="0"/>
    <n v="0"/>
    <n v="0"/>
    <n v="0"/>
    <n v="0"/>
    <n v="0"/>
    <n v="26.5"/>
    <n v="0"/>
    <n v="0"/>
    <n v="0"/>
    <n v="0"/>
    <n v="5.9346750000000004"/>
    <n v="0"/>
    <n v="1.9716666666666665"/>
  </r>
  <r>
    <d v="2020-05-01T00:00:00"/>
    <x v="1"/>
    <s v="P"/>
    <s v="Active"/>
    <n v="489"/>
    <x v="488"/>
    <s v="N"/>
    <x v="22"/>
    <n v="1060"/>
    <x v="2"/>
    <s v="Niederl. 7"/>
    <n v="1"/>
    <s v="Department"/>
    <s v="Supervisor"/>
    <s v="Non-Mgm."/>
    <s v="ang."/>
    <s v="M"/>
    <d v="2018-01-01T00:00:00"/>
    <m/>
    <s v=""/>
    <n v="2"/>
    <d v="1989-10-20T00:00:00"/>
    <n v="30"/>
    <s v="J"/>
    <n v="30"/>
    <n v="2.5"/>
    <n v="39"/>
    <x v="0"/>
    <n v="1"/>
    <n v="31"/>
    <n v="0"/>
    <n v="2260"/>
    <n v="495.505"/>
    <n v="0"/>
    <n v="0"/>
    <n v="0"/>
    <n v="0"/>
    <n v="0"/>
    <n v="0"/>
    <n v="0"/>
    <n v="0"/>
    <n v="0"/>
    <n v="0"/>
    <n v="130.38461538461539"/>
    <n v="103.58333333333334"/>
    <n v="26.5"/>
    <n v="0"/>
    <n v="0"/>
    <n v="0"/>
    <n v="0"/>
    <n v="58.331797115384617"/>
    <n v="0"/>
    <n v="1.9716666666666665"/>
  </r>
  <r>
    <d v="2020-05-01T00:00:00"/>
    <x v="1"/>
    <s v="P"/>
    <s v="Active"/>
    <n v="490"/>
    <x v="489"/>
    <s v="N"/>
    <x v="22"/>
    <n v="1035"/>
    <x v="5"/>
    <s v="Niederl. 5"/>
    <n v="1"/>
    <s v="Department"/>
    <s v="Supervisor"/>
    <s v="Non-Mgm."/>
    <s v="ang."/>
    <s v="M"/>
    <d v="2018-01-01T00:00:00"/>
    <m/>
    <s v=""/>
    <n v="2"/>
    <d v="1993-03-10T00:00:00"/>
    <n v="26"/>
    <s v="J"/>
    <n v="30"/>
    <n v="2.5"/>
    <n v="39"/>
    <x v="0"/>
    <n v="1"/>
    <n v="31"/>
    <n v="0"/>
    <n v="2261"/>
    <n v="495.72425000000004"/>
    <n v="0"/>
    <n v="0"/>
    <n v="0"/>
    <n v="0"/>
    <n v="0"/>
    <n v="0"/>
    <n v="0"/>
    <n v="0"/>
    <n v="0"/>
    <n v="0"/>
    <n v="130.44230769230771"/>
    <n v="103.62916666666666"/>
    <n v="26.5"/>
    <n v="0"/>
    <n v="0"/>
    <n v="0"/>
    <n v="0"/>
    <n v="58.354981682692305"/>
    <n v="0"/>
    <n v="1.9716666666666665"/>
  </r>
  <r>
    <d v="2020-05-01T00:00:00"/>
    <x v="1"/>
    <s v="P"/>
    <s v="Active"/>
    <n v="491"/>
    <x v="490"/>
    <s v="N"/>
    <x v="0"/>
    <n v="1090"/>
    <x v="0"/>
    <s v="Niederl. 3"/>
    <n v="1"/>
    <s v="Department"/>
    <s v="Supervisor"/>
    <s v="Manager"/>
    <s v="ang."/>
    <s v="W"/>
    <d v="2018-01-15T00:00:00"/>
    <m/>
    <s v=""/>
    <n v="2"/>
    <d v="1982-10-27T00:00:00"/>
    <n v="37"/>
    <s v="N"/>
    <n v="30"/>
    <n v="2.5"/>
    <n v="39"/>
    <x v="0"/>
    <n v="1"/>
    <n v="31"/>
    <n v="0"/>
    <n v="2262"/>
    <n v="495.94350000000009"/>
    <n v="0"/>
    <n v="0"/>
    <n v="0"/>
    <n v="0"/>
    <n v="0"/>
    <n v="0"/>
    <n v="0"/>
    <n v="0"/>
    <n v="0"/>
    <n v="0"/>
    <n v="0"/>
    <n v="0"/>
    <n v="26.5"/>
    <n v="0"/>
    <n v="0"/>
    <n v="0"/>
    <n v="0"/>
    <n v="5.9346750000000004"/>
    <n v="0"/>
    <n v="1.9716666666666665"/>
  </r>
  <r>
    <d v="2020-05-01T00:00:00"/>
    <x v="1"/>
    <s v="P"/>
    <s v="Active"/>
    <n v="492"/>
    <x v="491"/>
    <s v="N"/>
    <x v="22"/>
    <n v="1047"/>
    <x v="9"/>
    <s v="Niederl. 4"/>
    <n v="1"/>
    <s v="Department"/>
    <s v="Supervisor"/>
    <s v="Non-Mgm."/>
    <s v="ang."/>
    <s v="M"/>
    <d v="2018-01-01T00:00:00"/>
    <m/>
    <s v=""/>
    <n v="2"/>
    <d v="1980-11-21T00:00:00"/>
    <n v="39"/>
    <s v="J"/>
    <n v="30"/>
    <n v="2.5"/>
    <n v="39"/>
    <x v="0"/>
    <n v="1"/>
    <n v="31"/>
    <n v="0"/>
    <n v="2263"/>
    <n v="496.16275000000002"/>
    <n v="0"/>
    <n v="0"/>
    <n v="0"/>
    <n v="0"/>
    <n v="0"/>
    <n v="0"/>
    <n v="0"/>
    <n v="0"/>
    <n v="0"/>
    <n v="0"/>
    <n v="130.55769230769232"/>
    <n v="103.72083333333335"/>
    <n v="26.5"/>
    <n v="0"/>
    <n v="0"/>
    <n v="0"/>
    <n v="0"/>
    <n v="58.401350817307701"/>
    <n v="0"/>
    <n v="1.9716666666666665"/>
  </r>
  <r>
    <d v="2020-05-01T00:00:00"/>
    <x v="1"/>
    <s v="P"/>
    <s v="Active"/>
    <n v="493"/>
    <x v="492"/>
    <s v="N"/>
    <x v="22"/>
    <n v="1053"/>
    <x v="3"/>
    <s v="Niederl. 8"/>
    <n v="1"/>
    <s v="Department"/>
    <s v="Supervisor"/>
    <s v="Non-Mgm."/>
    <s v="ang."/>
    <s v="M"/>
    <d v="2018-01-01T00:00:00"/>
    <m/>
    <s v=""/>
    <n v="2"/>
    <d v="1974-10-09T00:00:00"/>
    <n v="45"/>
    <s v="J"/>
    <n v="30"/>
    <n v="2.5"/>
    <n v="39"/>
    <x v="0"/>
    <n v="1"/>
    <n v="31"/>
    <n v="0"/>
    <n v="2264"/>
    <n v="496.38200000000001"/>
    <n v="0"/>
    <n v="0"/>
    <n v="0"/>
    <n v="0"/>
    <n v="0"/>
    <n v="0"/>
    <n v="0"/>
    <n v="0"/>
    <n v="0"/>
    <n v="0"/>
    <n v="130.61538461538461"/>
    <n v="103.76666666666667"/>
    <n v="26.5"/>
    <n v="0"/>
    <n v="0"/>
    <n v="0"/>
    <n v="0"/>
    <n v="58.424535384615389"/>
    <n v="0"/>
    <n v="1.9716666666666665"/>
  </r>
  <r>
    <d v="2020-05-01T00:00:00"/>
    <x v="1"/>
    <s v="P"/>
    <s v="Active"/>
    <n v="494"/>
    <x v="493"/>
    <s v="N"/>
    <x v="22"/>
    <n v="1023"/>
    <x v="7"/>
    <s v="Niederl. 9"/>
    <n v="1"/>
    <s v="Department"/>
    <s v="Supervisor"/>
    <s v="Non-Mgm."/>
    <s v="ang."/>
    <s v="M"/>
    <d v="2018-01-01T00:00:00"/>
    <m/>
    <s v=""/>
    <n v="2"/>
    <d v="1980-09-11T00:00:00"/>
    <n v="39"/>
    <s v="J"/>
    <n v="30"/>
    <n v="2.5"/>
    <n v="39"/>
    <x v="0"/>
    <n v="1"/>
    <n v="31"/>
    <n v="0"/>
    <n v="2265"/>
    <n v="496.60125000000005"/>
    <n v="0"/>
    <n v="0"/>
    <n v="0"/>
    <n v="0"/>
    <n v="0"/>
    <n v="0"/>
    <n v="0"/>
    <n v="0"/>
    <n v="0"/>
    <n v="0"/>
    <n v="130.67307692307691"/>
    <n v="103.81250000000001"/>
    <n v="26.5"/>
    <n v="0"/>
    <n v="0"/>
    <n v="0"/>
    <n v="0"/>
    <n v="58.447719951923077"/>
    <n v="0"/>
    <n v="1.9716666666666665"/>
  </r>
  <r>
    <d v="2020-05-01T00:00:00"/>
    <x v="1"/>
    <s v="P"/>
    <s v="Active"/>
    <n v="495"/>
    <x v="494"/>
    <s v="N"/>
    <x v="0"/>
    <n v="1090"/>
    <x v="0"/>
    <s v="Niederl. 3"/>
    <n v="1"/>
    <s v="Department"/>
    <s v="Supervisor"/>
    <s v="Non-Mgm."/>
    <s v="ang."/>
    <s v="W"/>
    <d v="2018-01-22T00:00:00"/>
    <m/>
    <s v=""/>
    <n v="1"/>
    <d v="1992-11-28T00:00:00"/>
    <n v="27"/>
    <s v="N"/>
    <n v="30"/>
    <n v="2.5"/>
    <n v="39"/>
    <x v="0"/>
    <n v="1"/>
    <n v="31"/>
    <n v="0"/>
    <n v="2266"/>
    <n v="496.82050000000004"/>
    <n v="0"/>
    <n v="0"/>
    <n v="0"/>
    <n v="0"/>
    <n v="0"/>
    <n v="0"/>
    <n v="0"/>
    <n v="0"/>
    <n v="0"/>
    <n v="0"/>
    <n v="0"/>
    <n v="0"/>
    <n v="26.5"/>
    <n v="0"/>
    <n v="0"/>
    <n v="0"/>
    <n v="0"/>
    <n v="5.9346750000000004"/>
    <n v="0"/>
    <n v="1.9716666666666665"/>
  </r>
  <r>
    <d v="2020-05-01T00:00:00"/>
    <x v="1"/>
    <s v="P"/>
    <s v="Active"/>
    <n v="496"/>
    <x v="495"/>
    <s v="N"/>
    <x v="22"/>
    <n v="1029"/>
    <x v="6"/>
    <s v="Niederl. 10"/>
    <n v="1"/>
    <s v="Department"/>
    <s v="Supervisor"/>
    <s v="Non-Mgm."/>
    <s v="ang."/>
    <s v="M"/>
    <d v="2018-02-01T00:00:00"/>
    <m/>
    <s v=""/>
    <n v="1"/>
    <d v="1970-03-19T00:00:00"/>
    <n v="49"/>
    <s v="J"/>
    <n v="30"/>
    <n v="2.5"/>
    <n v="39"/>
    <x v="0"/>
    <n v="1"/>
    <n v="31"/>
    <n v="0"/>
    <n v="2267"/>
    <n v="497.03975000000003"/>
    <n v="0"/>
    <n v="0"/>
    <n v="0"/>
    <n v="0"/>
    <n v="0"/>
    <n v="0"/>
    <n v="0"/>
    <n v="0"/>
    <n v="0"/>
    <n v="0"/>
    <n v="130.78846153846155"/>
    <n v="103.90416666666667"/>
    <n v="26.5"/>
    <n v="0"/>
    <n v="0"/>
    <n v="0"/>
    <n v="0"/>
    <n v="58.494089086538473"/>
    <n v="0"/>
    <n v="1.9716666666666665"/>
  </r>
  <r>
    <d v="2020-05-01T00:00:00"/>
    <x v="1"/>
    <s v="P"/>
    <s v="Active"/>
    <n v="497"/>
    <x v="496"/>
    <s v="N"/>
    <x v="22"/>
    <n v="1053"/>
    <x v="3"/>
    <s v="Niederl. 8"/>
    <n v="1"/>
    <s v="Department"/>
    <s v="Supervisor"/>
    <s v="Non-Mgm."/>
    <s v="ang."/>
    <s v="M"/>
    <d v="2018-02-01T00:00:00"/>
    <m/>
    <s v=""/>
    <n v="1"/>
    <d v="1989-06-30T00:00:00"/>
    <n v="30"/>
    <s v="J"/>
    <n v="30"/>
    <n v="2.5"/>
    <n v="39"/>
    <x v="0"/>
    <n v="1"/>
    <n v="31"/>
    <n v="0"/>
    <n v="2268"/>
    <n v="497.25900000000001"/>
    <n v="0"/>
    <n v="0"/>
    <n v="0"/>
    <n v="0"/>
    <n v="0"/>
    <n v="0"/>
    <n v="0"/>
    <n v="0"/>
    <n v="0"/>
    <n v="0"/>
    <n v="130.84615384615384"/>
    <n v="103.95"/>
    <n v="26.5"/>
    <n v="0"/>
    <n v="0"/>
    <n v="0"/>
    <n v="0"/>
    <n v="58.517273653846161"/>
    <n v="0"/>
    <n v="1.9716666666666665"/>
  </r>
  <r>
    <d v="2020-05-01T00:00:00"/>
    <x v="1"/>
    <s v="P"/>
    <s v="Active"/>
    <n v="498"/>
    <x v="497"/>
    <s v="N"/>
    <x v="11"/>
    <n v="1082"/>
    <x v="0"/>
    <s v="Niederl. 3"/>
    <n v="1"/>
    <s v="Department"/>
    <s v="Supervisor"/>
    <s v="Non-Mgm."/>
    <s v="ang."/>
    <s v="M"/>
    <d v="2018-02-01T00:00:00"/>
    <m/>
    <s v=""/>
    <n v="1"/>
    <d v="1989-02-17T00:00:00"/>
    <n v="30"/>
    <s v="N"/>
    <n v="30"/>
    <n v="2.5"/>
    <n v="39"/>
    <x v="0"/>
    <n v="1"/>
    <n v="31"/>
    <n v="0"/>
    <n v="2269"/>
    <n v="497.47825"/>
    <n v="0"/>
    <n v="0"/>
    <n v="0"/>
    <n v="0"/>
    <n v="0"/>
    <n v="0"/>
    <n v="0"/>
    <n v="0"/>
    <n v="0"/>
    <n v="0"/>
    <n v="0"/>
    <n v="0"/>
    <n v="26.5"/>
    <n v="0"/>
    <n v="0"/>
    <n v="0"/>
    <n v="0"/>
    <n v="5.9346750000000004"/>
    <n v="0"/>
    <n v="1.9716666666666665"/>
  </r>
  <r>
    <d v="2020-05-01T00:00:00"/>
    <x v="1"/>
    <s v="P"/>
    <s v="Active"/>
    <n v="499"/>
    <x v="498"/>
    <s v="N"/>
    <x v="4"/>
    <n v="1013"/>
    <x v="1"/>
    <s v="Niederl. 1"/>
    <n v="1"/>
    <s v="Department"/>
    <s v="Supervisor"/>
    <s v="Non-Mgm."/>
    <s v="ang."/>
    <s v="W"/>
    <d v="2018-02-01T00:00:00"/>
    <m/>
    <s v=""/>
    <n v="1"/>
    <d v="1993-07-29T00:00:00"/>
    <n v="26"/>
    <s v="N"/>
    <n v="30"/>
    <n v="2.5"/>
    <n v="39"/>
    <x v="0"/>
    <n v="1"/>
    <n v="31"/>
    <n v="0"/>
    <n v="2270"/>
    <n v="497.69749999999999"/>
    <n v="0"/>
    <n v="0"/>
    <n v="0"/>
    <n v="0"/>
    <n v="0"/>
    <n v="0"/>
    <n v="0"/>
    <n v="0"/>
    <n v="0"/>
    <n v="0"/>
    <n v="0"/>
    <n v="0"/>
    <n v="26.5"/>
    <n v="0"/>
    <n v="0"/>
    <n v="0"/>
    <n v="0"/>
    <n v="5.9346750000000004"/>
    <n v="0"/>
    <n v="1.9716666666666665"/>
  </r>
  <r>
    <d v="2020-05-01T00:00:00"/>
    <x v="1"/>
    <s v="P"/>
    <s v="Active"/>
    <n v="500"/>
    <x v="499"/>
    <s v="N"/>
    <x v="31"/>
    <n v="1022"/>
    <x v="7"/>
    <s v="Niederl. 9"/>
    <n v="1"/>
    <s v="Department"/>
    <s v="Supervisor"/>
    <s v="Non-Mgm."/>
    <s v="ang."/>
    <s v="M"/>
    <d v="2018-02-01T00:00:00"/>
    <m/>
    <s v=""/>
    <n v="1"/>
    <d v="1969-02-03T00:00:00"/>
    <n v="50"/>
    <s v="J"/>
    <n v="30"/>
    <n v="2.5"/>
    <n v="39"/>
    <x v="0"/>
    <n v="1"/>
    <n v="31"/>
    <n v="0"/>
    <n v="2271"/>
    <n v="497.91675000000004"/>
    <n v="0"/>
    <n v="0"/>
    <n v="30"/>
    <n v="0"/>
    <n v="99.31"/>
    <n v="2970"/>
    <n v="0"/>
    <n v="0"/>
    <n v="0"/>
    <n v="0"/>
    <n v="131.01923076923077"/>
    <n v="104.08750000000001"/>
    <n v="26.5"/>
    <n v="0"/>
    <n v="0"/>
    <n v="0"/>
    <n v="0"/>
    <n v="752.67730185576931"/>
    <n v="109.44"/>
    <n v="1.9716666666666665"/>
  </r>
  <r>
    <d v="2020-05-01T00:00:00"/>
    <x v="1"/>
    <s v="P"/>
    <s v="Active"/>
    <n v="501"/>
    <x v="500"/>
    <s v="N"/>
    <x v="44"/>
    <n v="1084"/>
    <x v="0"/>
    <s v="Niederl. 3"/>
    <n v="1"/>
    <s v="Department"/>
    <s v="Supervisor"/>
    <s v="Non-Mgm."/>
    <s v="ang."/>
    <s v="M"/>
    <d v="2018-02-01T00:00:00"/>
    <m/>
    <s v=""/>
    <n v="1"/>
    <d v="1987-01-22T00:00:00"/>
    <n v="32"/>
    <s v="N"/>
    <n v="30"/>
    <n v="2.5"/>
    <n v="39"/>
    <x v="0"/>
    <n v="1"/>
    <n v="31"/>
    <n v="0"/>
    <n v="2272"/>
    <n v="498.13600000000002"/>
    <n v="0"/>
    <n v="0"/>
    <n v="0"/>
    <n v="0"/>
    <n v="0"/>
    <n v="0"/>
    <n v="0"/>
    <n v="0"/>
    <n v="0"/>
    <n v="0"/>
    <n v="0"/>
    <n v="0"/>
    <n v="26.5"/>
    <n v="0"/>
    <n v="0"/>
    <n v="0"/>
    <n v="0"/>
    <n v="5.9346750000000004"/>
    <n v="0"/>
    <n v="1.9716666666666665"/>
  </r>
  <r>
    <d v="2020-05-01T00:00:00"/>
    <x v="1"/>
    <s v="P"/>
    <s v="Active"/>
    <n v="502"/>
    <x v="501"/>
    <s v="N"/>
    <x v="22"/>
    <n v="1060"/>
    <x v="2"/>
    <s v="Niederl. 7"/>
    <n v="1"/>
    <s v="Department"/>
    <s v="Supervisor"/>
    <s v="Non-Mgm."/>
    <s v="ang."/>
    <s v="M"/>
    <d v="2018-02-01T00:00:00"/>
    <m/>
    <s v=""/>
    <n v="1"/>
    <d v="1987-09-29T00:00:00"/>
    <n v="32"/>
    <s v="J"/>
    <n v="30"/>
    <n v="2.5"/>
    <n v="39"/>
    <x v="0"/>
    <n v="1"/>
    <n v="31"/>
    <n v="0"/>
    <n v="2273"/>
    <n v="498.35525000000001"/>
    <n v="0"/>
    <n v="0"/>
    <n v="0"/>
    <n v="0"/>
    <n v="0"/>
    <n v="0"/>
    <n v="0"/>
    <n v="0"/>
    <n v="0"/>
    <n v="0"/>
    <n v="131.13461538461539"/>
    <n v="104.17916666666667"/>
    <n v="26.5"/>
    <n v="0"/>
    <n v="0"/>
    <n v="0"/>
    <n v="0"/>
    <n v="58.633196490384613"/>
    <n v="0"/>
    <n v="1.9716666666666665"/>
  </r>
  <r>
    <d v="2020-05-01T00:00:00"/>
    <x v="1"/>
    <s v="P"/>
    <s v="Active"/>
    <n v="503"/>
    <x v="502"/>
    <s v="N"/>
    <x v="22"/>
    <n v="1060"/>
    <x v="2"/>
    <s v="Niederl. 7"/>
    <n v="1"/>
    <s v="Department"/>
    <s v="Supervisor"/>
    <s v="Non-Mgm."/>
    <s v="ang."/>
    <s v="M"/>
    <d v="2018-02-01T00:00:00"/>
    <m/>
    <s v=""/>
    <n v="1"/>
    <d v="1986-02-14T00:00:00"/>
    <n v="33"/>
    <s v="J"/>
    <n v="30"/>
    <n v="2.5"/>
    <n v="39"/>
    <x v="0"/>
    <n v="1"/>
    <n v="31"/>
    <n v="0"/>
    <n v="2274"/>
    <n v="498.5745"/>
    <n v="0"/>
    <n v="0"/>
    <n v="0"/>
    <n v="0"/>
    <n v="0"/>
    <n v="0"/>
    <n v="0"/>
    <n v="0"/>
    <n v="0"/>
    <n v="0"/>
    <n v="131.19230769230768"/>
    <n v="104.22500000000001"/>
    <n v="26.5"/>
    <n v="0"/>
    <n v="0"/>
    <n v="0"/>
    <n v="0"/>
    <n v="58.656381057692315"/>
    <n v="0"/>
    <n v="1.9716666666666665"/>
  </r>
  <r>
    <d v="2020-05-01T00:00:00"/>
    <x v="1"/>
    <s v="P"/>
    <s v="Active"/>
    <n v="504"/>
    <x v="503"/>
    <s v="N"/>
    <x v="30"/>
    <n v="1071"/>
    <x v="0"/>
    <s v="Niederl. 3"/>
    <n v="1"/>
    <s v="Department"/>
    <s v="Supervisor"/>
    <s v="Non-Mgm."/>
    <s v="ang."/>
    <s v="M"/>
    <d v="2018-02-19T00:00:00"/>
    <m/>
    <s v=""/>
    <n v="1"/>
    <d v="1960-01-09T00:00:00"/>
    <n v="60"/>
    <s v="N"/>
    <n v="30"/>
    <n v="2.5"/>
    <n v="39"/>
    <x v="0"/>
    <n v="1"/>
    <n v="31"/>
    <n v="0"/>
    <n v="2275"/>
    <n v="498.79375000000005"/>
    <n v="0"/>
    <n v="0"/>
    <n v="0"/>
    <n v="0"/>
    <n v="0"/>
    <n v="0"/>
    <n v="0"/>
    <n v="0"/>
    <n v="0"/>
    <n v="0"/>
    <n v="0"/>
    <n v="0"/>
    <n v="26.5"/>
    <n v="0"/>
    <n v="0"/>
    <n v="0"/>
    <n v="0"/>
    <n v="5.9346750000000004"/>
    <n v="0"/>
    <n v="1.9716666666666665"/>
  </r>
  <r>
    <d v="2020-05-01T00:00:00"/>
    <x v="1"/>
    <s v="P"/>
    <s v="Active"/>
    <n v="505"/>
    <x v="504"/>
    <s v="N"/>
    <x v="36"/>
    <n v="1054"/>
    <x v="8"/>
    <s v="Niederl. 2"/>
    <n v="1"/>
    <s v="Department"/>
    <s v="Supervisor"/>
    <s v="Non-Mgm."/>
    <s v="ang."/>
    <s v="M"/>
    <d v="2018-02-12T00:00:00"/>
    <m/>
    <s v=""/>
    <n v="1"/>
    <d v="1986-02-27T00:00:00"/>
    <n v="33"/>
    <s v="N"/>
    <n v="30"/>
    <n v="2.5"/>
    <n v="39"/>
    <x v="0"/>
    <n v="1"/>
    <n v="31"/>
    <n v="0"/>
    <n v="2276"/>
    <n v="499.01300000000003"/>
    <n v="0"/>
    <n v="0"/>
    <n v="0"/>
    <n v="0"/>
    <n v="0"/>
    <n v="0"/>
    <n v="0"/>
    <n v="0"/>
    <n v="0"/>
    <n v="0"/>
    <n v="0"/>
    <n v="0"/>
    <n v="26.5"/>
    <n v="0"/>
    <n v="0"/>
    <n v="0"/>
    <n v="0"/>
    <n v="5.9346750000000004"/>
    <n v="0"/>
    <n v="1.9716666666666665"/>
  </r>
  <r>
    <d v="2020-05-01T00:00:00"/>
    <x v="1"/>
    <s v="P"/>
    <s v="Active"/>
    <n v="506"/>
    <x v="505"/>
    <s v="N"/>
    <x v="31"/>
    <n v="1034"/>
    <x v="5"/>
    <s v="Niederl. 5"/>
    <n v="1"/>
    <s v="Department"/>
    <s v="Supervisor"/>
    <s v="Non-Mgm."/>
    <s v="ang."/>
    <s v="M"/>
    <d v="2018-02-01T00:00:00"/>
    <m/>
    <s v=""/>
    <n v="1"/>
    <d v="1980-02-25T00:00:00"/>
    <n v="39"/>
    <s v="J"/>
    <n v="30"/>
    <n v="2.5"/>
    <n v="39"/>
    <x v="0"/>
    <n v="1"/>
    <n v="31"/>
    <n v="0"/>
    <n v="2277"/>
    <n v="499.23225000000002"/>
    <n v="0"/>
    <n v="0"/>
    <n v="30"/>
    <n v="0"/>
    <n v="108.33"/>
    <n v="1625"/>
    <n v="0"/>
    <n v="0"/>
    <n v="0"/>
    <n v="0"/>
    <n v="131.36538461538461"/>
    <n v="104.36250000000001"/>
    <n v="26.5"/>
    <n v="0"/>
    <n v="0"/>
    <n v="0"/>
    <n v="0"/>
    <n v="453.62368825961534"/>
    <n v="101.65"/>
    <n v="1.9716666666666665"/>
  </r>
  <r>
    <d v="2020-05-01T00:00:00"/>
    <x v="1"/>
    <s v="P"/>
    <s v="Active"/>
    <n v="507"/>
    <x v="506"/>
    <s v="N"/>
    <x v="18"/>
    <n v="1080"/>
    <x v="0"/>
    <s v="Niederl. 3"/>
    <n v="1"/>
    <s v="Department"/>
    <s v="Supervisor"/>
    <s v="Non-Mgm."/>
    <s v="ang."/>
    <s v="M"/>
    <d v="2018-02-01T00:00:00"/>
    <m/>
    <s v=""/>
    <n v="1"/>
    <d v="1974-04-01T00:00:00"/>
    <n v="45"/>
    <s v="N"/>
    <n v="30"/>
    <n v="2.5"/>
    <n v="39"/>
    <x v="0"/>
    <n v="1"/>
    <n v="31"/>
    <n v="0"/>
    <n v="2278"/>
    <n v="499.45150000000001"/>
    <n v="0"/>
    <n v="0"/>
    <n v="0"/>
    <n v="0"/>
    <n v="0"/>
    <n v="0"/>
    <n v="0"/>
    <n v="0"/>
    <n v="0"/>
    <n v="0"/>
    <n v="0"/>
    <n v="0"/>
    <n v="26.5"/>
    <n v="0"/>
    <n v="0"/>
    <n v="0"/>
    <n v="0"/>
    <n v="5.9346750000000004"/>
    <n v="154.8177"/>
    <n v="1.9716666666666665"/>
  </r>
  <r>
    <d v="2020-05-01T00:00:00"/>
    <x v="1"/>
    <s v="P"/>
    <s v="Active"/>
    <n v="508"/>
    <x v="507"/>
    <s v="N"/>
    <x v="31"/>
    <n v="1063"/>
    <x v="10"/>
    <s v="Niederl. 11"/>
    <n v="1"/>
    <s v="Department"/>
    <s v="Supervisor"/>
    <s v="Non-Mgm."/>
    <s v="ang."/>
    <s v="M"/>
    <d v="2018-03-01T00:00:00"/>
    <m/>
    <s v=""/>
    <n v="1"/>
    <d v="1967-02-10T00:00:00"/>
    <n v="52"/>
    <s v="N"/>
    <n v="30"/>
    <n v="2.5"/>
    <n v="39"/>
    <x v="0"/>
    <n v="1"/>
    <n v="31"/>
    <n v="0"/>
    <n v="2279"/>
    <n v="499.67075"/>
    <n v="0"/>
    <n v="0"/>
    <n v="30"/>
    <n v="0"/>
    <n v="0"/>
    <n v="0"/>
    <n v="0"/>
    <n v="0"/>
    <n v="0"/>
    <n v="0"/>
    <n v="0"/>
    <n v="0"/>
    <n v="26.5"/>
    <n v="0"/>
    <n v="0"/>
    <n v="0"/>
    <n v="0"/>
    <n v="12.653175000000001"/>
    <n v="100.13"/>
    <n v="1.9716666666666665"/>
  </r>
  <r>
    <d v="2020-05-01T00:00:00"/>
    <x v="1"/>
    <s v="P"/>
    <s v="Active"/>
    <n v="509"/>
    <x v="508"/>
    <s v="N"/>
    <x v="22"/>
    <n v="1029"/>
    <x v="6"/>
    <s v="Niederl. 10"/>
    <n v="1"/>
    <s v="Department"/>
    <s v="Supervisor"/>
    <s v="Non-Mgm."/>
    <s v="ang."/>
    <s v="M"/>
    <d v="2018-03-01T00:00:00"/>
    <m/>
    <s v=""/>
    <n v="1"/>
    <d v="1986-06-20T00:00:00"/>
    <n v="33"/>
    <s v="J"/>
    <n v="30"/>
    <n v="2.5"/>
    <n v="39"/>
    <x v="0"/>
    <n v="1"/>
    <n v="31"/>
    <n v="0"/>
    <n v="2280"/>
    <n v="499.89000000000004"/>
    <n v="0"/>
    <n v="0"/>
    <n v="0"/>
    <n v="0"/>
    <n v="0"/>
    <n v="0"/>
    <n v="0"/>
    <n v="0"/>
    <n v="0"/>
    <n v="0"/>
    <n v="131.53846153846155"/>
    <n v="104.50000000000001"/>
    <n v="26.5"/>
    <n v="0"/>
    <n v="0"/>
    <n v="0"/>
    <n v="0"/>
    <n v="58.795488461538469"/>
    <n v="0"/>
    <n v="1.9716666666666665"/>
  </r>
  <r>
    <d v="2020-05-01T00:00:00"/>
    <x v="1"/>
    <s v="P"/>
    <s v="Active"/>
    <n v="510"/>
    <x v="509"/>
    <s v="Y"/>
    <x v="13"/>
    <n v="1018"/>
    <x v="7"/>
    <s v="Niederl. 9"/>
    <n v="0.5"/>
    <s v="Department"/>
    <s v="Supervisor"/>
    <s v="Manager"/>
    <s v="ang."/>
    <s v="M"/>
    <d v="2018-03-01T00:00:00"/>
    <m/>
    <s v=""/>
    <n v="1"/>
    <d v="1971-07-06T00:00:00"/>
    <n v="48"/>
    <s v="N"/>
    <n v="30"/>
    <n v="2.5"/>
    <n v="39"/>
    <x v="0"/>
    <n v="0.5"/>
    <n v="31"/>
    <n v="0"/>
    <n v="2281"/>
    <n v="500.10925000000003"/>
    <n v="0"/>
    <n v="0"/>
    <n v="0"/>
    <n v="0"/>
    <n v="0"/>
    <n v="0"/>
    <n v="0"/>
    <n v="0"/>
    <n v="0"/>
    <n v="0"/>
    <n v="0"/>
    <n v="0"/>
    <n v="13.25"/>
    <n v="0"/>
    <n v="0"/>
    <n v="0"/>
    <n v="0"/>
    <n v="2.9673375000000002"/>
    <n v="71.863699999999994"/>
    <n v="0.98583333333333323"/>
  </r>
  <r>
    <d v="2020-05-01T00:00:00"/>
    <x v="1"/>
    <s v="P"/>
    <s v="Active"/>
    <n v="510"/>
    <x v="509"/>
    <s v="Y"/>
    <x v="13"/>
    <n v="1024"/>
    <x v="6"/>
    <s v="Niederl. 10"/>
    <n v="0.5"/>
    <s v="Department"/>
    <s v="Supervisor"/>
    <s v="Manager"/>
    <s v="ang."/>
    <s v="M"/>
    <d v="2018-03-01T00:00:00"/>
    <m/>
    <s v=""/>
    <n v="1"/>
    <d v="1971-07-06T00:00:00"/>
    <n v="48"/>
    <s v="N"/>
    <n v="30"/>
    <n v="2.5"/>
    <n v="39"/>
    <x v="0"/>
    <n v="0.5"/>
    <n v="31"/>
    <n v="0"/>
    <n v="2282"/>
    <n v="500.32850000000002"/>
    <n v="0"/>
    <n v="0"/>
    <n v="0"/>
    <n v="0"/>
    <n v="0"/>
    <n v="0"/>
    <n v="0"/>
    <n v="0"/>
    <n v="0"/>
    <n v="0"/>
    <n v="0"/>
    <n v="0"/>
    <n v="13.25"/>
    <n v="0"/>
    <n v="0"/>
    <n v="0"/>
    <n v="0"/>
    <n v="2.9673375000000002"/>
    <n v="71.863699999999994"/>
    <n v="0.98583333333333323"/>
  </r>
  <r>
    <d v="2020-05-01T00:00:00"/>
    <x v="1"/>
    <s v="P"/>
    <s v="Active"/>
    <n v="511"/>
    <x v="510"/>
    <s v="N"/>
    <x v="13"/>
    <n v="1024"/>
    <x v="6"/>
    <s v="Niederl. 10"/>
    <n v="1"/>
    <s v="Department"/>
    <s v="Supervisor"/>
    <s v="Non-Mgm."/>
    <s v="gerin"/>
    <s v="W"/>
    <d v="2011-05-05T00:00:00"/>
    <m/>
    <s v=""/>
    <n v="8"/>
    <d v="1969-10-19T00:00:00"/>
    <n v="50"/>
    <s v="N"/>
    <n v="12"/>
    <n v="1"/>
    <n v="8"/>
    <x v="0"/>
    <n v="0.20512820512820512"/>
    <n v="31"/>
    <n v="0"/>
    <n v="2283"/>
    <n v="500.54775000000001"/>
    <n v="0"/>
    <n v="0"/>
    <n v="0"/>
    <n v="0"/>
    <n v="0"/>
    <n v="0"/>
    <n v="0"/>
    <n v="0"/>
    <n v="0"/>
    <n v="0"/>
    <n v="0"/>
    <n v="0"/>
    <n v="26.5"/>
    <n v="0"/>
    <n v="0"/>
    <n v="0"/>
    <n v="0"/>
    <n v="5.9346750000000004"/>
    <n v="0"/>
    <n v="0"/>
  </r>
  <r>
    <d v="2020-05-01T00:00:00"/>
    <x v="1"/>
    <s v="P"/>
    <s v="Active"/>
    <n v="512"/>
    <x v="511"/>
    <s v="N"/>
    <x v="22"/>
    <n v="1060"/>
    <x v="2"/>
    <s v="Niederl. 7"/>
    <n v="1"/>
    <s v="Department"/>
    <s v="Supervisor"/>
    <s v="Non-Mgm."/>
    <s v="ang."/>
    <s v="M"/>
    <d v="2018-03-01T00:00:00"/>
    <m/>
    <s v=""/>
    <n v="1"/>
    <d v="1986-03-18T00:00:00"/>
    <n v="33"/>
    <s v="J"/>
    <n v="30"/>
    <n v="2.5"/>
    <n v="39"/>
    <x v="0"/>
    <n v="1"/>
    <n v="31"/>
    <n v="0"/>
    <n v="2284"/>
    <n v="500.767"/>
    <n v="0"/>
    <n v="0"/>
    <n v="0"/>
    <n v="0"/>
    <n v="0"/>
    <n v="0"/>
    <n v="0"/>
    <n v="0"/>
    <n v="0"/>
    <n v="0"/>
    <n v="131.76923076923077"/>
    <n v="104.68333333333335"/>
    <n v="26.5"/>
    <n v="0"/>
    <n v="0"/>
    <n v="0"/>
    <n v="0"/>
    <n v="58.888226730769233"/>
    <n v="0"/>
    <n v="1.9716666666666665"/>
  </r>
  <r>
    <d v="2020-05-01T00:00:00"/>
    <x v="1"/>
    <s v="P"/>
    <s v="Active"/>
    <n v="513"/>
    <x v="512"/>
    <s v="N"/>
    <x v="19"/>
    <n v="1083"/>
    <x v="0"/>
    <s v="Niederl. 3"/>
    <n v="1"/>
    <s v="Department"/>
    <s v="Supervisor"/>
    <s v="Non-Mgm."/>
    <s v="ang."/>
    <s v="M"/>
    <d v="2018-03-01T00:00:00"/>
    <m/>
    <s v=""/>
    <n v="1"/>
    <d v="1988-01-11T00:00:00"/>
    <n v="32"/>
    <s v="N"/>
    <n v="30"/>
    <n v="2.5"/>
    <n v="39"/>
    <x v="0"/>
    <n v="1"/>
    <n v="31"/>
    <n v="0"/>
    <n v="2285"/>
    <n v="500.98625000000004"/>
    <n v="0"/>
    <n v="0"/>
    <n v="0"/>
    <n v="0"/>
    <n v="0"/>
    <n v="0"/>
    <n v="0"/>
    <n v="0"/>
    <n v="0"/>
    <n v="0"/>
    <n v="0"/>
    <n v="0"/>
    <n v="26.5"/>
    <n v="0"/>
    <n v="0"/>
    <n v="0"/>
    <n v="0"/>
    <n v="5.9346750000000004"/>
    <n v="0"/>
    <n v="1.9716666666666665"/>
  </r>
  <r>
    <d v="2020-05-01T00:00:00"/>
    <x v="1"/>
    <s v="P"/>
    <s v="Active"/>
    <n v="514"/>
    <x v="513"/>
    <s v="N"/>
    <x v="36"/>
    <n v="1054"/>
    <x v="8"/>
    <s v="Niederl. 2"/>
    <n v="1"/>
    <s v="Department"/>
    <s v="Supervisor"/>
    <s v="Non-Mgm."/>
    <s v="ang."/>
    <s v="W"/>
    <d v="2018-03-15T00:00:00"/>
    <m/>
    <s v=""/>
    <n v="1"/>
    <d v="1985-03-31T00:00:00"/>
    <n v="34"/>
    <s v="N"/>
    <n v="30"/>
    <n v="2.5"/>
    <n v="25"/>
    <x v="0"/>
    <n v="0.64102564102564108"/>
    <n v="31"/>
    <n v="0"/>
    <n v="2286"/>
    <n v="501.20550000000003"/>
    <n v="0"/>
    <n v="0"/>
    <n v="0"/>
    <n v="0"/>
    <n v="0"/>
    <n v="0"/>
    <n v="0"/>
    <n v="0"/>
    <n v="0"/>
    <n v="0"/>
    <n v="0"/>
    <n v="0"/>
    <n v="26.5"/>
    <n v="0"/>
    <n v="0"/>
    <n v="0"/>
    <n v="0"/>
    <n v="5.9346750000000004"/>
    <n v="0"/>
    <n v="1.9716666666666665"/>
  </r>
  <r>
    <d v="2020-05-01T00:00:00"/>
    <x v="1"/>
    <s v="P"/>
    <s v="Active"/>
    <n v="515"/>
    <x v="514"/>
    <s v="N"/>
    <x v="17"/>
    <n v="1088"/>
    <x v="0"/>
    <s v="Niederl. 3"/>
    <n v="1"/>
    <s v="Department"/>
    <s v="Supervisor"/>
    <s v="Non-Mgm."/>
    <s v="ang."/>
    <s v="W"/>
    <d v="2018-03-01T00:00:00"/>
    <m/>
    <s v=""/>
    <n v="1"/>
    <d v="1966-11-25T00:00:00"/>
    <n v="53"/>
    <s v="N"/>
    <n v="30"/>
    <n v="2.5"/>
    <n v="39"/>
    <x v="0"/>
    <n v="1"/>
    <n v="31"/>
    <n v="0"/>
    <n v="2287"/>
    <n v="501.42475000000002"/>
    <n v="0"/>
    <n v="0"/>
    <n v="0"/>
    <n v="0"/>
    <n v="0"/>
    <n v="0"/>
    <n v="0"/>
    <n v="0"/>
    <n v="0"/>
    <n v="0"/>
    <n v="0"/>
    <n v="0"/>
    <n v="26.5"/>
    <n v="0"/>
    <n v="0"/>
    <n v="0"/>
    <n v="0"/>
    <n v="5.9346750000000004"/>
    <n v="0"/>
    <n v="1.9716666666666665"/>
  </r>
  <r>
    <d v="2020-05-01T00:00:00"/>
    <x v="1"/>
    <s v="P"/>
    <s v="Active"/>
    <n v="516"/>
    <x v="515"/>
    <s v="N"/>
    <x v="17"/>
    <n v="1088"/>
    <x v="0"/>
    <s v="Niederl. 3"/>
    <n v="1"/>
    <s v="Department"/>
    <s v="Supervisor"/>
    <s v="Non-Mgm."/>
    <s v="ang."/>
    <s v="W"/>
    <d v="2018-03-01T00:00:00"/>
    <m/>
    <s v=""/>
    <n v="1"/>
    <d v="1996-02-23T00:00:00"/>
    <n v="23"/>
    <s v="N"/>
    <n v="30"/>
    <n v="2.5"/>
    <n v="39"/>
    <x v="0"/>
    <n v="1"/>
    <n v="31"/>
    <n v="0"/>
    <n v="2288"/>
    <n v="501.64400000000001"/>
    <n v="0"/>
    <n v="0"/>
    <n v="0"/>
    <n v="0"/>
    <n v="0"/>
    <n v="0"/>
    <n v="0"/>
    <n v="0"/>
    <n v="0"/>
    <n v="0"/>
    <n v="0"/>
    <n v="0"/>
    <n v="26.5"/>
    <n v="0"/>
    <n v="0"/>
    <n v="0"/>
    <n v="0"/>
    <n v="5.9346750000000004"/>
    <n v="0"/>
    <n v="1.9716666666666665"/>
  </r>
  <r>
    <d v="2020-05-01T00:00:00"/>
    <x v="1"/>
    <s v="P"/>
    <s v="Active"/>
    <n v="517"/>
    <x v="516"/>
    <s v="N"/>
    <x v="11"/>
    <n v="1082"/>
    <x v="0"/>
    <s v="Niederl. 3"/>
    <n v="1"/>
    <s v="Department"/>
    <s v="Supervisor"/>
    <s v="Non-Mgm."/>
    <s v="ang."/>
    <s v="M"/>
    <d v="2018-03-05T00:00:00"/>
    <m/>
    <s v=""/>
    <n v="1"/>
    <d v="1991-10-22T00:00:00"/>
    <n v="28"/>
    <s v="N"/>
    <n v="30"/>
    <n v="2.5"/>
    <n v="39"/>
    <x v="0"/>
    <n v="1"/>
    <n v="31"/>
    <n v="0"/>
    <n v="2289"/>
    <n v="501.86325000000005"/>
    <n v="0"/>
    <n v="0"/>
    <n v="0"/>
    <n v="0"/>
    <n v="0"/>
    <n v="0"/>
    <n v="0"/>
    <n v="0"/>
    <n v="0"/>
    <n v="0"/>
    <n v="0"/>
    <n v="0"/>
    <n v="26.5"/>
    <n v="0"/>
    <n v="0"/>
    <n v="0"/>
    <n v="0"/>
    <n v="5.9346750000000004"/>
    <n v="0"/>
    <n v="1.9716666666666665"/>
  </r>
  <r>
    <d v="2020-05-01T00:00:00"/>
    <x v="1"/>
    <s v="P"/>
    <s v="Active"/>
    <n v="518"/>
    <x v="517"/>
    <s v="N"/>
    <x v="15"/>
    <n v="1032"/>
    <x v="5"/>
    <s v="Niederl. 5"/>
    <n v="1"/>
    <s v="Department"/>
    <s v="Supervisor"/>
    <s v="Non-Mgm."/>
    <s v="ang."/>
    <s v="W"/>
    <d v="2018-03-01T00:00:00"/>
    <m/>
    <s v=""/>
    <n v="1"/>
    <d v="1975-06-13T00:00:00"/>
    <n v="44"/>
    <s v="J"/>
    <n v="30"/>
    <n v="2.5"/>
    <n v="39"/>
    <x v="0"/>
    <n v="1"/>
    <n v="31"/>
    <n v="0"/>
    <n v="2290"/>
    <n v="502.08250000000004"/>
    <n v="0"/>
    <n v="0"/>
    <n v="0"/>
    <n v="0"/>
    <n v="0"/>
    <n v="0"/>
    <n v="0"/>
    <n v="0"/>
    <n v="0"/>
    <n v="0"/>
    <n v="132.11538461538461"/>
    <n v="104.95833333333334"/>
    <n v="26.5"/>
    <n v="0"/>
    <n v="0"/>
    <n v="0"/>
    <n v="0"/>
    <n v="59.027334134615387"/>
    <n v="0"/>
    <n v="1.9716666666666665"/>
  </r>
  <r>
    <d v="2020-05-01T00:00:00"/>
    <x v="1"/>
    <s v="P"/>
    <s v="Active"/>
    <n v="519"/>
    <x v="518"/>
    <s v="Y"/>
    <x v="20"/>
    <n v="1021"/>
    <x v="7"/>
    <s v="Niederl. 9"/>
    <n v="0.5"/>
    <s v="Department"/>
    <s v="Supervisor"/>
    <s v="Non-Mgm."/>
    <s v="ang."/>
    <s v="W"/>
    <d v="2018-04-01T00:00:00"/>
    <m/>
    <s v=""/>
    <n v="1"/>
    <d v="1989-03-24T00:00:00"/>
    <n v="30"/>
    <s v="N"/>
    <n v="30"/>
    <n v="2.5"/>
    <n v="39"/>
    <x v="0"/>
    <n v="0.5"/>
    <n v="31"/>
    <n v="0"/>
    <n v="2291"/>
    <n v="502.30175000000003"/>
    <n v="0"/>
    <n v="0"/>
    <n v="0"/>
    <n v="0"/>
    <n v="0"/>
    <n v="0"/>
    <n v="0"/>
    <n v="0"/>
    <n v="0"/>
    <n v="0"/>
    <n v="0"/>
    <n v="0"/>
    <n v="13.25"/>
    <n v="0"/>
    <n v="0"/>
    <n v="0"/>
    <n v="0"/>
    <n v="2.9673375000000002"/>
    <n v="0"/>
    <n v="0.98583333333333323"/>
  </r>
  <r>
    <d v="2020-05-01T00:00:00"/>
    <x v="1"/>
    <s v="P"/>
    <s v="Active"/>
    <n v="519"/>
    <x v="518"/>
    <s v="Y"/>
    <x v="20"/>
    <n v="1027"/>
    <x v="6"/>
    <s v="Niederl. 10"/>
    <n v="0.5"/>
    <s v="Department"/>
    <s v="Supervisor"/>
    <s v="Non-Mgm."/>
    <s v="ang."/>
    <s v="W"/>
    <d v="2018-04-01T00:00:00"/>
    <m/>
    <s v=""/>
    <n v="1"/>
    <d v="1989-03-24T00:00:00"/>
    <n v="30"/>
    <s v="N"/>
    <n v="30"/>
    <n v="2.5"/>
    <n v="39"/>
    <x v="0"/>
    <n v="0.5"/>
    <n v="31"/>
    <n v="0"/>
    <n v="2292"/>
    <n v="502.52100000000002"/>
    <n v="0"/>
    <n v="0"/>
    <n v="0"/>
    <n v="0"/>
    <n v="0"/>
    <n v="0"/>
    <n v="0"/>
    <n v="0"/>
    <n v="0"/>
    <n v="0"/>
    <n v="0"/>
    <n v="0"/>
    <n v="13.25"/>
    <n v="0"/>
    <n v="0"/>
    <n v="0"/>
    <n v="0"/>
    <n v="2.9673375000000002"/>
    <n v="0"/>
    <n v="0.98583333333333323"/>
  </r>
  <r>
    <d v="2020-05-01T00:00:00"/>
    <x v="1"/>
    <s v="P"/>
    <s v="Active"/>
    <n v="520"/>
    <x v="519"/>
    <s v="N"/>
    <x v="22"/>
    <n v="1053"/>
    <x v="3"/>
    <s v="Niederl. 8"/>
    <n v="1"/>
    <s v="Department"/>
    <s v="Supervisor"/>
    <s v="Non-Mgm."/>
    <s v="ang."/>
    <s v="M"/>
    <d v="2018-04-01T00:00:00"/>
    <m/>
    <s v=""/>
    <n v="1"/>
    <d v="1994-09-10T00:00:00"/>
    <n v="25"/>
    <s v="J"/>
    <n v="30"/>
    <n v="2.5"/>
    <n v="39"/>
    <x v="0"/>
    <n v="1"/>
    <n v="31"/>
    <n v="0"/>
    <n v="2293"/>
    <n v="502.74025"/>
    <n v="0"/>
    <n v="0"/>
    <n v="0"/>
    <n v="0"/>
    <n v="0"/>
    <n v="0"/>
    <n v="0"/>
    <n v="0"/>
    <n v="0"/>
    <n v="0"/>
    <n v="132.28846153846152"/>
    <n v="105.09583333333335"/>
    <n v="26.5"/>
    <n v="0"/>
    <n v="0"/>
    <n v="0"/>
    <n v="0"/>
    <n v="59.096887836538457"/>
    <n v="0"/>
    <n v="1.9716666666666665"/>
  </r>
  <r>
    <d v="2020-05-01T00:00:00"/>
    <x v="1"/>
    <s v="P"/>
    <s v="Active"/>
    <n v="521"/>
    <x v="520"/>
    <s v="N"/>
    <x v="5"/>
    <n v="1093"/>
    <x v="0"/>
    <s v="Niederl. 3"/>
    <n v="1"/>
    <s v="Department"/>
    <s v="Supervisor"/>
    <s v="Non-Mgm."/>
    <s v="ang."/>
    <s v="M"/>
    <d v="2018-04-16T00:00:00"/>
    <m/>
    <s v=""/>
    <n v="1"/>
    <d v="1967-03-25T00:00:00"/>
    <n v="52"/>
    <s v="N"/>
    <n v="30"/>
    <n v="2.5"/>
    <n v="39"/>
    <x v="0"/>
    <n v="1"/>
    <n v="31"/>
    <n v="0"/>
    <n v="2294"/>
    <n v="502.95950000000005"/>
    <n v="0"/>
    <n v="0"/>
    <n v="0"/>
    <n v="0"/>
    <n v="0"/>
    <n v="0"/>
    <n v="0"/>
    <n v="0"/>
    <n v="0"/>
    <n v="0"/>
    <n v="0"/>
    <n v="0"/>
    <n v="26.5"/>
    <n v="0"/>
    <n v="0"/>
    <n v="0"/>
    <n v="0"/>
    <n v="5.9346750000000004"/>
    <n v="0"/>
    <n v="1.9716666666666665"/>
  </r>
  <r>
    <d v="2020-05-01T00:00:00"/>
    <x v="1"/>
    <s v="P"/>
    <s v="Active"/>
    <n v="522"/>
    <x v="521"/>
    <s v="N"/>
    <x v="24"/>
    <n v="1081"/>
    <x v="0"/>
    <s v="Niederl. 3"/>
    <n v="1"/>
    <s v="Department"/>
    <s v="Supervisor"/>
    <s v="Non-Mgm."/>
    <s v="ang."/>
    <s v="M"/>
    <d v="2018-04-01T00:00:00"/>
    <m/>
    <s v=""/>
    <n v="1"/>
    <d v="1986-02-17T00:00:00"/>
    <n v="33"/>
    <s v="N"/>
    <n v="30"/>
    <n v="2.5"/>
    <n v="39"/>
    <x v="0"/>
    <n v="1"/>
    <n v="31"/>
    <n v="0"/>
    <n v="2295"/>
    <n v="503.17875000000004"/>
    <n v="0"/>
    <n v="0"/>
    <n v="0"/>
    <n v="0"/>
    <n v="0"/>
    <n v="0"/>
    <n v="0"/>
    <n v="0"/>
    <n v="0"/>
    <n v="0"/>
    <n v="0"/>
    <n v="0"/>
    <n v="26.5"/>
    <n v="0"/>
    <n v="0"/>
    <n v="0"/>
    <n v="0"/>
    <n v="5.9346750000000004"/>
    <n v="0"/>
    <n v="1.9716666666666665"/>
  </r>
  <r>
    <d v="2020-05-01T00:00:00"/>
    <x v="1"/>
    <s v="P"/>
    <s v="Active"/>
    <n v="523"/>
    <x v="522"/>
    <s v="N"/>
    <x v="36"/>
    <n v="1054"/>
    <x v="8"/>
    <s v="Niederl. 2"/>
    <n v="1"/>
    <s v="Department"/>
    <s v="Supervisor"/>
    <s v="Non-Mgm."/>
    <s v="ang."/>
    <s v="W"/>
    <d v="2018-04-01T00:00:00"/>
    <m/>
    <s v=""/>
    <n v="1"/>
    <d v="1975-09-19T00:00:00"/>
    <n v="44"/>
    <s v="N"/>
    <n v="24"/>
    <n v="2"/>
    <n v="20"/>
    <x v="0"/>
    <n v="0.51282051282051277"/>
    <n v="31"/>
    <n v="0"/>
    <n v="2296"/>
    <n v="503.39800000000002"/>
    <n v="0"/>
    <n v="0"/>
    <n v="0"/>
    <n v="0"/>
    <n v="0"/>
    <n v="0"/>
    <n v="0"/>
    <n v="0"/>
    <n v="0"/>
    <n v="0"/>
    <n v="0"/>
    <n v="0"/>
    <n v="26.5"/>
    <n v="0"/>
    <n v="0"/>
    <n v="0"/>
    <n v="0"/>
    <n v="5.9346750000000004"/>
    <n v="0"/>
    <n v="1.9716666666666665"/>
  </r>
  <r>
    <d v="2020-05-01T00:00:00"/>
    <x v="1"/>
    <s v="P"/>
    <s v="Active"/>
    <n v="524"/>
    <x v="523"/>
    <s v="N"/>
    <x v="0"/>
    <n v="1090"/>
    <x v="0"/>
    <s v="Niederl. 3"/>
    <n v="1"/>
    <s v="Department"/>
    <s v="Supervisor"/>
    <s v="Non-Mgm."/>
    <s v="ang."/>
    <s v="W"/>
    <d v="2018-04-05T00:00:00"/>
    <m/>
    <s v=""/>
    <n v="1"/>
    <d v="1995-07-05T00:00:00"/>
    <n v="24"/>
    <s v="N"/>
    <n v="30"/>
    <n v="2.5"/>
    <n v="39"/>
    <x v="0"/>
    <n v="1"/>
    <n v="31"/>
    <n v="0"/>
    <n v="2297"/>
    <n v="503.61725000000001"/>
    <n v="0"/>
    <n v="0"/>
    <n v="0"/>
    <n v="0"/>
    <n v="0"/>
    <n v="0"/>
    <n v="0"/>
    <n v="0"/>
    <n v="0"/>
    <n v="0"/>
    <n v="0"/>
    <n v="0"/>
    <n v="26.5"/>
    <n v="0"/>
    <n v="0"/>
    <n v="0"/>
    <n v="0"/>
    <n v="5.9346750000000004"/>
    <n v="0"/>
    <n v="1.9716666666666665"/>
  </r>
  <r>
    <d v="2020-05-01T00:00:00"/>
    <x v="1"/>
    <s v="P"/>
    <s v="Active"/>
    <n v="525"/>
    <x v="524"/>
    <s v="N"/>
    <x v="9"/>
    <n v="1087"/>
    <x v="0"/>
    <s v="Niederl. 3"/>
    <n v="1"/>
    <s v="Department"/>
    <s v="Supervisor"/>
    <s v="Non-Mgm."/>
    <s v="ang."/>
    <s v="M"/>
    <d v="2018-04-01T00:00:00"/>
    <m/>
    <s v=""/>
    <n v="1"/>
    <d v="1984-03-26T00:00:00"/>
    <n v="35"/>
    <s v="N"/>
    <n v="30"/>
    <n v="2.5"/>
    <n v="39"/>
    <x v="0"/>
    <n v="1"/>
    <n v="31"/>
    <n v="0"/>
    <n v="2298"/>
    <n v="503.83650000000006"/>
    <n v="0"/>
    <n v="0"/>
    <n v="0"/>
    <n v="0"/>
    <n v="0"/>
    <n v="0"/>
    <n v="0"/>
    <n v="0"/>
    <n v="0"/>
    <n v="0"/>
    <n v="0"/>
    <n v="0"/>
    <n v="26.5"/>
    <n v="0"/>
    <n v="0"/>
    <n v="0"/>
    <n v="0"/>
    <n v="5.9346750000000004"/>
    <n v="0"/>
    <n v="1.9716666666666665"/>
  </r>
  <r>
    <d v="2020-05-01T00:00:00"/>
    <x v="1"/>
    <s v="P"/>
    <s v="Active"/>
    <n v="526"/>
    <x v="525"/>
    <s v="N"/>
    <x v="31"/>
    <n v="1052"/>
    <x v="3"/>
    <s v="Niederl. 8"/>
    <n v="1"/>
    <s v="Department"/>
    <s v="Supervisor"/>
    <s v="Non-Mgm."/>
    <s v="ang."/>
    <s v="M"/>
    <d v="2018-04-16T00:00:00"/>
    <m/>
    <s v=""/>
    <n v="1"/>
    <d v="1987-02-05T00:00:00"/>
    <n v="32"/>
    <s v="J"/>
    <n v="30"/>
    <n v="2.5"/>
    <n v="39"/>
    <x v="0"/>
    <n v="1"/>
    <n v="31"/>
    <n v="0"/>
    <n v="2299"/>
    <n v="504.05575000000005"/>
    <n v="0"/>
    <n v="0"/>
    <n v="30"/>
    <n v="0"/>
    <n v="108.33"/>
    <n v="0"/>
    <n v="0"/>
    <n v="0"/>
    <n v="0"/>
    <n v="0"/>
    <n v="132.63461538461539"/>
    <n v="105.37083333333335"/>
    <n v="26.5"/>
    <n v="0"/>
    <n v="0"/>
    <n v="0"/>
    <n v="0"/>
    <n v="90.21499874038463"/>
    <n v="78.66"/>
    <n v="1.9716666666666665"/>
  </r>
  <r>
    <d v="2020-05-01T00:00:00"/>
    <x v="1"/>
    <s v="P"/>
    <s v="Active"/>
    <n v="527"/>
    <x v="526"/>
    <s v="N"/>
    <x v="22"/>
    <n v="1023"/>
    <x v="7"/>
    <s v="Niederl. 9"/>
    <n v="1"/>
    <s v="Department"/>
    <s v="Supervisor"/>
    <s v="Non-Mgm."/>
    <s v="ang."/>
    <s v="M"/>
    <d v="2018-04-01T00:00:00"/>
    <m/>
    <s v=""/>
    <n v="1"/>
    <d v="1991-02-18T00:00:00"/>
    <n v="28"/>
    <s v="J"/>
    <n v="30"/>
    <n v="2.5"/>
    <n v="39"/>
    <x v="0"/>
    <n v="1"/>
    <n v="31"/>
    <n v="0"/>
    <n v="2300"/>
    <n v="504.27500000000003"/>
    <n v="0"/>
    <n v="0"/>
    <n v="0"/>
    <n v="0"/>
    <n v="0"/>
    <n v="0"/>
    <n v="0"/>
    <n v="0"/>
    <n v="0"/>
    <n v="0"/>
    <n v="132.69230769230768"/>
    <n v="105.41666666666667"/>
    <n v="26.5"/>
    <n v="0"/>
    <n v="0"/>
    <n v="0"/>
    <n v="0"/>
    <n v="59.259179807692313"/>
    <n v="0"/>
    <n v="1.9716666666666665"/>
  </r>
  <r>
    <d v="2020-05-01T00:00:00"/>
    <x v="1"/>
    <s v="P"/>
    <s v="Active"/>
    <n v="528"/>
    <x v="527"/>
    <s v="N"/>
    <x v="11"/>
    <n v="1082"/>
    <x v="0"/>
    <s v="Niederl. 3"/>
    <n v="1"/>
    <s v="Department"/>
    <s v="Supervisor"/>
    <s v="Non-Mgm."/>
    <s v="ang."/>
    <s v="W"/>
    <d v="2018-04-01T00:00:00"/>
    <m/>
    <s v=""/>
    <n v="1"/>
    <d v="1991-10-08T00:00:00"/>
    <n v="28"/>
    <s v="N"/>
    <n v="30"/>
    <n v="2.5"/>
    <n v="39"/>
    <x v="0"/>
    <n v="1"/>
    <n v="31"/>
    <n v="0"/>
    <n v="2301"/>
    <n v="504.49425000000002"/>
    <n v="0"/>
    <n v="0"/>
    <n v="0"/>
    <n v="0"/>
    <n v="0"/>
    <n v="0"/>
    <n v="0"/>
    <n v="0"/>
    <n v="0"/>
    <n v="0"/>
    <n v="0"/>
    <n v="0"/>
    <n v="26.5"/>
    <n v="0"/>
    <n v="0"/>
    <n v="0"/>
    <n v="0"/>
    <n v="5.9346750000000004"/>
    <n v="0"/>
    <n v="1.9716666666666665"/>
  </r>
  <r>
    <d v="2020-05-01T00:00:00"/>
    <x v="1"/>
    <s v="P"/>
    <s v="Active"/>
    <n v="529"/>
    <x v="528"/>
    <s v="N"/>
    <x v="9"/>
    <n v="1087"/>
    <x v="0"/>
    <s v="Niederl. 3"/>
    <n v="1"/>
    <s v="Department"/>
    <s v="Supervisor"/>
    <s v="Non-Mgm."/>
    <s v="ang."/>
    <s v="M"/>
    <d v="2018-04-01T00:00:00"/>
    <m/>
    <s v=""/>
    <n v="1"/>
    <d v="1992-09-22T00:00:00"/>
    <n v="27"/>
    <s v="N"/>
    <n v="30"/>
    <n v="2.5"/>
    <n v="39"/>
    <x v="0"/>
    <n v="1"/>
    <n v="31"/>
    <n v="0"/>
    <n v="2302"/>
    <n v="504.71349999999995"/>
    <n v="0"/>
    <n v="0"/>
    <n v="0"/>
    <n v="0"/>
    <n v="0"/>
    <n v="0"/>
    <n v="0"/>
    <n v="0"/>
    <n v="0"/>
    <n v="0"/>
    <n v="0"/>
    <n v="0"/>
    <n v="26.5"/>
    <n v="0"/>
    <n v="0"/>
    <n v="0"/>
    <n v="0"/>
    <n v="5.9346750000000004"/>
    <n v="0"/>
    <n v="1.9716666666666665"/>
  </r>
  <r>
    <d v="2020-05-01T00:00:00"/>
    <x v="1"/>
    <s v="P"/>
    <s v="Active"/>
    <n v="530"/>
    <x v="529"/>
    <s v="N"/>
    <x v="22"/>
    <n v="1060"/>
    <x v="2"/>
    <s v="Niederl. 7"/>
    <n v="1"/>
    <s v="Department"/>
    <s v="Supervisor"/>
    <s v="Non-Mgm."/>
    <s v="ang."/>
    <s v="M"/>
    <d v="2018-04-16T00:00:00"/>
    <m/>
    <s v=""/>
    <n v="1"/>
    <d v="1965-08-12T00:00:00"/>
    <n v="54"/>
    <s v="J"/>
    <n v="30"/>
    <n v="2.5"/>
    <n v="39"/>
    <x v="0"/>
    <n v="1"/>
    <n v="31"/>
    <n v="0"/>
    <n v="2303"/>
    <n v="504.93275000000006"/>
    <n v="0"/>
    <n v="0"/>
    <n v="0"/>
    <n v="0"/>
    <n v="0"/>
    <n v="0"/>
    <n v="0"/>
    <n v="0"/>
    <n v="0"/>
    <n v="0"/>
    <n v="132.86538461538461"/>
    <n v="105.55416666666667"/>
    <n v="26.5"/>
    <n v="0"/>
    <n v="0"/>
    <n v="0"/>
    <n v="0"/>
    <n v="59.328733509615397"/>
    <n v="0"/>
    <n v="1.9716666666666665"/>
  </r>
  <r>
    <d v="2020-05-01T00:00:00"/>
    <x v="1"/>
    <s v="P"/>
    <s v="Active"/>
    <n v="531"/>
    <x v="530"/>
    <s v="N"/>
    <x v="20"/>
    <n v="1062"/>
    <x v="11"/>
    <s v="Niederl. 12"/>
    <n v="1"/>
    <s v="Department"/>
    <s v="Supervisor"/>
    <s v="Non-Mgm."/>
    <s v="ang."/>
    <s v="W"/>
    <d v="2018-04-16T00:00:00"/>
    <m/>
    <s v=""/>
    <n v="1"/>
    <d v="1987-06-15T00:00:00"/>
    <n v="32"/>
    <s v="N"/>
    <n v="30"/>
    <n v="2.5"/>
    <n v="39"/>
    <x v="0"/>
    <n v="1"/>
    <n v="31"/>
    <n v="0"/>
    <n v="2304"/>
    <n v="505.15200000000004"/>
    <n v="0"/>
    <n v="0"/>
    <n v="0"/>
    <n v="0"/>
    <n v="0"/>
    <n v="0"/>
    <n v="0"/>
    <n v="0"/>
    <n v="0"/>
    <n v="0"/>
    <n v="0"/>
    <n v="0"/>
    <n v="26.5"/>
    <n v="0"/>
    <n v="0"/>
    <n v="0"/>
    <n v="0"/>
    <n v="5.9346750000000004"/>
    <n v="0"/>
    <n v="1.9716666666666665"/>
  </r>
  <r>
    <d v="2020-05-01T00:00:00"/>
    <x v="1"/>
    <s v="P"/>
    <s v="Active"/>
    <n v="532"/>
    <x v="531"/>
    <s v="N"/>
    <x v="31"/>
    <n v="1040"/>
    <x v="4"/>
    <s v="Niederl. 6"/>
    <n v="1"/>
    <s v="Department"/>
    <s v="Supervisor"/>
    <s v="Non-Mgm."/>
    <s v="ang."/>
    <s v="M"/>
    <d v="2018-04-01T00:00:00"/>
    <m/>
    <s v=""/>
    <n v="1"/>
    <d v="1982-10-23T00:00:00"/>
    <n v="37"/>
    <s v="J"/>
    <n v="30"/>
    <n v="2.5"/>
    <n v="39"/>
    <x v="0"/>
    <n v="1"/>
    <n v="31"/>
    <n v="0"/>
    <n v="2305"/>
    <n v="505.37125000000003"/>
    <n v="0"/>
    <n v="0"/>
    <n v="30"/>
    <n v="0"/>
    <n v="108.33"/>
    <n v="2300"/>
    <n v="0"/>
    <n v="0"/>
    <n v="0"/>
    <n v="0"/>
    <n v="132.98076923076923"/>
    <n v="105.64583333333334"/>
    <n v="26.5"/>
    <n v="0"/>
    <n v="0"/>
    <n v="0"/>
    <n v="0"/>
    <n v="605.43910614423078"/>
    <n v="100.51"/>
    <n v="1.9716666666666665"/>
  </r>
  <r>
    <d v="2020-05-01T00:00:00"/>
    <x v="1"/>
    <s v="P"/>
    <s v="Active"/>
    <n v="533"/>
    <x v="532"/>
    <s v="N"/>
    <x v="49"/>
    <n v="1072"/>
    <x v="0"/>
    <s v="Niederl. 3"/>
    <n v="1"/>
    <s v="Department"/>
    <s v="Supervisor"/>
    <s v="Non-Mgm."/>
    <s v="ang."/>
    <s v="M"/>
    <d v="2018-04-01T00:00:00"/>
    <m/>
    <s v=""/>
    <n v="1"/>
    <d v="1987-06-04T00:00:00"/>
    <n v="32"/>
    <s v="N"/>
    <n v="30"/>
    <n v="2.5"/>
    <n v="39"/>
    <x v="0"/>
    <n v="1"/>
    <n v="31"/>
    <n v="0"/>
    <n v="2306"/>
    <n v="505.59050000000002"/>
    <n v="0"/>
    <n v="0"/>
    <n v="0"/>
    <n v="0"/>
    <n v="0"/>
    <n v="0"/>
    <n v="0"/>
    <n v="0"/>
    <n v="0"/>
    <n v="0"/>
    <n v="0"/>
    <n v="0"/>
    <n v="26.5"/>
    <n v="0"/>
    <n v="0"/>
    <n v="0"/>
    <n v="0"/>
    <n v="5.9346750000000004"/>
    <n v="0"/>
    <n v="1.9716666666666665"/>
  </r>
  <r>
    <d v="2020-05-01T00:00:00"/>
    <x v="1"/>
    <s v="P"/>
    <s v="Active"/>
    <n v="534"/>
    <x v="533"/>
    <s v="N"/>
    <x v="16"/>
    <n v="1056"/>
    <x v="2"/>
    <s v="Niederl. 7"/>
    <n v="1"/>
    <s v="Department"/>
    <s v="Supervisor"/>
    <s v="Non-Mgm."/>
    <s v="ang."/>
    <s v="W"/>
    <d v="2018-04-09T00:00:00"/>
    <m/>
    <s v=""/>
    <n v="1"/>
    <d v="1987-01-12T00:00:00"/>
    <n v="33"/>
    <s v="J"/>
    <n v="30"/>
    <n v="2.5"/>
    <n v="39"/>
    <x v="0"/>
    <n v="1"/>
    <n v="31"/>
    <n v="0"/>
    <n v="2307"/>
    <n v="505.80975000000001"/>
    <n v="0"/>
    <n v="0"/>
    <n v="0"/>
    <n v="0"/>
    <n v="0"/>
    <n v="0"/>
    <n v="0"/>
    <n v="0"/>
    <n v="0"/>
    <n v="0"/>
    <n v="133.09615384615384"/>
    <n v="105.73750000000001"/>
    <n v="26.5"/>
    <n v="0"/>
    <n v="0"/>
    <n v="0"/>
    <n v="0"/>
    <n v="59.421471778846161"/>
    <n v="0"/>
    <n v="1.9716666666666665"/>
  </r>
  <r>
    <d v="2020-05-01T00:00:00"/>
    <x v="1"/>
    <s v="P"/>
    <s v="Active"/>
    <n v="535"/>
    <x v="534"/>
    <s v="N"/>
    <x v="48"/>
    <n v="1073"/>
    <x v="0"/>
    <s v="Niederl. 3"/>
    <n v="1"/>
    <s v="Department"/>
    <s v="Supervisor"/>
    <s v="Non-Mgm."/>
    <s v="ang."/>
    <s v="M"/>
    <d v="2018-05-15T00:00:00"/>
    <m/>
    <s v=""/>
    <n v="1"/>
    <d v="1990-07-07T00:00:00"/>
    <n v="29"/>
    <s v="N"/>
    <n v="30"/>
    <n v="2.5"/>
    <n v="39"/>
    <x v="0"/>
    <n v="1"/>
    <n v="31"/>
    <n v="0"/>
    <n v="2308"/>
    <n v="506.02900000000005"/>
    <n v="0"/>
    <n v="0"/>
    <n v="0"/>
    <n v="0"/>
    <n v="0"/>
    <n v="0"/>
    <n v="0"/>
    <n v="0"/>
    <n v="0"/>
    <n v="0"/>
    <n v="0"/>
    <n v="0"/>
    <n v="26.5"/>
    <n v="0"/>
    <n v="0"/>
    <n v="0"/>
    <n v="0"/>
    <n v="5.9346750000000004"/>
    <n v="0"/>
    <n v="1.9716666666666665"/>
  </r>
  <r>
    <d v="2020-05-01T00:00:00"/>
    <x v="1"/>
    <s v="P"/>
    <s v="Active"/>
    <n v="536"/>
    <x v="535"/>
    <s v="N"/>
    <x v="0"/>
    <n v="1090"/>
    <x v="0"/>
    <s v="Niederl. 3"/>
    <n v="1"/>
    <s v="Department"/>
    <s v="Supervisor"/>
    <s v="Manager"/>
    <s v="ang."/>
    <s v="M"/>
    <d v="2018-05-01T00:00:00"/>
    <m/>
    <s v=""/>
    <n v="1"/>
    <d v="1977-07-08T00:00:00"/>
    <n v="42"/>
    <s v="N"/>
    <n v="30"/>
    <n v="2.5"/>
    <n v="39"/>
    <x v="0"/>
    <n v="1"/>
    <n v="31"/>
    <n v="0"/>
    <n v="2309"/>
    <n v="506.24825000000004"/>
    <n v="0"/>
    <n v="0"/>
    <n v="0"/>
    <n v="0"/>
    <n v="0"/>
    <n v="0"/>
    <n v="0"/>
    <n v="0"/>
    <n v="0"/>
    <n v="0"/>
    <n v="0"/>
    <n v="0"/>
    <n v="26.5"/>
    <n v="0"/>
    <n v="0"/>
    <n v="0"/>
    <n v="0"/>
    <n v="5.9346750000000004"/>
    <n v="120.232"/>
    <n v="1.9716666666666665"/>
  </r>
  <r>
    <d v="2020-05-01T00:00:00"/>
    <x v="1"/>
    <s v="P"/>
    <s v="Active"/>
    <n v="537"/>
    <x v="536"/>
    <s v="N"/>
    <x v="23"/>
    <n v="1068"/>
    <x v="0"/>
    <s v="Niederl. 3"/>
    <n v="1"/>
    <s v="Department"/>
    <s v="Supervisor"/>
    <s v="Non-Mgm."/>
    <s v="ang."/>
    <s v="W"/>
    <d v="2018-05-15T00:00:00"/>
    <m/>
    <s v=""/>
    <n v="1"/>
    <d v="1988-02-17T00:00:00"/>
    <n v="31"/>
    <s v="N"/>
    <n v="30"/>
    <n v="2.5"/>
    <n v="39"/>
    <x v="0"/>
    <n v="1"/>
    <n v="31"/>
    <n v="0"/>
    <n v="2310"/>
    <n v="506.46750000000003"/>
    <n v="0"/>
    <n v="0"/>
    <n v="0"/>
    <n v="0"/>
    <n v="0"/>
    <n v="0"/>
    <n v="0"/>
    <n v="0"/>
    <n v="0"/>
    <n v="0"/>
    <n v="0"/>
    <n v="0"/>
    <n v="26.5"/>
    <n v="0"/>
    <n v="0"/>
    <n v="0"/>
    <n v="0"/>
    <n v="5.9346750000000004"/>
    <n v="0"/>
    <n v="1.9716666666666665"/>
  </r>
  <r>
    <d v="2020-05-01T00:00:00"/>
    <x v="1"/>
    <s v="P"/>
    <s v="Active"/>
    <n v="538"/>
    <x v="537"/>
    <s v="N"/>
    <x v="9"/>
    <n v="1087"/>
    <x v="0"/>
    <s v="Niederl. 3"/>
    <n v="1"/>
    <s v="Department"/>
    <s v="Supervisor"/>
    <s v="Non-Mgm."/>
    <s v="ang."/>
    <s v="M"/>
    <d v="2018-05-01T00:00:00"/>
    <m/>
    <s v=""/>
    <n v="1"/>
    <d v="1979-07-24T00:00:00"/>
    <n v="40"/>
    <s v="N"/>
    <n v="30"/>
    <n v="2.5"/>
    <n v="39"/>
    <x v="0"/>
    <n v="1"/>
    <n v="31"/>
    <n v="0"/>
    <n v="2311"/>
    <n v="506.68675000000002"/>
    <n v="0"/>
    <n v="0"/>
    <n v="0"/>
    <n v="0"/>
    <n v="0"/>
    <n v="0"/>
    <n v="0"/>
    <n v="0"/>
    <n v="0"/>
    <n v="0"/>
    <n v="0"/>
    <n v="0"/>
    <n v="26.5"/>
    <n v="0"/>
    <n v="0"/>
    <n v="0"/>
    <n v="0"/>
    <n v="5.9346750000000004"/>
    <n v="0"/>
    <n v="1.9716666666666665"/>
  </r>
  <r>
    <d v="2020-05-01T00:00:00"/>
    <x v="1"/>
    <s v="P"/>
    <s v="Active"/>
    <n v="539"/>
    <x v="538"/>
    <s v="N"/>
    <x v="30"/>
    <n v="1071"/>
    <x v="0"/>
    <s v="Niederl. 3"/>
    <n v="1"/>
    <s v="Department"/>
    <s v="Supervisor"/>
    <s v="Non-Mgm."/>
    <s v="ang."/>
    <s v="M"/>
    <d v="2018-05-01T00:00:00"/>
    <m/>
    <s v=""/>
    <n v="1"/>
    <d v="1987-10-31T00:00:00"/>
    <n v="32"/>
    <s v="N"/>
    <n v="30"/>
    <n v="2.5"/>
    <n v="39"/>
    <x v="0"/>
    <n v="1"/>
    <n v="31"/>
    <n v="0"/>
    <n v="2312"/>
    <n v="506.90600000000006"/>
    <n v="0"/>
    <n v="0"/>
    <n v="0"/>
    <n v="0"/>
    <n v="0"/>
    <n v="0"/>
    <n v="0"/>
    <n v="0"/>
    <n v="0"/>
    <n v="0"/>
    <n v="0"/>
    <n v="0"/>
    <n v="26.5"/>
    <n v="0"/>
    <n v="0"/>
    <n v="0"/>
    <n v="0"/>
    <n v="5.9346750000000004"/>
    <n v="0"/>
    <n v="1.9716666666666665"/>
  </r>
  <r>
    <d v="2020-05-01T00:00:00"/>
    <x v="1"/>
    <s v="P"/>
    <s v="Active"/>
    <n v="540"/>
    <x v="539"/>
    <s v="N"/>
    <x v="22"/>
    <n v="1023"/>
    <x v="7"/>
    <s v="Niederl. 9"/>
    <n v="1"/>
    <s v="Department"/>
    <s v="Supervisor"/>
    <s v="Non-Mgm."/>
    <s v="ang."/>
    <s v="M"/>
    <d v="2018-05-01T00:00:00"/>
    <m/>
    <s v=""/>
    <n v="1"/>
    <d v="1992-02-25T00:00:00"/>
    <n v="27"/>
    <s v="J"/>
    <n v="30"/>
    <n v="2.5"/>
    <n v="39"/>
    <x v="0"/>
    <n v="1"/>
    <n v="31"/>
    <n v="0"/>
    <n v="2313"/>
    <n v="507.12525000000005"/>
    <n v="0"/>
    <n v="0"/>
    <n v="0"/>
    <n v="0"/>
    <n v="0"/>
    <n v="0"/>
    <n v="0"/>
    <n v="0"/>
    <n v="0"/>
    <n v="0"/>
    <n v="133.44230769230771"/>
    <n v="106.0125"/>
    <n v="26.5"/>
    <n v="0"/>
    <n v="0"/>
    <n v="0"/>
    <n v="0"/>
    <n v="59.560579182692315"/>
    <n v="0"/>
    <n v="1.9716666666666665"/>
  </r>
  <r>
    <d v="2020-05-01T00:00:00"/>
    <x v="1"/>
    <s v="P"/>
    <s v="Active"/>
    <n v="541"/>
    <x v="540"/>
    <s v="N"/>
    <x v="22"/>
    <n v="1041"/>
    <x v="4"/>
    <s v="Niederl. 6"/>
    <n v="1"/>
    <s v="Department"/>
    <s v="Supervisor"/>
    <s v="Non-Mgm."/>
    <s v="ang."/>
    <s v="M"/>
    <d v="2018-05-01T00:00:00"/>
    <m/>
    <s v=""/>
    <n v="1"/>
    <d v="1967-11-02T00:00:00"/>
    <n v="52"/>
    <s v="J"/>
    <n v="30"/>
    <n v="2.5"/>
    <n v="39"/>
    <x v="0"/>
    <n v="1"/>
    <n v="31"/>
    <n v="0"/>
    <n v="2314"/>
    <n v="507.34450000000004"/>
    <n v="0"/>
    <n v="0"/>
    <n v="0"/>
    <n v="0"/>
    <n v="0"/>
    <n v="0"/>
    <n v="0"/>
    <n v="0"/>
    <n v="0"/>
    <n v="0"/>
    <n v="133.5"/>
    <n v="106.05833333333335"/>
    <n v="26.5"/>
    <n v="0"/>
    <n v="0"/>
    <n v="0"/>
    <n v="0"/>
    <n v="59.583763750000003"/>
    <n v="0"/>
    <n v="1.9716666666666665"/>
  </r>
  <r>
    <d v="2020-05-01T00:00:00"/>
    <x v="1"/>
    <s v="P"/>
    <s v="Active"/>
    <n v="542"/>
    <x v="541"/>
    <s v="N"/>
    <x v="31"/>
    <n v="1046"/>
    <x v="9"/>
    <s v="Niederl. 4"/>
    <n v="1"/>
    <s v="Department"/>
    <s v="Supervisor"/>
    <s v="Non-Mgm."/>
    <s v="ang."/>
    <s v="M"/>
    <d v="2018-05-01T00:00:00"/>
    <m/>
    <s v=""/>
    <n v="1"/>
    <d v="1986-09-15T00:00:00"/>
    <n v="33"/>
    <s v="J"/>
    <n v="30"/>
    <n v="2.5"/>
    <n v="39"/>
    <x v="0"/>
    <n v="1"/>
    <n v="31"/>
    <n v="0"/>
    <n v="2315"/>
    <n v="507.56375000000003"/>
    <n v="0"/>
    <n v="0"/>
    <n v="30"/>
    <n v="0"/>
    <n v="454.51"/>
    <n v="875"/>
    <n v="0"/>
    <n v="0"/>
    <n v="0"/>
    <n v="0"/>
    <n v="133.55769230769229"/>
    <n v="106.10416666666667"/>
    <n v="26.5"/>
    <n v="0"/>
    <n v="0"/>
    <n v="0"/>
    <n v="0"/>
    <n v="364.06921281730774"/>
    <n v="91.01"/>
    <n v="1.9716666666666665"/>
  </r>
  <r>
    <d v="2020-05-01T00:00:00"/>
    <x v="1"/>
    <s v="P"/>
    <s v="Active"/>
    <n v="543"/>
    <x v="542"/>
    <s v="N"/>
    <x v="18"/>
    <n v="1080"/>
    <x v="0"/>
    <s v="Niederl. 3"/>
    <n v="1"/>
    <s v="Department"/>
    <s v="Supervisor"/>
    <s v="Non-Mgm."/>
    <s v="ang."/>
    <s v="W"/>
    <d v="2018-05-01T00:00:00"/>
    <m/>
    <s v=""/>
    <n v="1"/>
    <d v="1992-12-15T00:00:00"/>
    <n v="27"/>
    <s v="N"/>
    <n v="30"/>
    <n v="2.5"/>
    <n v="39"/>
    <x v="0"/>
    <n v="1"/>
    <n v="31"/>
    <n v="0"/>
    <n v="2316"/>
    <n v="507.78300000000002"/>
    <n v="0"/>
    <n v="0"/>
    <n v="0"/>
    <n v="0"/>
    <n v="0"/>
    <n v="0"/>
    <n v="0"/>
    <n v="0"/>
    <n v="0"/>
    <n v="0"/>
    <n v="0"/>
    <n v="0"/>
    <n v="26.5"/>
    <n v="0"/>
    <n v="0"/>
    <n v="0"/>
    <n v="0"/>
    <n v="5.9346750000000004"/>
    <n v="0"/>
    <n v="1.9716666666666665"/>
  </r>
  <r>
    <d v="2020-05-01T00:00:00"/>
    <x v="1"/>
    <s v="P"/>
    <s v="Active"/>
    <n v="544"/>
    <x v="543"/>
    <s v="N"/>
    <x v="36"/>
    <n v="1054"/>
    <x v="8"/>
    <s v="Niederl. 2"/>
    <n v="1"/>
    <s v="Department"/>
    <s v="Supervisor"/>
    <s v="Non-Mgm."/>
    <s v="ang."/>
    <s v="M"/>
    <d v="2018-06-01T00:00:00"/>
    <m/>
    <s v=""/>
    <n v="1"/>
    <d v="1986-10-31T00:00:00"/>
    <n v="33"/>
    <s v="N"/>
    <n v="30"/>
    <n v="2.5"/>
    <n v="39"/>
    <x v="0"/>
    <n v="1"/>
    <n v="31"/>
    <n v="0"/>
    <n v="2317"/>
    <n v="508.00225000000006"/>
    <n v="0"/>
    <n v="0"/>
    <n v="0"/>
    <n v="0"/>
    <n v="0"/>
    <n v="0"/>
    <n v="0"/>
    <n v="0"/>
    <n v="0"/>
    <n v="0"/>
    <n v="0"/>
    <n v="0"/>
    <n v="26.5"/>
    <n v="0"/>
    <n v="0"/>
    <n v="0"/>
    <n v="0"/>
    <n v="5.9346750000000004"/>
    <n v="0"/>
    <n v="1.9716666666666665"/>
  </r>
  <r>
    <d v="2020-05-01T00:00:00"/>
    <x v="1"/>
    <s v="P"/>
    <s v="Active"/>
    <n v="545"/>
    <x v="544"/>
    <s v="N"/>
    <x v="19"/>
    <n v="1083"/>
    <x v="0"/>
    <s v="Niederl. 3"/>
    <n v="1"/>
    <s v="Department"/>
    <s v="Supervisor"/>
    <s v="Non-Mgm."/>
    <s v="ang."/>
    <s v="W"/>
    <d v="2018-06-01T00:00:00"/>
    <m/>
    <s v=""/>
    <n v="1"/>
    <d v="1991-05-06T00:00:00"/>
    <n v="28"/>
    <s v="N"/>
    <n v="30"/>
    <n v="2.5"/>
    <n v="39"/>
    <x v="0"/>
    <n v="1"/>
    <n v="31"/>
    <n v="0"/>
    <n v="2318"/>
    <n v="508.22150000000005"/>
    <n v="0"/>
    <n v="0"/>
    <n v="0"/>
    <n v="0"/>
    <n v="0"/>
    <n v="0"/>
    <n v="0"/>
    <n v="0"/>
    <n v="0"/>
    <n v="0"/>
    <n v="0"/>
    <n v="0"/>
    <n v="26.5"/>
    <n v="0"/>
    <n v="0"/>
    <n v="0"/>
    <n v="0"/>
    <n v="5.9346750000000004"/>
    <n v="0"/>
    <n v="1.9716666666666665"/>
  </r>
  <r>
    <d v="2020-05-01T00:00:00"/>
    <x v="1"/>
    <s v="P"/>
    <s v="Active"/>
    <n v="546"/>
    <x v="545"/>
    <s v="N"/>
    <x v="16"/>
    <n v="1067"/>
    <x v="11"/>
    <s v="Niederl. 12"/>
    <n v="1"/>
    <s v="Department"/>
    <s v="Supervisor"/>
    <s v="Non-Mgm."/>
    <s v="ang."/>
    <s v="W"/>
    <d v="2018-06-01T00:00:00"/>
    <m/>
    <s v=""/>
    <n v="1"/>
    <d v="1993-09-24T00:00:00"/>
    <n v="26"/>
    <s v="N"/>
    <n v="30"/>
    <n v="2.5"/>
    <n v="39"/>
    <x v="0"/>
    <n v="1"/>
    <n v="31"/>
    <n v="0"/>
    <n v="2319"/>
    <n v="508.44074999999998"/>
    <n v="0"/>
    <n v="0"/>
    <n v="0"/>
    <n v="0"/>
    <n v="0"/>
    <n v="0"/>
    <n v="0"/>
    <n v="0"/>
    <n v="0"/>
    <n v="0"/>
    <n v="0"/>
    <n v="0"/>
    <n v="26.5"/>
    <n v="0"/>
    <n v="0"/>
    <n v="0"/>
    <n v="0"/>
    <n v="5.9346750000000004"/>
    <n v="0"/>
    <n v="1.9716666666666665"/>
  </r>
  <r>
    <d v="2020-05-01T00:00:00"/>
    <x v="1"/>
    <s v="P"/>
    <s v="Active"/>
    <n v="547"/>
    <x v="546"/>
    <s v="N"/>
    <x v="22"/>
    <n v="1035"/>
    <x v="5"/>
    <s v="Niederl. 5"/>
    <n v="1"/>
    <s v="Department"/>
    <s v="Supervisor"/>
    <s v="Non-Mgm."/>
    <s v="ang."/>
    <s v="M"/>
    <d v="2018-06-01T00:00:00"/>
    <m/>
    <s v=""/>
    <n v="1"/>
    <d v="1983-07-05T00:00:00"/>
    <n v="36"/>
    <s v="J"/>
    <n v="30"/>
    <n v="2.5"/>
    <n v="39"/>
    <x v="0"/>
    <n v="1"/>
    <n v="31"/>
    <n v="0"/>
    <n v="2320"/>
    <n v="508.66"/>
    <n v="0"/>
    <n v="0"/>
    <n v="0"/>
    <n v="0"/>
    <n v="0"/>
    <n v="0"/>
    <n v="0"/>
    <n v="0"/>
    <n v="0"/>
    <n v="0"/>
    <n v="133.84615384615387"/>
    <n v="106.33333333333334"/>
    <n v="26.5"/>
    <n v="0"/>
    <n v="0"/>
    <n v="0"/>
    <n v="0"/>
    <n v="59.722871153846157"/>
    <n v="0"/>
    <n v="1.9716666666666665"/>
  </r>
  <r>
    <d v="2020-05-01T00:00:00"/>
    <x v="1"/>
    <s v="P"/>
    <s v="Active"/>
    <n v="548"/>
    <x v="547"/>
    <s v="N"/>
    <x v="22"/>
    <n v="1023"/>
    <x v="7"/>
    <s v="Niederl. 9"/>
    <n v="1"/>
    <s v="Department"/>
    <s v="Supervisor"/>
    <s v="Non-Mgm."/>
    <s v="ang."/>
    <s v="M"/>
    <d v="2018-06-01T00:00:00"/>
    <m/>
    <s v=""/>
    <n v="1"/>
    <d v="1998-03-12T00:00:00"/>
    <n v="21"/>
    <s v="J"/>
    <n v="30"/>
    <n v="2.5"/>
    <n v="39"/>
    <x v="0"/>
    <n v="1"/>
    <n v="31"/>
    <n v="0"/>
    <n v="2321"/>
    <n v="508.87925000000001"/>
    <n v="0"/>
    <n v="0"/>
    <n v="0"/>
    <n v="0"/>
    <n v="0"/>
    <n v="0"/>
    <n v="0"/>
    <n v="0"/>
    <n v="0"/>
    <n v="0"/>
    <n v="133.90384615384616"/>
    <n v="106.37916666666668"/>
    <n v="26.5"/>
    <n v="0"/>
    <n v="0"/>
    <n v="0"/>
    <n v="0"/>
    <n v="59.746055721153859"/>
    <n v="0"/>
    <n v="1.9716666666666665"/>
  </r>
  <r>
    <d v="2020-05-01T00:00:00"/>
    <x v="1"/>
    <s v="P"/>
    <s v="Active"/>
    <n v="549"/>
    <x v="548"/>
    <s v="N"/>
    <x v="16"/>
    <n v="1043"/>
    <x v="9"/>
    <s v="Niederl. 4"/>
    <n v="1"/>
    <s v="Department"/>
    <s v="Supervisor"/>
    <s v="Non-Mgm."/>
    <s v="ang."/>
    <s v="M"/>
    <d v="2018-06-01T00:00:00"/>
    <m/>
    <s v=""/>
    <n v="1"/>
    <d v="1982-09-19T00:00:00"/>
    <n v="37"/>
    <s v="N"/>
    <n v="30"/>
    <n v="2.5"/>
    <n v="39"/>
    <x v="0"/>
    <n v="1"/>
    <n v="31"/>
    <n v="0"/>
    <n v="2322"/>
    <n v="509.09850000000006"/>
    <n v="0"/>
    <n v="0"/>
    <n v="30"/>
    <n v="0"/>
    <n v="0"/>
    <n v="0"/>
    <n v="0"/>
    <n v="0"/>
    <n v="0"/>
    <n v="0"/>
    <n v="0"/>
    <n v="0"/>
    <n v="26.5"/>
    <n v="0"/>
    <n v="0"/>
    <n v="0"/>
    <n v="0"/>
    <n v="12.653175000000001"/>
    <n v="79.61"/>
    <n v="1.9716666666666665"/>
  </r>
  <r>
    <d v="2020-05-01T00:00:00"/>
    <x v="1"/>
    <s v="P"/>
    <s v="Active"/>
    <n v="550"/>
    <x v="549"/>
    <s v="N"/>
    <x v="22"/>
    <n v="1053"/>
    <x v="3"/>
    <s v="Niederl. 8"/>
    <n v="1"/>
    <s v="Department"/>
    <s v="Supervisor"/>
    <s v="Non-Mgm."/>
    <s v="ang."/>
    <s v="M"/>
    <d v="2018-06-01T00:00:00"/>
    <m/>
    <s v=""/>
    <n v="1"/>
    <d v="1989-11-17T00:00:00"/>
    <n v="30"/>
    <s v="J"/>
    <n v="30"/>
    <n v="2.5"/>
    <n v="39"/>
    <x v="0"/>
    <n v="1"/>
    <n v="31"/>
    <n v="0"/>
    <n v="2323"/>
    <n v="509.31775000000005"/>
    <n v="0"/>
    <n v="0"/>
    <n v="0"/>
    <n v="0"/>
    <n v="0"/>
    <n v="0"/>
    <n v="0"/>
    <n v="0"/>
    <n v="0"/>
    <n v="0"/>
    <n v="134.01923076923077"/>
    <n v="106.47083333333335"/>
    <n v="26.5"/>
    <n v="0"/>
    <n v="0"/>
    <n v="0"/>
    <n v="0"/>
    <n v="59.792424855769241"/>
    <n v="0"/>
    <n v="1.9716666666666665"/>
  </r>
  <r>
    <d v="2020-05-01T00:00:00"/>
    <x v="1"/>
    <s v="P"/>
    <s v="Active"/>
    <n v="551"/>
    <x v="550"/>
    <s v="N"/>
    <x v="17"/>
    <n v="1088"/>
    <x v="0"/>
    <s v="Niederl. 3"/>
    <n v="1"/>
    <s v="Department"/>
    <s v="Supervisor"/>
    <s v="Non-Mgm."/>
    <s v="ang."/>
    <s v="W"/>
    <d v="2018-06-04T00:00:00"/>
    <m/>
    <s v=""/>
    <n v="1"/>
    <d v="1993-05-04T00:00:00"/>
    <n v="26"/>
    <s v="N"/>
    <n v="30"/>
    <n v="2.5"/>
    <n v="39"/>
    <x v="0"/>
    <n v="1"/>
    <n v="31"/>
    <n v="0"/>
    <n v="2324"/>
    <n v="509.53700000000003"/>
    <n v="0"/>
    <n v="0"/>
    <n v="0"/>
    <n v="0"/>
    <n v="0"/>
    <n v="0"/>
    <n v="0"/>
    <n v="0"/>
    <n v="0"/>
    <n v="0"/>
    <n v="0"/>
    <n v="0"/>
    <n v="26.5"/>
    <n v="0"/>
    <n v="0"/>
    <n v="0"/>
    <n v="0"/>
    <n v="5.9346750000000004"/>
    <n v="0"/>
    <n v="1.9716666666666665"/>
  </r>
  <r>
    <d v="2020-05-01T00:00:00"/>
    <x v="1"/>
    <s v="P"/>
    <s v="Active"/>
    <n v="552"/>
    <x v="551"/>
    <s v="N"/>
    <x v="22"/>
    <n v="1029"/>
    <x v="6"/>
    <s v="Niederl. 10"/>
    <n v="1"/>
    <s v="Department"/>
    <s v="Supervisor"/>
    <s v="Non-Mgm."/>
    <s v="ang."/>
    <s v="M"/>
    <d v="2018-06-15T00:00:00"/>
    <m/>
    <s v=""/>
    <n v="1"/>
    <d v="1984-12-04T00:00:00"/>
    <n v="35"/>
    <s v="J"/>
    <n v="30"/>
    <n v="2.5"/>
    <n v="39"/>
    <x v="0"/>
    <n v="1"/>
    <n v="31"/>
    <n v="0"/>
    <n v="2325"/>
    <n v="509.75625000000002"/>
    <n v="0"/>
    <n v="0"/>
    <n v="0"/>
    <n v="0"/>
    <n v="0"/>
    <n v="0"/>
    <n v="0"/>
    <n v="0"/>
    <n v="0"/>
    <n v="0"/>
    <n v="134.13461538461539"/>
    <n v="106.56250000000001"/>
    <n v="26.5"/>
    <n v="0"/>
    <n v="0"/>
    <n v="0"/>
    <n v="0"/>
    <n v="59.838793990384623"/>
    <n v="0"/>
    <n v="1.9716666666666665"/>
  </r>
  <r>
    <d v="2020-05-01T00:00:00"/>
    <x v="1"/>
    <s v="P"/>
    <s v="Active"/>
    <n v="553"/>
    <x v="552"/>
    <s v="N"/>
    <x v="26"/>
    <n v="1091"/>
    <x v="0"/>
    <s v="Niederl. 3"/>
    <n v="1"/>
    <s v="Department"/>
    <s v="Supervisor"/>
    <s v="Non-Mgm."/>
    <s v="ang."/>
    <s v="M"/>
    <d v="2018-07-01T00:00:00"/>
    <m/>
    <s v=""/>
    <n v="1"/>
    <d v="1984-11-24T00:00:00"/>
    <n v="35"/>
    <s v="N"/>
    <n v="30"/>
    <n v="2.5"/>
    <n v="39"/>
    <x v="0"/>
    <n v="1"/>
    <n v="31"/>
    <n v="0"/>
    <n v="2326"/>
    <n v="509.97550000000007"/>
    <n v="0"/>
    <n v="0"/>
    <n v="0"/>
    <n v="0"/>
    <n v="0"/>
    <n v="0"/>
    <n v="0"/>
    <n v="0"/>
    <n v="0"/>
    <n v="0"/>
    <n v="0"/>
    <n v="0"/>
    <n v="26.5"/>
    <n v="0"/>
    <n v="0"/>
    <n v="0"/>
    <n v="0"/>
    <n v="5.9346750000000004"/>
    <n v="0"/>
    <n v="1.9716666666666665"/>
  </r>
  <r>
    <d v="2020-05-01T00:00:00"/>
    <x v="1"/>
    <s v="P"/>
    <s v="Active"/>
    <n v="554"/>
    <x v="553"/>
    <s v="N"/>
    <x v="0"/>
    <n v="1090"/>
    <x v="0"/>
    <s v="Niederl. 3"/>
    <n v="1"/>
    <s v="Department"/>
    <s v="Supervisor"/>
    <s v="Non-Mgm."/>
    <s v="ang."/>
    <s v="W"/>
    <d v="2018-07-01T00:00:00"/>
    <m/>
    <s v=""/>
    <n v="1"/>
    <d v="1976-07-16T00:00:00"/>
    <n v="43"/>
    <s v="N"/>
    <n v="24"/>
    <n v="2"/>
    <n v="20"/>
    <x v="0"/>
    <n v="0.51282051282051277"/>
    <n v="31"/>
    <n v="0"/>
    <n v="2327"/>
    <n v="510.19475"/>
    <n v="0"/>
    <n v="0"/>
    <n v="0"/>
    <n v="0"/>
    <n v="0"/>
    <n v="0"/>
    <n v="0"/>
    <n v="0"/>
    <n v="0"/>
    <n v="0"/>
    <n v="0"/>
    <n v="0"/>
    <n v="26.5"/>
    <n v="0"/>
    <n v="0"/>
    <n v="0"/>
    <n v="0"/>
    <n v="5.9346750000000004"/>
    <n v="0"/>
    <n v="1.9716666666666665"/>
  </r>
  <r>
    <d v="2020-05-01T00:00:00"/>
    <x v="1"/>
    <s v="P"/>
    <s v="Active"/>
    <n v="555"/>
    <x v="554"/>
    <s v="N"/>
    <x v="26"/>
    <n v="1091"/>
    <x v="0"/>
    <s v="Niederl. 3"/>
    <n v="1"/>
    <s v="Department"/>
    <s v="Supervisor"/>
    <s v="Non-Mgm."/>
    <s v="ang."/>
    <s v="W"/>
    <d v="2018-07-15T00:00:00"/>
    <m/>
    <s v=""/>
    <n v="1"/>
    <d v="1992-12-14T00:00:00"/>
    <n v="27"/>
    <s v="N"/>
    <n v="30"/>
    <n v="2.5"/>
    <n v="39"/>
    <x v="0"/>
    <n v="1"/>
    <n v="31"/>
    <n v="0"/>
    <n v="2328"/>
    <n v="510.41399999999999"/>
    <n v="0"/>
    <n v="0"/>
    <n v="0"/>
    <n v="0"/>
    <n v="0"/>
    <n v="0"/>
    <n v="0"/>
    <n v="0"/>
    <n v="0"/>
    <n v="0"/>
    <n v="0"/>
    <n v="0"/>
    <n v="26.5"/>
    <n v="0"/>
    <n v="0"/>
    <n v="0"/>
    <n v="0"/>
    <n v="5.9346750000000004"/>
    <n v="0"/>
    <n v="1.9716666666666665"/>
  </r>
  <r>
    <d v="2020-05-01T00:00:00"/>
    <x v="1"/>
    <s v="P"/>
    <s v="Active"/>
    <n v="556"/>
    <x v="555"/>
    <s v="N"/>
    <x v="17"/>
    <n v="1088"/>
    <x v="0"/>
    <s v="Niederl. 3"/>
    <n v="1"/>
    <s v="Department"/>
    <s v="Supervisor"/>
    <s v="Non-Mgm."/>
    <s v="ang."/>
    <s v="M"/>
    <d v="2018-10-01T00:00:00"/>
    <m/>
    <s v=""/>
    <n v="1"/>
    <d v="1992-12-02T00:00:00"/>
    <n v="27"/>
    <s v="N"/>
    <n v="30"/>
    <n v="2.5"/>
    <n v="39"/>
    <x v="0"/>
    <n v="1"/>
    <n v="31"/>
    <n v="0"/>
    <n v="2329"/>
    <n v="510.63325000000003"/>
    <n v="0"/>
    <n v="0"/>
    <n v="0"/>
    <n v="0"/>
    <n v="0"/>
    <n v="0"/>
    <n v="0"/>
    <n v="0"/>
    <n v="0"/>
    <n v="0"/>
    <n v="0"/>
    <n v="0"/>
    <n v="26.5"/>
    <n v="0"/>
    <n v="0"/>
    <n v="0"/>
    <n v="0"/>
    <n v="5.9346750000000004"/>
    <n v="0"/>
    <n v="1.9716666666666665"/>
  </r>
  <r>
    <d v="2020-05-01T00:00:00"/>
    <x v="1"/>
    <s v="P"/>
    <s v="Active"/>
    <n v="557"/>
    <x v="556"/>
    <s v="N"/>
    <x v="16"/>
    <n v="1067"/>
    <x v="11"/>
    <s v="Niederl. 12"/>
    <n v="1"/>
    <s v="Department"/>
    <s v="Supervisor"/>
    <s v="Non-Mgm."/>
    <s v="ang."/>
    <s v="W"/>
    <d v="2018-07-09T00:00:00"/>
    <m/>
    <s v=""/>
    <n v="1"/>
    <d v="1972-04-23T00:00:00"/>
    <n v="47"/>
    <s v="N"/>
    <n v="30"/>
    <n v="2.5"/>
    <n v="39"/>
    <x v="0"/>
    <n v="1"/>
    <n v="31"/>
    <n v="0"/>
    <n v="2330"/>
    <n v="510.85249999999996"/>
    <n v="0"/>
    <n v="0"/>
    <n v="0"/>
    <n v="0"/>
    <n v="0"/>
    <n v="0"/>
    <n v="0"/>
    <n v="0"/>
    <n v="0"/>
    <n v="0"/>
    <n v="0"/>
    <n v="0"/>
    <n v="26.5"/>
    <n v="0"/>
    <n v="0"/>
    <n v="0"/>
    <n v="0"/>
    <n v="5.9346750000000004"/>
    <n v="0"/>
    <n v="1.9716666666666665"/>
  </r>
  <r>
    <d v="2020-05-01T00:00:00"/>
    <x v="1"/>
    <s v="P"/>
    <s v="Active"/>
    <n v="558"/>
    <x v="557"/>
    <s v="N"/>
    <x v="22"/>
    <n v="1029"/>
    <x v="6"/>
    <s v="Niederl. 10"/>
    <n v="1"/>
    <s v="Department"/>
    <s v="Supervisor"/>
    <s v="Non-Mgm."/>
    <s v="ang."/>
    <s v="M"/>
    <d v="2018-07-01T00:00:00"/>
    <m/>
    <s v=""/>
    <n v="1"/>
    <d v="1975-08-12T00:00:00"/>
    <n v="44"/>
    <s v="J"/>
    <n v="30"/>
    <n v="2.5"/>
    <n v="39"/>
    <x v="0"/>
    <n v="1"/>
    <n v="31"/>
    <n v="0"/>
    <n v="2331"/>
    <n v="511.07175000000007"/>
    <n v="0"/>
    <n v="0"/>
    <n v="0"/>
    <n v="0"/>
    <n v="0"/>
    <n v="0"/>
    <n v="0"/>
    <n v="0"/>
    <n v="0"/>
    <n v="0"/>
    <n v="134.48076923076923"/>
    <n v="106.83750000000001"/>
    <n v="26.5"/>
    <n v="0"/>
    <n v="0"/>
    <n v="0"/>
    <n v="0"/>
    <n v="59.977901394230777"/>
    <n v="0"/>
    <n v="1.9716666666666665"/>
  </r>
  <r>
    <d v="2020-05-01T00:00:00"/>
    <x v="1"/>
    <s v="P"/>
    <s v="Active"/>
    <n v="559"/>
    <x v="558"/>
    <s v="N"/>
    <x v="22"/>
    <n v="1035"/>
    <x v="5"/>
    <s v="Niederl. 5"/>
    <n v="1"/>
    <s v="Department"/>
    <s v="Supervisor"/>
    <s v="Non-Mgm."/>
    <s v="ang."/>
    <s v="M"/>
    <d v="2018-07-01T00:00:00"/>
    <m/>
    <s v=""/>
    <n v="1"/>
    <d v="1969-02-25T00:00:00"/>
    <n v="50"/>
    <s v="J"/>
    <n v="30"/>
    <n v="2.5"/>
    <n v="39"/>
    <x v="0"/>
    <n v="1"/>
    <n v="31"/>
    <n v="0"/>
    <n v="2332"/>
    <n v="511.29100000000005"/>
    <n v="0"/>
    <n v="0"/>
    <n v="0"/>
    <n v="0"/>
    <n v="0"/>
    <n v="0"/>
    <n v="0"/>
    <n v="0"/>
    <n v="0"/>
    <n v="0"/>
    <n v="134.53846153846155"/>
    <n v="106.88333333333335"/>
    <n v="26.5"/>
    <n v="0"/>
    <n v="0"/>
    <n v="0"/>
    <n v="0"/>
    <n v="60.001085961538465"/>
    <n v="0"/>
    <n v="1.9716666666666665"/>
  </r>
  <r>
    <d v="2020-05-01T00:00:00"/>
    <x v="1"/>
    <s v="P"/>
    <s v="Active"/>
    <n v="560"/>
    <x v="559"/>
    <s v="N"/>
    <x v="31"/>
    <n v="1059"/>
    <x v="2"/>
    <s v="Niederl. 7"/>
    <n v="1"/>
    <s v="Department"/>
    <s v="Supervisor"/>
    <s v="Non-Mgm."/>
    <s v="ang."/>
    <s v="M"/>
    <d v="2018-07-01T00:00:00"/>
    <m/>
    <s v=""/>
    <n v="1"/>
    <d v="1997-07-12T00:00:00"/>
    <n v="22"/>
    <s v="J"/>
    <n v="30"/>
    <n v="2.5"/>
    <n v="39"/>
    <x v="0"/>
    <n v="1"/>
    <n v="31"/>
    <n v="0"/>
    <n v="2333"/>
    <n v="511.51025000000004"/>
    <n v="0"/>
    <n v="0"/>
    <n v="30"/>
    <n v="0"/>
    <n v="54.17"/>
    <n v="250"/>
    <n v="0"/>
    <n v="0"/>
    <n v="0"/>
    <n v="0"/>
    <n v="134.59615384615384"/>
    <n v="106.92916666666667"/>
    <n v="26.5"/>
    <n v="0"/>
    <n v="0"/>
    <n v="0"/>
    <n v="0"/>
    <n v="134.86164202884618"/>
    <n v="79.040000000000006"/>
    <n v="1.9716666666666665"/>
  </r>
  <r>
    <d v="2020-05-01T00:00:00"/>
    <x v="1"/>
    <s v="P"/>
    <s v="Active"/>
    <n v="561"/>
    <x v="560"/>
    <s v="N"/>
    <x v="22"/>
    <n v="1053"/>
    <x v="3"/>
    <s v="Niederl. 8"/>
    <n v="1"/>
    <s v="Department"/>
    <s v="Supervisor"/>
    <s v="Non-Mgm."/>
    <s v="ang."/>
    <s v="M"/>
    <d v="2018-07-01T00:00:00"/>
    <m/>
    <s v=""/>
    <n v="1"/>
    <d v="1994-02-08T00:00:00"/>
    <n v="25"/>
    <s v="J"/>
    <n v="30"/>
    <n v="2.5"/>
    <n v="39"/>
    <x v="0"/>
    <n v="1"/>
    <n v="31"/>
    <n v="0"/>
    <n v="2334"/>
    <n v="511.72950000000003"/>
    <n v="0"/>
    <n v="0"/>
    <n v="0"/>
    <n v="0"/>
    <n v="0"/>
    <n v="0"/>
    <n v="0"/>
    <n v="0"/>
    <n v="0"/>
    <n v="0"/>
    <n v="134.65384615384616"/>
    <n v="106.97500000000001"/>
    <n v="26.5"/>
    <n v="0"/>
    <n v="0"/>
    <n v="0"/>
    <n v="0"/>
    <n v="60.047455096153847"/>
    <n v="0"/>
    <n v="1.9716666666666665"/>
  </r>
  <r>
    <d v="2020-05-01T00:00:00"/>
    <x v="1"/>
    <s v="P"/>
    <s v="Active"/>
    <n v="562"/>
    <x v="561"/>
    <s v="N"/>
    <x v="9"/>
    <n v="1087"/>
    <x v="0"/>
    <s v="Niederl. 3"/>
    <n v="1"/>
    <s v="Department"/>
    <s v="Supervisor"/>
    <s v="Non-Mgm."/>
    <s v="ang."/>
    <s v="M"/>
    <d v="2018-07-01T00:00:00"/>
    <m/>
    <s v=""/>
    <n v="1"/>
    <d v="1982-04-13T00:00:00"/>
    <n v="37"/>
    <s v="N"/>
    <n v="30"/>
    <n v="2.5"/>
    <n v="39"/>
    <x v="0"/>
    <n v="1"/>
    <n v="31"/>
    <n v="0"/>
    <n v="2335"/>
    <n v="511.94875000000008"/>
    <n v="0"/>
    <n v="0"/>
    <n v="0"/>
    <n v="0"/>
    <n v="0"/>
    <n v="0"/>
    <n v="0"/>
    <n v="0"/>
    <n v="0"/>
    <n v="0"/>
    <n v="0"/>
    <n v="0"/>
    <n v="26.5"/>
    <n v="0"/>
    <n v="0"/>
    <n v="0"/>
    <n v="0"/>
    <n v="5.9346750000000004"/>
    <n v="0"/>
    <n v="1.9716666666666665"/>
  </r>
  <r>
    <d v="2020-05-01T00:00:00"/>
    <x v="1"/>
    <s v="P"/>
    <s v="Active"/>
    <n v="563"/>
    <x v="562"/>
    <s v="N"/>
    <x v="48"/>
    <n v="1073"/>
    <x v="0"/>
    <s v="Niederl. 3"/>
    <n v="1"/>
    <s v="Department"/>
    <s v="Supervisor"/>
    <s v="Non-Mgm."/>
    <s v="ang."/>
    <s v="M"/>
    <d v="2018-08-01T00:00:00"/>
    <m/>
    <s v=""/>
    <n v="1"/>
    <d v="1989-11-04T00:00:00"/>
    <n v="30"/>
    <s v="N"/>
    <n v="30"/>
    <n v="2.5"/>
    <n v="39"/>
    <x v="0"/>
    <n v="1"/>
    <n v="31"/>
    <n v="0"/>
    <n v="2336"/>
    <n v="512.16800000000001"/>
    <n v="0"/>
    <n v="0"/>
    <n v="0"/>
    <n v="0"/>
    <n v="0"/>
    <n v="0"/>
    <n v="0"/>
    <n v="0"/>
    <n v="0"/>
    <n v="0"/>
    <n v="0"/>
    <n v="0"/>
    <n v="26.5"/>
    <n v="0"/>
    <n v="0"/>
    <n v="0"/>
    <n v="0"/>
    <n v="5.9346750000000004"/>
    <n v="0"/>
    <n v="1.9716666666666665"/>
  </r>
  <r>
    <d v="2020-05-01T00:00:00"/>
    <x v="1"/>
    <s v="P"/>
    <s v="Active"/>
    <n v="564"/>
    <x v="563"/>
    <s v="N"/>
    <x v="22"/>
    <n v="1035"/>
    <x v="5"/>
    <s v="Niederl. 5"/>
    <n v="1"/>
    <s v="Department"/>
    <s v="Supervisor"/>
    <s v="Non-Mgm."/>
    <s v="ang."/>
    <s v="M"/>
    <d v="2018-08-01T00:00:00"/>
    <m/>
    <s v=""/>
    <n v="1"/>
    <d v="1966-10-06T00:00:00"/>
    <n v="53"/>
    <s v="J"/>
    <n v="30"/>
    <n v="2.5"/>
    <n v="39"/>
    <x v="0"/>
    <n v="1"/>
    <n v="31"/>
    <n v="0"/>
    <n v="2337"/>
    <n v="512.38724999999999"/>
    <n v="0"/>
    <n v="0"/>
    <n v="0"/>
    <n v="0"/>
    <n v="0"/>
    <n v="0"/>
    <n v="0"/>
    <n v="0"/>
    <n v="0"/>
    <n v="0"/>
    <n v="134.82692307692307"/>
    <n v="107.11250000000001"/>
    <n v="26.5"/>
    <n v="0"/>
    <n v="0"/>
    <n v="0"/>
    <n v="0"/>
    <n v="60.117008798076917"/>
    <n v="0"/>
    <n v="1.9716666666666665"/>
  </r>
  <r>
    <d v="2020-05-01T00:00:00"/>
    <x v="1"/>
    <s v="P"/>
    <s v="Active"/>
    <n v="565"/>
    <x v="564"/>
    <s v="N"/>
    <x v="9"/>
    <n v="1087"/>
    <x v="0"/>
    <s v="Niederl. 3"/>
    <n v="1"/>
    <s v="Department"/>
    <s v="Supervisor"/>
    <s v="Non-Mgm."/>
    <s v="ang."/>
    <s v="M"/>
    <d v="2018-08-01T00:00:00"/>
    <m/>
    <s v=""/>
    <n v="1"/>
    <d v="1984-12-31T00:00:00"/>
    <n v="35"/>
    <s v="N"/>
    <n v="30"/>
    <n v="2.5"/>
    <n v="39"/>
    <x v="0"/>
    <n v="1"/>
    <n v="31"/>
    <n v="0"/>
    <n v="2338"/>
    <n v="512.60649999999998"/>
    <n v="0"/>
    <n v="0"/>
    <n v="0"/>
    <n v="0"/>
    <n v="0"/>
    <n v="0"/>
    <n v="0"/>
    <n v="0"/>
    <n v="0"/>
    <n v="0"/>
    <n v="0"/>
    <n v="0"/>
    <n v="26.5"/>
    <n v="0"/>
    <n v="0"/>
    <n v="0"/>
    <n v="0"/>
    <n v="5.9346750000000004"/>
    <n v="0"/>
    <n v="1.9716666666666665"/>
  </r>
  <r>
    <d v="2020-05-01T00:00:00"/>
    <x v="1"/>
    <s v="P"/>
    <s v="Active"/>
    <n v="566"/>
    <x v="565"/>
    <s v="N"/>
    <x v="31"/>
    <n v="1052"/>
    <x v="3"/>
    <s v="Niederl. 8"/>
    <n v="1"/>
    <s v="Department"/>
    <s v="Supervisor"/>
    <s v="Non-Mgm."/>
    <s v="ang."/>
    <s v="M"/>
    <d v="2018-08-01T00:00:00"/>
    <m/>
    <s v=""/>
    <n v="1"/>
    <d v="1996-11-28T00:00:00"/>
    <n v="23"/>
    <s v="J"/>
    <n v="30"/>
    <n v="2.5"/>
    <n v="39"/>
    <x v="0"/>
    <n v="1"/>
    <n v="31"/>
    <n v="0"/>
    <n v="2339"/>
    <n v="512.82574999999997"/>
    <n v="0"/>
    <n v="0"/>
    <n v="30"/>
    <n v="0"/>
    <n v="45.14"/>
    <n v="0"/>
    <n v="0"/>
    <n v="0"/>
    <n v="0"/>
    <n v="0"/>
    <n v="134.94230769230771"/>
    <n v="107.20416666666667"/>
    <n v="26.5"/>
    <n v="0"/>
    <n v="0"/>
    <n v="0"/>
    <n v="0"/>
    <n v="76.99098093269231"/>
    <n v="78.28"/>
    <n v="1.9716666666666665"/>
  </r>
  <r>
    <d v="2020-05-01T00:00:00"/>
    <x v="1"/>
    <s v="P"/>
    <s v="Active"/>
    <n v="567"/>
    <x v="566"/>
    <s v="N"/>
    <x v="22"/>
    <n v="1029"/>
    <x v="6"/>
    <s v="Niederl. 10"/>
    <n v="1"/>
    <s v="Department"/>
    <s v="Supervisor"/>
    <s v="Non-Mgm."/>
    <s v="ang."/>
    <s v="M"/>
    <d v="2018-08-16T00:00:00"/>
    <m/>
    <s v=""/>
    <n v="1"/>
    <d v="1962-10-22T00:00:00"/>
    <n v="57"/>
    <s v="J"/>
    <n v="30"/>
    <n v="2.5"/>
    <n v="39"/>
    <x v="0"/>
    <n v="1"/>
    <n v="31"/>
    <n v="0"/>
    <n v="2340"/>
    <n v="513.04500000000007"/>
    <n v="0"/>
    <n v="0"/>
    <n v="0"/>
    <n v="0"/>
    <n v="0"/>
    <n v="0"/>
    <n v="0"/>
    <n v="0"/>
    <n v="0"/>
    <n v="0"/>
    <n v="135"/>
    <n v="107.25000000000001"/>
    <n v="26.5"/>
    <n v="0"/>
    <n v="0"/>
    <n v="0"/>
    <n v="0"/>
    <n v="60.186562500000001"/>
    <n v="0"/>
    <n v="1.9716666666666665"/>
  </r>
  <r>
    <d v="2020-05-01T00:00:00"/>
    <x v="1"/>
    <s v="P"/>
    <s v="Active"/>
    <n v="568"/>
    <x v="567"/>
    <s v="N"/>
    <x v="52"/>
    <n v="1007"/>
    <x v="1"/>
    <s v="Niederl. 1"/>
    <n v="1"/>
    <s v="Department"/>
    <s v="Supervisor"/>
    <s v="Non-Mgm."/>
    <s v="tech"/>
    <s v="M"/>
    <d v="2018-09-01T00:00:00"/>
    <d v="2022-02-28T00:00:00"/>
    <s v=""/>
    <n v="3"/>
    <d v="2002-05-31T00:00:00"/>
    <n v="17"/>
    <s v="J"/>
    <n v="30"/>
    <n v="2.5"/>
    <n v="39"/>
    <x v="0"/>
    <n v="1"/>
    <n v="31"/>
    <n v="0"/>
    <n v="2341"/>
    <n v="513.26425000000006"/>
    <n v="0"/>
    <n v="0"/>
    <n v="0"/>
    <n v="0"/>
    <n v="0"/>
    <n v="0"/>
    <n v="0"/>
    <n v="0"/>
    <n v="0"/>
    <n v="0"/>
    <n v="135.05769230769232"/>
    <n v="107.29583333333335"/>
    <n v="26.5"/>
    <n v="0"/>
    <n v="0"/>
    <n v="0"/>
    <n v="0"/>
    <n v="60.209747067307703"/>
    <n v="0"/>
    <n v="1.9716666666666665"/>
  </r>
  <r>
    <d v="2020-05-01T00:00:00"/>
    <x v="1"/>
    <s v="P"/>
    <s v="Active"/>
    <n v="569"/>
    <x v="568"/>
    <s v="N"/>
    <x v="52"/>
    <n v="1007"/>
    <x v="1"/>
    <s v="Niederl. 1"/>
    <n v="1"/>
    <s v="Department"/>
    <s v="Supervisor"/>
    <s v="Non-Mgm."/>
    <s v="tech"/>
    <s v="M"/>
    <d v="2018-09-01T00:00:00"/>
    <d v="2022-02-28T00:00:00"/>
    <s v=""/>
    <n v="3"/>
    <d v="2001-04-01T00:00:00"/>
    <n v="18"/>
    <s v="J"/>
    <n v="30"/>
    <n v="2.5"/>
    <n v="39"/>
    <x v="0"/>
    <n v="1"/>
    <n v="31"/>
    <n v="0"/>
    <n v="2342"/>
    <n v="513.48350000000005"/>
    <n v="0"/>
    <n v="0"/>
    <n v="0"/>
    <n v="0"/>
    <n v="0"/>
    <n v="0"/>
    <n v="0"/>
    <n v="0"/>
    <n v="0"/>
    <n v="0"/>
    <n v="135.11538461538461"/>
    <n v="107.34166666666667"/>
    <n v="26.5"/>
    <n v="0"/>
    <n v="0"/>
    <n v="0"/>
    <n v="0"/>
    <n v="60.23293163461539"/>
    <n v="0"/>
    <n v="1.9716666666666665"/>
  </r>
  <r>
    <d v="2020-05-01T00:00:00"/>
    <x v="1"/>
    <s v="P"/>
    <s v="Active"/>
    <n v="570"/>
    <x v="569"/>
    <s v="N"/>
    <x v="52"/>
    <n v="1007"/>
    <x v="1"/>
    <s v="Niederl. 1"/>
    <n v="1"/>
    <s v="Department"/>
    <s v="Supervisor"/>
    <s v="Non-Mgm."/>
    <s v="tech"/>
    <s v="M"/>
    <d v="2018-09-01T00:00:00"/>
    <d v="2022-02-28T00:00:00"/>
    <s v=""/>
    <n v="3"/>
    <d v="2003-07-08T00:00:00"/>
    <n v="16"/>
    <s v="J"/>
    <n v="30"/>
    <n v="2.5"/>
    <n v="39"/>
    <x v="0"/>
    <n v="1"/>
    <n v="31"/>
    <n v="0"/>
    <n v="2343"/>
    <n v="513.70275000000004"/>
    <n v="0"/>
    <n v="0"/>
    <n v="0"/>
    <n v="0"/>
    <n v="0"/>
    <n v="0"/>
    <n v="0"/>
    <n v="0"/>
    <n v="0"/>
    <n v="0"/>
    <n v="135.17307692307691"/>
    <n v="107.3875"/>
    <n v="26.5"/>
    <n v="0"/>
    <n v="0"/>
    <n v="0"/>
    <n v="0"/>
    <n v="60.256116201923071"/>
    <n v="0"/>
    <n v="1.9716666666666665"/>
  </r>
  <r>
    <d v="2020-05-01T00:00:00"/>
    <x v="1"/>
    <s v="P"/>
    <s v="Active"/>
    <n v="571"/>
    <x v="570"/>
    <s v="N"/>
    <x v="53"/>
    <n v="1012"/>
    <x v="1"/>
    <s v="Niederl. 1"/>
    <n v="1"/>
    <s v="Department"/>
    <s v="Supervisor"/>
    <s v="Non-Mgm."/>
    <s v="kfm"/>
    <s v="M"/>
    <d v="2018-09-01T00:00:00"/>
    <d v="2021-08-31T00:00:00"/>
    <s v=""/>
    <n v="2"/>
    <d v="2001-07-23T00:00:00"/>
    <n v="18"/>
    <s v="J"/>
    <n v="30"/>
    <n v="2.5"/>
    <n v="39"/>
    <x v="0"/>
    <n v="1"/>
    <n v="31"/>
    <n v="0"/>
    <n v="2344"/>
    <n v="513.92200000000003"/>
    <n v="0"/>
    <n v="0"/>
    <n v="0"/>
    <n v="0"/>
    <n v="0"/>
    <n v="0"/>
    <n v="0"/>
    <n v="0"/>
    <n v="0"/>
    <n v="0"/>
    <n v="135.23076923076923"/>
    <n v="107.43333333333335"/>
    <n v="26.5"/>
    <n v="0"/>
    <n v="0"/>
    <n v="0"/>
    <n v="0"/>
    <n v="60.279300769230773"/>
    <n v="0"/>
    <n v="1.9716666666666665"/>
  </r>
  <r>
    <d v="2020-05-01T00:00:00"/>
    <x v="1"/>
    <s v="P"/>
    <s v="Active"/>
    <n v="572"/>
    <x v="571"/>
    <s v="N"/>
    <x v="52"/>
    <n v="1007"/>
    <x v="1"/>
    <s v="Niederl. 1"/>
    <n v="1"/>
    <s v="Department"/>
    <s v="Supervisor"/>
    <s v="Non-Mgm."/>
    <s v="tech"/>
    <s v="M"/>
    <d v="2018-09-01T00:00:00"/>
    <d v="2022-02-28T00:00:00"/>
    <s v=""/>
    <n v="3"/>
    <d v="2002-01-01T00:00:00"/>
    <n v="18"/>
    <s v="J"/>
    <n v="30"/>
    <n v="2.5"/>
    <n v="39"/>
    <x v="0"/>
    <n v="1"/>
    <n v="31"/>
    <n v="0"/>
    <n v="2345"/>
    <n v="514.14125000000001"/>
    <n v="0"/>
    <n v="0"/>
    <n v="0"/>
    <n v="0"/>
    <n v="0"/>
    <n v="0"/>
    <n v="0"/>
    <n v="0"/>
    <n v="0"/>
    <n v="0"/>
    <n v="135.28846153846155"/>
    <n v="107.47916666666667"/>
    <n v="26.5"/>
    <n v="0"/>
    <n v="0"/>
    <n v="0"/>
    <n v="0"/>
    <n v="60.302485336538467"/>
    <n v="0"/>
    <n v="1.9716666666666665"/>
  </r>
  <r>
    <d v="2020-05-01T00:00:00"/>
    <x v="1"/>
    <s v="P"/>
    <s v="Active"/>
    <n v="573"/>
    <x v="572"/>
    <s v="N"/>
    <x v="52"/>
    <n v="1007"/>
    <x v="1"/>
    <s v="Niederl. 1"/>
    <n v="1"/>
    <s v="Department"/>
    <s v="Supervisor"/>
    <s v="Non-Mgm."/>
    <s v="tech"/>
    <s v="M"/>
    <d v="2018-09-01T00:00:00"/>
    <d v="2022-02-28T00:00:00"/>
    <s v=""/>
    <n v="3"/>
    <d v="2003-02-19T00:00:00"/>
    <n v="16"/>
    <s v="J"/>
    <n v="30"/>
    <n v="2.5"/>
    <n v="39"/>
    <x v="0"/>
    <n v="1"/>
    <n v="31"/>
    <n v="0"/>
    <n v="2346"/>
    <n v="514.3605"/>
    <n v="0"/>
    <n v="0"/>
    <n v="0"/>
    <n v="0"/>
    <n v="0"/>
    <n v="0"/>
    <n v="0"/>
    <n v="0"/>
    <n v="0"/>
    <n v="0"/>
    <n v="135.34615384615384"/>
    <n v="107.52500000000001"/>
    <n v="26.5"/>
    <n v="0"/>
    <n v="0"/>
    <n v="0"/>
    <n v="0"/>
    <n v="60.325669903846155"/>
    <n v="0"/>
    <n v="1.9716666666666665"/>
  </r>
  <r>
    <d v="2020-05-01T00:00:00"/>
    <x v="1"/>
    <s v="P"/>
    <s v="Active"/>
    <n v="574"/>
    <x v="573"/>
    <s v="N"/>
    <x v="52"/>
    <n v="1007"/>
    <x v="1"/>
    <s v="Niederl. 1"/>
    <n v="1"/>
    <s v="Department"/>
    <s v="Supervisor"/>
    <s v="Non-Mgm."/>
    <s v="tech"/>
    <s v="M"/>
    <d v="2018-09-01T00:00:00"/>
    <d v="2022-02-28T00:00:00"/>
    <s v=""/>
    <n v="3"/>
    <d v="2002-05-07T00:00:00"/>
    <n v="17"/>
    <s v="J"/>
    <n v="30"/>
    <n v="2.5"/>
    <n v="39"/>
    <x v="0"/>
    <n v="1"/>
    <n v="31"/>
    <n v="0"/>
    <n v="2347"/>
    <n v="514.57974999999999"/>
    <n v="0"/>
    <n v="0"/>
    <n v="0"/>
    <n v="0"/>
    <n v="0"/>
    <n v="0"/>
    <n v="0"/>
    <n v="0"/>
    <n v="0"/>
    <n v="0"/>
    <n v="135.40384615384616"/>
    <n v="107.57083333333335"/>
    <n v="26.5"/>
    <n v="0"/>
    <n v="0"/>
    <n v="0"/>
    <n v="0"/>
    <n v="60.348854471153857"/>
    <n v="0"/>
    <n v="1.9716666666666665"/>
  </r>
  <r>
    <d v="2020-05-01T00:00:00"/>
    <x v="1"/>
    <s v="P"/>
    <s v="Active"/>
    <n v="575"/>
    <x v="574"/>
    <s v="N"/>
    <x v="52"/>
    <n v="1007"/>
    <x v="1"/>
    <s v="Niederl. 1"/>
    <n v="1"/>
    <s v="Department"/>
    <s v="Supervisor"/>
    <s v="Non-Mgm."/>
    <s v="tech"/>
    <s v="M"/>
    <d v="2018-09-01T00:00:00"/>
    <d v="2022-02-28T00:00:00"/>
    <s v=""/>
    <n v="3"/>
    <d v="2001-09-24T00:00:00"/>
    <n v="18"/>
    <s v="J"/>
    <n v="30"/>
    <n v="2.5"/>
    <n v="39"/>
    <x v="0"/>
    <n v="1"/>
    <n v="31"/>
    <n v="0"/>
    <n v="2348"/>
    <n v="514.79899999999998"/>
    <n v="0"/>
    <n v="0"/>
    <n v="0"/>
    <n v="0"/>
    <n v="0"/>
    <n v="0"/>
    <n v="0"/>
    <n v="0"/>
    <n v="0"/>
    <n v="0"/>
    <n v="135.46153846153848"/>
    <n v="107.61666666666667"/>
    <n v="26.5"/>
    <n v="0"/>
    <n v="0"/>
    <n v="0"/>
    <n v="0"/>
    <n v="60.372039038461544"/>
    <n v="0"/>
    <n v="1.9716666666666665"/>
  </r>
  <r>
    <d v="2020-05-01T00:00:00"/>
    <x v="1"/>
    <s v="P"/>
    <s v="Active"/>
    <n v="576"/>
    <x v="575"/>
    <s v="N"/>
    <x v="53"/>
    <n v="1012"/>
    <x v="1"/>
    <s v="Niederl. 1"/>
    <n v="1"/>
    <s v="Department"/>
    <s v="Supervisor"/>
    <s v="Non-Mgm."/>
    <s v="kfm"/>
    <s v="W"/>
    <d v="2018-09-01T00:00:00"/>
    <d v="2021-08-31T00:00:00"/>
    <s v=""/>
    <n v="2"/>
    <d v="2001-10-28T00:00:00"/>
    <n v="18"/>
    <s v="J"/>
    <n v="30"/>
    <n v="2.5"/>
    <n v="39"/>
    <x v="0"/>
    <n v="1"/>
    <n v="31"/>
    <n v="0"/>
    <n v="2349"/>
    <n v="515.01825000000008"/>
    <n v="0"/>
    <n v="0"/>
    <n v="0"/>
    <n v="0"/>
    <n v="0"/>
    <n v="0"/>
    <n v="0"/>
    <n v="0"/>
    <n v="0"/>
    <n v="0"/>
    <n v="135.51923076923077"/>
    <n v="107.66250000000001"/>
    <n v="26.5"/>
    <n v="0"/>
    <n v="0"/>
    <n v="0"/>
    <n v="0"/>
    <n v="60.395223605769239"/>
    <n v="0"/>
    <n v="1.9716666666666665"/>
  </r>
  <r>
    <d v="2020-05-01T00:00:00"/>
    <x v="1"/>
    <s v="P"/>
    <s v="Active"/>
    <n v="577"/>
    <x v="576"/>
    <s v="N"/>
    <x v="53"/>
    <n v="1012"/>
    <x v="1"/>
    <s v="Niederl. 1"/>
    <n v="1"/>
    <s v="Department"/>
    <s v="Supervisor"/>
    <s v="Non-Mgm."/>
    <s v="kfm"/>
    <s v="W"/>
    <d v="2018-09-01T00:00:00"/>
    <d v="2021-08-31T00:00:00"/>
    <s v=""/>
    <n v="2"/>
    <d v="2003-06-16T00:00:00"/>
    <n v="16"/>
    <s v="J"/>
    <n v="30"/>
    <n v="2.5"/>
    <n v="39"/>
    <x v="0"/>
    <n v="1"/>
    <n v="31"/>
    <n v="0"/>
    <n v="2350"/>
    <n v="515.23750000000007"/>
    <n v="0"/>
    <n v="0"/>
    <n v="0"/>
    <n v="0"/>
    <n v="0"/>
    <n v="0"/>
    <n v="0"/>
    <n v="0"/>
    <n v="0"/>
    <n v="0"/>
    <n v="135.57692307692307"/>
    <n v="107.70833333333334"/>
    <n v="26.5"/>
    <n v="0"/>
    <n v="0"/>
    <n v="0"/>
    <n v="0"/>
    <n v="60.418408173076926"/>
    <n v="0"/>
    <n v="1.9716666666666665"/>
  </r>
  <r>
    <d v="2020-05-01T00:00:00"/>
    <x v="1"/>
    <s v="P"/>
    <s v="Active"/>
    <n v="578"/>
    <x v="577"/>
    <s v="N"/>
    <x v="53"/>
    <n v="1012"/>
    <x v="1"/>
    <s v="Niederl. 1"/>
    <n v="1"/>
    <s v="Department"/>
    <s v="Supervisor"/>
    <s v="Non-Mgm."/>
    <s v="kfm"/>
    <s v="W"/>
    <d v="2018-09-01T00:00:00"/>
    <d v="2021-08-31T00:00:00"/>
    <s v=""/>
    <n v="2"/>
    <d v="2002-04-04T00:00:00"/>
    <n v="17"/>
    <s v="J"/>
    <n v="30"/>
    <n v="2.5"/>
    <n v="39"/>
    <x v="0"/>
    <n v="1"/>
    <n v="31"/>
    <n v="0"/>
    <n v="2351"/>
    <n v="515.45675000000006"/>
    <n v="0"/>
    <n v="0"/>
    <n v="0"/>
    <n v="0"/>
    <n v="0"/>
    <n v="0"/>
    <n v="0"/>
    <n v="0"/>
    <n v="0"/>
    <n v="0"/>
    <n v="135.63461538461539"/>
    <n v="107.75416666666668"/>
    <n v="26.5"/>
    <n v="0"/>
    <n v="0"/>
    <n v="0"/>
    <n v="0"/>
    <n v="60.441592740384621"/>
    <n v="0"/>
    <n v="1.9716666666666665"/>
  </r>
  <r>
    <d v="2020-05-01T00:00:00"/>
    <x v="1"/>
    <s v="P"/>
    <s v="Active"/>
    <n v="579"/>
    <x v="578"/>
    <s v="N"/>
    <x v="53"/>
    <n v="1012"/>
    <x v="1"/>
    <s v="Niederl. 1"/>
    <n v="1"/>
    <s v="Department"/>
    <s v="Supervisor"/>
    <s v="Non-Mgm."/>
    <s v="kfm"/>
    <s v="M"/>
    <d v="2018-09-01T00:00:00"/>
    <d v="2021-08-31T00:00:00"/>
    <s v=""/>
    <n v="2"/>
    <d v="2001-12-29T00:00:00"/>
    <n v="18"/>
    <s v="J"/>
    <n v="30"/>
    <n v="2.5"/>
    <n v="39"/>
    <x v="0"/>
    <n v="1"/>
    <n v="31"/>
    <n v="0"/>
    <n v="2352"/>
    <n v="515.67600000000004"/>
    <n v="0"/>
    <n v="0"/>
    <n v="0"/>
    <n v="0"/>
    <n v="0"/>
    <n v="0"/>
    <n v="0"/>
    <n v="0"/>
    <n v="0"/>
    <n v="0"/>
    <n v="135.69230769230768"/>
    <n v="107.80000000000001"/>
    <n v="26.5"/>
    <n v="0"/>
    <n v="0"/>
    <n v="0"/>
    <n v="0"/>
    <n v="60.464777307692309"/>
    <n v="0"/>
    <n v="1.9716666666666665"/>
  </r>
  <r>
    <d v="2020-05-01T00:00:00"/>
    <x v="1"/>
    <s v="P"/>
    <s v="Active"/>
    <n v="580"/>
    <x v="579"/>
    <s v="N"/>
    <x v="52"/>
    <n v="1007"/>
    <x v="1"/>
    <s v="Niederl. 1"/>
    <n v="1"/>
    <s v="Department"/>
    <s v="Supervisor"/>
    <s v="Non-Mgm."/>
    <s v="tech"/>
    <s v="M"/>
    <d v="2018-09-01T00:00:00"/>
    <d v="2022-02-28T00:00:00"/>
    <s v=""/>
    <n v="3"/>
    <d v="2003-01-17T00:00:00"/>
    <n v="17"/>
    <s v="J"/>
    <n v="30"/>
    <n v="2.5"/>
    <n v="39"/>
    <x v="0"/>
    <n v="1"/>
    <n v="31"/>
    <n v="0"/>
    <n v="2353"/>
    <n v="515.89525000000003"/>
    <n v="0"/>
    <n v="0"/>
    <n v="0"/>
    <n v="0"/>
    <n v="0"/>
    <n v="0"/>
    <n v="0"/>
    <n v="0"/>
    <n v="0"/>
    <n v="0"/>
    <n v="135.75"/>
    <n v="107.84583333333335"/>
    <n v="26.5"/>
    <n v="0"/>
    <n v="0"/>
    <n v="0"/>
    <n v="0"/>
    <n v="60.487961875000011"/>
    <n v="0"/>
    <n v="1.9716666666666665"/>
  </r>
  <r>
    <d v="2020-05-01T00:00:00"/>
    <x v="1"/>
    <s v="P"/>
    <s v="Active"/>
    <n v="581"/>
    <x v="580"/>
    <s v="N"/>
    <x v="51"/>
    <n v="1092"/>
    <x v="0"/>
    <s v="Niederl. 3"/>
    <n v="1"/>
    <s v="Department"/>
    <s v="Supervisor"/>
    <s v="Non-Mgm."/>
    <s v="kfm"/>
    <s v="M"/>
    <d v="2018-09-01T00:00:00"/>
    <d v="2021-08-31T00:00:00"/>
    <s v=""/>
    <n v="2"/>
    <d v="2001-07-07T00:00:00"/>
    <n v="18"/>
    <s v="J"/>
    <n v="30"/>
    <n v="2.5"/>
    <n v="39"/>
    <x v="0"/>
    <n v="1"/>
    <n v="31"/>
    <n v="0"/>
    <n v="2354"/>
    <n v="516.11450000000002"/>
    <n v="0"/>
    <n v="0"/>
    <n v="0"/>
    <n v="0"/>
    <n v="0"/>
    <n v="0"/>
    <n v="0"/>
    <n v="0"/>
    <n v="0"/>
    <n v="0"/>
    <n v="135.80769230769232"/>
    <n v="107.89166666666667"/>
    <n v="26.5"/>
    <n v="0"/>
    <n v="0"/>
    <n v="0"/>
    <n v="0"/>
    <n v="60.511146442307698"/>
    <n v="0"/>
    <n v="1.9716666666666665"/>
  </r>
  <r>
    <d v="2020-05-01T00:00:00"/>
    <x v="1"/>
    <s v="P"/>
    <s v="Active"/>
    <n v="582"/>
    <x v="581"/>
    <s v="N"/>
    <x v="51"/>
    <n v="1092"/>
    <x v="0"/>
    <s v="Niederl. 3"/>
    <n v="1"/>
    <s v="Department"/>
    <s v="Supervisor"/>
    <s v="Non-Mgm."/>
    <s v="kfm"/>
    <s v="M"/>
    <d v="2018-09-01T00:00:00"/>
    <d v="2021-08-31T00:00:00"/>
    <s v=""/>
    <n v="2"/>
    <d v="1996-07-26T00:00:00"/>
    <n v="23"/>
    <s v="J"/>
    <n v="30"/>
    <n v="2.5"/>
    <n v="39"/>
    <x v="0"/>
    <n v="1"/>
    <n v="31"/>
    <n v="0"/>
    <n v="2355"/>
    <n v="516.33375000000001"/>
    <n v="0"/>
    <n v="0"/>
    <n v="0"/>
    <n v="0"/>
    <n v="0"/>
    <n v="0"/>
    <n v="0"/>
    <n v="0"/>
    <n v="0"/>
    <n v="0"/>
    <n v="135.86538461538461"/>
    <n v="107.93750000000001"/>
    <n v="26.5"/>
    <n v="0"/>
    <n v="0"/>
    <n v="0"/>
    <n v="0"/>
    <n v="60.534331009615393"/>
    <n v="0"/>
    <n v="1.9716666666666665"/>
  </r>
  <r>
    <d v="2020-05-01T00:00:00"/>
    <x v="1"/>
    <s v="P"/>
    <s v="Active"/>
    <n v="583"/>
    <x v="582"/>
    <s v="N"/>
    <x v="51"/>
    <n v="1092"/>
    <x v="0"/>
    <s v="Niederl. 3"/>
    <n v="1"/>
    <s v="Department"/>
    <s v="Supervisor"/>
    <s v="Non-Mgm."/>
    <s v="kfm"/>
    <s v="M"/>
    <d v="2018-09-01T00:00:00"/>
    <d v="2021-08-31T00:00:00"/>
    <s v=""/>
    <n v="2"/>
    <d v="1998-04-04T00:00:00"/>
    <n v="21"/>
    <s v="J"/>
    <n v="30"/>
    <n v="2.5"/>
    <n v="39"/>
    <x v="0"/>
    <n v="1"/>
    <n v="31"/>
    <n v="0"/>
    <n v="2356"/>
    <n v="516.553"/>
    <n v="0"/>
    <n v="0"/>
    <n v="0"/>
    <n v="0"/>
    <n v="0"/>
    <n v="0"/>
    <n v="0"/>
    <n v="0"/>
    <n v="0"/>
    <n v="0"/>
    <n v="135.92307692307691"/>
    <n v="107.98333333333335"/>
    <n v="26.5"/>
    <n v="0"/>
    <n v="0"/>
    <n v="0"/>
    <n v="0"/>
    <n v="60.55751557692308"/>
    <n v="0"/>
    <n v="1.9716666666666665"/>
  </r>
  <r>
    <d v="2020-05-01T00:00:00"/>
    <x v="1"/>
    <s v="P"/>
    <s v="Active"/>
    <n v="584"/>
    <x v="583"/>
    <s v="N"/>
    <x v="51"/>
    <n v="1092"/>
    <x v="0"/>
    <s v="Niederl. 3"/>
    <n v="1"/>
    <s v="Department"/>
    <s v="Supervisor"/>
    <s v="Non-Mgm."/>
    <s v="kfm"/>
    <s v="M"/>
    <d v="2018-09-01T00:00:00"/>
    <d v="2021-08-31T00:00:00"/>
    <s v=""/>
    <n v="2"/>
    <d v="2001-02-23T00:00:00"/>
    <n v="18"/>
    <s v="J"/>
    <n v="30"/>
    <n v="2.5"/>
    <n v="39"/>
    <x v="0"/>
    <n v="1"/>
    <n v="31"/>
    <n v="0"/>
    <n v="2357"/>
    <n v="516.77224999999999"/>
    <n v="0"/>
    <n v="0"/>
    <n v="0"/>
    <n v="0"/>
    <n v="0"/>
    <n v="0"/>
    <n v="0"/>
    <n v="0"/>
    <n v="0"/>
    <n v="0"/>
    <n v="135.98076923076923"/>
    <n v="108.02916666666667"/>
    <n v="26.5"/>
    <n v="0"/>
    <n v="0"/>
    <n v="0"/>
    <n v="0"/>
    <n v="60.580700144230768"/>
    <n v="0"/>
    <n v="1.9716666666666665"/>
  </r>
  <r>
    <d v="2020-05-01T00:00:00"/>
    <x v="1"/>
    <s v="P"/>
    <s v="Active"/>
    <n v="585"/>
    <x v="584"/>
    <s v="N"/>
    <x v="51"/>
    <n v="1092"/>
    <x v="8"/>
    <s v="Niederl. 2"/>
    <n v="1"/>
    <s v="Department"/>
    <s v="Supervisor"/>
    <s v="Non-Mgm."/>
    <s v="tech"/>
    <s v="M"/>
    <d v="2018-09-01T00:00:00"/>
    <d v="2021-08-31T00:00:00"/>
    <s v=""/>
    <n v="2"/>
    <d v="2002-08-13T00:00:00"/>
    <n v="17"/>
    <s v="J"/>
    <n v="30"/>
    <n v="2.5"/>
    <n v="39"/>
    <x v="0"/>
    <n v="1"/>
    <n v="31"/>
    <n v="0"/>
    <n v="2358"/>
    <n v="516.99149999999997"/>
    <n v="0"/>
    <n v="0"/>
    <n v="0"/>
    <n v="0"/>
    <n v="0"/>
    <n v="0"/>
    <n v="0"/>
    <n v="0"/>
    <n v="0"/>
    <n v="0"/>
    <n v="136.03846153846155"/>
    <n v="108.075"/>
    <n v="26.5"/>
    <n v="0"/>
    <n v="0"/>
    <n v="0"/>
    <n v="0"/>
    <n v="60.603884711538463"/>
    <n v="0"/>
    <n v="1.9716666666666665"/>
  </r>
  <r>
    <d v="2020-05-01T00:00:00"/>
    <x v="1"/>
    <s v="P"/>
    <s v="Active"/>
    <n v="586"/>
    <x v="585"/>
    <s v="N"/>
    <x v="9"/>
    <n v="1087"/>
    <x v="0"/>
    <s v="Niederl. 3"/>
    <n v="1"/>
    <s v="Department"/>
    <s v="Supervisor"/>
    <s v="Non-Mgm."/>
    <s v="ang."/>
    <s v="M"/>
    <d v="2018-09-01T00:00:00"/>
    <m/>
    <s v=""/>
    <n v="1"/>
    <d v="1993-11-20T00:00:00"/>
    <n v="26"/>
    <s v="N"/>
    <n v="30"/>
    <n v="2.5"/>
    <n v="39"/>
    <x v="0"/>
    <n v="1"/>
    <n v="31"/>
    <n v="0"/>
    <n v="2359"/>
    <n v="517.21075000000008"/>
    <n v="0"/>
    <n v="0"/>
    <n v="0"/>
    <n v="0"/>
    <n v="0"/>
    <n v="0"/>
    <n v="0"/>
    <n v="0"/>
    <n v="0"/>
    <n v="0"/>
    <n v="0"/>
    <n v="0"/>
    <n v="26.5"/>
    <n v="0"/>
    <n v="0"/>
    <n v="0"/>
    <n v="0"/>
    <n v="5.9346750000000004"/>
    <n v="0"/>
    <n v="1.9716666666666665"/>
  </r>
  <r>
    <d v="2020-05-01T00:00:00"/>
    <x v="1"/>
    <s v="P"/>
    <s v="Active"/>
    <n v="587"/>
    <x v="586"/>
    <s v="N"/>
    <x v="26"/>
    <n v="1091"/>
    <x v="0"/>
    <s v="Niederl. 3"/>
    <n v="1"/>
    <s v="Department"/>
    <s v="Supervisor"/>
    <s v="Non-Mgm."/>
    <s v="ang."/>
    <s v="W"/>
    <d v="2018-09-01T00:00:00"/>
    <m/>
    <s v=""/>
    <n v="1"/>
    <d v="1980-02-21T00:00:00"/>
    <n v="39"/>
    <s v="N"/>
    <n v="30"/>
    <n v="2.5"/>
    <n v="39"/>
    <x v="0"/>
    <n v="1"/>
    <n v="31"/>
    <n v="0"/>
    <n v="2360"/>
    <n v="517.43000000000006"/>
    <n v="0"/>
    <n v="0"/>
    <n v="0"/>
    <n v="0"/>
    <n v="0"/>
    <n v="0"/>
    <n v="0"/>
    <n v="0"/>
    <n v="0"/>
    <n v="0"/>
    <n v="0"/>
    <n v="0"/>
    <n v="26.5"/>
    <n v="0"/>
    <n v="0"/>
    <n v="0"/>
    <n v="0"/>
    <n v="5.9346750000000004"/>
    <n v="0"/>
    <n v="1.9716666666666665"/>
  </r>
  <r>
    <d v="2020-05-01T00:00:00"/>
    <x v="1"/>
    <s v="P"/>
    <s v="Active"/>
    <n v="588"/>
    <x v="587"/>
    <s v="N"/>
    <x v="22"/>
    <n v="1029"/>
    <x v="6"/>
    <s v="Niederl. 10"/>
    <n v="1"/>
    <s v="Department"/>
    <s v="Supervisor"/>
    <s v="Non-Mgm."/>
    <s v="ang."/>
    <s v="M"/>
    <d v="2018-09-01T00:00:00"/>
    <m/>
    <s v=""/>
    <n v="1"/>
    <d v="1982-02-03T00:00:00"/>
    <n v="37"/>
    <s v="J"/>
    <n v="30"/>
    <n v="2.5"/>
    <n v="39"/>
    <x v="0"/>
    <n v="1"/>
    <n v="31"/>
    <n v="0"/>
    <n v="2361"/>
    <n v="517.64925000000005"/>
    <n v="0"/>
    <n v="0"/>
    <n v="0"/>
    <n v="0"/>
    <n v="0"/>
    <n v="0"/>
    <n v="0"/>
    <n v="0"/>
    <n v="0"/>
    <n v="0"/>
    <n v="136.21153846153845"/>
    <n v="108.21250000000001"/>
    <n v="26.5"/>
    <n v="0"/>
    <n v="0"/>
    <n v="0"/>
    <n v="0"/>
    <n v="60.673438413461533"/>
    <n v="0"/>
    <n v="1.9716666666666665"/>
  </r>
  <r>
    <d v="2020-05-01T00:00:00"/>
    <x v="1"/>
    <s v="P"/>
    <s v="Active"/>
    <n v="589"/>
    <x v="588"/>
    <s v="N"/>
    <x v="22"/>
    <n v="1023"/>
    <x v="7"/>
    <s v="Niederl. 9"/>
    <n v="1"/>
    <s v="Department"/>
    <s v="Supervisor"/>
    <s v="Non-Mgm."/>
    <s v="ang."/>
    <s v="M"/>
    <d v="2018-09-15T00:00:00"/>
    <m/>
    <s v=""/>
    <n v="1"/>
    <d v="1983-09-24T00:00:00"/>
    <n v="36"/>
    <s v="J"/>
    <n v="30"/>
    <n v="2.5"/>
    <n v="39"/>
    <x v="0"/>
    <n v="1"/>
    <n v="31"/>
    <n v="0"/>
    <n v="2362"/>
    <n v="517.86850000000004"/>
    <n v="0"/>
    <n v="0"/>
    <n v="0"/>
    <n v="0"/>
    <n v="0"/>
    <n v="0"/>
    <n v="0"/>
    <n v="0"/>
    <n v="0"/>
    <n v="0"/>
    <n v="136.26923076923077"/>
    <n v="108.25833333333335"/>
    <n v="26.5"/>
    <n v="0"/>
    <n v="0"/>
    <n v="0"/>
    <n v="0"/>
    <n v="60.696622980769249"/>
    <n v="0"/>
    <n v="1.9716666666666665"/>
  </r>
  <r>
    <d v="2020-05-01T00:00:00"/>
    <x v="1"/>
    <s v="P"/>
    <s v="Active"/>
    <n v="590"/>
    <x v="589"/>
    <s v="N"/>
    <x v="36"/>
    <n v="1054"/>
    <x v="8"/>
    <s v="Niederl. 2"/>
    <n v="1"/>
    <s v="Department"/>
    <s v="Supervisor"/>
    <s v="Non-Mgm."/>
    <s v="ang."/>
    <s v="M"/>
    <d v="2018-09-01T00:00:00"/>
    <m/>
    <s v=""/>
    <n v="1"/>
    <d v="1966-06-18T00:00:00"/>
    <n v="53"/>
    <s v="N"/>
    <n v="30"/>
    <n v="2.5"/>
    <n v="39"/>
    <x v="0"/>
    <n v="1"/>
    <n v="31"/>
    <n v="0"/>
    <n v="2363"/>
    <n v="518.08775000000003"/>
    <n v="0"/>
    <n v="0"/>
    <n v="0"/>
    <n v="0"/>
    <n v="0"/>
    <n v="0"/>
    <n v="0"/>
    <n v="0"/>
    <n v="0"/>
    <n v="0"/>
    <n v="0"/>
    <n v="0"/>
    <n v="26.5"/>
    <n v="0"/>
    <n v="0"/>
    <n v="0"/>
    <n v="0"/>
    <n v="5.9346750000000004"/>
    <n v="0"/>
    <n v="1.9716666666666665"/>
  </r>
  <r>
    <d v="2020-05-01T00:00:00"/>
    <x v="1"/>
    <s v="P"/>
    <s v="Active"/>
    <n v="591"/>
    <x v="590"/>
    <s v="N"/>
    <x v="22"/>
    <n v="1023"/>
    <x v="7"/>
    <s v="Niederl. 9"/>
    <n v="1"/>
    <s v="Department"/>
    <s v="Supervisor"/>
    <s v="Non-Mgm."/>
    <s v="ang."/>
    <s v="M"/>
    <d v="2018-09-01T00:00:00"/>
    <m/>
    <s v=""/>
    <n v="1"/>
    <d v="1989-08-25T00:00:00"/>
    <n v="30"/>
    <s v="J"/>
    <n v="30"/>
    <n v="2.5"/>
    <n v="39"/>
    <x v="0"/>
    <n v="1"/>
    <n v="31"/>
    <n v="0"/>
    <n v="2364"/>
    <n v="518.30700000000002"/>
    <n v="0"/>
    <n v="0"/>
    <n v="0"/>
    <n v="0"/>
    <n v="0"/>
    <n v="0"/>
    <n v="0"/>
    <n v="0"/>
    <n v="0"/>
    <n v="0"/>
    <n v="136.38461538461539"/>
    <n v="108.35000000000001"/>
    <n v="26.5"/>
    <n v="0"/>
    <n v="0"/>
    <n v="0"/>
    <n v="0"/>
    <n v="60.742992115384617"/>
    <n v="0"/>
    <n v="1.9716666666666665"/>
  </r>
  <r>
    <d v="2020-05-01T00:00:00"/>
    <x v="1"/>
    <s v="P"/>
    <s v="Active"/>
    <n v="592"/>
    <x v="591"/>
    <s v="N"/>
    <x v="22"/>
    <n v="1053"/>
    <x v="3"/>
    <s v="Niederl. 8"/>
    <n v="1"/>
    <s v="Department"/>
    <s v="Supervisor"/>
    <s v="Non-Mgm."/>
    <s v="ang."/>
    <s v="M"/>
    <d v="2018-09-01T00:00:00"/>
    <m/>
    <s v=""/>
    <n v="1"/>
    <d v="1961-09-04T00:00:00"/>
    <n v="58"/>
    <s v="J"/>
    <n v="30"/>
    <n v="2.5"/>
    <n v="39"/>
    <x v="0"/>
    <n v="1"/>
    <n v="31"/>
    <n v="0"/>
    <n v="2365"/>
    <n v="518.52625"/>
    <n v="0"/>
    <n v="0"/>
    <n v="0"/>
    <n v="0"/>
    <n v="0"/>
    <n v="0"/>
    <n v="0"/>
    <n v="0"/>
    <n v="0"/>
    <n v="0"/>
    <n v="136.44230769230768"/>
    <n v="108.39583333333334"/>
    <n v="26.5"/>
    <n v="0"/>
    <n v="0"/>
    <n v="0"/>
    <n v="0"/>
    <n v="60.766176682692304"/>
    <n v="0"/>
    <n v="1.9716666666666665"/>
  </r>
  <r>
    <d v="2020-05-01T00:00:00"/>
    <x v="1"/>
    <s v="P"/>
    <s v="Active"/>
    <n v="593"/>
    <x v="592"/>
    <s v="N"/>
    <x v="0"/>
    <n v="1090"/>
    <x v="0"/>
    <s v="Niederl. 3"/>
    <n v="1"/>
    <s v="Department"/>
    <s v="Supervisor"/>
    <s v="Non-Mgm."/>
    <s v="ang."/>
    <s v="M"/>
    <d v="2018-09-15T00:00:00"/>
    <m/>
    <s v=""/>
    <n v="1"/>
    <d v="1982-08-24T00:00:00"/>
    <n v="37"/>
    <s v="N"/>
    <n v="30"/>
    <n v="2.5"/>
    <n v="39"/>
    <x v="0"/>
    <n v="1"/>
    <n v="31"/>
    <n v="0"/>
    <n v="2366"/>
    <n v="518.74549999999999"/>
    <n v="0"/>
    <n v="0"/>
    <n v="0"/>
    <n v="0"/>
    <n v="0"/>
    <n v="0"/>
    <n v="0"/>
    <n v="0"/>
    <n v="0"/>
    <n v="0"/>
    <n v="0"/>
    <n v="0"/>
    <n v="26.5"/>
    <n v="0"/>
    <n v="0"/>
    <n v="0"/>
    <n v="0"/>
    <n v="5.9346750000000004"/>
    <n v="0"/>
    <n v="1.9716666666666665"/>
  </r>
  <r>
    <d v="2020-05-01T00:00:00"/>
    <x v="1"/>
    <s v="P"/>
    <s v="Active"/>
    <n v="594"/>
    <x v="593"/>
    <s v="N"/>
    <x v="22"/>
    <n v="1060"/>
    <x v="2"/>
    <s v="Niederl. 7"/>
    <n v="1"/>
    <s v="Department"/>
    <s v="Supervisor"/>
    <s v="Non-Mgm."/>
    <s v="ang."/>
    <s v="M"/>
    <d v="2018-09-15T00:00:00"/>
    <m/>
    <s v=""/>
    <n v="1"/>
    <d v="1988-11-14T00:00:00"/>
    <n v="31"/>
    <s v="J"/>
    <n v="30"/>
    <n v="2.5"/>
    <n v="39"/>
    <x v="0"/>
    <n v="1"/>
    <n v="31"/>
    <n v="0"/>
    <n v="2367"/>
    <n v="518.96474999999998"/>
    <n v="0"/>
    <n v="0"/>
    <n v="0"/>
    <n v="0"/>
    <n v="0"/>
    <n v="0"/>
    <n v="0"/>
    <n v="0"/>
    <n v="0"/>
    <n v="0"/>
    <n v="136.55769230769232"/>
    <n v="108.48750000000001"/>
    <n v="26.5"/>
    <n v="0"/>
    <n v="0"/>
    <n v="0"/>
    <n v="0"/>
    <n v="60.812545817307701"/>
    <n v="0"/>
    <n v="1.9716666666666665"/>
  </r>
  <r>
    <d v="2020-05-01T00:00:00"/>
    <x v="1"/>
    <s v="P"/>
    <s v="Active"/>
    <n v="595"/>
    <x v="594"/>
    <s v="N"/>
    <x v="53"/>
    <n v="1012"/>
    <x v="1"/>
    <s v="Niederl. 1"/>
    <n v="1"/>
    <s v="Department"/>
    <s v="Supervisor"/>
    <s v="Non-Mgm."/>
    <s v="kfm"/>
    <s v="M"/>
    <d v="2018-09-01T00:00:00"/>
    <d v="2021-08-31T00:00:00"/>
    <s v=""/>
    <n v="2"/>
    <d v="2000-06-09T00:00:00"/>
    <n v="19"/>
    <s v="J"/>
    <n v="30"/>
    <n v="2.5"/>
    <n v="39"/>
    <x v="0"/>
    <n v="1"/>
    <n v="31"/>
    <n v="0"/>
    <n v="2368"/>
    <n v="519.18399999999997"/>
    <n v="0"/>
    <n v="0"/>
    <n v="0"/>
    <n v="0"/>
    <n v="0"/>
    <n v="0"/>
    <n v="0"/>
    <n v="0"/>
    <n v="0"/>
    <n v="0"/>
    <n v="136.61538461538461"/>
    <n v="108.53333333333335"/>
    <n v="26.5"/>
    <n v="0"/>
    <n v="0"/>
    <n v="0"/>
    <n v="0"/>
    <n v="60.835730384615388"/>
    <n v="0"/>
    <n v="1.9716666666666665"/>
  </r>
  <r>
    <d v="2020-05-01T00:00:00"/>
    <x v="1"/>
    <s v="P"/>
    <s v="Active"/>
    <n v="596"/>
    <x v="595"/>
    <s v="N"/>
    <x v="16"/>
    <n v="1067"/>
    <x v="11"/>
    <s v="Niederl. 12"/>
    <n v="1"/>
    <s v="Department"/>
    <s v="Supervisor"/>
    <s v="Non-Mgm."/>
    <s v="ang."/>
    <s v="W"/>
    <d v="2018-09-17T00:00:00"/>
    <m/>
    <s v=""/>
    <n v="1"/>
    <d v="1999-06-02T00:00:00"/>
    <n v="20"/>
    <s v="N"/>
    <n v="30"/>
    <n v="2.5"/>
    <n v="39"/>
    <x v="0"/>
    <n v="1"/>
    <n v="31"/>
    <n v="0"/>
    <n v="2369"/>
    <n v="519.40325000000007"/>
    <n v="0"/>
    <n v="0"/>
    <n v="0"/>
    <n v="0"/>
    <n v="0"/>
    <n v="0"/>
    <n v="0"/>
    <n v="0"/>
    <n v="0"/>
    <n v="0"/>
    <n v="0"/>
    <n v="0"/>
    <n v="26.5"/>
    <n v="0"/>
    <n v="0"/>
    <n v="0"/>
    <n v="0"/>
    <n v="5.9346750000000004"/>
    <n v="0"/>
    <n v="1.9716666666666665"/>
  </r>
  <r>
    <d v="2020-05-01T00:00:00"/>
    <x v="1"/>
    <s v="P"/>
    <s v="Active"/>
    <n v="597"/>
    <x v="596"/>
    <s v="N"/>
    <x v="37"/>
    <n v="1005"/>
    <x v="1"/>
    <s v="Niederl. 1"/>
    <n v="1"/>
    <s v="Department"/>
    <s v="Supervisor"/>
    <s v="Non-Mgm."/>
    <s v="ang."/>
    <s v="M"/>
    <d v="2018-09-01T00:00:00"/>
    <m/>
    <s v=""/>
    <n v="1"/>
    <d v="1992-02-03T00:00:00"/>
    <n v="27"/>
    <s v="N"/>
    <n v="30"/>
    <n v="2.5"/>
    <n v="39"/>
    <x v="0"/>
    <n v="1"/>
    <n v="31"/>
    <n v="0"/>
    <n v="2370"/>
    <n v="519.62250000000006"/>
    <n v="0"/>
    <n v="0"/>
    <n v="0"/>
    <n v="0"/>
    <n v="0"/>
    <n v="0"/>
    <n v="0"/>
    <n v="0"/>
    <n v="0"/>
    <n v="0"/>
    <n v="0"/>
    <n v="0"/>
    <n v="26.5"/>
    <n v="0"/>
    <n v="0"/>
    <n v="0"/>
    <n v="0"/>
    <n v="5.9346750000000004"/>
    <n v="0"/>
    <n v="1.9716666666666665"/>
  </r>
  <r>
    <d v="2020-05-01T00:00:00"/>
    <x v="1"/>
    <s v="P"/>
    <s v="Active"/>
    <n v="598"/>
    <x v="597"/>
    <s v="N"/>
    <x v="17"/>
    <n v="1088"/>
    <x v="0"/>
    <s v="Niederl. 3"/>
    <n v="1"/>
    <s v="Department"/>
    <s v="Supervisor"/>
    <s v="Non-Mgm."/>
    <s v="ang."/>
    <s v="W"/>
    <d v="2018-10-01T00:00:00"/>
    <m/>
    <s v=""/>
    <n v="1"/>
    <d v="1978-03-11T00:00:00"/>
    <n v="41"/>
    <s v="N"/>
    <n v="30"/>
    <n v="2.5"/>
    <n v="39"/>
    <x v="0"/>
    <n v="1"/>
    <n v="31"/>
    <n v="0"/>
    <n v="2371"/>
    <n v="519.84175000000005"/>
    <n v="0"/>
    <n v="0"/>
    <n v="0"/>
    <n v="0"/>
    <n v="0"/>
    <n v="0"/>
    <n v="0"/>
    <n v="0"/>
    <n v="0"/>
    <n v="0"/>
    <n v="0"/>
    <n v="0"/>
    <n v="26.5"/>
    <n v="0"/>
    <n v="0"/>
    <n v="0"/>
    <n v="0"/>
    <n v="5.9346750000000004"/>
    <n v="0"/>
    <n v="1.9716666666666665"/>
  </r>
  <r>
    <d v="2020-05-01T00:00:00"/>
    <x v="1"/>
    <s v="P"/>
    <s v="Active"/>
    <n v="599"/>
    <x v="598"/>
    <s v="N"/>
    <x v="49"/>
    <n v="1072"/>
    <x v="0"/>
    <s v="Niederl. 3"/>
    <n v="1"/>
    <s v="Department"/>
    <s v="Supervisor"/>
    <s v="Non-Mgm."/>
    <s v="ang."/>
    <s v="W"/>
    <d v="2018-10-01T00:00:00"/>
    <m/>
    <s v=""/>
    <n v="1"/>
    <d v="1983-03-04T00:00:00"/>
    <n v="36"/>
    <s v="N"/>
    <n v="30"/>
    <n v="2.5"/>
    <n v="39"/>
    <x v="0"/>
    <n v="1"/>
    <n v="31"/>
    <n v="0"/>
    <n v="2372"/>
    <n v="520.06100000000004"/>
    <n v="0"/>
    <n v="0"/>
    <n v="0"/>
    <n v="0"/>
    <n v="0"/>
    <n v="0"/>
    <n v="0"/>
    <n v="0"/>
    <n v="0"/>
    <n v="0"/>
    <n v="0"/>
    <n v="0"/>
    <n v="26.5"/>
    <n v="0"/>
    <n v="0"/>
    <n v="0"/>
    <n v="0"/>
    <n v="5.9346750000000004"/>
    <n v="0"/>
    <n v="1.9716666666666665"/>
  </r>
  <r>
    <d v="2020-05-01T00:00:00"/>
    <x v="1"/>
    <s v="P"/>
    <s v="Active"/>
    <n v="600"/>
    <x v="599"/>
    <s v="N"/>
    <x v="11"/>
    <n v="1082"/>
    <x v="0"/>
    <s v="Niederl. 3"/>
    <n v="1"/>
    <s v="Department"/>
    <s v="Supervisor"/>
    <s v="Non-Mgm."/>
    <s v="ang."/>
    <s v="M"/>
    <d v="2018-10-01T00:00:00"/>
    <m/>
    <s v=""/>
    <n v="1"/>
    <d v="1983-05-09T00:00:00"/>
    <n v="36"/>
    <s v="N"/>
    <n v="30"/>
    <n v="2.5"/>
    <n v="39"/>
    <x v="0"/>
    <n v="1"/>
    <n v="31"/>
    <n v="0"/>
    <n v="2373"/>
    <n v="520.28025000000002"/>
    <n v="0"/>
    <n v="0"/>
    <n v="0"/>
    <n v="0"/>
    <n v="0"/>
    <n v="0"/>
    <n v="0"/>
    <n v="0"/>
    <n v="0"/>
    <n v="0"/>
    <n v="0"/>
    <n v="0"/>
    <n v="26.5"/>
    <n v="0"/>
    <n v="0"/>
    <n v="0"/>
    <n v="0"/>
    <n v="5.9346750000000004"/>
    <n v="0"/>
    <n v="1.9716666666666665"/>
  </r>
  <r>
    <d v="2020-05-01T00:00:00"/>
    <x v="1"/>
    <s v="P"/>
    <s v="Active"/>
    <n v="601"/>
    <x v="600"/>
    <s v="N"/>
    <x v="16"/>
    <n v="1031"/>
    <x v="5"/>
    <s v="Niederl. 5"/>
    <n v="1"/>
    <s v="Department"/>
    <s v="Supervisor"/>
    <s v="Non-Mgm."/>
    <s v="ang."/>
    <s v="M"/>
    <d v="2018-10-15T00:00:00"/>
    <m/>
    <s v=""/>
    <n v="1"/>
    <d v="1963-11-16T00:00:00"/>
    <n v="56"/>
    <s v="J"/>
    <n v="30"/>
    <n v="2.5"/>
    <n v="39"/>
    <x v="0"/>
    <n v="1"/>
    <n v="31"/>
    <n v="0"/>
    <n v="2374"/>
    <n v="520.49950000000001"/>
    <n v="0"/>
    <n v="0"/>
    <n v="0"/>
    <n v="0"/>
    <n v="0"/>
    <n v="0"/>
    <n v="0"/>
    <n v="0"/>
    <n v="0"/>
    <n v="0"/>
    <n v="136.96153846153845"/>
    <n v="108.80833333333335"/>
    <n v="26.5"/>
    <n v="0"/>
    <n v="0"/>
    <n v="0"/>
    <n v="0"/>
    <n v="60.974837788461542"/>
    <n v="0"/>
    <n v="1.9716666666666665"/>
  </r>
  <r>
    <d v="2020-05-01T00:00:00"/>
    <x v="1"/>
    <s v="P"/>
    <s v="Active"/>
    <n v="602"/>
    <x v="601"/>
    <s v="N"/>
    <x v="17"/>
    <n v="1088"/>
    <x v="0"/>
    <s v="Niederl. 3"/>
    <n v="1"/>
    <s v="Department"/>
    <s v="Supervisor"/>
    <s v="Non-Mgm."/>
    <s v="ang."/>
    <s v="M"/>
    <d v="2018-10-01T00:00:00"/>
    <m/>
    <s v=""/>
    <n v="1"/>
    <d v="1990-11-28T00:00:00"/>
    <n v="29"/>
    <s v="N"/>
    <n v="30"/>
    <n v="2.5"/>
    <n v="39"/>
    <x v="0"/>
    <n v="1"/>
    <n v="31"/>
    <n v="0"/>
    <n v="2375"/>
    <n v="520.71875"/>
    <n v="0"/>
    <n v="0"/>
    <n v="0"/>
    <n v="0"/>
    <n v="0"/>
    <n v="0"/>
    <n v="0"/>
    <n v="0"/>
    <n v="0"/>
    <n v="0"/>
    <n v="0"/>
    <n v="0"/>
    <n v="26.5"/>
    <n v="0"/>
    <n v="0"/>
    <n v="0"/>
    <n v="0"/>
    <n v="5.9346750000000004"/>
    <n v="0"/>
    <n v="1.9716666666666665"/>
  </r>
  <r>
    <d v="2020-05-01T00:00:00"/>
    <x v="1"/>
    <s v="P"/>
    <s v="Active"/>
    <n v="603"/>
    <x v="602"/>
    <s v="N"/>
    <x v="5"/>
    <n v="1093"/>
    <x v="0"/>
    <s v="Niederl. 3"/>
    <n v="1"/>
    <s v="Department"/>
    <s v="Supervisor"/>
    <s v="Non-Mgm."/>
    <s v="ang."/>
    <s v="M"/>
    <d v="2018-10-01T00:00:00"/>
    <m/>
    <s v=""/>
    <n v="1"/>
    <d v="1978-09-15T00:00:00"/>
    <n v="41"/>
    <s v="N"/>
    <n v="30"/>
    <n v="2.5"/>
    <n v="39"/>
    <x v="0"/>
    <n v="1"/>
    <n v="31"/>
    <n v="0"/>
    <n v="2376"/>
    <n v="520.93799999999999"/>
    <n v="0"/>
    <n v="0"/>
    <n v="0"/>
    <n v="0"/>
    <n v="0"/>
    <n v="0"/>
    <n v="0"/>
    <n v="0"/>
    <n v="0"/>
    <n v="0"/>
    <n v="0"/>
    <n v="0"/>
    <n v="26.5"/>
    <n v="0"/>
    <n v="0"/>
    <n v="0"/>
    <n v="0"/>
    <n v="5.9346750000000004"/>
    <n v="0"/>
    <n v="1.9716666666666665"/>
  </r>
  <r>
    <d v="2020-05-01T00:00:00"/>
    <x v="1"/>
    <s v="P"/>
    <s v="Active"/>
    <n v="604"/>
    <x v="603"/>
    <s v="N"/>
    <x v="31"/>
    <n v="1063"/>
    <x v="10"/>
    <s v="Niederl. 11"/>
    <n v="1"/>
    <s v="Department"/>
    <s v="Supervisor"/>
    <s v="Non-Mgm."/>
    <s v="ang."/>
    <s v="M"/>
    <d v="2018-10-01T00:00:00"/>
    <m/>
    <s v=""/>
    <n v="1"/>
    <d v="1967-06-09T00:00:00"/>
    <n v="52"/>
    <s v="N"/>
    <n v="30"/>
    <n v="2.5"/>
    <n v="39"/>
    <x v="0"/>
    <n v="1"/>
    <n v="31"/>
    <n v="0"/>
    <n v="2377"/>
    <n v="521.15724999999998"/>
    <n v="0"/>
    <n v="0"/>
    <n v="30"/>
    <n v="0"/>
    <n v="0"/>
    <n v="0"/>
    <n v="0"/>
    <n v="0"/>
    <n v="0"/>
    <n v="0"/>
    <n v="0"/>
    <n v="0"/>
    <n v="26.5"/>
    <n v="0"/>
    <n v="0"/>
    <n v="0"/>
    <n v="0"/>
    <n v="12.653175000000001"/>
    <n v="100.32000000000001"/>
    <n v="1.9716666666666665"/>
  </r>
  <r>
    <d v="2020-05-01T00:00:00"/>
    <x v="1"/>
    <s v="P"/>
    <s v="Active"/>
    <n v="605"/>
    <x v="604"/>
    <s v="N"/>
    <x v="19"/>
    <n v="1083"/>
    <x v="0"/>
    <s v="Niederl. 3"/>
    <n v="1"/>
    <s v="Department"/>
    <s v="Supervisor"/>
    <s v="Non-Mgm."/>
    <s v="ang."/>
    <s v="M"/>
    <d v="2018-10-01T00:00:00"/>
    <m/>
    <s v=""/>
    <n v="1"/>
    <d v="1990-03-19T00:00:00"/>
    <n v="29"/>
    <s v="N"/>
    <n v="30"/>
    <n v="2.5"/>
    <n v="39"/>
    <x v="0"/>
    <n v="1"/>
    <n v="31"/>
    <n v="0"/>
    <n v="2378"/>
    <n v="521.37650000000008"/>
    <n v="0"/>
    <n v="0"/>
    <n v="0"/>
    <n v="0"/>
    <n v="0"/>
    <n v="0"/>
    <n v="0"/>
    <n v="0"/>
    <n v="0"/>
    <n v="0"/>
    <n v="0"/>
    <n v="0"/>
    <n v="26.5"/>
    <n v="0"/>
    <n v="0"/>
    <n v="0"/>
    <n v="0"/>
    <n v="5.9346750000000004"/>
    <n v="0"/>
    <n v="1.9716666666666665"/>
  </r>
  <r>
    <d v="2020-05-01T00:00:00"/>
    <x v="1"/>
    <s v="P"/>
    <s v="Active"/>
    <n v="606"/>
    <x v="605"/>
    <s v="N"/>
    <x v="22"/>
    <n v="1053"/>
    <x v="3"/>
    <s v="Niederl. 8"/>
    <n v="1"/>
    <s v="Department"/>
    <s v="Supervisor"/>
    <s v="Non-Mgm."/>
    <s v="ang."/>
    <s v="M"/>
    <d v="2018-10-01T00:00:00"/>
    <m/>
    <s v=""/>
    <n v="1"/>
    <d v="1987-08-06T00:00:00"/>
    <n v="32"/>
    <s v="J"/>
    <n v="30"/>
    <n v="2.5"/>
    <n v="39"/>
    <x v="0"/>
    <n v="1"/>
    <n v="31"/>
    <n v="0"/>
    <n v="2379"/>
    <n v="521.59574999999995"/>
    <n v="0"/>
    <n v="0"/>
    <n v="0"/>
    <n v="0"/>
    <n v="0"/>
    <n v="0"/>
    <n v="0"/>
    <n v="0"/>
    <n v="0"/>
    <n v="0"/>
    <n v="137.25"/>
    <n v="109.03750000000001"/>
    <n v="26.5"/>
    <n v="0"/>
    <n v="0"/>
    <n v="0"/>
    <n v="0"/>
    <n v="61.090760625000009"/>
    <n v="0"/>
    <n v="1.9716666666666665"/>
  </r>
  <r>
    <d v="2020-05-01T00:00:00"/>
    <x v="1"/>
    <s v="P"/>
    <s v="Active"/>
    <n v="607"/>
    <x v="606"/>
    <s v="N"/>
    <x v="22"/>
    <n v="1029"/>
    <x v="6"/>
    <s v="Niederl. 10"/>
    <n v="1"/>
    <s v="Department"/>
    <s v="Supervisor"/>
    <s v="Non-Mgm."/>
    <s v="ang."/>
    <s v="M"/>
    <d v="2018-11-01T00:00:00"/>
    <m/>
    <s v=""/>
    <n v="1"/>
    <d v="1990-01-18T00:00:00"/>
    <n v="29"/>
    <s v="J"/>
    <n v="30"/>
    <n v="2.5"/>
    <n v="39"/>
    <x v="0"/>
    <n v="1"/>
    <n v="31"/>
    <n v="0"/>
    <n v="2380"/>
    <n v="521.81500000000005"/>
    <n v="0"/>
    <n v="0"/>
    <n v="0"/>
    <n v="0"/>
    <n v="0"/>
    <n v="0"/>
    <n v="0"/>
    <n v="0"/>
    <n v="0"/>
    <n v="0"/>
    <n v="137.30769230769232"/>
    <n v="109.08333333333334"/>
    <n v="26.5"/>
    <n v="0"/>
    <n v="0"/>
    <n v="0"/>
    <n v="0"/>
    <n v="61.113945192307696"/>
    <n v="0"/>
    <n v="1.9716666666666665"/>
  </r>
  <r>
    <d v="2020-05-01T00:00:00"/>
    <x v="1"/>
    <s v="P"/>
    <s v="Active"/>
    <n v="608"/>
    <x v="607"/>
    <s v="N"/>
    <x v="22"/>
    <n v="1053"/>
    <x v="3"/>
    <s v="Niederl. 8"/>
    <n v="1"/>
    <s v="Department"/>
    <s v="Supervisor"/>
    <s v="Non-Mgm."/>
    <s v="ang."/>
    <s v="M"/>
    <d v="2018-11-01T00:00:00"/>
    <m/>
    <s v=""/>
    <n v="1"/>
    <d v="1992-04-16T00:00:00"/>
    <n v="27"/>
    <s v="J"/>
    <n v="30"/>
    <n v="2.5"/>
    <n v="39"/>
    <x v="0"/>
    <n v="1"/>
    <n v="31"/>
    <n v="0"/>
    <n v="2381"/>
    <n v="522.03425000000004"/>
    <n v="0"/>
    <n v="0"/>
    <n v="0"/>
    <n v="0"/>
    <n v="0"/>
    <n v="0"/>
    <n v="0"/>
    <n v="0"/>
    <n v="0"/>
    <n v="0"/>
    <n v="137.36538461538461"/>
    <n v="109.12916666666668"/>
    <n v="26.5"/>
    <n v="0"/>
    <n v="0"/>
    <n v="0"/>
    <n v="0"/>
    <n v="61.137129759615391"/>
    <n v="0"/>
    <n v="1.9716666666666665"/>
  </r>
  <r>
    <d v="2020-05-01T00:00:00"/>
    <x v="1"/>
    <s v="P"/>
    <s v="Active"/>
    <n v="609"/>
    <x v="608"/>
    <s v="N"/>
    <x v="20"/>
    <n v="1065"/>
    <x v="10"/>
    <s v="Niederl. 11"/>
    <n v="1"/>
    <s v="Department"/>
    <s v="Supervisor"/>
    <s v="Non-Mgm."/>
    <s v="ang."/>
    <s v="M"/>
    <d v="2018-12-01T00:00:00"/>
    <m/>
    <s v=""/>
    <n v="1"/>
    <d v="1980-09-11T00:00:00"/>
    <n v="39"/>
    <s v="N"/>
    <n v="30"/>
    <n v="2.5"/>
    <n v="39"/>
    <x v="0"/>
    <n v="1"/>
    <n v="31"/>
    <n v="0"/>
    <n v="2382"/>
    <n v="522.25350000000003"/>
    <n v="0"/>
    <n v="0"/>
    <n v="0"/>
    <n v="0"/>
    <n v="0"/>
    <n v="0"/>
    <n v="0"/>
    <n v="0"/>
    <n v="0"/>
    <n v="0"/>
    <n v="0"/>
    <n v="0"/>
    <n v="26.5"/>
    <n v="0"/>
    <n v="0"/>
    <n v="0"/>
    <n v="0"/>
    <n v="5.9346750000000004"/>
    <n v="0"/>
    <n v="1.9716666666666665"/>
  </r>
  <r>
    <d v="2020-05-01T00:00:00"/>
    <x v="1"/>
    <s v="P"/>
    <s v="Active"/>
    <n v="610"/>
    <x v="609"/>
    <s v="N"/>
    <x v="29"/>
    <n v="1079"/>
    <x v="0"/>
    <s v="Niederl. 3"/>
    <n v="1"/>
    <s v="Department"/>
    <s v="Supervisor"/>
    <s v="Non-Mgm."/>
    <s v="ang."/>
    <s v="W"/>
    <d v="2018-11-01T00:00:00"/>
    <m/>
    <s v=""/>
    <n v="1"/>
    <d v="1971-05-25T00:00:00"/>
    <n v="48"/>
    <s v="N"/>
    <n v="18"/>
    <n v="1.5"/>
    <n v="24"/>
    <x v="0"/>
    <n v="0.61538461538461542"/>
    <n v="31"/>
    <n v="0"/>
    <n v="2383"/>
    <n v="522.47275000000002"/>
    <n v="0"/>
    <n v="0"/>
    <n v="0"/>
    <n v="0"/>
    <n v="0"/>
    <n v="0"/>
    <n v="0"/>
    <n v="0"/>
    <n v="0"/>
    <n v="0"/>
    <n v="0"/>
    <n v="0"/>
    <n v="26.5"/>
    <n v="0"/>
    <n v="0"/>
    <n v="0"/>
    <n v="0"/>
    <n v="5.9346750000000004"/>
    <n v="0"/>
    <n v="1.9716666666666665"/>
  </r>
  <r>
    <d v="2020-05-01T00:00:00"/>
    <x v="1"/>
    <s v="P"/>
    <s v="Active"/>
    <n v="611"/>
    <x v="610"/>
    <s v="N"/>
    <x v="36"/>
    <n v="1054"/>
    <x v="8"/>
    <s v="Niederl. 2"/>
    <n v="1"/>
    <s v="Department"/>
    <s v="Supervisor"/>
    <s v="Non-Mgm."/>
    <s v="ang."/>
    <s v="W"/>
    <d v="2018-11-01T00:00:00"/>
    <m/>
    <s v=""/>
    <n v="1"/>
    <d v="1972-10-02T00:00:00"/>
    <n v="47"/>
    <s v="N"/>
    <n v="24"/>
    <n v="2"/>
    <n v="20"/>
    <x v="0"/>
    <n v="0.51282051282051277"/>
    <n v="31"/>
    <n v="0"/>
    <n v="2384"/>
    <n v="522.69200000000001"/>
    <n v="0"/>
    <n v="0"/>
    <n v="0"/>
    <n v="0"/>
    <n v="0"/>
    <n v="0"/>
    <n v="0"/>
    <n v="0"/>
    <n v="0"/>
    <n v="0"/>
    <n v="0"/>
    <n v="0"/>
    <n v="26.5"/>
    <n v="0"/>
    <n v="0"/>
    <n v="0"/>
    <n v="0"/>
    <n v="5.9346750000000004"/>
    <n v="0"/>
    <n v="1.9716666666666665"/>
  </r>
  <r>
    <d v="2020-05-01T00:00:00"/>
    <x v="1"/>
    <s v="P"/>
    <s v="Active"/>
    <n v="612"/>
    <x v="611"/>
    <s v="N"/>
    <x v="22"/>
    <n v="1023"/>
    <x v="7"/>
    <s v="Niederl. 9"/>
    <n v="1"/>
    <s v="Department"/>
    <s v="Supervisor"/>
    <s v="Non-Mgm."/>
    <s v="ang."/>
    <s v="M"/>
    <d v="2018-11-01T00:00:00"/>
    <m/>
    <s v=""/>
    <n v="1"/>
    <d v="1980-04-06T00:00:00"/>
    <n v="39"/>
    <s v="J"/>
    <n v="30"/>
    <n v="2.5"/>
    <n v="39"/>
    <x v="0"/>
    <n v="1"/>
    <n v="31"/>
    <n v="0"/>
    <n v="2385"/>
    <n v="522.91125"/>
    <n v="0"/>
    <n v="0"/>
    <n v="0"/>
    <n v="0"/>
    <n v="0"/>
    <n v="0"/>
    <n v="0"/>
    <n v="0"/>
    <n v="0"/>
    <n v="0"/>
    <n v="137.59615384615384"/>
    <n v="109.31250000000001"/>
    <n v="26.5"/>
    <n v="0"/>
    <n v="0"/>
    <n v="0"/>
    <n v="0"/>
    <n v="61.229868028846163"/>
    <n v="0"/>
    <n v="1.9716666666666665"/>
  </r>
  <r>
    <d v="2020-05-01T00:00:00"/>
    <x v="1"/>
    <s v="P"/>
    <s v="Active"/>
    <n v="613"/>
    <x v="612"/>
    <s v="N"/>
    <x v="50"/>
    <n v="1069"/>
    <x v="0"/>
    <s v="Niederl. 3"/>
    <n v="1"/>
    <s v="Department"/>
    <s v="Supervisor"/>
    <s v="Non-Mgm."/>
    <s v="ang."/>
    <s v="M"/>
    <d v="2018-11-01T00:00:00"/>
    <m/>
    <s v=""/>
    <n v="1"/>
    <d v="1987-08-03T00:00:00"/>
    <n v="32"/>
    <s v="N"/>
    <n v="30"/>
    <n v="2.5"/>
    <n v="39"/>
    <x v="0"/>
    <n v="1"/>
    <n v="31"/>
    <n v="0"/>
    <n v="2386"/>
    <n v="523.13049999999998"/>
    <n v="0"/>
    <n v="0"/>
    <n v="0"/>
    <n v="0"/>
    <n v="0"/>
    <n v="0"/>
    <n v="0"/>
    <n v="0"/>
    <n v="0"/>
    <n v="0"/>
    <n v="0"/>
    <n v="0"/>
    <n v="26.5"/>
    <n v="0"/>
    <n v="0"/>
    <n v="0"/>
    <n v="0"/>
    <n v="5.9346750000000004"/>
    <n v="0"/>
    <n v="1.9716666666666665"/>
  </r>
  <r>
    <d v="2020-05-01T00:00:00"/>
    <x v="1"/>
    <s v="P"/>
    <s v="Active"/>
    <n v="614"/>
    <x v="613"/>
    <s v="N"/>
    <x v="36"/>
    <n v="1054"/>
    <x v="8"/>
    <s v="Niederl. 2"/>
    <n v="1"/>
    <s v="Department"/>
    <s v="Supervisor"/>
    <s v="Non-Mgm."/>
    <s v="ang."/>
    <s v="M"/>
    <d v="2018-11-01T00:00:00"/>
    <m/>
    <s v=""/>
    <n v="1"/>
    <d v="1996-03-17T00:00:00"/>
    <n v="23"/>
    <s v="N"/>
    <n v="30"/>
    <n v="2.5"/>
    <n v="39"/>
    <x v="0"/>
    <n v="1"/>
    <n v="31"/>
    <n v="0"/>
    <n v="2387"/>
    <n v="523.34975000000009"/>
    <n v="0"/>
    <n v="0"/>
    <n v="0"/>
    <n v="0"/>
    <n v="0"/>
    <n v="0"/>
    <n v="0"/>
    <n v="0"/>
    <n v="0"/>
    <n v="0"/>
    <n v="0"/>
    <n v="0"/>
    <n v="26.5"/>
    <n v="0"/>
    <n v="0"/>
    <n v="0"/>
    <n v="0"/>
    <n v="5.9346750000000004"/>
    <n v="0"/>
    <n v="1.9716666666666665"/>
  </r>
  <r>
    <d v="2020-05-01T00:00:00"/>
    <x v="1"/>
    <s v="P"/>
    <s v="Active"/>
    <n v="615"/>
    <x v="614"/>
    <s v="N"/>
    <x v="36"/>
    <n v="1054"/>
    <x v="8"/>
    <s v="Niederl. 2"/>
    <n v="1"/>
    <s v="Department"/>
    <s v="Supervisor"/>
    <s v="Non-Mgm."/>
    <s v="ang."/>
    <s v="W"/>
    <d v="2018-11-01T00:00:00"/>
    <m/>
    <s v=""/>
    <n v="1"/>
    <d v="1977-05-26T00:00:00"/>
    <n v="42"/>
    <s v="N"/>
    <n v="30"/>
    <n v="2.5"/>
    <n v="25"/>
    <x v="0"/>
    <n v="0.64102564102564108"/>
    <n v="31"/>
    <n v="0"/>
    <n v="2388"/>
    <n v="523.56899999999996"/>
    <n v="0"/>
    <n v="0"/>
    <n v="0"/>
    <n v="0"/>
    <n v="0"/>
    <n v="0"/>
    <n v="0"/>
    <n v="0"/>
    <n v="0"/>
    <n v="0"/>
    <n v="0"/>
    <n v="0"/>
    <n v="26.5"/>
    <n v="0"/>
    <n v="0"/>
    <n v="0"/>
    <n v="0"/>
    <n v="5.9346750000000004"/>
    <n v="0"/>
    <n v="1.9716666666666665"/>
  </r>
  <r>
    <d v="2020-05-01T00:00:00"/>
    <x v="1"/>
    <s v="P"/>
    <s v="Active"/>
    <n v="616"/>
    <x v="615"/>
    <s v="N"/>
    <x v="46"/>
    <n v="1008"/>
    <x v="1"/>
    <s v="Niederl. 1"/>
    <n v="1"/>
    <s v="Department"/>
    <s v="Supervisor"/>
    <s v="Manager"/>
    <s v="ang."/>
    <s v="M"/>
    <d v="2018-11-01T00:00:00"/>
    <m/>
    <s v=""/>
    <n v="1"/>
    <d v="1962-04-05T00:00:00"/>
    <n v="57"/>
    <s v="N"/>
    <n v="30"/>
    <n v="2.5"/>
    <n v="39"/>
    <x v="0"/>
    <n v="1"/>
    <n v="31"/>
    <n v="0"/>
    <n v="2389"/>
    <n v="523.78825000000006"/>
    <n v="0"/>
    <n v="0"/>
    <n v="0"/>
    <n v="0"/>
    <n v="0"/>
    <n v="0"/>
    <n v="0"/>
    <n v="0"/>
    <n v="0"/>
    <n v="0"/>
    <n v="0"/>
    <n v="0"/>
    <n v="26.5"/>
    <n v="0"/>
    <n v="0"/>
    <n v="0"/>
    <n v="0"/>
    <n v="5.9346750000000004"/>
    <n v="0"/>
    <n v="1.9716666666666665"/>
  </r>
  <r>
    <d v="2020-05-01T00:00:00"/>
    <x v="1"/>
    <s v="P"/>
    <s v="Active"/>
    <n v="617"/>
    <x v="616"/>
    <s v="N"/>
    <x v="13"/>
    <n v="1061"/>
    <x v="11"/>
    <s v="Niederl. 12"/>
    <n v="1"/>
    <s v="Department"/>
    <s v="Supervisor"/>
    <s v="Non-Mgm."/>
    <s v="ang."/>
    <s v="M"/>
    <d v="2018-12-01T00:00:00"/>
    <m/>
    <s v=""/>
    <n v="1"/>
    <d v="1982-01-07T00:00:00"/>
    <n v="38"/>
    <s v="N"/>
    <n v="30"/>
    <n v="2.5"/>
    <n v="39"/>
    <x v="0"/>
    <n v="1"/>
    <n v="31"/>
    <n v="0"/>
    <n v="2390"/>
    <n v="524.00750000000005"/>
    <n v="0"/>
    <n v="0"/>
    <n v="0"/>
    <n v="0"/>
    <n v="0"/>
    <n v="0"/>
    <n v="0"/>
    <n v="0"/>
    <n v="0"/>
    <n v="0"/>
    <n v="0"/>
    <n v="0"/>
    <n v="26.5"/>
    <n v="0"/>
    <n v="0"/>
    <n v="0"/>
    <n v="0"/>
    <n v="5.9346750000000004"/>
    <n v="0"/>
    <n v="1.9716666666666665"/>
  </r>
  <r>
    <d v="2020-05-01T00:00:00"/>
    <x v="1"/>
    <s v="P"/>
    <s v="Active"/>
    <n v="618"/>
    <x v="617"/>
    <s v="Y"/>
    <x v="20"/>
    <n v="1021"/>
    <x v="7"/>
    <s v="Niederl. 9"/>
    <n v="0.5"/>
    <s v="Department"/>
    <s v="Supervisor"/>
    <s v="Non-Mgm."/>
    <s v="ang."/>
    <s v="W"/>
    <d v="2018-12-01T00:00:00"/>
    <m/>
    <s v=""/>
    <n v="1"/>
    <d v="1960-08-01T00:00:00"/>
    <n v="59"/>
    <s v="N"/>
    <n v="30"/>
    <n v="2.5"/>
    <n v="39"/>
    <x v="0"/>
    <n v="0.5"/>
    <n v="31"/>
    <n v="0"/>
    <n v="2391"/>
    <n v="524.22675000000004"/>
    <n v="0"/>
    <n v="0"/>
    <n v="0"/>
    <n v="0"/>
    <n v="0"/>
    <n v="0"/>
    <n v="0"/>
    <n v="0"/>
    <n v="0"/>
    <n v="0"/>
    <n v="0"/>
    <n v="0"/>
    <n v="13.25"/>
    <n v="0"/>
    <n v="0"/>
    <n v="0"/>
    <n v="0"/>
    <n v="2.9673375000000002"/>
    <n v="0"/>
    <n v="0.98583333333333323"/>
  </r>
  <r>
    <d v="2020-05-01T00:00:00"/>
    <x v="1"/>
    <s v="P"/>
    <s v="Active"/>
    <n v="618"/>
    <x v="617"/>
    <s v="Y"/>
    <x v="20"/>
    <n v="1027"/>
    <x v="6"/>
    <s v="Niederl. 10"/>
    <n v="0.5"/>
    <s v="Department"/>
    <s v="Supervisor"/>
    <s v="Non-Mgm."/>
    <s v="ang."/>
    <s v="W"/>
    <d v="2018-12-01T00:00:00"/>
    <m/>
    <s v=""/>
    <n v="1"/>
    <d v="1960-08-01T00:00:00"/>
    <n v="59"/>
    <s v="N"/>
    <n v="30"/>
    <n v="2.5"/>
    <n v="39"/>
    <x v="0"/>
    <n v="0.5"/>
    <n v="31"/>
    <n v="0"/>
    <n v="2392"/>
    <n v="524.44600000000003"/>
    <n v="0"/>
    <n v="0"/>
    <n v="0"/>
    <n v="0"/>
    <n v="0"/>
    <n v="0"/>
    <n v="0"/>
    <n v="0"/>
    <n v="0"/>
    <n v="0"/>
    <n v="0"/>
    <n v="0"/>
    <n v="13.25"/>
    <n v="0"/>
    <n v="0"/>
    <n v="0"/>
    <n v="0"/>
    <n v="2.9673375000000002"/>
    <n v="0"/>
    <n v="0.98583333333333323"/>
  </r>
  <r>
    <d v="2020-05-01T00:00:00"/>
    <x v="1"/>
    <s v="P"/>
    <s v="Active"/>
    <n v="619"/>
    <x v="618"/>
    <s v="N"/>
    <x v="31"/>
    <n v="1046"/>
    <x v="9"/>
    <s v="Niederl. 4"/>
    <n v="1"/>
    <s v="Department"/>
    <s v="Supervisor"/>
    <s v="Non-Mgm."/>
    <s v="ang."/>
    <s v="M"/>
    <d v="2018-12-01T00:00:00"/>
    <m/>
    <s v=""/>
    <n v="1"/>
    <d v="1980-10-10T00:00:00"/>
    <n v="39"/>
    <s v="J"/>
    <n v="30"/>
    <n v="2.5"/>
    <n v="39"/>
    <x v="0"/>
    <n v="1"/>
    <n v="31"/>
    <n v="0"/>
    <n v="2393"/>
    <n v="524.66525000000001"/>
    <n v="0"/>
    <n v="0"/>
    <n v="30"/>
    <n v="0"/>
    <n v="9.0299999999999994"/>
    <n v="1783.75"/>
    <n v="0"/>
    <n v="0"/>
    <n v="0"/>
    <n v="0"/>
    <n v="138.05769230769229"/>
    <n v="109.67916666666667"/>
    <n v="26.5"/>
    <n v="0"/>
    <n v="0"/>
    <n v="0"/>
    <n v="0"/>
    <n v="469.62692556730769"/>
    <n v="78.09"/>
    <n v="1.9716666666666665"/>
  </r>
  <r>
    <d v="2020-05-01T00:00:00"/>
    <x v="1"/>
    <s v="P"/>
    <s v="Active"/>
    <n v="620"/>
    <x v="619"/>
    <s v="N"/>
    <x v="22"/>
    <n v="1047"/>
    <x v="9"/>
    <s v="Niederl. 4"/>
    <n v="1"/>
    <s v="Department"/>
    <s v="Supervisor"/>
    <s v="Non-Mgm."/>
    <s v="ang."/>
    <s v="M"/>
    <d v="2018-12-01T00:00:00"/>
    <m/>
    <s v=""/>
    <n v="1"/>
    <d v="1991-09-26T00:00:00"/>
    <n v="28"/>
    <s v="J"/>
    <n v="30"/>
    <n v="2.5"/>
    <n v="39"/>
    <x v="0"/>
    <n v="1"/>
    <n v="31"/>
    <n v="0"/>
    <n v="2394"/>
    <n v="524.8845"/>
    <n v="0"/>
    <n v="0"/>
    <n v="0"/>
    <n v="0"/>
    <n v="0"/>
    <n v="0"/>
    <n v="0"/>
    <n v="0"/>
    <n v="0"/>
    <n v="0"/>
    <n v="138.11538461538461"/>
    <n v="109.72500000000001"/>
    <n v="26.5"/>
    <n v="0"/>
    <n v="0"/>
    <n v="0"/>
    <n v="0"/>
    <n v="61.438529134615386"/>
    <n v="0"/>
    <n v="1.9716666666666665"/>
  </r>
  <r>
    <d v="2020-05-01T00:00:00"/>
    <x v="1"/>
    <s v="P"/>
    <s v="Active"/>
    <n v="621"/>
    <x v="620"/>
    <s v="N"/>
    <x v="22"/>
    <n v="1047"/>
    <x v="9"/>
    <s v="Niederl. 4"/>
    <n v="1"/>
    <s v="Department"/>
    <s v="Supervisor"/>
    <s v="Non-Mgm."/>
    <s v="ang."/>
    <s v="M"/>
    <d v="2018-12-01T00:00:00"/>
    <m/>
    <s v=""/>
    <n v="1"/>
    <d v="1979-05-29T00:00:00"/>
    <n v="40"/>
    <s v="J"/>
    <n v="30"/>
    <n v="2.5"/>
    <n v="39"/>
    <x v="0"/>
    <n v="1"/>
    <n v="31"/>
    <n v="0"/>
    <n v="2395"/>
    <n v="525.10374999999999"/>
    <n v="0"/>
    <n v="0"/>
    <n v="0"/>
    <n v="0"/>
    <n v="0"/>
    <n v="0"/>
    <n v="0"/>
    <n v="0"/>
    <n v="0"/>
    <n v="0"/>
    <n v="138.17307692307693"/>
    <n v="109.77083333333334"/>
    <n v="26.5"/>
    <n v="0"/>
    <n v="0"/>
    <n v="0"/>
    <n v="0"/>
    <n v="61.461713701923081"/>
    <n v="0"/>
    <n v="1.9716666666666665"/>
  </r>
  <r>
    <d v="2020-05-01T00:00:00"/>
    <x v="1"/>
    <s v="P"/>
    <s v="Active"/>
    <n v="622"/>
    <x v="621"/>
    <s v="N"/>
    <x v="20"/>
    <n v="1033"/>
    <x v="5"/>
    <s v="Niederl. 5"/>
    <n v="1"/>
    <s v="Department"/>
    <s v="Supervisor"/>
    <s v="Non-Mgm."/>
    <s v="ang."/>
    <s v="M"/>
    <d v="2018-12-01T00:00:00"/>
    <d v="2020-11-30T00:00:00"/>
    <s v=""/>
    <n v="1"/>
    <d v="1977-09-30T00:00:00"/>
    <n v="42"/>
    <s v="J"/>
    <n v="30"/>
    <n v="2.5"/>
    <n v="39"/>
    <x v="0"/>
    <n v="1"/>
    <n v="31"/>
    <n v="0"/>
    <n v="2396"/>
    <n v="525.32300000000009"/>
    <n v="0"/>
    <n v="0"/>
    <n v="0"/>
    <n v="0"/>
    <n v="0"/>
    <n v="0"/>
    <n v="0"/>
    <n v="0"/>
    <n v="0"/>
    <n v="0"/>
    <n v="138.23076923076923"/>
    <n v="109.81666666666668"/>
    <n v="26.5"/>
    <n v="0"/>
    <n v="0"/>
    <n v="0"/>
    <n v="0"/>
    <n v="61.484898269230769"/>
    <n v="0"/>
    <n v="0"/>
  </r>
  <r>
    <d v="2020-05-01T00:00:00"/>
    <x v="1"/>
    <s v="P"/>
    <s v="Active"/>
    <n v="623"/>
    <x v="622"/>
    <s v="N"/>
    <x v="16"/>
    <n v="1056"/>
    <x v="2"/>
    <s v="Niederl. 7"/>
    <n v="1"/>
    <s v="Department"/>
    <s v="Supervisor"/>
    <s v="Non-Mgm."/>
    <s v="ang."/>
    <s v="M"/>
    <d v="2019-01-01T00:00:00"/>
    <m/>
    <s v=""/>
    <n v="1"/>
    <d v="1979-02-17T00:00:00"/>
    <n v="40"/>
    <s v="N"/>
    <n v="30"/>
    <n v="2.5"/>
    <n v="39"/>
    <x v="0"/>
    <n v="1"/>
    <n v="31"/>
    <n v="0"/>
    <n v="2397"/>
    <n v="525.54224999999997"/>
    <n v="0"/>
    <n v="0"/>
    <n v="0"/>
    <n v="0"/>
    <n v="0"/>
    <n v="0"/>
    <n v="0"/>
    <n v="0"/>
    <n v="0"/>
    <n v="0"/>
    <n v="0"/>
    <n v="0"/>
    <n v="26.5"/>
    <n v="0"/>
    <n v="0"/>
    <n v="0"/>
    <n v="0"/>
    <n v="5.9346750000000004"/>
    <n v="80.56"/>
    <n v="0"/>
  </r>
  <r>
    <d v="2020-05-01T00:00:00"/>
    <x v="1"/>
    <s v="P"/>
    <s v="Active"/>
    <n v="624"/>
    <x v="623"/>
    <s v="N"/>
    <x v="22"/>
    <n v="1023"/>
    <x v="7"/>
    <s v="Niederl. 9"/>
    <n v="1"/>
    <s v="Department"/>
    <s v="Supervisor"/>
    <s v="Non-Mgm."/>
    <s v="ang."/>
    <s v="M"/>
    <d v="2019-01-01T00:00:00"/>
    <m/>
    <s v=""/>
    <n v="1"/>
    <d v="1981-03-01T00:00:00"/>
    <n v="38"/>
    <s v="J"/>
    <n v="30"/>
    <n v="2.5"/>
    <n v="39"/>
    <x v="0"/>
    <n v="1"/>
    <n v="31"/>
    <n v="0"/>
    <n v="2398"/>
    <n v="525.76150000000007"/>
    <n v="0"/>
    <n v="0"/>
    <n v="0"/>
    <n v="0"/>
    <n v="0"/>
    <n v="0"/>
    <n v="0"/>
    <n v="0"/>
    <n v="0"/>
    <n v="0"/>
    <n v="138.34615384615384"/>
    <n v="109.90833333333335"/>
    <n v="26.5"/>
    <n v="0"/>
    <n v="0"/>
    <n v="0"/>
    <n v="0"/>
    <n v="61.531267403846158"/>
    <n v="0"/>
    <n v="0"/>
  </r>
  <r>
    <d v="2020-05-01T00:00:00"/>
    <x v="1"/>
    <s v="P"/>
    <s v="Active"/>
    <n v="625"/>
    <x v="624"/>
    <s v="Y"/>
    <x v="16"/>
    <n v="1019"/>
    <x v="7"/>
    <s v="Niederl. 9"/>
    <n v="0.5"/>
    <s v="Department"/>
    <s v="Supervisor"/>
    <s v="Non-Mgm."/>
    <s v="ang."/>
    <s v="M"/>
    <d v="2019-01-01T00:00:00"/>
    <m/>
    <s v=""/>
    <n v="1"/>
    <d v="1972-06-30T00:00:00"/>
    <n v="47"/>
    <s v="N"/>
    <n v="30"/>
    <n v="2.5"/>
    <n v="39"/>
    <x v="0"/>
    <n v="0.5"/>
    <n v="31"/>
    <n v="0"/>
    <n v="2399"/>
    <n v="525.98074999999994"/>
    <n v="0"/>
    <n v="0"/>
    <n v="0"/>
    <n v="0"/>
    <n v="0"/>
    <n v="0"/>
    <n v="0"/>
    <n v="0"/>
    <n v="0"/>
    <n v="0"/>
    <n v="0"/>
    <n v="0"/>
    <n v="13.25"/>
    <n v="0"/>
    <n v="0"/>
    <n v="0"/>
    <n v="0"/>
    <n v="2.9673375000000002"/>
    <n v="0"/>
    <n v="0"/>
  </r>
  <r>
    <d v="2020-05-01T00:00:00"/>
    <x v="1"/>
    <s v="P"/>
    <s v="Active"/>
    <n v="625"/>
    <x v="624"/>
    <s v="Y"/>
    <x v="16"/>
    <n v="1025"/>
    <x v="6"/>
    <s v="Niederl. 10"/>
    <n v="0.5"/>
    <s v="Department"/>
    <s v="Supervisor"/>
    <s v="Non-Mgm."/>
    <s v="ang."/>
    <s v="M"/>
    <d v="2019-01-01T00:00:00"/>
    <m/>
    <s v=""/>
    <n v="1"/>
    <d v="1972-06-30T00:00:00"/>
    <n v="47"/>
    <s v="N"/>
    <n v="30"/>
    <n v="2.5"/>
    <n v="39"/>
    <x v="0"/>
    <n v="0.5"/>
    <n v="31"/>
    <n v="0"/>
    <n v="2400"/>
    <n v="526.20000000000005"/>
    <n v="0"/>
    <n v="0"/>
    <n v="0"/>
    <n v="0"/>
    <n v="0"/>
    <n v="0"/>
    <n v="0"/>
    <n v="0"/>
    <n v="0"/>
    <n v="0"/>
    <n v="0"/>
    <n v="0"/>
    <n v="13.25"/>
    <n v="0"/>
    <n v="0"/>
    <n v="0"/>
    <n v="0"/>
    <n v="2.9673375000000002"/>
    <n v="0"/>
    <n v="0"/>
  </r>
  <r>
    <d v="2020-05-01T00:00:00"/>
    <x v="1"/>
    <s v="P"/>
    <s v="Active"/>
    <n v="626"/>
    <x v="625"/>
    <s v="N"/>
    <x v="22"/>
    <n v="1060"/>
    <x v="2"/>
    <s v="Niederl. 7"/>
    <n v="1"/>
    <s v="Department"/>
    <s v="Supervisor"/>
    <s v="Non-Mgm."/>
    <s v="ang."/>
    <s v="M"/>
    <d v="2019-02-01T00:00:00"/>
    <m/>
    <s v=""/>
    <n v="0"/>
    <d v="1972-06-20T00:00:00"/>
    <n v="47"/>
    <s v="J"/>
    <n v="30"/>
    <n v="2.5"/>
    <n v="39"/>
    <x v="0"/>
    <n v="1"/>
    <n v="31"/>
    <n v="0"/>
    <n v="2401"/>
    <n v="526.41925000000003"/>
    <n v="0"/>
    <n v="0"/>
    <n v="0"/>
    <n v="0"/>
    <n v="0"/>
    <n v="0"/>
    <n v="0"/>
    <n v="0"/>
    <n v="0"/>
    <n v="0"/>
    <n v="138.51923076923077"/>
    <n v="110.04583333333335"/>
    <n v="26.5"/>
    <n v="0"/>
    <n v="0"/>
    <n v="0"/>
    <n v="0"/>
    <n v="61.600821105769235"/>
    <n v="0"/>
    <n v="0"/>
  </r>
  <r>
    <d v="2020-05-01T00:00:00"/>
    <x v="1"/>
    <s v="P"/>
    <s v="Active"/>
    <n v="627"/>
    <x v="626"/>
    <s v="N"/>
    <x v="22"/>
    <n v="1060"/>
    <x v="2"/>
    <s v="Niederl. 7"/>
    <n v="1"/>
    <s v="Department"/>
    <s v="Supervisor"/>
    <s v="Non-Mgm."/>
    <s v="ang."/>
    <s v="M"/>
    <d v="2019-01-15T00:00:00"/>
    <m/>
    <s v=""/>
    <n v="1"/>
    <d v="1976-10-29T00:00:00"/>
    <n v="43"/>
    <s v="J"/>
    <n v="30"/>
    <n v="2.5"/>
    <n v="39"/>
    <x v="0"/>
    <n v="1"/>
    <n v="31"/>
    <n v="0"/>
    <n v="2402"/>
    <n v="526.63850000000002"/>
    <n v="0"/>
    <n v="0"/>
    <n v="0"/>
    <n v="0"/>
    <n v="0"/>
    <n v="0"/>
    <n v="0"/>
    <n v="0"/>
    <n v="0"/>
    <n v="0"/>
    <n v="138.57692307692307"/>
    <n v="110.09166666666667"/>
    <n v="26.5"/>
    <n v="0"/>
    <n v="0"/>
    <n v="0"/>
    <n v="0"/>
    <n v="61.624005673076923"/>
    <n v="0"/>
    <n v="0"/>
  </r>
  <r>
    <d v="2020-05-01T00:00:00"/>
    <x v="1"/>
    <s v="P"/>
    <s v="Active"/>
    <n v="628"/>
    <x v="627"/>
    <s v="N"/>
    <x v="38"/>
    <n v="1074"/>
    <x v="0"/>
    <s v="Niederl. 3"/>
    <n v="1"/>
    <s v="Department"/>
    <s v="Supervisor"/>
    <s v="Non-Mgm."/>
    <s v="ang."/>
    <s v="M"/>
    <d v="2019-01-01T00:00:00"/>
    <m/>
    <s v=""/>
    <n v="1"/>
    <d v="1989-08-13T00:00:00"/>
    <n v="30"/>
    <s v="N"/>
    <n v="30"/>
    <n v="2.5"/>
    <n v="39"/>
    <x v="0"/>
    <n v="1"/>
    <n v="31"/>
    <n v="0"/>
    <n v="2403"/>
    <n v="526.85775000000001"/>
    <n v="0"/>
    <n v="0"/>
    <n v="0"/>
    <n v="0"/>
    <n v="0"/>
    <n v="0"/>
    <n v="0"/>
    <n v="0"/>
    <n v="0"/>
    <n v="0"/>
    <n v="0"/>
    <n v="0"/>
    <n v="26.5"/>
    <n v="0"/>
    <n v="0"/>
    <n v="0"/>
    <n v="0"/>
    <n v="5.9346750000000004"/>
    <n v="0"/>
    <n v="0"/>
  </r>
  <r>
    <d v="2020-05-01T00:00:00"/>
    <x v="1"/>
    <s v="P"/>
    <s v="Active"/>
    <n v="629"/>
    <x v="628"/>
    <s v="N"/>
    <x v="5"/>
    <n v="1093"/>
    <x v="0"/>
    <s v="Niederl. 3"/>
    <n v="1"/>
    <s v="Department"/>
    <s v="Supervisor"/>
    <s v="Manager"/>
    <s v="ang."/>
    <s v="M"/>
    <d v="2019-01-01T00:00:00"/>
    <m/>
    <s v=""/>
    <n v="1"/>
    <d v="1977-04-20T00:00:00"/>
    <n v="42"/>
    <s v="N"/>
    <n v="30"/>
    <n v="2.5"/>
    <n v="39"/>
    <x v="0"/>
    <n v="1"/>
    <n v="31"/>
    <n v="0"/>
    <n v="2404"/>
    <n v="527.077"/>
    <n v="0"/>
    <n v="0"/>
    <n v="0"/>
    <n v="0"/>
    <n v="0"/>
    <n v="0"/>
    <n v="0"/>
    <n v="0"/>
    <n v="0"/>
    <n v="0"/>
    <n v="0"/>
    <n v="0"/>
    <n v="26.5"/>
    <n v="0"/>
    <n v="0"/>
    <n v="0"/>
    <n v="0"/>
    <n v="5.9346750000000004"/>
    <n v="0"/>
    <n v="0"/>
  </r>
  <r>
    <d v="2020-05-01T00:00:00"/>
    <x v="1"/>
    <s v="P"/>
    <s v="Active"/>
    <n v="630"/>
    <x v="629"/>
    <s v="N"/>
    <x v="10"/>
    <n v="1075"/>
    <x v="0"/>
    <s v="Niederl. 3"/>
    <n v="1"/>
    <s v="Department"/>
    <s v="Supervisor"/>
    <s v="Non-Mgm."/>
    <s v="ang."/>
    <s v="W"/>
    <d v="2019-01-01T00:00:00"/>
    <m/>
    <s v=""/>
    <n v="1"/>
    <d v="1988-04-22T00:00:00"/>
    <n v="31"/>
    <s v="N"/>
    <n v="30"/>
    <n v="2.5"/>
    <n v="39"/>
    <x v="0"/>
    <n v="1"/>
    <n v="31"/>
    <n v="0"/>
    <n v="2405"/>
    <n v="527.2962500000001"/>
    <n v="0"/>
    <n v="0"/>
    <n v="0"/>
    <n v="0"/>
    <n v="0"/>
    <n v="0"/>
    <n v="0"/>
    <n v="0"/>
    <n v="0"/>
    <n v="0"/>
    <n v="0"/>
    <n v="0"/>
    <n v="26.5"/>
    <n v="0"/>
    <n v="0"/>
    <n v="0"/>
    <n v="0"/>
    <n v="5.9346750000000004"/>
    <n v="0"/>
    <n v="0"/>
  </r>
  <r>
    <d v="2020-05-01T00:00:00"/>
    <x v="1"/>
    <s v="P"/>
    <s v="Active"/>
    <n v="631"/>
    <x v="630"/>
    <s v="N"/>
    <x v="30"/>
    <n v="1071"/>
    <x v="0"/>
    <s v="Niederl. 3"/>
    <n v="1"/>
    <s v="Department"/>
    <s v="Supervisor"/>
    <s v="Non-Mgm."/>
    <s v="ang."/>
    <s v="W"/>
    <d v="2019-01-15T00:00:00"/>
    <m/>
    <s v=""/>
    <n v="1"/>
    <d v="1982-10-23T00:00:00"/>
    <n v="37"/>
    <s v="N"/>
    <n v="30"/>
    <n v="2.5"/>
    <n v="30"/>
    <x v="0"/>
    <n v="0.76923076923076927"/>
    <n v="31"/>
    <n v="0"/>
    <n v="2406"/>
    <n v="527.51549999999997"/>
    <n v="0"/>
    <n v="0"/>
    <n v="0"/>
    <n v="0"/>
    <n v="0"/>
    <n v="0"/>
    <n v="0"/>
    <n v="0"/>
    <n v="0"/>
    <n v="0"/>
    <n v="0"/>
    <n v="0"/>
    <n v="26.5"/>
    <n v="0"/>
    <n v="0"/>
    <n v="0"/>
    <n v="0"/>
    <n v="5.9346750000000004"/>
    <n v="0"/>
    <n v="0"/>
  </r>
  <r>
    <d v="2020-05-01T00:00:00"/>
    <x v="1"/>
    <s v="P"/>
    <s v="Active"/>
    <n v="632"/>
    <x v="631"/>
    <s v="N"/>
    <x v="9"/>
    <n v="1087"/>
    <x v="0"/>
    <s v="Niederl. 3"/>
    <n v="1"/>
    <s v="Department"/>
    <s v="Supervisor"/>
    <s v="Non-Mgm."/>
    <s v="ang."/>
    <s v="M"/>
    <d v="2019-01-01T00:00:00"/>
    <m/>
    <s v=""/>
    <n v="1"/>
    <d v="1994-03-24T00:00:00"/>
    <n v="25"/>
    <s v="N"/>
    <n v="30"/>
    <n v="2.5"/>
    <n v="39"/>
    <x v="0"/>
    <n v="1"/>
    <n v="31"/>
    <n v="0"/>
    <n v="2407"/>
    <n v="527.73475000000008"/>
    <n v="0"/>
    <n v="0"/>
    <n v="0"/>
    <n v="0"/>
    <n v="0"/>
    <n v="0"/>
    <n v="0"/>
    <n v="0"/>
    <n v="0"/>
    <n v="0"/>
    <n v="0"/>
    <n v="0"/>
    <n v="26.5"/>
    <n v="0"/>
    <n v="0"/>
    <n v="0"/>
    <n v="0"/>
    <n v="5.9346750000000004"/>
    <n v="0"/>
    <n v="0"/>
  </r>
  <r>
    <d v="2020-05-01T00:00:00"/>
    <x v="1"/>
    <s v="P"/>
    <s v="Active"/>
    <n v="633"/>
    <x v="632"/>
    <s v="N"/>
    <x v="35"/>
    <n v="1078"/>
    <x v="0"/>
    <s v="Niederl. 3"/>
    <n v="1"/>
    <s v="Department"/>
    <s v="Supervisor"/>
    <s v="Manager"/>
    <s v="ang."/>
    <s v="M"/>
    <d v="2019-01-01T00:00:00"/>
    <m/>
    <s v=""/>
    <n v="1"/>
    <d v="1969-11-08T00:00:00"/>
    <n v="50"/>
    <s v="N"/>
    <n v="30"/>
    <n v="2.5"/>
    <n v="39"/>
    <x v="0"/>
    <n v="1"/>
    <n v="31"/>
    <n v="0"/>
    <n v="2408"/>
    <n v="527.95399999999995"/>
    <n v="0"/>
    <n v="0"/>
    <n v="0"/>
    <n v="0"/>
    <n v="0"/>
    <n v="0"/>
    <n v="0"/>
    <n v="0"/>
    <n v="0"/>
    <n v="0"/>
    <n v="0"/>
    <n v="0"/>
    <n v="26.5"/>
    <n v="0"/>
    <n v="0"/>
    <n v="0"/>
    <n v="0"/>
    <n v="5.9346750000000004"/>
    <n v="132.0538"/>
    <n v="0"/>
  </r>
  <r>
    <d v="2020-05-01T00:00:00"/>
    <x v="1"/>
    <s v="P"/>
    <s v="Active"/>
    <n v="634"/>
    <x v="633"/>
    <s v="N"/>
    <x v="22"/>
    <n v="1035"/>
    <x v="5"/>
    <s v="Niederl. 5"/>
    <n v="1"/>
    <s v="Department"/>
    <s v="Supervisor"/>
    <s v="Non-Mgm."/>
    <s v="ang."/>
    <s v="M"/>
    <d v="2019-02-01T00:00:00"/>
    <m/>
    <s v=""/>
    <n v="0"/>
    <d v="1993-04-27T00:00:00"/>
    <n v="26"/>
    <s v="J"/>
    <n v="30"/>
    <n v="2.5"/>
    <n v="39"/>
    <x v="0"/>
    <n v="1"/>
    <n v="31"/>
    <n v="0"/>
    <n v="2409"/>
    <n v="528.17325000000005"/>
    <n v="0"/>
    <n v="0"/>
    <n v="0"/>
    <n v="0"/>
    <n v="0"/>
    <n v="0"/>
    <n v="0"/>
    <n v="0"/>
    <n v="0"/>
    <n v="0"/>
    <n v="138.98076923076923"/>
    <n v="110.41250000000001"/>
    <n v="26.5"/>
    <n v="0"/>
    <n v="0"/>
    <n v="0"/>
    <n v="0"/>
    <n v="61.786297644230778"/>
    <n v="0"/>
    <n v="0"/>
  </r>
  <r>
    <d v="2020-05-01T00:00:00"/>
    <x v="1"/>
    <s v="P"/>
    <s v="Active"/>
    <n v="635"/>
    <x v="634"/>
    <s v="N"/>
    <x v="22"/>
    <n v="1029"/>
    <x v="6"/>
    <s v="Niederl. 10"/>
    <n v="1"/>
    <s v="Department"/>
    <s v="Supervisor"/>
    <s v="Non-Mgm."/>
    <s v="ang."/>
    <s v="M"/>
    <d v="2019-01-01T00:00:00"/>
    <m/>
    <s v=""/>
    <n v="1"/>
    <d v="1975-02-02T00:00:00"/>
    <n v="44"/>
    <s v="J"/>
    <n v="30"/>
    <n v="2.5"/>
    <n v="39"/>
    <x v="0"/>
    <n v="1"/>
    <n v="31"/>
    <n v="0"/>
    <n v="2410"/>
    <n v="528.39250000000004"/>
    <n v="0"/>
    <n v="0"/>
    <n v="0"/>
    <n v="0"/>
    <n v="0"/>
    <n v="0"/>
    <n v="0"/>
    <n v="0"/>
    <n v="0"/>
    <n v="0"/>
    <n v="139.03846153846155"/>
    <n v="110.45833333333334"/>
    <n v="26.5"/>
    <n v="0"/>
    <n v="0"/>
    <n v="0"/>
    <n v="0"/>
    <n v="61.809482211538473"/>
    <n v="0"/>
    <n v="0"/>
  </r>
  <r>
    <d v="2020-05-01T00:00:00"/>
    <x v="1"/>
    <s v="P"/>
    <s v="Active"/>
    <n v="636"/>
    <x v="635"/>
    <s v="Y"/>
    <x v="20"/>
    <n v="1027"/>
    <x v="6"/>
    <s v="Niederl. 10"/>
    <n v="0.5"/>
    <s v="Department"/>
    <s v="Supervisor"/>
    <s v="Non-Mgm."/>
    <s v="ang."/>
    <s v="W"/>
    <d v="2019-02-04T00:00:00"/>
    <m/>
    <s v=""/>
    <n v="0"/>
    <d v="1992-12-11T00:00:00"/>
    <n v="27"/>
    <s v="J"/>
    <n v="30"/>
    <n v="2.5"/>
    <n v="39"/>
    <x v="0"/>
    <n v="0.5"/>
    <n v="31"/>
    <n v="0"/>
    <n v="2411"/>
    <n v="528.61175000000003"/>
    <n v="0"/>
    <n v="0"/>
    <n v="0"/>
    <n v="0"/>
    <n v="0"/>
    <n v="0"/>
    <n v="0"/>
    <n v="0"/>
    <n v="0"/>
    <n v="0"/>
    <n v="139.09615384615384"/>
    <n v="110.50416666666668"/>
    <n v="13.25"/>
    <n v="0"/>
    <n v="0"/>
    <n v="0"/>
    <n v="0"/>
    <n v="58.865329278846161"/>
    <n v="0"/>
    <n v="0"/>
  </r>
  <r>
    <d v="2020-05-01T00:00:00"/>
    <x v="1"/>
    <s v="P"/>
    <s v="Active"/>
    <n v="636"/>
    <x v="635"/>
    <s v="Y"/>
    <x v="20"/>
    <n v="1021"/>
    <x v="7"/>
    <s v="Niederl. 9"/>
    <n v="0.5"/>
    <s v="Department"/>
    <s v="Supervisor"/>
    <s v="Non-Mgm."/>
    <s v="ang."/>
    <s v="W"/>
    <d v="2019-02-04T00:00:00"/>
    <m/>
    <s v=""/>
    <n v="0"/>
    <d v="1992-12-11T00:00:00"/>
    <n v="27"/>
    <s v="J"/>
    <n v="30"/>
    <n v="2.5"/>
    <n v="39"/>
    <x v="0"/>
    <n v="0.5"/>
    <n v="31"/>
    <n v="0"/>
    <n v="2412"/>
    <n v="528.83100000000002"/>
    <n v="0"/>
    <n v="0"/>
    <n v="0"/>
    <n v="0"/>
    <n v="0"/>
    <n v="0"/>
    <n v="0"/>
    <n v="0"/>
    <n v="0"/>
    <n v="0"/>
    <n v="139.15384615384613"/>
    <n v="110.55000000000001"/>
    <n v="13.25"/>
    <n v="0"/>
    <n v="0"/>
    <n v="0"/>
    <n v="0"/>
    <n v="58.888513846153849"/>
    <n v="0"/>
    <n v="0"/>
  </r>
  <r>
    <d v="2020-05-01T00:00:00"/>
    <x v="1"/>
    <s v="P"/>
    <s v="Active"/>
    <n v="637"/>
    <x v="636"/>
    <s v="N"/>
    <x v="16"/>
    <n v="1067"/>
    <x v="3"/>
    <s v="Niederl. 8"/>
    <n v="1"/>
    <s v="Department"/>
    <s v="Supervisor"/>
    <s v="Non-Mgm."/>
    <s v="ang."/>
    <s v="W"/>
    <d v="2019-02-01T00:00:00"/>
    <m/>
    <s v=""/>
    <n v="0"/>
    <d v="1992-03-11T00:00:00"/>
    <n v="27"/>
    <s v="N"/>
    <n v="30"/>
    <n v="2.5"/>
    <n v="39"/>
    <x v="0"/>
    <n v="1"/>
    <n v="31"/>
    <n v="0"/>
    <n v="2413"/>
    <n v="529.05025000000001"/>
    <n v="0"/>
    <n v="0"/>
    <n v="0"/>
    <n v="0"/>
    <n v="0"/>
    <n v="0"/>
    <n v="0"/>
    <n v="0"/>
    <n v="0"/>
    <n v="0"/>
    <n v="0"/>
    <n v="0"/>
    <n v="26.5"/>
    <n v="0"/>
    <n v="0"/>
    <n v="0"/>
    <n v="0"/>
    <n v="5.9346750000000004"/>
    <n v="0"/>
    <n v="0"/>
  </r>
  <r>
    <d v="2020-05-01T00:00:00"/>
    <x v="1"/>
    <s v="P"/>
    <s v="Active"/>
    <n v="638"/>
    <x v="637"/>
    <s v="Y"/>
    <x v="16"/>
    <n v="1019"/>
    <x v="7"/>
    <s v="Niederl. 9"/>
    <n v="0.5"/>
    <s v="Department"/>
    <s v="Supervisor"/>
    <s v="Non-Mgm."/>
    <s v="ang."/>
    <s v="W"/>
    <d v="2019-02-01T00:00:00"/>
    <m/>
    <s v=""/>
    <n v="0"/>
    <d v="1965-12-12T00:00:00"/>
    <n v="54"/>
    <s v="N"/>
    <n v="30"/>
    <n v="2.5"/>
    <n v="39"/>
    <x v="0"/>
    <n v="0.5"/>
    <n v="31"/>
    <n v="0"/>
    <n v="2414"/>
    <n v="529.26950000000011"/>
    <n v="0"/>
    <n v="0"/>
    <n v="0"/>
    <n v="0"/>
    <n v="0"/>
    <n v="0"/>
    <n v="0"/>
    <n v="0"/>
    <n v="0"/>
    <n v="0"/>
    <n v="0"/>
    <n v="0"/>
    <n v="13.25"/>
    <n v="0"/>
    <n v="0"/>
    <n v="0"/>
    <n v="0"/>
    <n v="2.9673375000000002"/>
    <n v="0"/>
    <n v="0"/>
  </r>
  <r>
    <d v="2020-05-01T00:00:00"/>
    <x v="1"/>
    <s v="P"/>
    <s v="Active"/>
    <n v="638"/>
    <x v="637"/>
    <s v="Y"/>
    <x v="16"/>
    <n v="1025"/>
    <x v="6"/>
    <s v="Niederl. 10"/>
    <n v="0.5"/>
    <s v="Department"/>
    <s v="Supervisor"/>
    <s v="Non-Mgm."/>
    <s v="ang."/>
    <s v="W"/>
    <d v="2019-02-01T00:00:00"/>
    <m/>
    <s v=""/>
    <n v="0"/>
    <d v="1965-12-12T00:00:00"/>
    <n v="54"/>
    <s v="N"/>
    <n v="30"/>
    <n v="2.5"/>
    <n v="39"/>
    <x v="0"/>
    <n v="0.5"/>
    <n v="31"/>
    <n v="0"/>
    <n v="2415"/>
    <n v="529.48874999999998"/>
    <n v="0"/>
    <n v="0"/>
    <n v="0"/>
    <n v="0"/>
    <n v="0"/>
    <n v="0"/>
    <n v="0"/>
    <n v="0"/>
    <n v="0"/>
    <n v="0"/>
    <n v="0"/>
    <n v="0"/>
    <n v="13.25"/>
    <n v="0"/>
    <n v="0"/>
    <n v="0"/>
    <n v="0"/>
    <n v="2.9673375000000002"/>
    <n v="0"/>
    <n v="0"/>
  </r>
  <r>
    <d v="2020-05-01T00:00:00"/>
    <x v="1"/>
    <s v="P"/>
    <s v="Active"/>
    <n v="639"/>
    <x v="638"/>
    <s v="Y"/>
    <x v="16"/>
    <n v="1037"/>
    <x v="4"/>
    <s v="Niederl. 6"/>
    <n v="0.5"/>
    <s v="Department"/>
    <s v="Supervisor"/>
    <s v="Manager"/>
    <s v="ang."/>
    <s v="M"/>
    <d v="2019-02-01T00:00:00"/>
    <m/>
    <s v=""/>
    <n v="0"/>
    <d v="1978-12-26T00:00:00"/>
    <n v="41"/>
    <s v="N"/>
    <n v="30"/>
    <n v="2.5"/>
    <n v="39"/>
    <x v="0"/>
    <n v="0.5"/>
    <n v="31"/>
    <n v="0"/>
    <n v="2416"/>
    <n v="529.70800000000008"/>
    <n v="0"/>
    <n v="0"/>
    <n v="0"/>
    <n v="0"/>
    <n v="0"/>
    <n v="0"/>
    <n v="0"/>
    <n v="0"/>
    <n v="0"/>
    <n v="0"/>
    <n v="0"/>
    <n v="0"/>
    <n v="13.25"/>
    <n v="0"/>
    <n v="0"/>
    <n v="0"/>
    <n v="0"/>
    <n v="2.9673375000000002"/>
    <n v="100.1091"/>
    <n v="0"/>
  </r>
  <r>
    <d v="2020-05-01T00:00:00"/>
    <x v="1"/>
    <s v="P"/>
    <s v="Active"/>
    <n v="639"/>
    <x v="638"/>
    <s v="Y"/>
    <x v="16"/>
    <n v="1031"/>
    <x v="5"/>
    <s v="Niederl. 5"/>
    <n v="0.5"/>
    <s v="Department"/>
    <s v="Supervisor"/>
    <s v="Manager"/>
    <s v="ang."/>
    <s v="M"/>
    <d v="2019-02-01T00:00:00"/>
    <m/>
    <s v=""/>
    <n v="0"/>
    <d v="1978-12-26T00:00:00"/>
    <n v="41"/>
    <s v="N"/>
    <n v="30"/>
    <n v="2.5"/>
    <n v="39"/>
    <x v="0"/>
    <n v="0.5"/>
    <n v="31"/>
    <n v="0"/>
    <n v="2417"/>
    <n v="529.92724999999996"/>
    <n v="0"/>
    <n v="0"/>
    <n v="0"/>
    <n v="0"/>
    <n v="0"/>
    <n v="0"/>
    <n v="0"/>
    <n v="0"/>
    <n v="0"/>
    <n v="0"/>
    <n v="0"/>
    <n v="0"/>
    <n v="13.25"/>
    <n v="0"/>
    <n v="0"/>
    <n v="0"/>
    <n v="0"/>
    <n v="2.9673375000000002"/>
    <n v="100.1091"/>
    <n v="0"/>
  </r>
  <r>
    <d v="2020-05-01T00:00:00"/>
    <x v="1"/>
    <s v="P"/>
    <s v="Active"/>
    <n v="640"/>
    <x v="639"/>
    <s v="N"/>
    <x v="6"/>
    <n v="1014"/>
    <x v="1"/>
    <s v="Niederl. 1"/>
    <n v="1"/>
    <s v="Department"/>
    <s v="Supervisor"/>
    <s v="Non-Mgm."/>
    <s v="ang."/>
    <s v="W"/>
    <d v="2019-02-01T00:00:00"/>
    <m/>
    <s v=""/>
    <n v="0"/>
    <d v="1984-10-03T00:00:00"/>
    <n v="35"/>
    <s v="N"/>
    <n v="30"/>
    <n v="2.5"/>
    <n v="39"/>
    <x v="0"/>
    <n v="1"/>
    <n v="31"/>
    <n v="0"/>
    <n v="2418"/>
    <n v="530.14650000000006"/>
    <n v="0"/>
    <n v="0"/>
    <n v="0"/>
    <n v="0"/>
    <n v="0"/>
    <n v="0"/>
    <n v="0"/>
    <n v="0"/>
    <n v="0"/>
    <n v="0"/>
    <n v="0"/>
    <n v="0"/>
    <n v="26.5"/>
    <n v="0"/>
    <n v="0"/>
    <n v="0"/>
    <n v="0"/>
    <n v="5.9346750000000004"/>
    <n v="0"/>
    <n v="0"/>
  </r>
  <r>
    <d v="2020-05-01T00:00:00"/>
    <x v="1"/>
    <s v="P"/>
    <s v="Active"/>
    <n v="641"/>
    <x v="640"/>
    <s v="N"/>
    <x v="9"/>
    <n v="1087"/>
    <x v="0"/>
    <s v="Niederl. 3"/>
    <n v="1"/>
    <s v="Department"/>
    <s v="Supervisor"/>
    <s v="Non-Mgm."/>
    <s v="ang."/>
    <s v="M"/>
    <d v="2019-02-01T00:00:00"/>
    <m/>
    <s v=""/>
    <n v="0"/>
    <d v="1988-11-14T00:00:00"/>
    <n v="31"/>
    <s v="N"/>
    <n v="30"/>
    <n v="2.5"/>
    <n v="39"/>
    <x v="0"/>
    <n v="1"/>
    <n v="31"/>
    <n v="0"/>
    <n v="2419"/>
    <n v="530.36575000000005"/>
    <n v="0"/>
    <n v="0"/>
    <n v="0"/>
    <n v="0"/>
    <n v="0"/>
    <n v="0"/>
    <n v="0"/>
    <n v="0"/>
    <n v="0"/>
    <n v="0"/>
    <n v="0"/>
    <n v="0"/>
    <n v="26.5"/>
    <n v="0"/>
    <n v="0"/>
    <n v="0"/>
    <n v="0"/>
    <n v="5.9346750000000004"/>
    <n v="0"/>
    <n v="0"/>
  </r>
  <r>
    <d v="2020-05-01T00:00:00"/>
    <x v="1"/>
    <s v="P"/>
    <s v="Active"/>
    <n v="642"/>
    <x v="641"/>
    <s v="N"/>
    <x v="31"/>
    <n v="1022"/>
    <x v="7"/>
    <s v="Niederl. 9"/>
    <n v="1"/>
    <s v="Department"/>
    <s v="Supervisor"/>
    <s v="Non-Mgm."/>
    <s v="ang."/>
    <s v="M"/>
    <d v="2019-02-14T00:00:00"/>
    <m/>
    <s v=""/>
    <n v="0"/>
    <d v="1995-07-27T00:00:00"/>
    <n v="24"/>
    <s v="J"/>
    <n v="30"/>
    <n v="2.5"/>
    <n v="39"/>
    <x v="0"/>
    <n v="1"/>
    <n v="31"/>
    <n v="0"/>
    <n v="2420"/>
    <n v="530.58500000000004"/>
    <n v="0"/>
    <n v="0"/>
    <n v="30"/>
    <n v="0"/>
    <n v="0"/>
    <n v="1900"/>
    <n v="0"/>
    <n v="0"/>
    <n v="0"/>
    <n v="0"/>
    <n v="139.61538461538461"/>
    <n v="110.91666666666667"/>
    <n v="26.5"/>
    <n v="0"/>
    <n v="0"/>
    <n v="0"/>
    <n v="0"/>
    <n v="494.26482788461539"/>
    <n v="78.09"/>
    <n v="0"/>
  </r>
  <r>
    <d v="2020-05-01T00:00:00"/>
    <x v="1"/>
    <s v="P"/>
    <s v="Active"/>
    <n v="643"/>
    <x v="642"/>
    <s v="N"/>
    <x v="35"/>
    <n v="1078"/>
    <x v="0"/>
    <s v="Niederl. 3"/>
    <n v="1"/>
    <s v="Department"/>
    <s v="Supervisor"/>
    <s v="Non-Mgm."/>
    <s v="ang."/>
    <s v="M"/>
    <d v="2019-03-01T00:00:00"/>
    <m/>
    <s v=""/>
    <n v="0"/>
    <d v="1971-10-28T00:00:00"/>
    <n v="48"/>
    <s v="N"/>
    <n v="30"/>
    <n v="2.5"/>
    <n v="39"/>
    <x v="0"/>
    <n v="1"/>
    <n v="31"/>
    <n v="0"/>
    <n v="2421"/>
    <n v="530.80425000000002"/>
    <n v="0"/>
    <n v="0"/>
    <n v="0"/>
    <n v="0"/>
    <n v="0"/>
    <n v="0"/>
    <n v="0"/>
    <n v="0"/>
    <n v="0"/>
    <n v="0"/>
    <n v="0"/>
    <n v="0"/>
    <n v="26.5"/>
    <n v="0"/>
    <n v="0"/>
    <n v="0"/>
    <n v="0"/>
    <n v="5.9346750000000004"/>
    <n v="115.5865"/>
    <n v="0"/>
  </r>
  <r>
    <d v="2020-05-01T00:00:00"/>
    <x v="1"/>
    <s v="P"/>
    <s v="Active"/>
    <n v="644"/>
    <x v="643"/>
    <s v="Y"/>
    <x v="20"/>
    <n v="1058"/>
    <x v="2"/>
    <s v="Niederl. 7"/>
    <n v="0.5"/>
    <s v="Department"/>
    <s v="Supervisor"/>
    <s v="Non-Mgm."/>
    <s v="ang."/>
    <s v="M"/>
    <d v="2019-03-01T00:00:00"/>
    <m/>
    <s v=""/>
    <n v="0"/>
    <d v="1992-11-24T00:00:00"/>
    <n v="27"/>
    <s v="J"/>
    <n v="30"/>
    <n v="2.5"/>
    <n v="39"/>
    <x v="0"/>
    <n v="0.5"/>
    <n v="31"/>
    <n v="0"/>
    <n v="2422"/>
    <n v="531.02350000000001"/>
    <n v="0"/>
    <n v="0"/>
    <n v="0"/>
    <n v="0"/>
    <n v="0"/>
    <n v="0"/>
    <n v="0"/>
    <n v="0"/>
    <n v="0"/>
    <n v="0"/>
    <n v="139.73076923076923"/>
    <n v="111.00833333333335"/>
    <n v="13.25"/>
    <n v="0"/>
    <n v="0"/>
    <n v="0"/>
    <n v="0"/>
    <n v="59.120359519230782"/>
    <n v="0"/>
    <n v="0"/>
  </r>
  <r>
    <d v="2020-05-01T00:00:00"/>
    <x v="1"/>
    <s v="P"/>
    <s v="Active"/>
    <n v="644"/>
    <x v="643"/>
    <s v="Y"/>
    <x v="20"/>
    <n v="1051"/>
    <x v="3"/>
    <s v="Niederl. 8"/>
    <n v="0.5"/>
    <s v="Department"/>
    <s v="Supervisor"/>
    <s v="Non-Mgm."/>
    <s v="ang."/>
    <s v="M"/>
    <d v="2019-03-01T00:00:00"/>
    <m/>
    <s v=""/>
    <n v="0"/>
    <d v="1992-11-24T00:00:00"/>
    <n v="27"/>
    <s v="J"/>
    <n v="30"/>
    <n v="2.5"/>
    <n v="39"/>
    <x v="0"/>
    <n v="0.5"/>
    <n v="31"/>
    <n v="0"/>
    <n v="2423"/>
    <n v="531.24275000000011"/>
    <n v="0"/>
    <n v="0"/>
    <n v="0"/>
    <n v="0"/>
    <n v="0"/>
    <n v="0"/>
    <n v="0"/>
    <n v="0"/>
    <n v="0"/>
    <n v="0"/>
    <n v="139.78846153846155"/>
    <n v="111.05416666666667"/>
    <n v="13.25"/>
    <n v="0"/>
    <n v="0"/>
    <n v="0"/>
    <n v="0"/>
    <n v="59.143544086538469"/>
    <n v="0"/>
    <n v="0"/>
  </r>
  <r>
    <d v="2020-05-01T00:00:00"/>
    <x v="1"/>
    <s v="P"/>
    <s v="Active"/>
    <n v="645"/>
    <x v="644"/>
    <s v="N"/>
    <x v="22"/>
    <n v="1053"/>
    <x v="3"/>
    <s v="Niederl. 8"/>
    <n v="1"/>
    <s v="Department"/>
    <s v="Supervisor"/>
    <s v="Non-Mgm."/>
    <s v="ang."/>
    <s v="M"/>
    <d v="2019-03-01T00:00:00"/>
    <m/>
    <s v=""/>
    <n v="0"/>
    <d v="1989-09-27T00:00:00"/>
    <n v="30"/>
    <s v="J"/>
    <n v="30"/>
    <n v="2.5"/>
    <n v="39"/>
    <x v="0"/>
    <n v="1"/>
    <n v="31"/>
    <n v="0"/>
    <n v="2424"/>
    <n v="531.46199999999999"/>
    <n v="0"/>
    <n v="0"/>
    <n v="0"/>
    <n v="0"/>
    <n v="0"/>
    <n v="0"/>
    <n v="0"/>
    <n v="0"/>
    <n v="0"/>
    <n v="0"/>
    <n v="139.84615384615384"/>
    <n v="111.10000000000001"/>
    <n v="26.5"/>
    <n v="0"/>
    <n v="0"/>
    <n v="0"/>
    <n v="0"/>
    <n v="62.134066153846156"/>
    <n v="0"/>
    <n v="0"/>
  </r>
  <r>
    <d v="2020-05-01T00:00:00"/>
    <x v="1"/>
    <s v="P"/>
    <s v="Active"/>
    <n v="646"/>
    <x v="645"/>
    <s v="N"/>
    <x v="22"/>
    <n v="1047"/>
    <x v="9"/>
    <s v="Niederl. 4"/>
    <n v="1"/>
    <s v="Department"/>
    <s v="Supervisor"/>
    <s v="Non-Mgm."/>
    <s v="ang."/>
    <s v="M"/>
    <d v="2019-03-01T00:00:00"/>
    <m/>
    <s v=""/>
    <n v="0"/>
    <d v="1995-01-06T00:00:00"/>
    <n v="25"/>
    <s v="J"/>
    <n v="30"/>
    <n v="2.5"/>
    <n v="39"/>
    <x v="0"/>
    <n v="1"/>
    <n v="31"/>
    <n v="0"/>
    <n v="2425"/>
    <n v="531.68125000000009"/>
    <n v="0"/>
    <n v="0"/>
    <n v="0"/>
    <n v="0"/>
    <n v="0"/>
    <n v="0"/>
    <n v="0"/>
    <n v="0"/>
    <n v="0"/>
    <n v="0"/>
    <n v="139.90384615384616"/>
    <n v="111.14583333333334"/>
    <n v="26.5"/>
    <n v="0"/>
    <n v="0"/>
    <n v="0"/>
    <n v="0"/>
    <n v="62.157250721153851"/>
    <n v="0"/>
    <n v="0"/>
  </r>
  <r>
    <d v="2020-05-01T00:00:00"/>
    <x v="1"/>
    <s v="P"/>
    <s v="Active"/>
    <n v="647"/>
    <x v="646"/>
    <s v="N"/>
    <x v="22"/>
    <n v="1047"/>
    <x v="9"/>
    <s v="Niederl. 4"/>
    <n v="1"/>
    <s v="Department"/>
    <s v="Supervisor"/>
    <s v="Non-Mgm."/>
    <s v="ang."/>
    <s v="M"/>
    <d v="2019-03-01T00:00:00"/>
    <m/>
    <s v=""/>
    <n v="0"/>
    <d v="1996-07-22T00:00:00"/>
    <n v="23"/>
    <s v="J"/>
    <n v="30"/>
    <n v="2.5"/>
    <n v="39"/>
    <x v="0"/>
    <n v="1"/>
    <n v="31"/>
    <n v="0"/>
    <n v="2426"/>
    <n v="531.90049999999997"/>
    <n v="0"/>
    <n v="0"/>
    <n v="0"/>
    <n v="0"/>
    <n v="0"/>
    <n v="0"/>
    <n v="0"/>
    <n v="0"/>
    <n v="0"/>
    <n v="0"/>
    <n v="139.96153846153845"/>
    <n v="111.19166666666668"/>
    <n v="26.5"/>
    <n v="0"/>
    <n v="0"/>
    <n v="0"/>
    <n v="0"/>
    <n v="62.180435288461538"/>
    <n v="0"/>
    <n v="0"/>
  </r>
  <r>
    <d v="2020-05-01T00:00:00"/>
    <x v="1"/>
    <s v="P"/>
    <s v="Active"/>
    <n v="648"/>
    <x v="647"/>
    <s v="N"/>
    <x v="22"/>
    <n v="1047"/>
    <x v="9"/>
    <s v="Niederl. 4"/>
    <n v="1"/>
    <s v="Department"/>
    <s v="Supervisor"/>
    <s v="Non-Mgm."/>
    <s v="ang."/>
    <s v="M"/>
    <d v="2019-03-01T00:00:00"/>
    <m/>
    <s v=""/>
    <n v="0"/>
    <d v="1986-02-09T00:00:00"/>
    <n v="33"/>
    <s v="J"/>
    <n v="30"/>
    <n v="2.5"/>
    <n v="39"/>
    <x v="0"/>
    <n v="1"/>
    <n v="31"/>
    <n v="0"/>
    <n v="2427"/>
    <n v="532.11975000000007"/>
    <n v="0"/>
    <n v="0"/>
    <n v="0"/>
    <n v="0"/>
    <n v="0"/>
    <n v="0"/>
    <n v="0"/>
    <n v="0"/>
    <n v="0"/>
    <n v="0"/>
    <n v="140.01923076923077"/>
    <n v="111.23750000000001"/>
    <n v="26.5"/>
    <n v="0"/>
    <n v="0"/>
    <n v="0"/>
    <n v="0"/>
    <n v="62.20361985576924"/>
    <n v="0"/>
    <n v="0"/>
  </r>
  <r>
    <d v="2020-05-01T00:00:00"/>
    <x v="1"/>
    <s v="P"/>
    <s v="Active"/>
    <n v="649"/>
    <x v="648"/>
    <s v="N"/>
    <x v="13"/>
    <n v="1061"/>
    <x v="11"/>
    <s v="Niederl. 12"/>
    <n v="1"/>
    <s v="Department"/>
    <s v="Supervisor"/>
    <s v="Director"/>
    <s v="ang."/>
    <s v="M"/>
    <d v="2019-04-01T00:00:00"/>
    <m/>
    <s v=""/>
    <n v="0"/>
    <d v="1966-02-15T00:00:00"/>
    <n v="53"/>
    <s v="N"/>
    <n v="30"/>
    <n v="2.5"/>
    <n v="39"/>
    <x v="0"/>
    <n v="1"/>
    <n v="31"/>
    <n v="0"/>
    <n v="2428"/>
    <n v="532.33900000000006"/>
    <n v="0"/>
    <n v="0"/>
    <n v="0"/>
    <n v="0"/>
    <n v="0"/>
    <n v="0"/>
    <n v="0"/>
    <n v="0"/>
    <n v="0"/>
    <n v="0"/>
    <n v="0"/>
    <n v="0"/>
    <n v="26.5"/>
    <n v="0"/>
    <n v="0"/>
    <n v="0"/>
    <n v="0"/>
    <n v="5.9346750000000004"/>
    <n v="186.3064"/>
    <n v="0"/>
  </r>
  <r>
    <d v="2020-05-01T00:00:00"/>
    <x v="1"/>
    <s v="P"/>
    <s v="Active"/>
    <n v="650"/>
    <x v="649"/>
    <s v="N"/>
    <x v="27"/>
    <n v="1070"/>
    <x v="0"/>
    <s v="Niederl. 3"/>
    <n v="1"/>
    <s v="Department"/>
    <s v="Supervisor"/>
    <s v="Manager"/>
    <s v="ang."/>
    <s v="M"/>
    <d v="2019-04-01T00:00:00"/>
    <m/>
    <s v=""/>
    <n v="0"/>
    <d v="1971-09-19T00:00:00"/>
    <n v="48"/>
    <s v="N"/>
    <n v="30"/>
    <n v="2.5"/>
    <n v="39"/>
    <x v="0"/>
    <n v="1"/>
    <n v="31"/>
    <n v="0"/>
    <n v="2429"/>
    <n v="532.55825000000004"/>
    <n v="0"/>
    <n v="0"/>
    <n v="0"/>
    <n v="0"/>
    <n v="0"/>
    <n v="0"/>
    <n v="0"/>
    <n v="0"/>
    <n v="0"/>
    <n v="0"/>
    <n v="0"/>
    <n v="0"/>
    <n v="26.5"/>
    <n v="0"/>
    <n v="0"/>
    <n v="0"/>
    <n v="0"/>
    <n v="5.9346750000000004"/>
    <n v="82.08"/>
    <n v="0"/>
  </r>
  <r>
    <d v="2020-05-01T00:00:00"/>
    <x v="1"/>
    <s v="P"/>
    <s v="Active"/>
    <n v="651"/>
    <x v="650"/>
    <s v="N"/>
    <x v="22"/>
    <n v="1053"/>
    <x v="3"/>
    <s v="Niederl. 8"/>
    <n v="1"/>
    <s v="Department"/>
    <s v="Supervisor"/>
    <s v="Non-Mgm."/>
    <s v="ang."/>
    <s v="M"/>
    <d v="2019-04-01T00:00:00"/>
    <m/>
    <s v=""/>
    <n v="0"/>
    <d v="1975-05-04T00:00:00"/>
    <n v="44"/>
    <s v="J"/>
    <n v="30"/>
    <n v="2.5"/>
    <n v="39"/>
    <x v="0"/>
    <n v="1"/>
    <n v="31"/>
    <n v="0"/>
    <n v="2430"/>
    <n v="532.77750000000003"/>
    <n v="0"/>
    <n v="0"/>
    <n v="0"/>
    <n v="0"/>
    <n v="0"/>
    <n v="0"/>
    <n v="0"/>
    <n v="0"/>
    <n v="0"/>
    <n v="0"/>
    <n v="140.19230769230771"/>
    <n v="111.37500000000001"/>
    <n v="26.5"/>
    <n v="0"/>
    <n v="0"/>
    <n v="0"/>
    <n v="0"/>
    <n v="62.273173557692317"/>
    <n v="0"/>
    <n v="0"/>
  </r>
  <r>
    <d v="2020-05-01T00:00:00"/>
    <x v="1"/>
    <s v="P"/>
    <s v="Active"/>
    <n v="652"/>
    <x v="651"/>
    <s v="N"/>
    <x v="16"/>
    <n v="1049"/>
    <x v="3"/>
    <s v="Niederl. 8"/>
    <n v="1"/>
    <s v="Department"/>
    <s v="Supervisor"/>
    <s v="Non-Mgm."/>
    <s v="ang."/>
    <s v="M"/>
    <d v="2018-10-01T00:00:00"/>
    <m/>
    <s v=""/>
    <n v="1"/>
    <d v="1983-04-24T00:00:00"/>
    <n v="36"/>
    <s v="J"/>
    <n v="30"/>
    <n v="2.5"/>
    <n v="39"/>
    <x v="0"/>
    <n v="1"/>
    <n v="31"/>
    <n v="0"/>
    <n v="2431"/>
    <n v="532.99675000000002"/>
    <n v="0"/>
    <n v="0"/>
    <n v="0"/>
    <n v="0"/>
    <n v="0"/>
    <n v="0"/>
    <n v="0"/>
    <n v="0"/>
    <n v="0"/>
    <n v="0"/>
    <n v="140.25"/>
    <n v="111.42083333333335"/>
    <n v="26.5"/>
    <n v="0"/>
    <n v="0"/>
    <n v="0"/>
    <n v="0"/>
    <n v="62.296358125000005"/>
    <n v="0"/>
    <n v="1.9716666666666665"/>
  </r>
  <r>
    <d v="2020-05-01T00:00:00"/>
    <x v="1"/>
    <s v="P"/>
    <s v="Active"/>
    <n v="653"/>
    <x v="652"/>
    <s v="N"/>
    <x v="15"/>
    <n v="1032"/>
    <x v="5"/>
    <s v="Niederl. 5"/>
    <n v="1"/>
    <s v="Department"/>
    <s v="Supervisor"/>
    <s v="Non-Mgm."/>
    <s v="ang."/>
    <s v="W"/>
    <d v="2019-04-01T00:00:00"/>
    <m/>
    <s v=""/>
    <n v="0"/>
    <d v="1982-08-02T00:00:00"/>
    <n v="37"/>
    <s v="J"/>
    <n v="30"/>
    <n v="2.5"/>
    <n v="39"/>
    <x v="0"/>
    <n v="1"/>
    <n v="31"/>
    <n v="0"/>
    <n v="2432"/>
    <n v="533.21600000000001"/>
    <n v="0"/>
    <n v="0"/>
    <n v="0"/>
    <n v="0"/>
    <n v="0"/>
    <n v="0"/>
    <n v="0"/>
    <n v="0"/>
    <n v="0"/>
    <n v="0"/>
    <n v="140.30769230769232"/>
    <n v="111.46666666666667"/>
    <n v="26.5"/>
    <n v="0"/>
    <n v="0"/>
    <n v="0"/>
    <n v="0"/>
    <n v="62.319542692307692"/>
    <n v="0"/>
    <n v="0"/>
  </r>
  <r>
    <d v="2020-05-01T00:00:00"/>
    <x v="1"/>
    <s v="P"/>
    <s v="Active"/>
    <n v="654"/>
    <x v="653"/>
    <s v="N"/>
    <x v="20"/>
    <n v="1039"/>
    <x v="4"/>
    <s v="Niederl. 6"/>
    <n v="1"/>
    <s v="Department"/>
    <s v="Supervisor"/>
    <s v="Non-Mgm."/>
    <s v="ang."/>
    <s v="M"/>
    <d v="2019-04-01T00:00:00"/>
    <m/>
    <s v=""/>
    <n v="0"/>
    <d v="1973-03-22T00:00:00"/>
    <n v="46"/>
    <s v="J"/>
    <n v="30"/>
    <n v="2.5"/>
    <n v="39"/>
    <x v="0"/>
    <n v="1"/>
    <n v="31"/>
    <n v="0"/>
    <n v="2433"/>
    <n v="533.43525"/>
    <n v="0"/>
    <n v="0"/>
    <n v="0"/>
    <n v="0"/>
    <n v="0"/>
    <n v="0"/>
    <n v="0"/>
    <n v="0"/>
    <n v="0"/>
    <n v="0"/>
    <n v="140.36538461538461"/>
    <n v="111.5125"/>
    <n v="26.5"/>
    <n v="0"/>
    <n v="0"/>
    <n v="0"/>
    <n v="0"/>
    <n v="62.342727259615394"/>
    <n v="0"/>
    <n v="0"/>
  </r>
  <r>
    <d v="2020-05-01T00:00:00"/>
    <x v="1"/>
    <s v="P"/>
    <s v="Active"/>
    <n v="655"/>
    <x v="654"/>
    <s v="N"/>
    <x v="45"/>
    <n v="1094"/>
    <x v="0"/>
    <s v="Niederl. 3"/>
    <n v="1"/>
    <s v="Department"/>
    <s v="Supervisor"/>
    <s v="Non-Mgm."/>
    <s v="ang."/>
    <s v="M"/>
    <d v="2019-04-01T00:00:00"/>
    <m/>
    <s v=""/>
    <n v="0"/>
    <d v="1976-12-31T00:00:00"/>
    <n v="43"/>
    <s v="N"/>
    <n v="30"/>
    <n v="2.5"/>
    <n v="39"/>
    <x v="0"/>
    <n v="1"/>
    <n v="31"/>
    <n v="0"/>
    <n v="2434"/>
    <n v="533.6545000000001"/>
    <n v="0"/>
    <n v="0"/>
    <n v="0"/>
    <n v="0"/>
    <n v="0"/>
    <n v="0"/>
    <n v="0"/>
    <n v="0"/>
    <n v="0"/>
    <n v="0"/>
    <n v="0"/>
    <n v="0"/>
    <n v="26.5"/>
    <n v="0"/>
    <n v="0"/>
    <n v="0"/>
    <n v="0"/>
    <n v="5.9346750000000004"/>
    <n v="165.54129999999998"/>
    <n v="0"/>
  </r>
  <r>
    <d v="2020-05-01T00:00:00"/>
    <x v="1"/>
    <s v="P"/>
    <s v="Active"/>
    <n v="656"/>
    <x v="655"/>
    <s v="N"/>
    <x v="0"/>
    <n v="1090"/>
    <x v="0"/>
    <s v="Niederl. 3"/>
    <n v="1"/>
    <s v="Department"/>
    <s v="Supervisor"/>
    <s v="Manager"/>
    <s v="ang."/>
    <s v="M"/>
    <d v="2019-04-01T00:00:00"/>
    <m/>
    <s v=""/>
    <n v="0"/>
    <d v="1984-09-22T00:00:00"/>
    <n v="35"/>
    <s v="N"/>
    <n v="30"/>
    <n v="2.5"/>
    <n v="39"/>
    <x v="0"/>
    <n v="1"/>
    <n v="31"/>
    <n v="0"/>
    <n v="2435"/>
    <n v="533.87374999999997"/>
    <n v="0"/>
    <n v="0"/>
    <n v="0"/>
    <n v="0"/>
    <n v="0"/>
    <n v="0"/>
    <n v="0"/>
    <n v="0"/>
    <n v="0"/>
    <n v="0"/>
    <n v="0"/>
    <n v="0"/>
    <n v="26.5"/>
    <n v="0"/>
    <n v="0"/>
    <n v="0"/>
    <n v="0"/>
    <n v="5.9346750000000004"/>
    <n v="0"/>
    <n v="0"/>
  </r>
  <r>
    <d v="2020-05-01T00:00:00"/>
    <x v="1"/>
    <s v="P"/>
    <s v="Active"/>
    <n v="657"/>
    <x v="656"/>
    <s v="N"/>
    <x v="36"/>
    <n v="1054"/>
    <x v="8"/>
    <s v="Niederl. 2"/>
    <n v="1"/>
    <s v="Department"/>
    <s v="Supervisor"/>
    <s v="Non-Mgm."/>
    <s v="ang."/>
    <s v="W"/>
    <d v="2019-04-01T00:00:00"/>
    <m/>
    <s v=""/>
    <n v="0"/>
    <d v="1996-01-02T00:00:00"/>
    <n v="24"/>
    <s v="N"/>
    <n v="30"/>
    <n v="2.5"/>
    <n v="39"/>
    <x v="0"/>
    <n v="1"/>
    <n v="31"/>
    <n v="0"/>
    <n v="2436"/>
    <n v="534.09300000000007"/>
    <n v="0"/>
    <n v="0"/>
    <n v="0"/>
    <n v="0"/>
    <n v="0"/>
    <n v="0"/>
    <n v="0"/>
    <n v="0"/>
    <n v="0"/>
    <n v="0"/>
    <n v="0"/>
    <n v="0"/>
    <n v="26.5"/>
    <n v="0"/>
    <n v="0"/>
    <n v="0"/>
    <n v="0"/>
    <n v="5.9346750000000004"/>
    <n v="0"/>
    <n v="0"/>
  </r>
  <r>
    <d v="2020-05-01T00:00:00"/>
    <x v="1"/>
    <s v="P"/>
    <s v="Active"/>
    <n v="658"/>
    <x v="657"/>
    <s v="N"/>
    <x v="7"/>
    <n v="1015"/>
    <x v="1"/>
    <s v="Niederl. 1"/>
    <n v="1"/>
    <s v="Department"/>
    <s v="Supervisor"/>
    <s v="Non-Mgm."/>
    <s v="ang."/>
    <s v="M"/>
    <d v="2019-04-01T00:00:00"/>
    <m/>
    <s v=""/>
    <n v="0"/>
    <d v="1996-06-20T00:00:00"/>
    <n v="23"/>
    <s v="N"/>
    <n v="30"/>
    <n v="2.5"/>
    <n v="39"/>
    <x v="0"/>
    <n v="1"/>
    <n v="31"/>
    <n v="0"/>
    <n v="2437"/>
    <n v="534.31225000000006"/>
    <n v="0"/>
    <n v="0"/>
    <n v="0"/>
    <n v="0"/>
    <n v="0"/>
    <n v="0"/>
    <n v="0"/>
    <n v="0"/>
    <n v="0"/>
    <n v="0"/>
    <n v="0"/>
    <n v="0"/>
    <n v="26.5"/>
    <n v="0"/>
    <n v="0"/>
    <n v="0"/>
    <n v="0"/>
    <n v="5.9346750000000004"/>
    <n v="0"/>
    <n v="0"/>
  </r>
  <r>
    <d v="2020-05-01T00:00:00"/>
    <x v="1"/>
    <s v="P"/>
    <s v="Active"/>
    <n v="659"/>
    <x v="658"/>
    <s v="N"/>
    <x v="37"/>
    <n v="1005"/>
    <x v="1"/>
    <s v="Niederl. 1"/>
    <n v="1"/>
    <s v="Department"/>
    <s v="Supervisor"/>
    <s v="Supervisor"/>
    <s v="ang."/>
    <s v="M"/>
    <d v="2002-09-01T00:00:00"/>
    <m/>
    <s v=""/>
    <n v="17"/>
    <d v="1986-09-02T00:00:00"/>
    <n v="33"/>
    <s v="N"/>
    <n v="30"/>
    <n v="2.5"/>
    <n v="39"/>
    <x v="0"/>
    <n v="1"/>
    <n v="31"/>
    <n v="0"/>
    <n v="2438"/>
    <n v="534.53150000000005"/>
    <n v="0"/>
    <n v="0"/>
    <n v="0"/>
    <n v="0"/>
    <n v="0"/>
    <n v="0"/>
    <n v="0"/>
    <n v="0"/>
    <n v="0"/>
    <n v="0"/>
    <n v="0"/>
    <n v="0"/>
    <n v="26.5"/>
    <n v="0"/>
    <n v="0"/>
    <n v="0"/>
    <n v="0"/>
    <n v="5.9346750000000004"/>
    <n v="0"/>
    <n v="0"/>
  </r>
  <r>
    <d v="2020-05-01T00:00:00"/>
    <x v="1"/>
    <s v="P"/>
    <s v="Active"/>
    <n v="660"/>
    <x v="659"/>
    <s v="N"/>
    <x v="29"/>
    <n v="1079"/>
    <x v="0"/>
    <s v="Niederl. 3"/>
    <n v="1"/>
    <s v="Department"/>
    <s v="Supervisor"/>
    <s v="Supervisor"/>
    <s v="ang."/>
    <s v="M"/>
    <d v="2019-05-01T00:00:00"/>
    <m/>
    <s v=""/>
    <n v="0"/>
    <d v="1980-12-20T00:00:00"/>
    <n v="39"/>
    <s v="N"/>
    <n v="30"/>
    <n v="2.5"/>
    <n v="39"/>
    <x v="0"/>
    <n v="1"/>
    <n v="31"/>
    <n v="0"/>
    <n v="2439"/>
    <n v="534.75075000000004"/>
    <n v="0"/>
    <n v="0"/>
    <n v="0"/>
    <n v="0"/>
    <n v="0"/>
    <n v="0"/>
    <n v="0"/>
    <n v="0"/>
    <n v="0"/>
    <n v="0"/>
    <n v="0"/>
    <n v="0"/>
    <n v="26.5"/>
    <n v="0"/>
    <n v="0"/>
    <n v="0"/>
    <n v="0"/>
    <n v="5.9346750000000004"/>
    <n v="0"/>
    <n v="0"/>
  </r>
  <r>
    <d v="2020-05-01T00:00:00"/>
    <x v="1"/>
    <s v="P"/>
    <s v="Active"/>
    <n v="661"/>
    <x v="660"/>
    <s v="N"/>
    <x v="13"/>
    <n v="1061"/>
    <x v="11"/>
    <s v="Niederl. 12"/>
    <n v="1"/>
    <s v="Department"/>
    <s v="Supervisor"/>
    <s v="Supervisor"/>
    <s v="ang."/>
    <s v="W"/>
    <d v="2019-05-15T00:00:00"/>
    <m/>
    <s v=""/>
    <n v="0"/>
    <d v="1980-11-25T00:00:00"/>
    <n v="39"/>
    <s v="N"/>
    <n v="30"/>
    <n v="2.5"/>
    <n v="39"/>
    <x v="0"/>
    <n v="1"/>
    <n v="31"/>
    <n v="0"/>
    <n v="2440"/>
    <n v="534.97"/>
    <n v="0"/>
    <n v="0"/>
    <n v="0"/>
    <n v="0"/>
    <n v="0"/>
    <n v="0"/>
    <n v="0"/>
    <n v="0"/>
    <n v="0"/>
    <n v="0"/>
    <n v="0"/>
    <n v="0"/>
    <n v="26.5"/>
    <n v="0"/>
    <n v="0"/>
    <n v="0"/>
    <n v="0"/>
    <n v="5.9346750000000004"/>
    <n v="0"/>
    <n v="0"/>
  </r>
  <r>
    <d v="2020-05-01T00:00:00"/>
    <x v="1"/>
    <s v="P"/>
    <s v="Active"/>
    <n v="662"/>
    <x v="661"/>
    <s v="N"/>
    <x v="14"/>
    <n v="1003"/>
    <x v="1"/>
    <s v="Niederl. 1"/>
    <n v="1"/>
    <s v="Department"/>
    <s v="Supervisor"/>
    <s v="Non-Mgm."/>
    <s v="ang."/>
    <s v="W"/>
    <d v="2019-05-01T00:00:00"/>
    <m/>
    <s v=""/>
    <n v="0"/>
    <d v="1987-02-10T00:00:00"/>
    <n v="32"/>
    <s v="N"/>
    <n v="30"/>
    <n v="2.5"/>
    <n v="39"/>
    <x v="0"/>
    <n v="1"/>
    <n v="31"/>
    <n v="0"/>
    <n v="2441"/>
    <n v="535.18925000000002"/>
    <n v="0"/>
    <n v="0"/>
    <n v="0"/>
    <n v="0"/>
    <n v="0"/>
    <n v="0"/>
    <n v="0"/>
    <n v="0"/>
    <n v="0"/>
    <n v="0"/>
    <n v="0"/>
    <n v="0"/>
    <n v="26.5"/>
    <n v="0"/>
    <n v="0"/>
    <n v="0"/>
    <n v="0"/>
    <n v="5.9346750000000004"/>
    <n v="0"/>
    <n v="0"/>
  </r>
  <r>
    <d v="2020-05-01T00:00:00"/>
    <x v="1"/>
    <s v="P"/>
    <s v="Active"/>
    <n v="663"/>
    <x v="662"/>
    <s v="N"/>
    <x v="37"/>
    <n v="1005"/>
    <x v="1"/>
    <s v="Niederl. 1"/>
    <n v="1"/>
    <s v="Department"/>
    <s v="Supervisor"/>
    <s v="Non-Mgm."/>
    <s v="ang."/>
    <s v="M"/>
    <d v="2019-05-01T00:00:00"/>
    <m/>
    <s v=""/>
    <n v="0"/>
    <d v="1991-05-21T00:00:00"/>
    <n v="28"/>
    <s v="N"/>
    <n v="30"/>
    <n v="2.5"/>
    <n v="39"/>
    <x v="0"/>
    <n v="1"/>
    <n v="31"/>
    <n v="0"/>
    <n v="2442"/>
    <n v="535.4085"/>
    <n v="0"/>
    <n v="0"/>
    <n v="0"/>
    <n v="0"/>
    <n v="0"/>
    <n v="0"/>
    <n v="0"/>
    <n v="0"/>
    <n v="0"/>
    <n v="0"/>
    <n v="0"/>
    <n v="0"/>
    <n v="26.5"/>
    <n v="0"/>
    <n v="0"/>
    <n v="0"/>
    <n v="0"/>
    <n v="5.9346750000000004"/>
    <n v="0"/>
    <n v="0"/>
  </r>
  <r>
    <d v="2020-05-01T00:00:00"/>
    <x v="1"/>
    <s v="P"/>
    <s v="Active"/>
    <n v="664"/>
    <x v="663"/>
    <s v="N"/>
    <x v="47"/>
    <n v="1016"/>
    <x v="1"/>
    <s v="Niederl. 1"/>
    <n v="1"/>
    <s v="Department"/>
    <s v="Supervisor"/>
    <s v="Non-Mgm."/>
    <s v="ang."/>
    <s v="W"/>
    <d v="2019-05-01T00:00:00"/>
    <m/>
    <s v=""/>
    <n v="0"/>
    <d v="1991-10-31T00:00:00"/>
    <n v="28"/>
    <s v="N"/>
    <n v="30"/>
    <n v="2.5"/>
    <n v="39"/>
    <x v="0"/>
    <n v="1"/>
    <n v="31"/>
    <n v="0"/>
    <n v="2443"/>
    <n v="535.62775000000011"/>
    <n v="0"/>
    <n v="0"/>
    <n v="0"/>
    <n v="0"/>
    <n v="0"/>
    <n v="0"/>
    <n v="0"/>
    <n v="0"/>
    <n v="0"/>
    <n v="0"/>
    <n v="0"/>
    <n v="0"/>
    <n v="26.5"/>
    <n v="0"/>
    <n v="0"/>
    <n v="0"/>
    <n v="0"/>
    <n v="5.9346750000000004"/>
    <n v="0"/>
    <n v="0"/>
  </r>
  <r>
    <d v="2020-05-01T00:00:00"/>
    <x v="1"/>
    <s v="P"/>
    <s v="Active"/>
    <n v="666"/>
    <x v="665"/>
    <s v="N"/>
    <x v="22"/>
    <n v="1053"/>
    <x v="3"/>
    <s v="Niederl. 8"/>
    <n v="1"/>
    <s v="Department"/>
    <s v="Supervisor"/>
    <s v="Non-Mgm."/>
    <s v="ang."/>
    <s v="M"/>
    <d v="2019-06-01T00:00:00"/>
    <m/>
    <s v=""/>
    <n v="0"/>
    <d v="1984-11-02T00:00:00"/>
    <n v="35"/>
    <s v="J"/>
    <n v="30"/>
    <n v="2.5"/>
    <n v="39"/>
    <x v="0"/>
    <n v="1"/>
    <n v="31"/>
    <n v="0"/>
    <n v="2444"/>
    <n v="535.84699999999998"/>
    <n v="0"/>
    <n v="0"/>
    <n v="0"/>
    <n v="0"/>
    <n v="0"/>
    <n v="0"/>
    <n v="0"/>
    <n v="0"/>
    <n v="0"/>
    <n v="0"/>
    <n v="141"/>
    <n v="112.01666666666667"/>
    <n v="26.5"/>
    <n v="0"/>
    <n v="0"/>
    <n v="0"/>
    <n v="0"/>
    <n v="62.5977575"/>
    <n v="0"/>
    <n v="0"/>
  </r>
  <r>
    <d v="2020-05-01T00:00:00"/>
    <x v="1"/>
    <s v="P"/>
    <s v="Active"/>
    <n v="667"/>
    <x v="666"/>
    <s v="N"/>
    <x v="37"/>
    <n v="1005"/>
    <x v="1"/>
    <s v="Niederl. 1"/>
    <n v="1"/>
    <s v="Department"/>
    <s v="Supervisor"/>
    <s v="Non-Mgm."/>
    <s v="ang."/>
    <s v="M"/>
    <d v="2019-05-15T00:00:00"/>
    <m/>
    <s v=""/>
    <n v="0"/>
    <d v="1988-07-06T00:00:00"/>
    <n v="31"/>
    <s v="N"/>
    <n v="30"/>
    <n v="2.5"/>
    <n v="39"/>
    <x v="0"/>
    <n v="1"/>
    <n v="31"/>
    <n v="0"/>
    <n v="2445"/>
    <n v="536.06625000000008"/>
    <n v="0"/>
    <n v="0"/>
    <n v="0"/>
    <n v="0"/>
    <n v="0"/>
    <n v="0"/>
    <n v="0"/>
    <n v="0"/>
    <n v="0"/>
    <n v="0"/>
    <n v="0"/>
    <n v="0"/>
    <n v="26.5"/>
    <n v="0"/>
    <n v="0"/>
    <n v="0"/>
    <n v="0"/>
    <n v="5.9346750000000004"/>
    <n v="0"/>
    <n v="0"/>
  </r>
  <r>
    <d v="2020-05-01T00:00:00"/>
    <x v="1"/>
    <s v="P"/>
    <s v="Active"/>
    <n v="668"/>
    <x v="667"/>
    <s v="N"/>
    <x v="22"/>
    <n v="1053"/>
    <x v="3"/>
    <s v="Niederl. 8"/>
    <n v="1"/>
    <s v="Department"/>
    <s v="Supervisor"/>
    <s v="Non-Mgm."/>
    <s v="ang."/>
    <s v="M"/>
    <d v="2019-06-01T00:00:00"/>
    <m/>
    <s v=""/>
    <n v="0"/>
    <d v="1979-07-07T00:00:00"/>
    <n v="40"/>
    <s v="J"/>
    <n v="30"/>
    <n v="2.5"/>
    <n v="39"/>
    <x v="0"/>
    <n v="1"/>
    <n v="31"/>
    <n v="0"/>
    <n v="2446"/>
    <n v="536.28549999999996"/>
    <n v="0"/>
    <n v="0"/>
    <n v="0"/>
    <n v="0"/>
    <n v="0"/>
    <n v="0"/>
    <n v="0"/>
    <n v="0"/>
    <n v="0"/>
    <n v="0"/>
    <n v="141.11538461538461"/>
    <n v="112.10833333333335"/>
    <n v="26.5"/>
    <n v="0"/>
    <n v="0"/>
    <n v="0"/>
    <n v="0"/>
    <n v="62.644126634615397"/>
    <n v="0"/>
    <n v="0"/>
  </r>
  <r>
    <d v="2020-05-01T00:00:00"/>
    <x v="1"/>
    <s v="P"/>
    <s v="Active"/>
    <n v="669"/>
    <x v="668"/>
    <s v="N"/>
    <x v="31"/>
    <n v="1046"/>
    <x v="9"/>
    <s v="Niederl. 4"/>
    <n v="1"/>
    <s v="Department"/>
    <s v="Supervisor"/>
    <s v="Manager"/>
    <s v="ang."/>
    <s v="M"/>
    <d v="2019-06-17T00:00:00"/>
    <m/>
    <s v=""/>
    <n v="0"/>
    <d v="1978-07-27T00:00:00"/>
    <n v="41"/>
    <s v="N"/>
    <n v="30"/>
    <n v="2.5"/>
    <n v="39"/>
    <x v="0"/>
    <n v="1"/>
    <n v="31"/>
    <n v="0"/>
    <n v="2447"/>
    <n v="536.50475000000006"/>
    <n v="0"/>
    <n v="0"/>
    <n v="30"/>
    <n v="0"/>
    <n v="0"/>
    <n v="0"/>
    <n v="0"/>
    <n v="0"/>
    <n v="0"/>
    <n v="0"/>
    <n v="0"/>
    <n v="0"/>
    <n v="26.5"/>
    <n v="0"/>
    <n v="0"/>
    <n v="0"/>
    <n v="0"/>
    <n v="12.653175000000001"/>
    <n v="79.040000000000006"/>
    <n v="0"/>
  </r>
  <r>
    <d v="2020-05-01T00:00:00"/>
    <x v="1"/>
    <s v="P"/>
    <s v="Active"/>
    <n v="670"/>
    <x v="669"/>
    <s v="N"/>
    <x v="27"/>
    <n v="1070"/>
    <x v="0"/>
    <s v="Niederl. 3"/>
    <n v="1"/>
    <s v="Department"/>
    <s v="Supervisor"/>
    <s v="Non-Mgm."/>
    <s v="ang."/>
    <s v="M"/>
    <d v="2019-06-01T00:00:00"/>
    <m/>
    <s v=""/>
    <n v="0"/>
    <d v="1988-08-28T00:00:00"/>
    <n v="31"/>
    <s v="N"/>
    <n v="30"/>
    <n v="2.5"/>
    <n v="39"/>
    <x v="0"/>
    <n v="1"/>
    <n v="31"/>
    <n v="0"/>
    <n v="2448"/>
    <n v="536.72400000000005"/>
    <n v="0"/>
    <n v="0"/>
    <n v="0"/>
    <n v="0"/>
    <n v="0"/>
    <n v="0"/>
    <n v="0"/>
    <n v="0"/>
    <n v="0"/>
    <n v="0"/>
    <n v="0"/>
    <n v="0"/>
    <n v="26.5"/>
    <n v="0"/>
    <n v="0"/>
    <n v="0"/>
    <n v="0"/>
    <n v="5.9346750000000004"/>
    <n v="0"/>
    <n v="0"/>
  </r>
  <r>
    <d v="2020-05-01T00:00:00"/>
    <x v="1"/>
    <s v="P"/>
    <s v="Active"/>
    <n v="671"/>
    <x v="670"/>
    <s v="N"/>
    <x v="27"/>
    <n v="1070"/>
    <x v="0"/>
    <s v="Niederl. 3"/>
    <n v="1"/>
    <s v="Department"/>
    <s v="Supervisor"/>
    <s v="Non-Mgm."/>
    <s v="ang."/>
    <s v="W"/>
    <d v="2019-06-01T00:00:00"/>
    <m/>
    <s v=""/>
    <n v="0"/>
    <d v="1988-11-25T00:00:00"/>
    <n v="31"/>
    <s v="N"/>
    <n v="30"/>
    <n v="2.5"/>
    <n v="39"/>
    <x v="0"/>
    <n v="1"/>
    <n v="31"/>
    <n v="0"/>
    <n v="2449"/>
    <n v="536.94325000000003"/>
    <n v="0"/>
    <n v="0"/>
    <n v="0"/>
    <n v="0"/>
    <n v="0"/>
    <n v="0"/>
    <n v="0"/>
    <n v="0"/>
    <n v="0"/>
    <n v="0"/>
    <n v="0"/>
    <n v="0"/>
    <n v="26.5"/>
    <n v="0"/>
    <n v="0"/>
    <n v="0"/>
    <n v="0"/>
    <n v="5.9346750000000004"/>
    <n v="0"/>
    <n v="0"/>
  </r>
  <r>
    <d v="2020-05-01T00:00:00"/>
    <x v="1"/>
    <s v="P"/>
    <s v="Active"/>
    <n v="672"/>
    <x v="671"/>
    <s v="N"/>
    <x v="36"/>
    <n v="1054"/>
    <x v="8"/>
    <s v="Niederl. 2"/>
    <n v="1"/>
    <s v="Department"/>
    <s v="Supervisor"/>
    <s v="Non-Mgm."/>
    <s v="ang."/>
    <s v="M"/>
    <d v="2019-06-01T00:00:00"/>
    <m/>
    <s v=""/>
    <n v="0"/>
    <d v="1982-02-15T00:00:00"/>
    <n v="37"/>
    <s v="N"/>
    <n v="30"/>
    <n v="2.5"/>
    <n v="39"/>
    <x v="0"/>
    <n v="1"/>
    <n v="31"/>
    <n v="0"/>
    <n v="2450"/>
    <n v="537.16249999999991"/>
    <n v="0"/>
    <n v="0"/>
    <n v="0"/>
    <n v="0"/>
    <n v="0"/>
    <n v="0"/>
    <n v="0"/>
    <n v="0"/>
    <n v="0"/>
    <n v="0"/>
    <n v="0"/>
    <n v="0"/>
    <n v="26.5"/>
    <n v="0"/>
    <n v="0"/>
    <n v="0"/>
    <n v="0"/>
    <n v="5.9346750000000004"/>
    <n v="0"/>
    <n v="0"/>
  </r>
  <r>
    <d v="2020-05-01T00:00:00"/>
    <x v="1"/>
    <s v="P"/>
    <s v="Active"/>
    <n v="673"/>
    <x v="672"/>
    <s v="N"/>
    <x v="9"/>
    <n v="1087"/>
    <x v="0"/>
    <s v="Niederl. 3"/>
    <n v="1"/>
    <s v="Department"/>
    <s v="Supervisor"/>
    <s v="Non-Mgm."/>
    <s v="ang."/>
    <s v="M"/>
    <d v="2019-06-17T00:00:00"/>
    <m/>
    <s v=""/>
    <n v="0"/>
    <d v="1993-01-12T00:00:00"/>
    <n v="27"/>
    <s v="N"/>
    <n v="30"/>
    <n v="2.5"/>
    <n v="39"/>
    <x v="0"/>
    <n v="1"/>
    <n v="31"/>
    <n v="0"/>
    <n v="2451"/>
    <n v="537.38175000000001"/>
    <n v="0"/>
    <n v="0"/>
    <n v="0"/>
    <n v="0"/>
    <n v="0"/>
    <n v="0"/>
    <n v="0"/>
    <n v="0"/>
    <n v="0"/>
    <n v="0"/>
    <n v="0"/>
    <n v="0"/>
    <n v="26.5"/>
    <n v="0"/>
    <n v="0"/>
    <n v="0"/>
    <n v="0"/>
    <n v="5.9346750000000004"/>
    <n v="0"/>
    <n v="0"/>
  </r>
  <r>
    <d v="2020-05-01T00:00:00"/>
    <x v="1"/>
    <s v="P"/>
    <s v="Active"/>
    <n v="674"/>
    <x v="673"/>
    <s v="N"/>
    <x v="19"/>
    <n v="1083"/>
    <x v="0"/>
    <s v="Niederl. 3"/>
    <n v="1"/>
    <s v="Department"/>
    <s v="Supervisor"/>
    <s v="Non-Mgm."/>
    <s v="ang."/>
    <s v="M"/>
    <d v="2019-07-01T00:00:00"/>
    <m/>
    <s v=""/>
    <n v="0"/>
    <d v="1989-02-15T00:00:00"/>
    <n v="30"/>
    <s v="N"/>
    <n v="30"/>
    <n v="2.5"/>
    <n v="39"/>
    <x v="0"/>
    <n v="1"/>
    <n v="31"/>
    <n v="0"/>
    <n v="2452"/>
    <n v="537.60100000000011"/>
    <n v="0"/>
    <n v="0"/>
    <n v="0"/>
    <n v="0"/>
    <n v="0"/>
    <n v="0"/>
    <n v="0"/>
    <n v="0"/>
    <n v="0"/>
    <n v="0"/>
    <n v="0"/>
    <n v="0"/>
    <n v="26.5"/>
    <n v="0"/>
    <n v="0"/>
    <n v="0"/>
    <n v="0"/>
    <n v="5.9346750000000004"/>
    <n v="0"/>
    <n v="0"/>
  </r>
  <r>
    <d v="2020-05-01T00:00:00"/>
    <x v="1"/>
    <s v="P"/>
    <s v="Active"/>
    <n v="675"/>
    <x v="674"/>
    <s v="N"/>
    <x v="22"/>
    <n v="1041"/>
    <x v="4"/>
    <s v="Niederl. 6"/>
    <n v="1"/>
    <s v="Department"/>
    <s v="Supervisor"/>
    <s v="Non-Mgm."/>
    <s v="ang."/>
    <s v="M"/>
    <d v="2019-07-01T00:00:00"/>
    <m/>
    <s v=""/>
    <n v="0"/>
    <d v="1970-01-12T00:00:00"/>
    <n v="50"/>
    <s v="J"/>
    <n v="30"/>
    <n v="2.5"/>
    <n v="39"/>
    <x v="0"/>
    <n v="1"/>
    <n v="31"/>
    <n v="0"/>
    <n v="2453"/>
    <n v="537.82024999999999"/>
    <n v="0"/>
    <n v="0"/>
    <n v="0"/>
    <n v="0"/>
    <n v="0"/>
    <n v="0"/>
    <n v="0"/>
    <n v="0"/>
    <n v="0"/>
    <n v="0"/>
    <n v="141.51923076923077"/>
    <n v="112.42916666666667"/>
    <n v="26.5"/>
    <n v="0"/>
    <n v="0"/>
    <n v="0"/>
    <n v="0"/>
    <n v="62.806418605769238"/>
    <n v="0"/>
    <n v="0"/>
  </r>
  <r>
    <d v="2020-05-01T00:00:00"/>
    <x v="1"/>
    <s v="P"/>
    <s v="Active"/>
    <n v="676"/>
    <x v="675"/>
    <s v="N"/>
    <x v="22"/>
    <n v="1060"/>
    <x v="2"/>
    <s v="Niederl. 7"/>
    <n v="1"/>
    <s v="Department"/>
    <s v="Supervisor"/>
    <s v="Non-Mgm."/>
    <s v="ang."/>
    <s v="M"/>
    <d v="2019-07-01T00:00:00"/>
    <m/>
    <s v=""/>
    <n v="0"/>
    <d v="1968-10-15T00:00:00"/>
    <n v="51"/>
    <s v="J"/>
    <n v="30"/>
    <n v="2.5"/>
    <n v="39"/>
    <x v="0"/>
    <n v="1"/>
    <n v="31"/>
    <n v="0"/>
    <n v="2454"/>
    <n v="538.03950000000009"/>
    <n v="0"/>
    <n v="0"/>
    <n v="0"/>
    <n v="0"/>
    <n v="0"/>
    <n v="0"/>
    <n v="0"/>
    <n v="0"/>
    <n v="0"/>
    <n v="0"/>
    <n v="141.57692307692309"/>
    <n v="112.47500000000001"/>
    <n v="26.5"/>
    <n v="0"/>
    <n v="0"/>
    <n v="0"/>
    <n v="0"/>
    <n v="62.829603173076933"/>
    <n v="0"/>
    <n v="0"/>
  </r>
  <r>
    <d v="2020-05-01T00:00:00"/>
    <x v="1"/>
    <s v="P"/>
    <s v="Active"/>
    <n v="677"/>
    <x v="676"/>
    <s v="N"/>
    <x v="16"/>
    <n v="1067"/>
    <x v="11"/>
    <s v="Niederl. 12"/>
    <n v="1"/>
    <s v="Department"/>
    <s v="Supervisor"/>
    <s v="Non-Mgm."/>
    <s v="ang."/>
    <s v="M"/>
    <d v="2019-07-01T00:00:00"/>
    <m/>
    <s v=""/>
    <n v="0"/>
    <d v="1985-03-02T00:00:00"/>
    <n v="34"/>
    <s v="N"/>
    <n v="30"/>
    <n v="2.5"/>
    <n v="39"/>
    <x v="0"/>
    <n v="1"/>
    <n v="31"/>
    <n v="0"/>
    <n v="2455"/>
    <n v="538.25874999999996"/>
    <n v="0"/>
    <n v="0"/>
    <n v="0"/>
    <n v="0"/>
    <n v="0"/>
    <n v="0"/>
    <n v="0"/>
    <n v="0"/>
    <n v="0"/>
    <n v="0"/>
    <n v="0"/>
    <n v="0"/>
    <n v="26.5"/>
    <n v="0"/>
    <n v="0"/>
    <n v="0"/>
    <n v="0"/>
    <n v="5.9346750000000004"/>
    <n v="0"/>
    <n v="0"/>
  </r>
  <r>
    <d v="2020-05-01T00:00:00"/>
    <x v="1"/>
    <s v="P"/>
    <s v="Active"/>
    <n v="678"/>
    <x v="677"/>
    <s v="N"/>
    <x v="31"/>
    <n v="1052"/>
    <x v="3"/>
    <s v="Niederl. 8"/>
    <n v="1"/>
    <s v="Department"/>
    <s v="Supervisor"/>
    <s v="Non-Mgm."/>
    <s v="ang."/>
    <s v="M"/>
    <d v="2019-07-01T00:00:00"/>
    <m/>
    <s v=""/>
    <n v="0"/>
    <d v="1967-03-01T00:00:00"/>
    <n v="52"/>
    <s v="J"/>
    <n v="30"/>
    <n v="2.5"/>
    <n v="39"/>
    <x v="0"/>
    <n v="1"/>
    <n v="31"/>
    <n v="0"/>
    <n v="2456"/>
    <n v="538.47800000000007"/>
    <n v="0"/>
    <n v="0"/>
    <n v="30"/>
    <n v="0"/>
    <n v="0"/>
    <n v="1350"/>
    <n v="0"/>
    <n v="0"/>
    <n v="0"/>
    <n v="0"/>
    <n v="141.69230769230768"/>
    <n v="112.56666666666668"/>
    <n v="26.5"/>
    <n v="0"/>
    <n v="0"/>
    <n v="0"/>
    <n v="0"/>
    <n v="371.92697230769227"/>
    <n v="68.97"/>
    <n v="0"/>
  </r>
  <r>
    <d v="2020-05-01T00:00:00"/>
    <x v="1"/>
    <s v="P"/>
    <s v="Active"/>
    <n v="679"/>
    <x v="678"/>
    <s v="N"/>
    <x v="22"/>
    <n v="1041"/>
    <x v="4"/>
    <s v="Niederl. 6"/>
    <n v="1"/>
    <s v="Department"/>
    <s v="Supervisor"/>
    <s v="Non-Mgm."/>
    <s v="ang."/>
    <s v="M"/>
    <d v="2019-07-01T00:00:00"/>
    <m/>
    <s v=""/>
    <n v="0"/>
    <d v="1982-04-24T00:00:00"/>
    <n v="37"/>
    <s v="J"/>
    <n v="30"/>
    <n v="2.5"/>
    <n v="39"/>
    <x v="0"/>
    <n v="1"/>
    <n v="31"/>
    <n v="0"/>
    <n v="2457"/>
    <n v="538.69725000000005"/>
    <n v="0"/>
    <n v="0"/>
    <n v="0"/>
    <n v="0"/>
    <n v="0"/>
    <n v="0"/>
    <n v="0"/>
    <n v="0"/>
    <n v="0"/>
    <n v="0"/>
    <n v="141.75"/>
    <n v="112.61250000000001"/>
    <n v="26.5"/>
    <n v="0"/>
    <n v="0"/>
    <n v="0"/>
    <n v="0"/>
    <n v="62.899156875000003"/>
    <n v="0"/>
    <n v="0"/>
  </r>
  <r>
    <d v="2020-05-01T00:00:00"/>
    <x v="1"/>
    <s v="P"/>
    <s v="Active"/>
    <n v="680"/>
    <x v="679"/>
    <s v="N"/>
    <x v="27"/>
    <n v="1070"/>
    <x v="0"/>
    <s v="Niederl. 3"/>
    <n v="1"/>
    <s v="Department"/>
    <s v="Supervisor"/>
    <s v="Manager"/>
    <s v="ang."/>
    <s v="M"/>
    <d v="2019-07-01T00:00:00"/>
    <m/>
    <s v=""/>
    <n v="0"/>
    <d v="1979-11-17T00:00:00"/>
    <n v="40"/>
    <s v="N"/>
    <n v="30"/>
    <n v="2.5"/>
    <n v="39"/>
    <x v="0"/>
    <n v="1"/>
    <n v="31"/>
    <n v="0"/>
    <n v="2458"/>
    <n v="538.91650000000004"/>
    <n v="0"/>
    <n v="0"/>
    <n v="0"/>
    <n v="0"/>
    <n v="0"/>
    <n v="0"/>
    <n v="0"/>
    <n v="0"/>
    <n v="0"/>
    <n v="0"/>
    <n v="0"/>
    <n v="0"/>
    <n v="26.5"/>
    <n v="0"/>
    <n v="0"/>
    <n v="0"/>
    <n v="0"/>
    <n v="5.9346750000000004"/>
    <n v="0"/>
    <n v="0"/>
  </r>
  <r>
    <d v="2020-05-01T00:00:00"/>
    <x v="1"/>
    <s v="P"/>
    <s v="Active"/>
    <n v="681"/>
    <x v="680"/>
    <s v="N"/>
    <x v="36"/>
    <n v="1054"/>
    <x v="8"/>
    <s v="Niederl. 2"/>
    <n v="1"/>
    <s v="Department"/>
    <s v="Supervisor"/>
    <s v="Non-Mgm."/>
    <s v="ang."/>
    <s v="M"/>
    <d v="2016-09-01T00:00:00"/>
    <m/>
    <s v=""/>
    <n v="3"/>
    <d v="1994-02-10T00:00:00"/>
    <n v="25"/>
    <s v="N"/>
    <n v="30"/>
    <n v="2.5"/>
    <n v="39"/>
    <x v="0"/>
    <n v="1"/>
    <n v="31"/>
    <n v="0"/>
    <n v="2459"/>
    <n v="539.13574999999992"/>
    <n v="0"/>
    <n v="0"/>
    <n v="0"/>
    <n v="0"/>
    <n v="0"/>
    <n v="0"/>
    <n v="0"/>
    <n v="0"/>
    <n v="0"/>
    <n v="0"/>
    <n v="0"/>
    <n v="0"/>
    <n v="26.5"/>
    <n v="0"/>
    <n v="0"/>
    <n v="0"/>
    <n v="0"/>
    <n v="5.9346750000000004"/>
    <n v="0"/>
    <n v="0"/>
  </r>
  <r>
    <d v="2020-05-01T00:00:00"/>
    <x v="1"/>
    <s v="P"/>
    <s v="Active"/>
    <n v="682"/>
    <x v="681"/>
    <s v="N"/>
    <x v="51"/>
    <n v="1092"/>
    <x v="9"/>
    <s v="Niederl. 4"/>
    <n v="1"/>
    <s v="Department"/>
    <s v="Supervisor"/>
    <s v="Non-Mgm."/>
    <s v="kfm"/>
    <s v="M"/>
    <d v="2019-08-01T00:00:00"/>
    <d v="2022-07-31T00:00:00"/>
    <s v=""/>
    <n v="2"/>
    <d v="1998-12-26T00:00:00"/>
    <n v="21"/>
    <s v="J"/>
    <n v="30"/>
    <n v="2.5"/>
    <n v="39"/>
    <x v="0"/>
    <n v="1"/>
    <n v="31"/>
    <n v="0"/>
    <n v="2460"/>
    <n v="539.35500000000002"/>
    <n v="0"/>
    <n v="0"/>
    <n v="0"/>
    <n v="0"/>
    <n v="0"/>
    <n v="0"/>
    <n v="0"/>
    <n v="0"/>
    <n v="0"/>
    <n v="0"/>
    <n v="141.92307692307693"/>
    <n v="112.75000000000001"/>
    <n v="26.5"/>
    <n v="0"/>
    <n v="0"/>
    <n v="0"/>
    <n v="0"/>
    <n v="62.968710576923087"/>
    <n v="0"/>
    <n v="0"/>
  </r>
  <r>
    <d v="2020-05-01T00:00:00"/>
    <x v="1"/>
    <s v="P"/>
    <s v="Active"/>
    <n v="683"/>
    <x v="682"/>
    <s v="N"/>
    <x v="31"/>
    <n v="1028"/>
    <x v="6"/>
    <s v="Niederl. 10"/>
    <n v="1"/>
    <s v="Department"/>
    <s v="Supervisor"/>
    <s v="Non-Mgm."/>
    <s v="ang."/>
    <s v="M"/>
    <d v="2019-08-01T00:00:00"/>
    <m/>
    <s v=""/>
    <n v="0"/>
    <d v="1967-06-26T00:00:00"/>
    <n v="52"/>
    <s v="J"/>
    <n v="30"/>
    <n v="2.5"/>
    <n v="39"/>
    <x v="0"/>
    <n v="1"/>
    <n v="31"/>
    <n v="0"/>
    <n v="2461"/>
    <n v="539.57425000000012"/>
    <n v="0"/>
    <n v="0"/>
    <n v="0"/>
    <n v="0"/>
    <n v="0"/>
    <n v="1400"/>
    <n v="0"/>
    <n v="0"/>
    <n v="0"/>
    <n v="0"/>
    <n v="141.98076923076923"/>
    <n v="112.79583333333335"/>
    <n v="26.5"/>
    <n v="0"/>
    <n v="0"/>
    <n v="0"/>
    <n v="0"/>
    <n v="376.52189514423083"/>
    <n v="78.09"/>
    <n v="0"/>
  </r>
  <r>
    <d v="2020-05-01T00:00:00"/>
    <x v="1"/>
    <s v="P"/>
    <s v="Active"/>
    <n v="684"/>
    <x v="683"/>
    <s v="N"/>
    <x v="37"/>
    <n v="1005"/>
    <x v="1"/>
    <s v="Niederl. 1"/>
    <n v="1"/>
    <s v="Department"/>
    <s v="Supervisor"/>
    <s v="Non-Mgm."/>
    <s v="ang."/>
    <s v="M"/>
    <d v="2014-07-01T00:00:00"/>
    <m/>
    <s v=""/>
    <n v="5"/>
    <d v="1993-09-25T00:00:00"/>
    <n v="26"/>
    <s v="N"/>
    <n v="30"/>
    <n v="2.5"/>
    <n v="39"/>
    <x v="0"/>
    <n v="1"/>
    <n v="31"/>
    <n v="0"/>
    <n v="2462"/>
    <n v="539.79349999999999"/>
    <n v="0"/>
    <n v="0"/>
    <n v="0"/>
    <n v="0"/>
    <n v="0"/>
    <n v="0"/>
    <n v="0"/>
    <n v="0"/>
    <n v="0"/>
    <n v="0"/>
    <n v="0"/>
    <n v="0"/>
    <n v="26.5"/>
    <n v="0"/>
    <n v="0"/>
    <n v="0"/>
    <n v="0"/>
    <n v="5.9346750000000004"/>
    <n v="0"/>
    <n v="0"/>
  </r>
  <r>
    <d v="2020-05-01T00:00:00"/>
    <x v="1"/>
    <s v="P"/>
    <s v="Active"/>
    <n v="685"/>
    <x v="684"/>
    <s v="N"/>
    <x v="51"/>
    <n v="1092"/>
    <x v="5"/>
    <s v="Niederl. 5"/>
    <n v="1"/>
    <s v="Department"/>
    <s v="Supervisor"/>
    <s v="Non-Mgm."/>
    <s v="kfm"/>
    <s v="M"/>
    <d v="2019-08-01T00:00:00"/>
    <d v="2022-07-31T00:00:00"/>
    <s v=""/>
    <n v="2"/>
    <d v="1992-05-10T00:00:00"/>
    <n v="27"/>
    <s v="J"/>
    <n v="30"/>
    <n v="2.5"/>
    <n v="39"/>
    <x v="0"/>
    <n v="1"/>
    <n v="31"/>
    <n v="0"/>
    <n v="2463"/>
    <n v="540.0127500000001"/>
    <n v="0"/>
    <n v="0"/>
    <n v="0"/>
    <n v="0"/>
    <n v="0"/>
    <n v="0"/>
    <n v="0"/>
    <n v="0"/>
    <n v="0"/>
    <n v="0"/>
    <n v="142.09615384615384"/>
    <n v="112.8875"/>
    <n v="26.5"/>
    <n v="0"/>
    <n v="0"/>
    <n v="0"/>
    <n v="0"/>
    <n v="63.038264278846157"/>
    <n v="0"/>
    <n v="0"/>
  </r>
  <r>
    <d v="2020-05-01T00:00:00"/>
    <x v="1"/>
    <s v="P"/>
    <s v="Active"/>
    <n v="686"/>
    <x v="685"/>
    <s v="N"/>
    <x v="0"/>
    <n v="1090"/>
    <x v="0"/>
    <s v="Niederl. 3"/>
    <n v="1"/>
    <s v="Department"/>
    <s v="Supervisor"/>
    <s v="Non-Mgm."/>
    <s v="ang."/>
    <s v="W"/>
    <d v="2019-08-01T00:00:00"/>
    <m/>
    <s v=""/>
    <n v="0"/>
    <d v="1987-05-20T00:00:00"/>
    <n v="32"/>
    <s v="N"/>
    <n v="30"/>
    <n v="2.5"/>
    <n v="39"/>
    <x v="0"/>
    <n v="1"/>
    <n v="31"/>
    <n v="0"/>
    <n v="2464"/>
    <n v="540.23199999999997"/>
    <n v="0"/>
    <n v="0"/>
    <n v="0"/>
    <n v="0"/>
    <n v="0"/>
    <n v="0"/>
    <n v="0"/>
    <n v="0"/>
    <n v="0"/>
    <n v="0"/>
    <n v="0"/>
    <n v="0"/>
    <n v="26.5"/>
    <n v="0"/>
    <n v="0"/>
    <n v="0"/>
    <n v="0"/>
    <n v="5.9346750000000004"/>
    <n v="0"/>
    <n v="0"/>
  </r>
  <r>
    <d v="2020-05-01T00:00:00"/>
    <x v="1"/>
    <s v="P"/>
    <s v="Active"/>
    <n v="687"/>
    <x v="686"/>
    <s v="N"/>
    <x v="22"/>
    <n v="1060"/>
    <x v="2"/>
    <s v="Niederl. 7"/>
    <n v="1"/>
    <s v="Department"/>
    <s v="Supervisor"/>
    <s v="Non-Mgm."/>
    <s v="ang."/>
    <s v="M"/>
    <d v="2019-08-01T00:00:00"/>
    <m/>
    <s v=""/>
    <n v="0"/>
    <d v="1980-03-08T00:00:00"/>
    <n v="39"/>
    <s v="J"/>
    <n v="30"/>
    <n v="2.5"/>
    <n v="39"/>
    <x v="0"/>
    <n v="1"/>
    <n v="31"/>
    <n v="0"/>
    <n v="2465"/>
    <n v="540.45125000000007"/>
    <n v="0"/>
    <n v="0"/>
    <n v="0"/>
    <n v="0"/>
    <n v="0"/>
    <n v="0"/>
    <n v="0"/>
    <n v="0"/>
    <n v="0"/>
    <n v="0"/>
    <n v="142.21153846153845"/>
    <n v="112.97916666666667"/>
    <n v="26.5"/>
    <n v="0"/>
    <n v="0"/>
    <n v="0"/>
    <n v="0"/>
    <n v="63.084633413461546"/>
    <n v="0"/>
    <n v="0"/>
  </r>
  <r>
    <d v="2020-05-01T00:00:00"/>
    <x v="1"/>
    <s v="P"/>
    <s v="Active"/>
    <n v="688"/>
    <x v="687"/>
    <s v="N"/>
    <x v="51"/>
    <n v="1092"/>
    <x v="7"/>
    <s v="Niederl. 9"/>
    <n v="1"/>
    <s v="Department"/>
    <s v="Supervisor"/>
    <s v="Non-Mgm."/>
    <s v="kfm"/>
    <s v="W"/>
    <d v="2019-09-01T00:00:00"/>
    <d v="2022-08-31T00:00:00"/>
    <s v=""/>
    <n v="2"/>
    <d v="2001-07-16T00:00:00"/>
    <n v="18"/>
    <s v="J"/>
    <n v="30"/>
    <n v="2.5"/>
    <n v="39"/>
    <x v="0"/>
    <n v="1"/>
    <n v="31"/>
    <n v="0"/>
    <n v="2466"/>
    <n v="540.67050000000006"/>
    <n v="0"/>
    <n v="0"/>
    <n v="0"/>
    <n v="0"/>
    <n v="0"/>
    <n v="0"/>
    <n v="0"/>
    <n v="0"/>
    <n v="0"/>
    <n v="0"/>
    <n v="142.26923076923077"/>
    <n v="113.02500000000001"/>
    <n v="26.5"/>
    <n v="0"/>
    <n v="0"/>
    <n v="0"/>
    <n v="0"/>
    <n v="63.107817980769241"/>
    <n v="0"/>
    <n v="0"/>
  </r>
  <r>
    <d v="2020-05-01T00:00:00"/>
    <x v="1"/>
    <s v="P"/>
    <s v="Active"/>
    <n v="689"/>
    <x v="688"/>
    <s v="N"/>
    <x v="21"/>
    <n v="1086"/>
    <x v="0"/>
    <s v="Niederl. 3"/>
    <n v="1"/>
    <s v="Department"/>
    <s v="Supervisor"/>
    <s v="Non-Mgm."/>
    <s v="Werks"/>
    <s v="M"/>
    <d v="2019-09-01T00:00:00"/>
    <d v="2020-12-20T00:00:00"/>
    <s v=""/>
    <n v="1"/>
    <d v="1998-01-15T00:00:00"/>
    <n v="22"/>
    <s v="N"/>
    <n v="0"/>
    <n v="0"/>
    <n v="20"/>
    <x v="0"/>
    <n v="0.51282051282051277"/>
    <n v="31"/>
    <n v="0"/>
    <n v="2467"/>
    <n v="540.88975000000005"/>
    <n v="0"/>
    <n v="0"/>
    <n v="0"/>
    <n v="0"/>
    <n v="0"/>
    <n v="0"/>
    <n v="0"/>
    <n v="0"/>
    <n v="0"/>
    <n v="0"/>
    <n v="0"/>
    <n v="0"/>
    <n v="26.5"/>
    <n v="0"/>
    <n v="0"/>
    <n v="0"/>
    <n v="0"/>
    <n v="5.9346750000000004"/>
    <n v="0"/>
    <n v="0"/>
  </r>
  <r>
    <d v="2020-05-01T00:00:00"/>
    <x v="1"/>
    <s v="P"/>
    <s v="Active"/>
    <n v="690"/>
    <x v="689"/>
    <s v="N"/>
    <x v="16"/>
    <n v="1067"/>
    <x v="11"/>
    <s v="Niederl. 12"/>
    <n v="1"/>
    <s v="Department"/>
    <s v="Supervisor"/>
    <s v="Non-Mgm."/>
    <s v="ang."/>
    <s v="W"/>
    <d v="2019-09-01T00:00:00"/>
    <m/>
    <s v=""/>
    <n v="0"/>
    <d v="1997-08-05T00:00:00"/>
    <n v="22"/>
    <s v="N"/>
    <n v="30"/>
    <n v="2.5"/>
    <n v="39"/>
    <x v="0"/>
    <n v="1"/>
    <n v="31"/>
    <n v="0"/>
    <n v="2468"/>
    <n v="541.10900000000004"/>
    <n v="0"/>
    <n v="0"/>
    <n v="0"/>
    <n v="0"/>
    <n v="0"/>
    <n v="0"/>
    <n v="0"/>
    <n v="0"/>
    <n v="0"/>
    <n v="0"/>
    <n v="0"/>
    <n v="0"/>
    <n v="26.5"/>
    <n v="0"/>
    <n v="0"/>
    <n v="0"/>
    <n v="0"/>
    <n v="5.9346750000000004"/>
    <n v="0"/>
    <n v="0"/>
  </r>
  <r>
    <d v="2020-05-01T00:00:00"/>
    <x v="1"/>
    <s v="P"/>
    <s v="Active"/>
    <n v="691"/>
    <x v="690"/>
    <s v="N"/>
    <x v="9"/>
    <n v="1087"/>
    <x v="0"/>
    <s v="Niederl. 3"/>
    <n v="1"/>
    <s v="Department"/>
    <s v="Supervisor"/>
    <s v="Non-Mgm."/>
    <s v="ang."/>
    <s v="W"/>
    <d v="2019-09-01T00:00:00"/>
    <m/>
    <s v=""/>
    <n v="0"/>
    <d v="1989-02-06T00:00:00"/>
    <n v="30"/>
    <s v="N"/>
    <n v="30"/>
    <n v="2.5"/>
    <n v="39"/>
    <x v="0"/>
    <n v="1"/>
    <n v="31"/>
    <n v="0"/>
    <n v="2469"/>
    <n v="541.32825000000003"/>
    <n v="0"/>
    <n v="0"/>
    <n v="0"/>
    <n v="0"/>
    <n v="0"/>
    <n v="0"/>
    <n v="0"/>
    <n v="0"/>
    <n v="0"/>
    <n v="0"/>
    <n v="0"/>
    <n v="0"/>
    <n v="26.5"/>
    <n v="0"/>
    <n v="0"/>
    <n v="0"/>
    <n v="0"/>
    <n v="5.9346750000000004"/>
    <n v="0"/>
    <n v="0"/>
  </r>
  <r>
    <d v="2020-05-01T00:00:00"/>
    <x v="1"/>
    <s v="P"/>
    <s v="Active"/>
    <n v="692"/>
    <x v="691"/>
    <s v="N"/>
    <x v="51"/>
    <n v="1092"/>
    <x v="8"/>
    <s v="Niederl. 2"/>
    <n v="1"/>
    <s v="Department"/>
    <s v="Supervisor"/>
    <s v="Non-Mgm."/>
    <s v="tech"/>
    <s v="M"/>
    <d v="2019-09-01T00:00:00"/>
    <d v="2022-08-31T00:00:00"/>
    <s v=""/>
    <n v="2"/>
    <d v="1998-03-01T00:00:00"/>
    <n v="21"/>
    <s v="J"/>
    <n v="30"/>
    <n v="2.5"/>
    <n v="39"/>
    <x v="0"/>
    <n v="1"/>
    <n v="31"/>
    <n v="0"/>
    <n v="2470"/>
    <n v="541.54750000000001"/>
    <n v="0"/>
    <n v="0"/>
    <n v="0"/>
    <n v="0"/>
    <n v="0"/>
    <n v="0"/>
    <n v="0"/>
    <n v="0"/>
    <n v="0"/>
    <n v="0"/>
    <n v="142.5"/>
    <n v="113.20833333333334"/>
    <n v="26.5"/>
    <n v="0"/>
    <n v="0"/>
    <n v="0"/>
    <n v="0"/>
    <n v="63.200556250000012"/>
    <n v="0"/>
    <n v="0"/>
  </r>
  <r>
    <d v="2020-05-01T00:00:00"/>
    <x v="1"/>
    <s v="P"/>
    <s v="Active"/>
    <n v="693"/>
    <x v="692"/>
    <s v="N"/>
    <x v="51"/>
    <n v="1092"/>
    <x v="0"/>
    <s v="Niederl. 3"/>
    <n v="1"/>
    <s v="Department"/>
    <s v="Supervisor"/>
    <s v="Non-Mgm."/>
    <s v="kfm"/>
    <s v="M"/>
    <d v="2019-09-01T00:00:00"/>
    <d v="2021-08-31T00:00:00"/>
    <s v=""/>
    <n v="1"/>
    <d v="2002-01-10T00:00:00"/>
    <n v="18"/>
    <s v="J"/>
    <n v="30"/>
    <n v="2.5"/>
    <n v="39"/>
    <x v="0"/>
    <n v="1"/>
    <n v="31"/>
    <n v="0"/>
    <n v="2471"/>
    <n v="541.76675"/>
    <n v="0"/>
    <n v="0"/>
    <n v="0"/>
    <n v="0"/>
    <n v="0"/>
    <n v="0"/>
    <n v="0"/>
    <n v="0"/>
    <n v="0"/>
    <n v="0"/>
    <n v="142.55769230769229"/>
    <n v="113.25416666666668"/>
    <n v="26.5"/>
    <n v="0"/>
    <n v="0"/>
    <n v="0"/>
    <n v="0"/>
    <n v="63.2237408173077"/>
    <n v="0"/>
    <n v="0"/>
  </r>
  <r>
    <d v="2020-05-01T00:00:00"/>
    <x v="1"/>
    <s v="P"/>
    <s v="Active"/>
    <n v="694"/>
    <x v="693"/>
    <s v="N"/>
    <x v="29"/>
    <n v="1079"/>
    <x v="0"/>
    <s v="Niederl. 3"/>
    <n v="1"/>
    <s v="Department"/>
    <s v="Supervisor"/>
    <s v="Non-Mgm."/>
    <s v="Werks"/>
    <s v="W"/>
    <d v="2019-09-10T00:00:00"/>
    <d v="2020-08-31T00:00:00"/>
    <s v=""/>
    <n v="0"/>
    <d v="1995-12-08T00:00:00"/>
    <n v="24"/>
    <s v="N"/>
    <n v="0"/>
    <n v="0"/>
    <n v="20"/>
    <x v="0"/>
    <n v="0.51282051282051277"/>
    <n v="31"/>
    <n v="0"/>
    <n v="2472"/>
    <n v="541.98599999999999"/>
    <n v="0"/>
    <n v="0"/>
    <n v="0"/>
    <n v="0"/>
    <n v="0"/>
    <n v="0"/>
    <n v="0"/>
    <n v="0"/>
    <n v="0"/>
    <n v="0"/>
    <n v="0"/>
    <n v="0"/>
    <n v="26.5"/>
    <n v="0"/>
    <n v="0"/>
    <n v="0"/>
    <n v="0"/>
    <n v="5.9346750000000004"/>
    <n v="0"/>
    <n v="0"/>
  </r>
  <r>
    <d v="2020-05-01T00:00:00"/>
    <x v="1"/>
    <s v="P"/>
    <s v="Active"/>
    <n v="695"/>
    <x v="694"/>
    <s v="N"/>
    <x v="24"/>
    <n v="1081"/>
    <x v="0"/>
    <s v="Niederl. 3"/>
    <n v="1"/>
    <s v="Department"/>
    <s v="Supervisor"/>
    <s v="Non-Mgm."/>
    <s v="ang."/>
    <s v="M"/>
    <d v="2019-10-01T00:00:00"/>
    <m/>
    <s v=""/>
    <n v="0"/>
    <d v="1986-01-11T00:00:00"/>
    <n v="34"/>
    <s v="N"/>
    <n v="30"/>
    <n v="2.5"/>
    <n v="39"/>
    <x v="0"/>
    <n v="1"/>
    <n v="31"/>
    <n v="0"/>
    <n v="2473"/>
    <n v="542.20524999999998"/>
    <n v="0"/>
    <n v="0"/>
    <n v="0"/>
    <n v="0"/>
    <n v="0"/>
    <n v="0"/>
    <n v="0"/>
    <n v="0"/>
    <n v="0"/>
    <n v="0"/>
    <n v="0"/>
    <n v="0"/>
    <n v="26.5"/>
    <n v="0"/>
    <n v="0"/>
    <n v="0"/>
    <n v="0"/>
    <n v="5.9346750000000004"/>
    <n v="0"/>
    <n v="0"/>
  </r>
  <r>
    <d v="2020-05-01T00:00:00"/>
    <x v="1"/>
    <s v="P"/>
    <s v="Active"/>
    <n v="696"/>
    <x v="695"/>
    <s v="N"/>
    <x v="22"/>
    <n v="1060"/>
    <x v="2"/>
    <s v="Niederl. 7"/>
    <n v="1"/>
    <s v="Department"/>
    <s v="Supervisor"/>
    <s v="Non-Mgm."/>
    <s v="ang."/>
    <s v="M"/>
    <d v="2019-09-16T00:00:00"/>
    <m/>
    <s v=""/>
    <n v="0"/>
    <d v="1984-06-26T00:00:00"/>
    <n v="35"/>
    <s v="J"/>
    <n v="30"/>
    <n v="2.5"/>
    <n v="39"/>
    <x v="0"/>
    <n v="1"/>
    <n v="31"/>
    <n v="0"/>
    <n v="2474"/>
    <n v="542.42450000000008"/>
    <n v="0"/>
    <n v="0"/>
    <n v="0"/>
    <n v="0"/>
    <n v="0"/>
    <n v="0"/>
    <n v="0"/>
    <n v="0"/>
    <n v="0"/>
    <n v="0"/>
    <n v="142.73076923076923"/>
    <n v="113.39166666666667"/>
    <n v="26.5"/>
    <n v="0"/>
    <n v="0"/>
    <n v="0"/>
    <n v="0"/>
    <n v="63.29329451923077"/>
    <n v="0"/>
    <n v="0"/>
  </r>
  <r>
    <d v="2020-05-01T00:00:00"/>
    <x v="1"/>
    <s v="P"/>
    <s v="Active"/>
    <n v="697"/>
    <x v="696"/>
    <s v="N"/>
    <x v="16"/>
    <n v="1043"/>
    <x v="9"/>
    <s v="Niederl. 4"/>
    <n v="1"/>
    <s v="Department"/>
    <s v="Supervisor"/>
    <s v="Non-Mgm."/>
    <s v="ang."/>
    <s v="W"/>
    <d v="2019-10-01T00:00:00"/>
    <m/>
    <s v=""/>
    <n v="0"/>
    <d v="1991-07-10T00:00:00"/>
    <n v="28"/>
    <s v="J"/>
    <n v="30"/>
    <n v="2.5"/>
    <n v="25"/>
    <x v="0"/>
    <n v="0.64102564102564108"/>
    <n v="31"/>
    <n v="0"/>
    <n v="2475"/>
    <n v="542.64375000000007"/>
    <n v="0"/>
    <n v="0"/>
    <n v="0"/>
    <n v="0"/>
    <n v="0"/>
    <n v="0"/>
    <n v="0"/>
    <n v="0"/>
    <n v="0"/>
    <n v="0"/>
    <n v="222.75"/>
    <n v="113.43750000000001"/>
    <n v="26.5"/>
    <n v="0"/>
    <n v="0"/>
    <n v="0"/>
    <n v="0"/>
    <n v="81.223865625000002"/>
    <n v="0"/>
    <n v="0"/>
  </r>
  <r>
    <d v="2020-05-01T00:00:00"/>
    <x v="1"/>
    <s v="P"/>
    <s v="Active"/>
    <n v="698"/>
    <x v="697"/>
    <s v="N"/>
    <x v="16"/>
    <n v="1049"/>
    <x v="3"/>
    <s v="Niederl. 8"/>
    <n v="1"/>
    <s v="Department"/>
    <s v="Supervisor"/>
    <s v="Non-Mgm."/>
    <s v="ang."/>
    <s v="M"/>
    <d v="2019-10-01T00:00:00"/>
    <m/>
    <s v=""/>
    <n v="0"/>
    <d v="1991-01-28T00:00:00"/>
    <n v="28"/>
    <s v="J"/>
    <n v="30"/>
    <n v="2.5"/>
    <n v="39"/>
    <x v="0"/>
    <n v="1"/>
    <n v="31"/>
    <n v="0"/>
    <n v="2476"/>
    <n v="542.86300000000006"/>
    <n v="0"/>
    <n v="0"/>
    <n v="0"/>
    <n v="0"/>
    <n v="0"/>
    <n v="0"/>
    <n v="0"/>
    <n v="0"/>
    <n v="0"/>
    <n v="0"/>
    <n v="142.84615384615384"/>
    <n v="113.48333333333335"/>
    <n v="26.5"/>
    <n v="0"/>
    <n v="0"/>
    <n v="0"/>
    <n v="0"/>
    <n v="63.339663653846152"/>
    <n v="0"/>
    <n v="0"/>
  </r>
  <r>
    <d v="2020-05-01T00:00:00"/>
    <x v="1"/>
    <s v="P"/>
    <s v="Active"/>
    <n v="699"/>
    <x v="698"/>
    <s v="N"/>
    <x v="26"/>
    <n v="1091"/>
    <x v="0"/>
    <s v="Niederl. 3"/>
    <n v="1"/>
    <s v="Department"/>
    <s v="Supervisor"/>
    <s v="Non-Mgm."/>
    <s v="ang."/>
    <s v="W"/>
    <d v="2019-10-07T00:00:00"/>
    <d v="2020-09-30T00:00:00"/>
    <s v=""/>
    <n v="0"/>
    <d v="1998-02-07T00:00:00"/>
    <n v="21"/>
    <s v="N"/>
    <n v="9"/>
    <n v="0.75"/>
    <n v="15"/>
    <x v="0"/>
    <n v="0.38461538461538464"/>
    <n v="31"/>
    <n v="0"/>
    <n v="2477"/>
    <n v="543.08225000000004"/>
    <n v="0"/>
    <n v="0"/>
    <n v="0"/>
    <n v="0"/>
    <n v="0"/>
    <n v="0"/>
    <n v="0"/>
    <n v="0"/>
    <n v="0"/>
    <n v="0"/>
    <n v="0"/>
    <n v="0"/>
    <n v="26.5"/>
    <n v="0"/>
    <n v="0"/>
    <n v="0"/>
    <n v="0"/>
    <n v="5.9346750000000004"/>
    <n v="0"/>
    <n v="0"/>
  </r>
  <r>
    <d v="2020-05-01T00:00:00"/>
    <x v="1"/>
    <s v="P"/>
    <s v="Active"/>
    <n v="700"/>
    <x v="699"/>
    <s v="N"/>
    <x v="17"/>
    <n v="1088"/>
    <x v="0"/>
    <s v="Niederl. 3"/>
    <n v="1"/>
    <s v="Department"/>
    <s v="Supervisor"/>
    <s v="Non-Mgm."/>
    <s v="ang."/>
    <s v="W"/>
    <d v="2019-10-01T00:00:00"/>
    <d v="2021-09-30T00:00:00"/>
    <s v=""/>
    <n v="1"/>
    <d v="1982-09-25T00:00:00"/>
    <n v="37"/>
    <s v="N"/>
    <n v="30"/>
    <n v="2.5"/>
    <n v="15"/>
    <x v="0"/>
    <n v="0.38461538461538464"/>
    <n v="31"/>
    <n v="0"/>
    <n v="2478"/>
    <n v="543.30150000000003"/>
    <n v="0"/>
    <n v="0"/>
    <n v="0"/>
    <n v="0"/>
    <n v="0"/>
    <n v="0"/>
    <n v="0"/>
    <n v="0"/>
    <n v="0"/>
    <n v="0"/>
    <n v="0"/>
    <n v="0"/>
    <n v="26.5"/>
    <n v="0"/>
    <n v="0"/>
    <n v="0"/>
    <n v="0"/>
    <n v="5.9346750000000004"/>
    <n v="0"/>
    <n v="0"/>
  </r>
  <r>
    <d v="2020-05-01T00:00:00"/>
    <x v="1"/>
    <s v="P"/>
    <s v="Active"/>
    <n v="701"/>
    <x v="700"/>
    <s v="N"/>
    <x v="53"/>
    <n v="1012"/>
    <x v="1"/>
    <s v="Niederl. 1"/>
    <n v="1"/>
    <s v="Department"/>
    <s v="Supervisor"/>
    <s v="Non-Mgm."/>
    <s v="kfm"/>
    <s v="W"/>
    <d v="2019-09-01T00:00:00"/>
    <d v="2022-08-31T00:00:00"/>
    <s v=""/>
    <n v="2"/>
    <d v="2000-09-12T00:00:00"/>
    <n v="19"/>
    <s v="J"/>
    <n v="30"/>
    <n v="2.5"/>
    <n v="39"/>
    <x v="0"/>
    <n v="1"/>
    <n v="31"/>
    <n v="0"/>
    <n v="2479"/>
    <n v="543.52075000000002"/>
    <n v="0"/>
    <n v="0"/>
    <n v="0"/>
    <n v="0"/>
    <n v="0"/>
    <n v="0"/>
    <n v="0"/>
    <n v="0"/>
    <n v="0"/>
    <n v="0"/>
    <n v="143.01923076923077"/>
    <n v="113.62083333333335"/>
    <n v="26.5"/>
    <n v="0"/>
    <n v="0"/>
    <n v="0"/>
    <n v="0"/>
    <n v="63.409217355769236"/>
    <n v="0"/>
    <n v="0"/>
  </r>
  <r>
    <d v="2020-05-01T00:00:00"/>
    <x v="1"/>
    <s v="P"/>
    <s v="Active"/>
    <n v="702"/>
    <x v="701"/>
    <s v="N"/>
    <x v="52"/>
    <n v="1007"/>
    <x v="1"/>
    <s v="Niederl. 1"/>
    <n v="1"/>
    <s v="Department"/>
    <s v="Supervisor"/>
    <s v="Non-Mgm."/>
    <s v="tech"/>
    <s v="M"/>
    <d v="2019-09-01T00:00:00"/>
    <d v="2023-02-28T00:00:00"/>
    <s v=""/>
    <n v="3"/>
    <d v="2004-02-03T00:00:00"/>
    <n v="15"/>
    <s v="J"/>
    <n v="30"/>
    <n v="2.5"/>
    <n v="39"/>
    <x v="0"/>
    <n v="1"/>
    <n v="31"/>
    <n v="0"/>
    <n v="2480"/>
    <n v="543.74"/>
    <n v="0"/>
    <n v="0"/>
    <n v="0"/>
    <n v="0"/>
    <n v="0"/>
    <n v="0"/>
    <n v="0"/>
    <n v="0"/>
    <n v="0"/>
    <n v="0"/>
    <n v="143.07692307692309"/>
    <n v="113.66666666666667"/>
    <n v="26.5"/>
    <n v="0"/>
    <n v="0"/>
    <n v="0"/>
    <n v="0"/>
    <n v="63.432401923076931"/>
    <n v="0"/>
    <n v="0"/>
  </r>
  <r>
    <d v="2020-05-01T00:00:00"/>
    <x v="1"/>
    <s v="P"/>
    <s v="Active"/>
    <n v="703"/>
    <x v="702"/>
    <s v="N"/>
    <x v="52"/>
    <n v="1007"/>
    <x v="1"/>
    <s v="Niederl. 1"/>
    <n v="1"/>
    <s v="Department"/>
    <s v="Supervisor"/>
    <s v="Non-Mgm."/>
    <s v="tech"/>
    <s v="M"/>
    <d v="2019-09-01T00:00:00"/>
    <d v="2023-02-28T00:00:00"/>
    <s v=""/>
    <n v="3"/>
    <d v="2003-04-29T00:00:00"/>
    <n v="16"/>
    <s v="J"/>
    <n v="30"/>
    <n v="2.5"/>
    <n v="39"/>
    <x v="0"/>
    <n v="1"/>
    <n v="31"/>
    <n v="0"/>
    <n v="2481"/>
    <n v="543.95925000000011"/>
    <n v="0"/>
    <n v="0"/>
    <n v="0"/>
    <n v="0"/>
    <n v="0"/>
    <n v="0"/>
    <n v="0"/>
    <n v="0"/>
    <n v="0"/>
    <n v="0"/>
    <n v="143.13461538461539"/>
    <n v="113.71250000000001"/>
    <n v="26.5"/>
    <n v="0"/>
    <n v="0"/>
    <n v="0"/>
    <n v="0"/>
    <n v="63.455586490384619"/>
    <n v="0"/>
    <n v="0"/>
  </r>
  <r>
    <d v="2020-05-01T00:00:00"/>
    <x v="1"/>
    <s v="P"/>
    <s v="Active"/>
    <n v="704"/>
    <x v="703"/>
    <s v="N"/>
    <x v="52"/>
    <n v="1007"/>
    <x v="1"/>
    <s v="Niederl. 1"/>
    <n v="1"/>
    <s v="Department"/>
    <s v="Supervisor"/>
    <s v="Non-Mgm."/>
    <s v="tech"/>
    <s v="M"/>
    <d v="2019-09-01T00:00:00"/>
    <d v="2023-02-28T00:00:00"/>
    <s v=""/>
    <n v="3"/>
    <d v="2002-10-14T00:00:00"/>
    <n v="17"/>
    <s v="J"/>
    <n v="30"/>
    <n v="2.5"/>
    <n v="39"/>
    <x v="0"/>
    <n v="1"/>
    <n v="31"/>
    <n v="0"/>
    <n v="2482"/>
    <n v="544.17849999999999"/>
    <n v="0"/>
    <n v="0"/>
    <n v="0"/>
    <n v="0"/>
    <n v="0"/>
    <n v="0"/>
    <n v="0"/>
    <n v="0"/>
    <n v="0"/>
    <n v="0"/>
    <n v="143.19230769230771"/>
    <n v="113.75833333333335"/>
    <n v="26.5"/>
    <n v="0"/>
    <n v="0"/>
    <n v="0"/>
    <n v="0"/>
    <n v="63.47877105769232"/>
    <n v="0"/>
    <n v="0"/>
  </r>
  <r>
    <d v="2020-05-01T00:00:00"/>
    <x v="1"/>
    <s v="P"/>
    <s v="Active"/>
    <n v="705"/>
    <x v="704"/>
    <s v="N"/>
    <x v="52"/>
    <n v="1007"/>
    <x v="1"/>
    <s v="Niederl. 1"/>
    <n v="1"/>
    <s v="Department"/>
    <s v="Supervisor"/>
    <s v="Non-Mgm."/>
    <s v="tech"/>
    <s v="M"/>
    <d v="2019-09-01T00:00:00"/>
    <d v="2023-02-28T00:00:00"/>
    <s v=""/>
    <n v="3"/>
    <d v="2003-01-10T00:00:00"/>
    <n v="17"/>
    <s v="J"/>
    <n v="30"/>
    <n v="2.5"/>
    <n v="39"/>
    <x v="0"/>
    <n v="1"/>
    <n v="31"/>
    <n v="0"/>
    <n v="2483"/>
    <n v="544.39775000000009"/>
    <n v="0"/>
    <n v="0"/>
    <n v="0"/>
    <n v="0"/>
    <n v="0"/>
    <n v="0"/>
    <n v="0"/>
    <n v="0"/>
    <n v="0"/>
    <n v="0"/>
    <n v="143.25"/>
    <n v="113.80416666666667"/>
    <n v="26.5"/>
    <n v="0"/>
    <n v="0"/>
    <n v="0"/>
    <n v="0"/>
    <n v="63.501955625000008"/>
    <n v="0"/>
    <n v="0"/>
  </r>
  <r>
    <d v="2020-05-01T00:00:00"/>
    <x v="1"/>
    <s v="P"/>
    <s v="Active"/>
    <n v="706"/>
    <x v="705"/>
    <s v="N"/>
    <x v="52"/>
    <n v="1007"/>
    <x v="1"/>
    <s v="Niederl. 1"/>
    <n v="1"/>
    <s v="Department"/>
    <s v="Supervisor"/>
    <s v="Non-Mgm."/>
    <s v="tech"/>
    <s v="M"/>
    <d v="2019-09-01T00:00:00"/>
    <d v="2023-02-28T00:00:00"/>
    <s v=""/>
    <n v="3"/>
    <d v="2002-10-01T00:00:00"/>
    <n v="17"/>
    <s v="J"/>
    <n v="30"/>
    <n v="2.5"/>
    <n v="39"/>
    <x v="0"/>
    <n v="1"/>
    <n v="31"/>
    <n v="0"/>
    <n v="2484"/>
    <n v="544.61699999999996"/>
    <n v="0"/>
    <n v="0"/>
    <n v="0"/>
    <n v="0"/>
    <n v="0"/>
    <n v="0"/>
    <n v="0"/>
    <n v="0"/>
    <n v="0"/>
    <n v="0"/>
    <n v="143.30769230769229"/>
    <n v="113.85000000000001"/>
    <n v="26.5"/>
    <n v="0"/>
    <n v="0"/>
    <n v="0"/>
    <n v="0"/>
    <n v="63.525140192307688"/>
    <n v="0"/>
    <n v="0"/>
  </r>
  <r>
    <d v="2020-05-01T00:00:00"/>
    <x v="1"/>
    <s v="P"/>
    <s v="Active"/>
    <n v="707"/>
    <x v="706"/>
    <s v="N"/>
    <x v="53"/>
    <n v="1012"/>
    <x v="1"/>
    <s v="Niederl. 1"/>
    <n v="1"/>
    <s v="Department"/>
    <s v="Supervisor"/>
    <s v="Non-Mgm."/>
    <s v="kfm"/>
    <s v="M"/>
    <d v="2019-09-01T00:00:00"/>
    <d v="2022-08-31T00:00:00"/>
    <s v=""/>
    <n v="2"/>
    <d v="2003-06-18T00:00:00"/>
    <n v="16"/>
    <s v="J"/>
    <n v="30"/>
    <n v="2.5"/>
    <n v="39"/>
    <x v="0"/>
    <n v="1"/>
    <n v="31"/>
    <n v="0"/>
    <n v="2485"/>
    <n v="544.83625000000006"/>
    <n v="0"/>
    <n v="0"/>
    <n v="0"/>
    <n v="0"/>
    <n v="0"/>
    <n v="0"/>
    <n v="0"/>
    <n v="0"/>
    <n v="0"/>
    <n v="0"/>
    <n v="143.36538461538461"/>
    <n v="113.89583333333334"/>
    <n v="26.5"/>
    <n v="0"/>
    <n v="0"/>
    <n v="0"/>
    <n v="0"/>
    <n v="63.54832475961539"/>
    <n v="0"/>
    <n v="0"/>
  </r>
  <r>
    <d v="2020-05-01T00:00:00"/>
    <x v="1"/>
    <s v="P"/>
    <s v="Active"/>
    <n v="708"/>
    <x v="707"/>
    <s v="N"/>
    <x v="53"/>
    <n v="1012"/>
    <x v="1"/>
    <s v="Niederl. 1"/>
    <n v="1"/>
    <s v="Department"/>
    <s v="Supervisor"/>
    <s v="Non-Mgm."/>
    <s v="kfm"/>
    <s v="W"/>
    <d v="2019-09-01T00:00:00"/>
    <d v="2022-08-31T00:00:00"/>
    <s v=""/>
    <n v="2"/>
    <d v="2003-07-06T00:00:00"/>
    <n v="16"/>
    <s v="J"/>
    <n v="30"/>
    <n v="2.5"/>
    <n v="39"/>
    <x v="0"/>
    <n v="1"/>
    <n v="31"/>
    <n v="0"/>
    <n v="2486"/>
    <n v="545.05549999999994"/>
    <n v="0"/>
    <n v="0"/>
    <n v="0"/>
    <n v="0"/>
    <n v="0"/>
    <n v="0"/>
    <n v="0"/>
    <n v="0"/>
    <n v="0"/>
    <n v="0"/>
    <n v="143.42307692307693"/>
    <n v="113.94166666666668"/>
    <n v="26.5"/>
    <n v="0"/>
    <n v="0"/>
    <n v="0"/>
    <n v="0"/>
    <n v="63.571509326923085"/>
    <n v="0"/>
    <n v="0"/>
  </r>
  <r>
    <d v="2020-05-01T00:00:00"/>
    <x v="1"/>
    <s v="P"/>
    <s v="Active"/>
    <n v="709"/>
    <x v="708"/>
    <s v="N"/>
    <x v="52"/>
    <n v="1007"/>
    <x v="1"/>
    <s v="Niederl. 1"/>
    <n v="1"/>
    <s v="Department"/>
    <s v="Supervisor"/>
    <s v="Non-Mgm."/>
    <s v="tech"/>
    <s v="M"/>
    <d v="2019-09-01T00:00:00"/>
    <d v="2023-01-31T00:00:00"/>
    <s v=""/>
    <n v="3"/>
    <d v="2003-02-14T00:00:00"/>
    <n v="16"/>
    <s v="J"/>
    <n v="30"/>
    <n v="2.5"/>
    <n v="39"/>
    <x v="0"/>
    <n v="1"/>
    <n v="31"/>
    <n v="0"/>
    <n v="2487"/>
    <n v="545.27475000000004"/>
    <n v="0"/>
    <n v="0"/>
    <n v="0"/>
    <n v="0"/>
    <n v="0"/>
    <n v="0"/>
    <n v="0"/>
    <n v="0"/>
    <n v="0"/>
    <n v="0"/>
    <n v="143.48076923076923"/>
    <n v="113.98750000000001"/>
    <n v="26.5"/>
    <n v="0"/>
    <n v="0"/>
    <n v="0"/>
    <n v="0"/>
    <n v="63.594693894230772"/>
    <n v="0"/>
    <n v="0"/>
  </r>
  <r>
    <d v="2020-05-01T00:00:00"/>
    <x v="1"/>
    <s v="P"/>
    <s v="Active"/>
    <n v="710"/>
    <x v="709"/>
    <s v="N"/>
    <x v="52"/>
    <n v="1007"/>
    <x v="1"/>
    <s v="Niederl. 1"/>
    <n v="1"/>
    <s v="Department"/>
    <s v="Supervisor"/>
    <s v="Non-Mgm."/>
    <s v="tech"/>
    <s v="M"/>
    <d v="2019-09-01T00:00:00"/>
    <d v="2023-02-28T00:00:00"/>
    <s v=""/>
    <n v="3"/>
    <d v="2003-02-14T00:00:00"/>
    <n v="16"/>
    <s v="J"/>
    <n v="30"/>
    <n v="2.5"/>
    <n v="39"/>
    <x v="0"/>
    <n v="1"/>
    <n v="31"/>
    <n v="0"/>
    <n v="2488"/>
    <n v="545.49400000000003"/>
    <n v="0"/>
    <n v="0"/>
    <n v="0"/>
    <n v="0"/>
    <n v="0"/>
    <n v="0"/>
    <n v="0"/>
    <n v="0"/>
    <n v="0"/>
    <n v="0"/>
    <n v="143.53846153846155"/>
    <n v="114.03333333333335"/>
    <n v="26.5"/>
    <n v="0"/>
    <n v="0"/>
    <n v="0"/>
    <n v="0"/>
    <n v="63.617878461538474"/>
    <n v="0"/>
    <n v="0"/>
  </r>
  <r>
    <d v="2020-05-01T00:00:00"/>
    <x v="1"/>
    <s v="P"/>
    <s v="Active"/>
    <n v="711"/>
    <x v="710"/>
    <s v="N"/>
    <x v="52"/>
    <n v="1007"/>
    <x v="1"/>
    <s v="Niederl. 1"/>
    <n v="1"/>
    <s v="Department"/>
    <s v="Supervisor"/>
    <s v="Non-Mgm."/>
    <s v="tech"/>
    <s v="M"/>
    <d v="2019-09-01T00:00:00"/>
    <d v="2023-02-28T00:00:00"/>
    <s v=""/>
    <n v="3"/>
    <d v="2002-07-25T00:00:00"/>
    <n v="17"/>
    <s v="J"/>
    <n v="30"/>
    <n v="2.5"/>
    <n v="39"/>
    <x v="0"/>
    <n v="1"/>
    <n v="31"/>
    <n v="0"/>
    <n v="2489"/>
    <n v="545.71325000000002"/>
    <n v="0"/>
    <n v="0"/>
    <n v="0"/>
    <n v="0"/>
    <n v="0"/>
    <n v="0"/>
    <n v="0"/>
    <n v="0"/>
    <n v="0"/>
    <n v="0"/>
    <n v="143.59615384615387"/>
    <n v="114.07916666666667"/>
    <n v="26.5"/>
    <n v="0"/>
    <n v="0"/>
    <n v="0"/>
    <n v="0"/>
    <n v="63.641063028846155"/>
    <n v="0"/>
    <n v="0"/>
  </r>
  <r>
    <d v="2020-05-01T00:00:00"/>
    <x v="1"/>
    <s v="P"/>
    <s v="Active"/>
    <n v="712"/>
    <x v="711"/>
    <s v="N"/>
    <x v="37"/>
    <n v="1005"/>
    <x v="1"/>
    <s v="Niederl. 1"/>
    <n v="1"/>
    <s v="Department"/>
    <s v="Supervisor"/>
    <s v="Non-Mgm."/>
    <s v="ang."/>
    <s v="M"/>
    <d v="2004-05-11T00:00:00"/>
    <m/>
    <s v=""/>
    <n v="15"/>
    <d v="1985-03-18T00:00:00"/>
    <n v="34"/>
    <s v="N"/>
    <n v="30"/>
    <n v="2.5"/>
    <n v="30"/>
    <x v="0"/>
    <n v="0.76923076923076927"/>
    <n v="31"/>
    <n v="0"/>
    <n v="2490"/>
    <n v="545.9325"/>
    <n v="0"/>
    <n v="0"/>
    <n v="0"/>
    <n v="0"/>
    <n v="0"/>
    <n v="0"/>
    <n v="0"/>
    <n v="0"/>
    <n v="0"/>
    <n v="0"/>
    <n v="0"/>
    <n v="0"/>
    <n v="26.5"/>
    <n v="0"/>
    <n v="0"/>
    <n v="0"/>
    <n v="0"/>
    <n v="5.9346750000000004"/>
    <n v="0"/>
    <n v="0"/>
  </r>
  <r>
    <d v="2020-05-01T00:00:00"/>
    <x v="1"/>
    <s v="P"/>
    <s v="Active"/>
    <n v="713"/>
    <x v="712"/>
    <s v="N"/>
    <x v="20"/>
    <n v="1045"/>
    <x v="9"/>
    <s v="Niederl. 4"/>
    <n v="1"/>
    <s v="Department"/>
    <s v="Supervisor"/>
    <s v="Non-Mgm."/>
    <s v="ang."/>
    <s v="W"/>
    <d v="2019-10-01T00:00:00"/>
    <m/>
    <s v=""/>
    <n v="0"/>
    <d v="1973-04-11T00:00:00"/>
    <n v="46"/>
    <s v="J"/>
    <n v="24"/>
    <n v="2"/>
    <n v="20"/>
    <x v="0"/>
    <n v="0.51282051282051277"/>
    <n v="31"/>
    <n v="0"/>
    <n v="2491"/>
    <n v="546.15174999999999"/>
    <n v="0"/>
    <n v="0"/>
    <n v="0"/>
    <n v="0"/>
    <n v="0"/>
    <n v="0"/>
    <n v="0"/>
    <n v="0"/>
    <n v="0"/>
    <n v="0"/>
    <n v="224.18999999999997"/>
    <n v="114.17083333333335"/>
    <n v="26.5"/>
    <n v="0"/>
    <n v="0"/>
    <n v="0"/>
    <n v="0"/>
    <n v="81.710583624999998"/>
    <n v="0"/>
    <n v="0"/>
  </r>
  <r>
    <d v="2020-05-01T00:00:00"/>
    <x v="1"/>
    <s v="P"/>
    <s v="Active"/>
    <n v="714"/>
    <x v="713"/>
    <s v="N"/>
    <x v="50"/>
    <n v="1069"/>
    <x v="0"/>
    <s v="Niederl. 3"/>
    <n v="1"/>
    <s v="Department"/>
    <s v="Supervisor"/>
    <s v="Non-Mgm."/>
    <s v="ang."/>
    <s v="M"/>
    <d v="2019-10-01T00:00:00"/>
    <m/>
    <s v=""/>
    <n v="0"/>
    <d v="1984-08-06T00:00:00"/>
    <n v="35"/>
    <s v="N"/>
    <n v="30"/>
    <n v="2.5"/>
    <n v="39"/>
    <x v="0"/>
    <n v="1"/>
    <n v="31"/>
    <n v="0"/>
    <n v="2492"/>
    <n v="546.37099999999998"/>
    <n v="0"/>
    <n v="0"/>
    <n v="0"/>
    <n v="0"/>
    <n v="0"/>
    <n v="0"/>
    <n v="0"/>
    <n v="0"/>
    <n v="0"/>
    <n v="0"/>
    <n v="0"/>
    <n v="0"/>
    <n v="26.5"/>
    <n v="0"/>
    <n v="0"/>
    <n v="0"/>
    <n v="0"/>
    <n v="5.9346750000000004"/>
    <n v="0"/>
    <n v="0"/>
  </r>
  <r>
    <d v="2020-05-01T00:00:00"/>
    <x v="1"/>
    <s v="P"/>
    <s v="Active"/>
    <n v="716"/>
    <x v="715"/>
    <s v="N"/>
    <x v="16"/>
    <n v="1019"/>
    <x v="7"/>
    <s v="Niederl. 9"/>
    <n v="1"/>
    <s v="Department"/>
    <s v="Supervisor"/>
    <s v="Manager"/>
    <s v="ang."/>
    <s v="M"/>
    <d v="2019-11-01T00:00:00"/>
    <m/>
    <s v=""/>
    <n v="0"/>
    <d v="1971-12-26T00:00:00"/>
    <n v="48"/>
    <s v="N"/>
    <n v="30"/>
    <n v="2.5"/>
    <n v="39"/>
    <x v="0"/>
    <n v="1"/>
    <n v="31"/>
    <n v="0"/>
    <n v="2493"/>
    <n v="546.59024999999997"/>
    <n v="0"/>
    <n v="0"/>
    <n v="30"/>
    <n v="0"/>
    <n v="0"/>
    <n v="0"/>
    <n v="0"/>
    <n v="0"/>
    <n v="0"/>
    <n v="0"/>
    <n v="0"/>
    <n v="0"/>
    <n v="26.5"/>
    <n v="0"/>
    <n v="0"/>
    <n v="0"/>
    <n v="0"/>
    <n v="12.653175000000001"/>
    <n v="78.09"/>
    <n v="0"/>
  </r>
  <r>
    <d v="2020-05-01T00:00:00"/>
    <x v="1"/>
    <s v="P"/>
    <s v="Active"/>
    <n v="717"/>
    <x v="716"/>
    <s v="N"/>
    <x v="5"/>
    <n v="1093"/>
    <x v="0"/>
    <s v="Niederl. 3"/>
    <n v="1"/>
    <s v="Department"/>
    <s v="Supervisor"/>
    <s v="Non-Mgm."/>
    <s v="Prakt"/>
    <s v="M"/>
    <d v="2019-11-25T00:00:00"/>
    <d v="2020-07-21T00:00:00"/>
    <s v=""/>
    <n v="0"/>
    <d v="1986-03-21T00:00:00"/>
    <n v="33"/>
    <s v="N"/>
    <n v="14"/>
    <n v="1.1666666666666667"/>
    <n v="39"/>
    <x v="0"/>
    <n v="1"/>
    <n v="31"/>
    <n v="0"/>
    <n v="2494"/>
    <n v="546.80950000000007"/>
    <n v="0"/>
    <n v="0"/>
    <n v="0"/>
    <n v="0"/>
    <n v="0"/>
    <n v="0"/>
    <n v="0"/>
    <n v="0"/>
    <n v="0"/>
    <n v="0"/>
    <n v="0"/>
    <n v="0"/>
    <n v="26.5"/>
    <n v="0"/>
    <n v="0"/>
    <n v="0"/>
    <n v="0"/>
    <n v="5.9346750000000004"/>
    <n v="0"/>
    <n v="0"/>
  </r>
  <r>
    <d v="2020-05-01T00:00:00"/>
    <x v="1"/>
    <s v="P"/>
    <s v="Active"/>
    <n v="718"/>
    <x v="717"/>
    <s v="N"/>
    <x v="29"/>
    <n v="1079"/>
    <x v="0"/>
    <s v="Niederl. 3"/>
    <n v="1"/>
    <s v="Department"/>
    <s v="Supervisor"/>
    <s v="Non-Mgm."/>
    <s v="ang."/>
    <s v="M"/>
    <d v="2019-11-01T00:00:00"/>
    <m/>
    <s v=""/>
    <n v="0"/>
    <d v="1985-03-09T00:00:00"/>
    <n v="34"/>
    <s v="N"/>
    <n v="30"/>
    <n v="2.5"/>
    <n v="39"/>
    <x v="0"/>
    <n v="1"/>
    <n v="31"/>
    <n v="0"/>
    <n v="2495"/>
    <n v="547.02874999999995"/>
    <n v="0"/>
    <n v="0"/>
    <n v="0"/>
    <n v="0"/>
    <n v="0"/>
    <n v="0"/>
    <n v="0"/>
    <n v="0"/>
    <n v="0"/>
    <n v="0"/>
    <n v="0"/>
    <n v="0"/>
    <n v="26.5"/>
    <n v="0"/>
    <n v="0"/>
    <n v="0"/>
    <n v="0"/>
    <n v="5.9346750000000004"/>
    <n v="0"/>
    <n v="0"/>
  </r>
  <r>
    <d v="2020-05-01T00:00:00"/>
    <x v="1"/>
    <s v="P"/>
    <s v="Active"/>
    <n v="719"/>
    <x v="718"/>
    <s v="N"/>
    <x v="9"/>
    <n v="1087"/>
    <x v="0"/>
    <s v="Niederl. 3"/>
    <n v="1"/>
    <s v="Department"/>
    <s v="Supervisor"/>
    <s v="Non-Mgm."/>
    <s v="ang."/>
    <s v="W"/>
    <d v="2019-11-01T00:00:00"/>
    <m/>
    <s v=""/>
    <n v="0"/>
    <d v="1990-12-30T00:00:00"/>
    <n v="29"/>
    <s v="N"/>
    <n v="30"/>
    <n v="2.5"/>
    <n v="39"/>
    <x v="0"/>
    <n v="1"/>
    <n v="31"/>
    <n v="0"/>
    <n v="2496"/>
    <n v="547.24800000000005"/>
    <n v="0"/>
    <n v="0"/>
    <n v="0"/>
    <n v="0"/>
    <n v="0"/>
    <n v="0"/>
    <n v="0"/>
    <n v="0"/>
    <n v="0"/>
    <n v="0"/>
    <n v="0"/>
    <n v="0"/>
    <n v="26.5"/>
    <n v="0"/>
    <n v="0"/>
    <n v="0"/>
    <n v="0"/>
    <n v="5.9346750000000004"/>
    <n v="0"/>
    <n v="0"/>
  </r>
  <r>
    <d v="2020-05-01T00:00:00"/>
    <x v="1"/>
    <s v="P"/>
    <s v="Active"/>
    <n v="720"/>
    <x v="719"/>
    <s v="N"/>
    <x v="9"/>
    <n v="1087"/>
    <x v="0"/>
    <s v="Niederl. 3"/>
    <n v="1"/>
    <s v="Department"/>
    <s v="Supervisor"/>
    <s v="Non-Mgm."/>
    <s v="ang."/>
    <s v="M"/>
    <d v="2019-11-01T00:00:00"/>
    <m/>
    <s v=""/>
    <n v="0"/>
    <d v="1993-04-19T00:00:00"/>
    <n v="26"/>
    <s v="N"/>
    <n v="30"/>
    <n v="2.5"/>
    <n v="39"/>
    <x v="0"/>
    <n v="1"/>
    <n v="31"/>
    <n v="0"/>
    <n v="2497"/>
    <n v="547.46725000000015"/>
    <n v="0"/>
    <n v="0"/>
    <n v="0"/>
    <n v="0"/>
    <n v="0"/>
    <n v="0"/>
    <n v="0"/>
    <n v="0"/>
    <n v="0"/>
    <n v="0"/>
    <n v="0"/>
    <n v="0"/>
    <n v="26.5"/>
    <n v="0"/>
    <n v="0"/>
    <n v="0"/>
    <n v="0"/>
    <n v="5.9346750000000004"/>
    <n v="0"/>
    <n v="0"/>
  </r>
  <r>
    <d v="2020-05-01T00:00:00"/>
    <x v="1"/>
    <s v="P"/>
    <s v="Active"/>
    <n v="721"/>
    <x v="720"/>
    <s v="N"/>
    <x v="35"/>
    <n v="1078"/>
    <x v="0"/>
    <s v="Niederl. 3"/>
    <n v="1"/>
    <s v="Department"/>
    <s v="Supervisor"/>
    <s v="Manager"/>
    <s v="ang."/>
    <s v="M"/>
    <d v="2019-11-01T00:00:00"/>
    <m/>
    <s v=""/>
    <n v="0"/>
    <d v="1988-07-01T00:00:00"/>
    <n v="31"/>
    <s v="N"/>
    <n v="30"/>
    <n v="2.5"/>
    <n v="39"/>
    <x v="0"/>
    <n v="1"/>
    <n v="31"/>
    <n v="0"/>
    <n v="2498"/>
    <n v="547.68650000000002"/>
    <n v="0"/>
    <n v="0"/>
    <n v="0"/>
    <n v="0"/>
    <n v="0"/>
    <n v="0"/>
    <n v="0"/>
    <n v="0"/>
    <n v="0"/>
    <n v="0"/>
    <n v="0"/>
    <n v="0"/>
    <n v="26.5"/>
    <n v="0"/>
    <n v="0"/>
    <n v="0"/>
    <n v="0"/>
    <n v="5.9346750000000004"/>
    <n v="153.178"/>
    <n v="0"/>
  </r>
  <r>
    <d v="2020-05-01T00:00:00"/>
    <x v="1"/>
    <s v="P"/>
    <s v="Active"/>
    <n v="722"/>
    <x v="721"/>
    <s v="N"/>
    <x v="44"/>
    <n v="1084"/>
    <x v="0"/>
    <s v="Niederl. 3"/>
    <n v="1"/>
    <s v="Department"/>
    <s v="Supervisor"/>
    <s v="Non-Mgm."/>
    <s v="ang."/>
    <s v="M"/>
    <d v="2019-11-01T00:00:00"/>
    <m/>
    <s v=""/>
    <n v="0"/>
    <d v="1981-11-29T00:00:00"/>
    <n v="38"/>
    <s v="N"/>
    <n v="30"/>
    <n v="2.5"/>
    <n v="39"/>
    <x v="0"/>
    <n v="1"/>
    <n v="31"/>
    <n v="0"/>
    <n v="2499"/>
    <n v="547.90575000000001"/>
    <n v="0"/>
    <n v="0"/>
    <n v="0"/>
    <n v="0"/>
    <n v="0"/>
    <n v="0"/>
    <n v="0"/>
    <n v="0"/>
    <n v="0"/>
    <n v="0"/>
    <n v="0"/>
    <n v="0"/>
    <n v="26.5"/>
    <n v="0"/>
    <n v="0"/>
    <n v="0"/>
    <n v="0"/>
    <n v="5.9346750000000004"/>
    <n v="0"/>
    <n v="0"/>
  </r>
  <r>
    <d v="2020-05-01T00:00:00"/>
    <x v="1"/>
    <s v="P"/>
    <s v="Active"/>
    <n v="723"/>
    <x v="722"/>
    <s v="N"/>
    <x v="0"/>
    <n v="1090"/>
    <x v="0"/>
    <s v="Niederl. 3"/>
    <n v="1"/>
    <s v="Department"/>
    <s v="Supervisor"/>
    <s v="Drector"/>
    <s v="ang."/>
    <s v="M"/>
    <d v="2019-11-01T00:00:00"/>
    <m/>
    <s v=""/>
    <n v="0"/>
    <d v="1964-03-11T00:00:00"/>
    <n v="55"/>
    <s v="N"/>
    <n v="30"/>
    <n v="2.5"/>
    <n v="39"/>
    <x v="0"/>
    <n v="1"/>
    <n v="31"/>
    <n v="0"/>
    <n v="2500"/>
    <n v="548.125"/>
    <n v="0"/>
    <n v="0"/>
    <n v="0"/>
    <n v="0"/>
    <n v="0"/>
    <n v="0"/>
    <n v="0"/>
    <n v="0"/>
    <n v="0"/>
    <n v="0"/>
    <n v="0"/>
    <n v="0"/>
    <n v="26.5"/>
    <n v="0"/>
    <n v="0"/>
    <n v="0"/>
    <n v="0"/>
    <n v="5.9346750000000004"/>
    <n v="164.14859999999999"/>
    <n v="0"/>
  </r>
  <r>
    <d v="2020-05-01T00:00:00"/>
    <x v="1"/>
    <s v="P"/>
    <s v="Active"/>
    <n v="724"/>
    <x v="723"/>
    <s v="N"/>
    <x v="5"/>
    <n v="1093"/>
    <x v="0"/>
    <s v="Niederl. 3"/>
    <n v="1"/>
    <s v="Department"/>
    <s v="Supervisor"/>
    <s v="Non-Mgm."/>
    <s v="ang."/>
    <s v="M"/>
    <d v="2019-11-01T00:00:00"/>
    <m/>
    <s v=""/>
    <n v="0"/>
    <d v="1991-01-22T00:00:00"/>
    <n v="28"/>
    <s v="N"/>
    <n v="30"/>
    <n v="2.5"/>
    <n v="39"/>
    <x v="0"/>
    <n v="1"/>
    <n v="31"/>
    <n v="0"/>
    <n v="2501"/>
    <n v="548.34424999999999"/>
    <n v="0"/>
    <n v="0"/>
    <n v="0"/>
    <n v="0"/>
    <n v="0"/>
    <n v="0"/>
    <n v="0"/>
    <n v="0"/>
    <n v="0"/>
    <n v="0"/>
    <n v="0"/>
    <n v="0"/>
    <n v="26.5"/>
    <n v="0"/>
    <n v="0"/>
    <n v="0"/>
    <n v="0"/>
    <n v="5.9346750000000004"/>
    <n v="0"/>
    <n v="0"/>
  </r>
  <r>
    <d v="2020-05-01T00:00:00"/>
    <x v="1"/>
    <s v="P"/>
    <s v="Active"/>
    <n v="726"/>
    <x v="725"/>
    <s v="N"/>
    <x v="11"/>
    <n v="1082"/>
    <x v="0"/>
    <s v="Niederl. 3"/>
    <n v="1"/>
    <s v="Department"/>
    <s v="Supervisor"/>
    <s v="Non-Mgm."/>
    <s v="ang."/>
    <s v="M"/>
    <d v="2019-11-19T00:00:00"/>
    <d v="2020-11-18T00:00:00"/>
    <s v=""/>
    <n v="0"/>
    <d v="1987-05-18T00:00:00"/>
    <n v="32"/>
    <s v="N"/>
    <n v="26"/>
    <n v="2.1666666666666665"/>
    <n v="39"/>
    <x v="0"/>
    <n v="1"/>
    <n v="31"/>
    <n v="0"/>
    <n v="2502"/>
    <n v="548.56349999999998"/>
    <n v="0"/>
    <n v="0"/>
    <n v="0"/>
    <n v="0"/>
    <n v="0"/>
    <n v="0"/>
    <n v="0"/>
    <n v="0"/>
    <n v="0"/>
    <n v="0"/>
    <n v="0"/>
    <n v="0"/>
    <n v="26.5"/>
    <n v="0"/>
    <n v="0"/>
    <n v="0"/>
    <n v="0"/>
    <n v="5.9346750000000004"/>
    <n v="0"/>
    <n v="0"/>
  </r>
  <r>
    <d v="2020-06-01T00:00:00"/>
    <x v="2"/>
    <s v="P"/>
    <s v="Active"/>
    <n v="1"/>
    <x v="0"/>
    <s v="N"/>
    <x v="0"/>
    <n v="1090"/>
    <x v="0"/>
    <s v="Niederl. 3"/>
    <n v="1"/>
    <s v="Department"/>
    <s v="Supervisor"/>
    <s v="Manager"/>
    <s v="ang."/>
    <s v="W"/>
    <d v="1986-03-01T00:00:00"/>
    <d v="2020-09-30T00:00:00"/>
    <s v=""/>
    <n v="34"/>
    <d v="1964-09-12T00:00:00"/>
    <n v="55"/>
    <s v="N"/>
    <n v="30"/>
    <n v="2.5"/>
    <n v="39"/>
    <x v="0"/>
    <n v="1"/>
    <n v="30"/>
    <n v="0"/>
    <n v="2503"/>
    <n v="548.78275000000008"/>
    <n v="0"/>
    <n v="0"/>
    <n v="0"/>
    <n v="0"/>
    <n v="0"/>
    <n v="0"/>
    <n v="0"/>
    <n v="0"/>
    <n v="0"/>
    <n v="0"/>
    <n v="0"/>
    <n v="0"/>
    <n v="26.5"/>
    <n v="0"/>
    <n v="0"/>
    <n v="0"/>
    <n v="0"/>
    <n v="5.9346750000000004"/>
    <n v="110.2"/>
    <n v="0"/>
  </r>
  <r>
    <d v="2020-06-01T00:00:00"/>
    <x v="2"/>
    <s v="P"/>
    <s v="Active"/>
    <n v="2"/>
    <x v="1"/>
    <s v="N"/>
    <x v="1"/>
    <n v="1017"/>
    <x v="1"/>
    <s v="Niederl. 1"/>
    <n v="1"/>
    <s v="Department"/>
    <s v="Supervisor"/>
    <s v="Manager"/>
    <s v="ang."/>
    <s v="M"/>
    <d v="1986-05-20T00:00:00"/>
    <m/>
    <s v=""/>
    <n v="33"/>
    <d v="1955-09-08T00:00:00"/>
    <n v="64"/>
    <s v="N"/>
    <n v="30"/>
    <n v="2.5"/>
    <n v="39"/>
    <x v="0"/>
    <n v="1"/>
    <n v="30"/>
    <n v="0"/>
    <n v="2504"/>
    <n v="549.00199999999995"/>
    <n v="0"/>
    <n v="0"/>
    <n v="0"/>
    <n v="0"/>
    <n v="0"/>
    <n v="0"/>
    <n v="0"/>
    <n v="0"/>
    <n v="0"/>
    <n v="0"/>
    <n v="0"/>
    <n v="0"/>
    <n v="26.5"/>
    <n v="0"/>
    <n v="0"/>
    <n v="0"/>
    <n v="0"/>
    <n v="5.9346750000000004"/>
    <n v="0"/>
    <n v="0"/>
  </r>
  <r>
    <d v="2020-06-01T00:00:00"/>
    <x v="2"/>
    <s v="P"/>
    <s v="Active"/>
    <n v="3"/>
    <x v="2"/>
    <s v="N"/>
    <x v="2"/>
    <n v="1010"/>
    <x v="1"/>
    <s v="Niederl. 1"/>
    <n v="1"/>
    <s v="Department"/>
    <s v="Supervisor"/>
    <s v="Manager"/>
    <s v="ang."/>
    <s v="M"/>
    <d v="1986-06-02T00:00:00"/>
    <m/>
    <s v=""/>
    <n v="33"/>
    <d v="1964-08-02T00:00:00"/>
    <n v="55"/>
    <s v="N"/>
    <n v="30"/>
    <n v="2.5"/>
    <n v="39"/>
    <x v="0"/>
    <n v="1"/>
    <n v="30"/>
    <n v="0"/>
    <n v="2505"/>
    <n v="549.22125000000005"/>
    <n v="0"/>
    <n v="0"/>
    <n v="0"/>
    <n v="0"/>
    <n v="0"/>
    <n v="0"/>
    <n v="0"/>
    <n v="0"/>
    <n v="0"/>
    <n v="0"/>
    <n v="0"/>
    <n v="0"/>
    <n v="26.5"/>
    <n v="0"/>
    <n v="0"/>
    <n v="0"/>
    <n v="0"/>
    <n v="5.9346750000000004"/>
    <n v="112.3318"/>
    <n v="0"/>
  </r>
  <r>
    <d v="2020-06-01T00:00:00"/>
    <x v="2"/>
    <s v="P"/>
    <s v="Active"/>
    <n v="4"/>
    <x v="3"/>
    <s v="N"/>
    <x v="3"/>
    <n v="1011"/>
    <x v="1"/>
    <s v="Niederl. 1"/>
    <n v="1"/>
    <s v="Department"/>
    <s v="Supervisor"/>
    <s v="Supervisor"/>
    <s v="ang."/>
    <s v="W"/>
    <d v="1987-02-01T00:00:00"/>
    <m/>
    <s v=""/>
    <n v="32"/>
    <d v="1966-02-19T00:00:00"/>
    <n v="53"/>
    <s v="N"/>
    <n v="24"/>
    <n v="2"/>
    <n v="20"/>
    <x v="0"/>
    <n v="0.51282051282051277"/>
    <n v="30"/>
    <n v="0"/>
    <n v="2506"/>
    <n v="549.44049999999993"/>
    <n v="0"/>
    <n v="0"/>
    <n v="0"/>
    <n v="0"/>
    <n v="0"/>
    <n v="0"/>
    <n v="0"/>
    <n v="0"/>
    <n v="0"/>
    <n v="0"/>
    <n v="0"/>
    <n v="0"/>
    <n v="26.5"/>
    <n v="0"/>
    <n v="0"/>
    <n v="0"/>
    <n v="0"/>
    <n v="5.9346750000000004"/>
    <n v="0"/>
    <n v="0"/>
  </r>
  <r>
    <d v="2020-06-01T00:00:00"/>
    <x v="2"/>
    <s v="P"/>
    <s v="Active"/>
    <n v="5"/>
    <x v="4"/>
    <s v="N"/>
    <x v="4"/>
    <n v="1013"/>
    <x v="1"/>
    <s v="Niederl. 1"/>
    <n v="1"/>
    <s v="Department"/>
    <s v="Supervisor"/>
    <s v="Manager"/>
    <s v="ang."/>
    <s v="M"/>
    <d v="1988-10-01T00:00:00"/>
    <m/>
    <s v=""/>
    <n v="31"/>
    <d v="1954-04-07T00:00:00"/>
    <n v="65"/>
    <s v="N"/>
    <n v="30"/>
    <n v="2.5"/>
    <n v="39"/>
    <x v="0"/>
    <n v="1"/>
    <n v="30"/>
    <n v="0"/>
    <n v="2507"/>
    <n v="549.65975000000003"/>
    <n v="0"/>
    <n v="0"/>
    <n v="0"/>
    <n v="0"/>
    <n v="0"/>
    <n v="0"/>
    <n v="0"/>
    <n v="0"/>
    <n v="0"/>
    <n v="0"/>
    <n v="0"/>
    <n v="0"/>
    <n v="26.5"/>
    <n v="0"/>
    <n v="0"/>
    <n v="0"/>
    <n v="0"/>
    <n v="5.9346750000000004"/>
    <n v="0"/>
    <n v="0"/>
  </r>
  <r>
    <d v="2020-06-01T00:00:00"/>
    <x v="2"/>
    <s v="P"/>
    <s v="Active"/>
    <n v="6"/>
    <x v="5"/>
    <s v="N"/>
    <x v="5"/>
    <n v="1093"/>
    <x v="1"/>
    <s v="Niederl. 1"/>
    <n v="1"/>
    <s v="Department"/>
    <s v="Supervisor"/>
    <s v="Manager"/>
    <s v="ang."/>
    <s v="M"/>
    <d v="1989-03-01T00:00:00"/>
    <m/>
    <s v=""/>
    <n v="30"/>
    <d v="1963-10-26T00:00:00"/>
    <n v="56"/>
    <s v="N"/>
    <n v="30"/>
    <n v="2.5"/>
    <n v="39"/>
    <x v="0"/>
    <n v="1"/>
    <n v="30"/>
    <n v="0"/>
    <n v="2508"/>
    <n v="549.87900000000002"/>
    <n v="0"/>
    <n v="0"/>
    <n v="0"/>
    <n v="0"/>
    <n v="0"/>
    <n v="0"/>
    <n v="0"/>
    <n v="0"/>
    <n v="0"/>
    <n v="0"/>
    <n v="0"/>
    <n v="0"/>
    <n v="26.5"/>
    <n v="0"/>
    <n v="0"/>
    <n v="0"/>
    <n v="0"/>
    <n v="5.9346750000000004"/>
    <n v="0"/>
    <n v="0"/>
  </r>
  <r>
    <d v="2020-06-01T00:00:00"/>
    <x v="2"/>
    <s v="P"/>
    <s v="Active"/>
    <n v="7"/>
    <x v="6"/>
    <s v="N"/>
    <x v="5"/>
    <n v="1093"/>
    <x v="1"/>
    <s v="Niederl. 1"/>
    <n v="1"/>
    <s v="Department"/>
    <s v="Supervisor"/>
    <s v="Non-Mgm."/>
    <s v="ang."/>
    <s v="W"/>
    <d v="1996-09-01T00:00:00"/>
    <m/>
    <s v=""/>
    <n v="23"/>
    <d v="1979-11-22T00:00:00"/>
    <n v="40"/>
    <s v="N"/>
    <n v="30"/>
    <n v="2.5"/>
    <n v="22"/>
    <x v="0"/>
    <n v="0.5641025641025641"/>
    <n v="30"/>
    <n v="0"/>
    <n v="2509"/>
    <n v="550.09825000000001"/>
    <n v="0"/>
    <n v="0"/>
    <n v="0"/>
    <n v="0"/>
    <n v="0"/>
    <n v="0"/>
    <n v="0"/>
    <n v="0"/>
    <n v="0"/>
    <n v="0"/>
    <n v="0"/>
    <n v="0"/>
    <n v="26.5"/>
    <n v="0"/>
    <n v="0"/>
    <n v="0"/>
    <n v="0"/>
    <n v="5.9346750000000004"/>
    <n v="0"/>
    <n v="0"/>
  </r>
  <r>
    <d v="2020-06-01T00:00:00"/>
    <x v="2"/>
    <s v="P"/>
    <s v="Active"/>
    <n v="8"/>
    <x v="7"/>
    <s v="N"/>
    <x v="3"/>
    <n v="1011"/>
    <x v="1"/>
    <s v="Niederl. 1"/>
    <n v="1"/>
    <s v="Department"/>
    <s v="Supervisor"/>
    <s v="Non-Mgm."/>
    <s v="ang."/>
    <s v="W"/>
    <d v="2001-09-01T00:00:00"/>
    <m/>
    <s v=""/>
    <n v="18"/>
    <d v="1985-03-30T00:00:00"/>
    <n v="34"/>
    <s v="N"/>
    <n v="0"/>
    <n v="0"/>
    <n v="8"/>
    <x v="0"/>
    <n v="0.20512820512820512"/>
    <n v="30"/>
    <n v="0"/>
    <n v="2510"/>
    <n v="550.3175"/>
    <n v="0"/>
    <n v="0"/>
    <n v="0"/>
    <n v="0"/>
    <n v="0"/>
    <n v="0"/>
    <n v="0"/>
    <n v="0"/>
    <n v="0"/>
    <n v="0"/>
    <n v="0"/>
    <n v="0"/>
    <n v="26.5"/>
    <n v="0"/>
    <n v="0"/>
    <n v="0"/>
    <n v="0"/>
    <n v="5.9346750000000004"/>
    <n v="0"/>
    <n v="0"/>
  </r>
  <r>
    <d v="2020-06-01T00:00:00"/>
    <x v="2"/>
    <s v="P"/>
    <s v="Active"/>
    <n v="9"/>
    <x v="8"/>
    <s v="N"/>
    <x v="6"/>
    <n v="1014"/>
    <x v="1"/>
    <s v="Niederl. 1"/>
    <n v="1"/>
    <s v="Department"/>
    <s v="Supervisor"/>
    <s v="Non-Mgm."/>
    <s v="ang."/>
    <s v="W"/>
    <d v="2003-09-01T00:00:00"/>
    <m/>
    <s v=""/>
    <n v="16"/>
    <d v="1986-08-16T00:00:00"/>
    <n v="33"/>
    <s v="N"/>
    <n v="30"/>
    <n v="2.5"/>
    <n v="20"/>
    <x v="0"/>
    <n v="0.51282051282051277"/>
    <n v="30"/>
    <n v="0"/>
    <n v="2511"/>
    <n v="550.53674999999998"/>
    <n v="0"/>
    <n v="0"/>
    <n v="0"/>
    <n v="0"/>
    <n v="0"/>
    <n v="0"/>
    <n v="0"/>
    <n v="0"/>
    <n v="0"/>
    <n v="0"/>
    <n v="0"/>
    <n v="0"/>
    <n v="26.5"/>
    <n v="0"/>
    <n v="0"/>
    <n v="0"/>
    <n v="0"/>
    <n v="5.9346750000000004"/>
    <n v="0"/>
    <n v="0"/>
  </r>
  <r>
    <d v="2020-06-01T00:00:00"/>
    <x v="2"/>
    <s v="P"/>
    <s v="Active"/>
    <n v="10"/>
    <x v="9"/>
    <s v="N"/>
    <x v="4"/>
    <n v="1013"/>
    <x v="1"/>
    <s v="Niederl. 1"/>
    <n v="1"/>
    <s v="Department"/>
    <s v="Supervisor"/>
    <s v="Non-Mgm."/>
    <s v="ang."/>
    <s v="M"/>
    <d v="2003-09-01T00:00:00"/>
    <m/>
    <s v=""/>
    <n v="16"/>
    <d v="1987-01-15T00:00:00"/>
    <n v="33"/>
    <s v="N"/>
    <n v="30"/>
    <n v="2.5"/>
    <n v="39"/>
    <x v="0"/>
    <n v="1"/>
    <n v="30"/>
    <n v="0"/>
    <n v="2512"/>
    <n v="550.75600000000009"/>
    <n v="0"/>
    <n v="0"/>
    <n v="0"/>
    <n v="0"/>
    <n v="0"/>
    <n v="0"/>
    <n v="0"/>
    <n v="0"/>
    <n v="0"/>
    <n v="0"/>
    <n v="0"/>
    <n v="0"/>
    <n v="26.5"/>
    <n v="0"/>
    <n v="0"/>
    <n v="0"/>
    <n v="0"/>
    <n v="5.9346750000000004"/>
    <n v="0"/>
    <n v="0"/>
  </r>
  <r>
    <d v="2020-06-01T00:00:00"/>
    <x v="2"/>
    <s v="P"/>
    <s v="Active"/>
    <n v="11"/>
    <x v="10"/>
    <s v="N"/>
    <x v="2"/>
    <n v="1010"/>
    <x v="1"/>
    <s v="Niederl. 1"/>
    <n v="1"/>
    <s v="Department"/>
    <s v="Supervisor"/>
    <s v="Non-Mgm."/>
    <s v="ang."/>
    <s v="W"/>
    <d v="2004-09-01T00:00:00"/>
    <m/>
    <s v=""/>
    <n v="15"/>
    <d v="1986-01-25T00:00:00"/>
    <n v="33"/>
    <s v="N"/>
    <n v="12"/>
    <n v="1"/>
    <n v="16"/>
    <x v="0"/>
    <n v="0.41025641025641024"/>
    <n v="30"/>
    <n v="0"/>
    <n v="2513"/>
    <n v="550.97524999999996"/>
    <n v="0"/>
    <n v="0"/>
    <n v="0"/>
    <n v="0"/>
    <n v="0"/>
    <n v="0"/>
    <n v="0"/>
    <n v="0"/>
    <n v="0"/>
    <n v="0"/>
    <n v="0"/>
    <n v="0"/>
    <n v="26.5"/>
    <n v="0"/>
    <n v="0"/>
    <n v="0"/>
    <n v="0"/>
    <n v="5.9346750000000004"/>
    <n v="0"/>
    <n v="0"/>
  </r>
  <r>
    <d v="2020-06-01T00:00:00"/>
    <x v="2"/>
    <s v="P"/>
    <s v="Active"/>
    <n v="12"/>
    <x v="11"/>
    <s v="N"/>
    <x v="3"/>
    <n v="1011"/>
    <x v="1"/>
    <s v="Niederl. 1"/>
    <n v="1"/>
    <s v="Department"/>
    <s v="Supervisor"/>
    <s v="Non-Mgm."/>
    <s v="ang."/>
    <s v="W"/>
    <d v="2004-09-01T00:00:00"/>
    <m/>
    <s v=""/>
    <n v="15"/>
    <d v="1988-01-30T00:00:00"/>
    <n v="31"/>
    <s v="N"/>
    <n v="30"/>
    <n v="2.5"/>
    <n v="39"/>
    <x v="0"/>
    <n v="1"/>
    <n v="30"/>
    <n v="0"/>
    <n v="2514"/>
    <n v="551.19450000000006"/>
    <n v="0"/>
    <n v="0"/>
    <n v="0"/>
    <n v="0"/>
    <n v="0"/>
    <n v="0"/>
    <n v="0"/>
    <n v="0"/>
    <n v="0"/>
    <n v="0"/>
    <n v="0"/>
    <n v="0"/>
    <n v="26.5"/>
    <n v="0"/>
    <n v="0"/>
    <n v="0"/>
    <n v="0"/>
    <n v="5.9346750000000004"/>
    <n v="0"/>
    <n v="0"/>
  </r>
  <r>
    <d v="2020-06-01T00:00:00"/>
    <x v="2"/>
    <s v="P"/>
    <s v="Active"/>
    <n v="13"/>
    <x v="12"/>
    <s v="N"/>
    <x v="5"/>
    <n v="1093"/>
    <x v="1"/>
    <s v="Niederl. 1"/>
    <n v="1"/>
    <s v="Department"/>
    <s v="Supervisor"/>
    <s v="Manager"/>
    <s v="ang."/>
    <s v="M"/>
    <d v="2004-04-01T00:00:00"/>
    <m/>
    <s v=""/>
    <n v="15"/>
    <d v="1980-03-05T00:00:00"/>
    <n v="39"/>
    <s v="N"/>
    <n v="30"/>
    <n v="2.5"/>
    <n v="39"/>
    <x v="0"/>
    <n v="1"/>
    <n v="30"/>
    <n v="0"/>
    <n v="2515"/>
    <n v="551.41374999999994"/>
    <n v="0"/>
    <n v="0"/>
    <n v="0"/>
    <n v="0"/>
    <n v="0"/>
    <n v="0"/>
    <n v="0"/>
    <n v="0"/>
    <n v="0"/>
    <n v="0"/>
    <n v="0"/>
    <n v="0"/>
    <n v="26.5"/>
    <n v="0"/>
    <n v="0"/>
    <n v="0"/>
    <n v="0"/>
    <n v="5.9346750000000004"/>
    <n v="0"/>
    <n v="0"/>
  </r>
  <r>
    <d v="2020-06-01T00:00:00"/>
    <x v="2"/>
    <s v="P"/>
    <s v="Active"/>
    <n v="14"/>
    <x v="13"/>
    <s v="N"/>
    <x v="4"/>
    <n v="1013"/>
    <x v="1"/>
    <s v="Niederl. 1"/>
    <n v="1"/>
    <s v="Department"/>
    <s v="Supervisor"/>
    <s v="Non-Mgm."/>
    <s v="ang."/>
    <s v="W"/>
    <d v="2005-09-01T00:00:00"/>
    <m/>
    <s v=""/>
    <n v="14"/>
    <d v="1989-03-20T00:00:00"/>
    <n v="30"/>
    <s v="N"/>
    <n v="30"/>
    <n v="2.5"/>
    <n v="39"/>
    <x v="0"/>
    <n v="1"/>
    <n v="30"/>
    <n v="0"/>
    <n v="2516"/>
    <n v="551.63300000000004"/>
    <n v="0"/>
    <n v="0"/>
    <n v="0"/>
    <n v="0"/>
    <n v="0"/>
    <n v="0"/>
    <n v="0"/>
    <n v="0"/>
    <n v="0"/>
    <n v="0"/>
    <n v="0"/>
    <n v="0"/>
    <n v="26.5"/>
    <n v="0"/>
    <n v="0"/>
    <n v="0"/>
    <n v="0"/>
    <n v="5.9346750000000004"/>
    <n v="0"/>
    <n v="23.726666666666667"/>
  </r>
  <r>
    <d v="2020-06-01T00:00:00"/>
    <x v="2"/>
    <s v="P"/>
    <s v="Active"/>
    <n v="15"/>
    <x v="14"/>
    <s v="N"/>
    <x v="6"/>
    <n v="1014"/>
    <x v="1"/>
    <s v="Niederl. 1"/>
    <n v="1"/>
    <s v="Department"/>
    <s v="Supervisor"/>
    <s v="Non-Mgm."/>
    <s v="ang."/>
    <s v="W"/>
    <d v="2008-09-01T00:00:00"/>
    <m/>
    <s v=""/>
    <n v="11"/>
    <d v="1991-09-21T00:00:00"/>
    <n v="28"/>
    <s v="N"/>
    <n v="30"/>
    <n v="2.5"/>
    <n v="39"/>
    <x v="0"/>
    <n v="1"/>
    <n v="30"/>
    <n v="0"/>
    <n v="2517"/>
    <n v="551.85225000000003"/>
    <n v="0"/>
    <n v="0"/>
    <n v="0"/>
    <n v="0"/>
    <n v="0"/>
    <n v="0"/>
    <n v="0"/>
    <n v="0"/>
    <n v="0"/>
    <n v="0"/>
    <n v="0"/>
    <n v="0"/>
    <n v="26.5"/>
    <n v="0"/>
    <n v="0"/>
    <n v="0"/>
    <n v="0"/>
    <n v="5.9346750000000004"/>
    <n v="0"/>
    <n v="0"/>
  </r>
  <r>
    <d v="2020-06-01T00:00:00"/>
    <x v="2"/>
    <s v="P"/>
    <s v="Active"/>
    <n v="16"/>
    <x v="15"/>
    <s v="N"/>
    <x v="3"/>
    <n v="1011"/>
    <x v="1"/>
    <s v="Niederl. 1"/>
    <n v="1"/>
    <s v="Department"/>
    <s v="Supervisor"/>
    <s v="Non-Mgm."/>
    <s v="ang."/>
    <s v="W"/>
    <d v="2008-09-01T00:00:00"/>
    <m/>
    <s v=""/>
    <n v="11"/>
    <d v="1990-09-01T00:00:00"/>
    <n v="29"/>
    <s v="N"/>
    <n v="30"/>
    <n v="2.5"/>
    <n v="39"/>
    <x v="0"/>
    <n v="1"/>
    <n v="30"/>
    <n v="0"/>
    <n v="2518"/>
    <n v="552.07150000000001"/>
    <n v="0"/>
    <n v="0"/>
    <n v="0"/>
    <n v="0"/>
    <n v="0"/>
    <n v="0"/>
    <n v="0"/>
    <n v="0"/>
    <n v="0"/>
    <n v="0"/>
    <n v="0"/>
    <n v="0"/>
    <n v="26.5"/>
    <n v="0"/>
    <n v="0"/>
    <n v="0"/>
    <n v="0"/>
    <n v="5.9346750000000004"/>
    <n v="0"/>
    <n v="0"/>
  </r>
  <r>
    <d v="2020-06-01T00:00:00"/>
    <x v="2"/>
    <s v="P"/>
    <s v="Active"/>
    <n v="17"/>
    <x v="16"/>
    <s v="N"/>
    <x v="5"/>
    <n v="1093"/>
    <x v="1"/>
    <s v="Niederl. 1"/>
    <n v="1"/>
    <s v="Department"/>
    <s v="Supervisor"/>
    <s v="Non-Mgm."/>
    <s v="ang."/>
    <s v="M"/>
    <d v="2008-09-01T00:00:00"/>
    <m/>
    <s v=""/>
    <n v="11"/>
    <d v="1987-06-17T00:00:00"/>
    <n v="32"/>
    <s v="N"/>
    <n v="30"/>
    <n v="2.5"/>
    <n v="39"/>
    <x v="0"/>
    <n v="1"/>
    <n v="30"/>
    <n v="0"/>
    <n v="2519"/>
    <n v="552.29075"/>
    <n v="0"/>
    <n v="0"/>
    <n v="0"/>
    <n v="0"/>
    <n v="0"/>
    <n v="0"/>
    <n v="0"/>
    <n v="0"/>
    <n v="0"/>
    <n v="0"/>
    <n v="0"/>
    <n v="0"/>
    <n v="26.5"/>
    <n v="0"/>
    <n v="0"/>
    <n v="0"/>
    <n v="0"/>
    <n v="5.9346750000000004"/>
    <n v="0"/>
    <n v="0"/>
  </r>
  <r>
    <d v="2020-06-01T00:00:00"/>
    <x v="2"/>
    <s v="P"/>
    <s v="Active"/>
    <n v="18"/>
    <x v="17"/>
    <s v="N"/>
    <x v="2"/>
    <n v="1010"/>
    <x v="1"/>
    <s v="Niederl. 1"/>
    <n v="1"/>
    <s v="Department"/>
    <s v="Supervisor"/>
    <s v="Non-Mgm."/>
    <s v="ang."/>
    <s v="M"/>
    <d v="2008-09-01T00:00:00"/>
    <m/>
    <s v=""/>
    <n v="11"/>
    <d v="1988-02-22T00:00:00"/>
    <n v="31"/>
    <s v="N"/>
    <n v="30"/>
    <n v="2.5"/>
    <n v="39"/>
    <x v="0"/>
    <n v="1"/>
    <n v="30"/>
    <n v="0"/>
    <n v="2520"/>
    <n v="552.51"/>
    <n v="0"/>
    <n v="0"/>
    <n v="0"/>
    <n v="0"/>
    <n v="0"/>
    <n v="0"/>
    <n v="0"/>
    <n v="0"/>
    <n v="0"/>
    <n v="0"/>
    <n v="0"/>
    <n v="0"/>
    <n v="26.5"/>
    <n v="0"/>
    <n v="0"/>
    <n v="0"/>
    <n v="0"/>
    <n v="5.9346750000000004"/>
    <n v="0"/>
    <n v="0"/>
  </r>
  <r>
    <d v="2020-06-01T00:00:00"/>
    <x v="2"/>
    <s v="P"/>
    <s v="Active"/>
    <n v="19"/>
    <x v="18"/>
    <s v="N"/>
    <x v="7"/>
    <n v="1015"/>
    <x v="1"/>
    <s v="Niederl. 1"/>
    <n v="1"/>
    <s v="Department"/>
    <s v="Supervisor"/>
    <s v="Non-Mgm."/>
    <s v="ang."/>
    <s v="M"/>
    <d v="2009-09-01T00:00:00"/>
    <m/>
    <s v=""/>
    <n v="10"/>
    <d v="1988-08-29T00:00:00"/>
    <n v="31"/>
    <s v="N"/>
    <n v="30"/>
    <n v="2.5"/>
    <n v="39"/>
    <x v="0"/>
    <n v="1"/>
    <n v="30"/>
    <n v="0"/>
    <n v="2521"/>
    <n v="552.72925000000009"/>
    <n v="0"/>
    <n v="0"/>
    <n v="0"/>
    <n v="0"/>
    <n v="0"/>
    <n v="0"/>
    <n v="0"/>
    <n v="0"/>
    <n v="0"/>
    <n v="0"/>
    <n v="0"/>
    <n v="0"/>
    <n v="26.5"/>
    <n v="0"/>
    <n v="0"/>
    <n v="0"/>
    <n v="0"/>
    <n v="5.9346750000000004"/>
    <n v="0"/>
    <n v="0"/>
  </r>
  <r>
    <d v="2020-06-01T00:00:00"/>
    <x v="2"/>
    <s v="P"/>
    <s v="Active"/>
    <n v="20"/>
    <x v="19"/>
    <s v="N"/>
    <x v="8"/>
    <n v="1009"/>
    <x v="1"/>
    <s v="Niederl. 1"/>
    <n v="1"/>
    <s v="Department"/>
    <s v="Supervisor"/>
    <s v="Non-Mgm."/>
    <s v="ang."/>
    <s v="M"/>
    <d v="1986-05-14T00:00:00"/>
    <m/>
    <s v=""/>
    <n v="33"/>
    <d v="1958-07-14T00:00:00"/>
    <n v="61"/>
    <s v="N"/>
    <n v="35"/>
    <n v="2.9166666666666665"/>
    <n v="35"/>
    <x v="0"/>
    <n v="0.89743589743589747"/>
    <n v="30"/>
    <n v="0"/>
    <n v="2522"/>
    <n v="552.94849999999997"/>
    <n v="-6.86"/>
    <n v="0"/>
    <n v="0"/>
    <n v="0"/>
    <n v="0"/>
    <n v="0"/>
    <n v="0"/>
    <n v="0"/>
    <n v="0"/>
    <n v="0"/>
    <n v="0"/>
    <n v="0"/>
    <n v="26.5"/>
    <n v="0"/>
    <n v="0"/>
    <n v="0"/>
    <n v="0"/>
    <n v="4.3983780000000001"/>
    <n v="0"/>
    <n v="0"/>
  </r>
  <r>
    <d v="2020-06-01T00:00:00"/>
    <x v="2"/>
    <s v="P"/>
    <s v="Active"/>
    <n v="21"/>
    <x v="20"/>
    <s v="N"/>
    <x v="9"/>
    <n v="1087"/>
    <x v="1"/>
    <s v="Niederl. 1"/>
    <n v="1"/>
    <s v="Department"/>
    <s v="Supervisor"/>
    <s v="Non-Mgm."/>
    <s v="ang."/>
    <s v="M"/>
    <d v="1988-01-11T00:00:00"/>
    <m/>
    <s v=""/>
    <n v="32"/>
    <d v="1965-01-13T00:00:00"/>
    <n v="55"/>
    <s v="N"/>
    <n v="30"/>
    <n v="2.5"/>
    <n v="39"/>
    <x v="0"/>
    <n v="1"/>
    <n v="30"/>
    <n v="0"/>
    <n v="2523"/>
    <n v="553.16775000000007"/>
    <n v="-10.210000000000001"/>
    <n v="0"/>
    <n v="0"/>
    <n v="0"/>
    <n v="0"/>
    <n v="0"/>
    <n v="0"/>
    <n v="0"/>
    <n v="0"/>
    <n v="0"/>
    <n v="0"/>
    <n v="0"/>
    <n v="26.5"/>
    <n v="0"/>
    <n v="0"/>
    <n v="0"/>
    <n v="0"/>
    <n v="3.6481455"/>
    <n v="0"/>
    <n v="0"/>
  </r>
  <r>
    <d v="2020-06-01T00:00:00"/>
    <x v="2"/>
    <s v="P"/>
    <s v="Active"/>
    <n v="22"/>
    <x v="21"/>
    <s v="N"/>
    <x v="10"/>
    <n v="1075"/>
    <x v="0"/>
    <s v="Niederl. 3"/>
    <n v="1"/>
    <s v="Department"/>
    <s v="Supervisor"/>
    <s v="Non-Mgm."/>
    <s v="ang."/>
    <s v="M"/>
    <d v="1988-08-22T00:00:00"/>
    <m/>
    <s v=""/>
    <n v="31"/>
    <d v="1964-03-20T00:00:00"/>
    <n v="55"/>
    <s v="N"/>
    <n v="30"/>
    <n v="2.5"/>
    <n v="39"/>
    <x v="0"/>
    <n v="1"/>
    <n v="30"/>
    <n v="0"/>
    <n v="2524"/>
    <n v="553.38699999999994"/>
    <n v="0"/>
    <n v="0"/>
    <n v="0"/>
    <n v="0"/>
    <n v="0"/>
    <n v="0"/>
    <n v="0"/>
    <n v="0"/>
    <n v="0"/>
    <n v="0"/>
    <n v="0"/>
    <n v="0"/>
    <n v="26.5"/>
    <n v="0"/>
    <n v="0"/>
    <n v="0"/>
    <n v="0"/>
    <n v="5.9346750000000004"/>
    <n v="0"/>
    <n v="0"/>
  </r>
  <r>
    <d v="2020-06-01T00:00:00"/>
    <x v="2"/>
    <s v="P"/>
    <s v="Active"/>
    <n v="23"/>
    <x v="22"/>
    <s v="N"/>
    <x v="11"/>
    <n v="1082"/>
    <x v="0"/>
    <s v="Niederl. 3"/>
    <n v="1"/>
    <s v="Department"/>
    <s v="Supervisor"/>
    <s v="Non-Mgm."/>
    <s v="ang."/>
    <s v="M"/>
    <d v="1988-09-01T00:00:00"/>
    <m/>
    <s v=""/>
    <n v="31"/>
    <d v="1967-08-29T00:00:00"/>
    <n v="52"/>
    <s v="N"/>
    <n v="35"/>
    <n v="2.9166666666666665"/>
    <n v="39"/>
    <x v="0"/>
    <n v="1"/>
    <n v="30"/>
    <n v="0"/>
    <n v="2525"/>
    <n v="553.60625000000005"/>
    <n v="0"/>
    <n v="0"/>
    <n v="0"/>
    <n v="0"/>
    <n v="0"/>
    <n v="0"/>
    <n v="0"/>
    <n v="0"/>
    <n v="0"/>
    <n v="0"/>
    <n v="0"/>
    <n v="0"/>
    <n v="26.5"/>
    <n v="0"/>
    <n v="0"/>
    <n v="0"/>
    <n v="0"/>
    <n v="5.9346750000000004"/>
    <n v="0"/>
    <n v="0"/>
  </r>
  <r>
    <d v="2020-06-01T00:00:00"/>
    <x v="2"/>
    <s v="P"/>
    <s v="Active"/>
    <n v="24"/>
    <x v="23"/>
    <s v="N"/>
    <x v="3"/>
    <n v="1011"/>
    <x v="1"/>
    <s v="Niederl. 1"/>
    <n v="1"/>
    <s v="Department"/>
    <s v="Supervisor"/>
    <s v="Director"/>
    <s v="ang."/>
    <s v="M"/>
    <d v="1988-10-13T00:00:00"/>
    <m/>
    <s v=""/>
    <n v="31"/>
    <d v="1964-05-17T00:00:00"/>
    <n v="55"/>
    <s v="N"/>
    <n v="30"/>
    <n v="2.5"/>
    <n v="39"/>
    <x v="0"/>
    <n v="1"/>
    <n v="30"/>
    <n v="0"/>
    <n v="2526"/>
    <n v="553.82550000000003"/>
    <n v="0"/>
    <n v="0"/>
    <n v="0"/>
    <n v="0"/>
    <n v="0"/>
    <n v="0"/>
    <n v="0"/>
    <n v="0"/>
    <n v="0"/>
    <n v="0"/>
    <n v="0"/>
    <n v="0"/>
    <n v="26.5"/>
    <n v="0"/>
    <n v="0"/>
    <n v="0"/>
    <n v="0"/>
    <n v="5.9346750000000004"/>
    <n v="184.965"/>
    <n v="0"/>
  </r>
  <r>
    <d v="2020-06-01T00:00:00"/>
    <x v="2"/>
    <s v="P"/>
    <s v="Active"/>
    <n v="25"/>
    <x v="24"/>
    <s v="N"/>
    <x v="8"/>
    <n v="1009"/>
    <x v="1"/>
    <s v="Niederl. 1"/>
    <n v="1"/>
    <s v="Department"/>
    <s v="Supervisor"/>
    <s v="Supervisor"/>
    <s v="ang."/>
    <s v="M"/>
    <d v="1989-10-02T00:00:00"/>
    <m/>
    <s v=""/>
    <n v="30"/>
    <d v="1957-03-05T00:00:00"/>
    <n v="62"/>
    <s v="N"/>
    <n v="30"/>
    <n v="2.5"/>
    <n v="39"/>
    <x v="0"/>
    <n v="1"/>
    <n v="30"/>
    <n v="0"/>
    <n v="2527"/>
    <n v="554.04475000000002"/>
    <n v="0"/>
    <n v="0"/>
    <n v="0"/>
    <n v="0"/>
    <n v="0"/>
    <n v="0"/>
    <n v="0"/>
    <n v="0"/>
    <n v="0"/>
    <n v="0"/>
    <n v="0"/>
    <n v="0"/>
    <n v="26.5"/>
    <n v="0"/>
    <n v="0"/>
    <n v="0"/>
    <n v="0"/>
    <n v="5.9346750000000004"/>
    <n v="0"/>
    <n v="0"/>
  </r>
  <r>
    <d v="2020-06-01T00:00:00"/>
    <x v="2"/>
    <s v="P"/>
    <s v="Active"/>
    <n v="26"/>
    <x v="25"/>
    <s v="N"/>
    <x v="12"/>
    <n v="1089"/>
    <x v="0"/>
    <s v="Niederl. 3"/>
    <n v="1"/>
    <s v="Department"/>
    <s v="Supervisor"/>
    <s v="Supervisor"/>
    <s v="ang."/>
    <s v="W"/>
    <d v="1989-12-01T00:00:00"/>
    <m/>
    <s v=""/>
    <n v="30"/>
    <d v="1961-12-19T00:00:00"/>
    <n v="58"/>
    <s v="N"/>
    <n v="30"/>
    <n v="2.5"/>
    <n v="39"/>
    <x v="0"/>
    <n v="1"/>
    <n v="30"/>
    <n v="0"/>
    <n v="2528"/>
    <n v="554.26400000000001"/>
    <n v="0"/>
    <n v="0"/>
    <n v="0"/>
    <n v="0"/>
    <n v="0"/>
    <n v="0"/>
    <n v="0"/>
    <n v="0"/>
    <n v="0"/>
    <n v="0"/>
    <n v="0"/>
    <n v="0"/>
    <n v="26.5"/>
    <n v="0"/>
    <n v="0"/>
    <n v="0"/>
    <n v="0"/>
    <n v="5.9346750000000004"/>
    <n v="0"/>
    <n v="0"/>
  </r>
  <r>
    <d v="2020-06-01T00:00:00"/>
    <x v="2"/>
    <s v="P"/>
    <s v="Active"/>
    <n v="27"/>
    <x v="26"/>
    <s v="N"/>
    <x v="10"/>
    <n v="1075"/>
    <x v="0"/>
    <s v="Niederl. 3"/>
    <n v="1"/>
    <s v="Department"/>
    <s v="Supervisor"/>
    <s v="Non-Mgm."/>
    <s v="ang."/>
    <s v="W"/>
    <d v="1990-06-01T00:00:00"/>
    <m/>
    <s v=""/>
    <n v="29"/>
    <d v="1966-11-25T00:00:00"/>
    <n v="53"/>
    <s v="N"/>
    <n v="30"/>
    <n v="2.5"/>
    <n v="39"/>
    <x v="0"/>
    <n v="1"/>
    <n v="30"/>
    <n v="0"/>
    <n v="2529"/>
    <n v="554.48325"/>
    <n v="0"/>
    <n v="0"/>
    <n v="0"/>
    <n v="0"/>
    <n v="0"/>
    <n v="0"/>
    <n v="0"/>
    <n v="0"/>
    <n v="0"/>
    <n v="0"/>
    <n v="0"/>
    <n v="0"/>
    <n v="26.5"/>
    <n v="0"/>
    <n v="0"/>
    <n v="0"/>
    <n v="0"/>
    <n v="5.9346750000000004"/>
    <n v="0"/>
    <n v="159.04083333333332"/>
  </r>
  <r>
    <d v="2020-06-01T00:00:00"/>
    <x v="2"/>
    <s v="P"/>
    <s v="Active"/>
    <n v="28"/>
    <x v="27"/>
    <s v="Y"/>
    <x v="13"/>
    <n v="1055"/>
    <x v="2"/>
    <s v="Niederl. 7"/>
    <n v="0.5"/>
    <s v="Department"/>
    <s v="Supervisor"/>
    <s v="Manager"/>
    <s v="ang."/>
    <s v="M"/>
    <d v="1991-01-01T00:00:00"/>
    <m/>
    <s v=""/>
    <n v="29"/>
    <d v="1959-05-31T00:00:00"/>
    <n v="60"/>
    <s v="N"/>
    <n v="30"/>
    <n v="2.5"/>
    <n v="39"/>
    <x v="0"/>
    <n v="0.5"/>
    <n v="30"/>
    <n v="0"/>
    <n v="2530"/>
    <n v="554.7025000000001"/>
    <n v="0"/>
    <n v="0"/>
    <n v="30"/>
    <n v="0"/>
    <n v="0"/>
    <n v="0"/>
    <n v="0"/>
    <n v="0"/>
    <n v="0"/>
    <n v="0"/>
    <n v="0"/>
    <n v="0"/>
    <n v="13.25"/>
    <n v="0"/>
    <n v="0"/>
    <n v="0"/>
    <n v="0"/>
    <n v="9.6858374999999999"/>
    <n v="141.78749999999999"/>
    <n v="0"/>
  </r>
  <r>
    <d v="2020-06-01T00:00:00"/>
    <x v="2"/>
    <s v="P"/>
    <s v="Active"/>
    <n v="28"/>
    <x v="27"/>
    <s v="Y"/>
    <x v="13"/>
    <n v="1048"/>
    <x v="3"/>
    <s v="Niederl. 8"/>
    <n v="0.5"/>
    <s v="Department"/>
    <s v="Supervisor"/>
    <s v="Manager"/>
    <s v="ang."/>
    <s v="M"/>
    <d v="1991-01-01T00:00:00"/>
    <m/>
    <s v=""/>
    <n v="29"/>
    <d v="1959-05-31T00:00:00"/>
    <n v="60"/>
    <s v="N"/>
    <n v="30"/>
    <n v="2.5"/>
    <n v="39"/>
    <x v="0"/>
    <n v="0.5"/>
    <n v="30"/>
    <n v="0"/>
    <n v="2531"/>
    <n v="554.92174999999997"/>
    <n v="0"/>
    <n v="0"/>
    <n v="30"/>
    <n v="0"/>
    <n v="0"/>
    <n v="0"/>
    <n v="0"/>
    <n v="0"/>
    <n v="0"/>
    <n v="0"/>
    <n v="0"/>
    <n v="0"/>
    <n v="13.25"/>
    <n v="0"/>
    <n v="0"/>
    <n v="0"/>
    <n v="0"/>
    <n v="9.6858374999999999"/>
    <n v="141.78749999999999"/>
    <n v="0"/>
  </r>
  <r>
    <d v="2020-06-01T00:00:00"/>
    <x v="2"/>
    <s v="P"/>
    <s v="Active"/>
    <n v="29"/>
    <x v="28"/>
    <s v="N"/>
    <x v="14"/>
    <n v="1003"/>
    <x v="1"/>
    <s v="Niederl. 1"/>
    <n v="1"/>
    <s v="Department"/>
    <s v="Supervisor"/>
    <s v="Non-Mgm."/>
    <s v="ang."/>
    <s v="M"/>
    <d v="1989-08-01T00:00:00"/>
    <m/>
    <s v=""/>
    <n v="30"/>
    <d v="1962-01-09T00:00:00"/>
    <n v="58"/>
    <s v="N"/>
    <n v="30"/>
    <n v="2.5"/>
    <n v="39"/>
    <x v="0"/>
    <n v="1"/>
    <n v="30"/>
    <n v="0"/>
    <n v="2532"/>
    <n v="555.14100000000008"/>
    <n v="0"/>
    <n v="0"/>
    <n v="0"/>
    <n v="0"/>
    <n v="0"/>
    <n v="0"/>
    <n v="0"/>
    <n v="0"/>
    <n v="0"/>
    <n v="0"/>
    <n v="0"/>
    <n v="0"/>
    <n v="26.5"/>
    <n v="0"/>
    <n v="0"/>
    <n v="0"/>
    <n v="0"/>
    <n v="5.9346750000000004"/>
    <n v="0"/>
    <n v="0"/>
  </r>
  <r>
    <d v="2020-06-01T00:00:00"/>
    <x v="2"/>
    <s v="P"/>
    <s v="Active"/>
    <n v="30"/>
    <x v="29"/>
    <s v="Y"/>
    <x v="15"/>
    <n v="1050"/>
    <x v="3"/>
    <s v="Niederl. 8"/>
    <n v="0.5"/>
    <s v="Department"/>
    <s v="Supervisor"/>
    <s v="Manager"/>
    <s v="ang."/>
    <s v="M"/>
    <d v="1992-01-02T00:00:00"/>
    <m/>
    <s v=""/>
    <n v="28"/>
    <d v="1966-01-25T00:00:00"/>
    <n v="53"/>
    <s v="J"/>
    <n v="30"/>
    <n v="2.5"/>
    <n v="39"/>
    <x v="0"/>
    <n v="0.5"/>
    <n v="30"/>
    <n v="0"/>
    <n v="2533"/>
    <n v="555.36024999999995"/>
    <n v="0"/>
    <n v="0"/>
    <n v="0"/>
    <n v="0"/>
    <n v="175"/>
    <n v="0"/>
    <n v="0"/>
    <n v="0"/>
    <n v="0"/>
    <n v="0"/>
    <n v="146.13461538461539"/>
    <n v="116.09583333333335"/>
    <n v="13.25"/>
    <n v="0"/>
    <n v="0"/>
    <n v="0"/>
    <n v="0"/>
    <n v="100.88509649038463"/>
    <n v="73.97175"/>
    <n v="0"/>
  </r>
  <r>
    <d v="2020-06-01T00:00:00"/>
    <x v="2"/>
    <s v="P"/>
    <s v="Active"/>
    <n v="30"/>
    <x v="29"/>
    <s v="Y"/>
    <x v="15"/>
    <n v="1057"/>
    <x v="2"/>
    <s v="Niederl. 7"/>
    <n v="0.5"/>
    <s v="Department"/>
    <s v="Supervisor"/>
    <s v="Manager"/>
    <s v="ang."/>
    <s v="M"/>
    <d v="1992-01-02T00:00:00"/>
    <m/>
    <s v=""/>
    <n v="28"/>
    <d v="1966-01-25T00:00:00"/>
    <n v="53"/>
    <s v="J"/>
    <n v="30"/>
    <n v="2.5"/>
    <n v="39"/>
    <x v="0"/>
    <n v="0.5"/>
    <n v="30"/>
    <n v="0"/>
    <n v="2534"/>
    <n v="555.57950000000005"/>
    <n v="0"/>
    <n v="0"/>
    <n v="0"/>
    <n v="0"/>
    <n v="175"/>
    <n v="0"/>
    <n v="0"/>
    <n v="0"/>
    <n v="0"/>
    <n v="0"/>
    <n v="146.19230769230768"/>
    <n v="116.14166666666667"/>
    <n v="13.25"/>
    <n v="0"/>
    <n v="0"/>
    <n v="0"/>
    <n v="0"/>
    <n v="100.90828105769231"/>
    <n v="73.97175"/>
    <n v="0"/>
  </r>
  <r>
    <d v="2020-06-01T00:00:00"/>
    <x v="2"/>
    <s v="P"/>
    <s v="Active"/>
    <n v="31"/>
    <x v="30"/>
    <s v="N"/>
    <x v="16"/>
    <n v="1056"/>
    <x v="2"/>
    <s v="Niederl. 7"/>
    <n v="1"/>
    <s v="Department"/>
    <s v="Supervisor"/>
    <s v="Non-Mgm."/>
    <s v="ang."/>
    <s v="M"/>
    <d v="1992-04-01T00:00:00"/>
    <m/>
    <s v=""/>
    <n v="27"/>
    <d v="1960-04-16T00:00:00"/>
    <n v="59"/>
    <s v="N"/>
    <n v="30"/>
    <n v="2.5"/>
    <n v="39"/>
    <x v="0"/>
    <n v="1"/>
    <n v="30"/>
    <n v="0"/>
    <n v="2535"/>
    <n v="555.79875000000004"/>
    <n v="0"/>
    <n v="0"/>
    <n v="30"/>
    <n v="0"/>
    <n v="0"/>
    <n v="0"/>
    <n v="0"/>
    <n v="0"/>
    <n v="0"/>
    <n v="0"/>
    <n v="0"/>
    <n v="0"/>
    <n v="26.5"/>
    <n v="0"/>
    <n v="0"/>
    <n v="0"/>
    <n v="0"/>
    <n v="12.653175000000001"/>
    <n v="78.849999999999994"/>
    <n v="0"/>
  </r>
  <r>
    <d v="2020-06-01T00:00:00"/>
    <x v="2"/>
    <s v="P"/>
    <s v="Active"/>
    <n v="32"/>
    <x v="31"/>
    <s v="N"/>
    <x v="17"/>
    <n v="1088"/>
    <x v="0"/>
    <s v="Niederl. 3"/>
    <n v="1"/>
    <s v="Department"/>
    <s v="Supervisor"/>
    <s v="Manager"/>
    <s v="ang."/>
    <s v="M"/>
    <d v="1992-07-01T00:00:00"/>
    <m/>
    <s v=""/>
    <n v="27"/>
    <d v="1962-05-04T00:00:00"/>
    <n v="57"/>
    <s v="N"/>
    <n v="30"/>
    <n v="2.5"/>
    <n v="39"/>
    <x v="0"/>
    <n v="1"/>
    <n v="30"/>
    <n v="0"/>
    <n v="2536"/>
    <n v="556.01800000000003"/>
    <n v="0"/>
    <n v="0"/>
    <n v="0"/>
    <n v="0"/>
    <n v="0"/>
    <n v="0"/>
    <n v="0"/>
    <n v="0"/>
    <n v="0"/>
    <n v="0"/>
    <n v="0"/>
    <n v="0"/>
    <n v="26.5"/>
    <n v="0"/>
    <n v="0"/>
    <n v="0"/>
    <n v="0"/>
    <n v="5.9346750000000004"/>
    <n v="181.43859999999998"/>
    <n v="0"/>
  </r>
  <r>
    <d v="2020-06-01T00:00:00"/>
    <x v="2"/>
    <s v="P"/>
    <s v="Active"/>
    <n v="33"/>
    <x v="32"/>
    <s v="N"/>
    <x v="18"/>
    <n v="1080"/>
    <x v="0"/>
    <s v="Niederl. 3"/>
    <n v="1"/>
    <s v="Department"/>
    <s v="Supervisor"/>
    <s v="Director"/>
    <s v="ang."/>
    <s v="M"/>
    <d v="1992-09-14T00:00:00"/>
    <m/>
    <s v=""/>
    <n v="27"/>
    <d v="1966-07-09T00:00:00"/>
    <n v="53"/>
    <s v="N"/>
    <n v="30"/>
    <n v="2.5"/>
    <n v="39"/>
    <x v="0"/>
    <n v="1"/>
    <n v="30"/>
    <n v="0"/>
    <n v="2537"/>
    <n v="556.23725000000002"/>
    <n v="0"/>
    <n v="0"/>
    <n v="39.950000000000003"/>
    <n v="0"/>
    <n v="0"/>
    <n v="0"/>
    <n v="0"/>
    <n v="0"/>
    <n v="0"/>
    <n v="0"/>
    <n v="0"/>
    <n v="0"/>
    <n v="26.5"/>
    <n v="0"/>
    <n v="0"/>
    <n v="0"/>
    <n v="0"/>
    <n v="14.881477500000001"/>
    <n v="347.38459999999998"/>
    <n v="0"/>
  </r>
  <r>
    <d v="2020-06-01T00:00:00"/>
    <x v="2"/>
    <s v="P"/>
    <s v="Active"/>
    <n v="34"/>
    <x v="33"/>
    <s v="N"/>
    <x v="19"/>
    <n v="1083"/>
    <x v="0"/>
    <s v="Niederl. 3"/>
    <n v="1"/>
    <s v="Department"/>
    <s v="Supervisor"/>
    <s v="Non-Mgm."/>
    <s v="ang."/>
    <s v="M"/>
    <d v="1992-11-01T00:00:00"/>
    <m/>
    <s v=""/>
    <n v="27"/>
    <d v="1957-10-19T00:00:00"/>
    <n v="62"/>
    <s v="N"/>
    <n v="30"/>
    <n v="2.5"/>
    <n v="39"/>
    <x v="0"/>
    <n v="1"/>
    <n v="30"/>
    <n v="0"/>
    <n v="2538"/>
    <n v="556.45650000000001"/>
    <n v="0"/>
    <n v="0"/>
    <n v="0"/>
    <n v="0"/>
    <n v="0"/>
    <n v="0"/>
    <n v="0"/>
    <n v="0"/>
    <n v="0"/>
    <n v="0"/>
    <n v="0"/>
    <n v="0"/>
    <n v="26.5"/>
    <n v="0"/>
    <n v="0"/>
    <n v="0"/>
    <n v="0"/>
    <n v="5.9346750000000004"/>
    <n v="0"/>
    <n v="0"/>
  </r>
  <r>
    <d v="2020-06-01T00:00:00"/>
    <x v="2"/>
    <s v="P"/>
    <s v="Active"/>
    <n v="35"/>
    <x v="34"/>
    <s v="N"/>
    <x v="20"/>
    <n v="1058"/>
    <x v="2"/>
    <s v="Niederl. 7"/>
    <n v="1"/>
    <s v="Department"/>
    <s v="Supervisor"/>
    <s v="Non-Mgm."/>
    <s v="ang."/>
    <s v="M"/>
    <d v="1993-01-01T00:00:00"/>
    <m/>
    <s v=""/>
    <n v="27"/>
    <d v="1956-02-08T00:00:00"/>
    <n v="63"/>
    <s v="J"/>
    <n v="35"/>
    <n v="2.9166666666666665"/>
    <n v="39"/>
    <x v="0"/>
    <n v="1"/>
    <n v="30"/>
    <n v="0"/>
    <n v="2539"/>
    <n v="556.67575000000011"/>
    <n v="0"/>
    <n v="0"/>
    <n v="0"/>
    <n v="0"/>
    <n v="0"/>
    <n v="0"/>
    <n v="0"/>
    <n v="0"/>
    <n v="0"/>
    <n v="0"/>
    <n v="170.89423076923077"/>
    <n v="116.37083333333335"/>
    <n v="26.5"/>
    <n v="0"/>
    <n v="0"/>
    <n v="0"/>
    <n v="0"/>
    <n v="70.267686105769229"/>
    <n v="0"/>
    <n v="0"/>
  </r>
  <r>
    <d v="2020-06-01T00:00:00"/>
    <x v="2"/>
    <s v="P"/>
    <s v="Active"/>
    <n v="36"/>
    <x v="35"/>
    <s v="N"/>
    <x v="21"/>
    <n v="1086"/>
    <x v="0"/>
    <s v="Niederl. 3"/>
    <n v="1"/>
    <s v="Department"/>
    <s v="Supervisor"/>
    <s v="Manager"/>
    <s v="ang."/>
    <s v="M"/>
    <d v="1993-06-15T00:00:00"/>
    <m/>
    <s v=""/>
    <n v="26"/>
    <d v="1967-01-29T00:00:00"/>
    <n v="52"/>
    <s v="N"/>
    <n v="30"/>
    <n v="2.5"/>
    <n v="39"/>
    <x v="0"/>
    <n v="1"/>
    <n v="30"/>
    <n v="0"/>
    <n v="2540"/>
    <n v="556.89499999999998"/>
    <n v="0"/>
    <n v="0"/>
    <n v="0"/>
    <n v="0"/>
    <n v="0"/>
    <n v="0"/>
    <n v="0"/>
    <n v="0"/>
    <n v="0"/>
    <n v="0"/>
    <n v="0"/>
    <n v="0"/>
    <n v="26.5"/>
    <n v="0"/>
    <n v="0"/>
    <n v="0"/>
    <n v="0"/>
    <n v="5.9346750000000004"/>
    <n v="0"/>
    <n v="0"/>
  </r>
  <r>
    <d v="2020-06-01T00:00:00"/>
    <x v="2"/>
    <s v="P"/>
    <s v="Active"/>
    <n v="37"/>
    <x v="36"/>
    <s v="N"/>
    <x v="22"/>
    <n v="1060"/>
    <x v="2"/>
    <s v="Niederl. 7"/>
    <n v="1"/>
    <s v="Department"/>
    <s v="Supervisor"/>
    <s v="Non-Mgm."/>
    <s v="ang."/>
    <s v="M"/>
    <d v="1993-07-15T00:00:00"/>
    <m/>
    <s v=""/>
    <n v="26"/>
    <d v="1955-08-28T00:00:00"/>
    <n v="64"/>
    <s v="J"/>
    <n v="35"/>
    <n v="2.9166666666666665"/>
    <n v="39"/>
    <x v="0"/>
    <n v="1"/>
    <n v="30"/>
    <n v="0"/>
    <n v="2541"/>
    <n v="557.11425000000008"/>
    <n v="0"/>
    <n v="0"/>
    <n v="0"/>
    <n v="0"/>
    <n v="0"/>
    <n v="0"/>
    <n v="0"/>
    <n v="0"/>
    <n v="0"/>
    <n v="0"/>
    <n v="171.02884615384616"/>
    <n v="116.46250000000001"/>
    <n v="26.5"/>
    <n v="0"/>
    <n v="0"/>
    <n v="0"/>
    <n v="0"/>
    <n v="70.318361971153848"/>
    <n v="0"/>
    <n v="0"/>
  </r>
  <r>
    <d v="2020-06-01T00:00:00"/>
    <x v="2"/>
    <s v="P"/>
    <s v="Active"/>
    <n v="38"/>
    <x v="37"/>
    <s v="N"/>
    <x v="5"/>
    <n v="1093"/>
    <x v="0"/>
    <s v="Niederl. 3"/>
    <n v="1"/>
    <s v="Department"/>
    <s v="Supervisor"/>
    <s v="Non-Mgm."/>
    <s v="ang."/>
    <s v="M"/>
    <d v="1994-01-01T00:00:00"/>
    <m/>
    <s v=""/>
    <n v="26"/>
    <d v="1967-11-30T00:00:00"/>
    <n v="52"/>
    <s v="N"/>
    <n v="35"/>
    <n v="2.9166666666666665"/>
    <n v="39"/>
    <x v="0"/>
    <n v="1"/>
    <n v="30"/>
    <n v="0"/>
    <n v="2542"/>
    <n v="557.33349999999996"/>
    <n v="0"/>
    <n v="0"/>
    <n v="0"/>
    <n v="0"/>
    <n v="0"/>
    <n v="0"/>
    <n v="0"/>
    <n v="0"/>
    <n v="0"/>
    <n v="0"/>
    <n v="0"/>
    <n v="0"/>
    <n v="26.5"/>
    <n v="0"/>
    <n v="0"/>
    <n v="0"/>
    <n v="0"/>
    <n v="5.9346750000000004"/>
    <n v="0"/>
    <n v="0"/>
  </r>
  <r>
    <d v="2020-06-01T00:00:00"/>
    <x v="2"/>
    <s v="P"/>
    <s v="Active"/>
    <n v="39"/>
    <x v="38"/>
    <s v="N"/>
    <x v="2"/>
    <n v="1010"/>
    <x v="1"/>
    <s v="Niederl. 1"/>
    <n v="1"/>
    <s v="Department"/>
    <s v="Supervisor"/>
    <s v="Manager"/>
    <s v="ang."/>
    <s v="M"/>
    <d v="1994-02-14T00:00:00"/>
    <m/>
    <s v=""/>
    <n v="25"/>
    <d v="1963-11-04T00:00:00"/>
    <n v="56"/>
    <s v="N"/>
    <n v="30"/>
    <n v="2.5"/>
    <n v="39"/>
    <x v="0"/>
    <n v="1"/>
    <n v="30"/>
    <n v="0"/>
    <n v="2543"/>
    <n v="557.55275000000006"/>
    <n v="0"/>
    <n v="0"/>
    <n v="0"/>
    <n v="0"/>
    <n v="0"/>
    <n v="0"/>
    <n v="0"/>
    <n v="0"/>
    <n v="0"/>
    <n v="0"/>
    <n v="0"/>
    <n v="0"/>
    <n v="26.5"/>
    <n v="0"/>
    <n v="0"/>
    <n v="0"/>
    <n v="0"/>
    <n v="5.9346750000000004"/>
    <n v="0"/>
    <n v="0"/>
  </r>
  <r>
    <d v="2020-06-01T00:00:00"/>
    <x v="2"/>
    <s v="P"/>
    <s v="Active"/>
    <n v="40"/>
    <x v="39"/>
    <s v="N"/>
    <x v="19"/>
    <n v="1083"/>
    <x v="0"/>
    <s v="Niederl. 3"/>
    <n v="1"/>
    <s v="Department"/>
    <s v="Supervisor"/>
    <s v="Manager"/>
    <s v="ang."/>
    <s v="M"/>
    <d v="1994-08-08T00:00:00"/>
    <m/>
    <s v=""/>
    <n v="25"/>
    <d v="1967-10-23T00:00:00"/>
    <n v="52"/>
    <s v="N"/>
    <n v="30"/>
    <n v="2.5"/>
    <n v="39"/>
    <x v="0"/>
    <n v="1"/>
    <n v="30"/>
    <n v="0"/>
    <n v="2544"/>
    <n v="557.77200000000005"/>
    <n v="0"/>
    <n v="0"/>
    <n v="0"/>
    <n v="0"/>
    <n v="0"/>
    <n v="0"/>
    <n v="0"/>
    <n v="0"/>
    <n v="0"/>
    <n v="0"/>
    <n v="0"/>
    <n v="0"/>
    <n v="26.5"/>
    <n v="0"/>
    <n v="0"/>
    <n v="0"/>
    <n v="0"/>
    <n v="5.9346750000000004"/>
    <n v="0"/>
    <n v="0"/>
  </r>
  <r>
    <d v="2020-06-01T00:00:00"/>
    <x v="2"/>
    <s v="P"/>
    <s v="Active"/>
    <n v="41"/>
    <x v="40"/>
    <s v="N"/>
    <x v="22"/>
    <n v="1060"/>
    <x v="2"/>
    <s v="Niederl. 7"/>
    <n v="1"/>
    <s v="Department"/>
    <s v="Supervisor"/>
    <s v="Non-Mgm."/>
    <s v="ang."/>
    <s v="M"/>
    <d v="1994-10-01T00:00:00"/>
    <m/>
    <s v=""/>
    <n v="25"/>
    <d v="1964-11-09T00:00:00"/>
    <n v="55"/>
    <s v="J"/>
    <n v="30"/>
    <n v="2.5"/>
    <n v="39"/>
    <x v="0"/>
    <n v="1"/>
    <n v="30"/>
    <n v="0"/>
    <n v="2545"/>
    <n v="557.99125000000004"/>
    <n v="0"/>
    <n v="0"/>
    <n v="0"/>
    <n v="0"/>
    <n v="0"/>
    <n v="0"/>
    <n v="0"/>
    <n v="0"/>
    <n v="0"/>
    <n v="0"/>
    <n v="146.82692307692309"/>
    <n v="116.64583333333334"/>
    <n v="26.5"/>
    <n v="0"/>
    <n v="0"/>
    <n v="0"/>
    <n v="0"/>
    <n v="64.939398798076937"/>
    <n v="0"/>
    <n v="0"/>
  </r>
  <r>
    <d v="2020-06-01T00:00:00"/>
    <x v="2"/>
    <s v="P"/>
    <s v="Active"/>
    <n v="42"/>
    <x v="41"/>
    <s v="N"/>
    <x v="23"/>
    <n v="1068"/>
    <x v="0"/>
    <s v="Niederl. 3"/>
    <n v="1"/>
    <s v="Department"/>
    <s v="Supervisor"/>
    <s v="Manager"/>
    <s v="ang."/>
    <s v="W"/>
    <d v="1994-12-01T00:00:00"/>
    <m/>
    <s v=""/>
    <n v="25"/>
    <d v="1966-07-09T00:00:00"/>
    <n v="53"/>
    <s v="N"/>
    <n v="30"/>
    <n v="2.5"/>
    <n v="39"/>
    <x v="0"/>
    <n v="1"/>
    <n v="30"/>
    <n v="0"/>
    <n v="2546"/>
    <n v="558.21050000000002"/>
    <n v="0"/>
    <n v="0"/>
    <n v="0"/>
    <n v="0"/>
    <n v="0"/>
    <n v="0"/>
    <n v="0"/>
    <n v="0"/>
    <n v="0"/>
    <n v="0"/>
    <n v="0"/>
    <n v="0"/>
    <n v="26.5"/>
    <n v="0"/>
    <n v="0"/>
    <n v="0"/>
    <n v="0"/>
    <n v="5.9346750000000004"/>
    <n v="130.3571"/>
    <n v="0"/>
  </r>
  <r>
    <d v="2020-06-01T00:00:00"/>
    <x v="2"/>
    <s v="P"/>
    <s v="Active"/>
    <n v="43"/>
    <x v="42"/>
    <s v="N"/>
    <x v="24"/>
    <n v="1081"/>
    <x v="0"/>
    <s v="Niederl. 3"/>
    <n v="1"/>
    <s v="Department"/>
    <s v="Supervisor"/>
    <s v="Director"/>
    <s v="ang."/>
    <s v="M"/>
    <d v="1995-02-01T00:00:00"/>
    <m/>
    <s v=""/>
    <n v="24"/>
    <d v="1963-11-20T00:00:00"/>
    <n v="56"/>
    <s v="N"/>
    <n v="30"/>
    <n v="2.5"/>
    <n v="39"/>
    <x v="0"/>
    <n v="1"/>
    <n v="30"/>
    <n v="0"/>
    <n v="2547"/>
    <n v="558.42975000000001"/>
    <n v="0"/>
    <n v="0"/>
    <n v="0"/>
    <n v="0"/>
    <n v="0"/>
    <n v="0"/>
    <n v="0"/>
    <n v="0"/>
    <n v="0"/>
    <n v="0"/>
    <n v="0"/>
    <n v="0"/>
    <n v="26.5"/>
    <n v="0"/>
    <n v="0"/>
    <n v="0"/>
    <n v="0"/>
    <n v="5.9346750000000004"/>
    <n v="175.9932"/>
    <n v="121.69583333333333"/>
  </r>
  <r>
    <d v="2020-06-01T00:00:00"/>
    <x v="2"/>
    <s v="P"/>
    <s v="Active"/>
    <n v="44"/>
    <x v="43"/>
    <s v="N"/>
    <x v="25"/>
    <n v="1002"/>
    <x v="1"/>
    <s v="Niederl. 1"/>
    <n v="1"/>
    <s v="Department"/>
    <s v="Supervisor"/>
    <s v="Manager"/>
    <s v="ang."/>
    <s v="M"/>
    <d v="1995-09-01T00:00:00"/>
    <m/>
    <s v=""/>
    <n v="24"/>
    <d v="1967-11-28T00:00:00"/>
    <n v="52"/>
    <s v="N"/>
    <n v="30"/>
    <n v="2.5"/>
    <n v="39"/>
    <x v="0"/>
    <n v="1"/>
    <n v="30"/>
    <n v="0"/>
    <n v="2548"/>
    <n v="558.64900000000011"/>
    <n v="0"/>
    <n v="0"/>
    <n v="0"/>
    <n v="0"/>
    <n v="0"/>
    <n v="0"/>
    <n v="0"/>
    <n v="0"/>
    <n v="0"/>
    <n v="0"/>
    <n v="0"/>
    <n v="0"/>
    <n v="26.5"/>
    <n v="0"/>
    <n v="0"/>
    <n v="0"/>
    <n v="0"/>
    <n v="5.9346750000000004"/>
    <n v="0"/>
    <n v="121.69583333333333"/>
  </r>
  <r>
    <d v="2020-06-01T00:00:00"/>
    <x v="2"/>
    <s v="P"/>
    <s v="Active"/>
    <n v="45"/>
    <x v="44"/>
    <s v="N"/>
    <x v="22"/>
    <n v="1060"/>
    <x v="2"/>
    <s v="Niederl. 7"/>
    <n v="1"/>
    <s v="Department"/>
    <s v="Supervisor"/>
    <s v="Non-Mgm."/>
    <s v="ang."/>
    <s v="M"/>
    <d v="1995-05-01T00:00:00"/>
    <m/>
    <s v=""/>
    <n v="24"/>
    <d v="1955-07-18T00:00:00"/>
    <n v="64"/>
    <s v="J"/>
    <n v="30"/>
    <n v="2.5"/>
    <n v="39"/>
    <x v="0"/>
    <n v="1"/>
    <n v="30"/>
    <n v="0"/>
    <n v="2549"/>
    <n v="558.86824999999999"/>
    <n v="0"/>
    <n v="0"/>
    <n v="0"/>
    <n v="0"/>
    <n v="0"/>
    <n v="0"/>
    <n v="0"/>
    <n v="0"/>
    <n v="0"/>
    <n v="0"/>
    <n v="147.05769230769232"/>
    <n v="116.82916666666667"/>
    <n v="26.5"/>
    <n v="0"/>
    <n v="0"/>
    <n v="0"/>
    <n v="0"/>
    <n v="65.032137067307701"/>
    <n v="0"/>
    <n v="121.69583333333333"/>
  </r>
  <r>
    <d v="2020-06-01T00:00:00"/>
    <x v="2"/>
    <s v="P"/>
    <s v="Active"/>
    <n v="46"/>
    <x v="45"/>
    <s v="N"/>
    <x v="26"/>
    <n v="1091"/>
    <x v="0"/>
    <s v="Niederl. 3"/>
    <n v="1"/>
    <s v="Department"/>
    <s v="Supervisor"/>
    <s v="Manager"/>
    <s v="ang."/>
    <s v="M"/>
    <d v="1995-06-01T00:00:00"/>
    <m/>
    <s v=""/>
    <n v="24"/>
    <d v="1966-06-11T00:00:00"/>
    <n v="53"/>
    <s v="N"/>
    <n v="30"/>
    <n v="2.5"/>
    <n v="39"/>
    <x v="0"/>
    <n v="1"/>
    <n v="30"/>
    <n v="0"/>
    <n v="2550"/>
    <n v="559.08750000000009"/>
    <n v="0"/>
    <n v="0"/>
    <n v="0"/>
    <n v="0"/>
    <n v="0"/>
    <n v="0"/>
    <n v="0"/>
    <n v="0"/>
    <n v="0"/>
    <n v="0"/>
    <n v="0"/>
    <n v="0"/>
    <n v="26.5"/>
    <n v="0"/>
    <n v="0"/>
    <n v="0"/>
    <n v="0"/>
    <n v="5.9346750000000004"/>
    <n v="113.8974"/>
    <n v="121.69583333333333"/>
  </r>
  <r>
    <d v="2020-06-01T00:00:00"/>
    <x v="2"/>
    <s v="P"/>
    <s v="Active"/>
    <n v="47"/>
    <x v="46"/>
    <s v="N"/>
    <x v="27"/>
    <n v="1070"/>
    <x v="0"/>
    <s v="Niederl. 3"/>
    <n v="1"/>
    <s v="Department"/>
    <s v="Supervisor"/>
    <s v="Non-Mgm."/>
    <s v="ang."/>
    <s v="W"/>
    <d v="1995-06-12T00:00:00"/>
    <m/>
    <s v=""/>
    <n v="24"/>
    <d v="1961-06-05T00:00:00"/>
    <n v="58"/>
    <s v="N"/>
    <n v="30"/>
    <n v="2.5"/>
    <n v="39"/>
    <x v="0"/>
    <n v="1"/>
    <n v="30"/>
    <n v="0"/>
    <n v="2551"/>
    <n v="559.30674999999997"/>
    <n v="0"/>
    <n v="0"/>
    <n v="0"/>
    <n v="0"/>
    <n v="0"/>
    <n v="0"/>
    <n v="0"/>
    <n v="0"/>
    <n v="0"/>
    <n v="0"/>
    <n v="0"/>
    <n v="0"/>
    <n v="26.5"/>
    <n v="0"/>
    <n v="0"/>
    <n v="0"/>
    <n v="0"/>
    <n v="5.9346750000000004"/>
    <n v="0"/>
    <n v="121.69583333333333"/>
  </r>
  <r>
    <d v="2020-06-01T00:00:00"/>
    <x v="2"/>
    <s v="P"/>
    <s v="Active"/>
    <n v="48"/>
    <x v="47"/>
    <s v="N"/>
    <x v="22"/>
    <n v="1053"/>
    <x v="3"/>
    <s v="Niederl. 8"/>
    <n v="1"/>
    <s v="Department"/>
    <s v="Supervisor"/>
    <s v="Non-Mgm."/>
    <s v="ang."/>
    <s v="M"/>
    <d v="1995-09-01T00:00:00"/>
    <m/>
    <s v=""/>
    <n v="24"/>
    <d v="1970-08-22T00:00:00"/>
    <n v="49"/>
    <s v="J"/>
    <n v="30"/>
    <n v="2.5"/>
    <n v="39"/>
    <x v="0"/>
    <n v="1"/>
    <n v="30"/>
    <n v="0"/>
    <n v="2552"/>
    <n v="559.52600000000007"/>
    <n v="0"/>
    <n v="0"/>
    <n v="0"/>
    <n v="0"/>
    <n v="0"/>
    <n v="0"/>
    <n v="0"/>
    <n v="0"/>
    <n v="0"/>
    <n v="0"/>
    <n v="147.23076923076923"/>
    <n v="116.96666666666667"/>
    <n v="26.5"/>
    <n v="0"/>
    <n v="0"/>
    <n v="0"/>
    <n v="0"/>
    <n v="65.101690769230771"/>
    <n v="0"/>
    <n v="121.69583333333333"/>
  </r>
  <r>
    <d v="2020-06-01T00:00:00"/>
    <x v="2"/>
    <s v="P"/>
    <s v="Active"/>
    <n v="49"/>
    <x v="48"/>
    <s v="N"/>
    <x v="28"/>
    <n v="1004"/>
    <x v="1"/>
    <s v="Niederl. 1"/>
    <n v="1"/>
    <s v="Department"/>
    <s v="Supervisor"/>
    <s v="Manager"/>
    <s v="ang."/>
    <s v="M"/>
    <d v="1995-09-18T00:00:00"/>
    <m/>
    <s v=""/>
    <n v="24"/>
    <d v="1967-11-20T00:00:00"/>
    <n v="52"/>
    <s v="N"/>
    <n v="30"/>
    <n v="2.5"/>
    <n v="39"/>
    <x v="0"/>
    <n v="1"/>
    <n v="30"/>
    <n v="0"/>
    <n v="2553"/>
    <n v="559.74525000000006"/>
    <n v="0"/>
    <n v="0"/>
    <n v="0"/>
    <n v="0"/>
    <n v="0"/>
    <n v="0"/>
    <n v="0"/>
    <n v="0"/>
    <n v="0"/>
    <n v="0"/>
    <n v="0"/>
    <n v="0"/>
    <n v="26.5"/>
    <n v="0"/>
    <n v="0"/>
    <n v="0"/>
    <n v="0"/>
    <n v="5.9346750000000004"/>
    <n v="0"/>
    <n v="121.69583333333333"/>
  </r>
  <r>
    <d v="2020-06-01T00:00:00"/>
    <x v="2"/>
    <s v="P"/>
    <s v="Active"/>
    <n v="50"/>
    <x v="49"/>
    <s v="N"/>
    <x v="22"/>
    <n v="1053"/>
    <x v="3"/>
    <s v="Niederl. 8"/>
    <n v="1"/>
    <s v="Department"/>
    <s v="Supervisor"/>
    <s v="Non-Mgm."/>
    <s v="ang."/>
    <s v="M"/>
    <d v="1995-11-06T00:00:00"/>
    <m/>
    <s v=""/>
    <n v="24"/>
    <d v="1961-11-20T00:00:00"/>
    <n v="58"/>
    <s v="J"/>
    <n v="30"/>
    <n v="2.5"/>
    <n v="39"/>
    <x v="0"/>
    <n v="1"/>
    <n v="30"/>
    <n v="0"/>
    <n v="2554"/>
    <n v="559.96450000000004"/>
    <n v="0"/>
    <n v="0"/>
    <n v="0"/>
    <n v="0"/>
    <n v="0"/>
    <n v="0"/>
    <n v="0"/>
    <n v="0"/>
    <n v="0"/>
    <n v="0"/>
    <n v="147.34615384615384"/>
    <n v="117.05833333333335"/>
    <n v="26.5"/>
    <n v="0"/>
    <n v="0"/>
    <n v="0"/>
    <n v="0"/>
    <n v="65.148059903846161"/>
    <n v="0"/>
    <n v="121.69583333333333"/>
  </r>
  <r>
    <d v="2020-06-01T00:00:00"/>
    <x v="2"/>
    <s v="P"/>
    <s v="Active"/>
    <n v="51"/>
    <x v="50"/>
    <s v="N"/>
    <x v="29"/>
    <n v="1079"/>
    <x v="0"/>
    <s v="Niederl. 3"/>
    <n v="1"/>
    <s v="Department"/>
    <s v="Supervisor"/>
    <s v="Non-Mgm."/>
    <s v="ang."/>
    <s v="M"/>
    <d v="1996-03-01T00:00:00"/>
    <m/>
    <s v=""/>
    <n v="23"/>
    <d v="1966-09-04T00:00:00"/>
    <n v="53"/>
    <s v="N"/>
    <n v="24"/>
    <n v="2"/>
    <n v="32"/>
    <x v="0"/>
    <n v="0.82051282051282048"/>
    <n v="30"/>
    <n v="0"/>
    <n v="2555"/>
    <n v="560.18375000000003"/>
    <n v="0"/>
    <n v="0"/>
    <n v="0"/>
    <n v="0"/>
    <n v="0"/>
    <n v="0"/>
    <n v="0"/>
    <n v="0"/>
    <n v="0"/>
    <n v="0"/>
    <n v="0"/>
    <n v="0"/>
    <n v="26.5"/>
    <n v="0"/>
    <n v="0"/>
    <n v="0"/>
    <n v="0"/>
    <n v="5.9346750000000004"/>
    <n v="0"/>
    <n v="0"/>
  </r>
  <r>
    <d v="2020-06-01T00:00:00"/>
    <x v="2"/>
    <s v="P"/>
    <s v="Active"/>
    <n v="52"/>
    <x v="51"/>
    <s v="N"/>
    <x v="19"/>
    <n v="1083"/>
    <x v="0"/>
    <s v="Niederl. 3"/>
    <n v="1"/>
    <s v="Department"/>
    <s v="Supervisor"/>
    <s v="Non-Mgm."/>
    <s v="ang."/>
    <s v="M"/>
    <d v="1996-05-01T00:00:00"/>
    <m/>
    <s v=""/>
    <n v="23"/>
    <d v="1967-06-09T00:00:00"/>
    <n v="52"/>
    <s v="N"/>
    <n v="30"/>
    <n v="2.5"/>
    <n v="39"/>
    <x v="0"/>
    <n v="1"/>
    <n v="30"/>
    <n v="0"/>
    <n v="2556"/>
    <n v="560.40300000000002"/>
    <n v="0"/>
    <n v="0"/>
    <n v="0"/>
    <n v="0"/>
    <n v="0"/>
    <n v="0"/>
    <n v="0"/>
    <n v="0"/>
    <n v="0"/>
    <n v="0"/>
    <n v="0"/>
    <n v="0"/>
    <n v="26.5"/>
    <n v="0"/>
    <n v="0"/>
    <n v="0"/>
    <n v="0"/>
    <n v="5.9346750000000004"/>
    <n v="0"/>
    <n v="0"/>
  </r>
  <r>
    <d v="2020-06-01T00:00:00"/>
    <x v="2"/>
    <s v="P"/>
    <s v="Active"/>
    <n v="53"/>
    <x v="52"/>
    <s v="N"/>
    <x v="27"/>
    <n v="1070"/>
    <x v="0"/>
    <s v="Niederl. 3"/>
    <n v="1"/>
    <s v="Department"/>
    <s v="Supervisor"/>
    <s v="Non-Mgm."/>
    <s v="ang."/>
    <s v="W"/>
    <d v="1996-07-01T00:00:00"/>
    <m/>
    <s v=""/>
    <n v="23"/>
    <d v="1967-11-24T00:00:00"/>
    <n v="52"/>
    <s v="N"/>
    <n v="30"/>
    <n v="2.5"/>
    <n v="39"/>
    <x v="0"/>
    <n v="1"/>
    <n v="30"/>
    <n v="0"/>
    <n v="2557"/>
    <n v="560.62225000000001"/>
    <n v="0"/>
    <n v="0"/>
    <n v="0"/>
    <n v="0"/>
    <n v="0"/>
    <n v="0"/>
    <n v="0"/>
    <n v="0"/>
    <n v="0"/>
    <n v="0"/>
    <n v="0"/>
    <n v="0"/>
    <n v="26.5"/>
    <n v="0"/>
    <n v="0"/>
    <n v="0"/>
    <n v="0"/>
    <n v="5.9346750000000004"/>
    <n v="0"/>
    <n v="0"/>
  </r>
  <r>
    <d v="2020-06-01T00:00:00"/>
    <x v="2"/>
    <s v="P"/>
    <s v="Active"/>
    <n v="54"/>
    <x v="53"/>
    <s v="N"/>
    <x v="17"/>
    <n v="1088"/>
    <x v="0"/>
    <s v="Niederl. 3"/>
    <n v="1"/>
    <s v="Department"/>
    <s v="Supervisor"/>
    <s v="Supervisor"/>
    <s v="ang."/>
    <s v="M"/>
    <d v="1996-09-16T00:00:00"/>
    <m/>
    <s v=""/>
    <n v="23"/>
    <d v="1965-05-18T00:00:00"/>
    <n v="54"/>
    <s v="J"/>
    <n v="30"/>
    <n v="2.5"/>
    <n v="39"/>
    <x v="0"/>
    <n v="1"/>
    <n v="30"/>
    <n v="0"/>
    <n v="2558"/>
    <n v="560.8415"/>
    <n v="0"/>
    <n v="0"/>
    <n v="0"/>
    <n v="0"/>
    <n v="0"/>
    <n v="0"/>
    <n v="0"/>
    <n v="0"/>
    <n v="0"/>
    <n v="0"/>
    <n v="147.57692307692309"/>
    <n v="117.24166666666667"/>
    <n v="26.5"/>
    <n v="0"/>
    <n v="0"/>
    <n v="0"/>
    <n v="0"/>
    <n v="65.240798173076925"/>
    <n v="0"/>
    <n v="0"/>
  </r>
  <r>
    <d v="2020-06-01T00:00:00"/>
    <x v="2"/>
    <s v="P"/>
    <s v="Active"/>
    <n v="55"/>
    <x v="54"/>
    <s v="N"/>
    <x v="4"/>
    <n v="1013"/>
    <x v="1"/>
    <s v="Niederl. 1"/>
    <n v="1"/>
    <s v="Department"/>
    <s v="Supervisor"/>
    <s v="Non-Mgm."/>
    <s v="ang."/>
    <s v="W"/>
    <d v="1996-10-28T00:00:00"/>
    <m/>
    <s v=""/>
    <n v="23"/>
    <d v="1977-10-02T00:00:00"/>
    <n v="42"/>
    <s v="N"/>
    <n v="30"/>
    <n v="2.5"/>
    <n v="39"/>
    <x v="0"/>
    <n v="1"/>
    <n v="30"/>
    <n v="0"/>
    <n v="2559"/>
    <n v="561.0607500000001"/>
    <n v="0"/>
    <n v="0"/>
    <n v="0"/>
    <n v="0"/>
    <n v="0"/>
    <n v="0"/>
    <n v="0"/>
    <n v="0"/>
    <n v="0"/>
    <n v="0"/>
    <n v="0"/>
    <n v="0"/>
    <n v="26.5"/>
    <n v="0"/>
    <n v="0"/>
    <n v="0"/>
    <n v="0"/>
    <n v="5.9346750000000004"/>
    <n v="0"/>
    <n v="0"/>
  </r>
  <r>
    <d v="2020-06-01T00:00:00"/>
    <x v="2"/>
    <s v="P"/>
    <s v="Active"/>
    <n v="56"/>
    <x v="55"/>
    <s v="N"/>
    <x v="16"/>
    <n v="1037"/>
    <x v="4"/>
    <s v="Niederl. 6"/>
    <n v="1"/>
    <s v="Department"/>
    <s v="Supervisor"/>
    <s v="Non-Mgm."/>
    <s v="ang."/>
    <s v="M"/>
    <d v="1997-06-15T00:00:00"/>
    <m/>
    <s v=""/>
    <n v="22"/>
    <d v="1957-06-29T00:00:00"/>
    <n v="62"/>
    <s v="N"/>
    <n v="30"/>
    <n v="2.5"/>
    <n v="39"/>
    <x v="0"/>
    <n v="1"/>
    <n v="30"/>
    <n v="0"/>
    <n v="2560"/>
    <n v="561.28"/>
    <n v="0"/>
    <n v="0"/>
    <n v="30"/>
    <n v="0"/>
    <n v="0"/>
    <n v="0"/>
    <n v="0"/>
    <n v="0"/>
    <n v="0"/>
    <n v="0"/>
    <n v="0"/>
    <n v="0"/>
    <n v="26.5"/>
    <n v="0"/>
    <n v="0"/>
    <n v="0"/>
    <n v="0"/>
    <n v="12.653175000000001"/>
    <n v="101.27"/>
    <n v="0"/>
  </r>
  <r>
    <d v="2020-06-01T00:00:00"/>
    <x v="2"/>
    <s v="P"/>
    <s v="Active"/>
    <n v="57"/>
    <x v="56"/>
    <s v="N"/>
    <x v="19"/>
    <n v="1083"/>
    <x v="0"/>
    <s v="Niederl. 3"/>
    <n v="1"/>
    <s v="Department"/>
    <s v="Supervisor"/>
    <s v="Non-Mgm."/>
    <s v="ang."/>
    <s v="M"/>
    <d v="1997-11-01T00:00:00"/>
    <m/>
    <s v=""/>
    <n v="22"/>
    <d v="1970-03-06T00:00:00"/>
    <n v="49"/>
    <s v="N"/>
    <n v="30"/>
    <n v="2.5"/>
    <n v="32"/>
    <x v="0"/>
    <n v="0.82051282051282048"/>
    <n v="30"/>
    <n v="0"/>
    <n v="2561"/>
    <n v="561.49925000000007"/>
    <n v="0"/>
    <n v="0"/>
    <n v="0"/>
    <n v="0"/>
    <n v="0"/>
    <n v="0"/>
    <n v="0"/>
    <n v="0"/>
    <n v="0"/>
    <n v="0"/>
    <n v="0"/>
    <n v="0"/>
    <n v="26.5"/>
    <n v="0"/>
    <n v="0"/>
    <n v="0"/>
    <n v="0"/>
    <n v="5.9346750000000004"/>
    <n v="0"/>
    <n v="0"/>
  </r>
  <r>
    <d v="2020-06-01T00:00:00"/>
    <x v="2"/>
    <s v="P"/>
    <s v="Active"/>
    <n v="58"/>
    <x v="57"/>
    <s v="N"/>
    <x v="2"/>
    <n v="1010"/>
    <x v="1"/>
    <s v="Niederl. 1"/>
    <n v="1"/>
    <s v="Department"/>
    <s v="Supervisor"/>
    <s v="Non-Mgm."/>
    <s v="ang."/>
    <s v="M"/>
    <d v="1995-07-03T00:00:00"/>
    <m/>
    <s v=""/>
    <n v="24"/>
    <d v="1962-07-10T00:00:00"/>
    <n v="57"/>
    <s v="N"/>
    <n v="30"/>
    <n v="2.5"/>
    <n v="39"/>
    <x v="0"/>
    <n v="1"/>
    <n v="30"/>
    <n v="0"/>
    <n v="2562"/>
    <n v="561.71850000000006"/>
    <n v="0"/>
    <n v="0"/>
    <n v="0"/>
    <n v="0"/>
    <n v="0"/>
    <n v="0"/>
    <n v="0"/>
    <n v="0"/>
    <n v="0"/>
    <n v="0"/>
    <n v="0"/>
    <n v="0"/>
    <n v="26.5"/>
    <n v="0"/>
    <n v="0"/>
    <n v="0"/>
    <n v="0"/>
    <n v="5.9346750000000004"/>
    <n v="0"/>
    <n v="121.69583333333333"/>
  </r>
  <r>
    <d v="2020-06-01T00:00:00"/>
    <x v="2"/>
    <s v="P"/>
    <s v="Active"/>
    <n v="59"/>
    <x v="58"/>
    <s v="N"/>
    <x v="30"/>
    <n v="1071"/>
    <x v="0"/>
    <s v="Niederl. 3"/>
    <n v="1"/>
    <s v="Department"/>
    <s v="Supervisor"/>
    <s v="Non-Mgm."/>
    <s v="ang."/>
    <s v="M"/>
    <d v="1998-07-01T00:00:00"/>
    <m/>
    <s v=""/>
    <n v="21"/>
    <d v="1962-08-29T00:00:00"/>
    <n v="57"/>
    <s v="N"/>
    <n v="30"/>
    <n v="2.5"/>
    <n v="39"/>
    <x v="0"/>
    <n v="1"/>
    <n v="30"/>
    <n v="0"/>
    <n v="2563"/>
    <n v="561.93775000000005"/>
    <n v="0"/>
    <n v="0"/>
    <n v="0"/>
    <n v="0"/>
    <n v="0"/>
    <n v="0"/>
    <n v="0"/>
    <n v="0"/>
    <n v="0"/>
    <n v="0"/>
    <n v="0"/>
    <n v="0"/>
    <n v="26.5"/>
    <n v="0"/>
    <n v="0"/>
    <n v="0"/>
    <n v="0"/>
    <n v="5.9346750000000004"/>
    <n v="0"/>
    <n v="0"/>
  </r>
  <r>
    <d v="2020-06-01T00:00:00"/>
    <x v="2"/>
    <s v="P"/>
    <s v="Active"/>
    <n v="60"/>
    <x v="59"/>
    <s v="N"/>
    <x v="16"/>
    <n v="1067"/>
    <x v="3"/>
    <s v="Niederl. 8"/>
    <n v="1"/>
    <s v="Department"/>
    <s v="Supervisor"/>
    <s v="Non-Mgm."/>
    <s v="ang."/>
    <s v="M"/>
    <d v="1998-10-01T00:00:00"/>
    <m/>
    <s v=""/>
    <n v="21"/>
    <d v="1964-03-17T00:00:00"/>
    <n v="55"/>
    <s v="N"/>
    <n v="30"/>
    <n v="2.5"/>
    <n v="39"/>
    <x v="0"/>
    <n v="1"/>
    <n v="30"/>
    <n v="0"/>
    <n v="2564"/>
    <n v="562.15700000000004"/>
    <n v="0"/>
    <n v="0"/>
    <n v="0"/>
    <n v="0"/>
    <n v="0"/>
    <n v="0"/>
    <n v="0"/>
    <n v="0"/>
    <n v="0"/>
    <n v="0"/>
    <n v="0"/>
    <n v="0"/>
    <n v="26.5"/>
    <n v="0"/>
    <n v="0"/>
    <n v="0"/>
    <n v="0"/>
    <n v="5.9346750000000004"/>
    <n v="0"/>
    <n v="0"/>
  </r>
  <r>
    <d v="2020-06-01T00:00:00"/>
    <x v="2"/>
    <s v="P"/>
    <s v="Active"/>
    <n v="61"/>
    <x v="60"/>
    <s v="N"/>
    <x v="29"/>
    <n v="1079"/>
    <x v="0"/>
    <s v="Niederl. 3"/>
    <n v="1"/>
    <s v="Department"/>
    <s v="Supervisor"/>
    <s v="Non-Mgm."/>
    <s v="ang."/>
    <s v="M"/>
    <d v="1999-01-18T00:00:00"/>
    <m/>
    <s v=""/>
    <n v="20"/>
    <d v="1963-07-23T00:00:00"/>
    <n v="56"/>
    <s v="N"/>
    <n v="30"/>
    <n v="2.5"/>
    <n v="39"/>
    <x v="0"/>
    <n v="1"/>
    <n v="30"/>
    <n v="0"/>
    <n v="2565"/>
    <n v="562.37625000000003"/>
    <n v="0"/>
    <n v="0"/>
    <n v="0"/>
    <n v="0"/>
    <n v="0"/>
    <n v="0"/>
    <n v="0"/>
    <n v="0"/>
    <n v="0"/>
    <n v="0"/>
    <n v="0"/>
    <n v="0"/>
    <n v="26.5"/>
    <n v="0"/>
    <n v="0"/>
    <n v="0"/>
    <n v="0"/>
    <n v="5.9346750000000004"/>
    <n v="0"/>
    <n v="0"/>
  </r>
  <r>
    <d v="2020-06-01T00:00:00"/>
    <x v="2"/>
    <s v="P"/>
    <s v="Active"/>
    <n v="62"/>
    <x v="61"/>
    <s v="N"/>
    <x v="17"/>
    <n v="1088"/>
    <x v="0"/>
    <s v="Niederl. 3"/>
    <n v="1"/>
    <s v="Department"/>
    <s v="Supervisor"/>
    <s v="Supervisor"/>
    <s v="ang."/>
    <s v="M"/>
    <d v="1999-04-01T00:00:00"/>
    <m/>
    <s v=""/>
    <n v="20"/>
    <d v="1972-12-13T00:00:00"/>
    <n v="47"/>
    <s v="N"/>
    <n v="30"/>
    <n v="2.5"/>
    <n v="39"/>
    <x v="0"/>
    <n v="1"/>
    <n v="30"/>
    <n v="0"/>
    <n v="2566"/>
    <n v="562.59550000000002"/>
    <n v="0"/>
    <n v="0"/>
    <n v="0"/>
    <n v="0"/>
    <n v="0"/>
    <n v="0"/>
    <n v="0"/>
    <n v="0"/>
    <n v="0"/>
    <n v="0"/>
    <n v="0"/>
    <n v="0"/>
    <n v="26.5"/>
    <n v="0"/>
    <n v="0"/>
    <n v="0"/>
    <n v="0"/>
    <n v="5.9346750000000004"/>
    <n v="0"/>
    <n v="0"/>
  </r>
  <r>
    <d v="2020-06-01T00:00:00"/>
    <x v="2"/>
    <s v="P"/>
    <s v="Active"/>
    <n v="63"/>
    <x v="62"/>
    <s v="N"/>
    <x v="17"/>
    <n v="1088"/>
    <x v="0"/>
    <s v="Niederl. 3"/>
    <n v="1"/>
    <s v="Department"/>
    <s v="Supervisor"/>
    <s v="Non-Mgm."/>
    <s v="ang."/>
    <s v="W"/>
    <d v="1999-05-01T00:00:00"/>
    <m/>
    <s v=""/>
    <n v="20"/>
    <d v="1962-06-26T00:00:00"/>
    <n v="57"/>
    <s v="N"/>
    <n v="30"/>
    <n v="2.5"/>
    <n v="39"/>
    <x v="0"/>
    <n v="1"/>
    <n v="30"/>
    <n v="0"/>
    <n v="2567"/>
    <n v="562.81475"/>
    <n v="0"/>
    <n v="0"/>
    <n v="0"/>
    <n v="0"/>
    <n v="0"/>
    <n v="0"/>
    <n v="0"/>
    <n v="0"/>
    <n v="0"/>
    <n v="0"/>
    <n v="0"/>
    <n v="0"/>
    <n v="26.5"/>
    <n v="0"/>
    <n v="0"/>
    <n v="0"/>
    <n v="0"/>
    <n v="5.9346750000000004"/>
    <n v="0"/>
    <n v="0"/>
  </r>
  <r>
    <d v="2020-06-01T00:00:00"/>
    <x v="2"/>
    <s v="P"/>
    <s v="Active"/>
    <n v="64"/>
    <x v="63"/>
    <s v="N"/>
    <x v="31"/>
    <n v="1059"/>
    <x v="2"/>
    <s v="Niederl. 7"/>
    <n v="1"/>
    <s v="Department"/>
    <s v="Supervisor"/>
    <s v="Non-Mgm."/>
    <s v="ang."/>
    <s v="M"/>
    <d v="1999-06-01T00:00:00"/>
    <m/>
    <s v=""/>
    <n v="20"/>
    <d v="1974-07-06T00:00:00"/>
    <n v="45"/>
    <s v="J"/>
    <n v="30"/>
    <n v="2.5"/>
    <n v="39"/>
    <x v="0"/>
    <n v="1"/>
    <n v="30"/>
    <n v="0"/>
    <n v="2568"/>
    <n v="563.03400000000011"/>
    <n v="0"/>
    <n v="875"/>
    <n v="60"/>
    <n v="0"/>
    <n v="0"/>
    <n v="0"/>
    <n v="0"/>
    <n v="0"/>
    <n v="0"/>
    <n v="0"/>
    <n v="148.15384615384616"/>
    <n v="117.7"/>
    <n v="26.5"/>
    <n v="0"/>
    <n v="0"/>
    <n v="0"/>
    <n v="0"/>
    <n v="274.86589384615388"/>
    <n v="104.5"/>
    <n v="0"/>
  </r>
  <r>
    <d v="2020-06-01T00:00:00"/>
    <x v="2"/>
    <s v="P"/>
    <s v="Active"/>
    <n v="65"/>
    <x v="64"/>
    <s v="N"/>
    <x v="22"/>
    <n v="1041"/>
    <x v="4"/>
    <s v="Niederl. 6"/>
    <n v="1"/>
    <s v="Department"/>
    <s v="Supervisor"/>
    <s v="Non-Mgm."/>
    <s v="ang."/>
    <s v="M"/>
    <d v="1999-06-01T00:00:00"/>
    <m/>
    <s v=""/>
    <n v="20"/>
    <d v="1962-06-26T00:00:00"/>
    <n v="57"/>
    <s v="J"/>
    <n v="30"/>
    <n v="2.5"/>
    <n v="39"/>
    <x v="0"/>
    <n v="1"/>
    <n v="30"/>
    <n v="0"/>
    <n v="2569"/>
    <n v="563.25324999999998"/>
    <n v="0"/>
    <n v="0"/>
    <n v="0"/>
    <n v="0"/>
    <n v="0"/>
    <n v="0"/>
    <n v="0"/>
    <n v="0"/>
    <n v="0"/>
    <n v="0"/>
    <n v="148.21153846153845"/>
    <n v="117.74583333333335"/>
    <n v="26.5"/>
    <n v="0"/>
    <n v="0"/>
    <n v="0"/>
    <n v="0"/>
    <n v="65.495828413461538"/>
    <n v="0"/>
    <n v="0"/>
  </r>
  <r>
    <d v="2020-06-01T00:00:00"/>
    <x v="2"/>
    <s v="P"/>
    <s v="Active"/>
    <n v="66"/>
    <x v="65"/>
    <s v="N"/>
    <x v="31"/>
    <n v="1034"/>
    <x v="5"/>
    <s v="Niederl. 5"/>
    <n v="1"/>
    <s v="Department"/>
    <s v="Supervisor"/>
    <s v="Non-Mgm."/>
    <s v="ang."/>
    <s v="M"/>
    <d v="1999-07-01T00:00:00"/>
    <m/>
    <s v=""/>
    <n v="20"/>
    <d v="1969-11-17T00:00:00"/>
    <n v="50"/>
    <s v="J"/>
    <n v="30"/>
    <n v="2.5"/>
    <n v="39"/>
    <x v="0"/>
    <n v="1"/>
    <n v="30"/>
    <n v="0"/>
    <n v="2570"/>
    <n v="563.47250000000008"/>
    <n v="0"/>
    <n v="0"/>
    <n v="60"/>
    <n v="0"/>
    <n v="238.38"/>
    <n v="0"/>
    <n v="0"/>
    <n v="0"/>
    <n v="0"/>
    <n v="0"/>
    <n v="148.26923076923077"/>
    <n v="117.79166666666667"/>
    <n v="26.5"/>
    <n v="0"/>
    <n v="0"/>
    <n v="0"/>
    <n v="0"/>
    <n v="132.34121398076925"/>
    <n v="84.55"/>
    <n v="0"/>
  </r>
  <r>
    <d v="2020-06-01T00:00:00"/>
    <x v="2"/>
    <s v="P"/>
    <s v="Active"/>
    <n v="67"/>
    <x v="66"/>
    <s v="N"/>
    <x v="32"/>
    <n v="1077"/>
    <x v="0"/>
    <s v="Niederl. 3"/>
    <n v="1"/>
    <s v="Department"/>
    <s v="Supervisor"/>
    <s v="Non-Mgm."/>
    <s v="ang."/>
    <s v="W"/>
    <d v="1999-07-01T00:00:00"/>
    <m/>
    <s v=""/>
    <n v="20"/>
    <d v="1963-06-08T00:00:00"/>
    <n v="56"/>
    <s v="N"/>
    <n v="30"/>
    <n v="2.5"/>
    <n v="39"/>
    <x v="0"/>
    <n v="1"/>
    <n v="30"/>
    <n v="0"/>
    <n v="2571"/>
    <n v="563.69175000000007"/>
    <n v="0"/>
    <n v="0"/>
    <n v="0"/>
    <n v="0"/>
    <n v="0"/>
    <n v="0"/>
    <n v="0"/>
    <n v="0"/>
    <n v="0"/>
    <n v="0"/>
    <n v="0"/>
    <n v="0"/>
    <n v="26.5"/>
    <n v="0"/>
    <n v="0"/>
    <n v="0"/>
    <n v="0"/>
    <n v="5.9346750000000004"/>
    <n v="0"/>
    <n v="0"/>
  </r>
  <r>
    <d v="2020-06-01T00:00:00"/>
    <x v="2"/>
    <s v="P"/>
    <s v="Active"/>
    <n v="68"/>
    <x v="67"/>
    <s v="N"/>
    <x v="12"/>
    <n v="1089"/>
    <x v="0"/>
    <s v="Niederl. 3"/>
    <n v="1"/>
    <s v="Department"/>
    <s v="Supervisor"/>
    <s v="Non-Mgm."/>
    <s v="ang."/>
    <s v="W"/>
    <d v="1999-08-01T00:00:00"/>
    <m/>
    <s v=""/>
    <n v="20"/>
    <d v="1970-04-17T00:00:00"/>
    <n v="49"/>
    <s v="N"/>
    <n v="12"/>
    <n v="1"/>
    <n v="15"/>
    <x v="0"/>
    <n v="0.38461538461538464"/>
    <n v="30"/>
    <n v="0"/>
    <n v="2572"/>
    <n v="563.91100000000006"/>
    <n v="0"/>
    <n v="0"/>
    <n v="0"/>
    <n v="0"/>
    <n v="0"/>
    <n v="0"/>
    <n v="0"/>
    <n v="0"/>
    <n v="0"/>
    <n v="0"/>
    <n v="0"/>
    <n v="0"/>
    <n v="26.5"/>
    <n v="0"/>
    <n v="0"/>
    <n v="0"/>
    <n v="0"/>
    <n v="5.9346750000000004"/>
    <n v="0"/>
    <n v="0"/>
  </r>
  <r>
    <d v="2020-06-01T00:00:00"/>
    <x v="2"/>
    <s v="P"/>
    <s v="Active"/>
    <n v="69"/>
    <x v="68"/>
    <s v="N"/>
    <x v="5"/>
    <n v="1093"/>
    <x v="0"/>
    <s v="Niederl. 3"/>
    <n v="1"/>
    <s v="Department"/>
    <s v="Supervisor"/>
    <s v="Non-Mgm."/>
    <s v="ang."/>
    <s v="M"/>
    <d v="1999-09-01T00:00:00"/>
    <m/>
    <s v=""/>
    <n v="20"/>
    <d v="1981-03-15T00:00:00"/>
    <n v="38"/>
    <s v="N"/>
    <n v="30"/>
    <n v="2.5"/>
    <n v="39"/>
    <x v="0"/>
    <n v="1"/>
    <n v="30"/>
    <n v="0"/>
    <n v="2573"/>
    <n v="564.13025000000005"/>
    <n v="0"/>
    <n v="0"/>
    <n v="0"/>
    <n v="0"/>
    <n v="0"/>
    <n v="0"/>
    <n v="0"/>
    <n v="0"/>
    <n v="0"/>
    <n v="0"/>
    <n v="0"/>
    <n v="0"/>
    <n v="26.5"/>
    <n v="0"/>
    <n v="0"/>
    <n v="0"/>
    <n v="0"/>
    <n v="5.9346750000000004"/>
    <n v="0"/>
    <n v="0"/>
  </r>
  <r>
    <d v="2020-06-01T00:00:00"/>
    <x v="2"/>
    <s v="P"/>
    <s v="Active"/>
    <n v="70"/>
    <x v="69"/>
    <s v="N"/>
    <x v="10"/>
    <n v="1075"/>
    <x v="0"/>
    <s v="Niederl. 3"/>
    <n v="1"/>
    <s v="Department"/>
    <s v="Supervisor"/>
    <s v="Non-Mgm."/>
    <s v="ang."/>
    <s v="M"/>
    <d v="1999-09-01T00:00:00"/>
    <m/>
    <s v=""/>
    <n v="20"/>
    <d v="1971-11-28T00:00:00"/>
    <n v="48"/>
    <s v="N"/>
    <n v="30"/>
    <n v="2.5"/>
    <n v="39"/>
    <x v="0"/>
    <n v="1"/>
    <n v="30"/>
    <n v="0"/>
    <n v="2574"/>
    <n v="564.34950000000003"/>
    <n v="0"/>
    <n v="0"/>
    <n v="0"/>
    <n v="0"/>
    <n v="0"/>
    <n v="0"/>
    <n v="0"/>
    <n v="0"/>
    <n v="0"/>
    <n v="0"/>
    <n v="0"/>
    <n v="0"/>
    <n v="26.5"/>
    <n v="0"/>
    <n v="0"/>
    <n v="0"/>
    <n v="0"/>
    <n v="5.9346750000000004"/>
    <n v="0"/>
    <n v="0"/>
  </r>
  <r>
    <d v="2020-06-01T00:00:00"/>
    <x v="2"/>
    <s v="P"/>
    <s v="Active"/>
    <n v="71"/>
    <x v="70"/>
    <s v="N"/>
    <x v="22"/>
    <n v="1053"/>
    <x v="3"/>
    <s v="Niederl. 8"/>
    <n v="1"/>
    <s v="Department"/>
    <s v="Supervisor"/>
    <s v="Non-Mgm."/>
    <s v="ang."/>
    <s v="M"/>
    <d v="2000-02-14T00:00:00"/>
    <m/>
    <s v=""/>
    <n v="19"/>
    <d v="1966-08-08T00:00:00"/>
    <n v="53"/>
    <s v="J"/>
    <n v="30"/>
    <n v="2.5"/>
    <n v="39"/>
    <x v="0"/>
    <n v="1"/>
    <n v="30"/>
    <n v="0"/>
    <n v="2575"/>
    <n v="564.56874999999991"/>
    <n v="0"/>
    <n v="0"/>
    <n v="0"/>
    <n v="0"/>
    <n v="0"/>
    <n v="0"/>
    <n v="0"/>
    <n v="0"/>
    <n v="0"/>
    <n v="0"/>
    <n v="148.55769230769229"/>
    <n v="118.02083333333334"/>
    <n v="26.5"/>
    <n v="0"/>
    <n v="0"/>
    <n v="0"/>
    <n v="0"/>
    <n v="65.634935817307692"/>
    <n v="0"/>
    <n v="28.601666666666667"/>
  </r>
  <r>
    <d v="2020-06-01T00:00:00"/>
    <x v="2"/>
    <s v="P"/>
    <s v="Active"/>
    <n v="72"/>
    <x v="71"/>
    <s v="N"/>
    <x v="9"/>
    <n v="1087"/>
    <x v="0"/>
    <s v="Niederl. 3"/>
    <n v="1"/>
    <s v="Department"/>
    <s v="Supervisor"/>
    <s v="Non-Mgm."/>
    <s v="ang."/>
    <s v="M"/>
    <d v="2000-06-01T00:00:00"/>
    <m/>
    <s v=""/>
    <n v="19"/>
    <d v="1971-08-25T00:00:00"/>
    <n v="48"/>
    <s v="N"/>
    <n v="30"/>
    <n v="2.5"/>
    <n v="39"/>
    <x v="0"/>
    <n v="1"/>
    <n v="30"/>
    <n v="0"/>
    <n v="2576"/>
    <n v="564.78800000000001"/>
    <n v="0"/>
    <n v="0"/>
    <n v="0"/>
    <n v="0"/>
    <n v="0"/>
    <n v="0"/>
    <n v="0"/>
    <n v="0"/>
    <n v="0"/>
    <n v="0"/>
    <n v="0"/>
    <n v="0"/>
    <n v="26.5"/>
    <n v="0"/>
    <n v="0"/>
    <n v="0"/>
    <n v="0"/>
    <n v="5.9346750000000004"/>
    <n v="0"/>
    <n v="28.601666666666667"/>
  </r>
  <r>
    <d v="2020-06-01T00:00:00"/>
    <x v="2"/>
    <s v="P"/>
    <s v="Active"/>
    <n v="73"/>
    <x v="72"/>
    <s v="N"/>
    <x v="2"/>
    <n v="1010"/>
    <x v="1"/>
    <s v="Niederl. 1"/>
    <n v="1"/>
    <s v="Department"/>
    <s v="Supervisor"/>
    <s v="Manager"/>
    <s v="ang."/>
    <s v="M"/>
    <d v="2000-08-01T00:00:00"/>
    <m/>
    <s v=""/>
    <n v="19"/>
    <d v="1971-06-24T00:00:00"/>
    <n v="48"/>
    <s v="N"/>
    <n v="30"/>
    <n v="2.5"/>
    <n v="39"/>
    <x v="0"/>
    <n v="1"/>
    <n v="30"/>
    <n v="0"/>
    <n v="2577"/>
    <n v="565.00725000000011"/>
    <n v="0"/>
    <n v="0"/>
    <n v="0"/>
    <n v="0"/>
    <n v="0"/>
    <n v="0"/>
    <n v="0"/>
    <n v="0"/>
    <n v="0"/>
    <n v="0"/>
    <n v="0"/>
    <n v="0"/>
    <n v="26.5"/>
    <n v="0"/>
    <n v="0"/>
    <n v="0"/>
    <n v="0"/>
    <n v="5.9346750000000004"/>
    <n v="0"/>
    <n v="28.601666666666667"/>
  </r>
  <r>
    <d v="2020-06-01T00:00:00"/>
    <x v="2"/>
    <s v="P"/>
    <s v="Active"/>
    <n v="74"/>
    <x v="73"/>
    <s v="N"/>
    <x v="22"/>
    <n v="1029"/>
    <x v="6"/>
    <s v="Niederl. 10"/>
    <n v="1"/>
    <s v="Department"/>
    <s v="Supervisor"/>
    <s v="Non-Mgm."/>
    <s v="ang."/>
    <s v="M"/>
    <d v="2000-09-01T00:00:00"/>
    <m/>
    <s v=""/>
    <n v="19"/>
    <d v="1955-04-09T00:00:00"/>
    <n v="64"/>
    <s v="J"/>
    <n v="30"/>
    <n v="2.5"/>
    <n v="39"/>
    <x v="0"/>
    <n v="1"/>
    <n v="30"/>
    <n v="0"/>
    <n v="2578"/>
    <n v="565.22649999999999"/>
    <n v="0"/>
    <n v="0"/>
    <n v="0"/>
    <n v="0"/>
    <n v="0"/>
    <n v="0"/>
    <n v="0"/>
    <n v="0"/>
    <n v="0"/>
    <n v="0"/>
    <n v="148.73076923076923"/>
    <n v="118.15833333333335"/>
    <n v="26.5"/>
    <n v="0"/>
    <n v="0"/>
    <n v="0"/>
    <n v="0"/>
    <n v="65.704489519230776"/>
    <n v="0"/>
    <n v="28.601666666666667"/>
  </r>
  <r>
    <d v="2020-06-01T00:00:00"/>
    <x v="2"/>
    <s v="P"/>
    <s v="Active"/>
    <n v="75"/>
    <x v="74"/>
    <s v="N"/>
    <x v="9"/>
    <n v="1087"/>
    <x v="0"/>
    <s v="Niederl. 3"/>
    <n v="1"/>
    <s v="Department"/>
    <s v="Supervisor"/>
    <s v="Non-Mgm."/>
    <s v="ang."/>
    <s v="M"/>
    <d v="2000-09-04T00:00:00"/>
    <m/>
    <s v=""/>
    <n v="19"/>
    <d v="1973-06-14T00:00:00"/>
    <n v="46"/>
    <s v="N"/>
    <n v="30"/>
    <n v="2.5"/>
    <n v="39"/>
    <x v="0"/>
    <n v="1"/>
    <n v="30"/>
    <n v="0"/>
    <n v="2579"/>
    <n v="565.44575000000009"/>
    <n v="0"/>
    <n v="0"/>
    <n v="0"/>
    <n v="0"/>
    <n v="0"/>
    <n v="0"/>
    <n v="0"/>
    <n v="0"/>
    <n v="0"/>
    <n v="0"/>
    <n v="0"/>
    <n v="0"/>
    <n v="26.5"/>
    <n v="0"/>
    <n v="0"/>
    <n v="0"/>
    <n v="0"/>
    <n v="5.9346750000000004"/>
    <n v="0"/>
    <n v="28.601666666666667"/>
  </r>
  <r>
    <d v="2020-06-01T00:00:00"/>
    <x v="2"/>
    <s v="P"/>
    <s v="Active"/>
    <n v="76"/>
    <x v="75"/>
    <s v="N"/>
    <x v="23"/>
    <n v="1068"/>
    <x v="0"/>
    <s v="Niederl. 3"/>
    <n v="1"/>
    <s v="Department"/>
    <s v="Supervisor"/>
    <s v="Non-Mgm."/>
    <s v="ang."/>
    <s v="W"/>
    <d v="2000-10-01T00:00:00"/>
    <m/>
    <s v=""/>
    <n v="19"/>
    <d v="1960-12-05T00:00:00"/>
    <n v="59"/>
    <s v="N"/>
    <n v="30"/>
    <n v="2.5"/>
    <n v="39"/>
    <x v="0"/>
    <n v="1"/>
    <n v="30"/>
    <n v="0"/>
    <n v="2580"/>
    <n v="565.66499999999996"/>
    <n v="0"/>
    <n v="0"/>
    <n v="0"/>
    <n v="0"/>
    <n v="0"/>
    <n v="0"/>
    <n v="0"/>
    <n v="0"/>
    <n v="0"/>
    <n v="0"/>
    <n v="0"/>
    <n v="0"/>
    <n v="26.5"/>
    <n v="0"/>
    <n v="0"/>
    <n v="0"/>
    <n v="0"/>
    <n v="5.9346750000000004"/>
    <n v="0"/>
    <n v="28.601666666666667"/>
  </r>
  <r>
    <d v="2020-06-01T00:00:00"/>
    <x v="2"/>
    <s v="P"/>
    <s v="Active"/>
    <n v="77"/>
    <x v="76"/>
    <s v="N"/>
    <x v="30"/>
    <n v="1071"/>
    <x v="0"/>
    <s v="Niederl. 3"/>
    <n v="1"/>
    <s v="Department"/>
    <s v="Supervisor"/>
    <s v="Non-Mgm."/>
    <s v="ang."/>
    <s v="M"/>
    <d v="2000-11-01T00:00:00"/>
    <m/>
    <s v=""/>
    <n v="19"/>
    <d v="1970-03-12T00:00:00"/>
    <n v="49"/>
    <s v="N"/>
    <n v="30"/>
    <n v="2.5"/>
    <n v="39"/>
    <x v="0"/>
    <n v="1"/>
    <n v="30"/>
    <n v="0"/>
    <n v="2581"/>
    <n v="565.88425000000007"/>
    <n v="0"/>
    <n v="0"/>
    <n v="0"/>
    <n v="0"/>
    <n v="0"/>
    <n v="0"/>
    <n v="0"/>
    <n v="0"/>
    <n v="0"/>
    <n v="0"/>
    <n v="0"/>
    <n v="0"/>
    <n v="26.5"/>
    <n v="0"/>
    <n v="0"/>
    <n v="0"/>
    <n v="0"/>
    <n v="5.9346750000000004"/>
    <n v="0"/>
    <n v="28.601666666666667"/>
  </r>
  <r>
    <d v="2020-06-01T00:00:00"/>
    <x v="2"/>
    <s v="P"/>
    <s v="Active"/>
    <n v="78"/>
    <x v="77"/>
    <s v="N"/>
    <x v="9"/>
    <n v="1087"/>
    <x v="0"/>
    <s v="Niederl. 3"/>
    <n v="1"/>
    <s v="Department"/>
    <s v="Supervisor"/>
    <s v="Non-Mgm."/>
    <s v="ang."/>
    <s v="M"/>
    <d v="2000-12-01T00:00:00"/>
    <m/>
    <s v=""/>
    <n v="19"/>
    <d v="1957-02-12T00:00:00"/>
    <n v="62"/>
    <s v="N"/>
    <n v="30"/>
    <n v="2.5"/>
    <n v="39"/>
    <x v="0"/>
    <n v="1"/>
    <n v="30"/>
    <n v="0"/>
    <n v="2582"/>
    <n v="566.10350000000005"/>
    <n v="0"/>
    <n v="0"/>
    <n v="0"/>
    <n v="0"/>
    <n v="0"/>
    <n v="0"/>
    <n v="0"/>
    <n v="0"/>
    <n v="0"/>
    <n v="0"/>
    <n v="0"/>
    <n v="0"/>
    <n v="26.5"/>
    <n v="0"/>
    <n v="0"/>
    <n v="0"/>
    <n v="0"/>
    <n v="5.9346750000000004"/>
    <n v="0"/>
    <n v="28.601666666666667"/>
  </r>
  <r>
    <d v="2020-06-01T00:00:00"/>
    <x v="2"/>
    <s v="P"/>
    <s v="Active"/>
    <n v="79"/>
    <x v="78"/>
    <s v="N"/>
    <x v="22"/>
    <n v="1023"/>
    <x v="7"/>
    <s v="Niederl. 9"/>
    <n v="1"/>
    <s v="Department"/>
    <s v="Supervisor"/>
    <s v="Non-Mgm."/>
    <s v="ang."/>
    <s v="M"/>
    <d v="2001-01-01T00:00:00"/>
    <m/>
    <s v=""/>
    <n v="19"/>
    <d v="1971-08-22T00:00:00"/>
    <n v="48"/>
    <s v="J"/>
    <n v="30"/>
    <n v="2.5"/>
    <n v="39"/>
    <x v="0"/>
    <n v="1"/>
    <n v="30"/>
    <n v="0"/>
    <n v="2583"/>
    <n v="566.32275000000004"/>
    <n v="0"/>
    <n v="0"/>
    <n v="0"/>
    <n v="0"/>
    <n v="0"/>
    <n v="0"/>
    <n v="0"/>
    <n v="0"/>
    <n v="0"/>
    <n v="0"/>
    <n v="149.01923076923077"/>
    <n v="118.3875"/>
    <n v="26.5"/>
    <n v="0"/>
    <n v="0"/>
    <n v="0"/>
    <n v="0"/>
    <n v="65.820412355769236"/>
    <n v="0"/>
    <n v="0"/>
  </r>
  <r>
    <d v="2020-06-01T00:00:00"/>
    <x v="2"/>
    <s v="P"/>
    <s v="Active"/>
    <n v="80"/>
    <x v="79"/>
    <s v="N"/>
    <x v="10"/>
    <n v="1075"/>
    <x v="0"/>
    <s v="Niederl. 3"/>
    <n v="1"/>
    <s v="Department"/>
    <s v="Supervisor"/>
    <s v="Manager"/>
    <s v="ang."/>
    <s v="M"/>
    <d v="2001-01-01T00:00:00"/>
    <m/>
    <s v=""/>
    <n v="19"/>
    <d v="1967-12-31T00:00:00"/>
    <n v="52"/>
    <s v="N"/>
    <n v="30"/>
    <n v="2.5"/>
    <n v="39"/>
    <x v="0"/>
    <n v="1"/>
    <n v="30"/>
    <n v="0"/>
    <n v="2584"/>
    <n v="566.54200000000003"/>
    <n v="0"/>
    <n v="0"/>
    <n v="0"/>
    <n v="0"/>
    <n v="0"/>
    <n v="0"/>
    <n v="0"/>
    <n v="0"/>
    <n v="0"/>
    <n v="0"/>
    <n v="0"/>
    <n v="0"/>
    <n v="26.5"/>
    <n v="0"/>
    <n v="0"/>
    <n v="0"/>
    <n v="0"/>
    <n v="5.9346750000000004"/>
    <n v="0"/>
    <n v="0"/>
  </r>
  <r>
    <d v="2020-06-01T00:00:00"/>
    <x v="2"/>
    <s v="P"/>
    <s v="Active"/>
    <n v="81"/>
    <x v="80"/>
    <s v="N"/>
    <x v="6"/>
    <n v="1014"/>
    <x v="1"/>
    <s v="Niederl. 1"/>
    <n v="1"/>
    <s v="Department"/>
    <s v="Supervisor"/>
    <s v="Manager"/>
    <s v="ang."/>
    <s v="W"/>
    <d v="2001-01-01T00:00:00"/>
    <m/>
    <s v=""/>
    <n v="19"/>
    <d v="1973-11-01T00:00:00"/>
    <n v="46"/>
    <s v="N"/>
    <n v="30"/>
    <n v="2.5"/>
    <n v="39"/>
    <x v="0"/>
    <n v="1"/>
    <n v="30"/>
    <n v="0"/>
    <n v="2585"/>
    <n v="566.76125000000002"/>
    <n v="0"/>
    <n v="0"/>
    <n v="0"/>
    <n v="0"/>
    <n v="0"/>
    <n v="0"/>
    <n v="0"/>
    <n v="0"/>
    <n v="0"/>
    <n v="0"/>
    <n v="0"/>
    <n v="0"/>
    <n v="26.5"/>
    <n v="0"/>
    <n v="0"/>
    <n v="0"/>
    <n v="0"/>
    <n v="5.9346750000000004"/>
    <n v="0"/>
    <n v="0"/>
  </r>
  <r>
    <d v="2020-06-01T00:00:00"/>
    <x v="2"/>
    <s v="P"/>
    <s v="Active"/>
    <n v="82"/>
    <x v="81"/>
    <s v="N"/>
    <x v="33"/>
    <n v="1000"/>
    <x v="1"/>
    <s v="Niederl. 1"/>
    <n v="1"/>
    <s v="Department"/>
    <s v="Supervisor"/>
    <s v="Non-Mgm."/>
    <s v="ang."/>
    <s v="M"/>
    <d v="2001-01-01T00:00:00"/>
    <m/>
    <s v=""/>
    <n v="19"/>
    <d v="1971-01-18T00:00:00"/>
    <n v="48"/>
    <s v="N"/>
    <n v="30"/>
    <n v="2.5"/>
    <n v="39"/>
    <x v="0"/>
    <n v="1"/>
    <n v="30"/>
    <n v="0"/>
    <n v="2586"/>
    <n v="566.98050000000012"/>
    <n v="0"/>
    <n v="0"/>
    <n v="0"/>
    <n v="0"/>
    <n v="0"/>
    <n v="0"/>
    <n v="0"/>
    <n v="0"/>
    <n v="0"/>
    <n v="0"/>
    <n v="0"/>
    <n v="0"/>
    <n v="26.5"/>
    <n v="0"/>
    <n v="0"/>
    <n v="0"/>
    <n v="0"/>
    <n v="5.9346750000000004"/>
    <n v="0"/>
    <n v="0"/>
  </r>
  <r>
    <d v="2020-06-01T00:00:00"/>
    <x v="2"/>
    <s v="P"/>
    <s v="Active"/>
    <n v="83"/>
    <x v="82"/>
    <s v="N"/>
    <x v="34"/>
    <n v="1095"/>
    <x v="0"/>
    <s v="Niederl. 3"/>
    <n v="1"/>
    <s v="Department"/>
    <s v="Supervisor"/>
    <s v="Non-Mgm."/>
    <s v="ang."/>
    <s v="W"/>
    <d v="2001-01-15T00:00:00"/>
    <m/>
    <s v=""/>
    <n v="19"/>
    <d v="1973-01-08T00:00:00"/>
    <n v="47"/>
    <s v="N"/>
    <n v="30"/>
    <n v="2.5"/>
    <n v="39"/>
    <x v="0"/>
    <n v="1"/>
    <n v="30"/>
    <n v="0"/>
    <n v="2587"/>
    <n v="567.19974999999999"/>
    <n v="0"/>
    <n v="0"/>
    <n v="0"/>
    <n v="0"/>
    <n v="0"/>
    <n v="0"/>
    <n v="0"/>
    <n v="0"/>
    <n v="0"/>
    <n v="0"/>
    <n v="0"/>
    <n v="0"/>
    <n v="26.5"/>
    <n v="0"/>
    <n v="0"/>
    <n v="0"/>
    <n v="0"/>
    <n v="5.9346750000000004"/>
    <n v="0"/>
    <n v="0"/>
  </r>
  <r>
    <d v="2020-06-01T00:00:00"/>
    <x v="2"/>
    <s v="P"/>
    <s v="Active"/>
    <n v="84"/>
    <x v="83"/>
    <s v="N"/>
    <x v="35"/>
    <n v="1078"/>
    <x v="0"/>
    <s v="Niederl. 3"/>
    <n v="1"/>
    <s v="Department"/>
    <s v="Supervisor"/>
    <s v="Non-Mgm."/>
    <s v="ang."/>
    <s v="W"/>
    <d v="1996-07-01T00:00:00"/>
    <m/>
    <s v=""/>
    <n v="23"/>
    <d v="1965-08-27T00:00:00"/>
    <n v="54"/>
    <s v="N"/>
    <n v="30"/>
    <n v="2.5"/>
    <n v="39"/>
    <x v="0"/>
    <n v="1"/>
    <n v="30"/>
    <n v="0"/>
    <n v="2588"/>
    <n v="567.4190000000001"/>
    <n v="0"/>
    <n v="0"/>
    <n v="0"/>
    <n v="0"/>
    <n v="0"/>
    <n v="0"/>
    <n v="0"/>
    <n v="0"/>
    <n v="0"/>
    <n v="0"/>
    <n v="0"/>
    <n v="0"/>
    <n v="26.5"/>
    <n v="0"/>
    <n v="0"/>
    <n v="0"/>
    <n v="0"/>
    <n v="5.9346750000000004"/>
    <n v="0"/>
    <n v="0"/>
  </r>
  <r>
    <d v="2020-06-01T00:00:00"/>
    <x v="2"/>
    <s v="P"/>
    <s v="Active"/>
    <n v="85"/>
    <x v="84"/>
    <s v="N"/>
    <x v="36"/>
    <n v="1054"/>
    <x v="8"/>
    <s v="Niederl. 2"/>
    <n v="1"/>
    <s v="Department"/>
    <s v="Supervisor"/>
    <s v="Non-Mgm."/>
    <s v="ang."/>
    <s v="M"/>
    <d v="2001-03-01T00:00:00"/>
    <m/>
    <s v=""/>
    <n v="18"/>
    <d v="1960-02-02T00:00:00"/>
    <n v="59"/>
    <s v="N"/>
    <n v="30"/>
    <n v="2.5"/>
    <n v="39"/>
    <x v="0"/>
    <n v="1"/>
    <n v="30"/>
    <n v="0"/>
    <n v="2589"/>
    <n v="567.63824999999997"/>
    <n v="0"/>
    <n v="0"/>
    <n v="0"/>
    <n v="0"/>
    <n v="0"/>
    <n v="0"/>
    <n v="0"/>
    <n v="0"/>
    <n v="0"/>
    <n v="0"/>
    <n v="0"/>
    <n v="0"/>
    <n v="26.5"/>
    <n v="0"/>
    <n v="0"/>
    <n v="0"/>
    <n v="0"/>
    <n v="5.9346750000000004"/>
    <n v="0"/>
    <n v="0"/>
  </r>
  <r>
    <d v="2020-06-01T00:00:00"/>
    <x v="2"/>
    <s v="P"/>
    <s v="Active"/>
    <n v="86"/>
    <x v="85"/>
    <s v="N"/>
    <x v="2"/>
    <n v="1010"/>
    <x v="1"/>
    <s v="Niederl. 1"/>
    <n v="1"/>
    <s v="Department"/>
    <s v="Supervisor"/>
    <s v="Non-Mgm."/>
    <s v="ang."/>
    <s v="M"/>
    <d v="2001-03-01T00:00:00"/>
    <m/>
    <s v=""/>
    <n v="18"/>
    <d v="1976-04-01T00:00:00"/>
    <n v="43"/>
    <s v="N"/>
    <n v="30"/>
    <n v="2.5"/>
    <n v="39"/>
    <x v="0"/>
    <n v="1"/>
    <n v="30"/>
    <n v="0"/>
    <n v="2590"/>
    <n v="567.85750000000007"/>
    <n v="0"/>
    <n v="0"/>
    <n v="0"/>
    <n v="0"/>
    <n v="0"/>
    <n v="0"/>
    <n v="0"/>
    <n v="0"/>
    <n v="0"/>
    <n v="0"/>
    <n v="0"/>
    <n v="0"/>
    <n v="26.5"/>
    <n v="0"/>
    <n v="0"/>
    <n v="0"/>
    <n v="0"/>
    <n v="5.9346750000000004"/>
    <n v="0"/>
    <n v="0"/>
  </r>
  <r>
    <d v="2020-06-01T00:00:00"/>
    <x v="2"/>
    <s v="P"/>
    <s v="Active"/>
    <n v="87"/>
    <x v="86"/>
    <s v="N"/>
    <x v="36"/>
    <n v="1054"/>
    <x v="8"/>
    <s v="Niederl. 2"/>
    <n v="1"/>
    <s v="Department"/>
    <s v="Supervisor"/>
    <s v="Non-Mgm."/>
    <s v="ang."/>
    <s v="M"/>
    <d v="2001-03-21T00:00:00"/>
    <m/>
    <s v=""/>
    <n v="18"/>
    <d v="1961-02-09T00:00:00"/>
    <n v="58"/>
    <s v="N"/>
    <n v="29"/>
    <n v="2.4166666666666665"/>
    <n v="24"/>
    <x v="0"/>
    <n v="0.61538461538461542"/>
    <n v="30"/>
    <n v="0"/>
    <n v="2591"/>
    <n v="568.07675000000006"/>
    <n v="0"/>
    <n v="0"/>
    <n v="0"/>
    <n v="0"/>
    <n v="0"/>
    <n v="0"/>
    <n v="0"/>
    <n v="0"/>
    <n v="0"/>
    <n v="0"/>
    <n v="0"/>
    <n v="0"/>
    <n v="26.5"/>
    <n v="0"/>
    <n v="0"/>
    <n v="0"/>
    <n v="0"/>
    <n v="5.9346750000000004"/>
    <n v="0"/>
    <n v="0"/>
  </r>
  <r>
    <d v="2020-06-01T00:00:00"/>
    <x v="2"/>
    <s v="P"/>
    <s v="Active"/>
    <n v="88"/>
    <x v="87"/>
    <s v="N"/>
    <x v="36"/>
    <n v="1054"/>
    <x v="8"/>
    <s v="Niederl. 2"/>
    <n v="1"/>
    <s v="Department"/>
    <s v="Supervisor"/>
    <s v="Non-Mgm."/>
    <s v="ang."/>
    <s v="M"/>
    <d v="2001-04-01T00:00:00"/>
    <m/>
    <s v=""/>
    <n v="18"/>
    <d v="1957-05-29T00:00:00"/>
    <n v="62"/>
    <s v="J"/>
    <n v="30"/>
    <n v="2.5"/>
    <n v="39"/>
    <x v="0"/>
    <n v="1"/>
    <n v="30"/>
    <n v="0"/>
    <n v="2592"/>
    <n v="568.29600000000005"/>
    <n v="0"/>
    <n v="0"/>
    <n v="0"/>
    <n v="0"/>
    <n v="0"/>
    <n v="0"/>
    <n v="0"/>
    <n v="0"/>
    <n v="0"/>
    <n v="0"/>
    <n v="149.53846153846155"/>
    <n v="118.80000000000001"/>
    <n v="26.5"/>
    <n v="0"/>
    <n v="0"/>
    <n v="0"/>
    <n v="0"/>
    <n v="66.029073461538474"/>
    <n v="0"/>
    <n v="0"/>
  </r>
  <r>
    <d v="2020-06-01T00:00:00"/>
    <x v="2"/>
    <s v="P"/>
    <s v="Active"/>
    <n v="89"/>
    <x v="88"/>
    <s v="N"/>
    <x v="22"/>
    <n v="1035"/>
    <x v="5"/>
    <s v="Niederl. 5"/>
    <n v="1"/>
    <s v="Department"/>
    <s v="Supervisor"/>
    <s v="Non-Mgm."/>
    <s v="ang."/>
    <s v="M"/>
    <d v="2001-04-02T00:00:00"/>
    <m/>
    <s v=""/>
    <n v="18"/>
    <d v="1962-10-20T00:00:00"/>
    <n v="57"/>
    <s v="J"/>
    <n v="35"/>
    <n v="2.9166666666666665"/>
    <n v="39"/>
    <x v="0"/>
    <n v="1"/>
    <n v="30"/>
    <n v="0"/>
    <n v="2593"/>
    <n v="568.51525000000004"/>
    <n v="0"/>
    <n v="0"/>
    <n v="0"/>
    <n v="0"/>
    <n v="0"/>
    <n v="0"/>
    <n v="0"/>
    <n v="0"/>
    <n v="0"/>
    <n v="0"/>
    <n v="174.52884615384616"/>
    <n v="118.84583333333335"/>
    <n v="26.5"/>
    <n v="0"/>
    <n v="0"/>
    <n v="0"/>
    <n v="0"/>
    <n v="71.635934471153845"/>
    <n v="0"/>
    <n v="0"/>
  </r>
  <r>
    <d v="2020-06-01T00:00:00"/>
    <x v="2"/>
    <s v="P"/>
    <s v="Active"/>
    <n v="90"/>
    <x v="89"/>
    <s v="N"/>
    <x v="36"/>
    <n v="1054"/>
    <x v="8"/>
    <s v="Niederl. 2"/>
    <n v="1"/>
    <s v="Department"/>
    <s v="Supervisor"/>
    <s v="Non-Mgm."/>
    <s v="ang."/>
    <s v="M"/>
    <d v="2001-05-07T00:00:00"/>
    <m/>
    <s v=""/>
    <n v="18"/>
    <d v="1968-11-29T00:00:00"/>
    <n v="51"/>
    <s v="N"/>
    <n v="30"/>
    <n v="2.5"/>
    <n v="39"/>
    <x v="0"/>
    <n v="1"/>
    <n v="30"/>
    <n v="0"/>
    <n v="2594"/>
    <n v="568.73450000000003"/>
    <n v="0"/>
    <n v="0"/>
    <n v="0"/>
    <n v="0"/>
    <n v="0"/>
    <n v="0"/>
    <n v="0"/>
    <n v="0"/>
    <n v="0"/>
    <n v="0"/>
    <n v="0"/>
    <n v="0"/>
    <n v="26.5"/>
    <n v="0"/>
    <n v="0"/>
    <n v="0"/>
    <n v="0"/>
    <n v="5.9346750000000004"/>
    <n v="0"/>
    <n v="0"/>
  </r>
  <r>
    <d v="2020-06-01T00:00:00"/>
    <x v="2"/>
    <s v="P"/>
    <s v="Active"/>
    <n v="91"/>
    <x v="90"/>
    <s v="N"/>
    <x v="22"/>
    <n v="1060"/>
    <x v="2"/>
    <s v="Niederl. 7"/>
    <n v="1"/>
    <s v="Department"/>
    <s v="Supervisor"/>
    <s v="Non-Mgm."/>
    <s v="ang."/>
    <s v="M"/>
    <d v="2001-07-01T00:00:00"/>
    <m/>
    <s v=""/>
    <n v="18"/>
    <d v="1980-04-28T00:00:00"/>
    <n v="39"/>
    <s v="J"/>
    <n v="30"/>
    <n v="2.5"/>
    <n v="39"/>
    <x v="0"/>
    <n v="1"/>
    <n v="30"/>
    <n v="0"/>
    <n v="2595"/>
    <n v="568.95375000000001"/>
    <n v="0"/>
    <n v="0"/>
    <n v="0"/>
    <n v="0"/>
    <n v="0"/>
    <n v="0"/>
    <n v="0"/>
    <n v="0"/>
    <n v="0"/>
    <n v="0"/>
    <n v="149.71153846153845"/>
    <n v="118.93750000000001"/>
    <n v="26.5"/>
    <n v="0"/>
    <n v="0"/>
    <n v="0"/>
    <n v="0"/>
    <n v="66.098627163461543"/>
    <n v="0"/>
    <n v="0"/>
  </r>
  <r>
    <d v="2020-06-01T00:00:00"/>
    <x v="2"/>
    <s v="P"/>
    <s v="Active"/>
    <n v="92"/>
    <x v="91"/>
    <s v="N"/>
    <x v="22"/>
    <n v="1047"/>
    <x v="9"/>
    <s v="Niederl. 4"/>
    <n v="1"/>
    <s v="Department"/>
    <s v="Supervisor"/>
    <s v="Non-Mgm."/>
    <s v="ang."/>
    <s v="M"/>
    <d v="2001-07-01T00:00:00"/>
    <m/>
    <s v=""/>
    <n v="18"/>
    <d v="1973-09-27T00:00:00"/>
    <n v="46"/>
    <s v="J"/>
    <n v="30"/>
    <n v="2.5"/>
    <n v="39"/>
    <x v="0"/>
    <n v="1"/>
    <n v="30"/>
    <n v="0"/>
    <n v="2596"/>
    <n v="569.173"/>
    <n v="0"/>
    <n v="0"/>
    <n v="0"/>
    <n v="0"/>
    <n v="0"/>
    <n v="0"/>
    <n v="0"/>
    <n v="0"/>
    <n v="0"/>
    <n v="0"/>
    <n v="149.76923076923077"/>
    <n v="118.98333333333335"/>
    <n v="26.5"/>
    <n v="0"/>
    <n v="0"/>
    <n v="0"/>
    <n v="0"/>
    <n v="66.121811730769238"/>
    <n v="0"/>
    <n v="0"/>
  </r>
  <r>
    <d v="2020-06-01T00:00:00"/>
    <x v="2"/>
    <s v="P"/>
    <s v="Active"/>
    <n v="93"/>
    <x v="92"/>
    <s v="Y"/>
    <x v="20"/>
    <n v="1058"/>
    <x v="2"/>
    <s v="Niederl. 7"/>
    <n v="0.5"/>
    <s v="Department"/>
    <s v="Supervisor"/>
    <s v="Non-Mgm."/>
    <s v="ang."/>
    <s v="M"/>
    <d v="2001-07-01T00:00:00"/>
    <m/>
    <s v=""/>
    <n v="18"/>
    <d v="1961-03-28T00:00:00"/>
    <n v="58"/>
    <s v="J"/>
    <n v="30"/>
    <n v="2.5"/>
    <n v="39"/>
    <x v="0"/>
    <n v="0.5"/>
    <n v="30"/>
    <n v="0"/>
    <n v="2597"/>
    <n v="569.39224999999999"/>
    <n v="0"/>
    <n v="0"/>
    <n v="0"/>
    <n v="0"/>
    <n v="0"/>
    <n v="0"/>
    <n v="0"/>
    <n v="0"/>
    <n v="0"/>
    <n v="0"/>
    <n v="149.82692307692307"/>
    <n v="119.02916666666667"/>
    <n v="13.25"/>
    <n v="0"/>
    <n v="0"/>
    <n v="0"/>
    <n v="0"/>
    <n v="63.177658798076926"/>
    <n v="0"/>
    <n v="0"/>
  </r>
  <r>
    <d v="2020-06-01T00:00:00"/>
    <x v="2"/>
    <s v="P"/>
    <s v="Active"/>
    <n v="93"/>
    <x v="92"/>
    <s v="Y"/>
    <x v="20"/>
    <n v="1051"/>
    <x v="3"/>
    <s v="Niederl. 8"/>
    <n v="0.5"/>
    <s v="Department"/>
    <s v="Supervisor"/>
    <s v="Non-Mgm."/>
    <s v="ang."/>
    <s v="M"/>
    <d v="2001-07-01T00:00:00"/>
    <m/>
    <s v=""/>
    <n v="18"/>
    <d v="1961-03-28T00:00:00"/>
    <n v="58"/>
    <s v="J"/>
    <n v="30"/>
    <n v="2.5"/>
    <n v="39"/>
    <x v="0"/>
    <n v="0.5"/>
    <n v="30"/>
    <n v="0"/>
    <n v="2598"/>
    <n v="569.61149999999998"/>
    <n v="0"/>
    <n v="0"/>
    <n v="0"/>
    <n v="0"/>
    <n v="0"/>
    <n v="0"/>
    <n v="0"/>
    <n v="0"/>
    <n v="0"/>
    <n v="0"/>
    <n v="149.88461538461539"/>
    <n v="119.075"/>
    <n v="13.25"/>
    <n v="0"/>
    <n v="0"/>
    <n v="0"/>
    <n v="0"/>
    <n v="63.200843365384621"/>
    <n v="0"/>
    <n v="0"/>
  </r>
  <r>
    <d v="2020-06-01T00:00:00"/>
    <x v="2"/>
    <s v="P"/>
    <s v="Active"/>
    <n v="94"/>
    <x v="93"/>
    <s v="N"/>
    <x v="10"/>
    <n v="1075"/>
    <x v="0"/>
    <s v="Niederl. 3"/>
    <n v="1"/>
    <s v="Department"/>
    <s v="Supervisor"/>
    <s v="Non-Mgm."/>
    <s v="ang."/>
    <s v="M"/>
    <d v="2001-09-01T00:00:00"/>
    <m/>
    <s v=""/>
    <n v="18"/>
    <d v="1962-10-01T00:00:00"/>
    <n v="57"/>
    <s v="N"/>
    <n v="30"/>
    <n v="2.5"/>
    <n v="39"/>
    <x v="0"/>
    <n v="1"/>
    <n v="30"/>
    <n v="0"/>
    <n v="2599"/>
    <n v="569.83075000000008"/>
    <n v="0"/>
    <n v="0"/>
    <n v="0"/>
    <n v="0"/>
    <n v="0"/>
    <n v="0"/>
    <n v="0"/>
    <n v="0"/>
    <n v="0"/>
    <n v="0"/>
    <n v="0"/>
    <n v="0"/>
    <n v="26.5"/>
    <n v="0"/>
    <n v="0"/>
    <n v="0"/>
    <n v="0"/>
    <n v="5.9346750000000004"/>
    <n v="0"/>
    <n v="0"/>
  </r>
  <r>
    <d v="2020-06-01T00:00:00"/>
    <x v="2"/>
    <s v="P"/>
    <s v="Active"/>
    <n v="95"/>
    <x v="94"/>
    <s v="N"/>
    <x v="25"/>
    <n v="1002"/>
    <x v="1"/>
    <s v="Niederl. 1"/>
    <n v="1"/>
    <s v="Department"/>
    <s v="Supervisor"/>
    <s v="Manager"/>
    <s v="ang."/>
    <s v="M"/>
    <d v="2000-02-14T00:00:00"/>
    <m/>
    <s v=""/>
    <n v="19"/>
    <d v="1977-02-08T00:00:00"/>
    <n v="42"/>
    <s v="N"/>
    <n v="30"/>
    <n v="2.5"/>
    <n v="39"/>
    <x v="0"/>
    <n v="1"/>
    <n v="30"/>
    <n v="0"/>
    <n v="2600"/>
    <n v="570.05000000000007"/>
    <n v="0"/>
    <n v="0"/>
    <n v="0"/>
    <n v="0"/>
    <n v="0"/>
    <n v="0"/>
    <n v="0"/>
    <n v="0"/>
    <n v="0"/>
    <n v="0"/>
    <n v="0"/>
    <n v="0"/>
    <n v="26.5"/>
    <n v="0"/>
    <n v="0"/>
    <n v="0"/>
    <n v="0"/>
    <n v="5.9346750000000004"/>
    <n v="0"/>
    <n v="28.601666666666667"/>
  </r>
  <r>
    <d v="2020-06-01T00:00:00"/>
    <x v="2"/>
    <s v="P"/>
    <s v="Active"/>
    <n v="96"/>
    <x v="95"/>
    <s v="N"/>
    <x v="22"/>
    <n v="1060"/>
    <x v="2"/>
    <s v="Niederl. 7"/>
    <n v="1"/>
    <s v="Department"/>
    <s v="Supervisor"/>
    <s v="Non-Mgm."/>
    <s v="ang."/>
    <s v="M"/>
    <d v="2001-09-16T00:00:00"/>
    <m/>
    <s v=""/>
    <n v="18"/>
    <d v="1965-12-17T00:00:00"/>
    <n v="54"/>
    <s v="J"/>
    <n v="30"/>
    <n v="2.5"/>
    <n v="39"/>
    <x v="0"/>
    <n v="1"/>
    <n v="30"/>
    <n v="0"/>
    <n v="2601"/>
    <n v="570.26925000000006"/>
    <n v="0"/>
    <n v="0"/>
    <n v="0"/>
    <n v="0"/>
    <n v="0"/>
    <n v="0"/>
    <n v="0"/>
    <n v="0"/>
    <n v="0"/>
    <n v="0"/>
    <n v="150.05769230769232"/>
    <n v="119.21250000000001"/>
    <n v="26.5"/>
    <n v="0"/>
    <n v="0"/>
    <n v="0"/>
    <n v="0"/>
    <n v="66.237734567307712"/>
    <n v="0"/>
    <n v="0"/>
  </r>
  <r>
    <d v="2020-06-01T00:00:00"/>
    <x v="2"/>
    <s v="P"/>
    <s v="Active"/>
    <n v="97"/>
    <x v="96"/>
    <s v="N"/>
    <x v="11"/>
    <n v="1082"/>
    <x v="0"/>
    <s v="Niederl. 3"/>
    <n v="1"/>
    <s v="Department"/>
    <s v="Supervisor"/>
    <s v="Non-Mgm."/>
    <s v="ang."/>
    <s v="M"/>
    <d v="2002-01-01T00:00:00"/>
    <m/>
    <s v=""/>
    <n v="18"/>
    <d v="1957-09-04T00:00:00"/>
    <n v="62"/>
    <s v="N"/>
    <n v="24"/>
    <n v="2"/>
    <n v="32"/>
    <x v="0"/>
    <n v="0.82051282051282048"/>
    <n v="30"/>
    <n v="0"/>
    <n v="2602"/>
    <n v="570.48850000000004"/>
    <n v="0"/>
    <n v="0"/>
    <n v="0"/>
    <n v="0"/>
    <n v="0"/>
    <n v="0"/>
    <n v="0"/>
    <n v="0"/>
    <n v="0"/>
    <n v="0"/>
    <n v="0"/>
    <n v="0"/>
    <n v="26.5"/>
    <n v="0"/>
    <n v="0"/>
    <n v="0"/>
    <n v="0"/>
    <n v="5.9346750000000004"/>
    <n v="0"/>
    <n v="0"/>
  </r>
  <r>
    <d v="2020-06-01T00:00:00"/>
    <x v="2"/>
    <s v="P"/>
    <s v="Active"/>
    <n v="98"/>
    <x v="97"/>
    <s v="N"/>
    <x v="22"/>
    <n v="1035"/>
    <x v="5"/>
    <s v="Niederl. 5"/>
    <n v="1"/>
    <s v="Department"/>
    <s v="Supervisor"/>
    <s v="Non-Mgm."/>
    <s v="ang."/>
    <s v="M"/>
    <d v="2002-04-01T00:00:00"/>
    <m/>
    <s v=""/>
    <n v="17"/>
    <d v="1957-08-06T00:00:00"/>
    <n v="62"/>
    <s v="J"/>
    <n v="30"/>
    <n v="2.5"/>
    <n v="39"/>
    <x v="0"/>
    <n v="1"/>
    <n v="30"/>
    <n v="0"/>
    <n v="2603"/>
    <n v="570.70775000000003"/>
    <n v="0"/>
    <n v="0"/>
    <n v="0"/>
    <n v="0"/>
    <n v="0"/>
    <n v="0"/>
    <n v="0"/>
    <n v="0"/>
    <n v="0"/>
    <n v="0"/>
    <n v="150.17307692307691"/>
    <n v="119.30416666666667"/>
    <n v="26.5"/>
    <n v="0"/>
    <n v="0"/>
    <n v="0"/>
    <n v="0"/>
    <n v="66.284103701923073"/>
    <n v="0"/>
    <n v="0"/>
  </r>
  <r>
    <d v="2020-06-01T00:00:00"/>
    <x v="2"/>
    <s v="P"/>
    <s v="Active"/>
    <n v="99"/>
    <x v="98"/>
    <s v="N"/>
    <x v="21"/>
    <n v="1086"/>
    <x v="0"/>
    <s v="Niederl. 3"/>
    <n v="1"/>
    <s v="Department"/>
    <s v="Supervisor"/>
    <s v="Non-Mgm."/>
    <s v="ang."/>
    <s v="M"/>
    <d v="2002-05-01T00:00:00"/>
    <m/>
    <s v=""/>
    <n v="17"/>
    <d v="1959-05-21T00:00:00"/>
    <n v="60"/>
    <s v="N"/>
    <n v="30"/>
    <n v="2.5"/>
    <n v="39"/>
    <x v="0"/>
    <n v="1"/>
    <n v="30"/>
    <n v="0"/>
    <n v="2604"/>
    <n v="570.92700000000002"/>
    <n v="0"/>
    <n v="0"/>
    <n v="0"/>
    <n v="0"/>
    <n v="0"/>
    <n v="0"/>
    <n v="0"/>
    <n v="0"/>
    <n v="0"/>
    <n v="0"/>
    <n v="0"/>
    <n v="0"/>
    <n v="26.5"/>
    <n v="0"/>
    <n v="0"/>
    <n v="0"/>
    <n v="0"/>
    <n v="5.9346750000000004"/>
    <n v="0"/>
    <n v="0"/>
  </r>
  <r>
    <d v="2020-06-01T00:00:00"/>
    <x v="2"/>
    <s v="P"/>
    <s v="Active"/>
    <n v="100"/>
    <x v="99"/>
    <s v="N"/>
    <x v="22"/>
    <n v="1035"/>
    <x v="5"/>
    <s v="Niederl. 5"/>
    <n v="1"/>
    <s v="Department"/>
    <s v="Supervisor"/>
    <s v="Non-Mgm."/>
    <s v="ang."/>
    <s v="M"/>
    <d v="2002-05-01T00:00:00"/>
    <m/>
    <s v=""/>
    <n v="17"/>
    <d v="1959-12-10T00:00:00"/>
    <n v="60"/>
    <s v="J"/>
    <n v="30"/>
    <n v="2.5"/>
    <n v="39"/>
    <x v="0"/>
    <n v="1"/>
    <n v="30"/>
    <n v="0"/>
    <n v="2605"/>
    <n v="571.14625000000001"/>
    <n v="0"/>
    <n v="0"/>
    <n v="0"/>
    <n v="0"/>
    <n v="0"/>
    <n v="0"/>
    <n v="0"/>
    <n v="0"/>
    <n v="0"/>
    <n v="0"/>
    <n v="150.28846153846155"/>
    <n v="119.39583333333334"/>
    <n v="26.5"/>
    <n v="0"/>
    <n v="0"/>
    <n v="0"/>
    <n v="0"/>
    <n v="66.330472836538476"/>
    <n v="0"/>
    <n v="0"/>
  </r>
  <r>
    <d v="2020-06-01T00:00:00"/>
    <x v="2"/>
    <s v="P"/>
    <s v="Active"/>
    <n v="101"/>
    <x v="100"/>
    <s v="N"/>
    <x v="11"/>
    <n v="1082"/>
    <x v="0"/>
    <s v="Niederl. 3"/>
    <n v="1"/>
    <s v="Department"/>
    <s v="Supervisor"/>
    <s v="Non-Mgm."/>
    <s v="ang."/>
    <s v="M"/>
    <d v="2002-07-01T00:00:00"/>
    <m/>
    <s v=""/>
    <n v="17"/>
    <d v="1968-09-16T00:00:00"/>
    <n v="51"/>
    <s v="N"/>
    <n v="30"/>
    <n v="2.5"/>
    <n v="39"/>
    <x v="0"/>
    <n v="1"/>
    <n v="30"/>
    <n v="0"/>
    <n v="2606"/>
    <n v="571.36550000000011"/>
    <n v="0"/>
    <n v="0"/>
    <n v="0"/>
    <n v="0"/>
    <n v="0"/>
    <n v="0"/>
    <n v="0"/>
    <n v="0"/>
    <n v="0"/>
    <n v="0"/>
    <n v="0"/>
    <n v="0"/>
    <n v="26.5"/>
    <n v="0"/>
    <n v="0"/>
    <n v="0"/>
    <n v="0"/>
    <n v="5.9346750000000004"/>
    <n v="0"/>
    <n v="0"/>
  </r>
  <r>
    <d v="2020-06-01T00:00:00"/>
    <x v="2"/>
    <s v="P"/>
    <s v="Active"/>
    <n v="102"/>
    <x v="101"/>
    <s v="N"/>
    <x v="16"/>
    <n v="1066"/>
    <x v="10"/>
    <s v="Niederl. 11"/>
    <n v="1"/>
    <s v="Department"/>
    <s v="Supervisor"/>
    <s v="Manager"/>
    <s v="ang."/>
    <s v="M"/>
    <d v="1994-08-22T00:00:00"/>
    <m/>
    <s v=""/>
    <n v="25"/>
    <d v="1975-02-27T00:00:00"/>
    <n v="44"/>
    <s v="N"/>
    <n v="30"/>
    <n v="2.5"/>
    <n v="39"/>
    <x v="0"/>
    <n v="1"/>
    <n v="30"/>
    <n v="0"/>
    <n v="2607"/>
    <n v="571.58474999999999"/>
    <n v="0"/>
    <n v="0"/>
    <n v="30"/>
    <n v="0"/>
    <n v="0"/>
    <n v="0"/>
    <n v="0"/>
    <n v="0"/>
    <n v="0"/>
    <n v="0"/>
    <n v="0"/>
    <n v="0"/>
    <n v="26.5"/>
    <n v="0"/>
    <n v="0"/>
    <n v="0"/>
    <n v="0"/>
    <n v="12.653175000000001"/>
    <n v="81.510000000000005"/>
    <n v="0"/>
  </r>
  <r>
    <d v="2020-06-01T00:00:00"/>
    <x v="2"/>
    <s v="P"/>
    <s v="Active"/>
    <n v="103"/>
    <x v="102"/>
    <s v="N"/>
    <x v="22"/>
    <n v="1060"/>
    <x v="2"/>
    <s v="Niederl. 7"/>
    <n v="1"/>
    <s v="Department"/>
    <s v="Supervisor"/>
    <s v="Non-Mgm."/>
    <s v="ang."/>
    <s v="M"/>
    <d v="2002-10-01T00:00:00"/>
    <m/>
    <s v=""/>
    <n v="17"/>
    <d v="1964-02-10T00:00:00"/>
    <n v="55"/>
    <s v="J"/>
    <n v="30"/>
    <n v="2.5"/>
    <n v="39"/>
    <x v="0"/>
    <n v="1"/>
    <n v="30"/>
    <n v="0"/>
    <n v="2608"/>
    <n v="571.80400000000009"/>
    <n v="0"/>
    <n v="0"/>
    <n v="0"/>
    <n v="0"/>
    <n v="0"/>
    <n v="0"/>
    <n v="0"/>
    <n v="0"/>
    <n v="0"/>
    <n v="0"/>
    <n v="150.46153846153848"/>
    <n v="119.53333333333335"/>
    <n v="26.5"/>
    <n v="0"/>
    <n v="0"/>
    <n v="0"/>
    <n v="0"/>
    <n v="66.400026538461546"/>
    <n v="0"/>
    <n v="0"/>
  </r>
  <r>
    <d v="2020-06-01T00:00:00"/>
    <x v="2"/>
    <s v="P"/>
    <s v="Active"/>
    <n v="104"/>
    <x v="103"/>
    <s v="N"/>
    <x v="5"/>
    <n v="1093"/>
    <x v="1"/>
    <s v="Niederl. 1"/>
    <n v="1"/>
    <s v="Department"/>
    <s v="Supervisor"/>
    <s v="Non-Mgm."/>
    <s v="ang."/>
    <s v="M"/>
    <d v="2002-11-01T00:00:00"/>
    <m/>
    <s v=""/>
    <n v="17"/>
    <d v="1974-01-03T00:00:00"/>
    <n v="46"/>
    <s v="N"/>
    <n v="30"/>
    <n v="2.5"/>
    <n v="39"/>
    <x v="0"/>
    <n v="1"/>
    <n v="30"/>
    <n v="0"/>
    <n v="2609"/>
    <n v="572.02324999999996"/>
    <n v="0"/>
    <n v="0"/>
    <n v="0"/>
    <n v="0"/>
    <n v="0"/>
    <n v="0"/>
    <n v="0"/>
    <n v="0"/>
    <n v="0"/>
    <n v="0"/>
    <n v="0"/>
    <n v="0"/>
    <n v="26.5"/>
    <n v="0"/>
    <n v="0"/>
    <n v="0"/>
    <n v="0"/>
    <n v="5.9346750000000004"/>
    <n v="0"/>
    <n v="0"/>
  </r>
  <r>
    <d v="2020-06-01T00:00:00"/>
    <x v="2"/>
    <s v="P"/>
    <s v="Active"/>
    <n v="105"/>
    <x v="104"/>
    <s v="N"/>
    <x v="19"/>
    <n v="1083"/>
    <x v="0"/>
    <s v="Niederl. 3"/>
    <n v="1"/>
    <s v="Department"/>
    <s v="Supervisor"/>
    <s v="Non-Mgm."/>
    <s v="ang."/>
    <s v="M"/>
    <d v="2002-11-18T00:00:00"/>
    <m/>
    <s v=""/>
    <n v="17"/>
    <d v="1976-01-24T00:00:00"/>
    <n v="43"/>
    <s v="N"/>
    <n v="30"/>
    <n v="2.5"/>
    <n v="39"/>
    <x v="0"/>
    <n v="1"/>
    <n v="30"/>
    <n v="0"/>
    <n v="2610"/>
    <n v="572.24250000000006"/>
    <n v="0"/>
    <n v="0"/>
    <n v="0"/>
    <n v="0"/>
    <n v="0"/>
    <n v="0"/>
    <n v="0"/>
    <n v="0"/>
    <n v="0"/>
    <n v="0"/>
    <n v="0"/>
    <n v="0"/>
    <n v="26.5"/>
    <n v="0"/>
    <n v="0"/>
    <n v="0"/>
    <n v="0"/>
    <n v="5.9346750000000004"/>
    <n v="0"/>
    <n v="0"/>
  </r>
  <r>
    <d v="2020-06-01T00:00:00"/>
    <x v="2"/>
    <s v="P"/>
    <s v="Active"/>
    <n v="106"/>
    <x v="105"/>
    <s v="N"/>
    <x v="37"/>
    <n v="1005"/>
    <x v="1"/>
    <s v="Niederl. 1"/>
    <n v="1"/>
    <s v="Department"/>
    <s v="Supervisor"/>
    <s v="Manager"/>
    <s v="ang."/>
    <s v="M"/>
    <d v="2002-12-01T00:00:00"/>
    <m/>
    <s v=""/>
    <n v="17"/>
    <d v="1970-11-16T00:00:00"/>
    <n v="49"/>
    <s v="N"/>
    <n v="30"/>
    <n v="2.5"/>
    <n v="39"/>
    <x v="0"/>
    <n v="1"/>
    <n v="30"/>
    <n v="0"/>
    <n v="2611"/>
    <n v="572.46174999999994"/>
    <n v="0"/>
    <n v="0"/>
    <n v="0"/>
    <n v="0"/>
    <n v="0"/>
    <n v="0"/>
    <n v="0"/>
    <n v="0"/>
    <n v="0"/>
    <n v="0"/>
    <n v="0"/>
    <n v="0"/>
    <n v="26.5"/>
    <n v="0"/>
    <n v="0"/>
    <n v="0"/>
    <n v="0"/>
    <n v="5.9346750000000004"/>
    <n v="0"/>
    <n v="0"/>
  </r>
  <r>
    <d v="2020-06-01T00:00:00"/>
    <x v="2"/>
    <s v="P"/>
    <s v="Active"/>
    <n v="107"/>
    <x v="106"/>
    <s v="N"/>
    <x v="24"/>
    <n v="1081"/>
    <x v="0"/>
    <s v="Niederl. 3"/>
    <n v="1"/>
    <s v="Department"/>
    <s v="Supervisor"/>
    <s v="Director"/>
    <s v="ang."/>
    <s v="M"/>
    <d v="2003-05-01T00:00:00"/>
    <m/>
    <s v=""/>
    <n v="16"/>
    <d v="1968-01-19T00:00:00"/>
    <n v="51"/>
    <s v="N"/>
    <n v="30"/>
    <n v="2.5"/>
    <n v="39"/>
    <x v="0"/>
    <n v="1"/>
    <n v="30"/>
    <n v="0"/>
    <n v="2612"/>
    <n v="572.68100000000004"/>
    <n v="0"/>
    <n v="0"/>
    <n v="0"/>
    <n v="0"/>
    <n v="0"/>
    <n v="0"/>
    <n v="0"/>
    <n v="0"/>
    <n v="0"/>
    <n v="0"/>
    <n v="0"/>
    <n v="0"/>
    <n v="26.5"/>
    <n v="0"/>
    <n v="0"/>
    <n v="0"/>
    <n v="0"/>
    <n v="5.9346750000000004"/>
    <n v="179.56899999999999"/>
    <n v="0"/>
  </r>
  <r>
    <d v="2020-06-01T00:00:00"/>
    <x v="2"/>
    <s v="P"/>
    <s v="Active"/>
    <n v="108"/>
    <x v="107"/>
    <s v="N"/>
    <x v="21"/>
    <n v="1086"/>
    <x v="0"/>
    <s v="Niederl. 3"/>
    <n v="1"/>
    <s v="Department"/>
    <s v="Supervisor"/>
    <s v="Non-Mgm."/>
    <s v="ang."/>
    <s v="M"/>
    <d v="2003-05-01T00:00:00"/>
    <m/>
    <s v=""/>
    <n v="16"/>
    <d v="1970-03-27T00:00:00"/>
    <n v="49"/>
    <s v="N"/>
    <n v="30"/>
    <n v="2.5"/>
    <n v="39"/>
    <x v="0"/>
    <n v="1"/>
    <n v="30"/>
    <n v="0"/>
    <n v="2613"/>
    <n v="572.90025000000003"/>
    <n v="0"/>
    <n v="0"/>
    <n v="0"/>
    <n v="0"/>
    <n v="0"/>
    <n v="0"/>
    <n v="0"/>
    <n v="0"/>
    <n v="0"/>
    <n v="0"/>
    <n v="0"/>
    <n v="0"/>
    <n v="26.5"/>
    <n v="0"/>
    <n v="0"/>
    <n v="0"/>
    <n v="0"/>
    <n v="5.9346750000000004"/>
    <n v="0"/>
    <n v="0"/>
  </r>
  <r>
    <d v="2020-06-01T00:00:00"/>
    <x v="2"/>
    <s v="P"/>
    <s v="Active"/>
    <n v="109"/>
    <x v="108"/>
    <s v="N"/>
    <x v="2"/>
    <n v="1010"/>
    <x v="1"/>
    <s v="Niederl. 1"/>
    <n v="1"/>
    <s v="Department"/>
    <s v="Supervisor"/>
    <s v="Non-Mgm."/>
    <s v="ang."/>
    <s v="M"/>
    <d v="2003-05-05T00:00:00"/>
    <m/>
    <s v=""/>
    <n v="16"/>
    <d v="1960-02-06T00:00:00"/>
    <n v="59"/>
    <s v="N"/>
    <n v="30"/>
    <n v="2.5"/>
    <n v="39"/>
    <x v="0"/>
    <n v="1"/>
    <n v="30"/>
    <n v="0"/>
    <n v="2614"/>
    <n v="573.11950000000002"/>
    <n v="0"/>
    <n v="0"/>
    <n v="0"/>
    <n v="0"/>
    <n v="0"/>
    <n v="0"/>
    <n v="0"/>
    <n v="0"/>
    <n v="0"/>
    <n v="0"/>
    <n v="0"/>
    <n v="0"/>
    <n v="26.5"/>
    <n v="0"/>
    <n v="0"/>
    <n v="0"/>
    <n v="0"/>
    <n v="5.9346750000000004"/>
    <n v="0"/>
    <n v="0"/>
  </r>
  <r>
    <d v="2020-06-01T00:00:00"/>
    <x v="2"/>
    <s v="P"/>
    <s v="Active"/>
    <n v="110"/>
    <x v="109"/>
    <s v="N"/>
    <x v="12"/>
    <n v="1089"/>
    <x v="0"/>
    <s v="Niederl. 3"/>
    <n v="1"/>
    <s v="Department"/>
    <s v="Supervisor"/>
    <s v="Director"/>
    <s v="ang."/>
    <s v="M"/>
    <d v="2003-06-10T00:00:00"/>
    <m/>
    <s v=""/>
    <n v="16"/>
    <d v="1965-09-21T00:00:00"/>
    <n v="54"/>
    <s v="N"/>
    <n v="30"/>
    <n v="2.5"/>
    <n v="39"/>
    <x v="0"/>
    <n v="1"/>
    <n v="30"/>
    <n v="0"/>
    <n v="2615"/>
    <n v="573.33875"/>
    <n v="0"/>
    <n v="0"/>
    <n v="0"/>
    <n v="0"/>
    <n v="0"/>
    <n v="0"/>
    <n v="3131.67"/>
    <n v="0"/>
    <n v="0"/>
    <n v="0"/>
    <n v="0"/>
    <n v="0"/>
    <n v="26.5"/>
    <n v="0"/>
    <n v="0"/>
    <n v="0"/>
    <n v="0"/>
    <n v="707.27217150000001"/>
    <n v="197.5335"/>
    <n v="0"/>
  </r>
  <r>
    <d v="2020-06-01T00:00:00"/>
    <x v="2"/>
    <s v="P"/>
    <s v="Active"/>
    <n v="111"/>
    <x v="110"/>
    <s v="N"/>
    <x v="38"/>
    <n v="1074"/>
    <x v="0"/>
    <s v="Niederl. 3"/>
    <n v="1"/>
    <s v="Department"/>
    <s v="Supervisor"/>
    <s v="Manager"/>
    <s v="ang."/>
    <s v="M"/>
    <d v="2003-10-01T00:00:00"/>
    <m/>
    <s v=""/>
    <n v="16"/>
    <d v="1973-06-23T00:00:00"/>
    <n v="46"/>
    <s v="N"/>
    <n v="30"/>
    <n v="2.5"/>
    <n v="39"/>
    <x v="0"/>
    <n v="1"/>
    <n v="30"/>
    <n v="0"/>
    <n v="2616"/>
    <n v="573.55799999999999"/>
    <n v="0"/>
    <n v="0"/>
    <n v="0"/>
    <n v="0"/>
    <n v="0"/>
    <n v="0"/>
    <n v="0"/>
    <n v="0"/>
    <n v="0"/>
    <n v="0"/>
    <n v="0"/>
    <n v="0"/>
    <n v="26.5"/>
    <n v="0"/>
    <n v="0"/>
    <n v="0"/>
    <n v="0"/>
    <n v="5.9346750000000004"/>
    <n v="273.524"/>
    <n v="0"/>
  </r>
  <r>
    <d v="2020-06-01T00:00:00"/>
    <x v="2"/>
    <s v="P"/>
    <s v="Active"/>
    <n v="112"/>
    <x v="111"/>
    <s v="N"/>
    <x v="16"/>
    <n v="1067"/>
    <x v="11"/>
    <s v="Niederl. 12"/>
    <n v="1"/>
    <s v="Department"/>
    <s v="Supervisor"/>
    <s v="Non-Mgm."/>
    <s v="ang."/>
    <s v="M"/>
    <d v="2003-11-01T00:00:00"/>
    <m/>
    <s v=""/>
    <n v="16"/>
    <d v="1966-03-06T00:00:00"/>
    <n v="53"/>
    <s v="N"/>
    <n v="30"/>
    <n v="2.5"/>
    <n v="39"/>
    <x v="0"/>
    <n v="1"/>
    <n v="30"/>
    <n v="0"/>
    <n v="2617"/>
    <n v="573.77724999999998"/>
    <n v="0"/>
    <n v="0"/>
    <n v="0"/>
    <n v="0"/>
    <n v="0"/>
    <n v="0"/>
    <n v="0"/>
    <n v="0"/>
    <n v="0"/>
    <n v="0"/>
    <n v="0"/>
    <n v="0"/>
    <n v="26.5"/>
    <n v="0"/>
    <n v="0"/>
    <n v="0"/>
    <n v="0"/>
    <n v="5.9346750000000004"/>
    <n v="0"/>
    <n v="0"/>
  </r>
  <r>
    <d v="2020-06-01T00:00:00"/>
    <x v="2"/>
    <s v="P"/>
    <s v="Active"/>
    <n v="113"/>
    <x v="112"/>
    <s v="N"/>
    <x v="22"/>
    <n v="1035"/>
    <x v="5"/>
    <s v="Niederl. 5"/>
    <n v="1"/>
    <s v="Department"/>
    <s v="Supervisor"/>
    <s v="Non-Mgm."/>
    <s v="ang."/>
    <s v="M"/>
    <d v="2004-01-01T00:00:00"/>
    <m/>
    <s v=""/>
    <n v="16"/>
    <d v="1965-10-14T00:00:00"/>
    <n v="54"/>
    <s v="J"/>
    <n v="30"/>
    <n v="2.5"/>
    <n v="39"/>
    <x v="0"/>
    <n v="1"/>
    <n v="30"/>
    <n v="0"/>
    <n v="2618"/>
    <n v="573.99649999999997"/>
    <n v="0"/>
    <n v="0"/>
    <n v="0"/>
    <n v="0"/>
    <n v="0"/>
    <n v="0"/>
    <n v="0"/>
    <n v="0"/>
    <n v="0"/>
    <n v="0"/>
    <n v="151.03846153846155"/>
    <n v="119.99166666666667"/>
    <n v="26.5"/>
    <n v="0"/>
    <n v="0"/>
    <n v="0"/>
    <n v="0"/>
    <n v="66.631872211538465"/>
    <n v="0"/>
    <n v="0"/>
  </r>
  <r>
    <d v="2020-06-01T00:00:00"/>
    <x v="2"/>
    <s v="P"/>
    <s v="Active"/>
    <n v="114"/>
    <x v="113"/>
    <s v="N"/>
    <x v="22"/>
    <n v="1047"/>
    <x v="9"/>
    <s v="Niederl. 4"/>
    <n v="1"/>
    <s v="Department"/>
    <s v="Supervisor"/>
    <s v="Non-Mgm."/>
    <s v="ang."/>
    <s v="M"/>
    <d v="2004-01-01T00:00:00"/>
    <m/>
    <s v=""/>
    <n v="16"/>
    <d v="1965-01-09T00:00:00"/>
    <n v="55"/>
    <s v="J"/>
    <n v="30"/>
    <n v="2.5"/>
    <n v="39"/>
    <x v="0"/>
    <n v="1"/>
    <n v="30"/>
    <n v="0"/>
    <n v="2619"/>
    <n v="574.21575000000007"/>
    <n v="0"/>
    <n v="0"/>
    <n v="0"/>
    <n v="0"/>
    <n v="0"/>
    <n v="0"/>
    <n v="0"/>
    <n v="0"/>
    <n v="0"/>
    <n v="0"/>
    <n v="151.09615384615384"/>
    <n v="120.03750000000001"/>
    <n v="26.5"/>
    <n v="0"/>
    <n v="0"/>
    <n v="0"/>
    <n v="0"/>
    <n v="66.655056778846159"/>
    <n v="0"/>
    <n v="0"/>
  </r>
  <r>
    <d v="2020-06-01T00:00:00"/>
    <x v="2"/>
    <s v="P"/>
    <s v="Active"/>
    <n v="115"/>
    <x v="114"/>
    <s v="N"/>
    <x v="22"/>
    <n v="1041"/>
    <x v="4"/>
    <s v="Niederl. 6"/>
    <n v="1"/>
    <s v="Department"/>
    <s v="Supervisor"/>
    <s v="Non-Mgm."/>
    <s v="ang."/>
    <s v="M"/>
    <d v="2004-01-01T00:00:00"/>
    <m/>
    <s v=""/>
    <n v="16"/>
    <d v="1957-03-29T00:00:00"/>
    <n v="62"/>
    <s v="J"/>
    <n v="35"/>
    <n v="2.9166666666666665"/>
    <n v="39"/>
    <x v="0"/>
    <n v="1"/>
    <n v="30"/>
    <n v="0"/>
    <n v="2620"/>
    <n v="574.43499999999995"/>
    <n v="0"/>
    <n v="0"/>
    <n v="0"/>
    <n v="0"/>
    <n v="0"/>
    <n v="0"/>
    <n v="0"/>
    <n v="0"/>
    <n v="0"/>
    <n v="0"/>
    <n v="176.34615384615384"/>
    <n v="120.08333333333334"/>
    <n v="26.5"/>
    <n v="0"/>
    <n v="0"/>
    <n v="0"/>
    <n v="0"/>
    <n v="72.320058653846161"/>
    <n v="0"/>
    <n v="0"/>
  </r>
  <r>
    <d v="2020-06-01T00:00:00"/>
    <x v="2"/>
    <s v="P"/>
    <s v="Active"/>
    <n v="116"/>
    <x v="115"/>
    <s v="N"/>
    <x v="28"/>
    <n v="1004"/>
    <x v="1"/>
    <s v="Niederl. 1"/>
    <n v="1"/>
    <s v="Department"/>
    <s v="Supervisor"/>
    <s v="Non-Mgm."/>
    <s v="ang."/>
    <s v="M"/>
    <d v="2004-02-16T00:00:00"/>
    <m/>
    <s v=""/>
    <n v="15"/>
    <d v="1977-06-14T00:00:00"/>
    <n v="42"/>
    <s v="N"/>
    <n v="30"/>
    <n v="2.5"/>
    <n v="39"/>
    <x v="0"/>
    <n v="1"/>
    <n v="30"/>
    <n v="0"/>
    <n v="2621"/>
    <n v="574.65425000000005"/>
    <n v="0"/>
    <n v="0"/>
    <n v="0"/>
    <n v="0"/>
    <n v="0"/>
    <n v="0"/>
    <n v="0"/>
    <n v="0"/>
    <n v="0"/>
    <n v="0"/>
    <n v="0"/>
    <n v="0"/>
    <n v="26.5"/>
    <n v="0"/>
    <n v="0"/>
    <n v="0"/>
    <n v="0"/>
    <n v="5.9346750000000004"/>
    <n v="0"/>
    <n v="0"/>
  </r>
  <r>
    <d v="2020-06-01T00:00:00"/>
    <x v="2"/>
    <s v="P"/>
    <s v="Active"/>
    <n v="117"/>
    <x v="116"/>
    <s v="N"/>
    <x v="37"/>
    <n v="1005"/>
    <x v="1"/>
    <s v="Niederl. 1"/>
    <n v="1"/>
    <s v="Department"/>
    <s v="Supervisor"/>
    <s v="Non-Mgm."/>
    <s v="ang."/>
    <s v="M"/>
    <d v="2004-04-01T00:00:00"/>
    <m/>
    <s v=""/>
    <n v="15"/>
    <d v="1969-09-26T00:00:00"/>
    <n v="50"/>
    <s v="N"/>
    <n v="30"/>
    <n v="2.5"/>
    <n v="39"/>
    <x v="0"/>
    <n v="1"/>
    <n v="30"/>
    <n v="0"/>
    <n v="2622"/>
    <n v="574.87350000000015"/>
    <n v="0"/>
    <n v="0"/>
    <n v="0"/>
    <n v="0"/>
    <n v="0"/>
    <n v="0"/>
    <n v="0"/>
    <n v="0"/>
    <n v="0"/>
    <n v="0"/>
    <n v="0"/>
    <n v="0"/>
    <n v="26.5"/>
    <n v="0"/>
    <n v="0"/>
    <n v="0"/>
    <n v="0"/>
    <n v="5.9346750000000004"/>
    <n v="0"/>
    <n v="0"/>
  </r>
  <r>
    <d v="2020-06-01T00:00:00"/>
    <x v="2"/>
    <s v="P"/>
    <s v="Active"/>
    <n v="118"/>
    <x v="117"/>
    <s v="N"/>
    <x v="39"/>
    <n v="1085"/>
    <x v="0"/>
    <s v="Niederl. 3"/>
    <n v="1"/>
    <s v="Department"/>
    <s v="Supervisor"/>
    <s v="Non-Mgm."/>
    <s v="ang."/>
    <s v="M"/>
    <d v="2004-05-24T00:00:00"/>
    <m/>
    <s v=""/>
    <n v="15"/>
    <d v="1964-02-05T00:00:00"/>
    <n v="55"/>
    <s v="N"/>
    <n v="30"/>
    <n v="2.5"/>
    <n v="39"/>
    <x v="0"/>
    <n v="1"/>
    <n v="30"/>
    <n v="0"/>
    <n v="2623"/>
    <n v="575.09275000000002"/>
    <n v="0"/>
    <n v="0"/>
    <n v="0"/>
    <n v="0"/>
    <n v="0"/>
    <n v="0"/>
    <n v="0"/>
    <n v="0"/>
    <n v="0"/>
    <n v="0"/>
    <n v="0"/>
    <n v="0"/>
    <n v="26.5"/>
    <n v="0"/>
    <n v="0"/>
    <n v="0"/>
    <n v="0"/>
    <n v="5.9346750000000004"/>
    <n v="0"/>
    <n v="0"/>
  </r>
  <r>
    <d v="2020-06-01T00:00:00"/>
    <x v="2"/>
    <s v="P"/>
    <s v="Active"/>
    <n v="119"/>
    <x v="118"/>
    <s v="N"/>
    <x v="1"/>
    <n v="1017"/>
    <x v="1"/>
    <s v="Niederl. 1"/>
    <n v="1"/>
    <s v="Department"/>
    <s v="Supervisor"/>
    <s v="Non-Mgm."/>
    <s v="ang."/>
    <s v="M"/>
    <d v="2004-07-19T00:00:00"/>
    <m/>
    <s v=""/>
    <n v="15"/>
    <d v="1973-11-30T00:00:00"/>
    <n v="46"/>
    <s v="N"/>
    <n v="30"/>
    <n v="2.5"/>
    <n v="39"/>
    <x v="0"/>
    <n v="1"/>
    <n v="30"/>
    <n v="0"/>
    <n v="2624"/>
    <n v="575.31200000000001"/>
    <n v="0"/>
    <n v="0"/>
    <n v="0"/>
    <n v="0"/>
    <n v="0"/>
    <n v="0"/>
    <n v="0"/>
    <n v="0"/>
    <n v="0"/>
    <n v="0"/>
    <n v="0"/>
    <n v="0"/>
    <n v="26.5"/>
    <n v="0"/>
    <n v="0"/>
    <n v="0"/>
    <n v="0"/>
    <n v="5.9346750000000004"/>
    <n v="0"/>
    <n v="0"/>
  </r>
  <r>
    <d v="2020-06-01T00:00:00"/>
    <x v="2"/>
    <s v="P"/>
    <s v="Active"/>
    <n v="120"/>
    <x v="119"/>
    <s v="N"/>
    <x v="1"/>
    <n v="1017"/>
    <x v="1"/>
    <s v="Niederl. 1"/>
    <n v="1"/>
    <s v="Department"/>
    <s v="Supervisor"/>
    <s v="Non-Mgm."/>
    <s v="ang."/>
    <s v="W"/>
    <d v="2004-02-16T00:00:00"/>
    <m/>
    <s v=""/>
    <n v="15"/>
    <d v="1979-11-06T00:00:00"/>
    <n v="40"/>
    <s v="N"/>
    <n v="18"/>
    <n v="1.5"/>
    <n v="12"/>
    <x v="0"/>
    <n v="0.30769230769230771"/>
    <n v="30"/>
    <n v="0"/>
    <n v="2625"/>
    <n v="575.53125"/>
    <n v="0"/>
    <n v="0"/>
    <n v="0"/>
    <n v="0"/>
    <n v="0"/>
    <n v="0"/>
    <n v="0"/>
    <n v="0"/>
    <n v="0"/>
    <n v="0"/>
    <n v="0"/>
    <n v="0"/>
    <n v="26.5"/>
    <n v="0"/>
    <n v="0"/>
    <n v="0"/>
    <n v="0"/>
    <n v="5.9346750000000004"/>
    <n v="0"/>
    <n v="0"/>
  </r>
  <r>
    <d v="2020-06-01T00:00:00"/>
    <x v="2"/>
    <s v="P"/>
    <s v="Active"/>
    <n v="121"/>
    <x v="120"/>
    <s v="Y"/>
    <x v="16"/>
    <n v="1049"/>
    <x v="3"/>
    <s v="Niederl. 8"/>
    <n v="0.5"/>
    <s v="Department"/>
    <s v="Supervisor"/>
    <s v="Non-Mgm."/>
    <s v="ang."/>
    <s v="W"/>
    <d v="2004-09-01T00:00:00"/>
    <m/>
    <s v=""/>
    <n v="15"/>
    <d v="1987-08-27T00:00:00"/>
    <n v="32"/>
    <s v="J"/>
    <n v="30"/>
    <n v="2.5"/>
    <n v="20"/>
    <x v="0"/>
    <n v="0.25641025641025639"/>
    <n v="30"/>
    <n v="0"/>
    <n v="2626"/>
    <n v="575.75049999999999"/>
    <n v="0"/>
    <n v="0"/>
    <n v="0"/>
    <n v="0"/>
    <n v="0"/>
    <n v="0"/>
    <n v="0"/>
    <n v="0"/>
    <n v="0"/>
    <n v="0"/>
    <n v="295.42499999999995"/>
    <n v="120.35833333333335"/>
    <n v="13.25"/>
    <n v="0"/>
    <n v="0"/>
    <n v="0"/>
    <n v="0"/>
    <n v="96.082014999999998"/>
    <n v="0"/>
    <n v="0"/>
  </r>
  <r>
    <d v="2020-06-01T00:00:00"/>
    <x v="2"/>
    <s v="P"/>
    <s v="Active"/>
    <n v="121"/>
    <x v="120"/>
    <s v="Y"/>
    <x v="16"/>
    <n v="1056"/>
    <x v="2"/>
    <s v="Niederl. 7"/>
    <n v="0.5"/>
    <s v="Department"/>
    <s v="Supervisor"/>
    <s v="Non-Mgm."/>
    <s v="ang."/>
    <s v="W"/>
    <d v="2004-09-01T00:00:00"/>
    <m/>
    <s v=""/>
    <n v="15"/>
    <d v="1987-08-27T00:00:00"/>
    <n v="32"/>
    <s v="J"/>
    <n v="30"/>
    <n v="2.5"/>
    <n v="20"/>
    <x v="0"/>
    <n v="0.25641025641025639"/>
    <n v="30"/>
    <n v="0"/>
    <n v="2627"/>
    <n v="575.96974999999998"/>
    <n v="0"/>
    <n v="0"/>
    <n v="0"/>
    <n v="0"/>
    <n v="0"/>
    <n v="0"/>
    <n v="0"/>
    <n v="0"/>
    <n v="0"/>
    <n v="0"/>
    <n v="295.53750000000002"/>
    <n v="120.40416666666667"/>
    <n v="13.25"/>
    <n v="0"/>
    <n v="0"/>
    <n v="0"/>
    <n v="0"/>
    <n v="96.117473750000016"/>
    <n v="0"/>
    <n v="0"/>
  </r>
  <r>
    <d v="2020-06-01T00:00:00"/>
    <x v="2"/>
    <s v="P"/>
    <s v="Active"/>
    <n v="122"/>
    <x v="121"/>
    <s v="N"/>
    <x v="21"/>
    <n v="1086"/>
    <x v="0"/>
    <s v="Niederl. 3"/>
    <n v="1"/>
    <s v="Department"/>
    <s v="Supervisor"/>
    <s v="Non-Mgm."/>
    <s v="ang."/>
    <s v="M"/>
    <d v="2004-10-01T00:00:00"/>
    <m/>
    <s v=""/>
    <n v="15"/>
    <d v="1971-06-10T00:00:00"/>
    <n v="48"/>
    <s v="N"/>
    <n v="30"/>
    <n v="2.5"/>
    <n v="39"/>
    <x v="0"/>
    <n v="1"/>
    <n v="30"/>
    <n v="0"/>
    <n v="2628"/>
    <n v="576.18900000000008"/>
    <n v="0"/>
    <n v="0"/>
    <n v="0"/>
    <n v="0"/>
    <n v="0"/>
    <n v="0"/>
    <n v="0"/>
    <n v="0"/>
    <n v="0"/>
    <n v="0"/>
    <n v="0"/>
    <n v="0"/>
    <n v="26.5"/>
    <n v="0"/>
    <n v="0"/>
    <n v="0"/>
    <n v="0"/>
    <n v="5.9346750000000004"/>
    <n v="0"/>
    <n v="0"/>
  </r>
  <r>
    <d v="2020-06-01T00:00:00"/>
    <x v="2"/>
    <s v="P"/>
    <s v="Active"/>
    <n v="123"/>
    <x v="122"/>
    <s v="N"/>
    <x v="40"/>
    <n v="1001"/>
    <x v="1"/>
    <s v="Niederl. 1"/>
    <n v="1"/>
    <s v="Department"/>
    <s v="Supervisor"/>
    <s v="Manager"/>
    <s v="ang."/>
    <s v="M"/>
    <d v="2005-01-10T00:00:00"/>
    <m/>
    <s v=""/>
    <n v="15"/>
    <d v="1961-06-21T00:00:00"/>
    <n v="58"/>
    <s v="N"/>
    <n v="30"/>
    <n v="2.5"/>
    <n v="39"/>
    <x v="0"/>
    <n v="1"/>
    <n v="30"/>
    <n v="0"/>
    <n v="2629"/>
    <n v="576.40824999999995"/>
    <n v="0"/>
    <n v="0"/>
    <n v="0"/>
    <n v="0"/>
    <n v="0"/>
    <n v="0"/>
    <n v="0"/>
    <n v="0"/>
    <n v="0"/>
    <n v="0"/>
    <n v="0"/>
    <n v="0"/>
    <n v="26.5"/>
    <n v="0"/>
    <n v="0"/>
    <n v="0"/>
    <n v="0"/>
    <n v="5.9346750000000004"/>
    <n v="0"/>
    <n v="23.726666666666667"/>
  </r>
  <r>
    <d v="2020-06-01T00:00:00"/>
    <x v="2"/>
    <s v="P"/>
    <s v="Active"/>
    <n v="124"/>
    <x v="123"/>
    <s v="N"/>
    <x v="22"/>
    <n v="1053"/>
    <x v="3"/>
    <s v="Niederl. 8"/>
    <n v="1"/>
    <s v="Department"/>
    <s v="Supervisor"/>
    <s v="Non-Mgm."/>
    <s v="ang."/>
    <s v="M"/>
    <d v="2005-02-01T00:00:00"/>
    <m/>
    <s v=""/>
    <n v="14"/>
    <d v="1958-11-05T00:00:00"/>
    <n v="61"/>
    <s v="J"/>
    <n v="30"/>
    <n v="2.5"/>
    <n v="39"/>
    <x v="0"/>
    <n v="1"/>
    <n v="30"/>
    <n v="0"/>
    <n v="2630"/>
    <n v="576.62750000000005"/>
    <n v="0"/>
    <n v="0"/>
    <n v="0"/>
    <n v="0"/>
    <n v="0"/>
    <n v="0"/>
    <n v="0"/>
    <n v="0"/>
    <n v="0"/>
    <n v="0"/>
    <n v="151.73076923076923"/>
    <n v="120.54166666666667"/>
    <n v="26.5"/>
    <n v="0"/>
    <n v="0"/>
    <n v="0"/>
    <n v="0"/>
    <n v="66.910087019230772"/>
    <n v="0"/>
    <n v="23.726666666666667"/>
  </r>
  <r>
    <d v="2020-06-01T00:00:00"/>
    <x v="2"/>
    <s v="P"/>
    <s v="Active"/>
    <n v="125"/>
    <x v="124"/>
    <s v="N"/>
    <x v="41"/>
    <n v="1006"/>
    <x v="1"/>
    <s v="Niederl. 1"/>
    <n v="1"/>
    <s v="Department"/>
    <s v="Supervisor"/>
    <s v="Manager"/>
    <s v="ang."/>
    <s v="M"/>
    <d v="1989-10-02T00:00:00"/>
    <m/>
    <s v=""/>
    <n v="30"/>
    <d v="1968-09-21T00:00:00"/>
    <n v="51"/>
    <s v="N"/>
    <n v="30"/>
    <n v="2.5"/>
    <n v="39"/>
    <x v="0"/>
    <n v="1"/>
    <n v="30"/>
    <n v="0"/>
    <n v="2631"/>
    <n v="576.84674999999993"/>
    <n v="0"/>
    <n v="0"/>
    <n v="0"/>
    <n v="0"/>
    <n v="0"/>
    <n v="0"/>
    <n v="0"/>
    <n v="0"/>
    <n v="0"/>
    <n v="0"/>
    <n v="0"/>
    <n v="0"/>
    <n v="26.5"/>
    <n v="0"/>
    <n v="0"/>
    <n v="0"/>
    <n v="0"/>
    <n v="5.9346750000000004"/>
    <n v="0"/>
    <n v="0"/>
  </r>
  <r>
    <d v="2020-06-01T00:00:00"/>
    <x v="2"/>
    <s v="P"/>
    <s v="Active"/>
    <n v="126"/>
    <x v="125"/>
    <s v="N"/>
    <x v="22"/>
    <n v="1023"/>
    <x v="7"/>
    <s v="Niederl. 9"/>
    <n v="1"/>
    <s v="Department"/>
    <s v="Supervisor"/>
    <s v="Non-Mgm."/>
    <s v="ang."/>
    <s v="M"/>
    <d v="2005-07-01T00:00:00"/>
    <m/>
    <s v=""/>
    <n v="14"/>
    <d v="1978-01-16T00:00:00"/>
    <n v="42"/>
    <s v="J"/>
    <n v="30"/>
    <n v="2.5"/>
    <n v="39"/>
    <x v="0"/>
    <n v="1"/>
    <n v="30"/>
    <n v="0"/>
    <n v="2632"/>
    <n v="577.06600000000003"/>
    <n v="0"/>
    <n v="0"/>
    <n v="0"/>
    <n v="0"/>
    <n v="0"/>
    <n v="0"/>
    <n v="0"/>
    <n v="0"/>
    <n v="0"/>
    <n v="0"/>
    <n v="151.84615384615384"/>
    <n v="120.63333333333335"/>
    <n v="26.5"/>
    <n v="0"/>
    <n v="0"/>
    <n v="0"/>
    <n v="0"/>
    <n v="66.956456153846162"/>
    <n v="0"/>
    <n v="23.726666666666667"/>
  </r>
  <r>
    <d v="2020-06-01T00:00:00"/>
    <x v="2"/>
    <s v="P"/>
    <s v="Active"/>
    <n v="127"/>
    <x v="126"/>
    <s v="N"/>
    <x v="31"/>
    <n v="1034"/>
    <x v="5"/>
    <s v="Niederl. 5"/>
    <n v="1"/>
    <s v="Department"/>
    <s v="Supervisor"/>
    <s v="Manager"/>
    <s v="ang."/>
    <s v="M"/>
    <d v="2005-07-01T00:00:00"/>
    <m/>
    <s v=""/>
    <n v="14"/>
    <d v="1973-01-03T00:00:00"/>
    <n v="47"/>
    <s v="N"/>
    <n v="30"/>
    <n v="2.5"/>
    <n v="39"/>
    <x v="0"/>
    <n v="1"/>
    <n v="30"/>
    <n v="0"/>
    <n v="2633"/>
    <n v="577.28525000000002"/>
    <n v="0"/>
    <n v="0"/>
    <n v="60"/>
    <n v="0"/>
    <n v="0"/>
    <n v="0"/>
    <n v="0"/>
    <n v="0"/>
    <n v="0"/>
    <n v="0"/>
    <n v="0"/>
    <n v="0"/>
    <n v="26.5"/>
    <n v="0"/>
    <n v="0"/>
    <n v="0"/>
    <n v="0"/>
    <n v="19.371675"/>
    <n v="117.04"/>
    <n v="23.726666666666667"/>
  </r>
  <r>
    <d v="2020-06-01T00:00:00"/>
    <x v="2"/>
    <s v="P"/>
    <s v="Active"/>
    <n v="128"/>
    <x v="127"/>
    <s v="N"/>
    <x v="17"/>
    <n v="1088"/>
    <x v="0"/>
    <s v="Niederl. 3"/>
    <n v="1"/>
    <s v="Department"/>
    <s v="Supervisor"/>
    <s v="Non-Mgm."/>
    <s v="ang."/>
    <s v="M"/>
    <d v="2005-08-01T00:00:00"/>
    <m/>
    <s v=""/>
    <n v="14"/>
    <d v="1971-05-10T00:00:00"/>
    <n v="48"/>
    <s v="N"/>
    <n v="30"/>
    <n v="2.5"/>
    <n v="39"/>
    <x v="0"/>
    <n v="1"/>
    <n v="30"/>
    <n v="0"/>
    <n v="2634"/>
    <n v="577.50450000000001"/>
    <n v="0"/>
    <n v="0"/>
    <n v="0"/>
    <n v="0"/>
    <n v="0"/>
    <n v="0"/>
    <n v="0"/>
    <n v="0"/>
    <n v="0"/>
    <n v="0"/>
    <n v="0"/>
    <n v="0"/>
    <n v="26.5"/>
    <n v="0"/>
    <n v="0"/>
    <n v="0"/>
    <n v="0"/>
    <n v="5.9346750000000004"/>
    <n v="0"/>
    <n v="23.726666666666667"/>
  </r>
  <r>
    <d v="2020-06-01T00:00:00"/>
    <x v="2"/>
    <s v="P"/>
    <s v="Active"/>
    <n v="129"/>
    <x v="128"/>
    <s v="N"/>
    <x v="36"/>
    <n v="1054"/>
    <x v="8"/>
    <s v="Niederl. 2"/>
    <n v="1"/>
    <s v="Department"/>
    <s v="Supervisor"/>
    <s v="Supervisor"/>
    <s v="ang."/>
    <s v="M"/>
    <d v="2005-09-01T00:00:00"/>
    <m/>
    <s v=""/>
    <n v="14"/>
    <d v="1988-10-25T00:00:00"/>
    <n v="31"/>
    <s v="N"/>
    <n v="30"/>
    <n v="2.5"/>
    <n v="39"/>
    <x v="0"/>
    <n v="1"/>
    <n v="30"/>
    <n v="0"/>
    <n v="2635"/>
    <n v="577.72375"/>
    <n v="0"/>
    <n v="0"/>
    <n v="0"/>
    <n v="0"/>
    <n v="0"/>
    <n v="0"/>
    <n v="0"/>
    <n v="0"/>
    <n v="0"/>
    <n v="0"/>
    <n v="0"/>
    <n v="0"/>
    <n v="26.5"/>
    <n v="0"/>
    <n v="0"/>
    <n v="0"/>
    <n v="0"/>
    <n v="5.9346750000000004"/>
    <n v="0"/>
    <n v="23.726666666666667"/>
  </r>
  <r>
    <d v="2020-06-01T00:00:00"/>
    <x v="2"/>
    <s v="P"/>
    <s v="Active"/>
    <n v="130"/>
    <x v="129"/>
    <s v="N"/>
    <x v="37"/>
    <n v="1005"/>
    <x v="1"/>
    <s v="Niederl. 1"/>
    <n v="1"/>
    <s v="Department"/>
    <s v="Supervisor"/>
    <s v="Non-Mgm."/>
    <s v="ang."/>
    <s v="M"/>
    <d v="2003-06-02T00:00:00"/>
    <m/>
    <s v=""/>
    <n v="16"/>
    <d v="1980-09-05T00:00:00"/>
    <n v="39"/>
    <s v="N"/>
    <n v="30"/>
    <n v="2.5"/>
    <n v="39"/>
    <x v="0"/>
    <n v="1"/>
    <n v="30"/>
    <n v="0"/>
    <n v="2636"/>
    <n v="577.94299999999998"/>
    <n v="0"/>
    <n v="0"/>
    <n v="0"/>
    <n v="0"/>
    <n v="0"/>
    <n v="0"/>
    <n v="0"/>
    <n v="0"/>
    <n v="0"/>
    <n v="0"/>
    <n v="0"/>
    <n v="0"/>
    <n v="26.5"/>
    <n v="0"/>
    <n v="0"/>
    <n v="0"/>
    <n v="0"/>
    <n v="5.9346750000000004"/>
    <n v="0"/>
    <n v="0"/>
  </r>
  <r>
    <d v="2020-06-01T00:00:00"/>
    <x v="2"/>
    <s v="P"/>
    <s v="Active"/>
    <n v="131"/>
    <x v="130"/>
    <s v="N"/>
    <x v="31"/>
    <n v="1052"/>
    <x v="3"/>
    <s v="Niederl. 8"/>
    <n v="1"/>
    <s v="Department"/>
    <s v="Supervisor"/>
    <s v="Non-Mgm."/>
    <s v="ang."/>
    <s v="M"/>
    <d v="2005-10-01T00:00:00"/>
    <m/>
    <s v=""/>
    <n v="14"/>
    <d v="1962-12-31T00:00:00"/>
    <n v="57"/>
    <s v="N"/>
    <n v="30"/>
    <n v="2.5"/>
    <n v="39"/>
    <x v="0"/>
    <n v="1"/>
    <n v="30"/>
    <n v="0"/>
    <n v="2637"/>
    <n v="578.16225000000009"/>
    <n v="0"/>
    <n v="684.6"/>
    <n v="60"/>
    <n v="0"/>
    <n v="0"/>
    <n v="0"/>
    <n v="0"/>
    <n v="0"/>
    <n v="0"/>
    <n v="0"/>
    <n v="0"/>
    <n v="0"/>
    <n v="26.5"/>
    <n v="0"/>
    <n v="0"/>
    <n v="0"/>
    <n v="0"/>
    <n v="172.68784500000001"/>
    <n v="119.51"/>
    <n v="23.726666666666667"/>
  </r>
  <r>
    <d v="2020-06-01T00:00:00"/>
    <x v="2"/>
    <s v="P"/>
    <s v="Active"/>
    <n v="132"/>
    <x v="131"/>
    <s v="N"/>
    <x v="22"/>
    <n v="1041"/>
    <x v="4"/>
    <s v="Niederl. 6"/>
    <n v="1"/>
    <s v="Department"/>
    <s v="Supervisor"/>
    <s v="Non-Mgm."/>
    <s v="ang."/>
    <s v="M"/>
    <d v="2006-01-01T00:00:00"/>
    <m/>
    <s v=""/>
    <n v="14"/>
    <d v="1966-07-17T00:00:00"/>
    <n v="53"/>
    <s v="J"/>
    <n v="35"/>
    <n v="2.9166666666666665"/>
    <n v="39"/>
    <x v="0"/>
    <n v="1"/>
    <n v="30"/>
    <n v="0"/>
    <n v="2638"/>
    <n v="578.38149999999996"/>
    <n v="0"/>
    <n v="0"/>
    <n v="0"/>
    <n v="0"/>
    <n v="0"/>
    <n v="0"/>
    <n v="0"/>
    <n v="0"/>
    <n v="0"/>
    <n v="0"/>
    <n v="177.55769230769229"/>
    <n v="120.90833333333335"/>
    <n v="26.5"/>
    <n v="0"/>
    <n v="0"/>
    <n v="0"/>
    <n v="0"/>
    <n v="72.77614144230769"/>
    <n v="0"/>
    <n v="0"/>
  </r>
  <r>
    <d v="2020-06-01T00:00:00"/>
    <x v="2"/>
    <s v="P"/>
    <s v="Active"/>
    <n v="133"/>
    <x v="132"/>
    <s v="N"/>
    <x v="9"/>
    <n v="1087"/>
    <x v="0"/>
    <s v="Niederl. 3"/>
    <n v="1"/>
    <s v="Department"/>
    <s v="Supervisor"/>
    <s v="Non-Mgm."/>
    <s v="ang."/>
    <s v="M"/>
    <d v="2006-05-01T00:00:00"/>
    <m/>
    <s v=""/>
    <n v="13"/>
    <d v="1974-09-25T00:00:00"/>
    <n v="45"/>
    <s v="N"/>
    <n v="30"/>
    <n v="2.5"/>
    <n v="39"/>
    <x v="0"/>
    <n v="1"/>
    <n v="30"/>
    <n v="0"/>
    <n v="2639"/>
    <n v="578.60075000000006"/>
    <n v="0"/>
    <n v="0"/>
    <n v="0"/>
    <n v="0"/>
    <n v="0"/>
    <n v="0"/>
    <n v="0"/>
    <n v="0"/>
    <n v="0"/>
    <n v="0"/>
    <n v="0"/>
    <n v="0"/>
    <n v="26.5"/>
    <n v="0"/>
    <n v="0"/>
    <n v="0"/>
    <n v="0"/>
    <n v="5.9346750000000004"/>
    <n v="0"/>
    <n v="0"/>
  </r>
  <r>
    <d v="2020-06-01T00:00:00"/>
    <x v="2"/>
    <s v="P"/>
    <s v="Active"/>
    <n v="134"/>
    <x v="133"/>
    <s v="N"/>
    <x v="42"/>
    <n v="1076"/>
    <x v="0"/>
    <s v="Niederl. 3"/>
    <n v="1"/>
    <s v="Department"/>
    <s v="Supervisor"/>
    <s v="Manager"/>
    <s v="ang."/>
    <s v="M"/>
    <d v="2006-06-01T00:00:00"/>
    <m/>
    <s v=""/>
    <n v="13"/>
    <d v="1979-11-30T00:00:00"/>
    <n v="40"/>
    <s v="N"/>
    <n v="30"/>
    <n v="2.5"/>
    <n v="39"/>
    <x v="0"/>
    <n v="1"/>
    <n v="30"/>
    <n v="0"/>
    <n v="2640"/>
    <n v="578.81999999999994"/>
    <n v="0"/>
    <n v="0"/>
    <n v="0"/>
    <n v="0"/>
    <n v="0"/>
    <n v="0"/>
    <n v="0"/>
    <n v="0"/>
    <n v="0"/>
    <n v="0"/>
    <n v="0"/>
    <n v="0"/>
    <n v="26.5"/>
    <n v="0"/>
    <n v="0"/>
    <n v="0"/>
    <n v="0"/>
    <n v="5.9346750000000004"/>
    <n v="168.83019999999999"/>
    <n v="0"/>
  </r>
  <r>
    <d v="2020-06-01T00:00:00"/>
    <x v="2"/>
    <s v="P"/>
    <s v="Active"/>
    <n v="135"/>
    <x v="134"/>
    <s v="N"/>
    <x v="31"/>
    <n v="1052"/>
    <x v="3"/>
    <s v="Niederl. 8"/>
    <n v="1"/>
    <s v="Department"/>
    <s v="Supervisor"/>
    <s v="Non-Mgm."/>
    <s v="ang."/>
    <s v="M"/>
    <d v="2006-07-01T00:00:00"/>
    <m/>
    <s v=""/>
    <n v="13"/>
    <d v="1966-11-12T00:00:00"/>
    <n v="53"/>
    <s v="J"/>
    <n v="30"/>
    <n v="2.5"/>
    <n v="39"/>
    <x v="0"/>
    <n v="1"/>
    <n v="30"/>
    <n v="0"/>
    <n v="2641"/>
    <n v="579.03925000000004"/>
    <n v="0"/>
    <n v="0"/>
    <n v="60"/>
    <n v="0"/>
    <n v="1666.67"/>
    <n v="0"/>
    <n v="0"/>
    <n v="0"/>
    <n v="0"/>
    <n v="0"/>
    <n v="152.36538461538461"/>
    <n v="121.04583333333335"/>
    <n v="26.5"/>
    <n v="0"/>
    <n v="0"/>
    <n v="0"/>
    <n v="0"/>
    <n v="453.85286375961539"/>
    <n v="102.98"/>
    <n v="0"/>
  </r>
  <r>
    <d v="2020-06-01T00:00:00"/>
    <x v="2"/>
    <s v="P"/>
    <s v="Active"/>
    <n v="136"/>
    <x v="135"/>
    <s v="N"/>
    <x v="22"/>
    <n v="1047"/>
    <x v="9"/>
    <s v="Niederl. 4"/>
    <n v="1"/>
    <s v="Department"/>
    <s v="Supervisor"/>
    <s v="Non-Mgm."/>
    <s v="ang."/>
    <s v="M"/>
    <d v="2006-07-01T00:00:00"/>
    <m/>
    <s v=""/>
    <n v="13"/>
    <d v="1964-01-29T00:00:00"/>
    <n v="55"/>
    <s v="J"/>
    <n v="30"/>
    <n v="2.5"/>
    <n v="39"/>
    <x v="0"/>
    <n v="1"/>
    <n v="30"/>
    <n v="0"/>
    <n v="2642"/>
    <n v="579.25850000000003"/>
    <n v="0"/>
    <n v="0"/>
    <n v="0"/>
    <n v="0"/>
    <n v="0"/>
    <n v="0"/>
    <n v="0"/>
    <n v="0"/>
    <n v="0"/>
    <n v="0"/>
    <n v="152.42307692307693"/>
    <n v="121.09166666666667"/>
    <n v="26.5"/>
    <n v="0"/>
    <n v="0"/>
    <n v="0"/>
    <n v="0"/>
    <n v="67.18830182692308"/>
    <n v="0"/>
    <n v="0"/>
  </r>
  <r>
    <d v="2020-06-01T00:00:00"/>
    <x v="2"/>
    <s v="P"/>
    <s v="Active"/>
    <n v="137"/>
    <x v="136"/>
    <s v="N"/>
    <x v="22"/>
    <n v="1060"/>
    <x v="2"/>
    <s v="Niederl. 7"/>
    <n v="1"/>
    <s v="Department"/>
    <s v="Supervisor"/>
    <s v="Non-Mgm."/>
    <s v="ang."/>
    <s v="M"/>
    <d v="2006-08-21T00:00:00"/>
    <m/>
    <s v=""/>
    <n v="13"/>
    <d v="1988-05-17T00:00:00"/>
    <n v="31"/>
    <s v="J"/>
    <n v="30"/>
    <n v="2.5"/>
    <n v="39"/>
    <x v="0"/>
    <n v="1"/>
    <n v="30"/>
    <n v="0"/>
    <n v="2643"/>
    <n v="579.47775000000001"/>
    <n v="0"/>
    <n v="0"/>
    <n v="0"/>
    <n v="0"/>
    <n v="0"/>
    <n v="0"/>
    <n v="0"/>
    <n v="0"/>
    <n v="0"/>
    <n v="0"/>
    <n v="152.48076923076923"/>
    <n v="121.1375"/>
    <n v="26.5"/>
    <n v="0"/>
    <n v="0"/>
    <n v="0"/>
    <n v="0"/>
    <n v="67.211486394230775"/>
    <n v="0"/>
    <n v="0"/>
  </r>
  <r>
    <d v="2020-06-01T00:00:00"/>
    <x v="2"/>
    <s v="P"/>
    <s v="Active"/>
    <n v="138"/>
    <x v="137"/>
    <s v="Y"/>
    <x v="15"/>
    <n v="1026"/>
    <x v="6"/>
    <s v="Niederl. 10"/>
    <n v="0.5"/>
    <s v="Department"/>
    <s v="Supervisor"/>
    <s v="Manager"/>
    <s v="ang."/>
    <s v="W"/>
    <d v="2006-09-01T00:00:00"/>
    <m/>
    <s v=""/>
    <n v="13"/>
    <d v="1989-06-26T00:00:00"/>
    <n v="30"/>
    <s v="N"/>
    <n v="30"/>
    <n v="2.5"/>
    <n v="39"/>
    <x v="0"/>
    <n v="0.5"/>
    <n v="30"/>
    <n v="0"/>
    <n v="2644"/>
    <n v="579.697"/>
    <n v="0"/>
    <n v="0"/>
    <n v="0"/>
    <n v="0"/>
    <n v="175"/>
    <n v="0"/>
    <n v="0"/>
    <n v="0"/>
    <n v="0"/>
    <n v="0"/>
    <n v="0"/>
    <n v="0"/>
    <n v="13.25"/>
    <n v="0"/>
    <n v="0"/>
    <n v="0"/>
    <n v="0"/>
    <n v="42.158587500000003"/>
    <n v="45.994249999999994"/>
    <n v="0"/>
  </r>
  <r>
    <d v="2020-06-01T00:00:00"/>
    <x v="2"/>
    <s v="P"/>
    <s v="Active"/>
    <n v="138"/>
    <x v="137"/>
    <s v="Y"/>
    <x v="15"/>
    <n v="1020"/>
    <x v="7"/>
    <s v="Niederl. 9"/>
    <n v="0.5"/>
    <s v="Department"/>
    <s v="Supervisor"/>
    <s v="Manager"/>
    <s v="ang."/>
    <s v="W"/>
    <d v="2006-09-01T00:00:00"/>
    <m/>
    <s v=""/>
    <n v="13"/>
    <d v="1989-06-26T00:00:00"/>
    <n v="30"/>
    <s v="N"/>
    <n v="30"/>
    <n v="2.5"/>
    <n v="39"/>
    <x v="0"/>
    <n v="0.5"/>
    <n v="30"/>
    <n v="0"/>
    <n v="2645"/>
    <n v="579.91624999999999"/>
    <n v="0"/>
    <n v="0"/>
    <n v="0"/>
    <n v="0"/>
    <n v="175"/>
    <n v="0"/>
    <n v="0"/>
    <n v="0"/>
    <n v="0"/>
    <n v="0"/>
    <n v="0"/>
    <n v="0"/>
    <n v="13.25"/>
    <n v="0"/>
    <n v="0"/>
    <n v="0"/>
    <n v="0"/>
    <n v="42.158587500000003"/>
    <n v="45.994249999999994"/>
    <n v="0"/>
  </r>
  <r>
    <d v="2020-06-01T00:00:00"/>
    <x v="2"/>
    <s v="P"/>
    <s v="Active"/>
    <n v="139"/>
    <x v="138"/>
    <s v="Y"/>
    <x v="20"/>
    <n v="1058"/>
    <x v="2"/>
    <s v="Niederl. 7"/>
    <n v="0.5"/>
    <s v="Department"/>
    <s v="Supervisor"/>
    <s v="Non-Mgm."/>
    <s v="ang."/>
    <s v="W"/>
    <d v="2006-09-01T00:00:00"/>
    <m/>
    <s v=""/>
    <n v="13"/>
    <d v="1989-04-20T00:00:00"/>
    <n v="30"/>
    <s v="J"/>
    <n v="30"/>
    <n v="2.5"/>
    <n v="39"/>
    <x v="0"/>
    <n v="0.5"/>
    <n v="30"/>
    <n v="0"/>
    <n v="2646"/>
    <n v="580.13550000000009"/>
    <n v="0"/>
    <n v="0"/>
    <n v="0"/>
    <n v="0"/>
    <n v="0"/>
    <n v="0"/>
    <n v="0"/>
    <n v="0"/>
    <n v="0"/>
    <n v="0"/>
    <n v="152.65384615384616"/>
    <n v="121.27500000000001"/>
    <n v="13.25"/>
    <n v="0"/>
    <n v="0"/>
    <n v="0"/>
    <n v="0"/>
    <n v="64.313702596153846"/>
    <n v="0"/>
    <n v="0"/>
  </r>
  <r>
    <d v="2020-06-01T00:00:00"/>
    <x v="2"/>
    <s v="P"/>
    <s v="Active"/>
    <n v="139"/>
    <x v="138"/>
    <s v="Y"/>
    <x v="20"/>
    <n v="1051"/>
    <x v="3"/>
    <s v="Niederl. 8"/>
    <n v="0.5"/>
    <s v="Department"/>
    <s v="Supervisor"/>
    <s v="Non-Mgm."/>
    <s v="ang."/>
    <s v="W"/>
    <d v="2006-09-01T00:00:00"/>
    <m/>
    <s v=""/>
    <n v="13"/>
    <d v="1989-04-20T00:00:00"/>
    <n v="30"/>
    <s v="J"/>
    <n v="30"/>
    <n v="2.5"/>
    <n v="39"/>
    <x v="0"/>
    <n v="0.5"/>
    <n v="30"/>
    <n v="0"/>
    <n v="2647"/>
    <n v="580.35474999999997"/>
    <n v="0"/>
    <n v="0"/>
    <n v="0"/>
    <n v="0"/>
    <n v="0"/>
    <n v="0"/>
    <n v="0"/>
    <n v="0"/>
    <n v="0"/>
    <n v="0"/>
    <n v="152.71153846153845"/>
    <n v="121.32083333333335"/>
    <n v="13.25"/>
    <n v="0"/>
    <n v="0"/>
    <n v="0"/>
    <n v="0"/>
    <n v="64.33688716346154"/>
    <n v="0"/>
    <n v="0"/>
  </r>
  <r>
    <d v="2020-06-01T00:00:00"/>
    <x v="2"/>
    <s v="P"/>
    <s v="Active"/>
    <n v="140"/>
    <x v="139"/>
    <s v="N"/>
    <x v="40"/>
    <n v="1001"/>
    <x v="1"/>
    <s v="Niederl. 1"/>
    <n v="1"/>
    <s v="Department"/>
    <s v="Supervisor"/>
    <s v="Non-Mgm."/>
    <s v="ang."/>
    <s v="M"/>
    <d v="2006-09-15T00:00:00"/>
    <m/>
    <s v=""/>
    <n v="13"/>
    <d v="1969-11-03T00:00:00"/>
    <n v="50"/>
    <s v="N"/>
    <n v="30"/>
    <n v="2.5"/>
    <n v="39"/>
    <x v="0"/>
    <n v="1"/>
    <n v="30"/>
    <n v="0"/>
    <n v="2648"/>
    <n v="580.57400000000007"/>
    <n v="0"/>
    <n v="0"/>
    <n v="0"/>
    <n v="0"/>
    <n v="0"/>
    <n v="0"/>
    <n v="0"/>
    <n v="0"/>
    <n v="0"/>
    <n v="0"/>
    <n v="0"/>
    <n v="0"/>
    <n v="26.5"/>
    <n v="0"/>
    <n v="0"/>
    <n v="0"/>
    <n v="0"/>
    <n v="5.9346750000000004"/>
    <n v="0"/>
    <n v="0"/>
  </r>
  <r>
    <d v="2020-06-01T00:00:00"/>
    <x v="2"/>
    <s v="P"/>
    <s v="Active"/>
    <n v="141"/>
    <x v="140"/>
    <s v="N"/>
    <x v="43"/>
    <n v="1096"/>
    <x v="0"/>
    <s v="Niederl. 3"/>
    <n v="1"/>
    <s v="Department"/>
    <s v="Supervisor"/>
    <s v="Non-Mgm."/>
    <s v="ang."/>
    <s v="M"/>
    <d v="2006-10-01T00:00:00"/>
    <m/>
    <s v=""/>
    <n v="13"/>
    <d v="1968-07-20T00:00:00"/>
    <n v="51"/>
    <s v="N"/>
    <n v="30"/>
    <n v="2.5"/>
    <n v="39"/>
    <x v="0"/>
    <n v="1"/>
    <n v="30"/>
    <n v="0"/>
    <n v="2649"/>
    <n v="580.79324999999994"/>
    <n v="0"/>
    <n v="0"/>
    <n v="0"/>
    <n v="0"/>
    <n v="0"/>
    <n v="0"/>
    <n v="0"/>
    <n v="0"/>
    <n v="0"/>
    <n v="0"/>
    <n v="0"/>
    <n v="0"/>
    <n v="26.5"/>
    <n v="0"/>
    <n v="0"/>
    <n v="0"/>
    <n v="0"/>
    <n v="5.9346750000000004"/>
    <n v="0"/>
    <n v="0"/>
  </r>
  <r>
    <d v="2020-06-01T00:00:00"/>
    <x v="2"/>
    <s v="P"/>
    <s v="Active"/>
    <n v="142"/>
    <x v="141"/>
    <s v="N"/>
    <x v="5"/>
    <n v="1093"/>
    <x v="0"/>
    <s v="Niederl. 3"/>
    <n v="1"/>
    <s v="Department"/>
    <s v="Supervisor"/>
    <s v="Non-Mgm."/>
    <s v="ang."/>
    <s v="M"/>
    <d v="2006-05-08T00:00:00"/>
    <m/>
    <s v=""/>
    <n v="13"/>
    <d v="1963-06-14T00:00:00"/>
    <n v="56"/>
    <s v="N"/>
    <n v="30"/>
    <n v="2.5"/>
    <n v="39"/>
    <x v="0"/>
    <n v="1"/>
    <n v="30"/>
    <n v="0"/>
    <n v="2650"/>
    <n v="581.01250000000005"/>
    <n v="0"/>
    <n v="0"/>
    <n v="0"/>
    <n v="0"/>
    <n v="0"/>
    <n v="0"/>
    <n v="0"/>
    <n v="0"/>
    <n v="0"/>
    <n v="0"/>
    <n v="0"/>
    <n v="0"/>
    <n v="26.5"/>
    <n v="0"/>
    <n v="0"/>
    <n v="0"/>
    <n v="0"/>
    <n v="5.9346750000000004"/>
    <n v="0"/>
    <n v="0"/>
  </r>
  <r>
    <d v="2020-06-01T00:00:00"/>
    <x v="2"/>
    <s v="P"/>
    <s v="Active"/>
    <n v="143"/>
    <x v="142"/>
    <s v="N"/>
    <x v="31"/>
    <n v="1040"/>
    <x v="4"/>
    <s v="Niederl. 6"/>
    <n v="1"/>
    <s v="Department"/>
    <s v="Supervisor"/>
    <s v="Non-Mgm."/>
    <s v="ang."/>
    <s v="M"/>
    <d v="2006-11-01T00:00:00"/>
    <m/>
    <s v=""/>
    <n v="13"/>
    <d v="1982-06-01T00:00:00"/>
    <n v="37"/>
    <s v="J"/>
    <n v="30"/>
    <n v="2.5"/>
    <n v="39"/>
    <x v="0"/>
    <n v="1"/>
    <n v="30"/>
    <n v="0"/>
    <n v="2651"/>
    <n v="581.23175000000003"/>
    <n v="0"/>
    <n v="0"/>
    <n v="60"/>
    <n v="0"/>
    <n v="807.91"/>
    <n v="0"/>
    <n v="0"/>
    <n v="0"/>
    <n v="0"/>
    <n v="0"/>
    <n v="152.94230769230771"/>
    <n v="121.50416666666668"/>
    <n v="26.5"/>
    <n v="0"/>
    <n v="0"/>
    <n v="0"/>
    <n v="0"/>
    <n v="261.76540743269231"/>
    <n v="101.08"/>
    <n v="0"/>
  </r>
  <r>
    <d v="2020-06-01T00:00:00"/>
    <x v="2"/>
    <s v="P"/>
    <s v="Active"/>
    <n v="144"/>
    <x v="143"/>
    <s v="N"/>
    <x v="31"/>
    <n v="1052"/>
    <x v="3"/>
    <s v="Niederl. 8"/>
    <n v="1"/>
    <s v="Department"/>
    <s v="Supervisor"/>
    <s v="Non-Mgm."/>
    <s v="ang."/>
    <s v="M"/>
    <d v="2007-01-01T00:00:00"/>
    <m/>
    <s v=""/>
    <n v="13"/>
    <d v="1973-11-14T00:00:00"/>
    <n v="46"/>
    <s v="J"/>
    <n v="30"/>
    <n v="2.5"/>
    <n v="39"/>
    <x v="0"/>
    <n v="1"/>
    <n v="30"/>
    <n v="0"/>
    <n v="2652"/>
    <n v="581.45100000000002"/>
    <n v="0"/>
    <n v="0"/>
    <n v="30"/>
    <n v="0"/>
    <n v="0"/>
    <n v="0"/>
    <n v="0"/>
    <n v="0"/>
    <n v="0"/>
    <n v="0"/>
    <n v="153"/>
    <n v="121.55000000000001"/>
    <n v="26.5"/>
    <n v="0"/>
    <n v="0"/>
    <n v="0"/>
    <n v="0"/>
    <n v="74.138647500000005"/>
    <n v="99.18"/>
    <n v="0"/>
  </r>
  <r>
    <d v="2020-06-01T00:00:00"/>
    <x v="2"/>
    <s v="P"/>
    <s v="Active"/>
    <n v="145"/>
    <x v="144"/>
    <s v="N"/>
    <x v="36"/>
    <n v="1054"/>
    <x v="8"/>
    <s v="Niederl. 2"/>
    <n v="1"/>
    <s v="Department"/>
    <s v="Supervisor"/>
    <s v="Non-Mgm."/>
    <s v="ang."/>
    <s v="M"/>
    <d v="2007-02-01T00:00:00"/>
    <m/>
    <s v=""/>
    <n v="12"/>
    <d v="1961-12-07T00:00:00"/>
    <n v="58"/>
    <s v="N"/>
    <n v="30"/>
    <n v="2.5"/>
    <n v="39"/>
    <x v="0"/>
    <n v="1"/>
    <n v="30"/>
    <n v="0"/>
    <n v="2653"/>
    <n v="581.67025000000001"/>
    <n v="0"/>
    <n v="0"/>
    <n v="0"/>
    <n v="0"/>
    <n v="0"/>
    <n v="0"/>
    <n v="0"/>
    <n v="0"/>
    <n v="0"/>
    <n v="0"/>
    <n v="0"/>
    <n v="0"/>
    <n v="26.5"/>
    <n v="0"/>
    <n v="0"/>
    <n v="0"/>
    <n v="0"/>
    <n v="5.9346750000000004"/>
    <n v="0"/>
    <n v="0"/>
  </r>
  <r>
    <d v="2020-06-01T00:00:00"/>
    <x v="2"/>
    <s v="P"/>
    <s v="Active"/>
    <n v="146"/>
    <x v="145"/>
    <s v="N"/>
    <x v="22"/>
    <n v="1047"/>
    <x v="9"/>
    <s v="Niederl. 4"/>
    <n v="1"/>
    <s v="Department"/>
    <s v="Supervisor"/>
    <s v="Non-Mgm."/>
    <s v="ang."/>
    <s v="M"/>
    <d v="2007-02-01T00:00:00"/>
    <m/>
    <s v=""/>
    <n v="12"/>
    <d v="1968-11-22T00:00:00"/>
    <n v="51"/>
    <s v="J"/>
    <n v="30"/>
    <n v="2.5"/>
    <n v="39"/>
    <x v="0"/>
    <n v="1"/>
    <n v="30"/>
    <n v="0"/>
    <n v="2654"/>
    <n v="581.8895"/>
    <n v="0"/>
    <n v="0"/>
    <n v="0"/>
    <n v="0"/>
    <n v="0"/>
    <n v="0"/>
    <n v="0"/>
    <n v="0"/>
    <n v="0"/>
    <n v="0"/>
    <n v="153.11538461538461"/>
    <n v="121.64166666666667"/>
    <n v="26.5"/>
    <n v="0"/>
    <n v="0"/>
    <n v="0"/>
    <n v="0"/>
    <n v="67.466516634615388"/>
    <n v="0"/>
    <n v="0"/>
  </r>
  <r>
    <d v="2020-06-01T00:00:00"/>
    <x v="2"/>
    <s v="P"/>
    <s v="Active"/>
    <n v="147"/>
    <x v="146"/>
    <s v="N"/>
    <x v="16"/>
    <n v="1049"/>
    <x v="3"/>
    <s v="Niederl. 8"/>
    <n v="1"/>
    <s v="Department"/>
    <s v="Supervisor"/>
    <s v="Manager"/>
    <s v="ang."/>
    <s v="M"/>
    <d v="2007-04-01T00:00:00"/>
    <m/>
    <s v=""/>
    <n v="12"/>
    <d v="1975-02-01T00:00:00"/>
    <n v="44"/>
    <s v="N"/>
    <n v="30"/>
    <n v="2.5"/>
    <n v="39"/>
    <x v="0"/>
    <n v="1"/>
    <n v="30"/>
    <n v="0"/>
    <n v="2655"/>
    <n v="582.1087500000001"/>
    <n v="0"/>
    <n v="0"/>
    <n v="30"/>
    <n v="0"/>
    <n v="0"/>
    <n v="0"/>
    <n v="0"/>
    <n v="0"/>
    <n v="0"/>
    <n v="0"/>
    <n v="0"/>
    <n v="0"/>
    <n v="26.5"/>
    <n v="0"/>
    <n v="0"/>
    <n v="0"/>
    <n v="0"/>
    <n v="12.653175000000001"/>
    <n v="77.900000000000006"/>
    <n v="0"/>
  </r>
  <r>
    <d v="2020-06-01T00:00:00"/>
    <x v="2"/>
    <s v="P"/>
    <s v="Active"/>
    <n v="148"/>
    <x v="147"/>
    <s v="N"/>
    <x v="30"/>
    <n v="1071"/>
    <x v="0"/>
    <s v="Niederl. 3"/>
    <n v="1"/>
    <s v="Department"/>
    <s v="Supervisor"/>
    <s v="Non-Mgm."/>
    <s v="ang."/>
    <s v="M"/>
    <d v="2007-07-01T00:00:00"/>
    <m/>
    <s v=""/>
    <n v="12"/>
    <d v="1972-08-08T00:00:00"/>
    <n v="47"/>
    <s v="N"/>
    <n v="30"/>
    <n v="2.5"/>
    <n v="39"/>
    <x v="0"/>
    <n v="1"/>
    <n v="30"/>
    <n v="0"/>
    <n v="2656"/>
    <n v="582.32799999999997"/>
    <n v="0"/>
    <n v="0"/>
    <n v="0"/>
    <n v="0"/>
    <n v="0"/>
    <n v="0"/>
    <n v="0"/>
    <n v="0"/>
    <n v="0"/>
    <n v="0"/>
    <n v="0"/>
    <n v="0"/>
    <n v="26.5"/>
    <n v="0"/>
    <n v="0"/>
    <n v="0"/>
    <n v="0"/>
    <n v="5.9346750000000004"/>
    <n v="0"/>
    <n v="0"/>
  </r>
  <r>
    <d v="2020-06-01T00:00:00"/>
    <x v="2"/>
    <s v="P"/>
    <s v="Active"/>
    <n v="149"/>
    <x v="148"/>
    <s v="N"/>
    <x v="17"/>
    <n v="1088"/>
    <x v="0"/>
    <s v="Niederl. 3"/>
    <n v="1"/>
    <s v="Department"/>
    <s v="Supervisor"/>
    <s v="Non-Mgm."/>
    <s v="ang."/>
    <s v="W"/>
    <d v="2007-07-01T00:00:00"/>
    <m/>
    <s v=""/>
    <n v="12"/>
    <d v="1960-04-17T00:00:00"/>
    <n v="59"/>
    <s v="N"/>
    <n v="30"/>
    <n v="2.5"/>
    <n v="39"/>
    <x v="0"/>
    <n v="1"/>
    <n v="30"/>
    <n v="0"/>
    <n v="2657"/>
    <n v="582.54725000000008"/>
    <n v="0"/>
    <n v="0"/>
    <n v="0"/>
    <n v="0"/>
    <n v="0"/>
    <n v="0"/>
    <n v="0"/>
    <n v="0"/>
    <n v="0"/>
    <n v="0"/>
    <n v="0"/>
    <n v="0"/>
    <n v="26.5"/>
    <n v="0"/>
    <n v="0"/>
    <n v="0"/>
    <n v="0"/>
    <n v="5.9346750000000004"/>
    <n v="0"/>
    <n v="0"/>
  </r>
  <r>
    <d v="2020-06-01T00:00:00"/>
    <x v="2"/>
    <s v="P"/>
    <s v="Active"/>
    <n v="150"/>
    <x v="149"/>
    <s v="N"/>
    <x v="36"/>
    <n v="1054"/>
    <x v="8"/>
    <s v="Niederl. 2"/>
    <n v="1"/>
    <s v="Department"/>
    <s v="Supervisor"/>
    <s v="Non-Mgm."/>
    <s v="ang."/>
    <s v="M"/>
    <d v="2007-09-01T00:00:00"/>
    <m/>
    <s v=""/>
    <n v="12"/>
    <d v="1956-12-27T00:00:00"/>
    <n v="63"/>
    <s v="N"/>
    <n v="30"/>
    <n v="2.5"/>
    <n v="39"/>
    <x v="0"/>
    <n v="1"/>
    <n v="30"/>
    <n v="0"/>
    <n v="2658"/>
    <n v="582.76649999999995"/>
    <n v="0"/>
    <n v="0"/>
    <n v="0"/>
    <n v="0"/>
    <n v="0"/>
    <n v="0"/>
    <n v="0"/>
    <n v="0"/>
    <n v="0"/>
    <n v="0"/>
    <n v="0"/>
    <n v="0"/>
    <n v="26.5"/>
    <n v="0"/>
    <n v="0"/>
    <n v="0"/>
    <n v="0"/>
    <n v="5.9346750000000004"/>
    <n v="0"/>
    <n v="0"/>
  </r>
  <r>
    <d v="2020-06-01T00:00:00"/>
    <x v="2"/>
    <s v="P"/>
    <s v="Active"/>
    <n v="151"/>
    <x v="150"/>
    <s v="N"/>
    <x v="34"/>
    <n v="1095"/>
    <x v="0"/>
    <s v="Niederl. 3"/>
    <n v="1"/>
    <s v="Department"/>
    <s v="Supervisor"/>
    <s v="Non-Mgm."/>
    <s v="ang."/>
    <s v="M"/>
    <d v="2007-09-01T00:00:00"/>
    <m/>
    <s v=""/>
    <n v="12"/>
    <d v="1966-09-24T00:00:00"/>
    <n v="53"/>
    <s v="N"/>
    <n v="30"/>
    <n v="2.5"/>
    <n v="39"/>
    <x v="0"/>
    <n v="1"/>
    <n v="30"/>
    <n v="0"/>
    <n v="2659"/>
    <n v="582.98575000000005"/>
    <n v="0"/>
    <n v="0"/>
    <n v="0"/>
    <n v="0"/>
    <n v="0"/>
    <n v="0"/>
    <n v="0"/>
    <n v="0"/>
    <n v="0"/>
    <n v="0"/>
    <n v="0"/>
    <n v="0"/>
    <n v="26.5"/>
    <n v="0"/>
    <n v="0"/>
    <n v="0"/>
    <n v="0"/>
    <n v="5.9346750000000004"/>
    <n v="0"/>
    <n v="0"/>
  </r>
  <r>
    <d v="2020-06-01T00:00:00"/>
    <x v="2"/>
    <s v="P"/>
    <s v="Active"/>
    <n v="152"/>
    <x v="151"/>
    <s v="Y"/>
    <x v="15"/>
    <n v="1057"/>
    <x v="2"/>
    <s v="Niederl. 7"/>
    <n v="0.5"/>
    <s v="Department"/>
    <s v="Supervisor"/>
    <s v="Non-Mgm."/>
    <s v="ang."/>
    <s v="M"/>
    <d v="2007-09-01T00:00:00"/>
    <m/>
    <s v=""/>
    <n v="12"/>
    <d v="1986-09-20T00:00:00"/>
    <n v="33"/>
    <s v="J"/>
    <n v="30"/>
    <n v="2.5"/>
    <n v="39"/>
    <x v="0"/>
    <n v="0.5"/>
    <n v="30"/>
    <n v="0"/>
    <n v="2660"/>
    <n v="583.20500000000004"/>
    <n v="0"/>
    <n v="0"/>
    <n v="0"/>
    <n v="0"/>
    <n v="0"/>
    <n v="0"/>
    <n v="0"/>
    <n v="0"/>
    <n v="0"/>
    <n v="0"/>
    <n v="153.46153846153845"/>
    <n v="121.91666666666667"/>
    <n v="13.25"/>
    <n v="0"/>
    <n v="0"/>
    <n v="0"/>
    <n v="0"/>
    <n v="64.638286538461543"/>
    <n v="52.359249999999996"/>
    <n v="0"/>
  </r>
  <r>
    <d v="2020-06-01T00:00:00"/>
    <x v="2"/>
    <s v="P"/>
    <s v="Active"/>
    <n v="152"/>
    <x v="151"/>
    <s v="Y"/>
    <x v="15"/>
    <n v="1050"/>
    <x v="3"/>
    <s v="Niederl. 8"/>
    <n v="0.5"/>
    <s v="Department"/>
    <s v="Supervisor"/>
    <s v="Non-Mgm."/>
    <s v="ang."/>
    <s v="M"/>
    <d v="2007-09-01T00:00:00"/>
    <m/>
    <s v=""/>
    <n v="12"/>
    <d v="1986-09-20T00:00:00"/>
    <n v="33"/>
    <s v="J"/>
    <n v="30"/>
    <n v="2.5"/>
    <n v="39"/>
    <x v="0"/>
    <n v="0.5"/>
    <n v="30"/>
    <n v="0"/>
    <n v="2661"/>
    <n v="583.42425000000003"/>
    <n v="0"/>
    <n v="0"/>
    <n v="0"/>
    <n v="0"/>
    <n v="0"/>
    <n v="0"/>
    <n v="0"/>
    <n v="0"/>
    <n v="0"/>
    <n v="0"/>
    <n v="153.51923076923077"/>
    <n v="121.96250000000001"/>
    <n v="13.25"/>
    <n v="0"/>
    <n v="0"/>
    <n v="0"/>
    <n v="0"/>
    <n v="64.661471105769238"/>
    <n v="52.359249999999996"/>
    <n v="0"/>
  </r>
  <r>
    <d v="2020-06-01T00:00:00"/>
    <x v="2"/>
    <s v="P"/>
    <s v="Active"/>
    <n v="153"/>
    <x v="152"/>
    <s v="N"/>
    <x v="5"/>
    <n v="1093"/>
    <x v="0"/>
    <s v="Niederl. 3"/>
    <n v="1"/>
    <s v="Department"/>
    <s v="Supervisor"/>
    <s v="Manager"/>
    <s v="ang."/>
    <s v="W"/>
    <d v="2007-09-01T00:00:00"/>
    <m/>
    <s v=""/>
    <n v="12"/>
    <d v="1987-08-05T00:00:00"/>
    <n v="32"/>
    <s v="N"/>
    <n v="30"/>
    <n v="2.5"/>
    <n v="39"/>
    <x v="0"/>
    <n v="1"/>
    <n v="30"/>
    <n v="0"/>
    <n v="2662"/>
    <n v="583.64350000000002"/>
    <n v="0"/>
    <n v="0"/>
    <n v="0"/>
    <n v="0"/>
    <n v="0"/>
    <n v="0"/>
    <n v="0"/>
    <n v="0"/>
    <n v="0"/>
    <n v="0"/>
    <n v="0"/>
    <n v="0"/>
    <n v="26.5"/>
    <n v="0"/>
    <n v="0"/>
    <n v="0"/>
    <n v="0"/>
    <n v="5.9346750000000004"/>
    <n v="0"/>
    <n v="0"/>
  </r>
  <r>
    <d v="2020-06-01T00:00:00"/>
    <x v="2"/>
    <s v="P"/>
    <s v="Active"/>
    <n v="154"/>
    <x v="153"/>
    <s v="N"/>
    <x v="13"/>
    <n v="1055"/>
    <x v="2"/>
    <s v="Niederl. 7"/>
    <n v="1"/>
    <s v="Department"/>
    <s v="Supervisor"/>
    <s v="Non-Mgm."/>
    <s v="ang."/>
    <s v="W"/>
    <d v="2007-10-01T00:00:00"/>
    <m/>
    <s v=""/>
    <n v="12"/>
    <d v="1962-08-13T00:00:00"/>
    <n v="57"/>
    <s v="J"/>
    <n v="24"/>
    <n v="2"/>
    <n v="20"/>
    <x v="0"/>
    <n v="0.51282051282051277"/>
    <n v="30"/>
    <n v="0"/>
    <n v="2663"/>
    <n v="583.86275000000001"/>
    <n v="0"/>
    <n v="0"/>
    <n v="0"/>
    <n v="0"/>
    <n v="0"/>
    <n v="0"/>
    <n v="0"/>
    <n v="0"/>
    <n v="0"/>
    <n v="0"/>
    <n v="239.67"/>
    <n v="122.05416666666667"/>
    <n v="26.5"/>
    <n v="0"/>
    <n v="0"/>
    <n v="0"/>
    <n v="0"/>
    <n v="86.942802125"/>
    <n v="0"/>
    <n v="0"/>
  </r>
  <r>
    <d v="2020-06-01T00:00:00"/>
    <x v="2"/>
    <s v="P"/>
    <s v="Active"/>
    <n v="155"/>
    <x v="154"/>
    <s v="N"/>
    <x v="24"/>
    <n v="1081"/>
    <x v="0"/>
    <s v="Niederl. 3"/>
    <n v="1"/>
    <s v="Department"/>
    <s v="Supervisor"/>
    <s v="Director"/>
    <s v="ang."/>
    <s v="M"/>
    <d v="2007-08-28T00:00:00"/>
    <m/>
    <s v=""/>
    <n v="12"/>
    <d v="1966-11-21T00:00:00"/>
    <n v="53"/>
    <s v="N"/>
    <n v="30"/>
    <n v="2.5"/>
    <n v="39"/>
    <x v="0"/>
    <n v="1"/>
    <n v="30"/>
    <n v="0"/>
    <n v="2664"/>
    <n v="584.08200000000011"/>
    <n v="0"/>
    <n v="0"/>
    <n v="0"/>
    <n v="0"/>
    <n v="0"/>
    <n v="0"/>
    <n v="0"/>
    <n v="0"/>
    <n v="0"/>
    <n v="0"/>
    <n v="0"/>
    <n v="0"/>
    <n v="26.5"/>
    <n v="0"/>
    <n v="0"/>
    <n v="0"/>
    <n v="0"/>
    <n v="5.9346750000000004"/>
    <n v="219.07760000000002"/>
    <n v="0"/>
  </r>
  <r>
    <d v="2020-06-01T00:00:00"/>
    <x v="2"/>
    <s v="P"/>
    <s v="Active"/>
    <n v="156"/>
    <x v="155"/>
    <s v="N"/>
    <x v="29"/>
    <n v="1079"/>
    <x v="0"/>
    <s v="Niederl. 3"/>
    <n v="1"/>
    <s v="Department"/>
    <s v="Supervisor"/>
    <s v="Manager"/>
    <s v="ang."/>
    <s v="M"/>
    <d v="2008-01-01T00:00:00"/>
    <m/>
    <s v=""/>
    <n v="12"/>
    <d v="1969-07-09T00:00:00"/>
    <n v="50"/>
    <s v="N"/>
    <n v="24"/>
    <n v="2"/>
    <n v="34"/>
    <x v="0"/>
    <n v="0.87179487179487181"/>
    <n v="30"/>
    <n v="0"/>
    <n v="2665"/>
    <n v="584.30124999999998"/>
    <n v="0"/>
    <n v="0"/>
    <n v="0"/>
    <n v="0"/>
    <n v="0"/>
    <n v="0"/>
    <n v="0"/>
    <n v="0"/>
    <n v="0"/>
    <n v="0"/>
    <n v="0"/>
    <n v="0"/>
    <n v="26.5"/>
    <n v="0"/>
    <n v="0"/>
    <n v="0"/>
    <n v="0"/>
    <n v="5.9346750000000004"/>
    <n v="0"/>
    <n v="0"/>
  </r>
  <r>
    <d v="2020-06-01T00:00:00"/>
    <x v="2"/>
    <s v="P"/>
    <s v="Active"/>
    <n v="157"/>
    <x v="156"/>
    <s v="N"/>
    <x v="31"/>
    <n v="1034"/>
    <x v="5"/>
    <s v="Niederl. 5"/>
    <n v="1"/>
    <s v="Department"/>
    <s v="Supervisor"/>
    <s v="Non-Mgm."/>
    <s v="ang."/>
    <s v="M"/>
    <d v="2008-01-01T00:00:00"/>
    <m/>
    <s v=""/>
    <n v="12"/>
    <d v="1975-06-15T00:00:00"/>
    <n v="44"/>
    <s v="N"/>
    <n v="30"/>
    <n v="2.5"/>
    <n v="39"/>
    <x v="0"/>
    <n v="1"/>
    <n v="30"/>
    <n v="0"/>
    <n v="2666"/>
    <n v="584.52050000000008"/>
    <n v="0"/>
    <n v="0"/>
    <n v="0"/>
    <n v="0"/>
    <n v="0"/>
    <n v="0"/>
    <n v="0"/>
    <n v="0"/>
    <n v="0"/>
    <n v="0"/>
    <n v="0"/>
    <n v="0"/>
    <n v="26.5"/>
    <n v="0"/>
    <n v="0"/>
    <n v="0"/>
    <n v="0"/>
    <n v="5.9346750000000004"/>
    <n v="108.51280000000001"/>
    <n v="0"/>
  </r>
  <r>
    <d v="2020-06-01T00:00:00"/>
    <x v="2"/>
    <s v="P"/>
    <s v="Active"/>
    <n v="158"/>
    <x v="157"/>
    <s v="N"/>
    <x v="44"/>
    <n v="1084"/>
    <x v="0"/>
    <s v="Niederl. 3"/>
    <n v="1"/>
    <s v="Department"/>
    <s v="Supervisor"/>
    <s v="Manager"/>
    <s v="ang."/>
    <s v="M"/>
    <d v="2008-02-01T00:00:00"/>
    <m/>
    <s v=""/>
    <n v="11"/>
    <d v="1981-10-06T00:00:00"/>
    <n v="38"/>
    <s v="N"/>
    <n v="30"/>
    <n v="2.5"/>
    <n v="39"/>
    <x v="0"/>
    <n v="1"/>
    <n v="30"/>
    <n v="0"/>
    <n v="2667"/>
    <n v="584.73974999999996"/>
    <n v="0"/>
    <n v="0"/>
    <n v="0"/>
    <n v="0"/>
    <n v="0"/>
    <n v="0"/>
    <n v="0"/>
    <n v="0"/>
    <n v="0"/>
    <n v="0"/>
    <n v="0"/>
    <n v="0"/>
    <n v="26.5"/>
    <n v="0"/>
    <n v="0"/>
    <n v="0"/>
    <n v="0"/>
    <n v="5.9346750000000004"/>
    <n v="0"/>
    <n v="0"/>
  </r>
  <r>
    <d v="2020-06-01T00:00:00"/>
    <x v="2"/>
    <s v="P"/>
    <s v="Active"/>
    <n v="159"/>
    <x v="158"/>
    <s v="N"/>
    <x v="36"/>
    <n v="1054"/>
    <x v="8"/>
    <s v="Niederl. 2"/>
    <n v="1"/>
    <s v="Department"/>
    <s v="Supervisor"/>
    <s v="Manager"/>
    <s v="ang."/>
    <s v="M"/>
    <d v="2008-03-01T00:00:00"/>
    <m/>
    <s v=""/>
    <n v="11"/>
    <d v="1982-01-09T00:00:00"/>
    <n v="38"/>
    <s v="N"/>
    <n v="30"/>
    <n v="2.5"/>
    <n v="39"/>
    <x v="0"/>
    <n v="1"/>
    <n v="30"/>
    <n v="0"/>
    <n v="2668"/>
    <n v="584.95900000000006"/>
    <n v="0"/>
    <n v="0"/>
    <n v="0"/>
    <n v="0"/>
    <n v="0"/>
    <n v="0"/>
    <n v="0"/>
    <n v="0"/>
    <n v="0"/>
    <n v="0"/>
    <n v="0"/>
    <n v="0"/>
    <n v="26.5"/>
    <n v="0"/>
    <n v="0"/>
    <n v="0"/>
    <n v="0"/>
    <n v="5.9346750000000004"/>
    <n v="0"/>
    <n v="0"/>
  </r>
  <r>
    <d v="2020-06-01T00:00:00"/>
    <x v="2"/>
    <s v="P"/>
    <s v="Active"/>
    <n v="160"/>
    <x v="159"/>
    <s v="N"/>
    <x v="42"/>
    <n v="1076"/>
    <x v="0"/>
    <s v="Niederl. 3"/>
    <n v="1"/>
    <s v="Department"/>
    <s v="Supervisor"/>
    <s v="Non-Mgm."/>
    <s v="ang."/>
    <s v="M"/>
    <d v="2008-04-01T00:00:00"/>
    <m/>
    <s v=""/>
    <n v="11"/>
    <d v="1968-11-01T00:00:00"/>
    <n v="51"/>
    <s v="N"/>
    <n v="30"/>
    <n v="2.5"/>
    <n v="39"/>
    <x v="0"/>
    <n v="1"/>
    <n v="30"/>
    <n v="0"/>
    <n v="2669"/>
    <n v="585.17825000000005"/>
    <n v="0"/>
    <n v="0"/>
    <n v="0"/>
    <n v="0"/>
    <n v="0"/>
    <n v="0"/>
    <n v="0"/>
    <n v="0"/>
    <n v="0"/>
    <n v="0"/>
    <n v="0"/>
    <n v="0"/>
    <n v="26.5"/>
    <n v="0"/>
    <n v="0"/>
    <n v="0"/>
    <n v="0"/>
    <n v="5.9346750000000004"/>
    <n v="0"/>
    <n v="0"/>
  </r>
  <r>
    <d v="2020-06-01T00:00:00"/>
    <x v="2"/>
    <s v="P"/>
    <s v="Active"/>
    <n v="161"/>
    <x v="160"/>
    <s v="N"/>
    <x v="45"/>
    <n v="1094"/>
    <x v="0"/>
    <s v="Niederl. 3"/>
    <n v="1"/>
    <s v="Department"/>
    <s v="Supervisor"/>
    <s v="Director"/>
    <s v="ang."/>
    <s v="M"/>
    <d v="2008-04-01T00:00:00"/>
    <m/>
    <s v=""/>
    <n v="11"/>
    <d v="1973-08-25T00:00:00"/>
    <n v="46"/>
    <s v="N"/>
    <n v="30"/>
    <n v="2.5"/>
    <n v="39"/>
    <x v="0"/>
    <n v="1"/>
    <n v="30"/>
    <n v="0"/>
    <n v="2670"/>
    <n v="585.39750000000004"/>
    <n v="0"/>
    <n v="0"/>
    <n v="0"/>
    <n v="0"/>
    <n v="0"/>
    <n v="0"/>
    <n v="0"/>
    <n v="0"/>
    <n v="0"/>
    <n v="0"/>
    <n v="0"/>
    <n v="0"/>
    <n v="26.5"/>
    <n v="0"/>
    <n v="0"/>
    <n v="0"/>
    <n v="0"/>
    <n v="5.9346750000000004"/>
    <n v="293.4778"/>
    <n v="0"/>
  </r>
  <r>
    <d v="2020-06-01T00:00:00"/>
    <x v="2"/>
    <s v="P"/>
    <s v="Active"/>
    <n v="162"/>
    <x v="161"/>
    <s v="N"/>
    <x v="41"/>
    <n v="1006"/>
    <x v="1"/>
    <s v="Niederl. 1"/>
    <n v="1"/>
    <s v="Department"/>
    <s v="Supervisor"/>
    <s v="Non-Mgm."/>
    <s v="ang."/>
    <s v="M"/>
    <d v="2008-04-01T00:00:00"/>
    <m/>
    <s v=""/>
    <n v="11"/>
    <d v="1963-09-13T00:00:00"/>
    <n v="56"/>
    <s v="N"/>
    <n v="30"/>
    <n v="2.5"/>
    <n v="39"/>
    <x v="0"/>
    <n v="1"/>
    <n v="30"/>
    <n v="0"/>
    <n v="2671"/>
    <n v="585.61675000000002"/>
    <n v="0"/>
    <n v="0"/>
    <n v="0"/>
    <n v="0"/>
    <n v="0"/>
    <n v="0"/>
    <n v="0"/>
    <n v="0"/>
    <n v="0"/>
    <n v="0"/>
    <n v="0"/>
    <n v="0"/>
    <n v="26.5"/>
    <n v="0"/>
    <n v="0"/>
    <n v="0"/>
    <n v="0"/>
    <n v="5.9346750000000004"/>
    <n v="0"/>
    <n v="0"/>
  </r>
  <r>
    <d v="2020-06-01T00:00:00"/>
    <x v="2"/>
    <s v="P"/>
    <s v="Active"/>
    <n v="163"/>
    <x v="162"/>
    <s v="N"/>
    <x v="22"/>
    <n v="1053"/>
    <x v="3"/>
    <s v="Niederl. 8"/>
    <n v="1"/>
    <s v="Department"/>
    <s v="Supervisor"/>
    <s v="Non-Mgm."/>
    <s v="ang."/>
    <s v="M"/>
    <d v="2008-05-01T00:00:00"/>
    <m/>
    <s v=""/>
    <n v="11"/>
    <d v="1971-09-02T00:00:00"/>
    <n v="48"/>
    <s v="J"/>
    <n v="30"/>
    <n v="2.5"/>
    <n v="39"/>
    <x v="0"/>
    <n v="1"/>
    <n v="30"/>
    <n v="0"/>
    <n v="2672"/>
    <n v="585.83600000000001"/>
    <n v="0"/>
    <n v="0"/>
    <n v="0"/>
    <n v="0"/>
    <n v="0"/>
    <n v="0"/>
    <n v="0"/>
    <n v="0"/>
    <n v="0"/>
    <n v="0"/>
    <n v="154.15384615384616"/>
    <n v="122.46666666666667"/>
    <n v="26.5"/>
    <n v="0"/>
    <n v="0"/>
    <n v="0"/>
    <n v="0"/>
    <n v="67.88383884615385"/>
    <n v="0"/>
    <n v="0"/>
  </r>
  <r>
    <d v="2020-06-01T00:00:00"/>
    <x v="2"/>
    <s v="P"/>
    <s v="Active"/>
    <n v="164"/>
    <x v="163"/>
    <s v="N"/>
    <x v="37"/>
    <n v="1005"/>
    <x v="1"/>
    <s v="Niederl. 1"/>
    <n v="1"/>
    <s v="Department"/>
    <s v="Supervisor"/>
    <s v="Non-Mgm."/>
    <s v="ang."/>
    <s v="W"/>
    <d v="2008-07-01T00:00:00"/>
    <m/>
    <s v=""/>
    <n v="11"/>
    <d v="1975-04-04T00:00:00"/>
    <n v="44"/>
    <s v="N"/>
    <n v="24"/>
    <n v="2"/>
    <n v="32"/>
    <x v="0"/>
    <n v="0.82051282051282048"/>
    <n v="30"/>
    <n v="0"/>
    <n v="2673"/>
    <n v="586.05525000000011"/>
    <n v="0"/>
    <n v="0"/>
    <n v="0"/>
    <n v="0"/>
    <n v="0"/>
    <n v="0"/>
    <n v="0"/>
    <n v="0"/>
    <n v="0"/>
    <n v="0"/>
    <n v="0"/>
    <n v="0"/>
    <n v="26.5"/>
    <n v="0"/>
    <n v="0"/>
    <n v="0"/>
    <n v="0"/>
    <n v="5.9346750000000004"/>
    <n v="0"/>
    <n v="0"/>
  </r>
  <r>
    <d v="2020-06-01T00:00:00"/>
    <x v="2"/>
    <s v="P"/>
    <s v="Active"/>
    <n v="165"/>
    <x v="164"/>
    <s v="N"/>
    <x v="42"/>
    <n v="1076"/>
    <x v="0"/>
    <s v="Niederl. 3"/>
    <n v="1"/>
    <s v="Department"/>
    <s v="Supervisor"/>
    <s v="Non-Mgm."/>
    <s v="ang."/>
    <s v="M"/>
    <d v="2013-01-01T00:00:00"/>
    <m/>
    <s v=""/>
    <n v="7"/>
    <d v="1977-09-26T00:00:00"/>
    <n v="42"/>
    <s v="N"/>
    <n v="30"/>
    <n v="2.5"/>
    <n v="39"/>
    <x v="0"/>
    <n v="1"/>
    <n v="30"/>
    <n v="0"/>
    <n v="2674"/>
    <n v="586.27449999999999"/>
    <n v="0"/>
    <n v="0"/>
    <n v="60"/>
    <n v="0"/>
    <n v="0"/>
    <n v="0"/>
    <n v="0"/>
    <n v="0"/>
    <n v="0"/>
    <n v="0"/>
    <n v="0"/>
    <n v="0"/>
    <n v="26.5"/>
    <n v="0"/>
    <n v="0"/>
    <n v="0"/>
    <n v="0"/>
    <n v="19.371675"/>
    <n v="133"/>
    <n v="0"/>
  </r>
  <r>
    <d v="2020-06-01T00:00:00"/>
    <x v="2"/>
    <s v="P"/>
    <s v="Active"/>
    <n v="166"/>
    <x v="165"/>
    <s v="N"/>
    <x v="22"/>
    <n v="1060"/>
    <x v="2"/>
    <s v="Niederl. 7"/>
    <n v="1"/>
    <s v="Department"/>
    <s v="Supervisor"/>
    <s v="Non-Mgm."/>
    <s v="ang."/>
    <s v="M"/>
    <d v="2008-07-01T00:00:00"/>
    <m/>
    <s v=""/>
    <n v="11"/>
    <d v="1983-08-24T00:00:00"/>
    <n v="36"/>
    <s v="J"/>
    <n v="30"/>
    <n v="2.5"/>
    <n v="39"/>
    <x v="0"/>
    <n v="1"/>
    <n v="30"/>
    <n v="0"/>
    <n v="2675"/>
    <n v="586.49375000000009"/>
    <n v="0"/>
    <n v="0"/>
    <n v="0"/>
    <n v="0"/>
    <n v="0"/>
    <n v="0"/>
    <n v="0"/>
    <n v="0"/>
    <n v="0"/>
    <n v="0"/>
    <n v="154.32692307692307"/>
    <n v="122.60416666666667"/>
    <n v="26.5"/>
    <n v="0"/>
    <n v="0"/>
    <n v="0"/>
    <n v="0"/>
    <n v="67.95339254807692"/>
    <n v="0"/>
    <n v="0"/>
  </r>
  <r>
    <d v="2020-06-01T00:00:00"/>
    <x v="2"/>
    <s v="P"/>
    <s v="Active"/>
    <n v="167"/>
    <x v="166"/>
    <s v="N"/>
    <x v="16"/>
    <n v="1025"/>
    <x v="6"/>
    <s v="Niederl. 10"/>
    <n v="1"/>
    <s v="Department"/>
    <s v="Supervisor"/>
    <s v="Manager"/>
    <s v="ang."/>
    <s v="M"/>
    <d v="2008-07-01T00:00:00"/>
    <m/>
    <s v=""/>
    <n v="11"/>
    <d v="1973-01-08T00:00:00"/>
    <n v="47"/>
    <s v="N"/>
    <n v="30"/>
    <n v="2.5"/>
    <n v="39"/>
    <x v="0"/>
    <n v="1"/>
    <n v="30"/>
    <n v="0"/>
    <n v="2676"/>
    <n v="586.71299999999997"/>
    <n v="0"/>
    <n v="0"/>
    <n v="30"/>
    <n v="0"/>
    <n v="0"/>
    <n v="0"/>
    <n v="0"/>
    <n v="0"/>
    <n v="0"/>
    <n v="0"/>
    <n v="0"/>
    <n v="0"/>
    <n v="26.5"/>
    <n v="0"/>
    <n v="0"/>
    <n v="0"/>
    <n v="0"/>
    <n v="12.653175000000001"/>
    <n v="78.09"/>
    <n v="0"/>
  </r>
  <r>
    <d v="2020-06-01T00:00:00"/>
    <x v="2"/>
    <s v="P"/>
    <s v="Active"/>
    <n v="168"/>
    <x v="167"/>
    <s v="N"/>
    <x v="22"/>
    <n v="1060"/>
    <x v="2"/>
    <s v="Niederl. 7"/>
    <n v="1"/>
    <s v="Department"/>
    <s v="Supervisor"/>
    <s v="Non-Mgm."/>
    <s v="ang."/>
    <s v="M"/>
    <d v="2008-08-01T00:00:00"/>
    <m/>
    <s v=""/>
    <n v="11"/>
    <d v="1990-10-24T00:00:00"/>
    <n v="29"/>
    <s v="J"/>
    <n v="30"/>
    <n v="2.5"/>
    <n v="39"/>
    <x v="0"/>
    <n v="1"/>
    <n v="30"/>
    <n v="0"/>
    <n v="2677"/>
    <n v="586.93225000000007"/>
    <n v="0"/>
    <n v="0"/>
    <n v="0"/>
    <n v="0"/>
    <n v="0"/>
    <n v="0"/>
    <n v="0"/>
    <n v="0"/>
    <n v="0"/>
    <n v="0"/>
    <n v="154.44230769230771"/>
    <n v="122.69583333333335"/>
    <n v="26.5"/>
    <n v="0"/>
    <n v="0"/>
    <n v="0"/>
    <n v="0"/>
    <n v="67.999761682692323"/>
    <n v="0"/>
    <n v="0"/>
  </r>
  <r>
    <d v="2020-06-01T00:00:00"/>
    <x v="2"/>
    <s v="P"/>
    <s v="Active"/>
    <n v="169"/>
    <x v="168"/>
    <s v="N"/>
    <x v="46"/>
    <n v="1008"/>
    <x v="1"/>
    <s v="Niederl. 1"/>
    <n v="1"/>
    <s v="Department"/>
    <s v="Supervisor"/>
    <s v="Manager"/>
    <s v="ang."/>
    <s v="M"/>
    <d v="1986-02-17T00:00:00"/>
    <m/>
    <s v=""/>
    <n v="33"/>
    <d v="1955-08-06T00:00:00"/>
    <n v="64"/>
    <s v="N"/>
    <n v="18"/>
    <n v="1.5"/>
    <n v="24"/>
    <x v="0"/>
    <n v="0.61538461538461542"/>
    <n v="30"/>
    <n v="0"/>
    <n v="2678"/>
    <n v="587.15150000000006"/>
    <n v="0"/>
    <n v="0"/>
    <n v="0"/>
    <n v="0"/>
    <n v="0"/>
    <n v="0"/>
    <n v="0"/>
    <n v="0"/>
    <n v="0"/>
    <n v="0"/>
    <n v="0"/>
    <n v="0"/>
    <n v="26.5"/>
    <n v="0"/>
    <n v="0"/>
    <n v="0"/>
    <n v="0"/>
    <n v="5.9346750000000004"/>
    <n v="0"/>
    <n v="0"/>
  </r>
  <r>
    <d v="2020-06-01T00:00:00"/>
    <x v="2"/>
    <s v="P"/>
    <s v="Active"/>
    <n v="170"/>
    <x v="169"/>
    <s v="N"/>
    <x v="11"/>
    <n v="1082"/>
    <x v="0"/>
    <s v="Niederl. 3"/>
    <n v="1"/>
    <s v="Department"/>
    <s v="Supervisor"/>
    <s v="Non-Mgm."/>
    <s v="ang."/>
    <s v="M"/>
    <d v="2008-09-01T00:00:00"/>
    <m/>
    <s v=""/>
    <n v="11"/>
    <d v="1969-03-28T00:00:00"/>
    <n v="50"/>
    <s v="N"/>
    <n v="30"/>
    <n v="2.5"/>
    <n v="39"/>
    <x v="0"/>
    <n v="1"/>
    <n v="30"/>
    <n v="0"/>
    <n v="2679"/>
    <n v="587.37075000000004"/>
    <n v="0"/>
    <n v="0"/>
    <n v="0"/>
    <n v="0"/>
    <n v="0"/>
    <n v="0"/>
    <n v="0"/>
    <n v="0"/>
    <n v="0"/>
    <n v="0"/>
    <n v="0"/>
    <n v="0"/>
    <n v="26.5"/>
    <n v="0"/>
    <n v="0"/>
    <n v="0"/>
    <n v="0"/>
    <n v="5.9346750000000004"/>
    <n v="0"/>
    <n v="0"/>
  </r>
  <r>
    <d v="2020-06-01T00:00:00"/>
    <x v="2"/>
    <s v="P"/>
    <s v="Active"/>
    <n v="171"/>
    <x v="170"/>
    <s v="N"/>
    <x v="5"/>
    <n v="1093"/>
    <x v="0"/>
    <s v="Niederl. 3"/>
    <n v="1"/>
    <s v="Department"/>
    <s v="Supervisor"/>
    <s v="Non-Mgm."/>
    <s v="ang."/>
    <s v="W"/>
    <d v="2008-09-15T00:00:00"/>
    <m/>
    <s v=""/>
    <n v="11"/>
    <d v="1965-09-04T00:00:00"/>
    <n v="54"/>
    <s v="N"/>
    <n v="30"/>
    <n v="2.5"/>
    <n v="35"/>
    <x v="0"/>
    <n v="0.89743589743589747"/>
    <n v="30"/>
    <n v="0"/>
    <n v="2680"/>
    <n v="587.59"/>
    <n v="0"/>
    <n v="0"/>
    <n v="0"/>
    <n v="0"/>
    <n v="0"/>
    <n v="0"/>
    <n v="0"/>
    <n v="0"/>
    <n v="0"/>
    <n v="0"/>
    <n v="0"/>
    <n v="0"/>
    <n v="26.5"/>
    <n v="0"/>
    <n v="0"/>
    <n v="0"/>
    <n v="0"/>
    <n v="5.9346750000000004"/>
    <n v="0"/>
    <n v="0"/>
  </r>
  <r>
    <d v="2020-06-01T00:00:00"/>
    <x v="2"/>
    <s v="P"/>
    <s v="Active"/>
    <n v="172"/>
    <x v="171"/>
    <s v="N"/>
    <x v="8"/>
    <n v="1009"/>
    <x v="1"/>
    <s v="Niederl. 1"/>
    <n v="1"/>
    <s v="Department"/>
    <s v="Supervisor"/>
    <s v="Non-Mgm."/>
    <s v="ang."/>
    <s v="M"/>
    <d v="2008-09-15T00:00:00"/>
    <m/>
    <s v=""/>
    <n v="11"/>
    <d v="1986-01-26T00:00:00"/>
    <n v="33"/>
    <s v="N"/>
    <n v="30"/>
    <n v="2.5"/>
    <n v="39"/>
    <x v="0"/>
    <n v="1"/>
    <n v="30"/>
    <n v="0"/>
    <n v="2681"/>
    <n v="587.80925000000002"/>
    <n v="-7.44"/>
    <n v="0"/>
    <n v="0"/>
    <n v="0"/>
    <n v="0"/>
    <n v="0"/>
    <n v="0"/>
    <n v="0"/>
    <n v="0"/>
    <n v="0"/>
    <n v="0"/>
    <n v="0"/>
    <n v="26.5"/>
    <n v="0"/>
    <n v="0"/>
    <n v="0"/>
    <n v="0"/>
    <n v="4.2684869999999995"/>
    <n v="0"/>
    <n v="0"/>
  </r>
  <r>
    <d v="2020-06-01T00:00:00"/>
    <x v="2"/>
    <s v="P"/>
    <s v="Active"/>
    <n v="173"/>
    <x v="172"/>
    <s v="N"/>
    <x v="19"/>
    <n v="1083"/>
    <x v="0"/>
    <s v="Niederl. 3"/>
    <n v="1"/>
    <s v="Department"/>
    <s v="Supervisor"/>
    <s v="Non-Mgm."/>
    <s v="ang."/>
    <s v="M"/>
    <d v="2008-10-01T00:00:00"/>
    <m/>
    <s v=""/>
    <n v="11"/>
    <d v="1971-08-16T00:00:00"/>
    <n v="48"/>
    <s v="N"/>
    <n v="30"/>
    <n v="2.5"/>
    <n v="39"/>
    <x v="0"/>
    <n v="1"/>
    <n v="30"/>
    <n v="0"/>
    <n v="2682"/>
    <n v="588.02850000000001"/>
    <n v="0"/>
    <n v="0"/>
    <n v="0"/>
    <n v="0"/>
    <n v="0"/>
    <n v="0"/>
    <n v="0"/>
    <n v="0"/>
    <n v="0"/>
    <n v="0"/>
    <n v="0"/>
    <n v="0"/>
    <n v="26.5"/>
    <n v="0"/>
    <n v="0"/>
    <n v="0"/>
    <n v="0"/>
    <n v="5.9346750000000004"/>
    <n v="0"/>
    <n v="0"/>
  </r>
  <r>
    <d v="2020-06-01T00:00:00"/>
    <x v="2"/>
    <s v="P"/>
    <s v="Active"/>
    <n v="174"/>
    <x v="173"/>
    <s v="N"/>
    <x v="22"/>
    <n v="1029"/>
    <x v="6"/>
    <s v="Niederl. 10"/>
    <n v="1"/>
    <s v="Department"/>
    <s v="Supervisor"/>
    <s v="Non-Mgm."/>
    <s v="ang."/>
    <s v="M"/>
    <d v="2008-11-01T00:00:00"/>
    <m/>
    <s v=""/>
    <n v="11"/>
    <d v="1965-09-02T00:00:00"/>
    <n v="54"/>
    <s v="J"/>
    <n v="30"/>
    <n v="2.5"/>
    <n v="39"/>
    <x v="0"/>
    <n v="1"/>
    <n v="30"/>
    <n v="0"/>
    <n v="2683"/>
    <n v="588.24775"/>
    <n v="0"/>
    <n v="0"/>
    <n v="0"/>
    <n v="0"/>
    <n v="0"/>
    <n v="0"/>
    <n v="0"/>
    <n v="0"/>
    <n v="0"/>
    <n v="0"/>
    <n v="154.78846153846155"/>
    <n v="122.97083333333335"/>
    <n v="26.5"/>
    <n v="0"/>
    <n v="0"/>
    <n v="0"/>
    <n v="0"/>
    <n v="68.138869086538477"/>
    <n v="0"/>
    <n v="0"/>
  </r>
  <r>
    <d v="2020-06-01T00:00:00"/>
    <x v="2"/>
    <s v="P"/>
    <s v="Active"/>
    <n v="175"/>
    <x v="174"/>
    <s v="N"/>
    <x v="16"/>
    <n v="1043"/>
    <x v="9"/>
    <s v="Niederl. 4"/>
    <n v="1"/>
    <s v="Department"/>
    <s v="Supervisor"/>
    <s v="Manager"/>
    <s v="ang."/>
    <s v="M"/>
    <d v="2008-12-01T00:00:00"/>
    <m/>
    <s v=""/>
    <n v="11"/>
    <d v="1979-02-19T00:00:00"/>
    <n v="40"/>
    <s v="N"/>
    <n v="30"/>
    <n v="2.5"/>
    <n v="39"/>
    <x v="0"/>
    <n v="1"/>
    <n v="30"/>
    <n v="0"/>
    <n v="2684"/>
    <n v="588.4670000000001"/>
    <n v="0"/>
    <n v="0"/>
    <n v="0"/>
    <n v="0"/>
    <n v="0"/>
    <n v="0"/>
    <n v="0"/>
    <n v="0"/>
    <n v="0"/>
    <n v="0"/>
    <n v="0"/>
    <n v="0"/>
    <n v="26.5"/>
    <n v="0"/>
    <n v="0"/>
    <n v="0"/>
    <n v="0"/>
    <n v="5.9346750000000004"/>
    <n v="172.87720000000002"/>
    <n v="0"/>
  </r>
  <r>
    <d v="2020-06-01T00:00:00"/>
    <x v="2"/>
    <s v="P"/>
    <s v="Active"/>
    <n v="176"/>
    <x v="175"/>
    <s v="N"/>
    <x v="24"/>
    <n v="1081"/>
    <x v="0"/>
    <s v="Niederl. 3"/>
    <n v="1"/>
    <s v="Department"/>
    <s v="Supervisor"/>
    <s v="Manager"/>
    <s v="ang."/>
    <s v="M"/>
    <d v="2009-01-01T00:00:00"/>
    <m/>
    <s v=""/>
    <n v="11"/>
    <d v="1973-08-27T00:00:00"/>
    <n v="46"/>
    <s v="N"/>
    <n v="30"/>
    <n v="2.5"/>
    <n v="39"/>
    <x v="0"/>
    <n v="1"/>
    <n v="30"/>
    <n v="0"/>
    <n v="2685"/>
    <n v="588.68624999999997"/>
    <n v="0"/>
    <n v="0"/>
    <n v="0"/>
    <n v="0"/>
    <n v="0"/>
    <n v="0"/>
    <n v="0"/>
    <n v="0"/>
    <n v="0"/>
    <n v="0"/>
    <n v="0"/>
    <n v="0"/>
    <n v="26.5"/>
    <n v="0"/>
    <n v="0"/>
    <n v="0"/>
    <n v="0"/>
    <n v="5.9346750000000004"/>
    <n v="158.29660000000001"/>
    <n v="0"/>
  </r>
  <r>
    <d v="2020-06-01T00:00:00"/>
    <x v="2"/>
    <s v="P"/>
    <s v="Active"/>
    <n v="177"/>
    <x v="176"/>
    <s v="N"/>
    <x v="22"/>
    <n v="1060"/>
    <x v="2"/>
    <s v="Niederl. 7"/>
    <n v="1"/>
    <s v="Department"/>
    <s v="Supervisor"/>
    <s v="Non-Mgm."/>
    <s v="ang."/>
    <s v="M"/>
    <d v="2009-03-01T00:00:00"/>
    <m/>
    <s v=""/>
    <n v="10"/>
    <d v="1960-11-16T00:00:00"/>
    <n v="59"/>
    <s v="J"/>
    <n v="35"/>
    <n v="2.9166666666666665"/>
    <n v="39"/>
    <x v="0"/>
    <n v="1"/>
    <n v="30"/>
    <n v="0"/>
    <n v="2686"/>
    <n v="588.90550000000007"/>
    <n v="0"/>
    <n v="0"/>
    <n v="0"/>
    <n v="0"/>
    <n v="0"/>
    <n v="0"/>
    <n v="0"/>
    <n v="0"/>
    <n v="0"/>
    <n v="0"/>
    <n v="180.78846153846155"/>
    <n v="123.10833333333335"/>
    <n v="26.5"/>
    <n v="0"/>
    <n v="0"/>
    <n v="0"/>
    <n v="0"/>
    <n v="73.992362211538463"/>
    <n v="0"/>
    <n v="0"/>
  </r>
  <r>
    <d v="2020-06-01T00:00:00"/>
    <x v="2"/>
    <s v="P"/>
    <s v="Active"/>
    <n v="178"/>
    <x v="177"/>
    <s v="N"/>
    <x v="22"/>
    <n v="1053"/>
    <x v="3"/>
    <s v="Niederl. 8"/>
    <n v="1"/>
    <s v="Department"/>
    <s v="Supervisor"/>
    <s v="Non-Mgm."/>
    <s v="ang."/>
    <s v="M"/>
    <d v="2009-08-01T00:00:00"/>
    <m/>
    <s v=""/>
    <n v="10"/>
    <d v="1960-08-05T00:00:00"/>
    <n v="59"/>
    <s v="J"/>
    <n v="30"/>
    <n v="2.5"/>
    <n v="39"/>
    <x v="0"/>
    <n v="1"/>
    <n v="30"/>
    <n v="0"/>
    <n v="2687"/>
    <n v="589.12475000000006"/>
    <n v="0"/>
    <n v="0"/>
    <n v="0"/>
    <n v="0"/>
    <n v="0"/>
    <n v="0"/>
    <n v="0"/>
    <n v="0"/>
    <n v="0"/>
    <n v="0"/>
    <n v="155.01923076923077"/>
    <n v="123.15416666666667"/>
    <n v="26.5"/>
    <n v="0"/>
    <n v="0"/>
    <n v="0"/>
    <n v="0"/>
    <n v="68.231607355769228"/>
    <n v="0"/>
    <n v="0"/>
  </r>
  <r>
    <d v="2020-06-01T00:00:00"/>
    <x v="2"/>
    <s v="P"/>
    <s v="Active"/>
    <n v="179"/>
    <x v="178"/>
    <s v="N"/>
    <x v="31"/>
    <n v="1034"/>
    <x v="5"/>
    <s v="Niederl. 5"/>
    <n v="1"/>
    <s v="Department"/>
    <s v="Supervisor"/>
    <s v="Non-Mgm."/>
    <s v="ang."/>
    <s v="M"/>
    <d v="2009-09-01T00:00:00"/>
    <m/>
    <s v=""/>
    <n v="10"/>
    <d v="1985-01-27T00:00:00"/>
    <n v="34"/>
    <s v="J"/>
    <n v="30"/>
    <n v="2.5"/>
    <n v="39"/>
    <x v="0"/>
    <n v="1"/>
    <n v="30"/>
    <n v="0"/>
    <n v="2688"/>
    <n v="589.34400000000005"/>
    <n v="0"/>
    <n v="0"/>
    <n v="60"/>
    <n v="0"/>
    <n v="0"/>
    <n v="0"/>
    <n v="0"/>
    <n v="0"/>
    <n v="0"/>
    <n v="0"/>
    <n v="155.07692307692307"/>
    <n v="123.20000000000002"/>
    <n v="26.5"/>
    <n v="0"/>
    <n v="0"/>
    <n v="0"/>
    <n v="0"/>
    <n v="81.691791923076934"/>
    <n v="107.16"/>
    <n v="0"/>
  </r>
  <r>
    <d v="2020-06-01T00:00:00"/>
    <x v="2"/>
    <s v="P"/>
    <s v="Active"/>
    <n v="180"/>
    <x v="179"/>
    <s v="N"/>
    <x v="22"/>
    <n v="1053"/>
    <x v="3"/>
    <s v="Niederl. 8"/>
    <n v="1"/>
    <s v="Department"/>
    <s v="Supervisor"/>
    <s v="Non-Mgm."/>
    <s v="ang."/>
    <s v="M"/>
    <d v="2010-01-01T00:00:00"/>
    <m/>
    <s v=""/>
    <n v="10"/>
    <d v="1976-09-23T00:00:00"/>
    <n v="43"/>
    <s v="J"/>
    <n v="30"/>
    <n v="2.5"/>
    <n v="39"/>
    <x v="0"/>
    <n v="1"/>
    <n v="30"/>
    <n v="0"/>
    <n v="2689"/>
    <n v="589.56325000000004"/>
    <n v="0"/>
    <n v="0"/>
    <n v="0"/>
    <n v="0"/>
    <n v="0"/>
    <n v="0"/>
    <n v="0"/>
    <n v="0"/>
    <n v="0"/>
    <n v="0"/>
    <n v="155.13461538461539"/>
    <n v="123.24583333333335"/>
    <n v="26.5"/>
    <n v="0"/>
    <n v="0"/>
    <n v="0"/>
    <n v="0"/>
    <n v="68.277976490384631"/>
    <n v="0"/>
    <n v="18.853333333333335"/>
  </r>
  <r>
    <d v="2020-06-01T00:00:00"/>
    <x v="2"/>
    <s v="P"/>
    <s v="Active"/>
    <n v="181"/>
    <x v="180"/>
    <s v="N"/>
    <x v="22"/>
    <n v="1041"/>
    <x v="4"/>
    <s v="Niederl. 6"/>
    <n v="1"/>
    <s v="Department"/>
    <s v="Supervisor"/>
    <s v="Non-Mgm."/>
    <s v="ang."/>
    <s v="M"/>
    <d v="2010-02-01T00:00:00"/>
    <m/>
    <s v=""/>
    <n v="9"/>
    <d v="1979-03-11T00:00:00"/>
    <n v="40"/>
    <s v="J"/>
    <n v="30"/>
    <n v="2.5"/>
    <n v="39"/>
    <x v="0"/>
    <n v="1"/>
    <n v="30"/>
    <n v="0"/>
    <n v="2690"/>
    <n v="589.78250000000003"/>
    <n v="0"/>
    <n v="0"/>
    <n v="0"/>
    <n v="0"/>
    <n v="0"/>
    <n v="0"/>
    <n v="0"/>
    <n v="0"/>
    <n v="0"/>
    <n v="0"/>
    <n v="155.19230769230768"/>
    <n v="123.29166666666667"/>
    <n v="26.5"/>
    <n v="0"/>
    <n v="0"/>
    <n v="0"/>
    <n v="0"/>
    <n v="68.301161057692312"/>
    <n v="0"/>
    <n v="18.853333333333335"/>
  </r>
  <r>
    <d v="2020-06-01T00:00:00"/>
    <x v="2"/>
    <s v="P"/>
    <s v="Active"/>
    <n v="182"/>
    <x v="181"/>
    <s v="N"/>
    <x v="2"/>
    <n v="1010"/>
    <x v="1"/>
    <s v="Niederl. 1"/>
    <n v="1"/>
    <s v="Department"/>
    <s v="Supervisor"/>
    <s v="Non-Mgm."/>
    <s v="ang."/>
    <s v="M"/>
    <d v="2005-09-01T00:00:00"/>
    <m/>
    <s v=""/>
    <n v="14"/>
    <d v="1988-09-30T00:00:00"/>
    <n v="31"/>
    <s v="N"/>
    <n v="30"/>
    <n v="2.5"/>
    <n v="39"/>
    <x v="0"/>
    <n v="1"/>
    <n v="30"/>
    <n v="0"/>
    <n v="2691"/>
    <n v="590.00175000000002"/>
    <n v="0"/>
    <n v="0"/>
    <n v="0"/>
    <n v="0"/>
    <n v="0"/>
    <n v="0"/>
    <n v="0"/>
    <n v="0"/>
    <n v="0"/>
    <n v="0"/>
    <n v="0"/>
    <n v="0"/>
    <n v="26.5"/>
    <n v="0"/>
    <n v="0"/>
    <n v="0"/>
    <n v="0"/>
    <n v="5.9346750000000004"/>
    <n v="0"/>
    <n v="23.726666666666667"/>
  </r>
  <r>
    <d v="2020-06-01T00:00:00"/>
    <x v="2"/>
    <s v="P"/>
    <s v="Active"/>
    <n v="183"/>
    <x v="182"/>
    <s v="N"/>
    <x v="31"/>
    <n v="1022"/>
    <x v="7"/>
    <s v="Niederl. 9"/>
    <n v="1"/>
    <s v="Department"/>
    <s v="Supervisor"/>
    <s v="Manager"/>
    <s v="ang."/>
    <s v="M"/>
    <d v="2010-07-15T00:00:00"/>
    <m/>
    <s v=""/>
    <n v="9"/>
    <d v="1968-06-18T00:00:00"/>
    <n v="51"/>
    <s v="N"/>
    <n v="30"/>
    <n v="2.5"/>
    <n v="39"/>
    <x v="0"/>
    <n v="1"/>
    <n v="30"/>
    <n v="0"/>
    <n v="2692"/>
    <n v="590.221"/>
    <n v="0"/>
    <n v="0"/>
    <n v="30"/>
    <n v="0"/>
    <n v="0"/>
    <n v="0"/>
    <n v="0"/>
    <n v="0"/>
    <n v="0"/>
    <n v="0"/>
    <n v="0"/>
    <n v="0"/>
    <n v="26.5"/>
    <n v="0"/>
    <n v="0"/>
    <n v="0"/>
    <n v="0"/>
    <n v="12.653175000000001"/>
    <n v="121.03"/>
    <n v="18.853333333333335"/>
  </r>
  <r>
    <d v="2020-06-01T00:00:00"/>
    <x v="2"/>
    <s v="P"/>
    <s v="Active"/>
    <n v="184"/>
    <x v="183"/>
    <s v="N"/>
    <x v="5"/>
    <n v="1093"/>
    <x v="1"/>
    <s v="Niederl. 1"/>
    <n v="1"/>
    <s v="Department"/>
    <s v="Supervisor"/>
    <s v="Non-Mgm."/>
    <s v="ang."/>
    <s v="M"/>
    <d v="2010-09-01T00:00:00"/>
    <m/>
    <s v=""/>
    <n v="9"/>
    <d v="1986-05-04T00:00:00"/>
    <n v="33"/>
    <s v="N"/>
    <n v="30"/>
    <n v="2.5"/>
    <n v="39"/>
    <x v="0"/>
    <n v="1"/>
    <n v="30"/>
    <n v="0"/>
    <n v="2693"/>
    <n v="590.44025000000011"/>
    <n v="0"/>
    <n v="0"/>
    <n v="0"/>
    <n v="0"/>
    <n v="0"/>
    <n v="0"/>
    <n v="0"/>
    <n v="0"/>
    <n v="0"/>
    <n v="0"/>
    <n v="0"/>
    <n v="0"/>
    <n v="26.5"/>
    <n v="0"/>
    <n v="0"/>
    <n v="0"/>
    <n v="0"/>
    <n v="5.9346750000000004"/>
    <n v="0"/>
    <n v="18.853333333333335"/>
  </r>
  <r>
    <d v="2020-06-01T00:00:00"/>
    <x v="2"/>
    <s v="P"/>
    <s v="Active"/>
    <n v="185"/>
    <x v="184"/>
    <s v="N"/>
    <x v="6"/>
    <n v="1014"/>
    <x v="1"/>
    <s v="Niederl. 1"/>
    <n v="1"/>
    <s v="Department"/>
    <s v="Supervisor"/>
    <s v="Non-Mgm."/>
    <s v="ang."/>
    <s v="W"/>
    <d v="2010-09-01T00:00:00"/>
    <m/>
    <s v=""/>
    <n v="9"/>
    <d v="1994-06-11T00:00:00"/>
    <n v="25"/>
    <s v="N"/>
    <n v="30"/>
    <n v="2.5"/>
    <n v="39"/>
    <x v="0"/>
    <n v="1"/>
    <n v="30"/>
    <n v="0"/>
    <n v="2694"/>
    <n v="590.65949999999998"/>
    <n v="0"/>
    <n v="0"/>
    <n v="0"/>
    <n v="0"/>
    <n v="0"/>
    <n v="0"/>
    <n v="0"/>
    <n v="0"/>
    <n v="0"/>
    <n v="0"/>
    <n v="0"/>
    <n v="0"/>
    <n v="26.5"/>
    <n v="0"/>
    <n v="0"/>
    <n v="0"/>
    <n v="0"/>
    <n v="5.9346750000000004"/>
    <n v="0"/>
    <n v="18.853333333333335"/>
  </r>
  <r>
    <d v="2020-06-01T00:00:00"/>
    <x v="2"/>
    <s v="P"/>
    <s v="Active"/>
    <n v="186"/>
    <x v="185"/>
    <s v="N"/>
    <x v="22"/>
    <n v="1053"/>
    <x v="3"/>
    <s v="Niederl. 8"/>
    <n v="1"/>
    <s v="Department"/>
    <s v="Supervisor"/>
    <s v="Non-Mgm."/>
    <s v="ang."/>
    <s v="M"/>
    <d v="2010-09-15T00:00:00"/>
    <m/>
    <s v=""/>
    <n v="9"/>
    <d v="1960-10-06T00:00:00"/>
    <n v="59"/>
    <s v="J"/>
    <n v="30"/>
    <n v="2.5"/>
    <n v="39"/>
    <x v="0"/>
    <n v="1"/>
    <n v="30"/>
    <n v="0"/>
    <n v="2695"/>
    <n v="590.87875000000008"/>
    <n v="0"/>
    <n v="0"/>
    <n v="0"/>
    <n v="0"/>
    <n v="0"/>
    <n v="0"/>
    <n v="0"/>
    <n v="0"/>
    <n v="0"/>
    <n v="0"/>
    <n v="155.48076923076923"/>
    <n v="123.52083333333334"/>
    <n v="26.5"/>
    <n v="0"/>
    <n v="0"/>
    <n v="0"/>
    <n v="0"/>
    <n v="68.417083894230771"/>
    <n v="0"/>
    <n v="18.853333333333335"/>
  </r>
  <r>
    <d v="2020-06-01T00:00:00"/>
    <x v="2"/>
    <s v="P"/>
    <s v="Active"/>
    <n v="187"/>
    <x v="186"/>
    <s v="N"/>
    <x v="31"/>
    <n v="1046"/>
    <x v="9"/>
    <s v="Niederl. 4"/>
    <n v="1"/>
    <s v="Department"/>
    <s v="Supervisor"/>
    <s v="Non-Mgm."/>
    <s v="ang."/>
    <s v="M"/>
    <d v="2010-09-01T00:00:00"/>
    <m/>
    <s v=""/>
    <n v="9"/>
    <d v="1976-05-27T00:00:00"/>
    <n v="43"/>
    <s v="J"/>
    <n v="30"/>
    <n v="2.5"/>
    <n v="39"/>
    <x v="0"/>
    <n v="1"/>
    <n v="30"/>
    <n v="0"/>
    <n v="2696"/>
    <n v="591.09800000000007"/>
    <n v="0"/>
    <n v="875"/>
    <n v="60"/>
    <n v="0"/>
    <n v="0"/>
    <n v="0"/>
    <n v="0"/>
    <n v="0"/>
    <n v="0"/>
    <n v="0"/>
    <n v="155.53846153846155"/>
    <n v="123.56666666666668"/>
    <n v="26.5"/>
    <n v="0"/>
    <n v="0"/>
    <n v="0"/>
    <n v="0"/>
    <n v="277.83351846153846"/>
    <n v="116.47"/>
    <n v="18.853333333333335"/>
  </r>
  <r>
    <d v="2020-06-01T00:00:00"/>
    <x v="2"/>
    <s v="P"/>
    <s v="Active"/>
    <n v="188"/>
    <x v="187"/>
    <s v="N"/>
    <x v="31"/>
    <n v="1028"/>
    <x v="6"/>
    <s v="Niederl. 10"/>
    <n v="1"/>
    <s v="Department"/>
    <s v="Supervisor"/>
    <s v="Manager"/>
    <s v="ang."/>
    <s v="M"/>
    <d v="2010-09-01T00:00:00"/>
    <m/>
    <s v=""/>
    <n v="9"/>
    <d v="1972-09-25T00:00:00"/>
    <n v="47"/>
    <s v="N"/>
    <n v="30"/>
    <n v="2.5"/>
    <n v="39"/>
    <x v="0"/>
    <n v="1"/>
    <n v="30"/>
    <n v="0"/>
    <n v="2697"/>
    <n v="591.31725000000006"/>
    <n v="0"/>
    <n v="0"/>
    <n v="60"/>
    <n v="0"/>
    <n v="0"/>
    <n v="0"/>
    <n v="0"/>
    <n v="0"/>
    <n v="0"/>
    <n v="0"/>
    <n v="0"/>
    <n v="0"/>
    <n v="26.5"/>
    <n v="0"/>
    <n v="0"/>
    <n v="0"/>
    <n v="0"/>
    <n v="19.371675"/>
    <n v="125.78"/>
    <n v="18.853333333333335"/>
  </r>
  <r>
    <d v="2020-06-01T00:00:00"/>
    <x v="2"/>
    <s v="P"/>
    <s v="Active"/>
    <n v="189"/>
    <x v="188"/>
    <s v="N"/>
    <x v="22"/>
    <n v="1029"/>
    <x v="6"/>
    <s v="Niederl. 10"/>
    <n v="1"/>
    <s v="Department"/>
    <s v="Supervisor"/>
    <s v="Non-Mgm."/>
    <s v="ang."/>
    <s v="M"/>
    <d v="2010-12-01T00:00:00"/>
    <m/>
    <s v=""/>
    <n v="9"/>
    <d v="1984-06-15T00:00:00"/>
    <n v="35"/>
    <s v="J"/>
    <n v="30"/>
    <n v="2.5"/>
    <n v="39"/>
    <x v="0"/>
    <n v="1"/>
    <n v="30"/>
    <n v="0"/>
    <n v="2698"/>
    <n v="591.53650000000005"/>
    <n v="0"/>
    <n v="0"/>
    <n v="0"/>
    <n v="0"/>
    <n v="0"/>
    <n v="0"/>
    <n v="0"/>
    <n v="0"/>
    <n v="0"/>
    <n v="0"/>
    <n v="155.65384615384616"/>
    <n v="123.65833333333335"/>
    <n v="26.5"/>
    <n v="0"/>
    <n v="0"/>
    <n v="0"/>
    <n v="0"/>
    <n v="68.486637596153855"/>
    <n v="0"/>
    <n v="18.853333333333335"/>
  </r>
  <r>
    <d v="2020-06-01T00:00:00"/>
    <x v="2"/>
    <s v="P"/>
    <s v="Active"/>
    <n v="190"/>
    <x v="189"/>
    <s v="N"/>
    <x v="31"/>
    <n v="1046"/>
    <x v="9"/>
    <s v="Niederl. 4"/>
    <n v="1"/>
    <s v="Department"/>
    <s v="Supervisor"/>
    <s v="Non-Mgm."/>
    <s v="ang."/>
    <s v="M"/>
    <d v="2010-12-01T00:00:00"/>
    <m/>
    <s v=""/>
    <n v="9"/>
    <d v="1958-09-21T00:00:00"/>
    <n v="61"/>
    <s v="J"/>
    <n v="30"/>
    <n v="2.5"/>
    <n v="39"/>
    <x v="0"/>
    <n v="1"/>
    <n v="30"/>
    <n v="0"/>
    <n v="2699"/>
    <n v="591.75575000000003"/>
    <n v="0"/>
    <n v="0"/>
    <n v="60"/>
    <n v="0"/>
    <n v="0"/>
    <n v="0"/>
    <n v="0"/>
    <n v="0"/>
    <n v="0"/>
    <n v="0"/>
    <n v="155.71153846153845"/>
    <n v="123.70416666666667"/>
    <n v="26.5"/>
    <n v="0"/>
    <n v="0"/>
    <n v="0"/>
    <n v="0"/>
    <n v="81.946822163461533"/>
    <n v="78.09"/>
    <n v="18.853333333333335"/>
  </r>
  <r>
    <d v="2020-06-01T00:00:00"/>
    <x v="2"/>
    <s v="P"/>
    <s v="Active"/>
    <n v="191"/>
    <x v="190"/>
    <s v="N"/>
    <x v="19"/>
    <n v="1083"/>
    <x v="0"/>
    <s v="Niederl. 3"/>
    <n v="1"/>
    <s v="Department"/>
    <s v="Supervisor"/>
    <s v="Non-Mgm."/>
    <s v="ang."/>
    <s v="M"/>
    <d v="2011-01-01T00:00:00"/>
    <m/>
    <s v=""/>
    <n v="9"/>
    <d v="1980-02-11T00:00:00"/>
    <n v="39"/>
    <s v="N"/>
    <n v="30"/>
    <n v="2.5"/>
    <n v="39"/>
    <x v="0"/>
    <n v="1"/>
    <n v="30"/>
    <n v="0"/>
    <n v="2700"/>
    <n v="591.97499999999991"/>
    <n v="0"/>
    <n v="0"/>
    <n v="0"/>
    <n v="0"/>
    <n v="0"/>
    <n v="0"/>
    <n v="0"/>
    <n v="0"/>
    <n v="0"/>
    <n v="0"/>
    <n v="0"/>
    <n v="0"/>
    <n v="26.5"/>
    <n v="0"/>
    <n v="0"/>
    <n v="0"/>
    <n v="0"/>
    <n v="5.9346750000000004"/>
    <n v="0"/>
    <n v="0"/>
  </r>
  <r>
    <d v="2020-06-01T00:00:00"/>
    <x v="2"/>
    <s v="P"/>
    <s v="Active"/>
    <n v="192"/>
    <x v="191"/>
    <s v="N"/>
    <x v="22"/>
    <n v="1047"/>
    <x v="9"/>
    <s v="Niederl. 4"/>
    <n v="1"/>
    <s v="Department"/>
    <s v="Supervisor"/>
    <s v="Non-Mgm."/>
    <s v="ang."/>
    <s v="M"/>
    <d v="2011-01-01T00:00:00"/>
    <m/>
    <s v=""/>
    <n v="9"/>
    <d v="1982-11-21T00:00:00"/>
    <n v="37"/>
    <s v="J"/>
    <n v="30"/>
    <n v="2.5"/>
    <n v="39"/>
    <x v="0"/>
    <n v="1"/>
    <n v="30"/>
    <n v="0"/>
    <n v="2701"/>
    <n v="592.19425000000001"/>
    <n v="0"/>
    <n v="0"/>
    <n v="0"/>
    <n v="0"/>
    <n v="0"/>
    <n v="0"/>
    <n v="0"/>
    <n v="0"/>
    <n v="0"/>
    <n v="0"/>
    <n v="155.82692307692307"/>
    <n v="123.79583333333335"/>
    <n v="26.5"/>
    <n v="0"/>
    <n v="0"/>
    <n v="0"/>
    <n v="0"/>
    <n v="68.556191298076939"/>
    <n v="0"/>
    <n v="0"/>
  </r>
  <r>
    <d v="2020-06-01T00:00:00"/>
    <x v="2"/>
    <s v="P"/>
    <s v="Active"/>
    <n v="193"/>
    <x v="192"/>
    <s v="N"/>
    <x v="11"/>
    <n v="1082"/>
    <x v="0"/>
    <s v="Niederl. 3"/>
    <n v="1"/>
    <s v="Department"/>
    <s v="Supervisor"/>
    <s v="Manager"/>
    <s v="ang."/>
    <s v="M"/>
    <d v="2011-02-01T00:00:00"/>
    <m/>
    <s v=""/>
    <n v="8"/>
    <d v="1985-01-15T00:00:00"/>
    <n v="35"/>
    <s v="N"/>
    <n v="30"/>
    <n v="2.5"/>
    <n v="39"/>
    <x v="0"/>
    <n v="1"/>
    <n v="30"/>
    <n v="0"/>
    <n v="2702"/>
    <n v="592.41350000000011"/>
    <n v="0"/>
    <n v="0"/>
    <n v="0"/>
    <n v="0"/>
    <n v="0"/>
    <n v="0"/>
    <n v="0"/>
    <n v="0"/>
    <n v="0"/>
    <n v="0"/>
    <n v="0"/>
    <n v="0"/>
    <n v="26.5"/>
    <n v="0"/>
    <n v="0"/>
    <n v="0"/>
    <n v="0"/>
    <n v="5.9346750000000004"/>
    <n v="0"/>
    <n v="0"/>
  </r>
  <r>
    <d v="2020-06-01T00:00:00"/>
    <x v="2"/>
    <s v="P"/>
    <s v="Active"/>
    <n v="194"/>
    <x v="193"/>
    <s v="N"/>
    <x v="24"/>
    <n v="1081"/>
    <x v="0"/>
    <s v="Niederl. 3"/>
    <n v="1"/>
    <s v="Department"/>
    <s v="Supervisor"/>
    <s v="Manager"/>
    <s v="ang."/>
    <s v="M"/>
    <d v="2011-02-01T00:00:00"/>
    <m/>
    <s v=""/>
    <n v="8"/>
    <d v="1983-05-10T00:00:00"/>
    <n v="36"/>
    <s v="N"/>
    <n v="30"/>
    <n v="2.5"/>
    <n v="39"/>
    <x v="0"/>
    <n v="1"/>
    <n v="30"/>
    <n v="0"/>
    <n v="2703"/>
    <n v="592.63274999999999"/>
    <n v="0"/>
    <n v="0"/>
    <n v="0"/>
    <n v="0"/>
    <n v="0"/>
    <n v="0"/>
    <n v="0"/>
    <n v="0"/>
    <n v="0"/>
    <n v="0"/>
    <n v="0"/>
    <n v="0"/>
    <n v="26.5"/>
    <n v="0"/>
    <n v="0"/>
    <n v="0"/>
    <n v="0"/>
    <n v="5.9346750000000004"/>
    <n v="159.9914"/>
    <n v="0"/>
  </r>
  <r>
    <d v="2020-06-01T00:00:00"/>
    <x v="2"/>
    <s v="P"/>
    <s v="Active"/>
    <n v="195"/>
    <x v="194"/>
    <s v="N"/>
    <x v="19"/>
    <n v="1083"/>
    <x v="0"/>
    <s v="Niederl. 3"/>
    <n v="1"/>
    <s v="Department"/>
    <s v="Supervisor"/>
    <s v="Non-Mgm."/>
    <s v="ang."/>
    <s v="W"/>
    <d v="2011-03-15T00:00:00"/>
    <m/>
    <s v=""/>
    <n v="8"/>
    <d v="1987-03-02T00:00:00"/>
    <n v="32"/>
    <s v="N"/>
    <n v="30"/>
    <n v="2.5"/>
    <n v="39"/>
    <x v="0"/>
    <n v="1"/>
    <n v="30"/>
    <n v="0"/>
    <n v="2704"/>
    <n v="592.85200000000009"/>
    <n v="0"/>
    <n v="0"/>
    <n v="0"/>
    <n v="0"/>
    <n v="0"/>
    <n v="0"/>
    <n v="0"/>
    <n v="0"/>
    <n v="0"/>
    <n v="0"/>
    <n v="0"/>
    <n v="0"/>
    <n v="26.5"/>
    <n v="0"/>
    <n v="0"/>
    <n v="0"/>
    <n v="0"/>
    <n v="5.9346750000000004"/>
    <n v="0"/>
    <n v="0"/>
  </r>
  <r>
    <d v="2020-06-01T00:00:00"/>
    <x v="2"/>
    <s v="P"/>
    <s v="Active"/>
    <n v="196"/>
    <x v="195"/>
    <s v="N"/>
    <x v="19"/>
    <n v="1083"/>
    <x v="0"/>
    <s v="Niederl. 3"/>
    <n v="1"/>
    <s v="Department"/>
    <s v="Supervisor"/>
    <s v="Manager"/>
    <s v="ang."/>
    <s v="M"/>
    <d v="2011-03-15T00:00:00"/>
    <m/>
    <s v=""/>
    <n v="8"/>
    <d v="1983-01-26T00:00:00"/>
    <n v="36"/>
    <s v="N"/>
    <n v="30"/>
    <n v="2.5"/>
    <n v="39"/>
    <x v="0"/>
    <n v="1"/>
    <n v="30"/>
    <n v="0"/>
    <n v="2705"/>
    <n v="593.07124999999996"/>
    <n v="0"/>
    <n v="0"/>
    <n v="0"/>
    <n v="0"/>
    <n v="0"/>
    <n v="0"/>
    <n v="0"/>
    <n v="0"/>
    <n v="0"/>
    <n v="0"/>
    <n v="0"/>
    <n v="0"/>
    <n v="26.5"/>
    <n v="0"/>
    <n v="0"/>
    <n v="0"/>
    <n v="0"/>
    <n v="5.9346750000000004"/>
    <n v="0"/>
    <n v="0"/>
  </r>
  <r>
    <d v="2020-06-01T00:00:00"/>
    <x v="2"/>
    <s v="P"/>
    <s v="Active"/>
    <n v="197"/>
    <x v="196"/>
    <s v="N"/>
    <x v="22"/>
    <n v="1053"/>
    <x v="3"/>
    <s v="Niederl. 8"/>
    <n v="1"/>
    <s v="Department"/>
    <s v="Supervisor"/>
    <s v="Non-Mgm."/>
    <s v="ang."/>
    <s v="M"/>
    <d v="2011-04-01T00:00:00"/>
    <m/>
    <s v=""/>
    <n v="8"/>
    <d v="1960-09-16T00:00:00"/>
    <n v="59"/>
    <s v="J"/>
    <n v="30"/>
    <n v="2.5"/>
    <n v="39"/>
    <x v="0"/>
    <n v="1"/>
    <n v="30"/>
    <n v="0"/>
    <n v="2706"/>
    <n v="593.29050000000007"/>
    <n v="0"/>
    <n v="0"/>
    <n v="0"/>
    <n v="0"/>
    <n v="0"/>
    <n v="0"/>
    <n v="0"/>
    <n v="0"/>
    <n v="0"/>
    <n v="0"/>
    <n v="156.11538461538461"/>
    <n v="124.02500000000001"/>
    <n v="26.5"/>
    <n v="0"/>
    <n v="0"/>
    <n v="0"/>
    <n v="0"/>
    <n v="68.672114134615384"/>
    <n v="0"/>
    <n v="0"/>
  </r>
  <r>
    <d v="2020-06-01T00:00:00"/>
    <x v="2"/>
    <s v="P"/>
    <s v="Active"/>
    <n v="198"/>
    <x v="197"/>
    <s v="N"/>
    <x v="22"/>
    <n v="1060"/>
    <x v="2"/>
    <s v="Niederl. 7"/>
    <n v="1"/>
    <s v="Department"/>
    <s v="Supervisor"/>
    <s v="Non-Mgm."/>
    <s v="ang."/>
    <s v="M"/>
    <d v="2011-05-01T00:00:00"/>
    <m/>
    <s v=""/>
    <n v="8"/>
    <d v="1964-01-08T00:00:00"/>
    <n v="56"/>
    <s v="J"/>
    <n v="30"/>
    <n v="2.5"/>
    <n v="39"/>
    <x v="0"/>
    <n v="1"/>
    <n v="30"/>
    <n v="0"/>
    <n v="2707"/>
    <n v="593.50975000000005"/>
    <n v="0"/>
    <n v="0"/>
    <n v="0"/>
    <n v="0"/>
    <n v="0"/>
    <n v="0"/>
    <n v="0"/>
    <n v="0"/>
    <n v="0"/>
    <n v="0"/>
    <n v="156.17307692307693"/>
    <n v="124.07083333333335"/>
    <n v="26.5"/>
    <n v="0"/>
    <n v="0"/>
    <n v="0"/>
    <n v="0"/>
    <n v="68.695298701923093"/>
    <n v="0"/>
    <n v="0"/>
  </r>
  <r>
    <d v="2020-06-01T00:00:00"/>
    <x v="2"/>
    <s v="P"/>
    <s v="Active"/>
    <n v="199"/>
    <x v="198"/>
    <s v="N"/>
    <x v="22"/>
    <n v="1053"/>
    <x v="3"/>
    <s v="Niederl. 8"/>
    <n v="1"/>
    <s v="Department"/>
    <s v="Supervisor"/>
    <s v="Non-Mgm."/>
    <s v="ang."/>
    <s v="M"/>
    <d v="2011-05-01T00:00:00"/>
    <m/>
    <s v=""/>
    <n v="8"/>
    <d v="1964-06-16T00:00:00"/>
    <n v="55"/>
    <s v="J"/>
    <n v="30"/>
    <n v="2.5"/>
    <n v="39"/>
    <x v="0"/>
    <n v="1"/>
    <n v="30"/>
    <n v="0"/>
    <n v="2708"/>
    <n v="593.72900000000004"/>
    <n v="0"/>
    <n v="0"/>
    <n v="0"/>
    <n v="0"/>
    <n v="0"/>
    <n v="0"/>
    <n v="0"/>
    <n v="0"/>
    <n v="0"/>
    <n v="0"/>
    <n v="156.23076923076923"/>
    <n v="124.11666666666667"/>
    <n v="26.5"/>
    <n v="0"/>
    <n v="0"/>
    <n v="0"/>
    <n v="0"/>
    <n v="68.718483269230774"/>
    <n v="0"/>
    <n v="0"/>
  </r>
  <r>
    <d v="2020-06-01T00:00:00"/>
    <x v="2"/>
    <s v="P"/>
    <s v="Active"/>
    <n v="200"/>
    <x v="199"/>
    <s v="N"/>
    <x v="36"/>
    <n v="1054"/>
    <x v="8"/>
    <s v="Niederl. 2"/>
    <n v="1"/>
    <s v="Department"/>
    <s v="Supervisor"/>
    <s v="Non-Mgm."/>
    <s v="ang."/>
    <s v="M"/>
    <d v="2011-05-01T00:00:00"/>
    <m/>
    <s v=""/>
    <n v="8"/>
    <d v="1976-07-18T00:00:00"/>
    <n v="43"/>
    <s v="N"/>
    <n v="30"/>
    <n v="2.5"/>
    <n v="39"/>
    <x v="0"/>
    <n v="1"/>
    <n v="30"/>
    <n v="0"/>
    <n v="2709"/>
    <n v="593.94825000000003"/>
    <n v="0"/>
    <n v="0"/>
    <n v="0"/>
    <n v="0"/>
    <n v="0"/>
    <n v="0"/>
    <n v="0"/>
    <n v="0"/>
    <n v="0"/>
    <n v="0"/>
    <n v="0"/>
    <n v="0"/>
    <n v="26.5"/>
    <n v="0"/>
    <n v="0"/>
    <n v="0"/>
    <n v="0"/>
    <n v="5.9346750000000004"/>
    <n v="0"/>
    <n v="0"/>
  </r>
  <r>
    <d v="2020-06-01T00:00:00"/>
    <x v="2"/>
    <s v="P"/>
    <s v="Active"/>
    <n v="201"/>
    <x v="200"/>
    <s v="N"/>
    <x v="38"/>
    <n v="1074"/>
    <x v="0"/>
    <s v="Niederl. 3"/>
    <n v="1"/>
    <s v="Department"/>
    <s v="Supervisor"/>
    <s v="Non-Mgm."/>
    <s v="ang."/>
    <s v="M"/>
    <d v="2011-05-16T00:00:00"/>
    <m/>
    <s v=""/>
    <n v="8"/>
    <d v="1981-03-15T00:00:00"/>
    <n v="38"/>
    <s v="N"/>
    <n v="30"/>
    <n v="2.5"/>
    <n v="39"/>
    <x v="0"/>
    <n v="1"/>
    <n v="30"/>
    <n v="0"/>
    <n v="2710"/>
    <n v="594.16750000000002"/>
    <n v="0"/>
    <n v="0"/>
    <n v="0"/>
    <n v="0"/>
    <n v="0"/>
    <n v="0"/>
    <n v="0"/>
    <n v="0"/>
    <n v="0"/>
    <n v="0"/>
    <n v="0"/>
    <n v="0"/>
    <n v="26.5"/>
    <n v="0"/>
    <n v="0"/>
    <n v="0"/>
    <n v="0"/>
    <n v="5.9346750000000004"/>
    <n v="0"/>
    <n v="0"/>
  </r>
  <r>
    <d v="2020-06-01T00:00:00"/>
    <x v="2"/>
    <s v="P"/>
    <s v="Active"/>
    <n v="202"/>
    <x v="201"/>
    <s v="N"/>
    <x v="31"/>
    <n v="1040"/>
    <x v="4"/>
    <s v="Niederl. 6"/>
    <n v="1"/>
    <s v="Department"/>
    <s v="Supervisor"/>
    <s v="Manager"/>
    <s v="ang."/>
    <s v="M"/>
    <d v="2011-07-01T00:00:00"/>
    <m/>
    <s v=""/>
    <n v="8"/>
    <d v="1980-08-23T00:00:00"/>
    <n v="39"/>
    <s v="N"/>
    <n v="30"/>
    <n v="2.5"/>
    <n v="39"/>
    <x v="0"/>
    <n v="1"/>
    <n v="30"/>
    <n v="0"/>
    <n v="2711"/>
    <n v="594.38675000000012"/>
    <n v="0"/>
    <n v="0"/>
    <n v="60"/>
    <n v="0"/>
    <n v="0"/>
    <n v="0"/>
    <n v="0"/>
    <n v="0"/>
    <n v="0"/>
    <n v="0"/>
    <n v="0"/>
    <n v="0"/>
    <n v="26.5"/>
    <n v="0"/>
    <n v="0"/>
    <n v="0"/>
    <n v="0"/>
    <n v="19.371675"/>
    <n v="100.32000000000001"/>
    <n v="0"/>
  </r>
  <r>
    <d v="2020-06-01T00:00:00"/>
    <x v="2"/>
    <s v="P"/>
    <s v="Active"/>
    <n v="203"/>
    <x v="202"/>
    <s v="N"/>
    <x v="31"/>
    <n v="1022"/>
    <x v="7"/>
    <s v="Niederl. 9"/>
    <n v="1"/>
    <s v="Department"/>
    <s v="Supervisor"/>
    <s v="Non-Mgm."/>
    <s v="ang."/>
    <s v="M"/>
    <d v="2011-07-01T00:00:00"/>
    <m/>
    <s v=""/>
    <n v="8"/>
    <d v="1957-08-15T00:00:00"/>
    <n v="62"/>
    <s v="J"/>
    <n v="30"/>
    <n v="2.5"/>
    <n v="39"/>
    <x v="0"/>
    <n v="1"/>
    <n v="30"/>
    <n v="0"/>
    <n v="2712"/>
    <n v="594.60599999999999"/>
    <n v="0"/>
    <n v="425"/>
    <n v="60"/>
    <n v="0"/>
    <n v="0"/>
    <n v="0"/>
    <n v="0"/>
    <n v="0"/>
    <n v="0"/>
    <n v="0"/>
    <n v="156.46153846153845"/>
    <n v="124.30000000000001"/>
    <n v="26.5"/>
    <n v="0"/>
    <n v="0"/>
    <n v="0"/>
    <n v="0"/>
    <n v="177.42697153846157"/>
    <n v="79.040000000000006"/>
    <n v="0"/>
  </r>
  <r>
    <d v="2020-06-01T00:00:00"/>
    <x v="2"/>
    <s v="P"/>
    <s v="Active"/>
    <n v="204"/>
    <x v="203"/>
    <s v="N"/>
    <x v="13"/>
    <n v="1048"/>
    <x v="3"/>
    <s v="Niederl. 8"/>
    <n v="1"/>
    <s v="Department"/>
    <s v="Supervisor"/>
    <s v="Non-Mgm."/>
    <s v="ang."/>
    <s v="W"/>
    <d v="2011-07-18T00:00:00"/>
    <m/>
    <s v=""/>
    <n v="8"/>
    <d v="1969-09-11T00:00:00"/>
    <n v="50"/>
    <s v="J"/>
    <n v="30"/>
    <n v="2.5"/>
    <n v="39"/>
    <x v="0"/>
    <n v="1"/>
    <n v="30"/>
    <n v="0"/>
    <n v="2713"/>
    <n v="594.8252500000001"/>
    <n v="0"/>
    <n v="0"/>
    <n v="0"/>
    <n v="0"/>
    <n v="0"/>
    <n v="0"/>
    <n v="0"/>
    <n v="0"/>
    <n v="0"/>
    <n v="0"/>
    <n v="156.51923076923075"/>
    <n v="124.34583333333335"/>
    <n v="26.5"/>
    <n v="0"/>
    <n v="0"/>
    <n v="0"/>
    <n v="0"/>
    <n v="68.834406105769233"/>
    <n v="0"/>
    <n v="0"/>
  </r>
  <r>
    <d v="2020-06-01T00:00:00"/>
    <x v="2"/>
    <s v="P"/>
    <s v="Active"/>
    <n v="205"/>
    <x v="204"/>
    <s v="N"/>
    <x v="22"/>
    <n v="1060"/>
    <x v="2"/>
    <s v="Niederl. 7"/>
    <n v="1"/>
    <s v="Department"/>
    <s v="Supervisor"/>
    <s v="Non-Mgm."/>
    <s v="ang."/>
    <s v="M"/>
    <d v="2015-01-16T00:00:00"/>
    <m/>
    <s v=""/>
    <n v="5"/>
    <d v="1994-02-13T00:00:00"/>
    <n v="25"/>
    <s v="J"/>
    <n v="30"/>
    <n v="2.5"/>
    <n v="39"/>
    <x v="0"/>
    <n v="1"/>
    <n v="30"/>
    <n v="0"/>
    <n v="2714"/>
    <n v="595.04449999999997"/>
    <n v="0"/>
    <n v="0"/>
    <n v="0"/>
    <n v="0"/>
    <n v="0"/>
    <n v="0"/>
    <n v="0"/>
    <n v="0"/>
    <n v="0"/>
    <n v="0"/>
    <n v="156.57692307692307"/>
    <n v="124.39166666666667"/>
    <n v="26.5"/>
    <n v="0"/>
    <n v="0"/>
    <n v="0"/>
    <n v="0"/>
    <n v="68.857590673076928"/>
    <n v="0"/>
    <n v="2.1733333333333333"/>
  </r>
  <r>
    <d v="2020-06-01T00:00:00"/>
    <x v="2"/>
    <s v="P"/>
    <s v="Active"/>
    <n v="206"/>
    <x v="205"/>
    <s v="N"/>
    <x v="35"/>
    <n v="1078"/>
    <x v="0"/>
    <s v="Niederl. 3"/>
    <n v="1"/>
    <s v="Department"/>
    <s v="Supervisor"/>
    <s v="Non-Mgm."/>
    <s v="ang."/>
    <s v="M"/>
    <d v="2011-08-08T00:00:00"/>
    <m/>
    <s v=""/>
    <n v="8"/>
    <d v="1982-10-07T00:00:00"/>
    <n v="37"/>
    <s v="N"/>
    <n v="30"/>
    <n v="2.5"/>
    <n v="39"/>
    <x v="0"/>
    <n v="1"/>
    <n v="30"/>
    <n v="0"/>
    <n v="2715"/>
    <n v="595.26375000000007"/>
    <n v="0"/>
    <n v="0"/>
    <n v="0"/>
    <n v="0"/>
    <n v="0"/>
    <n v="0"/>
    <n v="0"/>
    <n v="0"/>
    <n v="0"/>
    <n v="0"/>
    <n v="0"/>
    <n v="0"/>
    <n v="26.5"/>
    <n v="0"/>
    <n v="0"/>
    <n v="0"/>
    <n v="0"/>
    <n v="5.9346750000000004"/>
    <n v="0"/>
    <n v="0"/>
  </r>
  <r>
    <d v="2020-06-01T00:00:00"/>
    <x v="2"/>
    <s v="P"/>
    <s v="Active"/>
    <n v="207"/>
    <x v="206"/>
    <s v="N"/>
    <x v="9"/>
    <n v="1087"/>
    <x v="0"/>
    <s v="Niederl. 3"/>
    <n v="1"/>
    <s v="Department"/>
    <s v="Supervisor"/>
    <s v="Non-Mgm."/>
    <s v="ang."/>
    <s v="M"/>
    <d v="2011-09-15T00:00:00"/>
    <m/>
    <s v=""/>
    <n v="8"/>
    <d v="1976-03-29T00:00:00"/>
    <n v="43"/>
    <s v="N"/>
    <n v="30"/>
    <n v="2.5"/>
    <n v="39"/>
    <x v="0"/>
    <n v="1"/>
    <n v="30"/>
    <n v="0"/>
    <n v="2716"/>
    <n v="595.48300000000006"/>
    <n v="0"/>
    <n v="0"/>
    <n v="0"/>
    <n v="0"/>
    <n v="0"/>
    <n v="0"/>
    <n v="0"/>
    <n v="0"/>
    <n v="0"/>
    <n v="0"/>
    <n v="0"/>
    <n v="0"/>
    <n v="26.5"/>
    <n v="0"/>
    <n v="0"/>
    <n v="0"/>
    <n v="0"/>
    <n v="5.9346750000000004"/>
    <n v="0"/>
    <n v="0"/>
  </r>
  <r>
    <d v="2020-06-01T00:00:00"/>
    <x v="2"/>
    <s v="P"/>
    <s v="Active"/>
    <n v="208"/>
    <x v="207"/>
    <s v="N"/>
    <x v="30"/>
    <n v="1071"/>
    <x v="0"/>
    <s v="Niederl. 3"/>
    <n v="1"/>
    <s v="Department"/>
    <s v="Supervisor"/>
    <s v="Non-Mgm."/>
    <s v="ang."/>
    <s v="M"/>
    <d v="2014-01-22T00:00:00"/>
    <m/>
    <s v=""/>
    <n v="5"/>
    <d v="1989-06-05T00:00:00"/>
    <n v="30"/>
    <s v="N"/>
    <n v="30"/>
    <n v="2.5"/>
    <n v="39"/>
    <x v="0"/>
    <n v="1"/>
    <n v="30"/>
    <n v="0"/>
    <n v="2717"/>
    <n v="595.70225000000005"/>
    <n v="0"/>
    <n v="0"/>
    <n v="0"/>
    <n v="0"/>
    <n v="0"/>
    <n v="0"/>
    <n v="0"/>
    <n v="0"/>
    <n v="0"/>
    <n v="0"/>
    <n v="0"/>
    <n v="0"/>
    <n v="26.5"/>
    <n v="0"/>
    <n v="0"/>
    <n v="0"/>
    <n v="0"/>
    <n v="5.9346750000000004"/>
    <n v="0"/>
    <n v="0"/>
  </r>
  <r>
    <d v="2020-06-01T00:00:00"/>
    <x v="2"/>
    <s v="P"/>
    <s v="Active"/>
    <n v="209"/>
    <x v="208"/>
    <s v="N"/>
    <x v="33"/>
    <n v="1000"/>
    <x v="1"/>
    <s v="Niederl. 1"/>
    <n v="1"/>
    <s v="Department"/>
    <s v="Supervisor"/>
    <s v="Non-Mgm."/>
    <s v="ang."/>
    <s v="W"/>
    <d v="2011-09-01T00:00:00"/>
    <m/>
    <s v=""/>
    <n v="8"/>
    <d v="1994-01-16T00:00:00"/>
    <n v="26"/>
    <s v="N"/>
    <n v="30"/>
    <n v="2.5"/>
    <n v="39"/>
    <x v="0"/>
    <n v="1"/>
    <n v="30"/>
    <n v="0"/>
    <n v="2718"/>
    <n v="595.92150000000004"/>
    <n v="0"/>
    <n v="0"/>
    <n v="0"/>
    <n v="0"/>
    <n v="0"/>
    <n v="0"/>
    <n v="0"/>
    <n v="0"/>
    <n v="0"/>
    <n v="0"/>
    <n v="0"/>
    <n v="0"/>
    <n v="26.5"/>
    <n v="0"/>
    <n v="0"/>
    <n v="0"/>
    <n v="0"/>
    <n v="5.9346750000000004"/>
    <n v="0"/>
    <n v="0"/>
  </r>
  <r>
    <d v="2020-06-01T00:00:00"/>
    <x v="2"/>
    <s v="P"/>
    <s v="Active"/>
    <n v="210"/>
    <x v="209"/>
    <s v="N"/>
    <x v="3"/>
    <n v="1011"/>
    <x v="1"/>
    <s v="Niederl. 1"/>
    <n v="1"/>
    <s v="Department"/>
    <s v="Supervisor"/>
    <s v="Non-Mgm."/>
    <s v="ang."/>
    <s v="W"/>
    <d v="2011-09-01T00:00:00"/>
    <m/>
    <s v=""/>
    <n v="8"/>
    <d v="1993-12-01T00:00:00"/>
    <n v="26"/>
    <s v="N"/>
    <n v="30"/>
    <n v="2.5"/>
    <n v="39"/>
    <x v="0"/>
    <n v="1"/>
    <n v="30"/>
    <n v="0"/>
    <n v="2719"/>
    <n v="596.14075000000003"/>
    <n v="0"/>
    <n v="0"/>
    <n v="0"/>
    <n v="0"/>
    <n v="0"/>
    <n v="0"/>
    <n v="0"/>
    <n v="0"/>
    <n v="0"/>
    <n v="0"/>
    <n v="0"/>
    <n v="0"/>
    <n v="26.5"/>
    <n v="0"/>
    <n v="0"/>
    <n v="0"/>
    <n v="0"/>
    <n v="5.9346750000000004"/>
    <n v="0"/>
    <n v="0"/>
  </r>
  <r>
    <d v="2020-06-01T00:00:00"/>
    <x v="2"/>
    <s v="P"/>
    <s v="Active"/>
    <n v="211"/>
    <x v="210"/>
    <s v="Y"/>
    <x v="16"/>
    <n v="1019"/>
    <x v="7"/>
    <s v="Niederl. 9"/>
    <n v="0.5"/>
    <s v="Department"/>
    <s v="Supervisor"/>
    <s v="Non-Mgm."/>
    <s v="ang."/>
    <s v="M"/>
    <d v="2011-09-16T00:00:00"/>
    <m/>
    <s v=""/>
    <n v="8"/>
    <d v="1963-04-30T00:00:00"/>
    <n v="56"/>
    <s v="J"/>
    <n v="30"/>
    <n v="2.5"/>
    <n v="39"/>
    <x v="0"/>
    <n v="0.5"/>
    <n v="30"/>
    <n v="0"/>
    <n v="2720"/>
    <n v="596.36"/>
    <n v="0"/>
    <n v="0"/>
    <n v="15"/>
    <n v="0"/>
    <n v="0"/>
    <n v="0"/>
    <n v="0"/>
    <n v="0"/>
    <n v="0"/>
    <n v="0"/>
    <n v="156.92307692307693"/>
    <n v="124.66666666666667"/>
    <n v="13.25"/>
    <n v="0"/>
    <n v="0"/>
    <n v="0"/>
    <n v="0"/>
    <n v="69.388610576923085"/>
    <n v="40.564999999999998"/>
    <n v="0"/>
  </r>
  <r>
    <d v="2020-06-01T00:00:00"/>
    <x v="2"/>
    <s v="P"/>
    <s v="Active"/>
    <n v="211"/>
    <x v="210"/>
    <s v="Y"/>
    <x v="16"/>
    <n v="1025"/>
    <x v="6"/>
    <s v="Niederl. 10"/>
    <n v="0.5"/>
    <s v="Department"/>
    <s v="Supervisor"/>
    <s v="Non-Mgm."/>
    <s v="ang."/>
    <s v="M"/>
    <d v="2011-09-16T00:00:00"/>
    <m/>
    <s v=""/>
    <n v="8"/>
    <d v="1963-04-30T00:00:00"/>
    <n v="56"/>
    <s v="J"/>
    <n v="30"/>
    <n v="2.5"/>
    <n v="39"/>
    <x v="0"/>
    <n v="0.5"/>
    <n v="30"/>
    <n v="0"/>
    <n v="2721"/>
    <n v="596.57925"/>
    <n v="0"/>
    <n v="0"/>
    <n v="15"/>
    <n v="0"/>
    <n v="0"/>
    <n v="0"/>
    <n v="0"/>
    <n v="0"/>
    <n v="0"/>
    <n v="0"/>
    <n v="156.98076923076923"/>
    <n v="124.71250000000001"/>
    <n v="13.25"/>
    <n v="0"/>
    <n v="0"/>
    <n v="0"/>
    <n v="0"/>
    <n v="69.41179514423078"/>
    <n v="40.564999999999998"/>
    <n v="0"/>
  </r>
  <r>
    <d v="2020-06-01T00:00:00"/>
    <x v="2"/>
    <s v="P"/>
    <s v="Active"/>
    <n v="212"/>
    <x v="211"/>
    <s v="N"/>
    <x v="9"/>
    <n v="1087"/>
    <x v="0"/>
    <s v="Niederl. 3"/>
    <n v="1"/>
    <s v="Department"/>
    <s v="Supervisor"/>
    <s v="Non-Mgm."/>
    <s v="ang."/>
    <s v="M"/>
    <d v="2011-10-04T00:00:00"/>
    <m/>
    <s v=""/>
    <n v="8"/>
    <d v="1983-03-10T00:00:00"/>
    <n v="36"/>
    <s v="N"/>
    <n v="30"/>
    <n v="2.5"/>
    <n v="37"/>
    <x v="0"/>
    <n v="0.94871794871794868"/>
    <n v="30"/>
    <n v="0"/>
    <n v="2722"/>
    <n v="596.79849999999999"/>
    <n v="0"/>
    <n v="0"/>
    <n v="0"/>
    <n v="0"/>
    <n v="0"/>
    <n v="0"/>
    <n v="0"/>
    <n v="0"/>
    <n v="0"/>
    <n v="0"/>
    <n v="0"/>
    <n v="0"/>
    <n v="26.5"/>
    <n v="0"/>
    <n v="0"/>
    <n v="0"/>
    <n v="0"/>
    <n v="5.9346750000000004"/>
    <n v="0"/>
    <n v="0"/>
  </r>
  <r>
    <d v="2020-06-01T00:00:00"/>
    <x v="2"/>
    <s v="P"/>
    <s v="Active"/>
    <n v="213"/>
    <x v="212"/>
    <s v="N"/>
    <x v="40"/>
    <n v="1001"/>
    <x v="1"/>
    <s v="Niederl. 1"/>
    <n v="1"/>
    <s v="Department"/>
    <s v="Supervisor"/>
    <s v="Non-Mgm."/>
    <s v="ang."/>
    <s v="M"/>
    <d v="2011-10-01T00:00:00"/>
    <m/>
    <s v=""/>
    <n v="8"/>
    <d v="1962-04-26T00:00:00"/>
    <n v="57"/>
    <s v="N"/>
    <n v="30"/>
    <n v="2.5"/>
    <n v="39"/>
    <x v="0"/>
    <n v="1"/>
    <n v="30"/>
    <n v="0"/>
    <n v="2723"/>
    <n v="597.01774999999998"/>
    <n v="0"/>
    <n v="0"/>
    <n v="0"/>
    <n v="0"/>
    <n v="0"/>
    <n v="0"/>
    <n v="0"/>
    <n v="0"/>
    <n v="0"/>
    <n v="0"/>
    <n v="0"/>
    <n v="0"/>
    <n v="26.5"/>
    <n v="0"/>
    <n v="0"/>
    <n v="0"/>
    <n v="0"/>
    <n v="5.9346750000000004"/>
    <n v="0"/>
    <n v="0"/>
  </r>
  <r>
    <d v="2020-06-01T00:00:00"/>
    <x v="2"/>
    <s v="P"/>
    <s v="Active"/>
    <n v="214"/>
    <x v="213"/>
    <s v="N"/>
    <x v="47"/>
    <n v="1016"/>
    <x v="1"/>
    <s v="Niederl. 1"/>
    <n v="1"/>
    <s v="Department"/>
    <s v="Supervisor"/>
    <s v="Non-Mgm."/>
    <s v="ang."/>
    <s v="M"/>
    <d v="2011-10-01T00:00:00"/>
    <m/>
    <s v=""/>
    <n v="8"/>
    <d v="1991-03-16T00:00:00"/>
    <n v="28"/>
    <s v="N"/>
    <n v="30"/>
    <n v="2.5"/>
    <n v="39"/>
    <x v="0"/>
    <n v="1"/>
    <n v="30"/>
    <n v="0"/>
    <n v="2724"/>
    <n v="597.23700000000008"/>
    <n v="0"/>
    <n v="0"/>
    <n v="0"/>
    <n v="0"/>
    <n v="0"/>
    <n v="0"/>
    <n v="0"/>
    <n v="0"/>
    <n v="0"/>
    <n v="0"/>
    <n v="0"/>
    <n v="0"/>
    <n v="26.5"/>
    <n v="0"/>
    <n v="0"/>
    <n v="0"/>
    <n v="0"/>
    <n v="5.9346750000000004"/>
    <n v="0"/>
    <n v="0"/>
  </r>
  <r>
    <d v="2020-06-01T00:00:00"/>
    <x v="2"/>
    <s v="P"/>
    <s v="Active"/>
    <n v="215"/>
    <x v="214"/>
    <s v="Y"/>
    <x v="31"/>
    <n v="1034"/>
    <x v="5"/>
    <s v="Niederl. 5"/>
    <n v="0.5"/>
    <s v="Department"/>
    <s v="Supervisor"/>
    <s v="Non-Mgm."/>
    <s v="ang."/>
    <s v="M"/>
    <d v="2011-11-01T00:00:00"/>
    <m/>
    <s v=""/>
    <n v="8"/>
    <d v="1982-11-02T00:00:00"/>
    <n v="37"/>
    <s v="N"/>
    <n v="30"/>
    <n v="2.5"/>
    <n v="39"/>
    <x v="0"/>
    <n v="0.5"/>
    <n v="30"/>
    <n v="0"/>
    <n v="2725"/>
    <n v="597.45625000000007"/>
    <n v="0"/>
    <n v="0"/>
    <n v="15"/>
    <n v="0"/>
    <n v="0"/>
    <n v="0"/>
    <n v="0"/>
    <n v="0"/>
    <n v="0"/>
    <n v="0"/>
    <n v="0"/>
    <n v="0"/>
    <n v="13.25"/>
    <n v="0"/>
    <n v="0"/>
    <n v="0"/>
    <n v="0"/>
    <n v="6.3265875000000005"/>
    <n v="56.335000000000001"/>
    <n v="0"/>
  </r>
  <r>
    <d v="2020-06-01T00:00:00"/>
    <x v="2"/>
    <s v="P"/>
    <s v="Active"/>
    <n v="215"/>
    <x v="214"/>
    <s v="Y"/>
    <x v="31"/>
    <n v="1040"/>
    <x v="4"/>
    <s v="Niederl. 6"/>
    <n v="0.5"/>
    <s v="Department"/>
    <s v="Supervisor"/>
    <s v="Non-Mgm."/>
    <s v="ang."/>
    <s v="M"/>
    <d v="2011-11-01T00:00:00"/>
    <m/>
    <s v=""/>
    <n v="8"/>
    <d v="1982-11-02T00:00:00"/>
    <n v="37"/>
    <s v="N"/>
    <n v="30"/>
    <n v="2.5"/>
    <n v="39"/>
    <x v="0"/>
    <n v="0.5"/>
    <n v="30"/>
    <n v="0"/>
    <n v="2726"/>
    <n v="597.67550000000006"/>
    <n v="0"/>
    <n v="0"/>
    <n v="15"/>
    <n v="0"/>
    <n v="0"/>
    <n v="0"/>
    <n v="0"/>
    <n v="0"/>
    <n v="0"/>
    <n v="0"/>
    <n v="0"/>
    <n v="0"/>
    <n v="13.25"/>
    <n v="0"/>
    <n v="0"/>
    <n v="0"/>
    <n v="0"/>
    <n v="6.3265875000000005"/>
    <n v="56.335000000000001"/>
    <n v="0"/>
  </r>
  <r>
    <d v="2020-06-01T00:00:00"/>
    <x v="2"/>
    <s v="P"/>
    <s v="Active"/>
    <n v="216"/>
    <x v="215"/>
    <s v="N"/>
    <x v="19"/>
    <n v="1083"/>
    <x v="0"/>
    <s v="Niederl. 3"/>
    <n v="1"/>
    <s v="Department"/>
    <s v="Supervisor"/>
    <s v="Manager"/>
    <s v="ang."/>
    <s v="M"/>
    <d v="2011-11-01T00:00:00"/>
    <m/>
    <s v=""/>
    <n v="8"/>
    <d v="1985-11-10T00:00:00"/>
    <n v="34"/>
    <s v="N"/>
    <n v="30"/>
    <n v="2.5"/>
    <n v="39"/>
    <x v="0"/>
    <n v="1"/>
    <n v="30"/>
    <n v="0"/>
    <n v="2727"/>
    <n v="597.89475000000004"/>
    <n v="0"/>
    <n v="0"/>
    <n v="0"/>
    <n v="0"/>
    <n v="0"/>
    <n v="0"/>
    <n v="0"/>
    <n v="0"/>
    <n v="0"/>
    <n v="0"/>
    <n v="0"/>
    <n v="0"/>
    <n v="26.5"/>
    <n v="0"/>
    <n v="0"/>
    <n v="0"/>
    <n v="0"/>
    <n v="5.9346750000000004"/>
    <n v="0"/>
    <n v="0"/>
  </r>
  <r>
    <d v="2020-06-01T00:00:00"/>
    <x v="2"/>
    <s v="P"/>
    <s v="Active"/>
    <n v="217"/>
    <x v="216"/>
    <s v="N"/>
    <x v="10"/>
    <n v="1075"/>
    <x v="0"/>
    <s v="Niederl. 3"/>
    <n v="1"/>
    <s v="Department"/>
    <s v="Supervisor"/>
    <s v="Manager"/>
    <s v="ang."/>
    <s v="M"/>
    <d v="2011-11-15T00:00:00"/>
    <m/>
    <s v=""/>
    <n v="8"/>
    <d v="1985-05-14T00:00:00"/>
    <n v="34"/>
    <s v="N"/>
    <n v="30"/>
    <n v="2.5"/>
    <n v="39"/>
    <x v="0"/>
    <n v="1"/>
    <n v="30"/>
    <n v="0"/>
    <n v="2728"/>
    <n v="598.11400000000003"/>
    <n v="0"/>
    <n v="0"/>
    <n v="0"/>
    <n v="0"/>
    <n v="0"/>
    <n v="0"/>
    <n v="0"/>
    <n v="0"/>
    <n v="0"/>
    <n v="0"/>
    <n v="0"/>
    <n v="0"/>
    <n v="26.5"/>
    <n v="0"/>
    <n v="0"/>
    <n v="0"/>
    <n v="0"/>
    <n v="5.9346750000000004"/>
    <n v="0"/>
    <n v="0"/>
  </r>
  <r>
    <d v="2020-06-01T00:00:00"/>
    <x v="2"/>
    <s v="P"/>
    <s v="Active"/>
    <n v="218"/>
    <x v="217"/>
    <s v="N"/>
    <x v="28"/>
    <n v="1004"/>
    <x v="1"/>
    <s v="Niederl. 1"/>
    <n v="1"/>
    <s v="Department"/>
    <s v="Supervisor"/>
    <s v="Non-Mgm."/>
    <s v="ang."/>
    <s v="M"/>
    <d v="2011-11-18T00:00:00"/>
    <m/>
    <s v=""/>
    <n v="8"/>
    <d v="1987-07-13T00:00:00"/>
    <n v="32"/>
    <s v="N"/>
    <n v="30"/>
    <n v="2.5"/>
    <n v="39"/>
    <x v="0"/>
    <n v="1"/>
    <n v="30"/>
    <n v="0"/>
    <n v="2729"/>
    <n v="598.33325000000002"/>
    <n v="0"/>
    <n v="0"/>
    <n v="0"/>
    <n v="0"/>
    <n v="0"/>
    <n v="0"/>
    <n v="0"/>
    <n v="0"/>
    <n v="0"/>
    <n v="0"/>
    <n v="0"/>
    <n v="0"/>
    <n v="26.5"/>
    <n v="0"/>
    <n v="0"/>
    <n v="0"/>
    <n v="0"/>
    <n v="5.9346750000000004"/>
    <n v="0"/>
    <n v="0"/>
  </r>
  <r>
    <d v="2020-06-01T00:00:00"/>
    <x v="2"/>
    <s v="P"/>
    <s v="Active"/>
    <n v="219"/>
    <x v="218"/>
    <s v="N"/>
    <x v="15"/>
    <n v="1057"/>
    <x v="2"/>
    <s v="Niederl. 7"/>
    <n v="1"/>
    <s v="Department"/>
    <s v="Supervisor"/>
    <s v="Non-Mgm."/>
    <s v="ang."/>
    <s v="W"/>
    <d v="2012-02-01T00:00:00"/>
    <m/>
    <s v=""/>
    <n v="7"/>
    <d v="1986-04-02T00:00:00"/>
    <n v="33"/>
    <s v="J"/>
    <n v="35"/>
    <n v="2.9166666666666665"/>
    <n v="39"/>
    <x v="0"/>
    <n v="1"/>
    <n v="30"/>
    <n v="0"/>
    <n v="2730"/>
    <n v="598.55250000000001"/>
    <n v="0"/>
    <n v="0"/>
    <n v="0"/>
    <n v="0"/>
    <n v="0"/>
    <n v="0"/>
    <n v="0"/>
    <n v="0"/>
    <n v="0"/>
    <n v="0"/>
    <n v="183.75"/>
    <n v="125.12500000000001"/>
    <n v="26.5"/>
    <n v="0"/>
    <n v="0"/>
    <n v="0"/>
    <n v="0"/>
    <n v="75.107231249999998"/>
    <n v="0"/>
    <n v="0"/>
  </r>
  <r>
    <d v="2020-06-01T00:00:00"/>
    <x v="2"/>
    <s v="P"/>
    <s v="Active"/>
    <n v="220"/>
    <x v="219"/>
    <s v="N"/>
    <x v="48"/>
    <n v="1073"/>
    <x v="0"/>
    <s v="Niederl. 3"/>
    <n v="1"/>
    <s v="Department"/>
    <s v="Supervisor"/>
    <s v="Non-Mgm."/>
    <s v="ang."/>
    <s v="M"/>
    <d v="2012-02-01T00:00:00"/>
    <m/>
    <s v=""/>
    <n v="7"/>
    <d v="1980-04-23T00:00:00"/>
    <n v="39"/>
    <s v="N"/>
    <n v="30"/>
    <n v="2.5"/>
    <n v="39"/>
    <x v="0"/>
    <n v="1"/>
    <n v="30"/>
    <n v="0"/>
    <n v="2731"/>
    <n v="598.77175000000011"/>
    <n v="0"/>
    <n v="0"/>
    <n v="0"/>
    <n v="0"/>
    <n v="0"/>
    <n v="0"/>
    <n v="0"/>
    <n v="0"/>
    <n v="0"/>
    <n v="0"/>
    <n v="0"/>
    <n v="0"/>
    <n v="26.5"/>
    <n v="0"/>
    <n v="0"/>
    <n v="0"/>
    <n v="0"/>
    <n v="5.9346750000000004"/>
    <n v="0"/>
    <n v="0"/>
  </r>
  <r>
    <d v="2020-06-01T00:00:00"/>
    <x v="2"/>
    <s v="P"/>
    <s v="Active"/>
    <n v="221"/>
    <x v="220"/>
    <s v="N"/>
    <x v="22"/>
    <n v="1053"/>
    <x v="3"/>
    <s v="Niederl. 8"/>
    <n v="1"/>
    <s v="Department"/>
    <s v="Supervisor"/>
    <s v="Non-Mgm."/>
    <s v="ang."/>
    <s v="M"/>
    <d v="2012-02-01T00:00:00"/>
    <m/>
    <s v=""/>
    <n v="7"/>
    <d v="1975-01-23T00:00:00"/>
    <n v="44"/>
    <s v="J"/>
    <n v="30"/>
    <n v="2.5"/>
    <n v="39"/>
    <x v="0"/>
    <n v="1"/>
    <n v="30"/>
    <n v="0"/>
    <n v="2732"/>
    <n v="598.99099999999999"/>
    <n v="0"/>
    <n v="0"/>
    <n v="0"/>
    <n v="0"/>
    <n v="0"/>
    <n v="0"/>
    <n v="0"/>
    <n v="0"/>
    <n v="0"/>
    <n v="0"/>
    <n v="157.61538461538461"/>
    <n v="125.21666666666667"/>
    <n v="26.5"/>
    <n v="0"/>
    <n v="0"/>
    <n v="0"/>
    <n v="0"/>
    <n v="69.274912884615389"/>
    <n v="0"/>
    <n v="0"/>
  </r>
  <r>
    <d v="2020-06-01T00:00:00"/>
    <x v="2"/>
    <s v="P"/>
    <s v="Active"/>
    <n v="222"/>
    <x v="221"/>
    <s v="N"/>
    <x v="13"/>
    <n v="1042"/>
    <x v="9"/>
    <s v="Niederl. 4"/>
    <n v="1"/>
    <s v="Department"/>
    <s v="Supervisor"/>
    <s v="Manager"/>
    <s v="ang."/>
    <s v="M"/>
    <d v="2012-02-15T00:00:00"/>
    <m/>
    <s v=""/>
    <n v="7"/>
    <d v="1965-01-19T00:00:00"/>
    <n v="54"/>
    <s v="N"/>
    <n v="30"/>
    <n v="2.5"/>
    <n v="39"/>
    <x v="0"/>
    <n v="1"/>
    <n v="30"/>
    <n v="0"/>
    <n v="2733"/>
    <n v="599.21025000000009"/>
    <n v="0"/>
    <n v="0"/>
    <n v="0"/>
    <n v="0"/>
    <n v="0"/>
    <n v="0"/>
    <n v="0"/>
    <n v="0"/>
    <n v="0"/>
    <n v="0"/>
    <n v="0"/>
    <n v="0"/>
    <n v="26.5"/>
    <n v="0"/>
    <n v="0"/>
    <n v="0"/>
    <n v="0"/>
    <n v="5.9346750000000004"/>
    <n v="139.45240000000001"/>
    <n v="0"/>
  </r>
  <r>
    <d v="2020-06-01T00:00:00"/>
    <x v="2"/>
    <s v="P"/>
    <s v="Active"/>
    <n v="223"/>
    <x v="222"/>
    <s v="N"/>
    <x v="37"/>
    <n v="1005"/>
    <x v="1"/>
    <s v="Niederl. 1"/>
    <n v="1"/>
    <s v="Department"/>
    <s v="Supervisor"/>
    <s v="Supervisor"/>
    <s v="ang."/>
    <s v="M"/>
    <d v="2012-02-01T00:00:00"/>
    <m/>
    <s v=""/>
    <n v="7"/>
    <d v="1962-04-20T00:00:00"/>
    <n v="57"/>
    <s v="N"/>
    <n v="30"/>
    <n v="2.5"/>
    <n v="39"/>
    <x v="0"/>
    <n v="1"/>
    <n v="30"/>
    <n v="0"/>
    <n v="2734"/>
    <n v="599.42949999999996"/>
    <n v="-4.1399999999999997"/>
    <n v="0"/>
    <n v="0"/>
    <n v="0"/>
    <n v="0"/>
    <n v="0"/>
    <n v="0"/>
    <n v="0"/>
    <n v="0"/>
    <n v="0"/>
    <n v="0"/>
    <n v="0"/>
    <n v="26.5"/>
    <n v="0"/>
    <n v="0"/>
    <n v="0"/>
    <n v="0"/>
    <n v="5.0075219999999998"/>
    <n v="0"/>
    <n v="0"/>
  </r>
  <r>
    <d v="2020-06-01T00:00:00"/>
    <x v="2"/>
    <s v="P"/>
    <s v="Active"/>
    <n v="224"/>
    <x v="223"/>
    <s v="N"/>
    <x v="22"/>
    <n v="1029"/>
    <x v="6"/>
    <s v="Niederl. 10"/>
    <n v="1"/>
    <s v="Department"/>
    <s v="Supervisor"/>
    <s v="Non-Mgm."/>
    <s v="ang."/>
    <s v="M"/>
    <d v="2012-03-01T00:00:00"/>
    <m/>
    <s v=""/>
    <n v="7"/>
    <d v="1967-12-28T00:00:00"/>
    <n v="52"/>
    <s v="J"/>
    <n v="30"/>
    <n v="2.5"/>
    <n v="39"/>
    <x v="0"/>
    <n v="1"/>
    <n v="30"/>
    <n v="0"/>
    <n v="2735"/>
    <n v="599.64875000000006"/>
    <n v="0"/>
    <n v="0"/>
    <n v="0"/>
    <n v="0"/>
    <n v="0"/>
    <n v="0"/>
    <n v="0"/>
    <n v="0"/>
    <n v="0"/>
    <n v="0"/>
    <n v="157.78846153846155"/>
    <n v="125.35416666666667"/>
    <n v="26.5"/>
    <n v="0"/>
    <n v="0"/>
    <n v="0"/>
    <n v="0"/>
    <n v="69.344466586538474"/>
    <n v="0"/>
    <n v="0"/>
  </r>
  <r>
    <d v="2020-06-01T00:00:00"/>
    <x v="2"/>
    <s v="P"/>
    <s v="Active"/>
    <n v="225"/>
    <x v="224"/>
    <s v="N"/>
    <x v="22"/>
    <n v="1053"/>
    <x v="3"/>
    <s v="Niederl. 8"/>
    <n v="1"/>
    <s v="Department"/>
    <s v="Supervisor"/>
    <s v="Non-Mgm."/>
    <s v="ang."/>
    <s v="M"/>
    <d v="2012-04-01T00:00:00"/>
    <m/>
    <s v=""/>
    <n v="7"/>
    <d v="1974-04-12T00:00:00"/>
    <n v="45"/>
    <s v="J"/>
    <n v="30"/>
    <n v="2.5"/>
    <n v="39"/>
    <x v="0"/>
    <n v="1"/>
    <n v="30"/>
    <n v="0"/>
    <n v="2736"/>
    <n v="599.86799999999994"/>
    <n v="0"/>
    <n v="0"/>
    <n v="0"/>
    <n v="0"/>
    <n v="0"/>
    <n v="0"/>
    <n v="0"/>
    <n v="0"/>
    <n v="0"/>
    <n v="0"/>
    <n v="157.84615384615387"/>
    <n v="125.4"/>
    <n v="26.5"/>
    <n v="0"/>
    <n v="0"/>
    <n v="0"/>
    <n v="0"/>
    <n v="69.367651153846168"/>
    <n v="0"/>
    <n v="0"/>
  </r>
  <r>
    <d v="2020-06-01T00:00:00"/>
    <x v="2"/>
    <s v="P"/>
    <s v="Active"/>
    <n v="226"/>
    <x v="225"/>
    <s v="N"/>
    <x v="21"/>
    <n v="1086"/>
    <x v="0"/>
    <s v="Niederl. 3"/>
    <n v="1"/>
    <s v="Department"/>
    <s v="Supervisor"/>
    <s v="Non-Mgm."/>
    <s v="ang."/>
    <s v="W"/>
    <d v="2012-05-01T00:00:00"/>
    <m/>
    <s v=""/>
    <n v="7"/>
    <d v="1978-06-10T00:00:00"/>
    <n v="41"/>
    <s v="N"/>
    <n v="35"/>
    <n v="2.9166666666666665"/>
    <n v="39"/>
    <x v="0"/>
    <n v="1"/>
    <n v="30"/>
    <n v="0"/>
    <n v="2737"/>
    <n v="600.08725000000004"/>
    <n v="0"/>
    <n v="0"/>
    <n v="0"/>
    <n v="0"/>
    <n v="0"/>
    <n v="0"/>
    <n v="0"/>
    <n v="0"/>
    <n v="0"/>
    <n v="0"/>
    <n v="0"/>
    <n v="0"/>
    <n v="26.5"/>
    <n v="0"/>
    <n v="0"/>
    <n v="0"/>
    <n v="0"/>
    <n v="5.9346750000000004"/>
    <n v="0"/>
    <n v="0"/>
  </r>
  <r>
    <d v="2020-06-01T00:00:00"/>
    <x v="2"/>
    <s v="P"/>
    <s v="Active"/>
    <n v="227"/>
    <x v="226"/>
    <s v="N"/>
    <x v="30"/>
    <n v="1071"/>
    <x v="0"/>
    <s v="Niederl. 3"/>
    <n v="1"/>
    <s v="Department"/>
    <s v="Supervisor"/>
    <s v="Non-Mgm."/>
    <s v="ang."/>
    <s v="W"/>
    <d v="2012-05-01T00:00:00"/>
    <m/>
    <s v=""/>
    <n v="7"/>
    <d v="1984-01-09T00:00:00"/>
    <n v="36"/>
    <s v="N"/>
    <n v="0"/>
    <n v="0"/>
    <n v="30"/>
    <x v="0"/>
    <n v="0.76923076923076927"/>
    <n v="30"/>
    <n v="0"/>
    <n v="2738"/>
    <n v="600.30650000000014"/>
    <n v="0"/>
    <n v="0"/>
    <n v="0"/>
    <n v="0"/>
    <n v="0"/>
    <n v="0"/>
    <n v="0"/>
    <n v="0"/>
    <n v="0"/>
    <n v="0"/>
    <n v="0"/>
    <n v="0"/>
    <n v="26.5"/>
    <n v="0"/>
    <n v="0"/>
    <n v="0"/>
    <n v="0"/>
    <n v="5.9346750000000004"/>
    <n v="0"/>
    <n v="0"/>
  </r>
  <r>
    <d v="2020-06-01T00:00:00"/>
    <x v="2"/>
    <s v="P"/>
    <s v="Active"/>
    <n v="228"/>
    <x v="227"/>
    <s v="N"/>
    <x v="23"/>
    <n v="1068"/>
    <x v="0"/>
    <s v="Niederl. 3"/>
    <n v="1"/>
    <s v="Department"/>
    <s v="Supervisor"/>
    <s v="Non-Mgm."/>
    <s v="ang."/>
    <s v="W"/>
    <d v="2012-06-01T00:00:00"/>
    <m/>
    <s v=""/>
    <n v="7"/>
    <d v="1957-07-22T00:00:00"/>
    <n v="62"/>
    <s v="N"/>
    <n v="30"/>
    <n v="2.5"/>
    <n v="39"/>
    <x v="0"/>
    <n v="1"/>
    <n v="30"/>
    <n v="0"/>
    <n v="2739"/>
    <n v="600.52575000000002"/>
    <n v="0"/>
    <n v="0"/>
    <n v="0"/>
    <n v="0"/>
    <n v="0"/>
    <n v="0"/>
    <n v="0"/>
    <n v="0"/>
    <n v="0"/>
    <n v="0"/>
    <n v="0"/>
    <n v="0"/>
    <n v="26.5"/>
    <n v="0"/>
    <n v="0"/>
    <n v="0"/>
    <n v="0"/>
    <n v="5.9346750000000004"/>
    <n v="0"/>
    <n v="0"/>
  </r>
  <r>
    <d v="2020-06-01T00:00:00"/>
    <x v="2"/>
    <s v="P"/>
    <s v="Active"/>
    <n v="229"/>
    <x v="228"/>
    <s v="N"/>
    <x v="19"/>
    <n v="1083"/>
    <x v="0"/>
    <s v="Niederl. 3"/>
    <n v="1"/>
    <s v="Department"/>
    <s v="Supervisor"/>
    <s v="Non-Mgm."/>
    <s v="ang."/>
    <s v="M"/>
    <d v="2012-06-01T00:00:00"/>
    <m/>
    <s v=""/>
    <n v="7"/>
    <d v="1985-08-17T00:00:00"/>
    <n v="34"/>
    <s v="N"/>
    <n v="30"/>
    <n v="2.5"/>
    <n v="39"/>
    <x v="0"/>
    <n v="1"/>
    <n v="30"/>
    <n v="0"/>
    <n v="2740"/>
    <n v="600.745"/>
    <n v="0"/>
    <n v="0"/>
    <n v="0"/>
    <n v="0"/>
    <n v="0"/>
    <n v="0"/>
    <n v="0"/>
    <n v="0"/>
    <n v="0"/>
    <n v="0"/>
    <n v="0"/>
    <n v="0"/>
    <n v="26.5"/>
    <n v="0"/>
    <n v="0"/>
    <n v="0"/>
    <n v="0"/>
    <n v="5.9346750000000004"/>
    <n v="0"/>
    <n v="0"/>
  </r>
  <r>
    <d v="2020-06-01T00:00:00"/>
    <x v="2"/>
    <s v="P"/>
    <s v="Active"/>
    <n v="230"/>
    <x v="229"/>
    <s v="N"/>
    <x v="5"/>
    <n v="1093"/>
    <x v="0"/>
    <s v="Niederl. 3"/>
    <n v="1"/>
    <s v="Department"/>
    <s v="Supervisor"/>
    <s v="Non-Mgm."/>
    <s v="ang."/>
    <s v="M"/>
    <d v="2012-06-01T00:00:00"/>
    <m/>
    <s v=""/>
    <n v="7"/>
    <d v="1959-06-12T00:00:00"/>
    <n v="60"/>
    <s v="N"/>
    <n v="30"/>
    <n v="2.5"/>
    <n v="39"/>
    <x v="0"/>
    <n v="1"/>
    <n v="30"/>
    <n v="0"/>
    <n v="2741"/>
    <n v="600.96424999999999"/>
    <n v="0"/>
    <n v="0"/>
    <n v="0"/>
    <n v="0"/>
    <n v="0"/>
    <n v="0"/>
    <n v="0"/>
    <n v="0"/>
    <n v="0"/>
    <n v="0"/>
    <n v="0"/>
    <n v="0"/>
    <n v="26.5"/>
    <n v="0"/>
    <n v="0"/>
    <n v="0"/>
    <n v="0"/>
    <n v="5.9346750000000004"/>
    <n v="0"/>
    <n v="0"/>
  </r>
  <r>
    <d v="2020-06-01T00:00:00"/>
    <x v="2"/>
    <s v="P"/>
    <s v="Active"/>
    <n v="231"/>
    <x v="230"/>
    <s v="N"/>
    <x v="24"/>
    <n v="1081"/>
    <x v="0"/>
    <s v="Niederl. 3"/>
    <n v="1"/>
    <s v="Department"/>
    <s v="Supervisor"/>
    <s v="Manager"/>
    <s v="ang."/>
    <s v="M"/>
    <d v="2012-07-01T00:00:00"/>
    <m/>
    <s v=""/>
    <n v="7"/>
    <d v="1983-12-24T00:00:00"/>
    <n v="36"/>
    <s v="N"/>
    <n v="30"/>
    <n v="2.5"/>
    <n v="39"/>
    <x v="0"/>
    <n v="1"/>
    <n v="30"/>
    <n v="0"/>
    <n v="2742"/>
    <n v="601.18349999999998"/>
    <n v="0"/>
    <n v="0"/>
    <n v="0"/>
    <n v="0"/>
    <n v="0"/>
    <n v="0"/>
    <n v="0"/>
    <n v="0"/>
    <n v="0"/>
    <n v="0"/>
    <n v="0"/>
    <n v="0"/>
    <n v="26.5"/>
    <n v="0"/>
    <n v="0"/>
    <n v="0"/>
    <n v="0"/>
    <n v="5.9346750000000004"/>
    <n v="118.94759999999999"/>
    <n v="0"/>
  </r>
  <r>
    <d v="2020-06-01T00:00:00"/>
    <x v="2"/>
    <s v="P"/>
    <s v="Active"/>
    <n v="232"/>
    <x v="231"/>
    <s v="N"/>
    <x v="22"/>
    <n v="1041"/>
    <x v="4"/>
    <s v="Niederl. 6"/>
    <n v="1"/>
    <s v="Department"/>
    <s v="Supervisor"/>
    <s v="Non-Mgm."/>
    <s v="ang."/>
    <s v="M"/>
    <d v="2012-07-01T00:00:00"/>
    <m/>
    <s v=""/>
    <n v="7"/>
    <d v="1979-09-27T00:00:00"/>
    <n v="40"/>
    <s v="J"/>
    <n v="30"/>
    <n v="2.5"/>
    <n v="39"/>
    <x v="0"/>
    <n v="1"/>
    <n v="30"/>
    <n v="0"/>
    <n v="2743"/>
    <n v="601.40274999999997"/>
    <n v="0"/>
    <n v="0"/>
    <n v="0"/>
    <n v="0"/>
    <n v="0"/>
    <n v="0"/>
    <n v="0"/>
    <n v="0"/>
    <n v="0"/>
    <n v="0"/>
    <n v="158.25"/>
    <n v="125.72083333333335"/>
    <n v="26.5"/>
    <n v="0"/>
    <n v="0"/>
    <n v="0"/>
    <n v="0"/>
    <n v="69.529943125000003"/>
    <n v="0"/>
    <n v="0"/>
  </r>
  <r>
    <d v="2020-06-01T00:00:00"/>
    <x v="2"/>
    <s v="P"/>
    <s v="Active"/>
    <n v="233"/>
    <x v="232"/>
    <s v="N"/>
    <x v="11"/>
    <n v="1082"/>
    <x v="0"/>
    <s v="Niederl. 3"/>
    <n v="1"/>
    <s v="Department"/>
    <s v="Supervisor"/>
    <s v="Non-Mgm."/>
    <s v="ang."/>
    <s v="M"/>
    <d v="2012-08-01T00:00:00"/>
    <m/>
    <s v=""/>
    <n v="7"/>
    <d v="1970-10-12T00:00:00"/>
    <n v="49"/>
    <s v="N"/>
    <n v="30"/>
    <n v="2.5"/>
    <n v="39"/>
    <x v="0"/>
    <n v="1"/>
    <n v="30"/>
    <n v="0"/>
    <n v="2744"/>
    <n v="601.62200000000007"/>
    <n v="0"/>
    <n v="0"/>
    <n v="0"/>
    <n v="0"/>
    <n v="0"/>
    <n v="0"/>
    <n v="0"/>
    <n v="0"/>
    <n v="0"/>
    <n v="0"/>
    <n v="0"/>
    <n v="0"/>
    <n v="26.5"/>
    <n v="0"/>
    <n v="0"/>
    <n v="0"/>
    <n v="0"/>
    <n v="5.9346750000000004"/>
    <n v="0"/>
    <n v="0"/>
  </r>
  <r>
    <d v="2020-06-01T00:00:00"/>
    <x v="2"/>
    <s v="P"/>
    <s v="Active"/>
    <n v="234"/>
    <x v="233"/>
    <s v="N"/>
    <x v="9"/>
    <n v="1087"/>
    <x v="0"/>
    <s v="Niederl. 3"/>
    <n v="1"/>
    <s v="Department"/>
    <s v="Supervisor"/>
    <s v="Non-Mgm."/>
    <s v="ang."/>
    <s v="M"/>
    <d v="2012-08-01T00:00:00"/>
    <m/>
    <s v=""/>
    <n v="7"/>
    <d v="1979-08-18T00:00:00"/>
    <n v="40"/>
    <s v="N"/>
    <n v="30"/>
    <n v="2.5"/>
    <n v="39"/>
    <x v="0"/>
    <n v="1"/>
    <n v="30"/>
    <n v="0"/>
    <n v="2745"/>
    <n v="601.84124999999995"/>
    <n v="0"/>
    <n v="0"/>
    <n v="0"/>
    <n v="0"/>
    <n v="0"/>
    <n v="0"/>
    <n v="0"/>
    <n v="0"/>
    <n v="0"/>
    <n v="0"/>
    <n v="0"/>
    <n v="0"/>
    <n v="26.5"/>
    <n v="0"/>
    <n v="0"/>
    <n v="0"/>
    <n v="0"/>
    <n v="5.9346750000000004"/>
    <n v="0"/>
    <n v="0"/>
  </r>
  <r>
    <d v="2020-06-01T00:00:00"/>
    <x v="2"/>
    <s v="P"/>
    <s v="Active"/>
    <n v="235"/>
    <x v="234"/>
    <s v="N"/>
    <x v="23"/>
    <n v="1068"/>
    <x v="0"/>
    <s v="Niederl. 3"/>
    <n v="1"/>
    <s v="Department"/>
    <s v="Supervisor"/>
    <s v="Non-Mgm."/>
    <s v="ang."/>
    <s v="W"/>
    <d v="2012-09-01T00:00:00"/>
    <m/>
    <s v=""/>
    <n v="7"/>
    <d v="1985-01-29T00:00:00"/>
    <n v="34"/>
    <s v="N"/>
    <n v="30"/>
    <n v="2.5"/>
    <n v="39"/>
    <x v="0"/>
    <n v="1"/>
    <n v="30"/>
    <n v="0"/>
    <n v="2746"/>
    <n v="602.06050000000005"/>
    <n v="0"/>
    <n v="0"/>
    <n v="0"/>
    <n v="0"/>
    <n v="0"/>
    <n v="0"/>
    <n v="0"/>
    <n v="0"/>
    <n v="0"/>
    <n v="0"/>
    <n v="0"/>
    <n v="0"/>
    <n v="26.5"/>
    <n v="0"/>
    <n v="0"/>
    <n v="0"/>
    <n v="0"/>
    <n v="5.9346750000000004"/>
    <n v="0"/>
    <n v="0"/>
  </r>
  <r>
    <d v="2020-06-01T00:00:00"/>
    <x v="2"/>
    <s v="P"/>
    <s v="Active"/>
    <n v="236"/>
    <x v="235"/>
    <s v="N"/>
    <x v="9"/>
    <n v="1087"/>
    <x v="0"/>
    <s v="Niederl. 3"/>
    <n v="1"/>
    <s v="Department"/>
    <s v="Supervisor"/>
    <s v="Non-Mgm."/>
    <s v="ang."/>
    <s v="M"/>
    <d v="2012-09-01T00:00:00"/>
    <m/>
    <s v=""/>
    <n v="7"/>
    <d v="1974-09-04T00:00:00"/>
    <n v="45"/>
    <s v="N"/>
    <n v="30"/>
    <n v="2.5"/>
    <n v="39"/>
    <x v="0"/>
    <n v="1"/>
    <n v="30"/>
    <n v="0"/>
    <n v="2747"/>
    <n v="602.27975000000015"/>
    <n v="0"/>
    <n v="0"/>
    <n v="0"/>
    <n v="0"/>
    <n v="0"/>
    <n v="0"/>
    <n v="0"/>
    <n v="0"/>
    <n v="0"/>
    <n v="0"/>
    <n v="0"/>
    <n v="0"/>
    <n v="26.5"/>
    <n v="0"/>
    <n v="0"/>
    <n v="0"/>
    <n v="0"/>
    <n v="5.9346750000000004"/>
    <n v="0"/>
    <n v="0"/>
  </r>
  <r>
    <d v="2020-06-01T00:00:00"/>
    <x v="2"/>
    <s v="P"/>
    <s v="Active"/>
    <n v="237"/>
    <x v="236"/>
    <s v="N"/>
    <x v="22"/>
    <n v="1053"/>
    <x v="3"/>
    <s v="Niederl. 8"/>
    <n v="1"/>
    <s v="Department"/>
    <s v="Supervisor"/>
    <s v="Non-Mgm."/>
    <s v="ang."/>
    <s v="M"/>
    <d v="2016-01-26T00:00:00"/>
    <m/>
    <s v=""/>
    <n v="3"/>
    <d v="1992-07-30T00:00:00"/>
    <n v="27"/>
    <s v="J"/>
    <n v="30"/>
    <n v="2.5"/>
    <n v="39"/>
    <x v="0"/>
    <n v="1"/>
    <n v="30"/>
    <n v="0"/>
    <n v="2748"/>
    <n v="602.49900000000002"/>
    <n v="0"/>
    <n v="0"/>
    <n v="0"/>
    <n v="0"/>
    <n v="0"/>
    <n v="0"/>
    <n v="0"/>
    <n v="0"/>
    <n v="0"/>
    <n v="0"/>
    <n v="158.53846153846155"/>
    <n v="125.95000000000002"/>
    <n v="26.5"/>
    <n v="0"/>
    <n v="0"/>
    <n v="0"/>
    <n v="0"/>
    <n v="69.645865961538476"/>
    <n v="0"/>
    <n v="0"/>
  </r>
  <r>
    <d v="2020-06-01T00:00:00"/>
    <x v="2"/>
    <s v="P"/>
    <s v="Active"/>
    <n v="238"/>
    <x v="237"/>
    <s v="N"/>
    <x v="27"/>
    <n v="1070"/>
    <x v="0"/>
    <s v="Niederl. 3"/>
    <n v="1"/>
    <s v="Department"/>
    <s v="Supervisor"/>
    <s v="Non-Mgm."/>
    <s v="ang."/>
    <s v="M"/>
    <d v="2012-10-01T00:00:00"/>
    <m/>
    <s v=""/>
    <n v="7"/>
    <d v="1968-05-07T00:00:00"/>
    <n v="51"/>
    <s v="N"/>
    <n v="30"/>
    <n v="2.5"/>
    <n v="39"/>
    <x v="0"/>
    <n v="1"/>
    <n v="30"/>
    <n v="0"/>
    <n v="2749"/>
    <n v="602.71825000000001"/>
    <n v="0"/>
    <n v="0"/>
    <n v="0"/>
    <n v="0"/>
    <n v="0"/>
    <n v="0"/>
    <n v="0"/>
    <n v="0"/>
    <n v="0"/>
    <n v="0"/>
    <n v="0"/>
    <n v="0"/>
    <n v="26.5"/>
    <n v="0"/>
    <n v="0"/>
    <n v="0"/>
    <n v="0"/>
    <n v="5.9346750000000004"/>
    <n v="0"/>
    <n v="0"/>
  </r>
  <r>
    <d v="2020-06-01T00:00:00"/>
    <x v="2"/>
    <s v="P"/>
    <s v="Active"/>
    <n v="239"/>
    <x v="238"/>
    <s v="N"/>
    <x v="8"/>
    <n v="1009"/>
    <x v="0"/>
    <s v="Niederl. 3"/>
    <n v="1"/>
    <s v="Department"/>
    <s v="Supervisor"/>
    <s v="Non-Mgm."/>
    <s v="ang."/>
    <s v="M"/>
    <d v="2012-10-01T00:00:00"/>
    <m/>
    <s v=""/>
    <n v="7"/>
    <d v="1983-12-23T00:00:00"/>
    <n v="36"/>
    <s v="J"/>
    <n v="30"/>
    <n v="2.5"/>
    <n v="39"/>
    <x v="0"/>
    <n v="1"/>
    <n v="30"/>
    <n v="0"/>
    <n v="2750"/>
    <n v="602.9375"/>
    <n v="0"/>
    <n v="0"/>
    <n v="0"/>
    <n v="0"/>
    <n v="0"/>
    <n v="0"/>
    <n v="0"/>
    <n v="0"/>
    <n v="0"/>
    <n v="0"/>
    <n v="158.65384615384616"/>
    <n v="126.04166666666667"/>
    <n v="26.5"/>
    <n v="0"/>
    <n v="0"/>
    <n v="0"/>
    <n v="0"/>
    <n v="69.692235096153851"/>
    <n v="0"/>
    <n v="0"/>
  </r>
  <r>
    <d v="2020-06-01T00:00:00"/>
    <x v="2"/>
    <s v="P"/>
    <s v="Active"/>
    <n v="240"/>
    <x v="239"/>
    <s v="N"/>
    <x v="11"/>
    <n v="1082"/>
    <x v="0"/>
    <s v="Niederl. 3"/>
    <n v="1"/>
    <s v="Department"/>
    <s v="Supervisor"/>
    <s v="Non-Mgm."/>
    <s v="ang."/>
    <s v="W"/>
    <d v="2012-11-01T00:00:00"/>
    <m/>
    <s v=""/>
    <n v="7"/>
    <d v="1989-10-14T00:00:00"/>
    <n v="30"/>
    <s v="N"/>
    <n v="30"/>
    <n v="2.5"/>
    <n v="39"/>
    <x v="0"/>
    <n v="1"/>
    <n v="30"/>
    <n v="0"/>
    <n v="2751"/>
    <n v="603.15674999999999"/>
    <n v="0"/>
    <n v="0"/>
    <n v="0"/>
    <n v="137.81"/>
    <n v="0"/>
    <n v="0"/>
    <n v="0"/>
    <n v="0"/>
    <n v="0"/>
    <n v="0"/>
    <n v="0"/>
    <n v="0"/>
    <n v="26.5"/>
    <n v="0"/>
    <n v="0"/>
    <n v="0"/>
    <n v="0"/>
    <n v="36.797224499999999"/>
    <n v="0"/>
    <n v="0"/>
  </r>
  <r>
    <d v="2020-06-01T00:00:00"/>
    <x v="2"/>
    <s v="P"/>
    <s v="Active"/>
    <n v="241"/>
    <x v="240"/>
    <s v="N"/>
    <x v="47"/>
    <n v="1016"/>
    <x v="1"/>
    <s v="Niederl. 1"/>
    <n v="1"/>
    <s v="Department"/>
    <s v="Supervisor"/>
    <s v="Manager"/>
    <s v="ang."/>
    <s v="M"/>
    <d v="2012-11-15T00:00:00"/>
    <m/>
    <s v=""/>
    <n v="7"/>
    <d v="1961-01-15T00:00:00"/>
    <n v="59"/>
    <s v="N"/>
    <n v="30"/>
    <n v="2.5"/>
    <n v="39"/>
    <x v="0"/>
    <n v="1"/>
    <n v="30"/>
    <n v="0"/>
    <n v="2752"/>
    <n v="603.37599999999998"/>
    <n v="0"/>
    <n v="0"/>
    <n v="0"/>
    <n v="0"/>
    <n v="0"/>
    <n v="0"/>
    <n v="0"/>
    <n v="0"/>
    <n v="0"/>
    <n v="0"/>
    <n v="0"/>
    <n v="0"/>
    <n v="26.5"/>
    <n v="0"/>
    <n v="0"/>
    <n v="0"/>
    <n v="0"/>
    <n v="5.9346750000000004"/>
    <n v="0"/>
    <n v="0"/>
  </r>
  <r>
    <d v="2020-06-01T00:00:00"/>
    <x v="2"/>
    <s v="P"/>
    <s v="Active"/>
    <n v="242"/>
    <x v="241"/>
    <s v="N"/>
    <x v="49"/>
    <n v="1072"/>
    <x v="0"/>
    <s v="Niederl. 3"/>
    <n v="1"/>
    <s v="Department"/>
    <s v="Supervisor"/>
    <s v="Non-Mgm."/>
    <s v="ang."/>
    <s v="W"/>
    <d v="2014-01-15T00:00:00"/>
    <m/>
    <s v=""/>
    <n v="6"/>
    <d v="1979-09-17T00:00:00"/>
    <n v="40"/>
    <s v="N"/>
    <n v="30"/>
    <n v="2.5"/>
    <n v="16"/>
    <x v="0"/>
    <n v="0.41025641025641024"/>
    <n v="30"/>
    <n v="0"/>
    <n v="2753"/>
    <n v="603.59525000000008"/>
    <n v="0"/>
    <n v="0"/>
    <n v="0"/>
    <n v="0"/>
    <n v="0"/>
    <n v="0"/>
    <n v="0"/>
    <n v="0"/>
    <n v="0"/>
    <n v="0"/>
    <n v="0"/>
    <n v="0"/>
    <n v="26.5"/>
    <n v="0"/>
    <n v="0"/>
    <n v="0"/>
    <n v="0"/>
    <n v="5.9346750000000004"/>
    <n v="0"/>
    <n v="0"/>
  </r>
  <r>
    <d v="2020-06-01T00:00:00"/>
    <x v="2"/>
    <s v="P"/>
    <s v="Active"/>
    <n v="243"/>
    <x v="242"/>
    <s v="N"/>
    <x v="31"/>
    <n v="1059"/>
    <x v="2"/>
    <s v="Niederl. 7"/>
    <n v="1"/>
    <s v="Department"/>
    <s v="Supervisor"/>
    <s v="Manager"/>
    <s v="ang."/>
    <s v="M"/>
    <d v="2012-12-01T00:00:00"/>
    <m/>
    <s v=""/>
    <n v="7"/>
    <d v="1988-01-16T00:00:00"/>
    <n v="32"/>
    <s v="N"/>
    <n v="30"/>
    <n v="2.5"/>
    <n v="39"/>
    <x v="0"/>
    <n v="1"/>
    <n v="30"/>
    <n v="0"/>
    <n v="2754"/>
    <n v="603.81449999999995"/>
    <n v="0"/>
    <n v="0"/>
    <n v="30"/>
    <n v="0"/>
    <n v="0"/>
    <n v="0"/>
    <n v="0"/>
    <n v="0"/>
    <n v="0"/>
    <n v="0"/>
    <n v="0"/>
    <n v="0"/>
    <n v="26.5"/>
    <n v="0"/>
    <n v="0"/>
    <n v="0"/>
    <n v="0"/>
    <n v="12.653175000000001"/>
    <n v="118.94"/>
    <n v="0"/>
  </r>
  <r>
    <d v="2020-06-01T00:00:00"/>
    <x v="2"/>
    <s v="P"/>
    <s v="Active"/>
    <n v="244"/>
    <x v="243"/>
    <s v="N"/>
    <x v="39"/>
    <n v="1085"/>
    <x v="0"/>
    <s v="Niederl. 3"/>
    <n v="1"/>
    <s v="Department"/>
    <s v="Supervisor"/>
    <s v="Non-Mgm."/>
    <s v="ang."/>
    <s v="M"/>
    <d v="2013-02-01T00:00:00"/>
    <m/>
    <s v=""/>
    <n v="6"/>
    <d v="1985-12-21T00:00:00"/>
    <n v="34"/>
    <s v="N"/>
    <n v="30"/>
    <n v="2.5"/>
    <n v="39"/>
    <x v="0"/>
    <n v="1"/>
    <n v="30"/>
    <n v="0"/>
    <n v="2755"/>
    <n v="604.03375000000005"/>
    <n v="0"/>
    <n v="0"/>
    <n v="0"/>
    <n v="0"/>
    <n v="0"/>
    <n v="0"/>
    <n v="0"/>
    <n v="0"/>
    <n v="0"/>
    <n v="0"/>
    <n v="0"/>
    <n v="0"/>
    <n v="26.5"/>
    <n v="0"/>
    <n v="0"/>
    <n v="0"/>
    <n v="0"/>
    <n v="5.9346750000000004"/>
    <n v="0"/>
    <n v="0"/>
  </r>
  <r>
    <d v="2020-06-01T00:00:00"/>
    <x v="2"/>
    <s v="P"/>
    <s v="Active"/>
    <n v="245"/>
    <x v="244"/>
    <s v="N"/>
    <x v="49"/>
    <n v="1072"/>
    <x v="0"/>
    <s v="Niederl. 3"/>
    <n v="1"/>
    <s v="Department"/>
    <s v="Supervisor"/>
    <s v="Non-Mgm."/>
    <s v="ang."/>
    <s v="M"/>
    <d v="2013-02-01T00:00:00"/>
    <m/>
    <s v=""/>
    <n v="6"/>
    <d v="1975-05-25T00:00:00"/>
    <n v="44"/>
    <s v="N"/>
    <n v="30"/>
    <n v="2.5"/>
    <n v="39"/>
    <x v="0"/>
    <n v="1"/>
    <n v="30"/>
    <n v="0"/>
    <n v="2756"/>
    <n v="604.25299999999993"/>
    <n v="0"/>
    <n v="0"/>
    <n v="30"/>
    <n v="0"/>
    <n v="0"/>
    <n v="0"/>
    <n v="0"/>
    <n v="0"/>
    <n v="0"/>
    <n v="0"/>
    <n v="0"/>
    <n v="0"/>
    <n v="26.5"/>
    <n v="0"/>
    <n v="0"/>
    <n v="0"/>
    <n v="0"/>
    <n v="12.653175000000001"/>
    <n v="99.56"/>
    <n v="0"/>
  </r>
  <r>
    <d v="2020-06-01T00:00:00"/>
    <x v="2"/>
    <s v="P"/>
    <s v="Active"/>
    <n v="246"/>
    <x v="245"/>
    <s v="N"/>
    <x v="9"/>
    <n v="1087"/>
    <x v="1"/>
    <s v="Niederl. 1"/>
    <n v="1"/>
    <s v="Department"/>
    <s v="Supervisor"/>
    <s v="Non-Mgm."/>
    <s v="ang."/>
    <s v="M"/>
    <d v="2013-02-01T00:00:00"/>
    <m/>
    <s v=""/>
    <n v="6"/>
    <d v="1985-07-20T00:00:00"/>
    <n v="34"/>
    <s v="N"/>
    <n v="30"/>
    <n v="2.5"/>
    <n v="35"/>
    <x v="0"/>
    <n v="0.89743589743589747"/>
    <n v="30"/>
    <n v="0"/>
    <n v="2757"/>
    <n v="604.47225000000003"/>
    <n v="0"/>
    <n v="0"/>
    <n v="0"/>
    <n v="0"/>
    <n v="0"/>
    <n v="0"/>
    <n v="0"/>
    <n v="0"/>
    <n v="0"/>
    <n v="0"/>
    <n v="0"/>
    <n v="0"/>
    <n v="26.5"/>
    <n v="0"/>
    <n v="0"/>
    <n v="0"/>
    <n v="0"/>
    <n v="5.9346750000000004"/>
    <n v="0"/>
    <n v="0"/>
  </r>
  <r>
    <d v="2020-06-01T00:00:00"/>
    <x v="2"/>
    <s v="P"/>
    <s v="Active"/>
    <n v="247"/>
    <x v="246"/>
    <s v="N"/>
    <x v="34"/>
    <n v="1095"/>
    <x v="1"/>
    <s v="Niederl. 1"/>
    <n v="1"/>
    <s v="Department"/>
    <s v="Supervisor"/>
    <s v="Non-Mgm."/>
    <s v="ang."/>
    <s v="M"/>
    <d v="2013-03-01T00:00:00"/>
    <m/>
    <s v=""/>
    <n v="6"/>
    <d v="1963-11-11T00:00:00"/>
    <n v="56"/>
    <s v="N"/>
    <n v="30"/>
    <n v="2.5"/>
    <n v="39"/>
    <x v="0"/>
    <n v="1"/>
    <n v="30"/>
    <n v="0"/>
    <n v="2758"/>
    <n v="604.69150000000002"/>
    <n v="0"/>
    <n v="0"/>
    <n v="0"/>
    <n v="0"/>
    <n v="0"/>
    <n v="0"/>
    <n v="0"/>
    <n v="0"/>
    <n v="0"/>
    <n v="0"/>
    <n v="0"/>
    <n v="0"/>
    <n v="26.5"/>
    <n v="0"/>
    <n v="0"/>
    <n v="0"/>
    <n v="0"/>
    <n v="5.9346750000000004"/>
    <n v="0"/>
    <n v="0"/>
  </r>
  <r>
    <d v="2020-06-01T00:00:00"/>
    <x v="2"/>
    <s v="P"/>
    <s v="Active"/>
    <n v="248"/>
    <x v="247"/>
    <s v="N"/>
    <x v="31"/>
    <n v="1059"/>
    <x v="2"/>
    <s v="Niederl. 7"/>
    <n v="1"/>
    <s v="Department"/>
    <s v="Supervisor"/>
    <s v="Non-Mgm."/>
    <s v="ang."/>
    <s v="W"/>
    <d v="2013-04-01T00:00:00"/>
    <m/>
    <s v=""/>
    <n v="6"/>
    <d v="1982-12-18T00:00:00"/>
    <n v="37"/>
    <s v="J"/>
    <n v="30"/>
    <n v="2.5"/>
    <n v="39"/>
    <x v="0"/>
    <n v="1"/>
    <n v="30"/>
    <n v="0"/>
    <n v="2759"/>
    <n v="604.91075000000001"/>
    <n v="0"/>
    <n v="0"/>
    <n v="30"/>
    <n v="0"/>
    <n v="425"/>
    <n v="0"/>
    <n v="0"/>
    <n v="0"/>
    <n v="0"/>
    <n v="0"/>
    <n v="159.17307692307691"/>
    <n v="126.45416666666667"/>
    <n v="26.5"/>
    <n v="0"/>
    <n v="0"/>
    <n v="0"/>
    <n v="0"/>
    <n v="171.79814620192309"/>
    <n v="79.040000000000006"/>
    <n v="0"/>
  </r>
  <r>
    <d v="2020-06-01T00:00:00"/>
    <x v="2"/>
    <s v="P"/>
    <s v="Active"/>
    <n v="249"/>
    <x v="248"/>
    <s v="Y"/>
    <x v="15"/>
    <n v="1032"/>
    <x v="5"/>
    <s v="Niederl. 5"/>
    <n v="0.5"/>
    <s v="Department"/>
    <s v="Supervisor"/>
    <s v="Manager"/>
    <s v="ang."/>
    <s v="M"/>
    <d v="2013-04-01T00:00:00"/>
    <m/>
    <s v=""/>
    <n v="6"/>
    <d v="1967-12-09T00:00:00"/>
    <n v="52"/>
    <s v="N"/>
    <n v="30"/>
    <n v="2.5"/>
    <n v="39"/>
    <x v="0"/>
    <n v="0.5"/>
    <n v="30"/>
    <n v="0"/>
    <n v="2760"/>
    <n v="605.13"/>
    <n v="0"/>
    <n v="0"/>
    <n v="0"/>
    <n v="0"/>
    <n v="175"/>
    <n v="0"/>
    <n v="0"/>
    <n v="0"/>
    <n v="0"/>
    <n v="0"/>
    <n v="0"/>
    <n v="0"/>
    <n v="13.25"/>
    <n v="0"/>
    <n v="0"/>
    <n v="0"/>
    <n v="0"/>
    <n v="42.158587500000003"/>
    <n v="177.5284"/>
    <n v="0"/>
  </r>
  <r>
    <d v="2020-06-01T00:00:00"/>
    <x v="2"/>
    <s v="P"/>
    <s v="Active"/>
    <n v="249"/>
    <x v="248"/>
    <s v="Y"/>
    <x v="15"/>
    <n v="1038"/>
    <x v="4"/>
    <s v="Niederl. 6"/>
    <n v="0.5"/>
    <s v="Department"/>
    <s v="Supervisor"/>
    <s v="Manager"/>
    <s v="ang."/>
    <s v="M"/>
    <d v="2013-04-01T00:00:00"/>
    <m/>
    <s v=""/>
    <n v="6"/>
    <d v="1967-12-09T00:00:00"/>
    <n v="52"/>
    <s v="N"/>
    <n v="30"/>
    <n v="2.5"/>
    <n v="39"/>
    <x v="0"/>
    <n v="0.5"/>
    <n v="30"/>
    <n v="0"/>
    <n v="2761"/>
    <n v="605.34924999999998"/>
    <n v="0"/>
    <n v="0"/>
    <n v="0"/>
    <n v="0"/>
    <n v="175"/>
    <n v="0"/>
    <n v="0"/>
    <n v="0"/>
    <n v="0"/>
    <n v="0"/>
    <n v="0"/>
    <n v="0"/>
    <n v="13.25"/>
    <n v="0"/>
    <n v="0"/>
    <n v="0"/>
    <n v="0"/>
    <n v="42.158587500000003"/>
    <n v="177.5284"/>
    <n v="0"/>
  </r>
  <r>
    <d v="2020-06-01T00:00:00"/>
    <x v="2"/>
    <s v="P"/>
    <s v="Active"/>
    <n v="250"/>
    <x v="249"/>
    <s v="N"/>
    <x v="16"/>
    <n v="1067"/>
    <x v="3"/>
    <s v="Niederl. 8"/>
    <n v="1"/>
    <s v="Department"/>
    <s v="Supervisor"/>
    <s v="Non-Mgm."/>
    <s v="ang."/>
    <s v="M"/>
    <d v="2013-04-01T00:00:00"/>
    <m/>
    <s v=""/>
    <n v="6"/>
    <d v="1965-08-20T00:00:00"/>
    <n v="54"/>
    <s v="N"/>
    <n v="30"/>
    <n v="2.5"/>
    <n v="39"/>
    <x v="0"/>
    <n v="1"/>
    <n v="30"/>
    <n v="0"/>
    <n v="2762"/>
    <n v="605.56850000000009"/>
    <n v="0"/>
    <n v="0"/>
    <n v="0"/>
    <n v="0"/>
    <n v="0"/>
    <n v="0"/>
    <n v="0"/>
    <n v="0"/>
    <n v="0"/>
    <n v="0"/>
    <n v="0"/>
    <n v="0"/>
    <n v="26.5"/>
    <n v="0"/>
    <n v="0"/>
    <n v="0"/>
    <n v="0"/>
    <n v="5.9346750000000004"/>
    <n v="0"/>
    <n v="0"/>
  </r>
  <r>
    <d v="2020-06-01T00:00:00"/>
    <x v="2"/>
    <s v="P"/>
    <s v="Active"/>
    <n v="251"/>
    <x v="250"/>
    <s v="N"/>
    <x v="9"/>
    <n v="1087"/>
    <x v="0"/>
    <s v="Niederl. 3"/>
    <n v="1"/>
    <s v="Department"/>
    <s v="Supervisor"/>
    <s v="Manager"/>
    <s v="ang."/>
    <s v="M"/>
    <d v="2013-04-01T00:00:00"/>
    <m/>
    <s v=""/>
    <n v="6"/>
    <d v="1979-08-06T00:00:00"/>
    <n v="40"/>
    <s v="N"/>
    <n v="30"/>
    <n v="2.5"/>
    <n v="39"/>
    <x v="0"/>
    <n v="1"/>
    <n v="30"/>
    <n v="0"/>
    <n v="2763"/>
    <n v="605.78774999999996"/>
    <n v="0"/>
    <n v="0"/>
    <n v="0"/>
    <n v="0"/>
    <n v="0"/>
    <n v="0"/>
    <n v="0"/>
    <n v="0"/>
    <n v="0"/>
    <n v="0"/>
    <n v="0"/>
    <n v="0"/>
    <n v="26.5"/>
    <n v="0"/>
    <n v="0"/>
    <n v="0"/>
    <n v="0"/>
    <n v="5.9346750000000004"/>
    <n v="0"/>
    <n v="0"/>
  </r>
  <r>
    <d v="2020-06-01T00:00:00"/>
    <x v="2"/>
    <s v="P"/>
    <s v="Active"/>
    <n v="252"/>
    <x v="251"/>
    <s v="N"/>
    <x v="29"/>
    <n v="1079"/>
    <x v="0"/>
    <s v="Niederl. 3"/>
    <n v="1"/>
    <s v="Department"/>
    <s v="Supervisor"/>
    <s v="Non-Mgm."/>
    <s v="ang."/>
    <s v="M"/>
    <d v="2013-05-01T00:00:00"/>
    <m/>
    <s v=""/>
    <n v="6"/>
    <d v="1965-03-09T00:00:00"/>
    <n v="54"/>
    <s v="N"/>
    <n v="30"/>
    <n v="2.5"/>
    <n v="39"/>
    <x v="0"/>
    <n v="1"/>
    <n v="30"/>
    <n v="0"/>
    <n v="2764"/>
    <n v="606.00700000000006"/>
    <n v="0"/>
    <n v="0"/>
    <n v="0"/>
    <n v="0"/>
    <n v="0"/>
    <n v="0"/>
    <n v="0"/>
    <n v="0"/>
    <n v="0"/>
    <n v="0"/>
    <n v="0"/>
    <n v="0"/>
    <n v="26.5"/>
    <n v="0"/>
    <n v="0"/>
    <n v="0"/>
    <n v="0"/>
    <n v="5.9346750000000004"/>
    <n v="0"/>
    <n v="0"/>
  </r>
  <r>
    <d v="2020-06-01T00:00:00"/>
    <x v="2"/>
    <s v="P"/>
    <s v="Active"/>
    <n v="253"/>
    <x v="252"/>
    <s v="Y"/>
    <x v="13"/>
    <n v="1030"/>
    <x v="5"/>
    <s v="Niederl. 5"/>
    <n v="0.5"/>
    <s v="Department"/>
    <s v="Supervisor"/>
    <s v="Manager"/>
    <s v="ang."/>
    <s v="M"/>
    <d v="2013-06-01T00:00:00"/>
    <m/>
    <s v=""/>
    <n v="6"/>
    <d v="1971-08-18T00:00:00"/>
    <n v="48"/>
    <s v="N"/>
    <n v="30"/>
    <n v="2.5"/>
    <n v="39"/>
    <x v="0"/>
    <n v="0.5"/>
    <n v="30"/>
    <n v="0"/>
    <n v="2765"/>
    <n v="606.22624999999994"/>
    <n v="0"/>
    <n v="0"/>
    <n v="0"/>
    <n v="0"/>
    <n v="0"/>
    <n v="0"/>
    <n v="0"/>
    <n v="0"/>
    <n v="0"/>
    <n v="0"/>
    <n v="0"/>
    <n v="0"/>
    <n v="13.25"/>
    <n v="0"/>
    <n v="0"/>
    <n v="0"/>
    <n v="0"/>
    <n v="2.9673375000000002"/>
    <n v="226.1456"/>
    <n v="0"/>
  </r>
  <r>
    <d v="2020-06-01T00:00:00"/>
    <x v="2"/>
    <s v="P"/>
    <s v="Active"/>
    <n v="253"/>
    <x v="252"/>
    <s v="Y"/>
    <x v="13"/>
    <n v="1036"/>
    <x v="4"/>
    <s v="Niederl. 6"/>
    <n v="0.5"/>
    <s v="Department"/>
    <s v="Supervisor"/>
    <s v="Manager"/>
    <s v="ang."/>
    <s v="M"/>
    <d v="2013-06-01T00:00:00"/>
    <m/>
    <s v=""/>
    <n v="6"/>
    <d v="1971-08-18T00:00:00"/>
    <n v="48"/>
    <s v="N"/>
    <n v="30"/>
    <n v="2.5"/>
    <n v="39"/>
    <x v="0"/>
    <n v="0.5"/>
    <n v="30"/>
    <n v="0"/>
    <n v="2766"/>
    <n v="606.44550000000004"/>
    <n v="0"/>
    <n v="0"/>
    <n v="0"/>
    <n v="0"/>
    <n v="0"/>
    <n v="0"/>
    <n v="0"/>
    <n v="0"/>
    <n v="0"/>
    <n v="0"/>
    <n v="0"/>
    <n v="0"/>
    <n v="13.25"/>
    <n v="0"/>
    <n v="0"/>
    <n v="0"/>
    <n v="0"/>
    <n v="2.9673375000000002"/>
    <n v="226.1456"/>
    <n v="0"/>
  </r>
  <r>
    <d v="2020-06-01T00:00:00"/>
    <x v="2"/>
    <s v="P"/>
    <s v="Active"/>
    <n v="254"/>
    <x v="253"/>
    <s v="N"/>
    <x v="22"/>
    <n v="1029"/>
    <x v="6"/>
    <s v="Niederl. 10"/>
    <n v="1"/>
    <s v="Department"/>
    <s v="Supervisor"/>
    <s v="Non-Mgm."/>
    <s v="ang."/>
    <s v="M"/>
    <d v="2013-06-01T00:00:00"/>
    <m/>
    <s v=""/>
    <n v="6"/>
    <d v="1991-05-01T00:00:00"/>
    <n v="28"/>
    <s v="J"/>
    <n v="30"/>
    <n v="2.5"/>
    <n v="39"/>
    <x v="0"/>
    <n v="1"/>
    <n v="30"/>
    <n v="0"/>
    <n v="2767"/>
    <n v="606.66475000000014"/>
    <n v="0"/>
    <n v="0"/>
    <n v="0"/>
    <n v="0"/>
    <n v="0"/>
    <n v="0"/>
    <n v="0"/>
    <n v="0"/>
    <n v="0"/>
    <n v="0"/>
    <n v="159.63461538461542"/>
    <n v="126.82083333333335"/>
    <n v="26.5"/>
    <n v="0"/>
    <n v="0"/>
    <n v="0"/>
    <n v="0"/>
    <n v="70.086372740384633"/>
    <n v="0"/>
    <n v="0"/>
  </r>
  <r>
    <d v="2020-06-01T00:00:00"/>
    <x v="2"/>
    <s v="P"/>
    <s v="Active"/>
    <n v="255"/>
    <x v="254"/>
    <s v="N"/>
    <x v="11"/>
    <n v="1082"/>
    <x v="0"/>
    <s v="Niederl. 3"/>
    <n v="1"/>
    <s v="Department"/>
    <s v="Supervisor"/>
    <s v="Non-Mgm."/>
    <s v="ang."/>
    <s v="M"/>
    <d v="2013-06-01T00:00:00"/>
    <m/>
    <s v=""/>
    <n v="6"/>
    <d v="1986-12-31T00:00:00"/>
    <n v="33"/>
    <s v="N"/>
    <n v="35"/>
    <n v="2.9166666666666665"/>
    <n v="30"/>
    <x v="0"/>
    <n v="0.76923076923076927"/>
    <n v="30"/>
    <n v="0"/>
    <n v="2768"/>
    <n v="606.88400000000001"/>
    <n v="0"/>
    <n v="0"/>
    <n v="0"/>
    <n v="0"/>
    <n v="0"/>
    <n v="0"/>
    <n v="0"/>
    <n v="0"/>
    <n v="0"/>
    <n v="0"/>
    <n v="0"/>
    <n v="0"/>
    <n v="26.5"/>
    <n v="0"/>
    <n v="0"/>
    <n v="0"/>
    <n v="0"/>
    <n v="5.9346750000000004"/>
    <n v="0"/>
    <n v="0"/>
  </r>
  <r>
    <d v="2020-06-01T00:00:00"/>
    <x v="2"/>
    <s v="P"/>
    <s v="Active"/>
    <n v="256"/>
    <x v="255"/>
    <s v="N"/>
    <x v="18"/>
    <n v="1080"/>
    <x v="0"/>
    <s v="Niederl. 3"/>
    <n v="1"/>
    <s v="Department"/>
    <s v="Supervisor"/>
    <s v="Director"/>
    <s v="ang."/>
    <s v="M"/>
    <d v="2013-06-01T00:00:00"/>
    <m/>
    <s v=""/>
    <n v="6"/>
    <d v="1966-08-28T00:00:00"/>
    <n v="53"/>
    <s v="N"/>
    <n v="30"/>
    <n v="2.5"/>
    <n v="39"/>
    <x v="0"/>
    <n v="1"/>
    <n v="30"/>
    <n v="0"/>
    <n v="2769"/>
    <n v="607.10325"/>
    <n v="0"/>
    <n v="0"/>
    <n v="0"/>
    <n v="0"/>
    <n v="0"/>
    <n v="0"/>
    <n v="2011.17"/>
    <n v="0"/>
    <n v="0"/>
    <n v="0"/>
    <n v="0"/>
    <n v="0"/>
    <n v="26.5"/>
    <n v="0"/>
    <n v="0"/>
    <n v="0"/>
    <n v="0"/>
    <n v="456.33619650000003"/>
    <n v="352.86610000000002"/>
    <n v="0"/>
  </r>
  <r>
    <d v="2020-06-01T00:00:00"/>
    <x v="2"/>
    <s v="P"/>
    <s v="Active"/>
    <n v="257"/>
    <x v="256"/>
    <s v="N"/>
    <x v="9"/>
    <n v="1087"/>
    <x v="0"/>
    <s v="Niederl. 3"/>
    <n v="1"/>
    <s v="Department"/>
    <s v="Supervisor"/>
    <s v="Non-Mgm."/>
    <s v="ang."/>
    <s v="M"/>
    <d v="2013-07-01T00:00:00"/>
    <m/>
    <s v=""/>
    <n v="6"/>
    <d v="1975-05-08T00:00:00"/>
    <n v="44"/>
    <s v="N"/>
    <n v="30"/>
    <n v="2.5"/>
    <n v="39"/>
    <x v="0"/>
    <n v="1"/>
    <n v="30"/>
    <n v="0"/>
    <n v="2770"/>
    <n v="607.32249999999999"/>
    <n v="0"/>
    <n v="0"/>
    <n v="0"/>
    <n v="0"/>
    <n v="0"/>
    <n v="0"/>
    <n v="0"/>
    <n v="0"/>
    <n v="0"/>
    <n v="0"/>
    <n v="0"/>
    <n v="0"/>
    <n v="26.5"/>
    <n v="0"/>
    <n v="0"/>
    <n v="0"/>
    <n v="0"/>
    <n v="5.9346750000000004"/>
    <n v="0"/>
    <n v="0"/>
  </r>
  <r>
    <d v="2020-06-01T00:00:00"/>
    <x v="2"/>
    <s v="P"/>
    <s v="Active"/>
    <n v="258"/>
    <x v="257"/>
    <s v="N"/>
    <x v="20"/>
    <n v="1062"/>
    <x v="11"/>
    <s v="Niederl. 12"/>
    <n v="1"/>
    <s v="Department"/>
    <s v="Supervisor"/>
    <s v="Non-Mgm."/>
    <s v="ang."/>
    <s v="W"/>
    <d v="2013-07-15T00:00:00"/>
    <m/>
    <s v=""/>
    <n v="6"/>
    <d v="1983-04-22T00:00:00"/>
    <n v="36"/>
    <s v="N"/>
    <n v="30"/>
    <n v="2.5"/>
    <n v="39"/>
    <x v="0"/>
    <n v="1"/>
    <n v="30"/>
    <n v="0"/>
    <n v="2771"/>
    <n v="607.54175000000009"/>
    <n v="0"/>
    <n v="0"/>
    <n v="0"/>
    <n v="0"/>
    <n v="0"/>
    <n v="0"/>
    <n v="0"/>
    <n v="0"/>
    <n v="0"/>
    <n v="0"/>
    <n v="0"/>
    <n v="0"/>
    <n v="26.5"/>
    <n v="0"/>
    <n v="0"/>
    <n v="0"/>
    <n v="0"/>
    <n v="5.9346750000000004"/>
    <n v="0"/>
    <n v="0"/>
  </r>
  <r>
    <d v="2020-06-01T00:00:00"/>
    <x v="2"/>
    <s v="P"/>
    <s v="Active"/>
    <n v="259"/>
    <x v="258"/>
    <s v="N"/>
    <x v="9"/>
    <n v="1087"/>
    <x v="0"/>
    <s v="Niederl. 3"/>
    <n v="1"/>
    <s v="Department"/>
    <s v="Supervisor"/>
    <s v="Non-Mgm."/>
    <s v="ang."/>
    <s v="M"/>
    <d v="2013-07-01T00:00:00"/>
    <m/>
    <s v=""/>
    <n v="6"/>
    <d v="1982-10-31T00:00:00"/>
    <n v="37"/>
    <s v="N"/>
    <n v="30"/>
    <n v="2.5"/>
    <n v="39"/>
    <x v="0"/>
    <n v="1"/>
    <n v="30"/>
    <n v="0"/>
    <n v="2772"/>
    <n v="607.76099999999997"/>
    <n v="0"/>
    <n v="0"/>
    <n v="0"/>
    <n v="0"/>
    <n v="0"/>
    <n v="0"/>
    <n v="0"/>
    <n v="0"/>
    <n v="0"/>
    <n v="0"/>
    <n v="0"/>
    <n v="0"/>
    <n v="26.5"/>
    <n v="0"/>
    <n v="0"/>
    <n v="0"/>
    <n v="0"/>
    <n v="5.9346750000000004"/>
    <n v="0"/>
    <n v="0"/>
  </r>
  <r>
    <d v="2020-06-01T00:00:00"/>
    <x v="2"/>
    <s v="P"/>
    <s v="Active"/>
    <n v="260"/>
    <x v="259"/>
    <s v="N"/>
    <x v="9"/>
    <n v="1087"/>
    <x v="0"/>
    <s v="Niederl. 3"/>
    <n v="1"/>
    <s v="Department"/>
    <s v="Supervisor"/>
    <s v="Non-Mgm."/>
    <s v="ang."/>
    <s v="M"/>
    <d v="2013-07-01T00:00:00"/>
    <m/>
    <s v=""/>
    <n v="6"/>
    <d v="1981-10-08T00:00:00"/>
    <n v="38"/>
    <s v="N"/>
    <n v="30"/>
    <n v="2.5"/>
    <n v="39"/>
    <x v="0"/>
    <n v="1"/>
    <n v="30"/>
    <n v="0"/>
    <n v="2773"/>
    <n v="607.98025000000007"/>
    <n v="0"/>
    <n v="0"/>
    <n v="0"/>
    <n v="0"/>
    <n v="0"/>
    <n v="0"/>
    <n v="0"/>
    <n v="0"/>
    <n v="0"/>
    <n v="0"/>
    <n v="0"/>
    <n v="0"/>
    <n v="26.5"/>
    <n v="0"/>
    <n v="0"/>
    <n v="0"/>
    <n v="0"/>
    <n v="5.9346750000000004"/>
    <n v="0"/>
    <n v="0"/>
  </r>
  <r>
    <d v="2020-06-01T00:00:00"/>
    <x v="2"/>
    <s v="P"/>
    <s v="Active"/>
    <n v="261"/>
    <x v="260"/>
    <s v="N"/>
    <x v="31"/>
    <n v="1064"/>
    <x v="11"/>
    <s v="Niederl. 12"/>
    <n v="1"/>
    <s v="Department"/>
    <s v="Supervisor"/>
    <s v="Non-Mgm."/>
    <s v="ang."/>
    <s v="M"/>
    <d v="2013-08-01T00:00:00"/>
    <m/>
    <s v=""/>
    <n v="6"/>
    <d v="1976-12-05T00:00:00"/>
    <n v="43"/>
    <s v="N"/>
    <n v="30"/>
    <n v="2.5"/>
    <n v="39"/>
    <x v="0"/>
    <n v="1"/>
    <n v="30"/>
    <n v="0"/>
    <n v="2774"/>
    <n v="608.19949999999994"/>
    <n v="0"/>
    <n v="0"/>
    <n v="30"/>
    <n v="0"/>
    <n v="0"/>
    <n v="0"/>
    <n v="0"/>
    <n v="0"/>
    <n v="0"/>
    <n v="0"/>
    <n v="0"/>
    <n v="0"/>
    <n v="26.5"/>
    <n v="0"/>
    <n v="0"/>
    <n v="0"/>
    <n v="0"/>
    <n v="12.653175000000001"/>
    <n v="102.03"/>
    <n v="0"/>
  </r>
  <r>
    <d v="2020-06-01T00:00:00"/>
    <x v="2"/>
    <s v="P"/>
    <s v="Active"/>
    <n v="262"/>
    <x v="261"/>
    <s v="N"/>
    <x v="22"/>
    <n v="1060"/>
    <x v="2"/>
    <s v="Niederl. 7"/>
    <n v="1"/>
    <s v="Department"/>
    <s v="Supervisor"/>
    <s v="Non-Mgm."/>
    <s v="ang."/>
    <s v="M"/>
    <d v="2016-07-07T00:00:00"/>
    <m/>
    <s v=""/>
    <n v="3"/>
    <d v="1996-01-24T00:00:00"/>
    <n v="23"/>
    <s v="J"/>
    <n v="30"/>
    <n v="2.5"/>
    <n v="39"/>
    <x v="0"/>
    <n v="1"/>
    <n v="30"/>
    <n v="0"/>
    <n v="2775"/>
    <n v="608.41875000000005"/>
    <n v="0"/>
    <n v="0"/>
    <n v="0"/>
    <n v="0"/>
    <n v="0"/>
    <n v="0"/>
    <n v="0"/>
    <n v="0"/>
    <n v="0"/>
    <n v="0"/>
    <n v="160.09615384615384"/>
    <n v="127.18750000000001"/>
    <n v="26.5"/>
    <n v="0"/>
    <n v="0"/>
    <n v="0"/>
    <n v="0"/>
    <n v="70.271849278846162"/>
    <n v="0"/>
    <n v="0"/>
  </r>
  <r>
    <d v="2020-06-01T00:00:00"/>
    <x v="2"/>
    <s v="P"/>
    <s v="Active"/>
    <n v="263"/>
    <x v="262"/>
    <s v="N"/>
    <x v="20"/>
    <n v="1033"/>
    <x v="5"/>
    <s v="Niederl. 5"/>
    <n v="1"/>
    <s v="Department"/>
    <s v="Supervisor"/>
    <s v="Non-Mgm."/>
    <s v="ang."/>
    <s v="W"/>
    <d v="2016-01-26T00:00:00"/>
    <m/>
    <s v=""/>
    <n v="3"/>
    <d v="1994-11-06T00:00:00"/>
    <n v="25"/>
    <s v="J"/>
    <n v="30"/>
    <n v="2.5"/>
    <n v="39"/>
    <x v="0"/>
    <n v="1"/>
    <n v="30"/>
    <n v="0"/>
    <n v="2776"/>
    <n v="608.63800000000003"/>
    <n v="0"/>
    <n v="0"/>
    <n v="0"/>
    <n v="0"/>
    <n v="0"/>
    <n v="0"/>
    <n v="0"/>
    <n v="0"/>
    <n v="0"/>
    <n v="0"/>
    <n v="160.15384615384616"/>
    <n v="127.23333333333335"/>
    <n v="26.5"/>
    <n v="0"/>
    <n v="0"/>
    <n v="0"/>
    <n v="0"/>
    <n v="70.295033846153856"/>
    <n v="0"/>
    <n v="0"/>
  </r>
  <r>
    <d v="2020-06-01T00:00:00"/>
    <x v="2"/>
    <s v="P"/>
    <s v="Active"/>
    <n v="264"/>
    <x v="263"/>
    <s v="N"/>
    <x v="28"/>
    <n v="1004"/>
    <x v="1"/>
    <s v="Niederl. 1"/>
    <n v="1"/>
    <s v="Department"/>
    <s v="Supervisor"/>
    <s v="Non-Mgm."/>
    <s v="ang."/>
    <s v="W"/>
    <d v="2013-09-01T00:00:00"/>
    <m/>
    <s v=""/>
    <n v="6"/>
    <d v="1997-04-08T00:00:00"/>
    <n v="22"/>
    <s v="N"/>
    <n v="30"/>
    <n v="2.5"/>
    <n v="39"/>
    <x v="0"/>
    <n v="1"/>
    <n v="30"/>
    <n v="0"/>
    <n v="2777"/>
    <n v="608.85725000000002"/>
    <n v="0"/>
    <n v="0"/>
    <n v="0"/>
    <n v="0"/>
    <n v="0"/>
    <n v="0"/>
    <n v="0"/>
    <n v="0"/>
    <n v="0"/>
    <n v="0"/>
    <n v="0"/>
    <n v="0"/>
    <n v="26.5"/>
    <n v="0"/>
    <n v="0"/>
    <n v="0"/>
    <n v="0"/>
    <n v="5.9346750000000004"/>
    <n v="0"/>
    <n v="0"/>
  </r>
  <r>
    <d v="2020-06-01T00:00:00"/>
    <x v="2"/>
    <s v="P"/>
    <s v="Active"/>
    <n v="265"/>
    <x v="264"/>
    <s v="N"/>
    <x v="33"/>
    <n v="1000"/>
    <x v="1"/>
    <s v="Niederl. 1"/>
    <n v="1"/>
    <s v="Department"/>
    <s v="Supervisor"/>
    <s v="Non-Mgm."/>
    <s v="ang."/>
    <s v="W"/>
    <d v="2013-09-01T00:00:00"/>
    <m/>
    <s v=""/>
    <n v="6"/>
    <d v="1997-03-16T00:00:00"/>
    <n v="22"/>
    <s v="N"/>
    <n v="30"/>
    <n v="2.5"/>
    <n v="39"/>
    <x v="0"/>
    <n v="1"/>
    <n v="30"/>
    <n v="0"/>
    <n v="2778"/>
    <n v="609.07650000000001"/>
    <n v="0"/>
    <n v="0"/>
    <n v="0"/>
    <n v="0"/>
    <n v="0"/>
    <n v="0"/>
    <n v="0"/>
    <n v="0"/>
    <n v="0"/>
    <n v="0"/>
    <n v="0"/>
    <n v="0"/>
    <n v="26.5"/>
    <n v="0"/>
    <n v="0"/>
    <n v="0"/>
    <n v="0"/>
    <n v="5.9346750000000004"/>
    <n v="0"/>
    <n v="0"/>
  </r>
  <r>
    <d v="2020-06-01T00:00:00"/>
    <x v="2"/>
    <s v="P"/>
    <s v="Active"/>
    <n v="266"/>
    <x v="265"/>
    <s v="N"/>
    <x v="1"/>
    <n v="1017"/>
    <x v="1"/>
    <s v="Niederl. 1"/>
    <n v="1"/>
    <s v="Department"/>
    <s v="Supervisor"/>
    <s v="Non-Mgm."/>
    <s v="ang."/>
    <s v="M"/>
    <d v="2013-09-01T00:00:00"/>
    <m/>
    <s v=""/>
    <n v="6"/>
    <d v="1997-01-27T00:00:00"/>
    <n v="22"/>
    <s v="N"/>
    <n v="30"/>
    <n v="2.5"/>
    <n v="34"/>
    <x v="0"/>
    <n v="0.87179487179487181"/>
    <n v="30"/>
    <n v="0"/>
    <n v="2779"/>
    <n v="609.29575"/>
    <n v="0"/>
    <n v="0"/>
    <n v="0"/>
    <n v="0"/>
    <n v="0"/>
    <n v="0"/>
    <n v="0"/>
    <n v="0"/>
    <n v="0"/>
    <n v="0"/>
    <n v="0"/>
    <n v="0"/>
    <n v="26.5"/>
    <n v="0"/>
    <n v="0"/>
    <n v="0"/>
    <n v="0"/>
    <n v="5.9346750000000004"/>
    <n v="0"/>
    <n v="0"/>
  </r>
  <r>
    <d v="2020-06-01T00:00:00"/>
    <x v="2"/>
    <s v="P"/>
    <s v="Active"/>
    <n v="267"/>
    <x v="266"/>
    <s v="N"/>
    <x v="22"/>
    <n v="1053"/>
    <x v="3"/>
    <s v="Niederl. 8"/>
    <n v="1"/>
    <s v="Department"/>
    <s v="Supervisor"/>
    <s v="Non-Mgm."/>
    <s v="ang."/>
    <s v="M"/>
    <d v="2013-09-01T00:00:00"/>
    <m/>
    <s v=""/>
    <n v="6"/>
    <d v="1987-10-02T00:00:00"/>
    <n v="32"/>
    <s v="J"/>
    <n v="30"/>
    <n v="2.5"/>
    <n v="39"/>
    <x v="0"/>
    <n v="1"/>
    <n v="30"/>
    <n v="0"/>
    <n v="2780"/>
    <n v="609.5150000000001"/>
    <n v="0"/>
    <n v="0"/>
    <n v="0"/>
    <n v="0"/>
    <n v="0"/>
    <n v="0"/>
    <n v="0"/>
    <n v="0"/>
    <n v="0"/>
    <n v="0"/>
    <n v="160.38461538461539"/>
    <n v="127.41666666666667"/>
    <n v="26.5"/>
    <n v="0"/>
    <n v="0"/>
    <n v="0"/>
    <n v="0"/>
    <n v="70.387772115384621"/>
    <n v="0"/>
    <n v="0"/>
  </r>
  <r>
    <d v="2020-06-01T00:00:00"/>
    <x v="2"/>
    <s v="P"/>
    <s v="Active"/>
    <n v="268"/>
    <x v="267"/>
    <s v="N"/>
    <x v="32"/>
    <n v="1077"/>
    <x v="0"/>
    <s v="Niederl. 3"/>
    <n v="1"/>
    <s v="Department"/>
    <s v="Supervisor"/>
    <s v="Manager"/>
    <s v="ang."/>
    <s v="M"/>
    <d v="2013-10-01T00:00:00"/>
    <m/>
    <s v=""/>
    <n v="6"/>
    <d v="1983-06-06T00:00:00"/>
    <n v="36"/>
    <s v="N"/>
    <n v="30"/>
    <n v="2.5"/>
    <n v="39"/>
    <x v="0"/>
    <n v="1"/>
    <n v="30"/>
    <n v="0"/>
    <n v="2781"/>
    <n v="609.73424999999997"/>
    <n v="0"/>
    <n v="0"/>
    <n v="30"/>
    <n v="0"/>
    <n v="0"/>
    <n v="0"/>
    <n v="0"/>
    <n v="0"/>
    <n v="0"/>
    <n v="0"/>
    <n v="0"/>
    <n v="0"/>
    <n v="26.5"/>
    <n v="0"/>
    <n v="0"/>
    <n v="0"/>
    <n v="0"/>
    <n v="12.653175000000001"/>
    <n v="96.710000000000008"/>
    <n v="0"/>
  </r>
  <r>
    <d v="2020-06-01T00:00:00"/>
    <x v="2"/>
    <s v="P"/>
    <s v="Active"/>
    <n v="269"/>
    <x v="268"/>
    <s v="N"/>
    <x v="50"/>
    <n v="1069"/>
    <x v="0"/>
    <s v="Niederl. 3"/>
    <n v="1"/>
    <s v="Department"/>
    <s v="Supervisor"/>
    <s v="Manager"/>
    <s v="ang."/>
    <s v="M"/>
    <d v="2013-09-16T00:00:00"/>
    <m/>
    <s v=""/>
    <n v="6"/>
    <d v="1987-12-13T00:00:00"/>
    <n v="32"/>
    <s v="N"/>
    <n v="30"/>
    <n v="2.5"/>
    <n v="39"/>
    <x v="0"/>
    <n v="1"/>
    <n v="30"/>
    <n v="0"/>
    <n v="2782"/>
    <n v="609.95350000000008"/>
    <n v="0"/>
    <n v="0"/>
    <n v="0"/>
    <n v="0"/>
    <n v="0"/>
    <n v="0"/>
    <n v="0"/>
    <n v="0"/>
    <n v="0"/>
    <n v="0"/>
    <n v="0"/>
    <n v="0"/>
    <n v="26.5"/>
    <n v="0"/>
    <n v="0"/>
    <n v="0"/>
    <n v="0"/>
    <n v="5.9346750000000004"/>
    <n v="0"/>
    <n v="0"/>
  </r>
  <r>
    <d v="2020-06-01T00:00:00"/>
    <x v="2"/>
    <s v="P"/>
    <s v="Active"/>
    <n v="270"/>
    <x v="269"/>
    <s v="N"/>
    <x v="31"/>
    <n v="1063"/>
    <x v="10"/>
    <s v="Niederl. 11"/>
    <n v="1"/>
    <s v="Department"/>
    <s v="Supervisor"/>
    <s v="Non-Mgm."/>
    <s v="ang."/>
    <s v="M"/>
    <d v="2013-11-01T00:00:00"/>
    <m/>
    <s v=""/>
    <n v="6"/>
    <d v="1984-05-11T00:00:00"/>
    <n v="35"/>
    <s v="N"/>
    <n v="30"/>
    <n v="2.5"/>
    <n v="39"/>
    <x v="0"/>
    <n v="1"/>
    <n v="30"/>
    <n v="0"/>
    <n v="2783"/>
    <n v="610.17274999999995"/>
    <n v="0"/>
    <n v="0"/>
    <n v="60"/>
    <n v="0"/>
    <n v="0"/>
    <n v="0"/>
    <n v="0"/>
    <n v="0"/>
    <n v="0"/>
    <n v="0"/>
    <n v="0"/>
    <n v="0"/>
    <n v="26.5"/>
    <n v="0"/>
    <n v="0"/>
    <n v="0"/>
    <n v="0"/>
    <n v="19.371675"/>
    <n v="128.63"/>
    <n v="0"/>
  </r>
  <r>
    <d v="2020-06-01T00:00:00"/>
    <x v="2"/>
    <s v="P"/>
    <s v="Active"/>
    <n v="271"/>
    <x v="270"/>
    <s v="N"/>
    <x v="22"/>
    <n v="1060"/>
    <x v="2"/>
    <s v="Niederl. 7"/>
    <n v="1"/>
    <s v="Department"/>
    <s v="Supervisor"/>
    <s v="Non-Mgm."/>
    <s v="ang."/>
    <s v="M"/>
    <d v="2013-11-01T00:00:00"/>
    <m/>
    <s v=""/>
    <n v="6"/>
    <d v="1984-06-29T00:00:00"/>
    <n v="35"/>
    <s v="J"/>
    <n v="30"/>
    <n v="2.5"/>
    <n v="39"/>
    <x v="0"/>
    <n v="1"/>
    <n v="30"/>
    <n v="0"/>
    <n v="2784"/>
    <n v="610.39200000000005"/>
    <n v="0"/>
    <n v="0"/>
    <n v="0"/>
    <n v="0"/>
    <n v="0"/>
    <n v="0"/>
    <n v="0"/>
    <n v="0"/>
    <n v="0"/>
    <n v="0"/>
    <n v="160.61538461538461"/>
    <n v="127.60000000000001"/>
    <n v="26.5"/>
    <n v="0"/>
    <n v="0"/>
    <n v="0"/>
    <n v="0"/>
    <n v="70.480510384615386"/>
    <n v="0"/>
    <n v="0"/>
  </r>
  <r>
    <d v="2020-06-01T00:00:00"/>
    <x v="2"/>
    <s v="P"/>
    <s v="Active"/>
    <n v="272"/>
    <x v="271"/>
    <s v="N"/>
    <x v="25"/>
    <n v="1002"/>
    <x v="1"/>
    <s v="Niederl. 1"/>
    <n v="1"/>
    <s v="Department"/>
    <s v="Supervisor"/>
    <s v="Manager"/>
    <s v="ang."/>
    <s v="M"/>
    <d v="2013-11-01T00:00:00"/>
    <m/>
    <s v=""/>
    <n v="6"/>
    <d v="1984-02-06T00:00:00"/>
    <n v="35"/>
    <s v="N"/>
    <n v="30"/>
    <n v="2.5"/>
    <n v="39"/>
    <x v="0"/>
    <n v="1"/>
    <n v="30"/>
    <n v="0"/>
    <n v="2785"/>
    <n v="610.61125000000004"/>
    <n v="0"/>
    <n v="0"/>
    <n v="0"/>
    <n v="0"/>
    <n v="0"/>
    <n v="0"/>
    <n v="0"/>
    <n v="0"/>
    <n v="0"/>
    <n v="0"/>
    <n v="0"/>
    <n v="0"/>
    <n v="26.5"/>
    <n v="0"/>
    <n v="0"/>
    <n v="0"/>
    <n v="0"/>
    <n v="5.9346750000000004"/>
    <n v="0"/>
    <n v="0"/>
  </r>
  <r>
    <d v="2020-06-01T00:00:00"/>
    <x v="2"/>
    <s v="P"/>
    <s v="Active"/>
    <n v="273"/>
    <x v="272"/>
    <s v="N"/>
    <x v="22"/>
    <n v="1053"/>
    <x v="3"/>
    <s v="Niederl. 8"/>
    <n v="1"/>
    <s v="Department"/>
    <s v="Supervisor"/>
    <s v="Non-Mgm."/>
    <s v="ang."/>
    <s v="M"/>
    <d v="2013-12-01T00:00:00"/>
    <m/>
    <s v=""/>
    <n v="6"/>
    <d v="1964-08-12T00:00:00"/>
    <n v="55"/>
    <s v="J"/>
    <n v="30"/>
    <n v="2.5"/>
    <n v="39"/>
    <x v="0"/>
    <n v="1"/>
    <n v="30"/>
    <n v="0"/>
    <n v="2786"/>
    <n v="610.83050000000003"/>
    <n v="0"/>
    <n v="0"/>
    <n v="0"/>
    <n v="0"/>
    <n v="0"/>
    <n v="0"/>
    <n v="0"/>
    <n v="0"/>
    <n v="0"/>
    <n v="0"/>
    <n v="160.73076923076923"/>
    <n v="127.69166666666668"/>
    <n v="26.5"/>
    <n v="0"/>
    <n v="0"/>
    <n v="0"/>
    <n v="0"/>
    <n v="70.526879519230775"/>
    <n v="0"/>
    <n v="0"/>
  </r>
  <r>
    <d v="2020-06-01T00:00:00"/>
    <x v="2"/>
    <s v="P"/>
    <s v="Active"/>
    <n v="274"/>
    <x v="273"/>
    <s v="N"/>
    <x v="22"/>
    <n v="1035"/>
    <x v="5"/>
    <s v="Niederl. 5"/>
    <n v="1"/>
    <s v="Department"/>
    <s v="Supervisor"/>
    <s v="Non-Mgm."/>
    <s v="ang."/>
    <s v="M"/>
    <d v="2014-01-01T00:00:00"/>
    <m/>
    <s v=""/>
    <n v="6"/>
    <d v="1959-01-08T00:00:00"/>
    <n v="61"/>
    <s v="J"/>
    <n v="30"/>
    <n v="2.5"/>
    <n v="39"/>
    <x v="0"/>
    <n v="1"/>
    <n v="30"/>
    <n v="0"/>
    <n v="2787"/>
    <n v="611.04975000000002"/>
    <n v="0"/>
    <n v="0"/>
    <n v="0"/>
    <n v="0"/>
    <n v="0"/>
    <n v="0"/>
    <n v="0"/>
    <n v="0"/>
    <n v="0"/>
    <n v="0"/>
    <n v="160.78846153846155"/>
    <n v="127.73750000000001"/>
    <n v="26.5"/>
    <n v="0"/>
    <n v="0"/>
    <n v="0"/>
    <n v="0"/>
    <n v="70.55006408653847"/>
    <n v="0"/>
    <n v="0"/>
  </r>
  <r>
    <d v="2020-06-01T00:00:00"/>
    <x v="2"/>
    <s v="P"/>
    <s v="Active"/>
    <n v="275"/>
    <x v="274"/>
    <s v="N"/>
    <x v="22"/>
    <n v="1053"/>
    <x v="3"/>
    <s v="Niederl. 8"/>
    <n v="1"/>
    <s v="Department"/>
    <s v="Supervisor"/>
    <s v="Non-Mgm."/>
    <s v="ang."/>
    <s v="M"/>
    <d v="2014-01-01T00:00:00"/>
    <m/>
    <s v=""/>
    <n v="6"/>
    <d v="1986-07-03T00:00:00"/>
    <n v="33"/>
    <s v="J"/>
    <n v="30"/>
    <n v="2.5"/>
    <n v="39"/>
    <x v="0"/>
    <n v="1"/>
    <n v="30"/>
    <n v="0"/>
    <n v="2788"/>
    <n v="611.26900000000001"/>
    <n v="0"/>
    <n v="0"/>
    <n v="0"/>
    <n v="0"/>
    <n v="0"/>
    <n v="0"/>
    <n v="0"/>
    <n v="0"/>
    <n v="0"/>
    <n v="0"/>
    <n v="160.84615384615384"/>
    <n v="127.78333333333335"/>
    <n v="26.5"/>
    <n v="0"/>
    <n v="0"/>
    <n v="0"/>
    <n v="0"/>
    <n v="70.57324865384615"/>
    <n v="0"/>
    <n v="0"/>
  </r>
  <r>
    <d v="2020-06-01T00:00:00"/>
    <x v="2"/>
    <s v="P"/>
    <s v="Active"/>
    <n v="276"/>
    <x v="275"/>
    <s v="N"/>
    <x v="47"/>
    <n v="1016"/>
    <x v="1"/>
    <s v="Niederl. 1"/>
    <n v="1"/>
    <s v="Department"/>
    <s v="Supervisor"/>
    <s v="Non-Mgm."/>
    <s v="ang."/>
    <s v="W"/>
    <d v="2014-02-01T00:00:00"/>
    <m/>
    <s v=""/>
    <n v="5"/>
    <d v="1982-07-10T00:00:00"/>
    <n v="37"/>
    <s v="N"/>
    <n v="24"/>
    <n v="2"/>
    <n v="18"/>
    <x v="0"/>
    <n v="0.46153846153846156"/>
    <n v="30"/>
    <n v="0"/>
    <n v="2789"/>
    <n v="611.48825000000011"/>
    <n v="0"/>
    <n v="0"/>
    <n v="0"/>
    <n v="0"/>
    <n v="0"/>
    <n v="0"/>
    <n v="0"/>
    <n v="0"/>
    <n v="0"/>
    <n v="0"/>
    <n v="0"/>
    <n v="0"/>
    <n v="26.5"/>
    <n v="0"/>
    <n v="0"/>
    <n v="0"/>
    <n v="0"/>
    <n v="5.9346750000000004"/>
    <n v="0"/>
    <n v="0"/>
  </r>
  <r>
    <d v="2020-06-01T00:00:00"/>
    <x v="2"/>
    <s v="P"/>
    <s v="Active"/>
    <n v="277"/>
    <x v="276"/>
    <s v="N"/>
    <x v="4"/>
    <n v="1013"/>
    <x v="1"/>
    <s v="Niederl. 1"/>
    <n v="1"/>
    <s v="Department"/>
    <s v="Supervisor"/>
    <s v="Manager"/>
    <s v="ang."/>
    <s v="M"/>
    <d v="2014-02-01T00:00:00"/>
    <m/>
    <s v=""/>
    <n v="5"/>
    <d v="1969-10-30T00:00:00"/>
    <n v="50"/>
    <s v="N"/>
    <n v="30"/>
    <n v="2.5"/>
    <n v="39"/>
    <x v="0"/>
    <n v="1"/>
    <n v="30"/>
    <n v="0"/>
    <n v="2790"/>
    <n v="611.70749999999998"/>
    <n v="0"/>
    <n v="0"/>
    <n v="0"/>
    <n v="0"/>
    <n v="0"/>
    <n v="0"/>
    <n v="0"/>
    <n v="0"/>
    <n v="0"/>
    <n v="0"/>
    <n v="0"/>
    <n v="0"/>
    <n v="26.5"/>
    <n v="0"/>
    <n v="0"/>
    <n v="0"/>
    <n v="0"/>
    <n v="5.9346750000000004"/>
    <n v="0"/>
    <n v="0"/>
  </r>
  <r>
    <d v="2020-06-01T00:00:00"/>
    <x v="2"/>
    <s v="P"/>
    <s v="Active"/>
    <n v="278"/>
    <x v="277"/>
    <s v="N"/>
    <x v="23"/>
    <n v="1068"/>
    <x v="0"/>
    <s v="Niederl. 3"/>
    <n v="1"/>
    <s v="Department"/>
    <s v="Supervisor"/>
    <s v="Non-Mgm."/>
    <s v="ang."/>
    <s v="M"/>
    <d v="2014-03-01T00:00:00"/>
    <m/>
    <s v=""/>
    <n v="5"/>
    <d v="1960-12-15T00:00:00"/>
    <n v="59"/>
    <s v="N"/>
    <n v="30"/>
    <n v="2.5"/>
    <n v="39"/>
    <x v="0"/>
    <n v="1"/>
    <n v="30"/>
    <n v="0"/>
    <n v="2791"/>
    <n v="611.92675000000008"/>
    <n v="0"/>
    <n v="0"/>
    <n v="0"/>
    <n v="0"/>
    <n v="0"/>
    <n v="0"/>
    <n v="0"/>
    <n v="0"/>
    <n v="0"/>
    <n v="0"/>
    <n v="0"/>
    <n v="0"/>
    <n v="26.5"/>
    <n v="0"/>
    <n v="0"/>
    <n v="0"/>
    <n v="0"/>
    <n v="5.9346750000000004"/>
    <n v="0"/>
    <n v="0"/>
  </r>
  <r>
    <d v="2020-06-01T00:00:00"/>
    <x v="2"/>
    <s v="P"/>
    <s v="Active"/>
    <n v="279"/>
    <x v="278"/>
    <s v="N"/>
    <x v="23"/>
    <n v="1068"/>
    <x v="0"/>
    <s v="Niederl. 3"/>
    <n v="1"/>
    <s v="Department"/>
    <s v="Supervisor"/>
    <s v="Manager"/>
    <s v="ang."/>
    <s v="M"/>
    <d v="2014-03-01T00:00:00"/>
    <m/>
    <s v=""/>
    <n v="5"/>
    <d v="1981-05-31T00:00:00"/>
    <n v="38"/>
    <s v="N"/>
    <n v="30"/>
    <n v="2.5"/>
    <n v="39"/>
    <x v="0"/>
    <n v="1"/>
    <n v="30"/>
    <n v="0"/>
    <n v="2792"/>
    <n v="612.14599999999996"/>
    <n v="0"/>
    <n v="0"/>
    <n v="0"/>
    <n v="0"/>
    <n v="0"/>
    <n v="0"/>
    <n v="0"/>
    <n v="0"/>
    <n v="0"/>
    <n v="0"/>
    <n v="0"/>
    <n v="0"/>
    <n v="26.5"/>
    <n v="0"/>
    <n v="0"/>
    <n v="0"/>
    <n v="0"/>
    <n v="5.9346750000000004"/>
    <n v="0"/>
    <n v="0"/>
  </r>
  <r>
    <d v="2020-06-01T00:00:00"/>
    <x v="2"/>
    <s v="P"/>
    <s v="Active"/>
    <n v="280"/>
    <x v="279"/>
    <s v="N"/>
    <x v="0"/>
    <n v="1090"/>
    <x v="0"/>
    <s v="Niederl. 3"/>
    <n v="1"/>
    <s v="Department"/>
    <s v="Supervisor"/>
    <s v="Non-Mgm."/>
    <s v="ang."/>
    <s v="W"/>
    <d v="2014-04-01T00:00:00"/>
    <m/>
    <s v=""/>
    <n v="5"/>
    <d v="1978-07-24T00:00:00"/>
    <n v="41"/>
    <s v="N"/>
    <n v="35"/>
    <n v="2.9166666666666665"/>
    <n v="39"/>
    <x v="0"/>
    <n v="1"/>
    <n v="30"/>
    <n v="0"/>
    <n v="2793"/>
    <n v="612.36525000000006"/>
    <n v="0"/>
    <n v="0"/>
    <n v="0"/>
    <n v="0"/>
    <n v="0"/>
    <n v="0"/>
    <n v="0"/>
    <n v="0"/>
    <n v="0"/>
    <n v="0"/>
    <n v="0"/>
    <n v="0"/>
    <n v="26.5"/>
    <n v="0"/>
    <n v="0"/>
    <n v="0"/>
    <n v="0"/>
    <n v="5.9346750000000004"/>
    <n v="0"/>
    <n v="0"/>
  </r>
  <r>
    <d v="2020-06-01T00:00:00"/>
    <x v="2"/>
    <s v="P"/>
    <s v="Active"/>
    <n v="281"/>
    <x v="280"/>
    <s v="N"/>
    <x v="48"/>
    <n v="1073"/>
    <x v="0"/>
    <s v="Niederl. 3"/>
    <n v="1"/>
    <s v="Department"/>
    <s v="Supervisor"/>
    <s v="Manager"/>
    <s v="ang."/>
    <s v="M"/>
    <d v="2014-04-01T00:00:00"/>
    <m/>
    <s v=""/>
    <n v="5"/>
    <d v="1989-03-05T00:00:00"/>
    <n v="30"/>
    <s v="N"/>
    <n v="30"/>
    <n v="2.5"/>
    <n v="39"/>
    <x v="0"/>
    <n v="1"/>
    <n v="30"/>
    <n v="0"/>
    <n v="2794"/>
    <n v="612.58450000000005"/>
    <n v="0"/>
    <n v="0"/>
    <n v="0"/>
    <n v="0"/>
    <n v="0"/>
    <n v="0"/>
    <n v="0"/>
    <n v="0"/>
    <n v="0"/>
    <n v="0"/>
    <n v="0"/>
    <n v="0"/>
    <n v="26.5"/>
    <n v="0"/>
    <n v="0"/>
    <n v="0"/>
    <n v="0"/>
    <n v="5.9346750000000004"/>
    <n v="0"/>
    <n v="0"/>
  </r>
  <r>
    <d v="2020-06-01T00:00:00"/>
    <x v="2"/>
    <s v="P"/>
    <s v="Active"/>
    <n v="282"/>
    <x v="281"/>
    <s v="N"/>
    <x v="5"/>
    <n v="1093"/>
    <x v="1"/>
    <s v="Niederl. 1"/>
    <n v="1"/>
    <s v="Department"/>
    <s v="Supervisor"/>
    <s v="Non-Mgm."/>
    <s v="ang."/>
    <s v="M"/>
    <d v="2014-03-17T00:00:00"/>
    <m/>
    <s v=""/>
    <n v="5"/>
    <d v="1997-04-24T00:00:00"/>
    <n v="22"/>
    <s v="N"/>
    <n v="30"/>
    <n v="2.5"/>
    <n v="39"/>
    <x v="0"/>
    <n v="1"/>
    <n v="30"/>
    <n v="0"/>
    <n v="2795"/>
    <n v="612.80375000000004"/>
    <n v="0"/>
    <n v="0"/>
    <n v="0"/>
    <n v="0"/>
    <n v="0"/>
    <n v="0"/>
    <n v="0"/>
    <n v="0"/>
    <n v="0"/>
    <n v="0"/>
    <n v="0"/>
    <n v="0"/>
    <n v="26.5"/>
    <n v="0"/>
    <n v="0"/>
    <n v="0"/>
    <n v="0"/>
    <n v="5.9346750000000004"/>
    <n v="0"/>
    <n v="0"/>
  </r>
  <r>
    <d v="2020-06-01T00:00:00"/>
    <x v="2"/>
    <s v="P"/>
    <s v="Active"/>
    <n v="283"/>
    <x v="282"/>
    <s v="N"/>
    <x v="2"/>
    <n v="1010"/>
    <x v="1"/>
    <s v="Niederl. 1"/>
    <n v="1"/>
    <s v="Department"/>
    <s v="Supervisor"/>
    <s v="Non-Mgm."/>
    <s v="ang."/>
    <s v="M"/>
    <d v="2014-05-01T00:00:00"/>
    <m/>
    <s v=""/>
    <n v="5"/>
    <d v="1976-05-08T00:00:00"/>
    <n v="43"/>
    <s v="N"/>
    <n v="30"/>
    <n v="2.5"/>
    <n v="39"/>
    <x v="0"/>
    <n v="1"/>
    <n v="30"/>
    <n v="0"/>
    <n v="2796"/>
    <n v="613.02300000000002"/>
    <n v="0"/>
    <n v="0"/>
    <n v="0"/>
    <n v="0"/>
    <n v="0"/>
    <n v="0"/>
    <n v="0"/>
    <n v="0"/>
    <n v="0"/>
    <n v="0"/>
    <n v="0"/>
    <n v="0"/>
    <n v="26.5"/>
    <n v="0"/>
    <n v="0"/>
    <n v="0"/>
    <n v="0"/>
    <n v="5.9346750000000004"/>
    <n v="0"/>
    <n v="0"/>
  </r>
  <r>
    <d v="2020-06-01T00:00:00"/>
    <x v="2"/>
    <s v="P"/>
    <s v="Active"/>
    <n v="284"/>
    <x v="283"/>
    <s v="N"/>
    <x v="16"/>
    <n v="1031"/>
    <x v="5"/>
    <s v="Niederl. 5"/>
    <n v="1"/>
    <s v="Department"/>
    <s v="Supervisor"/>
    <s v="Non-Mgm."/>
    <s v="ang."/>
    <s v="M"/>
    <d v="2014-05-15T00:00:00"/>
    <m/>
    <s v=""/>
    <n v="5"/>
    <d v="1983-10-20T00:00:00"/>
    <n v="36"/>
    <s v="N"/>
    <n v="30"/>
    <n v="2.5"/>
    <n v="39"/>
    <x v="0"/>
    <n v="1"/>
    <n v="30"/>
    <n v="0"/>
    <n v="2797"/>
    <n v="613.24225000000001"/>
    <n v="0"/>
    <n v="0"/>
    <n v="30"/>
    <n v="0"/>
    <n v="0"/>
    <n v="0"/>
    <n v="0"/>
    <n v="0"/>
    <n v="0"/>
    <n v="0"/>
    <n v="0"/>
    <n v="0"/>
    <n v="26.5"/>
    <n v="0"/>
    <n v="0"/>
    <n v="0"/>
    <n v="0"/>
    <n v="12.653175000000001"/>
    <n v="83.79"/>
    <n v="0"/>
  </r>
  <r>
    <d v="2020-06-01T00:00:00"/>
    <x v="2"/>
    <s v="P"/>
    <s v="Active"/>
    <n v="285"/>
    <x v="284"/>
    <s v="N"/>
    <x v="22"/>
    <n v="1047"/>
    <x v="9"/>
    <s v="Niederl. 4"/>
    <n v="1"/>
    <s v="Department"/>
    <s v="Supervisor"/>
    <s v="Non-Mgm."/>
    <s v="ang."/>
    <s v="M"/>
    <d v="2014-06-01T00:00:00"/>
    <m/>
    <s v=""/>
    <n v="5"/>
    <d v="1965-07-27T00:00:00"/>
    <n v="54"/>
    <s v="J"/>
    <n v="30"/>
    <n v="2.5"/>
    <n v="39"/>
    <x v="0"/>
    <n v="1"/>
    <n v="30"/>
    <n v="0"/>
    <n v="2798"/>
    <n v="613.46150000000011"/>
    <n v="0"/>
    <n v="0"/>
    <n v="0"/>
    <n v="0"/>
    <n v="0"/>
    <n v="0"/>
    <n v="0"/>
    <n v="0"/>
    <n v="0"/>
    <n v="0"/>
    <n v="161.42307692307691"/>
    <n v="128.24166666666667"/>
    <n v="26.5"/>
    <n v="0"/>
    <n v="0"/>
    <n v="0"/>
    <n v="0"/>
    <n v="70.805094326923083"/>
    <n v="0"/>
    <n v="0"/>
  </r>
  <r>
    <d v="2020-06-01T00:00:00"/>
    <x v="2"/>
    <s v="P"/>
    <s v="Active"/>
    <n v="286"/>
    <x v="285"/>
    <s v="N"/>
    <x v="22"/>
    <n v="1053"/>
    <x v="3"/>
    <s v="Niederl. 8"/>
    <n v="1"/>
    <s v="Department"/>
    <s v="Supervisor"/>
    <s v="Non-Mgm."/>
    <s v="ang."/>
    <s v="M"/>
    <d v="2014-06-01T00:00:00"/>
    <m/>
    <s v=""/>
    <n v="5"/>
    <d v="1991-07-09T00:00:00"/>
    <n v="28"/>
    <s v="J"/>
    <n v="30"/>
    <n v="2.5"/>
    <n v="39"/>
    <x v="0"/>
    <n v="1"/>
    <n v="30"/>
    <n v="0"/>
    <n v="2799"/>
    <n v="613.68074999999999"/>
    <n v="0"/>
    <n v="0"/>
    <n v="0"/>
    <n v="0"/>
    <n v="0"/>
    <n v="0"/>
    <n v="0"/>
    <n v="0"/>
    <n v="0"/>
    <n v="0"/>
    <n v="161.48076923076923"/>
    <n v="128.28750000000002"/>
    <n v="26.5"/>
    <n v="0"/>
    <n v="0"/>
    <n v="0"/>
    <n v="0"/>
    <n v="70.828278894230777"/>
    <n v="0"/>
    <n v="0"/>
  </r>
  <r>
    <d v="2020-06-01T00:00:00"/>
    <x v="2"/>
    <s v="P"/>
    <s v="Active"/>
    <n v="287"/>
    <x v="286"/>
    <s v="N"/>
    <x v="20"/>
    <n v="1051"/>
    <x v="3"/>
    <s v="Niederl. 8"/>
    <n v="1"/>
    <s v="Department"/>
    <s v="Supervisor"/>
    <s v="Non-Mgm."/>
    <s v="ang."/>
    <s v="M"/>
    <d v="2014-06-01T00:00:00"/>
    <m/>
    <s v=""/>
    <n v="5"/>
    <d v="1988-09-05T00:00:00"/>
    <n v="31"/>
    <s v="J"/>
    <n v="30"/>
    <n v="2.5"/>
    <n v="39"/>
    <x v="0"/>
    <n v="1"/>
    <n v="30"/>
    <n v="0"/>
    <n v="2800"/>
    <n v="613.90000000000009"/>
    <n v="0"/>
    <n v="0"/>
    <n v="0"/>
    <n v="0"/>
    <n v="0"/>
    <n v="0"/>
    <n v="0"/>
    <n v="0"/>
    <n v="0"/>
    <n v="0"/>
    <n v="161.53846153846152"/>
    <n v="128.33333333333334"/>
    <n v="26.5"/>
    <n v="0"/>
    <n v="0"/>
    <n v="0"/>
    <n v="0"/>
    <n v="70.851463461538458"/>
    <n v="0"/>
    <n v="0"/>
  </r>
  <r>
    <d v="2020-06-01T00:00:00"/>
    <x v="2"/>
    <s v="P"/>
    <s v="Active"/>
    <n v="288"/>
    <x v="287"/>
    <s v="N"/>
    <x v="17"/>
    <n v="1088"/>
    <x v="0"/>
    <s v="Niederl. 3"/>
    <n v="1"/>
    <s v="Department"/>
    <s v="Supervisor"/>
    <s v="Supervisor"/>
    <s v="ang."/>
    <s v="W"/>
    <d v="2014-07-01T00:00:00"/>
    <m/>
    <s v=""/>
    <n v="5"/>
    <d v="1983-09-27T00:00:00"/>
    <n v="36"/>
    <s v="N"/>
    <n v="30"/>
    <n v="2.5"/>
    <n v="39"/>
    <x v="0"/>
    <n v="1"/>
    <n v="30"/>
    <n v="0"/>
    <n v="2801"/>
    <n v="614.11924999999997"/>
    <n v="0"/>
    <n v="0"/>
    <n v="0"/>
    <n v="0"/>
    <n v="0"/>
    <n v="0"/>
    <n v="0"/>
    <n v="0"/>
    <n v="0"/>
    <n v="0"/>
    <n v="0"/>
    <n v="0"/>
    <n v="26.5"/>
    <n v="0"/>
    <n v="0"/>
    <n v="0"/>
    <n v="0"/>
    <n v="5.9346750000000004"/>
    <n v="0"/>
    <n v="0"/>
  </r>
  <r>
    <d v="2020-06-01T00:00:00"/>
    <x v="2"/>
    <s v="P"/>
    <s v="Active"/>
    <n v="289"/>
    <x v="288"/>
    <s v="N"/>
    <x v="22"/>
    <n v="1035"/>
    <x v="5"/>
    <s v="Niederl. 5"/>
    <n v="1"/>
    <s v="Department"/>
    <s v="Supervisor"/>
    <s v="Non-Mgm."/>
    <s v="ang."/>
    <s v="M"/>
    <d v="2014-07-01T00:00:00"/>
    <m/>
    <s v=""/>
    <n v="5"/>
    <d v="1983-09-02T00:00:00"/>
    <n v="36"/>
    <s v="J"/>
    <n v="30"/>
    <n v="2.5"/>
    <n v="39"/>
    <x v="0"/>
    <n v="1"/>
    <n v="30"/>
    <n v="0"/>
    <n v="2802"/>
    <n v="614.33850000000007"/>
    <n v="0"/>
    <n v="0"/>
    <n v="0"/>
    <n v="0"/>
    <n v="0"/>
    <n v="0"/>
    <n v="0"/>
    <n v="0"/>
    <n v="0"/>
    <n v="0"/>
    <n v="161.65384615384616"/>
    <n v="128.42500000000001"/>
    <n v="26.5"/>
    <n v="0"/>
    <n v="0"/>
    <n v="0"/>
    <n v="0"/>
    <n v="70.897832596153847"/>
    <n v="0"/>
    <n v="0"/>
  </r>
  <r>
    <d v="2020-06-01T00:00:00"/>
    <x v="2"/>
    <s v="P"/>
    <s v="Active"/>
    <n v="290"/>
    <x v="289"/>
    <s v="N"/>
    <x v="47"/>
    <n v="1016"/>
    <x v="1"/>
    <s v="Niederl. 1"/>
    <n v="1"/>
    <s v="Department"/>
    <s v="Supervisor"/>
    <s v="Non-Mgm."/>
    <s v="ang."/>
    <s v="W"/>
    <d v="2014-07-01T00:00:00"/>
    <m/>
    <s v=""/>
    <n v="5"/>
    <d v="1989-01-29T00:00:00"/>
    <n v="30"/>
    <s v="N"/>
    <n v="30"/>
    <n v="2.5"/>
    <n v="39"/>
    <x v="0"/>
    <n v="1"/>
    <n v="30"/>
    <n v="0"/>
    <n v="2803"/>
    <n v="614.55775000000006"/>
    <n v="0"/>
    <n v="0"/>
    <n v="0"/>
    <n v="0"/>
    <n v="0"/>
    <n v="0"/>
    <n v="0"/>
    <n v="0"/>
    <n v="0"/>
    <n v="0"/>
    <n v="0"/>
    <n v="0"/>
    <n v="26.5"/>
    <n v="0"/>
    <n v="0"/>
    <n v="0"/>
    <n v="0"/>
    <n v="5.9346750000000004"/>
    <n v="0"/>
    <n v="0"/>
  </r>
  <r>
    <d v="2020-06-01T00:00:00"/>
    <x v="2"/>
    <s v="P"/>
    <s v="Active"/>
    <n v="291"/>
    <x v="290"/>
    <s v="N"/>
    <x v="22"/>
    <n v="1060"/>
    <x v="2"/>
    <s v="Niederl. 7"/>
    <n v="1"/>
    <s v="Department"/>
    <s v="Supervisor"/>
    <s v="Non-Mgm."/>
    <s v="ang."/>
    <s v="M"/>
    <d v="2014-09-01T00:00:00"/>
    <m/>
    <s v=""/>
    <n v="5"/>
    <d v="1989-11-09T00:00:00"/>
    <n v="30"/>
    <s v="J"/>
    <n v="30"/>
    <n v="2.5"/>
    <n v="39"/>
    <x v="0"/>
    <n v="1"/>
    <n v="30"/>
    <n v="0"/>
    <n v="2804"/>
    <n v="614.77700000000004"/>
    <n v="0"/>
    <n v="0"/>
    <n v="0"/>
    <n v="0"/>
    <n v="0"/>
    <n v="0"/>
    <n v="0"/>
    <n v="0"/>
    <n v="0"/>
    <n v="0"/>
    <n v="161.76923076923077"/>
    <n v="128.51666666666668"/>
    <n v="26.5"/>
    <n v="0"/>
    <n v="0"/>
    <n v="0"/>
    <n v="0"/>
    <n v="70.944201730769251"/>
    <n v="0"/>
    <n v="0"/>
  </r>
  <r>
    <d v="2020-06-01T00:00:00"/>
    <x v="2"/>
    <s v="P"/>
    <s v="Active"/>
    <n v="292"/>
    <x v="291"/>
    <s v="N"/>
    <x v="15"/>
    <n v="1050"/>
    <x v="3"/>
    <s v="Niederl. 8"/>
    <n v="1"/>
    <s v="Department"/>
    <s v="Supervisor"/>
    <s v="Non-Mgm."/>
    <s v="ang."/>
    <s v="W"/>
    <d v="2017-01-24T00:00:00"/>
    <m/>
    <s v=""/>
    <n v="2"/>
    <d v="1996-08-31T00:00:00"/>
    <n v="23"/>
    <s v="J"/>
    <n v="30"/>
    <n v="2.5"/>
    <n v="39"/>
    <x v="0"/>
    <n v="1"/>
    <n v="30"/>
    <n v="0"/>
    <n v="2805"/>
    <n v="614.99625000000003"/>
    <n v="0"/>
    <n v="0"/>
    <n v="0"/>
    <n v="0"/>
    <n v="0"/>
    <n v="0"/>
    <n v="0"/>
    <n v="0"/>
    <n v="0"/>
    <n v="0"/>
    <n v="161.82692307692309"/>
    <n v="128.5625"/>
    <n v="26.5"/>
    <n v="0"/>
    <n v="0"/>
    <n v="0"/>
    <n v="0"/>
    <n v="70.967386298076931"/>
    <n v="0"/>
    <n v="0"/>
  </r>
  <r>
    <d v="2020-06-01T00:00:00"/>
    <x v="2"/>
    <s v="P"/>
    <s v="Active"/>
    <n v="293"/>
    <x v="292"/>
    <s v="N"/>
    <x v="16"/>
    <n v="1067"/>
    <x v="11"/>
    <s v="Niederl. 12"/>
    <n v="1"/>
    <s v="Department"/>
    <s v="Supervisor"/>
    <s v="Non-Mgm."/>
    <s v="ang."/>
    <s v="M"/>
    <d v="2014-09-01T00:00:00"/>
    <m/>
    <s v=""/>
    <n v="5"/>
    <d v="1994-06-21T00:00:00"/>
    <n v="25"/>
    <s v="N"/>
    <n v="30"/>
    <n v="2.5"/>
    <n v="39"/>
    <x v="0"/>
    <n v="1"/>
    <n v="30"/>
    <n v="0"/>
    <n v="2806"/>
    <n v="615.21550000000002"/>
    <n v="0"/>
    <n v="0"/>
    <n v="0"/>
    <n v="0"/>
    <n v="0"/>
    <n v="0"/>
    <n v="0"/>
    <n v="0"/>
    <n v="0"/>
    <n v="0"/>
    <n v="0"/>
    <n v="0"/>
    <n v="26.5"/>
    <n v="0"/>
    <n v="0"/>
    <n v="0"/>
    <n v="0"/>
    <n v="5.9346750000000004"/>
    <n v="0"/>
    <n v="0"/>
  </r>
  <r>
    <d v="2020-06-01T00:00:00"/>
    <x v="2"/>
    <s v="P"/>
    <s v="Active"/>
    <n v="294"/>
    <x v="293"/>
    <s v="N"/>
    <x v="22"/>
    <n v="1029"/>
    <x v="6"/>
    <s v="Niederl. 10"/>
    <n v="1"/>
    <s v="Department"/>
    <s v="Supervisor"/>
    <s v="Non-Mgm."/>
    <s v="ang."/>
    <s v="M"/>
    <d v="2018-01-18T00:00:00"/>
    <m/>
    <s v=""/>
    <n v="1"/>
    <d v="1998-06-01T00:00:00"/>
    <n v="21"/>
    <s v="J"/>
    <n v="30"/>
    <n v="2.5"/>
    <n v="39"/>
    <x v="0"/>
    <n v="1"/>
    <n v="30"/>
    <n v="0"/>
    <n v="2807"/>
    <n v="615.43475000000001"/>
    <n v="0"/>
    <n v="0"/>
    <n v="0"/>
    <n v="0"/>
    <n v="0"/>
    <n v="0"/>
    <n v="0"/>
    <n v="0"/>
    <n v="0"/>
    <n v="0"/>
    <n v="161.94230769230771"/>
    <n v="128.65416666666667"/>
    <n v="26.5"/>
    <n v="0"/>
    <n v="0"/>
    <n v="0"/>
    <n v="0"/>
    <n v="71.013755432692321"/>
    <n v="0"/>
    <n v="1.9716666666666665"/>
  </r>
  <r>
    <d v="2020-06-01T00:00:00"/>
    <x v="2"/>
    <s v="P"/>
    <s v="Active"/>
    <n v="295"/>
    <x v="294"/>
    <s v="N"/>
    <x v="25"/>
    <n v="1002"/>
    <x v="1"/>
    <s v="Niederl. 1"/>
    <n v="1"/>
    <s v="Department"/>
    <s v="Supervisor"/>
    <s v="Non-Mgm."/>
    <s v="ang."/>
    <s v="W"/>
    <d v="2014-09-01T00:00:00"/>
    <m/>
    <s v=""/>
    <n v="5"/>
    <d v="1997-06-29T00:00:00"/>
    <n v="22"/>
    <s v="N"/>
    <n v="30"/>
    <n v="2.5"/>
    <n v="39"/>
    <x v="0"/>
    <n v="1"/>
    <n v="30"/>
    <n v="0"/>
    <n v="2808"/>
    <n v="615.654"/>
    <n v="0"/>
    <n v="0"/>
    <n v="0"/>
    <n v="0"/>
    <n v="0"/>
    <n v="0"/>
    <n v="0"/>
    <n v="0"/>
    <n v="0"/>
    <n v="0"/>
    <n v="0"/>
    <n v="0"/>
    <n v="26.5"/>
    <n v="0"/>
    <n v="0"/>
    <n v="0"/>
    <n v="0"/>
    <n v="5.9346750000000004"/>
    <n v="0"/>
    <n v="0"/>
  </r>
  <r>
    <d v="2020-06-01T00:00:00"/>
    <x v="2"/>
    <s v="P"/>
    <s v="Active"/>
    <n v="296"/>
    <x v="295"/>
    <s v="N"/>
    <x v="1"/>
    <n v="1017"/>
    <x v="1"/>
    <s v="Niederl. 1"/>
    <n v="1"/>
    <s v="Department"/>
    <s v="Supervisor"/>
    <s v="Non-Mgm."/>
    <s v="ang."/>
    <s v="W"/>
    <d v="2014-09-01T00:00:00"/>
    <m/>
    <s v=""/>
    <n v="5"/>
    <d v="1998-03-18T00:00:00"/>
    <n v="21"/>
    <s v="N"/>
    <n v="30"/>
    <n v="2.5"/>
    <n v="39"/>
    <x v="0"/>
    <n v="1"/>
    <n v="30"/>
    <n v="0"/>
    <n v="2809"/>
    <n v="615.8732500000001"/>
    <n v="0"/>
    <n v="0"/>
    <n v="0"/>
    <n v="0"/>
    <n v="0"/>
    <n v="0"/>
    <n v="0"/>
    <n v="0"/>
    <n v="0"/>
    <n v="0"/>
    <n v="0"/>
    <n v="0"/>
    <n v="26.5"/>
    <n v="0"/>
    <n v="0"/>
    <n v="0"/>
    <n v="0"/>
    <n v="5.9346750000000004"/>
    <n v="0"/>
    <n v="0"/>
  </r>
  <r>
    <d v="2020-06-01T00:00:00"/>
    <x v="2"/>
    <s v="P"/>
    <s v="Active"/>
    <n v="297"/>
    <x v="296"/>
    <s v="N"/>
    <x v="2"/>
    <n v="1010"/>
    <x v="1"/>
    <s v="Niederl. 1"/>
    <n v="1"/>
    <s v="Department"/>
    <s v="Supervisor"/>
    <s v="Non-Mgm."/>
    <s v="ang."/>
    <s v="M"/>
    <d v="2014-09-01T00:00:00"/>
    <m/>
    <s v=""/>
    <n v="5"/>
    <d v="1998-06-22T00:00:00"/>
    <n v="21"/>
    <s v="N"/>
    <n v="30"/>
    <n v="2.5"/>
    <n v="39"/>
    <x v="0"/>
    <n v="1"/>
    <n v="30"/>
    <n v="0"/>
    <n v="2810"/>
    <n v="616.09249999999997"/>
    <n v="0"/>
    <n v="0"/>
    <n v="0"/>
    <n v="0"/>
    <n v="0"/>
    <n v="0"/>
    <n v="0"/>
    <n v="0"/>
    <n v="0"/>
    <n v="0"/>
    <n v="0"/>
    <n v="0"/>
    <n v="26.5"/>
    <n v="0"/>
    <n v="0"/>
    <n v="0"/>
    <n v="0"/>
    <n v="5.9346750000000004"/>
    <n v="0"/>
    <n v="0"/>
  </r>
  <r>
    <d v="2020-06-01T00:00:00"/>
    <x v="2"/>
    <s v="P"/>
    <s v="Active"/>
    <n v="298"/>
    <x v="297"/>
    <s v="N"/>
    <x v="28"/>
    <n v="1004"/>
    <x v="1"/>
    <s v="Niederl. 1"/>
    <n v="1"/>
    <s v="Department"/>
    <s v="Supervisor"/>
    <s v="Non-Mgm."/>
    <s v="ang."/>
    <s v="W"/>
    <d v="2014-09-01T00:00:00"/>
    <m/>
    <s v=""/>
    <n v="5"/>
    <d v="1998-06-27T00:00:00"/>
    <n v="21"/>
    <s v="N"/>
    <n v="30"/>
    <n v="2.5"/>
    <n v="39"/>
    <x v="0"/>
    <n v="1"/>
    <n v="30"/>
    <n v="0"/>
    <n v="2811"/>
    <n v="616.31175000000007"/>
    <n v="0"/>
    <n v="0"/>
    <n v="0"/>
    <n v="0"/>
    <n v="0"/>
    <n v="0"/>
    <n v="0"/>
    <n v="0"/>
    <n v="0"/>
    <n v="0"/>
    <n v="0"/>
    <n v="0"/>
    <n v="26.5"/>
    <n v="0"/>
    <n v="0"/>
    <n v="0"/>
    <n v="0"/>
    <n v="5.9346750000000004"/>
    <n v="0"/>
    <n v="0"/>
  </r>
  <r>
    <d v="2020-06-01T00:00:00"/>
    <x v="2"/>
    <s v="P"/>
    <s v="Active"/>
    <n v="299"/>
    <x v="298"/>
    <s v="N"/>
    <x v="22"/>
    <n v="1041"/>
    <x v="4"/>
    <s v="Niederl. 6"/>
    <n v="1"/>
    <s v="Department"/>
    <s v="Supervisor"/>
    <s v="Non-Mgm."/>
    <s v="ang."/>
    <s v="M"/>
    <d v="2014-10-18T00:00:00"/>
    <m/>
    <s v=""/>
    <n v="5"/>
    <d v="1965-09-15T00:00:00"/>
    <n v="54"/>
    <s v="J"/>
    <n v="30"/>
    <n v="2.5"/>
    <n v="39"/>
    <x v="0"/>
    <n v="1"/>
    <n v="30"/>
    <n v="0"/>
    <n v="2812"/>
    <n v="616.53100000000006"/>
    <n v="0"/>
    <n v="0"/>
    <n v="0"/>
    <n v="0"/>
    <n v="0"/>
    <n v="0"/>
    <n v="0"/>
    <n v="0"/>
    <n v="0"/>
    <n v="0"/>
    <n v="162.23076923076923"/>
    <n v="128.88333333333335"/>
    <n v="26.5"/>
    <n v="0"/>
    <n v="0"/>
    <n v="0"/>
    <n v="0"/>
    <n v="71.12967826923078"/>
    <n v="0"/>
    <n v="0"/>
  </r>
  <r>
    <d v="2020-06-01T00:00:00"/>
    <x v="2"/>
    <s v="P"/>
    <s v="Active"/>
    <n v="300"/>
    <x v="299"/>
    <s v="Y"/>
    <x v="13"/>
    <n v="1030"/>
    <x v="5"/>
    <s v="Niederl. 5"/>
    <n v="0.5"/>
    <s v="Department"/>
    <s v="Supervisor"/>
    <s v="Non-Mgm."/>
    <s v="ang."/>
    <s v="W"/>
    <d v="2014-10-01T00:00:00"/>
    <m/>
    <s v=""/>
    <n v="5"/>
    <d v="1967-03-19T00:00:00"/>
    <n v="52"/>
    <s v="J"/>
    <n v="30"/>
    <n v="2.5"/>
    <n v="39"/>
    <x v="0"/>
    <n v="0.5"/>
    <n v="30"/>
    <n v="0"/>
    <n v="2813"/>
    <n v="616.75025000000005"/>
    <n v="0"/>
    <n v="0"/>
    <n v="0"/>
    <n v="0"/>
    <n v="0"/>
    <n v="0"/>
    <n v="0"/>
    <n v="0"/>
    <n v="0"/>
    <n v="0"/>
    <n v="162.28846153846152"/>
    <n v="128.92916666666667"/>
    <n v="13.25"/>
    <n v="0"/>
    <n v="0"/>
    <n v="0"/>
    <n v="0"/>
    <n v="68.185525336538461"/>
    <n v="0"/>
    <n v="0"/>
  </r>
  <r>
    <d v="2020-06-01T00:00:00"/>
    <x v="2"/>
    <s v="P"/>
    <s v="Active"/>
    <n v="300"/>
    <x v="299"/>
    <s v="Y"/>
    <x v="13"/>
    <n v="1036"/>
    <x v="4"/>
    <s v="Niederl. 6"/>
    <n v="0.5"/>
    <s v="Department"/>
    <s v="Supervisor"/>
    <s v="Non-Mgm."/>
    <s v="ang."/>
    <s v="W"/>
    <d v="2014-10-01T00:00:00"/>
    <m/>
    <s v=""/>
    <n v="5"/>
    <d v="1967-03-19T00:00:00"/>
    <n v="52"/>
    <s v="J"/>
    <n v="30"/>
    <n v="2.5"/>
    <n v="39"/>
    <x v="0"/>
    <n v="0.5"/>
    <n v="30"/>
    <n v="0"/>
    <n v="2814"/>
    <n v="616.96950000000004"/>
    <n v="0"/>
    <n v="0"/>
    <n v="0"/>
    <n v="0"/>
    <n v="0"/>
    <n v="0"/>
    <n v="0"/>
    <n v="0"/>
    <n v="0"/>
    <n v="0"/>
    <n v="162.34615384615384"/>
    <n v="128.97500000000002"/>
    <n v="13.25"/>
    <n v="0"/>
    <n v="0"/>
    <n v="0"/>
    <n v="0"/>
    <n v="68.208709903846156"/>
    <n v="0"/>
    <n v="0"/>
  </r>
  <r>
    <d v="2020-06-01T00:00:00"/>
    <x v="2"/>
    <s v="P"/>
    <s v="Active"/>
    <n v="301"/>
    <x v="300"/>
    <s v="N"/>
    <x v="14"/>
    <n v="1003"/>
    <x v="1"/>
    <s v="Niederl. 1"/>
    <n v="1"/>
    <s v="Department"/>
    <s v="Supervisor"/>
    <s v="Supervisor"/>
    <s v="ang."/>
    <s v="M"/>
    <d v="2007-09-01T00:00:00"/>
    <m/>
    <s v=""/>
    <n v="12"/>
    <d v="1990-12-26T00:00:00"/>
    <n v="29"/>
    <s v="N"/>
    <n v="30"/>
    <n v="2.5"/>
    <n v="39"/>
    <x v="0"/>
    <n v="1"/>
    <n v="30"/>
    <n v="0"/>
    <n v="2815"/>
    <n v="617.18875000000003"/>
    <n v="0"/>
    <n v="0"/>
    <n v="0"/>
    <n v="0"/>
    <n v="0"/>
    <n v="0"/>
    <n v="0"/>
    <n v="0"/>
    <n v="0"/>
    <n v="0"/>
    <n v="0"/>
    <n v="0"/>
    <n v="26.5"/>
    <n v="0"/>
    <n v="0"/>
    <n v="0"/>
    <n v="0"/>
    <n v="5.9346750000000004"/>
    <n v="0"/>
    <n v="0"/>
  </r>
  <r>
    <d v="2020-06-01T00:00:00"/>
    <x v="2"/>
    <s v="P"/>
    <s v="Active"/>
    <n v="302"/>
    <x v="301"/>
    <s v="N"/>
    <x v="44"/>
    <n v="1084"/>
    <x v="0"/>
    <s v="Niederl. 3"/>
    <n v="1"/>
    <s v="Department"/>
    <s v="Supervisor"/>
    <s v="Non-Mgm."/>
    <s v="ang."/>
    <s v="M"/>
    <d v="2014-11-01T00:00:00"/>
    <m/>
    <s v=""/>
    <n v="5"/>
    <d v="1990-05-06T00:00:00"/>
    <n v="29"/>
    <s v="N"/>
    <n v="30"/>
    <n v="2.5"/>
    <n v="39"/>
    <x v="0"/>
    <n v="1"/>
    <n v="30"/>
    <n v="0"/>
    <n v="2816"/>
    <n v="617.40800000000002"/>
    <n v="0"/>
    <n v="0"/>
    <n v="0"/>
    <n v="0"/>
    <n v="0"/>
    <n v="0"/>
    <n v="0"/>
    <n v="0"/>
    <n v="0"/>
    <n v="0"/>
    <n v="0"/>
    <n v="0"/>
    <n v="26.5"/>
    <n v="0"/>
    <n v="0"/>
    <n v="0"/>
    <n v="0"/>
    <n v="5.9346750000000004"/>
    <n v="0"/>
    <n v="0"/>
  </r>
  <r>
    <d v="2020-06-01T00:00:00"/>
    <x v="2"/>
    <s v="P"/>
    <s v="Active"/>
    <n v="303"/>
    <x v="302"/>
    <s v="N"/>
    <x v="23"/>
    <n v="1068"/>
    <x v="0"/>
    <s v="Niederl. 3"/>
    <n v="1"/>
    <s v="Department"/>
    <s v="Supervisor"/>
    <s v="Non-Mgm."/>
    <s v="ang."/>
    <s v="W"/>
    <d v="2014-12-01T00:00:00"/>
    <m/>
    <s v=""/>
    <n v="5"/>
    <d v="1957-10-23T00:00:00"/>
    <n v="62"/>
    <s v="N"/>
    <n v="12"/>
    <n v="1"/>
    <n v="16"/>
    <x v="0"/>
    <n v="0.41025641025641024"/>
    <n v="30"/>
    <n v="0"/>
    <n v="2817"/>
    <n v="617.62725"/>
    <n v="0"/>
    <n v="0"/>
    <n v="0"/>
    <n v="0"/>
    <n v="0"/>
    <n v="0"/>
    <n v="0"/>
    <n v="0"/>
    <n v="0"/>
    <n v="0"/>
    <n v="0"/>
    <n v="0"/>
    <n v="26.5"/>
    <n v="0"/>
    <n v="0"/>
    <n v="0"/>
    <n v="0"/>
    <n v="5.9346750000000004"/>
    <n v="0"/>
    <n v="0"/>
  </r>
  <r>
    <d v="2020-06-01T00:00:00"/>
    <x v="2"/>
    <s v="P"/>
    <s v="Active"/>
    <n v="304"/>
    <x v="303"/>
    <s v="N"/>
    <x v="44"/>
    <n v="1084"/>
    <x v="0"/>
    <s v="Niederl. 3"/>
    <n v="1"/>
    <s v="Department"/>
    <s v="Supervisor"/>
    <s v="Non-Mgm."/>
    <s v="ang."/>
    <s v="M"/>
    <d v="2007-09-01T00:00:00"/>
    <m/>
    <s v=""/>
    <n v="12"/>
    <d v="1974-03-15T00:00:00"/>
    <n v="45"/>
    <s v="N"/>
    <n v="30"/>
    <n v="2.5"/>
    <n v="39"/>
    <x v="0"/>
    <n v="1"/>
    <n v="30"/>
    <n v="0"/>
    <n v="2818"/>
    <n v="617.84650000000011"/>
    <n v="0"/>
    <n v="0"/>
    <n v="0"/>
    <n v="0"/>
    <n v="0"/>
    <n v="0"/>
    <n v="0"/>
    <n v="0"/>
    <n v="0"/>
    <n v="0"/>
    <n v="0"/>
    <n v="0"/>
    <n v="26.5"/>
    <n v="0"/>
    <n v="0"/>
    <n v="0"/>
    <n v="0"/>
    <n v="5.9346750000000004"/>
    <n v="0"/>
    <n v="0"/>
  </r>
  <r>
    <d v="2020-06-01T00:00:00"/>
    <x v="2"/>
    <s v="P"/>
    <s v="Active"/>
    <n v="305"/>
    <x v="304"/>
    <s v="N"/>
    <x v="44"/>
    <n v="1084"/>
    <x v="0"/>
    <s v="Niederl. 3"/>
    <n v="1"/>
    <s v="Department"/>
    <s v="Supervisor"/>
    <s v="Non-Mgm."/>
    <s v="ang."/>
    <s v="M"/>
    <d v="2014-12-01T00:00:00"/>
    <m/>
    <s v=""/>
    <n v="5"/>
    <d v="1970-06-16T00:00:00"/>
    <n v="49"/>
    <s v="N"/>
    <n v="30"/>
    <n v="2.5"/>
    <n v="39"/>
    <x v="0"/>
    <n v="1"/>
    <n v="30"/>
    <n v="0"/>
    <n v="2819"/>
    <n v="618.06574999999998"/>
    <n v="0"/>
    <n v="0"/>
    <n v="0"/>
    <n v="0"/>
    <n v="0"/>
    <n v="0"/>
    <n v="0"/>
    <n v="0"/>
    <n v="0"/>
    <n v="0"/>
    <n v="0"/>
    <n v="0"/>
    <n v="26.5"/>
    <n v="0"/>
    <n v="0"/>
    <n v="0"/>
    <n v="0"/>
    <n v="5.9346750000000004"/>
    <n v="0"/>
    <n v="0"/>
  </r>
  <r>
    <d v="2020-06-01T00:00:00"/>
    <x v="2"/>
    <s v="P"/>
    <s v="Active"/>
    <n v="306"/>
    <x v="305"/>
    <s v="N"/>
    <x v="22"/>
    <n v="1029"/>
    <x v="6"/>
    <s v="Niederl. 10"/>
    <n v="1"/>
    <s v="Department"/>
    <s v="Supervisor"/>
    <s v="Non-Mgm."/>
    <s v="ang."/>
    <s v="M"/>
    <d v="2014-12-01T00:00:00"/>
    <m/>
    <s v=""/>
    <n v="5"/>
    <d v="1981-04-29T00:00:00"/>
    <n v="38"/>
    <s v="J"/>
    <n v="30"/>
    <n v="2.5"/>
    <n v="39"/>
    <x v="0"/>
    <n v="1"/>
    <n v="30"/>
    <n v="0"/>
    <n v="2820"/>
    <n v="618.28500000000008"/>
    <n v="0"/>
    <n v="0"/>
    <n v="0"/>
    <n v="0"/>
    <n v="0"/>
    <n v="0"/>
    <n v="0"/>
    <n v="0"/>
    <n v="0"/>
    <n v="0"/>
    <n v="162.69230769230771"/>
    <n v="129.25"/>
    <n v="26.5"/>
    <n v="0"/>
    <n v="0"/>
    <n v="0"/>
    <n v="0"/>
    <n v="71.315154807692323"/>
    <n v="0"/>
    <n v="0"/>
  </r>
  <r>
    <d v="2020-06-01T00:00:00"/>
    <x v="2"/>
    <s v="P"/>
    <s v="Active"/>
    <n v="307"/>
    <x v="306"/>
    <s v="N"/>
    <x v="40"/>
    <n v="1001"/>
    <x v="1"/>
    <s v="Niederl. 1"/>
    <n v="1"/>
    <s v="Department"/>
    <s v="Supervisor"/>
    <s v="Non-Mgm."/>
    <s v="ang."/>
    <s v="M"/>
    <d v="2013-09-01T00:00:00"/>
    <m/>
    <s v=""/>
    <n v="6"/>
    <d v="1975-12-03T00:00:00"/>
    <n v="44"/>
    <s v="N"/>
    <n v="30"/>
    <n v="2.5"/>
    <n v="39"/>
    <x v="0"/>
    <n v="1"/>
    <n v="30"/>
    <n v="0"/>
    <n v="2821"/>
    <n v="618.50425000000007"/>
    <n v="0"/>
    <n v="0"/>
    <n v="0"/>
    <n v="0"/>
    <n v="0"/>
    <n v="0"/>
    <n v="0"/>
    <n v="0"/>
    <n v="0"/>
    <n v="0"/>
    <n v="0"/>
    <n v="0"/>
    <n v="26.5"/>
    <n v="0"/>
    <n v="0"/>
    <n v="0"/>
    <n v="0"/>
    <n v="5.9346750000000004"/>
    <n v="0"/>
    <n v="0"/>
  </r>
  <r>
    <d v="2020-06-01T00:00:00"/>
    <x v="2"/>
    <s v="P"/>
    <s v="Active"/>
    <n v="308"/>
    <x v="307"/>
    <s v="N"/>
    <x v="33"/>
    <n v="1000"/>
    <x v="1"/>
    <s v="Niederl. 1"/>
    <n v="1"/>
    <s v="Department"/>
    <s v="Supervisor"/>
    <s v="Non-Mgm."/>
    <s v="ang."/>
    <s v="M"/>
    <d v="2003-09-01T00:00:00"/>
    <m/>
    <s v=""/>
    <n v="16"/>
    <d v="1986-12-14T00:00:00"/>
    <n v="33"/>
    <s v="N"/>
    <n v="30"/>
    <n v="2.5"/>
    <n v="39"/>
    <x v="0"/>
    <n v="1"/>
    <n v="30"/>
    <n v="0"/>
    <n v="2822"/>
    <n v="618.72350000000006"/>
    <n v="0"/>
    <n v="0"/>
    <n v="0"/>
    <n v="0"/>
    <n v="0"/>
    <n v="0"/>
    <n v="0"/>
    <n v="0"/>
    <n v="0"/>
    <n v="0"/>
    <n v="0"/>
    <n v="0"/>
    <n v="26.5"/>
    <n v="0"/>
    <n v="0"/>
    <n v="0"/>
    <n v="0"/>
    <n v="5.9346750000000004"/>
    <n v="0"/>
    <n v="0"/>
  </r>
  <r>
    <d v="2020-06-01T00:00:00"/>
    <x v="2"/>
    <s v="P"/>
    <s v="Active"/>
    <n v="309"/>
    <x v="308"/>
    <s v="N"/>
    <x v="41"/>
    <n v="1006"/>
    <x v="1"/>
    <s v="Niederl. 1"/>
    <n v="1"/>
    <s v="Department"/>
    <s v="Supervisor"/>
    <s v="Non-Mgm."/>
    <s v="ang."/>
    <s v="M"/>
    <d v="2000-09-01T00:00:00"/>
    <m/>
    <s v=""/>
    <n v="19"/>
    <d v="1983-01-04T00:00:00"/>
    <n v="37"/>
    <s v="N"/>
    <n v="30"/>
    <n v="2.5"/>
    <n v="39"/>
    <x v="0"/>
    <n v="1"/>
    <n v="30"/>
    <n v="0"/>
    <n v="2823"/>
    <n v="618.94275000000005"/>
    <n v="0"/>
    <n v="0"/>
    <n v="0"/>
    <n v="0"/>
    <n v="0"/>
    <n v="0"/>
    <n v="0"/>
    <n v="0"/>
    <n v="0"/>
    <n v="0"/>
    <n v="0"/>
    <n v="0"/>
    <n v="26.5"/>
    <n v="0"/>
    <n v="0"/>
    <n v="0"/>
    <n v="0"/>
    <n v="5.9346750000000004"/>
    <n v="0"/>
    <n v="28.601666666666667"/>
  </r>
  <r>
    <d v="2020-06-01T00:00:00"/>
    <x v="2"/>
    <s v="P"/>
    <s v="Active"/>
    <n v="310"/>
    <x v="309"/>
    <s v="N"/>
    <x v="41"/>
    <n v="1006"/>
    <x v="1"/>
    <s v="Niederl. 1"/>
    <n v="1"/>
    <s v="Department"/>
    <s v="Supervisor"/>
    <s v="Non-Mgm."/>
    <s v="ang."/>
    <s v="M"/>
    <d v="2006-09-01T00:00:00"/>
    <m/>
    <s v=""/>
    <n v="13"/>
    <d v="1990-10-07T00:00:00"/>
    <n v="29"/>
    <s v="N"/>
    <n v="30"/>
    <n v="2.5"/>
    <n v="39"/>
    <x v="0"/>
    <n v="1"/>
    <n v="30"/>
    <n v="0"/>
    <n v="2824"/>
    <n v="619.16200000000003"/>
    <n v="0"/>
    <n v="0"/>
    <n v="0"/>
    <n v="0"/>
    <n v="0"/>
    <n v="0"/>
    <n v="0"/>
    <n v="0"/>
    <n v="0"/>
    <n v="0"/>
    <n v="0"/>
    <n v="0"/>
    <n v="26.5"/>
    <n v="0"/>
    <n v="0"/>
    <n v="0"/>
    <n v="0"/>
    <n v="5.9346750000000004"/>
    <n v="0"/>
    <n v="0"/>
  </r>
  <r>
    <d v="2020-06-01T00:00:00"/>
    <x v="2"/>
    <s v="P"/>
    <s v="Active"/>
    <n v="311"/>
    <x v="310"/>
    <s v="N"/>
    <x v="41"/>
    <n v="1006"/>
    <x v="1"/>
    <s v="Niederl. 1"/>
    <n v="1"/>
    <s v="Department"/>
    <s v="Supervisor"/>
    <s v="Non-Mgm."/>
    <s v="ang."/>
    <s v="M"/>
    <d v="1998-03-02T00:00:00"/>
    <m/>
    <s v=""/>
    <n v="21"/>
    <d v="1979-06-01T00:00:00"/>
    <n v="40"/>
    <s v="N"/>
    <n v="30"/>
    <n v="2.5"/>
    <n v="39"/>
    <x v="0"/>
    <n v="1"/>
    <n v="30"/>
    <n v="0"/>
    <n v="2825"/>
    <n v="619.38124999999991"/>
    <n v="0"/>
    <n v="0"/>
    <n v="0"/>
    <n v="0"/>
    <n v="0"/>
    <n v="0"/>
    <n v="0"/>
    <n v="0"/>
    <n v="0"/>
    <n v="0"/>
    <n v="0"/>
    <n v="0"/>
    <n v="26.5"/>
    <n v="0"/>
    <n v="0"/>
    <n v="0"/>
    <n v="0"/>
    <n v="5.9346750000000004"/>
    <n v="0"/>
    <n v="0"/>
  </r>
  <r>
    <d v="2020-06-01T00:00:00"/>
    <x v="2"/>
    <s v="P"/>
    <s v="Active"/>
    <n v="312"/>
    <x v="311"/>
    <s v="N"/>
    <x v="18"/>
    <n v="1080"/>
    <x v="0"/>
    <s v="Niederl. 3"/>
    <n v="1"/>
    <s v="Department"/>
    <s v="Supervisor"/>
    <s v="Supervisor"/>
    <s v="ang."/>
    <s v="W"/>
    <d v="2015-01-15T00:00:00"/>
    <m/>
    <s v=""/>
    <n v="5"/>
    <d v="1971-01-05T00:00:00"/>
    <n v="49"/>
    <s v="N"/>
    <n v="30"/>
    <n v="2.5"/>
    <n v="39"/>
    <x v="0"/>
    <n v="1"/>
    <n v="30"/>
    <n v="0"/>
    <n v="2826"/>
    <n v="619.60050000000001"/>
    <n v="0"/>
    <n v="0"/>
    <n v="0"/>
    <n v="0"/>
    <n v="0"/>
    <n v="0"/>
    <n v="0"/>
    <n v="0"/>
    <n v="0"/>
    <n v="0"/>
    <n v="0"/>
    <n v="0"/>
    <n v="26.5"/>
    <n v="0"/>
    <n v="0"/>
    <n v="0"/>
    <n v="0"/>
    <n v="5.9346750000000004"/>
    <n v="0"/>
    <n v="2.1733333333333333"/>
  </r>
  <r>
    <d v="2020-06-01T00:00:00"/>
    <x v="2"/>
    <s v="P"/>
    <s v="Active"/>
    <n v="313"/>
    <x v="312"/>
    <s v="N"/>
    <x v="2"/>
    <n v="1010"/>
    <x v="1"/>
    <s v="Niederl. 1"/>
    <n v="1"/>
    <s v="Department"/>
    <s v="Supervisor"/>
    <s v="Non-Mgm."/>
    <s v="ang."/>
    <s v="W"/>
    <d v="2015-01-01T00:00:00"/>
    <m/>
    <s v=""/>
    <n v="5"/>
    <d v="1982-07-01T00:00:00"/>
    <n v="37"/>
    <s v="N"/>
    <n v="30"/>
    <n v="2.5"/>
    <n v="39"/>
    <x v="0"/>
    <n v="1"/>
    <n v="30"/>
    <n v="0"/>
    <n v="2827"/>
    <n v="619.81975000000011"/>
    <n v="0"/>
    <n v="0"/>
    <n v="0"/>
    <n v="0"/>
    <n v="0"/>
    <n v="0"/>
    <n v="0"/>
    <n v="0"/>
    <n v="0"/>
    <n v="0"/>
    <n v="0"/>
    <n v="0"/>
    <n v="26.5"/>
    <n v="0"/>
    <n v="0"/>
    <n v="0"/>
    <n v="0"/>
    <n v="5.9346750000000004"/>
    <n v="0"/>
    <n v="2.1733333333333333"/>
  </r>
  <r>
    <d v="2020-06-01T00:00:00"/>
    <x v="2"/>
    <s v="P"/>
    <s v="Active"/>
    <n v="314"/>
    <x v="313"/>
    <s v="N"/>
    <x v="9"/>
    <n v="1087"/>
    <x v="0"/>
    <s v="Niederl. 3"/>
    <n v="1"/>
    <s v="Department"/>
    <s v="Supervisor"/>
    <s v="Non-Mgm."/>
    <s v="ang."/>
    <s v="M"/>
    <d v="2015-02-01T00:00:00"/>
    <m/>
    <s v=""/>
    <n v="4"/>
    <d v="1966-08-07T00:00:00"/>
    <n v="53"/>
    <s v="N"/>
    <n v="30"/>
    <n v="2.5"/>
    <n v="39"/>
    <x v="0"/>
    <n v="1"/>
    <n v="30"/>
    <n v="0"/>
    <n v="2828"/>
    <n v="620.03899999999999"/>
    <n v="0"/>
    <n v="0"/>
    <n v="0"/>
    <n v="0"/>
    <n v="0"/>
    <n v="0"/>
    <n v="0"/>
    <n v="0"/>
    <n v="0"/>
    <n v="0"/>
    <n v="0"/>
    <n v="0"/>
    <n v="26.5"/>
    <n v="0"/>
    <n v="0"/>
    <n v="0"/>
    <n v="0"/>
    <n v="5.9346750000000004"/>
    <n v="0"/>
    <n v="2.1733333333333333"/>
  </r>
  <r>
    <d v="2020-06-01T00:00:00"/>
    <x v="2"/>
    <s v="P"/>
    <s v="Active"/>
    <n v="315"/>
    <x v="314"/>
    <s v="N"/>
    <x v="26"/>
    <n v="1091"/>
    <x v="0"/>
    <s v="Niederl. 3"/>
    <n v="1"/>
    <s v="Department"/>
    <s v="Supervisor"/>
    <s v="Manager"/>
    <s v="ang."/>
    <s v="W"/>
    <d v="2015-02-01T00:00:00"/>
    <m/>
    <s v=""/>
    <n v="4"/>
    <d v="1974-08-27T00:00:00"/>
    <n v="45"/>
    <s v="N"/>
    <n v="30"/>
    <n v="2.5"/>
    <n v="39"/>
    <x v="0"/>
    <n v="1"/>
    <n v="30"/>
    <n v="0"/>
    <n v="2829"/>
    <n v="620.25825000000009"/>
    <n v="0"/>
    <n v="0"/>
    <n v="0"/>
    <n v="0"/>
    <n v="0"/>
    <n v="0"/>
    <n v="0"/>
    <n v="0"/>
    <n v="0"/>
    <n v="0"/>
    <n v="0"/>
    <n v="0"/>
    <n v="26.5"/>
    <n v="0"/>
    <n v="0"/>
    <n v="0"/>
    <n v="0"/>
    <n v="5.9346750000000004"/>
    <n v="0"/>
    <n v="2.1733333333333333"/>
  </r>
  <r>
    <d v="2020-06-01T00:00:00"/>
    <x v="2"/>
    <s v="P"/>
    <s v="Active"/>
    <n v="316"/>
    <x v="315"/>
    <s v="N"/>
    <x v="16"/>
    <n v="1043"/>
    <x v="9"/>
    <s v="Niederl. 4"/>
    <n v="1"/>
    <s v="Department"/>
    <s v="Supervisor"/>
    <s v="Non-Mgm."/>
    <s v="ang."/>
    <s v="W"/>
    <d v="2015-02-16T00:00:00"/>
    <m/>
    <s v=""/>
    <n v="4"/>
    <d v="1989-12-30T00:00:00"/>
    <n v="30"/>
    <s v="J"/>
    <n v="30"/>
    <n v="2.5"/>
    <n v="39"/>
    <x v="0"/>
    <n v="1"/>
    <n v="30"/>
    <n v="0"/>
    <n v="2830"/>
    <n v="620.47749999999996"/>
    <n v="0"/>
    <n v="0"/>
    <n v="0"/>
    <n v="0"/>
    <n v="0"/>
    <n v="0"/>
    <n v="0"/>
    <n v="0"/>
    <n v="0"/>
    <n v="0"/>
    <n v="163.26923076923077"/>
    <n v="129.70833333333334"/>
    <n v="26.5"/>
    <n v="0"/>
    <n v="0"/>
    <n v="0"/>
    <n v="0"/>
    <n v="71.547000480769228"/>
    <n v="0"/>
    <n v="2.1733333333333333"/>
  </r>
  <r>
    <d v="2020-06-01T00:00:00"/>
    <x v="2"/>
    <s v="P"/>
    <s v="Active"/>
    <n v="317"/>
    <x v="316"/>
    <s v="N"/>
    <x v="31"/>
    <n v="1052"/>
    <x v="3"/>
    <s v="Niederl. 8"/>
    <n v="1"/>
    <s v="Department"/>
    <s v="Supervisor"/>
    <s v="Manager"/>
    <s v="ang."/>
    <s v="M"/>
    <d v="2015-03-01T00:00:00"/>
    <m/>
    <s v=""/>
    <n v="4"/>
    <d v="1981-07-18T00:00:00"/>
    <n v="38"/>
    <s v="N"/>
    <n v="30"/>
    <n v="2.5"/>
    <n v="39"/>
    <x v="0"/>
    <n v="1"/>
    <n v="30"/>
    <n v="0"/>
    <n v="2831"/>
    <n v="620.69675000000007"/>
    <n v="0"/>
    <n v="0"/>
    <n v="30"/>
    <n v="0"/>
    <n v="0"/>
    <n v="0"/>
    <n v="0"/>
    <n v="0"/>
    <n v="0"/>
    <n v="0"/>
    <n v="0"/>
    <n v="0"/>
    <n v="26.5"/>
    <n v="0"/>
    <n v="0"/>
    <n v="0"/>
    <n v="0"/>
    <n v="12.653175000000001"/>
    <n v="118.18"/>
    <n v="2.1733333333333333"/>
  </r>
  <r>
    <d v="2020-06-01T00:00:00"/>
    <x v="2"/>
    <s v="P"/>
    <s v="Active"/>
    <n v="318"/>
    <x v="317"/>
    <s v="N"/>
    <x v="31"/>
    <n v="1028"/>
    <x v="6"/>
    <s v="Niederl. 10"/>
    <n v="1"/>
    <s v="Department"/>
    <s v="Supervisor"/>
    <s v="Non-Mgm."/>
    <s v="ang."/>
    <s v="M"/>
    <d v="2015-04-01T00:00:00"/>
    <m/>
    <s v=""/>
    <n v="4"/>
    <d v="1967-08-31T00:00:00"/>
    <n v="52"/>
    <s v="J"/>
    <n v="30"/>
    <n v="2.5"/>
    <n v="39"/>
    <x v="0"/>
    <n v="1"/>
    <n v="30"/>
    <n v="0"/>
    <n v="2832"/>
    <n v="620.91600000000005"/>
    <n v="0"/>
    <n v="0"/>
    <n v="30"/>
    <n v="0"/>
    <n v="236.72"/>
    <n v="200"/>
    <n v="0"/>
    <n v="0"/>
    <n v="0"/>
    <n v="0"/>
    <n v="163.38461538461539"/>
    <n v="129.80000000000001"/>
    <n v="26.5"/>
    <n v="0"/>
    <n v="0"/>
    <n v="0"/>
    <n v="0"/>
    <n v="176.11531361538465"/>
    <n v="100.32000000000001"/>
    <n v="2.1733333333333333"/>
  </r>
  <r>
    <d v="2020-06-01T00:00:00"/>
    <x v="2"/>
    <s v="P"/>
    <s v="Active"/>
    <n v="319"/>
    <x v="318"/>
    <s v="N"/>
    <x v="9"/>
    <n v="1087"/>
    <x v="0"/>
    <s v="Niederl. 3"/>
    <n v="1"/>
    <s v="Department"/>
    <s v="Supervisor"/>
    <s v="Manager"/>
    <s v="ang."/>
    <s v="M"/>
    <d v="2015-04-01T00:00:00"/>
    <m/>
    <s v=""/>
    <n v="4"/>
    <d v="1983-06-16T00:00:00"/>
    <n v="36"/>
    <s v="N"/>
    <n v="30"/>
    <n v="2.5"/>
    <n v="39"/>
    <x v="0"/>
    <n v="1"/>
    <n v="30"/>
    <n v="0"/>
    <n v="2833"/>
    <n v="621.13525000000004"/>
    <n v="0"/>
    <n v="0"/>
    <n v="0"/>
    <n v="0"/>
    <n v="0"/>
    <n v="0"/>
    <n v="0"/>
    <n v="0"/>
    <n v="0"/>
    <n v="0"/>
    <n v="0"/>
    <n v="0"/>
    <n v="26.5"/>
    <n v="0"/>
    <n v="0"/>
    <n v="0"/>
    <n v="0"/>
    <n v="5.9346750000000004"/>
    <n v="0"/>
    <n v="2.1733333333333333"/>
  </r>
  <r>
    <d v="2020-06-01T00:00:00"/>
    <x v="2"/>
    <s v="P"/>
    <s v="Active"/>
    <n v="320"/>
    <x v="319"/>
    <s v="N"/>
    <x v="14"/>
    <n v="1003"/>
    <x v="1"/>
    <s v="Niederl. 1"/>
    <n v="1"/>
    <s v="Department"/>
    <s v="Supervisor"/>
    <s v="Supervisor"/>
    <s v="ang."/>
    <s v="M"/>
    <d v="2015-04-01T00:00:00"/>
    <m/>
    <s v=""/>
    <n v="4"/>
    <d v="1987-08-17T00:00:00"/>
    <n v="32"/>
    <s v="N"/>
    <n v="30"/>
    <n v="2.5"/>
    <n v="39"/>
    <x v="0"/>
    <n v="1"/>
    <n v="30"/>
    <n v="0"/>
    <n v="2834"/>
    <n v="621.35450000000003"/>
    <n v="0"/>
    <n v="0"/>
    <n v="0"/>
    <n v="0"/>
    <n v="0"/>
    <n v="0"/>
    <n v="0"/>
    <n v="0"/>
    <n v="0"/>
    <n v="0"/>
    <n v="0"/>
    <n v="0"/>
    <n v="26.5"/>
    <n v="0"/>
    <n v="0"/>
    <n v="0"/>
    <n v="0"/>
    <n v="5.9346750000000004"/>
    <n v="0"/>
    <n v="2.1733333333333333"/>
  </r>
  <r>
    <d v="2020-06-01T00:00:00"/>
    <x v="2"/>
    <s v="P"/>
    <s v="Active"/>
    <n v="321"/>
    <x v="320"/>
    <s v="N"/>
    <x v="16"/>
    <n v="1056"/>
    <x v="2"/>
    <s v="Niederl. 7"/>
    <n v="1"/>
    <s v="Department"/>
    <s v="Supervisor"/>
    <s v="Non-Mgm."/>
    <s v="ang."/>
    <s v="W"/>
    <d v="2015-04-15T00:00:00"/>
    <m/>
    <s v=""/>
    <n v="4"/>
    <d v="1986-05-07T00:00:00"/>
    <n v="33"/>
    <s v="J"/>
    <n v="30"/>
    <n v="2.5"/>
    <n v="39"/>
    <x v="0"/>
    <n v="1"/>
    <n v="30"/>
    <n v="0"/>
    <n v="2835"/>
    <n v="621.57375000000002"/>
    <n v="0"/>
    <n v="0"/>
    <n v="0"/>
    <n v="0"/>
    <n v="0"/>
    <n v="0"/>
    <n v="0"/>
    <n v="0"/>
    <n v="0"/>
    <n v="0"/>
    <n v="163.55769230769232"/>
    <n v="129.9375"/>
    <n v="26.5"/>
    <n v="0"/>
    <n v="0"/>
    <n v="0"/>
    <n v="0"/>
    <n v="71.662923317307701"/>
    <n v="0"/>
    <n v="2.1733333333333333"/>
  </r>
  <r>
    <d v="2020-06-01T00:00:00"/>
    <x v="2"/>
    <s v="P"/>
    <s v="Active"/>
    <n v="322"/>
    <x v="321"/>
    <s v="N"/>
    <x v="24"/>
    <n v="1081"/>
    <x v="0"/>
    <s v="Niederl. 3"/>
    <n v="1"/>
    <s v="Department"/>
    <s v="Supervisor"/>
    <s v="Non-Mgm."/>
    <s v="ang."/>
    <s v="W"/>
    <d v="2015-04-22T00:00:00"/>
    <m/>
    <s v=""/>
    <n v="4"/>
    <d v="1983-12-19T00:00:00"/>
    <n v="36"/>
    <s v="N"/>
    <n v="30"/>
    <n v="2.5"/>
    <n v="39"/>
    <x v="0"/>
    <n v="1"/>
    <n v="30"/>
    <n v="0"/>
    <n v="2836"/>
    <n v="621.79300000000012"/>
    <n v="0"/>
    <n v="0"/>
    <n v="0"/>
    <n v="0"/>
    <n v="0"/>
    <n v="0"/>
    <n v="0"/>
    <n v="0"/>
    <n v="0"/>
    <n v="0"/>
    <n v="0"/>
    <n v="0"/>
    <n v="26.5"/>
    <n v="0"/>
    <n v="0"/>
    <n v="0"/>
    <n v="0"/>
    <n v="5.9346750000000004"/>
    <n v="0"/>
    <n v="2.1733333333333333"/>
  </r>
  <r>
    <d v="2020-06-01T00:00:00"/>
    <x v="2"/>
    <s v="P"/>
    <s v="Active"/>
    <n v="323"/>
    <x v="322"/>
    <s v="N"/>
    <x v="35"/>
    <n v="1078"/>
    <x v="0"/>
    <s v="Niederl. 3"/>
    <n v="1"/>
    <s v="Department"/>
    <s v="Supervisor"/>
    <s v="Non-Mgm."/>
    <s v="ang."/>
    <s v="W"/>
    <d v="2015-05-01T00:00:00"/>
    <m/>
    <s v=""/>
    <n v="4"/>
    <d v="1984-06-22T00:00:00"/>
    <n v="35"/>
    <s v="N"/>
    <n v="30"/>
    <n v="2.5"/>
    <n v="30"/>
    <x v="0"/>
    <n v="0.76923076923076927"/>
    <n v="30"/>
    <n v="0"/>
    <n v="2837"/>
    <n v="622.01224999999999"/>
    <n v="0"/>
    <n v="0"/>
    <n v="0"/>
    <n v="0"/>
    <n v="0"/>
    <n v="0"/>
    <n v="0"/>
    <n v="0"/>
    <n v="0"/>
    <n v="0"/>
    <n v="0"/>
    <n v="0"/>
    <n v="26.5"/>
    <n v="0"/>
    <n v="0"/>
    <n v="0"/>
    <n v="0"/>
    <n v="5.9346750000000004"/>
    <n v="152.1216"/>
    <n v="2.1733333333333333"/>
  </r>
  <r>
    <d v="2020-06-01T00:00:00"/>
    <x v="2"/>
    <s v="P"/>
    <s v="Active"/>
    <n v="324"/>
    <x v="323"/>
    <s v="N"/>
    <x v="22"/>
    <n v="1047"/>
    <x v="9"/>
    <s v="Niederl. 4"/>
    <n v="1"/>
    <s v="Department"/>
    <s v="Supervisor"/>
    <s v="Non-Mgm."/>
    <s v="ang."/>
    <s v="M"/>
    <d v="2015-05-01T00:00:00"/>
    <m/>
    <s v=""/>
    <n v="4"/>
    <d v="1980-04-11T00:00:00"/>
    <n v="39"/>
    <s v="J"/>
    <n v="30"/>
    <n v="2.5"/>
    <n v="39"/>
    <x v="0"/>
    <n v="1"/>
    <n v="30"/>
    <n v="0"/>
    <n v="2838"/>
    <n v="622.2315000000001"/>
    <n v="0"/>
    <n v="0"/>
    <n v="0"/>
    <n v="0"/>
    <n v="0"/>
    <n v="0"/>
    <n v="0"/>
    <n v="0"/>
    <n v="0"/>
    <n v="0"/>
    <n v="163.73076923076923"/>
    <n v="130.07500000000002"/>
    <n v="26.5"/>
    <n v="0"/>
    <n v="0"/>
    <n v="0"/>
    <n v="0"/>
    <n v="71.732477019230771"/>
    <n v="0"/>
    <n v="2.1733333333333333"/>
  </r>
  <r>
    <d v="2020-06-01T00:00:00"/>
    <x v="2"/>
    <s v="P"/>
    <s v="Active"/>
    <n v="325"/>
    <x v="324"/>
    <s v="N"/>
    <x v="37"/>
    <n v="1005"/>
    <x v="1"/>
    <s v="Niederl. 1"/>
    <n v="1"/>
    <s v="Department"/>
    <s v="Supervisor"/>
    <s v="Non-Mgm."/>
    <s v="ang."/>
    <s v="M"/>
    <d v="2015-05-01T00:00:00"/>
    <m/>
    <s v=""/>
    <n v="4"/>
    <d v="1989-08-01T00:00:00"/>
    <n v="30"/>
    <s v="N"/>
    <n v="30"/>
    <n v="2.5"/>
    <n v="39"/>
    <x v="0"/>
    <n v="1"/>
    <n v="30"/>
    <n v="0"/>
    <n v="2839"/>
    <n v="622.45074999999997"/>
    <n v="0"/>
    <n v="0"/>
    <n v="0"/>
    <n v="0"/>
    <n v="0"/>
    <n v="0"/>
    <n v="0"/>
    <n v="0"/>
    <n v="0"/>
    <n v="0"/>
    <n v="0"/>
    <n v="0"/>
    <n v="26.5"/>
    <n v="0"/>
    <n v="0"/>
    <n v="0"/>
    <n v="0"/>
    <n v="5.9346750000000004"/>
    <n v="0"/>
    <n v="2.1733333333333333"/>
  </r>
  <r>
    <d v="2020-06-01T00:00:00"/>
    <x v="2"/>
    <s v="P"/>
    <s v="Active"/>
    <n v="326"/>
    <x v="325"/>
    <s v="N"/>
    <x v="24"/>
    <n v="1081"/>
    <x v="0"/>
    <s v="Niederl. 3"/>
    <n v="1"/>
    <s v="Department"/>
    <s v="Supervisor"/>
    <s v="Non-Mgm."/>
    <s v="ang."/>
    <s v="W"/>
    <d v="2015-05-01T00:00:00"/>
    <m/>
    <s v=""/>
    <n v="4"/>
    <d v="1990-07-03T00:00:00"/>
    <n v="29"/>
    <s v="N"/>
    <n v="30"/>
    <n v="2.5"/>
    <n v="39"/>
    <x v="0"/>
    <n v="1"/>
    <n v="30"/>
    <n v="0"/>
    <n v="2840"/>
    <n v="622.67000000000007"/>
    <n v="0"/>
    <n v="0"/>
    <n v="0"/>
    <n v="0"/>
    <n v="0"/>
    <n v="0"/>
    <n v="0"/>
    <n v="0"/>
    <n v="0"/>
    <n v="0"/>
    <n v="0"/>
    <n v="0"/>
    <n v="26.5"/>
    <n v="0"/>
    <n v="0"/>
    <n v="0"/>
    <n v="0"/>
    <n v="5.9346750000000004"/>
    <n v="0"/>
    <n v="2.1733333333333333"/>
  </r>
  <r>
    <d v="2020-06-01T00:00:00"/>
    <x v="2"/>
    <s v="P"/>
    <s v="Active"/>
    <n v="327"/>
    <x v="326"/>
    <s v="N"/>
    <x v="22"/>
    <n v="1023"/>
    <x v="7"/>
    <s v="Niederl. 9"/>
    <n v="1"/>
    <s v="Department"/>
    <s v="Supervisor"/>
    <s v="Non-Mgm."/>
    <s v="ang."/>
    <s v="M"/>
    <d v="2015-05-01T00:00:00"/>
    <m/>
    <s v=""/>
    <n v="4"/>
    <d v="1978-11-20T00:00:00"/>
    <n v="41"/>
    <s v="J"/>
    <n v="30"/>
    <n v="2.5"/>
    <n v="39"/>
    <x v="0"/>
    <n v="1"/>
    <n v="30"/>
    <n v="0"/>
    <n v="2841"/>
    <n v="622.88925000000006"/>
    <n v="0"/>
    <n v="0"/>
    <n v="0"/>
    <n v="0"/>
    <n v="0"/>
    <n v="0"/>
    <n v="0"/>
    <n v="0"/>
    <n v="0"/>
    <n v="0"/>
    <n v="163.90384615384613"/>
    <n v="130.21250000000001"/>
    <n v="26.5"/>
    <n v="0"/>
    <n v="0"/>
    <n v="0"/>
    <n v="0"/>
    <n v="71.802030721153855"/>
    <n v="0"/>
    <n v="2.1733333333333333"/>
  </r>
  <r>
    <d v="2020-06-01T00:00:00"/>
    <x v="2"/>
    <s v="P"/>
    <s v="Active"/>
    <n v="328"/>
    <x v="327"/>
    <s v="N"/>
    <x v="16"/>
    <n v="1037"/>
    <x v="4"/>
    <s v="Niederl. 6"/>
    <n v="1"/>
    <s v="Department"/>
    <s v="Supervisor"/>
    <s v="Non-Mgm."/>
    <s v="ang."/>
    <s v="M"/>
    <d v="2015-06-01T00:00:00"/>
    <m/>
    <s v=""/>
    <n v="4"/>
    <d v="1976-06-16T00:00:00"/>
    <n v="43"/>
    <s v="J"/>
    <n v="30"/>
    <n v="2.5"/>
    <n v="39"/>
    <x v="0"/>
    <n v="1"/>
    <n v="30"/>
    <n v="0"/>
    <n v="2842"/>
    <n v="623.10850000000005"/>
    <n v="0"/>
    <n v="0"/>
    <n v="0"/>
    <n v="0"/>
    <n v="0"/>
    <n v="0"/>
    <n v="0"/>
    <n v="0"/>
    <n v="0"/>
    <n v="0"/>
    <n v="163.96153846153845"/>
    <n v="130.25833333333335"/>
    <n v="26.5"/>
    <n v="0"/>
    <n v="0"/>
    <n v="0"/>
    <n v="0"/>
    <n v="71.825215288461536"/>
    <n v="0"/>
    <n v="2.1733333333333333"/>
  </r>
  <r>
    <d v="2020-06-01T00:00:00"/>
    <x v="2"/>
    <s v="P"/>
    <s v="Active"/>
    <n v="329"/>
    <x v="328"/>
    <s v="N"/>
    <x v="22"/>
    <n v="1023"/>
    <x v="7"/>
    <s v="Niederl. 9"/>
    <n v="1"/>
    <s v="Department"/>
    <s v="Supervisor"/>
    <s v="Non-Mgm."/>
    <s v="ang."/>
    <s v="M"/>
    <d v="2015-07-01T00:00:00"/>
    <m/>
    <s v=""/>
    <n v="4"/>
    <d v="1968-03-30T00:00:00"/>
    <n v="51"/>
    <s v="J"/>
    <n v="30"/>
    <n v="2.5"/>
    <n v="39"/>
    <x v="0"/>
    <n v="1"/>
    <n v="30"/>
    <n v="0"/>
    <n v="2843"/>
    <n v="623.32775000000004"/>
    <n v="0"/>
    <n v="0"/>
    <n v="0"/>
    <n v="0"/>
    <n v="0"/>
    <n v="0"/>
    <n v="0"/>
    <n v="0"/>
    <n v="0"/>
    <n v="0"/>
    <n v="164.01923076923077"/>
    <n v="130.30416666666667"/>
    <n v="26.5"/>
    <n v="0"/>
    <n v="0"/>
    <n v="0"/>
    <n v="0"/>
    <n v="71.84839985576923"/>
    <n v="0"/>
    <n v="2.1733333333333333"/>
  </r>
  <r>
    <d v="2020-06-01T00:00:00"/>
    <x v="2"/>
    <s v="P"/>
    <s v="Active"/>
    <n v="330"/>
    <x v="329"/>
    <s v="N"/>
    <x v="22"/>
    <n v="1029"/>
    <x v="6"/>
    <s v="Niederl. 10"/>
    <n v="1"/>
    <s v="Department"/>
    <s v="Supervisor"/>
    <s v="Non-Mgm."/>
    <s v="ang."/>
    <s v="M"/>
    <d v="2015-07-01T00:00:00"/>
    <m/>
    <s v=""/>
    <n v="4"/>
    <d v="1985-04-25T00:00:00"/>
    <n v="34"/>
    <s v="J"/>
    <n v="30"/>
    <n v="2.5"/>
    <n v="39"/>
    <x v="0"/>
    <n v="1"/>
    <n v="30"/>
    <n v="0"/>
    <n v="2844"/>
    <n v="623.54700000000003"/>
    <n v="0"/>
    <n v="0"/>
    <n v="0"/>
    <n v="0"/>
    <n v="0"/>
    <n v="0"/>
    <n v="0"/>
    <n v="0"/>
    <n v="0"/>
    <n v="0"/>
    <n v="164.07692307692307"/>
    <n v="130.35000000000002"/>
    <n v="26.5"/>
    <n v="0"/>
    <n v="0"/>
    <n v="0"/>
    <n v="0"/>
    <n v="71.871584423076939"/>
    <n v="0"/>
    <n v="2.1733333333333333"/>
  </r>
  <r>
    <d v="2020-06-01T00:00:00"/>
    <x v="2"/>
    <s v="P"/>
    <s v="Active"/>
    <n v="331"/>
    <x v="330"/>
    <s v="N"/>
    <x v="32"/>
    <n v="1077"/>
    <x v="0"/>
    <s v="Niederl. 3"/>
    <n v="1"/>
    <s v="Department"/>
    <s v="Supervisor"/>
    <s v="Non-Mgm."/>
    <s v="ang."/>
    <s v="M"/>
    <d v="2015-07-15T00:00:00"/>
    <m/>
    <s v=""/>
    <n v="4"/>
    <d v="1974-08-24T00:00:00"/>
    <n v="45"/>
    <s v="N"/>
    <n v="30"/>
    <n v="2.5"/>
    <n v="39"/>
    <x v="0"/>
    <n v="1"/>
    <n v="30"/>
    <n v="0"/>
    <n v="2845"/>
    <n v="623.76625000000001"/>
    <n v="0"/>
    <n v="0"/>
    <n v="0"/>
    <n v="0"/>
    <n v="0"/>
    <n v="0"/>
    <n v="0"/>
    <n v="0"/>
    <n v="0"/>
    <n v="0"/>
    <n v="0"/>
    <n v="0"/>
    <n v="26.5"/>
    <n v="0"/>
    <n v="0"/>
    <n v="0"/>
    <n v="0"/>
    <n v="5.9346750000000004"/>
    <n v="201.52539999999999"/>
    <n v="2.1733333333333333"/>
  </r>
  <r>
    <d v="2020-06-01T00:00:00"/>
    <x v="2"/>
    <s v="P"/>
    <s v="Active"/>
    <n v="332"/>
    <x v="331"/>
    <s v="N"/>
    <x v="15"/>
    <n v="1044"/>
    <x v="9"/>
    <s v="Niederl. 4"/>
    <n v="1"/>
    <s v="Department"/>
    <s v="Supervisor"/>
    <s v="Non-Mgm."/>
    <s v="ang."/>
    <s v="W"/>
    <d v="2018-06-28T00:00:00"/>
    <m/>
    <s v=""/>
    <n v="1"/>
    <d v="1996-03-20T00:00:00"/>
    <n v="23"/>
    <s v="J"/>
    <n v="30"/>
    <n v="2.5"/>
    <n v="39"/>
    <x v="0"/>
    <n v="1"/>
    <n v="30"/>
    <n v="0"/>
    <n v="2846"/>
    <n v="623.9855"/>
    <n v="0"/>
    <n v="0"/>
    <n v="0"/>
    <n v="0"/>
    <n v="0"/>
    <n v="0"/>
    <n v="0"/>
    <n v="0"/>
    <n v="0"/>
    <n v="0"/>
    <n v="164.19230769230771"/>
    <n v="130.44166666666666"/>
    <n v="26.5"/>
    <n v="0"/>
    <n v="0"/>
    <n v="0"/>
    <n v="0"/>
    <n v="71.9179535576923"/>
    <n v="0"/>
    <n v="1.9716666666666665"/>
  </r>
  <r>
    <d v="2020-06-01T00:00:00"/>
    <x v="2"/>
    <s v="P"/>
    <s v="Active"/>
    <n v="333"/>
    <x v="332"/>
    <s v="N"/>
    <x v="31"/>
    <n v="1063"/>
    <x v="10"/>
    <s v="Niederl. 11"/>
    <n v="1"/>
    <s v="Department"/>
    <s v="Supervisor"/>
    <s v="Non-Mgm."/>
    <s v="ang."/>
    <s v="M"/>
    <d v="2015-08-01T00:00:00"/>
    <m/>
    <s v=""/>
    <n v="4"/>
    <d v="1960-05-21T00:00:00"/>
    <n v="59"/>
    <s v="N"/>
    <n v="30"/>
    <n v="2.5"/>
    <n v="39"/>
    <x v="0"/>
    <n v="1"/>
    <n v="30"/>
    <n v="0"/>
    <n v="2847"/>
    <n v="624.20474999999999"/>
    <n v="0"/>
    <n v="0"/>
    <n v="30"/>
    <n v="0"/>
    <n v="0"/>
    <n v="0"/>
    <n v="0"/>
    <n v="0"/>
    <n v="0"/>
    <n v="0"/>
    <n v="0"/>
    <n v="0"/>
    <n v="26.5"/>
    <n v="0"/>
    <n v="0"/>
    <n v="0"/>
    <n v="0"/>
    <n v="12.653175000000001"/>
    <n v="118.37"/>
    <n v="2.1733333333333333"/>
  </r>
  <r>
    <d v="2020-06-01T00:00:00"/>
    <x v="2"/>
    <s v="P"/>
    <s v="Active"/>
    <n v="334"/>
    <x v="333"/>
    <s v="N"/>
    <x v="22"/>
    <n v="1041"/>
    <x v="4"/>
    <s v="Niederl. 6"/>
    <n v="1"/>
    <s v="Department"/>
    <s v="Supervisor"/>
    <s v="Non-Mgm."/>
    <s v="ang."/>
    <s v="M"/>
    <d v="2015-08-01T00:00:00"/>
    <m/>
    <s v=""/>
    <n v="4"/>
    <d v="1968-09-28T00:00:00"/>
    <n v="51"/>
    <s v="J"/>
    <n v="30"/>
    <n v="2.5"/>
    <n v="39"/>
    <x v="0"/>
    <n v="1"/>
    <n v="30"/>
    <n v="0"/>
    <n v="2848"/>
    <n v="624.42399999999998"/>
    <n v="0"/>
    <n v="0"/>
    <n v="0"/>
    <n v="0"/>
    <n v="0"/>
    <n v="0"/>
    <n v="0"/>
    <n v="0"/>
    <n v="0"/>
    <n v="0"/>
    <n v="164.30769230769232"/>
    <n v="130.53333333333336"/>
    <n v="26.5"/>
    <n v="0"/>
    <n v="0"/>
    <n v="0"/>
    <n v="0"/>
    <n v="71.964322692307704"/>
    <n v="0"/>
    <n v="2.1733333333333333"/>
  </r>
  <r>
    <d v="2020-06-01T00:00:00"/>
    <x v="2"/>
    <s v="P"/>
    <s v="Active"/>
    <n v="335"/>
    <x v="334"/>
    <s v="N"/>
    <x v="49"/>
    <n v="1072"/>
    <x v="0"/>
    <s v="Niederl. 3"/>
    <n v="1"/>
    <s v="Department"/>
    <s v="Supervisor"/>
    <s v="Non-Mgm."/>
    <s v="ang."/>
    <s v="M"/>
    <d v="2015-08-18T00:00:00"/>
    <m/>
    <s v=""/>
    <n v="4"/>
    <d v="1987-04-24T00:00:00"/>
    <n v="32"/>
    <s v="N"/>
    <n v="30"/>
    <n v="2.5"/>
    <n v="39"/>
    <x v="0"/>
    <n v="1"/>
    <n v="30"/>
    <n v="0"/>
    <n v="2849"/>
    <n v="624.64325000000008"/>
    <n v="0"/>
    <n v="0"/>
    <n v="0"/>
    <n v="0"/>
    <n v="0"/>
    <n v="0"/>
    <n v="0"/>
    <n v="0"/>
    <n v="0"/>
    <n v="0"/>
    <n v="0"/>
    <n v="0"/>
    <n v="26.5"/>
    <n v="0"/>
    <n v="0"/>
    <n v="0"/>
    <n v="0"/>
    <n v="5.9346750000000004"/>
    <n v="0"/>
    <n v="2.1733333333333333"/>
  </r>
  <r>
    <d v="2020-06-01T00:00:00"/>
    <x v="2"/>
    <s v="P"/>
    <s v="Active"/>
    <n v="336"/>
    <x v="335"/>
    <s v="N"/>
    <x v="20"/>
    <n v="1045"/>
    <x v="9"/>
    <s v="Niederl. 4"/>
    <n v="1"/>
    <s v="Department"/>
    <s v="Supervisor"/>
    <s v="Non-Mgm."/>
    <s v="ang."/>
    <s v="W"/>
    <d v="2015-09-01T00:00:00"/>
    <m/>
    <s v=""/>
    <n v="4"/>
    <d v="1962-01-26T00:00:00"/>
    <n v="57"/>
    <s v="J"/>
    <n v="30"/>
    <n v="2.5"/>
    <n v="25"/>
    <x v="0"/>
    <n v="0.64102564102564108"/>
    <n v="30"/>
    <n v="0"/>
    <n v="2850"/>
    <n v="624.86250000000007"/>
    <n v="0"/>
    <n v="0"/>
    <n v="0"/>
    <n v="0"/>
    <n v="0"/>
    <n v="0"/>
    <n v="0"/>
    <n v="0"/>
    <n v="0"/>
    <n v="0"/>
    <n v="256.5"/>
    <n v="130.625"/>
    <n v="26.5"/>
    <n v="0"/>
    <n v="0"/>
    <n v="0"/>
    <n v="0"/>
    <n v="92.631318750000005"/>
    <n v="0"/>
    <n v="2.1733333333333333"/>
  </r>
  <r>
    <d v="2020-06-01T00:00:00"/>
    <x v="2"/>
    <s v="P"/>
    <s v="Active"/>
    <n v="337"/>
    <x v="336"/>
    <s v="N"/>
    <x v="5"/>
    <n v="1093"/>
    <x v="0"/>
    <s v="Niederl. 3"/>
    <n v="1"/>
    <s v="Department"/>
    <s v="Supervisor"/>
    <s v="Non-Mgm."/>
    <s v="ang."/>
    <s v="M"/>
    <d v="2015-09-01T00:00:00"/>
    <m/>
    <s v=""/>
    <n v="4"/>
    <d v="1992-03-10T00:00:00"/>
    <n v="27"/>
    <s v="N"/>
    <n v="30"/>
    <n v="2.5"/>
    <n v="39"/>
    <x v="0"/>
    <n v="1"/>
    <n v="30"/>
    <n v="0"/>
    <n v="2851"/>
    <n v="625.08175000000006"/>
    <n v="0"/>
    <n v="0"/>
    <n v="0"/>
    <n v="0"/>
    <n v="0"/>
    <n v="0"/>
    <n v="0"/>
    <n v="0"/>
    <n v="0"/>
    <n v="0"/>
    <n v="0"/>
    <n v="0"/>
    <n v="26.5"/>
    <n v="0"/>
    <n v="0"/>
    <n v="0"/>
    <n v="0"/>
    <n v="5.9346750000000004"/>
    <n v="0"/>
    <n v="2.1733333333333333"/>
  </r>
  <r>
    <d v="2020-06-01T00:00:00"/>
    <x v="2"/>
    <s v="P"/>
    <s v="Active"/>
    <n v="338"/>
    <x v="337"/>
    <s v="N"/>
    <x v="16"/>
    <n v="1067"/>
    <x v="11"/>
    <s v="Niederl. 12"/>
    <n v="1"/>
    <s v="Department"/>
    <s v="Supervisor"/>
    <s v="Non-Mgm."/>
    <s v="ang."/>
    <s v="W"/>
    <d v="2015-09-01T00:00:00"/>
    <m/>
    <s v=""/>
    <n v="4"/>
    <d v="1981-06-30T00:00:00"/>
    <n v="38"/>
    <s v="N"/>
    <n v="30"/>
    <n v="2.5"/>
    <n v="35"/>
    <x v="0"/>
    <n v="0.89743589743589747"/>
    <n v="30"/>
    <n v="0"/>
    <n v="2852"/>
    <n v="625.30100000000004"/>
    <n v="0"/>
    <n v="0"/>
    <n v="0"/>
    <n v="0"/>
    <n v="0"/>
    <n v="0"/>
    <n v="0"/>
    <n v="0"/>
    <n v="0"/>
    <n v="0"/>
    <n v="0"/>
    <n v="0"/>
    <n v="26.5"/>
    <n v="0"/>
    <n v="0"/>
    <n v="0"/>
    <n v="0"/>
    <n v="5.9346750000000004"/>
    <n v="0"/>
    <n v="2.1733333333333333"/>
  </r>
  <r>
    <d v="2020-06-01T00:00:00"/>
    <x v="2"/>
    <s v="P"/>
    <s v="Active"/>
    <n v="339"/>
    <x v="338"/>
    <s v="N"/>
    <x v="36"/>
    <n v="1054"/>
    <x v="8"/>
    <s v="Niederl. 2"/>
    <n v="1"/>
    <s v="Department"/>
    <s v="Supervisor"/>
    <s v="Non-Mgm."/>
    <s v="ang."/>
    <s v="M"/>
    <d v="2015-09-01T00:00:00"/>
    <m/>
    <s v=""/>
    <n v="4"/>
    <d v="1981-12-28T00:00:00"/>
    <n v="38"/>
    <s v="N"/>
    <n v="30"/>
    <n v="2.5"/>
    <n v="39"/>
    <x v="0"/>
    <n v="1"/>
    <n v="30"/>
    <n v="0"/>
    <n v="2853"/>
    <n v="625.52025000000003"/>
    <n v="0"/>
    <n v="0"/>
    <n v="0"/>
    <n v="0"/>
    <n v="0"/>
    <n v="0"/>
    <n v="0"/>
    <n v="0"/>
    <n v="0"/>
    <n v="0"/>
    <n v="0"/>
    <n v="0"/>
    <n v="26.5"/>
    <n v="0"/>
    <n v="0"/>
    <n v="0"/>
    <n v="0"/>
    <n v="5.9346750000000004"/>
    <n v="0"/>
    <n v="2.1733333333333333"/>
  </r>
  <r>
    <d v="2020-06-01T00:00:00"/>
    <x v="2"/>
    <s v="P"/>
    <s v="Active"/>
    <n v="340"/>
    <x v="339"/>
    <s v="N"/>
    <x v="22"/>
    <n v="1035"/>
    <x v="5"/>
    <s v="Niederl. 5"/>
    <n v="1"/>
    <s v="Department"/>
    <s v="Supervisor"/>
    <s v="Non-Mgm."/>
    <s v="ang."/>
    <s v="M"/>
    <d v="2015-09-01T00:00:00"/>
    <m/>
    <s v=""/>
    <n v="4"/>
    <d v="1964-03-06T00:00:00"/>
    <n v="55"/>
    <s v="J"/>
    <n v="30"/>
    <n v="2.5"/>
    <n v="39"/>
    <x v="0"/>
    <n v="1"/>
    <n v="30"/>
    <n v="0"/>
    <n v="2854"/>
    <n v="625.73950000000002"/>
    <n v="0"/>
    <n v="0"/>
    <n v="0"/>
    <n v="0"/>
    <n v="0"/>
    <n v="0"/>
    <n v="0"/>
    <n v="0"/>
    <n v="0"/>
    <n v="0"/>
    <n v="164.65384615384613"/>
    <n v="130.80833333333334"/>
    <n v="26.5"/>
    <n v="0"/>
    <n v="0"/>
    <n v="0"/>
    <n v="0"/>
    <n v="72.103430096153843"/>
    <n v="0"/>
    <n v="2.1733333333333333"/>
  </r>
  <r>
    <d v="2020-06-01T00:00:00"/>
    <x v="2"/>
    <s v="P"/>
    <s v="Active"/>
    <n v="341"/>
    <x v="340"/>
    <s v="N"/>
    <x v="5"/>
    <n v="1093"/>
    <x v="0"/>
    <s v="Niederl. 3"/>
    <n v="1"/>
    <s v="Department"/>
    <s v="Supervisor"/>
    <s v="Non-Mgm."/>
    <s v="ang."/>
    <s v="M"/>
    <d v="2015-09-01T00:00:00"/>
    <m/>
    <s v=""/>
    <n v="4"/>
    <d v="1965-05-07T00:00:00"/>
    <n v="54"/>
    <s v="N"/>
    <n v="30"/>
    <n v="2.5"/>
    <n v="39"/>
    <x v="0"/>
    <n v="1"/>
    <n v="30"/>
    <n v="0"/>
    <n v="2855"/>
    <n v="625.95875000000001"/>
    <n v="0"/>
    <n v="0"/>
    <n v="0"/>
    <n v="0"/>
    <n v="0"/>
    <n v="0"/>
    <n v="0"/>
    <n v="0"/>
    <n v="0"/>
    <n v="0"/>
    <n v="0"/>
    <n v="0"/>
    <n v="26.5"/>
    <n v="0"/>
    <n v="0"/>
    <n v="0"/>
    <n v="0"/>
    <n v="5.9346750000000004"/>
    <n v="0"/>
    <n v="2.1733333333333333"/>
  </r>
  <r>
    <d v="2020-06-01T00:00:00"/>
    <x v="2"/>
    <s v="P"/>
    <s v="Active"/>
    <n v="342"/>
    <x v="341"/>
    <s v="N"/>
    <x v="11"/>
    <n v="1082"/>
    <x v="1"/>
    <s v="Niederl. 1"/>
    <n v="1"/>
    <s v="Department"/>
    <s v="Supervisor"/>
    <s v="Non-Mgm."/>
    <s v="ang."/>
    <s v="M"/>
    <d v="2015-09-01T00:00:00"/>
    <m/>
    <s v=""/>
    <n v="4"/>
    <d v="1986-01-01T00:00:00"/>
    <n v="34"/>
    <s v="N"/>
    <n v="30"/>
    <n v="2.5"/>
    <n v="39"/>
    <x v="0"/>
    <n v="1"/>
    <n v="30"/>
    <n v="0"/>
    <n v="2856"/>
    <n v="626.17800000000011"/>
    <n v="0"/>
    <n v="0"/>
    <n v="0"/>
    <n v="0"/>
    <n v="0"/>
    <n v="0"/>
    <n v="0"/>
    <n v="0"/>
    <n v="0"/>
    <n v="0"/>
    <n v="0"/>
    <n v="0"/>
    <n v="26.5"/>
    <n v="0"/>
    <n v="0"/>
    <n v="0"/>
    <n v="0"/>
    <n v="5.9346750000000004"/>
    <n v="0"/>
    <n v="2.1733333333333333"/>
  </r>
  <r>
    <d v="2020-06-01T00:00:00"/>
    <x v="2"/>
    <s v="P"/>
    <s v="Active"/>
    <n v="343"/>
    <x v="342"/>
    <s v="N"/>
    <x v="29"/>
    <n v="1079"/>
    <x v="0"/>
    <s v="Niederl. 3"/>
    <n v="1"/>
    <s v="Department"/>
    <s v="Supervisor"/>
    <s v="Non-Mgm."/>
    <s v="ang."/>
    <s v="M"/>
    <d v="2015-09-01T00:00:00"/>
    <m/>
    <s v=""/>
    <n v="4"/>
    <d v="1982-03-03T00:00:00"/>
    <n v="37"/>
    <s v="N"/>
    <n v="30"/>
    <n v="2.5"/>
    <n v="39"/>
    <x v="0"/>
    <n v="1"/>
    <n v="30"/>
    <n v="0"/>
    <n v="2857"/>
    <n v="626.39724999999999"/>
    <n v="0"/>
    <n v="0"/>
    <n v="0"/>
    <n v="0"/>
    <n v="0"/>
    <n v="0"/>
    <n v="0"/>
    <n v="0"/>
    <n v="0"/>
    <n v="0"/>
    <n v="0"/>
    <n v="0"/>
    <n v="26.5"/>
    <n v="0"/>
    <n v="0"/>
    <n v="0"/>
    <n v="0"/>
    <n v="5.9346750000000004"/>
    <n v="0"/>
    <n v="2.1733333333333333"/>
  </r>
  <r>
    <d v="2020-06-01T00:00:00"/>
    <x v="2"/>
    <s v="P"/>
    <s v="Active"/>
    <n v="344"/>
    <x v="343"/>
    <s v="N"/>
    <x v="5"/>
    <n v="1093"/>
    <x v="0"/>
    <s v="Niederl. 3"/>
    <n v="1"/>
    <s v="Department"/>
    <s v="Supervisor"/>
    <s v="Non-Mgm."/>
    <s v="ang."/>
    <s v="M"/>
    <d v="2015-09-01T00:00:00"/>
    <m/>
    <s v=""/>
    <n v="4"/>
    <d v="1986-07-29T00:00:00"/>
    <n v="33"/>
    <s v="N"/>
    <n v="30"/>
    <n v="2.5"/>
    <n v="39"/>
    <x v="0"/>
    <n v="1"/>
    <n v="30"/>
    <n v="0"/>
    <n v="2858"/>
    <n v="626.61650000000009"/>
    <n v="0"/>
    <n v="0"/>
    <n v="0"/>
    <n v="0"/>
    <n v="0"/>
    <n v="0"/>
    <n v="0"/>
    <n v="0"/>
    <n v="0"/>
    <n v="0"/>
    <n v="0"/>
    <n v="0"/>
    <n v="26.5"/>
    <n v="0"/>
    <n v="0"/>
    <n v="0"/>
    <n v="0"/>
    <n v="5.9346750000000004"/>
    <n v="0"/>
    <n v="2.1733333333333333"/>
  </r>
  <r>
    <d v="2020-06-01T00:00:00"/>
    <x v="2"/>
    <s v="P"/>
    <s v="Active"/>
    <n v="345"/>
    <x v="344"/>
    <s v="Y"/>
    <x v="15"/>
    <n v="1026"/>
    <x v="6"/>
    <s v="Niederl. 10"/>
    <n v="0.5"/>
    <s v="Department"/>
    <s v="Supervisor"/>
    <s v="Non-Mgm."/>
    <s v="ang."/>
    <s v="M"/>
    <d v="2018-07-14T00:00:00"/>
    <m/>
    <s v=""/>
    <n v="1"/>
    <d v="1997-04-14T00:00:00"/>
    <n v="22"/>
    <s v="J"/>
    <n v="30"/>
    <n v="2.5"/>
    <n v="39"/>
    <x v="0"/>
    <n v="0.5"/>
    <n v="30"/>
    <n v="0"/>
    <n v="2859"/>
    <n v="626.83574999999996"/>
    <n v="0"/>
    <n v="0"/>
    <n v="0"/>
    <n v="0"/>
    <n v="0"/>
    <n v="0"/>
    <n v="0"/>
    <n v="0"/>
    <n v="0"/>
    <n v="0"/>
    <n v="164.94230769230768"/>
    <n v="131.03750000000002"/>
    <n v="13.25"/>
    <n v="0"/>
    <n v="0"/>
    <n v="0"/>
    <n v="0"/>
    <n v="69.252015432692318"/>
    <n v="0"/>
    <n v="0.98583333333333323"/>
  </r>
  <r>
    <d v="2020-06-01T00:00:00"/>
    <x v="2"/>
    <s v="P"/>
    <s v="Active"/>
    <n v="345"/>
    <x v="344"/>
    <s v="Y"/>
    <x v="15"/>
    <n v="1020"/>
    <x v="7"/>
    <s v="Niederl. 9"/>
    <n v="0.5"/>
    <s v="Department"/>
    <s v="Supervisor"/>
    <s v="Non-Mgm."/>
    <s v="ang."/>
    <s v="M"/>
    <d v="2018-07-14T00:00:00"/>
    <m/>
    <s v=""/>
    <n v="1"/>
    <d v="1997-04-14T00:00:00"/>
    <n v="22"/>
    <s v="J"/>
    <n v="30"/>
    <n v="2.5"/>
    <n v="39"/>
    <x v="0"/>
    <n v="0.5"/>
    <n v="30"/>
    <n v="0"/>
    <n v="2860"/>
    <n v="627.05500000000006"/>
    <n v="0"/>
    <n v="0"/>
    <n v="0"/>
    <n v="0"/>
    <n v="0"/>
    <n v="0"/>
    <n v="0"/>
    <n v="0"/>
    <n v="0"/>
    <n v="0"/>
    <n v="165"/>
    <n v="131.08333333333334"/>
    <n v="13.25"/>
    <n v="0"/>
    <n v="0"/>
    <n v="0"/>
    <n v="0"/>
    <n v="69.275200000000012"/>
    <n v="0"/>
    <n v="0.98583333333333323"/>
  </r>
  <r>
    <d v="2020-06-01T00:00:00"/>
    <x v="2"/>
    <s v="P"/>
    <s v="Active"/>
    <n v="346"/>
    <x v="345"/>
    <s v="N"/>
    <x v="6"/>
    <n v="1014"/>
    <x v="1"/>
    <s v="Niederl. 1"/>
    <n v="1"/>
    <s v="Department"/>
    <s v="Supervisor"/>
    <s v="Non-Mgm."/>
    <s v="ang."/>
    <s v="W"/>
    <d v="2015-09-01T00:00:00"/>
    <m/>
    <s v=""/>
    <n v="4"/>
    <d v="1999-03-09T00:00:00"/>
    <n v="20"/>
    <s v="N"/>
    <n v="30"/>
    <n v="2.5"/>
    <n v="39"/>
    <x v="0"/>
    <n v="1"/>
    <n v="30"/>
    <n v="0"/>
    <n v="2861"/>
    <n v="627.27424999999994"/>
    <n v="0"/>
    <n v="0"/>
    <n v="0"/>
    <n v="0"/>
    <n v="0"/>
    <n v="0"/>
    <n v="0"/>
    <n v="0"/>
    <n v="0"/>
    <n v="0"/>
    <n v="0"/>
    <n v="0"/>
    <n v="26.5"/>
    <n v="0"/>
    <n v="0"/>
    <n v="0"/>
    <n v="0"/>
    <n v="5.9346750000000004"/>
    <n v="0"/>
    <n v="2.1733333333333333"/>
  </r>
  <r>
    <d v="2020-06-01T00:00:00"/>
    <x v="2"/>
    <s v="P"/>
    <s v="Active"/>
    <n v="347"/>
    <x v="346"/>
    <s v="N"/>
    <x v="33"/>
    <n v="1000"/>
    <x v="1"/>
    <s v="Niederl. 1"/>
    <n v="1"/>
    <s v="Department"/>
    <s v="Supervisor"/>
    <s v="Non-Mgm."/>
    <s v="ang."/>
    <s v="W"/>
    <d v="2015-09-01T00:00:00"/>
    <m/>
    <s v=""/>
    <n v="4"/>
    <d v="1999-04-24T00:00:00"/>
    <n v="20"/>
    <s v="N"/>
    <n v="30"/>
    <n v="2.5"/>
    <n v="39"/>
    <x v="0"/>
    <n v="1"/>
    <n v="30"/>
    <n v="0"/>
    <n v="2862"/>
    <n v="627.49350000000004"/>
    <n v="0"/>
    <n v="0"/>
    <n v="0"/>
    <n v="0"/>
    <n v="0"/>
    <n v="0"/>
    <n v="0"/>
    <n v="0"/>
    <n v="0"/>
    <n v="0"/>
    <n v="0"/>
    <n v="0"/>
    <n v="26.5"/>
    <n v="0"/>
    <n v="0"/>
    <n v="0"/>
    <n v="0"/>
    <n v="5.9346750000000004"/>
    <n v="0"/>
    <n v="2.1733333333333333"/>
  </r>
  <r>
    <d v="2020-06-01T00:00:00"/>
    <x v="2"/>
    <s v="P"/>
    <s v="Active"/>
    <n v="348"/>
    <x v="347"/>
    <s v="N"/>
    <x v="4"/>
    <n v="1013"/>
    <x v="1"/>
    <s v="Niederl. 1"/>
    <n v="1"/>
    <s v="Department"/>
    <s v="Supervisor"/>
    <s v="Non-Mgm."/>
    <s v="ang."/>
    <s v="M"/>
    <d v="2015-09-01T00:00:00"/>
    <m/>
    <s v=""/>
    <n v="4"/>
    <d v="1995-02-22T00:00:00"/>
    <n v="24"/>
    <s v="N"/>
    <n v="30"/>
    <n v="2.5"/>
    <n v="39"/>
    <x v="0"/>
    <n v="1"/>
    <n v="30"/>
    <n v="0"/>
    <n v="2863"/>
    <n v="627.71275000000014"/>
    <n v="0"/>
    <n v="0"/>
    <n v="0"/>
    <n v="0"/>
    <n v="0"/>
    <n v="0"/>
    <n v="0"/>
    <n v="0"/>
    <n v="0"/>
    <n v="0"/>
    <n v="0"/>
    <n v="0"/>
    <n v="26.5"/>
    <n v="0"/>
    <n v="0"/>
    <n v="0"/>
    <n v="0"/>
    <n v="5.9346750000000004"/>
    <n v="0"/>
    <n v="2.1733333333333333"/>
  </r>
  <r>
    <d v="2020-06-01T00:00:00"/>
    <x v="2"/>
    <s v="P"/>
    <s v="Active"/>
    <n v="349"/>
    <x v="348"/>
    <s v="N"/>
    <x v="2"/>
    <n v="1010"/>
    <x v="1"/>
    <s v="Niederl. 1"/>
    <n v="1"/>
    <s v="Department"/>
    <s v="Supervisor"/>
    <s v="Non-Mgm."/>
    <s v="ang."/>
    <s v="W"/>
    <d v="2015-09-01T00:00:00"/>
    <m/>
    <s v=""/>
    <n v="4"/>
    <d v="1999-06-22T00:00:00"/>
    <n v="20"/>
    <s v="N"/>
    <n v="30"/>
    <n v="2.5"/>
    <n v="39"/>
    <x v="0"/>
    <n v="1"/>
    <n v="30"/>
    <n v="0"/>
    <n v="2864"/>
    <n v="627.93200000000002"/>
    <n v="0"/>
    <n v="0"/>
    <n v="0"/>
    <n v="0"/>
    <n v="0"/>
    <n v="0"/>
    <n v="0"/>
    <n v="0"/>
    <n v="0"/>
    <n v="0"/>
    <n v="0"/>
    <n v="0"/>
    <n v="26.5"/>
    <n v="0"/>
    <n v="0"/>
    <n v="0"/>
    <n v="0"/>
    <n v="5.9346750000000004"/>
    <n v="0"/>
    <n v="2.1733333333333333"/>
  </r>
  <r>
    <d v="2020-06-01T00:00:00"/>
    <x v="2"/>
    <s v="P"/>
    <s v="Active"/>
    <n v="350"/>
    <x v="349"/>
    <s v="N"/>
    <x v="40"/>
    <n v="1001"/>
    <x v="1"/>
    <s v="Niederl. 1"/>
    <n v="1"/>
    <s v="Department"/>
    <s v="Supervisor"/>
    <s v="Non-Mgm."/>
    <s v="ang."/>
    <s v="M"/>
    <d v="2007-09-01T00:00:00"/>
    <m/>
    <s v=""/>
    <n v="12"/>
    <d v="1990-11-02T00:00:00"/>
    <n v="29"/>
    <s v="N"/>
    <n v="30"/>
    <n v="2.5"/>
    <n v="39"/>
    <x v="0"/>
    <n v="1"/>
    <n v="30"/>
    <n v="0"/>
    <n v="2865"/>
    <n v="628.15125"/>
    <n v="0"/>
    <n v="0"/>
    <n v="0"/>
    <n v="0"/>
    <n v="0"/>
    <n v="0"/>
    <n v="0"/>
    <n v="0"/>
    <n v="0"/>
    <n v="0"/>
    <n v="0"/>
    <n v="0"/>
    <n v="26.5"/>
    <n v="0"/>
    <n v="0"/>
    <n v="0"/>
    <n v="0"/>
    <n v="5.9346750000000004"/>
    <n v="0"/>
    <n v="0"/>
  </r>
  <r>
    <d v="2020-06-01T00:00:00"/>
    <x v="2"/>
    <s v="P"/>
    <s v="Active"/>
    <n v="351"/>
    <x v="350"/>
    <s v="N"/>
    <x v="16"/>
    <n v="1049"/>
    <x v="3"/>
    <s v="Niederl. 8"/>
    <n v="1"/>
    <s v="Department"/>
    <s v="Supervisor"/>
    <s v="Manager"/>
    <s v="ang."/>
    <s v="M"/>
    <d v="2015-10-01T00:00:00"/>
    <m/>
    <s v=""/>
    <n v="4"/>
    <d v="1989-08-01T00:00:00"/>
    <n v="30"/>
    <s v="N"/>
    <n v="30"/>
    <n v="2.5"/>
    <n v="39"/>
    <x v="0"/>
    <n v="1"/>
    <n v="30"/>
    <n v="0"/>
    <n v="2866"/>
    <n v="628.37049999999999"/>
    <n v="0"/>
    <n v="0"/>
    <n v="30"/>
    <n v="0"/>
    <n v="0"/>
    <n v="0"/>
    <n v="0"/>
    <n v="0"/>
    <n v="0"/>
    <n v="0"/>
    <n v="0"/>
    <n v="0"/>
    <n v="26.5"/>
    <n v="0"/>
    <n v="0"/>
    <n v="0"/>
    <n v="0"/>
    <n v="12.653175000000001"/>
    <n v="79.61"/>
    <n v="2.1733333333333333"/>
  </r>
  <r>
    <d v="2020-06-01T00:00:00"/>
    <x v="2"/>
    <s v="P"/>
    <s v="Active"/>
    <n v="352"/>
    <x v="351"/>
    <s v="N"/>
    <x v="30"/>
    <n v="1071"/>
    <x v="0"/>
    <s v="Niederl. 3"/>
    <n v="1"/>
    <s v="Department"/>
    <s v="Supervisor"/>
    <s v="Manager"/>
    <s v="ang."/>
    <s v="W"/>
    <d v="2015-10-01T00:00:00"/>
    <m/>
    <s v=""/>
    <n v="4"/>
    <d v="1992-10-15T00:00:00"/>
    <n v="27"/>
    <s v="N"/>
    <n v="30"/>
    <n v="2.5"/>
    <n v="39"/>
    <x v="0"/>
    <n v="1"/>
    <n v="30"/>
    <n v="0"/>
    <n v="2867"/>
    <n v="628.58974999999998"/>
    <n v="0"/>
    <n v="0"/>
    <n v="0"/>
    <n v="0"/>
    <n v="0"/>
    <n v="0"/>
    <n v="0"/>
    <n v="0"/>
    <n v="0"/>
    <n v="0"/>
    <n v="0"/>
    <n v="0"/>
    <n v="26.5"/>
    <n v="0"/>
    <n v="0"/>
    <n v="0"/>
    <n v="0"/>
    <n v="5.9346750000000004"/>
    <n v="0"/>
    <n v="2.1733333333333333"/>
  </r>
  <r>
    <d v="2020-06-01T00:00:00"/>
    <x v="2"/>
    <s v="P"/>
    <s v="Active"/>
    <n v="353"/>
    <x v="352"/>
    <s v="N"/>
    <x v="10"/>
    <n v="1075"/>
    <x v="0"/>
    <s v="Niederl. 3"/>
    <n v="1"/>
    <s v="Department"/>
    <s v="Supervisor"/>
    <s v="Supervisor"/>
    <s v="ang."/>
    <s v="W"/>
    <d v="2015-10-01T00:00:00"/>
    <m/>
    <s v=""/>
    <n v="4"/>
    <d v="1971-06-16T00:00:00"/>
    <n v="48"/>
    <s v="N"/>
    <n v="30"/>
    <n v="2.5"/>
    <n v="39"/>
    <x v="0"/>
    <n v="1"/>
    <n v="30"/>
    <n v="0"/>
    <n v="2868"/>
    <n v="628.80899999999997"/>
    <n v="0"/>
    <n v="0"/>
    <n v="0"/>
    <n v="0"/>
    <n v="0"/>
    <n v="0"/>
    <n v="0"/>
    <n v="0"/>
    <n v="0"/>
    <n v="0"/>
    <n v="0"/>
    <n v="0"/>
    <n v="26.5"/>
    <n v="0"/>
    <n v="0"/>
    <n v="0"/>
    <n v="0"/>
    <n v="5.9346750000000004"/>
    <n v="0"/>
    <n v="2.1733333333333333"/>
  </r>
  <r>
    <d v="2020-06-01T00:00:00"/>
    <x v="2"/>
    <s v="P"/>
    <s v="Active"/>
    <n v="354"/>
    <x v="353"/>
    <s v="Y"/>
    <x v="16"/>
    <n v="1019"/>
    <x v="7"/>
    <s v="Niederl. 9"/>
    <n v="0.5"/>
    <s v="Department"/>
    <s v="Supervisor"/>
    <s v="Non-Mgm."/>
    <s v="ang."/>
    <s v="M"/>
    <d v="2015-10-01T00:00:00"/>
    <m/>
    <s v=""/>
    <n v="4"/>
    <d v="1966-05-02T00:00:00"/>
    <n v="53"/>
    <s v="N"/>
    <n v="30"/>
    <n v="2.5"/>
    <n v="39"/>
    <x v="0"/>
    <n v="0.5"/>
    <n v="30"/>
    <n v="0"/>
    <n v="2869"/>
    <n v="629.02825000000007"/>
    <n v="0"/>
    <n v="0"/>
    <n v="15"/>
    <n v="0"/>
    <n v="400"/>
    <n v="0"/>
    <n v="0"/>
    <n v="0"/>
    <n v="0"/>
    <n v="0"/>
    <n v="0"/>
    <n v="0"/>
    <n v="13.25"/>
    <n v="0"/>
    <n v="0"/>
    <n v="0"/>
    <n v="0"/>
    <n v="95.906587500000001"/>
    <n v="38.57"/>
    <n v="1.0866666666666667"/>
  </r>
  <r>
    <d v="2020-06-01T00:00:00"/>
    <x v="2"/>
    <s v="P"/>
    <s v="Active"/>
    <n v="354"/>
    <x v="353"/>
    <s v="Y"/>
    <x v="16"/>
    <n v="1025"/>
    <x v="6"/>
    <s v="Niederl. 10"/>
    <n v="0.5"/>
    <s v="Department"/>
    <s v="Supervisor"/>
    <s v="Non-Mgm."/>
    <s v="ang."/>
    <s v="M"/>
    <d v="2015-10-01T00:00:00"/>
    <m/>
    <s v=""/>
    <n v="4"/>
    <d v="1966-05-02T00:00:00"/>
    <n v="53"/>
    <s v="N"/>
    <n v="30"/>
    <n v="2.5"/>
    <n v="39"/>
    <x v="0"/>
    <n v="0.5"/>
    <n v="30"/>
    <n v="0"/>
    <n v="2870"/>
    <n v="629.24749999999995"/>
    <n v="0"/>
    <n v="0"/>
    <n v="15"/>
    <n v="0"/>
    <n v="400"/>
    <n v="0"/>
    <n v="0"/>
    <n v="0"/>
    <n v="0"/>
    <n v="0"/>
    <n v="0"/>
    <n v="0"/>
    <n v="13.25"/>
    <n v="0"/>
    <n v="0"/>
    <n v="0"/>
    <n v="0"/>
    <n v="95.906587500000001"/>
    <n v="38.57"/>
    <n v="1.0866666666666667"/>
  </r>
  <r>
    <d v="2020-06-01T00:00:00"/>
    <x v="2"/>
    <s v="P"/>
    <s v="Active"/>
    <n v="355"/>
    <x v="354"/>
    <s v="N"/>
    <x v="31"/>
    <n v="1028"/>
    <x v="6"/>
    <s v="Niederl. 10"/>
    <n v="1"/>
    <s v="Department"/>
    <s v="Supervisor"/>
    <s v="Non-Mgm."/>
    <s v="ang."/>
    <s v="M"/>
    <d v="2015-10-01T00:00:00"/>
    <m/>
    <s v=""/>
    <n v="4"/>
    <d v="1969-11-22T00:00:00"/>
    <n v="50"/>
    <s v="J"/>
    <n v="30"/>
    <n v="2.5"/>
    <n v="39"/>
    <x v="0"/>
    <n v="1"/>
    <n v="30"/>
    <n v="0"/>
    <n v="2871"/>
    <n v="629.46675000000005"/>
    <n v="0"/>
    <n v="0"/>
    <n v="30"/>
    <n v="0"/>
    <n v="875"/>
    <n v="0"/>
    <n v="0"/>
    <n v="0"/>
    <n v="0"/>
    <n v="0"/>
    <n v="165.63461538461539"/>
    <n v="131.58750000000001"/>
    <n v="26.5"/>
    <n v="0"/>
    <n v="0"/>
    <n v="0"/>
    <n v="0"/>
    <n v="275.17231774038464"/>
    <n v="102.41"/>
    <n v="2.1733333333333333"/>
  </r>
  <r>
    <d v="2020-06-01T00:00:00"/>
    <x v="2"/>
    <s v="P"/>
    <s v="Active"/>
    <n v="356"/>
    <x v="355"/>
    <s v="N"/>
    <x v="37"/>
    <n v="1005"/>
    <x v="1"/>
    <s v="Niederl. 1"/>
    <n v="1"/>
    <s v="Department"/>
    <s v="Supervisor"/>
    <s v="Non-Mgm."/>
    <s v="ang."/>
    <s v="M"/>
    <d v="2011-04-01T00:00:00"/>
    <m/>
    <s v=""/>
    <n v="8"/>
    <d v="1987-01-06T00:00:00"/>
    <n v="33"/>
    <s v="N"/>
    <n v="30"/>
    <n v="2.5"/>
    <n v="39"/>
    <x v="0"/>
    <n v="1"/>
    <n v="30"/>
    <n v="0"/>
    <n v="2872"/>
    <n v="629.68600000000015"/>
    <n v="0"/>
    <n v="0"/>
    <n v="0"/>
    <n v="0"/>
    <n v="0"/>
    <n v="0"/>
    <n v="0"/>
    <n v="0"/>
    <n v="0"/>
    <n v="0"/>
    <n v="0"/>
    <n v="0"/>
    <n v="26.5"/>
    <n v="0"/>
    <n v="0"/>
    <n v="0"/>
    <n v="0"/>
    <n v="5.9346750000000004"/>
    <n v="0"/>
    <n v="0"/>
  </r>
  <r>
    <d v="2020-06-01T00:00:00"/>
    <x v="2"/>
    <s v="P"/>
    <s v="Active"/>
    <n v="357"/>
    <x v="356"/>
    <s v="N"/>
    <x v="48"/>
    <n v="1073"/>
    <x v="0"/>
    <s v="Niederl. 3"/>
    <n v="1"/>
    <s v="Department"/>
    <s v="Supervisor"/>
    <s v="Non-Mgm."/>
    <s v="ang."/>
    <s v="M"/>
    <d v="2015-11-01T00:00:00"/>
    <m/>
    <s v=""/>
    <n v="4"/>
    <d v="1985-06-30T00:00:00"/>
    <n v="34"/>
    <s v="N"/>
    <n v="30"/>
    <n v="2.5"/>
    <n v="39"/>
    <x v="0"/>
    <n v="1"/>
    <n v="30"/>
    <n v="0"/>
    <n v="2873"/>
    <n v="629.90525000000002"/>
    <n v="0"/>
    <n v="0"/>
    <n v="0"/>
    <n v="0"/>
    <n v="0"/>
    <n v="0"/>
    <n v="0"/>
    <n v="0"/>
    <n v="0"/>
    <n v="0"/>
    <n v="0"/>
    <n v="0"/>
    <n v="26.5"/>
    <n v="0"/>
    <n v="0"/>
    <n v="0"/>
    <n v="0"/>
    <n v="5.9346750000000004"/>
    <n v="0"/>
    <n v="2.1733333333333333"/>
  </r>
  <r>
    <d v="2020-06-01T00:00:00"/>
    <x v="2"/>
    <s v="P"/>
    <s v="Active"/>
    <n v="358"/>
    <x v="357"/>
    <s v="N"/>
    <x v="36"/>
    <n v="1054"/>
    <x v="8"/>
    <s v="Niederl. 2"/>
    <n v="1"/>
    <s v="Department"/>
    <s v="Supervisor"/>
    <s v="Non-Mgm."/>
    <s v="ang."/>
    <s v="M"/>
    <d v="2015-11-01T00:00:00"/>
    <m/>
    <s v=""/>
    <n v="4"/>
    <d v="1973-03-31T00:00:00"/>
    <n v="46"/>
    <s v="N"/>
    <n v="30"/>
    <n v="2.5"/>
    <n v="39"/>
    <x v="0"/>
    <n v="1"/>
    <n v="30"/>
    <n v="0"/>
    <n v="2874"/>
    <n v="630.12450000000001"/>
    <n v="0"/>
    <n v="0"/>
    <n v="0"/>
    <n v="0"/>
    <n v="0"/>
    <n v="0"/>
    <n v="0"/>
    <n v="0"/>
    <n v="0"/>
    <n v="0"/>
    <n v="0"/>
    <n v="0"/>
    <n v="26.5"/>
    <n v="0"/>
    <n v="0"/>
    <n v="0"/>
    <n v="0"/>
    <n v="5.9346750000000004"/>
    <n v="0"/>
    <n v="2.1733333333333333"/>
  </r>
  <r>
    <d v="2020-06-01T00:00:00"/>
    <x v="2"/>
    <s v="P"/>
    <s v="Active"/>
    <n v="359"/>
    <x v="358"/>
    <s v="N"/>
    <x v="22"/>
    <n v="1035"/>
    <x v="5"/>
    <s v="Niederl. 5"/>
    <n v="1"/>
    <s v="Department"/>
    <s v="Supervisor"/>
    <s v="Non-Mgm."/>
    <s v="ang."/>
    <s v="M"/>
    <d v="2015-11-01T00:00:00"/>
    <m/>
    <s v=""/>
    <n v="4"/>
    <d v="1994-03-23T00:00:00"/>
    <n v="25"/>
    <s v="J"/>
    <n v="30"/>
    <n v="2.5"/>
    <n v="39"/>
    <x v="0"/>
    <n v="1"/>
    <n v="30"/>
    <n v="0"/>
    <n v="2875"/>
    <n v="630.34375"/>
    <n v="0"/>
    <n v="0"/>
    <n v="0"/>
    <n v="0"/>
    <n v="0"/>
    <n v="0"/>
    <n v="0"/>
    <n v="0"/>
    <n v="0"/>
    <n v="0"/>
    <n v="165.86538461538461"/>
    <n v="131.77083333333334"/>
    <n v="26.5"/>
    <n v="0"/>
    <n v="0"/>
    <n v="0"/>
    <n v="0"/>
    <n v="72.590306009615389"/>
    <n v="0"/>
    <n v="2.1733333333333333"/>
  </r>
  <r>
    <d v="2020-06-01T00:00:00"/>
    <x v="2"/>
    <s v="P"/>
    <s v="Active"/>
    <n v="360"/>
    <x v="359"/>
    <s v="N"/>
    <x v="5"/>
    <n v="1093"/>
    <x v="0"/>
    <s v="Niederl. 3"/>
    <n v="1"/>
    <s v="Department"/>
    <s v="Supervisor"/>
    <s v="Director"/>
    <s v="ang."/>
    <s v="M"/>
    <d v="2015-12-01T00:00:00"/>
    <m/>
    <s v=""/>
    <n v="4"/>
    <d v="1970-03-31T00:00:00"/>
    <n v="49"/>
    <s v="N"/>
    <n v="30"/>
    <n v="2.5"/>
    <n v="39"/>
    <x v="0"/>
    <n v="1"/>
    <n v="30"/>
    <n v="0"/>
    <n v="2876"/>
    <n v="630.56299999999999"/>
    <n v="0"/>
    <n v="0"/>
    <n v="0"/>
    <n v="0"/>
    <n v="0"/>
    <n v="0"/>
    <n v="0"/>
    <n v="0"/>
    <n v="0"/>
    <n v="0"/>
    <n v="0"/>
    <n v="0"/>
    <n v="26.5"/>
    <n v="0"/>
    <n v="0"/>
    <n v="0"/>
    <n v="0"/>
    <n v="5.9346750000000004"/>
    <n v="193.40099999999998"/>
    <n v="2.1733333333333333"/>
  </r>
  <r>
    <d v="2020-06-01T00:00:00"/>
    <x v="2"/>
    <s v="P"/>
    <s v="Active"/>
    <n v="361"/>
    <x v="360"/>
    <s v="N"/>
    <x v="31"/>
    <n v="1028"/>
    <x v="6"/>
    <s v="Niederl. 10"/>
    <n v="1"/>
    <s v="Department"/>
    <s v="Supervisor"/>
    <s v="Non-Mgm."/>
    <s v="ang."/>
    <s v="M"/>
    <d v="2016-01-01T00:00:00"/>
    <m/>
    <s v=""/>
    <n v="4"/>
    <d v="1958-10-04T00:00:00"/>
    <n v="61"/>
    <s v="J"/>
    <n v="30"/>
    <n v="2.5"/>
    <n v="39"/>
    <x v="0"/>
    <n v="1"/>
    <n v="30"/>
    <n v="0"/>
    <n v="2877"/>
    <n v="630.78224999999998"/>
    <n v="0"/>
    <n v="0"/>
    <n v="30"/>
    <n v="0"/>
    <n v="787.99"/>
    <n v="0"/>
    <n v="0"/>
    <n v="0"/>
    <n v="0"/>
    <n v="0"/>
    <n v="165.98076923076923"/>
    <n v="131.86250000000001"/>
    <n v="26.5"/>
    <n v="0"/>
    <n v="0"/>
    <n v="0"/>
    <n v="0"/>
    <n v="255.8255356442308"/>
    <n v="78.28"/>
    <n v="0"/>
  </r>
  <r>
    <d v="2020-06-01T00:00:00"/>
    <x v="2"/>
    <s v="P"/>
    <s v="Active"/>
    <n v="362"/>
    <x v="361"/>
    <s v="N"/>
    <x v="10"/>
    <n v="1075"/>
    <x v="0"/>
    <s v="Niederl. 3"/>
    <n v="1"/>
    <s v="Department"/>
    <s v="Supervisor"/>
    <s v="Non-Mgm."/>
    <s v="ang."/>
    <s v="M"/>
    <d v="2016-01-01T00:00:00"/>
    <m/>
    <s v=""/>
    <n v="4"/>
    <d v="1970-10-09T00:00:00"/>
    <n v="49"/>
    <s v="N"/>
    <n v="30"/>
    <n v="2.5"/>
    <n v="39"/>
    <x v="0"/>
    <n v="1"/>
    <n v="30"/>
    <n v="0"/>
    <n v="2878"/>
    <n v="631.00150000000008"/>
    <n v="0"/>
    <n v="0"/>
    <n v="0"/>
    <n v="0"/>
    <n v="0"/>
    <n v="0"/>
    <n v="0"/>
    <n v="0"/>
    <n v="0"/>
    <n v="0"/>
    <n v="0"/>
    <n v="0"/>
    <n v="26.5"/>
    <n v="0"/>
    <n v="0"/>
    <n v="0"/>
    <n v="0"/>
    <n v="5.9346750000000004"/>
    <n v="0"/>
    <n v="0"/>
  </r>
  <r>
    <d v="2020-06-01T00:00:00"/>
    <x v="2"/>
    <s v="P"/>
    <s v="Active"/>
    <n v="363"/>
    <x v="362"/>
    <s v="N"/>
    <x v="22"/>
    <n v="1035"/>
    <x v="5"/>
    <s v="Niederl. 5"/>
    <n v="1"/>
    <s v="Department"/>
    <s v="Supervisor"/>
    <s v="Non-Mgm."/>
    <s v="ang."/>
    <s v="M"/>
    <d v="2016-01-01T00:00:00"/>
    <m/>
    <s v=""/>
    <n v="4"/>
    <d v="1990-11-14T00:00:00"/>
    <n v="29"/>
    <s v="J"/>
    <n v="30"/>
    <n v="2.5"/>
    <n v="39"/>
    <x v="0"/>
    <n v="1"/>
    <n v="30"/>
    <n v="0"/>
    <n v="2879"/>
    <n v="631.22074999999995"/>
    <n v="0"/>
    <n v="0"/>
    <n v="0"/>
    <n v="0"/>
    <n v="0"/>
    <n v="0"/>
    <n v="0"/>
    <n v="0"/>
    <n v="0"/>
    <n v="0"/>
    <n v="166.09615384615387"/>
    <n v="131.95416666666668"/>
    <n v="26.5"/>
    <n v="0"/>
    <n v="0"/>
    <n v="0"/>
    <n v="0"/>
    <n v="72.683044278846168"/>
    <n v="0"/>
    <n v="0"/>
  </r>
  <r>
    <d v="2020-06-01T00:00:00"/>
    <x v="2"/>
    <s v="P"/>
    <s v="Active"/>
    <n v="364"/>
    <x v="363"/>
    <s v="N"/>
    <x v="16"/>
    <n v="1067"/>
    <x v="3"/>
    <s v="Niederl. 8"/>
    <n v="1"/>
    <s v="Department"/>
    <s v="Supervisor"/>
    <s v="Non-Mgm."/>
    <s v="ang."/>
    <s v="M"/>
    <d v="2016-02-03T00:00:00"/>
    <m/>
    <s v=""/>
    <n v="3"/>
    <d v="1988-09-08T00:00:00"/>
    <n v="31"/>
    <s v="N"/>
    <n v="30"/>
    <n v="2.5"/>
    <n v="39"/>
    <x v="0"/>
    <n v="1"/>
    <n v="30"/>
    <n v="0"/>
    <n v="2880"/>
    <n v="631.44000000000005"/>
    <n v="0"/>
    <n v="0"/>
    <n v="0"/>
    <n v="0"/>
    <n v="0"/>
    <n v="0"/>
    <n v="0"/>
    <n v="0"/>
    <n v="0"/>
    <n v="0"/>
    <n v="0"/>
    <n v="0"/>
    <n v="26.5"/>
    <n v="0"/>
    <n v="0"/>
    <n v="0"/>
    <n v="0"/>
    <n v="5.9346750000000004"/>
    <n v="0"/>
    <n v="0"/>
  </r>
  <r>
    <d v="2020-06-01T00:00:00"/>
    <x v="2"/>
    <s v="P"/>
    <s v="Active"/>
    <n v="365"/>
    <x v="364"/>
    <s v="N"/>
    <x v="29"/>
    <n v="1079"/>
    <x v="0"/>
    <s v="Niederl. 3"/>
    <n v="1"/>
    <s v="Department"/>
    <s v="Supervisor"/>
    <s v="Non-Mgm."/>
    <s v="ang."/>
    <s v="W"/>
    <d v="2016-02-01T00:00:00"/>
    <m/>
    <s v=""/>
    <n v="3"/>
    <d v="1986-05-05T00:00:00"/>
    <n v="33"/>
    <s v="N"/>
    <n v="30"/>
    <n v="2.5"/>
    <n v="16"/>
    <x v="0"/>
    <n v="0.41025641025641024"/>
    <n v="30"/>
    <n v="0"/>
    <n v="2881"/>
    <n v="631.65924999999993"/>
    <n v="0"/>
    <n v="0"/>
    <n v="0"/>
    <n v="0"/>
    <n v="0"/>
    <n v="0"/>
    <n v="0"/>
    <n v="0"/>
    <n v="0"/>
    <n v="0"/>
    <n v="0"/>
    <n v="0"/>
    <n v="26.5"/>
    <n v="0"/>
    <n v="0"/>
    <n v="0"/>
    <n v="0"/>
    <n v="5.9346750000000004"/>
    <n v="0"/>
    <n v="0"/>
  </r>
  <r>
    <d v="2020-06-01T00:00:00"/>
    <x v="2"/>
    <s v="P"/>
    <s v="Active"/>
    <n v="366"/>
    <x v="365"/>
    <s v="N"/>
    <x v="31"/>
    <n v="1028"/>
    <x v="6"/>
    <s v="Niederl. 10"/>
    <n v="1"/>
    <s v="Department"/>
    <s v="Supervisor"/>
    <s v="Non-Mgm."/>
    <s v="ang."/>
    <s v="M"/>
    <d v="2016-02-01T00:00:00"/>
    <m/>
    <s v=""/>
    <n v="3"/>
    <d v="1961-05-19T00:00:00"/>
    <n v="58"/>
    <s v="J"/>
    <n v="30"/>
    <n v="2.5"/>
    <n v="39"/>
    <x v="0"/>
    <n v="1"/>
    <n v="30"/>
    <n v="0"/>
    <n v="2882"/>
    <n v="631.87850000000003"/>
    <n v="0"/>
    <n v="0"/>
    <n v="30"/>
    <n v="0"/>
    <n v="0"/>
    <n v="0"/>
    <n v="0"/>
    <n v="0"/>
    <n v="0"/>
    <n v="0"/>
    <n v="166.26923076923075"/>
    <n v="132.09166666666667"/>
    <n v="26.5"/>
    <n v="0"/>
    <n v="0"/>
    <n v="0"/>
    <n v="0"/>
    <n v="79.47109798076923"/>
    <n v="76.95"/>
    <n v="0"/>
  </r>
  <r>
    <d v="2020-06-01T00:00:00"/>
    <x v="2"/>
    <s v="P"/>
    <s v="Active"/>
    <n v="367"/>
    <x v="366"/>
    <s v="N"/>
    <x v="31"/>
    <n v="1022"/>
    <x v="7"/>
    <s v="Niederl. 9"/>
    <n v="1"/>
    <s v="Department"/>
    <s v="Supervisor"/>
    <s v="Non-Mgm."/>
    <s v="ang."/>
    <s v="M"/>
    <d v="2016-03-01T00:00:00"/>
    <m/>
    <s v=""/>
    <n v="3"/>
    <d v="1982-12-15T00:00:00"/>
    <n v="37"/>
    <s v="J"/>
    <n v="30"/>
    <n v="2.5"/>
    <n v="39"/>
    <x v="0"/>
    <n v="1"/>
    <n v="30"/>
    <n v="0"/>
    <n v="2883"/>
    <n v="632.09775000000002"/>
    <n v="0"/>
    <n v="0"/>
    <n v="30"/>
    <n v="0"/>
    <n v="875"/>
    <n v="0"/>
    <n v="0"/>
    <n v="0"/>
    <n v="0"/>
    <n v="0"/>
    <n v="166.32692307692307"/>
    <n v="132.13750000000002"/>
    <n v="26.5"/>
    <n v="0"/>
    <n v="0"/>
    <n v="0"/>
    <n v="0"/>
    <n v="275.45053254807692"/>
    <n v="113.24"/>
    <n v="0"/>
  </r>
  <r>
    <d v="2020-06-01T00:00:00"/>
    <x v="2"/>
    <s v="P"/>
    <s v="Active"/>
    <n v="368"/>
    <x v="367"/>
    <s v="N"/>
    <x v="16"/>
    <n v="1067"/>
    <x v="11"/>
    <s v="Niederl. 12"/>
    <n v="1"/>
    <s v="Department"/>
    <s v="Supervisor"/>
    <s v="Non-Mgm."/>
    <s v="ang."/>
    <s v="M"/>
    <d v="2016-03-01T00:00:00"/>
    <m/>
    <s v=""/>
    <n v="3"/>
    <d v="1962-02-04T00:00:00"/>
    <n v="57"/>
    <s v="N"/>
    <n v="30"/>
    <n v="2.5"/>
    <n v="39"/>
    <x v="0"/>
    <n v="1"/>
    <n v="30"/>
    <n v="0"/>
    <n v="2884"/>
    <n v="632.31700000000001"/>
    <n v="0"/>
    <n v="0"/>
    <n v="30"/>
    <n v="0"/>
    <n v="0"/>
    <n v="0"/>
    <n v="0"/>
    <n v="0"/>
    <n v="0"/>
    <n v="0"/>
    <n v="0"/>
    <n v="0"/>
    <n v="26.5"/>
    <n v="0"/>
    <n v="0"/>
    <n v="0"/>
    <n v="0"/>
    <n v="12.653175000000001"/>
    <n v="95"/>
    <n v="0"/>
  </r>
  <r>
    <d v="2020-06-01T00:00:00"/>
    <x v="2"/>
    <s v="P"/>
    <s v="Active"/>
    <n v="369"/>
    <x v="368"/>
    <s v="N"/>
    <x v="20"/>
    <n v="1065"/>
    <x v="10"/>
    <s v="Niederl. 11"/>
    <n v="1"/>
    <s v="Department"/>
    <s v="Supervisor"/>
    <s v="Non-Mgm."/>
    <s v="ang."/>
    <s v="W"/>
    <d v="2016-04-01T00:00:00"/>
    <m/>
    <s v=""/>
    <n v="3"/>
    <d v="1977-07-19T00:00:00"/>
    <n v="42"/>
    <s v="N"/>
    <n v="30"/>
    <n v="2.5"/>
    <n v="39"/>
    <x v="0"/>
    <n v="1"/>
    <n v="30"/>
    <n v="0"/>
    <n v="2885"/>
    <n v="632.53625"/>
    <n v="0"/>
    <n v="0"/>
    <n v="0"/>
    <n v="0"/>
    <n v="0"/>
    <n v="0"/>
    <n v="0"/>
    <n v="0"/>
    <n v="0"/>
    <n v="0"/>
    <n v="0"/>
    <n v="0"/>
    <n v="26.5"/>
    <n v="0"/>
    <n v="0"/>
    <n v="0"/>
    <n v="0"/>
    <n v="5.9346750000000004"/>
    <n v="0"/>
    <n v="0"/>
  </r>
  <r>
    <d v="2020-06-01T00:00:00"/>
    <x v="2"/>
    <s v="P"/>
    <s v="Active"/>
    <n v="370"/>
    <x v="369"/>
    <s v="Y"/>
    <x v="15"/>
    <n v="1050"/>
    <x v="3"/>
    <s v="Niederl. 8"/>
    <n v="0.5"/>
    <s v="Department"/>
    <s v="Supervisor"/>
    <s v="Non-Mgm."/>
    <s v="ang."/>
    <s v="W"/>
    <d v="2016-04-16T00:00:00"/>
    <m/>
    <s v=""/>
    <n v="3"/>
    <d v="1988-09-06T00:00:00"/>
    <n v="31"/>
    <s v="J"/>
    <n v="30"/>
    <n v="2.5"/>
    <n v="39"/>
    <x v="0"/>
    <n v="0.5"/>
    <n v="30"/>
    <n v="0"/>
    <n v="2886"/>
    <n v="632.75549999999998"/>
    <n v="0"/>
    <n v="0"/>
    <n v="0"/>
    <n v="0"/>
    <n v="0"/>
    <n v="0"/>
    <n v="0"/>
    <n v="0"/>
    <n v="0"/>
    <n v="0"/>
    <n v="166.5"/>
    <n v="132.27500000000001"/>
    <n v="13.25"/>
    <n v="0"/>
    <n v="0"/>
    <n v="0"/>
    <n v="0"/>
    <n v="69.877998750000003"/>
    <n v="0"/>
    <n v="0"/>
  </r>
  <r>
    <d v="2020-06-01T00:00:00"/>
    <x v="2"/>
    <s v="P"/>
    <s v="Active"/>
    <n v="370"/>
    <x v="369"/>
    <s v="Y"/>
    <x v="15"/>
    <n v="1057"/>
    <x v="2"/>
    <s v="Niederl. 7"/>
    <n v="0.5"/>
    <s v="Department"/>
    <s v="Supervisor"/>
    <s v="Non-Mgm."/>
    <s v="ang."/>
    <s v="W"/>
    <d v="2016-04-16T00:00:00"/>
    <m/>
    <s v=""/>
    <n v="3"/>
    <d v="1988-09-06T00:00:00"/>
    <n v="31"/>
    <s v="J"/>
    <n v="30"/>
    <n v="2.5"/>
    <n v="39"/>
    <x v="0"/>
    <n v="0.5"/>
    <n v="30"/>
    <n v="0"/>
    <n v="2887"/>
    <n v="632.97475000000009"/>
    <n v="0"/>
    <n v="0"/>
    <n v="0"/>
    <n v="0"/>
    <n v="0"/>
    <n v="0"/>
    <n v="0"/>
    <n v="0"/>
    <n v="0"/>
    <n v="0"/>
    <n v="166.55769230769232"/>
    <n v="132.32083333333335"/>
    <n v="13.25"/>
    <n v="0"/>
    <n v="0"/>
    <n v="0"/>
    <n v="0"/>
    <n v="69.901183317307712"/>
    <n v="0"/>
    <n v="0"/>
  </r>
  <r>
    <d v="2020-06-01T00:00:00"/>
    <x v="2"/>
    <s v="P"/>
    <s v="Active"/>
    <n v="371"/>
    <x v="370"/>
    <s v="N"/>
    <x v="10"/>
    <n v="1075"/>
    <x v="0"/>
    <s v="Niederl. 3"/>
    <n v="1"/>
    <s v="Department"/>
    <s v="Supervisor"/>
    <s v="Non-Mgm."/>
    <s v="ang."/>
    <s v="M"/>
    <d v="2016-04-01T00:00:00"/>
    <m/>
    <s v=""/>
    <n v="3"/>
    <d v="1989-04-11T00:00:00"/>
    <n v="30"/>
    <s v="N"/>
    <n v="30"/>
    <n v="2.5"/>
    <n v="39"/>
    <x v="0"/>
    <n v="1"/>
    <n v="30"/>
    <n v="0"/>
    <n v="2888"/>
    <n v="633.19399999999996"/>
    <n v="0"/>
    <n v="0"/>
    <n v="0"/>
    <n v="0"/>
    <n v="0"/>
    <n v="0"/>
    <n v="0"/>
    <n v="0"/>
    <n v="0"/>
    <n v="0"/>
    <n v="0"/>
    <n v="0"/>
    <n v="26.5"/>
    <n v="0"/>
    <n v="0"/>
    <n v="0"/>
    <n v="0"/>
    <n v="5.9346750000000004"/>
    <n v="0"/>
    <n v="0"/>
  </r>
  <r>
    <d v="2020-06-01T00:00:00"/>
    <x v="2"/>
    <s v="P"/>
    <s v="Active"/>
    <n v="372"/>
    <x v="371"/>
    <s v="N"/>
    <x v="17"/>
    <n v="1088"/>
    <x v="0"/>
    <s v="Niederl. 3"/>
    <n v="1"/>
    <s v="Department"/>
    <s v="Supervisor"/>
    <s v="Supervisor"/>
    <s v="ang."/>
    <s v="M"/>
    <d v="2016-04-01T00:00:00"/>
    <m/>
    <s v=""/>
    <n v="3"/>
    <d v="1964-09-17T00:00:00"/>
    <n v="55"/>
    <s v="N"/>
    <n v="30"/>
    <n v="2.5"/>
    <n v="39"/>
    <x v="0"/>
    <n v="1"/>
    <n v="30"/>
    <n v="0"/>
    <n v="2889"/>
    <n v="633.41325000000006"/>
    <n v="0"/>
    <n v="0"/>
    <n v="0"/>
    <n v="0"/>
    <n v="0"/>
    <n v="0"/>
    <n v="0"/>
    <n v="0"/>
    <n v="0"/>
    <n v="0"/>
    <n v="0"/>
    <n v="0"/>
    <n v="26.5"/>
    <n v="0"/>
    <n v="0"/>
    <n v="0"/>
    <n v="0"/>
    <n v="5.9346750000000004"/>
    <n v="0"/>
    <n v="0"/>
  </r>
  <r>
    <d v="2020-06-01T00:00:00"/>
    <x v="2"/>
    <s v="P"/>
    <s v="Active"/>
    <n v="373"/>
    <x v="372"/>
    <s v="N"/>
    <x v="30"/>
    <n v="1071"/>
    <x v="0"/>
    <s v="Niederl. 3"/>
    <n v="1"/>
    <s v="Department"/>
    <s v="Supervisor"/>
    <s v="Non-Mgm."/>
    <s v="ang."/>
    <s v="M"/>
    <d v="2016-04-01T00:00:00"/>
    <m/>
    <s v=""/>
    <n v="3"/>
    <d v="1966-05-31T00:00:00"/>
    <n v="53"/>
    <s v="N"/>
    <n v="30"/>
    <n v="2.5"/>
    <n v="39"/>
    <x v="0"/>
    <n v="1"/>
    <n v="30"/>
    <n v="0"/>
    <n v="2890"/>
    <n v="633.63249999999994"/>
    <n v="0"/>
    <n v="0"/>
    <n v="0"/>
    <n v="0"/>
    <n v="0"/>
    <n v="0"/>
    <n v="0"/>
    <n v="0"/>
    <n v="0"/>
    <n v="0"/>
    <n v="0"/>
    <n v="0"/>
    <n v="26.5"/>
    <n v="0"/>
    <n v="0"/>
    <n v="0"/>
    <n v="0"/>
    <n v="5.9346750000000004"/>
    <n v="0"/>
    <n v="0"/>
  </r>
  <r>
    <d v="2020-06-01T00:00:00"/>
    <x v="2"/>
    <s v="P"/>
    <s v="Active"/>
    <n v="374"/>
    <x v="373"/>
    <s v="N"/>
    <x v="10"/>
    <n v="1075"/>
    <x v="0"/>
    <s v="Niederl. 3"/>
    <n v="1"/>
    <s v="Department"/>
    <s v="Supervisor"/>
    <s v="Non-Mgm."/>
    <s v="ang."/>
    <s v="W"/>
    <d v="2016-04-01T00:00:00"/>
    <m/>
    <s v=""/>
    <n v="3"/>
    <d v="1982-04-05T00:00:00"/>
    <n v="37"/>
    <s v="N"/>
    <n v="30"/>
    <n v="2.5"/>
    <n v="39"/>
    <x v="0"/>
    <n v="1"/>
    <n v="30"/>
    <n v="0"/>
    <n v="2891"/>
    <n v="633.85175000000004"/>
    <n v="0"/>
    <n v="0"/>
    <n v="0"/>
    <n v="0"/>
    <n v="0"/>
    <n v="0"/>
    <n v="0"/>
    <n v="0"/>
    <n v="0"/>
    <n v="0"/>
    <n v="0"/>
    <n v="0"/>
    <n v="26.5"/>
    <n v="0"/>
    <n v="0"/>
    <n v="0"/>
    <n v="0"/>
    <n v="5.9346750000000004"/>
    <n v="0"/>
    <n v="0"/>
  </r>
  <r>
    <d v="2020-06-01T00:00:00"/>
    <x v="2"/>
    <s v="P"/>
    <s v="Active"/>
    <n v="375"/>
    <x v="374"/>
    <s v="N"/>
    <x v="16"/>
    <n v="1049"/>
    <x v="3"/>
    <s v="Niederl. 8"/>
    <n v="1"/>
    <s v="Department"/>
    <s v="Supervisor"/>
    <s v="Non-Mgm."/>
    <s v="ang."/>
    <s v="M"/>
    <d v="2016-05-01T00:00:00"/>
    <m/>
    <s v=""/>
    <n v="3"/>
    <d v="1969-11-20T00:00:00"/>
    <n v="50"/>
    <s v="J"/>
    <n v="30"/>
    <n v="2.5"/>
    <n v="39"/>
    <x v="0"/>
    <n v="1"/>
    <n v="30"/>
    <n v="0"/>
    <n v="2892"/>
    <n v="634.07100000000014"/>
    <n v="0"/>
    <n v="0"/>
    <n v="0"/>
    <n v="0"/>
    <n v="0"/>
    <n v="0"/>
    <n v="0"/>
    <n v="0"/>
    <n v="0"/>
    <n v="0"/>
    <n v="166.84615384615387"/>
    <n v="132.55000000000001"/>
    <n v="26.5"/>
    <n v="0"/>
    <n v="0"/>
    <n v="0"/>
    <n v="0"/>
    <n v="72.984443653846171"/>
    <n v="0"/>
    <n v="0"/>
  </r>
  <r>
    <d v="2020-06-01T00:00:00"/>
    <x v="2"/>
    <s v="P"/>
    <s v="Active"/>
    <n v="376"/>
    <x v="375"/>
    <s v="N"/>
    <x v="22"/>
    <n v="1060"/>
    <x v="2"/>
    <s v="Niederl. 7"/>
    <n v="1"/>
    <s v="Department"/>
    <s v="Supervisor"/>
    <s v="Non-Mgm."/>
    <s v="ang."/>
    <s v="M"/>
    <d v="2016-05-01T00:00:00"/>
    <m/>
    <s v=""/>
    <n v="3"/>
    <d v="1987-08-20T00:00:00"/>
    <n v="32"/>
    <s v="J"/>
    <n v="30"/>
    <n v="2.5"/>
    <n v="39"/>
    <x v="0"/>
    <n v="1"/>
    <n v="30"/>
    <n v="0"/>
    <n v="2893"/>
    <n v="634.29025000000001"/>
    <n v="0"/>
    <n v="0"/>
    <n v="0"/>
    <n v="0"/>
    <n v="0"/>
    <n v="0"/>
    <n v="0"/>
    <n v="0"/>
    <n v="0"/>
    <n v="0"/>
    <n v="166.90384615384616"/>
    <n v="132.59583333333336"/>
    <n v="26.5"/>
    <n v="0"/>
    <n v="0"/>
    <n v="0"/>
    <n v="0"/>
    <n v="73.007628221153851"/>
    <n v="0"/>
    <n v="0"/>
  </r>
  <r>
    <d v="2020-06-01T00:00:00"/>
    <x v="2"/>
    <s v="P"/>
    <s v="Active"/>
    <n v="377"/>
    <x v="376"/>
    <s v="N"/>
    <x v="22"/>
    <n v="1041"/>
    <x v="4"/>
    <s v="Niederl. 6"/>
    <n v="1"/>
    <s v="Department"/>
    <s v="Supervisor"/>
    <s v="Non-Mgm."/>
    <s v="ang."/>
    <s v="M"/>
    <d v="2016-05-01T00:00:00"/>
    <m/>
    <s v=""/>
    <n v="3"/>
    <d v="1979-04-09T00:00:00"/>
    <n v="40"/>
    <s v="J"/>
    <n v="30"/>
    <n v="2.5"/>
    <n v="39"/>
    <x v="0"/>
    <n v="1"/>
    <n v="30"/>
    <n v="0"/>
    <n v="2894"/>
    <n v="634.5095"/>
    <n v="0"/>
    <n v="0"/>
    <n v="0"/>
    <n v="0"/>
    <n v="0"/>
    <n v="0"/>
    <n v="0"/>
    <n v="0"/>
    <n v="0"/>
    <n v="0"/>
    <n v="166.96153846153848"/>
    <n v="132.64166666666668"/>
    <n v="26.5"/>
    <n v="0"/>
    <n v="0"/>
    <n v="0"/>
    <n v="0"/>
    <n v="73.030812788461546"/>
    <n v="0"/>
    <n v="0"/>
  </r>
  <r>
    <d v="2020-06-01T00:00:00"/>
    <x v="2"/>
    <s v="P"/>
    <s v="Active"/>
    <n v="378"/>
    <x v="377"/>
    <s v="N"/>
    <x v="22"/>
    <n v="1047"/>
    <x v="9"/>
    <s v="Niederl. 4"/>
    <n v="1"/>
    <s v="Department"/>
    <s v="Supervisor"/>
    <s v="Non-Mgm."/>
    <s v="ang."/>
    <s v="M"/>
    <d v="2016-05-01T00:00:00"/>
    <m/>
    <s v=""/>
    <n v="3"/>
    <d v="1973-04-13T00:00:00"/>
    <n v="46"/>
    <s v="J"/>
    <n v="30"/>
    <n v="2.5"/>
    <n v="39"/>
    <x v="0"/>
    <n v="1"/>
    <n v="30"/>
    <n v="0"/>
    <n v="2895"/>
    <n v="634.72874999999999"/>
    <n v="0"/>
    <n v="0"/>
    <n v="0"/>
    <n v="0"/>
    <n v="0"/>
    <n v="0"/>
    <n v="0"/>
    <n v="0"/>
    <n v="0"/>
    <n v="0"/>
    <n v="167.01923076923075"/>
    <n v="132.6875"/>
    <n v="26.5"/>
    <n v="0"/>
    <n v="0"/>
    <n v="0"/>
    <n v="0"/>
    <n v="73.053997355769226"/>
    <n v="0"/>
    <n v="0"/>
  </r>
  <r>
    <d v="2020-06-01T00:00:00"/>
    <x v="2"/>
    <s v="P"/>
    <s v="Active"/>
    <n v="379"/>
    <x v="378"/>
    <s v="N"/>
    <x v="24"/>
    <n v="1081"/>
    <x v="0"/>
    <s v="Niederl. 3"/>
    <n v="1"/>
    <s v="Department"/>
    <s v="Supervisor"/>
    <s v="Director"/>
    <s v="ang."/>
    <s v="M"/>
    <d v="2016-05-01T00:00:00"/>
    <m/>
    <s v=""/>
    <n v="3"/>
    <d v="1965-11-26T00:00:00"/>
    <n v="54"/>
    <s v="N"/>
    <n v="30"/>
    <n v="2.5"/>
    <n v="39"/>
    <x v="0"/>
    <n v="1"/>
    <n v="30"/>
    <n v="0"/>
    <n v="2896"/>
    <n v="634.94800000000009"/>
    <n v="0"/>
    <n v="0"/>
    <n v="0"/>
    <n v="0"/>
    <n v="0"/>
    <n v="0"/>
    <n v="0"/>
    <n v="0"/>
    <n v="0"/>
    <n v="0"/>
    <n v="0"/>
    <n v="0"/>
    <n v="26.5"/>
    <n v="0"/>
    <n v="0"/>
    <n v="0"/>
    <n v="0"/>
    <n v="5.9346750000000004"/>
    <n v="325.05200000000002"/>
    <n v="0"/>
  </r>
  <r>
    <d v="2020-06-01T00:00:00"/>
    <x v="2"/>
    <s v="P"/>
    <s v="Active"/>
    <n v="380"/>
    <x v="379"/>
    <s v="N"/>
    <x v="15"/>
    <n v="1038"/>
    <x v="4"/>
    <s v="Niederl. 6"/>
    <n v="1"/>
    <s v="Department"/>
    <s v="Supervisor"/>
    <s v="Non-Mgm."/>
    <s v="ang."/>
    <s v="W"/>
    <d v="2016-06-15T00:00:00"/>
    <m/>
    <s v=""/>
    <n v="3"/>
    <d v="1963-12-28T00:00:00"/>
    <n v="56"/>
    <s v="J"/>
    <n v="30"/>
    <n v="2.5"/>
    <n v="39"/>
    <x v="0"/>
    <n v="1"/>
    <n v="30"/>
    <n v="0"/>
    <n v="2897"/>
    <n v="635.16724999999997"/>
    <n v="0"/>
    <n v="0"/>
    <n v="0"/>
    <n v="0"/>
    <n v="0"/>
    <n v="0"/>
    <n v="0"/>
    <n v="0"/>
    <n v="0"/>
    <n v="0"/>
    <n v="167.13461538461539"/>
    <n v="132.77916666666667"/>
    <n v="26.5"/>
    <n v="0"/>
    <n v="0"/>
    <n v="0"/>
    <n v="0"/>
    <n v="73.100366490384616"/>
    <n v="0"/>
    <n v="0"/>
  </r>
  <r>
    <d v="2020-06-01T00:00:00"/>
    <x v="2"/>
    <s v="P"/>
    <s v="Active"/>
    <n v="381"/>
    <x v="380"/>
    <s v="N"/>
    <x v="21"/>
    <n v="1086"/>
    <x v="0"/>
    <s v="Niederl. 3"/>
    <n v="1"/>
    <s v="Department"/>
    <s v="Supervisor"/>
    <s v="Non-Mgm."/>
    <s v="ang."/>
    <s v="M"/>
    <d v="2016-06-01T00:00:00"/>
    <m/>
    <s v=""/>
    <n v="3"/>
    <d v="1962-04-10T00:00:00"/>
    <n v="57"/>
    <s v="N"/>
    <n v="30"/>
    <n v="2.5"/>
    <n v="39"/>
    <x v="0"/>
    <n v="1"/>
    <n v="30"/>
    <n v="0"/>
    <n v="2898"/>
    <n v="635.38650000000007"/>
    <n v="0"/>
    <n v="0"/>
    <n v="0"/>
    <n v="0"/>
    <n v="0"/>
    <n v="0"/>
    <n v="0"/>
    <n v="0"/>
    <n v="0"/>
    <n v="0"/>
    <n v="0"/>
    <n v="0"/>
    <n v="26.5"/>
    <n v="0"/>
    <n v="0"/>
    <n v="0"/>
    <n v="0"/>
    <n v="5.9346750000000004"/>
    <n v="0"/>
    <n v="0"/>
  </r>
  <r>
    <d v="2020-06-01T00:00:00"/>
    <x v="2"/>
    <s v="P"/>
    <s v="Active"/>
    <n v="382"/>
    <x v="381"/>
    <s v="N"/>
    <x v="22"/>
    <n v="1060"/>
    <x v="2"/>
    <s v="Niederl. 7"/>
    <n v="1"/>
    <s v="Department"/>
    <s v="Supervisor"/>
    <s v="Non-Mgm."/>
    <s v="ang."/>
    <s v="M"/>
    <d v="2016-06-01T00:00:00"/>
    <m/>
    <s v=""/>
    <n v="3"/>
    <d v="1967-11-12T00:00:00"/>
    <n v="52"/>
    <s v="J"/>
    <n v="30"/>
    <n v="2.5"/>
    <n v="39"/>
    <x v="0"/>
    <n v="1"/>
    <n v="30"/>
    <n v="0"/>
    <n v="2899"/>
    <n v="635.60574999999994"/>
    <n v="0"/>
    <n v="0"/>
    <n v="0"/>
    <n v="0"/>
    <n v="0"/>
    <n v="0"/>
    <n v="0"/>
    <n v="0"/>
    <n v="0"/>
    <n v="0"/>
    <n v="167.25"/>
    <n v="132.87083333333334"/>
    <n v="26.5"/>
    <n v="0"/>
    <n v="0"/>
    <n v="0"/>
    <n v="0"/>
    <n v="73.146735625000005"/>
    <n v="0"/>
    <n v="0"/>
  </r>
  <r>
    <d v="2020-06-01T00:00:00"/>
    <x v="2"/>
    <s v="P"/>
    <s v="Active"/>
    <n v="383"/>
    <x v="382"/>
    <s v="N"/>
    <x v="24"/>
    <n v="1081"/>
    <x v="0"/>
    <s v="Niederl. 3"/>
    <n v="1"/>
    <s v="Department"/>
    <s v="Supervisor"/>
    <s v="Non-Mgm."/>
    <s v="ang."/>
    <s v="W"/>
    <d v="2016-07-01T00:00:00"/>
    <m/>
    <s v=""/>
    <n v="3"/>
    <d v="1987-05-04T00:00:00"/>
    <n v="32"/>
    <s v="N"/>
    <n v="30"/>
    <n v="2.5"/>
    <n v="39"/>
    <x v="0"/>
    <n v="1"/>
    <n v="30"/>
    <n v="0"/>
    <n v="2900"/>
    <n v="635.82500000000005"/>
    <n v="0"/>
    <n v="0"/>
    <n v="0"/>
    <n v="0"/>
    <n v="0"/>
    <n v="0"/>
    <n v="0"/>
    <n v="0"/>
    <n v="0"/>
    <n v="0"/>
    <n v="0"/>
    <n v="0"/>
    <n v="26.5"/>
    <n v="0"/>
    <n v="0"/>
    <n v="0"/>
    <n v="0"/>
    <n v="5.9346750000000004"/>
    <n v="0"/>
    <n v="0"/>
  </r>
  <r>
    <d v="2020-06-01T00:00:00"/>
    <x v="2"/>
    <s v="P"/>
    <s v="Active"/>
    <n v="384"/>
    <x v="383"/>
    <s v="N"/>
    <x v="31"/>
    <n v="1046"/>
    <x v="9"/>
    <s v="Niederl. 4"/>
    <n v="1"/>
    <s v="Department"/>
    <s v="Supervisor"/>
    <s v="Non-Mgm."/>
    <s v="ang."/>
    <s v="M"/>
    <d v="2016-07-01T00:00:00"/>
    <m/>
    <s v=""/>
    <n v="3"/>
    <d v="1972-09-01T00:00:00"/>
    <n v="47"/>
    <s v="J"/>
    <n v="30"/>
    <n v="2.5"/>
    <n v="39"/>
    <x v="0"/>
    <n v="1"/>
    <n v="30"/>
    <n v="0"/>
    <n v="2901"/>
    <n v="636.04425000000003"/>
    <n v="0"/>
    <n v="0"/>
    <n v="30"/>
    <n v="0"/>
    <n v="0"/>
    <n v="0"/>
    <n v="0"/>
    <n v="0"/>
    <n v="0"/>
    <n v="0"/>
    <n v="167.36538461538461"/>
    <n v="132.96250000000001"/>
    <n v="26.5"/>
    <n v="0"/>
    <n v="0"/>
    <n v="0"/>
    <n v="0"/>
    <n v="79.911604759615386"/>
    <n v="80.94"/>
    <n v="0"/>
  </r>
  <r>
    <d v="2020-06-01T00:00:00"/>
    <x v="2"/>
    <s v="P"/>
    <s v="Active"/>
    <n v="385"/>
    <x v="384"/>
    <s v="N"/>
    <x v="26"/>
    <n v="1091"/>
    <x v="0"/>
    <s v="Niederl. 3"/>
    <n v="1"/>
    <s v="Department"/>
    <s v="Supervisor"/>
    <s v="Non-Mgm."/>
    <s v="ang."/>
    <s v="W"/>
    <d v="2016-07-01T00:00:00"/>
    <m/>
    <s v=""/>
    <n v="3"/>
    <d v="1988-08-29T00:00:00"/>
    <n v="31"/>
    <s v="N"/>
    <n v="30"/>
    <n v="2.5"/>
    <n v="39"/>
    <x v="0"/>
    <n v="1"/>
    <n v="30"/>
    <n v="0"/>
    <n v="2902"/>
    <n v="636.26350000000002"/>
    <n v="0"/>
    <n v="0"/>
    <n v="0"/>
    <n v="0"/>
    <n v="0"/>
    <n v="0"/>
    <n v="0"/>
    <n v="0"/>
    <n v="0"/>
    <n v="0"/>
    <n v="0"/>
    <n v="0"/>
    <n v="26.5"/>
    <n v="0"/>
    <n v="0"/>
    <n v="0"/>
    <n v="0"/>
    <n v="5.9346750000000004"/>
    <n v="0"/>
    <n v="0"/>
  </r>
  <r>
    <d v="2020-06-01T00:00:00"/>
    <x v="2"/>
    <s v="P"/>
    <s v="Active"/>
    <n v="386"/>
    <x v="385"/>
    <s v="N"/>
    <x v="46"/>
    <n v="1008"/>
    <x v="1"/>
    <s v="Niederl. 1"/>
    <n v="1"/>
    <s v="Department"/>
    <s v="Supervisor"/>
    <s v="Manager"/>
    <s v="ang."/>
    <s v="M"/>
    <d v="2016-07-01T00:00:00"/>
    <m/>
    <s v=""/>
    <n v="3"/>
    <d v="1979-07-12T00:00:00"/>
    <n v="40"/>
    <s v="N"/>
    <n v="30"/>
    <n v="2.5"/>
    <n v="39"/>
    <x v="0"/>
    <n v="1"/>
    <n v="30"/>
    <n v="0"/>
    <n v="2903"/>
    <n v="636.48275000000001"/>
    <n v="0"/>
    <n v="0"/>
    <n v="0"/>
    <n v="0"/>
    <n v="0"/>
    <n v="0"/>
    <n v="0"/>
    <n v="0"/>
    <n v="0"/>
    <n v="0"/>
    <n v="0"/>
    <n v="0"/>
    <n v="26.5"/>
    <n v="0"/>
    <n v="0"/>
    <n v="0"/>
    <n v="0"/>
    <n v="5.9346750000000004"/>
    <n v="0"/>
    <n v="0"/>
  </r>
  <r>
    <d v="2020-06-01T00:00:00"/>
    <x v="2"/>
    <s v="P"/>
    <s v="Active"/>
    <n v="387"/>
    <x v="386"/>
    <s v="N"/>
    <x v="22"/>
    <n v="1041"/>
    <x v="4"/>
    <s v="Niederl. 6"/>
    <n v="1"/>
    <s v="Department"/>
    <s v="Supervisor"/>
    <s v="Non-Mgm."/>
    <s v="ang."/>
    <s v="M"/>
    <d v="2016-07-01T00:00:00"/>
    <m/>
    <s v=""/>
    <n v="3"/>
    <d v="1972-02-27T00:00:00"/>
    <n v="47"/>
    <s v="J"/>
    <n v="30"/>
    <n v="2.5"/>
    <n v="39"/>
    <x v="0"/>
    <n v="1"/>
    <n v="30"/>
    <n v="0"/>
    <n v="2904"/>
    <n v="636.702"/>
    <n v="0"/>
    <n v="0"/>
    <n v="0"/>
    <n v="0"/>
    <n v="0"/>
    <n v="0"/>
    <n v="0"/>
    <n v="0"/>
    <n v="0"/>
    <n v="0"/>
    <n v="167.53846153846155"/>
    <n v="133.10000000000002"/>
    <n v="26.5"/>
    <n v="0"/>
    <n v="0"/>
    <n v="0"/>
    <n v="0"/>
    <n v="73.262658461538479"/>
    <n v="0"/>
    <n v="0"/>
  </r>
  <r>
    <d v="2020-06-01T00:00:00"/>
    <x v="2"/>
    <s v="P"/>
    <s v="Active"/>
    <n v="388"/>
    <x v="387"/>
    <s v="N"/>
    <x v="9"/>
    <n v="1087"/>
    <x v="0"/>
    <s v="Niederl. 3"/>
    <n v="1"/>
    <s v="Department"/>
    <s v="Supervisor"/>
    <s v="Non-Mgm."/>
    <s v="ang."/>
    <s v="M"/>
    <d v="2016-07-01T00:00:00"/>
    <m/>
    <s v=""/>
    <n v="3"/>
    <d v="1976-09-16T00:00:00"/>
    <n v="43"/>
    <s v="N"/>
    <n v="30"/>
    <n v="2.5"/>
    <n v="39"/>
    <x v="0"/>
    <n v="1"/>
    <n v="30"/>
    <n v="0"/>
    <n v="2905"/>
    <n v="636.9212500000001"/>
    <n v="0"/>
    <n v="0"/>
    <n v="0"/>
    <n v="0"/>
    <n v="0"/>
    <n v="0"/>
    <n v="0"/>
    <n v="0"/>
    <n v="0"/>
    <n v="0"/>
    <n v="0"/>
    <n v="0"/>
    <n v="26.5"/>
    <n v="0"/>
    <n v="0"/>
    <n v="0"/>
    <n v="0"/>
    <n v="5.9346750000000004"/>
    <n v="0"/>
    <n v="0"/>
  </r>
  <r>
    <d v="2020-06-01T00:00:00"/>
    <x v="2"/>
    <s v="P"/>
    <s v="Active"/>
    <n v="389"/>
    <x v="388"/>
    <s v="N"/>
    <x v="50"/>
    <n v="1069"/>
    <x v="0"/>
    <s v="Niederl. 3"/>
    <n v="1"/>
    <s v="Department"/>
    <s v="Supervisor"/>
    <s v="Non-Mgm."/>
    <s v="ang."/>
    <s v="W"/>
    <d v="2016-08-16T00:00:00"/>
    <m/>
    <s v=""/>
    <n v="3"/>
    <d v="1991-04-16T00:00:00"/>
    <n v="28"/>
    <s v="N"/>
    <n v="30"/>
    <n v="2.5"/>
    <n v="39"/>
    <x v="0"/>
    <n v="1"/>
    <n v="30"/>
    <n v="0"/>
    <n v="2906"/>
    <n v="637.14049999999997"/>
    <n v="0"/>
    <n v="0"/>
    <n v="0"/>
    <n v="0"/>
    <n v="0"/>
    <n v="0"/>
    <n v="0"/>
    <n v="0"/>
    <n v="0"/>
    <n v="0"/>
    <n v="0"/>
    <n v="0"/>
    <n v="26.5"/>
    <n v="0"/>
    <n v="0"/>
    <n v="0"/>
    <n v="0"/>
    <n v="5.9346750000000004"/>
    <n v="0"/>
    <n v="0"/>
  </r>
  <r>
    <d v="2020-06-01T00:00:00"/>
    <x v="2"/>
    <s v="P"/>
    <s v="Active"/>
    <n v="390"/>
    <x v="389"/>
    <s v="N"/>
    <x v="9"/>
    <n v="1087"/>
    <x v="0"/>
    <s v="Niederl. 3"/>
    <n v="1"/>
    <s v="Department"/>
    <s v="Supervisor"/>
    <s v="Non-Mgm."/>
    <s v="ang."/>
    <s v="M"/>
    <d v="2016-08-01T00:00:00"/>
    <m/>
    <s v=""/>
    <n v="3"/>
    <d v="1982-11-28T00:00:00"/>
    <n v="37"/>
    <s v="N"/>
    <n v="30"/>
    <n v="2.5"/>
    <n v="39"/>
    <x v="0"/>
    <n v="1"/>
    <n v="30"/>
    <n v="0"/>
    <n v="2907"/>
    <n v="637.35975000000008"/>
    <n v="0"/>
    <n v="0"/>
    <n v="0"/>
    <n v="0"/>
    <n v="0"/>
    <n v="0"/>
    <n v="0"/>
    <n v="0"/>
    <n v="0"/>
    <n v="0"/>
    <n v="0"/>
    <n v="0"/>
    <n v="26.5"/>
    <n v="0"/>
    <n v="0"/>
    <n v="0"/>
    <n v="0"/>
    <n v="5.9346750000000004"/>
    <n v="0"/>
    <n v="0"/>
  </r>
  <r>
    <d v="2020-06-01T00:00:00"/>
    <x v="2"/>
    <s v="P"/>
    <s v="Active"/>
    <n v="391"/>
    <x v="390"/>
    <s v="N"/>
    <x v="20"/>
    <n v="1039"/>
    <x v="4"/>
    <s v="Niederl. 6"/>
    <n v="1"/>
    <s v="Department"/>
    <s v="Supervisor"/>
    <s v="Non-Mgm."/>
    <s v="ang."/>
    <s v="W"/>
    <d v="2019-06-14T00:00:00"/>
    <d v="2020-06-13T00:00:00"/>
    <s v=""/>
    <n v="0"/>
    <d v="1996-04-13T00:00:00"/>
    <n v="23"/>
    <s v="J"/>
    <n v="30"/>
    <n v="2.5"/>
    <n v="39"/>
    <x v="0"/>
    <n v="1"/>
    <n v="30"/>
    <n v="0"/>
    <n v="2908"/>
    <n v="637.57899999999995"/>
    <n v="0"/>
    <n v="0"/>
    <n v="0"/>
    <n v="0"/>
    <n v="0"/>
    <n v="0"/>
    <n v="0"/>
    <n v="0"/>
    <n v="0"/>
    <n v="0"/>
    <n v="167.76923076923077"/>
    <n v="133.28333333333336"/>
    <n v="26.5"/>
    <n v="0"/>
    <n v="0"/>
    <n v="0"/>
    <n v="0"/>
    <n v="73.355396730769243"/>
    <n v="0"/>
    <n v="0"/>
  </r>
  <r>
    <d v="2020-06-01T00:00:00"/>
    <x v="2"/>
    <s v="P"/>
    <s v="Active"/>
    <n v="392"/>
    <x v="391"/>
    <s v="N"/>
    <x v="22"/>
    <n v="1041"/>
    <x v="4"/>
    <s v="Niederl. 6"/>
    <n v="1"/>
    <s v="Department"/>
    <s v="Supervisor"/>
    <s v="Non-Mgm."/>
    <s v="ang."/>
    <s v="M"/>
    <d v="2016-08-01T00:00:00"/>
    <m/>
    <s v=""/>
    <n v="3"/>
    <d v="1968-04-16T00:00:00"/>
    <n v="51"/>
    <s v="J"/>
    <n v="30"/>
    <n v="2.5"/>
    <n v="39"/>
    <x v="0"/>
    <n v="1"/>
    <n v="30"/>
    <n v="0"/>
    <n v="2909"/>
    <n v="637.79825000000005"/>
    <n v="0"/>
    <n v="0"/>
    <n v="0"/>
    <n v="0"/>
    <n v="0"/>
    <n v="0"/>
    <n v="0"/>
    <n v="0"/>
    <n v="0"/>
    <n v="0"/>
    <n v="167.82692307692307"/>
    <n v="133.32916666666668"/>
    <n v="26.5"/>
    <n v="0"/>
    <n v="0"/>
    <n v="0"/>
    <n v="0"/>
    <n v="73.378581298076924"/>
    <n v="0"/>
    <n v="0"/>
  </r>
  <r>
    <d v="2020-06-01T00:00:00"/>
    <x v="2"/>
    <s v="P"/>
    <s v="Active"/>
    <n v="393"/>
    <x v="392"/>
    <s v="N"/>
    <x v="50"/>
    <n v="1069"/>
    <x v="0"/>
    <s v="Niederl. 3"/>
    <n v="1"/>
    <s v="Department"/>
    <s v="Supervisor"/>
    <s v="Non-Mgm."/>
    <s v="ang."/>
    <s v="M"/>
    <d v="2016-08-01T00:00:00"/>
    <m/>
    <s v=""/>
    <n v="3"/>
    <d v="1983-09-24T00:00:00"/>
    <n v="36"/>
    <s v="N"/>
    <n v="30"/>
    <n v="2.5"/>
    <n v="39"/>
    <x v="0"/>
    <n v="1"/>
    <n v="30"/>
    <n v="0"/>
    <n v="2910"/>
    <n v="638.01750000000004"/>
    <n v="0"/>
    <n v="0"/>
    <n v="0"/>
    <n v="0"/>
    <n v="0"/>
    <n v="0"/>
    <n v="0"/>
    <n v="0"/>
    <n v="0"/>
    <n v="0"/>
    <n v="0"/>
    <n v="0"/>
    <n v="26.5"/>
    <n v="0"/>
    <n v="0"/>
    <n v="0"/>
    <n v="0"/>
    <n v="5.9346750000000004"/>
    <n v="0"/>
    <n v="0"/>
  </r>
  <r>
    <d v="2020-06-01T00:00:00"/>
    <x v="2"/>
    <s v="P"/>
    <s v="Active"/>
    <n v="394"/>
    <x v="393"/>
    <s v="N"/>
    <x v="36"/>
    <n v="1054"/>
    <x v="8"/>
    <s v="Niederl. 2"/>
    <n v="1"/>
    <s v="Department"/>
    <s v="Supervisor"/>
    <s v="Non-Mgm."/>
    <s v="ang."/>
    <s v="M"/>
    <d v="2016-08-01T00:00:00"/>
    <m/>
    <s v=""/>
    <n v="3"/>
    <d v="1989-01-16T00:00:00"/>
    <n v="31"/>
    <s v="N"/>
    <n v="30"/>
    <n v="2.5"/>
    <n v="39"/>
    <x v="0"/>
    <n v="1"/>
    <n v="30"/>
    <n v="0"/>
    <n v="2911"/>
    <n v="638.23675000000003"/>
    <n v="0"/>
    <n v="0"/>
    <n v="0"/>
    <n v="0"/>
    <n v="0"/>
    <n v="0"/>
    <n v="0"/>
    <n v="0"/>
    <n v="0"/>
    <n v="0"/>
    <n v="0"/>
    <n v="0"/>
    <n v="26.5"/>
    <n v="0"/>
    <n v="0"/>
    <n v="0"/>
    <n v="0"/>
    <n v="5.9346750000000004"/>
    <n v="0"/>
    <n v="0"/>
  </r>
  <r>
    <d v="2020-06-01T00:00:00"/>
    <x v="2"/>
    <s v="P"/>
    <s v="Active"/>
    <n v="395"/>
    <x v="394"/>
    <s v="N"/>
    <x v="22"/>
    <n v="1029"/>
    <x v="6"/>
    <s v="Niederl. 10"/>
    <n v="1"/>
    <s v="Department"/>
    <s v="Supervisor"/>
    <s v="Non-Mgm."/>
    <s v="ang."/>
    <s v="M"/>
    <d v="2016-08-01T00:00:00"/>
    <m/>
    <s v=""/>
    <n v="3"/>
    <d v="1982-06-12T00:00:00"/>
    <n v="37"/>
    <s v="J"/>
    <n v="35"/>
    <n v="2.9166666666666665"/>
    <n v="39"/>
    <x v="0"/>
    <n v="1"/>
    <n v="30"/>
    <n v="0"/>
    <n v="2912"/>
    <n v="638.45600000000002"/>
    <n v="0"/>
    <n v="0"/>
    <n v="0"/>
    <n v="0"/>
    <n v="0"/>
    <n v="0"/>
    <n v="0"/>
    <n v="0"/>
    <n v="0"/>
    <n v="0"/>
    <n v="196"/>
    <n v="133.46666666666667"/>
    <n v="26.5"/>
    <n v="0"/>
    <n v="0"/>
    <n v="0"/>
    <n v="0"/>
    <n v="79.718735000000009"/>
    <n v="0"/>
    <n v="0"/>
  </r>
  <r>
    <d v="2020-06-01T00:00:00"/>
    <x v="2"/>
    <s v="P"/>
    <s v="Active"/>
    <n v="396"/>
    <x v="395"/>
    <s v="N"/>
    <x v="50"/>
    <n v="1069"/>
    <x v="0"/>
    <s v="Niederl. 3"/>
    <n v="1"/>
    <s v="Department"/>
    <s v="Supervisor"/>
    <s v="Non-Mgm."/>
    <s v="ang."/>
    <s v="W"/>
    <d v="2016-08-01T00:00:00"/>
    <m/>
    <s v=""/>
    <n v="3"/>
    <d v="1981-04-13T00:00:00"/>
    <n v="38"/>
    <s v="N"/>
    <n v="30"/>
    <n v="2.5"/>
    <n v="39"/>
    <x v="0"/>
    <n v="1"/>
    <n v="30"/>
    <n v="0"/>
    <n v="2913"/>
    <n v="638.67525000000001"/>
    <n v="0"/>
    <n v="0"/>
    <n v="0"/>
    <n v="0"/>
    <n v="0"/>
    <n v="0"/>
    <n v="0"/>
    <n v="0"/>
    <n v="0"/>
    <n v="0"/>
    <n v="0"/>
    <n v="0"/>
    <n v="26.5"/>
    <n v="0"/>
    <n v="0"/>
    <n v="0"/>
    <n v="0"/>
    <n v="5.9346750000000004"/>
    <n v="0"/>
    <n v="0"/>
  </r>
  <r>
    <d v="2020-06-01T00:00:00"/>
    <x v="2"/>
    <s v="P"/>
    <s v="Active"/>
    <n v="397"/>
    <x v="396"/>
    <s v="N"/>
    <x v="22"/>
    <n v="1047"/>
    <x v="9"/>
    <s v="Niederl. 4"/>
    <n v="1"/>
    <s v="Department"/>
    <s v="Supervisor"/>
    <s v="Non-Mgm."/>
    <s v="ang."/>
    <s v="M"/>
    <d v="2016-09-01T00:00:00"/>
    <m/>
    <s v=""/>
    <n v="3"/>
    <d v="1993-07-28T00:00:00"/>
    <n v="26"/>
    <s v="J"/>
    <n v="30"/>
    <n v="2.5"/>
    <n v="39"/>
    <x v="0"/>
    <n v="1"/>
    <n v="30"/>
    <n v="0"/>
    <n v="2914"/>
    <n v="638.89450000000011"/>
    <n v="0"/>
    <n v="0"/>
    <n v="0"/>
    <n v="0"/>
    <n v="0"/>
    <n v="0"/>
    <n v="0"/>
    <n v="0"/>
    <n v="0"/>
    <n v="0"/>
    <n v="168.11538461538461"/>
    <n v="133.55833333333334"/>
    <n v="26.5"/>
    <n v="0"/>
    <n v="0"/>
    <n v="0"/>
    <n v="0"/>
    <n v="73.494504134615383"/>
    <n v="0"/>
    <n v="0"/>
  </r>
  <r>
    <d v="2020-06-01T00:00:00"/>
    <x v="2"/>
    <s v="P"/>
    <s v="Active"/>
    <n v="398"/>
    <x v="397"/>
    <s v="N"/>
    <x v="31"/>
    <n v="1040"/>
    <x v="4"/>
    <s v="Niederl. 6"/>
    <n v="1"/>
    <s v="Department"/>
    <s v="Supervisor"/>
    <s v="Non-Mgm."/>
    <s v="ang."/>
    <s v="M"/>
    <d v="2016-09-01T00:00:00"/>
    <m/>
    <s v=""/>
    <n v="3"/>
    <d v="1982-03-22T00:00:00"/>
    <n v="37"/>
    <s v="J"/>
    <n v="30"/>
    <n v="2.5"/>
    <n v="39"/>
    <x v="0"/>
    <n v="1"/>
    <n v="30"/>
    <n v="0"/>
    <n v="2915"/>
    <n v="639.11374999999998"/>
    <n v="0"/>
    <n v="0"/>
    <n v="30"/>
    <n v="0"/>
    <n v="749.22"/>
    <n v="0"/>
    <n v="0"/>
    <n v="0"/>
    <n v="0"/>
    <n v="0"/>
    <n v="168.17307692307693"/>
    <n v="133.60416666666669"/>
    <n v="26.5"/>
    <n v="0"/>
    <n v="0"/>
    <n v="0"/>
    <n v="0"/>
    <n v="248.0240077019231"/>
    <n v="77.52"/>
    <n v="0"/>
  </r>
  <r>
    <d v="2020-06-01T00:00:00"/>
    <x v="2"/>
    <s v="P"/>
    <s v="Active"/>
    <n v="399"/>
    <x v="398"/>
    <s v="N"/>
    <x v="23"/>
    <n v="1068"/>
    <x v="0"/>
    <s v="Niederl. 3"/>
    <n v="1"/>
    <s v="Department"/>
    <s v="Supervisor"/>
    <s v="Non-Mgm."/>
    <s v="ang."/>
    <s v="W"/>
    <d v="2016-09-01T00:00:00"/>
    <m/>
    <s v=""/>
    <n v="3"/>
    <d v="1981-11-19T00:00:00"/>
    <n v="38"/>
    <s v="N"/>
    <n v="30"/>
    <n v="2.5"/>
    <n v="39"/>
    <x v="0"/>
    <n v="1"/>
    <n v="30"/>
    <n v="0"/>
    <n v="2916"/>
    <n v="639.33300000000008"/>
    <n v="0"/>
    <n v="0"/>
    <n v="0"/>
    <n v="0"/>
    <n v="0"/>
    <n v="0"/>
    <n v="0"/>
    <n v="0"/>
    <n v="0"/>
    <n v="0"/>
    <n v="0"/>
    <n v="0"/>
    <n v="26.5"/>
    <n v="0"/>
    <n v="0"/>
    <n v="0"/>
    <n v="0"/>
    <n v="5.9346750000000004"/>
    <n v="0"/>
    <n v="0"/>
  </r>
  <r>
    <d v="2020-06-01T00:00:00"/>
    <x v="2"/>
    <s v="P"/>
    <s v="Active"/>
    <n v="400"/>
    <x v="399"/>
    <s v="Y"/>
    <x v="15"/>
    <n v="1020"/>
    <x v="7"/>
    <s v="Niederl. 9"/>
    <n v="0.5"/>
    <s v="Department"/>
    <s v="Supervisor"/>
    <s v="Non-Mgm."/>
    <s v="ang."/>
    <s v="M"/>
    <d v="2019-06-13T00:00:00"/>
    <m/>
    <s v=""/>
    <n v="0"/>
    <d v="1996-08-06T00:00:00"/>
    <n v="23"/>
    <s v="J"/>
    <n v="30"/>
    <n v="2.5"/>
    <n v="39"/>
    <x v="0"/>
    <n v="0.5"/>
    <n v="30"/>
    <n v="0"/>
    <n v="2917"/>
    <n v="639.55224999999996"/>
    <n v="0"/>
    <n v="0"/>
    <n v="0"/>
    <n v="0"/>
    <n v="0"/>
    <n v="0"/>
    <n v="0"/>
    <n v="0"/>
    <n v="0"/>
    <n v="0"/>
    <n v="168.28846153846155"/>
    <n v="133.69583333333335"/>
    <n v="13.25"/>
    <n v="0"/>
    <n v="0"/>
    <n v="0"/>
    <n v="0"/>
    <n v="70.596720336538468"/>
    <n v="0"/>
    <n v="0"/>
  </r>
  <r>
    <d v="2020-06-01T00:00:00"/>
    <x v="2"/>
    <s v="P"/>
    <s v="Active"/>
    <n v="400"/>
    <x v="399"/>
    <s v="Y"/>
    <x v="15"/>
    <n v="1026"/>
    <x v="6"/>
    <s v="Niederl. 10"/>
    <n v="0.5"/>
    <s v="Department"/>
    <s v="Supervisor"/>
    <s v="Non-Mgm."/>
    <s v="ang."/>
    <s v="M"/>
    <d v="2019-06-13T00:00:00"/>
    <m/>
    <s v=""/>
    <n v="0"/>
    <d v="1996-08-06T00:00:00"/>
    <n v="23"/>
    <s v="J"/>
    <n v="30"/>
    <n v="2.5"/>
    <n v="39"/>
    <x v="0"/>
    <n v="0.5"/>
    <n v="30"/>
    <n v="0"/>
    <n v="2918"/>
    <n v="639.77150000000006"/>
    <n v="0"/>
    <n v="0"/>
    <n v="0"/>
    <n v="0"/>
    <n v="0"/>
    <n v="0"/>
    <n v="0"/>
    <n v="0"/>
    <n v="0"/>
    <n v="0"/>
    <n v="168.34615384615384"/>
    <n v="133.74166666666667"/>
    <n v="13.25"/>
    <n v="0"/>
    <n v="0"/>
    <n v="0"/>
    <n v="0"/>
    <n v="70.619904903846148"/>
    <n v="0"/>
    <n v="0"/>
  </r>
  <r>
    <d v="2020-06-01T00:00:00"/>
    <x v="2"/>
    <s v="P"/>
    <s v="Active"/>
    <n v="401"/>
    <x v="400"/>
    <s v="N"/>
    <x v="2"/>
    <n v="1010"/>
    <x v="1"/>
    <s v="Niederl. 1"/>
    <n v="1"/>
    <s v="Department"/>
    <s v="Supervisor"/>
    <s v="Non-Mgm."/>
    <s v="ang."/>
    <s v="M"/>
    <d v="2016-09-01T00:00:00"/>
    <m/>
    <s v=""/>
    <n v="3"/>
    <d v="1999-09-21T00:00:00"/>
    <n v="20"/>
    <s v="N"/>
    <n v="30"/>
    <n v="2.5"/>
    <n v="39"/>
    <x v="0"/>
    <n v="1"/>
    <n v="30"/>
    <n v="0"/>
    <n v="2919"/>
    <n v="639.99075000000005"/>
    <n v="0"/>
    <n v="0"/>
    <n v="0"/>
    <n v="0"/>
    <n v="0"/>
    <n v="0"/>
    <n v="0"/>
    <n v="0"/>
    <n v="0"/>
    <n v="0"/>
    <n v="0"/>
    <n v="0"/>
    <n v="26.5"/>
    <n v="0"/>
    <n v="0"/>
    <n v="0"/>
    <n v="0"/>
    <n v="5.9346750000000004"/>
    <n v="0"/>
    <n v="0"/>
  </r>
  <r>
    <d v="2020-06-01T00:00:00"/>
    <x v="2"/>
    <s v="P"/>
    <s v="Active"/>
    <n v="402"/>
    <x v="401"/>
    <s v="N"/>
    <x v="33"/>
    <n v="1000"/>
    <x v="1"/>
    <s v="Niederl. 1"/>
    <n v="1"/>
    <s v="Department"/>
    <s v="Supervisor"/>
    <s v="Non-Mgm."/>
    <s v="ang."/>
    <s v="W"/>
    <d v="2016-09-01T00:00:00"/>
    <d v="2020-07-31T00:00:00"/>
    <s v=""/>
    <n v="3"/>
    <d v="1999-11-28T00:00:00"/>
    <n v="20"/>
    <s v="N"/>
    <n v="30"/>
    <n v="2.5"/>
    <n v="39"/>
    <x v="0"/>
    <n v="1"/>
    <n v="30"/>
    <n v="0"/>
    <n v="2920"/>
    <n v="640.21"/>
    <n v="0"/>
    <n v="0"/>
    <n v="0"/>
    <n v="0"/>
    <n v="0"/>
    <n v="0"/>
    <n v="0"/>
    <n v="0"/>
    <n v="0"/>
    <n v="0"/>
    <n v="0"/>
    <n v="0"/>
    <n v="26.5"/>
    <n v="0"/>
    <n v="0"/>
    <n v="0"/>
    <n v="0"/>
    <n v="5.9346750000000004"/>
    <n v="0"/>
    <n v="0"/>
  </r>
  <r>
    <d v="2020-06-01T00:00:00"/>
    <x v="2"/>
    <s v="P"/>
    <s v="Active"/>
    <n v="403"/>
    <x v="402"/>
    <s v="N"/>
    <x v="19"/>
    <n v="1083"/>
    <x v="0"/>
    <s v="Niederl. 3"/>
    <n v="1"/>
    <s v="Department"/>
    <s v="Supervisor"/>
    <s v="Non-Mgm."/>
    <s v="ang."/>
    <s v="M"/>
    <d v="2016-09-01T00:00:00"/>
    <m/>
    <s v=""/>
    <n v="3"/>
    <d v="1988-11-13T00:00:00"/>
    <n v="31"/>
    <s v="N"/>
    <n v="30"/>
    <n v="2.5"/>
    <n v="39"/>
    <x v="0"/>
    <n v="1"/>
    <n v="30"/>
    <n v="0"/>
    <n v="2921"/>
    <n v="640.42925000000002"/>
    <n v="0"/>
    <n v="0"/>
    <n v="0"/>
    <n v="0"/>
    <n v="0"/>
    <n v="0"/>
    <n v="0"/>
    <n v="0"/>
    <n v="0"/>
    <n v="0"/>
    <n v="0"/>
    <n v="0"/>
    <n v="26.5"/>
    <n v="0"/>
    <n v="0"/>
    <n v="0"/>
    <n v="0"/>
    <n v="5.9346750000000004"/>
    <n v="0"/>
    <n v="0"/>
  </r>
  <r>
    <d v="2020-06-01T00:00:00"/>
    <x v="2"/>
    <s v="P"/>
    <s v="Active"/>
    <n v="404"/>
    <x v="403"/>
    <s v="N"/>
    <x v="5"/>
    <n v="1093"/>
    <x v="0"/>
    <s v="Niederl. 3"/>
    <n v="1"/>
    <s v="Department"/>
    <s v="Supervisor"/>
    <s v="Non-Mgm."/>
    <s v="ang."/>
    <s v="M"/>
    <d v="2016-09-01T00:00:00"/>
    <m/>
    <s v=""/>
    <n v="3"/>
    <d v="1994-03-08T00:00:00"/>
    <n v="25"/>
    <s v="N"/>
    <n v="30"/>
    <n v="2.5"/>
    <n v="39"/>
    <x v="0"/>
    <n v="1"/>
    <n v="30"/>
    <n v="0"/>
    <n v="2922"/>
    <n v="640.64850000000001"/>
    <n v="0"/>
    <n v="0"/>
    <n v="0"/>
    <n v="0"/>
    <n v="0"/>
    <n v="0"/>
    <n v="0"/>
    <n v="0"/>
    <n v="0"/>
    <n v="0"/>
    <n v="0"/>
    <n v="0"/>
    <n v="26.5"/>
    <n v="0"/>
    <n v="0"/>
    <n v="0"/>
    <n v="0"/>
    <n v="5.9346750000000004"/>
    <n v="0"/>
    <n v="0"/>
  </r>
  <r>
    <d v="2020-06-01T00:00:00"/>
    <x v="2"/>
    <s v="P"/>
    <s v="Active"/>
    <n v="405"/>
    <x v="404"/>
    <s v="N"/>
    <x v="19"/>
    <n v="1083"/>
    <x v="0"/>
    <s v="Niederl. 3"/>
    <n v="1"/>
    <s v="Department"/>
    <s v="Supervisor"/>
    <s v="Non-Mgm."/>
    <s v="ang."/>
    <s v="M"/>
    <d v="2016-09-15T00:00:00"/>
    <m/>
    <s v=""/>
    <n v="3"/>
    <d v="1988-01-05T00:00:00"/>
    <n v="32"/>
    <s v="N"/>
    <n v="30"/>
    <n v="2.5"/>
    <n v="39"/>
    <x v="0"/>
    <n v="1"/>
    <n v="30"/>
    <n v="0"/>
    <n v="2923"/>
    <n v="640.86775000000011"/>
    <n v="0"/>
    <n v="0"/>
    <n v="0"/>
    <n v="0"/>
    <n v="0"/>
    <n v="0"/>
    <n v="0"/>
    <n v="0"/>
    <n v="0"/>
    <n v="0"/>
    <n v="0"/>
    <n v="0"/>
    <n v="26.5"/>
    <n v="0"/>
    <n v="0"/>
    <n v="0"/>
    <n v="0"/>
    <n v="5.9346750000000004"/>
    <n v="0"/>
    <n v="0"/>
  </r>
  <r>
    <d v="2020-06-01T00:00:00"/>
    <x v="2"/>
    <s v="P"/>
    <s v="Active"/>
    <n v="406"/>
    <x v="405"/>
    <s v="N"/>
    <x v="27"/>
    <n v="1070"/>
    <x v="0"/>
    <s v="Niederl. 3"/>
    <n v="1"/>
    <s v="Department"/>
    <s v="Supervisor"/>
    <s v="Non-Mgm."/>
    <s v="ang."/>
    <s v="W"/>
    <d v="2016-09-12T00:00:00"/>
    <m/>
    <s v=""/>
    <n v="3"/>
    <d v="1982-12-15T00:00:00"/>
    <n v="37"/>
    <s v="N"/>
    <n v="30"/>
    <n v="2.5"/>
    <n v="39"/>
    <x v="0"/>
    <n v="1"/>
    <n v="30"/>
    <n v="0"/>
    <n v="2924"/>
    <n v="641.08699999999999"/>
    <n v="0"/>
    <n v="0"/>
    <n v="0"/>
    <n v="0"/>
    <n v="0"/>
    <n v="0"/>
    <n v="0"/>
    <n v="0"/>
    <n v="0"/>
    <n v="0"/>
    <n v="0"/>
    <n v="0"/>
    <n v="26.5"/>
    <n v="0"/>
    <n v="0"/>
    <n v="0"/>
    <n v="0"/>
    <n v="5.9346750000000004"/>
    <n v="0"/>
    <n v="0"/>
  </r>
  <r>
    <d v="2020-06-01T00:00:00"/>
    <x v="2"/>
    <s v="P"/>
    <s v="Active"/>
    <n v="407"/>
    <x v="406"/>
    <s v="N"/>
    <x v="5"/>
    <n v="1093"/>
    <x v="0"/>
    <s v="Niederl. 3"/>
    <n v="1"/>
    <s v="Department"/>
    <s v="Supervisor"/>
    <s v="Manager"/>
    <s v="ang."/>
    <s v="M"/>
    <d v="2016-09-01T00:00:00"/>
    <m/>
    <s v=""/>
    <n v="3"/>
    <d v="1980-06-22T00:00:00"/>
    <n v="39"/>
    <s v="N"/>
    <n v="30"/>
    <n v="2.5"/>
    <n v="39"/>
    <x v="0"/>
    <n v="1"/>
    <n v="30"/>
    <n v="0"/>
    <n v="2925"/>
    <n v="641.30625000000009"/>
    <n v="0"/>
    <n v="0"/>
    <n v="0"/>
    <n v="0"/>
    <n v="0"/>
    <n v="0"/>
    <n v="0"/>
    <n v="0"/>
    <n v="0"/>
    <n v="0"/>
    <n v="0"/>
    <n v="0"/>
    <n v="26.5"/>
    <n v="0"/>
    <n v="0"/>
    <n v="0"/>
    <n v="0"/>
    <n v="5.9346750000000004"/>
    <n v="0"/>
    <n v="0"/>
  </r>
  <r>
    <d v="2020-06-01T00:00:00"/>
    <x v="2"/>
    <s v="P"/>
    <s v="Active"/>
    <n v="408"/>
    <x v="407"/>
    <s v="N"/>
    <x v="17"/>
    <n v="1088"/>
    <x v="0"/>
    <s v="Niederl. 3"/>
    <n v="1"/>
    <s v="Department"/>
    <s v="Supervisor"/>
    <s v="Director"/>
    <s v="ang."/>
    <s v="M"/>
    <d v="2016-10-01T00:00:00"/>
    <m/>
    <s v=""/>
    <n v="3"/>
    <d v="1969-04-18T00:00:00"/>
    <n v="50"/>
    <s v="N"/>
    <n v="30"/>
    <n v="2.5"/>
    <n v="39"/>
    <x v="0"/>
    <n v="1"/>
    <n v="30"/>
    <n v="0"/>
    <n v="2926"/>
    <n v="641.52549999999997"/>
    <n v="0"/>
    <n v="0"/>
    <n v="0"/>
    <n v="0"/>
    <n v="0"/>
    <n v="0"/>
    <n v="0"/>
    <n v="833.34"/>
    <n v="0"/>
    <n v="0"/>
    <n v="0"/>
    <n v="0"/>
    <n v="26.5"/>
    <n v="0"/>
    <n v="0"/>
    <n v="0"/>
    <n v="0"/>
    <n v="192.56116800000001"/>
    <n v="181.792"/>
    <n v="0"/>
  </r>
  <r>
    <d v="2020-06-01T00:00:00"/>
    <x v="2"/>
    <s v="P"/>
    <s v="Active"/>
    <n v="409"/>
    <x v="408"/>
    <s v="N"/>
    <x v="22"/>
    <n v="1029"/>
    <x v="6"/>
    <s v="Niederl. 10"/>
    <n v="1"/>
    <s v="Department"/>
    <s v="Supervisor"/>
    <s v="Non-Mgm."/>
    <s v="ang."/>
    <s v="M"/>
    <d v="2016-10-01T00:00:00"/>
    <m/>
    <s v=""/>
    <n v="3"/>
    <d v="1970-02-20T00:00:00"/>
    <n v="49"/>
    <s v="J"/>
    <n v="30"/>
    <n v="2.5"/>
    <n v="39"/>
    <x v="0"/>
    <n v="1"/>
    <n v="30"/>
    <n v="0"/>
    <n v="2927"/>
    <n v="641.74475000000007"/>
    <n v="0"/>
    <n v="0"/>
    <n v="0"/>
    <n v="0"/>
    <n v="0"/>
    <n v="0"/>
    <n v="0"/>
    <n v="0"/>
    <n v="0"/>
    <n v="0"/>
    <n v="168.86538461538461"/>
    <n v="134.15416666666667"/>
    <n v="26.5"/>
    <n v="0"/>
    <n v="0"/>
    <n v="0"/>
    <n v="0"/>
    <n v="73.795903509615385"/>
    <n v="0"/>
    <n v="0"/>
  </r>
  <r>
    <d v="2020-06-01T00:00:00"/>
    <x v="2"/>
    <s v="P"/>
    <s v="Active"/>
    <n v="410"/>
    <x v="409"/>
    <s v="Y"/>
    <x v="20"/>
    <n v="1021"/>
    <x v="7"/>
    <s v="Niederl. 9"/>
    <n v="0.5"/>
    <s v="Department"/>
    <s v="Supervisor"/>
    <s v="Non-Mgm."/>
    <s v="ang."/>
    <s v="W"/>
    <d v="2016-10-01T00:00:00"/>
    <m/>
    <s v=""/>
    <n v="3"/>
    <d v="1977-03-21T00:00:00"/>
    <n v="42"/>
    <s v="N"/>
    <n v="24"/>
    <n v="2"/>
    <n v="39"/>
    <x v="0"/>
    <n v="0.5"/>
    <n v="30"/>
    <n v="0"/>
    <n v="2928"/>
    <n v="641.96400000000006"/>
    <n v="0"/>
    <n v="0"/>
    <n v="0"/>
    <n v="0"/>
    <n v="0"/>
    <n v="0"/>
    <n v="0"/>
    <n v="0"/>
    <n v="0"/>
    <n v="0"/>
    <n v="0"/>
    <n v="0"/>
    <n v="13.25"/>
    <n v="0"/>
    <n v="0"/>
    <n v="0"/>
    <n v="0"/>
    <n v="2.9673375000000002"/>
    <n v="0"/>
    <n v="0"/>
  </r>
  <r>
    <d v="2020-06-01T00:00:00"/>
    <x v="2"/>
    <s v="P"/>
    <s v="Active"/>
    <n v="410"/>
    <x v="409"/>
    <s v="Y"/>
    <x v="20"/>
    <n v="1027"/>
    <x v="6"/>
    <s v="Niederl. 10"/>
    <n v="0.5"/>
    <s v="Department"/>
    <s v="Supervisor"/>
    <s v="Non-Mgm."/>
    <s v="ang."/>
    <s v="W"/>
    <d v="2016-10-01T00:00:00"/>
    <m/>
    <s v=""/>
    <n v="3"/>
    <d v="1977-03-21T00:00:00"/>
    <n v="42"/>
    <s v="N"/>
    <n v="24"/>
    <n v="2"/>
    <n v="39"/>
    <x v="0"/>
    <n v="0.5"/>
    <n v="30"/>
    <n v="0"/>
    <n v="2929"/>
    <n v="642.18325000000004"/>
    <n v="0"/>
    <n v="0"/>
    <n v="0"/>
    <n v="0"/>
    <n v="0"/>
    <n v="0"/>
    <n v="0"/>
    <n v="0"/>
    <n v="0"/>
    <n v="0"/>
    <n v="0"/>
    <n v="0"/>
    <n v="13.25"/>
    <n v="0"/>
    <n v="0"/>
    <n v="0"/>
    <n v="0"/>
    <n v="2.9673375000000002"/>
    <n v="0"/>
    <n v="0"/>
  </r>
  <r>
    <d v="2020-06-01T00:00:00"/>
    <x v="2"/>
    <s v="P"/>
    <s v="Active"/>
    <n v="411"/>
    <x v="410"/>
    <s v="N"/>
    <x v="16"/>
    <n v="1067"/>
    <x v="4"/>
    <s v="Niederl. 6"/>
    <n v="1"/>
    <s v="Department"/>
    <s v="Supervisor"/>
    <s v="Non-Mgm."/>
    <s v="ang."/>
    <s v="M"/>
    <d v="2016-10-27T00:00:00"/>
    <m/>
    <s v=""/>
    <n v="3"/>
    <d v="1967-03-18T00:00:00"/>
    <n v="52"/>
    <s v="J"/>
    <n v="30"/>
    <n v="2.5"/>
    <n v="39"/>
    <x v="0"/>
    <n v="1"/>
    <n v="30"/>
    <n v="0"/>
    <n v="2930"/>
    <n v="642.40250000000003"/>
    <n v="0"/>
    <n v="0"/>
    <n v="0"/>
    <n v="0"/>
    <n v="0"/>
    <n v="0"/>
    <n v="0"/>
    <n v="0"/>
    <n v="0"/>
    <n v="0"/>
    <n v="169.03846153846155"/>
    <n v="134.29166666666669"/>
    <n v="26.5"/>
    <n v="0"/>
    <n v="0"/>
    <n v="0"/>
    <n v="0"/>
    <n v="73.86545721153847"/>
    <n v="0"/>
    <n v="0"/>
  </r>
  <r>
    <d v="2020-06-01T00:00:00"/>
    <x v="2"/>
    <s v="P"/>
    <s v="Active"/>
    <n v="412"/>
    <x v="411"/>
    <s v="N"/>
    <x v="22"/>
    <n v="1060"/>
    <x v="2"/>
    <s v="Niederl. 7"/>
    <n v="1"/>
    <s v="Department"/>
    <s v="Supervisor"/>
    <s v="Non-Mgm."/>
    <s v="ang."/>
    <s v="M"/>
    <d v="2017-01-01T00:00:00"/>
    <m/>
    <s v=""/>
    <n v="3"/>
    <d v="1982-09-20T00:00:00"/>
    <n v="37"/>
    <s v="J"/>
    <n v="30"/>
    <n v="2.5"/>
    <n v="39"/>
    <x v="0"/>
    <n v="1"/>
    <n v="30"/>
    <n v="0"/>
    <n v="2931"/>
    <n v="642.62175000000002"/>
    <n v="0"/>
    <n v="0"/>
    <n v="0"/>
    <n v="0"/>
    <n v="0"/>
    <n v="0"/>
    <n v="0"/>
    <n v="0"/>
    <n v="0"/>
    <n v="0"/>
    <n v="169.09615384615384"/>
    <n v="134.33750000000001"/>
    <n v="26.5"/>
    <n v="0"/>
    <n v="0"/>
    <n v="0"/>
    <n v="0"/>
    <n v="73.88864177884615"/>
    <n v="0"/>
    <n v="0"/>
  </r>
  <r>
    <d v="2020-06-01T00:00:00"/>
    <x v="2"/>
    <s v="P"/>
    <s v="Active"/>
    <n v="413"/>
    <x v="412"/>
    <s v="N"/>
    <x v="42"/>
    <n v="1076"/>
    <x v="0"/>
    <s v="Niederl. 3"/>
    <n v="1"/>
    <s v="Department"/>
    <s v="Supervisor"/>
    <s v="Non-Mgm."/>
    <s v="ang."/>
    <s v="W"/>
    <d v="2017-01-09T00:00:00"/>
    <m/>
    <s v=""/>
    <n v="3"/>
    <d v="1977-09-09T00:00:00"/>
    <n v="42"/>
    <s v="N"/>
    <n v="30"/>
    <n v="2.5"/>
    <n v="39"/>
    <x v="0"/>
    <n v="1"/>
    <n v="30"/>
    <n v="0"/>
    <n v="2932"/>
    <n v="642.84100000000012"/>
    <n v="0"/>
    <n v="0"/>
    <n v="0"/>
    <n v="0"/>
    <n v="0"/>
    <n v="0"/>
    <n v="0"/>
    <n v="0"/>
    <n v="0"/>
    <n v="0"/>
    <n v="0"/>
    <n v="0"/>
    <n v="26.5"/>
    <n v="0"/>
    <n v="0"/>
    <n v="0"/>
    <n v="0"/>
    <n v="5.9346750000000004"/>
    <n v="0"/>
    <n v="0"/>
  </r>
  <r>
    <d v="2020-06-01T00:00:00"/>
    <x v="2"/>
    <s v="P"/>
    <s v="Active"/>
    <n v="414"/>
    <x v="413"/>
    <s v="N"/>
    <x v="35"/>
    <n v="1078"/>
    <x v="0"/>
    <s v="Niederl. 3"/>
    <n v="1"/>
    <s v="Department"/>
    <s v="Supervisor"/>
    <s v="Non-Mgm."/>
    <s v="ang."/>
    <s v="M"/>
    <d v="2017-01-01T00:00:00"/>
    <m/>
    <s v=""/>
    <n v="3"/>
    <d v="1980-04-12T00:00:00"/>
    <n v="39"/>
    <s v="N"/>
    <n v="30"/>
    <n v="2.5"/>
    <n v="39"/>
    <x v="0"/>
    <n v="1"/>
    <n v="30"/>
    <n v="0"/>
    <n v="2933"/>
    <n v="643.06025"/>
    <n v="0"/>
    <n v="0"/>
    <n v="0"/>
    <n v="0"/>
    <n v="0"/>
    <n v="0"/>
    <n v="0"/>
    <n v="0"/>
    <n v="0"/>
    <n v="0"/>
    <n v="0"/>
    <n v="0"/>
    <n v="26.5"/>
    <n v="0"/>
    <n v="0"/>
    <n v="0"/>
    <n v="0"/>
    <n v="5.9346750000000004"/>
    <n v="112.5712"/>
    <n v="0"/>
  </r>
  <r>
    <d v="2020-06-01T00:00:00"/>
    <x v="2"/>
    <s v="P"/>
    <s v="Active"/>
    <n v="415"/>
    <x v="414"/>
    <s v="Y"/>
    <x v="16"/>
    <n v="1025"/>
    <x v="6"/>
    <s v="Niederl. 10"/>
    <n v="0.5"/>
    <s v="Department"/>
    <s v="Supervisor"/>
    <s v="Manager"/>
    <s v="ang."/>
    <s v="M"/>
    <d v="2017-01-01T00:00:00"/>
    <m/>
    <s v=""/>
    <n v="3"/>
    <d v="1979-02-15T00:00:00"/>
    <n v="40"/>
    <s v="N"/>
    <n v="30"/>
    <n v="2.5"/>
    <n v="39"/>
    <x v="0"/>
    <n v="0.5"/>
    <n v="30"/>
    <n v="0"/>
    <n v="2934"/>
    <n v="643.2795000000001"/>
    <n v="0"/>
    <n v="0"/>
    <n v="0"/>
    <n v="0"/>
    <n v="0"/>
    <n v="0"/>
    <n v="0"/>
    <n v="0"/>
    <n v="0"/>
    <n v="0"/>
    <n v="0"/>
    <n v="0"/>
    <n v="13.25"/>
    <n v="0"/>
    <n v="0"/>
    <n v="0"/>
    <n v="0"/>
    <n v="2.9673375000000002"/>
    <n v="85.661500000000004"/>
    <n v="0"/>
  </r>
  <r>
    <d v="2020-06-01T00:00:00"/>
    <x v="2"/>
    <s v="P"/>
    <s v="Active"/>
    <n v="415"/>
    <x v="414"/>
    <s v="Y"/>
    <x v="16"/>
    <n v="1019"/>
    <x v="7"/>
    <s v="Niederl. 9"/>
    <n v="0.5"/>
    <s v="Department"/>
    <s v="Supervisor"/>
    <s v="Manager"/>
    <s v="ang."/>
    <s v="M"/>
    <d v="2017-01-01T00:00:00"/>
    <m/>
    <s v=""/>
    <n v="3"/>
    <d v="1979-02-15T00:00:00"/>
    <n v="40"/>
    <s v="N"/>
    <n v="30"/>
    <n v="2.5"/>
    <n v="39"/>
    <x v="0"/>
    <n v="0.5"/>
    <n v="30"/>
    <n v="0"/>
    <n v="2935"/>
    <n v="643.49874999999997"/>
    <n v="0"/>
    <n v="0"/>
    <n v="0"/>
    <n v="0"/>
    <n v="0"/>
    <n v="0"/>
    <n v="0"/>
    <n v="0"/>
    <n v="0"/>
    <n v="0"/>
    <n v="0"/>
    <n v="0"/>
    <n v="13.25"/>
    <n v="0"/>
    <n v="0"/>
    <n v="0"/>
    <n v="0"/>
    <n v="2.9673375000000002"/>
    <n v="85.661500000000004"/>
    <n v="0"/>
  </r>
  <r>
    <d v="2020-06-01T00:00:00"/>
    <x v="2"/>
    <s v="P"/>
    <s v="Active"/>
    <n v="416"/>
    <x v="415"/>
    <s v="N"/>
    <x v="11"/>
    <n v="1082"/>
    <x v="0"/>
    <s v="Niederl. 3"/>
    <n v="1"/>
    <s v="Department"/>
    <s v="Supervisor"/>
    <s v="Manager"/>
    <s v="ang."/>
    <s v="M"/>
    <d v="2017-02-01T00:00:00"/>
    <m/>
    <s v=""/>
    <n v="2"/>
    <d v="1985-01-06T00:00:00"/>
    <n v="35"/>
    <s v="N"/>
    <n v="30"/>
    <n v="2.5"/>
    <n v="39"/>
    <x v="0"/>
    <n v="1"/>
    <n v="30"/>
    <n v="0"/>
    <n v="2936"/>
    <n v="643.71800000000007"/>
    <n v="0"/>
    <n v="0"/>
    <n v="0"/>
    <n v="0"/>
    <n v="0"/>
    <n v="0"/>
    <n v="0"/>
    <n v="0"/>
    <n v="0"/>
    <n v="0"/>
    <n v="0"/>
    <n v="0"/>
    <n v="26.5"/>
    <n v="0"/>
    <n v="0"/>
    <n v="0"/>
    <n v="0"/>
    <n v="5.9346750000000004"/>
    <n v="0"/>
    <n v="0"/>
  </r>
  <r>
    <d v="2020-06-01T00:00:00"/>
    <x v="2"/>
    <s v="P"/>
    <s v="Active"/>
    <n v="417"/>
    <x v="416"/>
    <s v="N"/>
    <x v="18"/>
    <n v="1080"/>
    <x v="0"/>
    <s v="Niederl. 3"/>
    <n v="1"/>
    <s v="Department"/>
    <s v="Supervisor"/>
    <s v="Non-Mgm."/>
    <s v="ang."/>
    <s v="M"/>
    <d v="2017-02-01T00:00:00"/>
    <m/>
    <s v=""/>
    <n v="2"/>
    <d v="1959-01-16T00:00:00"/>
    <n v="61"/>
    <s v="N"/>
    <n v="30"/>
    <n v="2.5"/>
    <n v="39"/>
    <x v="0"/>
    <n v="1"/>
    <n v="30"/>
    <n v="0"/>
    <n v="2937"/>
    <n v="643.93725000000006"/>
    <n v="0"/>
    <n v="0"/>
    <n v="0"/>
    <n v="0"/>
    <n v="0"/>
    <n v="0"/>
    <n v="0"/>
    <n v="0"/>
    <n v="0"/>
    <n v="0"/>
    <n v="0"/>
    <n v="0"/>
    <n v="26.5"/>
    <n v="0"/>
    <n v="0"/>
    <n v="0"/>
    <n v="0"/>
    <n v="5.9346750000000004"/>
    <n v="0"/>
    <n v="0"/>
  </r>
  <r>
    <d v="2020-06-01T00:00:00"/>
    <x v="2"/>
    <s v="P"/>
    <s v="Active"/>
    <n v="418"/>
    <x v="417"/>
    <s v="N"/>
    <x v="6"/>
    <n v="1014"/>
    <x v="1"/>
    <s v="Niederl. 1"/>
    <n v="1"/>
    <s v="Department"/>
    <s v="Supervisor"/>
    <s v="Non-Mgm."/>
    <s v="ang."/>
    <s v="W"/>
    <d v="2017-02-01T00:00:00"/>
    <m/>
    <s v=""/>
    <n v="2"/>
    <d v="1986-11-19T00:00:00"/>
    <n v="33"/>
    <s v="N"/>
    <n v="30"/>
    <n v="2.5"/>
    <n v="39"/>
    <x v="0"/>
    <n v="1"/>
    <n v="30"/>
    <n v="0"/>
    <n v="2938"/>
    <n v="644.15650000000005"/>
    <n v="0"/>
    <n v="0"/>
    <n v="0"/>
    <n v="0"/>
    <n v="0"/>
    <n v="0"/>
    <n v="0"/>
    <n v="0"/>
    <n v="0"/>
    <n v="0"/>
    <n v="0"/>
    <n v="0"/>
    <n v="26.5"/>
    <n v="0"/>
    <n v="0"/>
    <n v="0"/>
    <n v="0"/>
    <n v="5.9346750000000004"/>
    <n v="0"/>
    <n v="0"/>
  </r>
  <r>
    <d v="2020-06-01T00:00:00"/>
    <x v="2"/>
    <s v="P"/>
    <s v="Active"/>
    <n v="419"/>
    <x v="418"/>
    <s v="N"/>
    <x v="37"/>
    <n v="1005"/>
    <x v="1"/>
    <s v="Niederl. 1"/>
    <n v="1"/>
    <s v="Department"/>
    <s v="Supervisor"/>
    <s v="Non-Mgm."/>
    <s v="ang."/>
    <s v="M"/>
    <d v="2017-02-01T00:00:00"/>
    <m/>
    <s v=""/>
    <n v="2"/>
    <d v="1980-04-29T00:00:00"/>
    <n v="39"/>
    <s v="N"/>
    <n v="30"/>
    <n v="2.5"/>
    <n v="39"/>
    <x v="0"/>
    <n v="1"/>
    <n v="30"/>
    <n v="0"/>
    <n v="2939"/>
    <n v="644.37575000000004"/>
    <n v="0"/>
    <n v="0"/>
    <n v="0"/>
    <n v="0"/>
    <n v="0"/>
    <n v="0"/>
    <n v="0"/>
    <n v="0"/>
    <n v="0"/>
    <n v="0"/>
    <n v="0"/>
    <n v="0"/>
    <n v="26.5"/>
    <n v="0"/>
    <n v="0"/>
    <n v="0"/>
    <n v="0"/>
    <n v="5.9346750000000004"/>
    <n v="0"/>
    <n v="0"/>
  </r>
  <r>
    <d v="2020-06-01T00:00:00"/>
    <x v="2"/>
    <s v="P"/>
    <s v="Active"/>
    <n v="420"/>
    <x v="419"/>
    <s v="N"/>
    <x v="31"/>
    <n v="1059"/>
    <x v="2"/>
    <s v="Niederl. 7"/>
    <n v="1"/>
    <s v="Department"/>
    <s v="Supervisor"/>
    <s v="Non-Mgm."/>
    <s v="ang."/>
    <s v="M"/>
    <d v="2017-02-01T00:00:00"/>
    <m/>
    <s v=""/>
    <n v="2"/>
    <d v="1966-02-17T00:00:00"/>
    <n v="53"/>
    <s v="J"/>
    <n v="30"/>
    <n v="2.5"/>
    <n v="39"/>
    <x v="0"/>
    <n v="1"/>
    <n v="30"/>
    <n v="0"/>
    <n v="2940"/>
    <n v="644.59500000000003"/>
    <n v="0"/>
    <n v="0"/>
    <n v="30"/>
    <n v="0"/>
    <n v="875"/>
    <n v="0"/>
    <n v="0"/>
    <n v="0"/>
    <n v="0"/>
    <n v="0"/>
    <n v="169.61538461538461"/>
    <n v="134.75"/>
    <n v="26.5"/>
    <n v="0"/>
    <n v="0"/>
    <n v="0"/>
    <n v="0"/>
    <n v="276.77205288461539"/>
    <n v="77.900000000000006"/>
    <n v="0"/>
  </r>
  <r>
    <d v="2020-06-01T00:00:00"/>
    <x v="2"/>
    <s v="P"/>
    <s v="Active"/>
    <n v="421"/>
    <x v="420"/>
    <s v="N"/>
    <x v="22"/>
    <n v="1029"/>
    <x v="6"/>
    <s v="Niederl. 10"/>
    <n v="1"/>
    <s v="Department"/>
    <s v="Supervisor"/>
    <s v="Non-Mgm."/>
    <s v="ang."/>
    <s v="M"/>
    <d v="2017-03-01T00:00:00"/>
    <m/>
    <s v=""/>
    <n v="2"/>
    <d v="1986-12-27T00:00:00"/>
    <n v="33"/>
    <s v="J"/>
    <n v="30"/>
    <n v="2.5"/>
    <n v="39"/>
    <x v="0"/>
    <n v="1"/>
    <n v="30"/>
    <n v="0"/>
    <n v="2941"/>
    <n v="644.81425000000002"/>
    <n v="0"/>
    <n v="0"/>
    <n v="0"/>
    <n v="0"/>
    <n v="0"/>
    <n v="0"/>
    <n v="0"/>
    <n v="0"/>
    <n v="0"/>
    <n v="0"/>
    <n v="169.67307692307691"/>
    <n v="134.79583333333335"/>
    <n v="26.5"/>
    <n v="0"/>
    <n v="0"/>
    <n v="0"/>
    <n v="0"/>
    <n v="74.120487451923083"/>
    <n v="0"/>
    <n v="0"/>
  </r>
  <r>
    <d v="2020-06-01T00:00:00"/>
    <x v="2"/>
    <s v="P"/>
    <s v="Active"/>
    <n v="422"/>
    <x v="421"/>
    <s v="N"/>
    <x v="26"/>
    <n v="1091"/>
    <x v="0"/>
    <s v="Niederl. 3"/>
    <n v="1"/>
    <s v="Department"/>
    <s v="Supervisor"/>
    <s v="Non-Mgm."/>
    <s v="ang."/>
    <s v="W"/>
    <d v="2017-03-06T00:00:00"/>
    <m/>
    <s v=""/>
    <n v="2"/>
    <d v="1989-01-27T00:00:00"/>
    <n v="30"/>
    <s v="N"/>
    <n v="30"/>
    <n v="2.5"/>
    <n v="39"/>
    <x v="0"/>
    <n v="1"/>
    <n v="30"/>
    <n v="0"/>
    <n v="2942"/>
    <n v="645.0335"/>
    <n v="0"/>
    <n v="0"/>
    <n v="0"/>
    <n v="0"/>
    <n v="0"/>
    <n v="0"/>
    <n v="0"/>
    <n v="0"/>
    <n v="0"/>
    <n v="0"/>
    <n v="0"/>
    <n v="0"/>
    <n v="26.5"/>
    <n v="0"/>
    <n v="0"/>
    <n v="0"/>
    <n v="0"/>
    <n v="5.9346750000000004"/>
    <n v="0"/>
    <n v="0"/>
  </r>
  <r>
    <d v="2020-06-01T00:00:00"/>
    <x v="2"/>
    <s v="P"/>
    <s v="Active"/>
    <n v="423"/>
    <x v="422"/>
    <s v="N"/>
    <x v="18"/>
    <n v="1080"/>
    <x v="0"/>
    <s v="Niederl. 3"/>
    <n v="1"/>
    <s v="Department"/>
    <s v="Supervisor"/>
    <s v="Non-Mgm."/>
    <s v="ang."/>
    <s v="W"/>
    <d v="2017-04-01T00:00:00"/>
    <m/>
    <s v=""/>
    <n v="2"/>
    <d v="1965-09-22T00:00:00"/>
    <n v="54"/>
    <s v="N"/>
    <n v="30"/>
    <n v="2.5"/>
    <n v="39"/>
    <x v="0"/>
    <n v="1"/>
    <n v="30"/>
    <n v="0"/>
    <n v="2943"/>
    <n v="645.25275000000011"/>
    <n v="0"/>
    <n v="0"/>
    <n v="0"/>
    <n v="0"/>
    <n v="0"/>
    <n v="0"/>
    <n v="0"/>
    <n v="0"/>
    <n v="0"/>
    <n v="0"/>
    <n v="0"/>
    <n v="0"/>
    <n v="26.5"/>
    <n v="0"/>
    <n v="0"/>
    <n v="0"/>
    <n v="0"/>
    <n v="5.9346750000000004"/>
    <n v="0"/>
    <n v="0"/>
  </r>
  <r>
    <d v="2020-06-01T00:00:00"/>
    <x v="2"/>
    <s v="P"/>
    <s v="Active"/>
    <n v="424"/>
    <x v="423"/>
    <s v="N"/>
    <x v="22"/>
    <n v="1029"/>
    <x v="6"/>
    <s v="Niederl. 10"/>
    <n v="1"/>
    <s v="Department"/>
    <s v="Supervisor"/>
    <s v="Non-Mgm."/>
    <s v="ang."/>
    <s v="M"/>
    <d v="2017-04-01T00:00:00"/>
    <m/>
    <s v=""/>
    <n v="2"/>
    <d v="1980-06-05T00:00:00"/>
    <n v="39"/>
    <s v="J"/>
    <n v="30"/>
    <n v="2.5"/>
    <n v="39"/>
    <x v="0"/>
    <n v="1"/>
    <n v="30"/>
    <n v="0"/>
    <n v="2944"/>
    <n v="645.47199999999998"/>
    <n v="0"/>
    <n v="0"/>
    <n v="0"/>
    <n v="0"/>
    <n v="0"/>
    <n v="0"/>
    <n v="0"/>
    <n v="0"/>
    <n v="0"/>
    <n v="0"/>
    <n v="169.84615384615384"/>
    <n v="134.93333333333334"/>
    <n v="26.5"/>
    <n v="0"/>
    <n v="0"/>
    <n v="0"/>
    <n v="0"/>
    <n v="74.190041153846167"/>
    <n v="0"/>
    <n v="0"/>
  </r>
  <r>
    <d v="2020-06-01T00:00:00"/>
    <x v="2"/>
    <s v="P"/>
    <s v="Active"/>
    <n v="425"/>
    <x v="424"/>
    <s v="N"/>
    <x v="22"/>
    <n v="1035"/>
    <x v="5"/>
    <s v="Niederl. 5"/>
    <n v="1"/>
    <s v="Department"/>
    <s v="Supervisor"/>
    <s v="Non-Mgm."/>
    <s v="ang."/>
    <s v="M"/>
    <d v="2017-04-18T00:00:00"/>
    <m/>
    <s v=""/>
    <n v="2"/>
    <d v="1963-04-11T00:00:00"/>
    <n v="56"/>
    <s v="J"/>
    <n v="30"/>
    <n v="2.5"/>
    <n v="39"/>
    <x v="0"/>
    <n v="1"/>
    <n v="30"/>
    <n v="0"/>
    <n v="2945"/>
    <n v="645.69125000000008"/>
    <n v="0"/>
    <n v="0"/>
    <n v="0"/>
    <n v="0"/>
    <n v="0"/>
    <n v="0"/>
    <n v="0"/>
    <n v="0"/>
    <n v="0"/>
    <n v="0"/>
    <n v="169.90384615384616"/>
    <n v="134.97916666666669"/>
    <n v="26.5"/>
    <n v="0"/>
    <n v="0"/>
    <n v="0"/>
    <n v="0"/>
    <n v="74.213225721153847"/>
    <n v="0"/>
    <n v="0"/>
  </r>
  <r>
    <d v="2020-06-01T00:00:00"/>
    <x v="2"/>
    <s v="P"/>
    <s v="Active"/>
    <n v="426"/>
    <x v="425"/>
    <s v="N"/>
    <x v="17"/>
    <n v="1088"/>
    <x v="0"/>
    <s v="Niederl. 3"/>
    <n v="1"/>
    <s v="Department"/>
    <s v="Supervisor"/>
    <s v="Non-Mgm."/>
    <s v="ang."/>
    <s v="W"/>
    <d v="2017-03-27T00:00:00"/>
    <m/>
    <s v=""/>
    <n v="2"/>
    <d v="1979-06-07T00:00:00"/>
    <n v="40"/>
    <s v="N"/>
    <n v="30"/>
    <n v="2.5"/>
    <n v="35"/>
    <x v="0"/>
    <n v="0.89743589743589747"/>
    <n v="30"/>
    <n v="0"/>
    <n v="2946"/>
    <n v="645.91050000000007"/>
    <n v="0"/>
    <n v="0"/>
    <n v="0"/>
    <n v="0"/>
    <n v="0"/>
    <n v="0"/>
    <n v="0"/>
    <n v="0"/>
    <n v="0"/>
    <n v="0"/>
    <n v="0"/>
    <n v="0"/>
    <n v="26.5"/>
    <n v="0"/>
    <n v="0"/>
    <n v="0"/>
    <n v="0"/>
    <n v="5.9346750000000004"/>
    <n v="0"/>
    <n v="0"/>
  </r>
  <r>
    <d v="2020-06-01T00:00:00"/>
    <x v="2"/>
    <s v="P"/>
    <s v="Active"/>
    <n v="427"/>
    <x v="426"/>
    <s v="N"/>
    <x v="28"/>
    <n v="1004"/>
    <x v="1"/>
    <s v="Niederl. 1"/>
    <n v="1"/>
    <s v="Department"/>
    <s v="Supervisor"/>
    <s v="Non-Mgm."/>
    <s v="ang."/>
    <s v="W"/>
    <d v="1991-02-18T00:00:00"/>
    <m/>
    <s v=""/>
    <n v="28"/>
    <d v="1967-06-28T00:00:00"/>
    <n v="52"/>
    <s v="N"/>
    <n v="24"/>
    <n v="2"/>
    <n v="20"/>
    <x v="0"/>
    <n v="0.51282051282051277"/>
    <n v="30"/>
    <n v="0"/>
    <n v="2947"/>
    <n v="646.12975000000006"/>
    <n v="0"/>
    <n v="0"/>
    <n v="0"/>
    <n v="0"/>
    <n v="0"/>
    <n v="0"/>
    <n v="0"/>
    <n v="0"/>
    <n v="0"/>
    <n v="0"/>
    <n v="0"/>
    <n v="0"/>
    <n v="26.5"/>
    <n v="0"/>
    <n v="0"/>
    <n v="0"/>
    <n v="0"/>
    <n v="5.9346750000000004"/>
    <n v="0"/>
    <n v="0"/>
  </r>
  <r>
    <d v="2020-06-01T00:00:00"/>
    <x v="2"/>
    <s v="P"/>
    <s v="Active"/>
    <n v="428"/>
    <x v="427"/>
    <s v="N"/>
    <x v="22"/>
    <n v="1023"/>
    <x v="7"/>
    <s v="Niederl. 9"/>
    <n v="1"/>
    <s v="Department"/>
    <s v="Supervisor"/>
    <s v="Non-Mgm."/>
    <s v="ang."/>
    <s v="M"/>
    <d v="2017-04-16T00:00:00"/>
    <m/>
    <s v=""/>
    <n v="2"/>
    <d v="1978-09-12T00:00:00"/>
    <n v="41"/>
    <s v="J"/>
    <n v="30"/>
    <n v="2.5"/>
    <n v="39"/>
    <x v="0"/>
    <n v="1"/>
    <n v="30"/>
    <n v="0"/>
    <n v="2948"/>
    <n v="646.34900000000005"/>
    <n v="0"/>
    <n v="0"/>
    <n v="0"/>
    <n v="0"/>
    <n v="0"/>
    <n v="0"/>
    <n v="0"/>
    <n v="0"/>
    <n v="0"/>
    <n v="0"/>
    <n v="170.07692307692309"/>
    <n v="135.11666666666667"/>
    <n v="26.5"/>
    <n v="0"/>
    <n v="0"/>
    <n v="0"/>
    <n v="0"/>
    <n v="74.282779423076931"/>
    <n v="0"/>
    <n v="0"/>
  </r>
  <r>
    <d v="2020-06-01T00:00:00"/>
    <x v="2"/>
    <s v="P"/>
    <s v="Active"/>
    <n v="429"/>
    <x v="428"/>
    <s v="N"/>
    <x v="22"/>
    <n v="1047"/>
    <x v="9"/>
    <s v="Niederl. 4"/>
    <n v="1"/>
    <s v="Department"/>
    <s v="Supervisor"/>
    <s v="Non-Mgm."/>
    <s v="ang."/>
    <s v="M"/>
    <d v="2017-05-01T00:00:00"/>
    <m/>
    <s v=""/>
    <n v="2"/>
    <d v="1980-09-05T00:00:00"/>
    <n v="39"/>
    <s v="J"/>
    <n v="30"/>
    <n v="2.5"/>
    <n v="39"/>
    <x v="0"/>
    <n v="1"/>
    <n v="30"/>
    <n v="0"/>
    <n v="2949"/>
    <n v="646.56825000000003"/>
    <n v="0"/>
    <n v="0"/>
    <n v="0"/>
    <n v="0"/>
    <n v="0"/>
    <n v="0"/>
    <n v="0"/>
    <n v="0"/>
    <n v="0"/>
    <n v="0"/>
    <n v="170.13461538461539"/>
    <n v="135.16250000000002"/>
    <n v="26.5"/>
    <n v="0"/>
    <n v="0"/>
    <n v="0"/>
    <n v="0"/>
    <n v="74.305963990384612"/>
    <n v="0"/>
    <n v="0"/>
  </r>
  <r>
    <d v="2020-06-01T00:00:00"/>
    <x v="2"/>
    <s v="P"/>
    <s v="Active"/>
    <n v="430"/>
    <x v="429"/>
    <s v="N"/>
    <x v="23"/>
    <n v="1068"/>
    <x v="0"/>
    <s v="Niederl. 3"/>
    <n v="1"/>
    <s v="Department"/>
    <s v="Supervisor"/>
    <s v="Non-Mgm."/>
    <s v="ang."/>
    <s v="M"/>
    <d v="2017-05-01T00:00:00"/>
    <m/>
    <s v=""/>
    <n v="2"/>
    <d v="1970-04-29T00:00:00"/>
    <n v="49"/>
    <s v="N"/>
    <n v="24"/>
    <n v="2"/>
    <n v="32"/>
    <x v="0"/>
    <n v="0.82051282051282048"/>
    <n v="30"/>
    <n v="0"/>
    <n v="2950"/>
    <n v="646.78750000000002"/>
    <n v="0"/>
    <n v="0"/>
    <n v="0"/>
    <n v="0"/>
    <n v="0"/>
    <n v="0"/>
    <n v="0"/>
    <n v="0"/>
    <n v="0"/>
    <n v="0"/>
    <n v="0"/>
    <n v="0"/>
    <n v="26.5"/>
    <n v="0"/>
    <n v="0"/>
    <n v="0"/>
    <n v="0"/>
    <n v="5.9346750000000004"/>
    <n v="0"/>
    <n v="0"/>
  </r>
  <r>
    <d v="2020-06-01T00:00:00"/>
    <x v="2"/>
    <s v="P"/>
    <s v="Active"/>
    <n v="431"/>
    <x v="430"/>
    <s v="N"/>
    <x v="22"/>
    <n v="1035"/>
    <x v="5"/>
    <s v="Niederl. 5"/>
    <n v="1"/>
    <s v="Department"/>
    <s v="Supervisor"/>
    <s v="Non-Mgm."/>
    <s v="ang."/>
    <s v="M"/>
    <d v="2017-05-01T00:00:00"/>
    <m/>
    <s v=""/>
    <n v="2"/>
    <d v="1979-05-15T00:00:00"/>
    <n v="40"/>
    <s v="J"/>
    <n v="30"/>
    <n v="2.5"/>
    <n v="39"/>
    <x v="0"/>
    <n v="1"/>
    <n v="30"/>
    <n v="0"/>
    <n v="2951"/>
    <n v="647.00675000000001"/>
    <n v="0"/>
    <n v="0"/>
    <n v="0"/>
    <n v="0"/>
    <n v="0"/>
    <n v="0"/>
    <n v="0"/>
    <n v="0"/>
    <n v="0"/>
    <n v="0"/>
    <n v="170.24999999999997"/>
    <n v="135.25416666666666"/>
    <n v="26.5"/>
    <n v="0"/>
    <n v="0"/>
    <n v="0"/>
    <n v="0"/>
    <n v="74.352333124999987"/>
    <n v="0"/>
    <n v="0"/>
  </r>
  <r>
    <d v="2020-06-01T00:00:00"/>
    <x v="2"/>
    <s v="P"/>
    <s v="Active"/>
    <n v="432"/>
    <x v="431"/>
    <s v="Y"/>
    <x v="16"/>
    <n v="1049"/>
    <x v="3"/>
    <s v="Niederl. 8"/>
    <n v="0.5"/>
    <s v="Department"/>
    <s v="Supervisor"/>
    <s v="Manager"/>
    <s v="ang."/>
    <s v="M"/>
    <d v="2017-06-19T00:00:00"/>
    <m/>
    <s v=""/>
    <n v="2"/>
    <d v="1966-03-18T00:00:00"/>
    <n v="53"/>
    <s v="N"/>
    <n v="30"/>
    <n v="2.5"/>
    <n v="39"/>
    <x v="0"/>
    <n v="0.5"/>
    <n v="30"/>
    <n v="0"/>
    <n v="2952"/>
    <n v="647.22600000000011"/>
    <n v="0"/>
    <n v="0"/>
    <n v="0"/>
    <n v="0"/>
    <n v="0"/>
    <n v="0"/>
    <n v="0"/>
    <n v="0"/>
    <n v="0"/>
    <n v="0"/>
    <n v="0"/>
    <n v="0"/>
    <n v="13.25"/>
    <n v="0"/>
    <n v="0"/>
    <n v="0"/>
    <n v="0"/>
    <n v="2.9673375000000002"/>
    <n v="78.323699999999988"/>
    <n v="0"/>
  </r>
  <r>
    <d v="2020-06-01T00:00:00"/>
    <x v="2"/>
    <s v="P"/>
    <s v="Active"/>
    <n v="432"/>
    <x v="431"/>
    <s v="Y"/>
    <x v="16"/>
    <n v="1056"/>
    <x v="2"/>
    <s v="Niederl. 7"/>
    <n v="0.5"/>
    <s v="Department"/>
    <s v="Supervisor"/>
    <s v="Manager"/>
    <s v="ang."/>
    <s v="M"/>
    <d v="2017-06-19T00:00:00"/>
    <m/>
    <s v=""/>
    <n v="2"/>
    <d v="1966-03-18T00:00:00"/>
    <n v="53"/>
    <s v="N"/>
    <n v="30"/>
    <n v="2.5"/>
    <n v="39"/>
    <x v="0"/>
    <n v="0.5"/>
    <n v="30"/>
    <n v="0"/>
    <n v="2953"/>
    <n v="647.44524999999999"/>
    <n v="0"/>
    <n v="0"/>
    <n v="0"/>
    <n v="0"/>
    <n v="0"/>
    <n v="0"/>
    <n v="0"/>
    <n v="0"/>
    <n v="0"/>
    <n v="0"/>
    <n v="0"/>
    <n v="0"/>
    <n v="13.25"/>
    <n v="0"/>
    <n v="0"/>
    <n v="0"/>
    <n v="0"/>
    <n v="2.9673375000000002"/>
    <n v="78.323699999999988"/>
    <n v="0"/>
  </r>
  <r>
    <d v="2020-06-01T00:00:00"/>
    <x v="2"/>
    <s v="P"/>
    <s v="Active"/>
    <n v="433"/>
    <x v="432"/>
    <s v="N"/>
    <x v="37"/>
    <n v="1005"/>
    <x v="1"/>
    <s v="Niederl. 1"/>
    <n v="1"/>
    <s v="Department"/>
    <s v="Supervisor"/>
    <s v="Non-Mgm."/>
    <s v="ang."/>
    <s v="M"/>
    <d v="2017-06-01T00:00:00"/>
    <m/>
    <s v=""/>
    <n v="2"/>
    <d v="1987-10-04T00:00:00"/>
    <n v="32"/>
    <s v="N"/>
    <n v="30"/>
    <n v="2.5"/>
    <n v="39"/>
    <x v="0"/>
    <n v="1"/>
    <n v="30"/>
    <n v="0"/>
    <n v="2954"/>
    <n v="647.66450000000009"/>
    <n v="0"/>
    <n v="0"/>
    <n v="0"/>
    <n v="0"/>
    <n v="0"/>
    <n v="0"/>
    <n v="0"/>
    <n v="0"/>
    <n v="0"/>
    <n v="0"/>
    <n v="0"/>
    <n v="0"/>
    <n v="26.5"/>
    <n v="0"/>
    <n v="0"/>
    <n v="0"/>
    <n v="0"/>
    <n v="5.9346750000000004"/>
    <n v="0"/>
    <n v="0"/>
  </r>
  <r>
    <d v="2020-06-01T00:00:00"/>
    <x v="2"/>
    <s v="P"/>
    <s v="Active"/>
    <n v="434"/>
    <x v="433"/>
    <s v="N"/>
    <x v="26"/>
    <n v="1091"/>
    <x v="0"/>
    <s v="Niederl. 3"/>
    <n v="1"/>
    <s v="Department"/>
    <s v="Supervisor"/>
    <s v="Non-Mgm."/>
    <s v="ang."/>
    <s v="M"/>
    <d v="2017-06-01T00:00:00"/>
    <m/>
    <s v=""/>
    <n v="2"/>
    <d v="1963-11-26T00:00:00"/>
    <n v="56"/>
    <s v="N"/>
    <n v="30"/>
    <n v="2.5"/>
    <n v="39"/>
    <x v="0"/>
    <n v="1"/>
    <n v="30"/>
    <n v="0"/>
    <n v="2955"/>
    <n v="647.88374999999996"/>
    <n v="0"/>
    <n v="0"/>
    <n v="0"/>
    <n v="0"/>
    <n v="0"/>
    <n v="0"/>
    <n v="0"/>
    <n v="0"/>
    <n v="0"/>
    <n v="0"/>
    <n v="0"/>
    <n v="0"/>
    <n v="26.5"/>
    <n v="0"/>
    <n v="0"/>
    <n v="0"/>
    <n v="0"/>
    <n v="5.9346750000000004"/>
    <n v="0"/>
    <n v="0"/>
  </r>
  <r>
    <d v="2020-06-01T00:00:00"/>
    <x v="2"/>
    <s v="P"/>
    <s v="Active"/>
    <n v="435"/>
    <x v="434"/>
    <s v="N"/>
    <x v="31"/>
    <n v="1022"/>
    <x v="7"/>
    <s v="Niederl. 9"/>
    <n v="1"/>
    <s v="Department"/>
    <s v="Supervisor"/>
    <s v="Non-Mgm."/>
    <s v="ang."/>
    <s v="M"/>
    <d v="2017-06-01T00:00:00"/>
    <m/>
    <s v=""/>
    <n v="2"/>
    <d v="1986-07-14T00:00:00"/>
    <n v="33"/>
    <s v="J"/>
    <n v="30"/>
    <n v="2.5"/>
    <n v="39"/>
    <x v="0"/>
    <n v="1"/>
    <n v="30"/>
    <n v="0"/>
    <n v="2956"/>
    <n v="648.10300000000007"/>
    <n v="0"/>
    <n v="0"/>
    <n v="30"/>
    <n v="0"/>
    <n v="320.83"/>
    <n v="0"/>
    <n v="0"/>
    <n v="0"/>
    <n v="0"/>
    <n v="0"/>
    <n v="170.53846153846155"/>
    <n v="135.48333333333335"/>
    <n v="26.5"/>
    <n v="0"/>
    <n v="0"/>
    <n v="0"/>
    <n v="0"/>
    <n v="153.03663446153848"/>
    <n v="77.900000000000006"/>
    <n v="0"/>
  </r>
  <r>
    <d v="2020-06-01T00:00:00"/>
    <x v="2"/>
    <s v="P"/>
    <s v="Active"/>
    <n v="436"/>
    <x v="435"/>
    <s v="N"/>
    <x v="0"/>
    <n v="1090"/>
    <x v="0"/>
    <s v="Niederl. 3"/>
    <n v="1"/>
    <s v="Department"/>
    <s v="Supervisor"/>
    <s v="Non-Mgm."/>
    <s v="ang."/>
    <s v="W"/>
    <d v="2017-06-13T00:00:00"/>
    <m/>
    <s v=""/>
    <n v="2"/>
    <d v="1990-10-27T00:00:00"/>
    <n v="29"/>
    <s v="N"/>
    <n v="30"/>
    <n v="2.5"/>
    <n v="39"/>
    <x v="0"/>
    <n v="1"/>
    <n v="30"/>
    <n v="0"/>
    <n v="2957"/>
    <n v="648.32225000000005"/>
    <n v="0"/>
    <n v="0"/>
    <n v="0"/>
    <n v="0"/>
    <n v="0"/>
    <n v="0"/>
    <n v="0"/>
    <n v="0"/>
    <n v="0"/>
    <n v="0"/>
    <n v="0"/>
    <n v="0"/>
    <n v="26.5"/>
    <n v="0"/>
    <n v="0"/>
    <n v="0"/>
    <n v="0"/>
    <n v="5.9346750000000004"/>
    <n v="0"/>
    <n v="0"/>
  </r>
  <r>
    <d v="2020-06-01T00:00:00"/>
    <x v="2"/>
    <s v="P"/>
    <s v="Active"/>
    <n v="437"/>
    <x v="436"/>
    <s v="N"/>
    <x v="17"/>
    <n v="1088"/>
    <x v="0"/>
    <s v="Niederl. 3"/>
    <n v="1"/>
    <s v="Department"/>
    <s v="Supervisor"/>
    <s v="Non-Mgm."/>
    <s v="ang."/>
    <s v="W"/>
    <d v="2017-07-01T00:00:00"/>
    <m/>
    <s v=""/>
    <n v="2"/>
    <d v="1977-05-10T00:00:00"/>
    <n v="42"/>
    <s v="N"/>
    <n v="30"/>
    <n v="2.5"/>
    <n v="25"/>
    <x v="0"/>
    <n v="0.64102564102564108"/>
    <n v="30"/>
    <n v="0"/>
    <n v="2958"/>
    <n v="648.54150000000004"/>
    <n v="0"/>
    <n v="0"/>
    <n v="0"/>
    <n v="0"/>
    <n v="0"/>
    <n v="0"/>
    <n v="0"/>
    <n v="0"/>
    <n v="0"/>
    <n v="0"/>
    <n v="0"/>
    <n v="0"/>
    <n v="26.5"/>
    <n v="0"/>
    <n v="0"/>
    <n v="0"/>
    <n v="0"/>
    <n v="5.9346750000000004"/>
    <n v="0"/>
    <n v="0"/>
  </r>
  <r>
    <d v="2020-06-01T00:00:00"/>
    <x v="2"/>
    <s v="P"/>
    <s v="Active"/>
    <n v="438"/>
    <x v="437"/>
    <s v="N"/>
    <x v="38"/>
    <n v="1074"/>
    <x v="0"/>
    <s v="Niederl. 3"/>
    <n v="1"/>
    <s v="Department"/>
    <s v="Supervisor"/>
    <s v="Non-Mgm."/>
    <s v="ang."/>
    <s v="M"/>
    <d v="2017-07-17T00:00:00"/>
    <m/>
    <s v=""/>
    <n v="2"/>
    <d v="1986-05-10T00:00:00"/>
    <n v="33"/>
    <s v="N"/>
    <n v="30"/>
    <n v="2.5"/>
    <n v="39"/>
    <x v="0"/>
    <n v="1"/>
    <n v="30"/>
    <n v="0"/>
    <n v="2959"/>
    <n v="648.76075000000003"/>
    <n v="0"/>
    <n v="0"/>
    <n v="0"/>
    <n v="0"/>
    <n v="0"/>
    <n v="0"/>
    <n v="0"/>
    <n v="0"/>
    <n v="0"/>
    <n v="0"/>
    <n v="0"/>
    <n v="0"/>
    <n v="26.5"/>
    <n v="0"/>
    <n v="0"/>
    <n v="0"/>
    <n v="0"/>
    <n v="5.9346750000000004"/>
    <n v="0"/>
    <n v="0"/>
  </r>
  <r>
    <d v="2020-06-01T00:00:00"/>
    <x v="2"/>
    <s v="P"/>
    <s v="Active"/>
    <n v="439"/>
    <x v="438"/>
    <s v="N"/>
    <x v="27"/>
    <n v="1070"/>
    <x v="0"/>
    <s v="Niederl. 3"/>
    <n v="1"/>
    <s v="Department"/>
    <s v="Supervisor"/>
    <s v="Non-Mgm."/>
    <s v="ang."/>
    <s v="W"/>
    <d v="2017-08-01T00:00:00"/>
    <m/>
    <s v=""/>
    <n v="2"/>
    <d v="1997-10-13T00:00:00"/>
    <n v="22"/>
    <s v="N"/>
    <n v="30"/>
    <n v="2.5"/>
    <n v="39"/>
    <x v="0"/>
    <n v="1"/>
    <n v="30"/>
    <n v="0"/>
    <n v="2960"/>
    <n v="648.98"/>
    <n v="0"/>
    <n v="0"/>
    <n v="0"/>
    <n v="0"/>
    <n v="0"/>
    <n v="0"/>
    <n v="0"/>
    <n v="0"/>
    <n v="0"/>
    <n v="0"/>
    <n v="0"/>
    <n v="0"/>
    <n v="26.5"/>
    <n v="0"/>
    <n v="0"/>
    <n v="0"/>
    <n v="0"/>
    <n v="5.9346750000000004"/>
    <n v="0"/>
    <n v="0"/>
  </r>
  <r>
    <d v="2020-06-01T00:00:00"/>
    <x v="2"/>
    <s v="P"/>
    <s v="Active"/>
    <n v="440"/>
    <x v="439"/>
    <s v="N"/>
    <x v="5"/>
    <n v="1093"/>
    <x v="0"/>
    <s v="Niederl. 3"/>
    <n v="1"/>
    <s v="Department"/>
    <s v="Supervisor"/>
    <s v="Non-Mgm."/>
    <s v="ang."/>
    <s v="M"/>
    <d v="2017-08-01T00:00:00"/>
    <m/>
    <s v=""/>
    <n v="2"/>
    <d v="1979-07-25T00:00:00"/>
    <n v="40"/>
    <s v="N"/>
    <n v="30"/>
    <n v="2.5"/>
    <n v="39"/>
    <x v="0"/>
    <n v="1"/>
    <n v="30"/>
    <n v="0"/>
    <n v="2961"/>
    <n v="649.19925000000012"/>
    <n v="0"/>
    <n v="0"/>
    <n v="0"/>
    <n v="0"/>
    <n v="0"/>
    <n v="0"/>
    <n v="0"/>
    <n v="0"/>
    <n v="0"/>
    <n v="0"/>
    <n v="0"/>
    <n v="0"/>
    <n v="26.5"/>
    <n v="0"/>
    <n v="0"/>
    <n v="0"/>
    <n v="0"/>
    <n v="5.9346750000000004"/>
    <n v="0"/>
    <n v="0"/>
  </r>
  <r>
    <d v="2020-06-01T00:00:00"/>
    <x v="2"/>
    <s v="P"/>
    <s v="Active"/>
    <n v="441"/>
    <x v="440"/>
    <s v="N"/>
    <x v="31"/>
    <n v="1059"/>
    <x v="2"/>
    <s v="Niederl. 7"/>
    <n v="1"/>
    <s v="Department"/>
    <s v="Supervisor"/>
    <s v="Non-Mgm."/>
    <s v="ang."/>
    <s v="M"/>
    <d v="2017-08-01T00:00:00"/>
    <m/>
    <s v=""/>
    <n v="2"/>
    <d v="1991-04-05T00:00:00"/>
    <n v="28"/>
    <s v="J"/>
    <n v="30"/>
    <n v="2.5"/>
    <n v="39"/>
    <x v="0"/>
    <n v="1"/>
    <n v="30"/>
    <n v="0"/>
    <n v="2962"/>
    <n v="649.41849999999999"/>
    <n v="0"/>
    <n v="0"/>
    <n v="30"/>
    <n v="0"/>
    <n v="320.83"/>
    <n v="0"/>
    <n v="0"/>
    <n v="0"/>
    <n v="0"/>
    <n v="0"/>
    <n v="170.88461538461539"/>
    <n v="135.75833333333335"/>
    <n v="26.5"/>
    <n v="0"/>
    <n v="0"/>
    <n v="0"/>
    <n v="0"/>
    <n v="153.17574186538462"/>
    <n v="79.040000000000006"/>
    <n v="0"/>
  </r>
  <r>
    <d v="2020-06-01T00:00:00"/>
    <x v="2"/>
    <s v="P"/>
    <s v="Active"/>
    <n v="442"/>
    <x v="441"/>
    <s v="N"/>
    <x v="51"/>
    <n v="1092"/>
    <x v="2"/>
    <s v="Niederl. 7"/>
    <n v="1"/>
    <s v="Department"/>
    <s v="Supervisor"/>
    <s v="Non-Mgm."/>
    <s v="tech"/>
    <s v="M"/>
    <d v="2017-08-01T00:00:00"/>
    <d v="2021-01-31T00:00:00"/>
    <s v=""/>
    <n v="3"/>
    <d v="1999-11-04T00:00:00"/>
    <n v="20"/>
    <s v="J"/>
    <n v="30"/>
    <n v="2.5"/>
    <n v="39"/>
    <x v="0"/>
    <n v="1"/>
    <n v="30"/>
    <n v="0"/>
    <n v="2963"/>
    <n v="649.6377500000001"/>
    <n v="0"/>
    <n v="0"/>
    <n v="0"/>
    <n v="0"/>
    <n v="0"/>
    <n v="0"/>
    <n v="0"/>
    <n v="0"/>
    <n v="0"/>
    <n v="0"/>
    <n v="170.94230769230771"/>
    <n v="135.80416666666667"/>
    <n v="26.5"/>
    <n v="0"/>
    <n v="0"/>
    <n v="0"/>
    <n v="0"/>
    <n v="74.630547932692323"/>
    <n v="0"/>
    <n v="0"/>
  </r>
  <r>
    <d v="2020-06-01T00:00:00"/>
    <x v="2"/>
    <s v="P"/>
    <s v="Active"/>
    <n v="443"/>
    <x v="442"/>
    <s v="N"/>
    <x v="49"/>
    <n v="1072"/>
    <x v="0"/>
    <s v="Niederl. 3"/>
    <n v="1"/>
    <s v="Department"/>
    <s v="Supervisor"/>
    <s v="Non-Mgm."/>
    <s v="ang."/>
    <s v="W"/>
    <d v="2017-08-01T00:00:00"/>
    <m/>
    <s v=""/>
    <n v="2"/>
    <d v="1988-07-23T00:00:00"/>
    <n v="31"/>
    <s v="N"/>
    <n v="30"/>
    <n v="2.5"/>
    <n v="39"/>
    <x v="0"/>
    <n v="1"/>
    <n v="30"/>
    <n v="0"/>
    <n v="2964"/>
    <n v="649.85699999999997"/>
    <n v="0"/>
    <n v="0"/>
    <n v="0"/>
    <n v="0"/>
    <n v="0"/>
    <n v="0"/>
    <n v="0"/>
    <n v="0"/>
    <n v="0"/>
    <n v="0"/>
    <n v="0"/>
    <n v="0"/>
    <n v="26.5"/>
    <n v="0"/>
    <n v="0"/>
    <n v="0"/>
    <n v="0"/>
    <n v="5.9346750000000004"/>
    <n v="0"/>
    <n v="0"/>
  </r>
  <r>
    <d v="2020-06-01T00:00:00"/>
    <x v="2"/>
    <s v="P"/>
    <s v="Active"/>
    <n v="444"/>
    <x v="443"/>
    <s v="N"/>
    <x v="35"/>
    <n v="1078"/>
    <x v="0"/>
    <s v="Niederl. 3"/>
    <n v="1"/>
    <s v="Department"/>
    <s v="Supervisor"/>
    <s v="Non-Mgm."/>
    <s v="ang."/>
    <s v="W"/>
    <d v="2017-08-01T00:00:00"/>
    <m/>
    <s v=""/>
    <n v="2"/>
    <d v="1988-02-25T00:00:00"/>
    <n v="31"/>
    <s v="N"/>
    <n v="30"/>
    <n v="2.5"/>
    <n v="39"/>
    <x v="0"/>
    <n v="1"/>
    <n v="30"/>
    <n v="0"/>
    <n v="2965"/>
    <n v="650.07625000000007"/>
    <n v="0"/>
    <n v="0"/>
    <n v="0"/>
    <n v="0"/>
    <n v="0"/>
    <n v="0"/>
    <n v="0"/>
    <n v="0"/>
    <n v="0"/>
    <n v="0"/>
    <n v="0"/>
    <n v="0"/>
    <n v="26.5"/>
    <n v="0"/>
    <n v="0"/>
    <n v="0"/>
    <n v="0"/>
    <n v="5.9346750000000004"/>
    <n v="0"/>
    <n v="0"/>
  </r>
  <r>
    <d v="2020-06-01T00:00:00"/>
    <x v="2"/>
    <s v="P"/>
    <s v="Active"/>
    <n v="445"/>
    <x v="444"/>
    <s v="N"/>
    <x v="30"/>
    <n v="1071"/>
    <x v="0"/>
    <s v="Niederl. 3"/>
    <n v="1"/>
    <s v="Department"/>
    <s v="Supervisor"/>
    <s v="Non-Mgm."/>
    <s v="ang."/>
    <s v="M"/>
    <d v="2017-08-01T00:00:00"/>
    <m/>
    <s v=""/>
    <n v="2"/>
    <d v="1973-06-24T00:00:00"/>
    <n v="46"/>
    <s v="N"/>
    <n v="30"/>
    <n v="2.5"/>
    <n v="39"/>
    <x v="0"/>
    <n v="1"/>
    <n v="30"/>
    <n v="0"/>
    <n v="2966"/>
    <n v="650.29550000000006"/>
    <n v="0"/>
    <n v="0"/>
    <n v="0"/>
    <n v="0"/>
    <n v="0"/>
    <n v="0"/>
    <n v="0"/>
    <n v="0"/>
    <n v="0"/>
    <n v="0"/>
    <n v="0"/>
    <n v="0"/>
    <n v="26.5"/>
    <n v="0"/>
    <n v="0"/>
    <n v="0"/>
    <n v="0"/>
    <n v="5.9346750000000004"/>
    <n v="0"/>
    <n v="0"/>
  </r>
  <r>
    <d v="2020-06-01T00:00:00"/>
    <x v="2"/>
    <s v="P"/>
    <s v="Active"/>
    <n v="446"/>
    <x v="445"/>
    <s v="N"/>
    <x v="22"/>
    <n v="1029"/>
    <x v="6"/>
    <s v="Niederl. 10"/>
    <n v="1"/>
    <s v="Department"/>
    <s v="Supervisor"/>
    <s v="Non-Mgm."/>
    <s v="ang."/>
    <s v="M"/>
    <d v="2017-08-01T00:00:00"/>
    <m/>
    <s v=""/>
    <n v="2"/>
    <d v="1974-07-09T00:00:00"/>
    <n v="45"/>
    <s v="J"/>
    <n v="30"/>
    <n v="2.5"/>
    <n v="39"/>
    <x v="0"/>
    <n v="1"/>
    <n v="30"/>
    <n v="0"/>
    <n v="2967"/>
    <n v="650.51475000000005"/>
    <n v="0"/>
    <n v="0"/>
    <n v="0"/>
    <n v="0"/>
    <n v="0"/>
    <n v="0"/>
    <n v="0"/>
    <n v="0"/>
    <n v="0"/>
    <n v="0"/>
    <n v="171.17307692307691"/>
    <n v="135.98750000000001"/>
    <n v="26.5"/>
    <n v="0"/>
    <n v="0"/>
    <n v="0"/>
    <n v="0"/>
    <n v="74.723286201923074"/>
    <n v="0"/>
    <n v="0"/>
  </r>
  <r>
    <d v="2020-06-01T00:00:00"/>
    <x v="2"/>
    <s v="P"/>
    <s v="Active"/>
    <n v="447"/>
    <x v="446"/>
    <s v="N"/>
    <x v="22"/>
    <n v="1035"/>
    <x v="5"/>
    <s v="Niederl. 5"/>
    <n v="1"/>
    <s v="Department"/>
    <s v="Supervisor"/>
    <s v="Non-Mgm."/>
    <s v="ang."/>
    <s v="M"/>
    <d v="2017-08-01T00:00:00"/>
    <m/>
    <s v=""/>
    <n v="2"/>
    <d v="1975-01-29T00:00:00"/>
    <n v="44"/>
    <s v="J"/>
    <n v="30"/>
    <n v="2.5"/>
    <n v="39"/>
    <x v="0"/>
    <n v="1"/>
    <n v="30"/>
    <n v="0"/>
    <n v="2968"/>
    <n v="650.73400000000004"/>
    <n v="0"/>
    <n v="0"/>
    <n v="0"/>
    <n v="0"/>
    <n v="0"/>
    <n v="0"/>
    <n v="0"/>
    <n v="0"/>
    <n v="0"/>
    <n v="0"/>
    <n v="171.23076923076923"/>
    <n v="136.03333333333336"/>
    <n v="26.5"/>
    <n v="0"/>
    <n v="0"/>
    <n v="0"/>
    <n v="0"/>
    <n v="74.746470769230783"/>
    <n v="0"/>
    <n v="0"/>
  </r>
  <r>
    <d v="2020-06-01T00:00:00"/>
    <x v="2"/>
    <s v="P"/>
    <s v="Active"/>
    <n v="448"/>
    <x v="447"/>
    <s v="N"/>
    <x v="1"/>
    <n v="1017"/>
    <x v="1"/>
    <s v="Niederl. 1"/>
    <n v="1"/>
    <s v="Department"/>
    <s v="Supervisor"/>
    <s v="Non-Mgm."/>
    <s v="ang."/>
    <s v="M"/>
    <d v="2017-08-21T00:00:00"/>
    <m/>
    <s v=""/>
    <n v="2"/>
    <d v="1975-07-02T00:00:00"/>
    <n v="44"/>
    <s v="N"/>
    <n v="30"/>
    <n v="2.5"/>
    <n v="39"/>
    <x v="0"/>
    <n v="1"/>
    <n v="30"/>
    <n v="0"/>
    <n v="2969"/>
    <n v="650.95325000000003"/>
    <n v="0"/>
    <n v="0"/>
    <n v="0"/>
    <n v="0"/>
    <n v="0"/>
    <n v="0"/>
    <n v="0"/>
    <n v="0"/>
    <n v="0"/>
    <n v="0"/>
    <n v="0"/>
    <n v="0"/>
    <n v="26.5"/>
    <n v="0"/>
    <n v="0"/>
    <n v="0"/>
    <n v="0"/>
    <n v="5.9346750000000004"/>
    <n v="0"/>
    <n v="0"/>
  </r>
  <r>
    <d v="2020-06-01T00:00:00"/>
    <x v="2"/>
    <s v="P"/>
    <s v="Active"/>
    <n v="449"/>
    <x v="448"/>
    <s v="N"/>
    <x v="52"/>
    <n v="1007"/>
    <x v="1"/>
    <s v="Niederl. 1"/>
    <n v="1"/>
    <s v="Department"/>
    <s v="Supervisor"/>
    <s v="Non-Mgm."/>
    <s v="tech"/>
    <s v="M"/>
    <d v="2017-09-01T00:00:00"/>
    <d v="2021-02-28T00:00:00"/>
    <s v=""/>
    <n v="3"/>
    <d v="2000-07-28T00:00:00"/>
    <n v="19"/>
    <s v="J"/>
    <n v="30"/>
    <n v="2.5"/>
    <n v="39"/>
    <x v="0"/>
    <n v="1"/>
    <n v="30"/>
    <n v="0"/>
    <n v="2970"/>
    <n v="651.17250000000001"/>
    <n v="0"/>
    <n v="0"/>
    <n v="0"/>
    <n v="0"/>
    <n v="0"/>
    <n v="0"/>
    <n v="0"/>
    <n v="0"/>
    <n v="0"/>
    <n v="0"/>
    <n v="171.34615384615384"/>
    <n v="136.125"/>
    <n v="26.5"/>
    <n v="0"/>
    <n v="0"/>
    <n v="0"/>
    <n v="0"/>
    <n v="74.792839903846144"/>
    <n v="0"/>
    <n v="0"/>
  </r>
  <r>
    <d v="2020-06-01T00:00:00"/>
    <x v="2"/>
    <s v="P"/>
    <s v="Active"/>
    <n v="450"/>
    <x v="449"/>
    <s v="N"/>
    <x v="52"/>
    <n v="1007"/>
    <x v="1"/>
    <s v="Niederl. 1"/>
    <n v="1"/>
    <s v="Department"/>
    <s v="Supervisor"/>
    <s v="Non-Mgm."/>
    <s v="tech"/>
    <s v="W"/>
    <d v="2017-09-01T00:00:00"/>
    <d v="2021-02-28T00:00:00"/>
    <s v=""/>
    <n v="3"/>
    <d v="2002-01-28T00:00:00"/>
    <n v="17"/>
    <s v="J"/>
    <n v="30"/>
    <n v="2.5"/>
    <n v="39"/>
    <x v="0"/>
    <n v="1"/>
    <n v="30"/>
    <n v="0"/>
    <n v="2971"/>
    <n v="651.39175"/>
    <n v="0"/>
    <n v="0"/>
    <n v="0"/>
    <n v="0"/>
    <n v="0"/>
    <n v="0"/>
    <n v="0"/>
    <n v="0"/>
    <n v="0"/>
    <n v="0"/>
    <n v="171.40384615384616"/>
    <n v="136.17083333333335"/>
    <n v="26.5"/>
    <n v="0"/>
    <n v="0"/>
    <n v="0"/>
    <n v="0"/>
    <n v="74.816024471153867"/>
    <n v="0"/>
    <n v="0"/>
  </r>
  <r>
    <d v="2020-06-01T00:00:00"/>
    <x v="2"/>
    <s v="P"/>
    <s v="Active"/>
    <n v="451"/>
    <x v="450"/>
    <s v="N"/>
    <x v="53"/>
    <n v="1012"/>
    <x v="1"/>
    <s v="Niederl. 1"/>
    <n v="1"/>
    <s v="Department"/>
    <s v="Supervisor"/>
    <s v="Non-Mgm."/>
    <s v="kfm"/>
    <s v="W"/>
    <d v="2017-09-01T00:00:00"/>
    <d v="2020-08-31T00:00:00"/>
    <s v=""/>
    <n v="2"/>
    <d v="1998-10-30T00:00:00"/>
    <n v="21"/>
    <s v="J"/>
    <n v="30"/>
    <n v="2.5"/>
    <n v="39"/>
    <x v="0"/>
    <n v="1"/>
    <n v="30"/>
    <n v="0"/>
    <n v="2972"/>
    <n v="651.61099999999999"/>
    <n v="0"/>
    <n v="0"/>
    <n v="0"/>
    <n v="0"/>
    <n v="0"/>
    <n v="0"/>
    <n v="0"/>
    <n v="0"/>
    <n v="0"/>
    <n v="0"/>
    <n v="171.46153846153845"/>
    <n v="136.21666666666667"/>
    <n v="26.5"/>
    <n v="0"/>
    <n v="0"/>
    <n v="0"/>
    <n v="0"/>
    <n v="74.839209038461547"/>
    <n v="0"/>
    <n v="0"/>
  </r>
  <r>
    <d v="2020-06-01T00:00:00"/>
    <x v="2"/>
    <s v="P"/>
    <s v="Active"/>
    <n v="452"/>
    <x v="451"/>
    <s v="N"/>
    <x v="53"/>
    <n v="1012"/>
    <x v="1"/>
    <s v="Niederl. 1"/>
    <n v="1"/>
    <s v="Department"/>
    <s v="Supervisor"/>
    <s v="Non-Mgm."/>
    <s v="kfm"/>
    <s v="W"/>
    <d v="2017-09-01T00:00:00"/>
    <d v="2020-08-31T00:00:00"/>
    <s v=""/>
    <n v="2"/>
    <d v="2000-10-19T00:00:00"/>
    <n v="19"/>
    <s v="J"/>
    <n v="30"/>
    <n v="2.5"/>
    <n v="39"/>
    <x v="0"/>
    <n v="1"/>
    <n v="30"/>
    <n v="0"/>
    <n v="2973"/>
    <n v="651.83024999999998"/>
    <n v="0"/>
    <n v="0"/>
    <n v="0"/>
    <n v="0"/>
    <n v="0"/>
    <n v="0"/>
    <n v="0"/>
    <n v="0"/>
    <n v="0"/>
    <n v="0"/>
    <n v="171.51923076923077"/>
    <n v="136.26250000000002"/>
    <n v="26.5"/>
    <n v="0"/>
    <n v="0"/>
    <n v="0"/>
    <n v="0"/>
    <n v="74.862393605769228"/>
    <n v="0"/>
    <n v="0"/>
  </r>
  <r>
    <d v="2020-06-01T00:00:00"/>
    <x v="2"/>
    <s v="P"/>
    <s v="Active"/>
    <n v="453"/>
    <x v="452"/>
    <s v="N"/>
    <x v="53"/>
    <n v="1012"/>
    <x v="1"/>
    <s v="Niederl. 1"/>
    <n v="1"/>
    <s v="Department"/>
    <s v="Supervisor"/>
    <s v="Non-Mgm."/>
    <s v="kfm"/>
    <s v="W"/>
    <d v="2017-09-01T00:00:00"/>
    <d v="2020-08-31T00:00:00"/>
    <s v=""/>
    <n v="2"/>
    <d v="2001-07-26T00:00:00"/>
    <n v="18"/>
    <s v="J"/>
    <n v="30"/>
    <n v="2.5"/>
    <n v="39"/>
    <x v="0"/>
    <n v="1"/>
    <n v="30"/>
    <n v="0"/>
    <n v="2974"/>
    <n v="652.04950000000008"/>
    <n v="0"/>
    <n v="0"/>
    <n v="0"/>
    <n v="0"/>
    <n v="0"/>
    <n v="0"/>
    <n v="0"/>
    <n v="0"/>
    <n v="0"/>
    <n v="0"/>
    <n v="171.57692307692309"/>
    <n v="136.30833333333334"/>
    <n v="26.5"/>
    <n v="0"/>
    <n v="0"/>
    <n v="0"/>
    <n v="0"/>
    <n v="74.885578173076937"/>
    <n v="0"/>
    <n v="0"/>
  </r>
  <r>
    <d v="2020-06-01T00:00:00"/>
    <x v="2"/>
    <s v="P"/>
    <s v="Active"/>
    <n v="454"/>
    <x v="453"/>
    <s v="N"/>
    <x v="52"/>
    <n v="1007"/>
    <x v="1"/>
    <s v="Niederl. 1"/>
    <n v="1"/>
    <s v="Department"/>
    <s v="Supervisor"/>
    <s v="Non-Mgm."/>
    <s v="tech"/>
    <s v="M"/>
    <d v="2017-09-01T00:00:00"/>
    <d v="2021-02-28T00:00:00"/>
    <s v=""/>
    <n v="3"/>
    <d v="2001-05-20T00:00:00"/>
    <n v="18"/>
    <s v="J"/>
    <n v="30"/>
    <n v="2.5"/>
    <n v="39"/>
    <x v="0"/>
    <n v="1"/>
    <n v="30"/>
    <n v="0"/>
    <n v="2975"/>
    <n v="652.26875000000007"/>
    <n v="0"/>
    <n v="0"/>
    <n v="0"/>
    <n v="0"/>
    <n v="0"/>
    <n v="0"/>
    <n v="0"/>
    <n v="0"/>
    <n v="0"/>
    <n v="0"/>
    <n v="171.63461538461539"/>
    <n v="136.35416666666669"/>
    <n v="26.5"/>
    <n v="0"/>
    <n v="0"/>
    <n v="0"/>
    <n v="0"/>
    <n v="74.908762740384631"/>
    <n v="0"/>
    <n v="0"/>
  </r>
  <r>
    <d v="2020-06-01T00:00:00"/>
    <x v="2"/>
    <s v="P"/>
    <s v="Active"/>
    <n v="455"/>
    <x v="454"/>
    <s v="N"/>
    <x v="52"/>
    <n v="1007"/>
    <x v="1"/>
    <s v="Niederl. 1"/>
    <n v="1"/>
    <s v="Department"/>
    <s v="Supervisor"/>
    <s v="Non-Mgm."/>
    <s v="tech"/>
    <s v="M"/>
    <d v="2017-09-01T00:00:00"/>
    <d v="2021-02-28T00:00:00"/>
    <s v=""/>
    <n v="3"/>
    <d v="2000-11-17T00:00:00"/>
    <n v="19"/>
    <s v="J"/>
    <n v="30"/>
    <n v="2.5"/>
    <n v="39"/>
    <x v="0"/>
    <n v="1"/>
    <n v="30"/>
    <n v="0"/>
    <n v="2976"/>
    <n v="652.48800000000006"/>
    <n v="0"/>
    <n v="0"/>
    <n v="0"/>
    <n v="0"/>
    <n v="0"/>
    <n v="0"/>
    <n v="0"/>
    <n v="0"/>
    <n v="0"/>
    <n v="0"/>
    <n v="171.69230769230771"/>
    <n v="136.4"/>
    <n v="26.5"/>
    <n v="0"/>
    <n v="0"/>
    <n v="0"/>
    <n v="0"/>
    <n v="74.931947307692312"/>
    <n v="0"/>
    <n v="0"/>
  </r>
  <r>
    <d v="2020-06-01T00:00:00"/>
    <x v="2"/>
    <s v="P"/>
    <s v="Active"/>
    <n v="456"/>
    <x v="455"/>
    <s v="N"/>
    <x v="52"/>
    <n v="1007"/>
    <x v="1"/>
    <s v="Niederl. 1"/>
    <n v="1"/>
    <s v="Department"/>
    <s v="Supervisor"/>
    <s v="Non-Mgm."/>
    <s v="tech"/>
    <s v="M"/>
    <d v="2017-09-01T00:00:00"/>
    <d v="2021-02-28T00:00:00"/>
    <s v=""/>
    <n v="3"/>
    <d v="2000-10-30T00:00:00"/>
    <n v="19"/>
    <s v="J"/>
    <n v="30"/>
    <n v="2.5"/>
    <n v="39"/>
    <x v="0"/>
    <n v="1"/>
    <n v="30"/>
    <n v="0"/>
    <n v="2977"/>
    <n v="652.70725000000004"/>
    <n v="0"/>
    <n v="0"/>
    <n v="0"/>
    <n v="0"/>
    <n v="0"/>
    <n v="0"/>
    <n v="0"/>
    <n v="0"/>
    <n v="0"/>
    <n v="0"/>
    <n v="171.75"/>
    <n v="136.44583333333335"/>
    <n v="26.5"/>
    <n v="0"/>
    <n v="0"/>
    <n v="0"/>
    <n v="0"/>
    <n v="74.955131875000006"/>
    <n v="0"/>
    <n v="0"/>
  </r>
  <r>
    <d v="2020-06-01T00:00:00"/>
    <x v="2"/>
    <s v="P"/>
    <s v="Active"/>
    <n v="457"/>
    <x v="456"/>
    <s v="N"/>
    <x v="52"/>
    <n v="1007"/>
    <x v="1"/>
    <s v="Niederl. 1"/>
    <n v="1"/>
    <s v="Department"/>
    <s v="Supervisor"/>
    <s v="Non-Mgm."/>
    <s v="tech"/>
    <s v="M"/>
    <d v="2017-09-01T00:00:00"/>
    <d v="2021-02-28T00:00:00"/>
    <s v=""/>
    <n v="3"/>
    <d v="2001-06-19T00:00:00"/>
    <n v="18"/>
    <s v="J"/>
    <n v="30"/>
    <n v="2.5"/>
    <n v="39"/>
    <x v="0"/>
    <n v="1"/>
    <n v="30"/>
    <n v="0"/>
    <n v="2978"/>
    <n v="652.92650000000003"/>
    <n v="0"/>
    <n v="0"/>
    <n v="0"/>
    <n v="0"/>
    <n v="0"/>
    <n v="0"/>
    <n v="0"/>
    <n v="0"/>
    <n v="0"/>
    <n v="0"/>
    <n v="171.80769230769232"/>
    <n v="136.49166666666667"/>
    <n v="26.5"/>
    <n v="0"/>
    <n v="0"/>
    <n v="0"/>
    <n v="0"/>
    <n v="74.978316442307701"/>
    <n v="0"/>
    <n v="0"/>
  </r>
  <r>
    <d v="2020-06-01T00:00:00"/>
    <x v="2"/>
    <s v="P"/>
    <s v="Active"/>
    <n v="458"/>
    <x v="457"/>
    <s v="N"/>
    <x v="53"/>
    <n v="1012"/>
    <x v="1"/>
    <s v="Niederl. 1"/>
    <n v="1"/>
    <s v="Department"/>
    <s v="Supervisor"/>
    <s v="Non-Mgm."/>
    <s v="kfm"/>
    <s v="M"/>
    <d v="2017-09-01T00:00:00"/>
    <d v="2020-08-31T00:00:00"/>
    <s v=""/>
    <n v="2"/>
    <d v="2001-08-18T00:00:00"/>
    <n v="18"/>
    <s v="J"/>
    <n v="30"/>
    <n v="2.5"/>
    <n v="39"/>
    <x v="0"/>
    <n v="1"/>
    <n v="30"/>
    <n v="0"/>
    <n v="2979"/>
    <n v="653.14575000000002"/>
    <n v="0"/>
    <n v="0"/>
    <n v="0"/>
    <n v="0"/>
    <n v="0"/>
    <n v="0"/>
    <n v="0"/>
    <n v="0"/>
    <n v="0"/>
    <n v="0"/>
    <n v="171.86538461538458"/>
    <n v="136.53750000000002"/>
    <n v="26.5"/>
    <n v="0"/>
    <n v="0"/>
    <n v="0"/>
    <n v="0"/>
    <n v="75.001501009615382"/>
    <n v="0"/>
    <n v="0"/>
  </r>
  <r>
    <d v="2020-06-01T00:00:00"/>
    <x v="2"/>
    <s v="P"/>
    <s v="Active"/>
    <n v="459"/>
    <x v="458"/>
    <s v="N"/>
    <x v="52"/>
    <n v="1007"/>
    <x v="1"/>
    <s v="Niederl. 1"/>
    <n v="1"/>
    <s v="Department"/>
    <s v="Supervisor"/>
    <s v="Non-Mgm."/>
    <s v="tech"/>
    <s v="M"/>
    <d v="2017-09-01T00:00:00"/>
    <d v="2021-02-28T00:00:00"/>
    <s v=""/>
    <n v="3"/>
    <d v="2000-11-04T00:00:00"/>
    <n v="19"/>
    <s v="J"/>
    <n v="30"/>
    <n v="2.5"/>
    <n v="39"/>
    <x v="0"/>
    <n v="1"/>
    <n v="30"/>
    <n v="0"/>
    <n v="2980"/>
    <n v="653.36500000000001"/>
    <n v="0"/>
    <n v="0"/>
    <n v="0"/>
    <n v="0"/>
    <n v="0"/>
    <n v="0"/>
    <n v="0"/>
    <n v="0"/>
    <n v="0"/>
    <n v="0"/>
    <n v="171.92307692307691"/>
    <n v="136.58333333333334"/>
    <n v="26.5"/>
    <n v="0"/>
    <n v="0"/>
    <n v="0"/>
    <n v="0"/>
    <n v="75.02468557692309"/>
    <n v="0"/>
    <n v="0"/>
  </r>
  <r>
    <d v="2020-06-01T00:00:00"/>
    <x v="2"/>
    <s v="P"/>
    <s v="Active"/>
    <n v="460"/>
    <x v="459"/>
    <s v="N"/>
    <x v="52"/>
    <n v="1007"/>
    <x v="1"/>
    <s v="Niederl. 1"/>
    <n v="1"/>
    <s v="Department"/>
    <s v="Supervisor"/>
    <s v="Non-Mgm."/>
    <s v="tech"/>
    <s v="M"/>
    <d v="2017-09-01T00:00:00"/>
    <d v="2021-02-28T00:00:00"/>
    <s v=""/>
    <n v="3"/>
    <d v="2001-07-28T00:00:00"/>
    <n v="18"/>
    <s v="J"/>
    <n v="30"/>
    <n v="2.5"/>
    <n v="39"/>
    <x v="0"/>
    <n v="1"/>
    <n v="30"/>
    <n v="0"/>
    <n v="2981"/>
    <n v="653.58425000000011"/>
    <n v="0"/>
    <n v="0"/>
    <n v="0"/>
    <n v="0"/>
    <n v="0"/>
    <n v="0"/>
    <n v="0"/>
    <n v="0"/>
    <n v="0"/>
    <n v="0"/>
    <n v="171.98076923076923"/>
    <n v="136.62916666666666"/>
    <n v="26.5"/>
    <n v="0"/>
    <n v="0"/>
    <n v="0"/>
    <n v="0"/>
    <n v="75.047870144230771"/>
    <n v="0"/>
    <n v="0"/>
  </r>
  <r>
    <d v="2020-06-01T00:00:00"/>
    <x v="2"/>
    <s v="P"/>
    <s v="Active"/>
    <n v="461"/>
    <x v="460"/>
    <s v="N"/>
    <x v="51"/>
    <n v="1092"/>
    <x v="3"/>
    <s v="Niederl. 8"/>
    <n v="1"/>
    <s v="Department"/>
    <s v="Supervisor"/>
    <s v="Non-Mgm."/>
    <s v="kfm"/>
    <s v="M"/>
    <d v="2017-09-01T00:00:00"/>
    <d v="2020-08-31T00:00:00"/>
    <s v=""/>
    <n v="2"/>
    <d v="1999-02-06T00:00:00"/>
    <n v="20"/>
    <s v="J"/>
    <n v="30"/>
    <n v="2.5"/>
    <n v="39"/>
    <x v="0"/>
    <n v="1"/>
    <n v="30"/>
    <n v="0"/>
    <n v="2982"/>
    <n v="653.80349999999999"/>
    <n v="0"/>
    <n v="0"/>
    <n v="0"/>
    <n v="0"/>
    <n v="0"/>
    <n v="0"/>
    <n v="0"/>
    <n v="0"/>
    <n v="0"/>
    <n v="0"/>
    <n v="172.03846153846152"/>
    <n v="136.67500000000001"/>
    <n v="26.5"/>
    <n v="0"/>
    <n v="0"/>
    <n v="0"/>
    <n v="0"/>
    <n v="75.071054711538451"/>
    <n v="0"/>
    <n v="0"/>
  </r>
  <r>
    <d v="2020-06-01T00:00:00"/>
    <x v="2"/>
    <s v="P"/>
    <s v="Active"/>
    <n v="462"/>
    <x v="461"/>
    <s v="N"/>
    <x v="51"/>
    <n v="1092"/>
    <x v="3"/>
    <s v="Niederl. 8"/>
    <n v="1"/>
    <s v="Department"/>
    <s v="Supervisor"/>
    <s v="Non-Mgm."/>
    <s v="tech"/>
    <s v="M"/>
    <d v="2017-09-01T00:00:00"/>
    <d v="2021-02-28T00:00:00"/>
    <s v=""/>
    <n v="3"/>
    <d v="1997-12-09T00:00:00"/>
    <n v="22"/>
    <s v="J"/>
    <n v="30"/>
    <n v="2.5"/>
    <n v="39"/>
    <x v="0"/>
    <n v="1"/>
    <n v="30"/>
    <n v="0"/>
    <n v="2983"/>
    <n v="654.02275000000009"/>
    <n v="0"/>
    <n v="0"/>
    <n v="0"/>
    <n v="0"/>
    <n v="0"/>
    <n v="0"/>
    <n v="0"/>
    <n v="0"/>
    <n v="0"/>
    <n v="0"/>
    <n v="172.09615384615384"/>
    <n v="136.72083333333336"/>
    <n v="26.5"/>
    <n v="0"/>
    <n v="0"/>
    <n v="0"/>
    <n v="0"/>
    <n v="75.094239278846175"/>
    <n v="0"/>
    <n v="0"/>
  </r>
  <r>
    <d v="2020-06-01T00:00:00"/>
    <x v="2"/>
    <s v="P"/>
    <s v="Active"/>
    <n v="463"/>
    <x v="462"/>
    <s v="N"/>
    <x v="51"/>
    <n v="1092"/>
    <x v="7"/>
    <s v="Niederl. 9"/>
    <n v="1"/>
    <s v="Department"/>
    <s v="Supervisor"/>
    <s v="Non-Mgm."/>
    <s v="kfm"/>
    <s v="W"/>
    <d v="2017-09-01T00:00:00"/>
    <d v="2020-08-31T00:00:00"/>
    <s v=""/>
    <n v="2"/>
    <d v="1996-06-16T00:00:00"/>
    <n v="23"/>
    <s v="J"/>
    <n v="30"/>
    <n v="2.5"/>
    <n v="39"/>
    <x v="0"/>
    <n v="1"/>
    <n v="30"/>
    <n v="0"/>
    <n v="2984"/>
    <n v="654.24199999999996"/>
    <n v="0"/>
    <n v="0"/>
    <n v="0"/>
    <n v="0"/>
    <n v="0"/>
    <n v="0"/>
    <n v="0"/>
    <n v="0"/>
    <n v="0"/>
    <n v="0"/>
    <n v="172.15384615384616"/>
    <n v="136.76666666666668"/>
    <n v="26.5"/>
    <n v="0"/>
    <n v="0"/>
    <n v="0"/>
    <n v="0"/>
    <n v="75.117423846153855"/>
    <n v="0"/>
    <n v="0"/>
  </r>
  <r>
    <d v="2020-06-01T00:00:00"/>
    <x v="2"/>
    <s v="P"/>
    <s v="Active"/>
    <n v="464"/>
    <x v="463"/>
    <s v="N"/>
    <x v="51"/>
    <n v="1092"/>
    <x v="0"/>
    <s v="Niederl. 3"/>
    <n v="1"/>
    <s v="Department"/>
    <s v="Supervisor"/>
    <s v="Non-Mgm."/>
    <s v="kfm"/>
    <s v="M"/>
    <d v="2017-09-01T00:00:00"/>
    <d v="2020-08-31T00:00:00"/>
    <s v=""/>
    <n v="2"/>
    <d v="2000-10-30T00:00:00"/>
    <n v="19"/>
    <s v="J"/>
    <n v="30"/>
    <n v="2.5"/>
    <n v="39"/>
    <x v="0"/>
    <n v="1"/>
    <n v="30"/>
    <n v="0"/>
    <n v="2985"/>
    <n v="654.46125000000006"/>
    <n v="0"/>
    <n v="0"/>
    <n v="0"/>
    <n v="0"/>
    <n v="0"/>
    <n v="0"/>
    <n v="0"/>
    <n v="0"/>
    <n v="0"/>
    <n v="0"/>
    <n v="172.21153846153845"/>
    <n v="136.8125"/>
    <n v="26.5"/>
    <n v="0"/>
    <n v="0"/>
    <n v="0"/>
    <n v="0"/>
    <n v="75.140608413461536"/>
    <n v="0"/>
    <n v="0"/>
  </r>
  <r>
    <d v="2020-06-01T00:00:00"/>
    <x v="2"/>
    <s v="P"/>
    <s v="Active"/>
    <n v="465"/>
    <x v="464"/>
    <s v="N"/>
    <x v="21"/>
    <n v="1086"/>
    <x v="0"/>
    <s v="Niederl. 3"/>
    <n v="1"/>
    <s v="Department"/>
    <s v="Supervisor"/>
    <s v="Non-Mgm."/>
    <s v="ang."/>
    <s v="M"/>
    <d v="2017-09-01T00:00:00"/>
    <m/>
    <s v=""/>
    <n v="2"/>
    <d v="1993-04-28T00:00:00"/>
    <n v="26"/>
    <s v="N"/>
    <n v="30"/>
    <n v="2.5"/>
    <n v="39"/>
    <x v="0"/>
    <n v="1"/>
    <n v="30"/>
    <n v="0"/>
    <n v="2986"/>
    <n v="654.68049999999994"/>
    <n v="0"/>
    <n v="0"/>
    <n v="0"/>
    <n v="0"/>
    <n v="0"/>
    <n v="0"/>
    <n v="0"/>
    <n v="0"/>
    <n v="0"/>
    <n v="0"/>
    <n v="0"/>
    <n v="0"/>
    <n v="26.5"/>
    <n v="0"/>
    <n v="0"/>
    <n v="0"/>
    <n v="0"/>
    <n v="5.9346750000000004"/>
    <n v="0"/>
    <n v="0"/>
  </r>
  <r>
    <d v="2020-06-01T00:00:00"/>
    <x v="2"/>
    <s v="P"/>
    <s v="Active"/>
    <n v="466"/>
    <x v="465"/>
    <s v="N"/>
    <x v="35"/>
    <n v="1078"/>
    <x v="0"/>
    <s v="Niederl. 3"/>
    <n v="1"/>
    <s v="Department"/>
    <s v="Supervisor"/>
    <s v="Non-Mgm."/>
    <s v="ang."/>
    <s v="M"/>
    <d v="2017-09-04T00:00:00"/>
    <m/>
    <s v=""/>
    <n v="2"/>
    <d v="1984-05-16T00:00:00"/>
    <n v="35"/>
    <s v="N"/>
    <n v="30"/>
    <n v="2.5"/>
    <n v="39"/>
    <x v="0"/>
    <n v="1"/>
    <n v="30"/>
    <n v="0"/>
    <n v="2987"/>
    <n v="654.89975000000004"/>
    <n v="0"/>
    <n v="0"/>
    <n v="0"/>
    <n v="0"/>
    <n v="0"/>
    <n v="0"/>
    <n v="0"/>
    <n v="0"/>
    <n v="0"/>
    <n v="0"/>
    <n v="0"/>
    <n v="0"/>
    <n v="26.5"/>
    <n v="0"/>
    <n v="0"/>
    <n v="0"/>
    <n v="0"/>
    <n v="5.9346750000000004"/>
    <n v="0"/>
    <n v="0"/>
  </r>
  <r>
    <d v="2020-06-01T00:00:00"/>
    <x v="2"/>
    <s v="P"/>
    <s v="Active"/>
    <n v="467"/>
    <x v="466"/>
    <s v="N"/>
    <x v="22"/>
    <n v="1060"/>
    <x v="2"/>
    <s v="Niederl. 7"/>
    <n v="1"/>
    <s v="Department"/>
    <s v="Supervisor"/>
    <s v="Non-Mgm."/>
    <s v="ang."/>
    <s v="M"/>
    <d v="2017-09-01T00:00:00"/>
    <m/>
    <s v=""/>
    <n v="2"/>
    <d v="1971-03-04T00:00:00"/>
    <n v="48"/>
    <s v="J"/>
    <n v="30"/>
    <n v="2.5"/>
    <n v="39"/>
    <x v="0"/>
    <n v="1"/>
    <n v="30"/>
    <n v="0"/>
    <n v="2988"/>
    <n v="655.11900000000003"/>
    <n v="0"/>
    <n v="0"/>
    <n v="0"/>
    <n v="0"/>
    <n v="0"/>
    <n v="0"/>
    <n v="0"/>
    <n v="0"/>
    <n v="0"/>
    <n v="0"/>
    <n v="172.38461538461539"/>
    <n v="136.95000000000002"/>
    <n v="26.5"/>
    <n v="0"/>
    <n v="0"/>
    <n v="0"/>
    <n v="0"/>
    <n v="75.21016211538462"/>
    <n v="0"/>
    <n v="0"/>
  </r>
  <r>
    <d v="2020-06-01T00:00:00"/>
    <x v="2"/>
    <s v="P"/>
    <s v="Active"/>
    <n v="468"/>
    <x v="467"/>
    <s v="N"/>
    <x v="22"/>
    <n v="1053"/>
    <x v="3"/>
    <s v="Niederl. 8"/>
    <n v="1"/>
    <s v="Department"/>
    <s v="Supervisor"/>
    <s v="Non-Mgm."/>
    <s v="ang."/>
    <s v="M"/>
    <d v="2017-09-01T00:00:00"/>
    <m/>
    <s v=""/>
    <n v="2"/>
    <d v="1994-01-23T00:00:00"/>
    <n v="25"/>
    <s v="J"/>
    <n v="30"/>
    <n v="2.5"/>
    <n v="39"/>
    <x v="0"/>
    <n v="1"/>
    <n v="30"/>
    <n v="0"/>
    <n v="2989"/>
    <n v="655.33825000000002"/>
    <n v="0"/>
    <n v="0"/>
    <n v="0"/>
    <n v="0"/>
    <n v="0"/>
    <n v="0"/>
    <n v="0"/>
    <n v="0"/>
    <n v="0"/>
    <n v="0"/>
    <n v="172.44230769230771"/>
    <n v="136.99583333333334"/>
    <n v="26.5"/>
    <n v="0"/>
    <n v="0"/>
    <n v="0"/>
    <n v="0"/>
    <n v="75.233346682692314"/>
    <n v="0"/>
    <n v="0"/>
  </r>
  <r>
    <d v="2020-06-01T00:00:00"/>
    <x v="2"/>
    <s v="P"/>
    <s v="Active"/>
    <n v="469"/>
    <x v="468"/>
    <s v="N"/>
    <x v="15"/>
    <n v="1044"/>
    <x v="9"/>
    <s v="Niederl. 4"/>
    <n v="1"/>
    <s v="Department"/>
    <s v="Supervisor"/>
    <s v="Manager"/>
    <s v="ang."/>
    <s v="M"/>
    <d v="2017-09-01T00:00:00"/>
    <m/>
    <s v=""/>
    <n v="2"/>
    <d v="1964-11-15T00:00:00"/>
    <n v="55"/>
    <s v="N"/>
    <n v="30"/>
    <n v="2.5"/>
    <n v="39"/>
    <x v="0"/>
    <n v="1"/>
    <n v="30"/>
    <n v="0"/>
    <n v="2990"/>
    <n v="655.55750000000012"/>
    <n v="0"/>
    <n v="0"/>
    <n v="0"/>
    <n v="0"/>
    <n v="0"/>
    <n v="0"/>
    <n v="0"/>
    <n v="0"/>
    <n v="0"/>
    <n v="0"/>
    <n v="0"/>
    <n v="0"/>
    <n v="26.5"/>
    <n v="0"/>
    <n v="0"/>
    <n v="0"/>
    <n v="0"/>
    <n v="5.9346750000000004"/>
    <n v="113.18680000000001"/>
    <n v="0"/>
  </r>
  <r>
    <d v="2020-06-01T00:00:00"/>
    <x v="2"/>
    <s v="P"/>
    <s v="Active"/>
    <n v="470"/>
    <x v="469"/>
    <s v="N"/>
    <x v="17"/>
    <n v="1088"/>
    <x v="0"/>
    <s v="Niederl. 3"/>
    <n v="1"/>
    <s v="Department"/>
    <s v="Supervisor"/>
    <s v="Non-Mgm."/>
    <s v="ang."/>
    <s v="W"/>
    <d v="2017-09-12T00:00:00"/>
    <m/>
    <s v=""/>
    <n v="2"/>
    <d v="1971-05-12T00:00:00"/>
    <n v="48"/>
    <s v="N"/>
    <n v="12"/>
    <n v="1"/>
    <n v="16"/>
    <x v="0"/>
    <n v="0.41025641025641024"/>
    <n v="30"/>
    <n v="0"/>
    <n v="2991"/>
    <n v="655.77674999999999"/>
    <n v="0"/>
    <n v="0"/>
    <n v="0"/>
    <n v="0"/>
    <n v="0"/>
    <n v="0"/>
    <n v="0"/>
    <n v="0"/>
    <n v="0"/>
    <n v="0"/>
    <n v="0"/>
    <n v="0"/>
    <n v="26.5"/>
    <n v="0"/>
    <n v="0"/>
    <n v="0"/>
    <n v="0"/>
    <n v="5.9346750000000004"/>
    <n v="0"/>
    <n v="0"/>
  </r>
  <r>
    <d v="2020-06-01T00:00:00"/>
    <x v="2"/>
    <s v="P"/>
    <s v="Active"/>
    <n v="471"/>
    <x v="470"/>
    <s v="N"/>
    <x v="36"/>
    <n v="1054"/>
    <x v="8"/>
    <s v="Niederl. 2"/>
    <n v="1"/>
    <s v="Department"/>
    <s v="Supervisor"/>
    <s v="Non-Mgm."/>
    <s v="ang."/>
    <s v="W"/>
    <d v="2017-09-04T00:00:00"/>
    <m/>
    <s v=""/>
    <n v="2"/>
    <d v="1991-06-08T00:00:00"/>
    <n v="28"/>
    <s v="N"/>
    <n v="30"/>
    <n v="2.5"/>
    <n v="39"/>
    <x v="0"/>
    <n v="1"/>
    <n v="30"/>
    <n v="0"/>
    <n v="2992"/>
    <n v="655.99599999999998"/>
    <n v="0"/>
    <n v="0"/>
    <n v="0"/>
    <n v="0"/>
    <n v="0"/>
    <n v="0"/>
    <n v="0"/>
    <n v="0"/>
    <n v="0"/>
    <n v="0"/>
    <n v="0"/>
    <n v="0"/>
    <n v="26.5"/>
    <n v="0"/>
    <n v="0"/>
    <n v="0"/>
    <n v="0"/>
    <n v="5.9346750000000004"/>
    <n v="0"/>
    <n v="0"/>
  </r>
  <r>
    <d v="2020-06-01T00:00:00"/>
    <x v="2"/>
    <s v="P"/>
    <s v="Active"/>
    <n v="472"/>
    <x v="471"/>
    <s v="N"/>
    <x v="23"/>
    <n v="1068"/>
    <x v="0"/>
    <s v="Niederl. 3"/>
    <n v="1"/>
    <s v="Department"/>
    <s v="Supervisor"/>
    <s v="Non-Mgm."/>
    <s v="ang."/>
    <s v="M"/>
    <d v="2017-09-01T00:00:00"/>
    <m/>
    <s v=""/>
    <n v="2"/>
    <d v="1968-08-31T00:00:00"/>
    <n v="51"/>
    <s v="N"/>
    <n v="30"/>
    <n v="2.5"/>
    <n v="39"/>
    <x v="0"/>
    <n v="1"/>
    <n v="30"/>
    <n v="0"/>
    <n v="2993"/>
    <n v="656.21525000000008"/>
    <n v="0"/>
    <n v="0"/>
    <n v="0"/>
    <n v="0"/>
    <n v="0"/>
    <n v="0"/>
    <n v="0"/>
    <n v="0"/>
    <n v="0"/>
    <n v="0"/>
    <n v="0"/>
    <n v="0"/>
    <n v="26.5"/>
    <n v="0"/>
    <n v="0"/>
    <n v="0"/>
    <n v="0"/>
    <n v="5.9346750000000004"/>
    <n v="0"/>
    <n v="0"/>
  </r>
  <r>
    <d v="2020-06-01T00:00:00"/>
    <x v="2"/>
    <s v="P"/>
    <s v="Active"/>
    <n v="473"/>
    <x v="472"/>
    <s v="N"/>
    <x v="28"/>
    <n v="1004"/>
    <x v="1"/>
    <s v="Niederl. 1"/>
    <n v="1"/>
    <s v="Department"/>
    <s v="Supervisor"/>
    <s v="Non-Mgm."/>
    <s v="ang."/>
    <s v="W"/>
    <d v="2017-09-01T00:00:00"/>
    <m/>
    <s v=""/>
    <n v="2"/>
    <d v="1960-07-17T00:00:00"/>
    <n v="59"/>
    <s v="N"/>
    <n v="30"/>
    <n v="2.5"/>
    <n v="25"/>
    <x v="0"/>
    <n v="0.64102564102564108"/>
    <n v="30"/>
    <n v="0"/>
    <n v="2994"/>
    <n v="656.43450000000007"/>
    <n v="0"/>
    <n v="0"/>
    <n v="0"/>
    <n v="0"/>
    <n v="0"/>
    <n v="0"/>
    <n v="0"/>
    <n v="0"/>
    <n v="0"/>
    <n v="0"/>
    <n v="0"/>
    <n v="0"/>
    <n v="26.5"/>
    <n v="0"/>
    <n v="0"/>
    <n v="0"/>
    <n v="0"/>
    <n v="5.9346750000000004"/>
    <n v="0"/>
    <n v="0"/>
  </r>
  <r>
    <d v="2020-06-01T00:00:00"/>
    <x v="2"/>
    <s v="P"/>
    <s v="Active"/>
    <n v="474"/>
    <x v="473"/>
    <s v="N"/>
    <x v="36"/>
    <n v="1054"/>
    <x v="8"/>
    <s v="Niederl. 2"/>
    <n v="1"/>
    <s v="Department"/>
    <s v="Supervisor"/>
    <s v="Non-Mgm."/>
    <s v="ang."/>
    <s v="M"/>
    <d v="2017-09-18T00:00:00"/>
    <m/>
    <s v=""/>
    <n v="2"/>
    <d v="1987-10-12T00:00:00"/>
    <n v="32"/>
    <s v="N"/>
    <n v="30"/>
    <n v="2.5"/>
    <n v="39"/>
    <x v="0"/>
    <n v="1"/>
    <n v="30"/>
    <n v="0"/>
    <n v="2995"/>
    <n v="656.65374999999995"/>
    <n v="0"/>
    <n v="0"/>
    <n v="0"/>
    <n v="0"/>
    <n v="0"/>
    <n v="0"/>
    <n v="0"/>
    <n v="0"/>
    <n v="0"/>
    <n v="0"/>
    <n v="0"/>
    <n v="0"/>
    <n v="26.5"/>
    <n v="0"/>
    <n v="0"/>
    <n v="0"/>
    <n v="0"/>
    <n v="5.9346750000000004"/>
    <n v="0"/>
    <n v="0"/>
  </r>
  <r>
    <d v="2020-06-01T00:00:00"/>
    <x v="2"/>
    <s v="P"/>
    <s v="Active"/>
    <n v="475"/>
    <x v="474"/>
    <s v="N"/>
    <x v="5"/>
    <n v="1093"/>
    <x v="0"/>
    <s v="Niederl. 3"/>
    <n v="1"/>
    <s v="Department"/>
    <s v="Supervisor"/>
    <s v="Non-Mgm."/>
    <s v="ang."/>
    <s v="M"/>
    <d v="2017-09-15T00:00:00"/>
    <m/>
    <s v=""/>
    <n v="2"/>
    <d v="1980-11-06T00:00:00"/>
    <n v="39"/>
    <s v="N"/>
    <n v="30"/>
    <n v="2.5"/>
    <n v="39"/>
    <x v="0"/>
    <n v="1"/>
    <n v="30"/>
    <n v="0"/>
    <n v="2996"/>
    <n v="656.87300000000005"/>
    <n v="0"/>
    <n v="0"/>
    <n v="0"/>
    <n v="0"/>
    <n v="0"/>
    <n v="0"/>
    <n v="0"/>
    <n v="0"/>
    <n v="0"/>
    <n v="0"/>
    <n v="0"/>
    <n v="0"/>
    <n v="26.5"/>
    <n v="0"/>
    <n v="0"/>
    <n v="0"/>
    <n v="0"/>
    <n v="5.9346750000000004"/>
    <n v="0"/>
    <n v="0"/>
  </r>
  <r>
    <d v="2020-06-01T00:00:00"/>
    <x v="2"/>
    <s v="P"/>
    <s v="Active"/>
    <n v="476"/>
    <x v="475"/>
    <s v="N"/>
    <x v="26"/>
    <n v="1091"/>
    <x v="0"/>
    <s v="Niederl. 3"/>
    <n v="1"/>
    <s v="Department"/>
    <s v="Supervisor"/>
    <s v="Manager"/>
    <s v="ang."/>
    <s v="M"/>
    <d v="2017-10-01T00:00:00"/>
    <m/>
    <s v=""/>
    <n v="2"/>
    <d v="1964-04-15T00:00:00"/>
    <n v="55"/>
    <s v="N"/>
    <n v="30"/>
    <n v="2.5"/>
    <n v="39"/>
    <x v="0"/>
    <n v="1"/>
    <n v="30"/>
    <n v="0"/>
    <n v="2997"/>
    <n v="657.09225000000004"/>
    <n v="0"/>
    <n v="0"/>
    <n v="0"/>
    <n v="0"/>
    <n v="0"/>
    <n v="0"/>
    <n v="0"/>
    <n v="0"/>
    <n v="0"/>
    <n v="0"/>
    <n v="0"/>
    <n v="0"/>
    <n v="26.5"/>
    <n v="0"/>
    <n v="0"/>
    <n v="0"/>
    <n v="0"/>
    <n v="5.9346750000000004"/>
    <n v="222.9973"/>
    <n v="0"/>
  </r>
  <r>
    <d v="2020-06-01T00:00:00"/>
    <x v="2"/>
    <s v="P"/>
    <s v="Active"/>
    <n v="477"/>
    <x v="476"/>
    <s v="N"/>
    <x v="31"/>
    <n v="1028"/>
    <x v="6"/>
    <s v="Niederl. 10"/>
    <n v="1"/>
    <s v="Department"/>
    <s v="Supervisor"/>
    <s v="Non-Mgm."/>
    <s v="ang."/>
    <s v="M"/>
    <d v="2017-10-01T00:00:00"/>
    <m/>
    <s v=""/>
    <n v="2"/>
    <d v="1966-11-05T00:00:00"/>
    <n v="53"/>
    <s v="J"/>
    <n v="30"/>
    <n v="2.5"/>
    <n v="39"/>
    <x v="0"/>
    <n v="1"/>
    <n v="30"/>
    <n v="0"/>
    <n v="2998"/>
    <n v="657.31150000000002"/>
    <n v="0"/>
    <n v="0"/>
    <n v="30"/>
    <n v="0"/>
    <n v="320.83"/>
    <n v="0"/>
    <n v="0"/>
    <n v="0"/>
    <n v="0"/>
    <n v="0"/>
    <n v="172.96153846153845"/>
    <n v="137.40833333333336"/>
    <n v="26.5"/>
    <n v="0"/>
    <n v="0"/>
    <n v="0"/>
    <n v="0"/>
    <n v="154.01038628846155"/>
    <n v="78.66"/>
    <n v="0"/>
  </r>
  <r>
    <d v="2020-06-01T00:00:00"/>
    <x v="2"/>
    <s v="P"/>
    <s v="Active"/>
    <n v="478"/>
    <x v="477"/>
    <s v="N"/>
    <x v="2"/>
    <n v="1010"/>
    <x v="1"/>
    <s v="Niederl. 1"/>
    <n v="1"/>
    <s v="Department"/>
    <s v="Supervisor"/>
    <s v="Non-Mgm."/>
    <s v="ang."/>
    <s v="W"/>
    <d v="2017-10-01T00:00:00"/>
    <m/>
    <s v=""/>
    <n v="2"/>
    <d v="1970-03-01T00:00:00"/>
    <n v="49"/>
    <s v="N"/>
    <n v="24"/>
    <n v="2"/>
    <n v="28"/>
    <x v="0"/>
    <n v="0.71794871794871795"/>
    <n v="30"/>
    <n v="0"/>
    <n v="2999"/>
    <n v="657.53075000000013"/>
    <n v="0"/>
    <n v="0"/>
    <n v="0"/>
    <n v="0"/>
    <n v="0"/>
    <n v="0"/>
    <n v="0"/>
    <n v="0"/>
    <n v="0"/>
    <n v="0"/>
    <n v="0"/>
    <n v="0"/>
    <n v="26.5"/>
    <n v="0"/>
    <n v="0"/>
    <n v="0"/>
    <n v="0"/>
    <n v="5.9346750000000004"/>
    <n v="0"/>
    <n v="0"/>
  </r>
  <r>
    <d v="2020-06-01T00:00:00"/>
    <x v="2"/>
    <s v="P"/>
    <s v="Active"/>
    <n v="479"/>
    <x v="478"/>
    <s v="N"/>
    <x v="53"/>
    <n v="1012"/>
    <x v="1"/>
    <s v="Niederl. 1"/>
    <n v="1"/>
    <s v="Department"/>
    <s v="Supervisor"/>
    <s v="Non-Mgm."/>
    <s v="DS"/>
    <s v="M"/>
    <d v="2017-10-01T00:00:00"/>
    <m/>
    <s v=""/>
    <n v="2"/>
    <d v="1995-09-08T00:00:00"/>
    <n v="24"/>
    <s v="N"/>
    <n v="0"/>
    <n v="0"/>
    <n v="39"/>
    <x v="0"/>
    <n v="1"/>
    <n v="30"/>
    <n v="0"/>
    <n v="3000"/>
    <n v="657.75"/>
    <n v="0"/>
    <n v="0"/>
    <n v="0"/>
    <n v="0"/>
    <n v="0"/>
    <n v="0"/>
    <n v="0"/>
    <n v="0"/>
    <n v="0"/>
    <n v="0"/>
    <n v="0"/>
    <n v="0"/>
    <n v="26.5"/>
    <n v="0"/>
    <n v="0"/>
    <n v="0"/>
    <n v="0"/>
    <n v="5.9346750000000004"/>
    <n v="0"/>
    <n v="0"/>
  </r>
  <r>
    <d v="2020-06-01T00:00:00"/>
    <x v="2"/>
    <s v="P"/>
    <s v="Active"/>
    <n v="480"/>
    <x v="479"/>
    <s v="N"/>
    <x v="22"/>
    <n v="1047"/>
    <x v="9"/>
    <s v="Niederl. 4"/>
    <n v="1"/>
    <s v="Department"/>
    <s v="Supervisor"/>
    <s v="Non-Mgm."/>
    <s v="ang."/>
    <s v="M"/>
    <d v="2017-11-01T00:00:00"/>
    <m/>
    <s v=""/>
    <n v="2"/>
    <d v="1990-10-06T00:00:00"/>
    <n v="29"/>
    <s v="J"/>
    <n v="30"/>
    <n v="2.5"/>
    <n v="39"/>
    <x v="0"/>
    <n v="1"/>
    <n v="30"/>
    <n v="0"/>
    <n v="3001"/>
    <n v="657.96924999999999"/>
    <n v="0"/>
    <n v="0"/>
    <n v="0"/>
    <n v="0"/>
    <n v="0"/>
    <n v="0"/>
    <n v="0"/>
    <n v="0"/>
    <n v="0"/>
    <n v="0"/>
    <n v="173.13461538461539"/>
    <n v="137.54583333333335"/>
    <n v="26.5"/>
    <n v="0"/>
    <n v="0"/>
    <n v="0"/>
    <n v="0"/>
    <n v="75.511561490384622"/>
    <n v="0"/>
    <n v="0"/>
  </r>
  <r>
    <d v="2020-06-01T00:00:00"/>
    <x v="2"/>
    <s v="P"/>
    <s v="Active"/>
    <n v="481"/>
    <x v="480"/>
    <s v="N"/>
    <x v="31"/>
    <n v="1046"/>
    <x v="9"/>
    <s v="Niederl. 4"/>
    <n v="1"/>
    <s v="Department"/>
    <s v="Supervisor"/>
    <s v="Non-Mgm."/>
    <s v="ang."/>
    <s v="M"/>
    <d v="2017-11-01T00:00:00"/>
    <m/>
    <s v=""/>
    <n v="2"/>
    <d v="1982-10-18T00:00:00"/>
    <n v="37"/>
    <s v="J"/>
    <n v="30"/>
    <n v="2.5"/>
    <n v="39"/>
    <x v="0"/>
    <n v="1"/>
    <n v="30"/>
    <n v="0"/>
    <n v="3002"/>
    <n v="658.18850000000009"/>
    <n v="0"/>
    <n v="0"/>
    <n v="30"/>
    <n v="0"/>
    <n v="0"/>
    <n v="1082.5"/>
    <n v="0"/>
    <n v="0"/>
    <n v="0"/>
    <n v="0"/>
    <n v="173.19230769230771"/>
    <n v="137.59166666666667"/>
    <n v="26.5"/>
    <n v="0"/>
    <n v="0"/>
    <n v="0"/>
    <n v="0"/>
    <n v="324.67912105769233"/>
    <n v="78.28"/>
    <n v="0"/>
  </r>
  <r>
    <d v="2020-06-01T00:00:00"/>
    <x v="2"/>
    <s v="P"/>
    <s v="Active"/>
    <n v="482"/>
    <x v="481"/>
    <s v="N"/>
    <x v="22"/>
    <n v="1035"/>
    <x v="5"/>
    <s v="Niederl. 5"/>
    <n v="1"/>
    <s v="Department"/>
    <s v="Supervisor"/>
    <s v="Non-Mgm."/>
    <s v="ang."/>
    <s v="M"/>
    <d v="2017-11-01T00:00:00"/>
    <m/>
    <s v=""/>
    <n v="2"/>
    <d v="1979-05-15T00:00:00"/>
    <n v="40"/>
    <s v="J"/>
    <n v="30"/>
    <n v="2.5"/>
    <n v="39"/>
    <x v="0"/>
    <n v="1"/>
    <n v="30"/>
    <n v="0"/>
    <n v="3003"/>
    <n v="658.40775000000008"/>
    <n v="0"/>
    <n v="0"/>
    <n v="0"/>
    <n v="0"/>
    <n v="0"/>
    <n v="0"/>
    <n v="0"/>
    <n v="0"/>
    <n v="0"/>
    <n v="0"/>
    <n v="173.25"/>
    <n v="137.63750000000002"/>
    <n v="26.5"/>
    <n v="0"/>
    <n v="0"/>
    <n v="0"/>
    <n v="0"/>
    <n v="75.557930625000012"/>
    <n v="0"/>
    <n v="0"/>
  </r>
  <r>
    <d v="2020-06-01T00:00:00"/>
    <x v="2"/>
    <s v="P"/>
    <s v="Active"/>
    <n v="483"/>
    <x v="482"/>
    <s v="N"/>
    <x v="18"/>
    <n v="1080"/>
    <x v="0"/>
    <s v="Niederl. 3"/>
    <n v="1"/>
    <s v="Department"/>
    <s v="Supervisor"/>
    <s v="Non-Mgm."/>
    <s v="ang."/>
    <s v="M"/>
    <d v="2017-11-15T00:00:00"/>
    <m/>
    <s v=""/>
    <n v="2"/>
    <d v="1985-06-18T00:00:00"/>
    <n v="34"/>
    <s v="N"/>
    <n v="30"/>
    <n v="2.5"/>
    <n v="39"/>
    <x v="0"/>
    <n v="1"/>
    <n v="30"/>
    <n v="0"/>
    <n v="3004"/>
    <n v="658.62699999999995"/>
    <n v="0"/>
    <n v="0"/>
    <n v="0"/>
    <n v="0"/>
    <n v="0"/>
    <n v="0"/>
    <n v="0"/>
    <n v="0"/>
    <n v="0"/>
    <n v="0"/>
    <n v="0"/>
    <n v="0"/>
    <n v="26.5"/>
    <n v="0"/>
    <n v="0"/>
    <n v="0"/>
    <n v="0"/>
    <n v="5.9346750000000004"/>
    <n v="0"/>
    <n v="0"/>
  </r>
  <r>
    <d v="2020-06-01T00:00:00"/>
    <x v="2"/>
    <s v="P"/>
    <s v="Active"/>
    <n v="484"/>
    <x v="483"/>
    <s v="N"/>
    <x v="40"/>
    <n v="1001"/>
    <x v="1"/>
    <s v="Niederl. 1"/>
    <n v="1"/>
    <s v="Department"/>
    <s v="Supervisor"/>
    <s v="Non-Mgm."/>
    <s v="ang."/>
    <s v="M"/>
    <d v="2017-11-01T00:00:00"/>
    <m/>
    <s v=""/>
    <n v="2"/>
    <d v="1985-03-26T00:00:00"/>
    <n v="34"/>
    <s v="N"/>
    <n v="30"/>
    <n v="2.5"/>
    <n v="39"/>
    <x v="0"/>
    <n v="1"/>
    <n v="30"/>
    <n v="0"/>
    <n v="3005"/>
    <n v="658.84625000000005"/>
    <n v="0"/>
    <n v="0"/>
    <n v="0"/>
    <n v="0"/>
    <n v="0"/>
    <n v="0"/>
    <n v="0"/>
    <n v="0"/>
    <n v="0"/>
    <n v="0"/>
    <n v="0"/>
    <n v="0"/>
    <n v="26.5"/>
    <n v="0"/>
    <n v="0"/>
    <n v="0"/>
    <n v="0"/>
    <n v="5.9346750000000004"/>
    <n v="0"/>
    <n v="0"/>
  </r>
  <r>
    <d v="2020-06-01T00:00:00"/>
    <x v="2"/>
    <s v="P"/>
    <s v="Active"/>
    <n v="485"/>
    <x v="484"/>
    <s v="N"/>
    <x v="27"/>
    <n v="1070"/>
    <x v="0"/>
    <s v="Niederl. 3"/>
    <n v="1"/>
    <s v="Department"/>
    <s v="Supervisor"/>
    <s v="Director"/>
    <s v="ang."/>
    <s v="M"/>
    <d v="2017-12-01T00:00:00"/>
    <m/>
    <s v=""/>
    <n v="2"/>
    <d v="1971-07-22T00:00:00"/>
    <n v="48"/>
    <s v="N"/>
    <n v="30"/>
    <n v="2.5"/>
    <n v="39"/>
    <x v="0"/>
    <n v="1"/>
    <n v="30"/>
    <n v="0"/>
    <n v="3006"/>
    <n v="659.06549999999993"/>
    <n v="0"/>
    <n v="0"/>
    <n v="0"/>
    <n v="0"/>
    <n v="0"/>
    <n v="0"/>
    <n v="0"/>
    <n v="0"/>
    <n v="0"/>
    <n v="0"/>
    <n v="0"/>
    <n v="0"/>
    <n v="26.5"/>
    <n v="0"/>
    <n v="0"/>
    <n v="0"/>
    <n v="0"/>
    <n v="5.9346750000000004"/>
    <n v="201.7724"/>
    <n v="0"/>
  </r>
  <r>
    <d v="2020-06-01T00:00:00"/>
    <x v="2"/>
    <s v="P"/>
    <s v="Active"/>
    <n v="486"/>
    <x v="485"/>
    <s v="N"/>
    <x v="9"/>
    <n v="1087"/>
    <x v="0"/>
    <s v="Niederl. 3"/>
    <n v="1"/>
    <s v="Department"/>
    <s v="Supervisor"/>
    <s v="Non-Mgm."/>
    <s v="ang."/>
    <s v="W"/>
    <d v="2017-12-01T00:00:00"/>
    <m/>
    <s v=""/>
    <n v="2"/>
    <d v="1990-02-08T00:00:00"/>
    <n v="29"/>
    <s v="N"/>
    <n v="30"/>
    <n v="2.5"/>
    <n v="39"/>
    <x v="0"/>
    <n v="1"/>
    <n v="30"/>
    <n v="0"/>
    <n v="3007"/>
    <n v="659.28475000000003"/>
    <n v="0"/>
    <n v="0"/>
    <n v="0"/>
    <n v="0"/>
    <n v="0"/>
    <n v="0"/>
    <n v="0"/>
    <n v="0"/>
    <n v="0"/>
    <n v="0"/>
    <n v="0"/>
    <n v="0"/>
    <n v="26.5"/>
    <n v="0"/>
    <n v="0"/>
    <n v="0"/>
    <n v="0"/>
    <n v="5.9346750000000004"/>
    <n v="0"/>
    <n v="0"/>
  </r>
  <r>
    <d v="2020-06-01T00:00:00"/>
    <x v="2"/>
    <s v="P"/>
    <s v="Active"/>
    <n v="487"/>
    <x v="486"/>
    <s v="N"/>
    <x v="16"/>
    <n v="1067"/>
    <x v="11"/>
    <s v="Niederl. 12"/>
    <n v="1"/>
    <s v="Department"/>
    <s v="Supervisor"/>
    <s v="Non-Mgm."/>
    <s v="ang."/>
    <s v="W"/>
    <d v="2017-11-20T00:00:00"/>
    <m/>
    <s v=""/>
    <n v="2"/>
    <d v="1993-01-13T00:00:00"/>
    <n v="27"/>
    <s v="N"/>
    <n v="30"/>
    <n v="2.5"/>
    <n v="39"/>
    <x v="0"/>
    <n v="1"/>
    <n v="30"/>
    <n v="0"/>
    <n v="3008"/>
    <n v="659.50400000000013"/>
    <n v="0"/>
    <n v="0"/>
    <n v="0"/>
    <n v="0"/>
    <n v="0"/>
    <n v="0"/>
    <n v="0"/>
    <n v="0"/>
    <n v="0"/>
    <n v="0"/>
    <n v="0"/>
    <n v="0"/>
    <n v="26.5"/>
    <n v="0"/>
    <n v="0"/>
    <n v="0"/>
    <n v="0"/>
    <n v="5.9346750000000004"/>
    <n v="0"/>
    <n v="0"/>
  </r>
  <r>
    <d v="2020-06-01T00:00:00"/>
    <x v="2"/>
    <s v="P"/>
    <s v="Active"/>
    <n v="488"/>
    <x v="487"/>
    <s v="N"/>
    <x v="48"/>
    <n v="1073"/>
    <x v="0"/>
    <s v="Niederl. 3"/>
    <n v="1"/>
    <s v="Department"/>
    <s v="Supervisor"/>
    <s v="Non-Mgm."/>
    <s v="ang."/>
    <s v="M"/>
    <d v="2018-01-01T00:00:00"/>
    <m/>
    <s v=""/>
    <n v="2"/>
    <d v="1990-11-12T00:00:00"/>
    <n v="29"/>
    <s v="N"/>
    <n v="30"/>
    <n v="2.5"/>
    <n v="39"/>
    <x v="0"/>
    <n v="1"/>
    <n v="30"/>
    <n v="0"/>
    <n v="3009"/>
    <n v="659.72325000000001"/>
    <n v="0"/>
    <n v="0"/>
    <n v="0"/>
    <n v="0"/>
    <n v="0"/>
    <n v="0"/>
    <n v="0"/>
    <n v="0"/>
    <n v="0"/>
    <n v="0"/>
    <n v="0"/>
    <n v="0"/>
    <n v="26.5"/>
    <n v="0"/>
    <n v="0"/>
    <n v="0"/>
    <n v="0"/>
    <n v="5.9346750000000004"/>
    <n v="0"/>
    <n v="1.9716666666666665"/>
  </r>
  <r>
    <d v="2020-06-01T00:00:00"/>
    <x v="2"/>
    <s v="P"/>
    <s v="Active"/>
    <n v="489"/>
    <x v="488"/>
    <s v="N"/>
    <x v="22"/>
    <n v="1060"/>
    <x v="2"/>
    <s v="Niederl. 7"/>
    <n v="1"/>
    <s v="Department"/>
    <s v="Supervisor"/>
    <s v="Non-Mgm."/>
    <s v="ang."/>
    <s v="M"/>
    <d v="2018-01-01T00:00:00"/>
    <m/>
    <s v=""/>
    <n v="2"/>
    <d v="1989-10-20T00:00:00"/>
    <n v="30"/>
    <s v="J"/>
    <n v="30"/>
    <n v="2.5"/>
    <n v="39"/>
    <x v="0"/>
    <n v="1"/>
    <n v="30"/>
    <n v="0"/>
    <n v="3010"/>
    <n v="659.9425"/>
    <n v="0"/>
    <n v="0"/>
    <n v="0"/>
    <n v="0"/>
    <n v="0"/>
    <n v="0"/>
    <n v="0"/>
    <n v="0"/>
    <n v="0"/>
    <n v="0"/>
    <n v="173.65384615384613"/>
    <n v="137.95833333333334"/>
    <n v="26.5"/>
    <n v="0"/>
    <n v="0"/>
    <n v="0"/>
    <n v="0"/>
    <n v="75.720222596153846"/>
    <n v="0"/>
    <n v="1.9716666666666665"/>
  </r>
  <r>
    <d v="2020-06-01T00:00:00"/>
    <x v="2"/>
    <s v="P"/>
    <s v="Active"/>
    <n v="490"/>
    <x v="489"/>
    <s v="N"/>
    <x v="22"/>
    <n v="1035"/>
    <x v="5"/>
    <s v="Niederl. 5"/>
    <n v="1"/>
    <s v="Department"/>
    <s v="Supervisor"/>
    <s v="Non-Mgm."/>
    <s v="ang."/>
    <s v="M"/>
    <d v="2018-01-01T00:00:00"/>
    <m/>
    <s v=""/>
    <n v="2"/>
    <d v="1993-03-10T00:00:00"/>
    <n v="26"/>
    <s v="J"/>
    <n v="30"/>
    <n v="2.5"/>
    <n v="39"/>
    <x v="0"/>
    <n v="1"/>
    <n v="30"/>
    <n v="0"/>
    <n v="3011"/>
    <n v="660.1617500000001"/>
    <n v="0"/>
    <n v="0"/>
    <n v="0"/>
    <n v="0"/>
    <n v="0"/>
    <n v="0"/>
    <n v="0"/>
    <n v="0"/>
    <n v="0"/>
    <n v="0"/>
    <n v="173.71153846153845"/>
    <n v="138.00416666666666"/>
    <n v="26.5"/>
    <n v="0"/>
    <n v="0"/>
    <n v="0"/>
    <n v="0"/>
    <n v="75.743407163461541"/>
    <n v="0"/>
    <n v="1.9716666666666665"/>
  </r>
  <r>
    <d v="2020-06-01T00:00:00"/>
    <x v="2"/>
    <s v="P"/>
    <s v="Active"/>
    <n v="491"/>
    <x v="490"/>
    <s v="N"/>
    <x v="0"/>
    <n v="1090"/>
    <x v="0"/>
    <s v="Niederl. 3"/>
    <n v="1"/>
    <s v="Department"/>
    <s v="Supervisor"/>
    <s v="Manager"/>
    <s v="ang."/>
    <s v="W"/>
    <d v="2018-01-15T00:00:00"/>
    <m/>
    <s v=""/>
    <n v="2"/>
    <d v="1982-10-27T00:00:00"/>
    <n v="37"/>
    <s v="N"/>
    <n v="30"/>
    <n v="2.5"/>
    <n v="39"/>
    <x v="0"/>
    <n v="1"/>
    <n v="30"/>
    <n v="0"/>
    <n v="3012"/>
    <n v="660.38100000000009"/>
    <n v="0"/>
    <n v="0"/>
    <n v="0"/>
    <n v="0"/>
    <n v="0"/>
    <n v="0"/>
    <n v="0"/>
    <n v="0"/>
    <n v="0"/>
    <n v="0"/>
    <n v="0"/>
    <n v="0"/>
    <n v="26.5"/>
    <n v="0"/>
    <n v="0"/>
    <n v="0"/>
    <n v="0"/>
    <n v="5.9346750000000004"/>
    <n v="0"/>
    <n v="1.9716666666666665"/>
  </r>
  <r>
    <d v="2020-06-01T00:00:00"/>
    <x v="2"/>
    <s v="P"/>
    <s v="Active"/>
    <n v="492"/>
    <x v="491"/>
    <s v="N"/>
    <x v="22"/>
    <n v="1047"/>
    <x v="9"/>
    <s v="Niederl. 4"/>
    <n v="1"/>
    <s v="Department"/>
    <s v="Supervisor"/>
    <s v="Non-Mgm."/>
    <s v="ang."/>
    <s v="M"/>
    <d v="2018-01-01T00:00:00"/>
    <m/>
    <s v=""/>
    <n v="2"/>
    <d v="1980-11-21T00:00:00"/>
    <n v="39"/>
    <s v="J"/>
    <n v="30"/>
    <n v="2.5"/>
    <n v="39"/>
    <x v="0"/>
    <n v="1"/>
    <n v="30"/>
    <n v="0"/>
    <n v="3013"/>
    <n v="660.60024999999996"/>
    <n v="0"/>
    <n v="0"/>
    <n v="0"/>
    <n v="0"/>
    <n v="0"/>
    <n v="0"/>
    <n v="0"/>
    <n v="0"/>
    <n v="0"/>
    <n v="0"/>
    <n v="173.82692307692307"/>
    <n v="138.09583333333336"/>
    <n v="26.5"/>
    <n v="0"/>
    <n v="0"/>
    <n v="0"/>
    <n v="0"/>
    <n v="75.78977629807693"/>
    <n v="0"/>
    <n v="1.9716666666666665"/>
  </r>
  <r>
    <d v="2020-06-01T00:00:00"/>
    <x v="2"/>
    <s v="P"/>
    <s v="Active"/>
    <n v="493"/>
    <x v="492"/>
    <s v="N"/>
    <x v="22"/>
    <n v="1053"/>
    <x v="3"/>
    <s v="Niederl. 8"/>
    <n v="1"/>
    <s v="Department"/>
    <s v="Supervisor"/>
    <s v="Non-Mgm."/>
    <s v="ang."/>
    <s v="M"/>
    <d v="2018-01-01T00:00:00"/>
    <m/>
    <s v=""/>
    <n v="2"/>
    <d v="1974-10-09T00:00:00"/>
    <n v="45"/>
    <s v="J"/>
    <n v="30"/>
    <n v="2.5"/>
    <n v="39"/>
    <x v="0"/>
    <n v="1"/>
    <n v="30"/>
    <n v="0"/>
    <n v="3014"/>
    <n v="660.81950000000006"/>
    <n v="0"/>
    <n v="0"/>
    <n v="0"/>
    <n v="0"/>
    <n v="0"/>
    <n v="0"/>
    <n v="0"/>
    <n v="0"/>
    <n v="0"/>
    <n v="0"/>
    <n v="173.88461538461539"/>
    <n v="138.14166666666668"/>
    <n v="26.5"/>
    <n v="0"/>
    <n v="0"/>
    <n v="0"/>
    <n v="0"/>
    <n v="75.812960865384625"/>
    <n v="0"/>
    <n v="1.9716666666666665"/>
  </r>
  <r>
    <d v="2020-06-01T00:00:00"/>
    <x v="2"/>
    <s v="P"/>
    <s v="Active"/>
    <n v="494"/>
    <x v="493"/>
    <s v="N"/>
    <x v="22"/>
    <n v="1023"/>
    <x v="7"/>
    <s v="Niederl. 9"/>
    <n v="1"/>
    <s v="Department"/>
    <s v="Supervisor"/>
    <s v="Non-Mgm."/>
    <s v="ang."/>
    <s v="M"/>
    <d v="2018-01-01T00:00:00"/>
    <m/>
    <s v=""/>
    <n v="2"/>
    <d v="1980-09-11T00:00:00"/>
    <n v="39"/>
    <s v="J"/>
    <n v="30"/>
    <n v="2.5"/>
    <n v="39"/>
    <x v="0"/>
    <n v="1"/>
    <n v="30"/>
    <n v="0"/>
    <n v="3015"/>
    <n v="661.03874999999994"/>
    <n v="0"/>
    <n v="0"/>
    <n v="0"/>
    <n v="0"/>
    <n v="0"/>
    <n v="0"/>
    <n v="0"/>
    <n v="0"/>
    <n v="0"/>
    <n v="0"/>
    <n v="173.94230769230771"/>
    <n v="138.1875"/>
    <n v="26.5"/>
    <n v="0"/>
    <n v="0"/>
    <n v="0"/>
    <n v="0"/>
    <n v="75.836145432692319"/>
    <n v="0"/>
    <n v="1.9716666666666665"/>
  </r>
  <r>
    <d v="2020-06-01T00:00:00"/>
    <x v="2"/>
    <s v="P"/>
    <s v="Active"/>
    <n v="495"/>
    <x v="494"/>
    <s v="N"/>
    <x v="0"/>
    <n v="1090"/>
    <x v="0"/>
    <s v="Niederl. 3"/>
    <n v="1"/>
    <s v="Department"/>
    <s v="Supervisor"/>
    <s v="Non-Mgm."/>
    <s v="ang."/>
    <s v="W"/>
    <d v="2018-01-22T00:00:00"/>
    <m/>
    <s v=""/>
    <n v="1"/>
    <d v="1992-11-28T00:00:00"/>
    <n v="27"/>
    <s v="N"/>
    <n v="30"/>
    <n v="2.5"/>
    <n v="39"/>
    <x v="0"/>
    <n v="1"/>
    <n v="30"/>
    <n v="0"/>
    <n v="3016"/>
    <n v="661.25800000000004"/>
    <n v="0"/>
    <n v="0"/>
    <n v="0"/>
    <n v="0"/>
    <n v="0"/>
    <n v="0"/>
    <n v="0"/>
    <n v="0"/>
    <n v="0"/>
    <n v="0"/>
    <n v="0"/>
    <n v="0"/>
    <n v="26.5"/>
    <n v="0"/>
    <n v="0"/>
    <n v="0"/>
    <n v="0"/>
    <n v="5.9346750000000004"/>
    <n v="0"/>
    <n v="1.9716666666666665"/>
  </r>
  <r>
    <d v="2020-06-01T00:00:00"/>
    <x v="2"/>
    <s v="P"/>
    <s v="Active"/>
    <n v="496"/>
    <x v="495"/>
    <s v="N"/>
    <x v="22"/>
    <n v="1029"/>
    <x v="6"/>
    <s v="Niederl. 10"/>
    <n v="1"/>
    <s v="Department"/>
    <s v="Supervisor"/>
    <s v="Non-Mgm."/>
    <s v="ang."/>
    <s v="M"/>
    <d v="2018-02-01T00:00:00"/>
    <m/>
    <s v=""/>
    <n v="1"/>
    <d v="1970-03-19T00:00:00"/>
    <n v="49"/>
    <s v="J"/>
    <n v="30"/>
    <n v="2.5"/>
    <n v="39"/>
    <x v="0"/>
    <n v="1"/>
    <n v="30"/>
    <n v="0"/>
    <n v="3017"/>
    <n v="661.47725000000014"/>
    <n v="0"/>
    <n v="0"/>
    <n v="0"/>
    <n v="0"/>
    <n v="0"/>
    <n v="0"/>
    <n v="0"/>
    <n v="0"/>
    <n v="0"/>
    <n v="0"/>
    <n v="174.05769230769232"/>
    <n v="138.27916666666667"/>
    <n v="26.5"/>
    <n v="0"/>
    <n v="0"/>
    <n v="0"/>
    <n v="0"/>
    <n v="75.882514567307695"/>
    <n v="0"/>
    <n v="1.9716666666666665"/>
  </r>
  <r>
    <d v="2020-06-01T00:00:00"/>
    <x v="2"/>
    <s v="P"/>
    <s v="Active"/>
    <n v="497"/>
    <x v="496"/>
    <s v="N"/>
    <x v="22"/>
    <n v="1053"/>
    <x v="3"/>
    <s v="Niederl. 8"/>
    <n v="1"/>
    <s v="Department"/>
    <s v="Supervisor"/>
    <s v="Non-Mgm."/>
    <s v="ang."/>
    <s v="M"/>
    <d v="2018-02-01T00:00:00"/>
    <m/>
    <s v=""/>
    <n v="1"/>
    <d v="1989-06-30T00:00:00"/>
    <n v="30"/>
    <s v="J"/>
    <n v="30"/>
    <n v="2.5"/>
    <n v="39"/>
    <x v="0"/>
    <n v="1"/>
    <n v="30"/>
    <n v="0"/>
    <n v="3018"/>
    <n v="661.69650000000001"/>
    <n v="0"/>
    <n v="0"/>
    <n v="0"/>
    <n v="0"/>
    <n v="0"/>
    <n v="0"/>
    <n v="0"/>
    <n v="0"/>
    <n v="0"/>
    <n v="0"/>
    <n v="174.11538461538461"/>
    <n v="138.32500000000002"/>
    <n v="26.5"/>
    <n v="0"/>
    <n v="0"/>
    <n v="0"/>
    <n v="0"/>
    <n v="75.905699134615389"/>
    <n v="0"/>
    <n v="1.9716666666666665"/>
  </r>
  <r>
    <d v="2020-06-01T00:00:00"/>
    <x v="2"/>
    <s v="P"/>
    <s v="Active"/>
    <n v="498"/>
    <x v="497"/>
    <s v="N"/>
    <x v="11"/>
    <n v="1082"/>
    <x v="0"/>
    <s v="Niederl. 3"/>
    <n v="1"/>
    <s v="Department"/>
    <s v="Supervisor"/>
    <s v="Non-Mgm."/>
    <s v="ang."/>
    <s v="M"/>
    <d v="2018-02-01T00:00:00"/>
    <m/>
    <s v=""/>
    <n v="1"/>
    <d v="1989-02-17T00:00:00"/>
    <n v="30"/>
    <s v="N"/>
    <n v="30"/>
    <n v="2.5"/>
    <n v="39"/>
    <x v="0"/>
    <n v="1"/>
    <n v="30"/>
    <n v="0"/>
    <n v="3019"/>
    <n v="661.91575"/>
    <n v="0"/>
    <n v="0"/>
    <n v="0"/>
    <n v="0"/>
    <n v="0"/>
    <n v="0"/>
    <n v="0"/>
    <n v="0"/>
    <n v="0"/>
    <n v="0"/>
    <n v="0"/>
    <n v="0"/>
    <n v="26.5"/>
    <n v="0"/>
    <n v="0"/>
    <n v="0"/>
    <n v="0"/>
    <n v="5.9346750000000004"/>
    <n v="0"/>
    <n v="1.9716666666666665"/>
  </r>
  <r>
    <d v="2020-06-01T00:00:00"/>
    <x v="2"/>
    <s v="P"/>
    <s v="Active"/>
    <n v="499"/>
    <x v="498"/>
    <s v="N"/>
    <x v="4"/>
    <n v="1013"/>
    <x v="1"/>
    <s v="Niederl. 1"/>
    <n v="1"/>
    <s v="Department"/>
    <s v="Supervisor"/>
    <s v="Non-Mgm."/>
    <s v="ang."/>
    <s v="W"/>
    <d v="2018-02-01T00:00:00"/>
    <m/>
    <s v=""/>
    <n v="1"/>
    <d v="1993-07-29T00:00:00"/>
    <n v="26"/>
    <s v="N"/>
    <n v="30"/>
    <n v="2.5"/>
    <n v="39"/>
    <x v="0"/>
    <n v="1"/>
    <n v="30"/>
    <n v="0"/>
    <n v="3020"/>
    <n v="662.13499999999999"/>
    <n v="0"/>
    <n v="0"/>
    <n v="0"/>
    <n v="0"/>
    <n v="0"/>
    <n v="0"/>
    <n v="0"/>
    <n v="0"/>
    <n v="0"/>
    <n v="0"/>
    <n v="0"/>
    <n v="0"/>
    <n v="26.5"/>
    <n v="0"/>
    <n v="0"/>
    <n v="0"/>
    <n v="0"/>
    <n v="5.9346750000000004"/>
    <n v="0"/>
    <n v="1.9716666666666665"/>
  </r>
  <r>
    <d v="2020-06-01T00:00:00"/>
    <x v="2"/>
    <s v="P"/>
    <s v="Active"/>
    <n v="500"/>
    <x v="499"/>
    <s v="N"/>
    <x v="31"/>
    <n v="1022"/>
    <x v="7"/>
    <s v="Niederl. 9"/>
    <n v="1"/>
    <s v="Department"/>
    <s v="Supervisor"/>
    <s v="Non-Mgm."/>
    <s v="ang."/>
    <s v="M"/>
    <d v="2018-02-01T00:00:00"/>
    <m/>
    <s v=""/>
    <n v="1"/>
    <d v="1969-02-03T00:00:00"/>
    <n v="50"/>
    <s v="J"/>
    <n v="30"/>
    <n v="2.5"/>
    <n v="39"/>
    <x v="0"/>
    <n v="1"/>
    <n v="30"/>
    <n v="0"/>
    <n v="3021"/>
    <n v="662.35425000000009"/>
    <n v="0"/>
    <n v="0"/>
    <n v="30"/>
    <n v="0"/>
    <n v="99.31"/>
    <n v="2970"/>
    <n v="0"/>
    <n v="0"/>
    <n v="0"/>
    <n v="0"/>
    <n v="174.28846153846152"/>
    <n v="138.46250000000001"/>
    <n v="26.5"/>
    <n v="0"/>
    <n v="0"/>
    <n v="0"/>
    <n v="0"/>
    <n v="770.06572733653843"/>
    <n v="109.44"/>
    <n v="1.9716666666666665"/>
  </r>
  <r>
    <d v="2020-06-01T00:00:00"/>
    <x v="2"/>
    <s v="P"/>
    <s v="Active"/>
    <n v="501"/>
    <x v="500"/>
    <s v="N"/>
    <x v="44"/>
    <n v="1084"/>
    <x v="0"/>
    <s v="Niederl. 3"/>
    <n v="1"/>
    <s v="Department"/>
    <s v="Supervisor"/>
    <s v="Non-Mgm."/>
    <s v="ang."/>
    <s v="M"/>
    <d v="2018-02-01T00:00:00"/>
    <m/>
    <s v=""/>
    <n v="1"/>
    <d v="1987-01-22T00:00:00"/>
    <n v="32"/>
    <s v="N"/>
    <n v="30"/>
    <n v="2.5"/>
    <n v="39"/>
    <x v="0"/>
    <n v="1"/>
    <n v="30"/>
    <n v="0"/>
    <n v="3022"/>
    <n v="662.57349999999997"/>
    <n v="0"/>
    <n v="0"/>
    <n v="0"/>
    <n v="0"/>
    <n v="0"/>
    <n v="0"/>
    <n v="0"/>
    <n v="0"/>
    <n v="0"/>
    <n v="0"/>
    <n v="0"/>
    <n v="0"/>
    <n v="26.5"/>
    <n v="0"/>
    <n v="0"/>
    <n v="0"/>
    <n v="0"/>
    <n v="5.9346750000000004"/>
    <n v="0"/>
    <n v="1.9716666666666665"/>
  </r>
  <r>
    <d v="2020-06-01T00:00:00"/>
    <x v="2"/>
    <s v="P"/>
    <s v="Active"/>
    <n v="502"/>
    <x v="501"/>
    <s v="N"/>
    <x v="22"/>
    <n v="1060"/>
    <x v="2"/>
    <s v="Niederl. 7"/>
    <n v="1"/>
    <s v="Department"/>
    <s v="Supervisor"/>
    <s v="Non-Mgm."/>
    <s v="ang."/>
    <s v="M"/>
    <d v="2018-02-01T00:00:00"/>
    <m/>
    <s v=""/>
    <n v="1"/>
    <d v="1987-09-29T00:00:00"/>
    <n v="32"/>
    <s v="J"/>
    <n v="30"/>
    <n v="2.5"/>
    <n v="39"/>
    <x v="0"/>
    <n v="1"/>
    <n v="30"/>
    <n v="0"/>
    <n v="3023"/>
    <n v="662.79275000000007"/>
    <n v="0"/>
    <n v="0"/>
    <n v="0"/>
    <n v="0"/>
    <n v="0"/>
    <n v="0"/>
    <n v="0"/>
    <n v="0"/>
    <n v="0"/>
    <n v="0"/>
    <n v="174.40384615384613"/>
    <n v="138.55416666666667"/>
    <n v="26.5"/>
    <n v="0"/>
    <n v="0"/>
    <n v="0"/>
    <n v="0"/>
    <n v="76.021621971153849"/>
    <n v="0"/>
    <n v="1.9716666666666665"/>
  </r>
  <r>
    <d v="2020-06-01T00:00:00"/>
    <x v="2"/>
    <s v="P"/>
    <s v="Active"/>
    <n v="503"/>
    <x v="502"/>
    <s v="N"/>
    <x v="22"/>
    <n v="1060"/>
    <x v="2"/>
    <s v="Niederl. 7"/>
    <n v="1"/>
    <s v="Department"/>
    <s v="Supervisor"/>
    <s v="Non-Mgm."/>
    <s v="ang."/>
    <s v="M"/>
    <d v="2018-02-01T00:00:00"/>
    <m/>
    <s v=""/>
    <n v="1"/>
    <d v="1986-02-14T00:00:00"/>
    <n v="33"/>
    <s v="J"/>
    <n v="30"/>
    <n v="2.5"/>
    <n v="39"/>
    <x v="0"/>
    <n v="1"/>
    <n v="30"/>
    <n v="0"/>
    <n v="3024"/>
    <n v="663.01199999999994"/>
    <n v="0"/>
    <n v="0"/>
    <n v="0"/>
    <n v="0"/>
    <n v="0"/>
    <n v="0"/>
    <n v="0"/>
    <n v="0"/>
    <n v="0"/>
    <n v="0"/>
    <n v="174.46153846153845"/>
    <n v="138.60000000000002"/>
    <n v="26.5"/>
    <n v="0"/>
    <n v="0"/>
    <n v="0"/>
    <n v="0"/>
    <n v="76.044806538461543"/>
    <n v="0"/>
    <n v="1.9716666666666665"/>
  </r>
  <r>
    <d v="2020-06-01T00:00:00"/>
    <x v="2"/>
    <s v="P"/>
    <s v="Active"/>
    <n v="504"/>
    <x v="503"/>
    <s v="N"/>
    <x v="30"/>
    <n v="1071"/>
    <x v="0"/>
    <s v="Niederl. 3"/>
    <n v="1"/>
    <s v="Department"/>
    <s v="Supervisor"/>
    <s v="Non-Mgm."/>
    <s v="ang."/>
    <s v="M"/>
    <d v="2018-02-19T00:00:00"/>
    <m/>
    <s v=""/>
    <n v="1"/>
    <d v="1960-01-09T00:00:00"/>
    <n v="60"/>
    <s v="N"/>
    <n v="30"/>
    <n v="2.5"/>
    <n v="39"/>
    <x v="0"/>
    <n v="1"/>
    <n v="30"/>
    <n v="0"/>
    <n v="3025"/>
    <n v="663.23125000000005"/>
    <n v="0"/>
    <n v="0"/>
    <n v="0"/>
    <n v="0"/>
    <n v="0"/>
    <n v="0"/>
    <n v="0"/>
    <n v="0"/>
    <n v="0"/>
    <n v="0"/>
    <n v="0"/>
    <n v="0"/>
    <n v="26.5"/>
    <n v="0"/>
    <n v="0"/>
    <n v="0"/>
    <n v="0"/>
    <n v="5.9346750000000004"/>
    <n v="0"/>
    <n v="1.9716666666666665"/>
  </r>
  <r>
    <d v="2020-06-01T00:00:00"/>
    <x v="2"/>
    <s v="P"/>
    <s v="Active"/>
    <n v="505"/>
    <x v="504"/>
    <s v="N"/>
    <x v="36"/>
    <n v="1054"/>
    <x v="8"/>
    <s v="Niederl. 2"/>
    <n v="1"/>
    <s v="Department"/>
    <s v="Supervisor"/>
    <s v="Non-Mgm."/>
    <s v="ang."/>
    <s v="M"/>
    <d v="2018-02-12T00:00:00"/>
    <m/>
    <s v=""/>
    <n v="1"/>
    <d v="1986-02-27T00:00:00"/>
    <n v="33"/>
    <s v="N"/>
    <n v="30"/>
    <n v="2.5"/>
    <n v="39"/>
    <x v="0"/>
    <n v="1"/>
    <n v="30"/>
    <n v="0"/>
    <n v="3026"/>
    <n v="663.45050000000003"/>
    <n v="0"/>
    <n v="0"/>
    <n v="0"/>
    <n v="0"/>
    <n v="0"/>
    <n v="0"/>
    <n v="0"/>
    <n v="0"/>
    <n v="0"/>
    <n v="0"/>
    <n v="0"/>
    <n v="0"/>
    <n v="26.5"/>
    <n v="0"/>
    <n v="0"/>
    <n v="0"/>
    <n v="0"/>
    <n v="5.9346750000000004"/>
    <n v="0"/>
    <n v="1.9716666666666665"/>
  </r>
  <r>
    <d v="2020-06-01T00:00:00"/>
    <x v="2"/>
    <s v="P"/>
    <s v="Active"/>
    <n v="506"/>
    <x v="505"/>
    <s v="N"/>
    <x v="31"/>
    <n v="1034"/>
    <x v="5"/>
    <s v="Niederl. 5"/>
    <n v="1"/>
    <s v="Department"/>
    <s v="Supervisor"/>
    <s v="Non-Mgm."/>
    <s v="ang."/>
    <s v="M"/>
    <d v="2018-02-01T00:00:00"/>
    <m/>
    <s v=""/>
    <n v="1"/>
    <d v="1980-02-25T00:00:00"/>
    <n v="39"/>
    <s v="J"/>
    <n v="30"/>
    <n v="2.5"/>
    <n v="39"/>
    <x v="0"/>
    <n v="1"/>
    <n v="30"/>
    <n v="0"/>
    <n v="3027"/>
    <n v="663.66975000000002"/>
    <n v="0"/>
    <n v="0"/>
    <n v="30"/>
    <n v="0"/>
    <n v="108.33"/>
    <n v="1625"/>
    <n v="0"/>
    <n v="0"/>
    <n v="0"/>
    <n v="0"/>
    <n v="174.63461538461539"/>
    <n v="138.73750000000001"/>
    <n v="26.5"/>
    <n v="0"/>
    <n v="0"/>
    <n v="0"/>
    <n v="0"/>
    <n v="471.01211374038462"/>
    <n v="101.65"/>
    <n v="1.9716666666666665"/>
  </r>
  <r>
    <d v="2020-06-01T00:00:00"/>
    <x v="2"/>
    <s v="P"/>
    <s v="Active"/>
    <n v="507"/>
    <x v="506"/>
    <s v="N"/>
    <x v="18"/>
    <n v="1080"/>
    <x v="0"/>
    <s v="Niederl. 3"/>
    <n v="1"/>
    <s v="Department"/>
    <s v="Supervisor"/>
    <s v="Non-Mgm."/>
    <s v="ang."/>
    <s v="M"/>
    <d v="2018-02-01T00:00:00"/>
    <m/>
    <s v=""/>
    <n v="1"/>
    <d v="1974-04-01T00:00:00"/>
    <n v="45"/>
    <s v="N"/>
    <n v="30"/>
    <n v="2.5"/>
    <n v="39"/>
    <x v="0"/>
    <n v="1"/>
    <n v="30"/>
    <n v="0"/>
    <n v="3028"/>
    <n v="663.88900000000001"/>
    <n v="0"/>
    <n v="0"/>
    <n v="0"/>
    <n v="0"/>
    <n v="0"/>
    <n v="0"/>
    <n v="0"/>
    <n v="0"/>
    <n v="0"/>
    <n v="0"/>
    <n v="0"/>
    <n v="0"/>
    <n v="26.5"/>
    <n v="0"/>
    <n v="0"/>
    <n v="0"/>
    <n v="0"/>
    <n v="5.9346750000000004"/>
    <n v="154.8177"/>
    <n v="1.9716666666666665"/>
  </r>
  <r>
    <d v="2020-06-01T00:00:00"/>
    <x v="2"/>
    <s v="P"/>
    <s v="Active"/>
    <n v="508"/>
    <x v="507"/>
    <s v="N"/>
    <x v="31"/>
    <n v="1063"/>
    <x v="10"/>
    <s v="Niederl. 11"/>
    <n v="1"/>
    <s v="Department"/>
    <s v="Supervisor"/>
    <s v="Non-Mgm."/>
    <s v="ang."/>
    <s v="M"/>
    <d v="2018-03-01T00:00:00"/>
    <m/>
    <s v=""/>
    <n v="1"/>
    <d v="1967-02-10T00:00:00"/>
    <n v="52"/>
    <s v="N"/>
    <n v="30"/>
    <n v="2.5"/>
    <n v="39"/>
    <x v="0"/>
    <n v="1"/>
    <n v="30"/>
    <n v="0"/>
    <n v="3029"/>
    <n v="664.10825"/>
    <n v="0"/>
    <n v="0"/>
    <n v="30"/>
    <n v="0"/>
    <n v="0"/>
    <n v="0"/>
    <n v="0"/>
    <n v="0"/>
    <n v="0"/>
    <n v="0"/>
    <n v="0"/>
    <n v="0"/>
    <n v="26.5"/>
    <n v="0"/>
    <n v="0"/>
    <n v="0"/>
    <n v="0"/>
    <n v="12.653175000000001"/>
    <n v="100.13"/>
    <n v="1.9716666666666665"/>
  </r>
  <r>
    <d v="2020-06-01T00:00:00"/>
    <x v="2"/>
    <s v="P"/>
    <s v="Active"/>
    <n v="509"/>
    <x v="508"/>
    <s v="N"/>
    <x v="22"/>
    <n v="1029"/>
    <x v="6"/>
    <s v="Niederl. 10"/>
    <n v="1"/>
    <s v="Department"/>
    <s v="Supervisor"/>
    <s v="Non-Mgm."/>
    <s v="ang."/>
    <s v="M"/>
    <d v="2018-03-01T00:00:00"/>
    <m/>
    <s v=""/>
    <n v="1"/>
    <d v="1986-06-20T00:00:00"/>
    <n v="33"/>
    <s v="J"/>
    <n v="30"/>
    <n v="2.5"/>
    <n v="39"/>
    <x v="0"/>
    <n v="1"/>
    <n v="30"/>
    <n v="0"/>
    <n v="3030"/>
    <n v="664.3275000000001"/>
    <n v="0"/>
    <n v="0"/>
    <n v="0"/>
    <n v="0"/>
    <n v="0"/>
    <n v="0"/>
    <n v="0"/>
    <n v="0"/>
    <n v="0"/>
    <n v="0"/>
    <n v="174.80769230769232"/>
    <n v="138.875"/>
    <n v="26.5"/>
    <n v="0"/>
    <n v="0"/>
    <n v="0"/>
    <n v="0"/>
    <n v="76.183913942307697"/>
    <n v="0"/>
    <n v="1.9716666666666665"/>
  </r>
  <r>
    <d v="2020-06-01T00:00:00"/>
    <x v="2"/>
    <s v="P"/>
    <s v="Active"/>
    <n v="510"/>
    <x v="509"/>
    <s v="Y"/>
    <x v="13"/>
    <n v="1018"/>
    <x v="7"/>
    <s v="Niederl. 9"/>
    <n v="0.5"/>
    <s v="Department"/>
    <s v="Supervisor"/>
    <s v="Manager"/>
    <s v="ang."/>
    <s v="M"/>
    <d v="2018-03-01T00:00:00"/>
    <m/>
    <s v=""/>
    <n v="1"/>
    <d v="1971-07-06T00:00:00"/>
    <n v="48"/>
    <s v="N"/>
    <n v="30"/>
    <n v="2.5"/>
    <n v="39"/>
    <x v="0"/>
    <n v="0.5"/>
    <n v="30"/>
    <n v="0"/>
    <n v="3031"/>
    <n v="664.54674999999997"/>
    <n v="0"/>
    <n v="0"/>
    <n v="0"/>
    <n v="0"/>
    <n v="0"/>
    <n v="0"/>
    <n v="0"/>
    <n v="0"/>
    <n v="0"/>
    <n v="0"/>
    <n v="0"/>
    <n v="0"/>
    <n v="13.25"/>
    <n v="0"/>
    <n v="0"/>
    <n v="0"/>
    <n v="0"/>
    <n v="2.9673375000000002"/>
    <n v="71.863699999999994"/>
    <n v="0.98583333333333323"/>
  </r>
  <r>
    <d v="2020-06-01T00:00:00"/>
    <x v="2"/>
    <s v="P"/>
    <s v="Active"/>
    <n v="510"/>
    <x v="509"/>
    <s v="Y"/>
    <x v="13"/>
    <n v="1024"/>
    <x v="6"/>
    <s v="Niederl. 10"/>
    <n v="0.5"/>
    <s v="Department"/>
    <s v="Supervisor"/>
    <s v="Manager"/>
    <s v="ang."/>
    <s v="M"/>
    <d v="2018-03-01T00:00:00"/>
    <m/>
    <s v=""/>
    <n v="1"/>
    <d v="1971-07-06T00:00:00"/>
    <n v="48"/>
    <s v="N"/>
    <n v="30"/>
    <n v="2.5"/>
    <n v="39"/>
    <x v="0"/>
    <n v="0.5"/>
    <n v="30"/>
    <n v="0"/>
    <n v="3032"/>
    <n v="664.76600000000008"/>
    <n v="0"/>
    <n v="0"/>
    <n v="0"/>
    <n v="0"/>
    <n v="0"/>
    <n v="0"/>
    <n v="0"/>
    <n v="0"/>
    <n v="0"/>
    <n v="0"/>
    <n v="0"/>
    <n v="0"/>
    <n v="13.25"/>
    <n v="0"/>
    <n v="0"/>
    <n v="0"/>
    <n v="0"/>
    <n v="2.9673375000000002"/>
    <n v="71.863699999999994"/>
    <n v="0.98583333333333323"/>
  </r>
  <r>
    <d v="2020-06-01T00:00:00"/>
    <x v="2"/>
    <s v="P"/>
    <s v="Active"/>
    <n v="511"/>
    <x v="510"/>
    <s v="N"/>
    <x v="13"/>
    <n v="1024"/>
    <x v="6"/>
    <s v="Niederl. 10"/>
    <n v="1"/>
    <s v="Department"/>
    <s v="Supervisor"/>
    <s v="Non-Mgm."/>
    <s v="gerin"/>
    <s v="W"/>
    <d v="2011-05-05T00:00:00"/>
    <m/>
    <s v=""/>
    <n v="8"/>
    <d v="1969-10-19T00:00:00"/>
    <n v="50"/>
    <s v="N"/>
    <n v="12"/>
    <n v="1"/>
    <n v="8"/>
    <x v="0"/>
    <n v="0.20512820512820512"/>
    <n v="30"/>
    <n v="0"/>
    <n v="3033"/>
    <n v="664.98525000000006"/>
    <n v="0"/>
    <n v="0"/>
    <n v="0"/>
    <n v="0"/>
    <n v="0"/>
    <n v="0"/>
    <n v="0"/>
    <n v="0"/>
    <n v="0"/>
    <n v="0"/>
    <n v="0"/>
    <n v="0"/>
    <n v="26.5"/>
    <n v="0"/>
    <n v="0"/>
    <n v="0"/>
    <n v="0"/>
    <n v="5.9346750000000004"/>
    <n v="0"/>
    <n v="0"/>
  </r>
  <r>
    <d v="2020-06-01T00:00:00"/>
    <x v="2"/>
    <s v="P"/>
    <s v="Active"/>
    <n v="512"/>
    <x v="511"/>
    <s v="N"/>
    <x v="22"/>
    <n v="1060"/>
    <x v="2"/>
    <s v="Niederl. 7"/>
    <n v="1"/>
    <s v="Department"/>
    <s v="Supervisor"/>
    <s v="Non-Mgm."/>
    <s v="ang."/>
    <s v="M"/>
    <d v="2018-03-01T00:00:00"/>
    <m/>
    <s v=""/>
    <n v="1"/>
    <d v="1986-03-18T00:00:00"/>
    <n v="33"/>
    <s v="J"/>
    <n v="30"/>
    <n v="2.5"/>
    <n v="39"/>
    <x v="0"/>
    <n v="1"/>
    <n v="30"/>
    <n v="0"/>
    <n v="3034"/>
    <n v="665.20450000000005"/>
    <n v="0"/>
    <n v="0"/>
    <n v="0"/>
    <n v="0"/>
    <n v="0"/>
    <n v="0"/>
    <n v="0"/>
    <n v="0"/>
    <n v="0"/>
    <n v="0"/>
    <n v="175.03846153846155"/>
    <n v="139.05833333333334"/>
    <n v="26.5"/>
    <n v="0"/>
    <n v="0"/>
    <n v="0"/>
    <n v="0"/>
    <n v="76.276652211538462"/>
    <n v="0"/>
    <n v="1.9716666666666665"/>
  </r>
  <r>
    <d v="2020-06-01T00:00:00"/>
    <x v="2"/>
    <s v="P"/>
    <s v="Active"/>
    <n v="513"/>
    <x v="512"/>
    <s v="N"/>
    <x v="19"/>
    <n v="1083"/>
    <x v="0"/>
    <s v="Niederl. 3"/>
    <n v="1"/>
    <s v="Department"/>
    <s v="Supervisor"/>
    <s v="Non-Mgm."/>
    <s v="ang."/>
    <s v="M"/>
    <d v="2018-03-01T00:00:00"/>
    <m/>
    <s v=""/>
    <n v="1"/>
    <d v="1988-01-11T00:00:00"/>
    <n v="32"/>
    <s v="N"/>
    <n v="30"/>
    <n v="2.5"/>
    <n v="39"/>
    <x v="0"/>
    <n v="1"/>
    <n v="30"/>
    <n v="0"/>
    <n v="3035"/>
    <n v="665.42375000000004"/>
    <n v="0"/>
    <n v="0"/>
    <n v="0"/>
    <n v="0"/>
    <n v="0"/>
    <n v="0"/>
    <n v="0"/>
    <n v="0"/>
    <n v="0"/>
    <n v="0"/>
    <n v="0"/>
    <n v="0"/>
    <n v="26.5"/>
    <n v="0"/>
    <n v="0"/>
    <n v="0"/>
    <n v="0"/>
    <n v="5.9346750000000004"/>
    <n v="0"/>
    <n v="1.9716666666666665"/>
  </r>
  <r>
    <d v="2020-06-01T00:00:00"/>
    <x v="2"/>
    <s v="P"/>
    <s v="Active"/>
    <n v="514"/>
    <x v="513"/>
    <s v="N"/>
    <x v="36"/>
    <n v="1054"/>
    <x v="8"/>
    <s v="Niederl. 2"/>
    <n v="1"/>
    <s v="Department"/>
    <s v="Supervisor"/>
    <s v="Non-Mgm."/>
    <s v="ang."/>
    <s v="W"/>
    <d v="2018-03-15T00:00:00"/>
    <m/>
    <s v=""/>
    <n v="1"/>
    <d v="1985-03-31T00:00:00"/>
    <n v="34"/>
    <s v="N"/>
    <n v="30"/>
    <n v="2.5"/>
    <n v="25"/>
    <x v="0"/>
    <n v="0.64102564102564108"/>
    <n v="30"/>
    <n v="0"/>
    <n v="3036"/>
    <n v="665.64300000000003"/>
    <n v="0"/>
    <n v="0"/>
    <n v="0"/>
    <n v="0"/>
    <n v="0"/>
    <n v="0"/>
    <n v="0"/>
    <n v="0"/>
    <n v="0"/>
    <n v="0"/>
    <n v="0"/>
    <n v="0"/>
    <n v="26.5"/>
    <n v="0"/>
    <n v="0"/>
    <n v="0"/>
    <n v="0"/>
    <n v="5.9346750000000004"/>
    <n v="0"/>
    <n v="1.9716666666666665"/>
  </r>
  <r>
    <d v="2020-06-01T00:00:00"/>
    <x v="2"/>
    <s v="P"/>
    <s v="Active"/>
    <n v="515"/>
    <x v="514"/>
    <s v="N"/>
    <x v="17"/>
    <n v="1088"/>
    <x v="0"/>
    <s v="Niederl. 3"/>
    <n v="1"/>
    <s v="Department"/>
    <s v="Supervisor"/>
    <s v="Non-Mgm."/>
    <s v="ang."/>
    <s v="W"/>
    <d v="2018-03-01T00:00:00"/>
    <m/>
    <s v=""/>
    <n v="1"/>
    <d v="1966-11-25T00:00:00"/>
    <n v="53"/>
    <s v="N"/>
    <n v="30"/>
    <n v="2.5"/>
    <n v="39"/>
    <x v="0"/>
    <n v="1"/>
    <n v="30"/>
    <n v="0"/>
    <n v="3037"/>
    <n v="665.86225000000002"/>
    <n v="0"/>
    <n v="0"/>
    <n v="0"/>
    <n v="0"/>
    <n v="0"/>
    <n v="0"/>
    <n v="0"/>
    <n v="0"/>
    <n v="0"/>
    <n v="0"/>
    <n v="0"/>
    <n v="0"/>
    <n v="26.5"/>
    <n v="0"/>
    <n v="0"/>
    <n v="0"/>
    <n v="0"/>
    <n v="5.9346750000000004"/>
    <n v="0"/>
    <n v="1.9716666666666665"/>
  </r>
  <r>
    <d v="2020-06-01T00:00:00"/>
    <x v="2"/>
    <s v="P"/>
    <s v="Active"/>
    <n v="516"/>
    <x v="515"/>
    <s v="N"/>
    <x v="17"/>
    <n v="1088"/>
    <x v="0"/>
    <s v="Niederl. 3"/>
    <n v="1"/>
    <s v="Department"/>
    <s v="Supervisor"/>
    <s v="Non-Mgm."/>
    <s v="ang."/>
    <s v="W"/>
    <d v="2018-03-01T00:00:00"/>
    <m/>
    <s v=""/>
    <n v="1"/>
    <d v="1996-02-23T00:00:00"/>
    <n v="23"/>
    <s v="N"/>
    <n v="30"/>
    <n v="2.5"/>
    <n v="39"/>
    <x v="0"/>
    <n v="1"/>
    <n v="30"/>
    <n v="0"/>
    <n v="3038"/>
    <n v="666.08150000000001"/>
    <n v="0"/>
    <n v="0"/>
    <n v="0"/>
    <n v="0"/>
    <n v="0"/>
    <n v="0"/>
    <n v="0"/>
    <n v="0"/>
    <n v="0"/>
    <n v="0"/>
    <n v="0"/>
    <n v="0"/>
    <n v="26.5"/>
    <n v="0"/>
    <n v="0"/>
    <n v="0"/>
    <n v="0"/>
    <n v="5.9346750000000004"/>
    <n v="0"/>
    <n v="1.9716666666666665"/>
  </r>
  <r>
    <d v="2020-06-01T00:00:00"/>
    <x v="2"/>
    <s v="P"/>
    <s v="Active"/>
    <n v="517"/>
    <x v="516"/>
    <s v="N"/>
    <x v="11"/>
    <n v="1082"/>
    <x v="0"/>
    <s v="Niederl. 3"/>
    <n v="1"/>
    <s v="Department"/>
    <s v="Supervisor"/>
    <s v="Non-Mgm."/>
    <s v="ang."/>
    <s v="M"/>
    <d v="2018-03-05T00:00:00"/>
    <m/>
    <s v=""/>
    <n v="1"/>
    <d v="1991-10-22T00:00:00"/>
    <n v="28"/>
    <s v="N"/>
    <n v="30"/>
    <n v="2.5"/>
    <n v="39"/>
    <x v="0"/>
    <n v="1"/>
    <n v="30"/>
    <n v="0"/>
    <n v="3039"/>
    <n v="666.30075000000011"/>
    <n v="0"/>
    <n v="0"/>
    <n v="0"/>
    <n v="0"/>
    <n v="0"/>
    <n v="0"/>
    <n v="0"/>
    <n v="0"/>
    <n v="0"/>
    <n v="0"/>
    <n v="0"/>
    <n v="0"/>
    <n v="26.5"/>
    <n v="0"/>
    <n v="0"/>
    <n v="0"/>
    <n v="0"/>
    <n v="5.9346750000000004"/>
    <n v="0"/>
    <n v="1.9716666666666665"/>
  </r>
  <r>
    <d v="2020-06-01T00:00:00"/>
    <x v="2"/>
    <s v="P"/>
    <s v="Active"/>
    <n v="518"/>
    <x v="517"/>
    <s v="N"/>
    <x v="15"/>
    <n v="1032"/>
    <x v="5"/>
    <s v="Niederl. 5"/>
    <n v="1"/>
    <s v="Department"/>
    <s v="Supervisor"/>
    <s v="Non-Mgm."/>
    <s v="ang."/>
    <s v="W"/>
    <d v="2018-03-01T00:00:00"/>
    <m/>
    <s v=""/>
    <n v="1"/>
    <d v="1975-06-13T00:00:00"/>
    <n v="44"/>
    <s v="J"/>
    <n v="30"/>
    <n v="2.5"/>
    <n v="39"/>
    <x v="0"/>
    <n v="1"/>
    <n v="30"/>
    <n v="0"/>
    <n v="3040"/>
    <n v="666.52"/>
    <n v="0"/>
    <n v="0"/>
    <n v="0"/>
    <n v="0"/>
    <n v="0"/>
    <n v="0"/>
    <n v="0"/>
    <n v="0"/>
    <n v="0"/>
    <n v="0"/>
    <n v="175.38461538461539"/>
    <n v="139.33333333333334"/>
    <n v="26.5"/>
    <n v="0"/>
    <n v="0"/>
    <n v="0"/>
    <n v="0"/>
    <n v="76.415759615384616"/>
    <n v="0"/>
    <n v="1.9716666666666665"/>
  </r>
  <r>
    <d v="2020-06-01T00:00:00"/>
    <x v="2"/>
    <s v="P"/>
    <s v="Active"/>
    <n v="519"/>
    <x v="518"/>
    <s v="Y"/>
    <x v="20"/>
    <n v="1021"/>
    <x v="7"/>
    <s v="Niederl. 9"/>
    <n v="0.5"/>
    <s v="Department"/>
    <s v="Supervisor"/>
    <s v="Non-Mgm."/>
    <s v="ang."/>
    <s v="W"/>
    <d v="2018-04-01T00:00:00"/>
    <m/>
    <s v=""/>
    <n v="1"/>
    <d v="1989-03-24T00:00:00"/>
    <n v="30"/>
    <s v="N"/>
    <n v="30"/>
    <n v="2.5"/>
    <n v="39"/>
    <x v="0"/>
    <n v="0.5"/>
    <n v="30"/>
    <n v="0"/>
    <n v="3041"/>
    <n v="666.73925000000008"/>
    <n v="0"/>
    <n v="0"/>
    <n v="0"/>
    <n v="0"/>
    <n v="0"/>
    <n v="0"/>
    <n v="0"/>
    <n v="0"/>
    <n v="0"/>
    <n v="0"/>
    <n v="0"/>
    <n v="0"/>
    <n v="13.25"/>
    <n v="0"/>
    <n v="0"/>
    <n v="0"/>
    <n v="0"/>
    <n v="2.9673375000000002"/>
    <n v="0"/>
    <n v="0.98583333333333323"/>
  </r>
  <r>
    <d v="2020-06-01T00:00:00"/>
    <x v="2"/>
    <s v="P"/>
    <s v="Active"/>
    <n v="519"/>
    <x v="518"/>
    <s v="Y"/>
    <x v="20"/>
    <n v="1027"/>
    <x v="6"/>
    <s v="Niederl. 10"/>
    <n v="0.5"/>
    <s v="Department"/>
    <s v="Supervisor"/>
    <s v="Non-Mgm."/>
    <s v="ang."/>
    <s v="W"/>
    <d v="2018-04-01T00:00:00"/>
    <m/>
    <s v=""/>
    <n v="1"/>
    <d v="1989-03-24T00:00:00"/>
    <n v="30"/>
    <s v="N"/>
    <n v="30"/>
    <n v="2.5"/>
    <n v="39"/>
    <x v="0"/>
    <n v="0.5"/>
    <n v="30"/>
    <n v="0"/>
    <n v="3042"/>
    <n v="666.95849999999996"/>
    <n v="0"/>
    <n v="0"/>
    <n v="0"/>
    <n v="0"/>
    <n v="0"/>
    <n v="0"/>
    <n v="0"/>
    <n v="0"/>
    <n v="0"/>
    <n v="0"/>
    <n v="0"/>
    <n v="0"/>
    <n v="13.25"/>
    <n v="0"/>
    <n v="0"/>
    <n v="0"/>
    <n v="0"/>
    <n v="2.9673375000000002"/>
    <n v="0"/>
    <n v="0.98583333333333323"/>
  </r>
  <r>
    <d v="2020-06-01T00:00:00"/>
    <x v="2"/>
    <s v="P"/>
    <s v="Active"/>
    <n v="520"/>
    <x v="519"/>
    <s v="N"/>
    <x v="22"/>
    <n v="1053"/>
    <x v="3"/>
    <s v="Niederl. 8"/>
    <n v="1"/>
    <s v="Department"/>
    <s v="Supervisor"/>
    <s v="Non-Mgm."/>
    <s v="ang."/>
    <s v="M"/>
    <d v="2018-04-01T00:00:00"/>
    <m/>
    <s v=""/>
    <n v="1"/>
    <d v="1994-09-10T00:00:00"/>
    <n v="25"/>
    <s v="J"/>
    <n v="30"/>
    <n v="2.5"/>
    <n v="39"/>
    <x v="0"/>
    <n v="1"/>
    <n v="30"/>
    <n v="0"/>
    <n v="3043"/>
    <n v="667.17775000000006"/>
    <n v="0"/>
    <n v="0"/>
    <n v="0"/>
    <n v="0"/>
    <n v="0"/>
    <n v="0"/>
    <n v="0"/>
    <n v="0"/>
    <n v="0"/>
    <n v="0"/>
    <n v="175.55769230769232"/>
    <n v="139.47083333333336"/>
    <n v="26.5"/>
    <n v="0"/>
    <n v="0"/>
    <n v="0"/>
    <n v="0"/>
    <n v="76.4853133173077"/>
    <n v="0"/>
    <n v="1.9716666666666665"/>
  </r>
  <r>
    <d v="2020-06-01T00:00:00"/>
    <x v="2"/>
    <s v="P"/>
    <s v="Active"/>
    <n v="521"/>
    <x v="520"/>
    <s v="N"/>
    <x v="5"/>
    <n v="1093"/>
    <x v="0"/>
    <s v="Niederl. 3"/>
    <n v="1"/>
    <s v="Department"/>
    <s v="Supervisor"/>
    <s v="Non-Mgm."/>
    <s v="ang."/>
    <s v="M"/>
    <d v="2018-04-16T00:00:00"/>
    <m/>
    <s v=""/>
    <n v="1"/>
    <d v="1967-03-25T00:00:00"/>
    <n v="52"/>
    <s v="N"/>
    <n v="30"/>
    <n v="2.5"/>
    <n v="39"/>
    <x v="0"/>
    <n v="1"/>
    <n v="30"/>
    <n v="0"/>
    <n v="3044"/>
    <n v="667.39700000000005"/>
    <n v="0"/>
    <n v="0"/>
    <n v="0"/>
    <n v="0"/>
    <n v="0"/>
    <n v="0"/>
    <n v="0"/>
    <n v="0"/>
    <n v="0"/>
    <n v="0"/>
    <n v="0"/>
    <n v="0"/>
    <n v="26.5"/>
    <n v="0"/>
    <n v="0"/>
    <n v="0"/>
    <n v="0"/>
    <n v="5.9346750000000004"/>
    <n v="0"/>
    <n v="1.9716666666666665"/>
  </r>
  <r>
    <d v="2020-06-01T00:00:00"/>
    <x v="2"/>
    <s v="P"/>
    <s v="Active"/>
    <n v="522"/>
    <x v="521"/>
    <s v="N"/>
    <x v="24"/>
    <n v="1081"/>
    <x v="0"/>
    <s v="Niederl. 3"/>
    <n v="1"/>
    <s v="Department"/>
    <s v="Supervisor"/>
    <s v="Non-Mgm."/>
    <s v="ang."/>
    <s v="M"/>
    <d v="2018-04-01T00:00:00"/>
    <m/>
    <s v=""/>
    <n v="1"/>
    <d v="1986-02-17T00:00:00"/>
    <n v="33"/>
    <s v="N"/>
    <n v="30"/>
    <n v="2.5"/>
    <n v="39"/>
    <x v="0"/>
    <n v="1"/>
    <n v="30"/>
    <n v="0"/>
    <n v="3045"/>
    <n v="667.61625000000004"/>
    <n v="0"/>
    <n v="0"/>
    <n v="0"/>
    <n v="0"/>
    <n v="0"/>
    <n v="0"/>
    <n v="0"/>
    <n v="0"/>
    <n v="0"/>
    <n v="0"/>
    <n v="0"/>
    <n v="0"/>
    <n v="26.5"/>
    <n v="0"/>
    <n v="0"/>
    <n v="0"/>
    <n v="0"/>
    <n v="5.9346750000000004"/>
    <n v="0"/>
    <n v="1.9716666666666665"/>
  </r>
  <r>
    <d v="2020-06-01T00:00:00"/>
    <x v="2"/>
    <s v="P"/>
    <s v="Active"/>
    <n v="523"/>
    <x v="522"/>
    <s v="N"/>
    <x v="36"/>
    <n v="1054"/>
    <x v="8"/>
    <s v="Niederl. 2"/>
    <n v="1"/>
    <s v="Department"/>
    <s v="Supervisor"/>
    <s v="Non-Mgm."/>
    <s v="ang."/>
    <s v="W"/>
    <d v="2018-04-01T00:00:00"/>
    <m/>
    <s v=""/>
    <n v="1"/>
    <d v="1975-09-19T00:00:00"/>
    <n v="44"/>
    <s v="N"/>
    <n v="24"/>
    <n v="2"/>
    <n v="20"/>
    <x v="0"/>
    <n v="0.51282051282051277"/>
    <n v="30"/>
    <n v="0"/>
    <n v="3046"/>
    <n v="667.83550000000002"/>
    <n v="0"/>
    <n v="0"/>
    <n v="0"/>
    <n v="0"/>
    <n v="0"/>
    <n v="0"/>
    <n v="0"/>
    <n v="0"/>
    <n v="0"/>
    <n v="0"/>
    <n v="0"/>
    <n v="0"/>
    <n v="26.5"/>
    <n v="0"/>
    <n v="0"/>
    <n v="0"/>
    <n v="0"/>
    <n v="5.9346750000000004"/>
    <n v="0"/>
    <n v="1.9716666666666665"/>
  </r>
  <r>
    <d v="2020-06-01T00:00:00"/>
    <x v="2"/>
    <s v="P"/>
    <s v="Active"/>
    <n v="524"/>
    <x v="523"/>
    <s v="N"/>
    <x v="0"/>
    <n v="1090"/>
    <x v="0"/>
    <s v="Niederl. 3"/>
    <n v="1"/>
    <s v="Department"/>
    <s v="Supervisor"/>
    <s v="Non-Mgm."/>
    <s v="ang."/>
    <s v="W"/>
    <d v="2018-04-05T00:00:00"/>
    <m/>
    <s v=""/>
    <n v="1"/>
    <d v="1995-07-05T00:00:00"/>
    <n v="24"/>
    <s v="N"/>
    <n v="30"/>
    <n v="2.5"/>
    <n v="39"/>
    <x v="0"/>
    <n v="1"/>
    <n v="30"/>
    <n v="0"/>
    <n v="3047"/>
    <n v="668.05475000000001"/>
    <n v="0"/>
    <n v="0"/>
    <n v="0"/>
    <n v="0"/>
    <n v="0"/>
    <n v="0"/>
    <n v="0"/>
    <n v="0"/>
    <n v="0"/>
    <n v="0"/>
    <n v="0"/>
    <n v="0"/>
    <n v="26.5"/>
    <n v="0"/>
    <n v="0"/>
    <n v="0"/>
    <n v="0"/>
    <n v="5.9346750000000004"/>
    <n v="0"/>
    <n v="1.9716666666666665"/>
  </r>
  <r>
    <d v="2020-06-01T00:00:00"/>
    <x v="2"/>
    <s v="P"/>
    <s v="Active"/>
    <n v="525"/>
    <x v="524"/>
    <s v="N"/>
    <x v="9"/>
    <n v="1087"/>
    <x v="0"/>
    <s v="Niederl. 3"/>
    <n v="1"/>
    <s v="Department"/>
    <s v="Supervisor"/>
    <s v="Non-Mgm."/>
    <s v="ang."/>
    <s v="M"/>
    <d v="2018-04-01T00:00:00"/>
    <m/>
    <s v=""/>
    <n v="1"/>
    <d v="1984-03-26T00:00:00"/>
    <n v="35"/>
    <s v="N"/>
    <n v="30"/>
    <n v="2.5"/>
    <n v="39"/>
    <x v="0"/>
    <n v="1"/>
    <n v="30"/>
    <n v="0"/>
    <n v="3048"/>
    <n v="668.27400000000011"/>
    <n v="0"/>
    <n v="0"/>
    <n v="0"/>
    <n v="0"/>
    <n v="0"/>
    <n v="0"/>
    <n v="0"/>
    <n v="0"/>
    <n v="0"/>
    <n v="0"/>
    <n v="0"/>
    <n v="0"/>
    <n v="26.5"/>
    <n v="0"/>
    <n v="0"/>
    <n v="0"/>
    <n v="0"/>
    <n v="5.9346750000000004"/>
    <n v="0"/>
    <n v="1.9716666666666665"/>
  </r>
  <r>
    <d v="2020-06-01T00:00:00"/>
    <x v="2"/>
    <s v="P"/>
    <s v="Active"/>
    <n v="526"/>
    <x v="525"/>
    <s v="N"/>
    <x v="31"/>
    <n v="1052"/>
    <x v="3"/>
    <s v="Niederl. 8"/>
    <n v="1"/>
    <s v="Department"/>
    <s v="Supervisor"/>
    <s v="Non-Mgm."/>
    <s v="ang."/>
    <s v="M"/>
    <d v="2018-04-16T00:00:00"/>
    <m/>
    <s v=""/>
    <n v="1"/>
    <d v="1987-02-05T00:00:00"/>
    <n v="32"/>
    <s v="J"/>
    <n v="30"/>
    <n v="2.5"/>
    <n v="39"/>
    <x v="0"/>
    <n v="1"/>
    <n v="30"/>
    <n v="0"/>
    <n v="3049"/>
    <n v="668.49324999999999"/>
    <n v="0"/>
    <n v="0"/>
    <n v="30"/>
    <n v="0"/>
    <n v="108.33"/>
    <n v="0"/>
    <n v="0"/>
    <n v="0"/>
    <n v="0"/>
    <n v="0"/>
    <n v="175.90384615384616"/>
    <n v="139.74583333333334"/>
    <n v="26.5"/>
    <n v="0"/>
    <n v="0"/>
    <n v="0"/>
    <n v="0"/>
    <n v="107.60342422115384"/>
    <n v="78.66"/>
    <n v="1.9716666666666665"/>
  </r>
  <r>
    <d v="2020-06-01T00:00:00"/>
    <x v="2"/>
    <s v="P"/>
    <s v="Active"/>
    <n v="527"/>
    <x v="526"/>
    <s v="N"/>
    <x v="22"/>
    <n v="1023"/>
    <x v="7"/>
    <s v="Niederl. 9"/>
    <n v="1"/>
    <s v="Department"/>
    <s v="Supervisor"/>
    <s v="Non-Mgm."/>
    <s v="ang."/>
    <s v="M"/>
    <d v="2018-04-01T00:00:00"/>
    <m/>
    <s v=""/>
    <n v="1"/>
    <d v="1991-02-18T00:00:00"/>
    <n v="28"/>
    <s v="J"/>
    <n v="30"/>
    <n v="2.5"/>
    <n v="39"/>
    <x v="0"/>
    <n v="1"/>
    <n v="30"/>
    <n v="0"/>
    <n v="3050"/>
    <n v="668.71250000000009"/>
    <n v="0"/>
    <n v="0"/>
    <n v="0"/>
    <n v="0"/>
    <n v="0"/>
    <n v="0"/>
    <n v="0"/>
    <n v="0"/>
    <n v="0"/>
    <n v="0"/>
    <n v="175.96153846153845"/>
    <n v="139.79166666666669"/>
    <n v="26.5"/>
    <n v="0"/>
    <n v="0"/>
    <n v="0"/>
    <n v="0"/>
    <n v="76.647605288461548"/>
    <n v="0"/>
    <n v="1.9716666666666665"/>
  </r>
  <r>
    <d v="2020-06-01T00:00:00"/>
    <x v="2"/>
    <s v="P"/>
    <s v="Active"/>
    <n v="528"/>
    <x v="527"/>
    <s v="N"/>
    <x v="11"/>
    <n v="1082"/>
    <x v="0"/>
    <s v="Niederl. 3"/>
    <n v="1"/>
    <s v="Department"/>
    <s v="Supervisor"/>
    <s v="Non-Mgm."/>
    <s v="ang."/>
    <s v="W"/>
    <d v="2018-04-01T00:00:00"/>
    <m/>
    <s v=""/>
    <n v="1"/>
    <d v="1991-10-08T00:00:00"/>
    <n v="28"/>
    <s v="N"/>
    <n v="30"/>
    <n v="2.5"/>
    <n v="39"/>
    <x v="0"/>
    <n v="1"/>
    <n v="30"/>
    <n v="0"/>
    <n v="3051"/>
    <n v="668.93174999999997"/>
    <n v="0"/>
    <n v="0"/>
    <n v="0"/>
    <n v="0"/>
    <n v="0"/>
    <n v="0"/>
    <n v="0"/>
    <n v="0"/>
    <n v="0"/>
    <n v="0"/>
    <n v="0"/>
    <n v="0"/>
    <n v="26.5"/>
    <n v="0"/>
    <n v="0"/>
    <n v="0"/>
    <n v="0"/>
    <n v="5.9346750000000004"/>
    <n v="0"/>
    <n v="1.9716666666666665"/>
  </r>
  <r>
    <d v="2020-06-01T00:00:00"/>
    <x v="2"/>
    <s v="P"/>
    <s v="Active"/>
    <n v="529"/>
    <x v="528"/>
    <s v="N"/>
    <x v="9"/>
    <n v="1087"/>
    <x v="0"/>
    <s v="Niederl. 3"/>
    <n v="1"/>
    <s v="Department"/>
    <s v="Supervisor"/>
    <s v="Non-Mgm."/>
    <s v="ang."/>
    <s v="M"/>
    <d v="2018-04-01T00:00:00"/>
    <m/>
    <s v=""/>
    <n v="1"/>
    <d v="1992-09-22T00:00:00"/>
    <n v="27"/>
    <s v="N"/>
    <n v="30"/>
    <n v="2.5"/>
    <n v="39"/>
    <x v="0"/>
    <n v="1"/>
    <n v="30"/>
    <n v="0"/>
    <n v="3052"/>
    <n v="669.15100000000007"/>
    <n v="0"/>
    <n v="0"/>
    <n v="0"/>
    <n v="0"/>
    <n v="0"/>
    <n v="0"/>
    <n v="0"/>
    <n v="0"/>
    <n v="0"/>
    <n v="0"/>
    <n v="0"/>
    <n v="0"/>
    <n v="26.5"/>
    <n v="0"/>
    <n v="0"/>
    <n v="0"/>
    <n v="0"/>
    <n v="5.9346750000000004"/>
    <n v="0"/>
    <n v="1.9716666666666665"/>
  </r>
  <r>
    <d v="2020-06-01T00:00:00"/>
    <x v="2"/>
    <s v="P"/>
    <s v="Active"/>
    <n v="530"/>
    <x v="529"/>
    <s v="N"/>
    <x v="22"/>
    <n v="1060"/>
    <x v="2"/>
    <s v="Niederl. 7"/>
    <n v="1"/>
    <s v="Department"/>
    <s v="Supervisor"/>
    <s v="Non-Mgm."/>
    <s v="ang."/>
    <s v="M"/>
    <d v="2018-04-16T00:00:00"/>
    <m/>
    <s v=""/>
    <n v="1"/>
    <d v="1965-08-12T00:00:00"/>
    <n v="54"/>
    <s v="J"/>
    <n v="30"/>
    <n v="2.5"/>
    <n v="39"/>
    <x v="0"/>
    <n v="1"/>
    <n v="30"/>
    <n v="0"/>
    <n v="3053"/>
    <n v="669.37025000000006"/>
    <n v="0"/>
    <n v="0"/>
    <n v="0"/>
    <n v="0"/>
    <n v="0"/>
    <n v="0"/>
    <n v="0"/>
    <n v="0"/>
    <n v="0"/>
    <n v="0"/>
    <n v="176.13461538461539"/>
    <n v="139.92916666666667"/>
    <n v="26.5"/>
    <n v="0"/>
    <n v="0"/>
    <n v="0"/>
    <n v="0"/>
    <n v="76.717158990384618"/>
    <n v="0"/>
    <n v="1.9716666666666665"/>
  </r>
  <r>
    <d v="2020-06-01T00:00:00"/>
    <x v="2"/>
    <s v="P"/>
    <s v="Active"/>
    <n v="531"/>
    <x v="530"/>
    <s v="N"/>
    <x v="20"/>
    <n v="1062"/>
    <x v="11"/>
    <s v="Niederl. 12"/>
    <n v="1"/>
    <s v="Department"/>
    <s v="Supervisor"/>
    <s v="Non-Mgm."/>
    <s v="ang."/>
    <s v="W"/>
    <d v="2018-04-16T00:00:00"/>
    <m/>
    <s v=""/>
    <n v="1"/>
    <d v="1987-06-15T00:00:00"/>
    <n v="32"/>
    <s v="N"/>
    <n v="30"/>
    <n v="2.5"/>
    <n v="39"/>
    <x v="0"/>
    <n v="1"/>
    <n v="30"/>
    <n v="0"/>
    <n v="3054"/>
    <n v="669.58950000000004"/>
    <n v="0"/>
    <n v="0"/>
    <n v="0"/>
    <n v="0"/>
    <n v="0"/>
    <n v="0"/>
    <n v="0"/>
    <n v="0"/>
    <n v="0"/>
    <n v="0"/>
    <n v="0"/>
    <n v="0"/>
    <n v="26.5"/>
    <n v="0"/>
    <n v="0"/>
    <n v="0"/>
    <n v="0"/>
    <n v="5.9346750000000004"/>
    <n v="0"/>
    <n v="1.9716666666666665"/>
  </r>
  <r>
    <d v="2020-06-01T00:00:00"/>
    <x v="2"/>
    <s v="P"/>
    <s v="Active"/>
    <n v="532"/>
    <x v="531"/>
    <s v="N"/>
    <x v="31"/>
    <n v="1040"/>
    <x v="4"/>
    <s v="Niederl. 6"/>
    <n v="1"/>
    <s v="Department"/>
    <s v="Supervisor"/>
    <s v="Non-Mgm."/>
    <s v="ang."/>
    <s v="M"/>
    <d v="2018-04-01T00:00:00"/>
    <m/>
    <s v=""/>
    <n v="1"/>
    <d v="1982-10-23T00:00:00"/>
    <n v="37"/>
    <s v="J"/>
    <n v="30"/>
    <n v="2.5"/>
    <n v="39"/>
    <x v="0"/>
    <n v="1"/>
    <n v="30"/>
    <n v="0"/>
    <n v="3055"/>
    <n v="669.80875000000003"/>
    <n v="0"/>
    <n v="0"/>
    <n v="30"/>
    <n v="0"/>
    <n v="108.33"/>
    <n v="2300"/>
    <n v="0"/>
    <n v="0"/>
    <n v="0"/>
    <n v="0"/>
    <n v="176.25"/>
    <n v="140.02083333333334"/>
    <n v="26.5"/>
    <n v="0"/>
    <n v="0"/>
    <n v="0"/>
    <n v="0"/>
    <n v="622.82753162500001"/>
    <n v="100.51"/>
    <n v="1.9716666666666665"/>
  </r>
  <r>
    <d v="2020-06-01T00:00:00"/>
    <x v="2"/>
    <s v="P"/>
    <s v="Active"/>
    <n v="533"/>
    <x v="532"/>
    <s v="N"/>
    <x v="49"/>
    <n v="1072"/>
    <x v="0"/>
    <s v="Niederl. 3"/>
    <n v="1"/>
    <s v="Department"/>
    <s v="Supervisor"/>
    <s v="Non-Mgm."/>
    <s v="ang."/>
    <s v="M"/>
    <d v="2018-04-01T00:00:00"/>
    <m/>
    <s v=""/>
    <n v="1"/>
    <d v="1987-06-04T00:00:00"/>
    <n v="32"/>
    <s v="N"/>
    <n v="30"/>
    <n v="2.5"/>
    <n v="39"/>
    <x v="0"/>
    <n v="1"/>
    <n v="30"/>
    <n v="0"/>
    <n v="3056"/>
    <n v="670.02800000000002"/>
    <n v="0"/>
    <n v="0"/>
    <n v="0"/>
    <n v="0"/>
    <n v="0"/>
    <n v="0"/>
    <n v="0"/>
    <n v="0"/>
    <n v="0"/>
    <n v="0"/>
    <n v="0"/>
    <n v="0"/>
    <n v="26.5"/>
    <n v="0"/>
    <n v="0"/>
    <n v="0"/>
    <n v="0"/>
    <n v="5.9346750000000004"/>
    <n v="0"/>
    <n v="1.9716666666666665"/>
  </r>
  <r>
    <d v="2020-06-01T00:00:00"/>
    <x v="2"/>
    <s v="P"/>
    <s v="Active"/>
    <n v="534"/>
    <x v="533"/>
    <s v="N"/>
    <x v="16"/>
    <n v="1056"/>
    <x v="2"/>
    <s v="Niederl. 7"/>
    <n v="1"/>
    <s v="Department"/>
    <s v="Supervisor"/>
    <s v="Non-Mgm."/>
    <s v="ang."/>
    <s v="W"/>
    <d v="2018-04-09T00:00:00"/>
    <m/>
    <s v=""/>
    <n v="1"/>
    <d v="1987-01-12T00:00:00"/>
    <n v="33"/>
    <s v="J"/>
    <n v="30"/>
    <n v="2.5"/>
    <n v="39"/>
    <x v="0"/>
    <n v="1"/>
    <n v="30"/>
    <n v="0"/>
    <n v="3057"/>
    <n v="670.24725000000012"/>
    <n v="0"/>
    <n v="0"/>
    <n v="0"/>
    <n v="0"/>
    <n v="0"/>
    <n v="0"/>
    <n v="0"/>
    <n v="0"/>
    <n v="0"/>
    <n v="0"/>
    <n v="176.36538461538461"/>
    <n v="140.11250000000001"/>
    <n v="26.5"/>
    <n v="0"/>
    <n v="0"/>
    <n v="0"/>
    <n v="0"/>
    <n v="76.809897259615383"/>
    <n v="0"/>
    <n v="1.9716666666666665"/>
  </r>
  <r>
    <d v="2020-06-01T00:00:00"/>
    <x v="2"/>
    <s v="P"/>
    <s v="Active"/>
    <n v="535"/>
    <x v="534"/>
    <s v="N"/>
    <x v="48"/>
    <n v="1073"/>
    <x v="0"/>
    <s v="Niederl. 3"/>
    <n v="1"/>
    <s v="Department"/>
    <s v="Supervisor"/>
    <s v="Non-Mgm."/>
    <s v="ang."/>
    <s v="M"/>
    <d v="2018-05-15T00:00:00"/>
    <m/>
    <s v=""/>
    <n v="1"/>
    <d v="1990-07-07T00:00:00"/>
    <n v="29"/>
    <s v="N"/>
    <n v="30"/>
    <n v="2.5"/>
    <n v="39"/>
    <x v="0"/>
    <n v="1"/>
    <n v="30"/>
    <n v="0"/>
    <n v="3058"/>
    <n v="670.4665"/>
    <n v="0"/>
    <n v="0"/>
    <n v="0"/>
    <n v="0"/>
    <n v="0"/>
    <n v="0"/>
    <n v="0"/>
    <n v="0"/>
    <n v="0"/>
    <n v="0"/>
    <n v="0"/>
    <n v="0"/>
    <n v="26.5"/>
    <n v="0"/>
    <n v="0"/>
    <n v="0"/>
    <n v="0"/>
    <n v="5.9346750000000004"/>
    <n v="0"/>
    <n v="1.9716666666666665"/>
  </r>
  <r>
    <d v="2020-06-01T00:00:00"/>
    <x v="2"/>
    <s v="P"/>
    <s v="Active"/>
    <n v="536"/>
    <x v="535"/>
    <s v="N"/>
    <x v="0"/>
    <n v="1090"/>
    <x v="0"/>
    <s v="Niederl. 3"/>
    <n v="1"/>
    <s v="Department"/>
    <s v="Supervisor"/>
    <s v="Manager"/>
    <s v="ang."/>
    <s v="M"/>
    <d v="2018-05-01T00:00:00"/>
    <m/>
    <s v=""/>
    <n v="1"/>
    <d v="1977-07-08T00:00:00"/>
    <n v="42"/>
    <s v="N"/>
    <n v="30"/>
    <n v="2.5"/>
    <n v="39"/>
    <x v="0"/>
    <n v="1"/>
    <n v="30"/>
    <n v="0"/>
    <n v="3059"/>
    <n v="670.6857500000001"/>
    <n v="0"/>
    <n v="0"/>
    <n v="0"/>
    <n v="0"/>
    <n v="0"/>
    <n v="0"/>
    <n v="0"/>
    <n v="0"/>
    <n v="0"/>
    <n v="0"/>
    <n v="0"/>
    <n v="0"/>
    <n v="26.5"/>
    <n v="0"/>
    <n v="0"/>
    <n v="0"/>
    <n v="0"/>
    <n v="5.9346750000000004"/>
    <n v="120.232"/>
    <n v="1.9716666666666665"/>
  </r>
  <r>
    <d v="2020-06-01T00:00:00"/>
    <x v="2"/>
    <s v="P"/>
    <s v="Active"/>
    <n v="537"/>
    <x v="536"/>
    <s v="N"/>
    <x v="23"/>
    <n v="1068"/>
    <x v="0"/>
    <s v="Niederl. 3"/>
    <n v="1"/>
    <s v="Department"/>
    <s v="Supervisor"/>
    <s v="Non-Mgm."/>
    <s v="ang."/>
    <s v="W"/>
    <d v="2018-05-15T00:00:00"/>
    <m/>
    <s v=""/>
    <n v="1"/>
    <d v="1988-02-17T00:00:00"/>
    <n v="31"/>
    <s v="N"/>
    <n v="30"/>
    <n v="2.5"/>
    <n v="39"/>
    <x v="0"/>
    <n v="1"/>
    <n v="30"/>
    <n v="0"/>
    <n v="3060"/>
    <n v="670.90499999999997"/>
    <n v="0"/>
    <n v="0"/>
    <n v="0"/>
    <n v="0"/>
    <n v="0"/>
    <n v="0"/>
    <n v="0"/>
    <n v="0"/>
    <n v="0"/>
    <n v="0"/>
    <n v="0"/>
    <n v="0"/>
    <n v="26.5"/>
    <n v="0"/>
    <n v="0"/>
    <n v="0"/>
    <n v="0"/>
    <n v="5.9346750000000004"/>
    <n v="0"/>
    <n v="1.9716666666666665"/>
  </r>
  <r>
    <d v="2020-06-01T00:00:00"/>
    <x v="2"/>
    <s v="P"/>
    <s v="Active"/>
    <n v="538"/>
    <x v="537"/>
    <s v="N"/>
    <x v="9"/>
    <n v="1087"/>
    <x v="0"/>
    <s v="Niederl. 3"/>
    <n v="1"/>
    <s v="Department"/>
    <s v="Supervisor"/>
    <s v="Non-Mgm."/>
    <s v="ang."/>
    <s v="M"/>
    <d v="2018-05-01T00:00:00"/>
    <m/>
    <s v=""/>
    <n v="1"/>
    <d v="1979-07-24T00:00:00"/>
    <n v="40"/>
    <s v="N"/>
    <n v="30"/>
    <n v="2.5"/>
    <n v="39"/>
    <x v="0"/>
    <n v="1"/>
    <n v="30"/>
    <n v="0"/>
    <n v="3061"/>
    <n v="671.12424999999996"/>
    <n v="0"/>
    <n v="0"/>
    <n v="0"/>
    <n v="0"/>
    <n v="0"/>
    <n v="0"/>
    <n v="0"/>
    <n v="0"/>
    <n v="0"/>
    <n v="0"/>
    <n v="0"/>
    <n v="0"/>
    <n v="26.5"/>
    <n v="0"/>
    <n v="0"/>
    <n v="0"/>
    <n v="0"/>
    <n v="5.9346750000000004"/>
    <n v="0"/>
    <n v="1.9716666666666665"/>
  </r>
  <r>
    <d v="2020-06-01T00:00:00"/>
    <x v="2"/>
    <s v="P"/>
    <s v="Active"/>
    <n v="539"/>
    <x v="538"/>
    <s v="N"/>
    <x v="30"/>
    <n v="1071"/>
    <x v="0"/>
    <s v="Niederl. 3"/>
    <n v="1"/>
    <s v="Department"/>
    <s v="Supervisor"/>
    <s v="Non-Mgm."/>
    <s v="ang."/>
    <s v="M"/>
    <d v="2018-05-01T00:00:00"/>
    <m/>
    <s v=""/>
    <n v="1"/>
    <d v="1987-10-31T00:00:00"/>
    <n v="32"/>
    <s v="N"/>
    <n v="30"/>
    <n v="2.5"/>
    <n v="39"/>
    <x v="0"/>
    <n v="1"/>
    <n v="30"/>
    <n v="0"/>
    <n v="3062"/>
    <n v="671.34350000000006"/>
    <n v="0"/>
    <n v="0"/>
    <n v="0"/>
    <n v="0"/>
    <n v="0"/>
    <n v="0"/>
    <n v="0"/>
    <n v="0"/>
    <n v="0"/>
    <n v="0"/>
    <n v="0"/>
    <n v="0"/>
    <n v="26.5"/>
    <n v="0"/>
    <n v="0"/>
    <n v="0"/>
    <n v="0"/>
    <n v="5.9346750000000004"/>
    <n v="0"/>
    <n v="1.9716666666666665"/>
  </r>
  <r>
    <d v="2020-06-01T00:00:00"/>
    <x v="2"/>
    <s v="P"/>
    <s v="Active"/>
    <n v="540"/>
    <x v="539"/>
    <s v="N"/>
    <x v="22"/>
    <n v="1023"/>
    <x v="7"/>
    <s v="Niederl. 9"/>
    <n v="1"/>
    <s v="Department"/>
    <s v="Supervisor"/>
    <s v="Non-Mgm."/>
    <s v="ang."/>
    <s v="M"/>
    <d v="2018-05-01T00:00:00"/>
    <m/>
    <s v=""/>
    <n v="1"/>
    <d v="1992-02-25T00:00:00"/>
    <n v="27"/>
    <s v="J"/>
    <n v="30"/>
    <n v="2.5"/>
    <n v="39"/>
    <x v="0"/>
    <n v="1"/>
    <n v="30"/>
    <n v="0"/>
    <n v="3063"/>
    <n v="671.56275000000005"/>
    <n v="0"/>
    <n v="0"/>
    <n v="0"/>
    <n v="0"/>
    <n v="0"/>
    <n v="0"/>
    <n v="0"/>
    <n v="0"/>
    <n v="0"/>
    <n v="0"/>
    <n v="176.71153846153848"/>
    <n v="140.38750000000002"/>
    <n v="26.5"/>
    <n v="0"/>
    <n v="0"/>
    <n v="0"/>
    <n v="0"/>
    <n v="76.949004663461551"/>
    <n v="0"/>
    <n v="1.9716666666666665"/>
  </r>
  <r>
    <d v="2020-06-01T00:00:00"/>
    <x v="2"/>
    <s v="P"/>
    <s v="Active"/>
    <n v="541"/>
    <x v="540"/>
    <s v="N"/>
    <x v="22"/>
    <n v="1041"/>
    <x v="4"/>
    <s v="Niederl. 6"/>
    <n v="1"/>
    <s v="Department"/>
    <s v="Supervisor"/>
    <s v="Non-Mgm."/>
    <s v="ang."/>
    <s v="M"/>
    <d v="2018-05-01T00:00:00"/>
    <m/>
    <s v=""/>
    <n v="1"/>
    <d v="1967-11-02T00:00:00"/>
    <n v="52"/>
    <s v="J"/>
    <n v="30"/>
    <n v="2.5"/>
    <n v="39"/>
    <x v="0"/>
    <n v="1"/>
    <n v="30"/>
    <n v="0"/>
    <n v="3064"/>
    <n v="671.78200000000004"/>
    <n v="0"/>
    <n v="0"/>
    <n v="0"/>
    <n v="0"/>
    <n v="0"/>
    <n v="0"/>
    <n v="0"/>
    <n v="0"/>
    <n v="0"/>
    <n v="0"/>
    <n v="176.76923076923075"/>
    <n v="140.43333333333334"/>
    <n v="26.5"/>
    <n v="0"/>
    <n v="0"/>
    <n v="0"/>
    <n v="0"/>
    <n v="76.972189230769231"/>
    <n v="0"/>
    <n v="1.9716666666666665"/>
  </r>
  <r>
    <d v="2020-06-01T00:00:00"/>
    <x v="2"/>
    <s v="P"/>
    <s v="Active"/>
    <n v="542"/>
    <x v="541"/>
    <s v="N"/>
    <x v="31"/>
    <n v="1046"/>
    <x v="9"/>
    <s v="Niederl. 4"/>
    <n v="1"/>
    <s v="Department"/>
    <s v="Supervisor"/>
    <s v="Non-Mgm."/>
    <s v="ang."/>
    <s v="M"/>
    <d v="2018-05-01T00:00:00"/>
    <m/>
    <s v=""/>
    <n v="1"/>
    <d v="1986-09-15T00:00:00"/>
    <n v="33"/>
    <s v="J"/>
    <n v="30"/>
    <n v="2.5"/>
    <n v="39"/>
    <x v="0"/>
    <n v="1"/>
    <n v="30"/>
    <n v="0"/>
    <n v="3065"/>
    <n v="672.00125000000003"/>
    <n v="0"/>
    <n v="0"/>
    <n v="30"/>
    <n v="0"/>
    <n v="454.51"/>
    <n v="875"/>
    <n v="0"/>
    <n v="0"/>
    <n v="0"/>
    <n v="0"/>
    <n v="176.82692307692307"/>
    <n v="140.47916666666669"/>
    <n v="26.5"/>
    <n v="0"/>
    <n v="0"/>
    <n v="0"/>
    <n v="0"/>
    <n v="381.45763829807697"/>
    <n v="91.01"/>
    <n v="1.9716666666666665"/>
  </r>
  <r>
    <d v="2020-06-01T00:00:00"/>
    <x v="2"/>
    <s v="P"/>
    <s v="Active"/>
    <n v="543"/>
    <x v="542"/>
    <s v="N"/>
    <x v="18"/>
    <n v="1080"/>
    <x v="0"/>
    <s v="Niederl. 3"/>
    <n v="1"/>
    <s v="Department"/>
    <s v="Supervisor"/>
    <s v="Non-Mgm."/>
    <s v="ang."/>
    <s v="W"/>
    <d v="2018-05-01T00:00:00"/>
    <m/>
    <s v=""/>
    <n v="1"/>
    <d v="1992-12-15T00:00:00"/>
    <n v="27"/>
    <s v="N"/>
    <n v="30"/>
    <n v="2.5"/>
    <n v="39"/>
    <x v="0"/>
    <n v="1"/>
    <n v="30"/>
    <n v="0"/>
    <n v="3066"/>
    <n v="672.22050000000002"/>
    <n v="0"/>
    <n v="0"/>
    <n v="0"/>
    <n v="0"/>
    <n v="0"/>
    <n v="0"/>
    <n v="0"/>
    <n v="0"/>
    <n v="0"/>
    <n v="0"/>
    <n v="0"/>
    <n v="0"/>
    <n v="26.5"/>
    <n v="0"/>
    <n v="0"/>
    <n v="0"/>
    <n v="0"/>
    <n v="5.9346750000000004"/>
    <n v="0"/>
    <n v="1.9716666666666665"/>
  </r>
  <r>
    <d v="2020-06-01T00:00:00"/>
    <x v="2"/>
    <s v="P"/>
    <s v="Active"/>
    <n v="544"/>
    <x v="543"/>
    <s v="N"/>
    <x v="36"/>
    <n v="1054"/>
    <x v="8"/>
    <s v="Niederl. 2"/>
    <n v="1"/>
    <s v="Department"/>
    <s v="Supervisor"/>
    <s v="Non-Mgm."/>
    <s v="ang."/>
    <s v="M"/>
    <d v="2018-06-01T00:00:00"/>
    <m/>
    <s v=""/>
    <n v="1"/>
    <d v="1986-10-31T00:00:00"/>
    <n v="33"/>
    <s v="N"/>
    <n v="30"/>
    <n v="2.5"/>
    <n v="39"/>
    <x v="0"/>
    <n v="1"/>
    <n v="30"/>
    <n v="0"/>
    <n v="3067"/>
    <n v="672.43975"/>
    <n v="0"/>
    <n v="0"/>
    <n v="0"/>
    <n v="0"/>
    <n v="0"/>
    <n v="0"/>
    <n v="0"/>
    <n v="0"/>
    <n v="0"/>
    <n v="0"/>
    <n v="0"/>
    <n v="0"/>
    <n v="26.5"/>
    <n v="0"/>
    <n v="0"/>
    <n v="0"/>
    <n v="0"/>
    <n v="5.9346750000000004"/>
    <n v="0"/>
    <n v="1.9716666666666665"/>
  </r>
  <r>
    <d v="2020-06-01T00:00:00"/>
    <x v="2"/>
    <s v="P"/>
    <s v="Active"/>
    <n v="545"/>
    <x v="544"/>
    <s v="N"/>
    <x v="19"/>
    <n v="1083"/>
    <x v="0"/>
    <s v="Niederl. 3"/>
    <n v="1"/>
    <s v="Department"/>
    <s v="Supervisor"/>
    <s v="Non-Mgm."/>
    <s v="ang."/>
    <s v="W"/>
    <d v="2018-06-01T00:00:00"/>
    <m/>
    <s v=""/>
    <n v="1"/>
    <d v="1991-05-06T00:00:00"/>
    <n v="28"/>
    <s v="N"/>
    <n v="30"/>
    <n v="2.5"/>
    <n v="39"/>
    <x v="0"/>
    <n v="1"/>
    <n v="30"/>
    <n v="0"/>
    <n v="3068"/>
    <n v="672.65900000000011"/>
    <n v="0"/>
    <n v="0"/>
    <n v="0"/>
    <n v="0"/>
    <n v="0"/>
    <n v="0"/>
    <n v="0"/>
    <n v="0"/>
    <n v="0"/>
    <n v="0"/>
    <n v="0"/>
    <n v="0"/>
    <n v="26.5"/>
    <n v="0"/>
    <n v="0"/>
    <n v="0"/>
    <n v="0"/>
    <n v="5.9346750000000004"/>
    <n v="0"/>
    <n v="1.9716666666666665"/>
  </r>
  <r>
    <d v="2020-06-01T00:00:00"/>
    <x v="2"/>
    <s v="P"/>
    <s v="Active"/>
    <n v="546"/>
    <x v="545"/>
    <s v="N"/>
    <x v="16"/>
    <n v="1067"/>
    <x v="11"/>
    <s v="Niederl. 12"/>
    <n v="1"/>
    <s v="Department"/>
    <s v="Supervisor"/>
    <s v="Non-Mgm."/>
    <s v="ang."/>
    <s v="W"/>
    <d v="2018-06-01T00:00:00"/>
    <m/>
    <s v=""/>
    <n v="1"/>
    <d v="1993-09-24T00:00:00"/>
    <n v="26"/>
    <s v="N"/>
    <n v="30"/>
    <n v="2.5"/>
    <n v="39"/>
    <x v="0"/>
    <n v="1"/>
    <n v="30"/>
    <n v="0"/>
    <n v="3069"/>
    <n v="672.87824999999998"/>
    <n v="0"/>
    <n v="0"/>
    <n v="0"/>
    <n v="0"/>
    <n v="0"/>
    <n v="0"/>
    <n v="0"/>
    <n v="0"/>
    <n v="0"/>
    <n v="0"/>
    <n v="0"/>
    <n v="0"/>
    <n v="26.5"/>
    <n v="0"/>
    <n v="0"/>
    <n v="0"/>
    <n v="0"/>
    <n v="5.9346750000000004"/>
    <n v="0"/>
    <n v="1.9716666666666665"/>
  </r>
  <r>
    <d v="2020-06-01T00:00:00"/>
    <x v="2"/>
    <s v="P"/>
    <s v="Active"/>
    <n v="547"/>
    <x v="546"/>
    <s v="N"/>
    <x v="22"/>
    <n v="1035"/>
    <x v="5"/>
    <s v="Niederl. 5"/>
    <n v="1"/>
    <s v="Department"/>
    <s v="Supervisor"/>
    <s v="Non-Mgm."/>
    <s v="ang."/>
    <s v="M"/>
    <d v="2018-06-01T00:00:00"/>
    <m/>
    <s v=""/>
    <n v="1"/>
    <d v="1983-07-05T00:00:00"/>
    <n v="36"/>
    <s v="J"/>
    <n v="30"/>
    <n v="2.5"/>
    <n v="39"/>
    <x v="0"/>
    <n v="1"/>
    <n v="30"/>
    <n v="0"/>
    <n v="3070"/>
    <n v="673.09749999999997"/>
    <n v="0"/>
    <n v="0"/>
    <n v="0"/>
    <n v="0"/>
    <n v="0"/>
    <n v="0"/>
    <n v="0"/>
    <n v="0"/>
    <n v="0"/>
    <n v="0"/>
    <n v="177.11538461538461"/>
    <n v="140.70833333333334"/>
    <n v="26.5"/>
    <n v="0"/>
    <n v="0"/>
    <n v="0"/>
    <n v="0"/>
    <n v="77.111296634615385"/>
    <n v="0"/>
    <n v="1.9716666666666665"/>
  </r>
  <r>
    <d v="2020-06-01T00:00:00"/>
    <x v="2"/>
    <s v="P"/>
    <s v="Active"/>
    <n v="548"/>
    <x v="547"/>
    <s v="N"/>
    <x v="22"/>
    <n v="1023"/>
    <x v="7"/>
    <s v="Niederl. 9"/>
    <n v="1"/>
    <s v="Department"/>
    <s v="Supervisor"/>
    <s v="Non-Mgm."/>
    <s v="ang."/>
    <s v="M"/>
    <d v="2018-06-01T00:00:00"/>
    <m/>
    <s v=""/>
    <n v="1"/>
    <d v="1998-03-12T00:00:00"/>
    <n v="21"/>
    <s v="J"/>
    <n v="30"/>
    <n v="2.5"/>
    <n v="39"/>
    <x v="0"/>
    <n v="1"/>
    <n v="30"/>
    <n v="0"/>
    <n v="3071"/>
    <n v="673.31675000000007"/>
    <n v="0"/>
    <n v="0"/>
    <n v="0"/>
    <n v="0"/>
    <n v="0"/>
    <n v="0"/>
    <n v="0"/>
    <n v="0"/>
    <n v="0"/>
    <n v="0"/>
    <n v="177.17307692307693"/>
    <n v="140.75416666666666"/>
    <n v="26.5"/>
    <n v="0"/>
    <n v="0"/>
    <n v="0"/>
    <n v="0"/>
    <n v="77.134481201923094"/>
    <n v="0"/>
    <n v="1.9716666666666665"/>
  </r>
  <r>
    <d v="2020-06-01T00:00:00"/>
    <x v="2"/>
    <s v="P"/>
    <s v="Active"/>
    <n v="549"/>
    <x v="548"/>
    <s v="N"/>
    <x v="16"/>
    <n v="1043"/>
    <x v="9"/>
    <s v="Niederl. 4"/>
    <n v="1"/>
    <s v="Department"/>
    <s v="Supervisor"/>
    <s v="Non-Mgm."/>
    <s v="ang."/>
    <s v="M"/>
    <d v="2018-06-01T00:00:00"/>
    <m/>
    <s v=""/>
    <n v="1"/>
    <d v="1982-09-19T00:00:00"/>
    <n v="37"/>
    <s v="N"/>
    <n v="30"/>
    <n v="2.5"/>
    <n v="39"/>
    <x v="0"/>
    <n v="1"/>
    <n v="30"/>
    <n v="0"/>
    <n v="3072"/>
    <n v="673.53600000000006"/>
    <n v="0"/>
    <n v="0"/>
    <n v="30"/>
    <n v="0"/>
    <n v="0"/>
    <n v="0"/>
    <n v="0"/>
    <n v="0"/>
    <n v="0"/>
    <n v="0"/>
    <n v="0"/>
    <n v="0"/>
    <n v="26.5"/>
    <n v="0"/>
    <n v="0"/>
    <n v="0"/>
    <n v="0"/>
    <n v="12.653175000000001"/>
    <n v="79.61"/>
    <n v="1.9716666666666665"/>
  </r>
  <r>
    <d v="2020-06-01T00:00:00"/>
    <x v="2"/>
    <s v="P"/>
    <s v="Active"/>
    <n v="550"/>
    <x v="549"/>
    <s v="N"/>
    <x v="22"/>
    <n v="1053"/>
    <x v="3"/>
    <s v="Niederl. 8"/>
    <n v="1"/>
    <s v="Department"/>
    <s v="Supervisor"/>
    <s v="Non-Mgm."/>
    <s v="ang."/>
    <s v="M"/>
    <d v="2018-06-01T00:00:00"/>
    <m/>
    <s v=""/>
    <n v="1"/>
    <d v="1989-11-17T00:00:00"/>
    <n v="30"/>
    <s v="J"/>
    <n v="30"/>
    <n v="2.5"/>
    <n v="39"/>
    <x v="0"/>
    <n v="1"/>
    <n v="30"/>
    <n v="0"/>
    <n v="3073"/>
    <n v="673.75524999999993"/>
    <n v="0"/>
    <n v="0"/>
    <n v="0"/>
    <n v="0"/>
    <n v="0"/>
    <n v="0"/>
    <n v="0"/>
    <n v="0"/>
    <n v="0"/>
    <n v="0"/>
    <n v="177.28846153846155"/>
    <n v="140.84583333333333"/>
    <n v="26.5"/>
    <n v="0"/>
    <n v="0"/>
    <n v="0"/>
    <n v="0"/>
    <n v="77.180850336538455"/>
    <n v="0"/>
    <n v="1.9716666666666665"/>
  </r>
  <r>
    <d v="2020-06-01T00:00:00"/>
    <x v="2"/>
    <s v="P"/>
    <s v="Active"/>
    <n v="551"/>
    <x v="550"/>
    <s v="N"/>
    <x v="17"/>
    <n v="1088"/>
    <x v="0"/>
    <s v="Niederl. 3"/>
    <n v="1"/>
    <s v="Department"/>
    <s v="Supervisor"/>
    <s v="Non-Mgm."/>
    <s v="ang."/>
    <s v="W"/>
    <d v="2018-06-04T00:00:00"/>
    <m/>
    <s v=""/>
    <n v="1"/>
    <d v="1993-05-04T00:00:00"/>
    <n v="26"/>
    <s v="N"/>
    <n v="30"/>
    <n v="2.5"/>
    <n v="39"/>
    <x v="0"/>
    <n v="1"/>
    <n v="30"/>
    <n v="0"/>
    <n v="3074"/>
    <n v="673.97450000000003"/>
    <n v="0"/>
    <n v="0"/>
    <n v="0"/>
    <n v="0"/>
    <n v="0"/>
    <n v="0"/>
    <n v="0"/>
    <n v="0"/>
    <n v="0"/>
    <n v="0"/>
    <n v="0"/>
    <n v="0"/>
    <n v="26.5"/>
    <n v="0"/>
    <n v="0"/>
    <n v="0"/>
    <n v="0"/>
    <n v="5.9346750000000004"/>
    <n v="0"/>
    <n v="1.9716666666666665"/>
  </r>
  <r>
    <d v="2020-06-01T00:00:00"/>
    <x v="2"/>
    <s v="P"/>
    <s v="Active"/>
    <n v="552"/>
    <x v="551"/>
    <s v="N"/>
    <x v="22"/>
    <n v="1029"/>
    <x v="6"/>
    <s v="Niederl. 10"/>
    <n v="1"/>
    <s v="Department"/>
    <s v="Supervisor"/>
    <s v="Non-Mgm."/>
    <s v="ang."/>
    <s v="M"/>
    <d v="2018-06-15T00:00:00"/>
    <m/>
    <s v=""/>
    <n v="1"/>
    <d v="1984-12-04T00:00:00"/>
    <n v="35"/>
    <s v="J"/>
    <n v="30"/>
    <n v="2.5"/>
    <n v="39"/>
    <x v="0"/>
    <n v="1"/>
    <n v="30"/>
    <n v="0"/>
    <n v="3075"/>
    <n v="674.19375000000002"/>
    <n v="0"/>
    <n v="0"/>
    <n v="0"/>
    <n v="0"/>
    <n v="0"/>
    <n v="0"/>
    <n v="0"/>
    <n v="0"/>
    <n v="0"/>
    <n v="0"/>
    <n v="177.40384615384616"/>
    <n v="140.9375"/>
    <n v="26.5"/>
    <n v="0"/>
    <n v="0"/>
    <n v="0"/>
    <n v="0"/>
    <n v="77.227219471153859"/>
    <n v="0"/>
    <n v="1.9716666666666665"/>
  </r>
  <r>
    <d v="2020-06-01T00:00:00"/>
    <x v="2"/>
    <s v="P"/>
    <s v="Active"/>
    <n v="553"/>
    <x v="552"/>
    <s v="N"/>
    <x v="26"/>
    <n v="1091"/>
    <x v="0"/>
    <s v="Niederl. 3"/>
    <n v="1"/>
    <s v="Department"/>
    <s v="Supervisor"/>
    <s v="Non-Mgm."/>
    <s v="ang."/>
    <s v="M"/>
    <d v="2018-07-01T00:00:00"/>
    <m/>
    <s v=""/>
    <n v="1"/>
    <d v="1984-11-24T00:00:00"/>
    <n v="35"/>
    <s v="N"/>
    <n v="30"/>
    <n v="2.5"/>
    <n v="39"/>
    <x v="0"/>
    <n v="1"/>
    <n v="30"/>
    <n v="0"/>
    <n v="3076"/>
    <n v="674.41300000000001"/>
    <n v="0"/>
    <n v="0"/>
    <n v="0"/>
    <n v="0"/>
    <n v="0"/>
    <n v="0"/>
    <n v="0"/>
    <n v="0"/>
    <n v="0"/>
    <n v="0"/>
    <n v="0"/>
    <n v="0"/>
    <n v="26.5"/>
    <n v="0"/>
    <n v="0"/>
    <n v="0"/>
    <n v="0"/>
    <n v="5.9346750000000004"/>
    <n v="0"/>
    <n v="1.9716666666666665"/>
  </r>
  <r>
    <d v="2020-06-01T00:00:00"/>
    <x v="2"/>
    <s v="P"/>
    <s v="Active"/>
    <n v="554"/>
    <x v="553"/>
    <s v="N"/>
    <x v="0"/>
    <n v="1090"/>
    <x v="0"/>
    <s v="Niederl. 3"/>
    <n v="1"/>
    <s v="Department"/>
    <s v="Supervisor"/>
    <s v="Non-Mgm."/>
    <s v="ang."/>
    <s v="W"/>
    <d v="2018-07-01T00:00:00"/>
    <m/>
    <s v=""/>
    <n v="1"/>
    <d v="1976-07-16T00:00:00"/>
    <n v="43"/>
    <s v="N"/>
    <n v="24"/>
    <n v="2"/>
    <n v="20"/>
    <x v="0"/>
    <n v="0.51282051282051277"/>
    <n v="30"/>
    <n v="0"/>
    <n v="3077"/>
    <n v="674.63225000000011"/>
    <n v="0"/>
    <n v="0"/>
    <n v="0"/>
    <n v="0"/>
    <n v="0"/>
    <n v="0"/>
    <n v="0"/>
    <n v="0"/>
    <n v="0"/>
    <n v="0"/>
    <n v="0"/>
    <n v="0"/>
    <n v="26.5"/>
    <n v="0"/>
    <n v="0"/>
    <n v="0"/>
    <n v="0"/>
    <n v="5.9346750000000004"/>
    <n v="0"/>
    <n v="1.9716666666666665"/>
  </r>
  <r>
    <d v="2020-06-01T00:00:00"/>
    <x v="2"/>
    <s v="P"/>
    <s v="Active"/>
    <n v="555"/>
    <x v="554"/>
    <s v="N"/>
    <x v="26"/>
    <n v="1091"/>
    <x v="0"/>
    <s v="Niederl. 3"/>
    <n v="1"/>
    <s v="Department"/>
    <s v="Supervisor"/>
    <s v="Non-Mgm."/>
    <s v="ang."/>
    <s v="W"/>
    <d v="2018-07-15T00:00:00"/>
    <m/>
    <s v=""/>
    <n v="1"/>
    <d v="1992-12-14T00:00:00"/>
    <n v="27"/>
    <s v="N"/>
    <n v="30"/>
    <n v="2.5"/>
    <n v="39"/>
    <x v="0"/>
    <n v="1"/>
    <n v="30"/>
    <n v="0"/>
    <n v="3078"/>
    <n v="674.85149999999999"/>
    <n v="0"/>
    <n v="0"/>
    <n v="0"/>
    <n v="0"/>
    <n v="0"/>
    <n v="0"/>
    <n v="0"/>
    <n v="0"/>
    <n v="0"/>
    <n v="0"/>
    <n v="0"/>
    <n v="0"/>
    <n v="26.5"/>
    <n v="0"/>
    <n v="0"/>
    <n v="0"/>
    <n v="0"/>
    <n v="5.9346750000000004"/>
    <n v="0"/>
    <n v="1.9716666666666665"/>
  </r>
  <r>
    <d v="2020-06-01T00:00:00"/>
    <x v="2"/>
    <s v="P"/>
    <s v="Active"/>
    <n v="556"/>
    <x v="555"/>
    <s v="N"/>
    <x v="17"/>
    <n v="1088"/>
    <x v="0"/>
    <s v="Niederl. 3"/>
    <n v="1"/>
    <s v="Department"/>
    <s v="Supervisor"/>
    <s v="Non-Mgm."/>
    <s v="ang."/>
    <s v="M"/>
    <d v="2018-10-01T00:00:00"/>
    <m/>
    <s v=""/>
    <n v="1"/>
    <d v="1992-12-02T00:00:00"/>
    <n v="27"/>
    <s v="N"/>
    <n v="30"/>
    <n v="2.5"/>
    <n v="39"/>
    <x v="0"/>
    <n v="1"/>
    <n v="30"/>
    <n v="0"/>
    <n v="3079"/>
    <n v="675.07074999999998"/>
    <n v="0"/>
    <n v="0"/>
    <n v="0"/>
    <n v="0"/>
    <n v="0"/>
    <n v="0"/>
    <n v="0"/>
    <n v="0"/>
    <n v="0"/>
    <n v="0"/>
    <n v="0"/>
    <n v="0"/>
    <n v="26.5"/>
    <n v="0"/>
    <n v="0"/>
    <n v="0"/>
    <n v="0"/>
    <n v="5.9346750000000004"/>
    <n v="0"/>
    <n v="1.9716666666666665"/>
  </r>
  <r>
    <d v="2020-06-01T00:00:00"/>
    <x v="2"/>
    <s v="P"/>
    <s v="Active"/>
    <n v="557"/>
    <x v="556"/>
    <s v="N"/>
    <x v="16"/>
    <n v="1067"/>
    <x v="11"/>
    <s v="Niederl. 12"/>
    <n v="1"/>
    <s v="Department"/>
    <s v="Supervisor"/>
    <s v="Non-Mgm."/>
    <s v="ang."/>
    <s v="W"/>
    <d v="2018-07-09T00:00:00"/>
    <m/>
    <s v=""/>
    <n v="1"/>
    <d v="1972-04-23T00:00:00"/>
    <n v="47"/>
    <s v="N"/>
    <n v="30"/>
    <n v="2.5"/>
    <n v="39"/>
    <x v="0"/>
    <n v="1"/>
    <n v="30"/>
    <n v="0"/>
    <n v="3080"/>
    <n v="675.29"/>
    <n v="0"/>
    <n v="0"/>
    <n v="0"/>
    <n v="0"/>
    <n v="0"/>
    <n v="0"/>
    <n v="0"/>
    <n v="0"/>
    <n v="0"/>
    <n v="0"/>
    <n v="0"/>
    <n v="0"/>
    <n v="26.5"/>
    <n v="0"/>
    <n v="0"/>
    <n v="0"/>
    <n v="0"/>
    <n v="5.9346750000000004"/>
    <n v="0"/>
    <n v="1.9716666666666665"/>
  </r>
  <r>
    <d v="2020-06-01T00:00:00"/>
    <x v="2"/>
    <s v="P"/>
    <s v="Active"/>
    <n v="558"/>
    <x v="557"/>
    <s v="N"/>
    <x v="22"/>
    <n v="1029"/>
    <x v="6"/>
    <s v="Niederl. 10"/>
    <n v="1"/>
    <s v="Department"/>
    <s v="Supervisor"/>
    <s v="Non-Mgm."/>
    <s v="ang."/>
    <s v="M"/>
    <d v="2018-07-01T00:00:00"/>
    <m/>
    <s v=""/>
    <n v="1"/>
    <d v="1975-08-12T00:00:00"/>
    <n v="44"/>
    <s v="J"/>
    <n v="30"/>
    <n v="2.5"/>
    <n v="39"/>
    <x v="0"/>
    <n v="1"/>
    <n v="30"/>
    <n v="0"/>
    <n v="3081"/>
    <n v="675.50925000000007"/>
    <n v="0"/>
    <n v="0"/>
    <n v="0"/>
    <n v="0"/>
    <n v="0"/>
    <n v="0"/>
    <n v="0"/>
    <n v="0"/>
    <n v="0"/>
    <n v="0"/>
    <n v="177.75"/>
    <n v="141.21250000000001"/>
    <n v="26.5"/>
    <n v="0"/>
    <n v="0"/>
    <n v="0"/>
    <n v="0"/>
    <n v="77.366326874999999"/>
    <n v="0"/>
    <n v="1.9716666666666665"/>
  </r>
  <r>
    <d v="2020-06-01T00:00:00"/>
    <x v="2"/>
    <s v="P"/>
    <s v="Active"/>
    <n v="559"/>
    <x v="558"/>
    <s v="N"/>
    <x v="22"/>
    <n v="1035"/>
    <x v="5"/>
    <s v="Niederl. 5"/>
    <n v="1"/>
    <s v="Department"/>
    <s v="Supervisor"/>
    <s v="Non-Mgm."/>
    <s v="ang."/>
    <s v="M"/>
    <d v="2018-07-01T00:00:00"/>
    <m/>
    <s v=""/>
    <n v="1"/>
    <d v="1969-02-25T00:00:00"/>
    <n v="50"/>
    <s v="J"/>
    <n v="30"/>
    <n v="2.5"/>
    <n v="39"/>
    <x v="0"/>
    <n v="1"/>
    <n v="30"/>
    <n v="0"/>
    <n v="3082"/>
    <n v="675.72849999999994"/>
    <n v="0"/>
    <n v="0"/>
    <n v="0"/>
    <n v="0"/>
    <n v="0"/>
    <n v="0"/>
    <n v="0"/>
    <n v="0"/>
    <n v="0"/>
    <n v="0"/>
    <n v="177.80769230769229"/>
    <n v="141.25833333333333"/>
    <n v="26.5"/>
    <n v="0"/>
    <n v="0"/>
    <n v="0"/>
    <n v="0"/>
    <n v="77.389511442307679"/>
    <n v="0"/>
    <n v="1.9716666666666665"/>
  </r>
  <r>
    <d v="2020-06-01T00:00:00"/>
    <x v="2"/>
    <s v="P"/>
    <s v="Active"/>
    <n v="560"/>
    <x v="559"/>
    <s v="N"/>
    <x v="31"/>
    <n v="1059"/>
    <x v="2"/>
    <s v="Niederl. 7"/>
    <n v="1"/>
    <s v="Department"/>
    <s v="Supervisor"/>
    <s v="Non-Mgm."/>
    <s v="ang."/>
    <s v="M"/>
    <d v="2018-07-01T00:00:00"/>
    <m/>
    <s v=""/>
    <n v="1"/>
    <d v="1997-07-12T00:00:00"/>
    <n v="22"/>
    <s v="J"/>
    <n v="30"/>
    <n v="2.5"/>
    <n v="39"/>
    <x v="0"/>
    <n v="1"/>
    <n v="30"/>
    <n v="0"/>
    <n v="3083"/>
    <n v="675.94775000000004"/>
    <n v="0"/>
    <n v="0"/>
    <n v="30"/>
    <n v="0"/>
    <n v="54.17"/>
    <n v="250"/>
    <n v="0"/>
    <n v="0"/>
    <n v="0"/>
    <n v="0"/>
    <n v="177.86538461538461"/>
    <n v="141.3041666666667"/>
    <n v="26.5"/>
    <n v="0"/>
    <n v="0"/>
    <n v="0"/>
    <n v="0"/>
    <n v="152.25006750961538"/>
    <n v="79.040000000000006"/>
    <n v="1.9716666666666665"/>
  </r>
  <r>
    <d v="2020-06-01T00:00:00"/>
    <x v="2"/>
    <s v="P"/>
    <s v="Active"/>
    <n v="561"/>
    <x v="560"/>
    <s v="N"/>
    <x v="22"/>
    <n v="1053"/>
    <x v="3"/>
    <s v="Niederl. 8"/>
    <n v="1"/>
    <s v="Department"/>
    <s v="Supervisor"/>
    <s v="Non-Mgm."/>
    <s v="ang."/>
    <s v="M"/>
    <d v="2018-07-01T00:00:00"/>
    <m/>
    <s v=""/>
    <n v="1"/>
    <d v="1994-02-08T00:00:00"/>
    <n v="25"/>
    <s v="J"/>
    <n v="30"/>
    <n v="2.5"/>
    <n v="39"/>
    <x v="0"/>
    <n v="1"/>
    <n v="30"/>
    <n v="0"/>
    <n v="3084"/>
    <n v="676.16700000000003"/>
    <n v="0"/>
    <n v="0"/>
    <n v="0"/>
    <n v="0"/>
    <n v="0"/>
    <n v="0"/>
    <n v="0"/>
    <n v="0"/>
    <n v="0"/>
    <n v="0"/>
    <n v="177.92307692307693"/>
    <n v="141.35000000000002"/>
    <n v="26.5"/>
    <n v="0"/>
    <n v="0"/>
    <n v="0"/>
    <n v="0"/>
    <n v="77.435880576923083"/>
    <n v="0"/>
    <n v="1.9716666666666665"/>
  </r>
  <r>
    <d v="2020-06-01T00:00:00"/>
    <x v="2"/>
    <s v="P"/>
    <s v="Active"/>
    <n v="562"/>
    <x v="561"/>
    <s v="N"/>
    <x v="9"/>
    <n v="1087"/>
    <x v="0"/>
    <s v="Niederl. 3"/>
    <n v="1"/>
    <s v="Department"/>
    <s v="Supervisor"/>
    <s v="Non-Mgm."/>
    <s v="ang."/>
    <s v="M"/>
    <d v="2018-07-01T00:00:00"/>
    <m/>
    <s v=""/>
    <n v="1"/>
    <d v="1982-04-13T00:00:00"/>
    <n v="37"/>
    <s v="N"/>
    <n v="30"/>
    <n v="2.5"/>
    <n v="39"/>
    <x v="0"/>
    <n v="1"/>
    <n v="30"/>
    <n v="0"/>
    <n v="3085"/>
    <n v="676.38625000000002"/>
    <n v="0"/>
    <n v="0"/>
    <n v="0"/>
    <n v="0"/>
    <n v="0"/>
    <n v="0"/>
    <n v="0"/>
    <n v="0"/>
    <n v="0"/>
    <n v="0"/>
    <n v="0"/>
    <n v="0"/>
    <n v="26.5"/>
    <n v="0"/>
    <n v="0"/>
    <n v="0"/>
    <n v="0"/>
    <n v="5.9346750000000004"/>
    <n v="0"/>
    <n v="1.9716666666666665"/>
  </r>
  <r>
    <d v="2020-06-01T00:00:00"/>
    <x v="2"/>
    <s v="P"/>
    <s v="Active"/>
    <n v="563"/>
    <x v="562"/>
    <s v="N"/>
    <x v="48"/>
    <n v="1073"/>
    <x v="0"/>
    <s v="Niederl. 3"/>
    <n v="1"/>
    <s v="Department"/>
    <s v="Supervisor"/>
    <s v="Non-Mgm."/>
    <s v="ang."/>
    <s v="M"/>
    <d v="2018-08-01T00:00:00"/>
    <m/>
    <s v=""/>
    <n v="1"/>
    <d v="1989-11-04T00:00:00"/>
    <n v="30"/>
    <s v="N"/>
    <n v="30"/>
    <n v="2.5"/>
    <n v="39"/>
    <x v="0"/>
    <n v="1"/>
    <n v="30"/>
    <n v="0"/>
    <n v="3086"/>
    <n v="676.60550000000012"/>
    <n v="0"/>
    <n v="0"/>
    <n v="0"/>
    <n v="0"/>
    <n v="0"/>
    <n v="0"/>
    <n v="0"/>
    <n v="0"/>
    <n v="0"/>
    <n v="0"/>
    <n v="0"/>
    <n v="0"/>
    <n v="26.5"/>
    <n v="0"/>
    <n v="0"/>
    <n v="0"/>
    <n v="0"/>
    <n v="5.9346750000000004"/>
    <n v="0"/>
    <n v="1.9716666666666665"/>
  </r>
  <r>
    <d v="2020-06-01T00:00:00"/>
    <x v="2"/>
    <s v="P"/>
    <s v="Active"/>
    <n v="564"/>
    <x v="563"/>
    <s v="N"/>
    <x v="22"/>
    <n v="1035"/>
    <x v="5"/>
    <s v="Niederl. 5"/>
    <n v="1"/>
    <s v="Department"/>
    <s v="Supervisor"/>
    <s v="Non-Mgm."/>
    <s v="ang."/>
    <s v="M"/>
    <d v="2018-08-01T00:00:00"/>
    <m/>
    <s v=""/>
    <n v="1"/>
    <d v="1966-10-06T00:00:00"/>
    <n v="53"/>
    <s v="J"/>
    <n v="30"/>
    <n v="2.5"/>
    <n v="39"/>
    <x v="0"/>
    <n v="1"/>
    <n v="30"/>
    <n v="0"/>
    <n v="3087"/>
    <n v="676.82474999999999"/>
    <n v="0"/>
    <n v="0"/>
    <n v="0"/>
    <n v="0"/>
    <n v="0"/>
    <n v="0"/>
    <n v="0"/>
    <n v="0"/>
    <n v="0"/>
    <n v="0"/>
    <n v="178.09615384615384"/>
    <n v="141.48750000000001"/>
    <n v="26.5"/>
    <n v="0"/>
    <n v="0"/>
    <n v="0"/>
    <n v="0"/>
    <n v="77.505434278846167"/>
    <n v="0"/>
    <n v="1.9716666666666665"/>
  </r>
  <r>
    <d v="2020-06-01T00:00:00"/>
    <x v="2"/>
    <s v="P"/>
    <s v="Active"/>
    <n v="565"/>
    <x v="564"/>
    <s v="N"/>
    <x v="9"/>
    <n v="1087"/>
    <x v="0"/>
    <s v="Niederl. 3"/>
    <n v="1"/>
    <s v="Department"/>
    <s v="Supervisor"/>
    <s v="Non-Mgm."/>
    <s v="ang."/>
    <s v="M"/>
    <d v="2018-08-01T00:00:00"/>
    <m/>
    <s v=""/>
    <n v="1"/>
    <d v="1984-12-31T00:00:00"/>
    <n v="35"/>
    <s v="N"/>
    <n v="30"/>
    <n v="2.5"/>
    <n v="39"/>
    <x v="0"/>
    <n v="1"/>
    <n v="30"/>
    <n v="0"/>
    <n v="3088"/>
    <n v="677.0440000000001"/>
    <n v="0"/>
    <n v="0"/>
    <n v="0"/>
    <n v="0"/>
    <n v="0"/>
    <n v="0"/>
    <n v="0"/>
    <n v="0"/>
    <n v="0"/>
    <n v="0"/>
    <n v="0"/>
    <n v="0"/>
    <n v="26.5"/>
    <n v="0"/>
    <n v="0"/>
    <n v="0"/>
    <n v="0"/>
    <n v="5.9346750000000004"/>
    <n v="0"/>
    <n v="1.9716666666666665"/>
  </r>
  <r>
    <d v="2020-06-01T00:00:00"/>
    <x v="2"/>
    <s v="P"/>
    <s v="Active"/>
    <n v="566"/>
    <x v="565"/>
    <s v="N"/>
    <x v="31"/>
    <n v="1052"/>
    <x v="3"/>
    <s v="Niederl. 8"/>
    <n v="1"/>
    <s v="Department"/>
    <s v="Supervisor"/>
    <s v="Non-Mgm."/>
    <s v="ang."/>
    <s v="M"/>
    <d v="2018-08-01T00:00:00"/>
    <m/>
    <s v=""/>
    <n v="1"/>
    <d v="1996-11-28T00:00:00"/>
    <n v="23"/>
    <s v="J"/>
    <n v="30"/>
    <n v="2.5"/>
    <n v="39"/>
    <x v="0"/>
    <n v="1"/>
    <n v="30"/>
    <n v="0"/>
    <n v="3089"/>
    <n v="677.26324999999997"/>
    <n v="0"/>
    <n v="0"/>
    <n v="30"/>
    <n v="0"/>
    <n v="45.14"/>
    <n v="0"/>
    <n v="0"/>
    <n v="0"/>
    <n v="0"/>
    <n v="0"/>
    <n v="178.21153846153848"/>
    <n v="141.57916666666668"/>
    <n v="26.5"/>
    <n v="0"/>
    <n v="0"/>
    <n v="0"/>
    <n v="0"/>
    <n v="94.379406413461567"/>
    <n v="78.28"/>
    <n v="1.9716666666666665"/>
  </r>
  <r>
    <d v="2020-06-01T00:00:00"/>
    <x v="2"/>
    <s v="P"/>
    <s v="Active"/>
    <n v="567"/>
    <x v="566"/>
    <s v="N"/>
    <x v="22"/>
    <n v="1029"/>
    <x v="6"/>
    <s v="Niederl. 10"/>
    <n v="1"/>
    <s v="Department"/>
    <s v="Supervisor"/>
    <s v="Non-Mgm."/>
    <s v="ang."/>
    <s v="M"/>
    <d v="2018-08-16T00:00:00"/>
    <m/>
    <s v=""/>
    <n v="1"/>
    <d v="1962-10-22T00:00:00"/>
    <n v="57"/>
    <s v="J"/>
    <n v="30"/>
    <n v="2.5"/>
    <n v="39"/>
    <x v="0"/>
    <n v="1"/>
    <n v="30"/>
    <n v="0"/>
    <n v="3090"/>
    <n v="677.48250000000007"/>
    <n v="0"/>
    <n v="0"/>
    <n v="0"/>
    <n v="0"/>
    <n v="0"/>
    <n v="0"/>
    <n v="0"/>
    <n v="0"/>
    <n v="0"/>
    <n v="0"/>
    <n v="178.26923076923077"/>
    <n v="141.625"/>
    <n v="26.5"/>
    <n v="0"/>
    <n v="0"/>
    <n v="0"/>
    <n v="0"/>
    <n v="77.574987980769237"/>
    <n v="0"/>
    <n v="1.9716666666666665"/>
  </r>
  <r>
    <d v="2020-06-01T00:00:00"/>
    <x v="2"/>
    <s v="P"/>
    <s v="Active"/>
    <n v="568"/>
    <x v="567"/>
    <s v="N"/>
    <x v="52"/>
    <n v="1007"/>
    <x v="1"/>
    <s v="Niederl. 1"/>
    <n v="1"/>
    <s v="Department"/>
    <s v="Supervisor"/>
    <s v="Non-Mgm."/>
    <s v="tech"/>
    <s v="M"/>
    <d v="2018-09-01T00:00:00"/>
    <d v="2022-02-28T00:00:00"/>
    <s v=""/>
    <n v="3"/>
    <d v="2002-05-31T00:00:00"/>
    <n v="17"/>
    <s v="J"/>
    <n v="30"/>
    <n v="2.5"/>
    <n v="39"/>
    <x v="0"/>
    <n v="1"/>
    <n v="30"/>
    <n v="0"/>
    <n v="3091"/>
    <n v="677.70175000000006"/>
    <n v="0"/>
    <n v="0"/>
    <n v="0"/>
    <n v="0"/>
    <n v="0"/>
    <n v="0"/>
    <n v="0"/>
    <n v="0"/>
    <n v="0"/>
    <n v="0"/>
    <n v="178.32692307692309"/>
    <n v="141.67083333333335"/>
    <n v="26.5"/>
    <n v="0"/>
    <n v="0"/>
    <n v="0"/>
    <n v="0"/>
    <n v="77.598172548076931"/>
    <n v="0"/>
    <n v="1.9716666666666665"/>
  </r>
  <r>
    <d v="2020-06-01T00:00:00"/>
    <x v="2"/>
    <s v="P"/>
    <s v="Active"/>
    <n v="569"/>
    <x v="568"/>
    <s v="N"/>
    <x v="52"/>
    <n v="1007"/>
    <x v="1"/>
    <s v="Niederl. 1"/>
    <n v="1"/>
    <s v="Department"/>
    <s v="Supervisor"/>
    <s v="Non-Mgm."/>
    <s v="tech"/>
    <s v="M"/>
    <d v="2018-09-01T00:00:00"/>
    <d v="2022-02-28T00:00:00"/>
    <s v=""/>
    <n v="3"/>
    <d v="2001-04-01T00:00:00"/>
    <n v="18"/>
    <s v="J"/>
    <n v="30"/>
    <n v="2.5"/>
    <n v="39"/>
    <x v="0"/>
    <n v="1"/>
    <n v="30"/>
    <n v="0"/>
    <n v="3092"/>
    <n v="677.92100000000005"/>
    <n v="0"/>
    <n v="0"/>
    <n v="0"/>
    <n v="0"/>
    <n v="0"/>
    <n v="0"/>
    <n v="0"/>
    <n v="0"/>
    <n v="0"/>
    <n v="0"/>
    <n v="178.38461538461536"/>
    <n v="141.7166666666667"/>
    <n v="26.5"/>
    <n v="0"/>
    <n v="0"/>
    <n v="0"/>
    <n v="0"/>
    <n v="77.621357115384626"/>
    <n v="0"/>
    <n v="1.9716666666666665"/>
  </r>
  <r>
    <d v="2020-06-01T00:00:00"/>
    <x v="2"/>
    <s v="P"/>
    <s v="Active"/>
    <n v="570"/>
    <x v="569"/>
    <s v="N"/>
    <x v="52"/>
    <n v="1007"/>
    <x v="1"/>
    <s v="Niederl. 1"/>
    <n v="1"/>
    <s v="Department"/>
    <s v="Supervisor"/>
    <s v="Non-Mgm."/>
    <s v="tech"/>
    <s v="M"/>
    <d v="2018-09-01T00:00:00"/>
    <d v="2022-02-28T00:00:00"/>
    <s v=""/>
    <n v="3"/>
    <d v="2003-07-08T00:00:00"/>
    <n v="16"/>
    <s v="J"/>
    <n v="30"/>
    <n v="2.5"/>
    <n v="39"/>
    <x v="0"/>
    <n v="1"/>
    <n v="30"/>
    <n v="0"/>
    <n v="3093"/>
    <n v="678.14025000000004"/>
    <n v="0"/>
    <n v="0"/>
    <n v="0"/>
    <n v="0"/>
    <n v="0"/>
    <n v="0"/>
    <n v="0"/>
    <n v="0"/>
    <n v="0"/>
    <n v="0"/>
    <n v="178.44230769230768"/>
    <n v="141.76250000000002"/>
    <n v="26.5"/>
    <n v="0"/>
    <n v="0"/>
    <n v="0"/>
    <n v="0"/>
    <n v="77.644541682692306"/>
    <n v="0"/>
    <n v="1.9716666666666665"/>
  </r>
  <r>
    <d v="2020-06-01T00:00:00"/>
    <x v="2"/>
    <s v="P"/>
    <s v="Active"/>
    <n v="571"/>
    <x v="570"/>
    <s v="N"/>
    <x v="53"/>
    <n v="1012"/>
    <x v="1"/>
    <s v="Niederl. 1"/>
    <n v="1"/>
    <s v="Department"/>
    <s v="Supervisor"/>
    <s v="Non-Mgm."/>
    <s v="kfm"/>
    <s v="M"/>
    <d v="2018-09-01T00:00:00"/>
    <d v="2021-08-31T00:00:00"/>
    <s v=""/>
    <n v="2"/>
    <d v="2001-07-23T00:00:00"/>
    <n v="18"/>
    <s v="J"/>
    <n v="30"/>
    <n v="2.5"/>
    <n v="39"/>
    <x v="0"/>
    <n v="1"/>
    <n v="30"/>
    <n v="0"/>
    <n v="3094"/>
    <n v="678.35950000000003"/>
    <n v="0"/>
    <n v="0"/>
    <n v="0"/>
    <n v="0"/>
    <n v="0"/>
    <n v="0"/>
    <n v="0"/>
    <n v="0"/>
    <n v="0"/>
    <n v="0"/>
    <n v="178.5"/>
    <n v="141.80833333333334"/>
    <n v="26.5"/>
    <n v="0"/>
    <n v="0"/>
    <n v="0"/>
    <n v="0"/>
    <n v="77.667726250000001"/>
    <n v="0"/>
    <n v="1.9716666666666665"/>
  </r>
  <r>
    <d v="2020-06-01T00:00:00"/>
    <x v="2"/>
    <s v="P"/>
    <s v="Active"/>
    <n v="572"/>
    <x v="571"/>
    <s v="N"/>
    <x v="52"/>
    <n v="1007"/>
    <x v="1"/>
    <s v="Niederl. 1"/>
    <n v="1"/>
    <s v="Department"/>
    <s v="Supervisor"/>
    <s v="Non-Mgm."/>
    <s v="tech"/>
    <s v="M"/>
    <d v="2018-09-01T00:00:00"/>
    <d v="2022-02-28T00:00:00"/>
    <s v=""/>
    <n v="3"/>
    <d v="2002-01-01T00:00:00"/>
    <n v="18"/>
    <s v="J"/>
    <n v="30"/>
    <n v="2.5"/>
    <n v="39"/>
    <x v="0"/>
    <n v="1"/>
    <n v="30"/>
    <n v="0"/>
    <n v="3095"/>
    <n v="678.57875000000001"/>
    <n v="0"/>
    <n v="0"/>
    <n v="0"/>
    <n v="0"/>
    <n v="0"/>
    <n v="0"/>
    <n v="0"/>
    <n v="0"/>
    <n v="0"/>
    <n v="0"/>
    <n v="178.55769230769229"/>
    <n v="141.85416666666669"/>
    <n v="26.5"/>
    <n v="0"/>
    <n v="0"/>
    <n v="0"/>
    <n v="0"/>
    <n v="77.69091081730771"/>
    <n v="0"/>
    <n v="1.9716666666666665"/>
  </r>
  <r>
    <d v="2020-06-01T00:00:00"/>
    <x v="2"/>
    <s v="P"/>
    <s v="Active"/>
    <n v="573"/>
    <x v="572"/>
    <s v="N"/>
    <x v="52"/>
    <n v="1007"/>
    <x v="1"/>
    <s v="Niederl. 1"/>
    <n v="1"/>
    <s v="Department"/>
    <s v="Supervisor"/>
    <s v="Non-Mgm."/>
    <s v="tech"/>
    <s v="M"/>
    <d v="2018-09-01T00:00:00"/>
    <d v="2022-02-28T00:00:00"/>
    <s v=""/>
    <n v="3"/>
    <d v="2003-02-19T00:00:00"/>
    <n v="16"/>
    <s v="J"/>
    <n v="30"/>
    <n v="2.5"/>
    <n v="39"/>
    <x v="0"/>
    <n v="1"/>
    <n v="30"/>
    <n v="0"/>
    <n v="3096"/>
    <n v="678.798"/>
    <n v="0"/>
    <n v="0"/>
    <n v="0"/>
    <n v="0"/>
    <n v="0"/>
    <n v="0"/>
    <n v="0"/>
    <n v="0"/>
    <n v="0"/>
    <n v="0"/>
    <n v="178.61538461538461"/>
    <n v="141.9"/>
    <n v="26.5"/>
    <n v="0"/>
    <n v="0"/>
    <n v="0"/>
    <n v="0"/>
    <n v="77.714095384615391"/>
    <n v="0"/>
    <n v="1.9716666666666665"/>
  </r>
  <r>
    <d v="2020-06-01T00:00:00"/>
    <x v="2"/>
    <s v="P"/>
    <s v="Active"/>
    <n v="574"/>
    <x v="573"/>
    <s v="N"/>
    <x v="52"/>
    <n v="1007"/>
    <x v="1"/>
    <s v="Niederl. 1"/>
    <n v="1"/>
    <s v="Department"/>
    <s v="Supervisor"/>
    <s v="Non-Mgm."/>
    <s v="tech"/>
    <s v="M"/>
    <d v="2018-09-01T00:00:00"/>
    <d v="2022-02-28T00:00:00"/>
    <s v=""/>
    <n v="3"/>
    <d v="2002-05-07T00:00:00"/>
    <n v="17"/>
    <s v="J"/>
    <n v="30"/>
    <n v="2.5"/>
    <n v="39"/>
    <x v="0"/>
    <n v="1"/>
    <n v="30"/>
    <n v="0"/>
    <n v="3097"/>
    <n v="679.0172500000001"/>
    <n v="0"/>
    <n v="0"/>
    <n v="0"/>
    <n v="0"/>
    <n v="0"/>
    <n v="0"/>
    <n v="0"/>
    <n v="0"/>
    <n v="0"/>
    <n v="0"/>
    <n v="178.67307692307691"/>
    <n v="141.94583333333333"/>
    <n v="26.5"/>
    <n v="0"/>
    <n v="0"/>
    <n v="0"/>
    <n v="0"/>
    <n v="77.737279951923071"/>
    <n v="0"/>
    <n v="1.9716666666666665"/>
  </r>
  <r>
    <d v="2020-06-01T00:00:00"/>
    <x v="2"/>
    <s v="P"/>
    <s v="Active"/>
    <n v="575"/>
    <x v="574"/>
    <s v="N"/>
    <x v="52"/>
    <n v="1007"/>
    <x v="1"/>
    <s v="Niederl. 1"/>
    <n v="1"/>
    <s v="Department"/>
    <s v="Supervisor"/>
    <s v="Non-Mgm."/>
    <s v="tech"/>
    <s v="M"/>
    <d v="2018-09-01T00:00:00"/>
    <d v="2022-02-28T00:00:00"/>
    <s v=""/>
    <n v="3"/>
    <d v="2001-09-24T00:00:00"/>
    <n v="18"/>
    <s v="J"/>
    <n v="30"/>
    <n v="2.5"/>
    <n v="39"/>
    <x v="0"/>
    <n v="1"/>
    <n v="30"/>
    <n v="0"/>
    <n v="3098"/>
    <n v="679.23649999999998"/>
    <n v="0"/>
    <n v="0"/>
    <n v="0"/>
    <n v="0"/>
    <n v="0"/>
    <n v="0"/>
    <n v="0"/>
    <n v="0"/>
    <n v="0"/>
    <n v="0"/>
    <n v="178.73076923076923"/>
    <n v="141.9916666666667"/>
    <n v="26.5"/>
    <n v="0"/>
    <n v="0"/>
    <n v="0"/>
    <n v="0"/>
    <n v="77.76046451923078"/>
    <n v="0"/>
    <n v="1.9716666666666665"/>
  </r>
  <r>
    <d v="2020-06-01T00:00:00"/>
    <x v="2"/>
    <s v="P"/>
    <s v="Active"/>
    <n v="576"/>
    <x v="575"/>
    <s v="N"/>
    <x v="53"/>
    <n v="1012"/>
    <x v="1"/>
    <s v="Niederl. 1"/>
    <n v="1"/>
    <s v="Department"/>
    <s v="Supervisor"/>
    <s v="Non-Mgm."/>
    <s v="kfm"/>
    <s v="W"/>
    <d v="2018-09-01T00:00:00"/>
    <d v="2021-08-31T00:00:00"/>
    <s v=""/>
    <n v="2"/>
    <d v="2001-10-28T00:00:00"/>
    <n v="18"/>
    <s v="J"/>
    <n v="30"/>
    <n v="2.5"/>
    <n v="39"/>
    <x v="0"/>
    <n v="1"/>
    <n v="30"/>
    <n v="0"/>
    <n v="3099"/>
    <n v="679.45575000000008"/>
    <n v="0"/>
    <n v="0"/>
    <n v="0"/>
    <n v="0"/>
    <n v="0"/>
    <n v="0"/>
    <n v="0"/>
    <n v="0"/>
    <n v="0"/>
    <n v="0"/>
    <n v="178.78846153846155"/>
    <n v="142.03750000000002"/>
    <n v="26.5"/>
    <n v="0"/>
    <n v="0"/>
    <n v="0"/>
    <n v="0"/>
    <n v="77.783649086538475"/>
    <n v="0"/>
    <n v="1.9716666666666665"/>
  </r>
  <r>
    <d v="2020-06-01T00:00:00"/>
    <x v="2"/>
    <s v="P"/>
    <s v="Active"/>
    <n v="577"/>
    <x v="576"/>
    <s v="N"/>
    <x v="53"/>
    <n v="1012"/>
    <x v="1"/>
    <s v="Niederl. 1"/>
    <n v="1"/>
    <s v="Department"/>
    <s v="Supervisor"/>
    <s v="Non-Mgm."/>
    <s v="kfm"/>
    <s v="W"/>
    <d v="2018-09-01T00:00:00"/>
    <d v="2021-08-31T00:00:00"/>
    <s v=""/>
    <n v="2"/>
    <d v="2003-06-16T00:00:00"/>
    <n v="16"/>
    <s v="J"/>
    <n v="30"/>
    <n v="2.5"/>
    <n v="39"/>
    <x v="0"/>
    <n v="1"/>
    <n v="30"/>
    <n v="0"/>
    <n v="3100"/>
    <n v="679.67500000000007"/>
    <n v="0"/>
    <n v="0"/>
    <n v="0"/>
    <n v="0"/>
    <n v="0"/>
    <n v="0"/>
    <n v="0"/>
    <n v="0"/>
    <n v="0"/>
    <n v="0"/>
    <n v="178.84615384615384"/>
    <n v="142.08333333333334"/>
    <n v="26.5"/>
    <n v="0"/>
    <n v="0"/>
    <n v="0"/>
    <n v="0"/>
    <n v="77.806833653846155"/>
    <n v="0"/>
    <n v="1.9716666666666665"/>
  </r>
  <r>
    <d v="2020-06-01T00:00:00"/>
    <x v="2"/>
    <s v="P"/>
    <s v="Active"/>
    <n v="578"/>
    <x v="577"/>
    <s v="N"/>
    <x v="53"/>
    <n v="1012"/>
    <x v="1"/>
    <s v="Niederl. 1"/>
    <n v="1"/>
    <s v="Department"/>
    <s v="Supervisor"/>
    <s v="Non-Mgm."/>
    <s v="kfm"/>
    <s v="W"/>
    <d v="2018-09-01T00:00:00"/>
    <d v="2021-08-31T00:00:00"/>
    <s v=""/>
    <n v="2"/>
    <d v="2002-04-04T00:00:00"/>
    <n v="17"/>
    <s v="J"/>
    <n v="30"/>
    <n v="2.5"/>
    <n v="39"/>
    <x v="0"/>
    <n v="1"/>
    <n v="30"/>
    <n v="0"/>
    <n v="3101"/>
    <n v="679.89425000000006"/>
    <n v="0"/>
    <n v="0"/>
    <n v="0"/>
    <n v="0"/>
    <n v="0"/>
    <n v="0"/>
    <n v="0"/>
    <n v="0"/>
    <n v="0"/>
    <n v="0"/>
    <n v="178.90384615384616"/>
    <n v="142.12916666666669"/>
    <n v="26.5"/>
    <n v="0"/>
    <n v="0"/>
    <n v="0"/>
    <n v="0"/>
    <n v="77.83001822115385"/>
    <n v="0"/>
    <n v="1.9716666666666665"/>
  </r>
  <r>
    <d v="2020-06-01T00:00:00"/>
    <x v="2"/>
    <s v="P"/>
    <s v="Active"/>
    <n v="579"/>
    <x v="578"/>
    <s v="N"/>
    <x v="53"/>
    <n v="1012"/>
    <x v="1"/>
    <s v="Niederl. 1"/>
    <n v="1"/>
    <s v="Department"/>
    <s v="Supervisor"/>
    <s v="Non-Mgm."/>
    <s v="kfm"/>
    <s v="M"/>
    <d v="2018-09-01T00:00:00"/>
    <d v="2021-08-31T00:00:00"/>
    <s v=""/>
    <n v="2"/>
    <d v="2001-12-29T00:00:00"/>
    <n v="18"/>
    <s v="J"/>
    <n v="30"/>
    <n v="2.5"/>
    <n v="39"/>
    <x v="0"/>
    <n v="1"/>
    <n v="30"/>
    <n v="0"/>
    <n v="3102"/>
    <n v="680.11350000000004"/>
    <n v="0"/>
    <n v="0"/>
    <n v="0"/>
    <n v="0"/>
    <n v="0"/>
    <n v="0"/>
    <n v="0"/>
    <n v="0"/>
    <n v="0"/>
    <n v="0"/>
    <n v="178.96153846153848"/>
    <n v="142.17500000000001"/>
    <n v="26.5"/>
    <n v="0"/>
    <n v="0"/>
    <n v="0"/>
    <n v="0"/>
    <n v="77.853202788461559"/>
    <n v="0"/>
    <n v="1.9716666666666665"/>
  </r>
  <r>
    <d v="2020-06-01T00:00:00"/>
    <x v="2"/>
    <s v="P"/>
    <s v="Active"/>
    <n v="580"/>
    <x v="579"/>
    <s v="N"/>
    <x v="52"/>
    <n v="1007"/>
    <x v="1"/>
    <s v="Niederl. 1"/>
    <n v="1"/>
    <s v="Department"/>
    <s v="Supervisor"/>
    <s v="Non-Mgm."/>
    <s v="tech"/>
    <s v="M"/>
    <d v="2018-09-01T00:00:00"/>
    <d v="2022-02-28T00:00:00"/>
    <s v=""/>
    <n v="3"/>
    <d v="2003-01-17T00:00:00"/>
    <n v="17"/>
    <s v="J"/>
    <n v="30"/>
    <n v="2.5"/>
    <n v="39"/>
    <x v="0"/>
    <n v="1"/>
    <n v="30"/>
    <n v="0"/>
    <n v="3103"/>
    <n v="680.33275000000003"/>
    <n v="0"/>
    <n v="0"/>
    <n v="0"/>
    <n v="0"/>
    <n v="0"/>
    <n v="0"/>
    <n v="0"/>
    <n v="0"/>
    <n v="0"/>
    <n v="0"/>
    <n v="179.01923076923077"/>
    <n v="142.22083333333333"/>
    <n v="26.5"/>
    <n v="0"/>
    <n v="0"/>
    <n v="0"/>
    <n v="0"/>
    <n v="77.876387355769239"/>
    <n v="0"/>
    <n v="1.9716666666666665"/>
  </r>
  <r>
    <d v="2020-06-01T00:00:00"/>
    <x v="2"/>
    <s v="P"/>
    <s v="Active"/>
    <n v="581"/>
    <x v="580"/>
    <s v="N"/>
    <x v="51"/>
    <n v="1092"/>
    <x v="0"/>
    <s v="Niederl. 3"/>
    <n v="1"/>
    <s v="Department"/>
    <s v="Supervisor"/>
    <s v="Non-Mgm."/>
    <s v="kfm"/>
    <s v="M"/>
    <d v="2018-09-01T00:00:00"/>
    <d v="2021-08-31T00:00:00"/>
    <s v=""/>
    <n v="2"/>
    <d v="2001-07-07T00:00:00"/>
    <n v="18"/>
    <s v="J"/>
    <n v="30"/>
    <n v="2.5"/>
    <n v="39"/>
    <x v="0"/>
    <n v="1"/>
    <n v="30"/>
    <n v="0"/>
    <n v="3104"/>
    <n v="680.55200000000002"/>
    <n v="0"/>
    <n v="0"/>
    <n v="0"/>
    <n v="0"/>
    <n v="0"/>
    <n v="0"/>
    <n v="0"/>
    <n v="0"/>
    <n v="0"/>
    <n v="0"/>
    <n v="179.07692307692309"/>
    <n v="142.26666666666668"/>
    <n v="26.5"/>
    <n v="0"/>
    <n v="0"/>
    <n v="0"/>
    <n v="0"/>
    <n v="77.899571923076934"/>
    <n v="0"/>
    <n v="1.9716666666666665"/>
  </r>
  <r>
    <d v="2020-06-01T00:00:00"/>
    <x v="2"/>
    <s v="P"/>
    <s v="Active"/>
    <n v="582"/>
    <x v="581"/>
    <s v="N"/>
    <x v="51"/>
    <n v="1092"/>
    <x v="0"/>
    <s v="Niederl. 3"/>
    <n v="1"/>
    <s v="Department"/>
    <s v="Supervisor"/>
    <s v="Non-Mgm."/>
    <s v="kfm"/>
    <s v="M"/>
    <d v="2018-09-01T00:00:00"/>
    <d v="2021-08-31T00:00:00"/>
    <s v=""/>
    <n v="2"/>
    <d v="1996-07-26T00:00:00"/>
    <n v="23"/>
    <s v="J"/>
    <n v="30"/>
    <n v="2.5"/>
    <n v="39"/>
    <x v="0"/>
    <n v="1"/>
    <n v="30"/>
    <n v="0"/>
    <n v="3105"/>
    <n v="680.77125000000001"/>
    <n v="0"/>
    <n v="0"/>
    <n v="0"/>
    <n v="0"/>
    <n v="0"/>
    <n v="0"/>
    <n v="0"/>
    <n v="0"/>
    <n v="0"/>
    <n v="0"/>
    <n v="179.13461538461542"/>
    <n v="142.3125"/>
    <n v="26.5"/>
    <n v="0"/>
    <n v="0"/>
    <n v="0"/>
    <n v="0"/>
    <n v="77.922756490384629"/>
    <n v="0"/>
    <n v="1.9716666666666665"/>
  </r>
  <r>
    <d v="2020-06-01T00:00:00"/>
    <x v="2"/>
    <s v="P"/>
    <s v="Active"/>
    <n v="583"/>
    <x v="582"/>
    <s v="N"/>
    <x v="51"/>
    <n v="1092"/>
    <x v="0"/>
    <s v="Niederl. 3"/>
    <n v="1"/>
    <s v="Department"/>
    <s v="Supervisor"/>
    <s v="Non-Mgm."/>
    <s v="kfm"/>
    <s v="M"/>
    <d v="2018-09-01T00:00:00"/>
    <d v="2021-08-31T00:00:00"/>
    <s v=""/>
    <n v="2"/>
    <d v="1998-04-04T00:00:00"/>
    <n v="21"/>
    <s v="J"/>
    <n v="30"/>
    <n v="2.5"/>
    <n v="39"/>
    <x v="0"/>
    <n v="1"/>
    <n v="30"/>
    <n v="0"/>
    <n v="3106"/>
    <n v="680.99050000000011"/>
    <n v="0"/>
    <n v="0"/>
    <n v="0"/>
    <n v="0"/>
    <n v="0"/>
    <n v="0"/>
    <n v="0"/>
    <n v="0"/>
    <n v="0"/>
    <n v="0"/>
    <n v="179.19230769230768"/>
    <n v="142.35833333333335"/>
    <n v="26.5"/>
    <n v="0"/>
    <n v="0"/>
    <n v="0"/>
    <n v="0"/>
    <n v="77.945941057692309"/>
    <n v="0"/>
    <n v="1.9716666666666665"/>
  </r>
  <r>
    <d v="2020-06-01T00:00:00"/>
    <x v="2"/>
    <s v="P"/>
    <s v="Active"/>
    <n v="584"/>
    <x v="583"/>
    <s v="N"/>
    <x v="51"/>
    <n v="1092"/>
    <x v="0"/>
    <s v="Niederl. 3"/>
    <n v="1"/>
    <s v="Department"/>
    <s v="Supervisor"/>
    <s v="Non-Mgm."/>
    <s v="kfm"/>
    <s v="M"/>
    <d v="2018-09-01T00:00:00"/>
    <d v="2021-08-31T00:00:00"/>
    <s v=""/>
    <n v="2"/>
    <d v="2001-02-23T00:00:00"/>
    <n v="18"/>
    <s v="J"/>
    <n v="30"/>
    <n v="2.5"/>
    <n v="39"/>
    <x v="0"/>
    <n v="1"/>
    <n v="30"/>
    <n v="0"/>
    <n v="3107"/>
    <n v="681.20974999999999"/>
    <n v="0"/>
    <n v="0"/>
    <n v="0"/>
    <n v="0"/>
    <n v="0"/>
    <n v="0"/>
    <n v="0"/>
    <n v="0"/>
    <n v="0"/>
    <n v="0"/>
    <n v="179.25"/>
    <n v="142.4041666666667"/>
    <n v="26.5"/>
    <n v="0"/>
    <n v="0"/>
    <n v="0"/>
    <n v="0"/>
    <n v="77.969125625000004"/>
    <n v="0"/>
    <n v="1.9716666666666665"/>
  </r>
  <r>
    <d v="2020-06-01T00:00:00"/>
    <x v="2"/>
    <s v="P"/>
    <s v="Active"/>
    <n v="585"/>
    <x v="584"/>
    <s v="N"/>
    <x v="51"/>
    <n v="1092"/>
    <x v="8"/>
    <s v="Niederl. 2"/>
    <n v="1"/>
    <s v="Department"/>
    <s v="Supervisor"/>
    <s v="Non-Mgm."/>
    <s v="tech"/>
    <s v="M"/>
    <d v="2018-09-01T00:00:00"/>
    <d v="2021-08-31T00:00:00"/>
    <s v=""/>
    <n v="2"/>
    <d v="2002-08-13T00:00:00"/>
    <n v="17"/>
    <s v="J"/>
    <n v="30"/>
    <n v="2.5"/>
    <n v="39"/>
    <x v="0"/>
    <n v="1"/>
    <n v="30"/>
    <n v="0"/>
    <n v="3108"/>
    <n v="681.42900000000009"/>
    <n v="0"/>
    <n v="0"/>
    <n v="0"/>
    <n v="0"/>
    <n v="0"/>
    <n v="0"/>
    <n v="0"/>
    <n v="0"/>
    <n v="0"/>
    <n v="0"/>
    <n v="179.30769230769229"/>
    <n v="142.45000000000002"/>
    <n v="26.5"/>
    <n v="0"/>
    <n v="0"/>
    <n v="0"/>
    <n v="0"/>
    <n v="77.992310192307698"/>
    <n v="0"/>
    <n v="1.9716666666666665"/>
  </r>
  <r>
    <d v="2020-06-01T00:00:00"/>
    <x v="2"/>
    <s v="P"/>
    <s v="Active"/>
    <n v="586"/>
    <x v="585"/>
    <s v="N"/>
    <x v="9"/>
    <n v="1087"/>
    <x v="0"/>
    <s v="Niederl. 3"/>
    <n v="1"/>
    <s v="Department"/>
    <s v="Supervisor"/>
    <s v="Non-Mgm."/>
    <s v="ang."/>
    <s v="M"/>
    <d v="2018-09-01T00:00:00"/>
    <m/>
    <s v=""/>
    <n v="1"/>
    <d v="1993-11-20T00:00:00"/>
    <n v="26"/>
    <s v="N"/>
    <n v="30"/>
    <n v="2.5"/>
    <n v="39"/>
    <x v="0"/>
    <n v="1"/>
    <n v="30"/>
    <n v="0"/>
    <n v="3109"/>
    <n v="681.64825000000008"/>
    <n v="0"/>
    <n v="0"/>
    <n v="0"/>
    <n v="0"/>
    <n v="0"/>
    <n v="0"/>
    <n v="0"/>
    <n v="0"/>
    <n v="0"/>
    <n v="0"/>
    <n v="0"/>
    <n v="0"/>
    <n v="26.5"/>
    <n v="0"/>
    <n v="0"/>
    <n v="0"/>
    <n v="0"/>
    <n v="5.9346750000000004"/>
    <n v="0"/>
    <n v="1.9716666666666665"/>
  </r>
  <r>
    <d v="2020-06-01T00:00:00"/>
    <x v="2"/>
    <s v="P"/>
    <s v="Active"/>
    <n v="587"/>
    <x v="586"/>
    <s v="N"/>
    <x v="26"/>
    <n v="1091"/>
    <x v="0"/>
    <s v="Niederl. 3"/>
    <n v="1"/>
    <s v="Department"/>
    <s v="Supervisor"/>
    <s v="Non-Mgm."/>
    <s v="ang."/>
    <s v="W"/>
    <d v="2018-09-01T00:00:00"/>
    <m/>
    <s v=""/>
    <n v="1"/>
    <d v="1980-02-21T00:00:00"/>
    <n v="39"/>
    <s v="N"/>
    <n v="30"/>
    <n v="2.5"/>
    <n v="39"/>
    <x v="0"/>
    <n v="1"/>
    <n v="30"/>
    <n v="0"/>
    <n v="3110"/>
    <n v="681.86750000000006"/>
    <n v="0"/>
    <n v="0"/>
    <n v="0"/>
    <n v="0"/>
    <n v="0"/>
    <n v="0"/>
    <n v="0"/>
    <n v="0"/>
    <n v="0"/>
    <n v="0"/>
    <n v="0"/>
    <n v="0"/>
    <n v="26.5"/>
    <n v="0"/>
    <n v="0"/>
    <n v="0"/>
    <n v="0"/>
    <n v="5.9346750000000004"/>
    <n v="0"/>
    <n v="1.9716666666666665"/>
  </r>
  <r>
    <d v="2020-06-01T00:00:00"/>
    <x v="2"/>
    <s v="P"/>
    <s v="Active"/>
    <n v="588"/>
    <x v="587"/>
    <s v="N"/>
    <x v="22"/>
    <n v="1029"/>
    <x v="6"/>
    <s v="Niederl. 10"/>
    <n v="1"/>
    <s v="Department"/>
    <s v="Supervisor"/>
    <s v="Non-Mgm."/>
    <s v="ang."/>
    <s v="M"/>
    <d v="2018-09-01T00:00:00"/>
    <m/>
    <s v=""/>
    <n v="1"/>
    <d v="1982-02-03T00:00:00"/>
    <n v="37"/>
    <s v="J"/>
    <n v="30"/>
    <n v="2.5"/>
    <n v="39"/>
    <x v="0"/>
    <n v="1"/>
    <n v="30"/>
    <n v="0"/>
    <n v="3111"/>
    <n v="682.08674999999994"/>
    <n v="0"/>
    <n v="0"/>
    <n v="0"/>
    <n v="0"/>
    <n v="0"/>
    <n v="0"/>
    <n v="0"/>
    <n v="0"/>
    <n v="0"/>
    <n v="0"/>
    <n v="179.48076923076923"/>
    <n v="142.58750000000001"/>
    <n v="26.5"/>
    <n v="0"/>
    <n v="0"/>
    <n v="0"/>
    <n v="0"/>
    <n v="78.061863894230783"/>
    <n v="0"/>
    <n v="1.9716666666666665"/>
  </r>
  <r>
    <d v="2020-06-01T00:00:00"/>
    <x v="2"/>
    <s v="P"/>
    <s v="Active"/>
    <n v="589"/>
    <x v="588"/>
    <s v="N"/>
    <x v="22"/>
    <n v="1023"/>
    <x v="7"/>
    <s v="Niederl. 9"/>
    <n v="1"/>
    <s v="Department"/>
    <s v="Supervisor"/>
    <s v="Non-Mgm."/>
    <s v="ang."/>
    <s v="M"/>
    <d v="2018-09-15T00:00:00"/>
    <m/>
    <s v=""/>
    <n v="1"/>
    <d v="1983-09-24T00:00:00"/>
    <n v="36"/>
    <s v="J"/>
    <n v="30"/>
    <n v="2.5"/>
    <n v="39"/>
    <x v="0"/>
    <n v="1"/>
    <n v="30"/>
    <n v="0"/>
    <n v="3112"/>
    <n v="682.30600000000004"/>
    <n v="0"/>
    <n v="0"/>
    <n v="0"/>
    <n v="0"/>
    <n v="0"/>
    <n v="0"/>
    <n v="0"/>
    <n v="0"/>
    <n v="0"/>
    <n v="0"/>
    <n v="179.53846153846155"/>
    <n v="142.63333333333333"/>
    <n v="26.5"/>
    <n v="0"/>
    <n v="0"/>
    <n v="0"/>
    <n v="0"/>
    <n v="78.085048461538463"/>
    <n v="0"/>
    <n v="1.9716666666666665"/>
  </r>
  <r>
    <d v="2020-06-01T00:00:00"/>
    <x v="2"/>
    <s v="P"/>
    <s v="Active"/>
    <n v="590"/>
    <x v="589"/>
    <s v="N"/>
    <x v="36"/>
    <n v="1054"/>
    <x v="8"/>
    <s v="Niederl. 2"/>
    <n v="1"/>
    <s v="Department"/>
    <s v="Supervisor"/>
    <s v="Non-Mgm."/>
    <s v="ang."/>
    <s v="M"/>
    <d v="2018-09-01T00:00:00"/>
    <m/>
    <s v=""/>
    <n v="1"/>
    <d v="1966-06-18T00:00:00"/>
    <n v="53"/>
    <s v="N"/>
    <n v="30"/>
    <n v="2.5"/>
    <n v="39"/>
    <x v="0"/>
    <n v="1"/>
    <n v="30"/>
    <n v="0"/>
    <n v="3113"/>
    <n v="682.52525000000003"/>
    <n v="0"/>
    <n v="0"/>
    <n v="0"/>
    <n v="0"/>
    <n v="0"/>
    <n v="0"/>
    <n v="0"/>
    <n v="0"/>
    <n v="0"/>
    <n v="0"/>
    <n v="0"/>
    <n v="0"/>
    <n v="26.5"/>
    <n v="0"/>
    <n v="0"/>
    <n v="0"/>
    <n v="0"/>
    <n v="5.9346750000000004"/>
    <n v="0"/>
    <n v="1.9716666666666665"/>
  </r>
  <r>
    <d v="2020-06-01T00:00:00"/>
    <x v="2"/>
    <s v="P"/>
    <s v="Active"/>
    <n v="591"/>
    <x v="590"/>
    <s v="N"/>
    <x v="22"/>
    <n v="1023"/>
    <x v="7"/>
    <s v="Niederl. 9"/>
    <n v="1"/>
    <s v="Department"/>
    <s v="Supervisor"/>
    <s v="Non-Mgm."/>
    <s v="ang."/>
    <s v="M"/>
    <d v="2018-09-01T00:00:00"/>
    <m/>
    <s v=""/>
    <n v="1"/>
    <d v="1989-08-25T00:00:00"/>
    <n v="30"/>
    <s v="J"/>
    <n v="30"/>
    <n v="2.5"/>
    <n v="39"/>
    <x v="0"/>
    <n v="1"/>
    <n v="30"/>
    <n v="0"/>
    <n v="3114"/>
    <n v="682.74450000000002"/>
    <n v="0"/>
    <n v="0"/>
    <n v="0"/>
    <n v="0"/>
    <n v="0"/>
    <n v="0"/>
    <n v="0"/>
    <n v="0"/>
    <n v="0"/>
    <n v="0"/>
    <n v="179.65384615384616"/>
    <n v="142.72500000000002"/>
    <n v="26.5"/>
    <n v="0"/>
    <n v="0"/>
    <n v="0"/>
    <n v="0"/>
    <n v="78.131417596153867"/>
    <n v="0"/>
    <n v="1.9716666666666665"/>
  </r>
  <r>
    <d v="2020-06-01T00:00:00"/>
    <x v="2"/>
    <s v="P"/>
    <s v="Active"/>
    <n v="592"/>
    <x v="591"/>
    <s v="N"/>
    <x v="22"/>
    <n v="1053"/>
    <x v="3"/>
    <s v="Niederl. 8"/>
    <n v="1"/>
    <s v="Department"/>
    <s v="Supervisor"/>
    <s v="Non-Mgm."/>
    <s v="ang."/>
    <s v="M"/>
    <d v="2018-09-01T00:00:00"/>
    <m/>
    <s v=""/>
    <n v="1"/>
    <d v="1961-09-04T00:00:00"/>
    <n v="58"/>
    <s v="J"/>
    <n v="30"/>
    <n v="2.5"/>
    <n v="39"/>
    <x v="0"/>
    <n v="1"/>
    <n v="30"/>
    <n v="0"/>
    <n v="3115"/>
    <n v="682.96375000000012"/>
    <n v="0"/>
    <n v="0"/>
    <n v="0"/>
    <n v="0"/>
    <n v="0"/>
    <n v="0"/>
    <n v="0"/>
    <n v="0"/>
    <n v="0"/>
    <n v="0"/>
    <n v="179.71153846153848"/>
    <n v="142.77083333333334"/>
    <n v="26.5"/>
    <n v="0"/>
    <n v="0"/>
    <n v="0"/>
    <n v="0"/>
    <n v="78.154602163461547"/>
    <n v="0"/>
    <n v="1.9716666666666665"/>
  </r>
  <r>
    <d v="2020-06-01T00:00:00"/>
    <x v="2"/>
    <s v="P"/>
    <s v="Active"/>
    <n v="593"/>
    <x v="592"/>
    <s v="N"/>
    <x v="0"/>
    <n v="1090"/>
    <x v="0"/>
    <s v="Niederl. 3"/>
    <n v="1"/>
    <s v="Department"/>
    <s v="Supervisor"/>
    <s v="Non-Mgm."/>
    <s v="ang."/>
    <s v="M"/>
    <d v="2018-09-15T00:00:00"/>
    <m/>
    <s v=""/>
    <n v="1"/>
    <d v="1982-08-24T00:00:00"/>
    <n v="37"/>
    <s v="N"/>
    <n v="30"/>
    <n v="2.5"/>
    <n v="39"/>
    <x v="0"/>
    <n v="1"/>
    <n v="30"/>
    <n v="0"/>
    <n v="3116"/>
    <n v="683.18299999999999"/>
    <n v="0"/>
    <n v="0"/>
    <n v="0"/>
    <n v="0"/>
    <n v="0"/>
    <n v="0"/>
    <n v="0"/>
    <n v="0"/>
    <n v="0"/>
    <n v="0"/>
    <n v="0"/>
    <n v="0"/>
    <n v="26.5"/>
    <n v="0"/>
    <n v="0"/>
    <n v="0"/>
    <n v="0"/>
    <n v="5.9346750000000004"/>
    <n v="0"/>
    <n v="1.9716666666666665"/>
  </r>
  <r>
    <d v="2020-06-01T00:00:00"/>
    <x v="2"/>
    <s v="P"/>
    <s v="Active"/>
    <n v="594"/>
    <x v="593"/>
    <s v="N"/>
    <x v="22"/>
    <n v="1060"/>
    <x v="2"/>
    <s v="Niederl. 7"/>
    <n v="1"/>
    <s v="Department"/>
    <s v="Supervisor"/>
    <s v="Non-Mgm."/>
    <s v="ang."/>
    <s v="M"/>
    <d v="2018-09-15T00:00:00"/>
    <m/>
    <s v=""/>
    <n v="1"/>
    <d v="1988-11-14T00:00:00"/>
    <n v="31"/>
    <s v="J"/>
    <n v="30"/>
    <n v="2.5"/>
    <n v="39"/>
    <x v="0"/>
    <n v="1"/>
    <n v="30"/>
    <n v="0"/>
    <n v="3117"/>
    <n v="683.40224999999998"/>
    <n v="0"/>
    <n v="0"/>
    <n v="0"/>
    <n v="0"/>
    <n v="0"/>
    <n v="0"/>
    <n v="0"/>
    <n v="0"/>
    <n v="0"/>
    <n v="0"/>
    <n v="179.82692307692309"/>
    <n v="142.86250000000001"/>
    <n v="26.5"/>
    <n v="0"/>
    <n v="0"/>
    <n v="0"/>
    <n v="0"/>
    <n v="78.200971298076936"/>
    <n v="0"/>
    <n v="1.9716666666666665"/>
  </r>
  <r>
    <d v="2020-06-01T00:00:00"/>
    <x v="2"/>
    <s v="P"/>
    <s v="Active"/>
    <n v="595"/>
    <x v="594"/>
    <s v="N"/>
    <x v="53"/>
    <n v="1012"/>
    <x v="1"/>
    <s v="Niederl. 1"/>
    <n v="1"/>
    <s v="Department"/>
    <s v="Supervisor"/>
    <s v="Non-Mgm."/>
    <s v="kfm"/>
    <s v="M"/>
    <d v="2018-09-01T00:00:00"/>
    <d v="2021-08-31T00:00:00"/>
    <s v=""/>
    <n v="2"/>
    <d v="2000-06-09T00:00:00"/>
    <n v="19"/>
    <s v="J"/>
    <n v="30"/>
    <n v="2.5"/>
    <n v="39"/>
    <x v="0"/>
    <n v="1"/>
    <n v="30"/>
    <n v="0"/>
    <n v="3118"/>
    <n v="683.62150000000008"/>
    <n v="0"/>
    <n v="0"/>
    <n v="0"/>
    <n v="0"/>
    <n v="0"/>
    <n v="0"/>
    <n v="0"/>
    <n v="0"/>
    <n v="0"/>
    <n v="0"/>
    <n v="179.88461538461539"/>
    <n v="142.90833333333333"/>
    <n v="26.5"/>
    <n v="0"/>
    <n v="0"/>
    <n v="0"/>
    <n v="0"/>
    <n v="78.224155865384617"/>
    <n v="0"/>
    <n v="1.9716666666666665"/>
  </r>
  <r>
    <d v="2020-06-01T00:00:00"/>
    <x v="2"/>
    <s v="P"/>
    <s v="Active"/>
    <n v="596"/>
    <x v="595"/>
    <s v="N"/>
    <x v="16"/>
    <n v="1067"/>
    <x v="11"/>
    <s v="Niederl. 12"/>
    <n v="1"/>
    <s v="Department"/>
    <s v="Supervisor"/>
    <s v="Non-Mgm."/>
    <s v="ang."/>
    <s v="W"/>
    <d v="2018-09-17T00:00:00"/>
    <m/>
    <s v=""/>
    <n v="1"/>
    <d v="1999-06-02T00:00:00"/>
    <n v="20"/>
    <s v="N"/>
    <n v="30"/>
    <n v="2.5"/>
    <n v="39"/>
    <x v="0"/>
    <n v="1"/>
    <n v="30"/>
    <n v="0"/>
    <n v="3119"/>
    <n v="683.84075000000007"/>
    <n v="0"/>
    <n v="0"/>
    <n v="0"/>
    <n v="0"/>
    <n v="0"/>
    <n v="0"/>
    <n v="0"/>
    <n v="0"/>
    <n v="0"/>
    <n v="0"/>
    <n v="0"/>
    <n v="0"/>
    <n v="26.5"/>
    <n v="0"/>
    <n v="0"/>
    <n v="0"/>
    <n v="0"/>
    <n v="5.9346750000000004"/>
    <n v="0"/>
    <n v="1.9716666666666665"/>
  </r>
  <r>
    <d v="2020-06-01T00:00:00"/>
    <x v="2"/>
    <s v="P"/>
    <s v="Active"/>
    <n v="597"/>
    <x v="596"/>
    <s v="N"/>
    <x v="37"/>
    <n v="1005"/>
    <x v="1"/>
    <s v="Niederl. 1"/>
    <n v="1"/>
    <s v="Department"/>
    <s v="Supervisor"/>
    <s v="Non-Mgm."/>
    <s v="ang."/>
    <s v="M"/>
    <d v="2018-09-01T00:00:00"/>
    <m/>
    <s v=""/>
    <n v="1"/>
    <d v="1992-02-03T00:00:00"/>
    <n v="27"/>
    <s v="N"/>
    <n v="30"/>
    <n v="2.5"/>
    <n v="39"/>
    <x v="0"/>
    <n v="1"/>
    <n v="30"/>
    <n v="0"/>
    <n v="3120"/>
    <n v="684.06"/>
    <n v="0"/>
    <n v="0"/>
    <n v="0"/>
    <n v="0"/>
    <n v="0"/>
    <n v="0"/>
    <n v="0"/>
    <n v="0"/>
    <n v="0"/>
    <n v="0"/>
    <n v="0"/>
    <n v="0"/>
    <n v="26.5"/>
    <n v="0"/>
    <n v="0"/>
    <n v="0"/>
    <n v="0"/>
    <n v="5.9346750000000004"/>
    <n v="0"/>
    <n v="1.9716666666666665"/>
  </r>
  <r>
    <d v="2020-06-01T00:00:00"/>
    <x v="2"/>
    <s v="P"/>
    <s v="Active"/>
    <n v="598"/>
    <x v="597"/>
    <s v="N"/>
    <x v="17"/>
    <n v="1088"/>
    <x v="0"/>
    <s v="Niederl. 3"/>
    <n v="1"/>
    <s v="Department"/>
    <s v="Supervisor"/>
    <s v="Non-Mgm."/>
    <s v="ang."/>
    <s v="W"/>
    <d v="2018-10-01T00:00:00"/>
    <m/>
    <s v=""/>
    <n v="1"/>
    <d v="1978-03-11T00:00:00"/>
    <n v="41"/>
    <s v="N"/>
    <n v="30"/>
    <n v="2.5"/>
    <n v="39"/>
    <x v="0"/>
    <n v="1"/>
    <n v="30"/>
    <n v="0"/>
    <n v="3121"/>
    <n v="684.27925000000005"/>
    <n v="0"/>
    <n v="0"/>
    <n v="0"/>
    <n v="0"/>
    <n v="0"/>
    <n v="0"/>
    <n v="0"/>
    <n v="0"/>
    <n v="0"/>
    <n v="0"/>
    <n v="0"/>
    <n v="0"/>
    <n v="26.5"/>
    <n v="0"/>
    <n v="0"/>
    <n v="0"/>
    <n v="0"/>
    <n v="5.9346750000000004"/>
    <n v="0"/>
    <n v="1.9716666666666665"/>
  </r>
  <r>
    <d v="2020-06-01T00:00:00"/>
    <x v="2"/>
    <s v="P"/>
    <s v="Active"/>
    <n v="599"/>
    <x v="598"/>
    <s v="N"/>
    <x v="49"/>
    <n v="1072"/>
    <x v="0"/>
    <s v="Niederl. 3"/>
    <n v="1"/>
    <s v="Department"/>
    <s v="Supervisor"/>
    <s v="Non-Mgm."/>
    <s v="ang."/>
    <s v="W"/>
    <d v="2018-10-01T00:00:00"/>
    <m/>
    <s v=""/>
    <n v="1"/>
    <d v="1983-03-04T00:00:00"/>
    <n v="36"/>
    <s v="N"/>
    <n v="30"/>
    <n v="2.5"/>
    <n v="39"/>
    <x v="0"/>
    <n v="1"/>
    <n v="30"/>
    <n v="0"/>
    <n v="3122"/>
    <n v="684.49850000000004"/>
    <n v="0"/>
    <n v="0"/>
    <n v="0"/>
    <n v="0"/>
    <n v="0"/>
    <n v="0"/>
    <n v="0"/>
    <n v="0"/>
    <n v="0"/>
    <n v="0"/>
    <n v="0"/>
    <n v="0"/>
    <n v="26.5"/>
    <n v="0"/>
    <n v="0"/>
    <n v="0"/>
    <n v="0"/>
    <n v="5.9346750000000004"/>
    <n v="0"/>
    <n v="1.9716666666666665"/>
  </r>
  <r>
    <d v="2020-06-01T00:00:00"/>
    <x v="2"/>
    <s v="P"/>
    <s v="Active"/>
    <n v="600"/>
    <x v="599"/>
    <s v="N"/>
    <x v="11"/>
    <n v="1082"/>
    <x v="0"/>
    <s v="Niederl. 3"/>
    <n v="1"/>
    <s v="Department"/>
    <s v="Supervisor"/>
    <s v="Non-Mgm."/>
    <s v="ang."/>
    <s v="M"/>
    <d v="2018-10-01T00:00:00"/>
    <m/>
    <s v=""/>
    <n v="1"/>
    <d v="1983-05-09T00:00:00"/>
    <n v="36"/>
    <s v="N"/>
    <n v="30"/>
    <n v="2.5"/>
    <n v="39"/>
    <x v="0"/>
    <n v="1"/>
    <n v="30"/>
    <n v="0"/>
    <n v="3123"/>
    <n v="684.71775000000002"/>
    <n v="0"/>
    <n v="0"/>
    <n v="0"/>
    <n v="0"/>
    <n v="0"/>
    <n v="0"/>
    <n v="0"/>
    <n v="0"/>
    <n v="0"/>
    <n v="0"/>
    <n v="0"/>
    <n v="0"/>
    <n v="26.5"/>
    <n v="0"/>
    <n v="0"/>
    <n v="0"/>
    <n v="0"/>
    <n v="5.9346750000000004"/>
    <n v="0"/>
    <n v="1.9716666666666665"/>
  </r>
  <r>
    <d v="2020-06-01T00:00:00"/>
    <x v="2"/>
    <s v="P"/>
    <s v="Active"/>
    <n v="601"/>
    <x v="600"/>
    <s v="N"/>
    <x v="16"/>
    <n v="1031"/>
    <x v="5"/>
    <s v="Niederl. 5"/>
    <n v="1"/>
    <s v="Department"/>
    <s v="Supervisor"/>
    <s v="Non-Mgm."/>
    <s v="ang."/>
    <s v="M"/>
    <d v="2018-10-15T00:00:00"/>
    <m/>
    <s v=""/>
    <n v="1"/>
    <d v="1963-11-16T00:00:00"/>
    <n v="56"/>
    <s v="J"/>
    <n v="30"/>
    <n v="2.5"/>
    <n v="39"/>
    <x v="0"/>
    <n v="1"/>
    <n v="30"/>
    <n v="0"/>
    <n v="3124"/>
    <n v="684.93700000000013"/>
    <n v="0"/>
    <n v="0"/>
    <n v="0"/>
    <n v="0"/>
    <n v="0"/>
    <n v="0"/>
    <n v="0"/>
    <n v="0"/>
    <n v="0"/>
    <n v="0"/>
    <n v="180.23076923076923"/>
    <n v="143.18333333333334"/>
    <n v="26.5"/>
    <n v="0"/>
    <n v="0"/>
    <n v="0"/>
    <n v="0"/>
    <n v="78.363263269230771"/>
    <n v="0"/>
    <n v="1.9716666666666665"/>
  </r>
  <r>
    <d v="2020-06-01T00:00:00"/>
    <x v="2"/>
    <s v="P"/>
    <s v="Active"/>
    <n v="602"/>
    <x v="601"/>
    <s v="N"/>
    <x v="17"/>
    <n v="1088"/>
    <x v="0"/>
    <s v="Niederl. 3"/>
    <n v="1"/>
    <s v="Department"/>
    <s v="Supervisor"/>
    <s v="Non-Mgm."/>
    <s v="ang."/>
    <s v="M"/>
    <d v="2018-10-01T00:00:00"/>
    <m/>
    <s v=""/>
    <n v="1"/>
    <d v="1990-11-28T00:00:00"/>
    <n v="29"/>
    <s v="N"/>
    <n v="30"/>
    <n v="2.5"/>
    <n v="39"/>
    <x v="0"/>
    <n v="1"/>
    <n v="30"/>
    <n v="0"/>
    <n v="3125"/>
    <n v="685.15625"/>
    <n v="0"/>
    <n v="0"/>
    <n v="0"/>
    <n v="0"/>
    <n v="0"/>
    <n v="0"/>
    <n v="0"/>
    <n v="0"/>
    <n v="0"/>
    <n v="0"/>
    <n v="0"/>
    <n v="0"/>
    <n v="26.5"/>
    <n v="0"/>
    <n v="0"/>
    <n v="0"/>
    <n v="0"/>
    <n v="5.9346750000000004"/>
    <n v="0"/>
    <n v="1.9716666666666665"/>
  </r>
  <r>
    <d v="2020-06-01T00:00:00"/>
    <x v="2"/>
    <s v="P"/>
    <s v="Active"/>
    <n v="603"/>
    <x v="602"/>
    <s v="N"/>
    <x v="5"/>
    <n v="1093"/>
    <x v="0"/>
    <s v="Niederl. 3"/>
    <n v="1"/>
    <s v="Department"/>
    <s v="Supervisor"/>
    <s v="Non-Mgm."/>
    <s v="ang."/>
    <s v="M"/>
    <d v="2018-10-01T00:00:00"/>
    <m/>
    <s v=""/>
    <n v="1"/>
    <d v="1978-09-15T00:00:00"/>
    <n v="41"/>
    <s v="N"/>
    <n v="30"/>
    <n v="2.5"/>
    <n v="39"/>
    <x v="0"/>
    <n v="1"/>
    <n v="30"/>
    <n v="0"/>
    <n v="3126"/>
    <n v="685.37549999999999"/>
    <n v="0"/>
    <n v="0"/>
    <n v="0"/>
    <n v="0"/>
    <n v="0"/>
    <n v="0"/>
    <n v="0"/>
    <n v="0"/>
    <n v="0"/>
    <n v="0"/>
    <n v="0"/>
    <n v="0"/>
    <n v="26.5"/>
    <n v="0"/>
    <n v="0"/>
    <n v="0"/>
    <n v="0"/>
    <n v="5.9346750000000004"/>
    <n v="0"/>
    <n v="1.9716666666666665"/>
  </r>
  <r>
    <d v="2020-06-01T00:00:00"/>
    <x v="2"/>
    <s v="P"/>
    <s v="Active"/>
    <n v="604"/>
    <x v="603"/>
    <s v="N"/>
    <x v="31"/>
    <n v="1063"/>
    <x v="10"/>
    <s v="Niederl. 11"/>
    <n v="1"/>
    <s v="Department"/>
    <s v="Supervisor"/>
    <s v="Non-Mgm."/>
    <s v="ang."/>
    <s v="M"/>
    <d v="2018-10-01T00:00:00"/>
    <m/>
    <s v=""/>
    <n v="1"/>
    <d v="1967-06-09T00:00:00"/>
    <n v="52"/>
    <s v="N"/>
    <n v="30"/>
    <n v="2.5"/>
    <n v="39"/>
    <x v="0"/>
    <n v="1"/>
    <n v="30"/>
    <n v="0"/>
    <n v="3127"/>
    <n v="685.59475000000009"/>
    <n v="0"/>
    <n v="0"/>
    <n v="30"/>
    <n v="0"/>
    <n v="0"/>
    <n v="0"/>
    <n v="0"/>
    <n v="0"/>
    <n v="0"/>
    <n v="0"/>
    <n v="0"/>
    <n v="0"/>
    <n v="26.5"/>
    <n v="0"/>
    <n v="0"/>
    <n v="0"/>
    <n v="0"/>
    <n v="12.653175000000001"/>
    <n v="100.32000000000001"/>
    <n v="1.9716666666666665"/>
  </r>
  <r>
    <d v="2020-06-01T00:00:00"/>
    <x v="2"/>
    <s v="P"/>
    <s v="Active"/>
    <n v="605"/>
    <x v="604"/>
    <s v="N"/>
    <x v="19"/>
    <n v="1083"/>
    <x v="0"/>
    <s v="Niederl. 3"/>
    <n v="1"/>
    <s v="Department"/>
    <s v="Supervisor"/>
    <s v="Non-Mgm."/>
    <s v="ang."/>
    <s v="M"/>
    <d v="2018-10-01T00:00:00"/>
    <m/>
    <s v=""/>
    <n v="1"/>
    <d v="1990-03-19T00:00:00"/>
    <n v="29"/>
    <s v="N"/>
    <n v="30"/>
    <n v="2.5"/>
    <n v="39"/>
    <x v="0"/>
    <n v="1"/>
    <n v="30"/>
    <n v="0"/>
    <n v="3128"/>
    <n v="685.81400000000008"/>
    <n v="0"/>
    <n v="0"/>
    <n v="0"/>
    <n v="0"/>
    <n v="0"/>
    <n v="0"/>
    <n v="0"/>
    <n v="0"/>
    <n v="0"/>
    <n v="0"/>
    <n v="0"/>
    <n v="0"/>
    <n v="26.5"/>
    <n v="0"/>
    <n v="0"/>
    <n v="0"/>
    <n v="0"/>
    <n v="5.9346750000000004"/>
    <n v="0"/>
    <n v="1.9716666666666665"/>
  </r>
  <r>
    <d v="2020-06-01T00:00:00"/>
    <x v="2"/>
    <s v="P"/>
    <s v="Active"/>
    <n v="606"/>
    <x v="605"/>
    <s v="N"/>
    <x v="22"/>
    <n v="1053"/>
    <x v="3"/>
    <s v="Niederl. 8"/>
    <n v="1"/>
    <s v="Department"/>
    <s v="Supervisor"/>
    <s v="Non-Mgm."/>
    <s v="ang."/>
    <s v="M"/>
    <d v="2018-10-01T00:00:00"/>
    <m/>
    <s v=""/>
    <n v="1"/>
    <d v="1987-08-06T00:00:00"/>
    <n v="32"/>
    <s v="J"/>
    <n v="30"/>
    <n v="2.5"/>
    <n v="39"/>
    <x v="0"/>
    <n v="1"/>
    <n v="30"/>
    <n v="0"/>
    <n v="3129"/>
    <n v="686.03324999999995"/>
    <n v="0"/>
    <n v="0"/>
    <n v="0"/>
    <n v="0"/>
    <n v="0"/>
    <n v="0"/>
    <n v="0"/>
    <n v="0"/>
    <n v="0"/>
    <n v="0"/>
    <n v="180.51923076923077"/>
    <n v="143.41250000000002"/>
    <n v="26.5"/>
    <n v="0"/>
    <n v="0"/>
    <n v="0"/>
    <n v="0"/>
    <n v="78.479186105769244"/>
    <n v="0"/>
    <n v="1.9716666666666665"/>
  </r>
  <r>
    <d v="2020-06-01T00:00:00"/>
    <x v="2"/>
    <s v="P"/>
    <s v="Active"/>
    <n v="607"/>
    <x v="606"/>
    <s v="N"/>
    <x v="22"/>
    <n v="1029"/>
    <x v="6"/>
    <s v="Niederl. 10"/>
    <n v="1"/>
    <s v="Department"/>
    <s v="Supervisor"/>
    <s v="Non-Mgm."/>
    <s v="ang."/>
    <s v="M"/>
    <d v="2018-11-01T00:00:00"/>
    <m/>
    <s v=""/>
    <n v="1"/>
    <d v="1990-01-18T00:00:00"/>
    <n v="29"/>
    <s v="J"/>
    <n v="30"/>
    <n v="2.5"/>
    <n v="39"/>
    <x v="0"/>
    <n v="1"/>
    <n v="30"/>
    <n v="0"/>
    <n v="3130"/>
    <n v="686.25250000000005"/>
    <n v="0"/>
    <n v="0"/>
    <n v="0"/>
    <n v="0"/>
    <n v="0"/>
    <n v="0"/>
    <n v="0"/>
    <n v="0"/>
    <n v="0"/>
    <n v="0"/>
    <n v="180.57692307692309"/>
    <n v="143.45833333333334"/>
    <n v="26.5"/>
    <n v="0"/>
    <n v="0"/>
    <n v="0"/>
    <n v="0"/>
    <n v="78.502370673076939"/>
    <n v="0"/>
    <n v="1.9716666666666665"/>
  </r>
  <r>
    <d v="2020-06-01T00:00:00"/>
    <x v="2"/>
    <s v="P"/>
    <s v="Active"/>
    <n v="608"/>
    <x v="607"/>
    <s v="N"/>
    <x v="22"/>
    <n v="1053"/>
    <x v="3"/>
    <s v="Niederl. 8"/>
    <n v="1"/>
    <s v="Department"/>
    <s v="Supervisor"/>
    <s v="Non-Mgm."/>
    <s v="ang."/>
    <s v="M"/>
    <d v="2018-11-01T00:00:00"/>
    <m/>
    <s v=""/>
    <n v="1"/>
    <d v="1992-04-16T00:00:00"/>
    <n v="27"/>
    <s v="J"/>
    <n v="30"/>
    <n v="2.5"/>
    <n v="39"/>
    <x v="0"/>
    <n v="1"/>
    <n v="30"/>
    <n v="0"/>
    <n v="3131"/>
    <n v="686.47174999999993"/>
    <n v="0"/>
    <n v="0"/>
    <n v="0"/>
    <n v="0"/>
    <n v="0"/>
    <n v="0"/>
    <n v="0"/>
    <n v="0"/>
    <n v="0"/>
    <n v="0"/>
    <n v="180.63461538461539"/>
    <n v="143.50416666666669"/>
    <n v="26.5"/>
    <n v="0"/>
    <n v="0"/>
    <n v="0"/>
    <n v="0"/>
    <n v="78.52555524038462"/>
    <n v="0"/>
    <n v="1.9716666666666665"/>
  </r>
  <r>
    <d v="2020-06-01T00:00:00"/>
    <x v="2"/>
    <s v="P"/>
    <s v="Active"/>
    <n v="609"/>
    <x v="608"/>
    <s v="N"/>
    <x v="20"/>
    <n v="1065"/>
    <x v="10"/>
    <s v="Niederl. 11"/>
    <n v="1"/>
    <s v="Department"/>
    <s v="Supervisor"/>
    <s v="Non-Mgm."/>
    <s v="ang."/>
    <s v="M"/>
    <d v="2018-12-01T00:00:00"/>
    <m/>
    <s v=""/>
    <n v="1"/>
    <d v="1980-09-11T00:00:00"/>
    <n v="39"/>
    <s v="N"/>
    <n v="30"/>
    <n v="2.5"/>
    <n v="39"/>
    <x v="0"/>
    <n v="1"/>
    <n v="30"/>
    <n v="0"/>
    <n v="3132"/>
    <n v="686.69100000000003"/>
    <n v="0"/>
    <n v="0"/>
    <n v="0"/>
    <n v="0"/>
    <n v="0"/>
    <n v="0"/>
    <n v="0"/>
    <n v="0"/>
    <n v="0"/>
    <n v="0"/>
    <n v="0"/>
    <n v="0"/>
    <n v="26.5"/>
    <n v="0"/>
    <n v="0"/>
    <n v="0"/>
    <n v="0"/>
    <n v="5.9346750000000004"/>
    <n v="0"/>
    <n v="1.9716666666666665"/>
  </r>
  <r>
    <d v="2020-06-01T00:00:00"/>
    <x v="2"/>
    <s v="P"/>
    <s v="Active"/>
    <n v="610"/>
    <x v="609"/>
    <s v="N"/>
    <x v="29"/>
    <n v="1079"/>
    <x v="0"/>
    <s v="Niederl. 3"/>
    <n v="1"/>
    <s v="Department"/>
    <s v="Supervisor"/>
    <s v="Non-Mgm."/>
    <s v="ang."/>
    <s v="W"/>
    <d v="2018-11-01T00:00:00"/>
    <m/>
    <s v=""/>
    <n v="1"/>
    <d v="1971-05-25T00:00:00"/>
    <n v="48"/>
    <s v="N"/>
    <n v="18"/>
    <n v="1.5"/>
    <n v="24"/>
    <x v="0"/>
    <n v="0.61538461538461542"/>
    <n v="30"/>
    <n v="0"/>
    <n v="3133"/>
    <n v="686.91025000000013"/>
    <n v="0"/>
    <n v="0"/>
    <n v="0"/>
    <n v="0"/>
    <n v="0"/>
    <n v="0"/>
    <n v="0"/>
    <n v="0"/>
    <n v="0"/>
    <n v="0"/>
    <n v="0"/>
    <n v="0"/>
    <n v="26.5"/>
    <n v="0"/>
    <n v="0"/>
    <n v="0"/>
    <n v="0"/>
    <n v="5.9346750000000004"/>
    <n v="0"/>
    <n v="1.9716666666666665"/>
  </r>
  <r>
    <d v="2020-06-01T00:00:00"/>
    <x v="2"/>
    <s v="P"/>
    <s v="Active"/>
    <n v="611"/>
    <x v="610"/>
    <s v="N"/>
    <x v="36"/>
    <n v="1054"/>
    <x v="8"/>
    <s v="Niederl. 2"/>
    <n v="1"/>
    <s v="Department"/>
    <s v="Supervisor"/>
    <s v="Non-Mgm."/>
    <s v="ang."/>
    <s v="W"/>
    <d v="2018-11-01T00:00:00"/>
    <m/>
    <s v=""/>
    <n v="1"/>
    <d v="1972-10-02T00:00:00"/>
    <n v="47"/>
    <s v="N"/>
    <n v="24"/>
    <n v="2"/>
    <n v="20"/>
    <x v="0"/>
    <n v="0.51282051282051277"/>
    <n v="30"/>
    <n v="0"/>
    <n v="3134"/>
    <n v="687.12950000000001"/>
    <n v="0"/>
    <n v="0"/>
    <n v="0"/>
    <n v="0"/>
    <n v="0"/>
    <n v="0"/>
    <n v="0"/>
    <n v="0"/>
    <n v="0"/>
    <n v="0"/>
    <n v="0"/>
    <n v="0"/>
    <n v="26.5"/>
    <n v="0"/>
    <n v="0"/>
    <n v="0"/>
    <n v="0"/>
    <n v="5.9346750000000004"/>
    <n v="0"/>
    <n v="1.9716666666666665"/>
  </r>
  <r>
    <d v="2020-06-01T00:00:00"/>
    <x v="2"/>
    <s v="P"/>
    <s v="Active"/>
    <n v="612"/>
    <x v="611"/>
    <s v="N"/>
    <x v="22"/>
    <n v="1023"/>
    <x v="7"/>
    <s v="Niederl. 9"/>
    <n v="1"/>
    <s v="Department"/>
    <s v="Supervisor"/>
    <s v="Non-Mgm."/>
    <s v="ang."/>
    <s v="M"/>
    <d v="2018-11-01T00:00:00"/>
    <m/>
    <s v=""/>
    <n v="1"/>
    <d v="1980-04-06T00:00:00"/>
    <n v="39"/>
    <s v="J"/>
    <n v="30"/>
    <n v="2.5"/>
    <n v="39"/>
    <x v="0"/>
    <n v="1"/>
    <n v="30"/>
    <n v="0"/>
    <n v="3135"/>
    <n v="687.34875"/>
    <n v="0"/>
    <n v="0"/>
    <n v="0"/>
    <n v="0"/>
    <n v="0"/>
    <n v="0"/>
    <n v="0"/>
    <n v="0"/>
    <n v="0"/>
    <n v="0"/>
    <n v="180.86538461538461"/>
    <n v="143.6875"/>
    <n v="26.5"/>
    <n v="0"/>
    <n v="0"/>
    <n v="0"/>
    <n v="0"/>
    <n v="78.618293509615398"/>
    <n v="0"/>
    <n v="1.9716666666666665"/>
  </r>
  <r>
    <d v="2020-06-01T00:00:00"/>
    <x v="2"/>
    <s v="P"/>
    <s v="Active"/>
    <n v="613"/>
    <x v="612"/>
    <s v="N"/>
    <x v="50"/>
    <n v="1069"/>
    <x v="0"/>
    <s v="Niederl. 3"/>
    <n v="1"/>
    <s v="Department"/>
    <s v="Supervisor"/>
    <s v="Non-Mgm."/>
    <s v="ang."/>
    <s v="M"/>
    <d v="2018-11-01T00:00:00"/>
    <m/>
    <s v=""/>
    <n v="1"/>
    <d v="1987-08-03T00:00:00"/>
    <n v="32"/>
    <s v="N"/>
    <n v="30"/>
    <n v="2.5"/>
    <n v="39"/>
    <x v="0"/>
    <n v="1"/>
    <n v="30"/>
    <n v="0"/>
    <n v="3136"/>
    <n v="687.5680000000001"/>
    <n v="0"/>
    <n v="0"/>
    <n v="0"/>
    <n v="0"/>
    <n v="0"/>
    <n v="0"/>
    <n v="0"/>
    <n v="0"/>
    <n v="0"/>
    <n v="0"/>
    <n v="0"/>
    <n v="0"/>
    <n v="26.5"/>
    <n v="0"/>
    <n v="0"/>
    <n v="0"/>
    <n v="0"/>
    <n v="5.9346750000000004"/>
    <n v="0"/>
    <n v="1.9716666666666665"/>
  </r>
  <r>
    <d v="2020-06-01T00:00:00"/>
    <x v="2"/>
    <s v="P"/>
    <s v="Active"/>
    <n v="614"/>
    <x v="613"/>
    <s v="N"/>
    <x v="36"/>
    <n v="1054"/>
    <x v="8"/>
    <s v="Niederl. 2"/>
    <n v="1"/>
    <s v="Department"/>
    <s v="Supervisor"/>
    <s v="Non-Mgm."/>
    <s v="ang."/>
    <s v="M"/>
    <d v="2018-11-01T00:00:00"/>
    <m/>
    <s v=""/>
    <n v="1"/>
    <d v="1996-03-17T00:00:00"/>
    <n v="23"/>
    <s v="N"/>
    <n v="30"/>
    <n v="2.5"/>
    <n v="39"/>
    <x v="0"/>
    <n v="1"/>
    <n v="30"/>
    <n v="0"/>
    <n v="3137"/>
    <n v="687.78725000000009"/>
    <n v="0"/>
    <n v="0"/>
    <n v="0"/>
    <n v="0"/>
    <n v="0"/>
    <n v="0"/>
    <n v="0"/>
    <n v="0"/>
    <n v="0"/>
    <n v="0"/>
    <n v="0"/>
    <n v="0"/>
    <n v="26.5"/>
    <n v="0"/>
    <n v="0"/>
    <n v="0"/>
    <n v="0"/>
    <n v="5.9346750000000004"/>
    <n v="0"/>
    <n v="1.9716666666666665"/>
  </r>
  <r>
    <d v="2020-06-01T00:00:00"/>
    <x v="2"/>
    <s v="P"/>
    <s v="Active"/>
    <n v="615"/>
    <x v="614"/>
    <s v="N"/>
    <x v="36"/>
    <n v="1054"/>
    <x v="8"/>
    <s v="Niederl. 2"/>
    <n v="1"/>
    <s v="Department"/>
    <s v="Supervisor"/>
    <s v="Non-Mgm."/>
    <s v="ang."/>
    <s v="W"/>
    <d v="2018-11-01T00:00:00"/>
    <m/>
    <s v=""/>
    <n v="1"/>
    <d v="1977-05-26T00:00:00"/>
    <n v="42"/>
    <s v="N"/>
    <n v="30"/>
    <n v="2.5"/>
    <n v="25"/>
    <x v="0"/>
    <n v="0.64102564102564108"/>
    <n v="30"/>
    <n v="0"/>
    <n v="3138"/>
    <n v="688.00649999999996"/>
    <n v="0"/>
    <n v="0"/>
    <n v="0"/>
    <n v="0"/>
    <n v="0"/>
    <n v="0"/>
    <n v="0"/>
    <n v="0"/>
    <n v="0"/>
    <n v="0"/>
    <n v="0"/>
    <n v="0"/>
    <n v="26.5"/>
    <n v="0"/>
    <n v="0"/>
    <n v="0"/>
    <n v="0"/>
    <n v="5.9346750000000004"/>
    <n v="0"/>
    <n v="1.9716666666666665"/>
  </r>
  <r>
    <d v="2020-06-01T00:00:00"/>
    <x v="2"/>
    <s v="P"/>
    <s v="Active"/>
    <n v="616"/>
    <x v="615"/>
    <s v="N"/>
    <x v="46"/>
    <n v="1008"/>
    <x v="1"/>
    <s v="Niederl. 1"/>
    <n v="1"/>
    <s v="Department"/>
    <s v="Supervisor"/>
    <s v="Manager"/>
    <s v="ang."/>
    <s v="M"/>
    <d v="2018-11-01T00:00:00"/>
    <m/>
    <s v=""/>
    <n v="1"/>
    <d v="1962-04-05T00:00:00"/>
    <n v="57"/>
    <s v="N"/>
    <n v="30"/>
    <n v="2.5"/>
    <n v="39"/>
    <x v="0"/>
    <n v="1"/>
    <n v="30"/>
    <n v="0"/>
    <n v="3139"/>
    <n v="688.22575000000006"/>
    <n v="0"/>
    <n v="0"/>
    <n v="0"/>
    <n v="0"/>
    <n v="0"/>
    <n v="0"/>
    <n v="0"/>
    <n v="0"/>
    <n v="0"/>
    <n v="0"/>
    <n v="0"/>
    <n v="0"/>
    <n v="26.5"/>
    <n v="0"/>
    <n v="0"/>
    <n v="0"/>
    <n v="0"/>
    <n v="5.9346750000000004"/>
    <n v="0"/>
    <n v="1.9716666666666665"/>
  </r>
  <r>
    <d v="2020-06-01T00:00:00"/>
    <x v="2"/>
    <s v="P"/>
    <s v="Active"/>
    <n v="617"/>
    <x v="616"/>
    <s v="N"/>
    <x v="13"/>
    <n v="1061"/>
    <x v="11"/>
    <s v="Niederl. 12"/>
    <n v="1"/>
    <s v="Department"/>
    <s v="Supervisor"/>
    <s v="Non-Mgm."/>
    <s v="ang."/>
    <s v="M"/>
    <d v="2018-12-01T00:00:00"/>
    <m/>
    <s v=""/>
    <n v="1"/>
    <d v="1982-01-07T00:00:00"/>
    <n v="38"/>
    <s v="N"/>
    <n v="30"/>
    <n v="2.5"/>
    <n v="39"/>
    <x v="0"/>
    <n v="1"/>
    <n v="30"/>
    <n v="0"/>
    <n v="3140"/>
    <n v="688.44499999999994"/>
    <n v="0"/>
    <n v="0"/>
    <n v="0"/>
    <n v="0"/>
    <n v="0"/>
    <n v="0"/>
    <n v="0"/>
    <n v="0"/>
    <n v="0"/>
    <n v="0"/>
    <n v="0"/>
    <n v="0"/>
    <n v="26.5"/>
    <n v="0"/>
    <n v="0"/>
    <n v="0"/>
    <n v="0"/>
    <n v="5.9346750000000004"/>
    <n v="0"/>
    <n v="1.9716666666666665"/>
  </r>
  <r>
    <d v="2020-06-01T00:00:00"/>
    <x v="2"/>
    <s v="P"/>
    <s v="Active"/>
    <n v="618"/>
    <x v="617"/>
    <s v="Y"/>
    <x v="20"/>
    <n v="1021"/>
    <x v="7"/>
    <s v="Niederl. 9"/>
    <n v="0.5"/>
    <s v="Department"/>
    <s v="Supervisor"/>
    <s v="Non-Mgm."/>
    <s v="ang."/>
    <s v="W"/>
    <d v="2018-12-01T00:00:00"/>
    <m/>
    <s v=""/>
    <n v="1"/>
    <d v="1960-08-01T00:00:00"/>
    <n v="59"/>
    <s v="N"/>
    <n v="30"/>
    <n v="2.5"/>
    <n v="39"/>
    <x v="0"/>
    <n v="0.5"/>
    <n v="30"/>
    <n v="0"/>
    <n v="3141"/>
    <n v="688.66425000000004"/>
    <n v="0"/>
    <n v="0"/>
    <n v="0"/>
    <n v="0"/>
    <n v="0"/>
    <n v="0"/>
    <n v="0"/>
    <n v="0"/>
    <n v="0"/>
    <n v="0"/>
    <n v="0"/>
    <n v="0"/>
    <n v="13.25"/>
    <n v="0"/>
    <n v="0"/>
    <n v="0"/>
    <n v="0"/>
    <n v="2.9673375000000002"/>
    <n v="0"/>
    <n v="0.98583333333333323"/>
  </r>
  <r>
    <d v="2020-06-01T00:00:00"/>
    <x v="2"/>
    <s v="P"/>
    <s v="Active"/>
    <n v="618"/>
    <x v="617"/>
    <s v="Y"/>
    <x v="20"/>
    <n v="1027"/>
    <x v="6"/>
    <s v="Niederl. 10"/>
    <n v="0.5"/>
    <s v="Department"/>
    <s v="Supervisor"/>
    <s v="Non-Mgm."/>
    <s v="ang."/>
    <s v="W"/>
    <d v="2018-12-01T00:00:00"/>
    <m/>
    <s v=""/>
    <n v="1"/>
    <d v="1960-08-01T00:00:00"/>
    <n v="59"/>
    <s v="N"/>
    <n v="30"/>
    <n v="2.5"/>
    <n v="39"/>
    <x v="0"/>
    <n v="0.5"/>
    <n v="30"/>
    <n v="0"/>
    <n v="3142"/>
    <n v="688.88350000000014"/>
    <n v="0"/>
    <n v="0"/>
    <n v="0"/>
    <n v="0"/>
    <n v="0"/>
    <n v="0"/>
    <n v="0"/>
    <n v="0"/>
    <n v="0"/>
    <n v="0"/>
    <n v="0"/>
    <n v="0"/>
    <n v="13.25"/>
    <n v="0"/>
    <n v="0"/>
    <n v="0"/>
    <n v="0"/>
    <n v="2.9673375000000002"/>
    <n v="0"/>
    <n v="0.98583333333333323"/>
  </r>
  <r>
    <d v="2020-06-01T00:00:00"/>
    <x v="2"/>
    <s v="P"/>
    <s v="Active"/>
    <n v="619"/>
    <x v="618"/>
    <s v="N"/>
    <x v="31"/>
    <n v="1046"/>
    <x v="9"/>
    <s v="Niederl. 4"/>
    <n v="1"/>
    <s v="Department"/>
    <s v="Supervisor"/>
    <s v="Non-Mgm."/>
    <s v="ang."/>
    <s v="M"/>
    <d v="2018-12-01T00:00:00"/>
    <m/>
    <s v=""/>
    <n v="1"/>
    <d v="1980-10-10T00:00:00"/>
    <n v="39"/>
    <s v="J"/>
    <n v="30"/>
    <n v="2.5"/>
    <n v="39"/>
    <x v="0"/>
    <n v="1"/>
    <n v="30"/>
    <n v="0"/>
    <n v="3143"/>
    <n v="689.10275000000001"/>
    <n v="0"/>
    <n v="0"/>
    <n v="30"/>
    <n v="0"/>
    <n v="9.0299999999999994"/>
    <n v="1783.75"/>
    <n v="0"/>
    <n v="0"/>
    <n v="0"/>
    <n v="0"/>
    <n v="181.32692307692309"/>
    <n v="144.0541666666667"/>
    <n v="26.5"/>
    <n v="0"/>
    <n v="0"/>
    <n v="0"/>
    <n v="0"/>
    <n v="487.01535104807698"/>
    <n v="78.09"/>
    <n v="1.9716666666666665"/>
  </r>
  <r>
    <d v="2020-06-01T00:00:00"/>
    <x v="2"/>
    <s v="P"/>
    <s v="Active"/>
    <n v="620"/>
    <x v="619"/>
    <s v="N"/>
    <x v="22"/>
    <n v="1047"/>
    <x v="9"/>
    <s v="Niederl. 4"/>
    <n v="1"/>
    <s v="Department"/>
    <s v="Supervisor"/>
    <s v="Non-Mgm."/>
    <s v="ang."/>
    <s v="M"/>
    <d v="2018-12-01T00:00:00"/>
    <m/>
    <s v=""/>
    <n v="1"/>
    <d v="1991-09-26T00:00:00"/>
    <n v="28"/>
    <s v="J"/>
    <n v="30"/>
    <n v="2.5"/>
    <n v="39"/>
    <x v="0"/>
    <n v="1"/>
    <n v="30"/>
    <n v="0"/>
    <n v="3144"/>
    <n v="689.322"/>
    <n v="0"/>
    <n v="0"/>
    <n v="0"/>
    <n v="0"/>
    <n v="0"/>
    <n v="0"/>
    <n v="0"/>
    <n v="0"/>
    <n v="0"/>
    <n v="0"/>
    <n v="181.38461538461539"/>
    <n v="144.10000000000002"/>
    <n v="26.5"/>
    <n v="0"/>
    <n v="0"/>
    <n v="0"/>
    <n v="0"/>
    <n v="78.826954615384622"/>
    <n v="0"/>
    <n v="1.9716666666666665"/>
  </r>
  <r>
    <d v="2020-06-01T00:00:00"/>
    <x v="2"/>
    <s v="P"/>
    <s v="Active"/>
    <n v="621"/>
    <x v="620"/>
    <s v="N"/>
    <x v="22"/>
    <n v="1047"/>
    <x v="9"/>
    <s v="Niederl. 4"/>
    <n v="1"/>
    <s v="Department"/>
    <s v="Supervisor"/>
    <s v="Non-Mgm."/>
    <s v="ang."/>
    <s v="M"/>
    <d v="2018-12-01T00:00:00"/>
    <m/>
    <s v=""/>
    <n v="1"/>
    <d v="1979-05-29T00:00:00"/>
    <n v="40"/>
    <s v="J"/>
    <n v="30"/>
    <n v="2.5"/>
    <n v="39"/>
    <x v="0"/>
    <n v="1"/>
    <n v="30"/>
    <n v="0"/>
    <n v="3145"/>
    <n v="689.54124999999999"/>
    <n v="0"/>
    <n v="0"/>
    <n v="0"/>
    <n v="0"/>
    <n v="0"/>
    <n v="0"/>
    <n v="0"/>
    <n v="0"/>
    <n v="0"/>
    <n v="0"/>
    <n v="181.44230769230771"/>
    <n v="144.14583333333334"/>
    <n v="26.5"/>
    <n v="0"/>
    <n v="0"/>
    <n v="0"/>
    <n v="0"/>
    <n v="78.850139182692317"/>
    <n v="0"/>
    <n v="1.9716666666666665"/>
  </r>
  <r>
    <d v="2020-06-01T00:00:00"/>
    <x v="2"/>
    <s v="P"/>
    <s v="Active"/>
    <n v="622"/>
    <x v="621"/>
    <s v="N"/>
    <x v="20"/>
    <n v="1033"/>
    <x v="5"/>
    <s v="Niederl. 5"/>
    <n v="1"/>
    <s v="Department"/>
    <s v="Supervisor"/>
    <s v="Non-Mgm."/>
    <s v="ang."/>
    <s v="M"/>
    <d v="2018-12-01T00:00:00"/>
    <d v="2020-11-30T00:00:00"/>
    <s v=""/>
    <n v="1"/>
    <d v="1977-09-30T00:00:00"/>
    <n v="42"/>
    <s v="J"/>
    <n v="30"/>
    <n v="2.5"/>
    <n v="39"/>
    <x v="0"/>
    <n v="1"/>
    <n v="30"/>
    <n v="0"/>
    <n v="3146"/>
    <n v="689.76050000000009"/>
    <n v="0"/>
    <n v="0"/>
    <n v="0"/>
    <n v="0"/>
    <n v="0"/>
    <n v="0"/>
    <n v="0"/>
    <n v="0"/>
    <n v="0"/>
    <n v="0"/>
    <n v="181.5"/>
    <n v="144.19166666666669"/>
    <n v="26.5"/>
    <n v="0"/>
    <n v="0"/>
    <n v="0"/>
    <n v="0"/>
    <n v="78.873323750000012"/>
    <n v="0"/>
    <n v="0"/>
  </r>
  <r>
    <d v="2020-06-01T00:00:00"/>
    <x v="2"/>
    <s v="P"/>
    <s v="Active"/>
    <n v="623"/>
    <x v="622"/>
    <s v="N"/>
    <x v="16"/>
    <n v="1056"/>
    <x v="2"/>
    <s v="Niederl. 7"/>
    <n v="1"/>
    <s v="Department"/>
    <s v="Supervisor"/>
    <s v="Non-Mgm."/>
    <s v="ang."/>
    <s v="M"/>
    <d v="2019-01-01T00:00:00"/>
    <m/>
    <s v=""/>
    <n v="1"/>
    <d v="1979-02-17T00:00:00"/>
    <n v="40"/>
    <s v="N"/>
    <n v="30"/>
    <n v="2.5"/>
    <n v="39"/>
    <x v="0"/>
    <n v="1"/>
    <n v="30"/>
    <n v="0"/>
    <n v="3147"/>
    <n v="689.97974999999997"/>
    <n v="0"/>
    <n v="0"/>
    <n v="0"/>
    <n v="0"/>
    <n v="0"/>
    <n v="0"/>
    <n v="0"/>
    <n v="0"/>
    <n v="0"/>
    <n v="0"/>
    <n v="0"/>
    <n v="0"/>
    <n v="26.5"/>
    <n v="0"/>
    <n v="0"/>
    <n v="0"/>
    <n v="0"/>
    <n v="5.9346750000000004"/>
    <n v="80.56"/>
    <n v="0"/>
  </r>
  <r>
    <d v="2020-06-01T00:00:00"/>
    <x v="2"/>
    <s v="P"/>
    <s v="Active"/>
    <n v="624"/>
    <x v="623"/>
    <s v="N"/>
    <x v="22"/>
    <n v="1023"/>
    <x v="7"/>
    <s v="Niederl. 9"/>
    <n v="1"/>
    <s v="Department"/>
    <s v="Supervisor"/>
    <s v="Non-Mgm."/>
    <s v="ang."/>
    <s v="M"/>
    <d v="2019-01-01T00:00:00"/>
    <m/>
    <s v=""/>
    <n v="1"/>
    <d v="1981-03-01T00:00:00"/>
    <n v="38"/>
    <s v="J"/>
    <n v="30"/>
    <n v="2.5"/>
    <n v="39"/>
    <x v="0"/>
    <n v="1"/>
    <n v="30"/>
    <n v="0"/>
    <n v="3148"/>
    <n v="690.19900000000007"/>
    <n v="0"/>
    <n v="0"/>
    <n v="0"/>
    <n v="0"/>
    <n v="0"/>
    <n v="0"/>
    <n v="0"/>
    <n v="0"/>
    <n v="0"/>
    <n v="0"/>
    <n v="181.61538461538458"/>
    <n v="144.28333333333333"/>
    <n v="26.5"/>
    <n v="0"/>
    <n v="0"/>
    <n v="0"/>
    <n v="0"/>
    <n v="78.919692884615387"/>
    <n v="0"/>
    <n v="0"/>
  </r>
  <r>
    <d v="2020-06-01T00:00:00"/>
    <x v="2"/>
    <s v="P"/>
    <s v="Active"/>
    <n v="625"/>
    <x v="624"/>
    <s v="Y"/>
    <x v="16"/>
    <n v="1019"/>
    <x v="7"/>
    <s v="Niederl. 9"/>
    <n v="0.5"/>
    <s v="Department"/>
    <s v="Supervisor"/>
    <s v="Non-Mgm."/>
    <s v="ang."/>
    <s v="M"/>
    <d v="2019-01-01T00:00:00"/>
    <m/>
    <s v=""/>
    <n v="1"/>
    <d v="1972-06-30T00:00:00"/>
    <n v="47"/>
    <s v="N"/>
    <n v="30"/>
    <n v="2.5"/>
    <n v="39"/>
    <x v="0"/>
    <n v="0.5"/>
    <n v="30"/>
    <n v="0"/>
    <n v="3149"/>
    <n v="690.41825000000006"/>
    <n v="0"/>
    <n v="0"/>
    <n v="0"/>
    <n v="0"/>
    <n v="0"/>
    <n v="0"/>
    <n v="0"/>
    <n v="0"/>
    <n v="0"/>
    <n v="0"/>
    <n v="0"/>
    <n v="0"/>
    <n v="13.25"/>
    <n v="0"/>
    <n v="0"/>
    <n v="0"/>
    <n v="0"/>
    <n v="2.9673375000000002"/>
    <n v="0"/>
    <n v="0"/>
  </r>
  <r>
    <d v="2020-06-01T00:00:00"/>
    <x v="2"/>
    <s v="P"/>
    <s v="Active"/>
    <n v="625"/>
    <x v="624"/>
    <s v="Y"/>
    <x v="16"/>
    <n v="1025"/>
    <x v="6"/>
    <s v="Niederl. 10"/>
    <n v="0.5"/>
    <s v="Department"/>
    <s v="Supervisor"/>
    <s v="Non-Mgm."/>
    <s v="ang."/>
    <s v="M"/>
    <d v="2019-01-01T00:00:00"/>
    <m/>
    <s v=""/>
    <n v="1"/>
    <d v="1972-06-30T00:00:00"/>
    <n v="47"/>
    <s v="N"/>
    <n v="30"/>
    <n v="2.5"/>
    <n v="39"/>
    <x v="0"/>
    <n v="0.5"/>
    <n v="30"/>
    <n v="0"/>
    <n v="3150"/>
    <n v="690.63750000000005"/>
    <n v="0"/>
    <n v="0"/>
    <n v="0"/>
    <n v="0"/>
    <n v="0"/>
    <n v="0"/>
    <n v="0"/>
    <n v="0"/>
    <n v="0"/>
    <n v="0"/>
    <n v="0"/>
    <n v="0"/>
    <n v="13.25"/>
    <n v="0"/>
    <n v="0"/>
    <n v="0"/>
    <n v="0"/>
    <n v="2.9673375000000002"/>
    <n v="0"/>
    <n v="0"/>
  </r>
  <r>
    <d v="2020-06-01T00:00:00"/>
    <x v="2"/>
    <s v="P"/>
    <s v="Active"/>
    <n v="626"/>
    <x v="625"/>
    <s v="N"/>
    <x v="22"/>
    <n v="1060"/>
    <x v="2"/>
    <s v="Niederl. 7"/>
    <n v="1"/>
    <s v="Department"/>
    <s v="Supervisor"/>
    <s v="Non-Mgm."/>
    <s v="ang."/>
    <s v="M"/>
    <d v="2019-02-01T00:00:00"/>
    <m/>
    <s v=""/>
    <n v="0"/>
    <d v="1972-06-20T00:00:00"/>
    <n v="47"/>
    <s v="J"/>
    <n v="30"/>
    <n v="2.5"/>
    <n v="39"/>
    <x v="0"/>
    <n v="1"/>
    <n v="30"/>
    <n v="0"/>
    <n v="3151"/>
    <n v="690.85675000000003"/>
    <n v="0"/>
    <n v="0"/>
    <n v="0"/>
    <n v="0"/>
    <n v="0"/>
    <n v="0"/>
    <n v="0"/>
    <n v="0"/>
    <n v="0"/>
    <n v="0"/>
    <n v="181.78846153846152"/>
    <n v="144.42083333333335"/>
    <n v="26.5"/>
    <n v="0"/>
    <n v="0"/>
    <n v="0"/>
    <n v="0"/>
    <n v="78.989246586538471"/>
    <n v="0"/>
    <n v="0"/>
  </r>
  <r>
    <d v="2020-06-01T00:00:00"/>
    <x v="2"/>
    <s v="P"/>
    <s v="Active"/>
    <n v="627"/>
    <x v="626"/>
    <s v="N"/>
    <x v="22"/>
    <n v="1060"/>
    <x v="2"/>
    <s v="Niederl. 7"/>
    <n v="1"/>
    <s v="Department"/>
    <s v="Supervisor"/>
    <s v="Non-Mgm."/>
    <s v="ang."/>
    <s v="M"/>
    <d v="2019-01-15T00:00:00"/>
    <m/>
    <s v=""/>
    <n v="1"/>
    <d v="1976-10-29T00:00:00"/>
    <n v="43"/>
    <s v="J"/>
    <n v="30"/>
    <n v="2.5"/>
    <n v="39"/>
    <x v="0"/>
    <n v="1"/>
    <n v="30"/>
    <n v="0"/>
    <n v="3152"/>
    <n v="691.07600000000002"/>
    <n v="0"/>
    <n v="0"/>
    <n v="0"/>
    <n v="0"/>
    <n v="0"/>
    <n v="0"/>
    <n v="0"/>
    <n v="0"/>
    <n v="0"/>
    <n v="0"/>
    <n v="181.84615384615384"/>
    <n v="144.4666666666667"/>
    <n v="26.5"/>
    <n v="0"/>
    <n v="0"/>
    <n v="0"/>
    <n v="0"/>
    <n v="79.012431153846151"/>
    <n v="0"/>
    <n v="0"/>
  </r>
  <r>
    <d v="2020-06-01T00:00:00"/>
    <x v="2"/>
    <s v="P"/>
    <s v="Active"/>
    <n v="628"/>
    <x v="627"/>
    <s v="N"/>
    <x v="38"/>
    <n v="1074"/>
    <x v="0"/>
    <s v="Niederl. 3"/>
    <n v="1"/>
    <s v="Department"/>
    <s v="Supervisor"/>
    <s v="Non-Mgm."/>
    <s v="ang."/>
    <s v="M"/>
    <d v="2019-01-01T00:00:00"/>
    <m/>
    <s v=""/>
    <n v="1"/>
    <d v="1989-08-13T00:00:00"/>
    <n v="30"/>
    <s v="N"/>
    <n v="30"/>
    <n v="2.5"/>
    <n v="39"/>
    <x v="0"/>
    <n v="1"/>
    <n v="30"/>
    <n v="0"/>
    <n v="3153"/>
    <n v="691.29525000000001"/>
    <n v="0"/>
    <n v="0"/>
    <n v="0"/>
    <n v="0"/>
    <n v="0"/>
    <n v="0"/>
    <n v="0"/>
    <n v="0"/>
    <n v="0"/>
    <n v="0"/>
    <n v="0"/>
    <n v="0"/>
    <n v="26.5"/>
    <n v="0"/>
    <n v="0"/>
    <n v="0"/>
    <n v="0"/>
    <n v="5.9346750000000004"/>
    <n v="0"/>
    <n v="0"/>
  </r>
  <r>
    <d v="2020-06-01T00:00:00"/>
    <x v="2"/>
    <s v="P"/>
    <s v="Active"/>
    <n v="629"/>
    <x v="628"/>
    <s v="N"/>
    <x v="5"/>
    <n v="1093"/>
    <x v="0"/>
    <s v="Niederl. 3"/>
    <n v="1"/>
    <s v="Department"/>
    <s v="Supervisor"/>
    <s v="Manager"/>
    <s v="ang."/>
    <s v="M"/>
    <d v="2019-01-01T00:00:00"/>
    <m/>
    <s v=""/>
    <n v="1"/>
    <d v="1977-04-20T00:00:00"/>
    <n v="42"/>
    <s v="N"/>
    <n v="30"/>
    <n v="2.5"/>
    <n v="39"/>
    <x v="0"/>
    <n v="1"/>
    <n v="30"/>
    <n v="0"/>
    <n v="3154"/>
    <n v="691.5145"/>
    <n v="0"/>
    <n v="0"/>
    <n v="0"/>
    <n v="0"/>
    <n v="0"/>
    <n v="0"/>
    <n v="0"/>
    <n v="0"/>
    <n v="0"/>
    <n v="0"/>
    <n v="0"/>
    <n v="0"/>
    <n v="26.5"/>
    <n v="0"/>
    <n v="0"/>
    <n v="0"/>
    <n v="0"/>
    <n v="5.9346750000000004"/>
    <n v="0"/>
    <n v="0"/>
  </r>
  <r>
    <d v="2020-06-01T00:00:00"/>
    <x v="2"/>
    <s v="P"/>
    <s v="Active"/>
    <n v="630"/>
    <x v="629"/>
    <s v="N"/>
    <x v="10"/>
    <n v="1075"/>
    <x v="0"/>
    <s v="Niederl. 3"/>
    <n v="1"/>
    <s v="Department"/>
    <s v="Supervisor"/>
    <s v="Non-Mgm."/>
    <s v="ang."/>
    <s v="W"/>
    <d v="2019-01-01T00:00:00"/>
    <m/>
    <s v=""/>
    <n v="1"/>
    <d v="1988-04-22T00:00:00"/>
    <n v="31"/>
    <s v="N"/>
    <n v="30"/>
    <n v="2.5"/>
    <n v="39"/>
    <x v="0"/>
    <n v="1"/>
    <n v="30"/>
    <n v="0"/>
    <n v="3155"/>
    <n v="691.7337500000001"/>
    <n v="0"/>
    <n v="0"/>
    <n v="0"/>
    <n v="0"/>
    <n v="0"/>
    <n v="0"/>
    <n v="0"/>
    <n v="0"/>
    <n v="0"/>
    <n v="0"/>
    <n v="0"/>
    <n v="0"/>
    <n v="26.5"/>
    <n v="0"/>
    <n v="0"/>
    <n v="0"/>
    <n v="0"/>
    <n v="5.9346750000000004"/>
    <n v="0"/>
    <n v="0"/>
  </r>
  <r>
    <d v="2020-06-01T00:00:00"/>
    <x v="2"/>
    <s v="P"/>
    <s v="Active"/>
    <n v="631"/>
    <x v="630"/>
    <s v="N"/>
    <x v="30"/>
    <n v="1071"/>
    <x v="0"/>
    <s v="Niederl. 3"/>
    <n v="1"/>
    <s v="Department"/>
    <s v="Supervisor"/>
    <s v="Non-Mgm."/>
    <s v="ang."/>
    <s v="W"/>
    <d v="2019-01-15T00:00:00"/>
    <m/>
    <s v=""/>
    <n v="1"/>
    <d v="1982-10-23T00:00:00"/>
    <n v="37"/>
    <s v="N"/>
    <n v="30"/>
    <n v="2.5"/>
    <n v="30"/>
    <x v="0"/>
    <n v="0.76923076923076927"/>
    <n v="30"/>
    <n v="0"/>
    <n v="3156"/>
    <n v="691.95299999999997"/>
    <n v="0"/>
    <n v="0"/>
    <n v="0"/>
    <n v="0"/>
    <n v="0"/>
    <n v="0"/>
    <n v="0"/>
    <n v="0"/>
    <n v="0"/>
    <n v="0"/>
    <n v="0"/>
    <n v="0"/>
    <n v="26.5"/>
    <n v="0"/>
    <n v="0"/>
    <n v="0"/>
    <n v="0"/>
    <n v="5.9346750000000004"/>
    <n v="0"/>
    <n v="0"/>
  </r>
  <r>
    <d v="2020-06-01T00:00:00"/>
    <x v="2"/>
    <s v="P"/>
    <s v="Active"/>
    <n v="632"/>
    <x v="631"/>
    <s v="N"/>
    <x v="9"/>
    <n v="1087"/>
    <x v="0"/>
    <s v="Niederl. 3"/>
    <n v="1"/>
    <s v="Department"/>
    <s v="Supervisor"/>
    <s v="Non-Mgm."/>
    <s v="ang."/>
    <s v="M"/>
    <d v="2019-01-01T00:00:00"/>
    <m/>
    <s v=""/>
    <n v="1"/>
    <d v="1994-03-24T00:00:00"/>
    <n v="25"/>
    <s v="N"/>
    <n v="30"/>
    <n v="2.5"/>
    <n v="39"/>
    <x v="0"/>
    <n v="1"/>
    <n v="30"/>
    <n v="0"/>
    <n v="3157"/>
    <n v="692.17225000000008"/>
    <n v="0"/>
    <n v="0"/>
    <n v="0"/>
    <n v="0"/>
    <n v="0"/>
    <n v="0"/>
    <n v="0"/>
    <n v="0"/>
    <n v="0"/>
    <n v="0"/>
    <n v="0"/>
    <n v="0"/>
    <n v="26.5"/>
    <n v="0"/>
    <n v="0"/>
    <n v="0"/>
    <n v="0"/>
    <n v="5.9346750000000004"/>
    <n v="0"/>
    <n v="0"/>
  </r>
  <r>
    <d v="2020-06-01T00:00:00"/>
    <x v="2"/>
    <s v="P"/>
    <s v="Active"/>
    <n v="633"/>
    <x v="632"/>
    <s v="N"/>
    <x v="35"/>
    <n v="1078"/>
    <x v="0"/>
    <s v="Niederl. 3"/>
    <n v="1"/>
    <s v="Department"/>
    <s v="Supervisor"/>
    <s v="Manager"/>
    <s v="ang."/>
    <s v="M"/>
    <d v="2019-01-01T00:00:00"/>
    <m/>
    <s v=""/>
    <n v="1"/>
    <d v="1969-11-08T00:00:00"/>
    <n v="50"/>
    <s v="N"/>
    <n v="30"/>
    <n v="2.5"/>
    <n v="39"/>
    <x v="0"/>
    <n v="1"/>
    <n v="30"/>
    <n v="0"/>
    <n v="3158"/>
    <n v="692.39150000000006"/>
    <n v="0"/>
    <n v="0"/>
    <n v="0"/>
    <n v="0"/>
    <n v="0"/>
    <n v="0"/>
    <n v="0"/>
    <n v="0"/>
    <n v="0"/>
    <n v="0"/>
    <n v="0"/>
    <n v="0"/>
    <n v="26.5"/>
    <n v="0"/>
    <n v="0"/>
    <n v="0"/>
    <n v="0"/>
    <n v="5.9346750000000004"/>
    <n v="132.0538"/>
    <n v="0"/>
  </r>
  <r>
    <d v="2020-06-01T00:00:00"/>
    <x v="2"/>
    <s v="P"/>
    <s v="Active"/>
    <n v="634"/>
    <x v="633"/>
    <s v="N"/>
    <x v="22"/>
    <n v="1035"/>
    <x v="5"/>
    <s v="Niederl. 5"/>
    <n v="1"/>
    <s v="Department"/>
    <s v="Supervisor"/>
    <s v="Non-Mgm."/>
    <s v="ang."/>
    <s v="M"/>
    <d v="2019-02-01T00:00:00"/>
    <m/>
    <s v=""/>
    <n v="0"/>
    <d v="1993-04-27T00:00:00"/>
    <n v="26"/>
    <s v="J"/>
    <n v="30"/>
    <n v="2.5"/>
    <n v="39"/>
    <x v="0"/>
    <n v="1"/>
    <n v="30"/>
    <n v="0"/>
    <n v="3159"/>
    <n v="692.61075000000005"/>
    <n v="0"/>
    <n v="0"/>
    <n v="0"/>
    <n v="0"/>
    <n v="0"/>
    <n v="0"/>
    <n v="0"/>
    <n v="0"/>
    <n v="0"/>
    <n v="0"/>
    <n v="182.25"/>
    <n v="144.78750000000002"/>
    <n v="26.5"/>
    <n v="0"/>
    <n v="0"/>
    <n v="0"/>
    <n v="0"/>
    <n v="79.174723125000014"/>
    <n v="0"/>
    <n v="0"/>
  </r>
  <r>
    <d v="2020-06-01T00:00:00"/>
    <x v="2"/>
    <s v="P"/>
    <s v="Active"/>
    <n v="635"/>
    <x v="634"/>
    <s v="N"/>
    <x v="22"/>
    <n v="1029"/>
    <x v="6"/>
    <s v="Niederl. 10"/>
    <n v="1"/>
    <s v="Department"/>
    <s v="Supervisor"/>
    <s v="Non-Mgm."/>
    <s v="ang."/>
    <s v="M"/>
    <d v="2019-01-01T00:00:00"/>
    <m/>
    <s v=""/>
    <n v="1"/>
    <d v="1975-02-02T00:00:00"/>
    <n v="44"/>
    <s v="J"/>
    <n v="30"/>
    <n v="2.5"/>
    <n v="39"/>
    <x v="0"/>
    <n v="1"/>
    <n v="30"/>
    <n v="0"/>
    <n v="3160"/>
    <n v="692.83"/>
    <n v="0"/>
    <n v="0"/>
    <n v="0"/>
    <n v="0"/>
    <n v="0"/>
    <n v="0"/>
    <n v="0"/>
    <n v="0"/>
    <n v="0"/>
    <n v="0"/>
    <n v="182.30769230769232"/>
    <n v="144.83333333333334"/>
    <n v="26.5"/>
    <n v="0"/>
    <n v="0"/>
    <n v="0"/>
    <n v="0"/>
    <n v="79.197907692307695"/>
    <n v="0"/>
    <n v="0"/>
  </r>
  <r>
    <d v="2020-06-01T00:00:00"/>
    <x v="2"/>
    <s v="P"/>
    <s v="Active"/>
    <n v="636"/>
    <x v="635"/>
    <s v="Y"/>
    <x v="20"/>
    <n v="1027"/>
    <x v="6"/>
    <s v="Niederl. 10"/>
    <n v="0.5"/>
    <s v="Department"/>
    <s v="Supervisor"/>
    <s v="Non-Mgm."/>
    <s v="ang."/>
    <s v="W"/>
    <d v="2019-02-04T00:00:00"/>
    <m/>
    <s v=""/>
    <n v="0"/>
    <d v="1992-12-11T00:00:00"/>
    <n v="27"/>
    <s v="J"/>
    <n v="30"/>
    <n v="2.5"/>
    <n v="39"/>
    <x v="0"/>
    <n v="0.5"/>
    <n v="30"/>
    <n v="0"/>
    <n v="3161"/>
    <n v="693.04925000000003"/>
    <n v="0"/>
    <n v="0"/>
    <n v="0"/>
    <n v="0"/>
    <n v="0"/>
    <n v="0"/>
    <n v="0"/>
    <n v="0"/>
    <n v="0"/>
    <n v="0"/>
    <n v="182.36538461538464"/>
    <n v="144.87916666666669"/>
    <n v="13.25"/>
    <n v="0"/>
    <n v="0"/>
    <n v="0"/>
    <n v="0"/>
    <n v="76.253754759615404"/>
    <n v="0"/>
    <n v="0"/>
  </r>
  <r>
    <d v="2020-06-01T00:00:00"/>
    <x v="2"/>
    <s v="P"/>
    <s v="Active"/>
    <n v="636"/>
    <x v="635"/>
    <s v="Y"/>
    <x v="20"/>
    <n v="1021"/>
    <x v="7"/>
    <s v="Niederl. 9"/>
    <n v="0.5"/>
    <s v="Department"/>
    <s v="Supervisor"/>
    <s v="Non-Mgm."/>
    <s v="ang."/>
    <s v="W"/>
    <d v="2019-02-04T00:00:00"/>
    <m/>
    <s v=""/>
    <n v="0"/>
    <d v="1992-12-11T00:00:00"/>
    <n v="27"/>
    <s v="J"/>
    <n v="30"/>
    <n v="2.5"/>
    <n v="39"/>
    <x v="0"/>
    <n v="0.5"/>
    <n v="30"/>
    <n v="0"/>
    <n v="3162"/>
    <n v="693.26850000000002"/>
    <n v="0"/>
    <n v="0"/>
    <n v="0"/>
    <n v="0"/>
    <n v="0"/>
    <n v="0"/>
    <n v="0"/>
    <n v="0"/>
    <n v="0"/>
    <n v="0"/>
    <n v="182.42307692307691"/>
    <n v="144.92500000000001"/>
    <n v="13.25"/>
    <n v="0"/>
    <n v="0"/>
    <n v="0"/>
    <n v="0"/>
    <n v="76.276939326923085"/>
    <n v="0"/>
    <n v="0"/>
  </r>
  <r>
    <d v="2020-06-01T00:00:00"/>
    <x v="2"/>
    <s v="P"/>
    <s v="Active"/>
    <n v="637"/>
    <x v="636"/>
    <s v="N"/>
    <x v="16"/>
    <n v="1067"/>
    <x v="3"/>
    <s v="Niederl. 8"/>
    <n v="1"/>
    <s v="Department"/>
    <s v="Supervisor"/>
    <s v="Non-Mgm."/>
    <s v="ang."/>
    <s v="W"/>
    <d v="2019-02-01T00:00:00"/>
    <m/>
    <s v=""/>
    <n v="0"/>
    <d v="1992-03-11T00:00:00"/>
    <n v="27"/>
    <s v="N"/>
    <n v="30"/>
    <n v="2.5"/>
    <n v="39"/>
    <x v="0"/>
    <n v="1"/>
    <n v="30"/>
    <n v="0"/>
    <n v="3163"/>
    <n v="693.48775000000001"/>
    <n v="0"/>
    <n v="0"/>
    <n v="0"/>
    <n v="0"/>
    <n v="0"/>
    <n v="0"/>
    <n v="0"/>
    <n v="0"/>
    <n v="0"/>
    <n v="0"/>
    <n v="0"/>
    <n v="0"/>
    <n v="26.5"/>
    <n v="0"/>
    <n v="0"/>
    <n v="0"/>
    <n v="0"/>
    <n v="5.9346750000000004"/>
    <n v="0"/>
    <n v="0"/>
  </r>
  <r>
    <d v="2020-06-01T00:00:00"/>
    <x v="2"/>
    <s v="P"/>
    <s v="Active"/>
    <n v="638"/>
    <x v="637"/>
    <s v="Y"/>
    <x v="16"/>
    <n v="1019"/>
    <x v="7"/>
    <s v="Niederl. 9"/>
    <n v="0.5"/>
    <s v="Department"/>
    <s v="Supervisor"/>
    <s v="Non-Mgm."/>
    <s v="ang."/>
    <s v="W"/>
    <d v="2019-02-01T00:00:00"/>
    <m/>
    <s v=""/>
    <n v="0"/>
    <d v="1965-12-12T00:00:00"/>
    <n v="54"/>
    <s v="N"/>
    <n v="30"/>
    <n v="2.5"/>
    <n v="39"/>
    <x v="0"/>
    <n v="0.5"/>
    <n v="30"/>
    <n v="0"/>
    <n v="3164"/>
    <n v="693.70700000000011"/>
    <n v="0"/>
    <n v="0"/>
    <n v="0"/>
    <n v="0"/>
    <n v="0"/>
    <n v="0"/>
    <n v="0"/>
    <n v="0"/>
    <n v="0"/>
    <n v="0"/>
    <n v="0"/>
    <n v="0"/>
    <n v="13.25"/>
    <n v="0"/>
    <n v="0"/>
    <n v="0"/>
    <n v="0"/>
    <n v="2.9673375000000002"/>
    <n v="0"/>
    <n v="0"/>
  </r>
  <r>
    <d v="2020-06-01T00:00:00"/>
    <x v="2"/>
    <s v="P"/>
    <s v="Active"/>
    <n v="638"/>
    <x v="637"/>
    <s v="Y"/>
    <x v="16"/>
    <n v="1025"/>
    <x v="6"/>
    <s v="Niederl. 10"/>
    <n v="0.5"/>
    <s v="Department"/>
    <s v="Supervisor"/>
    <s v="Non-Mgm."/>
    <s v="ang."/>
    <s v="W"/>
    <d v="2019-02-01T00:00:00"/>
    <m/>
    <s v=""/>
    <n v="0"/>
    <d v="1965-12-12T00:00:00"/>
    <n v="54"/>
    <s v="N"/>
    <n v="30"/>
    <n v="2.5"/>
    <n v="39"/>
    <x v="0"/>
    <n v="0.5"/>
    <n v="30"/>
    <n v="0"/>
    <n v="3165"/>
    <n v="693.92624999999998"/>
    <n v="0"/>
    <n v="0"/>
    <n v="0"/>
    <n v="0"/>
    <n v="0"/>
    <n v="0"/>
    <n v="0"/>
    <n v="0"/>
    <n v="0"/>
    <n v="0"/>
    <n v="0"/>
    <n v="0"/>
    <n v="13.25"/>
    <n v="0"/>
    <n v="0"/>
    <n v="0"/>
    <n v="0"/>
    <n v="2.9673375000000002"/>
    <n v="0"/>
    <n v="0"/>
  </r>
  <r>
    <d v="2020-06-01T00:00:00"/>
    <x v="2"/>
    <s v="P"/>
    <s v="Active"/>
    <n v="639"/>
    <x v="638"/>
    <s v="Y"/>
    <x v="16"/>
    <n v="1037"/>
    <x v="4"/>
    <s v="Niederl. 6"/>
    <n v="0.5"/>
    <s v="Department"/>
    <s v="Supervisor"/>
    <s v="Manager"/>
    <s v="ang."/>
    <s v="M"/>
    <d v="2019-02-01T00:00:00"/>
    <m/>
    <s v=""/>
    <n v="0"/>
    <d v="1978-12-26T00:00:00"/>
    <n v="41"/>
    <s v="N"/>
    <n v="30"/>
    <n v="2.5"/>
    <n v="39"/>
    <x v="0"/>
    <n v="0.5"/>
    <n v="30"/>
    <n v="0"/>
    <n v="3166"/>
    <n v="694.14550000000008"/>
    <n v="0"/>
    <n v="0"/>
    <n v="0"/>
    <n v="0"/>
    <n v="0"/>
    <n v="0"/>
    <n v="0"/>
    <n v="0"/>
    <n v="0"/>
    <n v="0"/>
    <n v="0"/>
    <n v="0"/>
    <n v="13.25"/>
    <n v="0"/>
    <n v="0"/>
    <n v="0"/>
    <n v="0"/>
    <n v="2.9673375000000002"/>
    <n v="100.1091"/>
    <n v="0"/>
  </r>
  <r>
    <d v="2020-06-01T00:00:00"/>
    <x v="2"/>
    <s v="P"/>
    <s v="Active"/>
    <n v="639"/>
    <x v="638"/>
    <s v="Y"/>
    <x v="16"/>
    <n v="1031"/>
    <x v="5"/>
    <s v="Niederl. 5"/>
    <n v="0.5"/>
    <s v="Department"/>
    <s v="Supervisor"/>
    <s v="Manager"/>
    <s v="ang."/>
    <s v="M"/>
    <d v="2019-02-01T00:00:00"/>
    <m/>
    <s v=""/>
    <n v="0"/>
    <d v="1978-12-26T00:00:00"/>
    <n v="41"/>
    <s v="N"/>
    <n v="30"/>
    <n v="2.5"/>
    <n v="39"/>
    <x v="0"/>
    <n v="0.5"/>
    <n v="30"/>
    <n v="0"/>
    <n v="3167"/>
    <n v="694.36474999999996"/>
    <n v="0"/>
    <n v="0"/>
    <n v="0"/>
    <n v="0"/>
    <n v="0"/>
    <n v="0"/>
    <n v="0"/>
    <n v="0"/>
    <n v="0"/>
    <n v="0"/>
    <n v="0"/>
    <n v="0"/>
    <n v="13.25"/>
    <n v="0"/>
    <n v="0"/>
    <n v="0"/>
    <n v="0"/>
    <n v="2.9673375000000002"/>
    <n v="100.1091"/>
    <n v="0"/>
  </r>
  <r>
    <d v="2020-06-01T00:00:00"/>
    <x v="2"/>
    <s v="P"/>
    <s v="Active"/>
    <n v="640"/>
    <x v="639"/>
    <s v="N"/>
    <x v="6"/>
    <n v="1014"/>
    <x v="1"/>
    <s v="Niederl. 1"/>
    <n v="1"/>
    <s v="Department"/>
    <s v="Supervisor"/>
    <s v="Non-Mgm."/>
    <s v="ang."/>
    <s v="W"/>
    <d v="2019-02-01T00:00:00"/>
    <m/>
    <s v=""/>
    <n v="0"/>
    <d v="1984-10-03T00:00:00"/>
    <n v="35"/>
    <s v="N"/>
    <n v="30"/>
    <n v="2.5"/>
    <n v="39"/>
    <x v="0"/>
    <n v="1"/>
    <n v="30"/>
    <n v="0"/>
    <n v="3168"/>
    <n v="694.58400000000006"/>
    <n v="0"/>
    <n v="0"/>
    <n v="0"/>
    <n v="0"/>
    <n v="0"/>
    <n v="0"/>
    <n v="0"/>
    <n v="0"/>
    <n v="0"/>
    <n v="0"/>
    <n v="0"/>
    <n v="0"/>
    <n v="26.5"/>
    <n v="0"/>
    <n v="0"/>
    <n v="0"/>
    <n v="0"/>
    <n v="5.9346750000000004"/>
    <n v="0"/>
    <n v="0"/>
  </r>
  <r>
    <d v="2020-06-01T00:00:00"/>
    <x v="2"/>
    <s v="P"/>
    <s v="Active"/>
    <n v="641"/>
    <x v="640"/>
    <s v="N"/>
    <x v="9"/>
    <n v="1087"/>
    <x v="0"/>
    <s v="Niederl. 3"/>
    <n v="1"/>
    <s v="Department"/>
    <s v="Supervisor"/>
    <s v="Non-Mgm."/>
    <s v="ang."/>
    <s v="M"/>
    <d v="2019-02-01T00:00:00"/>
    <m/>
    <s v=""/>
    <n v="0"/>
    <d v="1988-11-14T00:00:00"/>
    <n v="31"/>
    <s v="N"/>
    <n v="30"/>
    <n v="2.5"/>
    <n v="39"/>
    <x v="0"/>
    <n v="1"/>
    <n v="30"/>
    <n v="0"/>
    <n v="3169"/>
    <n v="694.80325000000005"/>
    <n v="0"/>
    <n v="0"/>
    <n v="0"/>
    <n v="0"/>
    <n v="0"/>
    <n v="0"/>
    <n v="0"/>
    <n v="0"/>
    <n v="0"/>
    <n v="0"/>
    <n v="0"/>
    <n v="0"/>
    <n v="26.5"/>
    <n v="0"/>
    <n v="0"/>
    <n v="0"/>
    <n v="0"/>
    <n v="5.9346750000000004"/>
    <n v="0"/>
    <n v="0"/>
  </r>
  <r>
    <d v="2020-06-01T00:00:00"/>
    <x v="2"/>
    <s v="P"/>
    <s v="Active"/>
    <n v="642"/>
    <x v="641"/>
    <s v="N"/>
    <x v="31"/>
    <n v="1022"/>
    <x v="7"/>
    <s v="Niederl. 9"/>
    <n v="1"/>
    <s v="Department"/>
    <s v="Supervisor"/>
    <s v="Non-Mgm."/>
    <s v="ang."/>
    <s v="M"/>
    <d v="2019-02-14T00:00:00"/>
    <m/>
    <s v=""/>
    <n v="0"/>
    <d v="1995-07-27T00:00:00"/>
    <n v="24"/>
    <s v="J"/>
    <n v="30"/>
    <n v="2.5"/>
    <n v="39"/>
    <x v="0"/>
    <n v="1"/>
    <n v="30"/>
    <n v="0"/>
    <n v="3170"/>
    <n v="695.02250000000004"/>
    <n v="0"/>
    <n v="0"/>
    <n v="30"/>
    <n v="0"/>
    <n v="0"/>
    <n v="1900"/>
    <n v="0"/>
    <n v="0"/>
    <n v="0"/>
    <n v="0"/>
    <n v="182.88461538461539"/>
    <n v="145.29166666666669"/>
    <n v="26.5"/>
    <n v="0"/>
    <n v="0"/>
    <n v="0"/>
    <n v="0"/>
    <n v="511.65325336538456"/>
    <n v="78.09"/>
    <n v="0"/>
  </r>
  <r>
    <d v="2020-06-01T00:00:00"/>
    <x v="2"/>
    <s v="P"/>
    <s v="Active"/>
    <n v="643"/>
    <x v="642"/>
    <s v="N"/>
    <x v="35"/>
    <n v="1078"/>
    <x v="0"/>
    <s v="Niederl. 3"/>
    <n v="1"/>
    <s v="Department"/>
    <s v="Supervisor"/>
    <s v="Non-Mgm."/>
    <s v="ang."/>
    <s v="M"/>
    <d v="2019-03-01T00:00:00"/>
    <m/>
    <s v=""/>
    <n v="0"/>
    <d v="1971-10-28T00:00:00"/>
    <n v="48"/>
    <s v="N"/>
    <n v="30"/>
    <n v="2.5"/>
    <n v="39"/>
    <x v="0"/>
    <n v="1"/>
    <n v="30"/>
    <n v="0"/>
    <n v="3171"/>
    <n v="695.24175000000002"/>
    <n v="0"/>
    <n v="0"/>
    <n v="0"/>
    <n v="0"/>
    <n v="0"/>
    <n v="0"/>
    <n v="0"/>
    <n v="0"/>
    <n v="0"/>
    <n v="0"/>
    <n v="0"/>
    <n v="0"/>
    <n v="26.5"/>
    <n v="0"/>
    <n v="0"/>
    <n v="0"/>
    <n v="0"/>
    <n v="5.9346750000000004"/>
    <n v="115.5865"/>
    <n v="0"/>
  </r>
  <r>
    <d v="2020-06-01T00:00:00"/>
    <x v="2"/>
    <s v="P"/>
    <s v="Active"/>
    <n v="644"/>
    <x v="643"/>
    <s v="Y"/>
    <x v="20"/>
    <n v="1058"/>
    <x v="2"/>
    <s v="Niederl. 7"/>
    <n v="0.5"/>
    <s v="Department"/>
    <s v="Supervisor"/>
    <s v="Non-Mgm."/>
    <s v="ang."/>
    <s v="M"/>
    <d v="2019-03-01T00:00:00"/>
    <m/>
    <s v=""/>
    <n v="0"/>
    <d v="1992-11-24T00:00:00"/>
    <n v="27"/>
    <s v="J"/>
    <n v="30"/>
    <n v="2.5"/>
    <n v="39"/>
    <x v="0"/>
    <n v="0.5"/>
    <n v="30"/>
    <n v="0"/>
    <n v="3172"/>
    <n v="695.46100000000001"/>
    <n v="0"/>
    <n v="0"/>
    <n v="0"/>
    <n v="0"/>
    <n v="0"/>
    <n v="0"/>
    <n v="0"/>
    <n v="0"/>
    <n v="0"/>
    <n v="0"/>
    <n v="183"/>
    <n v="145.38333333333333"/>
    <n v="13.25"/>
    <n v="0"/>
    <n v="0"/>
    <n v="0"/>
    <n v="0"/>
    <n v="76.508785000000003"/>
    <n v="0"/>
    <n v="0"/>
  </r>
  <r>
    <d v="2020-06-01T00:00:00"/>
    <x v="2"/>
    <s v="P"/>
    <s v="Active"/>
    <n v="644"/>
    <x v="643"/>
    <s v="Y"/>
    <x v="20"/>
    <n v="1051"/>
    <x v="3"/>
    <s v="Niederl. 8"/>
    <n v="0.5"/>
    <s v="Department"/>
    <s v="Supervisor"/>
    <s v="Non-Mgm."/>
    <s v="ang."/>
    <s v="M"/>
    <d v="2019-03-01T00:00:00"/>
    <m/>
    <s v=""/>
    <n v="0"/>
    <d v="1992-11-24T00:00:00"/>
    <n v="27"/>
    <s v="J"/>
    <n v="30"/>
    <n v="2.5"/>
    <n v="39"/>
    <x v="0"/>
    <n v="0.5"/>
    <n v="30"/>
    <n v="0"/>
    <n v="3173"/>
    <n v="695.68025000000011"/>
    <n v="0"/>
    <n v="0"/>
    <n v="0"/>
    <n v="0"/>
    <n v="0"/>
    <n v="0"/>
    <n v="0"/>
    <n v="0"/>
    <n v="0"/>
    <n v="0"/>
    <n v="183.05769230769232"/>
    <n v="145.4291666666667"/>
    <n v="13.25"/>
    <n v="0"/>
    <n v="0"/>
    <n v="0"/>
    <n v="0"/>
    <n v="76.531969567307712"/>
    <n v="0"/>
    <n v="0"/>
  </r>
  <r>
    <d v="2020-06-01T00:00:00"/>
    <x v="2"/>
    <s v="P"/>
    <s v="Active"/>
    <n v="645"/>
    <x v="644"/>
    <s v="N"/>
    <x v="22"/>
    <n v="1053"/>
    <x v="3"/>
    <s v="Niederl. 8"/>
    <n v="1"/>
    <s v="Department"/>
    <s v="Supervisor"/>
    <s v="Non-Mgm."/>
    <s v="ang."/>
    <s v="M"/>
    <d v="2019-03-01T00:00:00"/>
    <m/>
    <s v=""/>
    <n v="0"/>
    <d v="1989-09-27T00:00:00"/>
    <n v="30"/>
    <s v="J"/>
    <n v="30"/>
    <n v="2.5"/>
    <n v="39"/>
    <x v="0"/>
    <n v="1"/>
    <n v="30"/>
    <n v="0"/>
    <n v="3174"/>
    <n v="695.89949999999999"/>
    <n v="0"/>
    <n v="0"/>
    <n v="0"/>
    <n v="0"/>
    <n v="0"/>
    <n v="0"/>
    <n v="0"/>
    <n v="0"/>
    <n v="0"/>
    <n v="0"/>
    <n v="183.11538461538464"/>
    <n v="145.47500000000002"/>
    <n v="26.5"/>
    <n v="0"/>
    <n v="0"/>
    <n v="0"/>
    <n v="0"/>
    <n v="79.522491634615406"/>
    <n v="0"/>
    <n v="0"/>
  </r>
  <r>
    <d v="2020-06-01T00:00:00"/>
    <x v="2"/>
    <s v="P"/>
    <s v="Active"/>
    <n v="646"/>
    <x v="645"/>
    <s v="N"/>
    <x v="22"/>
    <n v="1047"/>
    <x v="9"/>
    <s v="Niederl. 4"/>
    <n v="1"/>
    <s v="Department"/>
    <s v="Supervisor"/>
    <s v="Non-Mgm."/>
    <s v="ang."/>
    <s v="M"/>
    <d v="2019-03-01T00:00:00"/>
    <m/>
    <s v=""/>
    <n v="0"/>
    <d v="1995-01-06T00:00:00"/>
    <n v="25"/>
    <s v="J"/>
    <n v="30"/>
    <n v="2.5"/>
    <n v="39"/>
    <x v="0"/>
    <n v="1"/>
    <n v="30"/>
    <n v="0"/>
    <n v="3175"/>
    <n v="696.11875000000009"/>
    <n v="0"/>
    <n v="0"/>
    <n v="0"/>
    <n v="0"/>
    <n v="0"/>
    <n v="0"/>
    <n v="0"/>
    <n v="0"/>
    <n v="0"/>
    <n v="0"/>
    <n v="183.17307692307693"/>
    <n v="145.52083333333334"/>
    <n v="26.5"/>
    <n v="0"/>
    <n v="0"/>
    <n v="0"/>
    <n v="0"/>
    <n v="79.545676201923087"/>
    <n v="0"/>
    <n v="0"/>
  </r>
  <r>
    <d v="2020-06-01T00:00:00"/>
    <x v="2"/>
    <s v="P"/>
    <s v="Active"/>
    <n v="647"/>
    <x v="646"/>
    <s v="N"/>
    <x v="22"/>
    <n v="1047"/>
    <x v="9"/>
    <s v="Niederl. 4"/>
    <n v="1"/>
    <s v="Department"/>
    <s v="Supervisor"/>
    <s v="Non-Mgm."/>
    <s v="ang."/>
    <s v="M"/>
    <d v="2019-03-01T00:00:00"/>
    <m/>
    <s v=""/>
    <n v="0"/>
    <d v="1996-07-22T00:00:00"/>
    <n v="23"/>
    <s v="J"/>
    <n v="30"/>
    <n v="2.5"/>
    <n v="39"/>
    <x v="0"/>
    <n v="1"/>
    <n v="30"/>
    <n v="0"/>
    <n v="3176"/>
    <n v="696.33799999999997"/>
    <n v="0"/>
    <n v="0"/>
    <n v="0"/>
    <n v="0"/>
    <n v="0"/>
    <n v="0"/>
    <n v="0"/>
    <n v="0"/>
    <n v="0"/>
    <n v="0"/>
    <n v="183.23076923076923"/>
    <n v="145.56666666666669"/>
    <n v="26.5"/>
    <n v="0"/>
    <n v="0"/>
    <n v="0"/>
    <n v="0"/>
    <n v="79.568860769230767"/>
    <n v="0"/>
    <n v="0"/>
  </r>
  <r>
    <d v="2020-06-01T00:00:00"/>
    <x v="2"/>
    <s v="P"/>
    <s v="Active"/>
    <n v="648"/>
    <x v="647"/>
    <s v="N"/>
    <x v="22"/>
    <n v="1047"/>
    <x v="9"/>
    <s v="Niederl. 4"/>
    <n v="1"/>
    <s v="Department"/>
    <s v="Supervisor"/>
    <s v="Non-Mgm."/>
    <s v="ang."/>
    <s v="M"/>
    <d v="2019-03-01T00:00:00"/>
    <m/>
    <s v=""/>
    <n v="0"/>
    <d v="1986-02-09T00:00:00"/>
    <n v="33"/>
    <s v="J"/>
    <n v="30"/>
    <n v="2.5"/>
    <n v="39"/>
    <x v="0"/>
    <n v="1"/>
    <n v="30"/>
    <n v="0"/>
    <n v="3177"/>
    <n v="696.55725000000007"/>
    <n v="0"/>
    <n v="0"/>
    <n v="0"/>
    <n v="0"/>
    <n v="0"/>
    <n v="0"/>
    <n v="0"/>
    <n v="0"/>
    <n v="0"/>
    <n v="0"/>
    <n v="183.28846153846152"/>
    <n v="145.61250000000001"/>
    <n v="26.5"/>
    <n v="0"/>
    <n v="0"/>
    <n v="0"/>
    <n v="0"/>
    <n v="79.592045336538462"/>
    <n v="0"/>
    <n v="0"/>
  </r>
  <r>
    <d v="2020-06-01T00:00:00"/>
    <x v="2"/>
    <s v="P"/>
    <s v="Active"/>
    <n v="649"/>
    <x v="648"/>
    <s v="N"/>
    <x v="13"/>
    <n v="1061"/>
    <x v="11"/>
    <s v="Niederl. 12"/>
    <n v="1"/>
    <s v="Department"/>
    <s v="Supervisor"/>
    <s v="Director"/>
    <s v="ang."/>
    <s v="M"/>
    <d v="2019-04-01T00:00:00"/>
    <m/>
    <s v=""/>
    <n v="0"/>
    <d v="1966-02-15T00:00:00"/>
    <n v="53"/>
    <s v="N"/>
    <n v="30"/>
    <n v="2.5"/>
    <n v="39"/>
    <x v="0"/>
    <n v="1"/>
    <n v="30"/>
    <n v="0"/>
    <n v="3178"/>
    <n v="696.77650000000006"/>
    <n v="0"/>
    <n v="0"/>
    <n v="0"/>
    <n v="0"/>
    <n v="0"/>
    <n v="0"/>
    <n v="0"/>
    <n v="0"/>
    <n v="0"/>
    <n v="0"/>
    <n v="0"/>
    <n v="0"/>
    <n v="26.5"/>
    <n v="0"/>
    <n v="0"/>
    <n v="0"/>
    <n v="0"/>
    <n v="5.9346750000000004"/>
    <n v="186.3064"/>
    <n v="0"/>
  </r>
  <r>
    <d v="2020-06-01T00:00:00"/>
    <x v="2"/>
    <s v="P"/>
    <s v="Active"/>
    <n v="650"/>
    <x v="649"/>
    <s v="N"/>
    <x v="27"/>
    <n v="1070"/>
    <x v="0"/>
    <s v="Niederl. 3"/>
    <n v="1"/>
    <s v="Department"/>
    <s v="Supervisor"/>
    <s v="Manager"/>
    <s v="ang."/>
    <s v="M"/>
    <d v="2019-04-01T00:00:00"/>
    <m/>
    <s v=""/>
    <n v="0"/>
    <d v="1971-09-19T00:00:00"/>
    <n v="48"/>
    <s v="N"/>
    <n v="30"/>
    <n v="2.5"/>
    <n v="39"/>
    <x v="0"/>
    <n v="1"/>
    <n v="30"/>
    <n v="0"/>
    <n v="3179"/>
    <n v="696.99575000000004"/>
    <n v="0"/>
    <n v="0"/>
    <n v="0"/>
    <n v="0"/>
    <n v="0"/>
    <n v="0"/>
    <n v="0"/>
    <n v="0"/>
    <n v="0"/>
    <n v="0"/>
    <n v="0"/>
    <n v="0"/>
    <n v="26.5"/>
    <n v="0"/>
    <n v="0"/>
    <n v="0"/>
    <n v="0"/>
    <n v="5.9346750000000004"/>
    <n v="82.08"/>
    <n v="0"/>
  </r>
  <r>
    <d v="2020-06-01T00:00:00"/>
    <x v="2"/>
    <s v="P"/>
    <s v="Active"/>
    <n v="651"/>
    <x v="650"/>
    <s v="N"/>
    <x v="22"/>
    <n v="1053"/>
    <x v="3"/>
    <s v="Niederl. 8"/>
    <n v="1"/>
    <s v="Department"/>
    <s v="Supervisor"/>
    <s v="Non-Mgm."/>
    <s v="ang."/>
    <s v="M"/>
    <d v="2019-04-01T00:00:00"/>
    <m/>
    <s v=""/>
    <n v="0"/>
    <d v="1975-05-04T00:00:00"/>
    <n v="44"/>
    <s v="J"/>
    <n v="30"/>
    <n v="2.5"/>
    <n v="39"/>
    <x v="0"/>
    <n v="1"/>
    <n v="30"/>
    <n v="0"/>
    <n v="3180"/>
    <n v="697.21500000000003"/>
    <n v="0"/>
    <n v="0"/>
    <n v="0"/>
    <n v="0"/>
    <n v="0"/>
    <n v="0"/>
    <n v="0"/>
    <n v="0"/>
    <n v="0"/>
    <n v="0"/>
    <n v="183.46153846153845"/>
    <n v="145.75"/>
    <n v="26.5"/>
    <n v="0"/>
    <n v="0"/>
    <n v="0"/>
    <n v="0"/>
    <n v="79.661599038461546"/>
    <n v="0"/>
    <n v="0"/>
  </r>
  <r>
    <d v="2020-06-01T00:00:00"/>
    <x v="2"/>
    <s v="P"/>
    <s v="Active"/>
    <n v="652"/>
    <x v="651"/>
    <s v="N"/>
    <x v="16"/>
    <n v="1049"/>
    <x v="3"/>
    <s v="Niederl. 8"/>
    <n v="1"/>
    <s v="Department"/>
    <s v="Supervisor"/>
    <s v="Non-Mgm."/>
    <s v="ang."/>
    <s v="M"/>
    <d v="2018-10-01T00:00:00"/>
    <m/>
    <s v=""/>
    <n v="1"/>
    <d v="1983-04-24T00:00:00"/>
    <n v="36"/>
    <s v="J"/>
    <n v="30"/>
    <n v="2.5"/>
    <n v="39"/>
    <x v="0"/>
    <n v="1"/>
    <n v="30"/>
    <n v="0"/>
    <n v="3181"/>
    <n v="697.43425000000002"/>
    <n v="0"/>
    <n v="0"/>
    <n v="0"/>
    <n v="0"/>
    <n v="0"/>
    <n v="0"/>
    <n v="0"/>
    <n v="0"/>
    <n v="0"/>
    <n v="0"/>
    <n v="183.51923076923077"/>
    <n v="145.79583333333335"/>
    <n v="26.5"/>
    <n v="0"/>
    <n v="0"/>
    <n v="0"/>
    <n v="0"/>
    <n v="79.68478360576924"/>
    <n v="0"/>
    <n v="1.9716666666666665"/>
  </r>
  <r>
    <d v="2020-06-01T00:00:00"/>
    <x v="2"/>
    <s v="P"/>
    <s v="Active"/>
    <n v="653"/>
    <x v="652"/>
    <s v="N"/>
    <x v="15"/>
    <n v="1032"/>
    <x v="5"/>
    <s v="Niederl. 5"/>
    <n v="1"/>
    <s v="Department"/>
    <s v="Supervisor"/>
    <s v="Non-Mgm."/>
    <s v="ang."/>
    <s v="W"/>
    <d v="2019-04-01T00:00:00"/>
    <m/>
    <s v=""/>
    <n v="0"/>
    <d v="1982-08-02T00:00:00"/>
    <n v="37"/>
    <s v="J"/>
    <n v="30"/>
    <n v="2.5"/>
    <n v="39"/>
    <x v="0"/>
    <n v="1"/>
    <n v="30"/>
    <n v="0"/>
    <n v="3182"/>
    <n v="697.65350000000012"/>
    <n v="0"/>
    <n v="0"/>
    <n v="0"/>
    <n v="0"/>
    <n v="0"/>
    <n v="0"/>
    <n v="0"/>
    <n v="0"/>
    <n v="0"/>
    <n v="0"/>
    <n v="183.57692307692307"/>
    <n v="145.8416666666667"/>
    <n v="26.5"/>
    <n v="0"/>
    <n v="0"/>
    <n v="0"/>
    <n v="0"/>
    <n v="79.707968173076935"/>
    <n v="0"/>
    <n v="0"/>
  </r>
  <r>
    <d v="2020-06-01T00:00:00"/>
    <x v="2"/>
    <s v="P"/>
    <s v="Active"/>
    <n v="654"/>
    <x v="653"/>
    <s v="N"/>
    <x v="20"/>
    <n v="1039"/>
    <x v="4"/>
    <s v="Niederl. 6"/>
    <n v="1"/>
    <s v="Department"/>
    <s v="Supervisor"/>
    <s v="Non-Mgm."/>
    <s v="ang."/>
    <s v="M"/>
    <d v="2019-04-01T00:00:00"/>
    <m/>
    <s v=""/>
    <n v="0"/>
    <d v="1973-03-22T00:00:00"/>
    <n v="46"/>
    <s v="J"/>
    <n v="30"/>
    <n v="2.5"/>
    <n v="39"/>
    <x v="0"/>
    <n v="1"/>
    <n v="30"/>
    <n v="0"/>
    <n v="3183"/>
    <n v="697.87275"/>
    <n v="0"/>
    <n v="0"/>
    <n v="0"/>
    <n v="0"/>
    <n v="0"/>
    <n v="0"/>
    <n v="0"/>
    <n v="0"/>
    <n v="0"/>
    <n v="0"/>
    <n v="183.63461538461539"/>
    <n v="145.88750000000002"/>
    <n v="26.5"/>
    <n v="0"/>
    <n v="0"/>
    <n v="0"/>
    <n v="0"/>
    <n v="79.73115274038463"/>
    <n v="0"/>
    <n v="0"/>
  </r>
  <r>
    <d v="2020-06-01T00:00:00"/>
    <x v="2"/>
    <s v="P"/>
    <s v="Active"/>
    <n v="655"/>
    <x v="654"/>
    <s v="N"/>
    <x v="45"/>
    <n v="1094"/>
    <x v="0"/>
    <s v="Niederl. 3"/>
    <n v="1"/>
    <s v="Department"/>
    <s v="Supervisor"/>
    <s v="Non-Mgm."/>
    <s v="ang."/>
    <s v="M"/>
    <d v="2019-04-01T00:00:00"/>
    <m/>
    <s v=""/>
    <n v="0"/>
    <d v="1976-12-31T00:00:00"/>
    <n v="43"/>
    <s v="N"/>
    <n v="30"/>
    <n v="2.5"/>
    <n v="39"/>
    <x v="0"/>
    <n v="1"/>
    <n v="30"/>
    <n v="0"/>
    <n v="3184"/>
    <n v="698.0920000000001"/>
    <n v="0"/>
    <n v="0"/>
    <n v="0"/>
    <n v="0"/>
    <n v="0"/>
    <n v="0"/>
    <n v="0"/>
    <n v="0"/>
    <n v="0"/>
    <n v="0"/>
    <n v="0"/>
    <n v="0"/>
    <n v="26.5"/>
    <n v="0"/>
    <n v="0"/>
    <n v="0"/>
    <n v="0"/>
    <n v="5.9346750000000004"/>
    <n v="165.54129999999998"/>
    <n v="0"/>
  </r>
  <r>
    <d v="2020-06-01T00:00:00"/>
    <x v="2"/>
    <s v="P"/>
    <s v="Active"/>
    <n v="656"/>
    <x v="655"/>
    <s v="N"/>
    <x v="0"/>
    <n v="1090"/>
    <x v="0"/>
    <s v="Niederl. 3"/>
    <n v="1"/>
    <s v="Department"/>
    <s v="Supervisor"/>
    <s v="Manager"/>
    <s v="ang."/>
    <s v="M"/>
    <d v="2019-04-01T00:00:00"/>
    <m/>
    <s v=""/>
    <n v="0"/>
    <d v="1984-09-22T00:00:00"/>
    <n v="35"/>
    <s v="N"/>
    <n v="30"/>
    <n v="2.5"/>
    <n v="39"/>
    <x v="0"/>
    <n v="1"/>
    <n v="30"/>
    <n v="0"/>
    <n v="3185"/>
    <n v="698.31124999999997"/>
    <n v="0"/>
    <n v="0"/>
    <n v="0"/>
    <n v="0"/>
    <n v="0"/>
    <n v="0"/>
    <n v="0"/>
    <n v="0"/>
    <n v="0"/>
    <n v="0"/>
    <n v="0"/>
    <n v="0"/>
    <n v="26.5"/>
    <n v="0"/>
    <n v="0"/>
    <n v="0"/>
    <n v="0"/>
    <n v="5.9346750000000004"/>
    <n v="0"/>
    <n v="0"/>
  </r>
  <r>
    <d v="2020-06-01T00:00:00"/>
    <x v="2"/>
    <s v="P"/>
    <s v="Active"/>
    <n v="657"/>
    <x v="656"/>
    <s v="N"/>
    <x v="36"/>
    <n v="1054"/>
    <x v="8"/>
    <s v="Niederl. 2"/>
    <n v="1"/>
    <s v="Department"/>
    <s v="Supervisor"/>
    <s v="Non-Mgm."/>
    <s v="ang."/>
    <s v="W"/>
    <d v="2019-04-01T00:00:00"/>
    <m/>
    <s v=""/>
    <n v="0"/>
    <d v="1996-01-02T00:00:00"/>
    <n v="24"/>
    <s v="N"/>
    <n v="30"/>
    <n v="2.5"/>
    <n v="39"/>
    <x v="0"/>
    <n v="1"/>
    <n v="30"/>
    <n v="0"/>
    <n v="3186"/>
    <n v="698.53049999999996"/>
    <n v="0"/>
    <n v="0"/>
    <n v="0"/>
    <n v="0"/>
    <n v="0"/>
    <n v="0"/>
    <n v="0"/>
    <n v="0"/>
    <n v="0"/>
    <n v="0"/>
    <n v="0"/>
    <n v="0"/>
    <n v="26.5"/>
    <n v="0"/>
    <n v="0"/>
    <n v="0"/>
    <n v="0"/>
    <n v="5.9346750000000004"/>
    <n v="0"/>
    <n v="0"/>
  </r>
  <r>
    <d v="2020-06-01T00:00:00"/>
    <x v="2"/>
    <s v="P"/>
    <s v="Active"/>
    <n v="658"/>
    <x v="657"/>
    <s v="N"/>
    <x v="7"/>
    <n v="1015"/>
    <x v="1"/>
    <s v="Niederl. 1"/>
    <n v="1"/>
    <s v="Department"/>
    <s v="Supervisor"/>
    <s v="Non-Mgm."/>
    <s v="ang."/>
    <s v="M"/>
    <d v="2019-04-01T00:00:00"/>
    <m/>
    <s v=""/>
    <n v="0"/>
    <d v="1996-06-20T00:00:00"/>
    <n v="23"/>
    <s v="N"/>
    <n v="30"/>
    <n v="2.5"/>
    <n v="39"/>
    <x v="0"/>
    <n v="1"/>
    <n v="30"/>
    <n v="0"/>
    <n v="3187"/>
    <n v="698.74975000000006"/>
    <n v="0"/>
    <n v="0"/>
    <n v="0"/>
    <n v="0"/>
    <n v="0"/>
    <n v="0"/>
    <n v="0"/>
    <n v="0"/>
    <n v="0"/>
    <n v="0"/>
    <n v="0"/>
    <n v="0"/>
    <n v="26.5"/>
    <n v="0"/>
    <n v="0"/>
    <n v="0"/>
    <n v="0"/>
    <n v="5.9346750000000004"/>
    <n v="0"/>
    <n v="0"/>
  </r>
  <r>
    <d v="2020-06-01T00:00:00"/>
    <x v="2"/>
    <s v="P"/>
    <s v="Active"/>
    <n v="659"/>
    <x v="658"/>
    <s v="N"/>
    <x v="37"/>
    <n v="1005"/>
    <x v="1"/>
    <s v="Niederl. 1"/>
    <n v="1"/>
    <s v="Department"/>
    <s v="Supervisor"/>
    <s v="Supervisor"/>
    <s v="ang."/>
    <s v="M"/>
    <d v="2002-09-01T00:00:00"/>
    <m/>
    <s v=""/>
    <n v="17"/>
    <d v="1986-09-02T00:00:00"/>
    <n v="33"/>
    <s v="N"/>
    <n v="30"/>
    <n v="2.5"/>
    <n v="39"/>
    <x v="0"/>
    <n v="1"/>
    <n v="30"/>
    <n v="0"/>
    <n v="3188"/>
    <n v="698.96900000000005"/>
    <n v="0"/>
    <n v="0"/>
    <n v="0"/>
    <n v="0"/>
    <n v="0"/>
    <n v="0"/>
    <n v="0"/>
    <n v="0"/>
    <n v="0"/>
    <n v="0"/>
    <n v="0"/>
    <n v="0"/>
    <n v="26.5"/>
    <n v="0"/>
    <n v="0"/>
    <n v="0"/>
    <n v="0"/>
    <n v="5.9346750000000004"/>
    <n v="0"/>
    <n v="0"/>
  </r>
  <r>
    <d v="2020-06-01T00:00:00"/>
    <x v="2"/>
    <s v="P"/>
    <s v="Active"/>
    <n v="660"/>
    <x v="659"/>
    <s v="N"/>
    <x v="29"/>
    <n v="1079"/>
    <x v="0"/>
    <s v="Niederl. 3"/>
    <n v="1"/>
    <s v="Department"/>
    <s v="Supervisor"/>
    <s v="Supervisor"/>
    <s v="ang."/>
    <s v="M"/>
    <d v="2019-05-01T00:00:00"/>
    <m/>
    <s v=""/>
    <n v="0"/>
    <d v="1980-12-20T00:00:00"/>
    <n v="39"/>
    <s v="N"/>
    <n v="30"/>
    <n v="2.5"/>
    <n v="39"/>
    <x v="0"/>
    <n v="1"/>
    <n v="30"/>
    <n v="0"/>
    <n v="3189"/>
    <n v="699.18825000000004"/>
    <n v="0"/>
    <n v="0"/>
    <n v="0"/>
    <n v="0"/>
    <n v="0"/>
    <n v="0"/>
    <n v="0"/>
    <n v="0"/>
    <n v="0"/>
    <n v="0"/>
    <n v="0"/>
    <n v="0"/>
    <n v="26.5"/>
    <n v="0"/>
    <n v="0"/>
    <n v="0"/>
    <n v="0"/>
    <n v="5.9346750000000004"/>
    <n v="0"/>
    <n v="0"/>
  </r>
  <r>
    <d v="2020-06-01T00:00:00"/>
    <x v="2"/>
    <s v="P"/>
    <s v="Active"/>
    <n v="661"/>
    <x v="660"/>
    <s v="N"/>
    <x v="13"/>
    <n v="1061"/>
    <x v="11"/>
    <s v="Niederl. 12"/>
    <n v="1"/>
    <s v="Department"/>
    <s v="Supervisor"/>
    <s v="Supervisor"/>
    <s v="ang."/>
    <s v="W"/>
    <d v="2019-05-15T00:00:00"/>
    <m/>
    <s v=""/>
    <n v="0"/>
    <d v="1980-11-25T00:00:00"/>
    <n v="39"/>
    <s v="N"/>
    <n v="30"/>
    <n v="2.5"/>
    <n v="39"/>
    <x v="0"/>
    <n v="1"/>
    <n v="30"/>
    <n v="0"/>
    <n v="3190"/>
    <n v="699.40750000000003"/>
    <n v="0"/>
    <n v="0"/>
    <n v="0"/>
    <n v="0"/>
    <n v="0"/>
    <n v="0"/>
    <n v="0"/>
    <n v="0"/>
    <n v="0"/>
    <n v="0"/>
    <n v="0"/>
    <n v="0"/>
    <n v="26.5"/>
    <n v="0"/>
    <n v="0"/>
    <n v="0"/>
    <n v="0"/>
    <n v="5.9346750000000004"/>
    <n v="0"/>
    <n v="0"/>
  </r>
  <r>
    <d v="2020-06-01T00:00:00"/>
    <x v="2"/>
    <s v="P"/>
    <s v="Active"/>
    <n v="662"/>
    <x v="661"/>
    <s v="N"/>
    <x v="14"/>
    <n v="1003"/>
    <x v="1"/>
    <s v="Niederl. 1"/>
    <n v="1"/>
    <s v="Department"/>
    <s v="Supervisor"/>
    <s v="Non-Mgm."/>
    <s v="ang."/>
    <s v="W"/>
    <d v="2019-05-01T00:00:00"/>
    <m/>
    <s v=""/>
    <n v="0"/>
    <d v="1987-02-10T00:00:00"/>
    <n v="32"/>
    <s v="N"/>
    <n v="30"/>
    <n v="2.5"/>
    <n v="39"/>
    <x v="0"/>
    <n v="1"/>
    <n v="30"/>
    <n v="0"/>
    <n v="3191"/>
    <n v="699.62675000000002"/>
    <n v="0"/>
    <n v="0"/>
    <n v="0"/>
    <n v="0"/>
    <n v="0"/>
    <n v="0"/>
    <n v="0"/>
    <n v="0"/>
    <n v="0"/>
    <n v="0"/>
    <n v="0"/>
    <n v="0"/>
    <n v="26.5"/>
    <n v="0"/>
    <n v="0"/>
    <n v="0"/>
    <n v="0"/>
    <n v="5.9346750000000004"/>
    <n v="0"/>
    <n v="0"/>
  </r>
  <r>
    <d v="2020-06-01T00:00:00"/>
    <x v="2"/>
    <s v="P"/>
    <s v="Active"/>
    <n v="663"/>
    <x v="662"/>
    <s v="N"/>
    <x v="37"/>
    <n v="1005"/>
    <x v="1"/>
    <s v="Niederl. 1"/>
    <n v="1"/>
    <s v="Department"/>
    <s v="Supervisor"/>
    <s v="Non-Mgm."/>
    <s v="ang."/>
    <s v="M"/>
    <d v="2019-05-01T00:00:00"/>
    <m/>
    <s v=""/>
    <n v="0"/>
    <d v="1991-05-21T00:00:00"/>
    <n v="28"/>
    <s v="N"/>
    <n v="30"/>
    <n v="2.5"/>
    <n v="39"/>
    <x v="0"/>
    <n v="1"/>
    <n v="30"/>
    <n v="0"/>
    <n v="3192"/>
    <n v="699.846"/>
    <n v="0"/>
    <n v="0"/>
    <n v="0"/>
    <n v="0"/>
    <n v="0"/>
    <n v="0"/>
    <n v="0"/>
    <n v="0"/>
    <n v="0"/>
    <n v="0"/>
    <n v="0"/>
    <n v="0"/>
    <n v="26.5"/>
    <n v="0"/>
    <n v="0"/>
    <n v="0"/>
    <n v="0"/>
    <n v="5.9346750000000004"/>
    <n v="0"/>
    <n v="0"/>
  </r>
  <r>
    <d v="2020-06-01T00:00:00"/>
    <x v="2"/>
    <s v="P"/>
    <s v="Active"/>
    <n v="664"/>
    <x v="663"/>
    <s v="N"/>
    <x v="47"/>
    <n v="1016"/>
    <x v="1"/>
    <s v="Niederl. 1"/>
    <n v="1"/>
    <s v="Department"/>
    <s v="Supervisor"/>
    <s v="Non-Mgm."/>
    <s v="ang."/>
    <s v="W"/>
    <d v="2019-05-01T00:00:00"/>
    <m/>
    <s v=""/>
    <n v="0"/>
    <d v="1991-10-31T00:00:00"/>
    <n v="28"/>
    <s v="N"/>
    <n v="30"/>
    <n v="2.5"/>
    <n v="39"/>
    <x v="0"/>
    <n v="1"/>
    <n v="30"/>
    <n v="0"/>
    <n v="3193"/>
    <n v="700.06525000000011"/>
    <n v="0"/>
    <n v="0"/>
    <n v="0"/>
    <n v="0"/>
    <n v="0"/>
    <n v="0"/>
    <n v="0"/>
    <n v="0"/>
    <n v="0"/>
    <n v="0"/>
    <n v="0"/>
    <n v="0"/>
    <n v="26.5"/>
    <n v="0"/>
    <n v="0"/>
    <n v="0"/>
    <n v="0"/>
    <n v="5.9346750000000004"/>
    <n v="0"/>
    <n v="0"/>
  </r>
  <r>
    <d v="2020-06-01T00:00:00"/>
    <x v="2"/>
    <s v="P"/>
    <s v="Active"/>
    <n v="666"/>
    <x v="665"/>
    <s v="N"/>
    <x v="22"/>
    <n v="1053"/>
    <x v="3"/>
    <s v="Niederl. 8"/>
    <n v="1"/>
    <s v="Department"/>
    <s v="Supervisor"/>
    <s v="Non-Mgm."/>
    <s v="ang."/>
    <s v="M"/>
    <d v="2019-06-01T00:00:00"/>
    <m/>
    <s v=""/>
    <n v="0"/>
    <d v="1984-11-02T00:00:00"/>
    <n v="35"/>
    <s v="J"/>
    <n v="30"/>
    <n v="2.5"/>
    <n v="39"/>
    <x v="0"/>
    <n v="1"/>
    <n v="30"/>
    <n v="0"/>
    <n v="3194"/>
    <n v="700.28449999999998"/>
    <n v="0"/>
    <n v="0"/>
    <n v="0"/>
    <n v="0"/>
    <n v="0"/>
    <n v="0"/>
    <n v="0"/>
    <n v="0"/>
    <n v="0"/>
    <n v="0"/>
    <n v="184.26923076923077"/>
    <n v="146.39166666666668"/>
    <n v="26.5"/>
    <n v="0"/>
    <n v="0"/>
    <n v="0"/>
    <n v="0"/>
    <n v="79.986182980769243"/>
    <n v="0"/>
    <n v="0"/>
  </r>
  <r>
    <d v="2020-06-01T00:00:00"/>
    <x v="2"/>
    <s v="P"/>
    <s v="Active"/>
    <n v="667"/>
    <x v="666"/>
    <s v="N"/>
    <x v="37"/>
    <n v="1005"/>
    <x v="1"/>
    <s v="Niederl. 1"/>
    <n v="1"/>
    <s v="Department"/>
    <s v="Supervisor"/>
    <s v="Non-Mgm."/>
    <s v="ang."/>
    <s v="M"/>
    <d v="2019-05-15T00:00:00"/>
    <m/>
    <s v=""/>
    <n v="0"/>
    <d v="1988-07-06T00:00:00"/>
    <n v="31"/>
    <s v="N"/>
    <n v="30"/>
    <n v="2.5"/>
    <n v="39"/>
    <x v="0"/>
    <n v="1"/>
    <n v="30"/>
    <n v="0"/>
    <n v="3195"/>
    <n v="700.50374999999997"/>
    <n v="0"/>
    <n v="0"/>
    <n v="0"/>
    <n v="0"/>
    <n v="0"/>
    <n v="0"/>
    <n v="0"/>
    <n v="0"/>
    <n v="0"/>
    <n v="0"/>
    <n v="0"/>
    <n v="0"/>
    <n v="26.5"/>
    <n v="0"/>
    <n v="0"/>
    <n v="0"/>
    <n v="0"/>
    <n v="5.9346750000000004"/>
    <n v="0"/>
    <n v="0"/>
  </r>
  <r>
    <d v="2020-06-01T00:00:00"/>
    <x v="2"/>
    <s v="P"/>
    <s v="Active"/>
    <n v="668"/>
    <x v="667"/>
    <s v="N"/>
    <x v="22"/>
    <n v="1053"/>
    <x v="3"/>
    <s v="Niederl. 8"/>
    <n v="1"/>
    <s v="Department"/>
    <s v="Supervisor"/>
    <s v="Non-Mgm."/>
    <s v="ang."/>
    <s v="M"/>
    <d v="2019-06-01T00:00:00"/>
    <m/>
    <s v=""/>
    <n v="0"/>
    <d v="1979-07-07T00:00:00"/>
    <n v="40"/>
    <s v="J"/>
    <n v="30"/>
    <n v="2.5"/>
    <n v="39"/>
    <x v="0"/>
    <n v="1"/>
    <n v="30"/>
    <n v="0"/>
    <n v="3196"/>
    <n v="700.72300000000007"/>
    <n v="0"/>
    <n v="0"/>
    <n v="0"/>
    <n v="0"/>
    <n v="0"/>
    <n v="0"/>
    <n v="0"/>
    <n v="0"/>
    <n v="0"/>
    <n v="0"/>
    <n v="184.38461538461539"/>
    <n v="146.48333333333335"/>
    <n v="26.5"/>
    <n v="0"/>
    <n v="0"/>
    <n v="0"/>
    <n v="0"/>
    <n v="80.032552115384618"/>
    <n v="0"/>
    <n v="0"/>
  </r>
  <r>
    <d v="2020-06-01T00:00:00"/>
    <x v="2"/>
    <s v="P"/>
    <s v="Active"/>
    <n v="669"/>
    <x v="668"/>
    <s v="N"/>
    <x v="31"/>
    <n v="1046"/>
    <x v="9"/>
    <s v="Niederl. 4"/>
    <n v="1"/>
    <s v="Department"/>
    <s v="Supervisor"/>
    <s v="Manager"/>
    <s v="ang."/>
    <s v="M"/>
    <d v="2019-06-17T00:00:00"/>
    <m/>
    <s v=""/>
    <n v="0"/>
    <d v="1978-07-27T00:00:00"/>
    <n v="41"/>
    <s v="N"/>
    <n v="30"/>
    <n v="2.5"/>
    <n v="39"/>
    <x v="0"/>
    <n v="1"/>
    <n v="30"/>
    <n v="0"/>
    <n v="3197"/>
    <n v="700.94225000000006"/>
    <n v="0"/>
    <n v="0"/>
    <n v="30"/>
    <n v="0"/>
    <n v="0"/>
    <n v="0"/>
    <n v="0"/>
    <n v="0"/>
    <n v="0"/>
    <n v="0"/>
    <n v="0"/>
    <n v="0"/>
    <n v="26.5"/>
    <n v="0"/>
    <n v="0"/>
    <n v="0"/>
    <n v="0"/>
    <n v="12.653175000000001"/>
    <n v="79.040000000000006"/>
    <n v="0"/>
  </r>
  <r>
    <d v="2020-06-01T00:00:00"/>
    <x v="2"/>
    <s v="P"/>
    <s v="Active"/>
    <n v="670"/>
    <x v="669"/>
    <s v="N"/>
    <x v="27"/>
    <n v="1070"/>
    <x v="0"/>
    <s v="Niederl. 3"/>
    <n v="1"/>
    <s v="Department"/>
    <s v="Supervisor"/>
    <s v="Non-Mgm."/>
    <s v="ang."/>
    <s v="M"/>
    <d v="2019-06-01T00:00:00"/>
    <m/>
    <s v=""/>
    <n v="0"/>
    <d v="1988-08-28T00:00:00"/>
    <n v="31"/>
    <s v="N"/>
    <n v="30"/>
    <n v="2.5"/>
    <n v="39"/>
    <x v="0"/>
    <n v="1"/>
    <n v="30"/>
    <n v="0"/>
    <n v="3198"/>
    <n v="701.16149999999993"/>
    <n v="0"/>
    <n v="0"/>
    <n v="0"/>
    <n v="0"/>
    <n v="0"/>
    <n v="0"/>
    <n v="0"/>
    <n v="0"/>
    <n v="0"/>
    <n v="0"/>
    <n v="0"/>
    <n v="0"/>
    <n v="26.5"/>
    <n v="0"/>
    <n v="0"/>
    <n v="0"/>
    <n v="0"/>
    <n v="5.9346750000000004"/>
    <n v="0"/>
    <n v="0"/>
  </r>
  <r>
    <d v="2020-06-01T00:00:00"/>
    <x v="2"/>
    <s v="P"/>
    <s v="Active"/>
    <n v="671"/>
    <x v="670"/>
    <s v="N"/>
    <x v="27"/>
    <n v="1070"/>
    <x v="0"/>
    <s v="Niederl. 3"/>
    <n v="1"/>
    <s v="Department"/>
    <s v="Supervisor"/>
    <s v="Non-Mgm."/>
    <s v="ang."/>
    <s v="W"/>
    <d v="2019-06-01T00:00:00"/>
    <m/>
    <s v=""/>
    <n v="0"/>
    <d v="1988-11-25T00:00:00"/>
    <n v="31"/>
    <s v="N"/>
    <n v="30"/>
    <n v="2.5"/>
    <n v="39"/>
    <x v="0"/>
    <n v="1"/>
    <n v="30"/>
    <n v="0"/>
    <n v="3199"/>
    <n v="701.38075000000003"/>
    <n v="0"/>
    <n v="0"/>
    <n v="0"/>
    <n v="0"/>
    <n v="0"/>
    <n v="0"/>
    <n v="0"/>
    <n v="0"/>
    <n v="0"/>
    <n v="0"/>
    <n v="0"/>
    <n v="0"/>
    <n v="26.5"/>
    <n v="0"/>
    <n v="0"/>
    <n v="0"/>
    <n v="0"/>
    <n v="5.9346750000000004"/>
    <n v="0"/>
    <n v="0"/>
  </r>
  <r>
    <d v="2020-06-01T00:00:00"/>
    <x v="2"/>
    <s v="P"/>
    <s v="Active"/>
    <n v="672"/>
    <x v="671"/>
    <s v="N"/>
    <x v="36"/>
    <n v="1054"/>
    <x v="8"/>
    <s v="Niederl. 2"/>
    <n v="1"/>
    <s v="Department"/>
    <s v="Supervisor"/>
    <s v="Non-Mgm."/>
    <s v="ang."/>
    <s v="M"/>
    <d v="2019-06-01T00:00:00"/>
    <m/>
    <s v=""/>
    <n v="0"/>
    <d v="1982-02-15T00:00:00"/>
    <n v="37"/>
    <s v="N"/>
    <n v="30"/>
    <n v="2.5"/>
    <n v="39"/>
    <x v="0"/>
    <n v="1"/>
    <n v="30"/>
    <n v="0"/>
    <n v="3200"/>
    <n v="701.6"/>
    <n v="0"/>
    <n v="0"/>
    <n v="0"/>
    <n v="0"/>
    <n v="0"/>
    <n v="0"/>
    <n v="0"/>
    <n v="0"/>
    <n v="0"/>
    <n v="0"/>
    <n v="0"/>
    <n v="0"/>
    <n v="26.5"/>
    <n v="0"/>
    <n v="0"/>
    <n v="0"/>
    <n v="0"/>
    <n v="5.9346750000000004"/>
    <n v="0"/>
    <n v="0"/>
  </r>
  <r>
    <d v="2020-06-01T00:00:00"/>
    <x v="2"/>
    <s v="P"/>
    <s v="Active"/>
    <n v="673"/>
    <x v="672"/>
    <s v="N"/>
    <x v="9"/>
    <n v="1087"/>
    <x v="0"/>
    <s v="Niederl. 3"/>
    <n v="1"/>
    <s v="Department"/>
    <s v="Supervisor"/>
    <s v="Non-Mgm."/>
    <s v="ang."/>
    <s v="M"/>
    <d v="2019-06-17T00:00:00"/>
    <m/>
    <s v=""/>
    <n v="0"/>
    <d v="1993-01-12T00:00:00"/>
    <n v="27"/>
    <s v="N"/>
    <n v="30"/>
    <n v="2.5"/>
    <n v="39"/>
    <x v="0"/>
    <n v="1"/>
    <n v="30"/>
    <n v="0"/>
    <n v="3201"/>
    <n v="701.81925000000001"/>
    <n v="0"/>
    <n v="0"/>
    <n v="0"/>
    <n v="0"/>
    <n v="0"/>
    <n v="0"/>
    <n v="0"/>
    <n v="0"/>
    <n v="0"/>
    <n v="0"/>
    <n v="0"/>
    <n v="0"/>
    <n v="26.5"/>
    <n v="0"/>
    <n v="0"/>
    <n v="0"/>
    <n v="0"/>
    <n v="5.9346750000000004"/>
    <n v="0"/>
    <n v="0"/>
  </r>
  <r>
    <d v="2020-06-01T00:00:00"/>
    <x v="2"/>
    <s v="P"/>
    <s v="Active"/>
    <n v="674"/>
    <x v="673"/>
    <s v="N"/>
    <x v="19"/>
    <n v="1083"/>
    <x v="0"/>
    <s v="Niederl. 3"/>
    <n v="1"/>
    <s v="Department"/>
    <s v="Supervisor"/>
    <s v="Non-Mgm."/>
    <s v="ang."/>
    <s v="M"/>
    <d v="2019-07-01T00:00:00"/>
    <m/>
    <s v=""/>
    <n v="0"/>
    <d v="1989-02-15T00:00:00"/>
    <n v="30"/>
    <s v="N"/>
    <n v="30"/>
    <n v="2.5"/>
    <n v="39"/>
    <x v="0"/>
    <n v="1"/>
    <n v="30"/>
    <n v="0"/>
    <n v="3202"/>
    <n v="702.03850000000011"/>
    <n v="0"/>
    <n v="0"/>
    <n v="0"/>
    <n v="0"/>
    <n v="0"/>
    <n v="0"/>
    <n v="0"/>
    <n v="0"/>
    <n v="0"/>
    <n v="0"/>
    <n v="0"/>
    <n v="0"/>
    <n v="26.5"/>
    <n v="0"/>
    <n v="0"/>
    <n v="0"/>
    <n v="0"/>
    <n v="5.9346750000000004"/>
    <n v="0"/>
    <n v="0"/>
  </r>
  <r>
    <d v="2020-06-01T00:00:00"/>
    <x v="2"/>
    <s v="P"/>
    <s v="Active"/>
    <n v="675"/>
    <x v="674"/>
    <s v="N"/>
    <x v="22"/>
    <n v="1041"/>
    <x v="4"/>
    <s v="Niederl. 6"/>
    <n v="1"/>
    <s v="Department"/>
    <s v="Supervisor"/>
    <s v="Non-Mgm."/>
    <s v="ang."/>
    <s v="M"/>
    <d v="2019-07-01T00:00:00"/>
    <m/>
    <s v=""/>
    <n v="0"/>
    <d v="1970-01-12T00:00:00"/>
    <n v="50"/>
    <s v="J"/>
    <n v="30"/>
    <n v="2.5"/>
    <n v="39"/>
    <x v="0"/>
    <n v="1"/>
    <n v="30"/>
    <n v="0"/>
    <n v="3203"/>
    <n v="702.25774999999999"/>
    <n v="0"/>
    <n v="0"/>
    <n v="0"/>
    <n v="0"/>
    <n v="0"/>
    <n v="0"/>
    <n v="0"/>
    <n v="0"/>
    <n v="0"/>
    <n v="0"/>
    <n v="184.78846153846155"/>
    <n v="146.8041666666667"/>
    <n v="26.5"/>
    <n v="0"/>
    <n v="0"/>
    <n v="0"/>
    <n v="0"/>
    <n v="80.194844086538467"/>
    <n v="0"/>
    <n v="0"/>
  </r>
  <r>
    <d v="2020-06-01T00:00:00"/>
    <x v="2"/>
    <s v="P"/>
    <s v="Active"/>
    <n v="676"/>
    <x v="675"/>
    <s v="N"/>
    <x v="22"/>
    <n v="1060"/>
    <x v="2"/>
    <s v="Niederl. 7"/>
    <n v="1"/>
    <s v="Department"/>
    <s v="Supervisor"/>
    <s v="Non-Mgm."/>
    <s v="ang."/>
    <s v="M"/>
    <d v="2019-07-01T00:00:00"/>
    <m/>
    <s v=""/>
    <n v="0"/>
    <d v="1968-10-15T00:00:00"/>
    <n v="51"/>
    <s v="J"/>
    <n v="30"/>
    <n v="2.5"/>
    <n v="39"/>
    <x v="0"/>
    <n v="1"/>
    <n v="30"/>
    <n v="0"/>
    <n v="3204"/>
    <n v="702.47699999999998"/>
    <n v="0"/>
    <n v="0"/>
    <n v="0"/>
    <n v="0"/>
    <n v="0"/>
    <n v="0"/>
    <n v="0"/>
    <n v="0"/>
    <n v="0"/>
    <n v="0"/>
    <n v="184.84615384615384"/>
    <n v="146.85000000000002"/>
    <n v="26.5"/>
    <n v="0"/>
    <n v="0"/>
    <n v="0"/>
    <n v="0"/>
    <n v="80.218028653846162"/>
    <n v="0"/>
    <n v="0"/>
  </r>
  <r>
    <d v="2020-06-01T00:00:00"/>
    <x v="2"/>
    <s v="P"/>
    <s v="Active"/>
    <n v="677"/>
    <x v="676"/>
    <s v="N"/>
    <x v="16"/>
    <n v="1067"/>
    <x v="11"/>
    <s v="Niederl. 12"/>
    <n v="1"/>
    <s v="Department"/>
    <s v="Supervisor"/>
    <s v="Non-Mgm."/>
    <s v="ang."/>
    <s v="M"/>
    <d v="2019-07-01T00:00:00"/>
    <m/>
    <s v=""/>
    <n v="0"/>
    <d v="1985-03-02T00:00:00"/>
    <n v="34"/>
    <s v="N"/>
    <n v="30"/>
    <n v="2.5"/>
    <n v="39"/>
    <x v="0"/>
    <n v="1"/>
    <n v="30"/>
    <n v="0"/>
    <n v="3205"/>
    <n v="702.69624999999996"/>
    <n v="0"/>
    <n v="0"/>
    <n v="0"/>
    <n v="0"/>
    <n v="0"/>
    <n v="0"/>
    <n v="0"/>
    <n v="0"/>
    <n v="0"/>
    <n v="0"/>
    <n v="0"/>
    <n v="0"/>
    <n v="26.5"/>
    <n v="0"/>
    <n v="0"/>
    <n v="0"/>
    <n v="0"/>
    <n v="5.9346750000000004"/>
    <n v="0"/>
    <n v="0"/>
  </r>
  <r>
    <d v="2020-06-01T00:00:00"/>
    <x v="2"/>
    <s v="P"/>
    <s v="Active"/>
    <n v="678"/>
    <x v="677"/>
    <s v="N"/>
    <x v="31"/>
    <n v="1052"/>
    <x v="3"/>
    <s v="Niederl. 8"/>
    <n v="1"/>
    <s v="Department"/>
    <s v="Supervisor"/>
    <s v="Non-Mgm."/>
    <s v="ang."/>
    <s v="M"/>
    <d v="2019-07-01T00:00:00"/>
    <m/>
    <s v=""/>
    <n v="0"/>
    <d v="1967-03-01T00:00:00"/>
    <n v="52"/>
    <s v="J"/>
    <n v="30"/>
    <n v="2.5"/>
    <n v="39"/>
    <x v="0"/>
    <n v="1"/>
    <n v="30"/>
    <n v="0"/>
    <n v="3206"/>
    <n v="702.91550000000007"/>
    <n v="0"/>
    <n v="0"/>
    <n v="30"/>
    <n v="0"/>
    <n v="0"/>
    <n v="1350"/>
    <n v="0"/>
    <n v="0"/>
    <n v="0"/>
    <n v="0"/>
    <n v="184.96153846153845"/>
    <n v="146.94166666666669"/>
    <n v="26.5"/>
    <n v="0"/>
    <n v="0"/>
    <n v="0"/>
    <n v="0"/>
    <n v="389.31539778846155"/>
    <n v="68.97"/>
    <n v="0"/>
  </r>
  <r>
    <d v="2020-06-01T00:00:00"/>
    <x v="2"/>
    <s v="P"/>
    <s v="Active"/>
    <n v="679"/>
    <x v="678"/>
    <s v="N"/>
    <x v="22"/>
    <n v="1041"/>
    <x v="4"/>
    <s v="Niederl. 6"/>
    <n v="1"/>
    <s v="Department"/>
    <s v="Supervisor"/>
    <s v="Non-Mgm."/>
    <s v="ang."/>
    <s v="M"/>
    <d v="2019-07-01T00:00:00"/>
    <m/>
    <s v=""/>
    <n v="0"/>
    <d v="1982-04-24T00:00:00"/>
    <n v="37"/>
    <s v="J"/>
    <n v="30"/>
    <n v="2.5"/>
    <n v="39"/>
    <x v="0"/>
    <n v="1"/>
    <n v="30"/>
    <n v="0"/>
    <n v="3207"/>
    <n v="703.13474999999994"/>
    <n v="0"/>
    <n v="0"/>
    <n v="0"/>
    <n v="0"/>
    <n v="0"/>
    <n v="0"/>
    <n v="0"/>
    <n v="0"/>
    <n v="0"/>
    <n v="0"/>
    <n v="185.01923076923077"/>
    <n v="146.98750000000001"/>
    <n v="26.5"/>
    <n v="0"/>
    <n v="0"/>
    <n v="0"/>
    <n v="0"/>
    <n v="80.287582355769231"/>
    <n v="0"/>
    <n v="0"/>
  </r>
  <r>
    <d v="2020-06-01T00:00:00"/>
    <x v="2"/>
    <s v="P"/>
    <s v="Active"/>
    <n v="680"/>
    <x v="679"/>
    <s v="N"/>
    <x v="27"/>
    <n v="1070"/>
    <x v="0"/>
    <s v="Niederl. 3"/>
    <n v="1"/>
    <s v="Department"/>
    <s v="Supervisor"/>
    <s v="Manager"/>
    <s v="ang."/>
    <s v="M"/>
    <d v="2019-07-01T00:00:00"/>
    <m/>
    <s v=""/>
    <n v="0"/>
    <d v="1979-11-17T00:00:00"/>
    <n v="40"/>
    <s v="N"/>
    <n v="30"/>
    <n v="2.5"/>
    <n v="39"/>
    <x v="0"/>
    <n v="1"/>
    <n v="30"/>
    <n v="0"/>
    <n v="3208"/>
    <n v="703.35400000000004"/>
    <n v="0"/>
    <n v="0"/>
    <n v="0"/>
    <n v="0"/>
    <n v="0"/>
    <n v="0"/>
    <n v="0"/>
    <n v="0"/>
    <n v="0"/>
    <n v="0"/>
    <n v="0"/>
    <n v="0"/>
    <n v="26.5"/>
    <n v="0"/>
    <n v="0"/>
    <n v="0"/>
    <n v="0"/>
    <n v="5.9346750000000004"/>
    <n v="0"/>
    <n v="0"/>
  </r>
  <r>
    <d v="2020-06-01T00:00:00"/>
    <x v="2"/>
    <s v="P"/>
    <s v="Active"/>
    <n v="681"/>
    <x v="680"/>
    <s v="N"/>
    <x v="36"/>
    <n v="1054"/>
    <x v="8"/>
    <s v="Niederl. 2"/>
    <n v="1"/>
    <s v="Department"/>
    <s v="Supervisor"/>
    <s v="Non-Mgm."/>
    <s v="ang."/>
    <s v="M"/>
    <d v="2016-09-01T00:00:00"/>
    <m/>
    <s v=""/>
    <n v="3"/>
    <d v="1994-02-10T00:00:00"/>
    <n v="25"/>
    <s v="N"/>
    <n v="30"/>
    <n v="2.5"/>
    <n v="39"/>
    <x v="0"/>
    <n v="1"/>
    <n v="30"/>
    <n v="0"/>
    <n v="3209"/>
    <n v="703.57325000000003"/>
    <n v="0"/>
    <n v="0"/>
    <n v="0"/>
    <n v="0"/>
    <n v="0"/>
    <n v="0"/>
    <n v="0"/>
    <n v="0"/>
    <n v="0"/>
    <n v="0"/>
    <n v="0"/>
    <n v="0"/>
    <n v="26.5"/>
    <n v="0"/>
    <n v="0"/>
    <n v="0"/>
    <n v="0"/>
    <n v="5.9346750000000004"/>
    <n v="0"/>
    <n v="0"/>
  </r>
  <r>
    <d v="2020-06-01T00:00:00"/>
    <x v="2"/>
    <s v="P"/>
    <s v="Active"/>
    <n v="682"/>
    <x v="681"/>
    <s v="N"/>
    <x v="51"/>
    <n v="1092"/>
    <x v="9"/>
    <s v="Niederl. 4"/>
    <n v="1"/>
    <s v="Department"/>
    <s v="Supervisor"/>
    <s v="Non-Mgm."/>
    <s v="kfm"/>
    <s v="M"/>
    <d v="2019-08-01T00:00:00"/>
    <d v="2022-07-31T00:00:00"/>
    <s v=""/>
    <n v="2"/>
    <d v="1998-12-26T00:00:00"/>
    <n v="21"/>
    <s v="J"/>
    <n v="30"/>
    <n v="2.5"/>
    <n v="39"/>
    <x v="0"/>
    <n v="1"/>
    <n v="30"/>
    <n v="0"/>
    <n v="3210"/>
    <n v="703.79250000000002"/>
    <n v="0"/>
    <n v="0"/>
    <n v="0"/>
    <n v="0"/>
    <n v="0"/>
    <n v="0"/>
    <n v="0"/>
    <n v="0"/>
    <n v="0"/>
    <n v="0"/>
    <n v="185.19230769230768"/>
    <n v="147.125"/>
    <n v="26.5"/>
    <n v="0"/>
    <n v="0"/>
    <n v="0"/>
    <n v="0"/>
    <n v="80.357136057692315"/>
    <n v="0"/>
    <n v="0"/>
  </r>
  <r>
    <d v="2020-06-01T00:00:00"/>
    <x v="2"/>
    <s v="P"/>
    <s v="Active"/>
    <n v="683"/>
    <x v="682"/>
    <s v="N"/>
    <x v="31"/>
    <n v="1028"/>
    <x v="6"/>
    <s v="Niederl. 10"/>
    <n v="1"/>
    <s v="Department"/>
    <s v="Supervisor"/>
    <s v="Non-Mgm."/>
    <s v="ang."/>
    <s v="M"/>
    <d v="2019-08-01T00:00:00"/>
    <m/>
    <s v=""/>
    <n v="0"/>
    <d v="1967-06-26T00:00:00"/>
    <n v="52"/>
    <s v="J"/>
    <n v="30"/>
    <n v="2.5"/>
    <n v="39"/>
    <x v="0"/>
    <n v="1"/>
    <n v="30"/>
    <n v="0"/>
    <n v="3211"/>
    <n v="704.01175000000012"/>
    <n v="0"/>
    <n v="0"/>
    <n v="0"/>
    <n v="0"/>
    <n v="0"/>
    <n v="1400"/>
    <n v="0"/>
    <n v="0"/>
    <n v="0"/>
    <n v="0"/>
    <n v="185.25"/>
    <n v="147.17083333333335"/>
    <n v="26.5"/>
    <n v="0"/>
    <n v="0"/>
    <n v="0"/>
    <n v="0"/>
    <n v="393.910320625"/>
    <n v="78.09"/>
    <n v="0"/>
  </r>
  <r>
    <d v="2020-06-01T00:00:00"/>
    <x v="2"/>
    <s v="P"/>
    <s v="Active"/>
    <n v="684"/>
    <x v="683"/>
    <s v="N"/>
    <x v="37"/>
    <n v="1005"/>
    <x v="1"/>
    <s v="Niederl. 1"/>
    <n v="1"/>
    <s v="Department"/>
    <s v="Supervisor"/>
    <s v="Non-Mgm."/>
    <s v="ang."/>
    <s v="M"/>
    <d v="2014-07-01T00:00:00"/>
    <m/>
    <s v=""/>
    <n v="5"/>
    <d v="1993-09-25T00:00:00"/>
    <n v="26"/>
    <s v="N"/>
    <n v="30"/>
    <n v="2.5"/>
    <n v="39"/>
    <x v="0"/>
    <n v="1"/>
    <n v="30"/>
    <n v="0"/>
    <n v="3212"/>
    <n v="704.23099999999999"/>
    <n v="0"/>
    <n v="0"/>
    <n v="0"/>
    <n v="0"/>
    <n v="0"/>
    <n v="0"/>
    <n v="0"/>
    <n v="0"/>
    <n v="0"/>
    <n v="0"/>
    <n v="0"/>
    <n v="0"/>
    <n v="26.5"/>
    <n v="0"/>
    <n v="0"/>
    <n v="0"/>
    <n v="0"/>
    <n v="5.9346750000000004"/>
    <n v="0"/>
    <n v="0"/>
  </r>
  <r>
    <d v="2020-06-01T00:00:00"/>
    <x v="2"/>
    <s v="P"/>
    <s v="Active"/>
    <n v="685"/>
    <x v="684"/>
    <s v="N"/>
    <x v="51"/>
    <n v="1092"/>
    <x v="5"/>
    <s v="Niederl. 5"/>
    <n v="1"/>
    <s v="Department"/>
    <s v="Supervisor"/>
    <s v="Non-Mgm."/>
    <s v="kfm"/>
    <s v="M"/>
    <d v="2019-08-01T00:00:00"/>
    <d v="2022-07-31T00:00:00"/>
    <s v=""/>
    <n v="2"/>
    <d v="1992-05-10T00:00:00"/>
    <n v="27"/>
    <s v="J"/>
    <n v="30"/>
    <n v="2.5"/>
    <n v="39"/>
    <x v="0"/>
    <n v="1"/>
    <n v="30"/>
    <n v="0"/>
    <n v="3213"/>
    <n v="704.4502500000001"/>
    <n v="0"/>
    <n v="0"/>
    <n v="0"/>
    <n v="0"/>
    <n v="0"/>
    <n v="0"/>
    <n v="0"/>
    <n v="0"/>
    <n v="0"/>
    <n v="0"/>
    <n v="185.36538461538461"/>
    <n v="147.26250000000002"/>
    <n v="26.5"/>
    <n v="0"/>
    <n v="0"/>
    <n v="0"/>
    <n v="0"/>
    <n v="80.426689759615385"/>
    <n v="0"/>
    <n v="0"/>
  </r>
  <r>
    <d v="2020-06-01T00:00:00"/>
    <x v="2"/>
    <s v="P"/>
    <s v="Active"/>
    <n v="686"/>
    <x v="685"/>
    <s v="N"/>
    <x v="0"/>
    <n v="1090"/>
    <x v="0"/>
    <s v="Niederl. 3"/>
    <n v="1"/>
    <s v="Department"/>
    <s v="Supervisor"/>
    <s v="Non-Mgm."/>
    <s v="ang."/>
    <s v="W"/>
    <d v="2019-08-01T00:00:00"/>
    <m/>
    <s v=""/>
    <n v="0"/>
    <d v="1987-05-20T00:00:00"/>
    <n v="32"/>
    <s v="N"/>
    <n v="30"/>
    <n v="2.5"/>
    <n v="39"/>
    <x v="0"/>
    <n v="1"/>
    <n v="30"/>
    <n v="0"/>
    <n v="3214"/>
    <n v="704.66949999999997"/>
    <n v="0"/>
    <n v="0"/>
    <n v="0"/>
    <n v="0"/>
    <n v="0"/>
    <n v="0"/>
    <n v="0"/>
    <n v="0"/>
    <n v="0"/>
    <n v="0"/>
    <n v="0"/>
    <n v="0"/>
    <n v="26.5"/>
    <n v="0"/>
    <n v="0"/>
    <n v="0"/>
    <n v="0"/>
    <n v="5.9346750000000004"/>
    <n v="0"/>
    <n v="0"/>
  </r>
  <r>
    <d v="2020-06-01T00:00:00"/>
    <x v="2"/>
    <s v="P"/>
    <s v="Active"/>
    <n v="687"/>
    <x v="686"/>
    <s v="N"/>
    <x v="22"/>
    <n v="1060"/>
    <x v="2"/>
    <s v="Niederl. 7"/>
    <n v="1"/>
    <s v="Department"/>
    <s v="Supervisor"/>
    <s v="Non-Mgm."/>
    <s v="ang."/>
    <s v="M"/>
    <d v="2019-08-01T00:00:00"/>
    <m/>
    <s v=""/>
    <n v="0"/>
    <d v="1980-03-08T00:00:00"/>
    <n v="39"/>
    <s v="J"/>
    <n v="30"/>
    <n v="2.5"/>
    <n v="39"/>
    <x v="0"/>
    <n v="1"/>
    <n v="30"/>
    <n v="0"/>
    <n v="3215"/>
    <n v="704.88875000000007"/>
    <n v="0"/>
    <n v="0"/>
    <n v="0"/>
    <n v="0"/>
    <n v="0"/>
    <n v="0"/>
    <n v="0"/>
    <n v="0"/>
    <n v="0"/>
    <n v="0"/>
    <n v="185.48076923076923"/>
    <n v="147.35416666666669"/>
    <n v="26.5"/>
    <n v="0"/>
    <n v="0"/>
    <n v="0"/>
    <n v="0"/>
    <n v="80.473058894230775"/>
    <n v="0"/>
    <n v="0"/>
  </r>
  <r>
    <d v="2020-06-01T00:00:00"/>
    <x v="2"/>
    <s v="P"/>
    <s v="Active"/>
    <n v="688"/>
    <x v="687"/>
    <s v="N"/>
    <x v="51"/>
    <n v="1092"/>
    <x v="7"/>
    <s v="Niederl. 9"/>
    <n v="1"/>
    <s v="Department"/>
    <s v="Supervisor"/>
    <s v="Non-Mgm."/>
    <s v="kfm"/>
    <s v="W"/>
    <d v="2019-09-01T00:00:00"/>
    <d v="2022-08-31T00:00:00"/>
    <s v=""/>
    <n v="2"/>
    <d v="2001-07-16T00:00:00"/>
    <n v="18"/>
    <s v="J"/>
    <n v="30"/>
    <n v="2.5"/>
    <n v="39"/>
    <x v="0"/>
    <n v="1"/>
    <n v="30"/>
    <n v="0"/>
    <n v="3216"/>
    <n v="705.10800000000006"/>
    <n v="0"/>
    <n v="0"/>
    <n v="0"/>
    <n v="0"/>
    <n v="0"/>
    <n v="0"/>
    <n v="0"/>
    <n v="0"/>
    <n v="0"/>
    <n v="0"/>
    <n v="185.53846153846155"/>
    <n v="147.4"/>
    <n v="26.5"/>
    <n v="0"/>
    <n v="0"/>
    <n v="0"/>
    <n v="0"/>
    <n v="80.496243461538455"/>
    <n v="0"/>
    <n v="0"/>
  </r>
  <r>
    <d v="2020-06-01T00:00:00"/>
    <x v="2"/>
    <s v="P"/>
    <s v="Active"/>
    <n v="689"/>
    <x v="688"/>
    <s v="N"/>
    <x v="21"/>
    <n v="1086"/>
    <x v="0"/>
    <s v="Niederl. 3"/>
    <n v="1"/>
    <s v="Department"/>
    <s v="Supervisor"/>
    <s v="Non-Mgm."/>
    <s v="Werks"/>
    <s v="M"/>
    <d v="2019-09-01T00:00:00"/>
    <d v="2020-12-20T00:00:00"/>
    <s v=""/>
    <n v="1"/>
    <d v="1998-01-15T00:00:00"/>
    <n v="22"/>
    <s v="N"/>
    <n v="0"/>
    <n v="0"/>
    <n v="20"/>
    <x v="0"/>
    <n v="0.51282051282051277"/>
    <n v="30"/>
    <n v="0"/>
    <n v="3217"/>
    <n v="705.32725000000005"/>
    <n v="0"/>
    <n v="0"/>
    <n v="0"/>
    <n v="0"/>
    <n v="0"/>
    <n v="0"/>
    <n v="0"/>
    <n v="0"/>
    <n v="0"/>
    <n v="0"/>
    <n v="0"/>
    <n v="0"/>
    <n v="26.5"/>
    <n v="0"/>
    <n v="0"/>
    <n v="0"/>
    <n v="0"/>
    <n v="5.9346750000000004"/>
    <n v="0"/>
    <n v="0"/>
  </r>
  <r>
    <d v="2020-06-01T00:00:00"/>
    <x v="2"/>
    <s v="P"/>
    <s v="Active"/>
    <n v="690"/>
    <x v="689"/>
    <s v="N"/>
    <x v="16"/>
    <n v="1067"/>
    <x v="11"/>
    <s v="Niederl. 12"/>
    <n v="1"/>
    <s v="Department"/>
    <s v="Supervisor"/>
    <s v="Non-Mgm."/>
    <s v="ang."/>
    <s v="W"/>
    <d v="2019-09-01T00:00:00"/>
    <m/>
    <s v=""/>
    <n v="0"/>
    <d v="1997-08-05T00:00:00"/>
    <n v="22"/>
    <s v="N"/>
    <n v="30"/>
    <n v="2.5"/>
    <n v="39"/>
    <x v="0"/>
    <n v="1"/>
    <n v="30"/>
    <n v="0"/>
    <n v="3218"/>
    <n v="705.54650000000004"/>
    <n v="0"/>
    <n v="0"/>
    <n v="0"/>
    <n v="0"/>
    <n v="0"/>
    <n v="0"/>
    <n v="0"/>
    <n v="0"/>
    <n v="0"/>
    <n v="0"/>
    <n v="0"/>
    <n v="0"/>
    <n v="26.5"/>
    <n v="0"/>
    <n v="0"/>
    <n v="0"/>
    <n v="0"/>
    <n v="5.9346750000000004"/>
    <n v="0"/>
    <n v="0"/>
  </r>
  <r>
    <d v="2020-06-01T00:00:00"/>
    <x v="2"/>
    <s v="P"/>
    <s v="Active"/>
    <n v="691"/>
    <x v="690"/>
    <s v="N"/>
    <x v="9"/>
    <n v="1087"/>
    <x v="0"/>
    <s v="Niederl. 3"/>
    <n v="1"/>
    <s v="Department"/>
    <s v="Supervisor"/>
    <s v="Non-Mgm."/>
    <s v="ang."/>
    <s v="W"/>
    <d v="2019-09-01T00:00:00"/>
    <m/>
    <s v=""/>
    <n v="0"/>
    <d v="1989-02-06T00:00:00"/>
    <n v="30"/>
    <s v="N"/>
    <n v="30"/>
    <n v="2.5"/>
    <n v="39"/>
    <x v="0"/>
    <n v="1"/>
    <n v="30"/>
    <n v="0"/>
    <n v="3219"/>
    <n v="705.76575000000003"/>
    <n v="0"/>
    <n v="0"/>
    <n v="0"/>
    <n v="0"/>
    <n v="0"/>
    <n v="0"/>
    <n v="0"/>
    <n v="0"/>
    <n v="0"/>
    <n v="0"/>
    <n v="0"/>
    <n v="0"/>
    <n v="26.5"/>
    <n v="0"/>
    <n v="0"/>
    <n v="0"/>
    <n v="0"/>
    <n v="5.9346750000000004"/>
    <n v="0"/>
    <n v="0"/>
  </r>
  <r>
    <d v="2020-06-01T00:00:00"/>
    <x v="2"/>
    <s v="P"/>
    <s v="Active"/>
    <n v="692"/>
    <x v="691"/>
    <s v="N"/>
    <x v="51"/>
    <n v="1092"/>
    <x v="8"/>
    <s v="Niederl. 2"/>
    <n v="1"/>
    <s v="Department"/>
    <s v="Supervisor"/>
    <s v="Non-Mgm."/>
    <s v="tech"/>
    <s v="M"/>
    <d v="2019-09-01T00:00:00"/>
    <d v="2022-08-31T00:00:00"/>
    <s v=""/>
    <n v="2"/>
    <d v="1998-03-01T00:00:00"/>
    <n v="21"/>
    <s v="J"/>
    <n v="30"/>
    <n v="2.5"/>
    <n v="39"/>
    <x v="0"/>
    <n v="1"/>
    <n v="30"/>
    <n v="0"/>
    <n v="3220"/>
    <n v="705.98500000000001"/>
    <n v="0"/>
    <n v="0"/>
    <n v="0"/>
    <n v="0"/>
    <n v="0"/>
    <n v="0"/>
    <n v="0"/>
    <n v="0"/>
    <n v="0"/>
    <n v="0"/>
    <n v="185.76923076923075"/>
    <n v="147.58333333333334"/>
    <n v="26.5"/>
    <n v="0"/>
    <n v="0"/>
    <n v="0"/>
    <n v="0"/>
    <n v="80.588981730769234"/>
    <n v="0"/>
    <n v="0"/>
  </r>
  <r>
    <d v="2020-06-01T00:00:00"/>
    <x v="2"/>
    <s v="P"/>
    <s v="Active"/>
    <n v="693"/>
    <x v="692"/>
    <s v="N"/>
    <x v="51"/>
    <n v="1092"/>
    <x v="0"/>
    <s v="Niederl. 3"/>
    <n v="1"/>
    <s v="Department"/>
    <s v="Supervisor"/>
    <s v="Non-Mgm."/>
    <s v="kfm"/>
    <s v="M"/>
    <d v="2019-09-01T00:00:00"/>
    <d v="2021-08-31T00:00:00"/>
    <s v=""/>
    <n v="1"/>
    <d v="2002-01-10T00:00:00"/>
    <n v="18"/>
    <s v="J"/>
    <n v="30"/>
    <n v="2.5"/>
    <n v="39"/>
    <x v="0"/>
    <n v="1"/>
    <n v="30"/>
    <n v="0"/>
    <n v="3221"/>
    <n v="706.20425"/>
    <n v="0"/>
    <n v="0"/>
    <n v="0"/>
    <n v="0"/>
    <n v="0"/>
    <n v="0"/>
    <n v="0"/>
    <n v="0"/>
    <n v="0"/>
    <n v="0"/>
    <n v="185.82692307692307"/>
    <n v="147.62916666666669"/>
    <n v="26.5"/>
    <n v="0"/>
    <n v="0"/>
    <n v="0"/>
    <n v="0"/>
    <n v="80.612166298076929"/>
    <n v="0"/>
    <n v="0"/>
  </r>
  <r>
    <d v="2020-06-01T00:00:00"/>
    <x v="2"/>
    <s v="P"/>
    <s v="Active"/>
    <n v="694"/>
    <x v="693"/>
    <s v="N"/>
    <x v="29"/>
    <n v="1079"/>
    <x v="0"/>
    <s v="Niederl. 3"/>
    <n v="1"/>
    <s v="Department"/>
    <s v="Supervisor"/>
    <s v="Non-Mgm."/>
    <s v="Werks"/>
    <s v="W"/>
    <d v="2019-09-10T00:00:00"/>
    <d v="2020-08-31T00:00:00"/>
    <s v=""/>
    <n v="0"/>
    <d v="1995-12-08T00:00:00"/>
    <n v="24"/>
    <s v="N"/>
    <n v="0"/>
    <n v="0"/>
    <n v="20"/>
    <x v="0"/>
    <n v="0.51282051282051277"/>
    <n v="30"/>
    <n v="0"/>
    <n v="3222"/>
    <n v="706.4235000000001"/>
    <n v="0"/>
    <n v="0"/>
    <n v="0"/>
    <n v="0"/>
    <n v="0"/>
    <n v="0"/>
    <n v="0"/>
    <n v="0"/>
    <n v="0"/>
    <n v="0"/>
    <n v="0"/>
    <n v="0"/>
    <n v="26.5"/>
    <n v="0"/>
    <n v="0"/>
    <n v="0"/>
    <n v="0"/>
    <n v="5.9346750000000004"/>
    <n v="0"/>
    <n v="0"/>
  </r>
  <r>
    <d v="2020-06-01T00:00:00"/>
    <x v="2"/>
    <s v="P"/>
    <s v="Active"/>
    <n v="695"/>
    <x v="694"/>
    <s v="N"/>
    <x v="24"/>
    <n v="1081"/>
    <x v="0"/>
    <s v="Niederl. 3"/>
    <n v="1"/>
    <s v="Department"/>
    <s v="Supervisor"/>
    <s v="Non-Mgm."/>
    <s v="ang."/>
    <s v="M"/>
    <d v="2019-10-01T00:00:00"/>
    <m/>
    <s v=""/>
    <n v="0"/>
    <d v="1986-01-11T00:00:00"/>
    <n v="34"/>
    <s v="N"/>
    <n v="30"/>
    <n v="2.5"/>
    <n v="39"/>
    <x v="0"/>
    <n v="1"/>
    <n v="30"/>
    <n v="0"/>
    <n v="3223"/>
    <n v="706.64274999999998"/>
    <n v="0"/>
    <n v="0"/>
    <n v="0"/>
    <n v="0"/>
    <n v="0"/>
    <n v="0"/>
    <n v="0"/>
    <n v="0"/>
    <n v="0"/>
    <n v="0"/>
    <n v="0"/>
    <n v="0"/>
    <n v="26.5"/>
    <n v="0"/>
    <n v="0"/>
    <n v="0"/>
    <n v="0"/>
    <n v="5.9346750000000004"/>
    <n v="0"/>
    <n v="0"/>
  </r>
  <r>
    <d v="2020-06-01T00:00:00"/>
    <x v="2"/>
    <s v="P"/>
    <s v="Active"/>
    <n v="696"/>
    <x v="695"/>
    <s v="N"/>
    <x v="22"/>
    <n v="1060"/>
    <x v="2"/>
    <s v="Niederl. 7"/>
    <n v="1"/>
    <s v="Department"/>
    <s v="Supervisor"/>
    <s v="Non-Mgm."/>
    <s v="ang."/>
    <s v="M"/>
    <d v="2019-09-16T00:00:00"/>
    <m/>
    <s v=""/>
    <n v="0"/>
    <d v="1984-06-26T00:00:00"/>
    <n v="35"/>
    <s v="J"/>
    <n v="30"/>
    <n v="2.5"/>
    <n v="39"/>
    <x v="0"/>
    <n v="1"/>
    <n v="30"/>
    <n v="0"/>
    <n v="3224"/>
    <n v="706.86200000000008"/>
    <n v="0"/>
    <n v="0"/>
    <n v="0"/>
    <n v="0"/>
    <n v="0"/>
    <n v="0"/>
    <n v="0"/>
    <n v="0"/>
    <n v="0"/>
    <n v="0"/>
    <n v="186"/>
    <n v="147.76666666666668"/>
    <n v="26.5"/>
    <n v="0"/>
    <n v="0"/>
    <n v="0"/>
    <n v="0"/>
    <n v="80.681719999999999"/>
    <n v="0"/>
    <n v="0"/>
  </r>
  <r>
    <d v="2020-06-01T00:00:00"/>
    <x v="2"/>
    <s v="P"/>
    <s v="Active"/>
    <n v="697"/>
    <x v="696"/>
    <s v="N"/>
    <x v="16"/>
    <n v="1043"/>
    <x v="9"/>
    <s v="Niederl. 4"/>
    <n v="1"/>
    <s v="Department"/>
    <s v="Supervisor"/>
    <s v="Non-Mgm."/>
    <s v="ang."/>
    <s v="W"/>
    <d v="2019-10-01T00:00:00"/>
    <m/>
    <s v=""/>
    <n v="0"/>
    <d v="1991-07-10T00:00:00"/>
    <n v="28"/>
    <s v="J"/>
    <n v="30"/>
    <n v="2.5"/>
    <n v="25"/>
    <x v="0"/>
    <n v="0.64102564102564108"/>
    <n v="30"/>
    <n v="0"/>
    <n v="3225"/>
    <n v="707.08125000000007"/>
    <n v="0"/>
    <n v="0"/>
    <n v="0"/>
    <n v="0"/>
    <n v="0"/>
    <n v="0"/>
    <n v="0"/>
    <n v="0"/>
    <n v="0"/>
    <n v="0"/>
    <n v="290.25"/>
    <n v="147.8125"/>
    <n v="26.5"/>
    <n v="0"/>
    <n v="0"/>
    <n v="0"/>
    <n v="0"/>
    <n v="104.03877187500001"/>
    <n v="0"/>
    <n v="0"/>
  </r>
  <r>
    <d v="2020-06-01T00:00:00"/>
    <x v="2"/>
    <s v="P"/>
    <s v="Active"/>
    <n v="698"/>
    <x v="697"/>
    <s v="N"/>
    <x v="16"/>
    <n v="1049"/>
    <x v="3"/>
    <s v="Niederl. 8"/>
    <n v="1"/>
    <s v="Department"/>
    <s v="Supervisor"/>
    <s v="Non-Mgm."/>
    <s v="ang."/>
    <s v="M"/>
    <d v="2019-10-01T00:00:00"/>
    <m/>
    <s v=""/>
    <n v="0"/>
    <d v="1991-01-28T00:00:00"/>
    <n v="28"/>
    <s v="J"/>
    <n v="30"/>
    <n v="2.5"/>
    <n v="39"/>
    <x v="0"/>
    <n v="1"/>
    <n v="30"/>
    <n v="0"/>
    <n v="3226"/>
    <n v="707.30050000000006"/>
    <n v="0"/>
    <n v="0"/>
    <n v="0"/>
    <n v="0"/>
    <n v="0"/>
    <n v="0"/>
    <n v="0"/>
    <n v="0"/>
    <n v="0"/>
    <n v="0"/>
    <n v="186.11538461538461"/>
    <n v="147.85833333333335"/>
    <n v="26.5"/>
    <n v="0"/>
    <n v="0"/>
    <n v="0"/>
    <n v="0"/>
    <n v="80.728089134615402"/>
    <n v="0"/>
    <n v="0"/>
  </r>
  <r>
    <d v="2020-06-01T00:00:00"/>
    <x v="2"/>
    <s v="P"/>
    <s v="Active"/>
    <n v="699"/>
    <x v="698"/>
    <s v="N"/>
    <x v="26"/>
    <n v="1091"/>
    <x v="0"/>
    <s v="Niederl. 3"/>
    <n v="1"/>
    <s v="Department"/>
    <s v="Supervisor"/>
    <s v="Non-Mgm."/>
    <s v="ang."/>
    <s v="W"/>
    <d v="2019-10-07T00:00:00"/>
    <d v="2020-09-30T00:00:00"/>
    <s v=""/>
    <n v="0"/>
    <d v="1998-02-07T00:00:00"/>
    <n v="21"/>
    <s v="N"/>
    <n v="9"/>
    <n v="0.75"/>
    <n v="15"/>
    <x v="0"/>
    <n v="0.38461538461538464"/>
    <n v="30"/>
    <n v="0"/>
    <n v="3227"/>
    <n v="707.51975000000004"/>
    <n v="0"/>
    <n v="0"/>
    <n v="0"/>
    <n v="0"/>
    <n v="0"/>
    <n v="0"/>
    <n v="0"/>
    <n v="0"/>
    <n v="0"/>
    <n v="0"/>
    <n v="0"/>
    <n v="0"/>
    <n v="26.5"/>
    <n v="0"/>
    <n v="0"/>
    <n v="0"/>
    <n v="0"/>
    <n v="5.9346750000000004"/>
    <n v="0"/>
    <n v="0"/>
  </r>
  <r>
    <d v="2020-06-01T00:00:00"/>
    <x v="2"/>
    <s v="P"/>
    <s v="Active"/>
    <n v="700"/>
    <x v="699"/>
    <s v="N"/>
    <x v="17"/>
    <n v="1088"/>
    <x v="0"/>
    <s v="Niederl. 3"/>
    <n v="1"/>
    <s v="Department"/>
    <s v="Supervisor"/>
    <s v="Non-Mgm."/>
    <s v="ang."/>
    <s v="W"/>
    <d v="2019-10-01T00:00:00"/>
    <d v="2021-09-30T00:00:00"/>
    <s v=""/>
    <n v="1"/>
    <d v="1982-09-25T00:00:00"/>
    <n v="37"/>
    <s v="N"/>
    <n v="30"/>
    <n v="2.5"/>
    <n v="15"/>
    <x v="0"/>
    <n v="0.38461538461538464"/>
    <n v="30"/>
    <n v="0"/>
    <n v="3228"/>
    <n v="707.73900000000003"/>
    <n v="0"/>
    <n v="0"/>
    <n v="0"/>
    <n v="0"/>
    <n v="0"/>
    <n v="0"/>
    <n v="0"/>
    <n v="0"/>
    <n v="0"/>
    <n v="0"/>
    <n v="0"/>
    <n v="0"/>
    <n v="26.5"/>
    <n v="0"/>
    <n v="0"/>
    <n v="0"/>
    <n v="0"/>
    <n v="5.9346750000000004"/>
    <n v="0"/>
    <n v="0"/>
  </r>
  <r>
    <d v="2020-06-01T00:00:00"/>
    <x v="2"/>
    <s v="P"/>
    <s v="Active"/>
    <n v="701"/>
    <x v="700"/>
    <s v="N"/>
    <x v="53"/>
    <n v="1012"/>
    <x v="1"/>
    <s v="Niederl. 1"/>
    <n v="1"/>
    <s v="Department"/>
    <s v="Supervisor"/>
    <s v="Non-Mgm."/>
    <s v="kfm"/>
    <s v="W"/>
    <d v="2019-09-01T00:00:00"/>
    <d v="2022-08-31T00:00:00"/>
    <s v=""/>
    <n v="2"/>
    <d v="2000-09-12T00:00:00"/>
    <n v="19"/>
    <s v="J"/>
    <n v="30"/>
    <n v="2.5"/>
    <n v="39"/>
    <x v="0"/>
    <n v="1"/>
    <n v="30"/>
    <n v="0"/>
    <n v="3229"/>
    <n v="707.95825000000002"/>
    <n v="0"/>
    <n v="0"/>
    <n v="0"/>
    <n v="0"/>
    <n v="0"/>
    <n v="0"/>
    <n v="0"/>
    <n v="0"/>
    <n v="0"/>
    <n v="0"/>
    <n v="186.28846153846155"/>
    <n v="147.99583333333334"/>
    <n v="26.5"/>
    <n v="0"/>
    <n v="0"/>
    <n v="0"/>
    <n v="0"/>
    <n v="80.797642836538472"/>
    <n v="0"/>
    <n v="0"/>
  </r>
  <r>
    <d v="2020-06-01T00:00:00"/>
    <x v="2"/>
    <s v="P"/>
    <s v="Active"/>
    <n v="702"/>
    <x v="701"/>
    <s v="N"/>
    <x v="52"/>
    <n v="1007"/>
    <x v="1"/>
    <s v="Niederl. 1"/>
    <n v="1"/>
    <s v="Department"/>
    <s v="Supervisor"/>
    <s v="Non-Mgm."/>
    <s v="tech"/>
    <s v="M"/>
    <d v="2019-09-01T00:00:00"/>
    <d v="2023-02-28T00:00:00"/>
    <s v=""/>
    <n v="3"/>
    <d v="2004-02-03T00:00:00"/>
    <n v="15"/>
    <s v="J"/>
    <n v="30"/>
    <n v="2.5"/>
    <n v="39"/>
    <x v="0"/>
    <n v="1"/>
    <n v="30"/>
    <n v="0"/>
    <n v="3230"/>
    <n v="708.17750000000001"/>
    <n v="0"/>
    <n v="0"/>
    <n v="0"/>
    <n v="0"/>
    <n v="0"/>
    <n v="0"/>
    <n v="0"/>
    <n v="0"/>
    <n v="0"/>
    <n v="0"/>
    <n v="186.34615384615387"/>
    <n v="148.04166666666669"/>
    <n v="26.5"/>
    <n v="0"/>
    <n v="0"/>
    <n v="0"/>
    <n v="0"/>
    <n v="80.820827403846167"/>
    <n v="0"/>
    <n v="0"/>
  </r>
  <r>
    <d v="2020-06-01T00:00:00"/>
    <x v="2"/>
    <s v="P"/>
    <s v="Active"/>
    <n v="703"/>
    <x v="702"/>
    <s v="N"/>
    <x v="52"/>
    <n v="1007"/>
    <x v="1"/>
    <s v="Niederl. 1"/>
    <n v="1"/>
    <s v="Department"/>
    <s v="Supervisor"/>
    <s v="Non-Mgm."/>
    <s v="tech"/>
    <s v="M"/>
    <d v="2019-09-01T00:00:00"/>
    <d v="2023-02-28T00:00:00"/>
    <s v=""/>
    <n v="3"/>
    <d v="2003-04-29T00:00:00"/>
    <n v="16"/>
    <s v="J"/>
    <n v="30"/>
    <n v="2.5"/>
    <n v="39"/>
    <x v="0"/>
    <n v="1"/>
    <n v="30"/>
    <n v="0"/>
    <n v="3231"/>
    <n v="708.39675000000011"/>
    <n v="0"/>
    <n v="0"/>
    <n v="0"/>
    <n v="0"/>
    <n v="0"/>
    <n v="0"/>
    <n v="0"/>
    <n v="0"/>
    <n v="0"/>
    <n v="0"/>
    <n v="186.40384615384616"/>
    <n v="148.08750000000001"/>
    <n v="26.5"/>
    <n v="0"/>
    <n v="0"/>
    <n v="0"/>
    <n v="0"/>
    <n v="80.844011971153847"/>
    <n v="0"/>
    <n v="0"/>
  </r>
  <r>
    <d v="2020-06-01T00:00:00"/>
    <x v="2"/>
    <s v="P"/>
    <s v="Active"/>
    <n v="704"/>
    <x v="703"/>
    <s v="N"/>
    <x v="52"/>
    <n v="1007"/>
    <x v="1"/>
    <s v="Niederl. 1"/>
    <n v="1"/>
    <s v="Department"/>
    <s v="Supervisor"/>
    <s v="Non-Mgm."/>
    <s v="tech"/>
    <s v="M"/>
    <d v="2019-09-01T00:00:00"/>
    <d v="2023-02-28T00:00:00"/>
    <s v=""/>
    <n v="3"/>
    <d v="2002-10-14T00:00:00"/>
    <n v="17"/>
    <s v="J"/>
    <n v="30"/>
    <n v="2.5"/>
    <n v="39"/>
    <x v="0"/>
    <n v="1"/>
    <n v="30"/>
    <n v="0"/>
    <n v="3232"/>
    <n v="708.61599999999999"/>
    <n v="0"/>
    <n v="0"/>
    <n v="0"/>
    <n v="0"/>
    <n v="0"/>
    <n v="0"/>
    <n v="0"/>
    <n v="0"/>
    <n v="0"/>
    <n v="0"/>
    <n v="186.46153846153848"/>
    <n v="148.13333333333333"/>
    <n v="26.5"/>
    <n v="0"/>
    <n v="0"/>
    <n v="0"/>
    <n v="0"/>
    <n v="80.867196538461542"/>
    <n v="0"/>
    <n v="0"/>
  </r>
  <r>
    <d v="2020-06-01T00:00:00"/>
    <x v="2"/>
    <s v="P"/>
    <s v="Active"/>
    <n v="705"/>
    <x v="704"/>
    <s v="N"/>
    <x v="52"/>
    <n v="1007"/>
    <x v="1"/>
    <s v="Niederl. 1"/>
    <n v="1"/>
    <s v="Department"/>
    <s v="Supervisor"/>
    <s v="Non-Mgm."/>
    <s v="tech"/>
    <s v="M"/>
    <d v="2019-09-01T00:00:00"/>
    <d v="2023-02-28T00:00:00"/>
    <s v=""/>
    <n v="3"/>
    <d v="2003-01-10T00:00:00"/>
    <n v="17"/>
    <s v="J"/>
    <n v="30"/>
    <n v="2.5"/>
    <n v="39"/>
    <x v="0"/>
    <n v="1"/>
    <n v="30"/>
    <n v="0"/>
    <n v="3233"/>
    <n v="708.83525000000009"/>
    <n v="0"/>
    <n v="0"/>
    <n v="0"/>
    <n v="0"/>
    <n v="0"/>
    <n v="0"/>
    <n v="0"/>
    <n v="0"/>
    <n v="0"/>
    <n v="0"/>
    <n v="186.51923076923075"/>
    <n v="148.1791666666667"/>
    <n v="26.5"/>
    <n v="0"/>
    <n v="0"/>
    <n v="0"/>
    <n v="0"/>
    <n v="80.890381105769237"/>
    <n v="0"/>
    <n v="0"/>
  </r>
  <r>
    <d v="2020-06-01T00:00:00"/>
    <x v="2"/>
    <s v="P"/>
    <s v="Active"/>
    <n v="706"/>
    <x v="705"/>
    <s v="N"/>
    <x v="52"/>
    <n v="1007"/>
    <x v="1"/>
    <s v="Niederl. 1"/>
    <n v="1"/>
    <s v="Department"/>
    <s v="Supervisor"/>
    <s v="Non-Mgm."/>
    <s v="tech"/>
    <s v="M"/>
    <d v="2019-09-01T00:00:00"/>
    <d v="2023-02-28T00:00:00"/>
    <s v=""/>
    <n v="3"/>
    <d v="2002-10-01T00:00:00"/>
    <n v="17"/>
    <s v="J"/>
    <n v="30"/>
    <n v="2.5"/>
    <n v="39"/>
    <x v="0"/>
    <n v="1"/>
    <n v="30"/>
    <n v="0"/>
    <n v="3234"/>
    <n v="709.05450000000008"/>
    <n v="0"/>
    <n v="0"/>
    <n v="0"/>
    <n v="0"/>
    <n v="0"/>
    <n v="0"/>
    <n v="0"/>
    <n v="0"/>
    <n v="0"/>
    <n v="0"/>
    <n v="186.57692307692307"/>
    <n v="148.22500000000002"/>
    <n v="26.5"/>
    <n v="0"/>
    <n v="0"/>
    <n v="0"/>
    <n v="0"/>
    <n v="80.913565673076931"/>
    <n v="0"/>
    <n v="0"/>
  </r>
  <r>
    <d v="2020-06-01T00:00:00"/>
    <x v="2"/>
    <s v="P"/>
    <s v="Active"/>
    <n v="707"/>
    <x v="706"/>
    <s v="N"/>
    <x v="53"/>
    <n v="1012"/>
    <x v="1"/>
    <s v="Niederl. 1"/>
    <n v="1"/>
    <s v="Department"/>
    <s v="Supervisor"/>
    <s v="Non-Mgm."/>
    <s v="kfm"/>
    <s v="M"/>
    <d v="2019-09-01T00:00:00"/>
    <d v="2022-08-31T00:00:00"/>
    <s v=""/>
    <n v="2"/>
    <d v="2003-06-18T00:00:00"/>
    <n v="16"/>
    <s v="J"/>
    <n v="30"/>
    <n v="2.5"/>
    <n v="39"/>
    <x v="0"/>
    <n v="1"/>
    <n v="30"/>
    <n v="0"/>
    <n v="3235"/>
    <n v="709.27375000000006"/>
    <n v="0"/>
    <n v="0"/>
    <n v="0"/>
    <n v="0"/>
    <n v="0"/>
    <n v="0"/>
    <n v="0"/>
    <n v="0"/>
    <n v="0"/>
    <n v="0"/>
    <n v="186.63461538461539"/>
    <n v="148.27083333333334"/>
    <n v="26.5"/>
    <n v="0"/>
    <n v="0"/>
    <n v="0"/>
    <n v="0"/>
    <n v="80.936750240384626"/>
    <n v="0"/>
    <n v="0"/>
  </r>
  <r>
    <d v="2020-06-01T00:00:00"/>
    <x v="2"/>
    <s v="P"/>
    <s v="Active"/>
    <n v="708"/>
    <x v="707"/>
    <s v="N"/>
    <x v="53"/>
    <n v="1012"/>
    <x v="1"/>
    <s v="Niederl. 1"/>
    <n v="1"/>
    <s v="Department"/>
    <s v="Supervisor"/>
    <s v="Non-Mgm."/>
    <s v="kfm"/>
    <s v="W"/>
    <d v="2019-09-01T00:00:00"/>
    <d v="2022-08-31T00:00:00"/>
    <s v=""/>
    <n v="2"/>
    <d v="2003-07-06T00:00:00"/>
    <n v="16"/>
    <s v="J"/>
    <n v="30"/>
    <n v="2.5"/>
    <n v="39"/>
    <x v="0"/>
    <n v="1"/>
    <n v="30"/>
    <n v="0"/>
    <n v="3236"/>
    <n v="709.49299999999994"/>
    <n v="0"/>
    <n v="0"/>
    <n v="0"/>
    <n v="0"/>
    <n v="0"/>
    <n v="0"/>
    <n v="0"/>
    <n v="0"/>
    <n v="0"/>
    <n v="0"/>
    <n v="186.69230769230768"/>
    <n v="148.31666666666669"/>
    <n v="26.5"/>
    <n v="0"/>
    <n v="0"/>
    <n v="0"/>
    <n v="0"/>
    <n v="80.959934807692306"/>
    <n v="0"/>
    <n v="0"/>
  </r>
  <r>
    <d v="2020-06-01T00:00:00"/>
    <x v="2"/>
    <s v="P"/>
    <s v="Active"/>
    <n v="709"/>
    <x v="708"/>
    <s v="N"/>
    <x v="52"/>
    <n v="1007"/>
    <x v="1"/>
    <s v="Niederl. 1"/>
    <n v="1"/>
    <s v="Department"/>
    <s v="Supervisor"/>
    <s v="Non-Mgm."/>
    <s v="tech"/>
    <s v="M"/>
    <d v="2019-09-01T00:00:00"/>
    <d v="2023-01-31T00:00:00"/>
    <s v=""/>
    <n v="3"/>
    <d v="2003-02-14T00:00:00"/>
    <n v="16"/>
    <s v="J"/>
    <n v="30"/>
    <n v="2.5"/>
    <n v="39"/>
    <x v="0"/>
    <n v="1"/>
    <n v="30"/>
    <n v="0"/>
    <n v="3237"/>
    <n v="709.71225000000004"/>
    <n v="0"/>
    <n v="0"/>
    <n v="0"/>
    <n v="0"/>
    <n v="0"/>
    <n v="0"/>
    <n v="0"/>
    <n v="0"/>
    <n v="0"/>
    <n v="0"/>
    <n v="186.75"/>
    <n v="148.36250000000001"/>
    <n v="26.5"/>
    <n v="0"/>
    <n v="0"/>
    <n v="0"/>
    <n v="0"/>
    <n v="80.983119375000001"/>
    <n v="0"/>
    <n v="0"/>
  </r>
  <r>
    <d v="2020-06-01T00:00:00"/>
    <x v="2"/>
    <s v="P"/>
    <s v="Active"/>
    <n v="710"/>
    <x v="709"/>
    <s v="N"/>
    <x v="52"/>
    <n v="1007"/>
    <x v="1"/>
    <s v="Niederl. 1"/>
    <n v="1"/>
    <s v="Department"/>
    <s v="Supervisor"/>
    <s v="Non-Mgm."/>
    <s v="tech"/>
    <s v="M"/>
    <d v="2019-09-01T00:00:00"/>
    <d v="2023-02-28T00:00:00"/>
    <s v=""/>
    <n v="3"/>
    <d v="2003-02-14T00:00:00"/>
    <n v="16"/>
    <s v="J"/>
    <n v="30"/>
    <n v="2.5"/>
    <n v="39"/>
    <x v="0"/>
    <n v="1"/>
    <n v="30"/>
    <n v="0"/>
    <n v="3238"/>
    <n v="709.93150000000003"/>
    <n v="0"/>
    <n v="0"/>
    <n v="0"/>
    <n v="0"/>
    <n v="0"/>
    <n v="0"/>
    <n v="0"/>
    <n v="0"/>
    <n v="0"/>
    <n v="0"/>
    <n v="186.80769230769229"/>
    <n v="148.40833333333333"/>
    <n v="26.5"/>
    <n v="0"/>
    <n v="0"/>
    <n v="0"/>
    <n v="0"/>
    <n v="81.006303942307696"/>
    <n v="0"/>
    <n v="0"/>
  </r>
  <r>
    <d v="2020-06-01T00:00:00"/>
    <x v="2"/>
    <s v="P"/>
    <s v="Active"/>
    <n v="711"/>
    <x v="710"/>
    <s v="N"/>
    <x v="52"/>
    <n v="1007"/>
    <x v="1"/>
    <s v="Niederl. 1"/>
    <n v="1"/>
    <s v="Department"/>
    <s v="Supervisor"/>
    <s v="Non-Mgm."/>
    <s v="tech"/>
    <s v="M"/>
    <d v="2019-09-01T00:00:00"/>
    <d v="2023-02-28T00:00:00"/>
    <s v=""/>
    <n v="3"/>
    <d v="2002-07-25T00:00:00"/>
    <n v="17"/>
    <s v="J"/>
    <n v="30"/>
    <n v="2.5"/>
    <n v="39"/>
    <x v="0"/>
    <n v="1"/>
    <n v="30"/>
    <n v="0"/>
    <n v="3239"/>
    <n v="710.15075000000002"/>
    <n v="0"/>
    <n v="0"/>
    <n v="0"/>
    <n v="0"/>
    <n v="0"/>
    <n v="0"/>
    <n v="0"/>
    <n v="0"/>
    <n v="0"/>
    <n v="0"/>
    <n v="186.86538461538461"/>
    <n v="148.45416666666668"/>
    <n v="26.5"/>
    <n v="0"/>
    <n v="0"/>
    <n v="0"/>
    <n v="0"/>
    <n v="81.029488509615391"/>
    <n v="0"/>
    <n v="0"/>
  </r>
  <r>
    <d v="2020-06-01T00:00:00"/>
    <x v="2"/>
    <s v="P"/>
    <s v="Active"/>
    <n v="712"/>
    <x v="711"/>
    <s v="N"/>
    <x v="37"/>
    <n v="1005"/>
    <x v="1"/>
    <s v="Niederl. 1"/>
    <n v="1"/>
    <s v="Department"/>
    <s v="Supervisor"/>
    <s v="Non-Mgm."/>
    <s v="ang."/>
    <s v="M"/>
    <d v="2004-05-11T00:00:00"/>
    <m/>
    <s v=""/>
    <n v="15"/>
    <d v="1985-03-18T00:00:00"/>
    <n v="34"/>
    <s v="N"/>
    <n v="30"/>
    <n v="2.5"/>
    <n v="30"/>
    <x v="0"/>
    <n v="0.76923076923076927"/>
    <n v="30"/>
    <n v="0"/>
    <n v="3240"/>
    <n v="710.37000000000012"/>
    <n v="0"/>
    <n v="0"/>
    <n v="0"/>
    <n v="0"/>
    <n v="0"/>
    <n v="0"/>
    <n v="0"/>
    <n v="0"/>
    <n v="0"/>
    <n v="0"/>
    <n v="0"/>
    <n v="0"/>
    <n v="26.5"/>
    <n v="0"/>
    <n v="0"/>
    <n v="0"/>
    <n v="0"/>
    <n v="5.9346750000000004"/>
    <n v="0"/>
    <n v="0"/>
  </r>
  <r>
    <d v="2020-06-01T00:00:00"/>
    <x v="2"/>
    <s v="P"/>
    <s v="Active"/>
    <n v="713"/>
    <x v="712"/>
    <s v="N"/>
    <x v="20"/>
    <n v="1045"/>
    <x v="9"/>
    <s v="Niederl. 4"/>
    <n v="1"/>
    <s v="Department"/>
    <s v="Supervisor"/>
    <s v="Non-Mgm."/>
    <s v="ang."/>
    <s v="W"/>
    <d v="2019-10-01T00:00:00"/>
    <m/>
    <s v=""/>
    <n v="0"/>
    <d v="1973-04-11T00:00:00"/>
    <n v="46"/>
    <s v="J"/>
    <n v="24"/>
    <n v="2"/>
    <n v="20"/>
    <x v="0"/>
    <n v="0.51282051282051277"/>
    <n v="30"/>
    <n v="0"/>
    <n v="3241"/>
    <n v="710.58924999999999"/>
    <n v="0"/>
    <n v="0"/>
    <n v="0"/>
    <n v="0"/>
    <n v="0"/>
    <n v="0"/>
    <n v="0"/>
    <n v="0"/>
    <n v="0"/>
    <n v="0"/>
    <n v="291.69"/>
    <n v="148.54583333333335"/>
    <n v="26.5"/>
    <n v="0"/>
    <n v="0"/>
    <n v="0"/>
    <n v="0"/>
    <n v="104.52548987500001"/>
    <n v="0"/>
    <n v="0"/>
  </r>
  <r>
    <d v="2020-06-01T00:00:00"/>
    <x v="2"/>
    <s v="P"/>
    <s v="Active"/>
    <n v="714"/>
    <x v="713"/>
    <s v="N"/>
    <x v="50"/>
    <n v="1069"/>
    <x v="0"/>
    <s v="Niederl. 3"/>
    <n v="1"/>
    <s v="Department"/>
    <s v="Supervisor"/>
    <s v="Non-Mgm."/>
    <s v="ang."/>
    <s v="M"/>
    <d v="2019-10-01T00:00:00"/>
    <m/>
    <s v=""/>
    <n v="0"/>
    <d v="1984-08-06T00:00:00"/>
    <n v="35"/>
    <s v="N"/>
    <n v="30"/>
    <n v="2.5"/>
    <n v="39"/>
    <x v="0"/>
    <n v="1"/>
    <n v="30"/>
    <n v="0"/>
    <n v="3242"/>
    <n v="710.80849999999998"/>
    <n v="0"/>
    <n v="0"/>
    <n v="0"/>
    <n v="0"/>
    <n v="0"/>
    <n v="0"/>
    <n v="0"/>
    <n v="0"/>
    <n v="0"/>
    <n v="0"/>
    <n v="0"/>
    <n v="0"/>
    <n v="26.5"/>
    <n v="0"/>
    <n v="0"/>
    <n v="0"/>
    <n v="0"/>
    <n v="5.9346750000000004"/>
    <n v="0"/>
    <n v="0"/>
  </r>
  <r>
    <d v="2020-06-01T00:00:00"/>
    <x v="2"/>
    <s v="P"/>
    <s v="Active"/>
    <n v="716"/>
    <x v="715"/>
    <s v="N"/>
    <x v="16"/>
    <n v="1019"/>
    <x v="7"/>
    <s v="Niederl. 9"/>
    <n v="1"/>
    <s v="Department"/>
    <s v="Supervisor"/>
    <s v="Manager"/>
    <s v="ang."/>
    <s v="M"/>
    <d v="2019-11-01T00:00:00"/>
    <m/>
    <s v=""/>
    <n v="0"/>
    <d v="1971-12-26T00:00:00"/>
    <n v="48"/>
    <s v="N"/>
    <n v="30"/>
    <n v="2.5"/>
    <n v="39"/>
    <x v="0"/>
    <n v="1"/>
    <n v="30"/>
    <n v="0"/>
    <n v="3243"/>
    <n v="711.02775000000008"/>
    <n v="0"/>
    <n v="0"/>
    <n v="30"/>
    <n v="0"/>
    <n v="0"/>
    <n v="0"/>
    <n v="0"/>
    <n v="0"/>
    <n v="0"/>
    <n v="0"/>
    <n v="0"/>
    <n v="0"/>
    <n v="26.5"/>
    <n v="0"/>
    <n v="0"/>
    <n v="0"/>
    <n v="0"/>
    <n v="12.653175000000001"/>
    <n v="78.09"/>
    <n v="0"/>
  </r>
  <r>
    <d v="2020-06-01T00:00:00"/>
    <x v="2"/>
    <s v="P"/>
    <s v="Active"/>
    <n v="717"/>
    <x v="716"/>
    <s v="N"/>
    <x v="5"/>
    <n v="1093"/>
    <x v="0"/>
    <s v="Niederl. 3"/>
    <n v="1"/>
    <s v="Department"/>
    <s v="Supervisor"/>
    <s v="Non-Mgm."/>
    <s v="Prakt"/>
    <s v="M"/>
    <d v="2019-11-25T00:00:00"/>
    <d v="2020-07-21T00:00:00"/>
    <s v=""/>
    <n v="0"/>
    <d v="1986-03-21T00:00:00"/>
    <n v="33"/>
    <s v="N"/>
    <n v="14"/>
    <n v="1.1666666666666667"/>
    <n v="39"/>
    <x v="0"/>
    <n v="1"/>
    <n v="30"/>
    <n v="0"/>
    <n v="3244"/>
    <n v="711.24700000000007"/>
    <n v="0"/>
    <n v="0"/>
    <n v="0"/>
    <n v="0"/>
    <n v="0"/>
    <n v="0"/>
    <n v="0"/>
    <n v="0"/>
    <n v="0"/>
    <n v="0"/>
    <n v="0"/>
    <n v="0"/>
    <n v="26.5"/>
    <n v="0"/>
    <n v="0"/>
    <n v="0"/>
    <n v="0"/>
    <n v="5.9346750000000004"/>
    <n v="0"/>
    <n v="0"/>
  </r>
  <r>
    <d v="2020-06-01T00:00:00"/>
    <x v="2"/>
    <s v="P"/>
    <s v="Active"/>
    <n v="718"/>
    <x v="717"/>
    <s v="N"/>
    <x v="29"/>
    <n v="1079"/>
    <x v="0"/>
    <s v="Niederl. 3"/>
    <n v="1"/>
    <s v="Department"/>
    <s v="Supervisor"/>
    <s v="Non-Mgm."/>
    <s v="ang."/>
    <s v="M"/>
    <d v="2019-11-01T00:00:00"/>
    <m/>
    <s v=""/>
    <n v="0"/>
    <d v="1985-03-09T00:00:00"/>
    <n v="34"/>
    <s v="N"/>
    <n v="30"/>
    <n v="2.5"/>
    <n v="39"/>
    <x v="0"/>
    <n v="1"/>
    <n v="30"/>
    <n v="0"/>
    <n v="3245"/>
    <n v="711.46625000000006"/>
    <n v="0"/>
    <n v="0"/>
    <n v="0"/>
    <n v="0"/>
    <n v="0"/>
    <n v="0"/>
    <n v="0"/>
    <n v="0"/>
    <n v="0"/>
    <n v="0"/>
    <n v="0"/>
    <n v="0"/>
    <n v="26.5"/>
    <n v="0"/>
    <n v="0"/>
    <n v="0"/>
    <n v="0"/>
    <n v="5.9346750000000004"/>
    <n v="0"/>
    <n v="0"/>
  </r>
  <r>
    <d v="2020-06-01T00:00:00"/>
    <x v="2"/>
    <s v="P"/>
    <s v="Active"/>
    <n v="719"/>
    <x v="718"/>
    <s v="N"/>
    <x v="9"/>
    <n v="1087"/>
    <x v="0"/>
    <s v="Niederl. 3"/>
    <n v="1"/>
    <s v="Department"/>
    <s v="Supervisor"/>
    <s v="Non-Mgm."/>
    <s v="ang."/>
    <s v="W"/>
    <d v="2019-11-01T00:00:00"/>
    <m/>
    <s v=""/>
    <n v="0"/>
    <d v="1990-12-30T00:00:00"/>
    <n v="29"/>
    <s v="N"/>
    <n v="30"/>
    <n v="2.5"/>
    <n v="39"/>
    <x v="0"/>
    <n v="1"/>
    <n v="30"/>
    <n v="0"/>
    <n v="3246"/>
    <n v="711.68550000000005"/>
    <n v="0"/>
    <n v="0"/>
    <n v="0"/>
    <n v="0"/>
    <n v="0"/>
    <n v="0"/>
    <n v="0"/>
    <n v="0"/>
    <n v="0"/>
    <n v="0"/>
    <n v="0"/>
    <n v="0"/>
    <n v="26.5"/>
    <n v="0"/>
    <n v="0"/>
    <n v="0"/>
    <n v="0"/>
    <n v="5.9346750000000004"/>
    <n v="0"/>
    <n v="0"/>
  </r>
  <r>
    <d v="2020-06-01T00:00:00"/>
    <x v="2"/>
    <s v="P"/>
    <s v="Active"/>
    <n v="720"/>
    <x v="719"/>
    <s v="N"/>
    <x v="9"/>
    <n v="1087"/>
    <x v="0"/>
    <s v="Niederl. 3"/>
    <n v="1"/>
    <s v="Department"/>
    <s v="Supervisor"/>
    <s v="Non-Mgm."/>
    <s v="ang."/>
    <s v="M"/>
    <d v="2019-11-01T00:00:00"/>
    <m/>
    <s v=""/>
    <n v="0"/>
    <d v="1993-04-19T00:00:00"/>
    <n v="26"/>
    <s v="N"/>
    <n v="30"/>
    <n v="2.5"/>
    <n v="39"/>
    <x v="0"/>
    <n v="1"/>
    <n v="30"/>
    <n v="0"/>
    <n v="3247"/>
    <n v="711.90475000000004"/>
    <n v="0"/>
    <n v="0"/>
    <n v="0"/>
    <n v="0"/>
    <n v="0"/>
    <n v="0"/>
    <n v="0"/>
    <n v="0"/>
    <n v="0"/>
    <n v="0"/>
    <n v="0"/>
    <n v="0"/>
    <n v="26.5"/>
    <n v="0"/>
    <n v="0"/>
    <n v="0"/>
    <n v="0"/>
    <n v="5.9346750000000004"/>
    <n v="0"/>
    <n v="0"/>
  </r>
  <r>
    <d v="2020-06-01T00:00:00"/>
    <x v="2"/>
    <s v="P"/>
    <s v="Active"/>
    <n v="721"/>
    <x v="720"/>
    <s v="N"/>
    <x v="35"/>
    <n v="1078"/>
    <x v="0"/>
    <s v="Niederl. 3"/>
    <n v="1"/>
    <s v="Department"/>
    <s v="Supervisor"/>
    <s v="Manager"/>
    <s v="ang."/>
    <s v="M"/>
    <d v="2019-11-01T00:00:00"/>
    <m/>
    <s v=""/>
    <n v="0"/>
    <d v="1988-07-01T00:00:00"/>
    <n v="31"/>
    <s v="N"/>
    <n v="30"/>
    <n v="2.5"/>
    <n v="39"/>
    <x v="0"/>
    <n v="1"/>
    <n v="30"/>
    <n v="0"/>
    <n v="3248"/>
    <n v="712.12400000000002"/>
    <n v="0"/>
    <n v="0"/>
    <n v="0"/>
    <n v="0"/>
    <n v="0"/>
    <n v="0"/>
    <n v="0"/>
    <n v="0"/>
    <n v="0"/>
    <n v="0"/>
    <n v="0"/>
    <n v="0"/>
    <n v="26.5"/>
    <n v="0"/>
    <n v="0"/>
    <n v="0"/>
    <n v="0"/>
    <n v="5.9346750000000004"/>
    <n v="153.178"/>
    <n v="0"/>
  </r>
  <r>
    <d v="2020-06-01T00:00:00"/>
    <x v="2"/>
    <s v="P"/>
    <s v="Active"/>
    <n v="722"/>
    <x v="721"/>
    <s v="N"/>
    <x v="44"/>
    <n v="1084"/>
    <x v="0"/>
    <s v="Niederl. 3"/>
    <n v="1"/>
    <s v="Department"/>
    <s v="Supervisor"/>
    <s v="Non-Mgm."/>
    <s v="ang."/>
    <s v="M"/>
    <d v="2019-11-01T00:00:00"/>
    <m/>
    <s v=""/>
    <n v="0"/>
    <d v="1981-11-29T00:00:00"/>
    <n v="38"/>
    <s v="N"/>
    <n v="30"/>
    <n v="2.5"/>
    <n v="39"/>
    <x v="0"/>
    <n v="1"/>
    <n v="30"/>
    <n v="0"/>
    <n v="3249"/>
    <n v="712.34325000000013"/>
    <n v="0"/>
    <n v="0"/>
    <n v="0"/>
    <n v="0"/>
    <n v="0"/>
    <n v="0"/>
    <n v="0"/>
    <n v="0"/>
    <n v="0"/>
    <n v="0"/>
    <n v="0"/>
    <n v="0"/>
    <n v="26.5"/>
    <n v="0"/>
    <n v="0"/>
    <n v="0"/>
    <n v="0"/>
    <n v="5.9346750000000004"/>
    <n v="0"/>
    <n v="0"/>
  </r>
  <r>
    <d v="2020-06-01T00:00:00"/>
    <x v="2"/>
    <s v="P"/>
    <s v="Active"/>
    <n v="723"/>
    <x v="722"/>
    <s v="N"/>
    <x v="0"/>
    <n v="1090"/>
    <x v="0"/>
    <s v="Niederl. 3"/>
    <n v="1"/>
    <s v="Department"/>
    <s v="Supervisor"/>
    <s v="Drector"/>
    <s v="ang."/>
    <s v="M"/>
    <d v="2019-11-01T00:00:00"/>
    <m/>
    <s v=""/>
    <n v="0"/>
    <d v="1964-03-11T00:00:00"/>
    <n v="55"/>
    <s v="N"/>
    <n v="30"/>
    <n v="2.5"/>
    <n v="39"/>
    <x v="0"/>
    <n v="1"/>
    <n v="30"/>
    <n v="0"/>
    <n v="3250"/>
    <n v="712.5625"/>
    <n v="0"/>
    <n v="0"/>
    <n v="0"/>
    <n v="0"/>
    <n v="0"/>
    <n v="0"/>
    <n v="0"/>
    <n v="0"/>
    <n v="0"/>
    <n v="0"/>
    <n v="0"/>
    <n v="0"/>
    <n v="26.5"/>
    <n v="0"/>
    <n v="0"/>
    <n v="0"/>
    <n v="0"/>
    <n v="5.9346750000000004"/>
    <n v="164.14859999999999"/>
    <n v="0"/>
  </r>
  <r>
    <d v="2020-06-01T00:00:00"/>
    <x v="2"/>
    <s v="P"/>
    <s v="Active"/>
    <n v="724"/>
    <x v="723"/>
    <s v="N"/>
    <x v="5"/>
    <n v="1093"/>
    <x v="0"/>
    <s v="Niederl. 3"/>
    <n v="1"/>
    <s v="Department"/>
    <s v="Supervisor"/>
    <s v="Non-Mgm."/>
    <s v="ang."/>
    <s v="M"/>
    <d v="2019-11-01T00:00:00"/>
    <m/>
    <s v=""/>
    <n v="0"/>
    <d v="1991-01-22T00:00:00"/>
    <n v="28"/>
    <s v="N"/>
    <n v="30"/>
    <n v="2.5"/>
    <n v="39"/>
    <x v="0"/>
    <n v="1"/>
    <n v="30"/>
    <n v="0"/>
    <n v="3251"/>
    <n v="712.78174999999999"/>
    <n v="0"/>
    <n v="0"/>
    <n v="0"/>
    <n v="0"/>
    <n v="0"/>
    <n v="0"/>
    <n v="0"/>
    <n v="0"/>
    <n v="0"/>
    <n v="0"/>
    <n v="0"/>
    <n v="0"/>
    <n v="26.5"/>
    <n v="0"/>
    <n v="0"/>
    <n v="0"/>
    <n v="0"/>
    <n v="5.9346750000000004"/>
    <n v="0"/>
    <n v="0"/>
  </r>
  <r>
    <d v="2020-06-01T00:00:00"/>
    <x v="2"/>
    <s v="P"/>
    <s v="Active"/>
    <n v="726"/>
    <x v="725"/>
    <s v="N"/>
    <x v="11"/>
    <n v="1082"/>
    <x v="0"/>
    <s v="Niederl. 3"/>
    <n v="1"/>
    <s v="Department"/>
    <s v="Supervisor"/>
    <s v="Non-Mgm."/>
    <s v="ang."/>
    <s v="M"/>
    <d v="2019-11-19T00:00:00"/>
    <d v="2020-11-18T00:00:00"/>
    <s v=""/>
    <n v="0"/>
    <d v="1987-05-18T00:00:00"/>
    <n v="32"/>
    <s v="N"/>
    <n v="26"/>
    <n v="2.1666666666666665"/>
    <n v="39"/>
    <x v="0"/>
    <n v="1"/>
    <n v="30"/>
    <n v="0"/>
    <n v="3252"/>
    <n v="713.00100000000009"/>
    <n v="0"/>
    <n v="0"/>
    <n v="0"/>
    <n v="0"/>
    <n v="0"/>
    <n v="0"/>
    <n v="0"/>
    <n v="0"/>
    <n v="0"/>
    <n v="0"/>
    <n v="0"/>
    <n v="0"/>
    <n v="26.5"/>
    <n v="0"/>
    <n v="0"/>
    <n v="0"/>
    <n v="0"/>
    <n v="5.9346750000000004"/>
    <n v="0"/>
    <n v="0"/>
  </r>
  <r>
    <d v="2020-07-01T00:00:00"/>
    <x v="3"/>
    <s v="P"/>
    <s v="Active"/>
    <n v="1"/>
    <x v="0"/>
    <s v="N"/>
    <x v="0"/>
    <n v="1090"/>
    <x v="0"/>
    <s v="Niederl. 3"/>
    <n v="1"/>
    <s v="Department"/>
    <s v="Supervisor"/>
    <s v="Manager"/>
    <s v="ang."/>
    <s v="W"/>
    <d v="1986-03-01T00:00:00"/>
    <d v="2020-09-30T00:00:00"/>
    <s v=""/>
    <n v="34"/>
    <d v="1964-09-12T00:00:00"/>
    <n v="55"/>
    <s v="N"/>
    <n v="30"/>
    <n v="2.5"/>
    <n v="39"/>
    <x v="0"/>
    <n v="1"/>
    <n v="31"/>
    <n v="0"/>
    <n v="3253"/>
    <n v="713.22025000000008"/>
    <n v="0"/>
    <n v="0"/>
    <n v="0"/>
    <n v="0"/>
    <n v="0"/>
    <n v="0"/>
    <n v="0"/>
    <n v="0"/>
    <n v="0"/>
    <n v="0"/>
    <n v="0"/>
    <n v="0"/>
    <n v="26.5"/>
    <n v="0"/>
    <n v="0"/>
    <n v="0"/>
    <n v="0"/>
    <n v="5.9346750000000004"/>
    <n v="110.2"/>
    <n v="0"/>
  </r>
  <r>
    <d v="2020-07-01T00:00:00"/>
    <x v="3"/>
    <s v="P"/>
    <s v="Active"/>
    <n v="2"/>
    <x v="1"/>
    <s v="N"/>
    <x v="1"/>
    <n v="1017"/>
    <x v="1"/>
    <s v="Niederl. 1"/>
    <n v="1"/>
    <s v="Department"/>
    <s v="Supervisor"/>
    <s v="Manager"/>
    <s v="ang."/>
    <s v="M"/>
    <d v="1986-05-20T00:00:00"/>
    <m/>
    <s v=""/>
    <n v="33"/>
    <d v="1955-09-08T00:00:00"/>
    <n v="64"/>
    <s v="N"/>
    <n v="30"/>
    <n v="2.5"/>
    <n v="39"/>
    <x v="0"/>
    <n v="1"/>
    <n v="31"/>
    <n v="0"/>
    <n v="3254"/>
    <n v="713.43949999999995"/>
    <n v="0"/>
    <n v="0"/>
    <n v="0"/>
    <n v="0"/>
    <n v="0"/>
    <n v="0"/>
    <n v="0"/>
    <n v="0"/>
    <n v="0"/>
    <n v="0"/>
    <n v="0"/>
    <n v="0"/>
    <n v="26.5"/>
    <n v="0"/>
    <n v="0"/>
    <n v="0"/>
    <n v="0"/>
    <n v="5.9346750000000004"/>
    <n v="0"/>
    <n v="0"/>
  </r>
  <r>
    <d v="2020-07-01T00:00:00"/>
    <x v="3"/>
    <s v="P"/>
    <s v="Active"/>
    <n v="3"/>
    <x v="2"/>
    <s v="N"/>
    <x v="2"/>
    <n v="1010"/>
    <x v="1"/>
    <s v="Niederl. 1"/>
    <n v="1"/>
    <s v="Department"/>
    <s v="Supervisor"/>
    <s v="Manager"/>
    <s v="ang."/>
    <s v="M"/>
    <d v="1986-06-02T00:00:00"/>
    <m/>
    <s v=""/>
    <n v="33"/>
    <d v="1964-08-02T00:00:00"/>
    <n v="55"/>
    <s v="N"/>
    <n v="30"/>
    <n v="2.5"/>
    <n v="39"/>
    <x v="0"/>
    <n v="1"/>
    <n v="31"/>
    <n v="0"/>
    <n v="3255"/>
    <n v="713.65875000000005"/>
    <n v="0"/>
    <n v="0"/>
    <n v="0"/>
    <n v="0"/>
    <n v="0"/>
    <n v="0"/>
    <n v="0"/>
    <n v="0"/>
    <n v="0"/>
    <n v="0"/>
    <n v="0"/>
    <n v="0"/>
    <n v="26.5"/>
    <n v="0"/>
    <n v="0"/>
    <n v="0"/>
    <n v="0"/>
    <n v="5.9346750000000004"/>
    <n v="112.3318"/>
    <n v="0"/>
  </r>
  <r>
    <d v="2020-07-01T00:00:00"/>
    <x v="3"/>
    <s v="P"/>
    <s v="Active"/>
    <n v="4"/>
    <x v="3"/>
    <s v="N"/>
    <x v="3"/>
    <n v="1011"/>
    <x v="1"/>
    <s v="Niederl. 1"/>
    <n v="1"/>
    <s v="Department"/>
    <s v="Supervisor"/>
    <s v="Supervisor"/>
    <s v="ang."/>
    <s v="W"/>
    <d v="1987-02-01T00:00:00"/>
    <m/>
    <s v=""/>
    <n v="32"/>
    <d v="1966-02-19T00:00:00"/>
    <n v="53"/>
    <s v="N"/>
    <n v="24"/>
    <n v="2"/>
    <n v="20"/>
    <x v="0"/>
    <n v="0.51282051282051277"/>
    <n v="31"/>
    <n v="0"/>
    <n v="3256"/>
    <n v="713.87800000000004"/>
    <n v="0"/>
    <n v="0"/>
    <n v="0"/>
    <n v="0"/>
    <n v="0"/>
    <n v="0"/>
    <n v="0"/>
    <n v="0"/>
    <n v="0"/>
    <n v="0"/>
    <n v="0"/>
    <n v="0"/>
    <n v="26.5"/>
    <n v="0"/>
    <n v="0"/>
    <n v="0"/>
    <n v="0"/>
    <n v="5.9346750000000004"/>
    <n v="0"/>
    <n v="0"/>
  </r>
  <r>
    <d v="2020-07-01T00:00:00"/>
    <x v="3"/>
    <s v="P"/>
    <s v="Active"/>
    <n v="5"/>
    <x v="4"/>
    <s v="N"/>
    <x v="4"/>
    <n v="1013"/>
    <x v="1"/>
    <s v="Niederl. 1"/>
    <n v="1"/>
    <s v="Department"/>
    <s v="Supervisor"/>
    <s v="Manager"/>
    <s v="ang."/>
    <s v="M"/>
    <d v="1988-10-01T00:00:00"/>
    <m/>
    <s v=""/>
    <n v="31"/>
    <d v="1954-04-07T00:00:00"/>
    <n v="65"/>
    <s v="N"/>
    <n v="30"/>
    <n v="2.5"/>
    <n v="39"/>
    <x v="0"/>
    <n v="1"/>
    <n v="31"/>
    <n v="0"/>
    <n v="3257"/>
    <n v="714.09725000000003"/>
    <n v="0"/>
    <n v="0"/>
    <n v="0"/>
    <n v="0"/>
    <n v="0"/>
    <n v="0"/>
    <n v="0"/>
    <n v="0"/>
    <n v="0"/>
    <n v="0"/>
    <n v="0"/>
    <n v="0"/>
    <n v="26.5"/>
    <n v="0"/>
    <n v="0"/>
    <n v="0"/>
    <n v="0"/>
    <n v="5.9346750000000004"/>
    <n v="0"/>
    <n v="0"/>
  </r>
  <r>
    <d v="2020-07-01T00:00:00"/>
    <x v="3"/>
    <s v="P"/>
    <s v="Active"/>
    <n v="6"/>
    <x v="5"/>
    <s v="N"/>
    <x v="5"/>
    <n v="1093"/>
    <x v="1"/>
    <s v="Niederl. 1"/>
    <n v="1"/>
    <s v="Department"/>
    <s v="Supervisor"/>
    <s v="Manager"/>
    <s v="ang."/>
    <s v="M"/>
    <d v="1989-03-01T00:00:00"/>
    <m/>
    <s v=""/>
    <n v="30"/>
    <d v="1963-10-26T00:00:00"/>
    <n v="56"/>
    <s v="N"/>
    <n v="30"/>
    <n v="2.5"/>
    <n v="39"/>
    <x v="0"/>
    <n v="1"/>
    <n v="31"/>
    <n v="0"/>
    <n v="3258"/>
    <n v="714.31650000000002"/>
    <n v="0"/>
    <n v="0"/>
    <n v="0"/>
    <n v="0"/>
    <n v="0"/>
    <n v="0"/>
    <n v="0"/>
    <n v="0"/>
    <n v="0"/>
    <n v="0"/>
    <n v="0"/>
    <n v="0"/>
    <n v="26.5"/>
    <n v="0"/>
    <n v="0"/>
    <n v="0"/>
    <n v="0"/>
    <n v="5.9346750000000004"/>
    <n v="0"/>
    <n v="0"/>
  </r>
  <r>
    <d v="2020-07-01T00:00:00"/>
    <x v="3"/>
    <s v="P"/>
    <s v="Active"/>
    <n v="7"/>
    <x v="6"/>
    <s v="N"/>
    <x v="5"/>
    <n v="1093"/>
    <x v="1"/>
    <s v="Niederl. 1"/>
    <n v="1"/>
    <s v="Department"/>
    <s v="Supervisor"/>
    <s v="Non-Mgm."/>
    <s v="ang."/>
    <s v="W"/>
    <d v="1996-09-01T00:00:00"/>
    <m/>
    <s v=""/>
    <n v="23"/>
    <d v="1979-11-22T00:00:00"/>
    <n v="40"/>
    <s v="N"/>
    <n v="30"/>
    <n v="2.5"/>
    <n v="22"/>
    <x v="0"/>
    <n v="0.5641025641025641"/>
    <n v="31"/>
    <n v="0"/>
    <n v="3259"/>
    <n v="714.53575000000001"/>
    <n v="0"/>
    <n v="0"/>
    <n v="0"/>
    <n v="0"/>
    <n v="0"/>
    <n v="0"/>
    <n v="0"/>
    <n v="0"/>
    <n v="0"/>
    <n v="0"/>
    <n v="0"/>
    <n v="0"/>
    <n v="26.5"/>
    <n v="0"/>
    <n v="0"/>
    <n v="0"/>
    <n v="0"/>
    <n v="5.9346750000000004"/>
    <n v="0"/>
    <n v="0"/>
  </r>
  <r>
    <d v="2020-07-01T00:00:00"/>
    <x v="3"/>
    <s v="P"/>
    <s v="Active"/>
    <n v="8"/>
    <x v="7"/>
    <s v="N"/>
    <x v="3"/>
    <n v="1011"/>
    <x v="1"/>
    <s v="Niederl. 1"/>
    <n v="1"/>
    <s v="Department"/>
    <s v="Supervisor"/>
    <s v="Non-Mgm."/>
    <s v="ang."/>
    <s v="W"/>
    <d v="2001-09-01T00:00:00"/>
    <m/>
    <s v=""/>
    <n v="18"/>
    <d v="1985-03-30T00:00:00"/>
    <n v="34"/>
    <s v="N"/>
    <n v="0"/>
    <n v="0"/>
    <n v="8"/>
    <x v="0"/>
    <n v="0.20512820512820512"/>
    <n v="31"/>
    <n v="0"/>
    <n v="3260"/>
    <n v="714.755"/>
    <n v="0"/>
    <n v="0"/>
    <n v="0"/>
    <n v="0"/>
    <n v="0"/>
    <n v="0"/>
    <n v="0"/>
    <n v="0"/>
    <n v="0"/>
    <n v="0"/>
    <n v="0"/>
    <n v="0"/>
    <n v="26.5"/>
    <n v="0"/>
    <n v="0"/>
    <n v="0"/>
    <n v="0"/>
    <n v="5.9346750000000004"/>
    <n v="0"/>
    <n v="0"/>
  </r>
  <r>
    <d v="2020-07-01T00:00:00"/>
    <x v="3"/>
    <s v="P"/>
    <s v="Active"/>
    <n v="9"/>
    <x v="8"/>
    <s v="N"/>
    <x v="6"/>
    <n v="1014"/>
    <x v="1"/>
    <s v="Niederl. 1"/>
    <n v="1"/>
    <s v="Department"/>
    <s v="Supervisor"/>
    <s v="Non-Mgm."/>
    <s v="ang."/>
    <s v="W"/>
    <d v="2003-09-01T00:00:00"/>
    <m/>
    <s v=""/>
    <n v="16"/>
    <d v="1986-08-16T00:00:00"/>
    <n v="33"/>
    <s v="N"/>
    <n v="30"/>
    <n v="2.5"/>
    <n v="20"/>
    <x v="0"/>
    <n v="0.51282051282051277"/>
    <n v="31"/>
    <n v="0"/>
    <n v="3261"/>
    <n v="714.9742500000001"/>
    <n v="0"/>
    <n v="0"/>
    <n v="0"/>
    <n v="0"/>
    <n v="0"/>
    <n v="0"/>
    <n v="0"/>
    <n v="0"/>
    <n v="0"/>
    <n v="0"/>
    <n v="0"/>
    <n v="0"/>
    <n v="26.5"/>
    <n v="0"/>
    <n v="0"/>
    <n v="0"/>
    <n v="0"/>
    <n v="5.9346750000000004"/>
    <n v="0"/>
    <n v="0"/>
  </r>
  <r>
    <d v="2020-07-01T00:00:00"/>
    <x v="3"/>
    <s v="P"/>
    <s v="Active"/>
    <n v="10"/>
    <x v="9"/>
    <s v="N"/>
    <x v="4"/>
    <n v="1013"/>
    <x v="1"/>
    <s v="Niederl. 1"/>
    <n v="1"/>
    <s v="Department"/>
    <s v="Supervisor"/>
    <s v="Non-Mgm."/>
    <s v="ang."/>
    <s v="M"/>
    <d v="2003-09-01T00:00:00"/>
    <m/>
    <s v=""/>
    <n v="16"/>
    <d v="1987-01-15T00:00:00"/>
    <n v="33"/>
    <s v="N"/>
    <n v="30"/>
    <n v="2.5"/>
    <n v="39"/>
    <x v="0"/>
    <n v="1"/>
    <n v="31"/>
    <n v="0"/>
    <n v="3262"/>
    <n v="715.19350000000009"/>
    <n v="0"/>
    <n v="0"/>
    <n v="0"/>
    <n v="0"/>
    <n v="0"/>
    <n v="0"/>
    <n v="0"/>
    <n v="0"/>
    <n v="0"/>
    <n v="0"/>
    <n v="0"/>
    <n v="0"/>
    <n v="26.5"/>
    <n v="0"/>
    <n v="0"/>
    <n v="0"/>
    <n v="0"/>
    <n v="5.9346750000000004"/>
    <n v="0"/>
    <n v="0"/>
  </r>
  <r>
    <d v="2020-07-01T00:00:00"/>
    <x v="3"/>
    <s v="P"/>
    <s v="Active"/>
    <n v="11"/>
    <x v="10"/>
    <s v="N"/>
    <x v="2"/>
    <n v="1010"/>
    <x v="1"/>
    <s v="Niederl. 1"/>
    <n v="1"/>
    <s v="Department"/>
    <s v="Supervisor"/>
    <s v="Non-Mgm."/>
    <s v="ang."/>
    <s v="W"/>
    <d v="2004-09-01T00:00:00"/>
    <m/>
    <s v=""/>
    <n v="15"/>
    <d v="1986-01-25T00:00:00"/>
    <n v="33"/>
    <s v="N"/>
    <n v="12"/>
    <n v="1"/>
    <n v="16"/>
    <x v="0"/>
    <n v="0.41025641025641024"/>
    <n v="31"/>
    <n v="0"/>
    <n v="3263"/>
    <n v="715.41274999999996"/>
    <n v="0"/>
    <n v="0"/>
    <n v="0"/>
    <n v="0"/>
    <n v="0"/>
    <n v="0"/>
    <n v="0"/>
    <n v="0"/>
    <n v="0"/>
    <n v="0"/>
    <n v="0"/>
    <n v="0"/>
    <n v="26.5"/>
    <n v="0"/>
    <n v="0"/>
    <n v="0"/>
    <n v="0"/>
    <n v="5.9346750000000004"/>
    <n v="0"/>
    <n v="0"/>
  </r>
  <r>
    <d v="2020-07-01T00:00:00"/>
    <x v="3"/>
    <s v="P"/>
    <s v="Active"/>
    <n v="12"/>
    <x v="11"/>
    <s v="N"/>
    <x v="3"/>
    <n v="1011"/>
    <x v="1"/>
    <s v="Niederl. 1"/>
    <n v="1"/>
    <s v="Department"/>
    <s v="Supervisor"/>
    <s v="Non-Mgm."/>
    <s v="ang."/>
    <s v="W"/>
    <d v="2004-09-01T00:00:00"/>
    <m/>
    <s v=""/>
    <n v="15"/>
    <d v="1988-01-30T00:00:00"/>
    <n v="31"/>
    <s v="N"/>
    <n v="30"/>
    <n v="2.5"/>
    <n v="39"/>
    <x v="0"/>
    <n v="1"/>
    <n v="31"/>
    <n v="0"/>
    <n v="3264"/>
    <n v="715.63200000000006"/>
    <n v="0"/>
    <n v="0"/>
    <n v="0"/>
    <n v="0"/>
    <n v="0"/>
    <n v="0"/>
    <n v="0"/>
    <n v="0"/>
    <n v="0"/>
    <n v="0"/>
    <n v="0"/>
    <n v="0"/>
    <n v="26.5"/>
    <n v="0"/>
    <n v="0"/>
    <n v="0"/>
    <n v="0"/>
    <n v="5.9346750000000004"/>
    <n v="0"/>
    <n v="0"/>
  </r>
  <r>
    <d v="2020-07-01T00:00:00"/>
    <x v="3"/>
    <s v="P"/>
    <s v="Active"/>
    <n v="13"/>
    <x v="12"/>
    <s v="N"/>
    <x v="5"/>
    <n v="1093"/>
    <x v="1"/>
    <s v="Niederl. 1"/>
    <n v="1"/>
    <s v="Department"/>
    <s v="Supervisor"/>
    <s v="Manager"/>
    <s v="ang."/>
    <s v="M"/>
    <d v="2004-04-01T00:00:00"/>
    <m/>
    <s v=""/>
    <n v="15"/>
    <d v="1980-03-05T00:00:00"/>
    <n v="39"/>
    <s v="N"/>
    <n v="30"/>
    <n v="2.5"/>
    <n v="39"/>
    <x v="0"/>
    <n v="1"/>
    <n v="31"/>
    <n v="0"/>
    <n v="3265"/>
    <n v="715.85124999999994"/>
    <n v="0"/>
    <n v="0"/>
    <n v="0"/>
    <n v="0"/>
    <n v="0"/>
    <n v="0"/>
    <n v="0"/>
    <n v="0"/>
    <n v="0"/>
    <n v="0"/>
    <n v="0"/>
    <n v="0"/>
    <n v="26.5"/>
    <n v="0"/>
    <n v="0"/>
    <n v="0"/>
    <n v="0"/>
    <n v="5.9346750000000004"/>
    <n v="0"/>
    <n v="0"/>
  </r>
  <r>
    <d v="2020-07-01T00:00:00"/>
    <x v="3"/>
    <s v="P"/>
    <s v="Active"/>
    <n v="14"/>
    <x v="13"/>
    <s v="N"/>
    <x v="4"/>
    <n v="1013"/>
    <x v="1"/>
    <s v="Niederl. 1"/>
    <n v="1"/>
    <s v="Department"/>
    <s v="Supervisor"/>
    <s v="Non-Mgm."/>
    <s v="ang."/>
    <s v="W"/>
    <d v="2005-09-01T00:00:00"/>
    <m/>
    <s v=""/>
    <n v="14"/>
    <d v="1989-03-20T00:00:00"/>
    <n v="30"/>
    <s v="N"/>
    <n v="30"/>
    <n v="2.5"/>
    <n v="39"/>
    <x v="0"/>
    <n v="1"/>
    <n v="31"/>
    <n v="0"/>
    <n v="3266"/>
    <n v="716.07050000000004"/>
    <n v="0"/>
    <n v="0"/>
    <n v="0"/>
    <n v="0"/>
    <n v="0"/>
    <n v="0"/>
    <n v="0"/>
    <n v="0"/>
    <n v="0"/>
    <n v="0"/>
    <n v="0"/>
    <n v="0"/>
    <n v="26.5"/>
    <n v="0"/>
    <n v="0"/>
    <n v="0"/>
    <n v="0"/>
    <n v="5.9346750000000004"/>
    <n v="0"/>
    <n v="23.726666666666667"/>
  </r>
  <r>
    <d v="2020-07-01T00:00:00"/>
    <x v="3"/>
    <s v="P"/>
    <s v="Active"/>
    <n v="15"/>
    <x v="14"/>
    <s v="N"/>
    <x v="6"/>
    <n v="1014"/>
    <x v="1"/>
    <s v="Niederl. 1"/>
    <n v="1"/>
    <s v="Department"/>
    <s v="Supervisor"/>
    <s v="Non-Mgm."/>
    <s v="ang."/>
    <s v="W"/>
    <d v="2008-09-01T00:00:00"/>
    <m/>
    <s v=""/>
    <n v="11"/>
    <d v="1991-09-21T00:00:00"/>
    <n v="28"/>
    <s v="N"/>
    <n v="30"/>
    <n v="2.5"/>
    <n v="39"/>
    <x v="0"/>
    <n v="1"/>
    <n v="31"/>
    <n v="0"/>
    <n v="3267"/>
    <n v="716.28975000000014"/>
    <n v="0"/>
    <n v="0"/>
    <n v="0"/>
    <n v="0"/>
    <n v="0"/>
    <n v="0"/>
    <n v="0"/>
    <n v="0"/>
    <n v="0"/>
    <n v="0"/>
    <n v="0"/>
    <n v="0"/>
    <n v="26.5"/>
    <n v="0"/>
    <n v="0"/>
    <n v="0"/>
    <n v="0"/>
    <n v="5.9346750000000004"/>
    <n v="0"/>
    <n v="0"/>
  </r>
  <r>
    <d v="2020-07-01T00:00:00"/>
    <x v="3"/>
    <s v="P"/>
    <s v="Active"/>
    <n v="16"/>
    <x v="15"/>
    <s v="N"/>
    <x v="3"/>
    <n v="1011"/>
    <x v="1"/>
    <s v="Niederl. 1"/>
    <n v="1"/>
    <s v="Department"/>
    <s v="Supervisor"/>
    <s v="Non-Mgm."/>
    <s v="ang."/>
    <s v="W"/>
    <d v="2008-09-01T00:00:00"/>
    <m/>
    <s v=""/>
    <n v="11"/>
    <d v="1990-09-01T00:00:00"/>
    <n v="29"/>
    <s v="N"/>
    <n v="30"/>
    <n v="2.5"/>
    <n v="39"/>
    <x v="0"/>
    <n v="1"/>
    <n v="31"/>
    <n v="0"/>
    <n v="3268"/>
    <n v="716.50900000000001"/>
    <n v="0"/>
    <n v="0"/>
    <n v="0"/>
    <n v="0"/>
    <n v="0"/>
    <n v="0"/>
    <n v="0"/>
    <n v="0"/>
    <n v="0"/>
    <n v="0"/>
    <n v="0"/>
    <n v="0"/>
    <n v="26.5"/>
    <n v="0"/>
    <n v="0"/>
    <n v="0"/>
    <n v="0"/>
    <n v="5.9346750000000004"/>
    <n v="0"/>
    <n v="0"/>
  </r>
  <r>
    <d v="2020-07-01T00:00:00"/>
    <x v="3"/>
    <s v="P"/>
    <s v="Active"/>
    <n v="17"/>
    <x v="16"/>
    <s v="N"/>
    <x v="5"/>
    <n v="1093"/>
    <x v="1"/>
    <s v="Niederl. 1"/>
    <n v="1"/>
    <s v="Department"/>
    <s v="Supervisor"/>
    <s v="Non-Mgm."/>
    <s v="ang."/>
    <s v="M"/>
    <d v="2008-09-01T00:00:00"/>
    <m/>
    <s v=""/>
    <n v="11"/>
    <d v="1987-06-17T00:00:00"/>
    <n v="32"/>
    <s v="N"/>
    <n v="30"/>
    <n v="2.5"/>
    <n v="39"/>
    <x v="0"/>
    <n v="1"/>
    <n v="31"/>
    <n v="0"/>
    <n v="3269"/>
    <n v="716.72825"/>
    <n v="0"/>
    <n v="0"/>
    <n v="0"/>
    <n v="0"/>
    <n v="0"/>
    <n v="0"/>
    <n v="0"/>
    <n v="0"/>
    <n v="0"/>
    <n v="0"/>
    <n v="0"/>
    <n v="0"/>
    <n v="26.5"/>
    <n v="0"/>
    <n v="0"/>
    <n v="0"/>
    <n v="0"/>
    <n v="5.9346750000000004"/>
    <n v="0"/>
    <n v="0"/>
  </r>
  <r>
    <d v="2020-07-01T00:00:00"/>
    <x v="3"/>
    <s v="P"/>
    <s v="Active"/>
    <n v="18"/>
    <x v="17"/>
    <s v="N"/>
    <x v="2"/>
    <n v="1010"/>
    <x v="1"/>
    <s v="Niederl. 1"/>
    <n v="1"/>
    <s v="Department"/>
    <s v="Supervisor"/>
    <s v="Non-Mgm."/>
    <s v="ang."/>
    <s v="M"/>
    <d v="2008-09-01T00:00:00"/>
    <m/>
    <s v=""/>
    <n v="11"/>
    <d v="1988-02-22T00:00:00"/>
    <n v="31"/>
    <s v="N"/>
    <n v="30"/>
    <n v="2.5"/>
    <n v="39"/>
    <x v="0"/>
    <n v="1"/>
    <n v="31"/>
    <n v="0"/>
    <n v="3270"/>
    <n v="716.94749999999999"/>
    <n v="0"/>
    <n v="0"/>
    <n v="0"/>
    <n v="0"/>
    <n v="0"/>
    <n v="0"/>
    <n v="0"/>
    <n v="0"/>
    <n v="0"/>
    <n v="0"/>
    <n v="0"/>
    <n v="0"/>
    <n v="26.5"/>
    <n v="0"/>
    <n v="0"/>
    <n v="0"/>
    <n v="0"/>
    <n v="5.9346750000000004"/>
    <n v="0"/>
    <n v="0"/>
  </r>
  <r>
    <d v="2020-07-01T00:00:00"/>
    <x v="3"/>
    <s v="P"/>
    <s v="Active"/>
    <n v="19"/>
    <x v="18"/>
    <s v="N"/>
    <x v="7"/>
    <n v="1015"/>
    <x v="1"/>
    <s v="Niederl. 1"/>
    <n v="1"/>
    <s v="Department"/>
    <s v="Supervisor"/>
    <s v="Non-Mgm."/>
    <s v="ang."/>
    <s v="M"/>
    <d v="2009-09-01T00:00:00"/>
    <m/>
    <s v=""/>
    <n v="10"/>
    <d v="1988-08-29T00:00:00"/>
    <n v="31"/>
    <s v="N"/>
    <n v="30"/>
    <n v="2.5"/>
    <n v="39"/>
    <x v="0"/>
    <n v="1"/>
    <n v="31"/>
    <n v="0"/>
    <n v="3271"/>
    <n v="717.16675000000009"/>
    <n v="0"/>
    <n v="0"/>
    <n v="0"/>
    <n v="0"/>
    <n v="0"/>
    <n v="0"/>
    <n v="0"/>
    <n v="0"/>
    <n v="0"/>
    <n v="0"/>
    <n v="0"/>
    <n v="0"/>
    <n v="26.5"/>
    <n v="0"/>
    <n v="0"/>
    <n v="0"/>
    <n v="0"/>
    <n v="5.9346750000000004"/>
    <n v="0"/>
    <n v="0"/>
  </r>
  <r>
    <d v="2020-07-01T00:00:00"/>
    <x v="3"/>
    <s v="P"/>
    <s v="Active"/>
    <n v="20"/>
    <x v="19"/>
    <s v="N"/>
    <x v="8"/>
    <n v="1009"/>
    <x v="1"/>
    <s v="Niederl. 1"/>
    <n v="1"/>
    <s v="Department"/>
    <s v="Supervisor"/>
    <s v="Non-Mgm."/>
    <s v="ang."/>
    <s v="M"/>
    <d v="1986-05-14T00:00:00"/>
    <m/>
    <s v=""/>
    <n v="33"/>
    <d v="1958-07-14T00:00:00"/>
    <n v="61"/>
    <s v="N"/>
    <n v="35"/>
    <n v="2.9166666666666665"/>
    <n v="35"/>
    <x v="0"/>
    <n v="0.89743589743589747"/>
    <n v="31"/>
    <n v="0"/>
    <n v="3272"/>
    <n v="717.38599999999997"/>
    <n v="-6.86"/>
    <n v="0"/>
    <n v="0"/>
    <n v="0"/>
    <n v="0"/>
    <n v="0"/>
    <n v="0"/>
    <n v="0"/>
    <n v="0"/>
    <n v="0"/>
    <n v="0"/>
    <n v="0"/>
    <n v="26.5"/>
    <n v="0"/>
    <n v="0"/>
    <n v="0"/>
    <n v="0"/>
    <n v="4.3983780000000001"/>
    <n v="0"/>
    <n v="0"/>
  </r>
  <r>
    <d v="2020-07-01T00:00:00"/>
    <x v="3"/>
    <s v="P"/>
    <s v="Active"/>
    <n v="21"/>
    <x v="20"/>
    <s v="N"/>
    <x v="9"/>
    <n v="1087"/>
    <x v="1"/>
    <s v="Niederl. 1"/>
    <n v="1"/>
    <s v="Department"/>
    <s v="Supervisor"/>
    <s v="Non-Mgm."/>
    <s v="ang."/>
    <s v="M"/>
    <d v="1988-01-11T00:00:00"/>
    <m/>
    <s v=""/>
    <n v="32"/>
    <d v="1965-01-13T00:00:00"/>
    <n v="55"/>
    <s v="N"/>
    <n v="30"/>
    <n v="2.5"/>
    <n v="39"/>
    <x v="0"/>
    <n v="1"/>
    <n v="31"/>
    <n v="0"/>
    <n v="3273"/>
    <n v="717.60525000000007"/>
    <n v="-10.210000000000001"/>
    <n v="0"/>
    <n v="0"/>
    <n v="0"/>
    <n v="0"/>
    <n v="0"/>
    <n v="0"/>
    <n v="0"/>
    <n v="0"/>
    <n v="0"/>
    <n v="0"/>
    <n v="0"/>
    <n v="26.5"/>
    <n v="0"/>
    <n v="0"/>
    <n v="0"/>
    <n v="0"/>
    <n v="3.6481455"/>
    <n v="0"/>
    <n v="0"/>
  </r>
  <r>
    <d v="2020-07-01T00:00:00"/>
    <x v="3"/>
    <s v="P"/>
    <s v="Active"/>
    <n v="22"/>
    <x v="21"/>
    <s v="N"/>
    <x v="10"/>
    <n v="1075"/>
    <x v="0"/>
    <s v="Niederl. 3"/>
    <n v="1"/>
    <s v="Department"/>
    <s v="Supervisor"/>
    <s v="Non-Mgm."/>
    <s v="ang."/>
    <s v="M"/>
    <d v="1988-08-22T00:00:00"/>
    <m/>
    <s v=""/>
    <n v="31"/>
    <d v="1964-03-20T00:00:00"/>
    <n v="55"/>
    <s v="N"/>
    <n v="30"/>
    <n v="2.5"/>
    <n v="39"/>
    <x v="0"/>
    <n v="1"/>
    <n v="31"/>
    <n v="0"/>
    <n v="3274"/>
    <n v="717.82450000000006"/>
    <n v="0"/>
    <n v="0"/>
    <n v="0"/>
    <n v="0"/>
    <n v="0"/>
    <n v="0"/>
    <n v="0"/>
    <n v="0"/>
    <n v="0"/>
    <n v="0"/>
    <n v="0"/>
    <n v="0"/>
    <n v="26.5"/>
    <n v="0"/>
    <n v="0"/>
    <n v="0"/>
    <n v="0"/>
    <n v="5.9346750000000004"/>
    <n v="0"/>
    <n v="0"/>
  </r>
  <r>
    <d v="2020-07-01T00:00:00"/>
    <x v="3"/>
    <s v="P"/>
    <s v="Active"/>
    <n v="23"/>
    <x v="22"/>
    <s v="N"/>
    <x v="11"/>
    <n v="1082"/>
    <x v="0"/>
    <s v="Niederl. 3"/>
    <n v="1"/>
    <s v="Department"/>
    <s v="Supervisor"/>
    <s v="Non-Mgm."/>
    <s v="ang."/>
    <s v="M"/>
    <d v="1988-09-01T00:00:00"/>
    <m/>
    <s v=""/>
    <n v="31"/>
    <d v="1967-08-29T00:00:00"/>
    <n v="52"/>
    <s v="N"/>
    <n v="35"/>
    <n v="2.9166666666666665"/>
    <n v="39"/>
    <x v="0"/>
    <n v="1"/>
    <n v="31"/>
    <n v="0"/>
    <n v="3275"/>
    <n v="718.04375000000005"/>
    <n v="0"/>
    <n v="0"/>
    <n v="0"/>
    <n v="0"/>
    <n v="0"/>
    <n v="0"/>
    <n v="0"/>
    <n v="0"/>
    <n v="0"/>
    <n v="0"/>
    <n v="0"/>
    <n v="0"/>
    <n v="26.5"/>
    <n v="0"/>
    <n v="0"/>
    <n v="0"/>
    <n v="0"/>
    <n v="5.9346750000000004"/>
    <n v="0"/>
    <n v="0"/>
  </r>
  <r>
    <d v="2020-07-01T00:00:00"/>
    <x v="3"/>
    <s v="P"/>
    <s v="Active"/>
    <n v="24"/>
    <x v="23"/>
    <s v="N"/>
    <x v="3"/>
    <n v="1011"/>
    <x v="1"/>
    <s v="Niederl. 1"/>
    <n v="1"/>
    <s v="Department"/>
    <s v="Supervisor"/>
    <s v="Director"/>
    <s v="ang."/>
    <s v="M"/>
    <d v="1988-10-13T00:00:00"/>
    <m/>
    <s v=""/>
    <n v="31"/>
    <d v="1964-05-17T00:00:00"/>
    <n v="55"/>
    <s v="N"/>
    <n v="30"/>
    <n v="2.5"/>
    <n v="39"/>
    <x v="0"/>
    <n v="1"/>
    <n v="31"/>
    <n v="0"/>
    <n v="3276"/>
    <n v="718.26300000000003"/>
    <n v="0"/>
    <n v="0"/>
    <n v="0"/>
    <n v="0"/>
    <n v="0"/>
    <n v="0"/>
    <n v="0"/>
    <n v="0"/>
    <n v="0"/>
    <n v="0"/>
    <n v="0"/>
    <n v="0"/>
    <n v="26.5"/>
    <n v="0"/>
    <n v="0"/>
    <n v="0"/>
    <n v="0"/>
    <n v="5.9346750000000004"/>
    <n v="184.965"/>
    <n v="0"/>
  </r>
  <r>
    <d v="2020-07-01T00:00:00"/>
    <x v="3"/>
    <s v="P"/>
    <s v="Active"/>
    <n v="25"/>
    <x v="24"/>
    <s v="N"/>
    <x v="8"/>
    <n v="1009"/>
    <x v="1"/>
    <s v="Niederl. 1"/>
    <n v="1"/>
    <s v="Department"/>
    <s v="Supervisor"/>
    <s v="Supervisor"/>
    <s v="ang."/>
    <s v="M"/>
    <d v="1989-10-02T00:00:00"/>
    <m/>
    <s v=""/>
    <n v="30"/>
    <d v="1957-03-05T00:00:00"/>
    <n v="62"/>
    <s v="N"/>
    <n v="30"/>
    <n v="2.5"/>
    <n v="39"/>
    <x v="0"/>
    <n v="1"/>
    <n v="31"/>
    <n v="0"/>
    <n v="3277"/>
    <n v="718.48225000000002"/>
    <n v="0"/>
    <n v="0"/>
    <n v="0"/>
    <n v="0"/>
    <n v="0"/>
    <n v="0"/>
    <n v="0"/>
    <n v="0"/>
    <n v="0"/>
    <n v="0"/>
    <n v="0"/>
    <n v="0"/>
    <n v="26.5"/>
    <n v="0"/>
    <n v="0"/>
    <n v="0"/>
    <n v="0"/>
    <n v="5.9346750000000004"/>
    <n v="0"/>
    <n v="0"/>
  </r>
  <r>
    <d v="2020-07-01T00:00:00"/>
    <x v="3"/>
    <s v="P"/>
    <s v="Active"/>
    <n v="26"/>
    <x v="25"/>
    <s v="N"/>
    <x v="12"/>
    <n v="1089"/>
    <x v="0"/>
    <s v="Niederl. 3"/>
    <n v="1"/>
    <s v="Department"/>
    <s v="Supervisor"/>
    <s v="Supervisor"/>
    <s v="ang."/>
    <s v="W"/>
    <d v="1989-12-01T00:00:00"/>
    <m/>
    <s v=""/>
    <n v="30"/>
    <d v="1961-12-19T00:00:00"/>
    <n v="58"/>
    <s v="N"/>
    <n v="30"/>
    <n v="2.5"/>
    <n v="39"/>
    <x v="0"/>
    <n v="1"/>
    <n v="31"/>
    <n v="0"/>
    <n v="3278"/>
    <n v="718.70150000000001"/>
    <n v="0"/>
    <n v="0"/>
    <n v="0"/>
    <n v="0"/>
    <n v="0"/>
    <n v="0"/>
    <n v="0"/>
    <n v="0"/>
    <n v="0"/>
    <n v="0"/>
    <n v="0"/>
    <n v="0"/>
    <n v="26.5"/>
    <n v="0"/>
    <n v="0"/>
    <n v="0"/>
    <n v="0"/>
    <n v="5.9346750000000004"/>
    <n v="0"/>
    <n v="0"/>
  </r>
  <r>
    <d v="2020-07-01T00:00:00"/>
    <x v="3"/>
    <s v="P"/>
    <s v="Active"/>
    <n v="27"/>
    <x v="26"/>
    <s v="N"/>
    <x v="10"/>
    <n v="1075"/>
    <x v="0"/>
    <s v="Niederl. 3"/>
    <n v="1"/>
    <s v="Department"/>
    <s v="Supervisor"/>
    <s v="Non-Mgm."/>
    <s v="ang."/>
    <s v="W"/>
    <d v="1990-06-01T00:00:00"/>
    <m/>
    <s v=""/>
    <n v="29"/>
    <d v="1966-11-25T00:00:00"/>
    <n v="53"/>
    <s v="N"/>
    <n v="30"/>
    <n v="2.5"/>
    <n v="39"/>
    <x v="0"/>
    <n v="1"/>
    <n v="31"/>
    <n v="0"/>
    <n v="3279"/>
    <n v="718.92075"/>
    <n v="0"/>
    <n v="0"/>
    <n v="0"/>
    <n v="0"/>
    <n v="0"/>
    <n v="0"/>
    <n v="0"/>
    <n v="0"/>
    <n v="0"/>
    <n v="0"/>
    <n v="0"/>
    <n v="0"/>
    <n v="26.5"/>
    <n v="0"/>
    <n v="0"/>
    <n v="0"/>
    <n v="0"/>
    <n v="5.9346750000000004"/>
    <n v="0"/>
    <n v="159.04083333333332"/>
  </r>
  <r>
    <d v="2020-07-01T00:00:00"/>
    <x v="3"/>
    <s v="P"/>
    <s v="Active"/>
    <n v="28"/>
    <x v="27"/>
    <s v="Y"/>
    <x v="13"/>
    <n v="1055"/>
    <x v="2"/>
    <s v="Niederl. 7"/>
    <n v="0.5"/>
    <s v="Department"/>
    <s v="Supervisor"/>
    <s v="Manager"/>
    <s v="ang."/>
    <s v="M"/>
    <d v="1991-01-01T00:00:00"/>
    <m/>
    <s v=""/>
    <n v="29"/>
    <d v="1959-05-31T00:00:00"/>
    <n v="60"/>
    <s v="N"/>
    <n v="30"/>
    <n v="2.5"/>
    <n v="39"/>
    <x v="0"/>
    <n v="0.5"/>
    <n v="31"/>
    <n v="0"/>
    <n v="3280"/>
    <n v="719.1400000000001"/>
    <n v="0"/>
    <n v="0"/>
    <n v="30"/>
    <n v="0"/>
    <n v="0"/>
    <n v="0"/>
    <n v="0"/>
    <n v="0"/>
    <n v="0"/>
    <n v="0"/>
    <n v="0"/>
    <n v="0"/>
    <n v="13.25"/>
    <n v="0"/>
    <n v="0"/>
    <n v="0"/>
    <n v="0"/>
    <n v="9.6858374999999999"/>
    <n v="141.78749999999999"/>
    <n v="0"/>
  </r>
  <r>
    <d v="2020-07-01T00:00:00"/>
    <x v="3"/>
    <s v="P"/>
    <s v="Active"/>
    <n v="28"/>
    <x v="27"/>
    <s v="Y"/>
    <x v="13"/>
    <n v="1048"/>
    <x v="3"/>
    <s v="Niederl. 8"/>
    <n v="0.5"/>
    <s v="Department"/>
    <s v="Supervisor"/>
    <s v="Manager"/>
    <s v="ang."/>
    <s v="M"/>
    <d v="1991-01-01T00:00:00"/>
    <m/>
    <s v=""/>
    <n v="29"/>
    <d v="1959-05-31T00:00:00"/>
    <n v="60"/>
    <s v="N"/>
    <n v="30"/>
    <n v="2.5"/>
    <n v="39"/>
    <x v="0"/>
    <n v="0.5"/>
    <n v="31"/>
    <n v="0"/>
    <n v="3281"/>
    <n v="719.35924999999997"/>
    <n v="0"/>
    <n v="0"/>
    <n v="30"/>
    <n v="0"/>
    <n v="0"/>
    <n v="0"/>
    <n v="0"/>
    <n v="0"/>
    <n v="0"/>
    <n v="0"/>
    <n v="0"/>
    <n v="0"/>
    <n v="13.25"/>
    <n v="0"/>
    <n v="0"/>
    <n v="0"/>
    <n v="0"/>
    <n v="9.6858374999999999"/>
    <n v="141.78749999999999"/>
    <n v="0"/>
  </r>
  <r>
    <d v="2020-07-01T00:00:00"/>
    <x v="3"/>
    <s v="P"/>
    <s v="Active"/>
    <n v="29"/>
    <x v="28"/>
    <s v="N"/>
    <x v="14"/>
    <n v="1003"/>
    <x v="1"/>
    <s v="Niederl. 1"/>
    <n v="1"/>
    <s v="Department"/>
    <s v="Supervisor"/>
    <s v="Non-Mgm."/>
    <s v="ang."/>
    <s v="M"/>
    <d v="1989-08-01T00:00:00"/>
    <m/>
    <s v=""/>
    <n v="30"/>
    <d v="1962-01-09T00:00:00"/>
    <n v="58"/>
    <s v="N"/>
    <n v="30"/>
    <n v="2.5"/>
    <n v="39"/>
    <x v="0"/>
    <n v="1"/>
    <n v="31"/>
    <n v="0"/>
    <n v="3282"/>
    <n v="719.57850000000008"/>
    <n v="0"/>
    <n v="0"/>
    <n v="0"/>
    <n v="0"/>
    <n v="0"/>
    <n v="0"/>
    <n v="0"/>
    <n v="0"/>
    <n v="0"/>
    <n v="0"/>
    <n v="0"/>
    <n v="0"/>
    <n v="26.5"/>
    <n v="0"/>
    <n v="0"/>
    <n v="0"/>
    <n v="0"/>
    <n v="5.9346750000000004"/>
    <n v="0"/>
    <n v="0"/>
  </r>
  <r>
    <d v="2020-07-01T00:00:00"/>
    <x v="3"/>
    <s v="P"/>
    <s v="Active"/>
    <n v="30"/>
    <x v="29"/>
    <s v="Y"/>
    <x v="15"/>
    <n v="1050"/>
    <x v="3"/>
    <s v="Niederl. 8"/>
    <n v="0.5"/>
    <s v="Department"/>
    <s v="Supervisor"/>
    <s v="Manager"/>
    <s v="ang."/>
    <s v="M"/>
    <d v="1992-01-02T00:00:00"/>
    <m/>
    <s v=""/>
    <n v="28"/>
    <d v="1966-01-25T00:00:00"/>
    <n v="53"/>
    <s v="J"/>
    <n v="30"/>
    <n v="2.5"/>
    <n v="39"/>
    <x v="0"/>
    <n v="0.5"/>
    <n v="31"/>
    <n v="0"/>
    <n v="3283"/>
    <n v="719.79775000000006"/>
    <n v="0"/>
    <n v="0"/>
    <n v="0"/>
    <n v="0"/>
    <n v="175"/>
    <n v="0"/>
    <n v="0"/>
    <n v="0"/>
    <n v="0"/>
    <n v="0"/>
    <n v="189.40384615384616"/>
    <n v="150.47083333333333"/>
    <n v="13.25"/>
    <n v="0"/>
    <n v="0"/>
    <n v="0"/>
    <n v="0"/>
    <n v="118.27352197115385"/>
    <n v="73.97175"/>
    <n v="0"/>
  </r>
  <r>
    <d v="2020-07-01T00:00:00"/>
    <x v="3"/>
    <s v="P"/>
    <s v="Active"/>
    <n v="30"/>
    <x v="29"/>
    <s v="Y"/>
    <x v="15"/>
    <n v="1057"/>
    <x v="2"/>
    <s v="Niederl. 7"/>
    <n v="0.5"/>
    <s v="Department"/>
    <s v="Supervisor"/>
    <s v="Manager"/>
    <s v="ang."/>
    <s v="M"/>
    <d v="1992-01-02T00:00:00"/>
    <m/>
    <s v=""/>
    <n v="28"/>
    <d v="1966-01-25T00:00:00"/>
    <n v="53"/>
    <s v="J"/>
    <n v="30"/>
    <n v="2.5"/>
    <n v="39"/>
    <x v="0"/>
    <n v="0.5"/>
    <n v="31"/>
    <n v="0"/>
    <n v="3284"/>
    <n v="720.01700000000005"/>
    <n v="0"/>
    <n v="0"/>
    <n v="0"/>
    <n v="0"/>
    <n v="175"/>
    <n v="0"/>
    <n v="0"/>
    <n v="0"/>
    <n v="0"/>
    <n v="0"/>
    <n v="189.46153846153848"/>
    <n v="150.51666666666668"/>
    <n v="13.25"/>
    <n v="0"/>
    <n v="0"/>
    <n v="0"/>
    <n v="0"/>
    <n v="118.29670653846154"/>
    <n v="73.97175"/>
    <n v="0"/>
  </r>
  <r>
    <d v="2020-07-01T00:00:00"/>
    <x v="3"/>
    <s v="P"/>
    <s v="Active"/>
    <n v="31"/>
    <x v="30"/>
    <s v="N"/>
    <x v="16"/>
    <n v="1056"/>
    <x v="2"/>
    <s v="Niederl. 7"/>
    <n v="1"/>
    <s v="Department"/>
    <s v="Supervisor"/>
    <s v="Non-Mgm."/>
    <s v="ang."/>
    <s v="M"/>
    <d v="1992-04-01T00:00:00"/>
    <m/>
    <s v=""/>
    <n v="27"/>
    <d v="1960-04-16T00:00:00"/>
    <n v="59"/>
    <s v="N"/>
    <n v="30"/>
    <n v="2.5"/>
    <n v="39"/>
    <x v="0"/>
    <n v="1"/>
    <n v="31"/>
    <n v="0"/>
    <n v="3285"/>
    <n v="720.23625000000004"/>
    <n v="0"/>
    <n v="0"/>
    <n v="30"/>
    <n v="0"/>
    <n v="0"/>
    <n v="0"/>
    <n v="0"/>
    <n v="0"/>
    <n v="0"/>
    <n v="0"/>
    <n v="0"/>
    <n v="0"/>
    <n v="26.5"/>
    <n v="0"/>
    <n v="0"/>
    <n v="0"/>
    <n v="0"/>
    <n v="12.653175000000001"/>
    <n v="78.849999999999994"/>
    <n v="0"/>
  </r>
  <r>
    <d v="2020-07-01T00:00:00"/>
    <x v="3"/>
    <s v="P"/>
    <s v="Active"/>
    <n v="32"/>
    <x v="31"/>
    <s v="N"/>
    <x v="17"/>
    <n v="1088"/>
    <x v="0"/>
    <s v="Niederl. 3"/>
    <n v="1"/>
    <s v="Department"/>
    <s v="Supervisor"/>
    <s v="Manager"/>
    <s v="ang."/>
    <s v="M"/>
    <d v="1992-07-01T00:00:00"/>
    <m/>
    <s v=""/>
    <n v="27"/>
    <d v="1962-05-04T00:00:00"/>
    <n v="57"/>
    <s v="N"/>
    <n v="30"/>
    <n v="2.5"/>
    <n v="39"/>
    <x v="0"/>
    <n v="1"/>
    <n v="31"/>
    <n v="0"/>
    <n v="3286"/>
    <n v="720.45550000000003"/>
    <n v="0"/>
    <n v="0"/>
    <n v="0"/>
    <n v="0"/>
    <n v="0"/>
    <n v="0"/>
    <n v="0"/>
    <n v="0"/>
    <n v="0"/>
    <n v="0"/>
    <n v="0"/>
    <n v="0"/>
    <n v="26.5"/>
    <n v="0"/>
    <n v="0"/>
    <n v="0"/>
    <n v="0"/>
    <n v="5.9346750000000004"/>
    <n v="181.43859999999998"/>
    <n v="0"/>
  </r>
  <r>
    <d v="2020-07-01T00:00:00"/>
    <x v="3"/>
    <s v="P"/>
    <s v="Active"/>
    <n v="33"/>
    <x v="32"/>
    <s v="N"/>
    <x v="18"/>
    <n v="1080"/>
    <x v="0"/>
    <s v="Niederl. 3"/>
    <n v="1"/>
    <s v="Department"/>
    <s v="Supervisor"/>
    <s v="Director"/>
    <s v="ang."/>
    <s v="M"/>
    <d v="1992-09-14T00:00:00"/>
    <m/>
    <s v=""/>
    <n v="27"/>
    <d v="1966-07-09T00:00:00"/>
    <n v="53"/>
    <s v="N"/>
    <n v="30"/>
    <n v="2.5"/>
    <n v="39"/>
    <x v="0"/>
    <n v="1"/>
    <n v="31"/>
    <n v="0"/>
    <n v="3287"/>
    <n v="720.67475000000002"/>
    <n v="0"/>
    <n v="0"/>
    <n v="39.950000000000003"/>
    <n v="0"/>
    <n v="0"/>
    <n v="0"/>
    <n v="0"/>
    <n v="0"/>
    <n v="0"/>
    <n v="0"/>
    <n v="0"/>
    <n v="0"/>
    <n v="26.5"/>
    <n v="0"/>
    <n v="0"/>
    <n v="0"/>
    <n v="0"/>
    <n v="14.881477500000001"/>
    <n v="347.38459999999998"/>
    <n v="0"/>
  </r>
  <r>
    <d v="2020-07-01T00:00:00"/>
    <x v="3"/>
    <s v="P"/>
    <s v="Active"/>
    <n v="34"/>
    <x v="33"/>
    <s v="N"/>
    <x v="19"/>
    <n v="1083"/>
    <x v="0"/>
    <s v="Niederl. 3"/>
    <n v="1"/>
    <s v="Department"/>
    <s v="Supervisor"/>
    <s v="Non-Mgm."/>
    <s v="ang."/>
    <s v="M"/>
    <d v="1992-11-01T00:00:00"/>
    <m/>
    <s v=""/>
    <n v="27"/>
    <d v="1957-10-19T00:00:00"/>
    <n v="62"/>
    <s v="N"/>
    <n v="30"/>
    <n v="2.5"/>
    <n v="39"/>
    <x v="0"/>
    <n v="1"/>
    <n v="31"/>
    <n v="0"/>
    <n v="3288"/>
    <n v="720.89400000000001"/>
    <n v="0"/>
    <n v="0"/>
    <n v="0"/>
    <n v="0"/>
    <n v="0"/>
    <n v="0"/>
    <n v="0"/>
    <n v="0"/>
    <n v="0"/>
    <n v="0"/>
    <n v="0"/>
    <n v="0"/>
    <n v="26.5"/>
    <n v="0"/>
    <n v="0"/>
    <n v="0"/>
    <n v="0"/>
    <n v="5.9346750000000004"/>
    <n v="0"/>
    <n v="0"/>
  </r>
  <r>
    <d v="2020-07-01T00:00:00"/>
    <x v="3"/>
    <s v="P"/>
    <s v="Active"/>
    <n v="35"/>
    <x v="34"/>
    <s v="N"/>
    <x v="20"/>
    <n v="1058"/>
    <x v="2"/>
    <s v="Niederl. 7"/>
    <n v="1"/>
    <s v="Department"/>
    <s v="Supervisor"/>
    <s v="Non-Mgm."/>
    <s v="ang."/>
    <s v="M"/>
    <d v="1993-01-01T00:00:00"/>
    <m/>
    <s v=""/>
    <n v="27"/>
    <d v="1956-02-08T00:00:00"/>
    <n v="63"/>
    <s v="J"/>
    <n v="35"/>
    <n v="2.9166666666666665"/>
    <n v="39"/>
    <x v="0"/>
    <n v="1"/>
    <n v="31"/>
    <n v="0"/>
    <n v="3289"/>
    <n v="721.11325000000011"/>
    <n v="0"/>
    <n v="0"/>
    <n v="0"/>
    <n v="0"/>
    <n v="0"/>
    <n v="0"/>
    <n v="0"/>
    <n v="0"/>
    <n v="0"/>
    <n v="0"/>
    <n v="221.37499999999997"/>
    <n v="150.74583333333334"/>
    <n v="26.5"/>
    <n v="0"/>
    <n v="0"/>
    <n v="0"/>
    <n v="0"/>
    <n v="89.271135624999985"/>
    <n v="0"/>
    <n v="0"/>
  </r>
  <r>
    <d v="2020-07-01T00:00:00"/>
    <x v="3"/>
    <s v="P"/>
    <s v="Active"/>
    <n v="36"/>
    <x v="35"/>
    <s v="N"/>
    <x v="21"/>
    <n v="1086"/>
    <x v="0"/>
    <s v="Niederl. 3"/>
    <n v="1"/>
    <s v="Department"/>
    <s v="Supervisor"/>
    <s v="Manager"/>
    <s v="ang."/>
    <s v="M"/>
    <d v="1993-06-15T00:00:00"/>
    <m/>
    <s v=""/>
    <n v="26"/>
    <d v="1967-01-29T00:00:00"/>
    <n v="52"/>
    <s v="N"/>
    <n v="30"/>
    <n v="2.5"/>
    <n v="39"/>
    <x v="0"/>
    <n v="1"/>
    <n v="31"/>
    <n v="0"/>
    <n v="3290"/>
    <n v="721.33249999999998"/>
    <n v="0"/>
    <n v="0"/>
    <n v="0"/>
    <n v="0"/>
    <n v="0"/>
    <n v="0"/>
    <n v="0"/>
    <n v="0"/>
    <n v="0"/>
    <n v="0"/>
    <n v="0"/>
    <n v="0"/>
    <n v="26.5"/>
    <n v="0"/>
    <n v="0"/>
    <n v="0"/>
    <n v="0"/>
    <n v="5.9346750000000004"/>
    <n v="0"/>
    <n v="0"/>
  </r>
  <r>
    <d v="2020-07-01T00:00:00"/>
    <x v="3"/>
    <s v="P"/>
    <s v="Active"/>
    <n v="37"/>
    <x v="36"/>
    <s v="N"/>
    <x v="22"/>
    <n v="1060"/>
    <x v="2"/>
    <s v="Niederl. 7"/>
    <n v="1"/>
    <s v="Department"/>
    <s v="Supervisor"/>
    <s v="Non-Mgm."/>
    <s v="ang."/>
    <s v="M"/>
    <d v="1993-07-15T00:00:00"/>
    <m/>
    <s v=""/>
    <n v="26"/>
    <d v="1955-08-28T00:00:00"/>
    <n v="64"/>
    <s v="J"/>
    <n v="35"/>
    <n v="2.9166666666666665"/>
    <n v="39"/>
    <x v="0"/>
    <n v="1"/>
    <n v="31"/>
    <n v="0"/>
    <n v="3291"/>
    <n v="721.55175000000008"/>
    <n v="0"/>
    <n v="0"/>
    <n v="0"/>
    <n v="0"/>
    <n v="0"/>
    <n v="0"/>
    <n v="0"/>
    <n v="0"/>
    <n v="0"/>
    <n v="0"/>
    <n v="221.50961538461536"/>
    <n v="150.83750000000001"/>
    <n v="26.5"/>
    <n v="0"/>
    <n v="0"/>
    <n v="0"/>
    <n v="0"/>
    <n v="89.321811490384604"/>
    <n v="0"/>
    <n v="0"/>
  </r>
  <r>
    <d v="2020-07-01T00:00:00"/>
    <x v="3"/>
    <s v="P"/>
    <s v="Active"/>
    <n v="38"/>
    <x v="37"/>
    <s v="N"/>
    <x v="5"/>
    <n v="1093"/>
    <x v="0"/>
    <s v="Niederl. 3"/>
    <n v="1"/>
    <s v="Department"/>
    <s v="Supervisor"/>
    <s v="Non-Mgm."/>
    <s v="ang."/>
    <s v="M"/>
    <d v="1994-01-01T00:00:00"/>
    <m/>
    <s v=""/>
    <n v="26"/>
    <d v="1967-11-30T00:00:00"/>
    <n v="52"/>
    <s v="N"/>
    <n v="35"/>
    <n v="2.9166666666666665"/>
    <n v="39"/>
    <x v="0"/>
    <n v="1"/>
    <n v="31"/>
    <n v="0"/>
    <n v="3292"/>
    <n v="721.77099999999996"/>
    <n v="0"/>
    <n v="0"/>
    <n v="0"/>
    <n v="0"/>
    <n v="0"/>
    <n v="0"/>
    <n v="0"/>
    <n v="0"/>
    <n v="0"/>
    <n v="0"/>
    <n v="0"/>
    <n v="0"/>
    <n v="26.5"/>
    <n v="0"/>
    <n v="0"/>
    <n v="0"/>
    <n v="0"/>
    <n v="5.9346750000000004"/>
    <n v="0"/>
    <n v="0"/>
  </r>
  <r>
    <d v="2020-07-01T00:00:00"/>
    <x v="3"/>
    <s v="P"/>
    <s v="Active"/>
    <n v="39"/>
    <x v="38"/>
    <s v="N"/>
    <x v="2"/>
    <n v="1010"/>
    <x v="1"/>
    <s v="Niederl. 1"/>
    <n v="1"/>
    <s v="Department"/>
    <s v="Supervisor"/>
    <s v="Manager"/>
    <s v="ang."/>
    <s v="M"/>
    <d v="1994-02-14T00:00:00"/>
    <m/>
    <s v=""/>
    <n v="25"/>
    <d v="1963-11-04T00:00:00"/>
    <n v="56"/>
    <s v="N"/>
    <n v="30"/>
    <n v="2.5"/>
    <n v="39"/>
    <x v="0"/>
    <n v="1"/>
    <n v="31"/>
    <n v="0"/>
    <n v="3293"/>
    <n v="721.99025000000006"/>
    <n v="0"/>
    <n v="0"/>
    <n v="0"/>
    <n v="0"/>
    <n v="0"/>
    <n v="0"/>
    <n v="0"/>
    <n v="0"/>
    <n v="0"/>
    <n v="0"/>
    <n v="0"/>
    <n v="0"/>
    <n v="26.5"/>
    <n v="0"/>
    <n v="0"/>
    <n v="0"/>
    <n v="0"/>
    <n v="5.9346750000000004"/>
    <n v="0"/>
    <n v="0"/>
  </r>
  <r>
    <d v="2020-07-01T00:00:00"/>
    <x v="3"/>
    <s v="P"/>
    <s v="Active"/>
    <n v="40"/>
    <x v="39"/>
    <s v="N"/>
    <x v="19"/>
    <n v="1083"/>
    <x v="0"/>
    <s v="Niederl. 3"/>
    <n v="1"/>
    <s v="Department"/>
    <s v="Supervisor"/>
    <s v="Manager"/>
    <s v="ang."/>
    <s v="M"/>
    <d v="1994-08-08T00:00:00"/>
    <m/>
    <s v=""/>
    <n v="25"/>
    <d v="1967-10-23T00:00:00"/>
    <n v="52"/>
    <s v="N"/>
    <n v="30"/>
    <n v="2.5"/>
    <n v="39"/>
    <x v="0"/>
    <n v="1"/>
    <n v="31"/>
    <n v="0"/>
    <n v="3294"/>
    <n v="722.20950000000005"/>
    <n v="0"/>
    <n v="0"/>
    <n v="0"/>
    <n v="0"/>
    <n v="0"/>
    <n v="0"/>
    <n v="0"/>
    <n v="0"/>
    <n v="0"/>
    <n v="0"/>
    <n v="0"/>
    <n v="0"/>
    <n v="26.5"/>
    <n v="0"/>
    <n v="0"/>
    <n v="0"/>
    <n v="0"/>
    <n v="5.9346750000000004"/>
    <n v="0"/>
    <n v="0"/>
  </r>
  <r>
    <d v="2020-07-01T00:00:00"/>
    <x v="3"/>
    <s v="P"/>
    <s v="Active"/>
    <n v="41"/>
    <x v="40"/>
    <s v="N"/>
    <x v="22"/>
    <n v="1060"/>
    <x v="2"/>
    <s v="Niederl. 7"/>
    <n v="1"/>
    <s v="Department"/>
    <s v="Supervisor"/>
    <s v="Non-Mgm."/>
    <s v="ang."/>
    <s v="M"/>
    <d v="1994-10-01T00:00:00"/>
    <m/>
    <s v=""/>
    <n v="25"/>
    <d v="1964-11-09T00:00:00"/>
    <n v="55"/>
    <s v="J"/>
    <n v="30"/>
    <n v="2.5"/>
    <n v="39"/>
    <x v="0"/>
    <n v="1"/>
    <n v="31"/>
    <n v="0"/>
    <n v="3295"/>
    <n v="722.42875000000004"/>
    <n v="0"/>
    <n v="0"/>
    <n v="0"/>
    <n v="0"/>
    <n v="0"/>
    <n v="0"/>
    <n v="0"/>
    <n v="0"/>
    <n v="0"/>
    <n v="0"/>
    <n v="190.09615384615384"/>
    <n v="151.02083333333334"/>
    <n v="26.5"/>
    <n v="0"/>
    <n v="0"/>
    <n v="0"/>
    <n v="0"/>
    <n v="82.327824278846151"/>
    <n v="0"/>
    <n v="0"/>
  </r>
  <r>
    <d v="2020-07-01T00:00:00"/>
    <x v="3"/>
    <s v="P"/>
    <s v="Active"/>
    <n v="42"/>
    <x v="41"/>
    <s v="N"/>
    <x v="23"/>
    <n v="1068"/>
    <x v="0"/>
    <s v="Niederl. 3"/>
    <n v="1"/>
    <s v="Department"/>
    <s v="Supervisor"/>
    <s v="Manager"/>
    <s v="ang."/>
    <s v="W"/>
    <d v="1994-12-01T00:00:00"/>
    <m/>
    <s v=""/>
    <n v="25"/>
    <d v="1966-07-09T00:00:00"/>
    <n v="53"/>
    <s v="N"/>
    <n v="30"/>
    <n v="2.5"/>
    <n v="39"/>
    <x v="0"/>
    <n v="1"/>
    <n v="31"/>
    <n v="0"/>
    <n v="3296"/>
    <n v="722.64800000000002"/>
    <n v="0"/>
    <n v="0"/>
    <n v="0"/>
    <n v="0"/>
    <n v="0"/>
    <n v="0"/>
    <n v="0"/>
    <n v="0"/>
    <n v="0"/>
    <n v="0"/>
    <n v="0"/>
    <n v="0"/>
    <n v="26.5"/>
    <n v="0"/>
    <n v="0"/>
    <n v="0"/>
    <n v="0"/>
    <n v="5.9346750000000004"/>
    <n v="130.3571"/>
    <n v="0"/>
  </r>
  <r>
    <d v="2020-07-01T00:00:00"/>
    <x v="3"/>
    <s v="P"/>
    <s v="Active"/>
    <n v="43"/>
    <x v="42"/>
    <s v="N"/>
    <x v="24"/>
    <n v="1081"/>
    <x v="0"/>
    <s v="Niederl. 3"/>
    <n v="1"/>
    <s v="Department"/>
    <s v="Supervisor"/>
    <s v="Director"/>
    <s v="ang."/>
    <s v="M"/>
    <d v="1995-02-01T00:00:00"/>
    <m/>
    <s v=""/>
    <n v="24"/>
    <d v="1963-11-20T00:00:00"/>
    <n v="56"/>
    <s v="N"/>
    <n v="30"/>
    <n v="2.5"/>
    <n v="39"/>
    <x v="0"/>
    <n v="1"/>
    <n v="31"/>
    <n v="0"/>
    <n v="3297"/>
    <n v="722.86725000000001"/>
    <n v="0"/>
    <n v="0"/>
    <n v="0"/>
    <n v="0"/>
    <n v="0"/>
    <n v="0"/>
    <n v="0"/>
    <n v="0"/>
    <n v="0"/>
    <n v="0"/>
    <n v="0"/>
    <n v="0"/>
    <n v="26.5"/>
    <n v="0"/>
    <n v="0"/>
    <n v="0"/>
    <n v="0"/>
    <n v="5.9346750000000004"/>
    <n v="175.9932"/>
    <n v="121.69583333333333"/>
  </r>
  <r>
    <d v="2020-07-01T00:00:00"/>
    <x v="3"/>
    <s v="P"/>
    <s v="Active"/>
    <n v="44"/>
    <x v="43"/>
    <s v="N"/>
    <x v="25"/>
    <n v="1002"/>
    <x v="1"/>
    <s v="Niederl. 1"/>
    <n v="1"/>
    <s v="Department"/>
    <s v="Supervisor"/>
    <s v="Manager"/>
    <s v="ang."/>
    <s v="M"/>
    <d v="1995-09-01T00:00:00"/>
    <m/>
    <s v=""/>
    <n v="24"/>
    <d v="1967-11-28T00:00:00"/>
    <n v="52"/>
    <s v="N"/>
    <n v="30"/>
    <n v="2.5"/>
    <n v="39"/>
    <x v="0"/>
    <n v="1"/>
    <n v="31"/>
    <n v="0"/>
    <n v="3298"/>
    <n v="723.08650000000011"/>
    <n v="0"/>
    <n v="0"/>
    <n v="0"/>
    <n v="0"/>
    <n v="0"/>
    <n v="0"/>
    <n v="0"/>
    <n v="0"/>
    <n v="0"/>
    <n v="0"/>
    <n v="0"/>
    <n v="0"/>
    <n v="26.5"/>
    <n v="0"/>
    <n v="0"/>
    <n v="0"/>
    <n v="0"/>
    <n v="5.9346750000000004"/>
    <n v="0"/>
    <n v="121.69583333333333"/>
  </r>
  <r>
    <d v="2020-07-01T00:00:00"/>
    <x v="3"/>
    <s v="P"/>
    <s v="Active"/>
    <n v="45"/>
    <x v="44"/>
    <s v="N"/>
    <x v="22"/>
    <n v="1060"/>
    <x v="2"/>
    <s v="Niederl. 7"/>
    <n v="1"/>
    <s v="Department"/>
    <s v="Supervisor"/>
    <s v="Non-Mgm."/>
    <s v="ang."/>
    <s v="M"/>
    <d v="1995-05-01T00:00:00"/>
    <m/>
    <s v=""/>
    <n v="24"/>
    <d v="1955-07-18T00:00:00"/>
    <n v="64"/>
    <s v="J"/>
    <n v="30"/>
    <n v="2.5"/>
    <n v="39"/>
    <x v="0"/>
    <n v="1"/>
    <n v="31"/>
    <n v="0"/>
    <n v="3299"/>
    <n v="723.30574999999999"/>
    <n v="0"/>
    <n v="0"/>
    <n v="0"/>
    <n v="0"/>
    <n v="0"/>
    <n v="0"/>
    <n v="0"/>
    <n v="0"/>
    <n v="0"/>
    <n v="0"/>
    <n v="190.32692307692309"/>
    <n v="151.20416666666668"/>
    <n v="26.5"/>
    <n v="0"/>
    <n v="0"/>
    <n v="0"/>
    <n v="0"/>
    <n v="82.42056254807693"/>
    <n v="0"/>
    <n v="121.69583333333333"/>
  </r>
  <r>
    <d v="2020-07-01T00:00:00"/>
    <x v="3"/>
    <s v="P"/>
    <s v="Active"/>
    <n v="46"/>
    <x v="45"/>
    <s v="N"/>
    <x v="26"/>
    <n v="1091"/>
    <x v="0"/>
    <s v="Niederl. 3"/>
    <n v="1"/>
    <s v="Department"/>
    <s v="Supervisor"/>
    <s v="Manager"/>
    <s v="ang."/>
    <s v="M"/>
    <d v="1995-06-01T00:00:00"/>
    <m/>
    <s v=""/>
    <n v="24"/>
    <d v="1966-06-11T00:00:00"/>
    <n v="53"/>
    <s v="N"/>
    <n v="30"/>
    <n v="2.5"/>
    <n v="39"/>
    <x v="0"/>
    <n v="1"/>
    <n v="31"/>
    <n v="0"/>
    <n v="3300"/>
    <n v="723.52500000000009"/>
    <n v="0"/>
    <n v="0"/>
    <n v="0"/>
    <n v="0"/>
    <n v="0"/>
    <n v="0"/>
    <n v="0"/>
    <n v="0"/>
    <n v="0"/>
    <n v="0"/>
    <n v="0"/>
    <n v="0"/>
    <n v="26.5"/>
    <n v="0"/>
    <n v="0"/>
    <n v="0"/>
    <n v="0"/>
    <n v="5.9346750000000004"/>
    <n v="113.8974"/>
    <n v="121.69583333333333"/>
  </r>
  <r>
    <d v="2020-07-01T00:00:00"/>
    <x v="3"/>
    <s v="P"/>
    <s v="Active"/>
    <n v="47"/>
    <x v="46"/>
    <s v="N"/>
    <x v="27"/>
    <n v="1070"/>
    <x v="0"/>
    <s v="Niederl. 3"/>
    <n v="1"/>
    <s v="Department"/>
    <s v="Supervisor"/>
    <s v="Non-Mgm."/>
    <s v="ang."/>
    <s v="W"/>
    <d v="1995-06-12T00:00:00"/>
    <m/>
    <s v=""/>
    <n v="24"/>
    <d v="1961-06-05T00:00:00"/>
    <n v="58"/>
    <s v="N"/>
    <n v="30"/>
    <n v="2.5"/>
    <n v="39"/>
    <x v="0"/>
    <n v="1"/>
    <n v="31"/>
    <n v="0"/>
    <n v="3301"/>
    <n v="723.74424999999997"/>
    <n v="0"/>
    <n v="0"/>
    <n v="0"/>
    <n v="0"/>
    <n v="0"/>
    <n v="0"/>
    <n v="0"/>
    <n v="0"/>
    <n v="0"/>
    <n v="0"/>
    <n v="0"/>
    <n v="0"/>
    <n v="26.5"/>
    <n v="0"/>
    <n v="0"/>
    <n v="0"/>
    <n v="0"/>
    <n v="5.9346750000000004"/>
    <n v="0"/>
    <n v="121.69583333333333"/>
  </r>
  <r>
    <d v="2020-07-01T00:00:00"/>
    <x v="3"/>
    <s v="P"/>
    <s v="Active"/>
    <n v="48"/>
    <x v="47"/>
    <s v="N"/>
    <x v="22"/>
    <n v="1053"/>
    <x v="3"/>
    <s v="Niederl. 8"/>
    <n v="1"/>
    <s v="Department"/>
    <s v="Supervisor"/>
    <s v="Non-Mgm."/>
    <s v="ang."/>
    <s v="M"/>
    <d v="1995-09-01T00:00:00"/>
    <m/>
    <s v=""/>
    <n v="24"/>
    <d v="1970-08-22T00:00:00"/>
    <n v="49"/>
    <s v="J"/>
    <n v="30"/>
    <n v="2.5"/>
    <n v="39"/>
    <x v="0"/>
    <n v="1"/>
    <n v="31"/>
    <n v="0"/>
    <n v="3302"/>
    <n v="723.96350000000007"/>
    <n v="0"/>
    <n v="0"/>
    <n v="0"/>
    <n v="0"/>
    <n v="0"/>
    <n v="0"/>
    <n v="0"/>
    <n v="0"/>
    <n v="0"/>
    <n v="0"/>
    <n v="190.50000000000003"/>
    <n v="151.3416666666667"/>
    <n v="26.5"/>
    <n v="0"/>
    <n v="0"/>
    <n v="0"/>
    <n v="0"/>
    <n v="82.490116250000014"/>
    <n v="0"/>
    <n v="121.69583333333333"/>
  </r>
  <r>
    <d v="2020-07-01T00:00:00"/>
    <x v="3"/>
    <s v="P"/>
    <s v="Active"/>
    <n v="49"/>
    <x v="48"/>
    <s v="N"/>
    <x v="28"/>
    <n v="1004"/>
    <x v="1"/>
    <s v="Niederl. 1"/>
    <n v="1"/>
    <s v="Department"/>
    <s v="Supervisor"/>
    <s v="Manager"/>
    <s v="ang."/>
    <s v="M"/>
    <d v="1995-09-18T00:00:00"/>
    <m/>
    <s v=""/>
    <n v="24"/>
    <d v="1967-11-20T00:00:00"/>
    <n v="52"/>
    <s v="N"/>
    <n v="30"/>
    <n v="2.5"/>
    <n v="39"/>
    <x v="0"/>
    <n v="1"/>
    <n v="31"/>
    <n v="0"/>
    <n v="3303"/>
    <n v="724.18275000000006"/>
    <n v="0"/>
    <n v="0"/>
    <n v="0"/>
    <n v="0"/>
    <n v="0"/>
    <n v="0"/>
    <n v="0"/>
    <n v="0"/>
    <n v="0"/>
    <n v="0"/>
    <n v="0"/>
    <n v="0"/>
    <n v="26.5"/>
    <n v="0"/>
    <n v="0"/>
    <n v="0"/>
    <n v="0"/>
    <n v="5.9346750000000004"/>
    <n v="0"/>
    <n v="121.69583333333333"/>
  </r>
  <r>
    <d v="2020-07-01T00:00:00"/>
    <x v="3"/>
    <s v="P"/>
    <s v="Active"/>
    <n v="50"/>
    <x v="49"/>
    <s v="N"/>
    <x v="22"/>
    <n v="1053"/>
    <x v="3"/>
    <s v="Niederl. 8"/>
    <n v="1"/>
    <s v="Department"/>
    <s v="Supervisor"/>
    <s v="Non-Mgm."/>
    <s v="ang."/>
    <s v="M"/>
    <d v="1995-11-06T00:00:00"/>
    <m/>
    <s v=""/>
    <n v="24"/>
    <d v="1961-11-20T00:00:00"/>
    <n v="58"/>
    <s v="J"/>
    <n v="30"/>
    <n v="2.5"/>
    <n v="39"/>
    <x v="0"/>
    <n v="1"/>
    <n v="31"/>
    <n v="0"/>
    <n v="3304"/>
    <n v="724.40200000000004"/>
    <n v="0"/>
    <n v="0"/>
    <n v="0"/>
    <n v="0"/>
    <n v="0"/>
    <n v="0"/>
    <n v="0"/>
    <n v="0"/>
    <n v="0"/>
    <n v="0"/>
    <n v="190.61538461538461"/>
    <n v="151.43333333333334"/>
    <n v="26.5"/>
    <n v="0"/>
    <n v="0"/>
    <n v="0"/>
    <n v="0"/>
    <n v="82.536485384615389"/>
    <n v="0"/>
    <n v="121.69583333333333"/>
  </r>
  <r>
    <d v="2020-07-01T00:00:00"/>
    <x v="3"/>
    <s v="P"/>
    <s v="Active"/>
    <n v="51"/>
    <x v="50"/>
    <s v="N"/>
    <x v="29"/>
    <n v="1079"/>
    <x v="0"/>
    <s v="Niederl. 3"/>
    <n v="1"/>
    <s v="Department"/>
    <s v="Supervisor"/>
    <s v="Non-Mgm."/>
    <s v="ang."/>
    <s v="M"/>
    <d v="1996-03-01T00:00:00"/>
    <m/>
    <s v=""/>
    <n v="23"/>
    <d v="1966-09-04T00:00:00"/>
    <n v="53"/>
    <s v="N"/>
    <n v="24"/>
    <n v="2"/>
    <n v="32"/>
    <x v="0"/>
    <n v="0.82051282051282048"/>
    <n v="31"/>
    <n v="0"/>
    <n v="3305"/>
    <n v="724.62124999999992"/>
    <n v="0"/>
    <n v="0"/>
    <n v="0"/>
    <n v="0"/>
    <n v="0"/>
    <n v="0"/>
    <n v="0"/>
    <n v="0"/>
    <n v="0"/>
    <n v="0"/>
    <n v="0"/>
    <n v="0"/>
    <n v="26.5"/>
    <n v="0"/>
    <n v="0"/>
    <n v="0"/>
    <n v="0"/>
    <n v="5.9346750000000004"/>
    <n v="0"/>
    <n v="0"/>
  </r>
  <r>
    <d v="2020-07-01T00:00:00"/>
    <x v="3"/>
    <s v="P"/>
    <s v="Active"/>
    <n v="52"/>
    <x v="51"/>
    <s v="N"/>
    <x v="19"/>
    <n v="1083"/>
    <x v="0"/>
    <s v="Niederl. 3"/>
    <n v="1"/>
    <s v="Department"/>
    <s v="Supervisor"/>
    <s v="Non-Mgm."/>
    <s v="ang."/>
    <s v="M"/>
    <d v="1996-05-01T00:00:00"/>
    <m/>
    <s v=""/>
    <n v="23"/>
    <d v="1967-06-09T00:00:00"/>
    <n v="52"/>
    <s v="N"/>
    <n v="30"/>
    <n v="2.5"/>
    <n v="39"/>
    <x v="0"/>
    <n v="1"/>
    <n v="31"/>
    <n v="0"/>
    <n v="3306"/>
    <n v="724.84050000000002"/>
    <n v="0"/>
    <n v="0"/>
    <n v="0"/>
    <n v="0"/>
    <n v="0"/>
    <n v="0"/>
    <n v="0"/>
    <n v="0"/>
    <n v="0"/>
    <n v="0"/>
    <n v="0"/>
    <n v="0"/>
    <n v="26.5"/>
    <n v="0"/>
    <n v="0"/>
    <n v="0"/>
    <n v="0"/>
    <n v="5.9346750000000004"/>
    <n v="0"/>
    <n v="0"/>
  </r>
  <r>
    <d v="2020-07-01T00:00:00"/>
    <x v="3"/>
    <s v="P"/>
    <s v="Active"/>
    <n v="53"/>
    <x v="52"/>
    <s v="N"/>
    <x v="27"/>
    <n v="1070"/>
    <x v="0"/>
    <s v="Niederl. 3"/>
    <n v="1"/>
    <s v="Department"/>
    <s v="Supervisor"/>
    <s v="Non-Mgm."/>
    <s v="ang."/>
    <s v="W"/>
    <d v="1996-07-01T00:00:00"/>
    <m/>
    <s v=""/>
    <n v="23"/>
    <d v="1967-11-24T00:00:00"/>
    <n v="52"/>
    <s v="N"/>
    <n v="30"/>
    <n v="2.5"/>
    <n v="39"/>
    <x v="0"/>
    <n v="1"/>
    <n v="31"/>
    <n v="0"/>
    <n v="3307"/>
    <n v="725.05975000000012"/>
    <n v="0"/>
    <n v="0"/>
    <n v="0"/>
    <n v="0"/>
    <n v="0"/>
    <n v="0"/>
    <n v="0"/>
    <n v="0"/>
    <n v="0"/>
    <n v="0"/>
    <n v="0"/>
    <n v="0"/>
    <n v="26.5"/>
    <n v="0"/>
    <n v="0"/>
    <n v="0"/>
    <n v="0"/>
    <n v="5.9346750000000004"/>
    <n v="0"/>
    <n v="0"/>
  </r>
  <r>
    <d v="2020-07-01T00:00:00"/>
    <x v="3"/>
    <s v="P"/>
    <s v="Active"/>
    <n v="54"/>
    <x v="53"/>
    <s v="N"/>
    <x v="17"/>
    <n v="1088"/>
    <x v="0"/>
    <s v="Niederl. 3"/>
    <n v="1"/>
    <s v="Department"/>
    <s v="Supervisor"/>
    <s v="Supervisor"/>
    <s v="ang."/>
    <s v="M"/>
    <d v="1996-09-16T00:00:00"/>
    <m/>
    <s v=""/>
    <n v="23"/>
    <d v="1965-05-18T00:00:00"/>
    <n v="54"/>
    <s v="J"/>
    <n v="30"/>
    <n v="2.5"/>
    <n v="39"/>
    <x v="0"/>
    <n v="1"/>
    <n v="31"/>
    <n v="0"/>
    <n v="3308"/>
    <n v="725.279"/>
    <n v="0"/>
    <n v="0"/>
    <n v="0"/>
    <n v="0"/>
    <n v="0"/>
    <n v="0"/>
    <n v="0"/>
    <n v="0"/>
    <n v="0"/>
    <n v="0"/>
    <n v="190.84615384615384"/>
    <n v="151.6166666666667"/>
    <n v="26.5"/>
    <n v="0"/>
    <n v="0"/>
    <n v="0"/>
    <n v="0"/>
    <n v="82.629223653846168"/>
    <n v="0"/>
    <n v="0"/>
  </r>
  <r>
    <d v="2020-07-01T00:00:00"/>
    <x v="3"/>
    <s v="P"/>
    <s v="Active"/>
    <n v="55"/>
    <x v="54"/>
    <s v="N"/>
    <x v="4"/>
    <n v="1013"/>
    <x v="1"/>
    <s v="Niederl. 1"/>
    <n v="1"/>
    <s v="Department"/>
    <s v="Supervisor"/>
    <s v="Non-Mgm."/>
    <s v="ang."/>
    <s v="W"/>
    <d v="1996-10-28T00:00:00"/>
    <m/>
    <s v=""/>
    <n v="23"/>
    <d v="1977-10-02T00:00:00"/>
    <n v="42"/>
    <s v="N"/>
    <n v="30"/>
    <n v="2.5"/>
    <n v="39"/>
    <x v="0"/>
    <n v="1"/>
    <n v="31"/>
    <n v="0"/>
    <n v="3309"/>
    <n v="725.4982500000001"/>
    <n v="0"/>
    <n v="0"/>
    <n v="0"/>
    <n v="0"/>
    <n v="0"/>
    <n v="0"/>
    <n v="0"/>
    <n v="0"/>
    <n v="0"/>
    <n v="0"/>
    <n v="0"/>
    <n v="0"/>
    <n v="26.5"/>
    <n v="0"/>
    <n v="0"/>
    <n v="0"/>
    <n v="0"/>
    <n v="5.9346750000000004"/>
    <n v="0"/>
    <n v="0"/>
  </r>
  <r>
    <d v="2020-07-01T00:00:00"/>
    <x v="3"/>
    <s v="P"/>
    <s v="Active"/>
    <n v="56"/>
    <x v="55"/>
    <s v="N"/>
    <x v="16"/>
    <n v="1037"/>
    <x v="4"/>
    <s v="Niederl. 6"/>
    <n v="1"/>
    <s v="Department"/>
    <s v="Supervisor"/>
    <s v="Non-Mgm."/>
    <s v="ang."/>
    <s v="M"/>
    <d v="1997-06-15T00:00:00"/>
    <m/>
    <s v=""/>
    <n v="22"/>
    <d v="1957-06-29T00:00:00"/>
    <n v="62"/>
    <s v="N"/>
    <n v="30"/>
    <n v="2.5"/>
    <n v="39"/>
    <x v="0"/>
    <n v="1"/>
    <n v="31"/>
    <n v="0"/>
    <n v="3310"/>
    <n v="725.71749999999997"/>
    <n v="0"/>
    <n v="0"/>
    <n v="30"/>
    <n v="0"/>
    <n v="0"/>
    <n v="0"/>
    <n v="0"/>
    <n v="0"/>
    <n v="0"/>
    <n v="0"/>
    <n v="0"/>
    <n v="0"/>
    <n v="26.5"/>
    <n v="0"/>
    <n v="0"/>
    <n v="0"/>
    <n v="0"/>
    <n v="12.653175000000001"/>
    <n v="101.27"/>
    <n v="0"/>
  </r>
  <r>
    <d v="2020-07-01T00:00:00"/>
    <x v="3"/>
    <s v="P"/>
    <s v="Active"/>
    <n v="57"/>
    <x v="56"/>
    <s v="N"/>
    <x v="19"/>
    <n v="1083"/>
    <x v="0"/>
    <s v="Niederl. 3"/>
    <n v="1"/>
    <s v="Department"/>
    <s v="Supervisor"/>
    <s v="Non-Mgm."/>
    <s v="ang."/>
    <s v="M"/>
    <d v="1997-11-01T00:00:00"/>
    <m/>
    <s v=""/>
    <n v="22"/>
    <d v="1970-03-06T00:00:00"/>
    <n v="49"/>
    <s v="N"/>
    <n v="30"/>
    <n v="2.5"/>
    <n v="32"/>
    <x v="0"/>
    <n v="0.82051282051282048"/>
    <n v="31"/>
    <n v="0"/>
    <n v="3311"/>
    <n v="725.93674999999996"/>
    <n v="0"/>
    <n v="0"/>
    <n v="0"/>
    <n v="0"/>
    <n v="0"/>
    <n v="0"/>
    <n v="0"/>
    <n v="0"/>
    <n v="0"/>
    <n v="0"/>
    <n v="0"/>
    <n v="0"/>
    <n v="26.5"/>
    <n v="0"/>
    <n v="0"/>
    <n v="0"/>
    <n v="0"/>
    <n v="5.9346750000000004"/>
    <n v="0"/>
    <n v="0"/>
  </r>
  <r>
    <d v="2020-07-01T00:00:00"/>
    <x v="3"/>
    <s v="P"/>
    <s v="Active"/>
    <n v="58"/>
    <x v="57"/>
    <s v="N"/>
    <x v="2"/>
    <n v="1010"/>
    <x v="1"/>
    <s v="Niederl. 1"/>
    <n v="1"/>
    <s v="Department"/>
    <s v="Supervisor"/>
    <s v="Non-Mgm."/>
    <s v="ang."/>
    <s v="M"/>
    <d v="1995-07-03T00:00:00"/>
    <m/>
    <s v=""/>
    <n v="24"/>
    <d v="1962-07-10T00:00:00"/>
    <n v="57"/>
    <s v="N"/>
    <n v="30"/>
    <n v="2.5"/>
    <n v="39"/>
    <x v="0"/>
    <n v="1"/>
    <n v="31"/>
    <n v="0"/>
    <n v="3312"/>
    <n v="726.15600000000006"/>
    <n v="0"/>
    <n v="0"/>
    <n v="0"/>
    <n v="0"/>
    <n v="0"/>
    <n v="0"/>
    <n v="0"/>
    <n v="0"/>
    <n v="0"/>
    <n v="0"/>
    <n v="0"/>
    <n v="0"/>
    <n v="26.5"/>
    <n v="0"/>
    <n v="0"/>
    <n v="0"/>
    <n v="0"/>
    <n v="5.9346750000000004"/>
    <n v="0"/>
    <n v="121.69583333333333"/>
  </r>
  <r>
    <d v="2020-07-01T00:00:00"/>
    <x v="3"/>
    <s v="P"/>
    <s v="Active"/>
    <n v="59"/>
    <x v="58"/>
    <s v="N"/>
    <x v="30"/>
    <n v="1071"/>
    <x v="0"/>
    <s v="Niederl. 3"/>
    <n v="1"/>
    <s v="Department"/>
    <s v="Supervisor"/>
    <s v="Non-Mgm."/>
    <s v="ang."/>
    <s v="M"/>
    <d v="1998-07-01T00:00:00"/>
    <m/>
    <s v=""/>
    <n v="21"/>
    <d v="1962-08-29T00:00:00"/>
    <n v="57"/>
    <s v="N"/>
    <n v="30"/>
    <n v="2.5"/>
    <n v="39"/>
    <x v="0"/>
    <n v="1"/>
    <n v="31"/>
    <n v="0"/>
    <n v="3313"/>
    <n v="726.37525000000005"/>
    <n v="0"/>
    <n v="0"/>
    <n v="0"/>
    <n v="0"/>
    <n v="0"/>
    <n v="0"/>
    <n v="0"/>
    <n v="0"/>
    <n v="0"/>
    <n v="0"/>
    <n v="0"/>
    <n v="0"/>
    <n v="26.5"/>
    <n v="0"/>
    <n v="0"/>
    <n v="0"/>
    <n v="0"/>
    <n v="5.9346750000000004"/>
    <n v="0"/>
    <n v="0"/>
  </r>
  <r>
    <d v="2020-07-01T00:00:00"/>
    <x v="3"/>
    <s v="P"/>
    <s v="Active"/>
    <n v="60"/>
    <x v="59"/>
    <s v="N"/>
    <x v="16"/>
    <n v="1067"/>
    <x v="3"/>
    <s v="Niederl. 8"/>
    <n v="1"/>
    <s v="Department"/>
    <s v="Supervisor"/>
    <s v="Non-Mgm."/>
    <s v="ang."/>
    <s v="M"/>
    <d v="1998-10-01T00:00:00"/>
    <m/>
    <s v=""/>
    <n v="21"/>
    <d v="1964-03-17T00:00:00"/>
    <n v="55"/>
    <s v="N"/>
    <n v="30"/>
    <n v="2.5"/>
    <n v="39"/>
    <x v="0"/>
    <n v="1"/>
    <n v="31"/>
    <n v="0"/>
    <n v="3314"/>
    <n v="726.59450000000004"/>
    <n v="0"/>
    <n v="0"/>
    <n v="0"/>
    <n v="0"/>
    <n v="0"/>
    <n v="0"/>
    <n v="0"/>
    <n v="0"/>
    <n v="0"/>
    <n v="0"/>
    <n v="0"/>
    <n v="0"/>
    <n v="26.5"/>
    <n v="0"/>
    <n v="0"/>
    <n v="0"/>
    <n v="0"/>
    <n v="5.9346750000000004"/>
    <n v="0"/>
    <n v="0"/>
  </r>
  <r>
    <d v="2020-07-01T00:00:00"/>
    <x v="3"/>
    <s v="P"/>
    <s v="Active"/>
    <n v="61"/>
    <x v="60"/>
    <s v="N"/>
    <x v="29"/>
    <n v="1079"/>
    <x v="0"/>
    <s v="Niederl. 3"/>
    <n v="1"/>
    <s v="Department"/>
    <s v="Supervisor"/>
    <s v="Non-Mgm."/>
    <s v="ang."/>
    <s v="M"/>
    <d v="1999-01-18T00:00:00"/>
    <m/>
    <s v=""/>
    <n v="20"/>
    <d v="1963-07-23T00:00:00"/>
    <n v="56"/>
    <s v="N"/>
    <n v="30"/>
    <n v="2.5"/>
    <n v="39"/>
    <x v="0"/>
    <n v="1"/>
    <n v="31"/>
    <n v="0"/>
    <n v="3315"/>
    <n v="726.81375000000003"/>
    <n v="0"/>
    <n v="0"/>
    <n v="0"/>
    <n v="0"/>
    <n v="0"/>
    <n v="0"/>
    <n v="0"/>
    <n v="0"/>
    <n v="0"/>
    <n v="0"/>
    <n v="0"/>
    <n v="0"/>
    <n v="26.5"/>
    <n v="0"/>
    <n v="0"/>
    <n v="0"/>
    <n v="0"/>
    <n v="5.9346750000000004"/>
    <n v="0"/>
    <n v="0"/>
  </r>
  <r>
    <d v="2020-07-01T00:00:00"/>
    <x v="3"/>
    <s v="P"/>
    <s v="Active"/>
    <n v="62"/>
    <x v="61"/>
    <s v="N"/>
    <x v="17"/>
    <n v="1088"/>
    <x v="0"/>
    <s v="Niederl. 3"/>
    <n v="1"/>
    <s v="Department"/>
    <s v="Supervisor"/>
    <s v="Supervisor"/>
    <s v="ang."/>
    <s v="M"/>
    <d v="1999-04-01T00:00:00"/>
    <m/>
    <s v=""/>
    <n v="20"/>
    <d v="1972-12-13T00:00:00"/>
    <n v="47"/>
    <s v="N"/>
    <n v="30"/>
    <n v="2.5"/>
    <n v="39"/>
    <x v="0"/>
    <n v="1"/>
    <n v="31"/>
    <n v="0"/>
    <n v="3316"/>
    <n v="727.03300000000002"/>
    <n v="0"/>
    <n v="0"/>
    <n v="0"/>
    <n v="0"/>
    <n v="0"/>
    <n v="0"/>
    <n v="0"/>
    <n v="0"/>
    <n v="0"/>
    <n v="0"/>
    <n v="0"/>
    <n v="0"/>
    <n v="26.5"/>
    <n v="0"/>
    <n v="0"/>
    <n v="0"/>
    <n v="0"/>
    <n v="5.9346750000000004"/>
    <n v="0"/>
    <n v="0"/>
  </r>
  <r>
    <d v="2020-07-01T00:00:00"/>
    <x v="3"/>
    <s v="P"/>
    <s v="Active"/>
    <n v="63"/>
    <x v="62"/>
    <s v="N"/>
    <x v="17"/>
    <n v="1088"/>
    <x v="0"/>
    <s v="Niederl. 3"/>
    <n v="1"/>
    <s v="Department"/>
    <s v="Supervisor"/>
    <s v="Non-Mgm."/>
    <s v="ang."/>
    <s v="W"/>
    <d v="1999-05-01T00:00:00"/>
    <m/>
    <s v=""/>
    <n v="20"/>
    <d v="1962-06-26T00:00:00"/>
    <n v="57"/>
    <s v="N"/>
    <n v="30"/>
    <n v="2.5"/>
    <n v="39"/>
    <x v="0"/>
    <n v="1"/>
    <n v="31"/>
    <n v="0"/>
    <n v="3317"/>
    <n v="727.25225"/>
    <n v="0"/>
    <n v="0"/>
    <n v="0"/>
    <n v="0"/>
    <n v="0"/>
    <n v="0"/>
    <n v="0"/>
    <n v="0"/>
    <n v="0"/>
    <n v="0"/>
    <n v="0"/>
    <n v="0"/>
    <n v="26.5"/>
    <n v="0"/>
    <n v="0"/>
    <n v="0"/>
    <n v="0"/>
    <n v="5.9346750000000004"/>
    <n v="0"/>
    <n v="0"/>
  </r>
  <r>
    <d v="2020-07-01T00:00:00"/>
    <x v="3"/>
    <s v="P"/>
    <s v="Active"/>
    <n v="64"/>
    <x v="63"/>
    <s v="N"/>
    <x v="31"/>
    <n v="1059"/>
    <x v="2"/>
    <s v="Niederl. 7"/>
    <n v="1"/>
    <s v="Department"/>
    <s v="Supervisor"/>
    <s v="Non-Mgm."/>
    <s v="ang."/>
    <s v="M"/>
    <d v="1999-06-01T00:00:00"/>
    <m/>
    <s v=""/>
    <n v="20"/>
    <d v="1974-07-06T00:00:00"/>
    <n v="45"/>
    <s v="J"/>
    <n v="30"/>
    <n v="2.5"/>
    <n v="39"/>
    <x v="0"/>
    <n v="1"/>
    <n v="31"/>
    <n v="0"/>
    <n v="3318"/>
    <n v="727.47150000000011"/>
    <n v="0"/>
    <n v="875"/>
    <n v="60"/>
    <n v="0"/>
    <n v="0"/>
    <n v="0"/>
    <n v="0"/>
    <n v="0"/>
    <n v="0"/>
    <n v="0"/>
    <n v="191.42307692307691"/>
    <n v="152.07500000000002"/>
    <n v="26.5"/>
    <n v="0"/>
    <n v="0"/>
    <n v="0"/>
    <n v="0"/>
    <n v="292.25431932692311"/>
    <n v="104.5"/>
    <n v="0"/>
  </r>
  <r>
    <d v="2020-07-01T00:00:00"/>
    <x v="3"/>
    <s v="P"/>
    <s v="Active"/>
    <n v="65"/>
    <x v="64"/>
    <s v="N"/>
    <x v="22"/>
    <n v="1041"/>
    <x v="4"/>
    <s v="Niederl. 6"/>
    <n v="1"/>
    <s v="Department"/>
    <s v="Supervisor"/>
    <s v="Non-Mgm."/>
    <s v="ang."/>
    <s v="M"/>
    <d v="1999-06-01T00:00:00"/>
    <m/>
    <s v=""/>
    <n v="20"/>
    <d v="1962-06-26T00:00:00"/>
    <n v="57"/>
    <s v="J"/>
    <n v="30"/>
    <n v="2.5"/>
    <n v="39"/>
    <x v="0"/>
    <n v="1"/>
    <n v="31"/>
    <n v="0"/>
    <n v="3319"/>
    <n v="727.69074999999998"/>
    <n v="0"/>
    <n v="0"/>
    <n v="0"/>
    <n v="0"/>
    <n v="0"/>
    <n v="0"/>
    <n v="0"/>
    <n v="0"/>
    <n v="0"/>
    <n v="0"/>
    <n v="191.48076923076923"/>
    <n v="152.12083333333334"/>
    <n v="26.5"/>
    <n v="0"/>
    <n v="0"/>
    <n v="0"/>
    <n v="0"/>
    <n v="82.884253894230767"/>
    <n v="0"/>
    <n v="0"/>
  </r>
  <r>
    <d v="2020-07-01T00:00:00"/>
    <x v="3"/>
    <s v="P"/>
    <s v="Active"/>
    <n v="66"/>
    <x v="65"/>
    <s v="N"/>
    <x v="31"/>
    <n v="1034"/>
    <x v="5"/>
    <s v="Niederl. 5"/>
    <n v="1"/>
    <s v="Department"/>
    <s v="Supervisor"/>
    <s v="Non-Mgm."/>
    <s v="ang."/>
    <s v="M"/>
    <d v="1999-07-01T00:00:00"/>
    <m/>
    <s v=""/>
    <n v="20"/>
    <d v="1969-11-17T00:00:00"/>
    <n v="50"/>
    <s v="J"/>
    <n v="30"/>
    <n v="2.5"/>
    <n v="39"/>
    <x v="0"/>
    <n v="1"/>
    <n v="31"/>
    <n v="0"/>
    <n v="3320"/>
    <n v="727.91000000000008"/>
    <n v="0"/>
    <n v="0"/>
    <n v="60"/>
    <n v="0"/>
    <n v="238.38"/>
    <n v="0"/>
    <n v="0"/>
    <n v="0"/>
    <n v="0"/>
    <n v="0"/>
    <n v="191.53846153846152"/>
    <n v="152.16666666666669"/>
    <n v="26.5"/>
    <n v="0"/>
    <n v="0"/>
    <n v="0"/>
    <n v="0"/>
    <n v="149.72963946153848"/>
    <n v="84.55"/>
    <n v="0"/>
  </r>
  <r>
    <d v="2020-07-01T00:00:00"/>
    <x v="3"/>
    <s v="P"/>
    <s v="Active"/>
    <n v="67"/>
    <x v="66"/>
    <s v="N"/>
    <x v="32"/>
    <n v="1077"/>
    <x v="0"/>
    <s v="Niederl. 3"/>
    <n v="1"/>
    <s v="Department"/>
    <s v="Supervisor"/>
    <s v="Non-Mgm."/>
    <s v="ang."/>
    <s v="W"/>
    <d v="1999-07-01T00:00:00"/>
    <m/>
    <s v=""/>
    <n v="20"/>
    <d v="1963-06-08T00:00:00"/>
    <n v="56"/>
    <s v="N"/>
    <n v="30"/>
    <n v="2.5"/>
    <n v="39"/>
    <x v="0"/>
    <n v="1"/>
    <n v="31"/>
    <n v="0"/>
    <n v="3321"/>
    <n v="728.12925000000007"/>
    <n v="0"/>
    <n v="0"/>
    <n v="0"/>
    <n v="0"/>
    <n v="0"/>
    <n v="0"/>
    <n v="0"/>
    <n v="0"/>
    <n v="0"/>
    <n v="0"/>
    <n v="0"/>
    <n v="0"/>
    <n v="26.5"/>
    <n v="0"/>
    <n v="0"/>
    <n v="0"/>
    <n v="0"/>
    <n v="5.9346750000000004"/>
    <n v="0"/>
    <n v="0"/>
  </r>
  <r>
    <d v="2020-07-01T00:00:00"/>
    <x v="3"/>
    <s v="P"/>
    <s v="Active"/>
    <n v="68"/>
    <x v="67"/>
    <s v="N"/>
    <x v="12"/>
    <n v="1089"/>
    <x v="0"/>
    <s v="Niederl. 3"/>
    <n v="1"/>
    <s v="Department"/>
    <s v="Supervisor"/>
    <s v="Non-Mgm."/>
    <s v="ang."/>
    <s v="W"/>
    <d v="1999-08-01T00:00:00"/>
    <m/>
    <s v=""/>
    <n v="20"/>
    <d v="1970-04-17T00:00:00"/>
    <n v="49"/>
    <s v="N"/>
    <n v="12"/>
    <n v="1"/>
    <n v="15"/>
    <x v="0"/>
    <n v="0.38461538461538464"/>
    <n v="31"/>
    <n v="0"/>
    <n v="3322"/>
    <n v="728.34850000000006"/>
    <n v="0"/>
    <n v="0"/>
    <n v="0"/>
    <n v="0"/>
    <n v="0"/>
    <n v="0"/>
    <n v="0"/>
    <n v="0"/>
    <n v="0"/>
    <n v="0"/>
    <n v="0"/>
    <n v="0"/>
    <n v="26.5"/>
    <n v="0"/>
    <n v="0"/>
    <n v="0"/>
    <n v="0"/>
    <n v="5.9346750000000004"/>
    <n v="0"/>
    <n v="0"/>
  </r>
  <r>
    <d v="2020-07-01T00:00:00"/>
    <x v="3"/>
    <s v="P"/>
    <s v="Active"/>
    <n v="69"/>
    <x v="68"/>
    <s v="N"/>
    <x v="5"/>
    <n v="1093"/>
    <x v="0"/>
    <s v="Niederl. 3"/>
    <n v="1"/>
    <s v="Department"/>
    <s v="Supervisor"/>
    <s v="Non-Mgm."/>
    <s v="ang."/>
    <s v="M"/>
    <d v="1999-09-01T00:00:00"/>
    <m/>
    <s v=""/>
    <n v="20"/>
    <d v="1981-03-15T00:00:00"/>
    <n v="38"/>
    <s v="N"/>
    <n v="30"/>
    <n v="2.5"/>
    <n v="39"/>
    <x v="0"/>
    <n v="1"/>
    <n v="31"/>
    <n v="0"/>
    <n v="3323"/>
    <n v="728.56774999999993"/>
    <n v="0"/>
    <n v="0"/>
    <n v="0"/>
    <n v="0"/>
    <n v="0"/>
    <n v="0"/>
    <n v="0"/>
    <n v="0"/>
    <n v="0"/>
    <n v="0"/>
    <n v="0"/>
    <n v="0"/>
    <n v="26.5"/>
    <n v="0"/>
    <n v="0"/>
    <n v="0"/>
    <n v="0"/>
    <n v="5.9346750000000004"/>
    <n v="0"/>
    <n v="0"/>
  </r>
  <r>
    <d v="2020-07-01T00:00:00"/>
    <x v="3"/>
    <s v="P"/>
    <s v="Active"/>
    <n v="70"/>
    <x v="69"/>
    <s v="N"/>
    <x v="10"/>
    <n v="1075"/>
    <x v="0"/>
    <s v="Niederl. 3"/>
    <n v="1"/>
    <s v="Department"/>
    <s v="Supervisor"/>
    <s v="Non-Mgm."/>
    <s v="ang."/>
    <s v="M"/>
    <d v="1999-09-01T00:00:00"/>
    <m/>
    <s v=""/>
    <n v="20"/>
    <d v="1971-11-28T00:00:00"/>
    <n v="48"/>
    <s v="N"/>
    <n v="30"/>
    <n v="2.5"/>
    <n v="39"/>
    <x v="0"/>
    <n v="1"/>
    <n v="31"/>
    <n v="0"/>
    <n v="3324"/>
    <n v="728.78700000000003"/>
    <n v="0"/>
    <n v="0"/>
    <n v="0"/>
    <n v="0"/>
    <n v="0"/>
    <n v="0"/>
    <n v="0"/>
    <n v="0"/>
    <n v="0"/>
    <n v="0"/>
    <n v="0"/>
    <n v="0"/>
    <n v="26.5"/>
    <n v="0"/>
    <n v="0"/>
    <n v="0"/>
    <n v="0"/>
    <n v="5.9346750000000004"/>
    <n v="0"/>
    <n v="0"/>
  </r>
  <r>
    <d v="2020-07-01T00:00:00"/>
    <x v="3"/>
    <s v="P"/>
    <s v="Active"/>
    <n v="71"/>
    <x v="70"/>
    <s v="N"/>
    <x v="22"/>
    <n v="1053"/>
    <x v="3"/>
    <s v="Niederl. 8"/>
    <n v="1"/>
    <s v="Department"/>
    <s v="Supervisor"/>
    <s v="Non-Mgm."/>
    <s v="ang."/>
    <s v="M"/>
    <d v="2000-02-14T00:00:00"/>
    <m/>
    <s v=""/>
    <n v="19"/>
    <d v="1966-08-08T00:00:00"/>
    <n v="53"/>
    <s v="J"/>
    <n v="30"/>
    <n v="2.5"/>
    <n v="39"/>
    <x v="0"/>
    <n v="1"/>
    <n v="31"/>
    <n v="0"/>
    <n v="3325"/>
    <n v="729.00625000000002"/>
    <n v="0"/>
    <n v="0"/>
    <n v="0"/>
    <n v="0"/>
    <n v="0"/>
    <n v="0"/>
    <n v="0"/>
    <n v="0"/>
    <n v="0"/>
    <n v="0"/>
    <n v="191.82692307692309"/>
    <n v="152.39583333333334"/>
    <n v="26.5"/>
    <n v="0"/>
    <n v="0"/>
    <n v="0"/>
    <n v="0"/>
    <n v="83.023361298076935"/>
    <n v="0"/>
    <n v="28.601666666666667"/>
  </r>
  <r>
    <d v="2020-07-01T00:00:00"/>
    <x v="3"/>
    <s v="P"/>
    <s v="Active"/>
    <n v="72"/>
    <x v="71"/>
    <s v="N"/>
    <x v="9"/>
    <n v="1087"/>
    <x v="0"/>
    <s v="Niederl. 3"/>
    <n v="1"/>
    <s v="Department"/>
    <s v="Supervisor"/>
    <s v="Non-Mgm."/>
    <s v="ang."/>
    <s v="M"/>
    <d v="2000-06-01T00:00:00"/>
    <m/>
    <s v=""/>
    <n v="19"/>
    <d v="1971-08-25T00:00:00"/>
    <n v="48"/>
    <s v="N"/>
    <n v="30"/>
    <n v="2.5"/>
    <n v="39"/>
    <x v="0"/>
    <n v="1"/>
    <n v="31"/>
    <n v="0"/>
    <n v="3326"/>
    <n v="729.22550000000001"/>
    <n v="0"/>
    <n v="0"/>
    <n v="0"/>
    <n v="0"/>
    <n v="0"/>
    <n v="0"/>
    <n v="0"/>
    <n v="0"/>
    <n v="0"/>
    <n v="0"/>
    <n v="0"/>
    <n v="0"/>
    <n v="26.5"/>
    <n v="0"/>
    <n v="0"/>
    <n v="0"/>
    <n v="0"/>
    <n v="5.9346750000000004"/>
    <n v="0"/>
    <n v="28.601666666666667"/>
  </r>
  <r>
    <d v="2020-07-01T00:00:00"/>
    <x v="3"/>
    <s v="P"/>
    <s v="Active"/>
    <n v="73"/>
    <x v="72"/>
    <s v="N"/>
    <x v="2"/>
    <n v="1010"/>
    <x v="1"/>
    <s v="Niederl. 1"/>
    <n v="1"/>
    <s v="Department"/>
    <s v="Supervisor"/>
    <s v="Manager"/>
    <s v="ang."/>
    <s v="M"/>
    <d v="2000-08-01T00:00:00"/>
    <m/>
    <s v=""/>
    <n v="19"/>
    <d v="1971-06-24T00:00:00"/>
    <n v="48"/>
    <s v="N"/>
    <n v="30"/>
    <n v="2.5"/>
    <n v="39"/>
    <x v="0"/>
    <n v="1"/>
    <n v="31"/>
    <n v="0"/>
    <n v="3327"/>
    <n v="729.44475000000011"/>
    <n v="0"/>
    <n v="0"/>
    <n v="0"/>
    <n v="0"/>
    <n v="0"/>
    <n v="0"/>
    <n v="0"/>
    <n v="0"/>
    <n v="0"/>
    <n v="0"/>
    <n v="0"/>
    <n v="0"/>
    <n v="26.5"/>
    <n v="0"/>
    <n v="0"/>
    <n v="0"/>
    <n v="0"/>
    <n v="5.9346750000000004"/>
    <n v="0"/>
    <n v="28.601666666666667"/>
  </r>
  <r>
    <d v="2020-07-01T00:00:00"/>
    <x v="3"/>
    <s v="P"/>
    <s v="Active"/>
    <n v="74"/>
    <x v="73"/>
    <s v="N"/>
    <x v="22"/>
    <n v="1029"/>
    <x v="6"/>
    <s v="Niederl. 10"/>
    <n v="1"/>
    <s v="Department"/>
    <s v="Supervisor"/>
    <s v="Non-Mgm."/>
    <s v="ang."/>
    <s v="M"/>
    <d v="2000-09-01T00:00:00"/>
    <m/>
    <s v=""/>
    <n v="19"/>
    <d v="1955-04-09T00:00:00"/>
    <n v="64"/>
    <s v="J"/>
    <n v="30"/>
    <n v="2.5"/>
    <n v="39"/>
    <x v="0"/>
    <n v="1"/>
    <n v="31"/>
    <n v="0"/>
    <n v="3328"/>
    <n v="729.66399999999999"/>
    <n v="0"/>
    <n v="0"/>
    <n v="0"/>
    <n v="0"/>
    <n v="0"/>
    <n v="0"/>
    <n v="0"/>
    <n v="0"/>
    <n v="0"/>
    <n v="0"/>
    <n v="192"/>
    <n v="152.53333333333333"/>
    <n v="26.5"/>
    <n v="0"/>
    <n v="0"/>
    <n v="0"/>
    <n v="0"/>
    <n v="83.092914999999991"/>
    <n v="0"/>
    <n v="28.601666666666667"/>
  </r>
  <r>
    <d v="2020-07-01T00:00:00"/>
    <x v="3"/>
    <s v="P"/>
    <s v="Active"/>
    <n v="75"/>
    <x v="74"/>
    <s v="N"/>
    <x v="9"/>
    <n v="1087"/>
    <x v="0"/>
    <s v="Niederl. 3"/>
    <n v="1"/>
    <s v="Department"/>
    <s v="Supervisor"/>
    <s v="Non-Mgm."/>
    <s v="ang."/>
    <s v="M"/>
    <d v="2000-09-04T00:00:00"/>
    <m/>
    <s v=""/>
    <n v="19"/>
    <d v="1973-06-14T00:00:00"/>
    <n v="46"/>
    <s v="N"/>
    <n v="30"/>
    <n v="2.5"/>
    <n v="39"/>
    <x v="0"/>
    <n v="1"/>
    <n v="31"/>
    <n v="0"/>
    <n v="3329"/>
    <n v="729.88324999999998"/>
    <n v="0"/>
    <n v="0"/>
    <n v="0"/>
    <n v="0"/>
    <n v="0"/>
    <n v="0"/>
    <n v="0"/>
    <n v="0"/>
    <n v="0"/>
    <n v="0"/>
    <n v="0"/>
    <n v="0"/>
    <n v="26.5"/>
    <n v="0"/>
    <n v="0"/>
    <n v="0"/>
    <n v="0"/>
    <n v="5.9346750000000004"/>
    <n v="0"/>
    <n v="28.601666666666667"/>
  </r>
  <r>
    <d v="2020-07-01T00:00:00"/>
    <x v="3"/>
    <s v="P"/>
    <s v="Active"/>
    <n v="76"/>
    <x v="75"/>
    <s v="N"/>
    <x v="23"/>
    <n v="1068"/>
    <x v="0"/>
    <s v="Niederl. 3"/>
    <n v="1"/>
    <s v="Department"/>
    <s v="Supervisor"/>
    <s v="Non-Mgm."/>
    <s v="ang."/>
    <s v="W"/>
    <d v="2000-10-01T00:00:00"/>
    <m/>
    <s v=""/>
    <n v="19"/>
    <d v="1960-12-05T00:00:00"/>
    <n v="59"/>
    <s v="N"/>
    <n v="30"/>
    <n v="2.5"/>
    <n v="39"/>
    <x v="0"/>
    <n v="1"/>
    <n v="31"/>
    <n v="0"/>
    <n v="3330"/>
    <n v="730.10249999999996"/>
    <n v="0"/>
    <n v="0"/>
    <n v="0"/>
    <n v="0"/>
    <n v="0"/>
    <n v="0"/>
    <n v="0"/>
    <n v="0"/>
    <n v="0"/>
    <n v="0"/>
    <n v="0"/>
    <n v="0"/>
    <n v="26.5"/>
    <n v="0"/>
    <n v="0"/>
    <n v="0"/>
    <n v="0"/>
    <n v="5.9346750000000004"/>
    <n v="0"/>
    <n v="28.601666666666667"/>
  </r>
  <r>
    <d v="2020-07-01T00:00:00"/>
    <x v="3"/>
    <s v="P"/>
    <s v="Active"/>
    <n v="77"/>
    <x v="76"/>
    <s v="N"/>
    <x v="30"/>
    <n v="1071"/>
    <x v="0"/>
    <s v="Niederl. 3"/>
    <n v="1"/>
    <s v="Department"/>
    <s v="Supervisor"/>
    <s v="Non-Mgm."/>
    <s v="ang."/>
    <s v="M"/>
    <d v="2000-11-01T00:00:00"/>
    <m/>
    <s v=""/>
    <n v="19"/>
    <d v="1970-03-12T00:00:00"/>
    <n v="49"/>
    <s v="N"/>
    <n v="30"/>
    <n v="2.5"/>
    <n v="39"/>
    <x v="0"/>
    <n v="1"/>
    <n v="31"/>
    <n v="0"/>
    <n v="3331"/>
    <n v="730.32175000000007"/>
    <n v="0"/>
    <n v="0"/>
    <n v="0"/>
    <n v="0"/>
    <n v="0"/>
    <n v="0"/>
    <n v="0"/>
    <n v="0"/>
    <n v="0"/>
    <n v="0"/>
    <n v="0"/>
    <n v="0"/>
    <n v="26.5"/>
    <n v="0"/>
    <n v="0"/>
    <n v="0"/>
    <n v="0"/>
    <n v="5.9346750000000004"/>
    <n v="0"/>
    <n v="28.601666666666667"/>
  </r>
  <r>
    <d v="2020-07-01T00:00:00"/>
    <x v="3"/>
    <s v="P"/>
    <s v="Active"/>
    <n v="78"/>
    <x v="77"/>
    <s v="N"/>
    <x v="9"/>
    <n v="1087"/>
    <x v="0"/>
    <s v="Niederl. 3"/>
    <n v="1"/>
    <s v="Department"/>
    <s v="Supervisor"/>
    <s v="Non-Mgm."/>
    <s v="ang."/>
    <s v="M"/>
    <d v="2000-12-01T00:00:00"/>
    <m/>
    <s v=""/>
    <n v="19"/>
    <d v="1957-02-12T00:00:00"/>
    <n v="62"/>
    <s v="N"/>
    <n v="30"/>
    <n v="2.5"/>
    <n v="39"/>
    <x v="0"/>
    <n v="1"/>
    <n v="31"/>
    <n v="0"/>
    <n v="3332"/>
    <n v="730.54100000000005"/>
    <n v="0"/>
    <n v="0"/>
    <n v="0"/>
    <n v="0"/>
    <n v="0"/>
    <n v="0"/>
    <n v="0"/>
    <n v="0"/>
    <n v="0"/>
    <n v="0"/>
    <n v="0"/>
    <n v="0"/>
    <n v="26.5"/>
    <n v="0"/>
    <n v="0"/>
    <n v="0"/>
    <n v="0"/>
    <n v="5.9346750000000004"/>
    <n v="0"/>
    <n v="28.601666666666667"/>
  </r>
  <r>
    <d v="2020-07-01T00:00:00"/>
    <x v="3"/>
    <s v="P"/>
    <s v="Active"/>
    <n v="79"/>
    <x v="78"/>
    <s v="N"/>
    <x v="22"/>
    <n v="1023"/>
    <x v="7"/>
    <s v="Niederl. 9"/>
    <n v="1"/>
    <s v="Department"/>
    <s v="Supervisor"/>
    <s v="Non-Mgm."/>
    <s v="ang."/>
    <s v="M"/>
    <d v="2001-01-01T00:00:00"/>
    <m/>
    <s v=""/>
    <n v="19"/>
    <d v="1971-08-22T00:00:00"/>
    <n v="48"/>
    <s v="J"/>
    <n v="30"/>
    <n v="2.5"/>
    <n v="39"/>
    <x v="0"/>
    <n v="1"/>
    <n v="31"/>
    <n v="0"/>
    <n v="3333"/>
    <n v="730.76025000000004"/>
    <n v="0"/>
    <n v="0"/>
    <n v="0"/>
    <n v="0"/>
    <n v="0"/>
    <n v="0"/>
    <n v="0"/>
    <n v="0"/>
    <n v="0"/>
    <n v="0"/>
    <n v="192.28846153846152"/>
    <n v="152.76250000000002"/>
    <n v="26.5"/>
    <n v="0"/>
    <n v="0"/>
    <n v="0"/>
    <n v="0"/>
    <n v="83.208837836538464"/>
    <n v="0"/>
    <n v="0"/>
  </r>
  <r>
    <d v="2020-07-01T00:00:00"/>
    <x v="3"/>
    <s v="P"/>
    <s v="Active"/>
    <n v="80"/>
    <x v="79"/>
    <s v="N"/>
    <x v="10"/>
    <n v="1075"/>
    <x v="0"/>
    <s v="Niederl. 3"/>
    <n v="1"/>
    <s v="Department"/>
    <s v="Supervisor"/>
    <s v="Manager"/>
    <s v="ang."/>
    <s v="M"/>
    <d v="2001-01-01T00:00:00"/>
    <m/>
    <s v=""/>
    <n v="19"/>
    <d v="1967-12-31T00:00:00"/>
    <n v="52"/>
    <s v="N"/>
    <n v="30"/>
    <n v="2.5"/>
    <n v="39"/>
    <x v="0"/>
    <n v="1"/>
    <n v="31"/>
    <n v="0"/>
    <n v="3334"/>
    <n v="730.97950000000003"/>
    <n v="0"/>
    <n v="0"/>
    <n v="0"/>
    <n v="0"/>
    <n v="0"/>
    <n v="0"/>
    <n v="0"/>
    <n v="0"/>
    <n v="0"/>
    <n v="0"/>
    <n v="0"/>
    <n v="0"/>
    <n v="26.5"/>
    <n v="0"/>
    <n v="0"/>
    <n v="0"/>
    <n v="0"/>
    <n v="5.9346750000000004"/>
    <n v="0"/>
    <n v="0"/>
  </r>
  <r>
    <d v="2020-07-01T00:00:00"/>
    <x v="3"/>
    <s v="P"/>
    <s v="Active"/>
    <n v="81"/>
    <x v="80"/>
    <s v="N"/>
    <x v="6"/>
    <n v="1014"/>
    <x v="1"/>
    <s v="Niederl. 1"/>
    <n v="1"/>
    <s v="Department"/>
    <s v="Supervisor"/>
    <s v="Manager"/>
    <s v="ang."/>
    <s v="W"/>
    <d v="2001-01-01T00:00:00"/>
    <m/>
    <s v=""/>
    <n v="19"/>
    <d v="1973-11-01T00:00:00"/>
    <n v="46"/>
    <s v="N"/>
    <n v="30"/>
    <n v="2.5"/>
    <n v="39"/>
    <x v="0"/>
    <n v="1"/>
    <n v="31"/>
    <n v="0"/>
    <n v="3335"/>
    <n v="731.19875000000002"/>
    <n v="0"/>
    <n v="0"/>
    <n v="0"/>
    <n v="0"/>
    <n v="0"/>
    <n v="0"/>
    <n v="0"/>
    <n v="0"/>
    <n v="0"/>
    <n v="0"/>
    <n v="0"/>
    <n v="0"/>
    <n v="26.5"/>
    <n v="0"/>
    <n v="0"/>
    <n v="0"/>
    <n v="0"/>
    <n v="5.9346750000000004"/>
    <n v="0"/>
    <n v="0"/>
  </r>
  <r>
    <d v="2020-07-01T00:00:00"/>
    <x v="3"/>
    <s v="P"/>
    <s v="Active"/>
    <n v="82"/>
    <x v="81"/>
    <s v="N"/>
    <x v="33"/>
    <n v="1000"/>
    <x v="1"/>
    <s v="Niederl. 1"/>
    <n v="1"/>
    <s v="Department"/>
    <s v="Supervisor"/>
    <s v="Non-Mgm."/>
    <s v="ang."/>
    <s v="M"/>
    <d v="2001-01-01T00:00:00"/>
    <m/>
    <s v=""/>
    <n v="19"/>
    <d v="1971-01-18T00:00:00"/>
    <n v="48"/>
    <s v="N"/>
    <n v="30"/>
    <n v="2.5"/>
    <n v="39"/>
    <x v="0"/>
    <n v="1"/>
    <n v="31"/>
    <n v="0"/>
    <n v="3336"/>
    <n v="731.41800000000012"/>
    <n v="0"/>
    <n v="0"/>
    <n v="0"/>
    <n v="0"/>
    <n v="0"/>
    <n v="0"/>
    <n v="0"/>
    <n v="0"/>
    <n v="0"/>
    <n v="0"/>
    <n v="0"/>
    <n v="0"/>
    <n v="26.5"/>
    <n v="0"/>
    <n v="0"/>
    <n v="0"/>
    <n v="0"/>
    <n v="5.9346750000000004"/>
    <n v="0"/>
    <n v="0"/>
  </r>
  <r>
    <d v="2020-07-01T00:00:00"/>
    <x v="3"/>
    <s v="P"/>
    <s v="Active"/>
    <n v="83"/>
    <x v="82"/>
    <s v="N"/>
    <x v="34"/>
    <n v="1095"/>
    <x v="0"/>
    <s v="Niederl. 3"/>
    <n v="1"/>
    <s v="Department"/>
    <s v="Supervisor"/>
    <s v="Non-Mgm."/>
    <s v="ang."/>
    <s v="W"/>
    <d v="2001-01-15T00:00:00"/>
    <m/>
    <s v=""/>
    <n v="19"/>
    <d v="1973-01-08T00:00:00"/>
    <n v="47"/>
    <s v="N"/>
    <n v="30"/>
    <n v="2.5"/>
    <n v="39"/>
    <x v="0"/>
    <n v="1"/>
    <n v="31"/>
    <n v="0"/>
    <n v="3337"/>
    <n v="731.63724999999999"/>
    <n v="0"/>
    <n v="0"/>
    <n v="0"/>
    <n v="0"/>
    <n v="0"/>
    <n v="0"/>
    <n v="0"/>
    <n v="0"/>
    <n v="0"/>
    <n v="0"/>
    <n v="0"/>
    <n v="0"/>
    <n v="26.5"/>
    <n v="0"/>
    <n v="0"/>
    <n v="0"/>
    <n v="0"/>
    <n v="5.9346750000000004"/>
    <n v="0"/>
    <n v="0"/>
  </r>
  <r>
    <d v="2020-07-01T00:00:00"/>
    <x v="3"/>
    <s v="P"/>
    <s v="Active"/>
    <n v="84"/>
    <x v="83"/>
    <s v="N"/>
    <x v="35"/>
    <n v="1078"/>
    <x v="0"/>
    <s v="Niederl. 3"/>
    <n v="1"/>
    <s v="Department"/>
    <s v="Supervisor"/>
    <s v="Non-Mgm."/>
    <s v="ang."/>
    <s v="W"/>
    <d v="1996-07-01T00:00:00"/>
    <m/>
    <s v=""/>
    <n v="23"/>
    <d v="1965-08-27T00:00:00"/>
    <n v="54"/>
    <s v="N"/>
    <n v="30"/>
    <n v="2.5"/>
    <n v="39"/>
    <x v="0"/>
    <n v="1"/>
    <n v="31"/>
    <n v="0"/>
    <n v="3338"/>
    <n v="731.8565000000001"/>
    <n v="0"/>
    <n v="0"/>
    <n v="0"/>
    <n v="0"/>
    <n v="0"/>
    <n v="0"/>
    <n v="0"/>
    <n v="0"/>
    <n v="0"/>
    <n v="0"/>
    <n v="0"/>
    <n v="0"/>
    <n v="26.5"/>
    <n v="0"/>
    <n v="0"/>
    <n v="0"/>
    <n v="0"/>
    <n v="5.9346750000000004"/>
    <n v="0"/>
    <n v="0"/>
  </r>
  <r>
    <d v="2020-07-01T00:00:00"/>
    <x v="3"/>
    <s v="P"/>
    <s v="Active"/>
    <n v="85"/>
    <x v="84"/>
    <s v="N"/>
    <x v="36"/>
    <n v="1054"/>
    <x v="8"/>
    <s v="Niederl. 2"/>
    <n v="1"/>
    <s v="Department"/>
    <s v="Supervisor"/>
    <s v="Non-Mgm."/>
    <s v="ang."/>
    <s v="M"/>
    <d v="2001-03-01T00:00:00"/>
    <m/>
    <s v=""/>
    <n v="18"/>
    <d v="1960-02-02T00:00:00"/>
    <n v="59"/>
    <s v="N"/>
    <n v="30"/>
    <n v="2.5"/>
    <n v="39"/>
    <x v="0"/>
    <n v="1"/>
    <n v="31"/>
    <n v="0"/>
    <n v="3339"/>
    <n v="732.07574999999997"/>
    <n v="0"/>
    <n v="0"/>
    <n v="0"/>
    <n v="0"/>
    <n v="0"/>
    <n v="0"/>
    <n v="0"/>
    <n v="0"/>
    <n v="0"/>
    <n v="0"/>
    <n v="0"/>
    <n v="0"/>
    <n v="26.5"/>
    <n v="0"/>
    <n v="0"/>
    <n v="0"/>
    <n v="0"/>
    <n v="5.9346750000000004"/>
    <n v="0"/>
    <n v="0"/>
  </r>
  <r>
    <d v="2020-07-01T00:00:00"/>
    <x v="3"/>
    <s v="P"/>
    <s v="Active"/>
    <n v="86"/>
    <x v="85"/>
    <s v="N"/>
    <x v="2"/>
    <n v="1010"/>
    <x v="1"/>
    <s v="Niederl. 1"/>
    <n v="1"/>
    <s v="Department"/>
    <s v="Supervisor"/>
    <s v="Non-Mgm."/>
    <s v="ang."/>
    <s v="M"/>
    <d v="2001-03-01T00:00:00"/>
    <m/>
    <s v=""/>
    <n v="18"/>
    <d v="1976-04-01T00:00:00"/>
    <n v="43"/>
    <s v="N"/>
    <n v="30"/>
    <n v="2.5"/>
    <n v="39"/>
    <x v="0"/>
    <n v="1"/>
    <n v="31"/>
    <n v="0"/>
    <n v="3340"/>
    <n v="732.29500000000007"/>
    <n v="0"/>
    <n v="0"/>
    <n v="0"/>
    <n v="0"/>
    <n v="0"/>
    <n v="0"/>
    <n v="0"/>
    <n v="0"/>
    <n v="0"/>
    <n v="0"/>
    <n v="0"/>
    <n v="0"/>
    <n v="26.5"/>
    <n v="0"/>
    <n v="0"/>
    <n v="0"/>
    <n v="0"/>
    <n v="5.9346750000000004"/>
    <n v="0"/>
    <n v="0"/>
  </r>
  <r>
    <d v="2020-07-01T00:00:00"/>
    <x v="3"/>
    <s v="P"/>
    <s v="Active"/>
    <n v="87"/>
    <x v="86"/>
    <s v="N"/>
    <x v="36"/>
    <n v="1054"/>
    <x v="8"/>
    <s v="Niederl. 2"/>
    <n v="1"/>
    <s v="Department"/>
    <s v="Supervisor"/>
    <s v="Non-Mgm."/>
    <s v="ang."/>
    <s v="M"/>
    <d v="2001-03-21T00:00:00"/>
    <m/>
    <s v=""/>
    <n v="18"/>
    <d v="1961-02-09T00:00:00"/>
    <n v="58"/>
    <s v="N"/>
    <n v="29"/>
    <n v="2.4166666666666665"/>
    <n v="24"/>
    <x v="0"/>
    <n v="0.61538461538461542"/>
    <n v="31"/>
    <n v="0"/>
    <n v="3341"/>
    <n v="732.51425000000006"/>
    <n v="0"/>
    <n v="0"/>
    <n v="0"/>
    <n v="0"/>
    <n v="0"/>
    <n v="0"/>
    <n v="0"/>
    <n v="0"/>
    <n v="0"/>
    <n v="0"/>
    <n v="0"/>
    <n v="0"/>
    <n v="26.5"/>
    <n v="0"/>
    <n v="0"/>
    <n v="0"/>
    <n v="0"/>
    <n v="5.9346750000000004"/>
    <n v="0"/>
    <n v="0"/>
  </r>
  <r>
    <d v="2020-07-01T00:00:00"/>
    <x v="3"/>
    <s v="P"/>
    <s v="Active"/>
    <n v="88"/>
    <x v="87"/>
    <s v="N"/>
    <x v="36"/>
    <n v="1054"/>
    <x v="8"/>
    <s v="Niederl. 2"/>
    <n v="1"/>
    <s v="Department"/>
    <s v="Supervisor"/>
    <s v="Non-Mgm."/>
    <s v="ang."/>
    <s v="M"/>
    <d v="2001-04-01T00:00:00"/>
    <m/>
    <s v=""/>
    <n v="18"/>
    <d v="1957-05-29T00:00:00"/>
    <n v="62"/>
    <s v="J"/>
    <n v="30"/>
    <n v="2.5"/>
    <n v="39"/>
    <x v="0"/>
    <n v="1"/>
    <n v="31"/>
    <n v="0"/>
    <n v="3342"/>
    <n v="732.73350000000005"/>
    <n v="0"/>
    <n v="0"/>
    <n v="0"/>
    <n v="0"/>
    <n v="0"/>
    <n v="0"/>
    <n v="0"/>
    <n v="0"/>
    <n v="0"/>
    <n v="0"/>
    <n v="192.80769230769232"/>
    <n v="153.17500000000001"/>
    <n v="26.5"/>
    <n v="0"/>
    <n v="0"/>
    <n v="0"/>
    <n v="0"/>
    <n v="83.417498942307702"/>
    <n v="0"/>
    <n v="0"/>
  </r>
  <r>
    <d v="2020-07-01T00:00:00"/>
    <x v="3"/>
    <s v="P"/>
    <s v="Active"/>
    <n v="89"/>
    <x v="88"/>
    <s v="N"/>
    <x v="22"/>
    <n v="1035"/>
    <x v="5"/>
    <s v="Niederl. 5"/>
    <n v="1"/>
    <s v="Department"/>
    <s v="Supervisor"/>
    <s v="Non-Mgm."/>
    <s v="ang."/>
    <s v="M"/>
    <d v="2001-04-02T00:00:00"/>
    <m/>
    <s v=""/>
    <n v="18"/>
    <d v="1962-10-20T00:00:00"/>
    <n v="57"/>
    <s v="J"/>
    <n v="35"/>
    <n v="2.9166666666666665"/>
    <n v="39"/>
    <x v="0"/>
    <n v="1"/>
    <n v="31"/>
    <n v="0"/>
    <n v="3343"/>
    <n v="732.95275000000004"/>
    <n v="0"/>
    <n v="0"/>
    <n v="0"/>
    <n v="0"/>
    <n v="0"/>
    <n v="0"/>
    <n v="0"/>
    <n v="0"/>
    <n v="0"/>
    <n v="0"/>
    <n v="225.00961538461539"/>
    <n v="153.22083333333333"/>
    <n v="26.5"/>
    <n v="0"/>
    <n v="0"/>
    <n v="0"/>
    <n v="0"/>
    <n v="90.639383990384616"/>
    <n v="0"/>
    <n v="0"/>
  </r>
  <r>
    <d v="2020-07-01T00:00:00"/>
    <x v="3"/>
    <s v="P"/>
    <s v="Active"/>
    <n v="90"/>
    <x v="89"/>
    <s v="N"/>
    <x v="36"/>
    <n v="1054"/>
    <x v="8"/>
    <s v="Niederl. 2"/>
    <n v="1"/>
    <s v="Department"/>
    <s v="Supervisor"/>
    <s v="Non-Mgm."/>
    <s v="ang."/>
    <s v="M"/>
    <d v="2001-05-07T00:00:00"/>
    <m/>
    <s v=""/>
    <n v="18"/>
    <d v="1968-11-29T00:00:00"/>
    <n v="51"/>
    <s v="N"/>
    <n v="30"/>
    <n v="2.5"/>
    <n v="39"/>
    <x v="0"/>
    <n v="1"/>
    <n v="31"/>
    <n v="0"/>
    <n v="3344"/>
    <n v="733.17200000000003"/>
    <n v="0"/>
    <n v="0"/>
    <n v="0"/>
    <n v="0"/>
    <n v="0"/>
    <n v="0"/>
    <n v="0"/>
    <n v="0"/>
    <n v="0"/>
    <n v="0"/>
    <n v="0"/>
    <n v="0"/>
    <n v="26.5"/>
    <n v="0"/>
    <n v="0"/>
    <n v="0"/>
    <n v="0"/>
    <n v="5.9346750000000004"/>
    <n v="0"/>
    <n v="0"/>
  </r>
  <r>
    <d v="2020-07-01T00:00:00"/>
    <x v="3"/>
    <s v="P"/>
    <s v="Active"/>
    <n v="91"/>
    <x v="90"/>
    <s v="N"/>
    <x v="22"/>
    <n v="1060"/>
    <x v="2"/>
    <s v="Niederl. 7"/>
    <n v="1"/>
    <s v="Department"/>
    <s v="Supervisor"/>
    <s v="Non-Mgm."/>
    <s v="ang."/>
    <s v="M"/>
    <d v="2001-07-01T00:00:00"/>
    <m/>
    <s v=""/>
    <n v="18"/>
    <d v="1980-04-28T00:00:00"/>
    <n v="39"/>
    <s v="J"/>
    <n v="30"/>
    <n v="2.5"/>
    <n v="39"/>
    <x v="0"/>
    <n v="1"/>
    <n v="31"/>
    <n v="0"/>
    <n v="3345"/>
    <n v="733.39125000000001"/>
    <n v="0"/>
    <n v="0"/>
    <n v="0"/>
    <n v="0"/>
    <n v="0"/>
    <n v="0"/>
    <n v="0"/>
    <n v="0"/>
    <n v="0"/>
    <n v="0"/>
    <n v="192.98076923076923"/>
    <n v="153.3125"/>
    <n v="26.5"/>
    <n v="0"/>
    <n v="0"/>
    <n v="0"/>
    <n v="0"/>
    <n v="83.487052644230772"/>
    <n v="0"/>
    <n v="0"/>
  </r>
  <r>
    <d v="2020-07-01T00:00:00"/>
    <x v="3"/>
    <s v="P"/>
    <s v="Active"/>
    <n v="92"/>
    <x v="91"/>
    <s v="N"/>
    <x v="22"/>
    <n v="1047"/>
    <x v="9"/>
    <s v="Niederl. 4"/>
    <n v="1"/>
    <s v="Department"/>
    <s v="Supervisor"/>
    <s v="Non-Mgm."/>
    <s v="ang."/>
    <s v="M"/>
    <d v="2001-07-01T00:00:00"/>
    <m/>
    <s v=""/>
    <n v="18"/>
    <d v="1973-09-27T00:00:00"/>
    <n v="46"/>
    <s v="J"/>
    <n v="30"/>
    <n v="2.5"/>
    <n v="39"/>
    <x v="0"/>
    <n v="1"/>
    <n v="31"/>
    <n v="0"/>
    <n v="3346"/>
    <n v="733.6105"/>
    <n v="0"/>
    <n v="0"/>
    <n v="0"/>
    <n v="0"/>
    <n v="0"/>
    <n v="0"/>
    <n v="0"/>
    <n v="0"/>
    <n v="0"/>
    <n v="0"/>
    <n v="193.03846153846152"/>
    <n v="153.35833333333335"/>
    <n v="26.5"/>
    <n v="0"/>
    <n v="0"/>
    <n v="0"/>
    <n v="0"/>
    <n v="83.510237211538467"/>
    <n v="0"/>
    <n v="0"/>
  </r>
  <r>
    <d v="2020-07-01T00:00:00"/>
    <x v="3"/>
    <s v="P"/>
    <s v="Active"/>
    <n v="93"/>
    <x v="92"/>
    <s v="Y"/>
    <x v="20"/>
    <n v="1058"/>
    <x v="2"/>
    <s v="Niederl. 7"/>
    <n v="0.5"/>
    <s v="Department"/>
    <s v="Supervisor"/>
    <s v="Non-Mgm."/>
    <s v="ang."/>
    <s v="M"/>
    <d v="2001-07-01T00:00:00"/>
    <m/>
    <s v=""/>
    <n v="18"/>
    <d v="1961-03-28T00:00:00"/>
    <n v="58"/>
    <s v="J"/>
    <n v="30"/>
    <n v="2.5"/>
    <n v="39"/>
    <x v="0"/>
    <n v="0.5"/>
    <n v="31"/>
    <n v="0"/>
    <n v="3347"/>
    <n v="733.8297500000001"/>
    <n v="0"/>
    <n v="0"/>
    <n v="0"/>
    <n v="0"/>
    <n v="0"/>
    <n v="0"/>
    <n v="0"/>
    <n v="0"/>
    <n v="0"/>
    <n v="0"/>
    <n v="193.09615384615384"/>
    <n v="153.4041666666667"/>
    <n v="13.25"/>
    <n v="0"/>
    <n v="0"/>
    <n v="0"/>
    <n v="0"/>
    <n v="80.566084278846162"/>
    <n v="0"/>
    <n v="0"/>
  </r>
  <r>
    <d v="2020-07-01T00:00:00"/>
    <x v="3"/>
    <s v="P"/>
    <s v="Active"/>
    <n v="93"/>
    <x v="92"/>
    <s v="Y"/>
    <x v="20"/>
    <n v="1051"/>
    <x v="3"/>
    <s v="Niederl. 8"/>
    <n v="0.5"/>
    <s v="Department"/>
    <s v="Supervisor"/>
    <s v="Non-Mgm."/>
    <s v="ang."/>
    <s v="M"/>
    <d v="2001-07-01T00:00:00"/>
    <m/>
    <s v=""/>
    <n v="18"/>
    <d v="1961-03-28T00:00:00"/>
    <n v="58"/>
    <s v="J"/>
    <n v="30"/>
    <n v="2.5"/>
    <n v="39"/>
    <x v="0"/>
    <n v="0.5"/>
    <n v="31"/>
    <n v="0"/>
    <n v="3348"/>
    <n v="734.04899999999998"/>
    <n v="0"/>
    <n v="0"/>
    <n v="0"/>
    <n v="0"/>
    <n v="0"/>
    <n v="0"/>
    <n v="0"/>
    <n v="0"/>
    <n v="0"/>
    <n v="0"/>
    <n v="193.15384615384613"/>
    <n v="153.45000000000002"/>
    <n v="13.25"/>
    <n v="0"/>
    <n v="0"/>
    <n v="0"/>
    <n v="0"/>
    <n v="80.589268846153843"/>
    <n v="0"/>
    <n v="0"/>
  </r>
  <r>
    <d v="2020-07-01T00:00:00"/>
    <x v="3"/>
    <s v="P"/>
    <s v="Active"/>
    <n v="94"/>
    <x v="93"/>
    <s v="N"/>
    <x v="10"/>
    <n v="1075"/>
    <x v="0"/>
    <s v="Niederl. 3"/>
    <n v="1"/>
    <s v="Department"/>
    <s v="Supervisor"/>
    <s v="Non-Mgm."/>
    <s v="ang."/>
    <s v="M"/>
    <d v="2001-09-01T00:00:00"/>
    <m/>
    <s v=""/>
    <n v="18"/>
    <d v="1962-10-01T00:00:00"/>
    <n v="57"/>
    <s v="N"/>
    <n v="30"/>
    <n v="2.5"/>
    <n v="39"/>
    <x v="0"/>
    <n v="1"/>
    <n v="31"/>
    <n v="0"/>
    <n v="3349"/>
    <n v="734.26825000000008"/>
    <n v="0"/>
    <n v="0"/>
    <n v="0"/>
    <n v="0"/>
    <n v="0"/>
    <n v="0"/>
    <n v="0"/>
    <n v="0"/>
    <n v="0"/>
    <n v="0"/>
    <n v="0"/>
    <n v="0"/>
    <n v="26.5"/>
    <n v="0"/>
    <n v="0"/>
    <n v="0"/>
    <n v="0"/>
    <n v="5.9346750000000004"/>
    <n v="0"/>
    <n v="0"/>
  </r>
  <r>
    <d v="2020-07-01T00:00:00"/>
    <x v="3"/>
    <s v="P"/>
    <s v="Active"/>
    <n v="95"/>
    <x v="94"/>
    <s v="N"/>
    <x v="25"/>
    <n v="1002"/>
    <x v="1"/>
    <s v="Niederl. 1"/>
    <n v="1"/>
    <s v="Department"/>
    <s v="Supervisor"/>
    <s v="Manager"/>
    <s v="ang."/>
    <s v="M"/>
    <d v="2000-02-14T00:00:00"/>
    <m/>
    <s v=""/>
    <n v="19"/>
    <d v="1977-02-08T00:00:00"/>
    <n v="42"/>
    <s v="N"/>
    <n v="30"/>
    <n v="2.5"/>
    <n v="39"/>
    <x v="0"/>
    <n v="1"/>
    <n v="31"/>
    <n v="0"/>
    <n v="3350"/>
    <n v="734.48750000000007"/>
    <n v="0"/>
    <n v="0"/>
    <n v="0"/>
    <n v="0"/>
    <n v="0"/>
    <n v="0"/>
    <n v="0"/>
    <n v="0"/>
    <n v="0"/>
    <n v="0"/>
    <n v="0"/>
    <n v="0"/>
    <n v="26.5"/>
    <n v="0"/>
    <n v="0"/>
    <n v="0"/>
    <n v="0"/>
    <n v="5.9346750000000004"/>
    <n v="0"/>
    <n v="28.601666666666667"/>
  </r>
  <r>
    <d v="2020-07-01T00:00:00"/>
    <x v="3"/>
    <s v="P"/>
    <s v="Active"/>
    <n v="96"/>
    <x v="95"/>
    <s v="N"/>
    <x v="22"/>
    <n v="1060"/>
    <x v="2"/>
    <s v="Niederl. 7"/>
    <n v="1"/>
    <s v="Department"/>
    <s v="Supervisor"/>
    <s v="Non-Mgm."/>
    <s v="ang."/>
    <s v="M"/>
    <d v="2001-09-16T00:00:00"/>
    <m/>
    <s v=""/>
    <n v="18"/>
    <d v="1965-12-17T00:00:00"/>
    <n v="54"/>
    <s v="J"/>
    <n v="30"/>
    <n v="2.5"/>
    <n v="39"/>
    <x v="0"/>
    <n v="1"/>
    <n v="31"/>
    <n v="0"/>
    <n v="3351"/>
    <n v="734.70675000000006"/>
    <n v="0"/>
    <n v="0"/>
    <n v="0"/>
    <n v="0"/>
    <n v="0"/>
    <n v="0"/>
    <n v="0"/>
    <n v="0"/>
    <n v="0"/>
    <n v="0"/>
    <n v="193.32692307692307"/>
    <n v="153.58750000000001"/>
    <n v="26.5"/>
    <n v="0"/>
    <n v="0"/>
    <n v="0"/>
    <n v="0"/>
    <n v="83.626160048076926"/>
    <n v="0"/>
    <n v="0"/>
  </r>
  <r>
    <d v="2020-07-01T00:00:00"/>
    <x v="3"/>
    <s v="P"/>
    <s v="Active"/>
    <n v="97"/>
    <x v="96"/>
    <s v="N"/>
    <x v="11"/>
    <n v="1082"/>
    <x v="0"/>
    <s v="Niederl. 3"/>
    <n v="1"/>
    <s v="Department"/>
    <s v="Supervisor"/>
    <s v="Non-Mgm."/>
    <s v="ang."/>
    <s v="M"/>
    <d v="2002-01-01T00:00:00"/>
    <m/>
    <s v=""/>
    <n v="18"/>
    <d v="1957-09-04T00:00:00"/>
    <n v="62"/>
    <s v="N"/>
    <n v="24"/>
    <n v="2"/>
    <n v="32"/>
    <x v="0"/>
    <n v="0.82051282051282048"/>
    <n v="31"/>
    <n v="0"/>
    <n v="3352"/>
    <n v="734.92600000000004"/>
    <n v="0"/>
    <n v="0"/>
    <n v="0"/>
    <n v="0"/>
    <n v="0"/>
    <n v="0"/>
    <n v="0"/>
    <n v="0"/>
    <n v="0"/>
    <n v="0"/>
    <n v="0"/>
    <n v="0"/>
    <n v="26.5"/>
    <n v="0"/>
    <n v="0"/>
    <n v="0"/>
    <n v="0"/>
    <n v="5.9346750000000004"/>
    <n v="0"/>
    <n v="0"/>
  </r>
  <r>
    <d v="2020-07-01T00:00:00"/>
    <x v="3"/>
    <s v="P"/>
    <s v="Active"/>
    <n v="98"/>
    <x v="97"/>
    <s v="N"/>
    <x v="22"/>
    <n v="1035"/>
    <x v="5"/>
    <s v="Niederl. 5"/>
    <n v="1"/>
    <s v="Department"/>
    <s v="Supervisor"/>
    <s v="Non-Mgm."/>
    <s v="ang."/>
    <s v="M"/>
    <d v="2002-04-01T00:00:00"/>
    <m/>
    <s v=""/>
    <n v="17"/>
    <d v="1957-08-06T00:00:00"/>
    <n v="62"/>
    <s v="J"/>
    <n v="30"/>
    <n v="2.5"/>
    <n v="39"/>
    <x v="0"/>
    <n v="1"/>
    <n v="31"/>
    <n v="0"/>
    <n v="3353"/>
    <n v="735.14525000000003"/>
    <n v="0"/>
    <n v="0"/>
    <n v="0"/>
    <n v="0"/>
    <n v="0"/>
    <n v="0"/>
    <n v="0"/>
    <n v="0"/>
    <n v="0"/>
    <n v="0"/>
    <n v="193.44230769230771"/>
    <n v="153.6791666666667"/>
    <n v="26.5"/>
    <n v="0"/>
    <n v="0"/>
    <n v="0"/>
    <n v="0"/>
    <n v="83.67252918269233"/>
    <n v="0"/>
    <n v="0"/>
  </r>
  <r>
    <d v="2020-07-01T00:00:00"/>
    <x v="3"/>
    <s v="P"/>
    <s v="Active"/>
    <n v="99"/>
    <x v="98"/>
    <s v="N"/>
    <x v="21"/>
    <n v="1086"/>
    <x v="0"/>
    <s v="Niederl. 3"/>
    <n v="1"/>
    <s v="Department"/>
    <s v="Supervisor"/>
    <s v="Non-Mgm."/>
    <s v="ang."/>
    <s v="M"/>
    <d v="2002-05-01T00:00:00"/>
    <m/>
    <s v=""/>
    <n v="17"/>
    <d v="1959-05-21T00:00:00"/>
    <n v="60"/>
    <s v="N"/>
    <n v="30"/>
    <n v="2.5"/>
    <n v="39"/>
    <x v="0"/>
    <n v="1"/>
    <n v="31"/>
    <n v="0"/>
    <n v="3354"/>
    <n v="735.36450000000002"/>
    <n v="0"/>
    <n v="0"/>
    <n v="0"/>
    <n v="0"/>
    <n v="0"/>
    <n v="0"/>
    <n v="0"/>
    <n v="0"/>
    <n v="0"/>
    <n v="0"/>
    <n v="0"/>
    <n v="0"/>
    <n v="26.5"/>
    <n v="0"/>
    <n v="0"/>
    <n v="0"/>
    <n v="0"/>
    <n v="5.9346750000000004"/>
    <n v="0"/>
    <n v="0"/>
  </r>
  <r>
    <d v="2020-07-01T00:00:00"/>
    <x v="3"/>
    <s v="P"/>
    <s v="Active"/>
    <n v="100"/>
    <x v="99"/>
    <s v="N"/>
    <x v="22"/>
    <n v="1035"/>
    <x v="5"/>
    <s v="Niederl. 5"/>
    <n v="1"/>
    <s v="Department"/>
    <s v="Supervisor"/>
    <s v="Non-Mgm."/>
    <s v="ang."/>
    <s v="M"/>
    <d v="2002-05-01T00:00:00"/>
    <m/>
    <s v=""/>
    <n v="17"/>
    <d v="1959-12-10T00:00:00"/>
    <n v="60"/>
    <s v="J"/>
    <n v="30"/>
    <n v="2.5"/>
    <n v="39"/>
    <x v="0"/>
    <n v="1"/>
    <n v="31"/>
    <n v="0"/>
    <n v="3355"/>
    <n v="735.58375000000001"/>
    <n v="0"/>
    <n v="0"/>
    <n v="0"/>
    <n v="0"/>
    <n v="0"/>
    <n v="0"/>
    <n v="0"/>
    <n v="0"/>
    <n v="0"/>
    <n v="0"/>
    <n v="193.55769230769232"/>
    <n v="153.77083333333334"/>
    <n v="26.5"/>
    <n v="0"/>
    <n v="0"/>
    <n v="0"/>
    <n v="0"/>
    <n v="83.718898317307691"/>
    <n v="0"/>
    <n v="0"/>
  </r>
  <r>
    <d v="2020-07-01T00:00:00"/>
    <x v="3"/>
    <s v="P"/>
    <s v="Active"/>
    <n v="101"/>
    <x v="100"/>
    <s v="N"/>
    <x v="11"/>
    <n v="1082"/>
    <x v="0"/>
    <s v="Niederl. 3"/>
    <n v="1"/>
    <s v="Department"/>
    <s v="Supervisor"/>
    <s v="Non-Mgm."/>
    <s v="ang."/>
    <s v="M"/>
    <d v="2002-07-01T00:00:00"/>
    <m/>
    <s v=""/>
    <n v="17"/>
    <d v="1968-09-16T00:00:00"/>
    <n v="51"/>
    <s v="N"/>
    <n v="30"/>
    <n v="2.5"/>
    <n v="39"/>
    <x v="0"/>
    <n v="1"/>
    <n v="31"/>
    <n v="0"/>
    <n v="3356"/>
    <n v="735.80300000000011"/>
    <n v="0"/>
    <n v="0"/>
    <n v="0"/>
    <n v="0"/>
    <n v="0"/>
    <n v="0"/>
    <n v="0"/>
    <n v="0"/>
    <n v="0"/>
    <n v="0"/>
    <n v="0"/>
    <n v="0"/>
    <n v="26.5"/>
    <n v="0"/>
    <n v="0"/>
    <n v="0"/>
    <n v="0"/>
    <n v="5.9346750000000004"/>
    <n v="0"/>
    <n v="0"/>
  </r>
  <r>
    <d v="2020-07-01T00:00:00"/>
    <x v="3"/>
    <s v="P"/>
    <s v="Active"/>
    <n v="102"/>
    <x v="101"/>
    <s v="N"/>
    <x v="16"/>
    <n v="1066"/>
    <x v="10"/>
    <s v="Niederl. 11"/>
    <n v="1"/>
    <s v="Department"/>
    <s v="Supervisor"/>
    <s v="Manager"/>
    <s v="ang."/>
    <s v="M"/>
    <d v="1994-08-22T00:00:00"/>
    <m/>
    <s v=""/>
    <n v="25"/>
    <d v="1975-02-27T00:00:00"/>
    <n v="44"/>
    <s v="N"/>
    <n v="30"/>
    <n v="2.5"/>
    <n v="39"/>
    <x v="0"/>
    <n v="1"/>
    <n v="31"/>
    <n v="0"/>
    <n v="3357"/>
    <n v="736.02224999999999"/>
    <n v="0"/>
    <n v="0"/>
    <n v="30"/>
    <n v="0"/>
    <n v="0"/>
    <n v="0"/>
    <n v="0"/>
    <n v="0"/>
    <n v="0"/>
    <n v="0"/>
    <n v="0"/>
    <n v="0"/>
    <n v="26.5"/>
    <n v="0"/>
    <n v="0"/>
    <n v="0"/>
    <n v="0"/>
    <n v="12.653175000000001"/>
    <n v="81.510000000000005"/>
    <n v="0"/>
  </r>
  <r>
    <d v="2020-07-01T00:00:00"/>
    <x v="3"/>
    <s v="P"/>
    <s v="Active"/>
    <n v="103"/>
    <x v="102"/>
    <s v="N"/>
    <x v="22"/>
    <n v="1060"/>
    <x v="2"/>
    <s v="Niederl. 7"/>
    <n v="1"/>
    <s v="Department"/>
    <s v="Supervisor"/>
    <s v="Non-Mgm."/>
    <s v="ang."/>
    <s v="M"/>
    <d v="2002-10-01T00:00:00"/>
    <m/>
    <s v=""/>
    <n v="17"/>
    <d v="1964-02-10T00:00:00"/>
    <n v="55"/>
    <s v="J"/>
    <n v="30"/>
    <n v="2.5"/>
    <n v="39"/>
    <x v="0"/>
    <n v="1"/>
    <n v="31"/>
    <n v="0"/>
    <n v="3358"/>
    <n v="736.24150000000009"/>
    <n v="0"/>
    <n v="0"/>
    <n v="0"/>
    <n v="0"/>
    <n v="0"/>
    <n v="0"/>
    <n v="0"/>
    <n v="0"/>
    <n v="0"/>
    <n v="0"/>
    <n v="193.73076923076925"/>
    <n v="153.90833333333333"/>
    <n v="26.5"/>
    <n v="0"/>
    <n v="0"/>
    <n v="0"/>
    <n v="0"/>
    <n v="83.788452019230775"/>
    <n v="0"/>
    <n v="0"/>
  </r>
  <r>
    <d v="2020-07-01T00:00:00"/>
    <x v="3"/>
    <s v="P"/>
    <s v="Active"/>
    <n v="104"/>
    <x v="103"/>
    <s v="N"/>
    <x v="5"/>
    <n v="1093"/>
    <x v="1"/>
    <s v="Niederl. 1"/>
    <n v="1"/>
    <s v="Department"/>
    <s v="Supervisor"/>
    <s v="Non-Mgm."/>
    <s v="ang."/>
    <s v="M"/>
    <d v="2002-11-01T00:00:00"/>
    <m/>
    <s v=""/>
    <n v="17"/>
    <d v="1974-01-03T00:00:00"/>
    <n v="46"/>
    <s v="N"/>
    <n v="30"/>
    <n v="2.5"/>
    <n v="39"/>
    <x v="0"/>
    <n v="1"/>
    <n v="31"/>
    <n v="0"/>
    <n v="3359"/>
    <n v="736.46075000000008"/>
    <n v="0"/>
    <n v="0"/>
    <n v="0"/>
    <n v="0"/>
    <n v="0"/>
    <n v="0"/>
    <n v="0"/>
    <n v="0"/>
    <n v="0"/>
    <n v="0"/>
    <n v="0"/>
    <n v="0"/>
    <n v="26.5"/>
    <n v="0"/>
    <n v="0"/>
    <n v="0"/>
    <n v="0"/>
    <n v="5.9346750000000004"/>
    <n v="0"/>
    <n v="0"/>
  </r>
  <r>
    <d v="2020-07-01T00:00:00"/>
    <x v="3"/>
    <s v="P"/>
    <s v="Active"/>
    <n v="105"/>
    <x v="104"/>
    <s v="N"/>
    <x v="19"/>
    <n v="1083"/>
    <x v="0"/>
    <s v="Niederl. 3"/>
    <n v="1"/>
    <s v="Department"/>
    <s v="Supervisor"/>
    <s v="Non-Mgm."/>
    <s v="ang."/>
    <s v="M"/>
    <d v="2002-11-18T00:00:00"/>
    <m/>
    <s v=""/>
    <n v="17"/>
    <d v="1976-01-24T00:00:00"/>
    <n v="43"/>
    <s v="N"/>
    <n v="30"/>
    <n v="2.5"/>
    <n v="39"/>
    <x v="0"/>
    <n v="1"/>
    <n v="31"/>
    <n v="0"/>
    <n v="3360"/>
    <n v="736.68000000000006"/>
    <n v="0"/>
    <n v="0"/>
    <n v="0"/>
    <n v="0"/>
    <n v="0"/>
    <n v="0"/>
    <n v="0"/>
    <n v="0"/>
    <n v="0"/>
    <n v="0"/>
    <n v="0"/>
    <n v="0"/>
    <n v="26.5"/>
    <n v="0"/>
    <n v="0"/>
    <n v="0"/>
    <n v="0"/>
    <n v="5.9346750000000004"/>
    <n v="0"/>
    <n v="0"/>
  </r>
  <r>
    <d v="2020-07-01T00:00:00"/>
    <x v="3"/>
    <s v="P"/>
    <s v="Active"/>
    <n v="106"/>
    <x v="105"/>
    <s v="N"/>
    <x v="37"/>
    <n v="1005"/>
    <x v="1"/>
    <s v="Niederl. 1"/>
    <n v="1"/>
    <s v="Department"/>
    <s v="Supervisor"/>
    <s v="Manager"/>
    <s v="ang."/>
    <s v="M"/>
    <d v="2002-12-01T00:00:00"/>
    <m/>
    <s v=""/>
    <n v="17"/>
    <d v="1970-11-16T00:00:00"/>
    <n v="49"/>
    <s v="N"/>
    <n v="30"/>
    <n v="2.5"/>
    <n v="39"/>
    <x v="0"/>
    <n v="1"/>
    <n v="31"/>
    <n v="0"/>
    <n v="3361"/>
    <n v="736.89924999999994"/>
    <n v="0"/>
    <n v="0"/>
    <n v="0"/>
    <n v="0"/>
    <n v="0"/>
    <n v="0"/>
    <n v="0"/>
    <n v="0"/>
    <n v="0"/>
    <n v="0"/>
    <n v="0"/>
    <n v="0"/>
    <n v="26.5"/>
    <n v="0"/>
    <n v="0"/>
    <n v="0"/>
    <n v="0"/>
    <n v="5.9346750000000004"/>
    <n v="0"/>
    <n v="0"/>
  </r>
  <r>
    <d v="2020-07-01T00:00:00"/>
    <x v="3"/>
    <s v="P"/>
    <s v="Active"/>
    <n v="107"/>
    <x v="106"/>
    <s v="N"/>
    <x v="24"/>
    <n v="1081"/>
    <x v="0"/>
    <s v="Niederl. 3"/>
    <n v="1"/>
    <s v="Department"/>
    <s v="Supervisor"/>
    <s v="Director"/>
    <s v="ang."/>
    <s v="M"/>
    <d v="2003-05-01T00:00:00"/>
    <m/>
    <s v=""/>
    <n v="16"/>
    <d v="1968-01-19T00:00:00"/>
    <n v="51"/>
    <s v="N"/>
    <n v="30"/>
    <n v="2.5"/>
    <n v="39"/>
    <x v="0"/>
    <n v="1"/>
    <n v="31"/>
    <n v="0"/>
    <n v="3362"/>
    <n v="737.11850000000004"/>
    <n v="0"/>
    <n v="0"/>
    <n v="0"/>
    <n v="0"/>
    <n v="0"/>
    <n v="0"/>
    <n v="0"/>
    <n v="0"/>
    <n v="0"/>
    <n v="0"/>
    <n v="0"/>
    <n v="0"/>
    <n v="26.5"/>
    <n v="0"/>
    <n v="0"/>
    <n v="0"/>
    <n v="0"/>
    <n v="5.9346750000000004"/>
    <n v="179.56899999999999"/>
    <n v="0"/>
  </r>
  <r>
    <d v="2020-07-01T00:00:00"/>
    <x v="3"/>
    <s v="P"/>
    <s v="Active"/>
    <n v="108"/>
    <x v="107"/>
    <s v="N"/>
    <x v="21"/>
    <n v="1086"/>
    <x v="0"/>
    <s v="Niederl. 3"/>
    <n v="1"/>
    <s v="Department"/>
    <s v="Supervisor"/>
    <s v="Non-Mgm."/>
    <s v="ang."/>
    <s v="M"/>
    <d v="2003-05-01T00:00:00"/>
    <m/>
    <s v=""/>
    <n v="16"/>
    <d v="1970-03-27T00:00:00"/>
    <n v="49"/>
    <s v="N"/>
    <n v="30"/>
    <n v="2.5"/>
    <n v="39"/>
    <x v="0"/>
    <n v="1"/>
    <n v="31"/>
    <n v="0"/>
    <n v="3363"/>
    <n v="737.33775000000003"/>
    <n v="0"/>
    <n v="0"/>
    <n v="0"/>
    <n v="0"/>
    <n v="0"/>
    <n v="0"/>
    <n v="0"/>
    <n v="0"/>
    <n v="0"/>
    <n v="0"/>
    <n v="0"/>
    <n v="0"/>
    <n v="26.5"/>
    <n v="0"/>
    <n v="0"/>
    <n v="0"/>
    <n v="0"/>
    <n v="5.9346750000000004"/>
    <n v="0"/>
    <n v="0"/>
  </r>
  <r>
    <d v="2020-07-01T00:00:00"/>
    <x v="3"/>
    <s v="P"/>
    <s v="Active"/>
    <n v="109"/>
    <x v="108"/>
    <s v="N"/>
    <x v="2"/>
    <n v="1010"/>
    <x v="1"/>
    <s v="Niederl. 1"/>
    <n v="1"/>
    <s v="Department"/>
    <s v="Supervisor"/>
    <s v="Non-Mgm."/>
    <s v="ang."/>
    <s v="M"/>
    <d v="2003-05-05T00:00:00"/>
    <m/>
    <s v=""/>
    <n v="16"/>
    <d v="1960-02-06T00:00:00"/>
    <n v="59"/>
    <s v="N"/>
    <n v="30"/>
    <n v="2.5"/>
    <n v="39"/>
    <x v="0"/>
    <n v="1"/>
    <n v="31"/>
    <n v="0"/>
    <n v="3364"/>
    <n v="737.55700000000002"/>
    <n v="0"/>
    <n v="0"/>
    <n v="0"/>
    <n v="0"/>
    <n v="0"/>
    <n v="0"/>
    <n v="0"/>
    <n v="0"/>
    <n v="0"/>
    <n v="0"/>
    <n v="0"/>
    <n v="0"/>
    <n v="26.5"/>
    <n v="0"/>
    <n v="0"/>
    <n v="0"/>
    <n v="0"/>
    <n v="5.9346750000000004"/>
    <n v="0"/>
    <n v="0"/>
  </r>
  <r>
    <d v="2020-07-01T00:00:00"/>
    <x v="3"/>
    <s v="P"/>
    <s v="Active"/>
    <n v="110"/>
    <x v="109"/>
    <s v="N"/>
    <x v="12"/>
    <n v="1089"/>
    <x v="0"/>
    <s v="Niederl. 3"/>
    <n v="1"/>
    <s v="Department"/>
    <s v="Supervisor"/>
    <s v="Director"/>
    <s v="ang."/>
    <s v="M"/>
    <d v="2003-06-10T00:00:00"/>
    <m/>
    <s v=""/>
    <n v="16"/>
    <d v="1965-09-21T00:00:00"/>
    <n v="54"/>
    <s v="N"/>
    <n v="30"/>
    <n v="2.5"/>
    <n v="39"/>
    <x v="0"/>
    <n v="1"/>
    <n v="31"/>
    <n v="0"/>
    <n v="3365"/>
    <n v="737.77625000000012"/>
    <n v="0"/>
    <n v="0"/>
    <n v="0"/>
    <n v="0"/>
    <n v="0"/>
    <n v="0"/>
    <n v="3131.67"/>
    <n v="0"/>
    <n v="0"/>
    <n v="0"/>
    <n v="0"/>
    <n v="0"/>
    <n v="26.5"/>
    <n v="0"/>
    <n v="0"/>
    <n v="0"/>
    <n v="0"/>
    <n v="707.27217150000001"/>
    <n v="197.5335"/>
    <n v="0"/>
  </r>
  <r>
    <d v="2020-07-01T00:00:00"/>
    <x v="3"/>
    <s v="P"/>
    <s v="Active"/>
    <n v="111"/>
    <x v="110"/>
    <s v="N"/>
    <x v="38"/>
    <n v="1074"/>
    <x v="0"/>
    <s v="Niederl. 3"/>
    <n v="1"/>
    <s v="Department"/>
    <s v="Supervisor"/>
    <s v="Manager"/>
    <s v="ang."/>
    <s v="M"/>
    <d v="2003-10-01T00:00:00"/>
    <m/>
    <s v=""/>
    <n v="16"/>
    <d v="1973-06-23T00:00:00"/>
    <n v="46"/>
    <s v="N"/>
    <n v="30"/>
    <n v="2.5"/>
    <n v="39"/>
    <x v="0"/>
    <n v="1"/>
    <n v="31"/>
    <n v="0"/>
    <n v="3366"/>
    <n v="737.99549999999999"/>
    <n v="0"/>
    <n v="0"/>
    <n v="0"/>
    <n v="0"/>
    <n v="0"/>
    <n v="0"/>
    <n v="0"/>
    <n v="0"/>
    <n v="0"/>
    <n v="0"/>
    <n v="0"/>
    <n v="0"/>
    <n v="26.5"/>
    <n v="0"/>
    <n v="0"/>
    <n v="0"/>
    <n v="0"/>
    <n v="5.9346750000000004"/>
    <n v="273.524"/>
    <n v="0"/>
  </r>
  <r>
    <d v="2020-07-01T00:00:00"/>
    <x v="3"/>
    <s v="P"/>
    <s v="Active"/>
    <n v="112"/>
    <x v="111"/>
    <s v="N"/>
    <x v="16"/>
    <n v="1067"/>
    <x v="11"/>
    <s v="Niederl. 12"/>
    <n v="1"/>
    <s v="Department"/>
    <s v="Supervisor"/>
    <s v="Non-Mgm."/>
    <s v="ang."/>
    <s v="M"/>
    <d v="2003-11-01T00:00:00"/>
    <m/>
    <s v=""/>
    <n v="16"/>
    <d v="1966-03-06T00:00:00"/>
    <n v="53"/>
    <s v="N"/>
    <n v="30"/>
    <n v="2.5"/>
    <n v="39"/>
    <x v="0"/>
    <n v="1"/>
    <n v="31"/>
    <n v="0"/>
    <n v="3367"/>
    <n v="738.21474999999998"/>
    <n v="0"/>
    <n v="0"/>
    <n v="0"/>
    <n v="0"/>
    <n v="0"/>
    <n v="0"/>
    <n v="0"/>
    <n v="0"/>
    <n v="0"/>
    <n v="0"/>
    <n v="0"/>
    <n v="0"/>
    <n v="26.5"/>
    <n v="0"/>
    <n v="0"/>
    <n v="0"/>
    <n v="0"/>
    <n v="5.9346750000000004"/>
    <n v="0"/>
    <n v="0"/>
  </r>
  <r>
    <d v="2020-07-01T00:00:00"/>
    <x v="3"/>
    <s v="P"/>
    <s v="Active"/>
    <n v="113"/>
    <x v="112"/>
    <s v="N"/>
    <x v="22"/>
    <n v="1035"/>
    <x v="5"/>
    <s v="Niederl. 5"/>
    <n v="1"/>
    <s v="Department"/>
    <s v="Supervisor"/>
    <s v="Non-Mgm."/>
    <s v="ang."/>
    <s v="M"/>
    <d v="2004-01-01T00:00:00"/>
    <m/>
    <s v=""/>
    <n v="16"/>
    <d v="1965-10-14T00:00:00"/>
    <n v="54"/>
    <s v="J"/>
    <n v="30"/>
    <n v="2.5"/>
    <n v="39"/>
    <x v="0"/>
    <n v="1"/>
    <n v="31"/>
    <n v="0"/>
    <n v="3368"/>
    <n v="738.43400000000008"/>
    <n v="0"/>
    <n v="0"/>
    <n v="0"/>
    <n v="0"/>
    <n v="0"/>
    <n v="0"/>
    <n v="0"/>
    <n v="0"/>
    <n v="0"/>
    <n v="0"/>
    <n v="194.30769230769232"/>
    <n v="154.3666666666667"/>
    <n v="26.5"/>
    <n v="0"/>
    <n v="0"/>
    <n v="0"/>
    <n v="0"/>
    <n v="84.020297692307707"/>
    <n v="0"/>
    <n v="0"/>
  </r>
  <r>
    <d v="2020-07-01T00:00:00"/>
    <x v="3"/>
    <s v="P"/>
    <s v="Active"/>
    <n v="114"/>
    <x v="113"/>
    <s v="N"/>
    <x v="22"/>
    <n v="1047"/>
    <x v="9"/>
    <s v="Niederl. 4"/>
    <n v="1"/>
    <s v="Department"/>
    <s v="Supervisor"/>
    <s v="Non-Mgm."/>
    <s v="ang."/>
    <s v="M"/>
    <d v="2004-01-01T00:00:00"/>
    <m/>
    <s v=""/>
    <n v="16"/>
    <d v="1965-01-09T00:00:00"/>
    <n v="55"/>
    <s v="J"/>
    <n v="30"/>
    <n v="2.5"/>
    <n v="39"/>
    <x v="0"/>
    <n v="1"/>
    <n v="31"/>
    <n v="0"/>
    <n v="3369"/>
    <n v="738.65325000000007"/>
    <n v="0"/>
    <n v="0"/>
    <n v="0"/>
    <n v="0"/>
    <n v="0"/>
    <n v="0"/>
    <n v="0"/>
    <n v="0"/>
    <n v="0"/>
    <n v="0"/>
    <n v="194.36538461538461"/>
    <n v="154.41250000000002"/>
    <n v="26.5"/>
    <n v="0"/>
    <n v="0"/>
    <n v="0"/>
    <n v="0"/>
    <n v="84.043482259615402"/>
    <n v="0"/>
    <n v="0"/>
  </r>
  <r>
    <d v="2020-07-01T00:00:00"/>
    <x v="3"/>
    <s v="P"/>
    <s v="Active"/>
    <n v="115"/>
    <x v="114"/>
    <s v="N"/>
    <x v="22"/>
    <n v="1041"/>
    <x v="4"/>
    <s v="Niederl. 6"/>
    <n v="1"/>
    <s v="Department"/>
    <s v="Supervisor"/>
    <s v="Non-Mgm."/>
    <s v="ang."/>
    <s v="M"/>
    <d v="2004-01-01T00:00:00"/>
    <m/>
    <s v=""/>
    <n v="16"/>
    <d v="1957-03-29T00:00:00"/>
    <n v="62"/>
    <s v="J"/>
    <n v="35"/>
    <n v="2.9166666666666665"/>
    <n v="39"/>
    <x v="0"/>
    <n v="1"/>
    <n v="31"/>
    <n v="0"/>
    <n v="3370"/>
    <n v="738.87250000000006"/>
    <n v="0"/>
    <n v="0"/>
    <n v="0"/>
    <n v="0"/>
    <n v="0"/>
    <n v="0"/>
    <n v="0"/>
    <n v="0"/>
    <n v="0"/>
    <n v="0"/>
    <n v="226.82692307692309"/>
    <n v="154.45833333333334"/>
    <n v="26.5"/>
    <n v="0"/>
    <n v="0"/>
    <n v="0"/>
    <n v="0"/>
    <n v="91.323508173076945"/>
    <n v="0"/>
    <n v="0"/>
  </r>
  <r>
    <d v="2020-07-01T00:00:00"/>
    <x v="3"/>
    <s v="P"/>
    <s v="Active"/>
    <n v="116"/>
    <x v="115"/>
    <s v="N"/>
    <x v="28"/>
    <n v="1004"/>
    <x v="1"/>
    <s v="Niederl. 1"/>
    <n v="1"/>
    <s v="Department"/>
    <s v="Supervisor"/>
    <s v="Non-Mgm."/>
    <s v="ang."/>
    <s v="M"/>
    <d v="2004-02-16T00:00:00"/>
    <m/>
    <s v=""/>
    <n v="15"/>
    <d v="1977-06-14T00:00:00"/>
    <n v="42"/>
    <s v="N"/>
    <n v="30"/>
    <n v="2.5"/>
    <n v="39"/>
    <x v="0"/>
    <n v="1"/>
    <n v="31"/>
    <n v="0"/>
    <n v="3371"/>
    <n v="739.09175000000005"/>
    <n v="0"/>
    <n v="0"/>
    <n v="0"/>
    <n v="0"/>
    <n v="0"/>
    <n v="0"/>
    <n v="0"/>
    <n v="0"/>
    <n v="0"/>
    <n v="0"/>
    <n v="0"/>
    <n v="0"/>
    <n v="26.5"/>
    <n v="0"/>
    <n v="0"/>
    <n v="0"/>
    <n v="0"/>
    <n v="5.9346750000000004"/>
    <n v="0"/>
    <n v="0"/>
  </r>
  <r>
    <d v="2020-07-01T00:00:00"/>
    <x v="3"/>
    <s v="P"/>
    <s v="Active"/>
    <n v="117"/>
    <x v="116"/>
    <s v="N"/>
    <x v="37"/>
    <n v="1005"/>
    <x v="1"/>
    <s v="Niederl. 1"/>
    <n v="1"/>
    <s v="Department"/>
    <s v="Supervisor"/>
    <s v="Non-Mgm."/>
    <s v="ang."/>
    <s v="M"/>
    <d v="2004-04-01T00:00:00"/>
    <m/>
    <s v=""/>
    <n v="15"/>
    <d v="1969-09-26T00:00:00"/>
    <n v="50"/>
    <s v="N"/>
    <n v="30"/>
    <n v="2.5"/>
    <n v="39"/>
    <x v="0"/>
    <n v="1"/>
    <n v="31"/>
    <n v="0"/>
    <n v="3372"/>
    <n v="739.31100000000004"/>
    <n v="0"/>
    <n v="0"/>
    <n v="0"/>
    <n v="0"/>
    <n v="0"/>
    <n v="0"/>
    <n v="0"/>
    <n v="0"/>
    <n v="0"/>
    <n v="0"/>
    <n v="0"/>
    <n v="0"/>
    <n v="26.5"/>
    <n v="0"/>
    <n v="0"/>
    <n v="0"/>
    <n v="0"/>
    <n v="5.9346750000000004"/>
    <n v="0"/>
    <n v="0"/>
  </r>
  <r>
    <d v="2020-07-01T00:00:00"/>
    <x v="3"/>
    <s v="P"/>
    <s v="Active"/>
    <n v="118"/>
    <x v="117"/>
    <s v="N"/>
    <x v="39"/>
    <n v="1085"/>
    <x v="0"/>
    <s v="Niederl. 3"/>
    <n v="1"/>
    <s v="Department"/>
    <s v="Supervisor"/>
    <s v="Non-Mgm."/>
    <s v="ang."/>
    <s v="M"/>
    <d v="2004-05-24T00:00:00"/>
    <m/>
    <s v=""/>
    <n v="15"/>
    <d v="1964-02-05T00:00:00"/>
    <n v="55"/>
    <s v="N"/>
    <n v="30"/>
    <n v="2.5"/>
    <n v="39"/>
    <x v="0"/>
    <n v="1"/>
    <n v="31"/>
    <n v="0"/>
    <n v="3373"/>
    <n v="739.53025000000002"/>
    <n v="0"/>
    <n v="0"/>
    <n v="0"/>
    <n v="0"/>
    <n v="0"/>
    <n v="0"/>
    <n v="0"/>
    <n v="0"/>
    <n v="0"/>
    <n v="0"/>
    <n v="0"/>
    <n v="0"/>
    <n v="26.5"/>
    <n v="0"/>
    <n v="0"/>
    <n v="0"/>
    <n v="0"/>
    <n v="5.9346750000000004"/>
    <n v="0"/>
    <n v="0"/>
  </r>
  <r>
    <d v="2020-07-01T00:00:00"/>
    <x v="3"/>
    <s v="P"/>
    <s v="Active"/>
    <n v="119"/>
    <x v="118"/>
    <s v="N"/>
    <x v="1"/>
    <n v="1017"/>
    <x v="1"/>
    <s v="Niederl. 1"/>
    <n v="1"/>
    <s v="Department"/>
    <s v="Supervisor"/>
    <s v="Non-Mgm."/>
    <s v="ang."/>
    <s v="M"/>
    <d v="2004-07-19T00:00:00"/>
    <m/>
    <s v=""/>
    <n v="15"/>
    <d v="1973-11-30T00:00:00"/>
    <n v="46"/>
    <s v="N"/>
    <n v="30"/>
    <n v="2.5"/>
    <n v="39"/>
    <x v="0"/>
    <n v="1"/>
    <n v="31"/>
    <n v="0"/>
    <n v="3374"/>
    <n v="739.74950000000013"/>
    <n v="0"/>
    <n v="0"/>
    <n v="0"/>
    <n v="0"/>
    <n v="0"/>
    <n v="0"/>
    <n v="0"/>
    <n v="0"/>
    <n v="0"/>
    <n v="0"/>
    <n v="0"/>
    <n v="0"/>
    <n v="26.5"/>
    <n v="0"/>
    <n v="0"/>
    <n v="0"/>
    <n v="0"/>
    <n v="5.9346750000000004"/>
    <n v="0"/>
    <n v="0"/>
  </r>
  <r>
    <d v="2020-07-01T00:00:00"/>
    <x v="3"/>
    <s v="P"/>
    <s v="Active"/>
    <n v="120"/>
    <x v="119"/>
    <s v="N"/>
    <x v="1"/>
    <n v="1017"/>
    <x v="1"/>
    <s v="Niederl. 1"/>
    <n v="1"/>
    <s v="Department"/>
    <s v="Supervisor"/>
    <s v="Non-Mgm."/>
    <s v="ang."/>
    <s v="W"/>
    <d v="2004-02-16T00:00:00"/>
    <m/>
    <s v=""/>
    <n v="15"/>
    <d v="1979-11-06T00:00:00"/>
    <n v="40"/>
    <s v="N"/>
    <n v="18"/>
    <n v="1.5"/>
    <n v="12"/>
    <x v="0"/>
    <n v="0.30769230769230771"/>
    <n v="31"/>
    <n v="0"/>
    <n v="3375"/>
    <n v="739.96875"/>
    <n v="0"/>
    <n v="0"/>
    <n v="0"/>
    <n v="0"/>
    <n v="0"/>
    <n v="0"/>
    <n v="0"/>
    <n v="0"/>
    <n v="0"/>
    <n v="0"/>
    <n v="0"/>
    <n v="0"/>
    <n v="26.5"/>
    <n v="0"/>
    <n v="0"/>
    <n v="0"/>
    <n v="0"/>
    <n v="5.9346750000000004"/>
    <n v="0"/>
    <n v="0"/>
  </r>
  <r>
    <d v="2020-07-01T00:00:00"/>
    <x v="3"/>
    <s v="P"/>
    <s v="Active"/>
    <n v="121"/>
    <x v="120"/>
    <s v="Y"/>
    <x v="16"/>
    <n v="1049"/>
    <x v="3"/>
    <s v="Niederl. 8"/>
    <n v="0.5"/>
    <s v="Department"/>
    <s v="Supervisor"/>
    <s v="Non-Mgm."/>
    <s v="ang."/>
    <s v="W"/>
    <d v="2004-09-01T00:00:00"/>
    <m/>
    <s v=""/>
    <n v="15"/>
    <d v="1987-08-27T00:00:00"/>
    <n v="32"/>
    <s v="J"/>
    <n v="30"/>
    <n v="2.5"/>
    <n v="20"/>
    <x v="0"/>
    <n v="0.25641025641025639"/>
    <n v="31"/>
    <n v="0"/>
    <n v="3376"/>
    <n v="740.18799999999999"/>
    <n v="0"/>
    <n v="0"/>
    <n v="0"/>
    <n v="0"/>
    <n v="0"/>
    <n v="0"/>
    <n v="0"/>
    <n v="0"/>
    <n v="0"/>
    <n v="0"/>
    <n v="379.79999999999995"/>
    <n v="154.73333333333335"/>
    <n v="13.25"/>
    <n v="0"/>
    <n v="0"/>
    <n v="0"/>
    <n v="0"/>
    <n v="122.67607750000001"/>
    <n v="0"/>
    <n v="0"/>
  </r>
  <r>
    <d v="2020-07-01T00:00:00"/>
    <x v="3"/>
    <s v="P"/>
    <s v="Active"/>
    <n v="121"/>
    <x v="120"/>
    <s v="Y"/>
    <x v="16"/>
    <n v="1056"/>
    <x v="2"/>
    <s v="Niederl. 7"/>
    <n v="0.5"/>
    <s v="Department"/>
    <s v="Supervisor"/>
    <s v="Non-Mgm."/>
    <s v="ang."/>
    <s v="W"/>
    <d v="2004-09-01T00:00:00"/>
    <m/>
    <s v=""/>
    <n v="15"/>
    <d v="1987-08-27T00:00:00"/>
    <n v="32"/>
    <s v="J"/>
    <n v="30"/>
    <n v="2.5"/>
    <n v="20"/>
    <x v="0"/>
    <n v="0.25641025641025639"/>
    <n v="31"/>
    <n v="0"/>
    <n v="3377"/>
    <n v="740.40725000000009"/>
    <n v="0"/>
    <n v="0"/>
    <n v="0"/>
    <n v="0"/>
    <n v="0"/>
    <n v="0"/>
    <n v="0"/>
    <n v="0"/>
    <n v="0"/>
    <n v="0"/>
    <n v="379.91249999999997"/>
    <n v="154.7791666666667"/>
    <n v="13.25"/>
    <n v="0"/>
    <n v="0"/>
    <n v="0"/>
    <n v="0"/>
    <n v="122.71153624999999"/>
    <n v="0"/>
    <n v="0"/>
  </r>
  <r>
    <d v="2020-07-01T00:00:00"/>
    <x v="3"/>
    <s v="P"/>
    <s v="Active"/>
    <n v="122"/>
    <x v="121"/>
    <s v="N"/>
    <x v="21"/>
    <n v="1086"/>
    <x v="0"/>
    <s v="Niederl. 3"/>
    <n v="1"/>
    <s v="Department"/>
    <s v="Supervisor"/>
    <s v="Non-Mgm."/>
    <s v="ang."/>
    <s v="M"/>
    <d v="2004-10-01T00:00:00"/>
    <m/>
    <s v=""/>
    <n v="15"/>
    <d v="1971-06-10T00:00:00"/>
    <n v="48"/>
    <s v="N"/>
    <n v="30"/>
    <n v="2.5"/>
    <n v="39"/>
    <x v="0"/>
    <n v="1"/>
    <n v="31"/>
    <n v="0"/>
    <n v="3378"/>
    <n v="740.62650000000008"/>
    <n v="0"/>
    <n v="0"/>
    <n v="0"/>
    <n v="0"/>
    <n v="0"/>
    <n v="0"/>
    <n v="0"/>
    <n v="0"/>
    <n v="0"/>
    <n v="0"/>
    <n v="0"/>
    <n v="0"/>
    <n v="26.5"/>
    <n v="0"/>
    <n v="0"/>
    <n v="0"/>
    <n v="0"/>
    <n v="5.9346750000000004"/>
    <n v="0"/>
    <n v="0"/>
  </r>
  <r>
    <d v="2020-07-01T00:00:00"/>
    <x v="3"/>
    <s v="P"/>
    <s v="Active"/>
    <n v="123"/>
    <x v="122"/>
    <s v="N"/>
    <x v="40"/>
    <n v="1001"/>
    <x v="1"/>
    <s v="Niederl. 1"/>
    <n v="1"/>
    <s v="Department"/>
    <s v="Supervisor"/>
    <s v="Manager"/>
    <s v="ang."/>
    <s v="M"/>
    <d v="2005-01-10T00:00:00"/>
    <m/>
    <s v=""/>
    <n v="15"/>
    <d v="1961-06-21T00:00:00"/>
    <n v="58"/>
    <s v="N"/>
    <n v="30"/>
    <n v="2.5"/>
    <n v="39"/>
    <x v="0"/>
    <n v="1"/>
    <n v="31"/>
    <n v="0"/>
    <n v="3379"/>
    <n v="740.84574999999995"/>
    <n v="0"/>
    <n v="0"/>
    <n v="0"/>
    <n v="0"/>
    <n v="0"/>
    <n v="0"/>
    <n v="0"/>
    <n v="0"/>
    <n v="0"/>
    <n v="0"/>
    <n v="0"/>
    <n v="0"/>
    <n v="26.5"/>
    <n v="0"/>
    <n v="0"/>
    <n v="0"/>
    <n v="0"/>
    <n v="5.9346750000000004"/>
    <n v="0"/>
    <n v="23.726666666666667"/>
  </r>
  <r>
    <d v="2020-07-01T00:00:00"/>
    <x v="3"/>
    <s v="P"/>
    <s v="Active"/>
    <n v="124"/>
    <x v="123"/>
    <s v="N"/>
    <x v="22"/>
    <n v="1053"/>
    <x v="3"/>
    <s v="Niederl. 8"/>
    <n v="1"/>
    <s v="Department"/>
    <s v="Supervisor"/>
    <s v="Non-Mgm."/>
    <s v="ang."/>
    <s v="M"/>
    <d v="2005-02-01T00:00:00"/>
    <m/>
    <s v=""/>
    <n v="14"/>
    <d v="1958-11-05T00:00:00"/>
    <n v="61"/>
    <s v="J"/>
    <n v="30"/>
    <n v="2.5"/>
    <n v="39"/>
    <x v="0"/>
    <n v="1"/>
    <n v="31"/>
    <n v="0"/>
    <n v="3380"/>
    <n v="741.06500000000005"/>
    <n v="0"/>
    <n v="0"/>
    <n v="0"/>
    <n v="0"/>
    <n v="0"/>
    <n v="0"/>
    <n v="0"/>
    <n v="0"/>
    <n v="0"/>
    <n v="0"/>
    <n v="195"/>
    <n v="154.91666666666669"/>
    <n v="26.5"/>
    <n v="0"/>
    <n v="0"/>
    <n v="0"/>
    <n v="0"/>
    <n v="84.298512500000001"/>
    <n v="0"/>
    <n v="23.726666666666667"/>
  </r>
  <r>
    <d v="2020-07-01T00:00:00"/>
    <x v="3"/>
    <s v="P"/>
    <s v="Active"/>
    <n v="125"/>
    <x v="124"/>
    <s v="N"/>
    <x v="41"/>
    <n v="1006"/>
    <x v="1"/>
    <s v="Niederl. 1"/>
    <n v="1"/>
    <s v="Department"/>
    <s v="Supervisor"/>
    <s v="Manager"/>
    <s v="ang."/>
    <s v="M"/>
    <d v="1989-10-02T00:00:00"/>
    <m/>
    <s v=""/>
    <n v="30"/>
    <d v="1968-09-21T00:00:00"/>
    <n v="51"/>
    <s v="N"/>
    <n v="30"/>
    <n v="2.5"/>
    <n v="39"/>
    <x v="0"/>
    <n v="1"/>
    <n v="31"/>
    <n v="0"/>
    <n v="3381"/>
    <n v="741.28425000000004"/>
    <n v="0"/>
    <n v="0"/>
    <n v="0"/>
    <n v="0"/>
    <n v="0"/>
    <n v="0"/>
    <n v="0"/>
    <n v="0"/>
    <n v="0"/>
    <n v="0"/>
    <n v="0"/>
    <n v="0"/>
    <n v="26.5"/>
    <n v="0"/>
    <n v="0"/>
    <n v="0"/>
    <n v="0"/>
    <n v="5.9346750000000004"/>
    <n v="0"/>
    <n v="0"/>
  </r>
  <r>
    <d v="2020-07-01T00:00:00"/>
    <x v="3"/>
    <s v="P"/>
    <s v="Active"/>
    <n v="126"/>
    <x v="125"/>
    <s v="N"/>
    <x v="22"/>
    <n v="1023"/>
    <x v="7"/>
    <s v="Niederl. 9"/>
    <n v="1"/>
    <s v="Department"/>
    <s v="Supervisor"/>
    <s v="Non-Mgm."/>
    <s v="ang."/>
    <s v="M"/>
    <d v="2005-07-01T00:00:00"/>
    <m/>
    <s v=""/>
    <n v="14"/>
    <d v="1978-01-16T00:00:00"/>
    <n v="42"/>
    <s v="J"/>
    <n v="30"/>
    <n v="2.5"/>
    <n v="39"/>
    <x v="0"/>
    <n v="1"/>
    <n v="31"/>
    <n v="0"/>
    <n v="3382"/>
    <n v="741.50350000000003"/>
    <n v="0"/>
    <n v="0"/>
    <n v="0"/>
    <n v="0"/>
    <n v="0"/>
    <n v="0"/>
    <n v="0"/>
    <n v="0"/>
    <n v="0"/>
    <n v="0"/>
    <n v="195.11538461538461"/>
    <n v="155.00833333333333"/>
    <n v="26.5"/>
    <n v="0"/>
    <n v="0"/>
    <n v="0"/>
    <n v="0"/>
    <n v="84.34488163461539"/>
    <n v="0"/>
    <n v="23.726666666666667"/>
  </r>
  <r>
    <d v="2020-07-01T00:00:00"/>
    <x v="3"/>
    <s v="P"/>
    <s v="Active"/>
    <n v="127"/>
    <x v="126"/>
    <s v="N"/>
    <x v="31"/>
    <n v="1034"/>
    <x v="5"/>
    <s v="Niederl. 5"/>
    <n v="1"/>
    <s v="Department"/>
    <s v="Supervisor"/>
    <s v="Manager"/>
    <s v="ang."/>
    <s v="M"/>
    <d v="2005-07-01T00:00:00"/>
    <m/>
    <s v=""/>
    <n v="14"/>
    <d v="1973-01-03T00:00:00"/>
    <n v="47"/>
    <s v="N"/>
    <n v="30"/>
    <n v="2.5"/>
    <n v="39"/>
    <x v="0"/>
    <n v="1"/>
    <n v="31"/>
    <n v="0"/>
    <n v="3383"/>
    <n v="741.72275000000002"/>
    <n v="0"/>
    <n v="0"/>
    <n v="60"/>
    <n v="0"/>
    <n v="0"/>
    <n v="0"/>
    <n v="0"/>
    <n v="0"/>
    <n v="0"/>
    <n v="0"/>
    <n v="0"/>
    <n v="0"/>
    <n v="26.5"/>
    <n v="0"/>
    <n v="0"/>
    <n v="0"/>
    <n v="0"/>
    <n v="19.371675"/>
    <n v="117.04"/>
    <n v="23.726666666666667"/>
  </r>
  <r>
    <d v="2020-07-01T00:00:00"/>
    <x v="3"/>
    <s v="P"/>
    <s v="Active"/>
    <n v="128"/>
    <x v="127"/>
    <s v="N"/>
    <x v="17"/>
    <n v="1088"/>
    <x v="0"/>
    <s v="Niederl. 3"/>
    <n v="1"/>
    <s v="Department"/>
    <s v="Supervisor"/>
    <s v="Non-Mgm."/>
    <s v="ang."/>
    <s v="M"/>
    <d v="2005-08-01T00:00:00"/>
    <m/>
    <s v=""/>
    <n v="14"/>
    <d v="1971-05-10T00:00:00"/>
    <n v="48"/>
    <s v="N"/>
    <n v="30"/>
    <n v="2.5"/>
    <n v="39"/>
    <x v="0"/>
    <n v="1"/>
    <n v="31"/>
    <n v="0"/>
    <n v="3384"/>
    <n v="741.94200000000001"/>
    <n v="0"/>
    <n v="0"/>
    <n v="0"/>
    <n v="0"/>
    <n v="0"/>
    <n v="0"/>
    <n v="0"/>
    <n v="0"/>
    <n v="0"/>
    <n v="0"/>
    <n v="0"/>
    <n v="0"/>
    <n v="26.5"/>
    <n v="0"/>
    <n v="0"/>
    <n v="0"/>
    <n v="0"/>
    <n v="5.9346750000000004"/>
    <n v="0"/>
    <n v="23.726666666666667"/>
  </r>
  <r>
    <d v="2020-07-01T00:00:00"/>
    <x v="3"/>
    <s v="P"/>
    <s v="Active"/>
    <n v="129"/>
    <x v="128"/>
    <s v="N"/>
    <x v="36"/>
    <n v="1054"/>
    <x v="8"/>
    <s v="Niederl. 2"/>
    <n v="1"/>
    <s v="Department"/>
    <s v="Supervisor"/>
    <s v="Supervisor"/>
    <s v="ang."/>
    <s v="M"/>
    <d v="2005-09-01T00:00:00"/>
    <m/>
    <s v=""/>
    <n v="14"/>
    <d v="1988-10-25T00:00:00"/>
    <n v="31"/>
    <s v="N"/>
    <n v="30"/>
    <n v="2.5"/>
    <n v="39"/>
    <x v="0"/>
    <n v="1"/>
    <n v="31"/>
    <n v="0"/>
    <n v="3385"/>
    <n v="742.16125"/>
    <n v="0"/>
    <n v="0"/>
    <n v="0"/>
    <n v="0"/>
    <n v="0"/>
    <n v="0"/>
    <n v="0"/>
    <n v="0"/>
    <n v="0"/>
    <n v="0"/>
    <n v="0"/>
    <n v="0"/>
    <n v="26.5"/>
    <n v="0"/>
    <n v="0"/>
    <n v="0"/>
    <n v="0"/>
    <n v="5.9346750000000004"/>
    <n v="0"/>
    <n v="23.726666666666667"/>
  </r>
  <r>
    <d v="2020-07-01T00:00:00"/>
    <x v="3"/>
    <s v="P"/>
    <s v="Active"/>
    <n v="130"/>
    <x v="129"/>
    <s v="N"/>
    <x v="37"/>
    <n v="1005"/>
    <x v="1"/>
    <s v="Niederl. 1"/>
    <n v="1"/>
    <s v="Department"/>
    <s v="Supervisor"/>
    <s v="Non-Mgm."/>
    <s v="ang."/>
    <s v="M"/>
    <d v="2003-06-02T00:00:00"/>
    <m/>
    <s v=""/>
    <n v="16"/>
    <d v="1980-09-05T00:00:00"/>
    <n v="39"/>
    <s v="N"/>
    <n v="30"/>
    <n v="2.5"/>
    <n v="39"/>
    <x v="0"/>
    <n v="1"/>
    <n v="31"/>
    <n v="0"/>
    <n v="3386"/>
    <n v="742.3805000000001"/>
    <n v="0"/>
    <n v="0"/>
    <n v="0"/>
    <n v="0"/>
    <n v="0"/>
    <n v="0"/>
    <n v="0"/>
    <n v="0"/>
    <n v="0"/>
    <n v="0"/>
    <n v="0"/>
    <n v="0"/>
    <n v="26.5"/>
    <n v="0"/>
    <n v="0"/>
    <n v="0"/>
    <n v="0"/>
    <n v="5.9346750000000004"/>
    <n v="0"/>
    <n v="0"/>
  </r>
  <r>
    <d v="2020-07-01T00:00:00"/>
    <x v="3"/>
    <s v="P"/>
    <s v="Active"/>
    <n v="131"/>
    <x v="130"/>
    <s v="N"/>
    <x v="31"/>
    <n v="1052"/>
    <x v="3"/>
    <s v="Niederl. 8"/>
    <n v="1"/>
    <s v="Department"/>
    <s v="Supervisor"/>
    <s v="Non-Mgm."/>
    <s v="ang."/>
    <s v="M"/>
    <d v="2005-10-01T00:00:00"/>
    <m/>
    <s v=""/>
    <n v="14"/>
    <d v="1962-12-31T00:00:00"/>
    <n v="57"/>
    <s v="N"/>
    <n v="30"/>
    <n v="2.5"/>
    <n v="39"/>
    <x v="0"/>
    <n v="1"/>
    <n v="31"/>
    <n v="0"/>
    <n v="3387"/>
    <n v="742.59975000000009"/>
    <n v="0"/>
    <n v="684.6"/>
    <n v="60"/>
    <n v="0"/>
    <n v="0"/>
    <n v="0"/>
    <n v="0"/>
    <n v="0"/>
    <n v="0"/>
    <n v="0"/>
    <n v="0"/>
    <n v="0"/>
    <n v="26.5"/>
    <n v="0"/>
    <n v="0"/>
    <n v="0"/>
    <n v="0"/>
    <n v="172.68784500000001"/>
    <n v="119.51"/>
    <n v="23.726666666666667"/>
  </r>
  <r>
    <d v="2020-07-01T00:00:00"/>
    <x v="3"/>
    <s v="P"/>
    <s v="Active"/>
    <n v="132"/>
    <x v="131"/>
    <s v="N"/>
    <x v="22"/>
    <n v="1041"/>
    <x v="4"/>
    <s v="Niederl. 6"/>
    <n v="1"/>
    <s v="Department"/>
    <s v="Supervisor"/>
    <s v="Non-Mgm."/>
    <s v="ang."/>
    <s v="M"/>
    <d v="2006-01-01T00:00:00"/>
    <m/>
    <s v=""/>
    <n v="14"/>
    <d v="1966-07-17T00:00:00"/>
    <n v="53"/>
    <s v="J"/>
    <n v="35"/>
    <n v="2.9166666666666665"/>
    <n v="39"/>
    <x v="0"/>
    <n v="1"/>
    <n v="31"/>
    <n v="0"/>
    <n v="3388"/>
    <n v="742.81899999999996"/>
    <n v="0"/>
    <n v="0"/>
    <n v="0"/>
    <n v="0"/>
    <n v="0"/>
    <n v="0"/>
    <n v="0"/>
    <n v="0"/>
    <n v="0"/>
    <n v="0"/>
    <n v="228.03846153846152"/>
    <n v="155.28333333333333"/>
    <n v="26.5"/>
    <n v="0"/>
    <n v="0"/>
    <n v="0"/>
    <n v="0"/>
    <n v="91.77959096153846"/>
    <n v="0"/>
    <n v="0"/>
  </r>
  <r>
    <d v="2020-07-01T00:00:00"/>
    <x v="3"/>
    <s v="P"/>
    <s v="Active"/>
    <n v="133"/>
    <x v="132"/>
    <s v="N"/>
    <x v="9"/>
    <n v="1087"/>
    <x v="0"/>
    <s v="Niederl. 3"/>
    <n v="1"/>
    <s v="Department"/>
    <s v="Supervisor"/>
    <s v="Non-Mgm."/>
    <s v="ang."/>
    <s v="M"/>
    <d v="2006-05-01T00:00:00"/>
    <m/>
    <s v=""/>
    <n v="13"/>
    <d v="1974-09-25T00:00:00"/>
    <n v="45"/>
    <s v="N"/>
    <n v="30"/>
    <n v="2.5"/>
    <n v="39"/>
    <x v="0"/>
    <n v="1"/>
    <n v="31"/>
    <n v="0"/>
    <n v="3389"/>
    <n v="743.03825000000006"/>
    <n v="0"/>
    <n v="0"/>
    <n v="0"/>
    <n v="0"/>
    <n v="0"/>
    <n v="0"/>
    <n v="0"/>
    <n v="0"/>
    <n v="0"/>
    <n v="0"/>
    <n v="0"/>
    <n v="0"/>
    <n v="26.5"/>
    <n v="0"/>
    <n v="0"/>
    <n v="0"/>
    <n v="0"/>
    <n v="5.9346750000000004"/>
    <n v="0"/>
    <n v="0"/>
  </r>
  <r>
    <d v="2020-07-01T00:00:00"/>
    <x v="3"/>
    <s v="P"/>
    <s v="Active"/>
    <n v="134"/>
    <x v="133"/>
    <s v="N"/>
    <x v="42"/>
    <n v="1076"/>
    <x v="0"/>
    <s v="Niederl. 3"/>
    <n v="1"/>
    <s v="Department"/>
    <s v="Supervisor"/>
    <s v="Manager"/>
    <s v="ang."/>
    <s v="M"/>
    <d v="2006-06-01T00:00:00"/>
    <m/>
    <s v=""/>
    <n v="13"/>
    <d v="1979-11-30T00:00:00"/>
    <n v="40"/>
    <s v="N"/>
    <n v="30"/>
    <n v="2.5"/>
    <n v="39"/>
    <x v="0"/>
    <n v="1"/>
    <n v="31"/>
    <n v="0"/>
    <n v="3390"/>
    <n v="743.25749999999994"/>
    <n v="0"/>
    <n v="0"/>
    <n v="0"/>
    <n v="0"/>
    <n v="0"/>
    <n v="0"/>
    <n v="0"/>
    <n v="0"/>
    <n v="0"/>
    <n v="0"/>
    <n v="0"/>
    <n v="0"/>
    <n v="26.5"/>
    <n v="0"/>
    <n v="0"/>
    <n v="0"/>
    <n v="0"/>
    <n v="5.9346750000000004"/>
    <n v="168.83019999999999"/>
    <n v="0"/>
  </r>
  <r>
    <d v="2020-07-01T00:00:00"/>
    <x v="3"/>
    <s v="P"/>
    <s v="Active"/>
    <n v="135"/>
    <x v="134"/>
    <s v="N"/>
    <x v="31"/>
    <n v="1052"/>
    <x v="3"/>
    <s v="Niederl. 8"/>
    <n v="1"/>
    <s v="Department"/>
    <s v="Supervisor"/>
    <s v="Non-Mgm."/>
    <s v="ang."/>
    <s v="M"/>
    <d v="2006-07-01T00:00:00"/>
    <m/>
    <s v=""/>
    <n v="13"/>
    <d v="1966-11-12T00:00:00"/>
    <n v="53"/>
    <s v="J"/>
    <n v="30"/>
    <n v="2.5"/>
    <n v="39"/>
    <x v="0"/>
    <n v="1"/>
    <n v="31"/>
    <n v="0"/>
    <n v="3391"/>
    <n v="743.47675000000004"/>
    <n v="0"/>
    <n v="0"/>
    <n v="60"/>
    <n v="0"/>
    <n v="1666.67"/>
    <n v="0"/>
    <n v="0"/>
    <n v="0"/>
    <n v="0"/>
    <n v="0"/>
    <n v="195.63461538461539"/>
    <n v="155.42083333333335"/>
    <n v="26.5"/>
    <n v="0"/>
    <n v="0"/>
    <n v="0"/>
    <n v="0"/>
    <n v="471.24128924038467"/>
    <n v="102.98"/>
    <n v="0"/>
  </r>
  <r>
    <d v="2020-07-01T00:00:00"/>
    <x v="3"/>
    <s v="P"/>
    <s v="Active"/>
    <n v="136"/>
    <x v="135"/>
    <s v="N"/>
    <x v="22"/>
    <n v="1047"/>
    <x v="9"/>
    <s v="Niederl. 4"/>
    <n v="1"/>
    <s v="Department"/>
    <s v="Supervisor"/>
    <s v="Non-Mgm."/>
    <s v="ang."/>
    <s v="M"/>
    <d v="2006-07-01T00:00:00"/>
    <m/>
    <s v=""/>
    <n v="13"/>
    <d v="1964-01-29T00:00:00"/>
    <n v="55"/>
    <s v="J"/>
    <n v="30"/>
    <n v="2.5"/>
    <n v="39"/>
    <x v="0"/>
    <n v="1"/>
    <n v="31"/>
    <n v="0"/>
    <n v="3392"/>
    <n v="743.69600000000014"/>
    <n v="0"/>
    <n v="0"/>
    <n v="0"/>
    <n v="0"/>
    <n v="0"/>
    <n v="0"/>
    <n v="0"/>
    <n v="0"/>
    <n v="0"/>
    <n v="0"/>
    <n v="195.69230769230768"/>
    <n v="155.4666666666667"/>
    <n v="26.5"/>
    <n v="0"/>
    <n v="0"/>
    <n v="0"/>
    <n v="0"/>
    <n v="84.576727307692309"/>
    <n v="0"/>
    <n v="0"/>
  </r>
  <r>
    <d v="2020-07-01T00:00:00"/>
    <x v="3"/>
    <s v="P"/>
    <s v="Active"/>
    <n v="137"/>
    <x v="136"/>
    <s v="N"/>
    <x v="22"/>
    <n v="1060"/>
    <x v="2"/>
    <s v="Niederl. 7"/>
    <n v="1"/>
    <s v="Department"/>
    <s v="Supervisor"/>
    <s v="Non-Mgm."/>
    <s v="ang."/>
    <s v="M"/>
    <d v="2006-08-21T00:00:00"/>
    <m/>
    <s v=""/>
    <n v="13"/>
    <d v="1988-05-17T00:00:00"/>
    <n v="31"/>
    <s v="J"/>
    <n v="30"/>
    <n v="2.5"/>
    <n v="39"/>
    <x v="0"/>
    <n v="1"/>
    <n v="31"/>
    <n v="0"/>
    <n v="3393"/>
    <n v="743.91525000000001"/>
    <n v="0"/>
    <n v="0"/>
    <n v="0"/>
    <n v="0"/>
    <n v="0"/>
    <n v="0"/>
    <n v="0"/>
    <n v="0"/>
    <n v="0"/>
    <n v="0"/>
    <n v="195.75"/>
    <n v="155.51250000000002"/>
    <n v="26.5"/>
    <n v="0"/>
    <n v="0"/>
    <n v="0"/>
    <n v="0"/>
    <n v="84.599911875000018"/>
    <n v="0"/>
    <n v="0"/>
  </r>
  <r>
    <d v="2020-07-01T00:00:00"/>
    <x v="3"/>
    <s v="P"/>
    <s v="Active"/>
    <n v="138"/>
    <x v="137"/>
    <s v="Y"/>
    <x v="15"/>
    <n v="1026"/>
    <x v="6"/>
    <s v="Niederl. 10"/>
    <n v="0.5"/>
    <s v="Department"/>
    <s v="Supervisor"/>
    <s v="Manager"/>
    <s v="ang."/>
    <s v="W"/>
    <d v="2006-09-01T00:00:00"/>
    <m/>
    <s v=""/>
    <n v="13"/>
    <d v="1989-06-26T00:00:00"/>
    <n v="30"/>
    <s v="N"/>
    <n v="30"/>
    <n v="2.5"/>
    <n v="39"/>
    <x v="0"/>
    <n v="0.5"/>
    <n v="31"/>
    <n v="0"/>
    <n v="3394"/>
    <n v="744.1345"/>
    <n v="0"/>
    <n v="0"/>
    <n v="0"/>
    <n v="0"/>
    <n v="175"/>
    <n v="0"/>
    <n v="0"/>
    <n v="0"/>
    <n v="0"/>
    <n v="0"/>
    <n v="0"/>
    <n v="0"/>
    <n v="13.25"/>
    <n v="0"/>
    <n v="0"/>
    <n v="0"/>
    <n v="0"/>
    <n v="42.158587500000003"/>
    <n v="45.994249999999994"/>
    <n v="0"/>
  </r>
  <r>
    <d v="2020-07-01T00:00:00"/>
    <x v="3"/>
    <s v="P"/>
    <s v="Active"/>
    <n v="138"/>
    <x v="137"/>
    <s v="Y"/>
    <x v="15"/>
    <n v="1020"/>
    <x v="7"/>
    <s v="Niederl. 9"/>
    <n v="0.5"/>
    <s v="Department"/>
    <s v="Supervisor"/>
    <s v="Manager"/>
    <s v="ang."/>
    <s v="W"/>
    <d v="2006-09-01T00:00:00"/>
    <m/>
    <s v=""/>
    <n v="13"/>
    <d v="1989-06-26T00:00:00"/>
    <n v="30"/>
    <s v="N"/>
    <n v="30"/>
    <n v="2.5"/>
    <n v="39"/>
    <x v="0"/>
    <n v="0.5"/>
    <n v="31"/>
    <n v="0"/>
    <n v="3395"/>
    <n v="744.35374999999999"/>
    <n v="0"/>
    <n v="0"/>
    <n v="0"/>
    <n v="0"/>
    <n v="175"/>
    <n v="0"/>
    <n v="0"/>
    <n v="0"/>
    <n v="0"/>
    <n v="0"/>
    <n v="0"/>
    <n v="0"/>
    <n v="13.25"/>
    <n v="0"/>
    <n v="0"/>
    <n v="0"/>
    <n v="0"/>
    <n v="42.158587500000003"/>
    <n v="45.994249999999994"/>
    <n v="0"/>
  </r>
  <r>
    <d v="2020-07-01T00:00:00"/>
    <x v="3"/>
    <s v="P"/>
    <s v="Active"/>
    <n v="139"/>
    <x v="138"/>
    <s v="Y"/>
    <x v="20"/>
    <n v="1058"/>
    <x v="2"/>
    <s v="Niederl. 7"/>
    <n v="0.5"/>
    <s v="Department"/>
    <s v="Supervisor"/>
    <s v="Non-Mgm."/>
    <s v="ang."/>
    <s v="W"/>
    <d v="2006-09-01T00:00:00"/>
    <m/>
    <s v=""/>
    <n v="13"/>
    <d v="1989-04-20T00:00:00"/>
    <n v="30"/>
    <s v="J"/>
    <n v="30"/>
    <n v="2.5"/>
    <n v="39"/>
    <x v="0"/>
    <n v="0.5"/>
    <n v="31"/>
    <n v="0"/>
    <n v="3396"/>
    <n v="744.57300000000009"/>
    <n v="0"/>
    <n v="0"/>
    <n v="0"/>
    <n v="0"/>
    <n v="0"/>
    <n v="0"/>
    <n v="0"/>
    <n v="0"/>
    <n v="0"/>
    <n v="0"/>
    <n v="195.92307692307693"/>
    <n v="155.65"/>
    <n v="13.25"/>
    <n v="0"/>
    <n v="0"/>
    <n v="0"/>
    <n v="0"/>
    <n v="81.702128076923088"/>
    <n v="0"/>
    <n v="0"/>
  </r>
  <r>
    <d v="2020-07-01T00:00:00"/>
    <x v="3"/>
    <s v="P"/>
    <s v="Active"/>
    <n v="139"/>
    <x v="138"/>
    <s v="Y"/>
    <x v="20"/>
    <n v="1051"/>
    <x v="3"/>
    <s v="Niederl. 8"/>
    <n v="0.5"/>
    <s v="Department"/>
    <s v="Supervisor"/>
    <s v="Non-Mgm."/>
    <s v="ang."/>
    <s v="W"/>
    <d v="2006-09-01T00:00:00"/>
    <m/>
    <s v=""/>
    <n v="13"/>
    <d v="1989-04-20T00:00:00"/>
    <n v="30"/>
    <s v="J"/>
    <n v="30"/>
    <n v="2.5"/>
    <n v="39"/>
    <x v="0"/>
    <n v="0.5"/>
    <n v="31"/>
    <n v="0"/>
    <n v="3397"/>
    <n v="744.79224999999997"/>
    <n v="0"/>
    <n v="0"/>
    <n v="0"/>
    <n v="0"/>
    <n v="0"/>
    <n v="0"/>
    <n v="0"/>
    <n v="0"/>
    <n v="0"/>
    <n v="0"/>
    <n v="195.98076923076923"/>
    <n v="155.69583333333333"/>
    <n v="13.25"/>
    <n v="0"/>
    <n v="0"/>
    <n v="0"/>
    <n v="0"/>
    <n v="81.725312644230769"/>
    <n v="0"/>
    <n v="0"/>
  </r>
  <r>
    <d v="2020-07-01T00:00:00"/>
    <x v="3"/>
    <s v="P"/>
    <s v="Active"/>
    <n v="140"/>
    <x v="139"/>
    <s v="N"/>
    <x v="40"/>
    <n v="1001"/>
    <x v="1"/>
    <s v="Niederl. 1"/>
    <n v="1"/>
    <s v="Department"/>
    <s v="Supervisor"/>
    <s v="Non-Mgm."/>
    <s v="ang."/>
    <s v="M"/>
    <d v="2006-09-15T00:00:00"/>
    <m/>
    <s v=""/>
    <n v="13"/>
    <d v="1969-11-03T00:00:00"/>
    <n v="50"/>
    <s v="N"/>
    <n v="30"/>
    <n v="2.5"/>
    <n v="39"/>
    <x v="0"/>
    <n v="1"/>
    <n v="31"/>
    <n v="0"/>
    <n v="3398"/>
    <n v="745.01150000000007"/>
    <n v="0"/>
    <n v="0"/>
    <n v="0"/>
    <n v="0"/>
    <n v="0"/>
    <n v="0"/>
    <n v="0"/>
    <n v="0"/>
    <n v="0"/>
    <n v="0"/>
    <n v="0"/>
    <n v="0"/>
    <n v="26.5"/>
    <n v="0"/>
    <n v="0"/>
    <n v="0"/>
    <n v="0"/>
    <n v="5.9346750000000004"/>
    <n v="0"/>
    <n v="0"/>
  </r>
  <r>
    <d v="2020-07-01T00:00:00"/>
    <x v="3"/>
    <s v="P"/>
    <s v="Active"/>
    <n v="141"/>
    <x v="140"/>
    <s v="N"/>
    <x v="43"/>
    <n v="1096"/>
    <x v="0"/>
    <s v="Niederl. 3"/>
    <n v="1"/>
    <s v="Department"/>
    <s v="Supervisor"/>
    <s v="Non-Mgm."/>
    <s v="ang."/>
    <s v="M"/>
    <d v="2006-10-01T00:00:00"/>
    <m/>
    <s v=""/>
    <n v="13"/>
    <d v="1968-07-20T00:00:00"/>
    <n v="51"/>
    <s v="N"/>
    <n v="30"/>
    <n v="2.5"/>
    <n v="39"/>
    <x v="0"/>
    <n v="1"/>
    <n v="31"/>
    <n v="0"/>
    <n v="3399"/>
    <n v="745.23075000000006"/>
    <n v="0"/>
    <n v="0"/>
    <n v="0"/>
    <n v="0"/>
    <n v="0"/>
    <n v="0"/>
    <n v="0"/>
    <n v="0"/>
    <n v="0"/>
    <n v="0"/>
    <n v="0"/>
    <n v="0"/>
    <n v="26.5"/>
    <n v="0"/>
    <n v="0"/>
    <n v="0"/>
    <n v="0"/>
    <n v="5.9346750000000004"/>
    <n v="0"/>
    <n v="0"/>
  </r>
  <r>
    <d v="2020-07-01T00:00:00"/>
    <x v="3"/>
    <s v="P"/>
    <s v="Active"/>
    <n v="142"/>
    <x v="141"/>
    <s v="N"/>
    <x v="5"/>
    <n v="1093"/>
    <x v="0"/>
    <s v="Niederl. 3"/>
    <n v="1"/>
    <s v="Department"/>
    <s v="Supervisor"/>
    <s v="Non-Mgm."/>
    <s v="ang."/>
    <s v="M"/>
    <d v="2006-05-08T00:00:00"/>
    <m/>
    <s v=""/>
    <n v="13"/>
    <d v="1963-06-14T00:00:00"/>
    <n v="56"/>
    <s v="N"/>
    <n v="30"/>
    <n v="2.5"/>
    <n v="39"/>
    <x v="0"/>
    <n v="1"/>
    <n v="31"/>
    <n v="0"/>
    <n v="3400"/>
    <n v="745.45"/>
    <n v="0"/>
    <n v="0"/>
    <n v="0"/>
    <n v="0"/>
    <n v="0"/>
    <n v="0"/>
    <n v="0"/>
    <n v="0"/>
    <n v="0"/>
    <n v="0"/>
    <n v="0"/>
    <n v="0"/>
    <n v="26.5"/>
    <n v="0"/>
    <n v="0"/>
    <n v="0"/>
    <n v="0"/>
    <n v="5.9346750000000004"/>
    <n v="0"/>
    <n v="0"/>
  </r>
  <r>
    <d v="2020-07-01T00:00:00"/>
    <x v="3"/>
    <s v="P"/>
    <s v="Active"/>
    <n v="143"/>
    <x v="142"/>
    <s v="N"/>
    <x v="31"/>
    <n v="1040"/>
    <x v="4"/>
    <s v="Niederl. 6"/>
    <n v="1"/>
    <s v="Department"/>
    <s v="Supervisor"/>
    <s v="Non-Mgm."/>
    <s v="ang."/>
    <s v="M"/>
    <d v="2006-11-01T00:00:00"/>
    <m/>
    <s v=""/>
    <n v="13"/>
    <d v="1982-06-01T00:00:00"/>
    <n v="37"/>
    <s v="J"/>
    <n v="30"/>
    <n v="2.5"/>
    <n v="39"/>
    <x v="0"/>
    <n v="1"/>
    <n v="31"/>
    <n v="0"/>
    <n v="3401"/>
    <n v="745.66925000000003"/>
    <n v="0"/>
    <n v="0"/>
    <n v="60"/>
    <n v="0"/>
    <n v="807.91"/>
    <n v="0"/>
    <n v="0"/>
    <n v="0"/>
    <n v="0"/>
    <n v="0"/>
    <n v="196.21153846153848"/>
    <n v="155.87916666666669"/>
    <n v="26.5"/>
    <n v="0"/>
    <n v="0"/>
    <n v="0"/>
    <n v="0"/>
    <n v="279.15383291346154"/>
    <n v="101.08"/>
    <n v="0"/>
  </r>
  <r>
    <d v="2020-07-01T00:00:00"/>
    <x v="3"/>
    <s v="P"/>
    <s v="Active"/>
    <n v="144"/>
    <x v="143"/>
    <s v="N"/>
    <x v="31"/>
    <n v="1052"/>
    <x v="3"/>
    <s v="Niederl. 8"/>
    <n v="1"/>
    <s v="Department"/>
    <s v="Supervisor"/>
    <s v="Non-Mgm."/>
    <s v="ang."/>
    <s v="M"/>
    <d v="2007-01-01T00:00:00"/>
    <m/>
    <s v=""/>
    <n v="13"/>
    <d v="1973-11-14T00:00:00"/>
    <n v="46"/>
    <s v="J"/>
    <n v="30"/>
    <n v="2.5"/>
    <n v="39"/>
    <x v="0"/>
    <n v="1"/>
    <n v="31"/>
    <n v="0"/>
    <n v="3402"/>
    <n v="745.88850000000002"/>
    <n v="0"/>
    <n v="0"/>
    <n v="30"/>
    <n v="0"/>
    <n v="0"/>
    <n v="0"/>
    <n v="0"/>
    <n v="0"/>
    <n v="0"/>
    <n v="0"/>
    <n v="196.26923076923075"/>
    <n v="155.92500000000001"/>
    <n v="26.5"/>
    <n v="0"/>
    <n v="0"/>
    <n v="0"/>
    <n v="0"/>
    <n v="91.527072980769233"/>
    <n v="99.18"/>
    <n v="0"/>
  </r>
  <r>
    <d v="2020-07-01T00:00:00"/>
    <x v="3"/>
    <s v="P"/>
    <s v="Active"/>
    <n v="145"/>
    <x v="144"/>
    <s v="N"/>
    <x v="36"/>
    <n v="1054"/>
    <x v="8"/>
    <s v="Niederl. 2"/>
    <n v="1"/>
    <s v="Department"/>
    <s v="Supervisor"/>
    <s v="Non-Mgm."/>
    <s v="ang."/>
    <s v="M"/>
    <d v="2007-02-01T00:00:00"/>
    <m/>
    <s v=""/>
    <n v="12"/>
    <d v="1961-12-07T00:00:00"/>
    <n v="58"/>
    <s v="N"/>
    <n v="30"/>
    <n v="2.5"/>
    <n v="39"/>
    <x v="0"/>
    <n v="1"/>
    <n v="31"/>
    <n v="0"/>
    <n v="3403"/>
    <n v="746.10775000000001"/>
    <n v="0"/>
    <n v="0"/>
    <n v="0"/>
    <n v="0"/>
    <n v="0"/>
    <n v="0"/>
    <n v="0"/>
    <n v="0"/>
    <n v="0"/>
    <n v="0"/>
    <n v="0"/>
    <n v="0"/>
    <n v="26.5"/>
    <n v="0"/>
    <n v="0"/>
    <n v="0"/>
    <n v="0"/>
    <n v="5.9346750000000004"/>
    <n v="0"/>
    <n v="0"/>
  </r>
  <r>
    <d v="2020-07-01T00:00:00"/>
    <x v="3"/>
    <s v="P"/>
    <s v="Active"/>
    <n v="146"/>
    <x v="145"/>
    <s v="N"/>
    <x v="22"/>
    <n v="1047"/>
    <x v="9"/>
    <s v="Niederl. 4"/>
    <n v="1"/>
    <s v="Department"/>
    <s v="Supervisor"/>
    <s v="Non-Mgm."/>
    <s v="ang."/>
    <s v="M"/>
    <d v="2007-02-01T00:00:00"/>
    <m/>
    <s v=""/>
    <n v="12"/>
    <d v="1968-11-22T00:00:00"/>
    <n v="51"/>
    <s v="J"/>
    <n v="30"/>
    <n v="2.5"/>
    <n v="39"/>
    <x v="0"/>
    <n v="1"/>
    <n v="31"/>
    <n v="0"/>
    <n v="3404"/>
    <n v="746.327"/>
    <n v="0"/>
    <n v="0"/>
    <n v="0"/>
    <n v="0"/>
    <n v="0"/>
    <n v="0"/>
    <n v="0"/>
    <n v="0"/>
    <n v="0"/>
    <n v="0"/>
    <n v="196.38461538461539"/>
    <n v="156.01666666666668"/>
    <n v="26.5"/>
    <n v="0"/>
    <n v="0"/>
    <n v="0"/>
    <n v="0"/>
    <n v="84.854942115384617"/>
    <n v="0"/>
    <n v="0"/>
  </r>
  <r>
    <d v="2020-07-01T00:00:00"/>
    <x v="3"/>
    <s v="P"/>
    <s v="Active"/>
    <n v="147"/>
    <x v="146"/>
    <s v="N"/>
    <x v="16"/>
    <n v="1049"/>
    <x v="3"/>
    <s v="Niederl. 8"/>
    <n v="1"/>
    <s v="Department"/>
    <s v="Supervisor"/>
    <s v="Manager"/>
    <s v="ang."/>
    <s v="M"/>
    <d v="2007-04-01T00:00:00"/>
    <m/>
    <s v=""/>
    <n v="12"/>
    <d v="1975-02-01T00:00:00"/>
    <n v="44"/>
    <s v="N"/>
    <n v="30"/>
    <n v="2.5"/>
    <n v="39"/>
    <x v="0"/>
    <n v="1"/>
    <n v="31"/>
    <n v="0"/>
    <n v="3405"/>
    <n v="746.5462500000001"/>
    <n v="0"/>
    <n v="0"/>
    <n v="30"/>
    <n v="0"/>
    <n v="0"/>
    <n v="0"/>
    <n v="0"/>
    <n v="0"/>
    <n v="0"/>
    <n v="0"/>
    <n v="0"/>
    <n v="0"/>
    <n v="26.5"/>
    <n v="0"/>
    <n v="0"/>
    <n v="0"/>
    <n v="0"/>
    <n v="12.653175000000001"/>
    <n v="77.900000000000006"/>
    <n v="0"/>
  </r>
  <r>
    <d v="2020-07-01T00:00:00"/>
    <x v="3"/>
    <s v="P"/>
    <s v="Active"/>
    <n v="148"/>
    <x v="147"/>
    <s v="N"/>
    <x v="30"/>
    <n v="1071"/>
    <x v="0"/>
    <s v="Niederl. 3"/>
    <n v="1"/>
    <s v="Department"/>
    <s v="Supervisor"/>
    <s v="Non-Mgm."/>
    <s v="ang."/>
    <s v="M"/>
    <d v="2007-07-01T00:00:00"/>
    <m/>
    <s v=""/>
    <n v="12"/>
    <d v="1972-08-08T00:00:00"/>
    <n v="47"/>
    <s v="N"/>
    <n v="30"/>
    <n v="2.5"/>
    <n v="39"/>
    <x v="0"/>
    <n v="1"/>
    <n v="31"/>
    <n v="0"/>
    <n v="3406"/>
    <n v="746.76549999999997"/>
    <n v="0"/>
    <n v="0"/>
    <n v="0"/>
    <n v="0"/>
    <n v="0"/>
    <n v="0"/>
    <n v="0"/>
    <n v="0"/>
    <n v="0"/>
    <n v="0"/>
    <n v="0"/>
    <n v="0"/>
    <n v="26.5"/>
    <n v="0"/>
    <n v="0"/>
    <n v="0"/>
    <n v="0"/>
    <n v="5.9346750000000004"/>
    <n v="0"/>
    <n v="0"/>
  </r>
  <r>
    <d v="2020-07-01T00:00:00"/>
    <x v="3"/>
    <s v="P"/>
    <s v="Active"/>
    <n v="149"/>
    <x v="148"/>
    <s v="N"/>
    <x v="17"/>
    <n v="1088"/>
    <x v="0"/>
    <s v="Niederl. 3"/>
    <n v="1"/>
    <s v="Department"/>
    <s v="Supervisor"/>
    <s v="Non-Mgm."/>
    <s v="ang."/>
    <s v="W"/>
    <d v="2007-07-01T00:00:00"/>
    <m/>
    <s v=""/>
    <n v="12"/>
    <d v="1960-04-17T00:00:00"/>
    <n v="59"/>
    <s v="N"/>
    <n v="30"/>
    <n v="2.5"/>
    <n v="39"/>
    <x v="0"/>
    <n v="1"/>
    <n v="31"/>
    <n v="0"/>
    <n v="3407"/>
    <n v="746.98475000000008"/>
    <n v="0"/>
    <n v="0"/>
    <n v="0"/>
    <n v="0"/>
    <n v="0"/>
    <n v="0"/>
    <n v="0"/>
    <n v="0"/>
    <n v="0"/>
    <n v="0"/>
    <n v="0"/>
    <n v="0"/>
    <n v="26.5"/>
    <n v="0"/>
    <n v="0"/>
    <n v="0"/>
    <n v="0"/>
    <n v="5.9346750000000004"/>
    <n v="0"/>
    <n v="0"/>
  </r>
  <r>
    <d v="2020-07-01T00:00:00"/>
    <x v="3"/>
    <s v="P"/>
    <s v="Active"/>
    <n v="150"/>
    <x v="149"/>
    <s v="N"/>
    <x v="36"/>
    <n v="1054"/>
    <x v="8"/>
    <s v="Niederl. 2"/>
    <n v="1"/>
    <s v="Department"/>
    <s v="Supervisor"/>
    <s v="Non-Mgm."/>
    <s v="ang."/>
    <s v="M"/>
    <d v="2007-09-01T00:00:00"/>
    <m/>
    <s v=""/>
    <n v="12"/>
    <d v="1956-12-27T00:00:00"/>
    <n v="63"/>
    <s v="N"/>
    <n v="30"/>
    <n v="2.5"/>
    <n v="39"/>
    <x v="0"/>
    <n v="1"/>
    <n v="31"/>
    <n v="0"/>
    <n v="3408"/>
    <n v="747.20400000000006"/>
    <n v="0"/>
    <n v="0"/>
    <n v="0"/>
    <n v="0"/>
    <n v="0"/>
    <n v="0"/>
    <n v="0"/>
    <n v="0"/>
    <n v="0"/>
    <n v="0"/>
    <n v="0"/>
    <n v="0"/>
    <n v="26.5"/>
    <n v="0"/>
    <n v="0"/>
    <n v="0"/>
    <n v="0"/>
    <n v="5.9346750000000004"/>
    <n v="0"/>
    <n v="0"/>
  </r>
  <r>
    <d v="2020-07-01T00:00:00"/>
    <x v="3"/>
    <s v="P"/>
    <s v="Active"/>
    <n v="151"/>
    <x v="150"/>
    <s v="N"/>
    <x v="34"/>
    <n v="1095"/>
    <x v="0"/>
    <s v="Niederl. 3"/>
    <n v="1"/>
    <s v="Department"/>
    <s v="Supervisor"/>
    <s v="Non-Mgm."/>
    <s v="ang."/>
    <s v="M"/>
    <d v="2007-09-01T00:00:00"/>
    <m/>
    <s v=""/>
    <n v="12"/>
    <d v="1966-09-24T00:00:00"/>
    <n v="53"/>
    <s v="N"/>
    <n v="30"/>
    <n v="2.5"/>
    <n v="39"/>
    <x v="0"/>
    <n v="1"/>
    <n v="31"/>
    <n v="0"/>
    <n v="3409"/>
    <n v="747.42325000000005"/>
    <n v="0"/>
    <n v="0"/>
    <n v="0"/>
    <n v="0"/>
    <n v="0"/>
    <n v="0"/>
    <n v="0"/>
    <n v="0"/>
    <n v="0"/>
    <n v="0"/>
    <n v="0"/>
    <n v="0"/>
    <n v="26.5"/>
    <n v="0"/>
    <n v="0"/>
    <n v="0"/>
    <n v="0"/>
    <n v="5.9346750000000004"/>
    <n v="0"/>
    <n v="0"/>
  </r>
  <r>
    <d v="2020-07-01T00:00:00"/>
    <x v="3"/>
    <s v="P"/>
    <s v="Active"/>
    <n v="152"/>
    <x v="151"/>
    <s v="Y"/>
    <x v="15"/>
    <n v="1057"/>
    <x v="2"/>
    <s v="Niederl. 7"/>
    <n v="0.5"/>
    <s v="Department"/>
    <s v="Supervisor"/>
    <s v="Non-Mgm."/>
    <s v="ang."/>
    <s v="M"/>
    <d v="2007-09-01T00:00:00"/>
    <m/>
    <s v=""/>
    <n v="12"/>
    <d v="1986-09-20T00:00:00"/>
    <n v="33"/>
    <s v="J"/>
    <n v="30"/>
    <n v="2.5"/>
    <n v="39"/>
    <x v="0"/>
    <n v="0.5"/>
    <n v="31"/>
    <n v="0"/>
    <n v="3410"/>
    <n v="747.64250000000004"/>
    <n v="0"/>
    <n v="0"/>
    <n v="0"/>
    <n v="0"/>
    <n v="0"/>
    <n v="0"/>
    <n v="0"/>
    <n v="0"/>
    <n v="0"/>
    <n v="0"/>
    <n v="196.73076923076923"/>
    <n v="156.29166666666669"/>
    <n v="13.25"/>
    <n v="0"/>
    <n v="0"/>
    <n v="0"/>
    <n v="0"/>
    <n v="82.026712019230771"/>
    <n v="52.359249999999996"/>
    <n v="0"/>
  </r>
  <r>
    <d v="2020-07-01T00:00:00"/>
    <x v="3"/>
    <s v="P"/>
    <s v="Active"/>
    <n v="152"/>
    <x v="151"/>
    <s v="Y"/>
    <x v="15"/>
    <n v="1050"/>
    <x v="3"/>
    <s v="Niederl. 8"/>
    <n v="0.5"/>
    <s v="Department"/>
    <s v="Supervisor"/>
    <s v="Non-Mgm."/>
    <s v="ang."/>
    <s v="M"/>
    <d v="2007-09-01T00:00:00"/>
    <m/>
    <s v=""/>
    <n v="12"/>
    <d v="1986-09-20T00:00:00"/>
    <n v="33"/>
    <s v="J"/>
    <n v="30"/>
    <n v="2.5"/>
    <n v="39"/>
    <x v="0"/>
    <n v="0.5"/>
    <n v="31"/>
    <n v="0"/>
    <n v="3411"/>
    <n v="747.86175000000003"/>
    <n v="0"/>
    <n v="0"/>
    <n v="0"/>
    <n v="0"/>
    <n v="0"/>
    <n v="0"/>
    <n v="0"/>
    <n v="0"/>
    <n v="0"/>
    <n v="0"/>
    <n v="196.78846153846155"/>
    <n v="156.33750000000001"/>
    <n v="13.25"/>
    <n v="0"/>
    <n v="0"/>
    <n v="0"/>
    <n v="0"/>
    <n v="82.049896586538466"/>
    <n v="52.359249999999996"/>
    <n v="0"/>
  </r>
  <r>
    <d v="2020-07-01T00:00:00"/>
    <x v="3"/>
    <s v="P"/>
    <s v="Active"/>
    <n v="153"/>
    <x v="152"/>
    <s v="N"/>
    <x v="5"/>
    <n v="1093"/>
    <x v="0"/>
    <s v="Niederl. 3"/>
    <n v="1"/>
    <s v="Department"/>
    <s v="Supervisor"/>
    <s v="Manager"/>
    <s v="ang."/>
    <s v="W"/>
    <d v="2007-09-01T00:00:00"/>
    <m/>
    <s v=""/>
    <n v="12"/>
    <d v="1987-08-05T00:00:00"/>
    <n v="32"/>
    <s v="N"/>
    <n v="30"/>
    <n v="2.5"/>
    <n v="39"/>
    <x v="0"/>
    <n v="1"/>
    <n v="31"/>
    <n v="0"/>
    <n v="3412"/>
    <n v="748.08100000000002"/>
    <n v="0"/>
    <n v="0"/>
    <n v="0"/>
    <n v="0"/>
    <n v="0"/>
    <n v="0"/>
    <n v="0"/>
    <n v="0"/>
    <n v="0"/>
    <n v="0"/>
    <n v="0"/>
    <n v="0"/>
    <n v="26.5"/>
    <n v="0"/>
    <n v="0"/>
    <n v="0"/>
    <n v="0"/>
    <n v="5.9346750000000004"/>
    <n v="0"/>
    <n v="0"/>
  </r>
  <r>
    <d v="2020-07-01T00:00:00"/>
    <x v="3"/>
    <s v="P"/>
    <s v="Active"/>
    <n v="154"/>
    <x v="153"/>
    <s v="N"/>
    <x v="13"/>
    <n v="1055"/>
    <x v="2"/>
    <s v="Niederl. 7"/>
    <n v="1"/>
    <s v="Department"/>
    <s v="Supervisor"/>
    <s v="Non-Mgm."/>
    <s v="ang."/>
    <s v="W"/>
    <d v="2007-10-01T00:00:00"/>
    <m/>
    <s v=""/>
    <n v="12"/>
    <d v="1962-08-13T00:00:00"/>
    <n v="57"/>
    <s v="J"/>
    <n v="24"/>
    <n v="2"/>
    <n v="20"/>
    <x v="0"/>
    <n v="0.51282051282051277"/>
    <n v="31"/>
    <n v="0"/>
    <n v="3413"/>
    <n v="748.30025000000001"/>
    <n v="0"/>
    <n v="0"/>
    <n v="0"/>
    <n v="0"/>
    <n v="0"/>
    <n v="0"/>
    <n v="0"/>
    <n v="0"/>
    <n v="0"/>
    <n v="0"/>
    <n v="307.17"/>
    <n v="156.4291666666667"/>
    <n v="26.5"/>
    <n v="0"/>
    <n v="0"/>
    <n v="0"/>
    <n v="0"/>
    <n v="109.75770837500002"/>
    <n v="0"/>
    <n v="0"/>
  </r>
  <r>
    <d v="2020-07-01T00:00:00"/>
    <x v="3"/>
    <s v="P"/>
    <s v="Active"/>
    <n v="155"/>
    <x v="154"/>
    <s v="N"/>
    <x v="24"/>
    <n v="1081"/>
    <x v="0"/>
    <s v="Niederl. 3"/>
    <n v="1"/>
    <s v="Department"/>
    <s v="Supervisor"/>
    <s v="Director"/>
    <s v="ang."/>
    <s v="M"/>
    <d v="2007-08-28T00:00:00"/>
    <m/>
    <s v=""/>
    <n v="12"/>
    <d v="1966-11-21T00:00:00"/>
    <n v="53"/>
    <s v="N"/>
    <n v="30"/>
    <n v="2.5"/>
    <n v="39"/>
    <x v="0"/>
    <n v="1"/>
    <n v="31"/>
    <n v="0"/>
    <n v="3414"/>
    <n v="748.51950000000011"/>
    <n v="0"/>
    <n v="0"/>
    <n v="0"/>
    <n v="0"/>
    <n v="0"/>
    <n v="0"/>
    <n v="0"/>
    <n v="0"/>
    <n v="0"/>
    <n v="0"/>
    <n v="0"/>
    <n v="0"/>
    <n v="26.5"/>
    <n v="0"/>
    <n v="0"/>
    <n v="0"/>
    <n v="0"/>
    <n v="5.9346750000000004"/>
    <n v="219.07760000000002"/>
    <n v="0"/>
  </r>
  <r>
    <d v="2020-07-01T00:00:00"/>
    <x v="3"/>
    <s v="P"/>
    <s v="Active"/>
    <n v="156"/>
    <x v="155"/>
    <s v="N"/>
    <x v="29"/>
    <n v="1079"/>
    <x v="0"/>
    <s v="Niederl. 3"/>
    <n v="1"/>
    <s v="Department"/>
    <s v="Supervisor"/>
    <s v="Manager"/>
    <s v="ang."/>
    <s v="M"/>
    <d v="2008-01-01T00:00:00"/>
    <m/>
    <s v=""/>
    <n v="12"/>
    <d v="1969-07-09T00:00:00"/>
    <n v="50"/>
    <s v="N"/>
    <n v="24"/>
    <n v="2"/>
    <n v="34"/>
    <x v="0"/>
    <n v="0.87179487179487181"/>
    <n v="31"/>
    <n v="0"/>
    <n v="3415"/>
    <n v="748.73874999999998"/>
    <n v="0"/>
    <n v="0"/>
    <n v="0"/>
    <n v="0"/>
    <n v="0"/>
    <n v="0"/>
    <n v="0"/>
    <n v="0"/>
    <n v="0"/>
    <n v="0"/>
    <n v="0"/>
    <n v="0"/>
    <n v="26.5"/>
    <n v="0"/>
    <n v="0"/>
    <n v="0"/>
    <n v="0"/>
    <n v="5.9346750000000004"/>
    <n v="0"/>
    <n v="0"/>
  </r>
  <r>
    <d v="2020-07-01T00:00:00"/>
    <x v="3"/>
    <s v="P"/>
    <s v="Active"/>
    <n v="157"/>
    <x v="156"/>
    <s v="N"/>
    <x v="31"/>
    <n v="1034"/>
    <x v="5"/>
    <s v="Niederl. 5"/>
    <n v="1"/>
    <s v="Department"/>
    <s v="Supervisor"/>
    <s v="Non-Mgm."/>
    <s v="ang."/>
    <s v="M"/>
    <d v="2008-01-01T00:00:00"/>
    <m/>
    <s v=""/>
    <n v="12"/>
    <d v="1975-06-15T00:00:00"/>
    <n v="44"/>
    <s v="N"/>
    <n v="30"/>
    <n v="2.5"/>
    <n v="39"/>
    <x v="0"/>
    <n v="1"/>
    <n v="31"/>
    <n v="0"/>
    <n v="3416"/>
    <n v="748.95800000000008"/>
    <n v="0"/>
    <n v="0"/>
    <n v="0"/>
    <n v="0"/>
    <n v="0"/>
    <n v="0"/>
    <n v="0"/>
    <n v="0"/>
    <n v="0"/>
    <n v="0"/>
    <n v="0"/>
    <n v="0"/>
    <n v="26.5"/>
    <n v="0"/>
    <n v="0"/>
    <n v="0"/>
    <n v="0"/>
    <n v="5.9346750000000004"/>
    <n v="108.51280000000001"/>
    <n v="0"/>
  </r>
  <r>
    <d v="2020-07-01T00:00:00"/>
    <x v="3"/>
    <s v="P"/>
    <s v="Active"/>
    <n v="158"/>
    <x v="157"/>
    <s v="N"/>
    <x v="44"/>
    <n v="1084"/>
    <x v="0"/>
    <s v="Niederl. 3"/>
    <n v="1"/>
    <s v="Department"/>
    <s v="Supervisor"/>
    <s v="Manager"/>
    <s v="ang."/>
    <s v="M"/>
    <d v="2008-02-01T00:00:00"/>
    <m/>
    <s v=""/>
    <n v="11"/>
    <d v="1981-10-06T00:00:00"/>
    <n v="38"/>
    <s v="N"/>
    <n v="30"/>
    <n v="2.5"/>
    <n v="39"/>
    <x v="0"/>
    <n v="1"/>
    <n v="31"/>
    <n v="0"/>
    <n v="3417"/>
    <n v="749.17724999999996"/>
    <n v="0"/>
    <n v="0"/>
    <n v="0"/>
    <n v="0"/>
    <n v="0"/>
    <n v="0"/>
    <n v="0"/>
    <n v="0"/>
    <n v="0"/>
    <n v="0"/>
    <n v="0"/>
    <n v="0"/>
    <n v="26.5"/>
    <n v="0"/>
    <n v="0"/>
    <n v="0"/>
    <n v="0"/>
    <n v="5.9346750000000004"/>
    <n v="0"/>
    <n v="0"/>
  </r>
  <r>
    <d v="2020-07-01T00:00:00"/>
    <x v="3"/>
    <s v="P"/>
    <s v="Active"/>
    <n v="159"/>
    <x v="158"/>
    <s v="N"/>
    <x v="36"/>
    <n v="1054"/>
    <x v="8"/>
    <s v="Niederl. 2"/>
    <n v="1"/>
    <s v="Department"/>
    <s v="Supervisor"/>
    <s v="Manager"/>
    <s v="ang."/>
    <s v="M"/>
    <d v="2008-03-01T00:00:00"/>
    <m/>
    <s v=""/>
    <n v="11"/>
    <d v="1982-01-09T00:00:00"/>
    <n v="38"/>
    <s v="N"/>
    <n v="30"/>
    <n v="2.5"/>
    <n v="39"/>
    <x v="0"/>
    <n v="1"/>
    <n v="31"/>
    <n v="0"/>
    <n v="3418"/>
    <n v="749.39650000000006"/>
    <n v="0"/>
    <n v="0"/>
    <n v="0"/>
    <n v="0"/>
    <n v="0"/>
    <n v="0"/>
    <n v="0"/>
    <n v="0"/>
    <n v="0"/>
    <n v="0"/>
    <n v="0"/>
    <n v="0"/>
    <n v="26.5"/>
    <n v="0"/>
    <n v="0"/>
    <n v="0"/>
    <n v="0"/>
    <n v="5.9346750000000004"/>
    <n v="0"/>
    <n v="0"/>
  </r>
  <r>
    <d v="2020-07-01T00:00:00"/>
    <x v="3"/>
    <s v="P"/>
    <s v="Active"/>
    <n v="160"/>
    <x v="159"/>
    <s v="N"/>
    <x v="42"/>
    <n v="1076"/>
    <x v="0"/>
    <s v="Niederl. 3"/>
    <n v="1"/>
    <s v="Department"/>
    <s v="Supervisor"/>
    <s v="Non-Mgm."/>
    <s v="ang."/>
    <s v="M"/>
    <d v="2008-04-01T00:00:00"/>
    <m/>
    <s v=""/>
    <n v="11"/>
    <d v="1968-11-01T00:00:00"/>
    <n v="51"/>
    <s v="N"/>
    <n v="30"/>
    <n v="2.5"/>
    <n v="39"/>
    <x v="0"/>
    <n v="1"/>
    <n v="31"/>
    <n v="0"/>
    <n v="3419"/>
    <n v="749.61575000000005"/>
    <n v="0"/>
    <n v="0"/>
    <n v="0"/>
    <n v="0"/>
    <n v="0"/>
    <n v="0"/>
    <n v="0"/>
    <n v="0"/>
    <n v="0"/>
    <n v="0"/>
    <n v="0"/>
    <n v="0"/>
    <n v="26.5"/>
    <n v="0"/>
    <n v="0"/>
    <n v="0"/>
    <n v="0"/>
    <n v="5.9346750000000004"/>
    <n v="0"/>
    <n v="0"/>
  </r>
  <r>
    <d v="2020-07-01T00:00:00"/>
    <x v="3"/>
    <s v="P"/>
    <s v="Active"/>
    <n v="161"/>
    <x v="160"/>
    <s v="N"/>
    <x v="45"/>
    <n v="1094"/>
    <x v="0"/>
    <s v="Niederl. 3"/>
    <n v="1"/>
    <s v="Department"/>
    <s v="Supervisor"/>
    <s v="Director"/>
    <s v="ang."/>
    <s v="M"/>
    <d v="2008-04-01T00:00:00"/>
    <m/>
    <s v=""/>
    <n v="11"/>
    <d v="1973-08-25T00:00:00"/>
    <n v="46"/>
    <s v="N"/>
    <n v="30"/>
    <n v="2.5"/>
    <n v="39"/>
    <x v="0"/>
    <n v="1"/>
    <n v="31"/>
    <n v="0"/>
    <n v="3420"/>
    <n v="749.83500000000004"/>
    <n v="0"/>
    <n v="0"/>
    <n v="0"/>
    <n v="0"/>
    <n v="0"/>
    <n v="0"/>
    <n v="0"/>
    <n v="0"/>
    <n v="0"/>
    <n v="0"/>
    <n v="0"/>
    <n v="0"/>
    <n v="26.5"/>
    <n v="0"/>
    <n v="0"/>
    <n v="0"/>
    <n v="0"/>
    <n v="5.9346750000000004"/>
    <n v="293.4778"/>
    <n v="0"/>
  </r>
  <r>
    <d v="2020-07-01T00:00:00"/>
    <x v="3"/>
    <s v="P"/>
    <s v="Active"/>
    <n v="162"/>
    <x v="161"/>
    <s v="N"/>
    <x v="41"/>
    <n v="1006"/>
    <x v="1"/>
    <s v="Niederl. 1"/>
    <n v="1"/>
    <s v="Department"/>
    <s v="Supervisor"/>
    <s v="Non-Mgm."/>
    <s v="ang."/>
    <s v="M"/>
    <d v="2008-04-01T00:00:00"/>
    <m/>
    <s v=""/>
    <n v="11"/>
    <d v="1963-09-13T00:00:00"/>
    <n v="56"/>
    <s v="N"/>
    <n v="30"/>
    <n v="2.5"/>
    <n v="39"/>
    <x v="0"/>
    <n v="1"/>
    <n v="31"/>
    <n v="0"/>
    <n v="3421"/>
    <n v="750.05425000000002"/>
    <n v="0"/>
    <n v="0"/>
    <n v="0"/>
    <n v="0"/>
    <n v="0"/>
    <n v="0"/>
    <n v="0"/>
    <n v="0"/>
    <n v="0"/>
    <n v="0"/>
    <n v="0"/>
    <n v="0"/>
    <n v="26.5"/>
    <n v="0"/>
    <n v="0"/>
    <n v="0"/>
    <n v="0"/>
    <n v="5.9346750000000004"/>
    <n v="0"/>
    <n v="0"/>
  </r>
  <r>
    <d v="2020-07-01T00:00:00"/>
    <x v="3"/>
    <s v="P"/>
    <s v="Active"/>
    <n v="163"/>
    <x v="162"/>
    <s v="N"/>
    <x v="22"/>
    <n v="1053"/>
    <x v="3"/>
    <s v="Niederl. 8"/>
    <n v="1"/>
    <s v="Department"/>
    <s v="Supervisor"/>
    <s v="Non-Mgm."/>
    <s v="ang."/>
    <s v="M"/>
    <d v="2008-05-01T00:00:00"/>
    <m/>
    <s v=""/>
    <n v="11"/>
    <d v="1971-09-02T00:00:00"/>
    <n v="48"/>
    <s v="J"/>
    <n v="30"/>
    <n v="2.5"/>
    <n v="39"/>
    <x v="0"/>
    <n v="1"/>
    <n v="31"/>
    <n v="0"/>
    <n v="3422"/>
    <n v="750.27350000000001"/>
    <n v="0"/>
    <n v="0"/>
    <n v="0"/>
    <n v="0"/>
    <n v="0"/>
    <n v="0"/>
    <n v="0"/>
    <n v="0"/>
    <n v="0"/>
    <n v="0"/>
    <n v="197.42307692307693"/>
    <n v="156.8416666666667"/>
    <n v="26.5"/>
    <n v="0"/>
    <n v="0"/>
    <n v="0"/>
    <n v="0"/>
    <n v="85.272264326923079"/>
    <n v="0"/>
    <n v="0"/>
  </r>
  <r>
    <d v="2020-07-01T00:00:00"/>
    <x v="3"/>
    <s v="P"/>
    <s v="Active"/>
    <n v="164"/>
    <x v="163"/>
    <s v="N"/>
    <x v="37"/>
    <n v="1005"/>
    <x v="1"/>
    <s v="Niederl. 1"/>
    <n v="1"/>
    <s v="Department"/>
    <s v="Supervisor"/>
    <s v="Non-Mgm."/>
    <s v="ang."/>
    <s v="W"/>
    <d v="2008-07-01T00:00:00"/>
    <m/>
    <s v=""/>
    <n v="11"/>
    <d v="1975-04-04T00:00:00"/>
    <n v="44"/>
    <s v="N"/>
    <n v="24"/>
    <n v="2"/>
    <n v="32"/>
    <x v="0"/>
    <n v="0.82051282051282048"/>
    <n v="31"/>
    <n v="0"/>
    <n v="3423"/>
    <n v="750.49275000000011"/>
    <n v="0"/>
    <n v="0"/>
    <n v="0"/>
    <n v="0"/>
    <n v="0"/>
    <n v="0"/>
    <n v="0"/>
    <n v="0"/>
    <n v="0"/>
    <n v="0"/>
    <n v="0"/>
    <n v="0"/>
    <n v="26.5"/>
    <n v="0"/>
    <n v="0"/>
    <n v="0"/>
    <n v="0"/>
    <n v="5.9346750000000004"/>
    <n v="0"/>
    <n v="0"/>
  </r>
  <r>
    <d v="2020-07-01T00:00:00"/>
    <x v="3"/>
    <s v="P"/>
    <s v="Active"/>
    <n v="165"/>
    <x v="164"/>
    <s v="N"/>
    <x v="42"/>
    <n v="1076"/>
    <x v="0"/>
    <s v="Niederl. 3"/>
    <n v="1"/>
    <s v="Department"/>
    <s v="Supervisor"/>
    <s v="Non-Mgm."/>
    <s v="ang."/>
    <s v="M"/>
    <d v="2013-01-01T00:00:00"/>
    <m/>
    <s v=""/>
    <n v="7"/>
    <d v="1977-09-26T00:00:00"/>
    <n v="42"/>
    <s v="N"/>
    <n v="30"/>
    <n v="2.5"/>
    <n v="39"/>
    <x v="0"/>
    <n v="1"/>
    <n v="31"/>
    <n v="0"/>
    <n v="3424"/>
    <n v="750.71199999999999"/>
    <n v="0"/>
    <n v="0"/>
    <n v="60"/>
    <n v="0"/>
    <n v="0"/>
    <n v="0"/>
    <n v="0"/>
    <n v="0"/>
    <n v="0"/>
    <n v="0"/>
    <n v="0"/>
    <n v="0"/>
    <n v="26.5"/>
    <n v="0"/>
    <n v="0"/>
    <n v="0"/>
    <n v="0"/>
    <n v="19.371675"/>
    <n v="133"/>
    <n v="0"/>
  </r>
  <r>
    <d v="2020-07-01T00:00:00"/>
    <x v="3"/>
    <s v="P"/>
    <s v="Active"/>
    <n v="166"/>
    <x v="165"/>
    <s v="N"/>
    <x v="22"/>
    <n v="1060"/>
    <x v="2"/>
    <s v="Niederl. 7"/>
    <n v="1"/>
    <s v="Department"/>
    <s v="Supervisor"/>
    <s v="Non-Mgm."/>
    <s v="ang."/>
    <s v="M"/>
    <d v="2008-07-01T00:00:00"/>
    <m/>
    <s v=""/>
    <n v="11"/>
    <d v="1983-08-24T00:00:00"/>
    <n v="36"/>
    <s v="J"/>
    <n v="30"/>
    <n v="2.5"/>
    <n v="39"/>
    <x v="0"/>
    <n v="1"/>
    <n v="31"/>
    <n v="0"/>
    <n v="3425"/>
    <n v="750.93125000000009"/>
    <n v="0"/>
    <n v="0"/>
    <n v="0"/>
    <n v="0"/>
    <n v="0"/>
    <n v="0"/>
    <n v="0"/>
    <n v="0"/>
    <n v="0"/>
    <n v="0"/>
    <n v="197.59615384615384"/>
    <n v="156.97916666666669"/>
    <n v="26.5"/>
    <n v="0"/>
    <n v="0"/>
    <n v="0"/>
    <n v="0"/>
    <n v="85.341818028846163"/>
    <n v="0"/>
    <n v="0"/>
  </r>
  <r>
    <d v="2020-07-01T00:00:00"/>
    <x v="3"/>
    <s v="P"/>
    <s v="Active"/>
    <n v="167"/>
    <x v="166"/>
    <s v="N"/>
    <x v="16"/>
    <n v="1025"/>
    <x v="6"/>
    <s v="Niederl. 10"/>
    <n v="1"/>
    <s v="Department"/>
    <s v="Supervisor"/>
    <s v="Manager"/>
    <s v="ang."/>
    <s v="M"/>
    <d v="2008-07-01T00:00:00"/>
    <m/>
    <s v=""/>
    <n v="11"/>
    <d v="1973-01-08T00:00:00"/>
    <n v="47"/>
    <s v="N"/>
    <n v="30"/>
    <n v="2.5"/>
    <n v="39"/>
    <x v="0"/>
    <n v="1"/>
    <n v="31"/>
    <n v="0"/>
    <n v="3426"/>
    <n v="751.15049999999997"/>
    <n v="0"/>
    <n v="0"/>
    <n v="30"/>
    <n v="0"/>
    <n v="0"/>
    <n v="0"/>
    <n v="0"/>
    <n v="0"/>
    <n v="0"/>
    <n v="0"/>
    <n v="0"/>
    <n v="0"/>
    <n v="26.5"/>
    <n v="0"/>
    <n v="0"/>
    <n v="0"/>
    <n v="0"/>
    <n v="12.653175000000001"/>
    <n v="78.09"/>
    <n v="0"/>
  </r>
  <r>
    <d v="2020-07-01T00:00:00"/>
    <x v="3"/>
    <s v="P"/>
    <s v="Active"/>
    <n v="168"/>
    <x v="167"/>
    <s v="N"/>
    <x v="22"/>
    <n v="1060"/>
    <x v="2"/>
    <s v="Niederl. 7"/>
    <n v="1"/>
    <s v="Department"/>
    <s v="Supervisor"/>
    <s v="Non-Mgm."/>
    <s v="ang."/>
    <s v="M"/>
    <d v="2008-08-01T00:00:00"/>
    <m/>
    <s v=""/>
    <n v="11"/>
    <d v="1990-10-24T00:00:00"/>
    <n v="29"/>
    <s v="J"/>
    <n v="30"/>
    <n v="2.5"/>
    <n v="39"/>
    <x v="0"/>
    <n v="1"/>
    <n v="31"/>
    <n v="0"/>
    <n v="3427"/>
    <n v="751.36975000000007"/>
    <n v="0"/>
    <n v="0"/>
    <n v="0"/>
    <n v="0"/>
    <n v="0"/>
    <n v="0"/>
    <n v="0"/>
    <n v="0"/>
    <n v="0"/>
    <n v="0"/>
    <n v="197.71153846153848"/>
    <n v="157.07083333333333"/>
    <n v="26.5"/>
    <n v="0"/>
    <n v="0"/>
    <n v="0"/>
    <n v="0"/>
    <n v="85.388187163461538"/>
    <n v="0"/>
    <n v="0"/>
  </r>
  <r>
    <d v="2020-07-01T00:00:00"/>
    <x v="3"/>
    <s v="P"/>
    <s v="Active"/>
    <n v="169"/>
    <x v="168"/>
    <s v="N"/>
    <x v="46"/>
    <n v="1008"/>
    <x v="1"/>
    <s v="Niederl. 1"/>
    <n v="1"/>
    <s v="Department"/>
    <s v="Supervisor"/>
    <s v="Manager"/>
    <s v="ang."/>
    <s v="M"/>
    <d v="1986-02-17T00:00:00"/>
    <m/>
    <s v=""/>
    <n v="33"/>
    <d v="1955-08-06T00:00:00"/>
    <n v="64"/>
    <s v="N"/>
    <n v="18"/>
    <n v="1.5"/>
    <n v="24"/>
    <x v="0"/>
    <n v="0.61538461538461542"/>
    <n v="31"/>
    <n v="0"/>
    <n v="3428"/>
    <n v="751.58900000000006"/>
    <n v="0"/>
    <n v="0"/>
    <n v="0"/>
    <n v="0"/>
    <n v="0"/>
    <n v="0"/>
    <n v="0"/>
    <n v="0"/>
    <n v="0"/>
    <n v="0"/>
    <n v="0"/>
    <n v="0"/>
    <n v="26.5"/>
    <n v="0"/>
    <n v="0"/>
    <n v="0"/>
    <n v="0"/>
    <n v="5.9346750000000004"/>
    <n v="0"/>
    <n v="0"/>
  </r>
  <r>
    <d v="2020-07-01T00:00:00"/>
    <x v="3"/>
    <s v="P"/>
    <s v="Active"/>
    <n v="170"/>
    <x v="169"/>
    <s v="N"/>
    <x v="11"/>
    <n v="1082"/>
    <x v="0"/>
    <s v="Niederl. 3"/>
    <n v="1"/>
    <s v="Department"/>
    <s v="Supervisor"/>
    <s v="Non-Mgm."/>
    <s v="ang."/>
    <s v="M"/>
    <d v="2008-09-01T00:00:00"/>
    <m/>
    <s v=""/>
    <n v="11"/>
    <d v="1969-03-28T00:00:00"/>
    <n v="50"/>
    <s v="N"/>
    <n v="30"/>
    <n v="2.5"/>
    <n v="39"/>
    <x v="0"/>
    <n v="1"/>
    <n v="31"/>
    <n v="0"/>
    <n v="3429"/>
    <n v="751.80825000000004"/>
    <n v="0"/>
    <n v="0"/>
    <n v="0"/>
    <n v="0"/>
    <n v="0"/>
    <n v="0"/>
    <n v="0"/>
    <n v="0"/>
    <n v="0"/>
    <n v="0"/>
    <n v="0"/>
    <n v="0"/>
    <n v="26.5"/>
    <n v="0"/>
    <n v="0"/>
    <n v="0"/>
    <n v="0"/>
    <n v="5.9346750000000004"/>
    <n v="0"/>
    <n v="0"/>
  </r>
  <r>
    <d v="2020-07-01T00:00:00"/>
    <x v="3"/>
    <s v="P"/>
    <s v="Active"/>
    <n v="171"/>
    <x v="170"/>
    <s v="N"/>
    <x v="5"/>
    <n v="1093"/>
    <x v="0"/>
    <s v="Niederl. 3"/>
    <n v="1"/>
    <s v="Department"/>
    <s v="Supervisor"/>
    <s v="Non-Mgm."/>
    <s v="ang."/>
    <s v="W"/>
    <d v="2008-09-15T00:00:00"/>
    <m/>
    <s v=""/>
    <n v="11"/>
    <d v="1965-09-04T00:00:00"/>
    <n v="54"/>
    <s v="N"/>
    <n v="30"/>
    <n v="2.5"/>
    <n v="35"/>
    <x v="0"/>
    <n v="0.89743589743589747"/>
    <n v="31"/>
    <n v="0"/>
    <n v="3430"/>
    <n v="752.02750000000003"/>
    <n v="0"/>
    <n v="0"/>
    <n v="0"/>
    <n v="0"/>
    <n v="0"/>
    <n v="0"/>
    <n v="0"/>
    <n v="0"/>
    <n v="0"/>
    <n v="0"/>
    <n v="0"/>
    <n v="0"/>
    <n v="26.5"/>
    <n v="0"/>
    <n v="0"/>
    <n v="0"/>
    <n v="0"/>
    <n v="5.9346750000000004"/>
    <n v="0"/>
    <n v="0"/>
  </r>
  <r>
    <d v="2020-07-01T00:00:00"/>
    <x v="3"/>
    <s v="P"/>
    <s v="Active"/>
    <n v="172"/>
    <x v="171"/>
    <s v="N"/>
    <x v="8"/>
    <n v="1009"/>
    <x v="1"/>
    <s v="Niederl. 1"/>
    <n v="1"/>
    <s v="Department"/>
    <s v="Supervisor"/>
    <s v="Non-Mgm."/>
    <s v="ang."/>
    <s v="M"/>
    <d v="2008-09-15T00:00:00"/>
    <m/>
    <s v=""/>
    <n v="11"/>
    <d v="1986-01-26T00:00:00"/>
    <n v="33"/>
    <s v="N"/>
    <n v="30"/>
    <n v="2.5"/>
    <n v="39"/>
    <x v="0"/>
    <n v="1"/>
    <n v="31"/>
    <n v="0"/>
    <n v="3431"/>
    <n v="752.24675000000002"/>
    <n v="-7.44"/>
    <n v="0"/>
    <n v="0"/>
    <n v="0"/>
    <n v="0"/>
    <n v="0"/>
    <n v="0"/>
    <n v="0"/>
    <n v="0"/>
    <n v="0"/>
    <n v="0"/>
    <n v="0"/>
    <n v="26.5"/>
    <n v="0"/>
    <n v="0"/>
    <n v="0"/>
    <n v="0"/>
    <n v="4.2684869999999995"/>
    <n v="0"/>
    <n v="0"/>
  </r>
  <r>
    <d v="2020-07-01T00:00:00"/>
    <x v="3"/>
    <s v="P"/>
    <s v="Active"/>
    <n v="173"/>
    <x v="172"/>
    <s v="N"/>
    <x v="19"/>
    <n v="1083"/>
    <x v="0"/>
    <s v="Niederl. 3"/>
    <n v="1"/>
    <s v="Department"/>
    <s v="Supervisor"/>
    <s v="Non-Mgm."/>
    <s v="ang."/>
    <s v="M"/>
    <d v="2008-10-01T00:00:00"/>
    <m/>
    <s v=""/>
    <n v="11"/>
    <d v="1971-08-16T00:00:00"/>
    <n v="48"/>
    <s v="N"/>
    <n v="30"/>
    <n v="2.5"/>
    <n v="39"/>
    <x v="0"/>
    <n v="1"/>
    <n v="31"/>
    <n v="0"/>
    <n v="3432"/>
    <n v="752.46600000000012"/>
    <n v="0"/>
    <n v="0"/>
    <n v="0"/>
    <n v="0"/>
    <n v="0"/>
    <n v="0"/>
    <n v="0"/>
    <n v="0"/>
    <n v="0"/>
    <n v="0"/>
    <n v="0"/>
    <n v="0"/>
    <n v="26.5"/>
    <n v="0"/>
    <n v="0"/>
    <n v="0"/>
    <n v="0"/>
    <n v="5.9346750000000004"/>
    <n v="0"/>
    <n v="0"/>
  </r>
  <r>
    <d v="2020-07-01T00:00:00"/>
    <x v="3"/>
    <s v="P"/>
    <s v="Active"/>
    <n v="174"/>
    <x v="173"/>
    <s v="N"/>
    <x v="22"/>
    <n v="1029"/>
    <x v="6"/>
    <s v="Niederl. 10"/>
    <n v="1"/>
    <s v="Department"/>
    <s v="Supervisor"/>
    <s v="Non-Mgm."/>
    <s v="ang."/>
    <s v="M"/>
    <d v="2008-11-01T00:00:00"/>
    <m/>
    <s v=""/>
    <n v="11"/>
    <d v="1965-09-02T00:00:00"/>
    <n v="54"/>
    <s v="J"/>
    <n v="30"/>
    <n v="2.5"/>
    <n v="39"/>
    <x v="0"/>
    <n v="1"/>
    <n v="31"/>
    <n v="0"/>
    <n v="3433"/>
    <n v="752.68525"/>
    <n v="0"/>
    <n v="0"/>
    <n v="0"/>
    <n v="0"/>
    <n v="0"/>
    <n v="0"/>
    <n v="0"/>
    <n v="0"/>
    <n v="0"/>
    <n v="0"/>
    <n v="198.05769230769229"/>
    <n v="157.34583333333333"/>
    <n v="26.5"/>
    <n v="0"/>
    <n v="0"/>
    <n v="0"/>
    <n v="0"/>
    <n v="85.527294567307692"/>
    <n v="0"/>
    <n v="0"/>
  </r>
  <r>
    <d v="2020-07-01T00:00:00"/>
    <x v="3"/>
    <s v="P"/>
    <s v="Active"/>
    <n v="175"/>
    <x v="174"/>
    <s v="N"/>
    <x v="16"/>
    <n v="1043"/>
    <x v="9"/>
    <s v="Niederl. 4"/>
    <n v="1"/>
    <s v="Department"/>
    <s v="Supervisor"/>
    <s v="Manager"/>
    <s v="ang."/>
    <s v="M"/>
    <d v="2008-12-01T00:00:00"/>
    <m/>
    <s v=""/>
    <n v="11"/>
    <d v="1979-02-19T00:00:00"/>
    <n v="40"/>
    <s v="N"/>
    <n v="30"/>
    <n v="2.5"/>
    <n v="39"/>
    <x v="0"/>
    <n v="1"/>
    <n v="31"/>
    <n v="0"/>
    <n v="3434"/>
    <n v="752.9045000000001"/>
    <n v="0"/>
    <n v="0"/>
    <n v="0"/>
    <n v="0"/>
    <n v="0"/>
    <n v="0"/>
    <n v="0"/>
    <n v="0"/>
    <n v="0"/>
    <n v="0"/>
    <n v="0"/>
    <n v="0"/>
    <n v="26.5"/>
    <n v="0"/>
    <n v="0"/>
    <n v="0"/>
    <n v="0"/>
    <n v="5.9346750000000004"/>
    <n v="172.87720000000002"/>
    <n v="0"/>
  </r>
  <r>
    <d v="2020-07-01T00:00:00"/>
    <x v="3"/>
    <s v="P"/>
    <s v="Active"/>
    <n v="176"/>
    <x v="175"/>
    <s v="N"/>
    <x v="24"/>
    <n v="1081"/>
    <x v="0"/>
    <s v="Niederl. 3"/>
    <n v="1"/>
    <s v="Department"/>
    <s v="Supervisor"/>
    <s v="Manager"/>
    <s v="ang."/>
    <s v="M"/>
    <d v="2009-01-01T00:00:00"/>
    <m/>
    <s v=""/>
    <n v="11"/>
    <d v="1973-08-27T00:00:00"/>
    <n v="46"/>
    <s v="N"/>
    <n v="30"/>
    <n v="2.5"/>
    <n v="39"/>
    <x v="0"/>
    <n v="1"/>
    <n v="31"/>
    <n v="0"/>
    <n v="3435"/>
    <n v="753.12374999999997"/>
    <n v="0"/>
    <n v="0"/>
    <n v="0"/>
    <n v="0"/>
    <n v="0"/>
    <n v="0"/>
    <n v="0"/>
    <n v="0"/>
    <n v="0"/>
    <n v="0"/>
    <n v="0"/>
    <n v="0"/>
    <n v="26.5"/>
    <n v="0"/>
    <n v="0"/>
    <n v="0"/>
    <n v="0"/>
    <n v="5.9346750000000004"/>
    <n v="158.29660000000001"/>
    <n v="0"/>
  </r>
  <r>
    <d v="2020-07-01T00:00:00"/>
    <x v="3"/>
    <s v="P"/>
    <s v="Active"/>
    <n v="177"/>
    <x v="176"/>
    <s v="N"/>
    <x v="22"/>
    <n v="1060"/>
    <x v="2"/>
    <s v="Niederl. 7"/>
    <n v="1"/>
    <s v="Department"/>
    <s v="Supervisor"/>
    <s v="Non-Mgm."/>
    <s v="ang."/>
    <s v="M"/>
    <d v="2009-03-01T00:00:00"/>
    <m/>
    <s v=""/>
    <n v="10"/>
    <d v="1960-11-16T00:00:00"/>
    <n v="59"/>
    <s v="J"/>
    <n v="35"/>
    <n v="2.9166666666666665"/>
    <n v="39"/>
    <x v="0"/>
    <n v="1"/>
    <n v="31"/>
    <n v="0"/>
    <n v="3436"/>
    <n v="753.34299999999996"/>
    <n v="0"/>
    <n v="0"/>
    <n v="0"/>
    <n v="0"/>
    <n v="0"/>
    <n v="0"/>
    <n v="0"/>
    <n v="0"/>
    <n v="0"/>
    <n v="0"/>
    <n v="231.26923076923077"/>
    <n v="157.48333333333335"/>
    <n v="26.5"/>
    <n v="0"/>
    <n v="0"/>
    <n v="0"/>
    <n v="0"/>
    <n v="92.995811730769233"/>
    <n v="0"/>
    <n v="0"/>
  </r>
  <r>
    <d v="2020-07-01T00:00:00"/>
    <x v="3"/>
    <s v="P"/>
    <s v="Active"/>
    <n v="178"/>
    <x v="177"/>
    <s v="N"/>
    <x v="22"/>
    <n v="1053"/>
    <x v="3"/>
    <s v="Niederl. 8"/>
    <n v="1"/>
    <s v="Department"/>
    <s v="Supervisor"/>
    <s v="Non-Mgm."/>
    <s v="ang."/>
    <s v="M"/>
    <d v="2009-08-01T00:00:00"/>
    <m/>
    <s v=""/>
    <n v="10"/>
    <d v="1960-08-05T00:00:00"/>
    <n v="59"/>
    <s v="J"/>
    <n v="30"/>
    <n v="2.5"/>
    <n v="39"/>
    <x v="0"/>
    <n v="1"/>
    <n v="31"/>
    <n v="0"/>
    <n v="3437"/>
    <n v="753.56225000000006"/>
    <n v="0"/>
    <n v="0"/>
    <n v="0"/>
    <n v="0"/>
    <n v="0"/>
    <n v="0"/>
    <n v="0"/>
    <n v="0"/>
    <n v="0"/>
    <n v="0"/>
    <n v="198.28846153846155"/>
    <n v="157.5291666666667"/>
    <n v="26.5"/>
    <n v="0"/>
    <n v="0"/>
    <n v="0"/>
    <n v="0"/>
    <n v="85.620032836538471"/>
    <n v="0"/>
    <n v="0"/>
  </r>
  <r>
    <d v="2020-07-01T00:00:00"/>
    <x v="3"/>
    <s v="P"/>
    <s v="Active"/>
    <n v="179"/>
    <x v="178"/>
    <s v="N"/>
    <x v="31"/>
    <n v="1034"/>
    <x v="5"/>
    <s v="Niederl. 5"/>
    <n v="1"/>
    <s v="Department"/>
    <s v="Supervisor"/>
    <s v="Non-Mgm."/>
    <s v="ang."/>
    <s v="M"/>
    <d v="2009-09-01T00:00:00"/>
    <m/>
    <s v=""/>
    <n v="10"/>
    <d v="1985-01-27T00:00:00"/>
    <n v="34"/>
    <s v="J"/>
    <n v="30"/>
    <n v="2.5"/>
    <n v="39"/>
    <x v="0"/>
    <n v="1"/>
    <n v="31"/>
    <n v="0"/>
    <n v="3438"/>
    <n v="753.78150000000005"/>
    <n v="0"/>
    <n v="0"/>
    <n v="60"/>
    <n v="0"/>
    <n v="0"/>
    <n v="0"/>
    <n v="0"/>
    <n v="0"/>
    <n v="0"/>
    <n v="0"/>
    <n v="198.34615384615384"/>
    <n v="157.57500000000002"/>
    <n v="26.5"/>
    <n v="0"/>
    <n v="0"/>
    <n v="0"/>
    <n v="0"/>
    <n v="99.080217403846163"/>
    <n v="107.16"/>
    <n v="0"/>
  </r>
  <r>
    <d v="2020-07-01T00:00:00"/>
    <x v="3"/>
    <s v="P"/>
    <s v="Active"/>
    <n v="180"/>
    <x v="179"/>
    <s v="N"/>
    <x v="22"/>
    <n v="1053"/>
    <x v="3"/>
    <s v="Niederl. 8"/>
    <n v="1"/>
    <s v="Department"/>
    <s v="Supervisor"/>
    <s v="Non-Mgm."/>
    <s v="ang."/>
    <s v="M"/>
    <d v="2010-01-01T00:00:00"/>
    <m/>
    <s v=""/>
    <n v="10"/>
    <d v="1976-09-23T00:00:00"/>
    <n v="43"/>
    <s v="J"/>
    <n v="30"/>
    <n v="2.5"/>
    <n v="39"/>
    <x v="0"/>
    <n v="1"/>
    <n v="31"/>
    <n v="0"/>
    <n v="3439"/>
    <n v="754.00075000000004"/>
    <n v="0"/>
    <n v="0"/>
    <n v="0"/>
    <n v="0"/>
    <n v="0"/>
    <n v="0"/>
    <n v="0"/>
    <n v="0"/>
    <n v="0"/>
    <n v="0"/>
    <n v="198.40384615384616"/>
    <n v="157.62083333333334"/>
    <n v="26.5"/>
    <n v="0"/>
    <n v="0"/>
    <n v="0"/>
    <n v="0"/>
    <n v="85.666401971153846"/>
    <n v="0"/>
    <n v="18.853333333333335"/>
  </r>
  <r>
    <d v="2020-07-01T00:00:00"/>
    <x v="3"/>
    <s v="P"/>
    <s v="Active"/>
    <n v="181"/>
    <x v="180"/>
    <s v="N"/>
    <x v="22"/>
    <n v="1041"/>
    <x v="4"/>
    <s v="Niederl. 6"/>
    <n v="1"/>
    <s v="Department"/>
    <s v="Supervisor"/>
    <s v="Non-Mgm."/>
    <s v="ang."/>
    <s v="M"/>
    <d v="2010-02-01T00:00:00"/>
    <m/>
    <s v=""/>
    <n v="9"/>
    <d v="1979-03-11T00:00:00"/>
    <n v="40"/>
    <s v="J"/>
    <n v="30"/>
    <n v="2.5"/>
    <n v="39"/>
    <x v="0"/>
    <n v="1"/>
    <n v="31"/>
    <n v="0"/>
    <n v="3440"/>
    <n v="754.22"/>
    <n v="0"/>
    <n v="0"/>
    <n v="0"/>
    <n v="0"/>
    <n v="0"/>
    <n v="0"/>
    <n v="0"/>
    <n v="0"/>
    <n v="0"/>
    <n v="0"/>
    <n v="198.46153846153848"/>
    <n v="157.66666666666669"/>
    <n v="26.5"/>
    <n v="0"/>
    <n v="0"/>
    <n v="0"/>
    <n v="0"/>
    <n v="85.689586538461555"/>
    <n v="0"/>
    <n v="18.853333333333335"/>
  </r>
  <r>
    <d v="2020-07-01T00:00:00"/>
    <x v="3"/>
    <s v="P"/>
    <s v="Active"/>
    <n v="182"/>
    <x v="181"/>
    <s v="N"/>
    <x v="2"/>
    <n v="1010"/>
    <x v="1"/>
    <s v="Niederl. 1"/>
    <n v="1"/>
    <s v="Department"/>
    <s v="Supervisor"/>
    <s v="Non-Mgm."/>
    <s v="ang."/>
    <s v="M"/>
    <d v="2005-09-01T00:00:00"/>
    <m/>
    <s v=""/>
    <n v="14"/>
    <d v="1988-09-30T00:00:00"/>
    <n v="31"/>
    <s v="N"/>
    <n v="30"/>
    <n v="2.5"/>
    <n v="39"/>
    <x v="0"/>
    <n v="1"/>
    <n v="31"/>
    <n v="0"/>
    <n v="3441"/>
    <n v="754.43925000000002"/>
    <n v="0"/>
    <n v="0"/>
    <n v="0"/>
    <n v="0"/>
    <n v="0"/>
    <n v="0"/>
    <n v="0"/>
    <n v="0"/>
    <n v="0"/>
    <n v="0"/>
    <n v="0"/>
    <n v="0"/>
    <n v="26.5"/>
    <n v="0"/>
    <n v="0"/>
    <n v="0"/>
    <n v="0"/>
    <n v="5.9346750000000004"/>
    <n v="0"/>
    <n v="23.726666666666667"/>
  </r>
  <r>
    <d v="2020-07-01T00:00:00"/>
    <x v="3"/>
    <s v="P"/>
    <s v="Active"/>
    <n v="183"/>
    <x v="182"/>
    <s v="N"/>
    <x v="31"/>
    <n v="1022"/>
    <x v="7"/>
    <s v="Niederl. 9"/>
    <n v="1"/>
    <s v="Department"/>
    <s v="Supervisor"/>
    <s v="Manager"/>
    <s v="ang."/>
    <s v="M"/>
    <d v="2010-07-15T00:00:00"/>
    <m/>
    <s v=""/>
    <n v="9"/>
    <d v="1968-06-18T00:00:00"/>
    <n v="51"/>
    <s v="N"/>
    <n v="30"/>
    <n v="2.5"/>
    <n v="39"/>
    <x v="0"/>
    <n v="1"/>
    <n v="31"/>
    <n v="0"/>
    <n v="3442"/>
    <n v="754.6585"/>
    <n v="0"/>
    <n v="0"/>
    <n v="30"/>
    <n v="0"/>
    <n v="0"/>
    <n v="0"/>
    <n v="0"/>
    <n v="0"/>
    <n v="0"/>
    <n v="0"/>
    <n v="0"/>
    <n v="0"/>
    <n v="26.5"/>
    <n v="0"/>
    <n v="0"/>
    <n v="0"/>
    <n v="0"/>
    <n v="12.653175000000001"/>
    <n v="121.03"/>
    <n v="18.853333333333335"/>
  </r>
  <r>
    <d v="2020-07-01T00:00:00"/>
    <x v="3"/>
    <s v="P"/>
    <s v="Active"/>
    <n v="184"/>
    <x v="183"/>
    <s v="N"/>
    <x v="5"/>
    <n v="1093"/>
    <x v="1"/>
    <s v="Niederl. 1"/>
    <n v="1"/>
    <s v="Department"/>
    <s v="Supervisor"/>
    <s v="Non-Mgm."/>
    <s v="ang."/>
    <s v="M"/>
    <d v="2010-09-01T00:00:00"/>
    <m/>
    <s v=""/>
    <n v="9"/>
    <d v="1986-05-04T00:00:00"/>
    <n v="33"/>
    <s v="N"/>
    <n v="30"/>
    <n v="2.5"/>
    <n v="39"/>
    <x v="0"/>
    <n v="1"/>
    <n v="31"/>
    <n v="0"/>
    <n v="3443"/>
    <n v="754.87775000000011"/>
    <n v="0"/>
    <n v="0"/>
    <n v="0"/>
    <n v="0"/>
    <n v="0"/>
    <n v="0"/>
    <n v="0"/>
    <n v="0"/>
    <n v="0"/>
    <n v="0"/>
    <n v="0"/>
    <n v="0"/>
    <n v="26.5"/>
    <n v="0"/>
    <n v="0"/>
    <n v="0"/>
    <n v="0"/>
    <n v="5.9346750000000004"/>
    <n v="0"/>
    <n v="18.853333333333335"/>
  </r>
  <r>
    <d v="2020-07-01T00:00:00"/>
    <x v="3"/>
    <s v="P"/>
    <s v="Active"/>
    <n v="185"/>
    <x v="184"/>
    <s v="N"/>
    <x v="6"/>
    <n v="1014"/>
    <x v="1"/>
    <s v="Niederl. 1"/>
    <n v="1"/>
    <s v="Department"/>
    <s v="Supervisor"/>
    <s v="Non-Mgm."/>
    <s v="ang."/>
    <s v="W"/>
    <d v="2010-09-01T00:00:00"/>
    <m/>
    <s v=""/>
    <n v="9"/>
    <d v="1994-06-11T00:00:00"/>
    <n v="25"/>
    <s v="N"/>
    <n v="30"/>
    <n v="2.5"/>
    <n v="39"/>
    <x v="0"/>
    <n v="1"/>
    <n v="31"/>
    <n v="0"/>
    <n v="3444"/>
    <n v="755.09699999999998"/>
    <n v="0"/>
    <n v="0"/>
    <n v="0"/>
    <n v="0"/>
    <n v="0"/>
    <n v="0"/>
    <n v="0"/>
    <n v="0"/>
    <n v="0"/>
    <n v="0"/>
    <n v="0"/>
    <n v="0"/>
    <n v="26.5"/>
    <n v="0"/>
    <n v="0"/>
    <n v="0"/>
    <n v="0"/>
    <n v="5.9346750000000004"/>
    <n v="0"/>
    <n v="18.853333333333335"/>
  </r>
  <r>
    <d v="2020-07-01T00:00:00"/>
    <x v="3"/>
    <s v="P"/>
    <s v="Active"/>
    <n v="186"/>
    <x v="185"/>
    <s v="N"/>
    <x v="22"/>
    <n v="1053"/>
    <x v="3"/>
    <s v="Niederl. 8"/>
    <n v="1"/>
    <s v="Department"/>
    <s v="Supervisor"/>
    <s v="Non-Mgm."/>
    <s v="ang."/>
    <s v="M"/>
    <d v="2010-09-15T00:00:00"/>
    <m/>
    <s v=""/>
    <n v="9"/>
    <d v="1960-10-06T00:00:00"/>
    <n v="59"/>
    <s v="J"/>
    <n v="30"/>
    <n v="2.5"/>
    <n v="39"/>
    <x v="0"/>
    <n v="1"/>
    <n v="31"/>
    <n v="0"/>
    <n v="3445"/>
    <n v="755.31625000000008"/>
    <n v="0"/>
    <n v="0"/>
    <n v="0"/>
    <n v="0"/>
    <n v="0"/>
    <n v="0"/>
    <n v="0"/>
    <n v="0"/>
    <n v="0"/>
    <n v="0"/>
    <n v="198.75"/>
    <n v="157.89583333333334"/>
    <n v="26.5"/>
    <n v="0"/>
    <n v="0"/>
    <n v="0"/>
    <n v="0"/>
    <n v="85.805509375000014"/>
    <n v="0"/>
    <n v="18.853333333333335"/>
  </r>
  <r>
    <d v="2020-07-01T00:00:00"/>
    <x v="3"/>
    <s v="P"/>
    <s v="Active"/>
    <n v="187"/>
    <x v="186"/>
    <s v="N"/>
    <x v="31"/>
    <n v="1046"/>
    <x v="9"/>
    <s v="Niederl. 4"/>
    <n v="1"/>
    <s v="Department"/>
    <s v="Supervisor"/>
    <s v="Non-Mgm."/>
    <s v="ang."/>
    <s v="M"/>
    <d v="2010-09-01T00:00:00"/>
    <m/>
    <s v=""/>
    <n v="9"/>
    <d v="1976-05-27T00:00:00"/>
    <n v="43"/>
    <s v="J"/>
    <n v="30"/>
    <n v="2.5"/>
    <n v="39"/>
    <x v="0"/>
    <n v="1"/>
    <n v="31"/>
    <n v="0"/>
    <n v="3446"/>
    <n v="755.53550000000007"/>
    <n v="0"/>
    <n v="875"/>
    <n v="60"/>
    <n v="0"/>
    <n v="0"/>
    <n v="0"/>
    <n v="0"/>
    <n v="0"/>
    <n v="0"/>
    <n v="0"/>
    <n v="198.80769230769229"/>
    <n v="157.94166666666669"/>
    <n v="26.5"/>
    <n v="0"/>
    <n v="0"/>
    <n v="0"/>
    <n v="0"/>
    <n v="295.22194394230769"/>
    <n v="116.47"/>
    <n v="18.853333333333335"/>
  </r>
  <r>
    <d v="2020-07-01T00:00:00"/>
    <x v="3"/>
    <s v="P"/>
    <s v="Active"/>
    <n v="188"/>
    <x v="187"/>
    <s v="N"/>
    <x v="31"/>
    <n v="1028"/>
    <x v="6"/>
    <s v="Niederl. 10"/>
    <n v="1"/>
    <s v="Department"/>
    <s v="Supervisor"/>
    <s v="Manager"/>
    <s v="ang."/>
    <s v="M"/>
    <d v="2010-09-01T00:00:00"/>
    <m/>
    <s v=""/>
    <n v="9"/>
    <d v="1972-09-25T00:00:00"/>
    <n v="47"/>
    <s v="N"/>
    <n v="30"/>
    <n v="2.5"/>
    <n v="39"/>
    <x v="0"/>
    <n v="1"/>
    <n v="31"/>
    <n v="0"/>
    <n v="3447"/>
    <n v="755.75475000000006"/>
    <n v="0"/>
    <n v="0"/>
    <n v="60"/>
    <n v="0"/>
    <n v="0"/>
    <n v="0"/>
    <n v="0"/>
    <n v="0"/>
    <n v="0"/>
    <n v="0"/>
    <n v="0"/>
    <n v="0"/>
    <n v="26.5"/>
    <n v="0"/>
    <n v="0"/>
    <n v="0"/>
    <n v="0"/>
    <n v="19.371675"/>
    <n v="125.78"/>
    <n v="18.853333333333335"/>
  </r>
  <r>
    <d v="2020-07-01T00:00:00"/>
    <x v="3"/>
    <s v="P"/>
    <s v="Active"/>
    <n v="189"/>
    <x v="188"/>
    <s v="N"/>
    <x v="22"/>
    <n v="1029"/>
    <x v="6"/>
    <s v="Niederl. 10"/>
    <n v="1"/>
    <s v="Department"/>
    <s v="Supervisor"/>
    <s v="Non-Mgm."/>
    <s v="ang."/>
    <s v="M"/>
    <d v="2010-12-01T00:00:00"/>
    <m/>
    <s v=""/>
    <n v="9"/>
    <d v="1984-06-15T00:00:00"/>
    <n v="35"/>
    <s v="J"/>
    <n v="30"/>
    <n v="2.5"/>
    <n v="39"/>
    <x v="0"/>
    <n v="1"/>
    <n v="31"/>
    <n v="0"/>
    <n v="3448"/>
    <n v="755.97399999999993"/>
    <n v="0"/>
    <n v="0"/>
    <n v="0"/>
    <n v="0"/>
    <n v="0"/>
    <n v="0"/>
    <n v="0"/>
    <n v="0"/>
    <n v="0"/>
    <n v="0"/>
    <n v="198.92307692307691"/>
    <n v="158.03333333333333"/>
    <n v="26.5"/>
    <n v="0"/>
    <n v="0"/>
    <n v="0"/>
    <n v="0"/>
    <n v="85.87506307692307"/>
    <n v="0"/>
    <n v="18.853333333333335"/>
  </r>
  <r>
    <d v="2020-07-01T00:00:00"/>
    <x v="3"/>
    <s v="P"/>
    <s v="Active"/>
    <n v="190"/>
    <x v="189"/>
    <s v="N"/>
    <x v="31"/>
    <n v="1046"/>
    <x v="9"/>
    <s v="Niederl. 4"/>
    <n v="1"/>
    <s v="Department"/>
    <s v="Supervisor"/>
    <s v="Non-Mgm."/>
    <s v="ang."/>
    <s v="M"/>
    <d v="2010-12-01T00:00:00"/>
    <m/>
    <s v=""/>
    <n v="9"/>
    <d v="1958-09-21T00:00:00"/>
    <n v="61"/>
    <s v="J"/>
    <n v="30"/>
    <n v="2.5"/>
    <n v="39"/>
    <x v="0"/>
    <n v="1"/>
    <n v="31"/>
    <n v="0"/>
    <n v="3449"/>
    <n v="756.19325000000003"/>
    <n v="0"/>
    <n v="0"/>
    <n v="60"/>
    <n v="0"/>
    <n v="0"/>
    <n v="0"/>
    <n v="0"/>
    <n v="0"/>
    <n v="0"/>
    <n v="0"/>
    <n v="198.98076923076923"/>
    <n v="158.07916666666668"/>
    <n v="26.5"/>
    <n v="0"/>
    <n v="0"/>
    <n v="0"/>
    <n v="0"/>
    <n v="99.335247644230776"/>
    <n v="78.09"/>
    <n v="18.853333333333335"/>
  </r>
  <r>
    <d v="2020-07-01T00:00:00"/>
    <x v="3"/>
    <s v="P"/>
    <s v="Active"/>
    <n v="191"/>
    <x v="190"/>
    <s v="N"/>
    <x v="19"/>
    <n v="1083"/>
    <x v="0"/>
    <s v="Niederl. 3"/>
    <n v="1"/>
    <s v="Department"/>
    <s v="Supervisor"/>
    <s v="Non-Mgm."/>
    <s v="ang."/>
    <s v="M"/>
    <d v="2011-01-01T00:00:00"/>
    <m/>
    <s v=""/>
    <n v="9"/>
    <d v="1980-02-11T00:00:00"/>
    <n v="39"/>
    <s v="N"/>
    <n v="30"/>
    <n v="2.5"/>
    <n v="39"/>
    <x v="0"/>
    <n v="1"/>
    <n v="31"/>
    <n v="0"/>
    <n v="3450"/>
    <n v="756.41250000000002"/>
    <n v="0"/>
    <n v="0"/>
    <n v="0"/>
    <n v="0"/>
    <n v="0"/>
    <n v="0"/>
    <n v="0"/>
    <n v="0"/>
    <n v="0"/>
    <n v="0"/>
    <n v="0"/>
    <n v="0"/>
    <n v="26.5"/>
    <n v="0"/>
    <n v="0"/>
    <n v="0"/>
    <n v="0"/>
    <n v="5.9346750000000004"/>
    <n v="0"/>
    <n v="0"/>
  </r>
  <r>
    <d v="2020-07-01T00:00:00"/>
    <x v="3"/>
    <s v="P"/>
    <s v="Active"/>
    <n v="192"/>
    <x v="191"/>
    <s v="N"/>
    <x v="22"/>
    <n v="1047"/>
    <x v="9"/>
    <s v="Niederl. 4"/>
    <n v="1"/>
    <s v="Department"/>
    <s v="Supervisor"/>
    <s v="Non-Mgm."/>
    <s v="ang."/>
    <s v="M"/>
    <d v="2011-01-01T00:00:00"/>
    <m/>
    <s v=""/>
    <n v="9"/>
    <d v="1982-11-21T00:00:00"/>
    <n v="37"/>
    <s v="J"/>
    <n v="30"/>
    <n v="2.5"/>
    <n v="39"/>
    <x v="0"/>
    <n v="1"/>
    <n v="31"/>
    <n v="0"/>
    <n v="3451"/>
    <n v="756.63175000000001"/>
    <n v="0"/>
    <n v="0"/>
    <n v="0"/>
    <n v="0"/>
    <n v="0"/>
    <n v="0"/>
    <n v="0"/>
    <n v="0"/>
    <n v="0"/>
    <n v="0"/>
    <n v="199.09615384615384"/>
    <n v="158.17083333333335"/>
    <n v="26.5"/>
    <n v="0"/>
    <n v="0"/>
    <n v="0"/>
    <n v="0"/>
    <n v="85.944616778846154"/>
    <n v="0"/>
    <n v="0"/>
  </r>
  <r>
    <d v="2020-07-01T00:00:00"/>
    <x v="3"/>
    <s v="P"/>
    <s v="Active"/>
    <n v="193"/>
    <x v="192"/>
    <s v="N"/>
    <x v="11"/>
    <n v="1082"/>
    <x v="0"/>
    <s v="Niederl. 3"/>
    <n v="1"/>
    <s v="Department"/>
    <s v="Supervisor"/>
    <s v="Manager"/>
    <s v="ang."/>
    <s v="M"/>
    <d v="2011-02-01T00:00:00"/>
    <m/>
    <s v=""/>
    <n v="8"/>
    <d v="1985-01-15T00:00:00"/>
    <n v="35"/>
    <s v="N"/>
    <n v="30"/>
    <n v="2.5"/>
    <n v="39"/>
    <x v="0"/>
    <n v="1"/>
    <n v="31"/>
    <n v="0"/>
    <n v="3452"/>
    <n v="756.85100000000011"/>
    <n v="0"/>
    <n v="0"/>
    <n v="0"/>
    <n v="0"/>
    <n v="0"/>
    <n v="0"/>
    <n v="0"/>
    <n v="0"/>
    <n v="0"/>
    <n v="0"/>
    <n v="0"/>
    <n v="0"/>
    <n v="26.5"/>
    <n v="0"/>
    <n v="0"/>
    <n v="0"/>
    <n v="0"/>
    <n v="5.9346750000000004"/>
    <n v="0"/>
    <n v="0"/>
  </r>
  <r>
    <d v="2020-07-01T00:00:00"/>
    <x v="3"/>
    <s v="P"/>
    <s v="Active"/>
    <n v="194"/>
    <x v="193"/>
    <s v="N"/>
    <x v="24"/>
    <n v="1081"/>
    <x v="0"/>
    <s v="Niederl. 3"/>
    <n v="1"/>
    <s v="Department"/>
    <s v="Supervisor"/>
    <s v="Manager"/>
    <s v="ang."/>
    <s v="M"/>
    <d v="2011-02-01T00:00:00"/>
    <m/>
    <s v=""/>
    <n v="8"/>
    <d v="1983-05-10T00:00:00"/>
    <n v="36"/>
    <s v="N"/>
    <n v="30"/>
    <n v="2.5"/>
    <n v="39"/>
    <x v="0"/>
    <n v="1"/>
    <n v="31"/>
    <n v="0"/>
    <n v="3453"/>
    <n v="757.07024999999999"/>
    <n v="0"/>
    <n v="0"/>
    <n v="0"/>
    <n v="0"/>
    <n v="0"/>
    <n v="0"/>
    <n v="0"/>
    <n v="0"/>
    <n v="0"/>
    <n v="0"/>
    <n v="0"/>
    <n v="0"/>
    <n v="26.5"/>
    <n v="0"/>
    <n v="0"/>
    <n v="0"/>
    <n v="0"/>
    <n v="5.9346750000000004"/>
    <n v="159.9914"/>
    <n v="0"/>
  </r>
  <r>
    <d v="2020-07-01T00:00:00"/>
    <x v="3"/>
    <s v="P"/>
    <s v="Active"/>
    <n v="195"/>
    <x v="194"/>
    <s v="N"/>
    <x v="19"/>
    <n v="1083"/>
    <x v="0"/>
    <s v="Niederl. 3"/>
    <n v="1"/>
    <s v="Department"/>
    <s v="Supervisor"/>
    <s v="Non-Mgm."/>
    <s v="ang."/>
    <s v="W"/>
    <d v="2011-03-15T00:00:00"/>
    <m/>
    <s v=""/>
    <n v="8"/>
    <d v="1987-03-02T00:00:00"/>
    <n v="32"/>
    <s v="N"/>
    <n v="30"/>
    <n v="2.5"/>
    <n v="39"/>
    <x v="0"/>
    <n v="1"/>
    <n v="31"/>
    <n v="0"/>
    <n v="3454"/>
    <n v="757.28949999999998"/>
    <n v="0"/>
    <n v="0"/>
    <n v="0"/>
    <n v="0"/>
    <n v="0"/>
    <n v="0"/>
    <n v="0"/>
    <n v="0"/>
    <n v="0"/>
    <n v="0"/>
    <n v="0"/>
    <n v="0"/>
    <n v="26.5"/>
    <n v="0"/>
    <n v="0"/>
    <n v="0"/>
    <n v="0"/>
    <n v="5.9346750000000004"/>
    <n v="0"/>
    <n v="0"/>
  </r>
  <r>
    <d v="2020-07-01T00:00:00"/>
    <x v="3"/>
    <s v="P"/>
    <s v="Active"/>
    <n v="196"/>
    <x v="195"/>
    <s v="N"/>
    <x v="19"/>
    <n v="1083"/>
    <x v="0"/>
    <s v="Niederl. 3"/>
    <n v="1"/>
    <s v="Department"/>
    <s v="Supervisor"/>
    <s v="Manager"/>
    <s v="ang."/>
    <s v="M"/>
    <d v="2011-03-15T00:00:00"/>
    <m/>
    <s v=""/>
    <n v="8"/>
    <d v="1983-01-26T00:00:00"/>
    <n v="36"/>
    <s v="N"/>
    <n v="30"/>
    <n v="2.5"/>
    <n v="39"/>
    <x v="0"/>
    <n v="1"/>
    <n v="31"/>
    <n v="0"/>
    <n v="3455"/>
    <n v="757.50875000000008"/>
    <n v="0"/>
    <n v="0"/>
    <n v="0"/>
    <n v="0"/>
    <n v="0"/>
    <n v="0"/>
    <n v="0"/>
    <n v="0"/>
    <n v="0"/>
    <n v="0"/>
    <n v="0"/>
    <n v="0"/>
    <n v="26.5"/>
    <n v="0"/>
    <n v="0"/>
    <n v="0"/>
    <n v="0"/>
    <n v="5.9346750000000004"/>
    <n v="0"/>
    <n v="0"/>
  </r>
  <r>
    <d v="2020-07-01T00:00:00"/>
    <x v="3"/>
    <s v="P"/>
    <s v="Active"/>
    <n v="197"/>
    <x v="196"/>
    <s v="N"/>
    <x v="22"/>
    <n v="1053"/>
    <x v="3"/>
    <s v="Niederl. 8"/>
    <n v="1"/>
    <s v="Department"/>
    <s v="Supervisor"/>
    <s v="Non-Mgm."/>
    <s v="ang."/>
    <s v="M"/>
    <d v="2011-04-01T00:00:00"/>
    <m/>
    <s v=""/>
    <n v="8"/>
    <d v="1960-09-16T00:00:00"/>
    <n v="59"/>
    <s v="J"/>
    <n v="30"/>
    <n v="2.5"/>
    <n v="39"/>
    <x v="0"/>
    <n v="1"/>
    <n v="31"/>
    <n v="0"/>
    <n v="3456"/>
    <n v="757.72800000000007"/>
    <n v="0"/>
    <n v="0"/>
    <n v="0"/>
    <n v="0"/>
    <n v="0"/>
    <n v="0"/>
    <n v="0"/>
    <n v="0"/>
    <n v="0"/>
    <n v="0"/>
    <n v="199.38461538461539"/>
    <n v="158.4"/>
    <n v="26.5"/>
    <n v="0"/>
    <n v="0"/>
    <n v="0"/>
    <n v="0"/>
    <n v="86.060539615384627"/>
    <n v="0"/>
    <n v="0"/>
  </r>
  <r>
    <d v="2020-07-01T00:00:00"/>
    <x v="3"/>
    <s v="P"/>
    <s v="Active"/>
    <n v="198"/>
    <x v="197"/>
    <s v="N"/>
    <x v="22"/>
    <n v="1060"/>
    <x v="2"/>
    <s v="Niederl. 7"/>
    <n v="1"/>
    <s v="Department"/>
    <s v="Supervisor"/>
    <s v="Non-Mgm."/>
    <s v="ang."/>
    <s v="M"/>
    <d v="2011-05-01T00:00:00"/>
    <m/>
    <s v=""/>
    <n v="8"/>
    <d v="1964-01-08T00:00:00"/>
    <n v="56"/>
    <s v="J"/>
    <n v="30"/>
    <n v="2.5"/>
    <n v="39"/>
    <x v="0"/>
    <n v="1"/>
    <n v="31"/>
    <n v="0"/>
    <n v="3457"/>
    <n v="757.94725000000005"/>
    <n v="0"/>
    <n v="0"/>
    <n v="0"/>
    <n v="0"/>
    <n v="0"/>
    <n v="0"/>
    <n v="0"/>
    <n v="0"/>
    <n v="0"/>
    <n v="0"/>
    <n v="199.44230769230771"/>
    <n v="158.44583333333333"/>
    <n v="26.5"/>
    <n v="0"/>
    <n v="0"/>
    <n v="0"/>
    <n v="0"/>
    <n v="86.083724182692322"/>
    <n v="0"/>
    <n v="0"/>
  </r>
  <r>
    <d v="2020-07-01T00:00:00"/>
    <x v="3"/>
    <s v="P"/>
    <s v="Active"/>
    <n v="199"/>
    <x v="198"/>
    <s v="N"/>
    <x v="22"/>
    <n v="1053"/>
    <x v="3"/>
    <s v="Niederl. 8"/>
    <n v="1"/>
    <s v="Department"/>
    <s v="Supervisor"/>
    <s v="Non-Mgm."/>
    <s v="ang."/>
    <s v="M"/>
    <d v="2011-05-01T00:00:00"/>
    <m/>
    <s v=""/>
    <n v="8"/>
    <d v="1964-06-16T00:00:00"/>
    <n v="55"/>
    <s v="J"/>
    <n v="30"/>
    <n v="2.5"/>
    <n v="39"/>
    <x v="0"/>
    <n v="1"/>
    <n v="31"/>
    <n v="0"/>
    <n v="3458"/>
    <n v="758.16650000000004"/>
    <n v="0"/>
    <n v="0"/>
    <n v="0"/>
    <n v="0"/>
    <n v="0"/>
    <n v="0"/>
    <n v="0"/>
    <n v="0"/>
    <n v="0"/>
    <n v="0"/>
    <n v="199.49999999999997"/>
    <n v="158.4916666666667"/>
    <n v="26.5"/>
    <n v="0"/>
    <n v="0"/>
    <n v="0"/>
    <n v="0"/>
    <n v="86.106908750000002"/>
    <n v="0"/>
    <n v="0"/>
  </r>
  <r>
    <d v="2020-07-01T00:00:00"/>
    <x v="3"/>
    <s v="P"/>
    <s v="Active"/>
    <n v="200"/>
    <x v="199"/>
    <s v="N"/>
    <x v="36"/>
    <n v="1054"/>
    <x v="8"/>
    <s v="Niederl. 2"/>
    <n v="1"/>
    <s v="Department"/>
    <s v="Supervisor"/>
    <s v="Non-Mgm."/>
    <s v="ang."/>
    <s v="M"/>
    <d v="2011-05-01T00:00:00"/>
    <m/>
    <s v=""/>
    <n v="8"/>
    <d v="1976-07-18T00:00:00"/>
    <n v="43"/>
    <s v="N"/>
    <n v="30"/>
    <n v="2.5"/>
    <n v="39"/>
    <x v="0"/>
    <n v="1"/>
    <n v="31"/>
    <n v="0"/>
    <n v="3459"/>
    <n v="758.38575000000003"/>
    <n v="0"/>
    <n v="0"/>
    <n v="0"/>
    <n v="0"/>
    <n v="0"/>
    <n v="0"/>
    <n v="0"/>
    <n v="0"/>
    <n v="0"/>
    <n v="0"/>
    <n v="0"/>
    <n v="0"/>
    <n v="26.5"/>
    <n v="0"/>
    <n v="0"/>
    <n v="0"/>
    <n v="0"/>
    <n v="5.9346750000000004"/>
    <n v="0"/>
    <n v="0"/>
  </r>
  <r>
    <d v="2020-07-01T00:00:00"/>
    <x v="3"/>
    <s v="P"/>
    <s v="Active"/>
    <n v="201"/>
    <x v="200"/>
    <s v="N"/>
    <x v="38"/>
    <n v="1074"/>
    <x v="0"/>
    <s v="Niederl. 3"/>
    <n v="1"/>
    <s v="Department"/>
    <s v="Supervisor"/>
    <s v="Non-Mgm."/>
    <s v="ang."/>
    <s v="M"/>
    <d v="2011-05-16T00:00:00"/>
    <m/>
    <s v=""/>
    <n v="8"/>
    <d v="1981-03-15T00:00:00"/>
    <n v="38"/>
    <s v="N"/>
    <n v="30"/>
    <n v="2.5"/>
    <n v="39"/>
    <x v="0"/>
    <n v="1"/>
    <n v="31"/>
    <n v="0"/>
    <n v="3460"/>
    <n v="758.60500000000002"/>
    <n v="0"/>
    <n v="0"/>
    <n v="0"/>
    <n v="0"/>
    <n v="0"/>
    <n v="0"/>
    <n v="0"/>
    <n v="0"/>
    <n v="0"/>
    <n v="0"/>
    <n v="0"/>
    <n v="0"/>
    <n v="26.5"/>
    <n v="0"/>
    <n v="0"/>
    <n v="0"/>
    <n v="0"/>
    <n v="5.9346750000000004"/>
    <n v="0"/>
    <n v="0"/>
  </r>
  <r>
    <d v="2020-07-01T00:00:00"/>
    <x v="3"/>
    <s v="P"/>
    <s v="Active"/>
    <n v="202"/>
    <x v="201"/>
    <s v="N"/>
    <x v="31"/>
    <n v="1040"/>
    <x v="4"/>
    <s v="Niederl. 6"/>
    <n v="1"/>
    <s v="Department"/>
    <s v="Supervisor"/>
    <s v="Manager"/>
    <s v="ang."/>
    <s v="M"/>
    <d v="2011-07-01T00:00:00"/>
    <m/>
    <s v=""/>
    <n v="8"/>
    <d v="1980-08-23T00:00:00"/>
    <n v="39"/>
    <s v="N"/>
    <n v="30"/>
    <n v="2.5"/>
    <n v="39"/>
    <x v="0"/>
    <n v="1"/>
    <n v="31"/>
    <n v="0"/>
    <n v="3461"/>
    <n v="758.82425000000012"/>
    <n v="0"/>
    <n v="0"/>
    <n v="60"/>
    <n v="0"/>
    <n v="0"/>
    <n v="0"/>
    <n v="0"/>
    <n v="0"/>
    <n v="0"/>
    <n v="0"/>
    <n v="0"/>
    <n v="0"/>
    <n v="26.5"/>
    <n v="0"/>
    <n v="0"/>
    <n v="0"/>
    <n v="0"/>
    <n v="19.371675"/>
    <n v="100.32000000000001"/>
    <n v="0"/>
  </r>
  <r>
    <d v="2020-07-01T00:00:00"/>
    <x v="3"/>
    <s v="P"/>
    <s v="Active"/>
    <n v="203"/>
    <x v="202"/>
    <s v="N"/>
    <x v="31"/>
    <n v="1022"/>
    <x v="7"/>
    <s v="Niederl. 9"/>
    <n v="1"/>
    <s v="Department"/>
    <s v="Supervisor"/>
    <s v="Non-Mgm."/>
    <s v="ang."/>
    <s v="M"/>
    <d v="2011-07-01T00:00:00"/>
    <m/>
    <s v=""/>
    <n v="8"/>
    <d v="1957-08-15T00:00:00"/>
    <n v="62"/>
    <s v="J"/>
    <n v="30"/>
    <n v="2.5"/>
    <n v="39"/>
    <x v="0"/>
    <n v="1"/>
    <n v="31"/>
    <n v="0"/>
    <n v="3462"/>
    <n v="759.04349999999999"/>
    <n v="0"/>
    <n v="425"/>
    <n v="60"/>
    <n v="0"/>
    <n v="0"/>
    <n v="0"/>
    <n v="0"/>
    <n v="0"/>
    <n v="0"/>
    <n v="0"/>
    <n v="199.73076923076923"/>
    <n v="158.67500000000001"/>
    <n v="26.5"/>
    <n v="0"/>
    <n v="0"/>
    <n v="0"/>
    <n v="0"/>
    <n v="194.81539701923077"/>
    <n v="79.040000000000006"/>
    <n v="0"/>
  </r>
  <r>
    <d v="2020-07-01T00:00:00"/>
    <x v="3"/>
    <s v="P"/>
    <s v="Active"/>
    <n v="204"/>
    <x v="203"/>
    <s v="N"/>
    <x v="13"/>
    <n v="1048"/>
    <x v="3"/>
    <s v="Niederl. 8"/>
    <n v="1"/>
    <s v="Department"/>
    <s v="Supervisor"/>
    <s v="Non-Mgm."/>
    <s v="ang."/>
    <s v="W"/>
    <d v="2011-07-18T00:00:00"/>
    <m/>
    <s v=""/>
    <n v="8"/>
    <d v="1969-09-11T00:00:00"/>
    <n v="50"/>
    <s v="J"/>
    <n v="30"/>
    <n v="2.5"/>
    <n v="39"/>
    <x v="0"/>
    <n v="1"/>
    <n v="31"/>
    <n v="0"/>
    <n v="3463"/>
    <n v="759.2627500000001"/>
    <n v="0"/>
    <n v="0"/>
    <n v="0"/>
    <n v="0"/>
    <n v="0"/>
    <n v="0"/>
    <n v="0"/>
    <n v="0"/>
    <n v="0"/>
    <n v="0"/>
    <n v="199.78846153846155"/>
    <n v="158.72083333333333"/>
    <n v="26.5"/>
    <n v="0"/>
    <n v="0"/>
    <n v="0"/>
    <n v="0"/>
    <n v="86.222831586538462"/>
    <n v="0"/>
    <n v="0"/>
  </r>
  <r>
    <d v="2020-07-01T00:00:00"/>
    <x v="3"/>
    <s v="P"/>
    <s v="Active"/>
    <n v="205"/>
    <x v="204"/>
    <s v="N"/>
    <x v="22"/>
    <n v="1060"/>
    <x v="2"/>
    <s v="Niederl. 7"/>
    <n v="1"/>
    <s v="Department"/>
    <s v="Supervisor"/>
    <s v="Non-Mgm."/>
    <s v="ang."/>
    <s v="M"/>
    <d v="2015-01-16T00:00:00"/>
    <m/>
    <s v=""/>
    <n v="5"/>
    <d v="1994-02-13T00:00:00"/>
    <n v="25"/>
    <s v="J"/>
    <n v="30"/>
    <n v="2.5"/>
    <n v="39"/>
    <x v="0"/>
    <n v="1"/>
    <n v="31"/>
    <n v="0"/>
    <n v="3464"/>
    <n v="759.48199999999997"/>
    <n v="0"/>
    <n v="0"/>
    <n v="0"/>
    <n v="0"/>
    <n v="0"/>
    <n v="0"/>
    <n v="0"/>
    <n v="0"/>
    <n v="0"/>
    <n v="0"/>
    <n v="199.84615384615384"/>
    <n v="158.76666666666668"/>
    <n v="26.5"/>
    <n v="0"/>
    <n v="0"/>
    <n v="0"/>
    <n v="0"/>
    <n v="86.246016153846156"/>
    <n v="0"/>
    <n v="2.1733333333333333"/>
  </r>
  <r>
    <d v="2020-07-01T00:00:00"/>
    <x v="3"/>
    <s v="P"/>
    <s v="Active"/>
    <n v="206"/>
    <x v="205"/>
    <s v="N"/>
    <x v="35"/>
    <n v="1078"/>
    <x v="0"/>
    <s v="Niederl. 3"/>
    <n v="1"/>
    <s v="Department"/>
    <s v="Supervisor"/>
    <s v="Non-Mgm."/>
    <s v="ang."/>
    <s v="M"/>
    <d v="2011-08-08T00:00:00"/>
    <m/>
    <s v=""/>
    <n v="8"/>
    <d v="1982-10-07T00:00:00"/>
    <n v="37"/>
    <s v="N"/>
    <n v="30"/>
    <n v="2.5"/>
    <n v="39"/>
    <x v="0"/>
    <n v="1"/>
    <n v="31"/>
    <n v="0"/>
    <n v="3465"/>
    <n v="759.70125000000007"/>
    <n v="0"/>
    <n v="0"/>
    <n v="0"/>
    <n v="0"/>
    <n v="0"/>
    <n v="0"/>
    <n v="0"/>
    <n v="0"/>
    <n v="0"/>
    <n v="0"/>
    <n v="0"/>
    <n v="0"/>
    <n v="26.5"/>
    <n v="0"/>
    <n v="0"/>
    <n v="0"/>
    <n v="0"/>
    <n v="5.9346750000000004"/>
    <n v="0"/>
    <n v="0"/>
  </r>
  <r>
    <d v="2020-07-01T00:00:00"/>
    <x v="3"/>
    <s v="P"/>
    <s v="Active"/>
    <n v="207"/>
    <x v="206"/>
    <s v="N"/>
    <x v="9"/>
    <n v="1087"/>
    <x v="0"/>
    <s v="Niederl. 3"/>
    <n v="1"/>
    <s v="Department"/>
    <s v="Supervisor"/>
    <s v="Non-Mgm."/>
    <s v="ang."/>
    <s v="M"/>
    <d v="2011-09-15T00:00:00"/>
    <m/>
    <s v=""/>
    <n v="8"/>
    <d v="1976-03-29T00:00:00"/>
    <n v="43"/>
    <s v="N"/>
    <n v="30"/>
    <n v="2.5"/>
    <n v="39"/>
    <x v="0"/>
    <n v="1"/>
    <n v="31"/>
    <n v="0"/>
    <n v="3466"/>
    <n v="759.92050000000006"/>
    <n v="0"/>
    <n v="0"/>
    <n v="0"/>
    <n v="0"/>
    <n v="0"/>
    <n v="0"/>
    <n v="0"/>
    <n v="0"/>
    <n v="0"/>
    <n v="0"/>
    <n v="0"/>
    <n v="0"/>
    <n v="26.5"/>
    <n v="0"/>
    <n v="0"/>
    <n v="0"/>
    <n v="0"/>
    <n v="5.9346750000000004"/>
    <n v="0"/>
    <n v="0"/>
  </r>
  <r>
    <d v="2020-07-01T00:00:00"/>
    <x v="3"/>
    <s v="P"/>
    <s v="Active"/>
    <n v="208"/>
    <x v="207"/>
    <s v="N"/>
    <x v="30"/>
    <n v="1071"/>
    <x v="0"/>
    <s v="Niederl. 3"/>
    <n v="1"/>
    <s v="Department"/>
    <s v="Supervisor"/>
    <s v="Non-Mgm."/>
    <s v="ang."/>
    <s v="M"/>
    <d v="2014-01-22T00:00:00"/>
    <m/>
    <s v=""/>
    <n v="5"/>
    <d v="1989-06-05T00:00:00"/>
    <n v="30"/>
    <s v="N"/>
    <n v="30"/>
    <n v="2.5"/>
    <n v="39"/>
    <x v="0"/>
    <n v="1"/>
    <n v="31"/>
    <n v="0"/>
    <n v="3467"/>
    <n v="760.13975000000005"/>
    <n v="0"/>
    <n v="0"/>
    <n v="0"/>
    <n v="0"/>
    <n v="0"/>
    <n v="0"/>
    <n v="0"/>
    <n v="0"/>
    <n v="0"/>
    <n v="0"/>
    <n v="0"/>
    <n v="0"/>
    <n v="26.5"/>
    <n v="0"/>
    <n v="0"/>
    <n v="0"/>
    <n v="0"/>
    <n v="5.9346750000000004"/>
    <n v="0"/>
    <n v="0"/>
  </r>
  <r>
    <d v="2020-07-01T00:00:00"/>
    <x v="3"/>
    <s v="P"/>
    <s v="Active"/>
    <n v="209"/>
    <x v="208"/>
    <s v="N"/>
    <x v="33"/>
    <n v="1000"/>
    <x v="1"/>
    <s v="Niederl. 1"/>
    <n v="1"/>
    <s v="Department"/>
    <s v="Supervisor"/>
    <s v="Non-Mgm."/>
    <s v="ang."/>
    <s v="W"/>
    <d v="2011-09-01T00:00:00"/>
    <m/>
    <s v=""/>
    <n v="8"/>
    <d v="1994-01-16T00:00:00"/>
    <n v="26"/>
    <s v="N"/>
    <n v="30"/>
    <n v="2.5"/>
    <n v="39"/>
    <x v="0"/>
    <n v="1"/>
    <n v="31"/>
    <n v="0"/>
    <n v="3468"/>
    <n v="760.35900000000004"/>
    <n v="0"/>
    <n v="0"/>
    <n v="0"/>
    <n v="0"/>
    <n v="0"/>
    <n v="0"/>
    <n v="0"/>
    <n v="0"/>
    <n v="0"/>
    <n v="0"/>
    <n v="0"/>
    <n v="0"/>
    <n v="26.5"/>
    <n v="0"/>
    <n v="0"/>
    <n v="0"/>
    <n v="0"/>
    <n v="5.9346750000000004"/>
    <n v="0"/>
    <n v="0"/>
  </r>
  <r>
    <d v="2020-07-01T00:00:00"/>
    <x v="3"/>
    <s v="P"/>
    <s v="Active"/>
    <n v="210"/>
    <x v="209"/>
    <s v="N"/>
    <x v="3"/>
    <n v="1011"/>
    <x v="1"/>
    <s v="Niederl. 1"/>
    <n v="1"/>
    <s v="Department"/>
    <s v="Supervisor"/>
    <s v="Non-Mgm."/>
    <s v="ang."/>
    <s v="W"/>
    <d v="2011-09-01T00:00:00"/>
    <m/>
    <s v=""/>
    <n v="8"/>
    <d v="1993-12-01T00:00:00"/>
    <n v="26"/>
    <s v="N"/>
    <n v="30"/>
    <n v="2.5"/>
    <n v="39"/>
    <x v="0"/>
    <n v="1"/>
    <n v="31"/>
    <n v="0"/>
    <n v="3469"/>
    <n v="760.57825000000003"/>
    <n v="0"/>
    <n v="0"/>
    <n v="0"/>
    <n v="0"/>
    <n v="0"/>
    <n v="0"/>
    <n v="0"/>
    <n v="0"/>
    <n v="0"/>
    <n v="0"/>
    <n v="0"/>
    <n v="0"/>
    <n v="26.5"/>
    <n v="0"/>
    <n v="0"/>
    <n v="0"/>
    <n v="0"/>
    <n v="5.9346750000000004"/>
    <n v="0"/>
    <n v="0"/>
  </r>
  <r>
    <d v="2020-07-01T00:00:00"/>
    <x v="3"/>
    <s v="P"/>
    <s v="Active"/>
    <n v="211"/>
    <x v="210"/>
    <s v="Y"/>
    <x v="16"/>
    <n v="1019"/>
    <x v="7"/>
    <s v="Niederl. 9"/>
    <n v="0.5"/>
    <s v="Department"/>
    <s v="Supervisor"/>
    <s v="Non-Mgm."/>
    <s v="ang."/>
    <s v="M"/>
    <d v="2011-09-16T00:00:00"/>
    <m/>
    <s v=""/>
    <n v="8"/>
    <d v="1963-04-30T00:00:00"/>
    <n v="56"/>
    <s v="J"/>
    <n v="30"/>
    <n v="2.5"/>
    <n v="39"/>
    <x v="0"/>
    <n v="0.5"/>
    <n v="31"/>
    <n v="0"/>
    <n v="3470"/>
    <n v="760.79750000000001"/>
    <n v="0"/>
    <n v="0"/>
    <n v="15"/>
    <n v="0"/>
    <n v="0"/>
    <n v="0"/>
    <n v="0"/>
    <n v="0"/>
    <n v="0"/>
    <n v="0"/>
    <n v="200.19230769230771"/>
    <n v="159.04166666666669"/>
    <n v="13.25"/>
    <n v="0"/>
    <n v="0"/>
    <n v="0"/>
    <n v="0"/>
    <n v="86.777036057692314"/>
    <n v="40.564999999999998"/>
    <n v="0"/>
  </r>
  <r>
    <d v="2020-07-01T00:00:00"/>
    <x v="3"/>
    <s v="P"/>
    <s v="Active"/>
    <n v="211"/>
    <x v="210"/>
    <s v="Y"/>
    <x v="16"/>
    <n v="1025"/>
    <x v="6"/>
    <s v="Niederl. 10"/>
    <n v="0.5"/>
    <s v="Department"/>
    <s v="Supervisor"/>
    <s v="Non-Mgm."/>
    <s v="ang."/>
    <s v="M"/>
    <d v="2011-09-16T00:00:00"/>
    <m/>
    <s v=""/>
    <n v="8"/>
    <d v="1963-04-30T00:00:00"/>
    <n v="56"/>
    <s v="J"/>
    <n v="30"/>
    <n v="2.5"/>
    <n v="39"/>
    <x v="0"/>
    <n v="0.5"/>
    <n v="31"/>
    <n v="0"/>
    <n v="3471"/>
    <n v="761.01675"/>
    <n v="0"/>
    <n v="0"/>
    <n v="15"/>
    <n v="0"/>
    <n v="0"/>
    <n v="0"/>
    <n v="0"/>
    <n v="0"/>
    <n v="0"/>
    <n v="0"/>
    <n v="200.25000000000003"/>
    <n v="159.08750000000001"/>
    <n v="13.25"/>
    <n v="0"/>
    <n v="0"/>
    <n v="0"/>
    <n v="0"/>
    <n v="86.800220625000009"/>
    <n v="40.564999999999998"/>
    <n v="0"/>
  </r>
  <r>
    <d v="2020-07-01T00:00:00"/>
    <x v="3"/>
    <s v="P"/>
    <s v="Active"/>
    <n v="212"/>
    <x v="211"/>
    <s v="N"/>
    <x v="9"/>
    <n v="1087"/>
    <x v="0"/>
    <s v="Niederl. 3"/>
    <n v="1"/>
    <s v="Department"/>
    <s v="Supervisor"/>
    <s v="Non-Mgm."/>
    <s v="ang."/>
    <s v="M"/>
    <d v="2011-10-04T00:00:00"/>
    <m/>
    <s v=""/>
    <n v="8"/>
    <d v="1983-03-10T00:00:00"/>
    <n v="36"/>
    <s v="N"/>
    <n v="30"/>
    <n v="2.5"/>
    <n v="37"/>
    <x v="0"/>
    <n v="0.94871794871794868"/>
    <n v="31"/>
    <n v="0"/>
    <n v="3472"/>
    <n v="761.2360000000001"/>
    <n v="0"/>
    <n v="0"/>
    <n v="0"/>
    <n v="0"/>
    <n v="0"/>
    <n v="0"/>
    <n v="0"/>
    <n v="0"/>
    <n v="0"/>
    <n v="0"/>
    <n v="0"/>
    <n v="0"/>
    <n v="26.5"/>
    <n v="0"/>
    <n v="0"/>
    <n v="0"/>
    <n v="0"/>
    <n v="5.9346750000000004"/>
    <n v="0"/>
    <n v="0"/>
  </r>
  <r>
    <d v="2020-07-01T00:00:00"/>
    <x v="3"/>
    <s v="P"/>
    <s v="Active"/>
    <n v="213"/>
    <x v="212"/>
    <s v="N"/>
    <x v="40"/>
    <n v="1001"/>
    <x v="1"/>
    <s v="Niederl. 1"/>
    <n v="1"/>
    <s v="Department"/>
    <s v="Supervisor"/>
    <s v="Non-Mgm."/>
    <s v="ang."/>
    <s v="M"/>
    <d v="2011-10-01T00:00:00"/>
    <m/>
    <s v=""/>
    <n v="8"/>
    <d v="1962-04-26T00:00:00"/>
    <n v="57"/>
    <s v="N"/>
    <n v="30"/>
    <n v="2.5"/>
    <n v="39"/>
    <x v="0"/>
    <n v="1"/>
    <n v="31"/>
    <n v="0"/>
    <n v="3473"/>
    <n v="761.45524999999998"/>
    <n v="0"/>
    <n v="0"/>
    <n v="0"/>
    <n v="0"/>
    <n v="0"/>
    <n v="0"/>
    <n v="0"/>
    <n v="0"/>
    <n v="0"/>
    <n v="0"/>
    <n v="0"/>
    <n v="0"/>
    <n v="26.5"/>
    <n v="0"/>
    <n v="0"/>
    <n v="0"/>
    <n v="0"/>
    <n v="5.9346750000000004"/>
    <n v="0"/>
    <n v="0"/>
  </r>
  <r>
    <d v="2020-07-01T00:00:00"/>
    <x v="3"/>
    <s v="P"/>
    <s v="Active"/>
    <n v="214"/>
    <x v="213"/>
    <s v="N"/>
    <x v="47"/>
    <n v="1016"/>
    <x v="1"/>
    <s v="Niederl. 1"/>
    <n v="1"/>
    <s v="Department"/>
    <s v="Supervisor"/>
    <s v="Non-Mgm."/>
    <s v="ang."/>
    <s v="M"/>
    <d v="2011-10-01T00:00:00"/>
    <m/>
    <s v=""/>
    <n v="8"/>
    <d v="1991-03-16T00:00:00"/>
    <n v="28"/>
    <s v="N"/>
    <n v="30"/>
    <n v="2.5"/>
    <n v="39"/>
    <x v="0"/>
    <n v="1"/>
    <n v="31"/>
    <n v="0"/>
    <n v="3474"/>
    <n v="761.67450000000008"/>
    <n v="0"/>
    <n v="0"/>
    <n v="0"/>
    <n v="0"/>
    <n v="0"/>
    <n v="0"/>
    <n v="0"/>
    <n v="0"/>
    <n v="0"/>
    <n v="0"/>
    <n v="0"/>
    <n v="0"/>
    <n v="26.5"/>
    <n v="0"/>
    <n v="0"/>
    <n v="0"/>
    <n v="0"/>
    <n v="5.9346750000000004"/>
    <n v="0"/>
    <n v="0"/>
  </r>
  <r>
    <d v="2020-07-01T00:00:00"/>
    <x v="3"/>
    <s v="P"/>
    <s v="Active"/>
    <n v="215"/>
    <x v="214"/>
    <s v="Y"/>
    <x v="31"/>
    <n v="1034"/>
    <x v="5"/>
    <s v="Niederl. 5"/>
    <n v="0.5"/>
    <s v="Department"/>
    <s v="Supervisor"/>
    <s v="Non-Mgm."/>
    <s v="ang."/>
    <s v="M"/>
    <d v="2011-11-01T00:00:00"/>
    <m/>
    <s v=""/>
    <n v="8"/>
    <d v="1982-11-02T00:00:00"/>
    <n v="37"/>
    <s v="N"/>
    <n v="30"/>
    <n v="2.5"/>
    <n v="39"/>
    <x v="0"/>
    <n v="0.5"/>
    <n v="31"/>
    <n v="0"/>
    <n v="3475"/>
    <n v="761.89375000000007"/>
    <n v="0"/>
    <n v="0"/>
    <n v="15"/>
    <n v="0"/>
    <n v="0"/>
    <n v="0"/>
    <n v="0"/>
    <n v="0"/>
    <n v="0"/>
    <n v="0"/>
    <n v="0"/>
    <n v="0"/>
    <n v="13.25"/>
    <n v="0"/>
    <n v="0"/>
    <n v="0"/>
    <n v="0"/>
    <n v="6.3265875000000005"/>
    <n v="56.335000000000001"/>
    <n v="0"/>
  </r>
  <r>
    <d v="2020-07-01T00:00:00"/>
    <x v="3"/>
    <s v="P"/>
    <s v="Active"/>
    <n v="215"/>
    <x v="214"/>
    <s v="Y"/>
    <x v="31"/>
    <n v="1040"/>
    <x v="4"/>
    <s v="Niederl. 6"/>
    <n v="0.5"/>
    <s v="Department"/>
    <s v="Supervisor"/>
    <s v="Non-Mgm."/>
    <s v="ang."/>
    <s v="M"/>
    <d v="2011-11-01T00:00:00"/>
    <m/>
    <s v=""/>
    <n v="8"/>
    <d v="1982-11-02T00:00:00"/>
    <n v="37"/>
    <s v="N"/>
    <n v="30"/>
    <n v="2.5"/>
    <n v="39"/>
    <x v="0"/>
    <n v="0.5"/>
    <n v="31"/>
    <n v="0"/>
    <n v="3476"/>
    <n v="762.11300000000006"/>
    <n v="0"/>
    <n v="0"/>
    <n v="15"/>
    <n v="0"/>
    <n v="0"/>
    <n v="0"/>
    <n v="0"/>
    <n v="0"/>
    <n v="0"/>
    <n v="0"/>
    <n v="0"/>
    <n v="0"/>
    <n v="13.25"/>
    <n v="0"/>
    <n v="0"/>
    <n v="0"/>
    <n v="0"/>
    <n v="6.3265875000000005"/>
    <n v="56.335000000000001"/>
    <n v="0"/>
  </r>
  <r>
    <d v="2020-07-01T00:00:00"/>
    <x v="3"/>
    <s v="P"/>
    <s v="Active"/>
    <n v="216"/>
    <x v="215"/>
    <s v="N"/>
    <x v="19"/>
    <n v="1083"/>
    <x v="0"/>
    <s v="Niederl. 3"/>
    <n v="1"/>
    <s v="Department"/>
    <s v="Supervisor"/>
    <s v="Manager"/>
    <s v="ang."/>
    <s v="M"/>
    <d v="2011-11-01T00:00:00"/>
    <m/>
    <s v=""/>
    <n v="8"/>
    <d v="1985-11-10T00:00:00"/>
    <n v="34"/>
    <s v="N"/>
    <n v="30"/>
    <n v="2.5"/>
    <n v="39"/>
    <x v="0"/>
    <n v="1"/>
    <n v="31"/>
    <n v="0"/>
    <n v="3477"/>
    <n v="762.33225000000004"/>
    <n v="0"/>
    <n v="0"/>
    <n v="0"/>
    <n v="0"/>
    <n v="0"/>
    <n v="0"/>
    <n v="0"/>
    <n v="0"/>
    <n v="0"/>
    <n v="0"/>
    <n v="0"/>
    <n v="0"/>
    <n v="26.5"/>
    <n v="0"/>
    <n v="0"/>
    <n v="0"/>
    <n v="0"/>
    <n v="5.9346750000000004"/>
    <n v="0"/>
    <n v="0"/>
  </r>
  <r>
    <d v="2020-07-01T00:00:00"/>
    <x v="3"/>
    <s v="P"/>
    <s v="Active"/>
    <n v="217"/>
    <x v="216"/>
    <s v="N"/>
    <x v="10"/>
    <n v="1075"/>
    <x v="0"/>
    <s v="Niederl. 3"/>
    <n v="1"/>
    <s v="Department"/>
    <s v="Supervisor"/>
    <s v="Manager"/>
    <s v="ang."/>
    <s v="M"/>
    <d v="2011-11-15T00:00:00"/>
    <m/>
    <s v=""/>
    <n v="8"/>
    <d v="1985-05-14T00:00:00"/>
    <n v="34"/>
    <s v="N"/>
    <n v="30"/>
    <n v="2.5"/>
    <n v="39"/>
    <x v="0"/>
    <n v="1"/>
    <n v="31"/>
    <n v="0"/>
    <n v="3478"/>
    <n v="762.55150000000003"/>
    <n v="0"/>
    <n v="0"/>
    <n v="0"/>
    <n v="0"/>
    <n v="0"/>
    <n v="0"/>
    <n v="0"/>
    <n v="0"/>
    <n v="0"/>
    <n v="0"/>
    <n v="0"/>
    <n v="0"/>
    <n v="26.5"/>
    <n v="0"/>
    <n v="0"/>
    <n v="0"/>
    <n v="0"/>
    <n v="5.9346750000000004"/>
    <n v="0"/>
    <n v="0"/>
  </r>
  <r>
    <d v="2020-07-01T00:00:00"/>
    <x v="3"/>
    <s v="P"/>
    <s v="Active"/>
    <n v="218"/>
    <x v="217"/>
    <s v="N"/>
    <x v="28"/>
    <n v="1004"/>
    <x v="1"/>
    <s v="Niederl. 1"/>
    <n v="1"/>
    <s v="Department"/>
    <s v="Supervisor"/>
    <s v="Non-Mgm."/>
    <s v="ang."/>
    <s v="M"/>
    <d v="2011-11-18T00:00:00"/>
    <m/>
    <s v=""/>
    <n v="8"/>
    <d v="1987-07-13T00:00:00"/>
    <n v="32"/>
    <s v="N"/>
    <n v="30"/>
    <n v="2.5"/>
    <n v="39"/>
    <x v="0"/>
    <n v="1"/>
    <n v="31"/>
    <n v="0"/>
    <n v="3479"/>
    <n v="762.77075000000002"/>
    <n v="0"/>
    <n v="0"/>
    <n v="0"/>
    <n v="0"/>
    <n v="0"/>
    <n v="0"/>
    <n v="0"/>
    <n v="0"/>
    <n v="0"/>
    <n v="0"/>
    <n v="0"/>
    <n v="0"/>
    <n v="26.5"/>
    <n v="0"/>
    <n v="0"/>
    <n v="0"/>
    <n v="0"/>
    <n v="5.9346750000000004"/>
    <n v="0"/>
    <n v="0"/>
  </r>
  <r>
    <d v="2020-07-01T00:00:00"/>
    <x v="3"/>
    <s v="P"/>
    <s v="Active"/>
    <n v="219"/>
    <x v="218"/>
    <s v="N"/>
    <x v="15"/>
    <n v="1057"/>
    <x v="2"/>
    <s v="Niederl. 7"/>
    <n v="1"/>
    <s v="Department"/>
    <s v="Supervisor"/>
    <s v="Non-Mgm."/>
    <s v="ang."/>
    <s v="W"/>
    <d v="2012-02-01T00:00:00"/>
    <m/>
    <s v=""/>
    <n v="7"/>
    <d v="1986-04-02T00:00:00"/>
    <n v="33"/>
    <s v="J"/>
    <n v="35"/>
    <n v="2.9166666666666665"/>
    <n v="39"/>
    <x v="0"/>
    <n v="1"/>
    <n v="31"/>
    <n v="0"/>
    <n v="3480"/>
    <n v="762.99"/>
    <n v="0"/>
    <n v="0"/>
    <n v="0"/>
    <n v="0"/>
    <n v="0"/>
    <n v="0"/>
    <n v="0"/>
    <n v="0"/>
    <n v="0"/>
    <n v="0"/>
    <n v="234.23076923076923"/>
    <n v="159.5"/>
    <n v="26.5"/>
    <n v="0"/>
    <n v="0"/>
    <n v="0"/>
    <n v="0"/>
    <n v="94.110680769230768"/>
    <n v="0"/>
    <n v="0"/>
  </r>
  <r>
    <d v="2020-07-01T00:00:00"/>
    <x v="3"/>
    <s v="P"/>
    <s v="Active"/>
    <n v="220"/>
    <x v="219"/>
    <s v="N"/>
    <x v="48"/>
    <n v="1073"/>
    <x v="0"/>
    <s v="Niederl. 3"/>
    <n v="1"/>
    <s v="Department"/>
    <s v="Supervisor"/>
    <s v="Non-Mgm."/>
    <s v="ang."/>
    <s v="M"/>
    <d v="2012-02-01T00:00:00"/>
    <m/>
    <s v=""/>
    <n v="7"/>
    <d v="1980-04-23T00:00:00"/>
    <n v="39"/>
    <s v="N"/>
    <n v="30"/>
    <n v="2.5"/>
    <n v="39"/>
    <x v="0"/>
    <n v="1"/>
    <n v="31"/>
    <n v="0"/>
    <n v="3481"/>
    <n v="763.20925000000011"/>
    <n v="0"/>
    <n v="0"/>
    <n v="0"/>
    <n v="0"/>
    <n v="0"/>
    <n v="0"/>
    <n v="0"/>
    <n v="0"/>
    <n v="0"/>
    <n v="0"/>
    <n v="0"/>
    <n v="0"/>
    <n v="26.5"/>
    <n v="0"/>
    <n v="0"/>
    <n v="0"/>
    <n v="0"/>
    <n v="5.9346750000000004"/>
    <n v="0"/>
    <n v="0"/>
  </r>
  <r>
    <d v="2020-07-01T00:00:00"/>
    <x v="3"/>
    <s v="P"/>
    <s v="Active"/>
    <n v="221"/>
    <x v="220"/>
    <s v="N"/>
    <x v="22"/>
    <n v="1053"/>
    <x v="3"/>
    <s v="Niederl. 8"/>
    <n v="1"/>
    <s v="Department"/>
    <s v="Supervisor"/>
    <s v="Non-Mgm."/>
    <s v="ang."/>
    <s v="M"/>
    <d v="2012-02-01T00:00:00"/>
    <m/>
    <s v=""/>
    <n v="7"/>
    <d v="1975-01-23T00:00:00"/>
    <n v="44"/>
    <s v="J"/>
    <n v="30"/>
    <n v="2.5"/>
    <n v="39"/>
    <x v="0"/>
    <n v="1"/>
    <n v="31"/>
    <n v="0"/>
    <n v="3482"/>
    <n v="763.42849999999999"/>
    <n v="0"/>
    <n v="0"/>
    <n v="0"/>
    <n v="0"/>
    <n v="0"/>
    <n v="0"/>
    <n v="0"/>
    <n v="0"/>
    <n v="0"/>
    <n v="0"/>
    <n v="200.88461538461539"/>
    <n v="159.5916666666667"/>
    <n v="26.5"/>
    <n v="0"/>
    <n v="0"/>
    <n v="0"/>
    <n v="0"/>
    <n v="86.663338365384618"/>
    <n v="0"/>
    <n v="0"/>
  </r>
  <r>
    <d v="2020-07-01T00:00:00"/>
    <x v="3"/>
    <s v="P"/>
    <s v="Active"/>
    <n v="222"/>
    <x v="221"/>
    <s v="N"/>
    <x v="13"/>
    <n v="1042"/>
    <x v="9"/>
    <s v="Niederl. 4"/>
    <n v="1"/>
    <s v="Department"/>
    <s v="Supervisor"/>
    <s v="Manager"/>
    <s v="ang."/>
    <s v="M"/>
    <d v="2012-02-15T00:00:00"/>
    <m/>
    <s v=""/>
    <n v="7"/>
    <d v="1965-01-19T00:00:00"/>
    <n v="54"/>
    <s v="N"/>
    <n v="30"/>
    <n v="2.5"/>
    <n v="39"/>
    <x v="0"/>
    <n v="1"/>
    <n v="31"/>
    <n v="0"/>
    <n v="3483"/>
    <n v="763.64775000000009"/>
    <n v="0"/>
    <n v="0"/>
    <n v="0"/>
    <n v="0"/>
    <n v="0"/>
    <n v="0"/>
    <n v="0"/>
    <n v="0"/>
    <n v="0"/>
    <n v="0"/>
    <n v="0"/>
    <n v="0"/>
    <n v="26.5"/>
    <n v="0"/>
    <n v="0"/>
    <n v="0"/>
    <n v="0"/>
    <n v="5.9346750000000004"/>
    <n v="139.45240000000001"/>
    <n v="0"/>
  </r>
  <r>
    <d v="2020-07-01T00:00:00"/>
    <x v="3"/>
    <s v="P"/>
    <s v="Active"/>
    <n v="223"/>
    <x v="222"/>
    <s v="N"/>
    <x v="37"/>
    <n v="1005"/>
    <x v="1"/>
    <s v="Niederl. 1"/>
    <n v="1"/>
    <s v="Department"/>
    <s v="Supervisor"/>
    <s v="Supervisor"/>
    <s v="ang."/>
    <s v="M"/>
    <d v="2012-02-01T00:00:00"/>
    <m/>
    <s v=""/>
    <n v="7"/>
    <d v="1962-04-20T00:00:00"/>
    <n v="57"/>
    <s v="N"/>
    <n v="30"/>
    <n v="2.5"/>
    <n v="39"/>
    <x v="0"/>
    <n v="1"/>
    <n v="31"/>
    <n v="0"/>
    <n v="3484"/>
    <n v="763.86700000000008"/>
    <n v="-4.1399999999999997"/>
    <n v="0"/>
    <n v="0"/>
    <n v="0"/>
    <n v="0"/>
    <n v="0"/>
    <n v="0"/>
    <n v="0"/>
    <n v="0"/>
    <n v="0"/>
    <n v="0"/>
    <n v="0"/>
    <n v="26.5"/>
    <n v="0"/>
    <n v="0"/>
    <n v="0"/>
    <n v="0"/>
    <n v="5.0075219999999998"/>
    <n v="0"/>
    <n v="0"/>
  </r>
  <r>
    <d v="2020-07-01T00:00:00"/>
    <x v="3"/>
    <s v="P"/>
    <s v="Active"/>
    <n v="224"/>
    <x v="223"/>
    <s v="N"/>
    <x v="22"/>
    <n v="1029"/>
    <x v="6"/>
    <s v="Niederl. 10"/>
    <n v="1"/>
    <s v="Department"/>
    <s v="Supervisor"/>
    <s v="Non-Mgm."/>
    <s v="ang."/>
    <s v="M"/>
    <d v="2012-03-01T00:00:00"/>
    <m/>
    <s v=""/>
    <n v="7"/>
    <d v="1967-12-28T00:00:00"/>
    <n v="52"/>
    <s v="J"/>
    <n v="30"/>
    <n v="2.5"/>
    <n v="39"/>
    <x v="0"/>
    <n v="1"/>
    <n v="31"/>
    <n v="0"/>
    <n v="3485"/>
    <n v="764.08625000000006"/>
    <n v="0"/>
    <n v="0"/>
    <n v="0"/>
    <n v="0"/>
    <n v="0"/>
    <n v="0"/>
    <n v="0"/>
    <n v="0"/>
    <n v="0"/>
    <n v="0"/>
    <n v="201.05769230769232"/>
    <n v="159.72916666666669"/>
    <n v="26.5"/>
    <n v="0"/>
    <n v="0"/>
    <n v="0"/>
    <n v="0"/>
    <n v="86.732892067307702"/>
    <n v="0"/>
    <n v="0"/>
  </r>
  <r>
    <d v="2020-07-01T00:00:00"/>
    <x v="3"/>
    <s v="P"/>
    <s v="Active"/>
    <n v="225"/>
    <x v="224"/>
    <s v="N"/>
    <x v="22"/>
    <n v="1053"/>
    <x v="3"/>
    <s v="Niederl. 8"/>
    <n v="1"/>
    <s v="Department"/>
    <s v="Supervisor"/>
    <s v="Non-Mgm."/>
    <s v="ang."/>
    <s v="M"/>
    <d v="2012-04-01T00:00:00"/>
    <m/>
    <s v=""/>
    <n v="7"/>
    <d v="1974-04-12T00:00:00"/>
    <n v="45"/>
    <s v="J"/>
    <n v="30"/>
    <n v="2.5"/>
    <n v="39"/>
    <x v="0"/>
    <n v="1"/>
    <n v="31"/>
    <n v="0"/>
    <n v="3486"/>
    <n v="764.30549999999994"/>
    <n v="0"/>
    <n v="0"/>
    <n v="0"/>
    <n v="0"/>
    <n v="0"/>
    <n v="0"/>
    <n v="0"/>
    <n v="0"/>
    <n v="0"/>
    <n v="0"/>
    <n v="201.11538461538458"/>
    <n v="159.77500000000001"/>
    <n v="26.5"/>
    <n v="0"/>
    <n v="0"/>
    <n v="0"/>
    <n v="0"/>
    <n v="86.756076634615383"/>
    <n v="0"/>
    <n v="0"/>
  </r>
  <r>
    <d v="2020-07-01T00:00:00"/>
    <x v="3"/>
    <s v="P"/>
    <s v="Active"/>
    <n v="226"/>
    <x v="225"/>
    <s v="N"/>
    <x v="21"/>
    <n v="1086"/>
    <x v="0"/>
    <s v="Niederl. 3"/>
    <n v="1"/>
    <s v="Department"/>
    <s v="Supervisor"/>
    <s v="Non-Mgm."/>
    <s v="ang."/>
    <s v="W"/>
    <d v="2012-05-01T00:00:00"/>
    <m/>
    <s v=""/>
    <n v="7"/>
    <d v="1978-06-10T00:00:00"/>
    <n v="41"/>
    <s v="N"/>
    <n v="35"/>
    <n v="2.9166666666666665"/>
    <n v="39"/>
    <x v="0"/>
    <n v="1"/>
    <n v="31"/>
    <n v="0"/>
    <n v="3487"/>
    <n v="764.52475000000004"/>
    <n v="0"/>
    <n v="0"/>
    <n v="0"/>
    <n v="0"/>
    <n v="0"/>
    <n v="0"/>
    <n v="0"/>
    <n v="0"/>
    <n v="0"/>
    <n v="0"/>
    <n v="0"/>
    <n v="0"/>
    <n v="26.5"/>
    <n v="0"/>
    <n v="0"/>
    <n v="0"/>
    <n v="0"/>
    <n v="5.9346750000000004"/>
    <n v="0"/>
    <n v="0"/>
  </r>
  <r>
    <d v="2020-07-01T00:00:00"/>
    <x v="3"/>
    <s v="P"/>
    <s v="Active"/>
    <n v="227"/>
    <x v="226"/>
    <s v="N"/>
    <x v="30"/>
    <n v="1071"/>
    <x v="0"/>
    <s v="Niederl. 3"/>
    <n v="1"/>
    <s v="Department"/>
    <s v="Supervisor"/>
    <s v="Non-Mgm."/>
    <s v="ang."/>
    <s v="W"/>
    <d v="2012-05-01T00:00:00"/>
    <m/>
    <s v=""/>
    <n v="7"/>
    <d v="1984-01-09T00:00:00"/>
    <n v="36"/>
    <s v="N"/>
    <n v="0"/>
    <n v="0"/>
    <n v="30"/>
    <x v="0"/>
    <n v="0.76923076923076927"/>
    <n v="31"/>
    <n v="0"/>
    <n v="3488"/>
    <n v="764.74400000000003"/>
    <n v="0"/>
    <n v="0"/>
    <n v="0"/>
    <n v="0"/>
    <n v="0"/>
    <n v="0"/>
    <n v="0"/>
    <n v="0"/>
    <n v="0"/>
    <n v="0"/>
    <n v="0"/>
    <n v="0"/>
    <n v="26.5"/>
    <n v="0"/>
    <n v="0"/>
    <n v="0"/>
    <n v="0"/>
    <n v="5.9346750000000004"/>
    <n v="0"/>
    <n v="0"/>
  </r>
  <r>
    <d v="2020-07-01T00:00:00"/>
    <x v="3"/>
    <s v="P"/>
    <s v="Active"/>
    <n v="228"/>
    <x v="227"/>
    <s v="N"/>
    <x v="23"/>
    <n v="1068"/>
    <x v="0"/>
    <s v="Niederl. 3"/>
    <n v="1"/>
    <s v="Department"/>
    <s v="Supervisor"/>
    <s v="Non-Mgm."/>
    <s v="ang."/>
    <s v="W"/>
    <d v="2012-06-01T00:00:00"/>
    <m/>
    <s v=""/>
    <n v="7"/>
    <d v="1957-07-22T00:00:00"/>
    <n v="62"/>
    <s v="N"/>
    <n v="30"/>
    <n v="2.5"/>
    <n v="39"/>
    <x v="0"/>
    <n v="1"/>
    <n v="31"/>
    <n v="0"/>
    <n v="3489"/>
    <n v="764.96325000000002"/>
    <n v="0"/>
    <n v="0"/>
    <n v="0"/>
    <n v="0"/>
    <n v="0"/>
    <n v="0"/>
    <n v="0"/>
    <n v="0"/>
    <n v="0"/>
    <n v="0"/>
    <n v="0"/>
    <n v="0"/>
    <n v="26.5"/>
    <n v="0"/>
    <n v="0"/>
    <n v="0"/>
    <n v="0"/>
    <n v="5.9346750000000004"/>
    <n v="0"/>
    <n v="0"/>
  </r>
  <r>
    <d v="2020-07-01T00:00:00"/>
    <x v="3"/>
    <s v="P"/>
    <s v="Active"/>
    <n v="229"/>
    <x v="228"/>
    <s v="N"/>
    <x v="19"/>
    <n v="1083"/>
    <x v="0"/>
    <s v="Niederl. 3"/>
    <n v="1"/>
    <s v="Department"/>
    <s v="Supervisor"/>
    <s v="Non-Mgm."/>
    <s v="ang."/>
    <s v="M"/>
    <d v="2012-06-01T00:00:00"/>
    <m/>
    <s v=""/>
    <n v="7"/>
    <d v="1985-08-17T00:00:00"/>
    <n v="34"/>
    <s v="N"/>
    <n v="30"/>
    <n v="2.5"/>
    <n v="39"/>
    <x v="0"/>
    <n v="1"/>
    <n v="31"/>
    <n v="0"/>
    <n v="3490"/>
    <n v="765.18250000000012"/>
    <n v="0"/>
    <n v="0"/>
    <n v="0"/>
    <n v="0"/>
    <n v="0"/>
    <n v="0"/>
    <n v="0"/>
    <n v="0"/>
    <n v="0"/>
    <n v="0"/>
    <n v="0"/>
    <n v="0"/>
    <n v="26.5"/>
    <n v="0"/>
    <n v="0"/>
    <n v="0"/>
    <n v="0"/>
    <n v="5.9346750000000004"/>
    <n v="0"/>
    <n v="0"/>
  </r>
  <r>
    <d v="2020-07-01T00:00:00"/>
    <x v="3"/>
    <s v="P"/>
    <s v="Active"/>
    <n v="230"/>
    <x v="229"/>
    <s v="N"/>
    <x v="5"/>
    <n v="1093"/>
    <x v="0"/>
    <s v="Niederl. 3"/>
    <n v="1"/>
    <s v="Department"/>
    <s v="Supervisor"/>
    <s v="Non-Mgm."/>
    <s v="ang."/>
    <s v="M"/>
    <d v="2012-06-01T00:00:00"/>
    <m/>
    <s v=""/>
    <n v="7"/>
    <d v="1959-06-12T00:00:00"/>
    <n v="60"/>
    <s v="N"/>
    <n v="30"/>
    <n v="2.5"/>
    <n v="39"/>
    <x v="0"/>
    <n v="1"/>
    <n v="31"/>
    <n v="0"/>
    <n v="3491"/>
    <n v="765.40174999999999"/>
    <n v="0"/>
    <n v="0"/>
    <n v="0"/>
    <n v="0"/>
    <n v="0"/>
    <n v="0"/>
    <n v="0"/>
    <n v="0"/>
    <n v="0"/>
    <n v="0"/>
    <n v="0"/>
    <n v="0"/>
    <n v="26.5"/>
    <n v="0"/>
    <n v="0"/>
    <n v="0"/>
    <n v="0"/>
    <n v="5.9346750000000004"/>
    <n v="0"/>
    <n v="0"/>
  </r>
  <r>
    <d v="2020-07-01T00:00:00"/>
    <x v="3"/>
    <s v="P"/>
    <s v="Active"/>
    <n v="231"/>
    <x v="230"/>
    <s v="N"/>
    <x v="24"/>
    <n v="1081"/>
    <x v="0"/>
    <s v="Niederl. 3"/>
    <n v="1"/>
    <s v="Department"/>
    <s v="Supervisor"/>
    <s v="Manager"/>
    <s v="ang."/>
    <s v="M"/>
    <d v="2012-07-01T00:00:00"/>
    <m/>
    <s v=""/>
    <n v="7"/>
    <d v="1983-12-24T00:00:00"/>
    <n v="36"/>
    <s v="N"/>
    <n v="30"/>
    <n v="2.5"/>
    <n v="39"/>
    <x v="0"/>
    <n v="1"/>
    <n v="31"/>
    <n v="0"/>
    <n v="3492"/>
    <n v="765.62099999999998"/>
    <n v="0"/>
    <n v="0"/>
    <n v="0"/>
    <n v="0"/>
    <n v="0"/>
    <n v="0"/>
    <n v="0"/>
    <n v="0"/>
    <n v="0"/>
    <n v="0"/>
    <n v="0"/>
    <n v="0"/>
    <n v="26.5"/>
    <n v="0"/>
    <n v="0"/>
    <n v="0"/>
    <n v="0"/>
    <n v="5.9346750000000004"/>
    <n v="118.94759999999999"/>
    <n v="0"/>
  </r>
  <r>
    <d v="2020-07-01T00:00:00"/>
    <x v="3"/>
    <s v="P"/>
    <s v="Active"/>
    <n v="232"/>
    <x v="231"/>
    <s v="N"/>
    <x v="22"/>
    <n v="1041"/>
    <x v="4"/>
    <s v="Niederl. 6"/>
    <n v="1"/>
    <s v="Department"/>
    <s v="Supervisor"/>
    <s v="Non-Mgm."/>
    <s v="ang."/>
    <s v="M"/>
    <d v="2012-07-01T00:00:00"/>
    <m/>
    <s v=""/>
    <n v="7"/>
    <d v="1979-09-27T00:00:00"/>
    <n v="40"/>
    <s v="J"/>
    <n v="30"/>
    <n v="2.5"/>
    <n v="39"/>
    <x v="0"/>
    <n v="1"/>
    <n v="31"/>
    <n v="0"/>
    <n v="3493"/>
    <n v="765.84025000000008"/>
    <n v="0"/>
    <n v="0"/>
    <n v="0"/>
    <n v="0"/>
    <n v="0"/>
    <n v="0"/>
    <n v="0"/>
    <n v="0"/>
    <n v="0"/>
    <n v="0"/>
    <n v="201.51923076923077"/>
    <n v="160.09583333333333"/>
    <n v="26.5"/>
    <n v="0"/>
    <n v="0"/>
    <n v="0"/>
    <n v="0"/>
    <n v="86.918368605769246"/>
    <n v="0"/>
    <n v="0"/>
  </r>
  <r>
    <d v="2020-07-01T00:00:00"/>
    <x v="3"/>
    <s v="P"/>
    <s v="Active"/>
    <n v="233"/>
    <x v="232"/>
    <s v="N"/>
    <x v="11"/>
    <n v="1082"/>
    <x v="0"/>
    <s v="Niederl. 3"/>
    <n v="1"/>
    <s v="Department"/>
    <s v="Supervisor"/>
    <s v="Non-Mgm."/>
    <s v="ang."/>
    <s v="M"/>
    <d v="2012-08-01T00:00:00"/>
    <m/>
    <s v=""/>
    <n v="7"/>
    <d v="1970-10-12T00:00:00"/>
    <n v="49"/>
    <s v="N"/>
    <n v="30"/>
    <n v="2.5"/>
    <n v="39"/>
    <x v="0"/>
    <n v="1"/>
    <n v="31"/>
    <n v="0"/>
    <n v="3494"/>
    <n v="766.05950000000007"/>
    <n v="0"/>
    <n v="0"/>
    <n v="0"/>
    <n v="0"/>
    <n v="0"/>
    <n v="0"/>
    <n v="0"/>
    <n v="0"/>
    <n v="0"/>
    <n v="0"/>
    <n v="0"/>
    <n v="0"/>
    <n v="26.5"/>
    <n v="0"/>
    <n v="0"/>
    <n v="0"/>
    <n v="0"/>
    <n v="5.9346750000000004"/>
    <n v="0"/>
    <n v="0"/>
  </r>
  <r>
    <d v="2020-07-01T00:00:00"/>
    <x v="3"/>
    <s v="P"/>
    <s v="Active"/>
    <n v="234"/>
    <x v="233"/>
    <s v="N"/>
    <x v="9"/>
    <n v="1087"/>
    <x v="0"/>
    <s v="Niederl. 3"/>
    <n v="1"/>
    <s v="Department"/>
    <s v="Supervisor"/>
    <s v="Non-Mgm."/>
    <s v="ang."/>
    <s v="M"/>
    <d v="2012-08-01T00:00:00"/>
    <m/>
    <s v=""/>
    <n v="7"/>
    <d v="1979-08-18T00:00:00"/>
    <n v="40"/>
    <s v="N"/>
    <n v="30"/>
    <n v="2.5"/>
    <n v="39"/>
    <x v="0"/>
    <n v="1"/>
    <n v="31"/>
    <n v="0"/>
    <n v="3495"/>
    <n v="766.27875000000006"/>
    <n v="0"/>
    <n v="0"/>
    <n v="0"/>
    <n v="0"/>
    <n v="0"/>
    <n v="0"/>
    <n v="0"/>
    <n v="0"/>
    <n v="0"/>
    <n v="0"/>
    <n v="0"/>
    <n v="0"/>
    <n v="26.5"/>
    <n v="0"/>
    <n v="0"/>
    <n v="0"/>
    <n v="0"/>
    <n v="5.9346750000000004"/>
    <n v="0"/>
    <n v="0"/>
  </r>
  <r>
    <d v="2020-07-01T00:00:00"/>
    <x v="3"/>
    <s v="P"/>
    <s v="Active"/>
    <n v="235"/>
    <x v="234"/>
    <s v="N"/>
    <x v="23"/>
    <n v="1068"/>
    <x v="0"/>
    <s v="Niederl. 3"/>
    <n v="1"/>
    <s v="Department"/>
    <s v="Supervisor"/>
    <s v="Non-Mgm."/>
    <s v="ang."/>
    <s v="W"/>
    <d v="2012-09-01T00:00:00"/>
    <m/>
    <s v=""/>
    <n v="7"/>
    <d v="1985-01-29T00:00:00"/>
    <n v="34"/>
    <s v="N"/>
    <n v="30"/>
    <n v="2.5"/>
    <n v="39"/>
    <x v="0"/>
    <n v="1"/>
    <n v="31"/>
    <n v="0"/>
    <n v="3496"/>
    <n v="766.49800000000005"/>
    <n v="0"/>
    <n v="0"/>
    <n v="0"/>
    <n v="0"/>
    <n v="0"/>
    <n v="0"/>
    <n v="0"/>
    <n v="0"/>
    <n v="0"/>
    <n v="0"/>
    <n v="0"/>
    <n v="0"/>
    <n v="26.5"/>
    <n v="0"/>
    <n v="0"/>
    <n v="0"/>
    <n v="0"/>
    <n v="5.9346750000000004"/>
    <n v="0"/>
    <n v="0"/>
  </r>
  <r>
    <d v="2020-07-01T00:00:00"/>
    <x v="3"/>
    <s v="P"/>
    <s v="Active"/>
    <n v="236"/>
    <x v="235"/>
    <s v="N"/>
    <x v="9"/>
    <n v="1087"/>
    <x v="0"/>
    <s v="Niederl. 3"/>
    <n v="1"/>
    <s v="Department"/>
    <s v="Supervisor"/>
    <s v="Non-Mgm."/>
    <s v="ang."/>
    <s v="M"/>
    <d v="2012-09-01T00:00:00"/>
    <m/>
    <s v=""/>
    <n v="7"/>
    <d v="1974-09-04T00:00:00"/>
    <n v="45"/>
    <s v="N"/>
    <n v="30"/>
    <n v="2.5"/>
    <n v="39"/>
    <x v="0"/>
    <n v="1"/>
    <n v="31"/>
    <n v="0"/>
    <n v="3497"/>
    <n v="766.71725000000004"/>
    <n v="0"/>
    <n v="0"/>
    <n v="0"/>
    <n v="0"/>
    <n v="0"/>
    <n v="0"/>
    <n v="0"/>
    <n v="0"/>
    <n v="0"/>
    <n v="0"/>
    <n v="0"/>
    <n v="0"/>
    <n v="26.5"/>
    <n v="0"/>
    <n v="0"/>
    <n v="0"/>
    <n v="0"/>
    <n v="5.9346750000000004"/>
    <n v="0"/>
    <n v="0"/>
  </r>
  <r>
    <d v="2020-07-01T00:00:00"/>
    <x v="3"/>
    <s v="P"/>
    <s v="Active"/>
    <n v="237"/>
    <x v="236"/>
    <s v="N"/>
    <x v="22"/>
    <n v="1053"/>
    <x v="3"/>
    <s v="Niederl. 8"/>
    <n v="1"/>
    <s v="Department"/>
    <s v="Supervisor"/>
    <s v="Non-Mgm."/>
    <s v="ang."/>
    <s v="M"/>
    <d v="2016-01-26T00:00:00"/>
    <m/>
    <s v=""/>
    <n v="3"/>
    <d v="1992-07-30T00:00:00"/>
    <n v="27"/>
    <s v="J"/>
    <n v="30"/>
    <n v="2.5"/>
    <n v="39"/>
    <x v="0"/>
    <n v="1"/>
    <n v="31"/>
    <n v="0"/>
    <n v="3498"/>
    <n v="766.93650000000002"/>
    <n v="0"/>
    <n v="0"/>
    <n v="0"/>
    <n v="0"/>
    <n v="0"/>
    <n v="0"/>
    <n v="0"/>
    <n v="0"/>
    <n v="0"/>
    <n v="0"/>
    <n v="201.80769230769232"/>
    <n v="160.32500000000002"/>
    <n v="26.5"/>
    <n v="0"/>
    <n v="0"/>
    <n v="0"/>
    <n v="0"/>
    <n v="87.034291442307691"/>
    <n v="0"/>
    <n v="0"/>
  </r>
  <r>
    <d v="2020-07-01T00:00:00"/>
    <x v="3"/>
    <s v="P"/>
    <s v="Active"/>
    <n v="238"/>
    <x v="237"/>
    <s v="N"/>
    <x v="27"/>
    <n v="1070"/>
    <x v="0"/>
    <s v="Niederl. 3"/>
    <n v="1"/>
    <s v="Department"/>
    <s v="Supervisor"/>
    <s v="Non-Mgm."/>
    <s v="ang."/>
    <s v="M"/>
    <d v="2012-10-01T00:00:00"/>
    <m/>
    <s v=""/>
    <n v="7"/>
    <d v="1968-05-07T00:00:00"/>
    <n v="51"/>
    <s v="N"/>
    <n v="30"/>
    <n v="2.5"/>
    <n v="39"/>
    <x v="0"/>
    <n v="1"/>
    <n v="31"/>
    <n v="0"/>
    <n v="3499"/>
    <n v="767.15575000000013"/>
    <n v="0"/>
    <n v="0"/>
    <n v="0"/>
    <n v="0"/>
    <n v="0"/>
    <n v="0"/>
    <n v="0"/>
    <n v="0"/>
    <n v="0"/>
    <n v="0"/>
    <n v="0"/>
    <n v="0"/>
    <n v="26.5"/>
    <n v="0"/>
    <n v="0"/>
    <n v="0"/>
    <n v="0"/>
    <n v="5.9346750000000004"/>
    <n v="0"/>
    <n v="0"/>
  </r>
  <r>
    <d v="2020-07-01T00:00:00"/>
    <x v="3"/>
    <s v="P"/>
    <s v="Active"/>
    <n v="239"/>
    <x v="238"/>
    <s v="N"/>
    <x v="8"/>
    <n v="1009"/>
    <x v="0"/>
    <s v="Niederl. 3"/>
    <n v="1"/>
    <s v="Department"/>
    <s v="Supervisor"/>
    <s v="Non-Mgm."/>
    <s v="ang."/>
    <s v="M"/>
    <d v="2012-10-01T00:00:00"/>
    <m/>
    <s v=""/>
    <n v="7"/>
    <d v="1983-12-23T00:00:00"/>
    <n v="36"/>
    <s v="J"/>
    <n v="30"/>
    <n v="2.5"/>
    <n v="39"/>
    <x v="0"/>
    <n v="1"/>
    <n v="31"/>
    <n v="0"/>
    <n v="3500"/>
    <n v="767.375"/>
    <n v="0"/>
    <n v="0"/>
    <n v="0"/>
    <n v="0"/>
    <n v="0"/>
    <n v="0"/>
    <n v="0"/>
    <n v="0"/>
    <n v="0"/>
    <n v="0"/>
    <n v="201.92307692307691"/>
    <n v="160.41666666666669"/>
    <n v="26.5"/>
    <n v="0"/>
    <n v="0"/>
    <n v="0"/>
    <n v="0"/>
    <n v="87.08066057692308"/>
    <n v="0"/>
    <n v="0"/>
  </r>
  <r>
    <d v="2020-07-01T00:00:00"/>
    <x v="3"/>
    <s v="P"/>
    <s v="Active"/>
    <n v="240"/>
    <x v="239"/>
    <s v="N"/>
    <x v="11"/>
    <n v="1082"/>
    <x v="0"/>
    <s v="Niederl. 3"/>
    <n v="1"/>
    <s v="Department"/>
    <s v="Supervisor"/>
    <s v="Non-Mgm."/>
    <s v="ang."/>
    <s v="W"/>
    <d v="2012-11-01T00:00:00"/>
    <m/>
    <s v=""/>
    <n v="7"/>
    <d v="1989-10-14T00:00:00"/>
    <n v="30"/>
    <s v="N"/>
    <n v="30"/>
    <n v="2.5"/>
    <n v="39"/>
    <x v="0"/>
    <n v="1"/>
    <n v="31"/>
    <n v="0"/>
    <n v="3501"/>
    <n v="767.59424999999999"/>
    <n v="0"/>
    <n v="0"/>
    <n v="0"/>
    <n v="137.81"/>
    <n v="0"/>
    <n v="0"/>
    <n v="0"/>
    <n v="0"/>
    <n v="0"/>
    <n v="0"/>
    <n v="0"/>
    <n v="0"/>
    <n v="26.5"/>
    <n v="0"/>
    <n v="0"/>
    <n v="0"/>
    <n v="0"/>
    <n v="36.797224499999999"/>
    <n v="0"/>
    <n v="0"/>
  </r>
  <r>
    <d v="2020-07-01T00:00:00"/>
    <x v="3"/>
    <s v="P"/>
    <s v="Active"/>
    <n v="241"/>
    <x v="240"/>
    <s v="N"/>
    <x v="47"/>
    <n v="1016"/>
    <x v="1"/>
    <s v="Niederl. 1"/>
    <n v="1"/>
    <s v="Department"/>
    <s v="Supervisor"/>
    <s v="Manager"/>
    <s v="ang."/>
    <s v="M"/>
    <d v="2012-11-15T00:00:00"/>
    <m/>
    <s v=""/>
    <n v="7"/>
    <d v="1961-01-15T00:00:00"/>
    <n v="59"/>
    <s v="N"/>
    <n v="30"/>
    <n v="2.5"/>
    <n v="39"/>
    <x v="0"/>
    <n v="1"/>
    <n v="31"/>
    <n v="0"/>
    <n v="3502"/>
    <n v="767.81350000000009"/>
    <n v="0"/>
    <n v="0"/>
    <n v="0"/>
    <n v="0"/>
    <n v="0"/>
    <n v="0"/>
    <n v="0"/>
    <n v="0"/>
    <n v="0"/>
    <n v="0"/>
    <n v="0"/>
    <n v="0"/>
    <n v="26.5"/>
    <n v="0"/>
    <n v="0"/>
    <n v="0"/>
    <n v="0"/>
    <n v="5.9346750000000004"/>
    <n v="0"/>
    <n v="0"/>
  </r>
  <r>
    <d v="2020-07-01T00:00:00"/>
    <x v="3"/>
    <s v="P"/>
    <s v="Active"/>
    <n v="242"/>
    <x v="241"/>
    <s v="N"/>
    <x v="49"/>
    <n v="1072"/>
    <x v="0"/>
    <s v="Niederl. 3"/>
    <n v="1"/>
    <s v="Department"/>
    <s v="Supervisor"/>
    <s v="Non-Mgm."/>
    <s v="ang."/>
    <s v="W"/>
    <d v="2014-01-15T00:00:00"/>
    <m/>
    <s v=""/>
    <n v="6"/>
    <d v="1979-09-17T00:00:00"/>
    <n v="40"/>
    <s v="N"/>
    <n v="30"/>
    <n v="2.5"/>
    <n v="16"/>
    <x v="0"/>
    <n v="0.41025641025641024"/>
    <n v="31"/>
    <n v="0"/>
    <n v="3503"/>
    <n v="768.03275000000008"/>
    <n v="0"/>
    <n v="0"/>
    <n v="0"/>
    <n v="0"/>
    <n v="0"/>
    <n v="0"/>
    <n v="0"/>
    <n v="0"/>
    <n v="0"/>
    <n v="0"/>
    <n v="0"/>
    <n v="0"/>
    <n v="26.5"/>
    <n v="0"/>
    <n v="0"/>
    <n v="0"/>
    <n v="0"/>
    <n v="5.9346750000000004"/>
    <n v="0"/>
    <n v="0"/>
  </r>
  <r>
    <d v="2020-07-01T00:00:00"/>
    <x v="3"/>
    <s v="P"/>
    <s v="Active"/>
    <n v="243"/>
    <x v="242"/>
    <s v="N"/>
    <x v="31"/>
    <n v="1059"/>
    <x v="2"/>
    <s v="Niederl. 7"/>
    <n v="1"/>
    <s v="Department"/>
    <s v="Supervisor"/>
    <s v="Manager"/>
    <s v="ang."/>
    <s v="M"/>
    <d v="2012-12-01T00:00:00"/>
    <m/>
    <s v=""/>
    <n v="7"/>
    <d v="1988-01-16T00:00:00"/>
    <n v="32"/>
    <s v="N"/>
    <n v="30"/>
    <n v="2.5"/>
    <n v="39"/>
    <x v="0"/>
    <n v="1"/>
    <n v="31"/>
    <n v="0"/>
    <n v="3504"/>
    <n v="768.25199999999995"/>
    <n v="0"/>
    <n v="0"/>
    <n v="30"/>
    <n v="0"/>
    <n v="0"/>
    <n v="0"/>
    <n v="0"/>
    <n v="0"/>
    <n v="0"/>
    <n v="0"/>
    <n v="0"/>
    <n v="0"/>
    <n v="26.5"/>
    <n v="0"/>
    <n v="0"/>
    <n v="0"/>
    <n v="0"/>
    <n v="12.653175000000001"/>
    <n v="118.94"/>
    <n v="0"/>
  </r>
  <r>
    <d v="2020-07-01T00:00:00"/>
    <x v="3"/>
    <s v="P"/>
    <s v="Active"/>
    <n v="244"/>
    <x v="243"/>
    <s v="N"/>
    <x v="39"/>
    <n v="1085"/>
    <x v="0"/>
    <s v="Niederl. 3"/>
    <n v="1"/>
    <s v="Department"/>
    <s v="Supervisor"/>
    <s v="Non-Mgm."/>
    <s v="ang."/>
    <s v="M"/>
    <d v="2013-02-01T00:00:00"/>
    <m/>
    <s v=""/>
    <n v="6"/>
    <d v="1985-12-21T00:00:00"/>
    <n v="34"/>
    <s v="N"/>
    <n v="30"/>
    <n v="2.5"/>
    <n v="39"/>
    <x v="0"/>
    <n v="1"/>
    <n v="31"/>
    <n v="0"/>
    <n v="3505"/>
    <n v="768.47125000000005"/>
    <n v="0"/>
    <n v="0"/>
    <n v="0"/>
    <n v="0"/>
    <n v="0"/>
    <n v="0"/>
    <n v="0"/>
    <n v="0"/>
    <n v="0"/>
    <n v="0"/>
    <n v="0"/>
    <n v="0"/>
    <n v="26.5"/>
    <n v="0"/>
    <n v="0"/>
    <n v="0"/>
    <n v="0"/>
    <n v="5.9346750000000004"/>
    <n v="0"/>
    <n v="0"/>
  </r>
  <r>
    <d v="2020-07-01T00:00:00"/>
    <x v="3"/>
    <s v="P"/>
    <s v="Active"/>
    <n v="245"/>
    <x v="244"/>
    <s v="N"/>
    <x v="49"/>
    <n v="1072"/>
    <x v="0"/>
    <s v="Niederl. 3"/>
    <n v="1"/>
    <s v="Department"/>
    <s v="Supervisor"/>
    <s v="Non-Mgm."/>
    <s v="ang."/>
    <s v="M"/>
    <d v="2013-02-01T00:00:00"/>
    <m/>
    <s v=""/>
    <n v="6"/>
    <d v="1975-05-25T00:00:00"/>
    <n v="44"/>
    <s v="N"/>
    <n v="30"/>
    <n v="2.5"/>
    <n v="39"/>
    <x v="0"/>
    <n v="1"/>
    <n v="31"/>
    <n v="0"/>
    <n v="3506"/>
    <n v="768.69050000000004"/>
    <n v="0"/>
    <n v="0"/>
    <n v="30"/>
    <n v="0"/>
    <n v="0"/>
    <n v="0"/>
    <n v="0"/>
    <n v="0"/>
    <n v="0"/>
    <n v="0"/>
    <n v="0"/>
    <n v="0"/>
    <n v="26.5"/>
    <n v="0"/>
    <n v="0"/>
    <n v="0"/>
    <n v="0"/>
    <n v="12.653175000000001"/>
    <n v="99.56"/>
    <n v="0"/>
  </r>
  <r>
    <d v="2020-07-01T00:00:00"/>
    <x v="3"/>
    <s v="P"/>
    <s v="Active"/>
    <n v="246"/>
    <x v="245"/>
    <s v="N"/>
    <x v="9"/>
    <n v="1087"/>
    <x v="1"/>
    <s v="Niederl. 1"/>
    <n v="1"/>
    <s v="Department"/>
    <s v="Supervisor"/>
    <s v="Non-Mgm."/>
    <s v="ang."/>
    <s v="M"/>
    <d v="2013-02-01T00:00:00"/>
    <m/>
    <s v=""/>
    <n v="6"/>
    <d v="1985-07-20T00:00:00"/>
    <n v="34"/>
    <s v="N"/>
    <n v="30"/>
    <n v="2.5"/>
    <n v="35"/>
    <x v="0"/>
    <n v="0.89743589743589747"/>
    <n v="31"/>
    <n v="0"/>
    <n v="3507"/>
    <n v="768.90975000000003"/>
    <n v="0"/>
    <n v="0"/>
    <n v="0"/>
    <n v="0"/>
    <n v="0"/>
    <n v="0"/>
    <n v="0"/>
    <n v="0"/>
    <n v="0"/>
    <n v="0"/>
    <n v="0"/>
    <n v="0"/>
    <n v="26.5"/>
    <n v="0"/>
    <n v="0"/>
    <n v="0"/>
    <n v="0"/>
    <n v="5.9346750000000004"/>
    <n v="0"/>
    <n v="0"/>
  </r>
  <r>
    <d v="2020-07-01T00:00:00"/>
    <x v="3"/>
    <s v="P"/>
    <s v="Active"/>
    <n v="247"/>
    <x v="246"/>
    <s v="N"/>
    <x v="34"/>
    <n v="1095"/>
    <x v="1"/>
    <s v="Niederl. 1"/>
    <n v="1"/>
    <s v="Department"/>
    <s v="Supervisor"/>
    <s v="Non-Mgm."/>
    <s v="ang."/>
    <s v="M"/>
    <d v="2013-03-01T00:00:00"/>
    <m/>
    <s v=""/>
    <n v="6"/>
    <d v="1963-11-11T00:00:00"/>
    <n v="56"/>
    <s v="N"/>
    <n v="30"/>
    <n v="2.5"/>
    <n v="39"/>
    <x v="0"/>
    <n v="1"/>
    <n v="31"/>
    <n v="0"/>
    <n v="3508"/>
    <n v="769.12900000000002"/>
    <n v="0"/>
    <n v="0"/>
    <n v="0"/>
    <n v="0"/>
    <n v="0"/>
    <n v="0"/>
    <n v="0"/>
    <n v="0"/>
    <n v="0"/>
    <n v="0"/>
    <n v="0"/>
    <n v="0"/>
    <n v="26.5"/>
    <n v="0"/>
    <n v="0"/>
    <n v="0"/>
    <n v="0"/>
    <n v="5.9346750000000004"/>
    <n v="0"/>
    <n v="0"/>
  </r>
  <r>
    <d v="2020-07-01T00:00:00"/>
    <x v="3"/>
    <s v="P"/>
    <s v="Active"/>
    <n v="248"/>
    <x v="247"/>
    <s v="N"/>
    <x v="31"/>
    <n v="1059"/>
    <x v="2"/>
    <s v="Niederl. 7"/>
    <n v="1"/>
    <s v="Department"/>
    <s v="Supervisor"/>
    <s v="Non-Mgm."/>
    <s v="ang."/>
    <s v="W"/>
    <d v="2013-04-01T00:00:00"/>
    <m/>
    <s v=""/>
    <n v="6"/>
    <d v="1982-12-18T00:00:00"/>
    <n v="37"/>
    <s v="J"/>
    <n v="30"/>
    <n v="2.5"/>
    <n v="39"/>
    <x v="0"/>
    <n v="1"/>
    <n v="31"/>
    <n v="0"/>
    <n v="3509"/>
    <n v="769.34825000000001"/>
    <n v="0"/>
    <n v="0"/>
    <n v="30"/>
    <n v="0"/>
    <n v="425"/>
    <n v="0"/>
    <n v="0"/>
    <n v="0"/>
    <n v="0"/>
    <n v="0"/>
    <n v="202.44230769230771"/>
    <n v="160.82916666666668"/>
    <n v="26.5"/>
    <n v="0"/>
    <n v="0"/>
    <n v="0"/>
    <n v="0"/>
    <n v="189.18657168269232"/>
    <n v="79.040000000000006"/>
    <n v="0"/>
  </r>
  <r>
    <d v="2020-07-01T00:00:00"/>
    <x v="3"/>
    <s v="P"/>
    <s v="Active"/>
    <n v="249"/>
    <x v="248"/>
    <s v="Y"/>
    <x v="15"/>
    <n v="1032"/>
    <x v="5"/>
    <s v="Niederl. 5"/>
    <n v="0.5"/>
    <s v="Department"/>
    <s v="Supervisor"/>
    <s v="Manager"/>
    <s v="ang."/>
    <s v="M"/>
    <d v="2013-04-01T00:00:00"/>
    <m/>
    <s v=""/>
    <n v="6"/>
    <d v="1967-12-09T00:00:00"/>
    <n v="52"/>
    <s v="N"/>
    <n v="30"/>
    <n v="2.5"/>
    <n v="39"/>
    <x v="0"/>
    <n v="0.5"/>
    <n v="31"/>
    <n v="0"/>
    <n v="3510"/>
    <n v="769.5675"/>
    <n v="0"/>
    <n v="0"/>
    <n v="0"/>
    <n v="0"/>
    <n v="175"/>
    <n v="0"/>
    <n v="0"/>
    <n v="0"/>
    <n v="0"/>
    <n v="0"/>
    <n v="0"/>
    <n v="0"/>
    <n v="13.25"/>
    <n v="0"/>
    <n v="0"/>
    <n v="0"/>
    <n v="0"/>
    <n v="42.158587500000003"/>
    <n v="177.5284"/>
    <n v="0"/>
  </r>
  <r>
    <d v="2020-07-01T00:00:00"/>
    <x v="3"/>
    <s v="P"/>
    <s v="Active"/>
    <n v="249"/>
    <x v="248"/>
    <s v="Y"/>
    <x v="15"/>
    <n v="1038"/>
    <x v="4"/>
    <s v="Niederl. 6"/>
    <n v="0.5"/>
    <s v="Department"/>
    <s v="Supervisor"/>
    <s v="Manager"/>
    <s v="ang."/>
    <s v="M"/>
    <d v="2013-04-01T00:00:00"/>
    <m/>
    <s v=""/>
    <n v="6"/>
    <d v="1967-12-09T00:00:00"/>
    <n v="52"/>
    <s v="N"/>
    <n v="30"/>
    <n v="2.5"/>
    <n v="39"/>
    <x v="0"/>
    <n v="0.5"/>
    <n v="31"/>
    <n v="0"/>
    <n v="3511"/>
    <n v="769.7867500000001"/>
    <n v="0"/>
    <n v="0"/>
    <n v="0"/>
    <n v="0"/>
    <n v="175"/>
    <n v="0"/>
    <n v="0"/>
    <n v="0"/>
    <n v="0"/>
    <n v="0"/>
    <n v="0"/>
    <n v="0"/>
    <n v="13.25"/>
    <n v="0"/>
    <n v="0"/>
    <n v="0"/>
    <n v="0"/>
    <n v="42.158587500000003"/>
    <n v="177.5284"/>
    <n v="0"/>
  </r>
  <r>
    <d v="2020-07-01T00:00:00"/>
    <x v="3"/>
    <s v="P"/>
    <s v="Active"/>
    <n v="250"/>
    <x v="249"/>
    <s v="N"/>
    <x v="16"/>
    <n v="1067"/>
    <x v="3"/>
    <s v="Niederl. 8"/>
    <n v="1"/>
    <s v="Department"/>
    <s v="Supervisor"/>
    <s v="Non-Mgm."/>
    <s v="ang."/>
    <s v="M"/>
    <d v="2013-04-01T00:00:00"/>
    <m/>
    <s v=""/>
    <n v="6"/>
    <d v="1965-08-20T00:00:00"/>
    <n v="54"/>
    <s v="N"/>
    <n v="30"/>
    <n v="2.5"/>
    <n v="39"/>
    <x v="0"/>
    <n v="1"/>
    <n v="31"/>
    <n v="0"/>
    <n v="3512"/>
    <n v="770.00600000000009"/>
    <n v="0"/>
    <n v="0"/>
    <n v="0"/>
    <n v="0"/>
    <n v="0"/>
    <n v="0"/>
    <n v="0"/>
    <n v="0"/>
    <n v="0"/>
    <n v="0"/>
    <n v="0"/>
    <n v="0"/>
    <n v="26.5"/>
    <n v="0"/>
    <n v="0"/>
    <n v="0"/>
    <n v="0"/>
    <n v="5.9346750000000004"/>
    <n v="0"/>
    <n v="0"/>
  </r>
  <r>
    <d v="2020-07-01T00:00:00"/>
    <x v="3"/>
    <s v="P"/>
    <s v="Active"/>
    <n v="251"/>
    <x v="250"/>
    <s v="N"/>
    <x v="9"/>
    <n v="1087"/>
    <x v="0"/>
    <s v="Niederl. 3"/>
    <n v="1"/>
    <s v="Department"/>
    <s v="Supervisor"/>
    <s v="Manager"/>
    <s v="ang."/>
    <s v="M"/>
    <d v="2013-04-01T00:00:00"/>
    <m/>
    <s v=""/>
    <n v="6"/>
    <d v="1979-08-06T00:00:00"/>
    <n v="40"/>
    <s v="N"/>
    <n v="30"/>
    <n v="2.5"/>
    <n v="39"/>
    <x v="0"/>
    <n v="1"/>
    <n v="31"/>
    <n v="0"/>
    <n v="3513"/>
    <n v="770.22524999999996"/>
    <n v="0"/>
    <n v="0"/>
    <n v="0"/>
    <n v="0"/>
    <n v="0"/>
    <n v="0"/>
    <n v="0"/>
    <n v="0"/>
    <n v="0"/>
    <n v="0"/>
    <n v="0"/>
    <n v="0"/>
    <n v="26.5"/>
    <n v="0"/>
    <n v="0"/>
    <n v="0"/>
    <n v="0"/>
    <n v="5.9346750000000004"/>
    <n v="0"/>
    <n v="0"/>
  </r>
  <r>
    <d v="2020-07-01T00:00:00"/>
    <x v="3"/>
    <s v="P"/>
    <s v="Active"/>
    <n v="252"/>
    <x v="251"/>
    <s v="N"/>
    <x v="29"/>
    <n v="1079"/>
    <x v="0"/>
    <s v="Niederl. 3"/>
    <n v="1"/>
    <s v="Department"/>
    <s v="Supervisor"/>
    <s v="Non-Mgm."/>
    <s v="ang."/>
    <s v="M"/>
    <d v="2013-05-01T00:00:00"/>
    <m/>
    <s v=""/>
    <n v="6"/>
    <d v="1965-03-09T00:00:00"/>
    <n v="54"/>
    <s v="N"/>
    <n v="30"/>
    <n v="2.5"/>
    <n v="39"/>
    <x v="0"/>
    <n v="1"/>
    <n v="31"/>
    <n v="0"/>
    <n v="3514"/>
    <n v="770.44450000000006"/>
    <n v="0"/>
    <n v="0"/>
    <n v="0"/>
    <n v="0"/>
    <n v="0"/>
    <n v="0"/>
    <n v="0"/>
    <n v="0"/>
    <n v="0"/>
    <n v="0"/>
    <n v="0"/>
    <n v="0"/>
    <n v="26.5"/>
    <n v="0"/>
    <n v="0"/>
    <n v="0"/>
    <n v="0"/>
    <n v="5.9346750000000004"/>
    <n v="0"/>
    <n v="0"/>
  </r>
  <r>
    <d v="2020-07-01T00:00:00"/>
    <x v="3"/>
    <s v="P"/>
    <s v="Active"/>
    <n v="253"/>
    <x v="252"/>
    <s v="Y"/>
    <x v="13"/>
    <n v="1030"/>
    <x v="5"/>
    <s v="Niederl. 5"/>
    <n v="0.5"/>
    <s v="Department"/>
    <s v="Supervisor"/>
    <s v="Manager"/>
    <s v="ang."/>
    <s v="M"/>
    <d v="2013-06-01T00:00:00"/>
    <m/>
    <s v=""/>
    <n v="6"/>
    <d v="1971-08-18T00:00:00"/>
    <n v="48"/>
    <s v="N"/>
    <n v="30"/>
    <n v="2.5"/>
    <n v="39"/>
    <x v="0"/>
    <n v="0.5"/>
    <n v="31"/>
    <n v="0"/>
    <n v="3515"/>
    <n v="770.66374999999994"/>
    <n v="0"/>
    <n v="0"/>
    <n v="0"/>
    <n v="0"/>
    <n v="0"/>
    <n v="0"/>
    <n v="0"/>
    <n v="0"/>
    <n v="0"/>
    <n v="0"/>
    <n v="0"/>
    <n v="0"/>
    <n v="13.25"/>
    <n v="0"/>
    <n v="0"/>
    <n v="0"/>
    <n v="0"/>
    <n v="2.9673375000000002"/>
    <n v="226.1456"/>
    <n v="0"/>
  </r>
  <r>
    <d v="2020-07-01T00:00:00"/>
    <x v="3"/>
    <s v="P"/>
    <s v="Active"/>
    <n v="253"/>
    <x v="252"/>
    <s v="Y"/>
    <x v="13"/>
    <n v="1036"/>
    <x v="4"/>
    <s v="Niederl. 6"/>
    <n v="0.5"/>
    <s v="Department"/>
    <s v="Supervisor"/>
    <s v="Manager"/>
    <s v="ang."/>
    <s v="M"/>
    <d v="2013-06-01T00:00:00"/>
    <m/>
    <s v=""/>
    <n v="6"/>
    <d v="1971-08-18T00:00:00"/>
    <n v="48"/>
    <s v="N"/>
    <n v="30"/>
    <n v="2.5"/>
    <n v="39"/>
    <x v="0"/>
    <n v="0.5"/>
    <n v="31"/>
    <n v="0"/>
    <n v="3516"/>
    <n v="770.88300000000004"/>
    <n v="0"/>
    <n v="0"/>
    <n v="0"/>
    <n v="0"/>
    <n v="0"/>
    <n v="0"/>
    <n v="0"/>
    <n v="0"/>
    <n v="0"/>
    <n v="0"/>
    <n v="0"/>
    <n v="0"/>
    <n v="13.25"/>
    <n v="0"/>
    <n v="0"/>
    <n v="0"/>
    <n v="0"/>
    <n v="2.9673375000000002"/>
    <n v="226.1456"/>
    <n v="0"/>
  </r>
  <r>
    <d v="2020-07-01T00:00:00"/>
    <x v="3"/>
    <s v="P"/>
    <s v="Active"/>
    <n v="254"/>
    <x v="253"/>
    <s v="N"/>
    <x v="22"/>
    <n v="1029"/>
    <x v="6"/>
    <s v="Niederl. 10"/>
    <n v="1"/>
    <s v="Department"/>
    <s v="Supervisor"/>
    <s v="Non-Mgm."/>
    <s v="ang."/>
    <s v="M"/>
    <d v="2013-06-01T00:00:00"/>
    <m/>
    <s v=""/>
    <n v="6"/>
    <d v="1991-05-01T00:00:00"/>
    <n v="28"/>
    <s v="J"/>
    <n v="30"/>
    <n v="2.5"/>
    <n v="39"/>
    <x v="0"/>
    <n v="1"/>
    <n v="31"/>
    <n v="0"/>
    <n v="3517"/>
    <n v="771.10225000000014"/>
    <n v="0"/>
    <n v="0"/>
    <n v="0"/>
    <n v="0"/>
    <n v="0"/>
    <n v="0"/>
    <n v="0"/>
    <n v="0"/>
    <n v="0"/>
    <n v="0"/>
    <n v="202.90384615384613"/>
    <n v="161.19583333333333"/>
    <n v="26.5"/>
    <n v="0"/>
    <n v="0"/>
    <n v="0"/>
    <n v="0"/>
    <n v="87.474798221153847"/>
    <n v="0"/>
    <n v="0"/>
  </r>
  <r>
    <d v="2020-07-01T00:00:00"/>
    <x v="3"/>
    <s v="P"/>
    <s v="Active"/>
    <n v="255"/>
    <x v="254"/>
    <s v="N"/>
    <x v="11"/>
    <n v="1082"/>
    <x v="0"/>
    <s v="Niederl. 3"/>
    <n v="1"/>
    <s v="Department"/>
    <s v="Supervisor"/>
    <s v="Non-Mgm."/>
    <s v="ang."/>
    <s v="M"/>
    <d v="2013-06-01T00:00:00"/>
    <m/>
    <s v=""/>
    <n v="6"/>
    <d v="1986-12-31T00:00:00"/>
    <n v="33"/>
    <s v="N"/>
    <n v="35"/>
    <n v="2.9166666666666665"/>
    <n v="30"/>
    <x v="0"/>
    <n v="0.76923076923076927"/>
    <n v="31"/>
    <n v="0"/>
    <n v="3518"/>
    <n v="771.32150000000001"/>
    <n v="0"/>
    <n v="0"/>
    <n v="0"/>
    <n v="0"/>
    <n v="0"/>
    <n v="0"/>
    <n v="0"/>
    <n v="0"/>
    <n v="0"/>
    <n v="0"/>
    <n v="0"/>
    <n v="0"/>
    <n v="26.5"/>
    <n v="0"/>
    <n v="0"/>
    <n v="0"/>
    <n v="0"/>
    <n v="5.9346750000000004"/>
    <n v="0"/>
    <n v="0"/>
  </r>
  <r>
    <d v="2020-07-01T00:00:00"/>
    <x v="3"/>
    <s v="P"/>
    <s v="Active"/>
    <n v="256"/>
    <x v="255"/>
    <s v="N"/>
    <x v="18"/>
    <n v="1080"/>
    <x v="0"/>
    <s v="Niederl. 3"/>
    <n v="1"/>
    <s v="Department"/>
    <s v="Supervisor"/>
    <s v="Director"/>
    <s v="ang."/>
    <s v="M"/>
    <d v="2013-06-01T00:00:00"/>
    <m/>
    <s v=""/>
    <n v="6"/>
    <d v="1966-08-28T00:00:00"/>
    <n v="53"/>
    <s v="N"/>
    <n v="30"/>
    <n v="2.5"/>
    <n v="39"/>
    <x v="0"/>
    <n v="1"/>
    <n v="31"/>
    <n v="0"/>
    <n v="3519"/>
    <n v="771.54075"/>
    <n v="0"/>
    <n v="0"/>
    <n v="0"/>
    <n v="0"/>
    <n v="0"/>
    <n v="0"/>
    <n v="2011.17"/>
    <n v="0"/>
    <n v="0"/>
    <n v="0"/>
    <n v="0"/>
    <n v="0"/>
    <n v="26.5"/>
    <n v="0"/>
    <n v="0"/>
    <n v="0"/>
    <n v="0"/>
    <n v="456.33619650000003"/>
    <n v="352.86610000000002"/>
    <n v="0"/>
  </r>
  <r>
    <d v="2020-07-01T00:00:00"/>
    <x v="3"/>
    <s v="P"/>
    <s v="Active"/>
    <n v="257"/>
    <x v="256"/>
    <s v="N"/>
    <x v="9"/>
    <n v="1087"/>
    <x v="0"/>
    <s v="Niederl. 3"/>
    <n v="1"/>
    <s v="Department"/>
    <s v="Supervisor"/>
    <s v="Non-Mgm."/>
    <s v="ang."/>
    <s v="M"/>
    <d v="2013-07-01T00:00:00"/>
    <m/>
    <s v=""/>
    <n v="6"/>
    <d v="1975-05-08T00:00:00"/>
    <n v="44"/>
    <s v="N"/>
    <n v="30"/>
    <n v="2.5"/>
    <n v="39"/>
    <x v="0"/>
    <n v="1"/>
    <n v="31"/>
    <n v="0"/>
    <n v="3520"/>
    <n v="771.76"/>
    <n v="0"/>
    <n v="0"/>
    <n v="0"/>
    <n v="0"/>
    <n v="0"/>
    <n v="0"/>
    <n v="0"/>
    <n v="0"/>
    <n v="0"/>
    <n v="0"/>
    <n v="0"/>
    <n v="0"/>
    <n v="26.5"/>
    <n v="0"/>
    <n v="0"/>
    <n v="0"/>
    <n v="0"/>
    <n v="5.9346750000000004"/>
    <n v="0"/>
    <n v="0"/>
  </r>
  <r>
    <d v="2020-07-01T00:00:00"/>
    <x v="3"/>
    <s v="P"/>
    <s v="Active"/>
    <n v="258"/>
    <x v="257"/>
    <s v="N"/>
    <x v="20"/>
    <n v="1062"/>
    <x v="11"/>
    <s v="Niederl. 12"/>
    <n v="1"/>
    <s v="Department"/>
    <s v="Supervisor"/>
    <s v="Non-Mgm."/>
    <s v="ang."/>
    <s v="W"/>
    <d v="2013-07-15T00:00:00"/>
    <m/>
    <s v=""/>
    <n v="6"/>
    <d v="1983-04-22T00:00:00"/>
    <n v="36"/>
    <s v="N"/>
    <n v="30"/>
    <n v="2.5"/>
    <n v="39"/>
    <x v="0"/>
    <n v="1"/>
    <n v="31"/>
    <n v="0"/>
    <n v="3521"/>
    <n v="771.97925000000009"/>
    <n v="0"/>
    <n v="0"/>
    <n v="0"/>
    <n v="0"/>
    <n v="0"/>
    <n v="0"/>
    <n v="0"/>
    <n v="0"/>
    <n v="0"/>
    <n v="0"/>
    <n v="0"/>
    <n v="0"/>
    <n v="26.5"/>
    <n v="0"/>
    <n v="0"/>
    <n v="0"/>
    <n v="0"/>
    <n v="5.9346750000000004"/>
    <n v="0"/>
    <n v="0"/>
  </r>
  <r>
    <d v="2020-07-01T00:00:00"/>
    <x v="3"/>
    <s v="P"/>
    <s v="Active"/>
    <n v="259"/>
    <x v="258"/>
    <s v="N"/>
    <x v="9"/>
    <n v="1087"/>
    <x v="0"/>
    <s v="Niederl. 3"/>
    <n v="1"/>
    <s v="Department"/>
    <s v="Supervisor"/>
    <s v="Non-Mgm."/>
    <s v="ang."/>
    <s v="M"/>
    <d v="2013-07-01T00:00:00"/>
    <m/>
    <s v=""/>
    <n v="6"/>
    <d v="1982-10-31T00:00:00"/>
    <n v="37"/>
    <s v="N"/>
    <n v="30"/>
    <n v="2.5"/>
    <n v="39"/>
    <x v="0"/>
    <n v="1"/>
    <n v="31"/>
    <n v="0"/>
    <n v="3522"/>
    <n v="772.19849999999997"/>
    <n v="0"/>
    <n v="0"/>
    <n v="0"/>
    <n v="0"/>
    <n v="0"/>
    <n v="0"/>
    <n v="0"/>
    <n v="0"/>
    <n v="0"/>
    <n v="0"/>
    <n v="0"/>
    <n v="0"/>
    <n v="26.5"/>
    <n v="0"/>
    <n v="0"/>
    <n v="0"/>
    <n v="0"/>
    <n v="5.9346750000000004"/>
    <n v="0"/>
    <n v="0"/>
  </r>
  <r>
    <d v="2020-07-01T00:00:00"/>
    <x v="3"/>
    <s v="P"/>
    <s v="Active"/>
    <n v="260"/>
    <x v="259"/>
    <s v="N"/>
    <x v="9"/>
    <n v="1087"/>
    <x v="0"/>
    <s v="Niederl. 3"/>
    <n v="1"/>
    <s v="Department"/>
    <s v="Supervisor"/>
    <s v="Non-Mgm."/>
    <s v="ang."/>
    <s v="M"/>
    <d v="2013-07-01T00:00:00"/>
    <m/>
    <s v=""/>
    <n v="6"/>
    <d v="1981-10-08T00:00:00"/>
    <n v="38"/>
    <s v="N"/>
    <n v="30"/>
    <n v="2.5"/>
    <n v="39"/>
    <x v="0"/>
    <n v="1"/>
    <n v="31"/>
    <n v="0"/>
    <n v="3523"/>
    <n v="772.41775000000007"/>
    <n v="0"/>
    <n v="0"/>
    <n v="0"/>
    <n v="0"/>
    <n v="0"/>
    <n v="0"/>
    <n v="0"/>
    <n v="0"/>
    <n v="0"/>
    <n v="0"/>
    <n v="0"/>
    <n v="0"/>
    <n v="26.5"/>
    <n v="0"/>
    <n v="0"/>
    <n v="0"/>
    <n v="0"/>
    <n v="5.9346750000000004"/>
    <n v="0"/>
    <n v="0"/>
  </r>
  <r>
    <d v="2020-07-01T00:00:00"/>
    <x v="3"/>
    <s v="P"/>
    <s v="Active"/>
    <n v="261"/>
    <x v="260"/>
    <s v="N"/>
    <x v="31"/>
    <n v="1064"/>
    <x v="11"/>
    <s v="Niederl. 12"/>
    <n v="1"/>
    <s v="Department"/>
    <s v="Supervisor"/>
    <s v="Non-Mgm."/>
    <s v="ang."/>
    <s v="M"/>
    <d v="2013-08-01T00:00:00"/>
    <m/>
    <s v=""/>
    <n v="6"/>
    <d v="1976-12-05T00:00:00"/>
    <n v="43"/>
    <s v="N"/>
    <n v="30"/>
    <n v="2.5"/>
    <n v="39"/>
    <x v="0"/>
    <n v="1"/>
    <n v="31"/>
    <n v="0"/>
    <n v="3524"/>
    <n v="772.63700000000006"/>
    <n v="0"/>
    <n v="0"/>
    <n v="30"/>
    <n v="0"/>
    <n v="0"/>
    <n v="0"/>
    <n v="0"/>
    <n v="0"/>
    <n v="0"/>
    <n v="0"/>
    <n v="0"/>
    <n v="0"/>
    <n v="26.5"/>
    <n v="0"/>
    <n v="0"/>
    <n v="0"/>
    <n v="0"/>
    <n v="12.653175000000001"/>
    <n v="102.03"/>
    <n v="0"/>
  </r>
  <r>
    <d v="2020-07-01T00:00:00"/>
    <x v="3"/>
    <s v="P"/>
    <s v="Active"/>
    <n v="262"/>
    <x v="261"/>
    <s v="N"/>
    <x v="22"/>
    <n v="1060"/>
    <x v="2"/>
    <s v="Niederl. 7"/>
    <n v="1"/>
    <s v="Department"/>
    <s v="Supervisor"/>
    <s v="Non-Mgm."/>
    <s v="ang."/>
    <s v="M"/>
    <d v="2016-07-07T00:00:00"/>
    <m/>
    <s v=""/>
    <n v="3"/>
    <d v="1996-01-24T00:00:00"/>
    <n v="23"/>
    <s v="J"/>
    <n v="30"/>
    <n v="2.5"/>
    <n v="39"/>
    <x v="0"/>
    <n v="1"/>
    <n v="31"/>
    <n v="0"/>
    <n v="3525"/>
    <n v="772.85625000000005"/>
    <n v="0"/>
    <n v="0"/>
    <n v="0"/>
    <n v="0"/>
    <n v="0"/>
    <n v="0"/>
    <n v="0"/>
    <n v="0"/>
    <n v="0"/>
    <n v="0"/>
    <n v="203.36538461538461"/>
    <n v="161.5625"/>
    <n v="26.5"/>
    <n v="0"/>
    <n v="0"/>
    <n v="0"/>
    <n v="0"/>
    <n v="87.66027475961539"/>
    <n v="0"/>
    <n v="0"/>
  </r>
  <r>
    <d v="2020-07-01T00:00:00"/>
    <x v="3"/>
    <s v="P"/>
    <s v="Active"/>
    <n v="263"/>
    <x v="262"/>
    <s v="N"/>
    <x v="20"/>
    <n v="1033"/>
    <x v="5"/>
    <s v="Niederl. 5"/>
    <n v="1"/>
    <s v="Department"/>
    <s v="Supervisor"/>
    <s v="Non-Mgm."/>
    <s v="ang."/>
    <s v="W"/>
    <d v="2016-01-26T00:00:00"/>
    <m/>
    <s v=""/>
    <n v="3"/>
    <d v="1994-11-06T00:00:00"/>
    <n v="25"/>
    <s v="J"/>
    <n v="30"/>
    <n v="2.5"/>
    <n v="39"/>
    <x v="0"/>
    <n v="1"/>
    <n v="31"/>
    <n v="0"/>
    <n v="3526"/>
    <n v="773.07550000000003"/>
    <n v="0"/>
    <n v="0"/>
    <n v="0"/>
    <n v="0"/>
    <n v="0"/>
    <n v="0"/>
    <n v="0"/>
    <n v="0"/>
    <n v="0"/>
    <n v="0"/>
    <n v="203.42307692307693"/>
    <n v="161.60833333333335"/>
    <n v="26.5"/>
    <n v="0"/>
    <n v="0"/>
    <n v="0"/>
    <n v="0"/>
    <n v="87.683459326923085"/>
    <n v="0"/>
    <n v="0"/>
  </r>
  <r>
    <d v="2020-07-01T00:00:00"/>
    <x v="3"/>
    <s v="P"/>
    <s v="Active"/>
    <n v="264"/>
    <x v="263"/>
    <s v="N"/>
    <x v="28"/>
    <n v="1004"/>
    <x v="1"/>
    <s v="Niederl. 1"/>
    <n v="1"/>
    <s v="Department"/>
    <s v="Supervisor"/>
    <s v="Non-Mgm."/>
    <s v="ang."/>
    <s v="W"/>
    <d v="2013-09-01T00:00:00"/>
    <m/>
    <s v=""/>
    <n v="6"/>
    <d v="1997-04-08T00:00:00"/>
    <n v="22"/>
    <s v="N"/>
    <n v="30"/>
    <n v="2.5"/>
    <n v="39"/>
    <x v="0"/>
    <n v="1"/>
    <n v="31"/>
    <n v="0"/>
    <n v="3527"/>
    <n v="773.29475000000002"/>
    <n v="0"/>
    <n v="0"/>
    <n v="0"/>
    <n v="0"/>
    <n v="0"/>
    <n v="0"/>
    <n v="0"/>
    <n v="0"/>
    <n v="0"/>
    <n v="0"/>
    <n v="0"/>
    <n v="0"/>
    <n v="26.5"/>
    <n v="0"/>
    <n v="0"/>
    <n v="0"/>
    <n v="0"/>
    <n v="5.9346750000000004"/>
    <n v="0"/>
    <n v="0"/>
  </r>
  <r>
    <d v="2020-07-01T00:00:00"/>
    <x v="3"/>
    <s v="P"/>
    <s v="Active"/>
    <n v="265"/>
    <x v="264"/>
    <s v="N"/>
    <x v="33"/>
    <n v="1000"/>
    <x v="1"/>
    <s v="Niederl. 1"/>
    <n v="1"/>
    <s v="Department"/>
    <s v="Supervisor"/>
    <s v="Non-Mgm."/>
    <s v="ang."/>
    <s v="W"/>
    <d v="2013-09-01T00:00:00"/>
    <m/>
    <s v=""/>
    <n v="6"/>
    <d v="1997-03-16T00:00:00"/>
    <n v="22"/>
    <s v="N"/>
    <n v="30"/>
    <n v="2.5"/>
    <n v="39"/>
    <x v="0"/>
    <n v="1"/>
    <n v="31"/>
    <n v="0"/>
    <n v="3528"/>
    <n v="773.51400000000001"/>
    <n v="0"/>
    <n v="0"/>
    <n v="0"/>
    <n v="0"/>
    <n v="0"/>
    <n v="0"/>
    <n v="0"/>
    <n v="0"/>
    <n v="0"/>
    <n v="0"/>
    <n v="0"/>
    <n v="0"/>
    <n v="26.5"/>
    <n v="0"/>
    <n v="0"/>
    <n v="0"/>
    <n v="0"/>
    <n v="5.9346750000000004"/>
    <n v="0"/>
    <n v="0"/>
  </r>
  <r>
    <d v="2020-07-01T00:00:00"/>
    <x v="3"/>
    <s v="P"/>
    <s v="Active"/>
    <n v="266"/>
    <x v="265"/>
    <s v="N"/>
    <x v="1"/>
    <n v="1017"/>
    <x v="1"/>
    <s v="Niederl. 1"/>
    <n v="1"/>
    <s v="Department"/>
    <s v="Supervisor"/>
    <s v="Non-Mgm."/>
    <s v="ang."/>
    <s v="M"/>
    <d v="2013-09-01T00:00:00"/>
    <m/>
    <s v=""/>
    <n v="6"/>
    <d v="1997-01-27T00:00:00"/>
    <n v="22"/>
    <s v="N"/>
    <n v="30"/>
    <n v="2.5"/>
    <n v="34"/>
    <x v="0"/>
    <n v="0.87179487179487181"/>
    <n v="31"/>
    <n v="0"/>
    <n v="3529"/>
    <n v="773.73325"/>
    <n v="0"/>
    <n v="0"/>
    <n v="0"/>
    <n v="0"/>
    <n v="0"/>
    <n v="0"/>
    <n v="0"/>
    <n v="0"/>
    <n v="0"/>
    <n v="0"/>
    <n v="0"/>
    <n v="0"/>
    <n v="26.5"/>
    <n v="0"/>
    <n v="0"/>
    <n v="0"/>
    <n v="0"/>
    <n v="5.9346750000000004"/>
    <n v="0"/>
    <n v="0"/>
  </r>
  <r>
    <d v="2020-07-01T00:00:00"/>
    <x v="3"/>
    <s v="P"/>
    <s v="Active"/>
    <n v="267"/>
    <x v="266"/>
    <s v="N"/>
    <x v="22"/>
    <n v="1053"/>
    <x v="3"/>
    <s v="Niederl. 8"/>
    <n v="1"/>
    <s v="Department"/>
    <s v="Supervisor"/>
    <s v="Non-Mgm."/>
    <s v="ang."/>
    <s v="M"/>
    <d v="2013-09-01T00:00:00"/>
    <m/>
    <s v=""/>
    <n v="6"/>
    <d v="1987-10-02T00:00:00"/>
    <n v="32"/>
    <s v="J"/>
    <n v="30"/>
    <n v="2.5"/>
    <n v="39"/>
    <x v="0"/>
    <n v="1"/>
    <n v="31"/>
    <n v="0"/>
    <n v="3530"/>
    <n v="773.9525000000001"/>
    <n v="0"/>
    <n v="0"/>
    <n v="0"/>
    <n v="0"/>
    <n v="0"/>
    <n v="0"/>
    <n v="0"/>
    <n v="0"/>
    <n v="0"/>
    <n v="0"/>
    <n v="203.65384615384613"/>
    <n v="161.79166666666669"/>
    <n v="26.5"/>
    <n v="0"/>
    <n v="0"/>
    <n v="0"/>
    <n v="0"/>
    <n v="87.77619759615385"/>
    <n v="0"/>
    <n v="0"/>
  </r>
  <r>
    <d v="2020-07-01T00:00:00"/>
    <x v="3"/>
    <s v="P"/>
    <s v="Active"/>
    <n v="268"/>
    <x v="267"/>
    <s v="N"/>
    <x v="32"/>
    <n v="1077"/>
    <x v="0"/>
    <s v="Niederl. 3"/>
    <n v="1"/>
    <s v="Department"/>
    <s v="Supervisor"/>
    <s v="Manager"/>
    <s v="ang."/>
    <s v="M"/>
    <d v="2013-10-01T00:00:00"/>
    <m/>
    <s v=""/>
    <n v="6"/>
    <d v="1983-06-06T00:00:00"/>
    <n v="36"/>
    <s v="N"/>
    <n v="30"/>
    <n v="2.5"/>
    <n v="39"/>
    <x v="0"/>
    <n v="1"/>
    <n v="31"/>
    <n v="0"/>
    <n v="3531"/>
    <n v="774.17174999999997"/>
    <n v="0"/>
    <n v="0"/>
    <n v="30"/>
    <n v="0"/>
    <n v="0"/>
    <n v="0"/>
    <n v="0"/>
    <n v="0"/>
    <n v="0"/>
    <n v="0"/>
    <n v="0"/>
    <n v="0"/>
    <n v="26.5"/>
    <n v="0"/>
    <n v="0"/>
    <n v="0"/>
    <n v="0"/>
    <n v="12.653175000000001"/>
    <n v="96.710000000000008"/>
    <n v="0"/>
  </r>
  <r>
    <d v="2020-07-01T00:00:00"/>
    <x v="3"/>
    <s v="P"/>
    <s v="Active"/>
    <n v="269"/>
    <x v="268"/>
    <s v="N"/>
    <x v="50"/>
    <n v="1069"/>
    <x v="0"/>
    <s v="Niederl. 3"/>
    <n v="1"/>
    <s v="Department"/>
    <s v="Supervisor"/>
    <s v="Manager"/>
    <s v="ang."/>
    <s v="M"/>
    <d v="2013-09-16T00:00:00"/>
    <m/>
    <s v=""/>
    <n v="6"/>
    <d v="1987-12-13T00:00:00"/>
    <n v="32"/>
    <s v="N"/>
    <n v="30"/>
    <n v="2.5"/>
    <n v="39"/>
    <x v="0"/>
    <n v="1"/>
    <n v="31"/>
    <n v="0"/>
    <n v="3532"/>
    <n v="774.39100000000008"/>
    <n v="0"/>
    <n v="0"/>
    <n v="0"/>
    <n v="0"/>
    <n v="0"/>
    <n v="0"/>
    <n v="0"/>
    <n v="0"/>
    <n v="0"/>
    <n v="0"/>
    <n v="0"/>
    <n v="0"/>
    <n v="26.5"/>
    <n v="0"/>
    <n v="0"/>
    <n v="0"/>
    <n v="0"/>
    <n v="5.9346750000000004"/>
    <n v="0"/>
    <n v="0"/>
  </r>
  <r>
    <d v="2020-07-01T00:00:00"/>
    <x v="3"/>
    <s v="P"/>
    <s v="Active"/>
    <n v="270"/>
    <x v="269"/>
    <s v="N"/>
    <x v="31"/>
    <n v="1063"/>
    <x v="10"/>
    <s v="Niederl. 11"/>
    <n v="1"/>
    <s v="Department"/>
    <s v="Supervisor"/>
    <s v="Non-Mgm."/>
    <s v="ang."/>
    <s v="M"/>
    <d v="2013-11-01T00:00:00"/>
    <m/>
    <s v=""/>
    <n v="6"/>
    <d v="1984-05-11T00:00:00"/>
    <n v="35"/>
    <s v="N"/>
    <n v="30"/>
    <n v="2.5"/>
    <n v="39"/>
    <x v="0"/>
    <n v="1"/>
    <n v="31"/>
    <n v="0"/>
    <n v="3533"/>
    <n v="774.61025000000006"/>
    <n v="0"/>
    <n v="0"/>
    <n v="60"/>
    <n v="0"/>
    <n v="0"/>
    <n v="0"/>
    <n v="0"/>
    <n v="0"/>
    <n v="0"/>
    <n v="0"/>
    <n v="0"/>
    <n v="0"/>
    <n v="26.5"/>
    <n v="0"/>
    <n v="0"/>
    <n v="0"/>
    <n v="0"/>
    <n v="19.371675"/>
    <n v="128.63"/>
    <n v="0"/>
  </r>
  <r>
    <d v="2020-07-01T00:00:00"/>
    <x v="3"/>
    <s v="P"/>
    <s v="Active"/>
    <n v="271"/>
    <x v="270"/>
    <s v="N"/>
    <x v="22"/>
    <n v="1060"/>
    <x v="2"/>
    <s v="Niederl. 7"/>
    <n v="1"/>
    <s v="Department"/>
    <s v="Supervisor"/>
    <s v="Non-Mgm."/>
    <s v="ang."/>
    <s v="M"/>
    <d v="2013-11-01T00:00:00"/>
    <m/>
    <s v=""/>
    <n v="6"/>
    <d v="1984-06-29T00:00:00"/>
    <n v="35"/>
    <s v="J"/>
    <n v="30"/>
    <n v="2.5"/>
    <n v="39"/>
    <x v="0"/>
    <n v="1"/>
    <n v="31"/>
    <n v="0"/>
    <n v="3534"/>
    <n v="774.82950000000005"/>
    <n v="0"/>
    <n v="0"/>
    <n v="0"/>
    <n v="0"/>
    <n v="0"/>
    <n v="0"/>
    <n v="0"/>
    <n v="0"/>
    <n v="0"/>
    <n v="0"/>
    <n v="203.88461538461539"/>
    <n v="161.97500000000002"/>
    <n v="26.5"/>
    <n v="0"/>
    <n v="0"/>
    <n v="0"/>
    <n v="0"/>
    <n v="87.868935865384614"/>
    <n v="0"/>
    <n v="0"/>
  </r>
  <r>
    <d v="2020-07-01T00:00:00"/>
    <x v="3"/>
    <s v="P"/>
    <s v="Active"/>
    <n v="272"/>
    <x v="271"/>
    <s v="N"/>
    <x v="25"/>
    <n v="1002"/>
    <x v="1"/>
    <s v="Niederl. 1"/>
    <n v="1"/>
    <s v="Department"/>
    <s v="Supervisor"/>
    <s v="Manager"/>
    <s v="ang."/>
    <s v="M"/>
    <d v="2013-11-01T00:00:00"/>
    <m/>
    <s v=""/>
    <n v="6"/>
    <d v="1984-02-06T00:00:00"/>
    <n v="35"/>
    <s v="N"/>
    <n v="30"/>
    <n v="2.5"/>
    <n v="39"/>
    <x v="0"/>
    <n v="1"/>
    <n v="31"/>
    <n v="0"/>
    <n v="3535"/>
    <n v="775.04875000000004"/>
    <n v="0"/>
    <n v="0"/>
    <n v="0"/>
    <n v="0"/>
    <n v="0"/>
    <n v="0"/>
    <n v="0"/>
    <n v="0"/>
    <n v="0"/>
    <n v="0"/>
    <n v="0"/>
    <n v="0"/>
    <n v="26.5"/>
    <n v="0"/>
    <n v="0"/>
    <n v="0"/>
    <n v="0"/>
    <n v="5.9346750000000004"/>
    <n v="0"/>
    <n v="0"/>
  </r>
  <r>
    <d v="2020-07-01T00:00:00"/>
    <x v="3"/>
    <s v="P"/>
    <s v="Active"/>
    <n v="273"/>
    <x v="272"/>
    <s v="N"/>
    <x v="22"/>
    <n v="1053"/>
    <x v="3"/>
    <s v="Niederl. 8"/>
    <n v="1"/>
    <s v="Department"/>
    <s v="Supervisor"/>
    <s v="Non-Mgm."/>
    <s v="ang."/>
    <s v="M"/>
    <d v="2013-12-01T00:00:00"/>
    <m/>
    <s v=""/>
    <n v="6"/>
    <d v="1964-08-12T00:00:00"/>
    <n v="55"/>
    <s v="J"/>
    <n v="30"/>
    <n v="2.5"/>
    <n v="39"/>
    <x v="0"/>
    <n v="1"/>
    <n v="31"/>
    <n v="0"/>
    <n v="3536"/>
    <n v="775.26800000000003"/>
    <n v="0"/>
    <n v="0"/>
    <n v="0"/>
    <n v="0"/>
    <n v="0"/>
    <n v="0"/>
    <n v="0"/>
    <n v="0"/>
    <n v="0"/>
    <n v="0"/>
    <n v="204"/>
    <n v="162.06666666666669"/>
    <n v="26.5"/>
    <n v="0"/>
    <n v="0"/>
    <n v="0"/>
    <n v="0"/>
    <n v="87.915305000000018"/>
    <n v="0"/>
    <n v="0"/>
  </r>
  <r>
    <d v="2020-07-01T00:00:00"/>
    <x v="3"/>
    <s v="P"/>
    <s v="Active"/>
    <n v="274"/>
    <x v="273"/>
    <s v="N"/>
    <x v="22"/>
    <n v="1035"/>
    <x v="5"/>
    <s v="Niederl. 5"/>
    <n v="1"/>
    <s v="Department"/>
    <s v="Supervisor"/>
    <s v="Non-Mgm."/>
    <s v="ang."/>
    <s v="M"/>
    <d v="2014-01-01T00:00:00"/>
    <m/>
    <s v=""/>
    <n v="6"/>
    <d v="1959-01-08T00:00:00"/>
    <n v="61"/>
    <s v="J"/>
    <n v="30"/>
    <n v="2.5"/>
    <n v="39"/>
    <x v="0"/>
    <n v="1"/>
    <n v="31"/>
    <n v="0"/>
    <n v="3537"/>
    <n v="775.48725000000002"/>
    <n v="0"/>
    <n v="0"/>
    <n v="0"/>
    <n v="0"/>
    <n v="0"/>
    <n v="0"/>
    <n v="0"/>
    <n v="0"/>
    <n v="0"/>
    <n v="0"/>
    <n v="204.05769230769232"/>
    <n v="162.11250000000001"/>
    <n v="26.5"/>
    <n v="0"/>
    <n v="0"/>
    <n v="0"/>
    <n v="0"/>
    <n v="87.938489567307698"/>
    <n v="0"/>
    <n v="0"/>
  </r>
  <r>
    <d v="2020-07-01T00:00:00"/>
    <x v="3"/>
    <s v="P"/>
    <s v="Active"/>
    <n v="275"/>
    <x v="274"/>
    <s v="N"/>
    <x v="22"/>
    <n v="1053"/>
    <x v="3"/>
    <s v="Niederl. 8"/>
    <n v="1"/>
    <s v="Department"/>
    <s v="Supervisor"/>
    <s v="Non-Mgm."/>
    <s v="ang."/>
    <s v="M"/>
    <d v="2014-01-01T00:00:00"/>
    <m/>
    <s v=""/>
    <n v="6"/>
    <d v="1986-07-03T00:00:00"/>
    <n v="33"/>
    <s v="J"/>
    <n v="30"/>
    <n v="2.5"/>
    <n v="39"/>
    <x v="0"/>
    <n v="1"/>
    <n v="31"/>
    <n v="0"/>
    <n v="3538"/>
    <n v="775.70650000000001"/>
    <n v="0"/>
    <n v="0"/>
    <n v="0"/>
    <n v="0"/>
    <n v="0"/>
    <n v="0"/>
    <n v="0"/>
    <n v="0"/>
    <n v="0"/>
    <n v="0"/>
    <n v="204.11538461538461"/>
    <n v="162.15833333333333"/>
    <n v="26.5"/>
    <n v="0"/>
    <n v="0"/>
    <n v="0"/>
    <n v="0"/>
    <n v="87.961674134615393"/>
    <n v="0"/>
    <n v="0"/>
  </r>
  <r>
    <d v="2020-07-01T00:00:00"/>
    <x v="3"/>
    <s v="P"/>
    <s v="Active"/>
    <n v="276"/>
    <x v="275"/>
    <s v="N"/>
    <x v="47"/>
    <n v="1016"/>
    <x v="1"/>
    <s v="Niederl. 1"/>
    <n v="1"/>
    <s v="Department"/>
    <s v="Supervisor"/>
    <s v="Non-Mgm."/>
    <s v="ang."/>
    <s v="W"/>
    <d v="2014-02-01T00:00:00"/>
    <m/>
    <s v=""/>
    <n v="5"/>
    <d v="1982-07-10T00:00:00"/>
    <n v="37"/>
    <s v="N"/>
    <n v="24"/>
    <n v="2"/>
    <n v="18"/>
    <x v="0"/>
    <n v="0.46153846153846156"/>
    <n v="31"/>
    <n v="0"/>
    <n v="3539"/>
    <n v="775.92575000000011"/>
    <n v="0"/>
    <n v="0"/>
    <n v="0"/>
    <n v="0"/>
    <n v="0"/>
    <n v="0"/>
    <n v="0"/>
    <n v="0"/>
    <n v="0"/>
    <n v="0"/>
    <n v="0"/>
    <n v="0"/>
    <n v="26.5"/>
    <n v="0"/>
    <n v="0"/>
    <n v="0"/>
    <n v="0"/>
    <n v="5.9346750000000004"/>
    <n v="0"/>
    <n v="0"/>
  </r>
  <r>
    <d v="2020-07-01T00:00:00"/>
    <x v="3"/>
    <s v="P"/>
    <s v="Active"/>
    <n v="277"/>
    <x v="276"/>
    <s v="N"/>
    <x v="4"/>
    <n v="1013"/>
    <x v="1"/>
    <s v="Niederl. 1"/>
    <n v="1"/>
    <s v="Department"/>
    <s v="Supervisor"/>
    <s v="Manager"/>
    <s v="ang."/>
    <s v="M"/>
    <d v="2014-02-01T00:00:00"/>
    <m/>
    <s v=""/>
    <n v="5"/>
    <d v="1969-10-30T00:00:00"/>
    <n v="50"/>
    <s v="N"/>
    <n v="30"/>
    <n v="2.5"/>
    <n v="39"/>
    <x v="0"/>
    <n v="1"/>
    <n v="31"/>
    <n v="0"/>
    <n v="3540"/>
    <n v="776.14499999999998"/>
    <n v="0"/>
    <n v="0"/>
    <n v="0"/>
    <n v="0"/>
    <n v="0"/>
    <n v="0"/>
    <n v="0"/>
    <n v="0"/>
    <n v="0"/>
    <n v="0"/>
    <n v="0"/>
    <n v="0"/>
    <n v="26.5"/>
    <n v="0"/>
    <n v="0"/>
    <n v="0"/>
    <n v="0"/>
    <n v="5.9346750000000004"/>
    <n v="0"/>
    <n v="0"/>
  </r>
  <r>
    <d v="2020-07-01T00:00:00"/>
    <x v="3"/>
    <s v="P"/>
    <s v="Active"/>
    <n v="278"/>
    <x v="277"/>
    <s v="N"/>
    <x v="23"/>
    <n v="1068"/>
    <x v="0"/>
    <s v="Niederl. 3"/>
    <n v="1"/>
    <s v="Department"/>
    <s v="Supervisor"/>
    <s v="Non-Mgm."/>
    <s v="ang."/>
    <s v="M"/>
    <d v="2014-03-01T00:00:00"/>
    <m/>
    <s v=""/>
    <n v="5"/>
    <d v="1960-12-15T00:00:00"/>
    <n v="59"/>
    <s v="N"/>
    <n v="30"/>
    <n v="2.5"/>
    <n v="39"/>
    <x v="0"/>
    <n v="1"/>
    <n v="31"/>
    <n v="0"/>
    <n v="3541"/>
    <n v="776.36425000000008"/>
    <n v="0"/>
    <n v="0"/>
    <n v="0"/>
    <n v="0"/>
    <n v="0"/>
    <n v="0"/>
    <n v="0"/>
    <n v="0"/>
    <n v="0"/>
    <n v="0"/>
    <n v="0"/>
    <n v="0"/>
    <n v="26.5"/>
    <n v="0"/>
    <n v="0"/>
    <n v="0"/>
    <n v="0"/>
    <n v="5.9346750000000004"/>
    <n v="0"/>
    <n v="0"/>
  </r>
  <r>
    <d v="2020-07-01T00:00:00"/>
    <x v="3"/>
    <s v="P"/>
    <s v="Active"/>
    <n v="279"/>
    <x v="278"/>
    <s v="N"/>
    <x v="23"/>
    <n v="1068"/>
    <x v="0"/>
    <s v="Niederl. 3"/>
    <n v="1"/>
    <s v="Department"/>
    <s v="Supervisor"/>
    <s v="Manager"/>
    <s v="ang."/>
    <s v="M"/>
    <d v="2014-03-01T00:00:00"/>
    <m/>
    <s v=""/>
    <n v="5"/>
    <d v="1981-05-31T00:00:00"/>
    <n v="38"/>
    <s v="N"/>
    <n v="30"/>
    <n v="2.5"/>
    <n v="39"/>
    <x v="0"/>
    <n v="1"/>
    <n v="31"/>
    <n v="0"/>
    <n v="3542"/>
    <n v="776.58349999999996"/>
    <n v="0"/>
    <n v="0"/>
    <n v="0"/>
    <n v="0"/>
    <n v="0"/>
    <n v="0"/>
    <n v="0"/>
    <n v="0"/>
    <n v="0"/>
    <n v="0"/>
    <n v="0"/>
    <n v="0"/>
    <n v="26.5"/>
    <n v="0"/>
    <n v="0"/>
    <n v="0"/>
    <n v="0"/>
    <n v="5.9346750000000004"/>
    <n v="0"/>
    <n v="0"/>
  </r>
  <r>
    <d v="2020-07-01T00:00:00"/>
    <x v="3"/>
    <s v="P"/>
    <s v="Active"/>
    <n v="280"/>
    <x v="279"/>
    <s v="N"/>
    <x v="0"/>
    <n v="1090"/>
    <x v="0"/>
    <s v="Niederl. 3"/>
    <n v="1"/>
    <s v="Department"/>
    <s v="Supervisor"/>
    <s v="Non-Mgm."/>
    <s v="ang."/>
    <s v="W"/>
    <d v="2014-04-01T00:00:00"/>
    <m/>
    <s v=""/>
    <n v="5"/>
    <d v="1978-07-24T00:00:00"/>
    <n v="41"/>
    <s v="N"/>
    <n v="35"/>
    <n v="2.9166666666666665"/>
    <n v="39"/>
    <x v="0"/>
    <n v="1"/>
    <n v="31"/>
    <n v="0"/>
    <n v="3543"/>
    <n v="776.80275000000006"/>
    <n v="0"/>
    <n v="0"/>
    <n v="0"/>
    <n v="0"/>
    <n v="0"/>
    <n v="0"/>
    <n v="0"/>
    <n v="0"/>
    <n v="0"/>
    <n v="0"/>
    <n v="0"/>
    <n v="0"/>
    <n v="26.5"/>
    <n v="0"/>
    <n v="0"/>
    <n v="0"/>
    <n v="0"/>
    <n v="5.9346750000000004"/>
    <n v="0"/>
    <n v="0"/>
  </r>
  <r>
    <d v="2020-07-01T00:00:00"/>
    <x v="3"/>
    <s v="P"/>
    <s v="Active"/>
    <n v="281"/>
    <x v="280"/>
    <s v="N"/>
    <x v="48"/>
    <n v="1073"/>
    <x v="0"/>
    <s v="Niederl. 3"/>
    <n v="1"/>
    <s v="Department"/>
    <s v="Supervisor"/>
    <s v="Manager"/>
    <s v="ang."/>
    <s v="M"/>
    <d v="2014-04-01T00:00:00"/>
    <m/>
    <s v=""/>
    <n v="5"/>
    <d v="1989-03-05T00:00:00"/>
    <n v="30"/>
    <s v="N"/>
    <n v="30"/>
    <n v="2.5"/>
    <n v="39"/>
    <x v="0"/>
    <n v="1"/>
    <n v="31"/>
    <n v="0"/>
    <n v="3544"/>
    <n v="777.02200000000005"/>
    <n v="0"/>
    <n v="0"/>
    <n v="0"/>
    <n v="0"/>
    <n v="0"/>
    <n v="0"/>
    <n v="0"/>
    <n v="0"/>
    <n v="0"/>
    <n v="0"/>
    <n v="0"/>
    <n v="0"/>
    <n v="26.5"/>
    <n v="0"/>
    <n v="0"/>
    <n v="0"/>
    <n v="0"/>
    <n v="5.9346750000000004"/>
    <n v="0"/>
    <n v="0"/>
  </r>
  <r>
    <d v="2020-07-01T00:00:00"/>
    <x v="3"/>
    <s v="P"/>
    <s v="Active"/>
    <n v="282"/>
    <x v="281"/>
    <s v="N"/>
    <x v="5"/>
    <n v="1093"/>
    <x v="1"/>
    <s v="Niederl. 1"/>
    <n v="1"/>
    <s v="Department"/>
    <s v="Supervisor"/>
    <s v="Non-Mgm."/>
    <s v="ang."/>
    <s v="M"/>
    <d v="2014-03-17T00:00:00"/>
    <m/>
    <s v=""/>
    <n v="5"/>
    <d v="1997-04-24T00:00:00"/>
    <n v="22"/>
    <s v="N"/>
    <n v="30"/>
    <n v="2.5"/>
    <n v="39"/>
    <x v="0"/>
    <n v="1"/>
    <n v="31"/>
    <n v="0"/>
    <n v="3545"/>
    <n v="777.24125000000004"/>
    <n v="0"/>
    <n v="0"/>
    <n v="0"/>
    <n v="0"/>
    <n v="0"/>
    <n v="0"/>
    <n v="0"/>
    <n v="0"/>
    <n v="0"/>
    <n v="0"/>
    <n v="0"/>
    <n v="0"/>
    <n v="26.5"/>
    <n v="0"/>
    <n v="0"/>
    <n v="0"/>
    <n v="0"/>
    <n v="5.9346750000000004"/>
    <n v="0"/>
    <n v="0"/>
  </r>
  <r>
    <d v="2020-07-01T00:00:00"/>
    <x v="3"/>
    <s v="P"/>
    <s v="Active"/>
    <n v="283"/>
    <x v="282"/>
    <s v="N"/>
    <x v="2"/>
    <n v="1010"/>
    <x v="1"/>
    <s v="Niederl. 1"/>
    <n v="1"/>
    <s v="Department"/>
    <s v="Supervisor"/>
    <s v="Non-Mgm."/>
    <s v="ang."/>
    <s v="M"/>
    <d v="2014-05-01T00:00:00"/>
    <m/>
    <s v=""/>
    <n v="5"/>
    <d v="1976-05-08T00:00:00"/>
    <n v="43"/>
    <s v="N"/>
    <n v="30"/>
    <n v="2.5"/>
    <n v="39"/>
    <x v="0"/>
    <n v="1"/>
    <n v="31"/>
    <n v="0"/>
    <n v="3546"/>
    <n v="777.46050000000002"/>
    <n v="0"/>
    <n v="0"/>
    <n v="0"/>
    <n v="0"/>
    <n v="0"/>
    <n v="0"/>
    <n v="0"/>
    <n v="0"/>
    <n v="0"/>
    <n v="0"/>
    <n v="0"/>
    <n v="0"/>
    <n v="26.5"/>
    <n v="0"/>
    <n v="0"/>
    <n v="0"/>
    <n v="0"/>
    <n v="5.9346750000000004"/>
    <n v="0"/>
    <n v="0"/>
  </r>
  <r>
    <d v="2020-07-01T00:00:00"/>
    <x v="3"/>
    <s v="P"/>
    <s v="Active"/>
    <n v="284"/>
    <x v="283"/>
    <s v="N"/>
    <x v="16"/>
    <n v="1031"/>
    <x v="5"/>
    <s v="Niederl. 5"/>
    <n v="1"/>
    <s v="Department"/>
    <s v="Supervisor"/>
    <s v="Non-Mgm."/>
    <s v="ang."/>
    <s v="M"/>
    <d v="2014-05-15T00:00:00"/>
    <m/>
    <s v=""/>
    <n v="5"/>
    <d v="1983-10-20T00:00:00"/>
    <n v="36"/>
    <s v="N"/>
    <n v="30"/>
    <n v="2.5"/>
    <n v="39"/>
    <x v="0"/>
    <n v="1"/>
    <n v="31"/>
    <n v="0"/>
    <n v="3547"/>
    <n v="777.67975000000001"/>
    <n v="0"/>
    <n v="0"/>
    <n v="30"/>
    <n v="0"/>
    <n v="0"/>
    <n v="0"/>
    <n v="0"/>
    <n v="0"/>
    <n v="0"/>
    <n v="0"/>
    <n v="0"/>
    <n v="0"/>
    <n v="26.5"/>
    <n v="0"/>
    <n v="0"/>
    <n v="0"/>
    <n v="0"/>
    <n v="12.653175000000001"/>
    <n v="83.79"/>
    <n v="0"/>
  </r>
  <r>
    <d v="2020-07-01T00:00:00"/>
    <x v="3"/>
    <s v="P"/>
    <s v="Active"/>
    <n v="285"/>
    <x v="284"/>
    <s v="N"/>
    <x v="22"/>
    <n v="1047"/>
    <x v="9"/>
    <s v="Niederl. 4"/>
    <n v="1"/>
    <s v="Department"/>
    <s v="Supervisor"/>
    <s v="Non-Mgm."/>
    <s v="ang."/>
    <s v="M"/>
    <d v="2014-06-01T00:00:00"/>
    <m/>
    <s v=""/>
    <n v="5"/>
    <d v="1965-07-27T00:00:00"/>
    <n v="54"/>
    <s v="J"/>
    <n v="30"/>
    <n v="2.5"/>
    <n v="39"/>
    <x v="0"/>
    <n v="1"/>
    <n v="31"/>
    <n v="0"/>
    <n v="3548"/>
    <n v="777.89900000000011"/>
    <n v="0"/>
    <n v="0"/>
    <n v="0"/>
    <n v="0"/>
    <n v="0"/>
    <n v="0"/>
    <n v="0"/>
    <n v="0"/>
    <n v="0"/>
    <n v="0"/>
    <n v="204.69230769230768"/>
    <n v="162.6166666666667"/>
    <n v="26.5"/>
    <n v="0"/>
    <n v="0"/>
    <n v="0"/>
    <n v="0"/>
    <n v="88.193519807692326"/>
    <n v="0"/>
    <n v="0"/>
  </r>
  <r>
    <d v="2020-07-01T00:00:00"/>
    <x v="3"/>
    <s v="P"/>
    <s v="Active"/>
    <n v="286"/>
    <x v="285"/>
    <s v="N"/>
    <x v="22"/>
    <n v="1053"/>
    <x v="3"/>
    <s v="Niederl. 8"/>
    <n v="1"/>
    <s v="Department"/>
    <s v="Supervisor"/>
    <s v="Non-Mgm."/>
    <s v="ang."/>
    <s v="M"/>
    <d v="2014-06-01T00:00:00"/>
    <m/>
    <s v=""/>
    <n v="5"/>
    <d v="1991-07-09T00:00:00"/>
    <n v="28"/>
    <s v="J"/>
    <n v="30"/>
    <n v="2.5"/>
    <n v="39"/>
    <x v="0"/>
    <n v="1"/>
    <n v="31"/>
    <n v="0"/>
    <n v="3549"/>
    <n v="778.11824999999999"/>
    <n v="0"/>
    <n v="0"/>
    <n v="0"/>
    <n v="0"/>
    <n v="0"/>
    <n v="0"/>
    <n v="0"/>
    <n v="0"/>
    <n v="0"/>
    <n v="0"/>
    <n v="204.75"/>
    <n v="162.66250000000002"/>
    <n v="26.5"/>
    <n v="0"/>
    <n v="0"/>
    <n v="0"/>
    <n v="0"/>
    <n v="88.216704375000006"/>
    <n v="0"/>
    <n v="0"/>
  </r>
  <r>
    <d v="2020-07-01T00:00:00"/>
    <x v="3"/>
    <s v="P"/>
    <s v="Active"/>
    <n v="287"/>
    <x v="286"/>
    <s v="N"/>
    <x v="20"/>
    <n v="1051"/>
    <x v="3"/>
    <s v="Niederl. 8"/>
    <n v="1"/>
    <s v="Department"/>
    <s v="Supervisor"/>
    <s v="Non-Mgm."/>
    <s v="ang."/>
    <s v="M"/>
    <d v="2014-06-01T00:00:00"/>
    <m/>
    <s v=""/>
    <n v="5"/>
    <d v="1988-09-05T00:00:00"/>
    <n v="31"/>
    <s v="J"/>
    <n v="30"/>
    <n v="2.5"/>
    <n v="39"/>
    <x v="0"/>
    <n v="1"/>
    <n v="31"/>
    <n v="0"/>
    <n v="3550"/>
    <n v="778.33750000000009"/>
    <n v="0"/>
    <n v="0"/>
    <n v="0"/>
    <n v="0"/>
    <n v="0"/>
    <n v="0"/>
    <n v="0"/>
    <n v="0"/>
    <n v="0"/>
    <n v="0"/>
    <n v="204.80769230769232"/>
    <n v="162.70833333333334"/>
    <n v="26.5"/>
    <n v="0"/>
    <n v="0"/>
    <n v="0"/>
    <n v="0"/>
    <n v="88.239888942307701"/>
    <n v="0"/>
    <n v="0"/>
  </r>
  <r>
    <d v="2020-07-01T00:00:00"/>
    <x v="3"/>
    <s v="P"/>
    <s v="Active"/>
    <n v="288"/>
    <x v="287"/>
    <s v="N"/>
    <x v="17"/>
    <n v="1088"/>
    <x v="0"/>
    <s v="Niederl. 3"/>
    <n v="1"/>
    <s v="Department"/>
    <s v="Supervisor"/>
    <s v="Supervisor"/>
    <s v="ang."/>
    <s v="W"/>
    <d v="2014-07-01T00:00:00"/>
    <m/>
    <s v=""/>
    <n v="5"/>
    <d v="1983-09-27T00:00:00"/>
    <n v="36"/>
    <s v="N"/>
    <n v="30"/>
    <n v="2.5"/>
    <n v="39"/>
    <x v="0"/>
    <n v="1"/>
    <n v="31"/>
    <n v="0"/>
    <n v="3551"/>
    <n v="778.55674999999997"/>
    <n v="0"/>
    <n v="0"/>
    <n v="0"/>
    <n v="0"/>
    <n v="0"/>
    <n v="0"/>
    <n v="0"/>
    <n v="0"/>
    <n v="0"/>
    <n v="0"/>
    <n v="0"/>
    <n v="0"/>
    <n v="26.5"/>
    <n v="0"/>
    <n v="0"/>
    <n v="0"/>
    <n v="0"/>
    <n v="5.9346750000000004"/>
    <n v="0"/>
    <n v="0"/>
  </r>
  <r>
    <d v="2020-07-01T00:00:00"/>
    <x v="3"/>
    <s v="P"/>
    <s v="Active"/>
    <n v="289"/>
    <x v="288"/>
    <s v="N"/>
    <x v="22"/>
    <n v="1035"/>
    <x v="5"/>
    <s v="Niederl. 5"/>
    <n v="1"/>
    <s v="Department"/>
    <s v="Supervisor"/>
    <s v="Non-Mgm."/>
    <s v="ang."/>
    <s v="M"/>
    <d v="2014-07-01T00:00:00"/>
    <m/>
    <s v=""/>
    <n v="5"/>
    <d v="1983-09-02T00:00:00"/>
    <n v="36"/>
    <s v="J"/>
    <n v="30"/>
    <n v="2.5"/>
    <n v="39"/>
    <x v="0"/>
    <n v="1"/>
    <n v="31"/>
    <n v="0"/>
    <n v="3552"/>
    <n v="778.77600000000007"/>
    <n v="0"/>
    <n v="0"/>
    <n v="0"/>
    <n v="0"/>
    <n v="0"/>
    <n v="0"/>
    <n v="0"/>
    <n v="0"/>
    <n v="0"/>
    <n v="0"/>
    <n v="204.92307692307693"/>
    <n v="162.80000000000001"/>
    <n v="26.5"/>
    <n v="0"/>
    <n v="0"/>
    <n v="0"/>
    <n v="0"/>
    <n v="88.28625807692309"/>
    <n v="0"/>
    <n v="0"/>
  </r>
  <r>
    <d v="2020-07-01T00:00:00"/>
    <x v="3"/>
    <s v="P"/>
    <s v="Active"/>
    <n v="290"/>
    <x v="289"/>
    <s v="N"/>
    <x v="47"/>
    <n v="1016"/>
    <x v="1"/>
    <s v="Niederl. 1"/>
    <n v="1"/>
    <s v="Department"/>
    <s v="Supervisor"/>
    <s v="Non-Mgm."/>
    <s v="ang."/>
    <s v="W"/>
    <d v="2014-07-01T00:00:00"/>
    <m/>
    <s v=""/>
    <n v="5"/>
    <d v="1989-01-29T00:00:00"/>
    <n v="30"/>
    <s v="N"/>
    <n v="30"/>
    <n v="2.5"/>
    <n v="39"/>
    <x v="0"/>
    <n v="1"/>
    <n v="31"/>
    <n v="0"/>
    <n v="3553"/>
    <n v="778.99525000000006"/>
    <n v="0"/>
    <n v="0"/>
    <n v="0"/>
    <n v="0"/>
    <n v="0"/>
    <n v="0"/>
    <n v="0"/>
    <n v="0"/>
    <n v="0"/>
    <n v="0"/>
    <n v="0"/>
    <n v="0"/>
    <n v="26.5"/>
    <n v="0"/>
    <n v="0"/>
    <n v="0"/>
    <n v="0"/>
    <n v="5.9346750000000004"/>
    <n v="0"/>
    <n v="0"/>
  </r>
  <r>
    <d v="2020-07-01T00:00:00"/>
    <x v="3"/>
    <s v="P"/>
    <s v="Active"/>
    <n v="291"/>
    <x v="290"/>
    <s v="N"/>
    <x v="22"/>
    <n v="1060"/>
    <x v="2"/>
    <s v="Niederl. 7"/>
    <n v="1"/>
    <s v="Department"/>
    <s v="Supervisor"/>
    <s v="Non-Mgm."/>
    <s v="ang."/>
    <s v="M"/>
    <d v="2014-09-01T00:00:00"/>
    <m/>
    <s v=""/>
    <n v="5"/>
    <d v="1989-11-09T00:00:00"/>
    <n v="30"/>
    <s v="J"/>
    <n v="30"/>
    <n v="2.5"/>
    <n v="39"/>
    <x v="0"/>
    <n v="1"/>
    <n v="31"/>
    <n v="0"/>
    <n v="3554"/>
    <n v="779.21450000000004"/>
    <n v="0"/>
    <n v="0"/>
    <n v="0"/>
    <n v="0"/>
    <n v="0"/>
    <n v="0"/>
    <n v="0"/>
    <n v="0"/>
    <n v="0"/>
    <n v="0"/>
    <n v="205.03846153846155"/>
    <n v="162.89166666666668"/>
    <n v="26.5"/>
    <n v="0"/>
    <n v="0"/>
    <n v="0"/>
    <n v="0"/>
    <n v="88.332627211538465"/>
    <n v="0"/>
    <n v="0"/>
  </r>
  <r>
    <d v="2020-07-01T00:00:00"/>
    <x v="3"/>
    <s v="P"/>
    <s v="Active"/>
    <n v="292"/>
    <x v="291"/>
    <s v="N"/>
    <x v="15"/>
    <n v="1050"/>
    <x v="3"/>
    <s v="Niederl. 8"/>
    <n v="1"/>
    <s v="Department"/>
    <s v="Supervisor"/>
    <s v="Non-Mgm."/>
    <s v="ang."/>
    <s v="W"/>
    <d v="2017-01-24T00:00:00"/>
    <m/>
    <s v=""/>
    <n v="2"/>
    <d v="1996-08-31T00:00:00"/>
    <n v="23"/>
    <s v="J"/>
    <n v="30"/>
    <n v="2.5"/>
    <n v="39"/>
    <x v="0"/>
    <n v="1"/>
    <n v="31"/>
    <n v="0"/>
    <n v="3555"/>
    <n v="779.43375000000003"/>
    <n v="0"/>
    <n v="0"/>
    <n v="0"/>
    <n v="0"/>
    <n v="0"/>
    <n v="0"/>
    <n v="0"/>
    <n v="0"/>
    <n v="0"/>
    <n v="0"/>
    <n v="205.09615384615387"/>
    <n v="162.9375"/>
    <n v="26.5"/>
    <n v="0"/>
    <n v="0"/>
    <n v="0"/>
    <n v="0"/>
    <n v="88.35581177884616"/>
    <n v="0"/>
    <n v="0"/>
  </r>
  <r>
    <d v="2020-07-01T00:00:00"/>
    <x v="3"/>
    <s v="P"/>
    <s v="Active"/>
    <n v="293"/>
    <x v="292"/>
    <s v="N"/>
    <x v="16"/>
    <n v="1067"/>
    <x v="11"/>
    <s v="Niederl. 12"/>
    <n v="1"/>
    <s v="Department"/>
    <s v="Supervisor"/>
    <s v="Non-Mgm."/>
    <s v="ang."/>
    <s v="M"/>
    <d v="2014-09-01T00:00:00"/>
    <m/>
    <s v=""/>
    <n v="5"/>
    <d v="1994-06-21T00:00:00"/>
    <n v="25"/>
    <s v="N"/>
    <n v="30"/>
    <n v="2.5"/>
    <n v="39"/>
    <x v="0"/>
    <n v="1"/>
    <n v="31"/>
    <n v="0"/>
    <n v="3556"/>
    <n v="779.65300000000002"/>
    <n v="0"/>
    <n v="0"/>
    <n v="0"/>
    <n v="0"/>
    <n v="0"/>
    <n v="0"/>
    <n v="0"/>
    <n v="0"/>
    <n v="0"/>
    <n v="0"/>
    <n v="0"/>
    <n v="0"/>
    <n v="26.5"/>
    <n v="0"/>
    <n v="0"/>
    <n v="0"/>
    <n v="0"/>
    <n v="5.9346750000000004"/>
    <n v="0"/>
    <n v="0"/>
  </r>
  <r>
    <d v="2020-07-01T00:00:00"/>
    <x v="3"/>
    <s v="P"/>
    <s v="Active"/>
    <n v="294"/>
    <x v="293"/>
    <s v="N"/>
    <x v="22"/>
    <n v="1029"/>
    <x v="6"/>
    <s v="Niederl. 10"/>
    <n v="1"/>
    <s v="Department"/>
    <s v="Supervisor"/>
    <s v="Non-Mgm."/>
    <s v="ang."/>
    <s v="M"/>
    <d v="2018-01-18T00:00:00"/>
    <m/>
    <s v=""/>
    <n v="1"/>
    <d v="1998-06-01T00:00:00"/>
    <n v="21"/>
    <s v="J"/>
    <n v="30"/>
    <n v="2.5"/>
    <n v="39"/>
    <x v="0"/>
    <n v="1"/>
    <n v="31"/>
    <n v="0"/>
    <n v="3557"/>
    <n v="779.87225000000012"/>
    <n v="0"/>
    <n v="0"/>
    <n v="0"/>
    <n v="0"/>
    <n v="0"/>
    <n v="0"/>
    <n v="0"/>
    <n v="0"/>
    <n v="0"/>
    <n v="0"/>
    <n v="205.21153846153845"/>
    <n v="163.0291666666667"/>
    <n v="26.5"/>
    <n v="0"/>
    <n v="0"/>
    <n v="0"/>
    <n v="0"/>
    <n v="88.402180913461549"/>
    <n v="0"/>
    <n v="1.9716666666666665"/>
  </r>
  <r>
    <d v="2020-07-01T00:00:00"/>
    <x v="3"/>
    <s v="P"/>
    <s v="Active"/>
    <n v="295"/>
    <x v="294"/>
    <s v="N"/>
    <x v="25"/>
    <n v="1002"/>
    <x v="1"/>
    <s v="Niederl. 1"/>
    <n v="1"/>
    <s v="Department"/>
    <s v="Supervisor"/>
    <s v="Non-Mgm."/>
    <s v="ang."/>
    <s v="W"/>
    <d v="2014-09-01T00:00:00"/>
    <m/>
    <s v=""/>
    <n v="5"/>
    <d v="1997-06-29T00:00:00"/>
    <n v="22"/>
    <s v="N"/>
    <n v="30"/>
    <n v="2.5"/>
    <n v="39"/>
    <x v="0"/>
    <n v="1"/>
    <n v="31"/>
    <n v="0"/>
    <n v="3558"/>
    <n v="780.0915"/>
    <n v="0"/>
    <n v="0"/>
    <n v="0"/>
    <n v="0"/>
    <n v="0"/>
    <n v="0"/>
    <n v="0"/>
    <n v="0"/>
    <n v="0"/>
    <n v="0"/>
    <n v="0"/>
    <n v="0"/>
    <n v="26.5"/>
    <n v="0"/>
    <n v="0"/>
    <n v="0"/>
    <n v="0"/>
    <n v="5.9346750000000004"/>
    <n v="0"/>
    <n v="0"/>
  </r>
  <r>
    <d v="2020-07-01T00:00:00"/>
    <x v="3"/>
    <s v="P"/>
    <s v="Active"/>
    <n v="296"/>
    <x v="295"/>
    <s v="N"/>
    <x v="1"/>
    <n v="1017"/>
    <x v="1"/>
    <s v="Niederl. 1"/>
    <n v="1"/>
    <s v="Department"/>
    <s v="Supervisor"/>
    <s v="Non-Mgm."/>
    <s v="ang."/>
    <s v="W"/>
    <d v="2014-09-01T00:00:00"/>
    <m/>
    <s v=""/>
    <n v="5"/>
    <d v="1998-03-18T00:00:00"/>
    <n v="21"/>
    <s v="N"/>
    <n v="30"/>
    <n v="2.5"/>
    <n v="39"/>
    <x v="0"/>
    <n v="1"/>
    <n v="31"/>
    <n v="0"/>
    <n v="3559"/>
    <n v="780.3107500000001"/>
    <n v="0"/>
    <n v="0"/>
    <n v="0"/>
    <n v="0"/>
    <n v="0"/>
    <n v="0"/>
    <n v="0"/>
    <n v="0"/>
    <n v="0"/>
    <n v="0"/>
    <n v="0"/>
    <n v="0"/>
    <n v="26.5"/>
    <n v="0"/>
    <n v="0"/>
    <n v="0"/>
    <n v="0"/>
    <n v="5.9346750000000004"/>
    <n v="0"/>
    <n v="0"/>
  </r>
  <r>
    <d v="2020-07-01T00:00:00"/>
    <x v="3"/>
    <s v="P"/>
    <s v="Active"/>
    <n v="297"/>
    <x v="296"/>
    <s v="N"/>
    <x v="2"/>
    <n v="1010"/>
    <x v="1"/>
    <s v="Niederl. 1"/>
    <n v="1"/>
    <s v="Department"/>
    <s v="Supervisor"/>
    <s v="Non-Mgm."/>
    <s v="ang."/>
    <s v="M"/>
    <d v="2014-09-01T00:00:00"/>
    <m/>
    <s v=""/>
    <n v="5"/>
    <d v="1998-06-22T00:00:00"/>
    <n v="21"/>
    <s v="N"/>
    <n v="30"/>
    <n v="2.5"/>
    <n v="39"/>
    <x v="0"/>
    <n v="1"/>
    <n v="31"/>
    <n v="0"/>
    <n v="3560"/>
    <n v="780.53"/>
    <n v="0"/>
    <n v="0"/>
    <n v="0"/>
    <n v="0"/>
    <n v="0"/>
    <n v="0"/>
    <n v="0"/>
    <n v="0"/>
    <n v="0"/>
    <n v="0"/>
    <n v="0"/>
    <n v="0"/>
    <n v="26.5"/>
    <n v="0"/>
    <n v="0"/>
    <n v="0"/>
    <n v="0"/>
    <n v="5.9346750000000004"/>
    <n v="0"/>
    <n v="0"/>
  </r>
  <r>
    <d v="2020-07-01T00:00:00"/>
    <x v="3"/>
    <s v="P"/>
    <s v="Active"/>
    <n v="298"/>
    <x v="297"/>
    <s v="N"/>
    <x v="28"/>
    <n v="1004"/>
    <x v="1"/>
    <s v="Niederl. 1"/>
    <n v="1"/>
    <s v="Department"/>
    <s v="Supervisor"/>
    <s v="Non-Mgm."/>
    <s v="ang."/>
    <s v="W"/>
    <d v="2014-09-01T00:00:00"/>
    <m/>
    <s v=""/>
    <n v="5"/>
    <d v="1998-06-27T00:00:00"/>
    <n v="21"/>
    <s v="N"/>
    <n v="30"/>
    <n v="2.5"/>
    <n v="39"/>
    <x v="0"/>
    <n v="1"/>
    <n v="31"/>
    <n v="0"/>
    <n v="3561"/>
    <n v="780.74924999999996"/>
    <n v="0"/>
    <n v="0"/>
    <n v="0"/>
    <n v="0"/>
    <n v="0"/>
    <n v="0"/>
    <n v="0"/>
    <n v="0"/>
    <n v="0"/>
    <n v="0"/>
    <n v="0"/>
    <n v="0"/>
    <n v="26.5"/>
    <n v="0"/>
    <n v="0"/>
    <n v="0"/>
    <n v="0"/>
    <n v="5.9346750000000004"/>
    <n v="0"/>
    <n v="0"/>
  </r>
  <r>
    <d v="2020-07-01T00:00:00"/>
    <x v="3"/>
    <s v="P"/>
    <s v="Active"/>
    <n v="299"/>
    <x v="298"/>
    <s v="N"/>
    <x v="22"/>
    <n v="1041"/>
    <x v="4"/>
    <s v="Niederl. 6"/>
    <n v="1"/>
    <s v="Department"/>
    <s v="Supervisor"/>
    <s v="Non-Mgm."/>
    <s v="ang."/>
    <s v="M"/>
    <d v="2014-10-18T00:00:00"/>
    <m/>
    <s v=""/>
    <n v="5"/>
    <d v="1965-09-15T00:00:00"/>
    <n v="54"/>
    <s v="J"/>
    <n v="30"/>
    <n v="2.5"/>
    <n v="39"/>
    <x v="0"/>
    <n v="1"/>
    <n v="31"/>
    <n v="0"/>
    <n v="3562"/>
    <n v="780.96850000000006"/>
    <n v="0"/>
    <n v="0"/>
    <n v="0"/>
    <n v="0"/>
    <n v="0"/>
    <n v="0"/>
    <n v="0"/>
    <n v="0"/>
    <n v="0"/>
    <n v="0"/>
    <n v="205.5"/>
    <n v="163.25833333333333"/>
    <n v="26.5"/>
    <n v="0"/>
    <n v="0"/>
    <n v="0"/>
    <n v="0"/>
    <n v="88.518103750000009"/>
    <n v="0"/>
    <n v="0"/>
  </r>
  <r>
    <d v="2020-07-01T00:00:00"/>
    <x v="3"/>
    <s v="P"/>
    <s v="Active"/>
    <n v="300"/>
    <x v="299"/>
    <s v="Y"/>
    <x v="13"/>
    <n v="1030"/>
    <x v="5"/>
    <s v="Niederl. 5"/>
    <n v="0.5"/>
    <s v="Department"/>
    <s v="Supervisor"/>
    <s v="Non-Mgm."/>
    <s v="ang."/>
    <s v="W"/>
    <d v="2014-10-01T00:00:00"/>
    <m/>
    <s v=""/>
    <n v="5"/>
    <d v="1967-03-19T00:00:00"/>
    <n v="52"/>
    <s v="J"/>
    <n v="30"/>
    <n v="2.5"/>
    <n v="39"/>
    <x v="0"/>
    <n v="0.5"/>
    <n v="31"/>
    <n v="0"/>
    <n v="3563"/>
    <n v="781.18775000000005"/>
    <n v="0"/>
    <n v="0"/>
    <n v="0"/>
    <n v="0"/>
    <n v="0"/>
    <n v="0"/>
    <n v="0"/>
    <n v="0"/>
    <n v="0"/>
    <n v="0"/>
    <n v="205.55769230769232"/>
    <n v="163.3041666666667"/>
    <n v="13.25"/>
    <n v="0"/>
    <n v="0"/>
    <n v="0"/>
    <n v="0"/>
    <n v="85.573950817307718"/>
    <n v="0"/>
    <n v="0"/>
  </r>
  <r>
    <d v="2020-07-01T00:00:00"/>
    <x v="3"/>
    <s v="P"/>
    <s v="Active"/>
    <n v="300"/>
    <x v="299"/>
    <s v="Y"/>
    <x v="13"/>
    <n v="1036"/>
    <x v="4"/>
    <s v="Niederl. 6"/>
    <n v="0.5"/>
    <s v="Department"/>
    <s v="Supervisor"/>
    <s v="Non-Mgm."/>
    <s v="ang."/>
    <s v="W"/>
    <d v="2014-10-01T00:00:00"/>
    <m/>
    <s v=""/>
    <n v="5"/>
    <d v="1967-03-19T00:00:00"/>
    <n v="52"/>
    <s v="J"/>
    <n v="30"/>
    <n v="2.5"/>
    <n v="39"/>
    <x v="0"/>
    <n v="0.5"/>
    <n v="31"/>
    <n v="0"/>
    <n v="3564"/>
    <n v="781.40700000000004"/>
    <n v="0"/>
    <n v="0"/>
    <n v="0"/>
    <n v="0"/>
    <n v="0"/>
    <n v="0"/>
    <n v="0"/>
    <n v="0"/>
    <n v="0"/>
    <n v="0"/>
    <n v="205.61538461538461"/>
    <n v="163.35000000000002"/>
    <n v="13.25"/>
    <n v="0"/>
    <n v="0"/>
    <n v="0"/>
    <n v="0"/>
    <n v="85.597135384615399"/>
    <n v="0"/>
    <n v="0"/>
  </r>
  <r>
    <d v="2020-07-01T00:00:00"/>
    <x v="3"/>
    <s v="P"/>
    <s v="Active"/>
    <n v="301"/>
    <x v="300"/>
    <s v="N"/>
    <x v="14"/>
    <n v="1003"/>
    <x v="1"/>
    <s v="Niederl. 1"/>
    <n v="1"/>
    <s v="Department"/>
    <s v="Supervisor"/>
    <s v="Supervisor"/>
    <s v="ang."/>
    <s v="M"/>
    <d v="2007-09-01T00:00:00"/>
    <m/>
    <s v=""/>
    <n v="12"/>
    <d v="1990-12-26T00:00:00"/>
    <n v="29"/>
    <s v="N"/>
    <n v="30"/>
    <n v="2.5"/>
    <n v="39"/>
    <x v="0"/>
    <n v="1"/>
    <n v="31"/>
    <n v="0"/>
    <n v="3565"/>
    <n v="781.62625000000003"/>
    <n v="0"/>
    <n v="0"/>
    <n v="0"/>
    <n v="0"/>
    <n v="0"/>
    <n v="0"/>
    <n v="0"/>
    <n v="0"/>
    <n v="0"/>
    <n v="0"/>
    <n v="0"/>
    <n v="0"/>
    <n v="26.5"/>
    <n v="0"/>
    <n v="0"/>
    <n v="0"/>
    <n v="0"/>
    <n v="5.9346750000000004"/>
    <n v="0"/>
    <n v="0"/>
  </r>
  <r>
    <d v="2020-07-01T00:00:00"/>
    <x v="3"/>
    <s v="P"/>
    <s v="Active"/>
    <n v="302"/>
    <x v="301"/>
    <s v="N"/>
    <x v="44"/>
    <n v="1084"/>
    <x v="0"/>
    <s v="Niederl. 3"/>
    <n v="1"/>
    <s v="Department"/>
    <s v="Supervisor"/>
    <s v="Non-Mgm."/>
    <s v="ang."/>
    <s v="M"/>
    <d v="2014-11-01T00:00:00"/>
    <m/>
    <s v=""/>
    <n v="5"/>
    <d v="1990-05-06T00:00:00"/>
    <n v="29"/>
    <s v="N"/>
    <n v="30"/>
    <n v="2.5"/>
    <n v="39"/>
    <x v="0"/>
    <n v="1"/>
    <n v="31"/>
    <n v="0"/>
    <n v="3566"/>
    <n v="781.84550000000002"/>
    <n v="0"/>
    <n v="0"/>
    <n v="0"/>
    <n v="0"/>
    <n v="0"/>
    <n v="0"/>
    <n v="0"/>
    <n v="0"/>
    <n v="0"/>
    <n v="0"/>
    <n v="0"/>
    <n v="0"/>
    <n v="26.5"/>
    <n v="0"/>
    <n v="0"/>
    <n v="0"/>
    <n v="0"/>
    <n v="5.9346750000000004"/>
    <n v="0"/>
    <n v="0"/>
  </r>
  <r>
    <d v="2020-07-01T00:00:00"/>
    <x v="3"/>
    <s v="P"/>
    <s v="Active"/>
    <n v="303"/>
    <x v="302"/>
    <s v="N"/>
    <x v="23"/>
    <n v="1068"/>
    <x v="0"/>
    <s v="Niederl. 3"/>
    <n v="1"/>
    <s v="Department"/>
    <s v="Supervisor"/>
    <s v="Non-Mgm."/>
    <s v="ang."/>
    <s v="W"/>
    <d v="2014-12-01T00:00:00"/>
    <m/>
    <s v=""/>
    <n v="5"/>
    <d v="1957-10-23T00:00:00"/>
    <n v="62"/>
    <s v="N"/>
    <n v="12"/>
    <n v="1"/>
    <n v="16"/>
    <x v="0"/>
    <n v="0.41025641025641024"/>
    <n v="31"/>
    <n v="0"/>
    <n v="3567"/>
    <n v="782.06475"/>
    <n v="0"/>
    <n v="0"/>
    <n v="0"/>
    <n v="0"/>
    <n v="0"/>
    <n v="0"/>
    <n v="0"/>
    <n v="0"/>
    <n v="0"/>
    <n v="0"/>
    <n v="0"/>
    <n v="0"/>
    <n v="26.5"/>
    <n v="0"/>
    <n v="0"/>
    <n v="0"/>
    <n v="0"/>
    <n v="5.9346750000000004"/>
    <n v="0"/>
    <n v="0"/>
  </r>
  <r>
    <d v="2020-07-01T00:00:00"/>
    <x v="3"/>
    <s v="P"/>
    <s v="Active"/>
    <n v="304"/>
    <x v="303"/>
    <s v="N"/>
    <x v="44"/>
    <n v="1084"/>
    <x v="0"/>
    <s v="Niederl. 3"/>
    <n v="1"/>
    <s v="Department"/>
    <s v="Supervisor"/>
    <s v="Non-Mgm."/>
    <s v="ang."/>
    <s v="M"/>
    <d v="2007-09-01T00:00:00"/>
    <m/>
    <s v=""/>
    <n v="12"/>
    <d v="1974-03-15T00:00:00"/>
    <n v="45"/>
    <s v="N"/>
    <n v="30"/>
    <n v="2.5"/>
    <n v="39"/>
    <x v="0"/>
    <n v="1"/>
    <n v="31"/>
    <n v="0"/>
    <n v="3568"/>
    <n v="782.28400000000011"/>
    <n v="0"/>
    <n v="0"/>
    <n v="0"/>
    <n v="0"/>
    <n v="0"/>
    <n v="0"/>
    <n v="0"/>
    <n v="0"/>
    <n v="0"/>
    <n v="0"/>
    <n v="0"/>
    <n v="0"/>
    <n v="26.5"/>
    <n v="0"/>
    <n v="0"/>
    <n v="0"/>
    <n v="0"/>
    <n v="5.9346750000000004"/>
    <n v="0"/>
    <n v="0"/>
  </r>
  <r>
    <d v="2020-07-01T00:00:00"/>
    <x v="3"/>
    <s v="P"/>
    <s v="Active"/>
    <n v="305"/>
    <x v="304"/>
    <s v="N"/>
    <x v="44"/>
    <n v="1084"/>
    <x v="0"/>
    <s v="Niederl. 3"/>
    <n v="1"/>
    <s v="Department"/>
    <s v="Supervisor"/>
    <s v="Non-Mgm."/>
    <s v="ang."/>
    <s v="M"/>
    <d v="2014-12-01T00:00:00"/>
    <m/>
    <s v=""/>
    <n v="5"/>
    <d v="1970-06-16T00:00:00"/>
    <n v="49"/>
    <s v="N"/>
    <n v="30"/>
    <n v="2.5"/>
    <n v="39"/>
    <x v="0"/>
    <n v="1"/>
    <n v="31"/>
    <n v="0"/>
    <n v="3569"/>
    <n v="782.50324999999998"/>
    <n v="0"/>
    <n v="0"/>
    <n v="0"/>
    <n v="0"/>
    <n v="0"/>
    <n v="0"/>
    <n v="0"/>
    <n v="0"/>
    <n v="0"/>
    <n v="0"/>
    <n v="0"/>
    <n v="0"/>
    <n v="26.5"/>
    <n v="0"/>
    <n v="0"/>
    <n v="0"/>
    <n v="0"/>
    <n v="5.9346750000000004"/>
    <n v="0"/>
    <n v="0"/>
  </r>
  <r>
    <d v="2020-07-01T00:00:00"/>
    <x v="3"/>
    <s v="P"/>
    <s v="Active"/>
    <n v="306"/>
    <x v="305"/>
    <s v="N"/>
    <x v="22"/>
    <n v="1029"/>
    <x v="6"/>
    <s v="Niederl. 10"/>
    <n v="1"/>
    <s v="Department"/>
    <s v="Supervisor"/>
    <s v="Non-Mgm."/>
    <s v="ang."/>
    <s v="M"/>
    <d v="2014-12-01T00:00:00"/>
    <m/>
    <s v=""/>
    <n v="5"/>
    <d v="1981-04-29T00:00:00"/>
    <n v="38"/>
    <s v="J"/>
    <n v="30"/>
    <n v="2.5"/>
    <n v="39"/>
    <x v="0"/>
    <n v="1"/>
    <n v="31"/>
    <n v="0"/>
    <n v="3570"/>
    <n v="782.72250000000008"/>
    <n v="0"/>
    <n v="0"/>
    <n v="0"/>
    <n v="0"/>
    <n v="0"/>
    <n v="0"/>
    <n v="0"/>
    <n v="0"/>
    <n v="0"/>
    <n v="0"/>
    <n v="205.96153846153848"/>
    <n v="163.625"/>
    <n v="26.5"/>
    <n v="0"/>
    <n v="0"/>
    <n v="0"/>
    <n v="0"/>
    <n v="88.703580288461538"/>
    <n v="0"/>
    <n v="0"/>
  </r>
  <r>
    <d v="2020-07-01T00:00:00"/>
    <x v="3"/>
    <s v="P"/>
    <s v="Active"/>
    <n v="307"/>
    <x v="306"/>
    <s v="N"/>
    <x v="40"/>
    <n v="1001"/>
    <x v="1"/>
    <s v="Niederl. 1"/>
    <n v="1"/>
    <s v="Department"/>
    <s v="Supervisor"/>
    <s v="Non-Mgm."/>
    <s v="ang."/>
    <s v="M"/>
    <d v="2013-09-01T00:00:00"/>
    <m/>
    <s v=""/>
    <n v="6"/>
    <d v="1975-12-03T00:00:00"/>
    <n v="44"/>
    <s v="N"/>
    <n v="30"/>
    <n v="2.5"/>
    <n v="39"/>
    <x v="0"/>
    <n v="1"/>
    <n v="31"/>
    <n v="0"/>
    <n v="3571"/>
    <n v="782.94175000000007"/>
    <n v="0"/>
    <n v="0"/>
    <n v="0"/>
    <n v="0"/>
    <n v="0"/>
    <n v="0"/>
    <n v="0"/>
    <n v="0"/>
    <n v="0"/>
    <n v="0"/>
    <n v="0"/>
    <n v="0"/>
    <n v="26.5"/>
    <n v="0"/>
    <n v="0"/>
    <n v="0"/>
    <n v="0"/>
    <n v="5.9346750000000004"/>
    <n v="0"/>
    <n v="0"/>
  </r>
  <r>
    <d v="2020-07-01T00:00:00"/>
    <x v="3"/>
    <s v="P"/>
    <s v="Active"/>
    <n v="308"/>
    <x v="307"/>
    <s v="N"/>
    <x v="33"/>
    <n v="1000"/>
    <x v="1"/>
    <s v="Niederl. 1"/>
    <n v="1"/>
    <s v="Department"/>
    <s v="Supervisor"/>
    <s v="Non-Mgm."/>
    <s v="ang."/>
    <s v="M"/>
    <d v="2003-09-01T00:00:00"/>
    <m/>
    <s v=""/>
    <n v="16"/>
    <d v="1986-12-14T00:00:00"/>
    <n v="33"/>
    <s v="N"/>
    <n v="30"/>
    <n v="2.5"/>
    <n v="39"/>
    <x v="0"/>
    <n v="1"/>
    <n v="31"/>
    <n v="0"/>
    <n v="3572"/>
    <n v="783.16100000000006"/>
    <n v="0"/>
    <n v="0"/>
    <n v="0"/>
    <n v="0"/>
    <n v="0"/>
    <n v="0"/>
    <n v="0"/>
    <n v="0"/>
    <n v="0"/>
    <n v="0"/>
    <n v="0"/>
    <n v="0"/>
    <n v="26.5"/>
    <n v="0"/>
    <n v="0"/>
    <n v="0"/>
    <n v="0"/>
    <n v="5.9346750000000004"/>
    <n v="0"/>
    <n v="0"/>
  </r>
  <r>
    <d v="2020-07-01T00:00:00"/>
    <x v="3"/>
    <s v="P"/>
    <s v="Active"/>
    <n v="309"/>
    <x v="308"/>
    <s v="N"/>
    <x v="41"/>
    <n v="1006"/>
    <x v="1"/>
    <s v="Niederl. 1"/>
    <n v="1"/>
    <s v="Department"/>
    <s v="Supervisor"/>
    <s v="Non-Mgm."/>
    <s v="ang."/>
    <s v="M"/>
    <d v="2000-09-01T00:00:00"/>
    <m/>
    <s v=""/>
    <n v="19"/>
    <d v="1983-01-04T00:00:00"/>
    <n v="37"/>
    <s v="N"/>
    <n v="30"/>
    <n v="2.5"/>
    <n v="39"/>
    <x v="0"/>
    <n v="1"/>
    <n v="31"/>
    <n v="0"/>
    <n v="3573"/>
    <n v="783.38024999999993"/>
    <n v="0"/>
    <n v="0"/>
    <n v="0"/>
    <n v="0"/>
    <n v="0"/>
    <n v="0"/>
    <n v="0"/>
    <n v="0"/>
    <n v="0"/>
    <n v="0"/>
    <n v="0"/>
    <n v="0"/>
    <n v="26.5"/>
    <n v="0"/>
    <n v="0"/>
    <n v="0"/>
    <n v="0"/>
    <n v="5.9346750000000004"/>
    <n v="0"/>
    <n v="28.601666666666667"/>
  </r>
  <r>
    <d v="2020-07-01T00:00:00"/>
    <x v="3"/>
    <s v="P"/>
    <s v="Active"/>
    <n v="310"/>
    <x v="309"/>
    <s v="N"/>
    <x v="41"/>
    <n v="1006"/>
    <x v="1"/>
    <s v="Niederl. 1"/>
    <n v="1"/>
    <s v="Department"/>
    <s v="Supervisor"/>
    <s v="Non-Mgm."/>
    <s v="ang."/>
    <s v="M"/>
    <d v="2006-09-01T00:00:00"/>
    <m/>
    <s v=""/>
    <n v="13"/>
    <d v="1990-10-07T00:00:00"/>
    <n v="29"/>
    <s v="N"/>
    <n v="30"/>
    <n v="2.5"/>
    <n v="39"/>
    <x v="0"/>
    <n v="1"/>
    <n v="31"/>
    <n v="0"/>
    <n v="3574"/>
    <n v="783.59950000000003"/>
    <n v="0"/>
    <n v="0"/>
    <n v="0"/>
    <n v="0"/>
    <n v="0"/>
    <n v="0"/>
    <n v="0"/>
    <n v="0"/>
    <n v="0"/>
    <n v="0"/>
    <n v="0"/>
    <n v="0"/>
    <n v="26.5"/>
    <n v="0"/>
    <n v="0"/>
    <n v="0"/>
    <n v="0"/>
    <n v="5.9346750000000004"/>
    <n v="0"/>
    <n v="0"/>
  </r>
  <r>
    <d v="2020-07-01T00:00:00"/>
    <x v="3"/>
    <s v="P"/>
    <s v="Active"/>
    <n v="311"/>
    <x v="310"/>
    <s v="N"/>
    <x v="41"/>
    <n v="1006"/>
    <x v="1"/>
    <s v="Niederl. 1"/>
    <n v="1"/>
    <s v="Department"/>
    <s v="Supervisor"/>
    <s v="Non-Mgm."/>
    <s v="ang."/>
    <s v="M"/>
    <d v="1998-03-02T00:00:00"/>
    <m/>
    <s v=""/>
    <n v="21"/>
    <d v="1979-06-01T00:00:00"/>
    <n v="40"/>
    <s v="N"/>
    <n v="30"/>
    <n v="2.5"/>
    <n v="39"/>
    <x v="0"/>
    <n v="1"/>
    <n v="31"/>
    <n v="0"/>
    <n v="3575"/>
    <n v="783.81875000000002"/>
    <n v="0"/>
    <n v="0"/>
    <n v="0"/>
    <n v="0"/>
    <n v="0"/>
    <n v="0"/>
    <n v="0"/>
    <n v="0"/>
    <n v="0"/>
    <n v="0"/>
    <n v="0"/>
    <n v="0"/>
    <n v="26.5"/>
    <n v="0"/>
    <n v="0"/>
    <n v="0"/>
    <n v="0"/>
    <n v="5.9346750000000004"/>
    <n v="0"/>
    <n v="0"/>
  </r>
  <r>
    <d v="2020-07-01T00:00:00"/>
    <x v="3"/>
    <s v="P"/>
    <s v="Active"/>
    <n v="312"/>
    <x v="311"/>
    <s v="N"/>
    <x v="18"/>
    <n v="1080"/>
    <x v="0"/>
    <s v="Niederl. 3"/>
    <n v="1"/>
    <s v="Department"/>
    <s v="Supervisor"/>
    <s v="Supervisor"/>
    <s v="ang."/>
    <s v="W"/>
    <d v="2015-01-15T00:00:00"/>
    <m/>
    <s v=""/>
    <n v="5"/>
    <d v="1971-01-05T00:00:00"/>
    <n v="49"/>
    <s v="N"/>
    <n v="30"/>
    <n v="2.5"/>
    <n v="39"/>
    <x v="0"/>
    <n v="1"/>
    <n v="31"/>
    <n v="0"/>
    <n v="3576"/>
    <n v="784.03800000000001"/>
    <n v="0"/>
    <n v="0"/>
    <n v="0"/>
    <n v="0"/>
    <n v="0"/>
    <n v="0"/>
    <n v="0"/>
    <n v="0"/>
    <n v="0"/>
    <n v="0"/>
    <n v="0"/>
    <n v="0"/>
    <n v="26.5"/>
    <n v="0"/>
    <n v="0"/>
    <n v="0"/>
    <n v="0"/>
    <n v="5.9346750000000004"/>
    <n v="0"/>
    <n v="2.1733333333333333"/>
  </r>
  <r>
    <d v="2020-07-01T00:00:00"/>
    <x v="3"/>
    <s v="P"/>
    <s v="Active"/>
    <n v="313"/>
    <x v="312"/>
    <s v="N"/>
    <x v="2"/>
    <n v="1010"/>
    <x v="1"/>
    <s v="Niederl. 1"/>
    <n v="1"/>
    <s v="Department"/>
    <s v="Supervisor"/>
    <s v="Non-Mgm."/>
    <s v="ang."/>
    <s v="W"/>
    <d v="2015-01-01T00:00:00"/>
    <m/>
    <s v=""/>
    <n v="5"/>
    <d v="1982-07-01T00:00:00"/>
    <n v="37"/>
    <s v="N"/>
    <n v="30"/>
    <n v="2.5"/>
    <n v="39"/>
    <x v="0"/>
    <n v="1"/>
    <n v="31"/>
    <n v="0"/>
    <n v="3577"/>
    <n v="784.25725000000011"/>
    <n v="0"/>
    <n v="0"/>
    <n v="0"/>
    <n v="0"/>
    <n v="0"/>
    <n v="0"/>
    <n v="0"/>
    <n v="0"/>
    <n v="0"/>
    <n v="0"/>
    <n v="0"/>
    <n v="0"/>
    <n v="26.5"/>
    <n v="0"/>
    <n v="0"/>
    <n v="0"/>
    <n v="0"/>
    <n v="5.9346750000000004"/>
    <n v="0"/>
    <n v="2.1733333333333333"/>
  </r>
  <r>
    <d v="2020-07-01T00:00:00"/>
    <x v="3"/>
    <s v="P"/>
    <s v="Active"/>
    <n v="314"/>
    <x v="313"/>
    <s v="N"/>
    <x v="9"/>
    <n v="1087"/>
    <x v="0"/>
    <s v="Niederl. 3"/>
    <n v="1"/>
    <s v="Department"/>
    <s v="Supervisor"/>
    <s v="Non-Mgm."/>
    <s v="ang."/>
    <s v="M"/>
    <d v="2015-02-01T00:00:00"/>
    <m/>
    <s v=""/>
    <n v="4"/>
    <d v="1966-08-07T00:00:00"/>
    <n v="53"/>
    <s v="N"/>
    <n v="30"/>
    <n v="2.5"/>
    <n v="39"/>
    <x v="0"/>
    <n v="1"/>
    <n v="31"/>
    <n v="0"/>
    <n v="3578"/>
    <n v="784.47649999999999"/>
    <n v="0"/>
    <n v="0"/>
    <n v="0"/>
    <n v="0"/>
    <n v="0"/>
    <n v="0"/>
    <n v="0"/>
    <n v="0"/>
    <n v="0"/>
    <n v="0"/>
    <n v="0"/>
    <n v="0"/>
    <n v="26.5"/>
    <n v="0"/>
    <n v="0"/>
    <n v="0"/>
    <n v="0"/>
    <n v="5.9346750000000004"/>
    <n v="0"/>
    <n v="2.1733333333333333"/>
  </r>
  <r>
    <d v="2020-07-01T00:00:00"/>
    <x v="3"/>
    <s v="P"/>
    <s v="Active"/>
    <n v="315"/>
    <x v="314"/>
    <s v="N"/>
    <x v="26"/>
    <n v="1091"/>
    <x v="0"/>
    <s v="Niederl. 3"/>
    <n v="1"/>
    <s v="Department"/>
    <s v="Supervisor"/>
    <s v="Manager"/>
    <s v="ang."/>
    <s v="W"/>
    <d v="2015-02-01T00:00:00"/>
    <m/>
    <s v=""/>
    <n v="4"/>
    <d v="1974-08-27T00:00:00"/>
    <n v="45"/>
    <s v="N"/>
    <n v="30"/>
    <n v="2.5"/>
    <n v="39"/>
    <x v="0"/>
    <n v="1"/>
    <n v="31"/>
    <n v="0"/>
    <n v="3579"/>
    <n v="784.69575000000009"/>
    <n v="0"/>
    <n v="0"/>
    <n v="0"/>
    <n v="0"/>
    <n v="0"/>
    <n v="0"/>
    <n v="0"/>
    <n v="0"/>
    <n v="0"/>
    <n v="0"/>
    <n v="0"/>
    <n v="0"/>
    <n v="26.5"/>
    <n v="0"/>
    <n v="0"/>
    <n v="0"/>
    <n v="0"/>
    <n v="5.9346750000000004"/>
    <n v="0"/>
    <n v="2.1733333333333333"/>
  </r>
  <r>
    <d v="2020-07-01T00:00:00"/>
    <x v="3"/>
    <s v="P"/>
    <s v="Active"/>
    <n v="316"/>
    <x v="315"/>
    <s v="N"/>
    <x v="16"/>
    <n v="1043"/>
    <x v="9"/>
    <s v="Niederl. 4"/>
    <n v="1"/>
    <s v="Department"/>
    <s v="Supervisor"/>
    <s v="Non-Mgm."/>
    <s v="ang."/>
    <s v="W"/>
    <d v="2015-02-16T00:00:00"/>
    <m/>
    <s v=""/>
    <n v="4"/>
    <d v="1989-12-30T00:00:00"/>
    <n v="30"/>
    <s v="J"/>
    <n v="30"/>
    <n v="2.5"/>
    <n v="39"/>
    <x v="0"/>
    <n v="1"/>
    <n v="31"/>
    <n v="0"/>
    <n v="3580"/>
    <n v="784.91500000000008"/>
    <n v="0"/>
    <n v="0"/>
    <n v="0"/>
    <n v="0"/>
    <n v="0"/>
    <n v="0"/>
    <n v="0"/>
    <n v="0"/>
    <n v="0"/>
    <n v="0"/>
    <n v="206.53846153846155"/>
    <n v="164.08333333333334"/>
    <n v="26.5"/>
    <n v="0"/>
    <n v="0"/>
    <n v="0"/>
    <n v="0"/>
    <n v="88.935425961538471"/>
    <n v="0"/>
    <n v="2.1733333333333333"/>
  </r>
  <r>
    <d v="2020-07-01T00:00:00"/>
    <x v="3"/>
    <s v="P"/>
    <s v="Active"/>
    <n v="317"/>
    <x v="316"/>
    <s v="N"/>
    <x v="31"/>
    <n v="1052"/>
    <x v="3"/>
    <s v="Niederl. 8"/>
    <n v="1"/>
    <s v="Department"/>
    <s v="Supervisor"/>
    <s v="Manager"/>
    <s v="ang."/>
    <s v="M"/>
    <d v="2015-03-01T00:00:00"/>
    <m/>
    <s v=""/>
    <n v="4"/>
    <d v="1981-07-18T00:00:00"/>
    <n v="38"/>
    <s v="N"/>
    <n v="30"/>
    <n v="2.5"/>
    <n v="39"/>
    <x v="0"/>
    <n v="1"/>
    <n v="31"/>
    <n v="0"/>
    <n v="3581"/>
    <n v="785.13425000000007"/>
    <n v="0"/>
    <n v="0"/>
    <n v="30"/>
    <n v="0"/>
    <n v="0"/>
    <n v="0"/>
    <n v="0"/>
    <n v="0"/>
    <n v="0"/>
    <n v="0"/>
    <n v="0"/>
    <n v="0"/>
    <n v="26.5"/>
    <n v="0"/>
    <n v="0"/>
    <n v="0"/>
    <n v="0"/>
    <n v="12.653175000000001"/>
    <n v="118.18"/>
    <n v="2.1733333333333333"/>
  </r>
  <r>
    <d v="2020-07-01T00:00:00"/>
    <x v="3"/>
    <s v="P"/>
    <s v="Active"/>
    <n v="318"/>
    <x v="317"/>
    <s v="N"/>
    <x v="31"/>
    <n v="1028"/>
    <x v="6"/>
    <s v="Niederl. 10"/>
    <n v="1"/>
    <s v="Department"/>
    <s v="Supervisor"/>
    <s v="Non-Mgm."/>
    <s v="ang."/>
    <s v="M"/>
    <d v="2015-04-01T00:00:00"/>
    <m/>
    <s v=""/>
    <n v="4"/>
    <d v="1967-08-31T00:00:00"/>
    <n v="52"/>
    <s v="J"/>
    <n v="30"/>
    <n v="2.5"/>
    <n v="39"/>
    <x v="0"/>
    <n v="1"/>
    <n v="31"/>
    <n v="0"/>
    <n v="3582"/>
    <n v="785.35350000000005"/>
    <n v="0"/>
    <n v="0"/>
    <n v="30"/>
    <n v="0"/>
    <n v="236.72"/>
    <n v="200"/>
    <n v="0"/>
    <n v="0"/>
    <n v="0"/>
    <n v="0"/>
    <n v="206.65384615384616"/>
    <n v="164.17500000000001"/>
    <n v="26.5"/>
    <n v="0"/>
    <n v="0"/>
    <n v="0"/>
    <n v="0"/>
    <n v="193.50373909615385"/>
    <n v="100.32000000000001"/>
    <n v="2.1733333333333333"/>
  </r>
  <r>
    <d v="2020-07-01T00:00:00"/>
    <x v="3"/>
    <s v="P"/>
    <s v="Active"/>
    <n v="319"/>
    <x v="318"/>
    <s v="N"/>
    <x v="9"/>
    <n v="1087"/>
    <x v="0"/>
    <s v="Niederl. 3"/>
    <n v="1"/>
    <s v="Department"/>
    <s v="Supervisor"/>
    <s v="Manager"/>
    <s v="ang."/>
    <s v="M"/>
    <d v="2015-04-01T00:00:00"/>
    <m/>
    <s v=""/>
    <n v="4"/>
    <d v="1983-06-16T00:00:00"/>
    <n v="36"/>
    <s v="N"/>
    <n v="30"/>
    <n v="2.5"/>
    <n v="39"/>
    <x v="0"/>
    <n v="1"/>
    <n v="31"/>
    <n v="0"/>
    <n v="3583"/>
    <n v="785.57275000000004"/>
    <n v="0"/>
    <n v="0"/>
    <n v="0"/>
    <n v="0"/>
    <n v="0"/>
    <n v="0"/>
    <n v="0"/>
    <n v="0"/>
    <n v="0"/>
    <n v="0"/>
    <n v="0"/>
    <n v="0"/>
    <n v="26.5"/>
    <n v="0"/>
    <n v="0"/>
    <n v="0"/>
    <n v="0"/>
    <n v="5.9346750000000004"/>
    <n v="0"/>
    <n v="2.1733333333333333"/>
  </r>
  <r>
    <d v="2020-07-01T00:00:00"/>
    <x v="3"/>
    <s v="P"/>
    <s v="Active"/>
    <n v="320"/>
    <x v="319"/>
    <s v="N"/>
    <x v="14"/>
    <n v="1003"/>
    <x v="1"/>
    <s v="Niederl. 1"/>
    <n v="1"/>
    <s v="Department"/>
    <s v="Supervisor"/>
    <s v="Supervisor"/>
    <s v="ang."/>
    <s v="M"/>
    <d v="2015-04-01T00:00:00"/>
    <m/>
    <s v=""/>
    <n v="4"/>
    <d v="1987-08-17T00:00:00"/>
    <n v="32"/>
    <s v="N"/>
    <n v="30"/>
    <n v="2.5"/>
    <n v="39"/>
    <x v="0"/>
    <n v="1"/>
    <n v="31"/>
    <n v="0"/>
    <n v="3584"/>
    <n v="785.79200000000003"/>
    <n v="0"/>
    <n v="0"/>
    <n v="0"/>
    <n v="0"/>
    <n v="0"/>
    <n v="0"/>
    <n v="0"/>
    <n v="0"/>
    <n v="0"/>
    <n v="0"/>
    <n v="0"/>
    <n v="0"/>
    <n v="26.5"/>
    <n v="0"/>
    <n v="0"/>
    <n v="0"/>
    <n v="0"/>
    <n v="5.9346750000000004"/>
    <n v="0"/>
    <n v="2.1733333333333333"/>
  </r>
  <r>
    <d v="2020-07-01T00:00:00"/>
    <x v="3"/>
    <s v="P"/>
    <s v="Active"/>
    <n v="321"/>
    <x v="320"/>
    <s v="N"/>
    <x v="16"/>
    <n v="1056"/>
    <x v="2"/>
    <s v="Niederl. 7"/>
    <n v="1"/>
    <s v="Department"/>
    <s v="Supervisor"/>
    <s v="Non-Mgm."/>
    <s v="ang."/>
    <s v="W"/>
    <d v="2015-04-15T00:00:00"/>
    <m/>
    <s v=""/>
    <n v="4"/>
    <d v="1986-05-07T00:00:00"/>
    <n v="33"/>
    <s v="J"/>
    <n v="30"/>
    <n v="2.5"/>
    <n v="39"/>
    <x v="0"/>
    <n v="1"/>
    <n v="31"/>
    <n v="0"/>
    <n v="3585"/>
    <n v="786.01125000000002"/>
    <n v="0"/>
    <n v="0"/>
    <n v="0"/>
    <n v="0"/>
    <n v="0"/>
    <n v="0"/>
    <n v="0"/>
    <n v="0"/>
    <n v="0"/>
    <n v="0"/>
    <n v="206.82692307692307"/>
    <n v="164.3125"/>
    <n v="26.5"/>
    <n v="0"/>
    <n v="0"/>
    <n v="0"/>
    <n v="0"/>
    <n v="89.05134879807693"/>
    <n v="0"/>
    <n v="2.1733333333333333"/>
  </r>
  <r>
    <d v="2020-07-01T00:00:00"/>
    <x v="3"/>
    <s v="P"/>
    <s v="Active"/>
    <n v="322"/>
    <x v="321"/>
    <s v="N"/>
    <x v="24"/>
    <n v="1081"/>
    <x v="0"/>
    <s v="Niederl. 3"/>
    <n v="1"/>
    <s v="Department"/>
    <s v="Supervisor"/>
    <s v="Non-Mgm."/>
    <s v="ang."/>
    <s v="W"/>
    <d v="2015-04-22T00:00:00"/>
    <m/>
    <s v=""/>
    <n v="4"/>
    <d v="1983-12-19T00:00:00"/>
    <n v="36"/>
    <s v="N"/>
    <n v="30"/>
    <n v="2.5"/>
    <n v="39"/>
    <x v="0"/>
    <n v="1"/>
    <n v="31"/>
    <n v="0"/>
    <n v="3586"/>
    <n v="786.23050000000012"/>
    <n v="0"/>
    <n v="0"/>
    <n v="0"/>
    <n v="0"/>
    <n v="0"/>
    <n v="0"/>
    <n v="0"/>
    <n v="0"/>
    <n v="0"/>
    <n v="0"/>
    <n v="0"/>
    <n v="0"/>
    <n v="26.5"/>
    <n v="0"/>
    <n v="0"/>
    <n v="0"/>
    <n v="0"/>
    <n v="5.9346750000000004"/>
    <n v="0"/>
    <n v="2.1733333333333333"/>
  </r>
  <r>
    <d v="2020-07-01T00:00:00"/>
    <x v="3"/>
    <s v="P"/>
    <s v="Active"/>
    <n v="323"/>
    <x v="322"/>
    <s v="N"/>
    <x v="35"/>
    <n v="1078"/>
    <x v="0"/>
    <s v="Niederl. 3"/>
    <n v="1"/>
    <s v="Department"/>
    <s v="Supervisor"/>
    <s v="Non-Mgm."/>
    <s v="ang."/>
    <s v="W"/>
    <d v="2015-05-01T00:00:00"/>
    <m/>
    <s v=""/>
    <n v="4"/>
    <d v="1984-06-22T00:00:00"/>
    <n v="35"/>
    <s v="N"/>
    <n v="30"/>
    <n v="2.5"/>
    <n v="30"/>
    <x v="0"/>
    <n v="0.76923076923076927"/>
    <n v="31"/>
    <n v="0"/>
    <n v="3587"/>
    <n v="786.44974999999999"/>
    <n v="0"/>
    <n v="0"/>
    <n v="0"/>
    <n v="0"/>
    <n v="0"/>
    <n v="0"/>
    <n v="0"/>
    <n v="0"/>
    <n v="0"/>
    <n v="0"/>
    <n v="0"/>
    <n v="0"/>
    <n v="26.5"/>
    <n v="0"/>
    <n v="0"/>
    <n v="0"/>
    <n v="0"/>
    <n v="5.9346750000000004"/>
    <n v="152.1216"/>
    <n v="2.1733333333333333"/>
  </r>
  <r>
    <d v="2020-07-01T00:00:00"/>
    <x v="3"/>
    <s v="P"/>
    <s v="Active"/>
    <n v="324"/>
    <x v="323"/>
    <s v="N"/>
    <x v="22"/>
    <n v="1047"/>
    <x v="9"/>
    <s v="Niederl. 4"/>
    <n v="1"/>
    <s v="Department"/>
    <s v="Supervisor"/>
    <s v="Non-Mgm."/>
    <s v="ang."/>
    <s v="M"/>
    <d v="2015-05-01T00:00:00"/>
    <m/>
    <s v=""/>
    <n v="4"/>
    <d v="1980-04-11T00:00:00"/>
    <n v="39"/>
    <s v="J"/>
    <n v="30"/>
    <n v="2.5"/>
    <n v="39"/>
    <x v="0"/>
    <n v="1"/>
    <n v="31"/>
    <n v="0"/>
    <n v="3588"/>
    <n v="786.6690000000001"/>
    <n v="0"/>
    <n v="0"/>
    <n v="0"/>
    <n v="0"/>
    <n v="0"/>
    <n v="0"/>
    <n v="0"/>
    <n v="0"/>
    <n v="0"/>
    <n v="0"/>
    <n v="207"/>
    <n v="164.45000000000002"/>
    <n v="26.5"/>
    <n v="0"/>
    <n v="0"/>
    <n v="0"/>
    <n v="0"/>
    <n v="89.120902500000014"/>
    <n v="0"/>
    <n v="2.1733333333333333"/>
  </r>
  <r>
    <d v="2020-07-01T00:00:00"/>
    <x v="3"/>
    <s v="P"/>
    <s v="Active"/>
    <n v="325"/>
    <x v="324"/>
    <s v="N"/>
    <x v="37"/>
    <n v="1005"/>
    <x v="1"/>
    <s v="Niederl. 1"/>
    <n v="1"/>
    <s v="Department"/>
    <s v="Supervisor"/>
    <s v="Non-Mgm."/>
    <s v="ang."/>
    <s v="M"/>
    <d v="2015-05-01T00:00:00"/>
    <m/>
    <s v=""/>
    <n v="4"/>
    <d v="1989-08-01T00:00:00"/>
    <n v="30"/>
    <s v="N"/>
    <n v="30"/>
    <n v="2.5"/>
    <n v="39"/>
    <x v="0"/>
    <n v="1"/>
    <n v="31"/>
    <n v="0"/>
    <n v="3589"/>
    <n v="786.88824999999997"/>
    <n v="0"/>
    <n v="0"/>
    <n v="0"/>
    <n v="0"/>
    <n v="0"/>
    <n v="0"/>
    <n v="0"/>
    <n v="0"/>
    <n v="0"/>
    <n v="0"/>
    <n v="0"/>
    <n v="0"/>
    <n v="26.5"/>
    <n v="0"/>
    <n v="0"/>
    <n v="0"/>
    <n v="0"/>
    <n v="5.9346750000000004"/>
    <n v="0"/>
    <n v="2.1733333333333333"/>
  </r>
  <r>
    <d v="2020-07-01T00:00:00"/>
    <x v="3"/>
    <s v="P"/>
    <s v="Active"/>
    <n v="326"/>
    <x v="325"/>
    <s v="N"/>
    <x v="24"/>
    <n v="1081"/>
    <x v="0"/>
    <s v="Niederl. 3"/>
    <n v="1"/>
    <s v="Department"/>
    <s v="Supervisor"/>
    <s v="Non-Mgm."/>
    <s v="ang."/>
    <s v="W"/>
    <d v="2015-05-01T00:00:00"/>
    <m/>
    <s v=""/>
    <n v="4"/>
    <d v="1990-07-03T00:00:00"/>
    <n v="29"/>
    <s v="N"/>
    <n v="30"/>
    <n v="2.5"/>
    <n v="39"/>
    <x v="0"/>
    <n v="1"/>
    <n v="31"/>
    <n v="0"/>
    <n v="3590"/>
    <n v="787.10750000000007"/>
    <n v="0"/>
    <n v="0"/>
    <n v="0"/>
    <n v="0"/>
    <n v="0"/>
    <n v="0"/>
    <n v="0"/>
    <n v="0"/>
    <n v="0"/>
    <n v="0"/>
    <n v="0"/>
    <n v="0"/>
    <n v="26.5"/>
    <n v="0"/>
    <n v="0"/>
    <n v="0"/>
    <n v="0"/>
    <n v="5.9346750000000004"/>
    <n v="0"/>
    <n v="2.1733333333333333"/>
  </r>
  <r>
    <d v="2020-07-01T00:00:00"/>
    <x v="3"/>
    <s v="P"/>
    <s v="Active"/>
    <n v="327"/>
    <x v="326"/>
    <s v="N"/>
    <x v="22"/>
    <n v="1023"/>
    <x v="7"/>
    <s v="Niederl. 9"/>
    <n v="1"/>
    <s v="Department"/>
    <s v="Supervisor"/>
    <s v="Non-Mgm."/>
    <s v="ang."/>
    <s v="M"/>
    <d v="2015-05-01T00:00:00"/>
    <m/>
    <s v=""/>
    <n v="4"/>
    <d v="1978-11-20T00:00:00"/>
    <n v="41"/>
    <s v="J"/>
    <n v="30"/>
    <n v="2.5"/>
    <n v="39"/>
    <x v="0"/>
    <n v="1"/>
    <n v="31"/>
    <n v="0"/>
    <n v="3591"/>
    <n v="787.32675000000006"/>
    <n v="0"/>
    <n v="0"/>
    <n v="0"/>
    <n v="0"/>
    <n v="0"/>
    <n v="0"/>
    <n v="0"/>
    <n v="0"/>
    <n v="0"/>
    <n v="0"/>
    <n v="207.17307692307693"/>
    <n v="164.58750000000001"/>
    <n v="26.5"/>
    <n v="0"/>
    <n v="0"/>
    <n v="0"/>
    <n v="0"/>
    <n v="89.190456201923084"/>
    <n v="0"/>
    <n v="2.1733333333333333"/>
  </r>
  <r>
    <d v="2020-07-01T00:00:00"/>
    <x v="3"/>
    <s v="P"/>
    <s v="Active"/>
    <n v="328"/>
    <x v="327"/>
    <s v="N"/>
    <x v="16"/>
    <n v="1037"/>
    <x v="4"/>
    <s v="Niederl. 6"/>
    <n v="1"/>
    <s v="Department"/>
    <s v="Supervisor"/>
    <s v="Non-Mgm."/>
    <s v="ang."/>
    <s v="M"/>
    <d v="2015-06-01T00:00:00"/>
    <m/>
    <s v=""/>
    <n v="4"/>
    <d v="1976-06-16T00:00:00"/>
    <n v="43"/>
    <s v="J"/>
    <n v="30"/>
    <n v="2.5"/>
    <n v="39"/>
    <x v="0"/>
    <n v="1"/>
    <n v="31"/>
    <n v="0"/>
    <n v="3592"/>
    <n v="787.54600000000005"/>
    <n v="0"/>
    <n v="0"/>
    <n v="0"/>
    <n v="0"/>
    <n v="0"/>
    <n v="0"/>
    <n v="0"/>
    <n v="0"/>
    <n v="0"/>
    <n v="0"/>
    <n v="207.23076923076923"/>
    <n v="164.63333333333333"/>
    <n v="26.5"/>
    <n v="0"/>
    <n v="0"/>
    <n v="0"/>
    <n v="0"/>
    <n v="89.213640769230764"/>
    <n v="0"/>
    <n v="2.1733333333333333"/>
  </r>
  <r>
    <d v="2020-07-01T00:00:00"/>
    <x v="3"/>
    <s v="P"/>
    <s v="Active"/>
    <n v="329"/>
    <x v="328"/>
    <s v="N"/>
    <x v="22"/>
    <n v="1023"/>
    <x v="7"/>
    <s v="Niederl. 9"/>
    <n v="1"/>
    <s v="Department"/>
    <s v="Supervisor"/>
    <s v="Non-Mgm."/>
    <s v="ang."/>
    <s v="M"/>
    <d v="2015-07-01T00:00:00"/>
    <m/>
    <s v=""/>
    <n v="4"/>
    <d v="1968-03-30T00:00:00"/>
    <n v="51"/>
    <s v="J"/>
    <n v="30"/>
    <n v="2.5"/>
    <n v="39"/>
    <x v="0"/>
    <n v="1"/>
    <n v="31"/>
    <n v="0"/>
    <n v="3593"/>
    <n v="787.76525000000004"/>
    <n v="0"/>
    <n v="0"/>
    <n v="0"/>
    <n v="0"/>
    <n v="0"/>
    <n v="0"/>
    <n v="0"/>
    <n v="0"/>
    <n v="0"/>
    <n v="0"/>
    <n v="207.28846153846155"/>
    <n v="164.6791666666667"/>
    <n v="26.5"/>
    <n v="0"/>
    <n v="0"/>
    <n v="0"/>
    <n v="0"/>
    <n v="89.236825336538473"/>
    <n v="0"/>
    <n v="2.1733333333333333"/>
  </r>
  <r>
    <d v="2020-07-01T00:00:00"/>
    <x v="3"/>
    <s v="P"/>
    <s v="Active"/>
    <n v="330"/>
    <x v="329"/>
    <s v="N"/>
    <x v="22"/>
    <n v="1029"/>
    <x v="6"/>
    <s v="Niederl. 10"/>
    <n v="1"/>
    <s v="Department"/>
    <s v="Supervisor"/>
    <s v="Non-Mgm."/>
    <s v="ang."/>
    <s v="M"/>
    <d v="2015-07-01T00:00:00"/>
    <m/>
    <s v=""/>
    <n v="4"/>
    <d v="1985-04-25T00:00:00"/>
    <n v="34"/>
    <s v="J"/>
    <n v="30"/>
    <n v="2.5"/>
    <n v="39"/>
    <x v="0"/>
    <n v="1"/>
    <n v="31"/>
    <n v="0"/>
    <n v="3594"/>
    <n v="787.98450000000003"/>
    <n v="0"/>
    <n v="0"/>
    <n v="0"/>
    <n v="0"/>
    <n v="0"/>
    <n v="0"/>
    <n v="0"/>
    <n v="0"/>
    <n v="0"/>
    <n v="0"/>
    <n v="207.34615384615384"/>
    <n v="164.72500000000002"/>
    <n v="26.5"/>
    <n v="0"/>
    <n v="0"/>
    <n v="0"/>
    <n v="0"/>
    <n v="89.260009903846154"/>
    <n v="0"/>
    <n v="2.1733333333333333"/>
  </r>
  <r>
    <d v="2020-07-01T00:00:00"/>
    <x v="3"/>
    <s v="P"/>
    <s v="Active"/>
    <n v="331"/>
    <x v="330"/>
    <s v="N"/>
    <x v="32"/>
    <n v="1077"/>
    <x v="0"/>
    <s v="Niederl. 3"/>
    <n v="1"/>
    <s v="Department"/>
    <s v="Supervisor"/>
    <s v="Non-Mgm."/>
    <s v="ang."/>
    <s v="M"/>
    <d v="2015-07-15T00:00:00"/>
    <m/>
    <s v=""/>
    <n v="4"/>
    <d v="1974-08-24T00:00:00"/>
    <n v="45"/>
    <s v="N"/>
    <n v="30"/>
    <n v="2.5"/>
    <n v="39"/>
    <x v="0"/>
    <n v="1"/>
    <n v="31"/>
    <n v="0"/>
    <n v="3595"/>
    <n v="788.20375000000001"/>
    <n v="0"/>
    <n v="0"/>
    <n v="0"/>
    <n v="0"/>
    <n v="0"/>
    <n v="0"/>
    <n v="0"/>
    <n v="0"/>
    <n v="0"/>
    <n v="0"/>
    <n v="0"/>
    <n v="0"/>
    <n v="26.5"/>
    <n v="0"/>
    <n v="0"/>
    <n v="0"/>
    <n v="0"/>
    <n v="5.9346750000000004"/>
    <n v="201.52539999999999"/>
    <n v="2.1733333333333333"/>
  </r>
  <r>
    <d v="2020-07-01T00:00:00"/>
    <x v="3"/>
    <s v="P"/>
    <s v="Active"/>
    <n v="332"/>
    <x v="331"/>
    <s v="N"/>
    <x v="15"/>
    <n v="1044"/>
    <x v="9"/>
    <s v="Niederl. 4"/>
    <n v="1"/>
    <s v="Department"/>
    <s v="Supervisor"/>
    <s v="Non-Mgm."/>
    <s v="ang."/>
    <s v="W"/>
    <d v="2018-06-28T00:00:00"/>
    <m/>
    <s v=""/>
    <n v="1"/>
    <d v="1996-03-20T00:00:00"/>
    <n v="23"/>
    <s v="J"/>
    <n v="30"/>
    <n v="2.5"/>
    <n v="39"/>
    <x v="0"/>
    <n v="1"/>
    <n v="31"/>
    <n v="0"/>
    <n v="3596"/>
    <n v="788.423"/>
    <n v="0"/>
    <n v="0"/>
    <n v="0"/>
    <n v="0"/>
    <n v="0"/>
    <n v="0"/>
    <n v="0"/>
    <n v="0"/>
    <n v="0"/>
    <n v="0"/>
    <n v="207.46153846153848"/>
    <n v="164.81666666666669"/>
    <n v="26.5"/>
    <n v="0"/>
    <n v="0"/>
    <n v="0"/>
    <n v="0"/>
    <n v="89.306379038461557"/>
    <n v="0"/>
    <n v="1.9716666666666665"/>
  </r>
  <r>
    <d v="2020-07-01T00:00:00"/>
    <x v="3"/>
    <s v="P"/>
    <s v="Active"/>
    <n v="333"/>
    <x v="332"/>
    <s v="N"/>
    <x v="31"/>
    <n v="1063"/>
    <x v="10"/>
    <s v="Niederl. 11"/>
    <n v="1"/>
    <s v="Department"/>
    <s v="Supervisor"/>
    <s v="Non-Mgm."/>
    <s v="ang."/>
    <s v="M"/>
    <d v="2015-08-01T00:00:00"/>
    <m/>
    <s v=""/>
    <n v="4"/>
    <d v="1960-05-21T00:00:00"/>
    <n v="59"/>
    <s v="N"/>
    <n v="30"/>
    <n v="2.5"/>
    <n v="39"/>
    <x v="0"/>
    <n v="1"/>
    <n v="31"/>
    <n v="0"/>
    <n v="3597"/>
    <n v="788.6422500000001"/>
    <n v="0"/>
    <n v="0"/>
    <n v="30"/>
    <n v="0"/>
    <n v="0"/>
    <n v="0"/>
    <n v="0"/>
    <n v="0"/>
    <n v="0"/>
    <n v="0"/>
    <n v="0"/>
    <n v="0"/>
    <n v="26.5"/>
    <n v="0"/>
    <n v="0"/>
    <n v="0"/>
    <n v="0"/>
    <n v="12.653175000000001"/>
    <n v="118.37"/>
    <n v="2.1733333333333333"/>
  </r>
  <r>
    <d v="2020-07-01T00:00:00"/>
    <x v="3"/>
    <s v="P"/>
    <s v="Active"/>
    <n v="334"/>
    <x v="333"/>
    <s v="N"/>
    <x v="22"/>
    <n v="1041"/>
    <x v="4"/>
    <s v="Niederl. 6"/>
    <n v="1"/>
    <s v="Department"/>
    <s v="Supervisor"/>
    <s v="Non-Mgm."/>
    <s v="ang."/>
    <s v="M"/>
    <d v="2015-08-01T00:00:00"/>
    <m/>
    <s v=""/>
    <n v="4"/>
    <d v="1968-09-28T00:00:00"/>
    <n v="51"/>
    <s v="J"/>
    <n v="30"/>
    <n v="2.5"/>
    <n v="39"/>
    <x v="0"/>
    <n v="1"/>
    <n v="31"/>
    <n v="0"/>
    <n v="3598"/>
    <n v="788.86149999999998"/>
    <n v="0"/>
    <n v="0"/>
    <n v="0"/>
    <n v="0"/>
    <n v="0"/>
    <n v="0"/>
    <n v="0"/>
    <n v="0"/>
    <n v="0"/>
    <n v="0"/>
    <n v="207.57692307692309"/>
    <n v="164.90833333333333"/>
    <n v="26.5"/>
    <n v="0"/>
    <n v="0"/>
    <n v="0"/>
    <n v="0"/>
    <n v="89.352748173076918"/>
    <n v="0"/>
    <n v="2.1733333333333333"/>
  </r>
  <r>
    <d v="2020-07-01T00:00:00"/>
    <x v="3"/>
    <s v="P"/>
    <s v="Active"/>
    <n v="335"/>
    <x v="334"/>
    <s v="N"/>
    <x v="49"/>
    <n v="1072"/>
    <x v="0"/>
    <s v="Niederl. 3"/>
    <n v="1"/>
    <s v="Department"/>
    <s v="Supervisor"/>
    <s v="Non-Mgm."/>
    <s v="ang."/>
    <s v="M"/>
    <d v="2015-08-18T00:00:00"/>
    <m/>
    <s v=""/>
    <n v="4"/>
    <d v="1987-04-24T00:00:00"/>
    <n v="32"/>
    <s v="N"/>
    <n v="30"/>
    <n v="2.5"/>
    <n v="39"/>
    <x v="0"/>
    <n v="1"/>
    <n v="31"/>
    <n v="0"/>
    <n v="3599"/>
    <n v="789.08075000000008"/>
    <n v="0"/>
    <n v="0"/>
    <n v="0"/>
    <n v="0"/>
    <n v="0"/>
    <n v="0"/>
    <n v="0"/>
    <n v="0"/>
    <n v="0"/>
    <n v="0"/>
    <n v="0"/>
    <n v="0"/>
    <n v="26.5"/>
    <n v="0"/>
    <n v="0"/>
    <n v="0"/>
    <n v="0"/>
    <n v="5.9346750000000004"/>
    <n v="0"/>
    <n v="2.1733333333333333"/>
  </r>
  <r>
    <d v="2020-07-01T00:00:00"/>
    <x v="3"/>
    <s v="P"/>
    <s v="Active"/>
    <n v="336"/>
    <x v="335"/>
    <s v="N"/>
    <x v="20"/>
    <n v="1045"/>
    <x v="9"/>
    <s v="Niederl. 4"/>
    <n v="1"/>
    <s v="Department"/>
    <s v="Supervisor"/>
    <s v="Non-Mgm."/>
    <s v="ang."/>
    <s v="W"/>
    <d v="2015-09-01T00:00:00"/>
    <m/>
    <s v=""/>
    <n v="4"/>
    <d v="1962-01-26T00:00:00"/>
    <n v="57"/>
    <s v="J"/>
    <n v="30"/>
    <n v="2.5"/>
    <n v="25"/>
    <x v="0"/>
    <n v="0.64102564102564108"/>
    <n v="31"/>
    <n v="0"/>
    <n v="3600"/>
    <n v="789.30000000000007"/>
    <n v="0"/>
    <n v="0"/>
    <n v="0"/>
    <n v="0"/>
    <n v="0"/>
    <n v="0"/>
    <n v="0"/>
    <n v="0"/>
    <n v="0"/>
    <n v="0"/>
    <n v="324"/>
    <n v="165"/>
    <n v="26.5"/>
    <n v="0"/>
    <n v="0"/>
    <n v="0"/>
    <n v="0"/>
    <n v="115.446225"/>
    <n v="0"/>
    <n v="2.1733333333333333"/>
  </r>
  <r>
    <d v="2020-07-01T00:00:00"/>
    <x v="3"/>
    <s v="P"/>
    <s v="Active"/>
    <n v="337"/>
    <x v="336"/>
    <s v="N"/>
    <x v="5"/>
    <n v="1093"/>
    <x v="0"/>
    <s v="Niederl. 3"/>
    <n v="1"/>
    <s v="Department"/>
    <s v="Supervisor"/>
    <s v="Non-Mgm."/>
    <s v="ang."/>
    <s v="M"/>
    <d v="2015-09-01T00:00:00"/>
    <m/>
    <s v=""/>
    <n v="4"/>
    <d v="1992-03-10T00:00:00"/>
    <n v="27"/>
    <s v="N"/>
    <n v="30"/>
    <n v="2.5"/>
    <n v="39"/>
    <x v="0"/>
    <n v="1"/>
    <n v="31"/>
    <n v="0"/>
    <n v="3601"/>
    <n v="789.51925000000006"/>
    <n v="0"/>
    <n v="0"/>
    <n v="0"/>
    <n v="0"/>
    <n v="0"/>
    <n v="0"/>
    <n v="0"/>
    <n v="0"/>
    <n v="0"/>
    <n v="0"/>
    <n v="0"/>
    <n v="0"/>
    <n v="26.5"/>
    <n v="0"/>
    <n v="0"/>
    <n v="0"/>
    <n v="0"/>
    <n v="5.9346750000000004"/>
    <n v="0"/>
    <n v="2.1733333333333333"/>
  </r>
  <r>
    <d v="2020-07-01T00:00:00"/>
    <x v="3"/>
    <s v="P"/>
    <s v="Active"/>
    <n v="338"/>
    <x v="337"/>
    <s v="N"/>
    <x v="16"/>
    <n v="1067"/>
    <x v="11"/>
    <s v="Niederl. 12"/>
    <n v="1"/>
    <s v="Department"/>
    <s v="Supervisor"/>
    <s v="Non-Mgm."/>
    <s v="ang."/>
    <s v="W"/>
    <d v="2015-09-01T00:00:00"/>
    <m/>
    <s v=""/>
    <n v="4"/>
    <d v="1981-06-30T00:00:00"/>
    <n v="38"/>
    <s v="N"/>
    <n v="30"/>
    <n v="2.5"/>
    <n v="35"/>
    <x v="0"/>
    <n v="0.89743589743589747"/>
    <n v="31"/>
    <n v="0"/>
    <n v="3602"/>
    <n v="789.73850000000004"/>
    <n v="0"/>
    <n v="0"/>
    <n v="0"/>
    <n v="0"/>
    <n v="0"/>
    <n v="0"/>
    <n v="0"/>
    <n v="0"/>
    <n v="0"/>
    <n v="0"/>
    <n v="0"/>
    <n v="0"/>
    <n v="26.5"/>
    <n v="0"/>
    <n v="0"/>
    <n v="0"/>
    <n v="0"/>
    <n v="5.9346750000000004"/>
    <n v="0"/>
    <n v="2.1733333333333333"/>
  </r>
  <r>
    <d v="2020-07-01T00:00:00"/>
    <x v="3"/>
    <s v="P"/>
    <s v="Active"/>
    <n v="339"/>
    <x v="338"/>
    <s v="N"/>
    <x v="36"/>
    <n v="1054"/>
    <x v="8"/>
    <s v="Niederl. 2"/>
    <n v="1"/>
    <s v="Department"/>
    <s v="Supervisor"/>
    <s v="Non-Mgm."/>
    <s v="ang."/>
    <s v="M"/>
    <d v="2015-09-01T00:00:00"/>
    <m/>
    <s v=""/>
    <n v="4"/>
    <d v="1981-12-28T00:00:00"/>
    <n v="38"/>
    <s v="N"/>
    <n v="30"/>
    <n v="2.5"/>
    <n v="39"/>
    <x v="0"/>
    <n v="1"/>
    <n v="31"/>
    <n v="0"/>
    <n v="3603"/>
    <n v="789.95775000000003"/>
    <n v="0"/>
    <n v="0"/>
    <n v="0"/>
    <n v="0"/>
    <n v="0"/>
    <n v="0"/>
    <n v="0"/>
    <n v="0"/>
    <n v="0"/>
    <n v="0"/>
    <n v="0"/>
    <n v="0"/>
    <n v="26.5"/>
    <n v="0"/>
    <n v="0"/>
    <n v="0"/>
    <n v="0"/>
    <n v="5.9346750000000004"/>
    <n v="0"/>
    <n v="2.1733333333333333"/>
  </r>
  <r>
    <d v="2020-07-01T00:00:00"/>
    <x v="3"/>
    <s v="P"/>
    <s v="Active"/>
    <n v="340"/>
    <x v="339"/>
    <s v="N"/>
    <x v="22"/>
    <n v="1035"/>
    <x v="5"/>
    <s v="Niederl. 5"/>
    <n v="1"/>
    <s v="Department"/>
    <s v="Supervisor"/>
    <s v="Non-Mgm."/>
    <s v="ang."/>
    <s v="M"/>
    <d v="2015-09-01T00:00:00"/>
    <m/>
    <s v=""/>
    <n v="4"/>
    <d v="1964-03-06T00:00:00"/>
    <n v="55"/>
    <s v="J"/>
    <n v="30"/>
    <n v="2.5"/>
    <n v="39"/>
    <x v="0"/>
    <n v="1"/>
    <n v="31"/>
    <n v="0"/>
    <n v="3604"/>
    <n v="790.17700000000002"/>
    <n v="0"/>
    <n v="0"/>
    <n v="0"/>
    <n v="0"/>
    <n v="0"/>
    <n v="0"/>
    <n v="0"/>
    <n v="0"/>
    <n v="0"/>
    <n v="0"/>
    <n v="207.92307692307691"/>
    <n v="165.18333333333334"/>
    <n v="26.5"/>
    <n v="0"/>
    <n v="0"/>
    <n v="0"/>
    <n v="0"/>
    <n v="89.491855576923072"/>
    <n v="0"/>
    <n v="2.1733333333333333"/>
  </r>
  <r>
    <d v="2020-07-01T00:00:00"/>
    <x v="3"/>
    <s v="P"/>
    <s v="Active"/>
    <n v="341"/>
    <x v="340"/>
    <s v="N"/>
    <x v="5"/>
    <n v="1093"/>
    <x v="0"/>
    <s v="Niederl. 3"/>
    <n v="1"/>
    <s v="Department"/>
    <s v="Supervisor"/>
    <s v="Non-Mgm."/>
    <s v="ang."/>
    <s v="M"/>
    <d v="2015-09-01T00:00:00"/>
    <m/>
    <s v=""/>
    <n v="4"/>
    <d v="1965-05-07T00:00:00"/>
    <n v="54"/>
    <s v="N"/>
    <n v="30"/>
    <n v="2.5"/>
    <n v="39"/>
    <x v="0"/>
    <n v="1"/>
    <n v="31"/>
    <n v="0"/>
    <n v="3605"/>
    <n v="790.39625000000001"/>
    <n v="0"/>
    <n v="0"/>
    <n v="0"/>
    <n v="0"/>
    <n v="0"/>
    <n v="0"/>
    <n v="0"/>
    <n v="0"/>
    <n v="0"/>
    <n v="0"/>
    <n v="0"/>
    <n v="0"/>
    <n v="26.5"/>
    <n v="0"/>
    <n v="0"/>
    <n v="0"/>
    <n v="0"/>
    <n v="5.9346750000000004"/>
    <n v="0"/>
    <n v="2.1733333333333333"/>
  </r>
  <r>
    <d v="2020-07-01T00:00:00"/>
    <x v="3"/>
    <s v="P"/>
    <s v="Active"/>
    <n v="342"/>
    <x v="341"/>
    <s v="N"/>
    <x v="11"/>
    <n v="1082"/>
    <x v="1"/>
    <s v="Niederl. 1"/>
    <n v="1"/>
    <s v="Department"/>
    <s v="Supervisor"/>
    <s v="Non-Mgm."/>
    <s v="ang."/>
    <s v="M"/>
    <d v="2015-09-01T00:00:00"/>
    <m/>
    <s v=""/>
    <n v="4"/>
    <d v="1986-01-01T00:00:00"/>
    <n v="34"/>
    <s v="N"/>
    <n v="30"/>
    <n v="2.5"/>
    <n v="39"/>
    <x v="0"/>
    <n v="1"/>
    <n v="31"/>
    <n v="0"/>
    <n v="3606"/>
    <n v="790.61550000000011"/>
    <n v="0"/>
    <n v="0"/>
    <n v="0"/>
    <n v="0"/>
    <n v="0"/>
    <n v="0"/>
    <n v="0"/>
    <n v="0"/>
    <n v="0"/>
    <n v="0"/>
    <n v="0"/>
    <n v="0"/>
    <n v="26.5"/>
    <n v="0"/>
    <n v="0"/>
    <n v="0"/>
    <n v="0"/>
    <n v="5.9346750000000004"/>
    <n v="0"/>
    <n v="2.1733333333333333"/>
  </r>
  <r>
    <d v="2020-07-01T00:00:00"/>
    <x v="3"/>
    <s v="P"/>
    <s v="Active"/>
    <n v="343"/>
    <x v="342"/>
    <s v="N"/>
    <x v="29"/>
    <n v="1079"/>
    <x v="0"/>
    <s v="Niederl. 3"/>
    <n v="1"/>
    <s v="Department"/>
    <s v="Supervisor"/>
    <s v="Non-Mgm."/>
    <s v="ang."/>
    <s v="M"/>
    <d v="2015-09-01T00:00:00"/>
    <m/>
    <s v=""/>
    <n v="4"/>
    <d v="1982-03-03T00:00:00"/>
    <n v="37"/>
    <s v="N"/>
    <n v="30"/>
    <n v="2.5"/>
    <n v="39"/>
    <x v="0"/>
    <n v="1"/>
    <n v="31"/>
    <n v="0"/>
    <n v="3607"/>
    <n v="790.83474999999999"/>
    <n v="0"/>
    <n v="0"/>
    <n v="0"/>
    <n v="0"/>
    <n v="0"/>
    <n v="0"/>
    <n v="0"/>
    <n v="0"/>
    <n v="0"/>
    <n v="0"/>
    <n v="0"/>
    <n v="0"/>
    <n v="26.5"/>
    <n v="0"/>
    <n v="0"/>
    <n v="0"/>
    <n v="0"/>
    <n v="5.9346750000000004"/>
    <n v="0"/>
    <n v="2.1733333333333333"/>
  </r>
  <r>
    <d v="2020-07-01T00:00:00"/>
    <x v="3"/>
    <s v="P"/>
    <s v="Active"/>
    <n v="344"/>
    <x v="343"/>
    <s v="N"/>
    <x v="5"/>
    <n v="1093"/>
    <x v="0"/>
    <s v="Niederl. 3"/>
    <n v="1"/>
    <s v="Department"/>
    <s v="Supervisor"/>
    <s v="Non-Mgm."/>
    <s v="ang."/>
    <s v="M"/>
    <d v="2015-09-01T00:00:00"/>
    <m/>
    <s v=""/>
    <n v="4"/>
    <d v="1986-07-29T00:00:00"/>
    <n v="33"/>
    <s v="N"/>
    <n v="30"/>
    <n v="2.5"/>
    <n v="39"/>
    <x v="0"/>
    <n v="1"/>
    <n v="31"/>
    <n v="0"/>
    <n v="3608"/>
    <n v="791.05400000000009"/>
    <n v="0"/>
    <n v="0"/>
    <n v="0"/>
    <n v="0"/>
    <n v="0"/>
    <n v="0"/>
    <n v="0"/>
    <n v="0"/>
    <n v="0"/>
    <n v="0"/>
    <n v="0"/>
    <n v="0"/>
    <n v="26.5"/>
    <n v="0"/>
    <n v="0"/>
    <n v="0"/>
    <n v="0"/>
    <n v="5.9346750000000004"/>
    <n v="0"/>
    <n v="2.1733333333333333"/>
  </r>
  <r>
    <d v="2020-07-01T00:00:00"/>
    <x v="3"/>
    <s v="P"/>
    <s v="Active"/>
    <n v="345"/>
    <x v="344"/>
    <s v="Y"/>
    <x v="15"/>
    <n v="1026"/>
    <x v="6"/>
    <s v="Niederl. 10"/>
    <n v="0.5"/>
    <s v="Department"/>
    <s v="Supervisor"/>
    <s v="Non-Mgm."/>
    <s v="ang."/>
    <s v="M"/>
    <d v="2018-07-14T00:00:00"/>
    <m/>
    <s v=""/>
    <n v="1"/>
    <d v="1997-04-14T00:00:00"/>
    <n v="22"/>
    <s v="J"/>
    <n v="30"/>
    <n v="2.5"/>
    <n v="39"/>
    <x v="0"/>
    <n v="0.5"/>
    <n v="31"/>
    <n v="0"/>
    <n v="3609"/>
    <n v="791.27325000000008"/>
    <n v="0"/>
    <n v="0"/>
    <n v="0"/>
    <n v="0"/>
    <n v="0"/>
    <n v="0"/>
    <n v="0"/>
    <n v="0"/>
    <n v="0"/>
    <n v="0"/>
    <n v="208.21153846153848"/>
    <n v="165.41250000000002"/>
    <n v="13.25"/>
    <n v="0"/>
    <n v="0"/>
    <n v="0"/>
    <n v="0"/>
    <n v="86.640440913461546"/>
    <n v="0"/>
    <n v="0.98583333333333323"/>
  </r>
  <r>
    <d v="2020-07-01T00:00:00"/>
    <x v="3"/>
    <s v="P"/>
    <s v="Active"/>
    <n v="345"/>
    <x v="344"/>
    <s v="Y"/>
    <x v="15"/>
    <n v="1020"/>
    <x v="7"/>
    <s v="Niederl. 9"/>
    <n v="0.5"/>
    <s v="Department"/>
    <s v="Supervisor"/>
    <s v="Non-Mgm."/>
    <s v="ang."/>
    <s v="M"/>
    <d v="2018-07-14T00:00:00"/>
    <m/>
    <s v=""/>
    <n v="1"/>
    <d v="1997-04-14T00:00:00"/>
    <n v="22"/>
    <s v="J"/>
    <n v="30"/>
    <n v="2.5"/>
    <n v="39"/>
    <x v="0"/>
    <n v="0.5"/>
    <n v="31"/>
    <n v="0"/>
    <n v="3610"/>
    <n v="791.49250000000006"/>
    <n v="0"/>
    <n v="0"/>
    <n v="0"/>
    <n v="0"/>
    <n v="0"/>
    <n v="0"/>
    <n v="0"/>
    <n v="0"/>
    <n v="0"/>
    <n v="0"/>
    <n v="208.26923076923077"/>
    <n v="165.45833333333334"/>
    <n v="13.25"/>
    <n v="0"/>
    <n v="0"/>
    <n v="0"/>
    <n v="0"/>
    <n v="86.663625480769227"/>
    <n v="0"/>
    <n v="0.98583333333333323"/>
  </r>
  <r>
    <d v="2020-07-01T00:00:00"/>
    <x v="3"/>
    <s v="P"/>
    <s v="Active"/>
    <n v="346"/>
    <x v="345"/>
    <s v="N"/>
    <x v="6"/>
    <n v="1014"/>
    <x v="1"/>
    <s v="Niederl. 1"/>
    <n v="1"/>
    <s v="Department"/>
    <s v="Supervisor"/>
    <s v="Non-Mgm."/>
    <s v="ang."/>
    <s v="W"/>
    <d v="2015-09-01T00:00:00"/>
    <m/>
    <s v=""/>
    <n v="4"/>
    <d v="1999-03-09T00:00:00"/>
    <n v="20"/>
    <s v="N"/>
    <n v="30"/>
    <n v="2.5"/>
    <n v="39"/>
    <x v="0"/>
    <n v="1"/>
    <n v="31"/>
    <n v="0"/>
    <n v="3611"/>
    <n v="791.71174999999994"/>
    <n v="0"/>
    <n v="0"/>
    <n v="0"/>
    <n v="0"/>
    <n v="0"/>
    <n v="0"/>
    <n v="0"/>
    <n v="0"/>
    <n v="0"/>
    <n v="0"/>
    <n v="0"/>
    <n v="0"/>
    <n v="26.5"/>
    <n v="0"/>
    <n v="0"/>
    <n v="0"/>
    <n v="0"/>
    <n v="5.9346750000000004"/>
    <n v="0"/>
    <n v="2.1733333333333333"/>
  </r>
  <r>
    <d v="2020-07-01T00:00:00"/>
    <x v="3"/>
    <s v="P"/>
    <s v="Active"/>
    <n v="347"/>
    <x v="346"/>
    <s v="N"/>
    <x v="33"/>
    <n v="1000"/>
    <x v="1"/>
    <s v="Niederl. 1"/>
    <n v="1"/>
    <s v="Department"/>
    <s v="Supervisor"/>
    <s v="Non-Mgm."/>
    <s v="ang."/>
    <s v="W"/>
    <d v="2015-09-01T00:00:00"/>
    <m/>
    <s v=""/>
    <n v="4"/>
    <d v="1999-04-24T00:00:00"/>
    <n v="20"/>
    <s v="N"/>
    <n v="30"/>
    <n v="2.5"/>
    <n v="39"/>
    <x v="0"/>
    <n v="1"/>
    <n v="31"/>
    <n v="0"/>
    <n v="3612"/>
    <n v="791.93100000000004"/>
    <n v="0"/>
    <n v="0"/>
    <n v="0"/>
    <n v="0"/>
    <n v="0"/>
    <n v="0"/>
    <n v="0"/>
    <n v="0"/>
    <n v="0"/>
    <n v="0"/>
    <n v="0"/>
    <n v="0"/>
    <n v="26.5"/>
    <n v="0"/>
    <n v="0"/>
    <n v="0"/>
    <n v="0"/>
    <n v="5.9346750000000004"/>
    <n v="0"/>
    <n v="2.1733333333333333"/>
  </r>
  <r>
    <d v="2020-07-01T00:00:00"/>
    <x v="3"/>
    <s v="P"/>
    <s v="Active"/>
    <n v="348"/>
    <x v="347"/>
    <s v="N"/>
    <x v="4"/>
    <n v="1013"/>
    <x v="1"/>
    <s v="Niederl. 1"/>
    <n v="1"/>
    <s v="Department"/>
    <s v="Supervisor"/>
    <s v="Non-Mgm."/>
    <s v="ang."/>
    <s v="M"/>
    <d v="2015-09-01T00:00:00"/>
    <m/>
    <s v=""/>
    <n v="4"/>
    <d v="1995-02-22T00:00:00"/>
    <n v="24"/>
    <s v="N"/>
    <n v="30"/>
    <n v="2.5"/>
    <n v="39"/>
    <x v="0"/>
    <n v="1"/>
    <n v="31"/>
    <n v="0"/>
    <n v="3613"/>
    <n v="792.15025000000003"/>
    <n v="0"/>
    <n v="0"/>
    <n v="0"/>
    <n v="0"/>
    <n v="0"/>
    <n v="0"/>
    <n v="0"/>
    <n v="0"/>
    <n v="0"/>
    <n v="0"/>
    <n v="0"/>
    <n v="0"/>
    <n v="26.5"/>
    <n v="0"/>
    <n v="0"/>
    <n v="0"/>
    <n v="0"/>
    <n v="5.9346750000000004"/>
    <n v="0"/>
    <n v="2.1733333333333333"/>
  </r>
  <r>
    <d v="2020-07-01T00:00:00"/>
    <x v="3"/>
    <s v="P"/>
    <s v="Active"/>
    <n v="349"/>
    <x v="348"/>
    <s v="N"/>
    <x v="2"/>
    <n v="1010"/>
    <x v="1"/>
    <s v="Niederl. 1"/>
    <n v="1"/>
    <s v="Department"/>
    <s v="Supervisor"/>
    <s v="Non-Mgm."/>
    <s v="ang."/>
    <s v="W"/>
    <d v="2015-09-01T00:00:00"/>
    <m/>
    <s v=""/>
    <n v="4"/>
    <d v="1999-06-22T00:00:00"/>
    <n v="20"/>
    <s v="N"/>
    <n v="30"/>
    <n v="2.5"/>
    <n v="39"/>
    <x v="0"/>
    <n v="1"/>
    <n v="31"/>
    <n v="0"/>
    <n v="3614"/>
    <n v="792.36950000000002"/>
    <n v="0"/>
    <n v="0"/>
    <n v="0"/>
    <n v="0"/>
    <n v="0"/>
    <n v="0"/>
    <n v="0"/>
    <n v="0"/>
    <n v="0"/>
    <n v="0"/>
    <n v="0"/>
    <n v="0"/>
    <n v="26.5"/>
    <n v="0"/>
    <n v="0"/>
    <n v="0"/>
    <n v="0"/>
    <n v="5.9346750000000004"/>
    <n v="0"/>
    <n v="2.1733333333333333"/>
  </r>
  <r>
    <d v="2020-07-01T00:00:00"/>
    <x v="3"/>
    <s v="P"/>
    <s v="Active"/>
    <n v="350"/>
    <x v="349"/>
    <s v="N"/>
    <x v="40"/>
    <n v="1001"/>
    <x v="1"/>
    <s v="Niederl. 1"/>
    <n v="1"/>
    <s v="Department"/>
    <s v="Supervisor"/>
    <s v="Non-Mgm."/>
    <s v="ang."/>
    <s v="M"/>
    <d v="2007-09-01T00:00:00"/>
    <m/>
    <s v=""/>
    <n v="12"/>
    <d v="1990-11-02T00:00:00"/>
    <n v="29"/>
    <s v="N"/>
    <n v="30"/>
    <n v="2.5"/>
    <n v="39"/>
    <x v="0"/>
    <n v="1"/>
    <n v="31"/>
    <n v="0"/>
    <n v="3615"/>
    <n v="792.58875000000012"/>
    <n v="0"/>
    <n v="0"/>
    <n v="0"/>
    <n v="0"/>
    <n v="0"/>
    <n v="0"/>
    <n v="0"/>
    <n v="0"/>
    <n v="0"/>
    <n v="0"/>
    <n v="0"/>
    <n v="0"/>
    <n v="26.5"/>
    <n v="0"/>
    <n v="0"/>
    <n v="0"/>
    <n v="0"/>
    <n v="5.9346750000000004"/>
    <n v="0"/>
    <n v="0"/>
  </r>
  <r>
    <d v="2020-07-01T00:00:00"/>
    <x v="3"/>
    <s v="P"/>
    <s v="Active"/>
    <n v="351"/>
    <x v="350"/>
    <s v="N"/>
    <x v="16"/>
    <n v="1049"/>
    <x v="3"/>
    <s v="Niederl. 8"/>
    <n v="1"/>
    <s v="Department"/>
    <s v="Supervisor"/>
    <s v="Manager"/>
    <s v="ang."/>
    <s v="M"/>
    <d v="2015-10-01T00:00:00"/>
    <m/>
    <s v=""/>
    <n v="4"/>
    <d v="1989-08-01T00:00:00"/>
    <n v="30"/>
    <s v="N"/>
    <n v="30"/>
    <n v="2.5"/>
    <n v="39"/>
    <x v="0"/>
    <n v="1"/>
    <n v="31"/>
    <n v="0"/>
    <n v="3616"/>
    <n v="792.80799999999999"/>
    <n v="0"/>
    <n v="0"/>
    <n v="30"/>
    <n v="0"/>
    <n v="0"/>
    <n v="0"/>
    <n v="0"/>
    <n v="0"/>
    <n v="0"/>
    <n v="0"/>
    <n v="0"/>
    <n v="0"/>
    <n v="26.5"/>
    <n v="0"/>
    <n v="0"/>
    <n v="0"/>
    <n v="0"/>
    <n v="12.653175000000001"/>
    <n v="79.61"/>
    <n v="2.1733333333333333"/>
  </r>
  <r>
    <d v="2020-07-01T00:00:00"/>
    <x v="3"/>
    <s v="P"/>
    <s v="Active"/>
    <n v="352"/>
    <x v="351"/>
    <s v="N"/>
    <x v="30"/>
    <n v="1071"/>
    <x v="0"/>
    <s v="Niederl. 3"/>
    <n v="1"/>
    <s v="Department"/>
    <s v="Supervisor"/>
    <s v="Manager"/>
    <s v="ang."/>
    <s v="W"/>
    <d v="2015-10-01T00:00:00"/>
    <m/>
    <s v=""/>
    <n v="4"/>
    <d v="1992-10-15T00:00:00"/>
    <n v="27"/>
    <s v="N"/>
    <n v="30"/>
    <n v="2.5"/>
    <n v="39"/>
    <x v="0"/>
    <n v="1"/>
    <n v="31"/>
    <n v="0"/>
    <n v="3617"/>
    <n v="793.02725000000009"/>
    <n v="0"/>
    <n v="0"/>
    <n v="0"/>
    <n v="0"/>
    <n v="0"/>
    <n v="0"/>
    <n v="0"/>
    <n v="0"/>
    <n v="0"/>
    <n v="0"/>
    <n v="0"/>
    <n v="0"/>
    <n v="26.5"/>
    <n v="0"/>
    <n v="0"/>
    <n v="0"/>
    <n v="0"/>
    <n v="5.9346750000000004"/>
    <n v="0"/>
    <n v="2.1733333333333333"/>
  </r>
  <r>
    <d v="2020-07-01T00:00:00"/>
    <x v="3"/>
    <s v="P"/>
    <s v="Active"/>
    <n v="353"/>
    <x v="352"/>
    <s v="N"/>
    <x v="10"/>
    <n v="1075"/>
    <x v="0"/>
    <s v="Niederl. 3"/>
    <n v="1"/>
    <s v="Department"/>
    <s v="Supervisor"/>
    <s v="Supervisor"/>
    <s v="ang."/>
    <s v="W"/>
    <d v="2015-10-01T00:00:00"/>
    <m/>
    <s v=""/>
    <n v="4"/>
    <d v="1971-06-16T00:00:00"/>
    <n v="48"/>
    <s v="N"/>
    <n v="30"/>
    <n v="2.5"/>
    <n v="39"/>
    <x v="0"/>
    <n v="1"/>
    <n v="31"/>
    <n v="0"/>
    <n v="3618"/>
    <n v="793.24650000000008"/>
    <n v="0"/>
    <n v="0"/>
    <n v="0"/>
    <n v="0"/>
    <n v="0"/>
    <n v="0"/>
    <n v="0"/>
    <n v="0"/>
    <n v="0"/>
    <n v="0"/>
    <n v="0"/>
    <n v="0"/>
    <n v="26.5"/>
    <n v="0"/>
    <n v="0"/>
    <n v="0"/>
    <n v="0"/>
    <n v="5.9346750000000004"/>
    <n v="0"/>
    <n v="2.1733333333333333"/>
  </r>
  <r>
    <d v="2020-07-01T00:00:00"/>
    <x v="3"/>
    <s v="P"/>
    <s v="Active"/>
    <n v="354"/>
    <x v="353"/>
    <s v="Y"/>
    <x v="16"/>
    <n v="1019"/>
    <x v="7"/>
    <s v="Niederl. 9"/>
    <n v="0.5"/>
    <s v="Department"/>
    <s v="Supervisor"/>
    <s v="Non-Mgm."/>
    <s v="ang."/>
    <s v="M"/>
    <d v="2015-10-01T00:00:00"/>
    <m/>
    <s v=""/>
    <n v="4"/>
    <d v="1966-05-02T00:00:00"/>
    <n v="53"/>
    <s v="N"/>
    <n v="30"/>
    <n v="2.5"/>
    <n v="39"/>
    <x v="0"/>
    <n v="0.5"/>
    <n v="31"/>
    <n v="0"/>
    <n v="3619"/>
    <n v="793.46575000000007"/>
    <n v="0"/>
    <n v="0"/>
    <n v="15"/>
    <n v="0"/>
    <n v="400"/>
    <n v="0"/>
    <n v="0"/>
    <n v="0"/>
    <n v="0"/>
    <n v="0"/>
    <n v="0"/>
    <n v="0"/>
    <n v="13.25"/>
    <n v="0"/>
    <n v="0"/>
    <n v="0"/>
    <n v="0"/>
    <n v="95.906587500000001"/>
    <n v="38.57"/>
    <n v="1.0866666666666667"/>
  </r>
  <r>
    <d v="2020-07-01T00:00:00"/>
    <x v="3"/>
    <s v="P"/>
    <s v="Active"/>
    <n v="354"/>
    <x v="353"/>
    <s v="Y"/>
    <x v="16"/>
    <n v="1025"/>
    <x v="6"/>
    <s v="Niederl. 10"/>
    <n v="0.5"/>
    <s v="Department"/>
    <s v="Supervisor"/>
    <s v="Non-Mgm."/>
    <s v="ang."/>
    <s v="M"/>
    <d v="2015-10-01T00:00:00"/>
    <m/>
    <s v=""/>
    <n v="4"/>
    <d v="1966-05-02T00:00:00"/>
    <n v="53"/>
    <s v="N"/>
    <n v="30"/>
    <n v="2.5"/>
    <n v="39"/>
    <x v="0"/>
    <n v="0.5"/>
    <n v="31"/>
    <n v="0"/>
    <n v="3620"/>
    <n v="793.68500000000006"/>
    <n v="0"/>
    <n v="0"/>
    <n v="15"/>
    <n v="0"/>
    <n v="400"/>
    <n v="0"/>
    <n v="0"/>
    <n v="0"/>
    <n v="0"/>
    <n v="0"/>
    <n v="0"/>
    <n v="0"/>
    <n v="13.25"/>
    <n v="0"/>
    <n v="0"/>
    <n v="0"/>
    <n v="0"/>
    <n v="95.906587500000001"/>
    <n v="38.57"/>
    <n v="1.0866666666666667"/>
  </r>
  <r>
    <d v="2020-07-01T00:00:00"/>
    <x v="3"/>
    <s v="P"/>
    <s v="Active"/>
    <n v="355"/>
    <x v="354"/>
    <s v="N"/>
    <x v="31"/>
    <n v="1028"/>
    <x v="6"/>
    <s v="Niederl. 10"/>
    <n v="1"/>
    <s v="Department"/>
    <s v="Supervisor"/>
    <s v="Non-Mgm."/>
    <s v="ang."/>
    <s v="M"/>
    <d v="2015-10-01T00:00:00"/>
    <m/>
    <s v=""/>
    <n v="4"/>
    <d v="1969-11-22T00:00:00"/>
    <n v="50"/>
    <s v="J"/>
    <n v="30"/>
    <n v="2.5"/>
    <n v="39"/>
    <x v="0"/>
    <n v="1"/>
    <n v="31"/>
    <n v="0"/>
    <n v="3621"/>
    <n v="793.90425000000005"/>
    <n v="0"/>
    <n v="0"/>
    <n v="30"/>
    <n v="0"/>
    <n v="875"/>
    <n v="0"/>
    <n v="0"/>
    <n v="0"/>
    <n v="0"/>
    <n v="0"/>
    <n v="208.90384615384616"/>
    <n v="165.96250000000001"/>
    <n v="26.5"/>
    <n v="0"/>
    <n v="0"/>
    <n v="0"/>
    <n v="0"/>
    <n v="292.56074322115387"/>
    <n v="102.41"/>
    <n v="2.1733333333333333"/>
  </r>
  <r>
    <d v="2020-07-01T00:00:00"/>
    <x v="3"/>
    <s v="P"/>
    <s v="Active"/>
    <n v="356"/>
    <x v="355"/>
    <s v="N"/>
    <x v="37"/>
    <n v="1005"/>
    <x v="1"/>
    <s v="Niederl. 1"/>
    <n v="1"/>
    <s v="Department"/>
    <s v="Supervisor"/>
    <s v="Non-Mgm."/>
    <s v="ang."/>
    <s v="M"/>
    <d v="2011-04-01T00:00:00"/>
    <m/>
    <s v=""/>
    <n v="8"/>
    <d v="1987-01-06T00:00:00"/>
    <n v="33"/>
    <s v="N"/>
    <n v="30"/>
    <n v="2.5"/>
    <n v="39"/>
    <x v="0"/>
    <n v="1"/>
    <n v="31"/>
    <n v="0"/>
    <n v="3622"/>
    <n v="794.12350000000004"/>
    <n v="0"/>
    <n v="0"/>
    <n v="0"/>
    <n v="0"/>
    <n v="0"/>
    <n v="0"/>
    <n v="0"/>
    <n v="0"/>
    <n v="0"/>
    <n v="0"/>
    <n v="0"/>
    <n v="0"/>
    <n v="26.5"/>
    <n v="0"/>
    <n v="0"/>
    <n v="0"/>
    <n v="0"/>
    <n v="5.9346750000000004"/>
    <n v="0"/>
    <n v="0"/>
  </r>
  <r>
    <d v="2020-07-01T00:00:00"/>
    <x v="3"/>
    <s v="P"/>
    <s v="Active"/>
    <n v="357"/>
    <x v="356"/>
    <s v="N"/>
    <x v="48"/>
    <n v="1073"/>
    <x v="0"/>
    <s v="Niederl. 3"/>
    <n v="1"/>
    <s v="Department"/>
    <s v="Supervisor"/>
    <s v="Non-Mgm."/>
    <s v="ang."/>
    <s v="M"/>
    <d v="2015-11-01T00:00:00"/>
    <m/>
    <s v=""/>
    <n v="4"/>
    <d v="1985-06-30T00:00:00"/>
    <n v="34"/>
    <s v="N"/>
    <n v="30"/>
    <n v="2.5"/>
    <n v="39"/>
    <x v="0"/>
    <n v="1"/>
    <n v="31"/>
    <n v="0"/>
    <n v="3623"/>
    <n v="794.34275000000002"/>
    <n v="0"/>
    <n v="0"/>
    <n v="0"/>
    <n v="0"/>
    <n v="0"/>
    <n v="0"/>
    <n v="0"/>
    <n v="0"/>
    <n v="0"/>
    <n v="0"/>
    <n v="0"/>
    <n v="0"/>
    <n v="26.5"/>
    <n v="0"/>
    <n v="0"/>
    <n v="0"/>
    <n v="0"/>
    <n v="5.9346750000000004"/>
    <n v="0"/>
    <n v="2.1733333333333333"/>
  </r>
  <r>
    <d v="2020-07-01T00:00:00"/>
    <x v="3"/>
    <s v="P"/>
    <s v="Active"/>
    <n v="358"/>
    <x v="357"/>
    <s v="N"/>
    <x v="36"/>
    <n v="1054"/>
    <x v="8"/>
    <s v="Niederl. 2"/>
    <n v="1"/>
    <s v="Department"/>
    <s v="Supervisor"/>
    <s v="Non-Mgm."/>
    <s v="ang."/>
    <s v="M"/>
    <d v="2015-11-01T00:00:00"/>
    <m/>
    <s v=""/>
    <n v="4"/>
    <d v="1973-03-31T00:00:00"/>
    <n v="46"/>
    <s v="N"/>
    <n v="30"/>
    <n v="2.5"/>
    <n v="39"/>
    <x v="0"/>
    <n v="1"/>
    <n v="31"/>
    <n v="0"/>
    <n v="3624"/>
    <n v="794.56200000000013"/>
    <n v="0"/>
    <n v="0"/>
    <n v="0"/>
    <n v="0"/>
    <n v="0"/>
    <n v="0"/>
    <n v="0"/>
    <n v="0"/>
    <n v="0"/>
    <n v="0"/>
    <n v="0"/>
    <n v="0"/>
    <n v="26.5"/>
    <n v="0"/>
    <n v="0"/>
    <n v="0"/>
    <n v="0"/>
    <n v="5.9346750000000004"/>
    <n v="0"/>
    <n v="2.1733333333333333"/>
  </r>
  <r>
    <d v="2020-07-01T00:00:00"/>
    <x v="3"/>
    <s v="P"/>
    <s v="Active"/>
    <n v="359"/>
    <x v="358"/>
    <s v="N"/>
    <x v="22"/>
    <n v="1035"/>
    <x v="5"/>
    <s v="Niederl. 5"/>
    <n v="1"/>
    <s v="Department"/>
    <s v="Supervisor"/>
    <s v="Non-Mgm."/>
    <s v="ang."/>
    <s v="M"/>
    <d v="2015-11-01T00:00:00"/>
    <m/>
    <s v=""/>
    <n v="4"/>
    <d v="1994-03-23T00:00:00"/>
    <n v="25"/>
    <s v="J"/>
    <n v="30"/>
    <n v="2.5"/>
    <n v="39"/>
    <x v="0"/>
    <n v="1"/>
    <n v="31"/>
    <n v="0"/>
    <n v="3625"/>
    <n v="794.78125"/>
    <n v="0"/>
    <n v="0"/>
    <n v="0"/>
    <n v="0"/>
    <n v="0"/>
    <n v="0"/>
    <n v="0"/>
    <n v="0"/>
    <n v="0"/>
    <n v="0"/>
    <n v="209.13461538461539"/>
    <n v="166.14583333333334"/>
    <n v="26.5"/>
    <n v="0"/>
    <n v="0"/>
    <n v="0"/>
    <n v="0"/>
    <n v="89.978731490384618"/>
    <n v="0"/>
    <n v="2.1733333333333333"/>
  </r>
  <r>
    <d v="2020-07-01T00:00:00"/>
    <x v="3"/>
    <s v="P"/>
    <s v="Active"/>
    <n v="360"/>
    <x v="359"/>
    <s v="N"/>
    <x v="5"/>
    <n v="1093"/>
    <x v="0"/>
    <s v="Niederl. 3"/>
    <n v="1"/>
    <s v="Department"/>
    <s v="Supervisor"/>
    <s v="Director"/>
    <s v="ang."/>
    <s v="M"/>
    <d v="2015-12-01T00:00:00"/>
    <m/>
    <s v=""/>
    <n v="4"/>
    <d v="1970-03-31T00:00:00"/>
    <n v="49"/>
    <s v="N"/>
    <n v="30"/>
    <n v="2.5"/>
    <n v="39"/>
    <x v="0"/>
    <n v="1"/>
    <n v="31"/>
    <n v="0"/>
    <n v="3626"/>
    <n v="795.00049999999999"/>
    <n v="0"/>
    <n v="0"/>
    <n v="0"/>
    <n v="0"/>
    <n v="0"/>
    <n v="0"/>
    <n v="0"/>
    <n v="0"/>
    <n v="0"/>
    <n v="0"/>
    <n v="0"/>
    <n v="0"/>
    <n v="26.5"/>
    <n v="0"/>
    <n v="0"/>
    <n v="0"/>
    <n v="0"/>
    <n v="5.9346750000000004"/>
    <n v="193.40099999999998"/>
    <n v="2.1733333333333333"/>
  </r>
  <r>
    <d v="2020-07-01T00:00:00"/>
    <x v="3"/>
    <s v="P"/>
    <s v="Active"/>
    <n v="361"/>
    <x v="360"/>
    <s v="N"/>
    <x v="31"/>
    <n v="1028"/>
    <x v="6"/>
    <s v="Niederl. 10"/>
    <n v="1"/>
    <s v="Department"/>
    <s v="Supervisor"/>
    <s v="Non-Mgm."/>
    <s v="ang."/>
    <s v="M"/>
    <d v="2016-01-01T00:00:00"/>
    <m/>
    <s v=""/>
    <n v="4"/>
    <d v="1958-10-04T00:00:00"/>
    <n v="61"/>
    <s v="J"/>
    <n v="30"/>
    <n v="2.5"/>
    <n v="39"/>
    <x v="0"/>
    <n v="1"/>
    <n v="31"/>
    <n v="0"/>
    <n v="3627"/>
    <n v="795.21975000000009"/>
    <n v="0"/>
    <n v="0"/>
    <n v="30"/>
    <n v="0"/>
    <n v="787.99"/>
    <n v="0"/>
    <n v="0"/>
    <n v="0"/>
    <n v="0"/>
    <n v="0"/>
    <n v="209.24999999999997"/>
    <n v="166.23750000000001"/>
    <n v="26.5"/>
    <n v="0"/>
    <n v="0"/>
    <n v="0"/>
    <n v="0"/>
    <n v="273.21396112500003"/>
    <n v="78.28"/>
    <n v="0"/>
  </r>
  <r>
    <d v="2020-07-01T00:00:00"/>
    <x v="3"/>
    <s v="P"/>
    <s v="Active"/>
    <n v="362"/>
    <x v="361"/>
    <s v="N"/>
    <x v="10"/>
    <n v="1075"/>
    <x v="0"/>
    <s v="Niederl. 3"/>
    <n v="1"/>
    <s v="Department"/>
    <s v="Supervisor"/>
    <s v="Non-Mgm."/>
    <s v="ang."/>
    <s v="M"/>
    <d v="2016-01-01T00:00:00"/>
    <m/>
    <s v=""/>
    <n v="4"/>
    <d v="1970-10-09T00:00:00"/>
    <n v="49"/>
    <s v="N"/>
    <n v="30"/>
    <n v="2.5"/>
    <n v="39"/>
    <x v="0"/>
    <n v="1"/>
    <n v="31"/>
    <n v="0"/>
    <n v="3628"/>
    <n v="795.43900000000008"/>
    <n v="0"/>
    <n v="0"/>
    <n v="0"/>
    <n v="0"/>
    <n v="0"/>
    <n v="0"/>
    <n v="0"/>
    <n v="0"/>
    <n v="0"/>
    <n v="0"/>
    <n v="0"/>
    <n v="0"/>
    <n v="26.5"/>
    <n v="0"/>
    <n v="0"/>
    <n v="0"/>
    <n v="0"/>
    <n v="5.9346750000000004"/>
    <n v="0"/>
    <n v="0"/>
  </r>
  <r>
    <d v="2020-07-01T00:00:00"/>
    <x v="3"/>
    <s v="P"/>
    <s v="Active"/>
    <n v="363"/>
    <x v="362"/>
    <s v="N"/>
    <x v="22"/>
    <n v="1035"/>
    <x v="5"/>
    <s v="Niederl. 5"/>
    <n v="1"/>
    <s v="Department"/>
    <s v="Supervisor"/>
    <s v="Non-Mgm."/>
    <s v="ang."/>
    <s v="M"/>
    <d v="2016-01-01T00:00:00"/>
    <m/>
    <s v=""/>
    <n v="4"/>
    <d v="1990-11-14T00:00:00"/>
    <n v="29"/>
    <s v="J"/>
    <n v="30"/>
    <n v="2.5"/>
    <n v="39"/>
    <x v="0"/>
    <n v="1"/>
    <n v="31"/>
    <n v="0"/>
    <n v="3629"/>
    <n v="795.65824999999995"/>
    <n v="0"/>
    <n v="0"/>
    <n v="0"/>
    <n v="0"/>
    <n v="0"/>
    <n v="0"/>
    <n v="0"/>
    <n v="0"/>
    <n v="0"/>
    <n v="0"/>
    <n v="209.36538461538461"/>
    <n v="166.32916666666668"/>
    <n v="26.5"/>
    <n v="0"/>
    <n v="0"/>
    <n v="0"/>
    <n v="0"/>
    <n v="90.071469759615397"/>
    <n v="0"/>
    <n v="0"/>
  </r>
  <r>
    <d v="2020-07-01T00:00:00"/>
    <x v="3"/>
    <s v="P"/>
    <s v="Active"/>
    <n v="364"/>
    <x v="363"/>
    <s v="N"/>
    <x v="16"/>
    <n v="1067"/>
    <x v="3"/>
    <s v="Niederl. 8"/>
    <n v="1"/>
    <s v="Department"/>
    <s v="Supervisor"/>
    <s v="Non-Mgm."/>
    <s v="ang."/>
    <s v="M"/>
    <d v="2016-02-03T00:00:00"/>
    <m/>
    <s v=""/>
    <n v="3"/>
    <d v="1988-09-08T00:00:00"/>
    <n v="31"/>
    <s v="N"/>
    <n v="30"/>
    <n v="2.5"/>
    <n v="39"/>
    <x v="0"/>
    <n v="1"/>
    <n v="31"/>
    <n v="0"/>
    <n v="3630"/>
    <n v="795.87750000000005"/>
    <n v="0"/>
    <n v="0"/>
    <n v="0"/>
    <n v="0"/>
    <n v="0"/>
    <n v="0"/>
    <n v="0"/>
    <n v="0"/>
    <n v="0"/>
    <n v="0"/>
    <n v="0"/>
    <n v="0"/>
    <n v="26.5"/>
    <n v="0"/>
    <n v="0"/>
    <n v="0"/>
    <n v="0"/>
    <n v="5.9346750000000004"/>
    <n v="0"/>
    <n v="0"/>
  </r>
  <r>
    <d v="2020-07-01T00:00:00"/>
    <x v="3"/>
    <s v="P"/>
    <s v="Active"/>
    <n v="365"/>
    <x v="364"/>
    <s v="N"/>
    <x v="29"/>
    <n v="1079"/>
    <x v="0"/>
    <s v="Niederl. 3"/>
    <n v="1"/>
    <s v="Department"/>
    <s v="Supervisor"/>
    <s v="Non-Mgm."/>
    <s v="ang."/>
    <s v="W"/>
    <d v="2016-02-01T00:00:00"/>
    <m/>
    <s v=""/>
    <n v="3"/>
    <d v="1986-05-05T00:00:00"/>
    <n v="33"/>
    <s v="N"/>
    <n v="30"/>
    <n v="2.5"/>
    <n v="16"/>
    <x v="0"/>
    <n v="0.41025641025641024"/>
    <n v="31"/>
    <n v="0"/>
    <n v="3631"/>
    <n v="796.09675000000004"/>
    <n v="0"/>
    <n v="0"/>
    <n v="0"/>
    <n v="0"/>
    <n v="0"/>
    <n v="0"/>
    <n v="0"/>
    <n v="0"/>
    <n v="0"/>
    <n v="0"/>
    <n v="0"/>
    <n v="0"/>
    <n v="26.5"/>
    <n v="0"/>
    <n v="0"/>
    <n v="0"/>
    <n v="0"/>
    <n v="5.9346750000000004"/>
    <n v="0"/>
    <n v="0"/>
  </r>
  <r>
    <d v="2020-07-01T00:00:00"/>
    <x v="3"/>
    <s v="P"/>
    <s v="Active"/>
    <n v="366"/>
    <x v="365"/>
    <s v="N"/>
    <x v="31"/>
    <n v="1028"/>
    <x v="6"/>
    <s v="Niederl. 10"/>
    <n v="1"/>
    <s v="Department"/>
    <s v="Supervisor"/>
    <s v="Non-Mgm."/>
    <s v="ang."/>
    <s v="M"/>
    <d v="2016-02-01T00:00:00"/>
    <m/>
    <s v=""/>
    <n v="3"/>
    <d v="1961-05-19T00:00:00"/>
    <n v="58"/>
    <s v="J"/>
    <n v="30"/>
    <n v="2.5"/>
    <n v="39"/>
    <x v="0"/>
    <n v="1"/>
    <n v="31"/>
    <n v="0"/>
    <n v="3632"/>
    <n v="796.31600000000003"/>
    <n v="0"/>
    <n v="0"/>
    <n v="30"/>
    <n v="0"/>
    <n v="0"/>
    <n v="0"/>
    <n v="0"/>
    <n v="0"/>
    <n v="0"/>
    <n v="0"/>
    <n v="209.53846153846155"/>
    <n v="166.4666666666667"/>
    <n v="26.5"/>
    <n v="0"/>
    <n v="0"/>
    <n v="0"/>
    <n v="0"/>
    <n v="96.859523461538473"/>
    <n v="76.95"/>
    <n v="0"/>
  </r>
  <r>
    <d v="2020-07-01T00:00:00"/>
    <x v="3"/>
    <s v="P"/>
    <s v="Active"/>
    <n v="367"/>
    <x v="366"/>
    <s v="N"/>
    <x v="31"/>
    <n v="1022"/>
    <x v="7"/>
    <s v="Niederl. 9"/>
    <n v="1"/>
    <s v="Department"/>
    <s v="Supervisor"/>
    <s v="Non-Mgm."/>
    <s v="ang."/>
    <s v="M"/>
    <d v="2016-03-01T00:00:00"/>
    <m/>
    <s v=""/>
    <n v="3"/>
    <d v="1982-12-15T00:00:00"/>
    <n v="37"/>
    <s v="J"/>
    <n v="30"/>
    <n v="2.5"/>
    <n v="39"/>
    <x v="0"/>
    <n v="1"/>
    <n v="31"/>
    <n v="0"/>
    <n v="3633"/>
    <n v="796.53525000000002"/>
    <n v="0"/>
    <n v="0"/>
    <n v="30"/>
    <n v="0"/>
    <n v="875"/>
    <n v="0"/>
    <n v="0"/>
    <n v="0"/>
    <n v="0"/>
    <n v="0"/>
    <n v="209.59615384615384"/>
    <n v="166.51250000000002"/>
    <n v="26.5"/>
    <n v="0"/>
    <n v="0"/>
    <n v="0"/>
    <n v="0"/>
    <n v="292.83895802884615"/>
    <n v="113.24"/>
    <n v="0"/>
  </r>
  <r>
    <d v="2020-07-01T00:00:00"/>
    <x v="3"/>
    <s v="P"/>
    <s v="Active"/>
    <n v="368"/>
    <x v="367"/>
    <s v="N"/>
    <x v="16"/>
    <n v="1067"/>
    <x v="11"/>
    <s v="Niederl. 12"/>
    <n v="1"/>
    <s v="Department"/>
    <s v="Supervisor"/>
    <s v="Non-Mgm."/>
    <s v="ang."/>
    <s v="M"/>
    <d v="2016-03-01T00:00:00"/>
    <m/>
    <s v=""/>
    <n v="3"/>
    <d v="1962-02-04T00:00:00"/>
    <n v="57"/>
    <s v="N"/>
    <n v="30"/>
    <n v="2.5"/>
    <n v="39"/>
    <x v="0"/>
    <n v="1"/>
    <n v="31"/>
    <n v="0"/>
    <n v="3634"/>
    <n v="796.75450000000001"/>
    <n v="0"/>
    <n v="0"/>
    <n v="30"/>
    <n v="0"/>
    <n v="0"/>
    <n v="0"/>
    <n v="0"/>
    <n v="0"/>
    <n v="0"/>
    <n v="0"/>
    <n v="0"/>
    <n v="0"/>
    <n v="26.5"/>
    <n v="0"/>
    <n v="0"/>
    <n v="0"/>
    <n v="0"/>
    <n v="12.653175000000001"/>
    <n v="95"/>
    <n v="0"/>
  </r>
  <r>
    <d v="2020-07-01T00:00:00"/>
    <x v="3"/>
    <s v="P"/>
    <s v="Active"/>
    <n v="369"/>
    <x v="368"/>
    <s v="N"/>
    <x v="20"/>
    <n v="1065"/>
    <x v="10"/>
    <s v="Niederl. 11"/>
    <n v="1"/>
    <s v="Department"/>
    <s v="Supervisor"/>
    <s v="Non-Mgm."/>
    <s v="ang."/>
    <s v="W"/>
    <d v="2016-04-01T00:00:00"/>
    <m/>
    <s v=""/>
    <n v="3"/>
    <d v="1977-07-19T00:00:00"/>
    <n v="42"/>
    <s v="N"/>
    <n v="30"/>
    <n v="2.5"/>
    <n v="39"/>
    <x v="0"/>
    <n v="1"/>
    <n v="31"/>
    <n v="0"/>
    <n v="3635"/>
    <n v="796.97375"/>
    <n v="0"/>
    <n v="0"/>
    <n v="0"/>
    <n v="0"/>
    <n v="0"/>
    <n v="0"/>
    <n v="0"/>
    <n v="0"/>
    <n v="0"/>
    <n v="0"/>
    <n v="0"/>
    <n v="0"/>
    <n v="26.5"/>
    <n v="0"/>
    <n v="0"/>
    <n v="0"/>
    <n v="0"/>
    <n v="5.9346750000000004"/>
    <n v="0"/>
    <n v="0"/>
  </r>
  <r>
    <d v="2020-07-01T00:00:00"/>
    <x v="3"/>
    <s v="P"/>
    <s v="Active"/>
    <n v="370"/>
    <x v="369"/>
    <s v="Y"/>
    <x v="15"/>
    <n v="1050"/>
    <x v="3"/>
    <s v="Niederl. 8"/>
    <n v="0.5"/>
    <s v="Department"/>
    <s v="Supervisor"/>
    <s v="Non-Mgm."/>
    <s v="ang."/>
    <s v="W"/>
    <d v="2016-04-16T00:00:00"/>
    <m/>
    <s v=""/>
    <n v="3"/>
    <d v="1988-09-06T00:00:00"/>
    <n v="31"/>
    <s v="J"/>
    <n v="30"/>
    <n v="2.5"/>
    <n v="39"/>
    <x v="0"/>
    <n v="0.5"/>
    <n v="31"/>
    <n v="0"/>
    <n v="3636"/>
    <n v="797.1930000000001"/>
    <n v="0"/>
    <n v="0"/>
    <n v="0"/>
    <n v="0"/>
    <n v="0"/>
    <n v="0"/>
    <n v="0"/>
    <n v="0"/>
    <n v="0"/>
    <n v="0"/>
    <n v="209.76923076923077"/>
    <n v="166.65"/>
    <n v="13.25"/>
    <n v="0"/>
    <n v="0"/>
    <n v="0"/>
    <n v="0"/>
    <n v="87.266424230769246"/>
    <n v="0"/>
    <n v="0"/>
  </r>
  <r>
    <d v="2020-07-01T00:00:00"/>
    <x v="3"/>
    <s v="P"/>
    <s v="Active"/>
    <n v="370"/>
    <x v="369"/>
    <s v="Y"/>
    <x v="15"/>
    <n v="1057"/>
    <x v="2"/>
    <s v="Niederl. 7"/>
    <n v="0.5"/>
    <s v="Department"/>
    <s v="Supervisor"/>
    <s v="Non-Mgm."/>
    <s v="ang."/>
    <s v="W"/>
    <d v="2016-04-16T00:00:00"/>
    <m/>
    <s v=""/>
    <n v="3"/>
    <d v="1988-09-06T00:00:00"/>
    <n v="31"/>
    <s v="J"/>
    <n v="30"/>
    <n v="2.5"/>
    <n v="39"/>
    <x v="0"/>
    <n v="0.5"/>
    <n v="31"/>
    <n v="0"/>
    <n v="3637"/>
    <n v="797.41225000000009"/>
    <n v="0"/>
    <n v="0"/>
    <n v="0"/>
    <n v="0"/>
    <n v="0"/>
    <n v="0"/>
    <n v="0"/>
    <n v="0"/>
    <n v="0"/>
    <n v="0"/>
    <n v="209.82692307692309"/>
    <n v="166.69583333333333"/>
    <n v="13.25"/>
    <n v="0"/>
    <n v="0"/>
    <n v="0"/>
    <n v="0"/>
    <n v="87.289608798076927"/>
    <n v="0"/>
    <n v="0"/>
  </r>
  <r>
    <d v="2020-07-01T00:00:00"/>
    <x v="3"/>
    <s v="P"/>
    <s v="Active"/>
    <n v="371"/>
    <x v="370"/>
    <s v="N"/>
    <x v="10"/>
    <n v="1075"/>
    <x v="0"/>
    <s v="Niederl. 3"/>
    <n v="1"/>
    <s v="Department"/>
    <s v="Supervisor"/>
    <s v="Non-Mgm."/>
    <s v="ang."/>
    <s v="M"/>
    <d v="2016-04-01T00:00:00"/>
    <m/>
    <s v=""/>
    <n v="3"/>
    <d v="1989-04-11T00:00:00"/>
    <n v="30"/>
    <s v="N"/>
    <n v="30"/>
    <n v="2.5"/>
    <n v="39"/>
    <x v="0"/>
    <n v="1"/>
    <n v="31"/>
    <n v="0"/>
    <n v="3638"/>
    <n v="797.63149999999996"/>
    <n v="0"/>
    <n v="0"/>
    <n v="0"/>
    <n v="0"/>
    <n v="0"/>
    <n v="0"/>
    <n v="0"/>
    <n v="0"/>
    <n v="0"/>
    <n v="0"/>
    <n v="0"/>
    <n v="0"/>
    <n v="26.5"/>
    <n v="0"/>
    <n v="0"/>
    <n v="0"/>
    <n v="0"/>
    <n v="5.9346750000000004"/>
    <n v="0"/>
    <n v="0"/>
  </r>
  <r>
    <d v="2020-07-01T00:00:00"/>
    <x v="3"/>
    <s v="P"/>
    <s v="Active"/>
    <n v="372"/>
    <x v="371"/>
    <s v="N"/>
    <x v="17"/>
    <n v="1088"/>
    <x v="0"/>
    <s v="Niederl. 3"/>
    <n v="1"/>
    <s v="Department"/>
    <s v="Supervisor"/>
    <s v="Supervisor"/>
    <s v="ang."/>
    <s v="M"/>
    <d v="2016-04-01T00:00:00"/>
    <m/>
    <s v=""/>
    <n v="3"/>
    <d v="1964-09-17T00:00:00"/>
    <n v="55"/>
    <s v="N"/>
    <n v="30"/>
    <n v="2.5"/>
    <n v="39"/>
    <x v="0"/>
    <n v="1"/>
    <n v="31"/>
    <n v="0"/>
    <n v="3639"/>
    <n v="797.85075000000006"/>
    <n v="0"/>
    <n v="0"/>
    <n v="0"/>
    <n v="0"/>
    <n v="0"/>
    <n v="0"/>
    <n v="0"/>
    <n v="0"/>
    <n v="0"/>
    <n v="0"/>
    <n v="0"/>
    <n v="0"/>
    <n v="26.5"/>
    <n v="0"/>
    <n v="0"/>
    <n v="0"/>
    <n v="0"/>
    <n v="5.9346750000000004"/>
    <n v="0"/>
    <n v="0"/>
  </r>
  <r>
    <d v="2020-07-01T00:00:00"/>
    <x v="3"/>
    <s v="P"/>
    <s v="Active"/>
    <n v="373"/>
    <x v="372"/>
    <s v="N"/>
    <x v="30"/>
    <n v="1071"/>
    <x v="0"/>
    <s v="Niederl. 3"/>
    <n v="1"/>
    <s v="Department"/>
    <s v="Supervisor"/>
    <s v="Non-Mgm."/>
    <s v="ang."/>
    <s v="M"/>
    <d v="2016-04-01T00:00:00"/>
    <m/>
    <s v=""/>
    <n v="3"/>
    <d v="1966-05-31T00:00:00"/>
    <n v="53"/>
    <s v="N"/>
    <n v="30"/>
    <n v="2.5"/>
    <n v="39"/>
    <x v="0"/>
    <n v="1"/>
    <n v="31"/>
    <n v="0"/>
    <n v="3640"/>
    <n v="798.07"/>
    <n v="0"/>
    <n v="0"/>
    <n v="0"/>
    <n v="0"/>
    <n v="0"/>
    <n v="0"/>
    <n v="0"/>
    <n v="0"/>
    <n v="0"/>
    <n v="0"/>
    <n v="0"/>
    <n v="0"/>
    <n v="26.5"/>
    <n v="0"/>
    <n v="0"/>
    <n v="0"/>
    <n v="0"/>
    <n v="5.9346750000000004"/>
    <n v="0"/>
    <n v="0"/>
  </r>
  <r>
    <d v="2020-07-01T00:00:00"/>
    <x v="3"/>
    <s v="P"/>
    <s v="Active"/>
    <n v="374"/>
    <x v="373"/>
    <s v="N"/>
    <x v="10"/>
    <n v="1075"/>
    <x v="0"/>
    <s v="Niederl. 3"/>
    <n v="1"/>
    <s v="Department"/>
    <s v="Supervisor"/>
    <s v="Non-Mgm."/>
    <s v="ang."/>
    <s v="W"/>
    <d v="2016-04-01T00:00:00"/>
    <m/>
    <s v=""/>
    <n v="3"/>
    <d v="1982-04-05T00:00:00"/>
    <n v="37"/>
    <s v="N"/>
    <n v="30"/>
    <n v="2.5"/>
    <n v="39"/>
    <x v="0"/>
    <n v="1"/>
    <n v="31"/>
    <n v="0"/>
    <n v="3641"/>
    <n v="798.28925000000004"/>
    <n v="0"/>
    <n v="0"/>
    <n v="0"/>
    <n v="0"/>
    <n v="0"/>
    <n v="0"/>
    <n v="0"/>
    <n v="0"/>
    <n v="0"/>
    <n v="0"/>
    <n v="0"/>
    <n v="0"/>
    <n v="26.5"/>
    <n v="0"/>
    <n v="0"/>
    <n v="0"/>
    <n v="0"/>
    <n v="5.9346750000000004"/>
    <n v="0"/>
    <n v="0"/>
  </r>
  <r>
    <d v="2020-07-01T00:00:00"/>
    <x v="3"/>
    <s v="P"/>
    <s v="Active"/>
    <n v="375"/>
    <x v="374"/>
    <s v="N"/>
    <x v="16"/>
    <n v="1049"/>
    <x v="3"/>
    <s v="Niederl. 8"/>
    <n v="1"/>
    <s v="Department"/>
    <s v="Supervisor"/>
    <s v="Non-Mgm."/>
    <s v="ang."/>
    <s v="M"/>
    <d v="2016-05-01T00:00:00"/>
    <m/>
    <s v=""/>
    <n v="3"/>
    <d v="1969-11-20T00:00:00"/>
    <n v="50"/>
    <s v="J"/>
    <n v="30"/>
    <n v="2.5"/>
    <n v="39"/>
    <x v="0"/>
    <n v="1"/>
    <n v="31"/>
    <n v="0"/>
    <n v="3642"/>
    <n v="798.50850000000014"/>
    <n v="0"/>
    <n v="0"/>
    <n v="0"/>
    <n v="0"/>
    <n v="0"/>
    <n v="0"/>
    <n v="0"/>
    <n v="0"/>
    <n v="0"/>
    <n v="0"/>
    <n v="210.11538461538461"/>
    <n v="166.92500000000001"/>
    <n v="26.5"/>
    <n v="0"/>
    <n v="0"/>
    <n v="0"/>
    <n v="0"/>
    <n v="90.372869134615385"/>
    <n v="0"/>
    <n v="0"/>
  </r>
  <r>
    <d v="2020-07-01T00:00:00"/>
    <x v="3"/>
    <s v="P"/>
    <s v="Active"/>
    <n v="376"/>
    <x v="375"/>
    <s v="N"/>
    <x v="22"/>
    <n v="1060"/>
    <x v="2"/>
    <s v="Niederl. 7"/>
    <n v="1"/>
    <s v="Department"/>
    <s v="Supervisor"/>
    <s v="Non-Mgm."/>
    <s v="ang."/>
    <s v="M"/>
    <d v="2016-05-01T00:00:00"/>
    <m/>
    <s v=""/>
    <n v="3"/>
    <d v="1987-08-20T00:00:00"/>
    <n v="32"/>
    <s v="J"/>
    <n v="30"/>
    <n v="2.5"/>
    <n v="39"/>
    <x v="0"/>
    <n v="1"/>
    <n v="31"/>
    <n v="0"/>
    <n v="3643"/>
    <n v="798.72775000000001"/>
    <n v="0"/>
    <n v="0"/>
    <n v="0"/>
    <n v="0"/>
    <n v="0"/>
    <n v="0"/>
    <n v="0"/>
    <n v="0"/>
    <n v="0"/>
    <n v="0"/>
    <n v="210.17307692307691"/>
    <n v="166.97083333333333"/>
    <n v="26.5"/>
    <n v="0"/>
    <n v="0"/>
    <n v="0"/>
    <n v="0"/>
    <n v="90.396053701923066"/>
    <n v="0"/>
    <n v="0"/>
  </r>
  <r>
    <d v="2020-07-01T00:00:00"/>
    <x v="3"/>
    <s v="P"/>
    <s v="Active"/>
    <n v="377"/>
    <x v="376"/>
    <s v="N"/>
    <x v="22"/>
    <n v="1041"/>
    <x v="4"/>
    <s v="Niederl. 6"/>
    <n v="1"/>
    <s v="Department"/>
    <s v="Supervisor"/>
    <s v="Non-Mgm."/>
    <s v="ang."/>
    <s v="M"/>
    <d v="2016-05-01T00:00:00"/>
    <m/>
    <s v=""/>
    <n v="3"/>
    <d v="1979-04-09T00:00:00"/>
    <n v="40"/>
    <s v="J"/>
    <n v="30"/>
    <n v="2.5"/>
    <n v="39"/>
    <x v="0"/>
    <n v="1"/>
    <n v="31"/>
    <n v="0"/>
    <n v="3644"/>
    <n v="798.947"/>
    <n v="0"/>
    <n v="0"/>
    <n v="0"/>
    <n v="0"/>
    <n v="0"/>
    <n v="0"/>
    <n v="0"/>
    <n v="0"/>
    <n v="0"/>
    <n v="0"/>
    <n v="210.23076923076923"/>
    <n v="167.01666666666668"/>
    <n v="26.5"/>
    <n v="0"/>
    <n v="0"/>
    <n v="0"/>
    <n v="0"/>
    <n v="90.419238269230789"/>
    <n v="0"/>
    <n v="0"/>
  </r>
  <r>
    <d v="2020-07-01T00:00:00"/>
    <x v="3"/>
    <s v="P"/>
    <s v="Active"/>
    <n v="378"/>
    <x v="377"/>
    <s v="N"/>
    <x v="22"/>
    <n v="1047"/>
    <x v="9"/>
    <s v="Niederl. 4"/>
    <n v="1"/>
    <s v="Department"/>
    <s v="Supervisor"/>
    <s v="Non-Mgm."/>
    <s v="ang."/>
    <s v="M"/>
    <d v="2016-05-01T00:00:00"/>
    <m/>
    <s v=""/>
    <n v="3"/>
    <d v="1973-04-13T00:00:00"/>
    <n v="46"/>
    <s v="J"/>
    <n v="30"/>
    <n v="2.5"/>
    <n v="39"/>
    <x v="0"/>
    <n v="1"/>
    <n v="31"/>
    <n v="0"/>
    <n v="3645"/>
    <n v="799.16624999999999"/>
    <n v="0"/>
    <n v="0"/>
    <n v="0"/>
    <n v="0"/>
    <n v="0"/>
    <n v="0"/>
    <n v="0"/>
    <n v="0"/>
    <n v="0"/>
    <n v="0"/>
    <n v="210.28846153846152"/>
    <n v="167.0625"/>
    <n v="26.5"/>
    <n v="0"/>
    <n v="0"/>
    <n v="0"/>
    <n v="0"/>
    <n v="90.442422836538469"/>
    <n v="0"/>
    <n v="0"/>
  </r>
  <r>
    <d v="2020-07-01T00:00:00"/>
    <x v="3"/>
    <s v="P"/>
    <s v="Active"/>
    <n v="379"/>
    <x v="378"/>
    <s v="N"/>
    <x v="24"/>
    <n v="1081"/>
    <x v="0"/>
    <s v="Niederl. 3"/>
    <n v="1"/>
    <s v="Department"/>
    <s v="Supervisor"/>
    <s v="Director"/>
    <s v="ang."/>
    <s v="M"/>
    <d v="2016-05-01T00:00:00"/>
    <m/>
    <s v=""/>
    <n v="3"/>
    <d v="1965-11-26T00:00:00"/>
    <n v="54"/>
    <s v="N"/>
    <n v="30"/>
    <n v="2.5"/>
    <n v="39"/>
    <x v="0"/>
    <n v="1"/>
    <n v="31"/>
    <n v="0"/>
    <n v="3646"/>
    <n v="799.38550000000009"/>
    <n v="0"/>
    <n v="0"/>
    <n v="0"/>
    <n v="0"/>
    <n v="0"/>
    <n v="0"/>
    <n v="0"/>
    <n v="0"/>
    <n v="0"/>
    <n v="0"/>
    <n v="0"/>
    <n v="0"/>
    <n v="26.5"/>
    <n v="0"/>
    <n v="0"/>
    <n v="0"/>
    <n v="0"/>
    <n v="5.9346750000000004"/>
    <n v="325.05200000000002"/>
    <n v="0"/>
  </r>
  <r>
    <d v="2020-07-01T00:00:00"/>
    <x v="3"/>
    <s v="P"/>
    <s v="Active"/>
    <n v="380"/>
    <x v="379"/>
    <s v="N"/>
    <x v="15"/>
    <n v="1038"/>
    <x v="4"/>
    <s v="Niederl. 6"/>
    <n v="1"/>
    <s v="Department"/>
    <s v="Supervisor"/>
    <s v="Non-Mgm."/>
    <s v="ang."/>
    <s v="W"/>
    <d v="2016-06-15T00:00:00"/>
    <m/>
    <s v=""/>
    <n v="3"/>
    <d v="1963-12-28T00:00:00"/>
    <n v="56"/>
    <s v="J"/>
    <n v="30"/>
    <n v="2.5"/>
    <n v="39"/>
    <x v="0"/>
    <n v="1"/>
    <n v="31"/>
    <n v="0"/>
    <n v="3647"/>
    <n v="799.60474999999997"/>
    <n v="0"/>
    <n v="0"/>
    <n v="0"/>
    <n v="0"/>
    <n v="0"/>
    <n v="0"/>
    <n v="0"/>
    <n v="0"/>
    <n v="0"/>
    <n v="0"/>
    <n v="210.40384615384616"/>
    <n v="167.1541666666667"/>
    <n v="26.5"/>
    <n v="0"/>
    <n v="0"/>
    <n v="0"/>
    <n v="0"/>
    <n v="90.488791971153859"/>
    <n v="0"/>
    <n v="0"/>
  </r>
  <r>
    <d v="2020-07-01T00:00:00"/>
    <x v="3"/>
    <s v="P"/>
    <s v="Active"/>
    <n v="381"/>
    <x v="380"/>
    <s v="N"/>
    <x v="21"/>
    <n v="1086"/>
    <x v="0"/>
    <s v="Niederl. 3"/>
    <n v="1"/>
    <s v="Department"/>
    <s v="Supervisor"/>
    <s v="Non-Mgm."/>
    <s v="ang."/>
    <s v="M"/>
    <d v="2016-06-01T00:00:00"/>
    <m/>
    <s v=""/>
    <n v="3"/>
    <d v="1962-04-10T00:00:00"/>
    <n v="57"/>
    <s v="N"/>
    <n v="30"/>
    <n v="2.5"/>
    <n v="39"/>
    <x v="0"/>
    <n v="1"/>
    <n v="31"/>
    <n v="0"/>
    <n v="3648"/>
    <n v="799.82400000000007"/>
    <n v="0"/>
    <n v="0"/>
    <n v="0"/>
    <n v="0"/>
    <n v="0"/>
    <n v="0"/>
    <n v="0"/>
    <n v="0"/>
    <n v="0"/>
    <n v="0"/>
    <n v="0"/>
    <n v="0"/>
    <n v="26.5"/>
    <n v="0"/>
    <n v="0"/>
    <n v="0"/>
    <n v="0"/>
    <n v="5.9346750000000004"/>
    <n v="0"/>
    <n v="0"/>
  </r>
  <r>
    <d v="2020-07-01T00:00:00"/>
    <x v="3"/>
    <s v="P"/>
    <s v="Active"/>
    <n v="382"/>
    <x v="381"/>
    <s v="N"/>
    <x v="22"/>
    <n v="1060"/>
    <x v="2"/>
    <s v="Niederl. 7"/>
    <n v="1"/>
    <s v="Department"/>
    <s v="Supervisor"/>
    <s v="Non-Mgm."/>
    <s v="ang."/>
    <s v="M"/>
    <d v="2016-06-01T00:00:00"/>
    <m/>
    <s v=""/>
    <n v="3"/>
    <d v="1967-11-12T00:00:00"/>
    <n v="52"/>
    <s v="J"/>
    <n v="30"/>
    <n v="2.5"/>
    <n v="39"/>
    <x v="0"/>
    <n v="1"/>
    <n v="31"/>
    <n v="0"/>
    <n v="3649"/>
    <n v="800.04325000000006"/>
    <n v="0"/>
    <n v="0"/>
    <n v="0"/>
    <n v="0"/>
    <n v="0"/>
    <n v="0"/>
    <n v="0"/>
    <n v="0"/>
    <n v="0"/>
    <n v="0"/>
    <n v="210.51923076923077"/>
    <n v="167.24583333333334"/>
    <n v="26.5"/>
    <n v="0"/>
    <n v="0"/>
    <n v="0"/>
    <n v="0"/>
    <n v="90.535161105769234"/>
    <n v="0"/>
    <n v="0"/>
  </r>
  <r>
    <d v="2020-07-01T00:00:00"/>
    <x v="3"/>
    <s v="P"/>
    <s v="Active"/>
    <n v="383"/>
    <x v="382"/>
    <s v="N"/>
    <x v="24"/>
    <n v="1081"/>
    <x v="0"/>
    <s v="Niederl. 3"/>
    <n v="1"/>
    <s v="Department"/>
    <s v="Supervisor"/>
    <s v="Non-Mgm."/>
    <s v="ang."/>
    <s v="W"/>
    <d v="2016-07-01T00:00:00"/>
    <m/>
    <s v=""/>
    <n v="3"/>
    <d v="1987-05-04T00:00:00"/>
    <n v="32"/>
    <s v="N"/>
    <n v="30"/>
    <n v="2.5"/>
    <n v="39"/>
    <x v="0"/>
    <n v="1"/>
    <n v="31"/>
    <n v="0"/>
    <n v="3650"/>
    <n v="800.26250000000005"/>
    <n v="0"/>
    <n v="0"/>
    <n v="0"/>
    <n v="0"/>
    <n v="0"/>
    <n v="0"/>
    <n v="0"/>
    <n v="0"/>
    <n v="0"/>
    <n v="0"/>
    <n v="0"/>
    <n v="0"/>
    <n v="26.5"/>
    <n v="0"/>
    <n v="0"/>
    <n v="0"/>
    <n v="0"/>
    <n v="5.9346750000000004"/>
    <n v="0"/>
    <n v="0"/>
  </r>
  <r>
    <d v="2020-07-01T00:00:00"/>
    <x v="3"/>
    <s v="P"/>
    <s v="Active"/>
    <n v="384"/>
    <x v="383"/>
    <s v="N"/>
    <x v="31"/>
    <n v="1046"/>
    <x v="9"/>
    <s v="Niederl. 4"/>
    <n v="1"/>
    <s v="Department"/>
    <s v="Supervisor"/>
    <s v="Non-Mgm."/>
    <s v="ang."/>
    <s v="M"/>
    <d v="2016-07-01T00:00:00"/>
    <m/>
    <s v=""/>
    <n v="3"/>
    <d v="1972-09-01T00:00:00"/>
    <n v="47"/>
    <s v="J"/>
    <n v="30"/>
    <n v="2.5"/>
    <n v="39"/>
    <x v="0"/>
    <n v="1"/>
    <n v="31"/>
    <n v="0"/>
    <n v="3651"/>
    <n v="800.48175000000003"/>
    <n v="0"/>
    <n v="0"/>
    <n v="30"/>
    <n v="0"/>
    <n v="0"/>
    <n v="0"/>
    <n v="0"/>
    <n v="0"/>
    <n v="0"/>
    <n v="0"/>
    <n v="210.63461538461539"/>
    <n v="167.33750000000001"/>
    <n v="26.5"/>
    <n v="0"/>
    <n v="0"/>
    <n v="0"/>
    <n v="0"/>
    <n v="97.300030240384615"/>
    <n v="80.94"/>
    <n v="0"/>
  </r>
  <r>
    <d v="2020-07-01T00:00:00"/>
    <x v="3"/>
    <s v="P"/>
    <s v="Active"/>
    <n v="385"/>
    <x v="384"/>
    <s v="N"/>
    <x v="26"/>
    <n v="1091"/>
    <x v="0"/>
    <s v="Niederl. 3"/>
    <n v="1"/>
    <s v="Department"/>
    <s v="Supervisor"/>
    <s v="Non-Mgm."/>
    <s v="ang."/>
    <s v="W"/>
    <d v="2016-07-01T00:00:00"/>
    <m/>
    <s v=""/>
    <n v="3"/>
    <d v="1988-08-29T00:00:00"/>
    <n v="31"/>
    <s v="N"/>
    <n v="30"/>
    <n v="2.5"/>
    <n v="39"/>
    <x v="0"/>
    <n v="1"/>
    <n v="31"/>
    <n v="0"/>
    <n v="3652"/>
    <n v="800.70100000000002"/>
    <n v="0"/>
    <n v="0"/>
    <n v="0"/>
    <n v="0"/>
    <n v="0"/>
    <n v="0"/>
    <n v="0"/>
    <n v="0"/>
    <n v="0"/>
    <n v="0"/>
    <n v="0"/>
    <n v="0"/>
    <n v="26.5"/>
    <n v="0"/>
    <n v="0"/>
    <n v="0"/>
    <n v="0"/>
    <n v="5.9346750000000004"/>
    <n v="0"/>
    <n v="0"/>
  </r>
  <r>
    <d v="2020-07-01T00:00:00"/>
    <x v="3"/>
    <s v="P"/>
    <s v="Active"/>
    <n v="386"/>
    <x v="385"/>
    <s v="N"/>
    <x v="46"/>
    <n v="1008"/>
    <x v="1"/>
    <s v="Niederl. 1"/>
    <n v="1"/>
    <s v="Department"/>
    <s v="Supervisor"/>
    <s v="Manager"/>
    <s v="ang."/>
    <s v="M"/>
    <d v="2016-07-01T00:00:00"/>
    <m/>
    <s v=""/>
    <n v="3"/>
    <d v="1979-07-12T00:00:00"/>
    <n v="40"/>
    <s v="N"/>
    <n v="30"/>
    <n v="2.5"/>
    <n v="39"/>
    <x v="0"/>
    <n v="1"/>
    <n v="31"/>
    <n v="0"/>
    <n v="3653"/>
    <n v="800.92025000000001"/>
    <n v="0"/>
    <n v="0"/>
    <n v="0"/>
    <n v="0"/>
    <n v="0"/>
    <n v="0"/>
    <n v="0"/>
    <n v="0"/>
    <n v="0"/>
    <n v="0"/>
    <n v="0"/>
    <n v="0"/>
    <n v="26.5"/>
    <n v="0"/>
    <n v="0"/>
    <n v="0"/>
    <n v="0"/>
    <n v="5.9346750000000004"/>
    <n v="0"/>
    <n v="0"/>
  </r>
  <r>
    <d v="2020-07-01T00:00:00"/>
    <x v="3"/>
    <s v="P"/>
    <s v="Active"/>
    <n v="387"/>
    <x v="386"/>
    <s v="N"/>
    <x v="22"/>
    <n v="1041"/>
    <x v="4"/>
    <s v="Niederl. 6"/>
    <n v="1"/>
    <s v="Department"/>
    <s v="Supervisor"/>
    <s v="Non-Mgm."/>
    <s v="ang."/>
    <s v="M"/>
    <d v="2016-07-01T00:00:00"/>
    <m/>
    <s v=""/>
    <n v="3"/>
    <d v="1972-02-27T00:00:00"/>
    <n v="47"/>
    <s v="J"/>
    <n v="30"/>
    <n v="2.5"/>
    <n v="39"/>
    <x v="0"/>
    <n v="1"/>
    <n v="31"/>
    <n v="0"/>
    <n v="3654"/>
    <n v="801.1395"/>
    <n v="0"/>
    <n v="0"/>
    <n v="0"/>
    <n v="0"/>
    <n v="0"/>
    <n v="0"/>
    <n v="0"/>
    <n v="0"/>
    <n v="0"/>
    <n v="0"/>
    <n v="210.80769230769232"/>
    <n v="167.47500000000002"/>
    <n v="26.5"/>
    <n v="0"/>
    <n v="0"/>
    <n v="0"/>
    <n v="0"/>
    <n v="90.651083942307707"/>
    <n v="0"/>
    <n v="0"/>
  </r>
  <r>
    <d v="2020-07-01T00:00:00"/>
    <x v="3"/>
    <s v="P"/>
    <s v="Active"/>
    <n v="388"/>
    <x v="387"/>
    <s v="N"/>
    <x v="9"/>
    <n v="1087"/>
    <x v="0"/>
    <s v="Niederl. 3"/>
    <n v="1"/>
    <s v="Department"/>
    <s v="Supervisor"/>
    <s v="Non-Mgm."/>
    <s v="ang."/>
    <s v="M"/>
    <d v="2016-07-01T00:00:00"/>
    <m/>
    <s v=""/>
    <n v="3"/>
    <d v="1976-09-16T00:00:00"/>
    <n v="43"/>
    <s v="N"/>
    <n v="30"/>
    <n v="2.5"/>
    <n v="39"/>
    <x v="0"/>
    <n v="1"/>
    <n v="31"/>
    <n v="0"/>
    <n v="3655"/>
    <n v="801.3587500000001"/>
    <n v="0"/>
    <n v="0"/>
    <n v="0"/>
    <n v="0"/>
    <n v="0"/>
    <n v="0"/>
    <n v="0"/>
    <n v="0"/>
    <n v="0"/>
    <n v="0"/>
    <n v="0"/>
    <n v="0"/>
    <n v="26.5"/>
    <n v="0"/>
    <n v="0"/>
    <n v="0"/>
    <n v="0"/>
    <n v="5.9346750000000004"/>
    <n v="0"/>
    <n v="0"/>
  </r>
  <r>
    <d v="2020-07-01T00:00:00"/>
    <x v="3"/>
    <s v="P"/>
    <s v="Active"/>
    <n v="389"/>
    <x v="388"/>
    <s v="N"/>
    <x v="50"/>
    <n v="1069"/>
    <x v="0"/>
    <s v="Niederl. 3"/>
    <n v="1"/>
    <s v="Department"/>
    <s v="Supervisor"/>
    <s v="Non-Mgm."/>
    <s v="ang."/>
    <s v="W"/>
    <d v="2016-08-16T00:00:00"/>
    <m/>
    <s v=""/>
    <n v="3"/>
    <d v="1991-04-16T00:00:00"/>
    <n v="28"/>
    <s v="N"/>
    <n v="30"/>
    <n v="2.5"/>
    <n v="39"/>
    <x v="0"/>
    <n v="1"/>
    <n v="31"/>
    <n v="0"/>
    <n v="3656"/>
    <n v="801.57799999999997"/>
    <n v="0"/>
    <n v="0"/>
    <n v="0"/>
    <n v="0"/>
    <n v="0"/>
    <n v="0"/>
    <n v="0"/>
    <n v="0"/>
    <n v="0"/>
    <n v="0"/>
    <n v="0"/>
    <n v="0"/>
    <n v="26.5"/>
    <n v="0"/>
    <n v="0"/>
    <n v="0"/>
    <n v="0"/>
    <n v="5.9346750000000004"/>
    <n v="0"/>
    <n v="0"/>
  </r>
  <r>
    <d v="2020-07-01T00:00:00"/>
    <x v="3"/>
    <s v="P"/>
    <s v="Active"/>
    <n v="390"/>
    <x v="389"/>
    <s v="N"/>
    <x v="9"/>
    <n v="1087"/>
    <x v="0"/>
    <s v="Niederl. 3"/>
    <n v="1"/>
    <s v="Department"/>
    <s v="Supervisor"/>
    <s v="Non-Mgm."/>
    <s v="ang."/>
    <s v="M"/>
    <d v="2016-08-01T00:00:00"/>
    <m/>
    <s v=""/>
    <n v="3"/>
    <d v="1982-11-28T00:00:00"/>
    <n v="37"/>
    <s v="N"/>
    <n v="30"/>
    <n v="2.5"/>
    <n v="39"/>
    <x v="0"/>
    <n v="1"/>
    <n v="31"/>
    <n v="0"/>
    <n v="3657"/>
    <n v="801.79725000000008"/>
    <n v="0"/>
    <n v="0"/>
    <n v="0"/>
    <n v="0"/>
    <n v="0"/>
    <n v="0"/>
    <n v="0"/>
    <n v="0"/>
    <n v="0"/>
    <n v="0"/>
    <n v="0"/>
    <n v="0"/>
    <n v="26.5"/>
    <n v="0"/>
    <n v="0"/>
    <n v="0"/>
    <n v="0"/>
    <n v="5.9346750000000004"/>
    <n v="0"/>
    <n v="0"/>
  </r>
  <r>
    <d v="2020-07-01T00:00:00"/>
    <x v="3"/>
    <s v="P"/>
    <s v="Active"/>
    <n v="392"/>
    <x v="391"/>
    <s v="N"/>
    <x v="22"/>
    <n v="1041"/>
    <x v="4"/>
    <s v="Niederl. 6"/>
    <n v="1"/>
    <s v="Department"/>
    <s v="Supervisor"/>
    <s v="Non-Mgm."/>
    <s v="ang."/>
    <s v="M"/>
    <d v="2016-08-01T00:00:00"/>
    <m/>
    <s v=""/>
    <n v="3"/>
    <d v="1968-04-16T00:00:00"/>
    <n v="51"/>
    <s v="J"/>
    <n v="30"/>
    <n v="2.5"/>
    <n v="39"/>
    <x v="0"/>
    <n v="1"/>
    <n v="31"/>
    <n v="0"/>
    <n v="3658"/>
    <n v="802.01650000000006"/>
    <n v="0"/>
    <n v="0"/>
    <n v="0"/>
    <n v="0"/>
    <n v="0"/>
    <n v="0"/>
    <n v="0"/>
    <n v="0"/>
    <n v="0"/>
    <n v="0"/>
    <n v="211.03846153846152"/>
    <n v="167.65833333333333"/>
    <n v="26.5"/>
    <n v="0"/>
    <n v="0"/>
    <n v="0"/>
    <n v="0"/>
    <n v="90.743822211538458"/>
    <n v="0"/>
    <n v="0"/>
  </r>
  <r>
    <d v="2020-07-01T00:00:00"/>
    <x v="3"/>
    <s v="P"/>
    <s v="Active"/>
    <n v="393"/>
    <x v="392"/>
    <s v="N"/>
    <x v="50"/>
    <n v="1069"/>
    <x v="0"/>
    <s v="Niederl. 3"/>
    <n v="1"/>
    <s v="Department"/>
    <s v="Supervisor"/>
    <s v="Non-Mgm."/>
    <s v="ang."/>
    <s v="M"/>
    <d v="2016-08-01T00:00:00"/>
    <m/>
    <s v=""/>
    <n v="3"/>
    <d v="1983-09-24T00:00:00"/>
    <n v="36"/>
    <s v="N"/>
    <n v="30"/>
    <n v="2.5"/>
    <n v="39"/>
    <x v="0"/>
    <n v="1"/>
    <n v="31"/>
    <n v="0"/>
    <n v="3659"/>
    <n v="802.23575000000005"/>
    <n v="0"/>
    <n v="0"/>
    <n v="0"/>
    <n v="0"/>
    <n v="0"/>
    <n v="0"/>
    <n v="0"/>
    <n v="0"/>
    <n v="0"/>
    <n v="0"/>
    <n v="0"/>
    <n v="0"/>
    <n v="26.5"/>
    <n v="0"/>
    <n v="0"/>
    <n v="0"/>
    <n v="0"/>
    <n v="5.9346750000000004"/>
    <n v="0"/>
    <n v="0"/>
  </r>
  <r>
    <d v="2020-07-01T00:00:00"/>
    <x v="3"/>
    <s v="P"/>
    <s v="Active"/>
    <n v="394"/>
    <x v="393"/>
    <s v="N"/>
    <x v="36"/>
    <n v="1054"/>
    <x v="8"/>
    <s v="Niederl. 2"/>
    <n v="1"/>
    <s v="Department"/>
    <s v="Supervisor"/>
    <s v="Non-Mgm."/>
    <s v="ang."/>
    <s v="M"/>
    <d v="2016-08-01T00:00:00"/>
    <m/>
    <s v=""/>
    <n v="3"/>
    <d v="1989-01-16T00:00:00"/>
    <n v="31"/>
    <s v="N"/>
    <n v="30"/>
    <n v="2.5"/>
    <n v="39"/>
    <x v="0"/>
    <n v="1"/>
    <n v="31"/>
    <n v="0"/>
    <n v="3660"/>
    <n v="802.45500000000004"/>
    <n v="0"/>
    <n v="0"/>
    <n v="0"/>
    <n v="0"/>
    <n v="0"/>
    <n v="0"/>
    <n v="0"/>
    <n v="0"/>
    <n v="0"/>
    <n v="0"/>
    <n v="0"/>
    <n v="0"/>
    <n v="26.5"/>
    <n v="0"/>
    <n v="0"/>
    <n v="0"/>
    <n v="0"/>
    <n v="5.9346750000000004"/>
    <n v="0"/>
    <n v="0"/>
  </r>
  <r>
    <d v="2020-07-01T00:00:00"/>
    <x v="3"/>
    <s v="P"/>
    <s v="Active"/>
    <n v="395"/>
    <x v="394"/>
    <s v="N"/>
    <x v="22"/>
    <n v="1029"/>
    <x v="6"/>
    <s v="Niederl. 10"/>
    <n v="1"/>
    <s v="Department"/>
    <s v="Supervisor"/>
    <s v="Non-Mgm."/>
    <s v="ang."/>
    <s v="M"/>
    <d v="2016-08-01T00:00:00"/>
    <m/>
    <s v=""/>
    <n v="3"/>
    <d v="1982-06-12T00:00:00"/>
    <n v="37"/>
    <s v="J"/>
    <n v="35"/>
    <n v="2.9166666666666665"/>
    <n v="39"/>
    <x v="0"/>
    <n v="1"/>
    <n v="31"/>
    <n v="0"/>
    <n v="3661"/>
    <n v="802.67425000000003"/>
    <n v="0"/>
    <n v="0"/>
    <n v="0"/>
    <n v="0"/>
    <n v="0"/>
    <n v="0"/>
    <n v="0"/>
    <n v="0"/>
    <n v="0"/>
    <n v="0"/>
    <n v="246.41346153846155"/>
    <n v="167.79583333333335"/>
    <n v="26.5"/>
    <n v="0"/>
    <n v="0"/>
    <n v="0"/>
    <n v="0"/>
    <n v="98.69684658653847"/>
    <n v="0"/>
    <n v="0"/>
  </r>
  <r>
    <d v="2020-07-01T00:00:00"/>
    <x v="3"/>
    <s v="P"/>
    <s v="Active"/>
    <n v="396"/>
    <x v="395"/>
    <s v="N"/>
    <x v="50"/>
    <n v="1069"/>
    <x v="0"/>
    <s v="Niederl. 3"/>
    <n v="1"/>
    <s v="Department"/>
    <s v="Supervisor"/>
    <s v="Non-Mgm."/>
    <s v="ang."/>
    <s v="W"/>
    <d v="2016-08-01T00:00:00"/>
    <m/>
    <s v=""/>
    <n v="3"/>
    <d v="1981-04-13T00:00:00"/>
    <n v="38"/>
    <s v="N"/>
    <n v="30"/>
    <n v="2.5"/>
    <n v="39"/>
    <x v="0"/>
    <n v="1"/>
    <n v="31"/>
    <n v="0"/>
    <n v="3662"/>
    <n v="802.89350000000002"/>
    <n v="0"/>
    <n v="0"/>
    <n v="0"/>
    <n v="0"/>
    <n v="0"/>
    <n v="0"/>
    <n v="0"/>
    <n v="0"/>
    <n v="0"/>
    <n v="0"/>
    <n v="0"/>
    <n v="0"/>
    <n v="26.5"/>
    <n v="0"/>
    <n v="0"/>
    <n v="0"/>
    <n v="0"/>
    <n v="5.9346750000000004"/>
    <n v="0"/>
    <n v="0"/>
  </r>
  <r>
    <d v="2020-07-01T00:00:00"/>
    <x v="3"/>
    <s v="P"/>
    <s v="Active"/>
    <n v="397"/>
    <x v="396"/>
    <s v="N"/>
    <x v="22"/>
    <n v="1047"/>
    <x v="9"/>
    <s v="Niederl. 4"/>
    <n v="1"/>
    <s v="Department"/>
    <s v="Supervisor"/>
    <s v="Non-Mgm."/>
    <s v="ang."/>
    <s v="M"/>
    <d v="2016-09-01T00:00:00"/>
    <m/>
    <s v=""/>
    <n v="3"/>
    <d v="1993-07-28T00:00:00"/>
    <n v="26"/>
    <s v="J"/>
    <n v="30"/>
    <n v="2.5"/>
    <n v="39"/>
    <x v="0"/>
    <n v="1"/>
    <n v="31"/>
    <n v="0"/>
    <n v="3663"/>
    <n v="803.11275000000001"/>
    <n v="0"/>
    <n v="0"/>
    <n v="0"/>
    <n v="0"/>
    <n v="0"/>
    <n v="0"/>
    <n v="0"/>
    <n v="0"/>
    <n v="0"/>
    <n v="0"/>
    <n v="211.32692307692309"/>
    <n v="167.88750000000002"/>
    <n v="26.5"/>
    <n v="0"/>
    <n v="0"/>
    <n v="0"/>
    <n v="0"/>
    <n v="90.859745048076945"/>
    <n v="0"/>
    <n v="0"/>
  </r>
  <r>
    <d v="2020-07-01T00:00:00"/>
    <x v="3"/>
    <s v="P"/>
    <s v="Active"/>
    <n v="398"/>
    <x v="397"/>
    <s v="N"/>
    <x v="31"/>
    <n v="1040"/>
    <x v="4"/>
    <s v="Niederl. 6"/>
    <n v="1"/>
    <s v="Department"/>
    <s v="Supervisor"/>
    <s v="Non-Mgm."/>
    <s v="ang."/>
    <s v="M"/>
    <d v="2016-09-01T00:00:00"/>
    <m/>
    <s v=""/>
    <n v="3"/>
    <d v="1982-03-22T00:00:00"/>
    <n v="37"/>
    <s v="J"/>
    <n v="30"/>
    <n v="2.5"/>
    <n v="39"/>
    <x v="0"/>
    <n v="1"/>
    <n v="31"/>
    <n v="0"/>
    <n v="3664"/>
    <n v="803.33200000000011"/>
    <n v="0"/>
    <n v="0"/>
    <n v="30"/>
    <n v="0"/>
    <n v="749.22"/>
    <n v="0"/>
    <n v="0"/>
    <n v="0"/>
    <n v="0"/>
    <n v="0"/>
    <n v="211.38461538461539"/>
    <n v="167.93333333333334"/>
    <n v="26.5"/>
    <n v="0"/>
    <n v="0"/>
    <n v="0"/>
    <n v="0"/>
    <n v="265.38924861538459"/>
    <n v="77.52"/>
    <n v="0"/>
  </r>
  <r>
    <d v="2020-07-01T00:00:00"/>
    <x v="3"/>
    <s v="P"/>
    <s v="Active"/>
    <n v="399"/>
    <x v="398"/>
    <s v="N"/>
    <x v="23"/>
    <n v="1068"/>
    <x v="0"/>
    <s v="Niederl. 3"/>
    <n v="1"/>
    <s v="Department"/>
    <s v="Supervisor"/>
    <s v="Non-Mgm."/>
    <s v="ang."/>
    <s v="W"/>
    <d v="2016-09-01T00:00:00"/>
    <m/>
    <s v=""/>
    <n v="3"/>
    <d v="1981-11-19T00:00:00"/>
    <n v="38"/>
    <s v="N"/>
    <n v="30"/>
    <n v="2.5"/>
    <n v="39"/>
    <x v="0"/>
    <n v="1"/>
    <n v="31"/>
    <n v="0"/>
    <n v="3665"/>
    <n v="803.55124999999998"/>
    <n v="0"/>
    <n v="0"/>
    <n v="0"/>
    <n v="0"/>
    <n v="0"/>
    <n v="0"/>
    <n v="0"/>
    <n v="0"/>
    <n v="0"/>
    <n v="0"/>
    <n v="0"/>
    <n v="0"/>
    <n v="26.5"/>
    <n v="0"/>
    <n v="0"/>
    <n v="0"/>
    <n v="0"/>
    <n v="5.9346750000000004"/>
    <n v="0"/>
    <n v="0"/>
  </r>
  <r>
    <d v="2020-07-01T00:00:00"/>
    <x v="3"/>
    <s v="P"/>
    <s v="Active"/>
    <n v="400"/>
    <x v="399"/>
    <s v="Y"/>
    <x v="15"/>
    <n v="1020"/>
    <x v="7"/>
    <s v="Niederl. 9"/>
    <n v="0.5"/>
    <s v="Department"/>
    <s v="Supervisor"/>
    <s v="Non-Mgm."/>
    <s v="ang."/>
    <s v="M"/>
    <d v="2019-06-13T00:00:00"/>
    <m/>
    <s v=""/>
    <n v="0"/>
    <d v="1996-08-06T00:00:00"/>
    <n v="23"/>
    <s v="J"/>
    <n v="30"/>
    <n v="2.5"/>
    <n v="39"/>
    <x v="0"/>
    <n v="0.5"/>
    <n v="31"/>
    <n v="0"/>
    <n v="3666"/>
    <n v="803.77050000000008"/>
    <n v="0"/>
    <n v="0"/>
    <n v="0"/>
    <n v="0"/>
    <n v="0"/>
    <n v="0"/>
    <n v="0"/>
    <n v="0"/>
    <n v="0"/>
    <n v="0"/>
    <n v="211.5"/>
    <n v="168.02500000000001"/>
    <n v="13.25"/>
    <n v="0"/>
    <n v="0"/>
    <n v="0"/>
    <n v="0"/>
    <n v="87.961961250000002"/>
    <n v="0"/>
    <n v="0"/>
  </r>
  <r>
    <d v="2020-07-01T00:00:00"/>
    <x v="3"/>
    <s v="P"/>
    <s v="Active"/>
    <n v="400"/>
    <x v="399"/>
    <s v="Y"/>
    <x v="15"/>
    <n v="1026"/>
    <x v="6"/>
    <s v="Niederl. 10"/>
    <n v="0.5"/>
    <s v="Department"/>
    <s v="Supervisor"/>
    <s v="Non-Mgm."/>
    <s v="ang."/>
    <s v="M"/>
    <d v="2019-06-13T00:00:00"/>
    <m/>
    <s v=""/>
    <n v="0"/>
    <d v="1996-08-06T00:00:00"/>
    <n v="23"/>
    <s v="J"/>
    <n v="30"/>
    <n v="2.5"/>
    <n v="39"/>
    <x v="0"/>
    <n v="0.5"/>
    <n v="31"/>
    <n v="0"/>
    <n v="3667"/>
    <n v="803.98974999999996"/>
    <n v="0"/>
    <n v="0"/>
    <n v="0"/>
    <n v="0"/>
    <n v="0"/>
    <n v="0"/>
    <n v="0"/>
    <n v="0"/>
    <n v="0"/>
    <n v="0"/>
    <n v="211.55769230769232"/>
    <n v="168.07083333333333"/>
    <n v="13.25"/>
    <n v="0"/>
    <n v="0"/>
    <n v="0"/>
    <n v="0"/>
    <n v="87.985145817307696"/>
    <n v="0"/>
    <n v="0"/>
  </r>
  <r>
    <d v="2020-07-01T00:00:00"/>
    <x v="3"/>
    <s v="P"/>
    <s v="Active"/>
    <n v="401"/>
    <x v="400"/>
    <s v="N"/>
    <x v="2"/>
    <n v="1010"/>
    <x v="1"/>
    <s v="Niederl. 1"/>
    <n v="1"/>
    <s v="Department"/>
    <s v="Supervisor"/>
    <s v="Non-Mgm."/>
    <s v="ang."/>
    <s v="M"/>
    <d v="2016-09-01T00:00:00"/>
    <m/>
    <s v=""/>
    <n v="3"/>
    <d v="1999-09-21T00:00:00"/>
    <n v="20"/>
    <s v="N"/>
    <n v="30"/>
    <n v="2.5"/>
    <n v="39"/>
    <x v="0"/>
    <n v="1"/>
    <n v="31"/>
    <n v="0"/>
    <n v="3668"/>
    <n v="804.20900000000006"/>
    <n v="0"/>
    <n v="0"/>
    <n v="0"/>
    <n v="0"/>
    <n v="0"/>
    <n v="0"/>
    <n v="0"/>
    <n v="0"/>
    <n v="0"/>
    <n v="0"/>
    <n v="0"/>
    <n v="0"/>
    <n v="26.5"/>
    <n v="0"/>
    <n v="0"/>
    <n v="0"/>
    <n v="0"/>
    <n v="5.9346750000000004"/>
    <n v="0"/>
    <n v="0"/>
  </r>
  <r>
    <d v="2020-07-01T00:00:00"/>
    <x v="3"/>
    <s v="P"/>
    <s v="Active"/>
    <n v="402"/>
    <x v="401"/>
    <s v="N"/>
    <x v="33"/>
    <n v="1000"/>
    <x v="1"/>
    <s v="Niederl. 1"/>
    <n v="1"/>
    <s v="Department"/>
    <s v="Supervisor"/>
    <s v="Non-Mgm."/>
    <s v="ang."/>
    <s v="W"/>
    <d v="2016-09-01T00:00:00"/>
    <d v="2020-07-31T00:00:00"/>
    <s v=""/>
    <n v="3"/>
    <d v="1999-11-28T00:00:00"/>
    <n v="20"/>
    <s v="N"/>
    <n v="30"/>
    <n v="2.5"/>
    <n v="39"/>
    <x v="0"/>
    <n v="1"/>
    <n v="31"/>
    <n v="0"/>
    <n v="3669"/>
    <n v="804.42825000000005"/>
    <n v="0"/>
    <n v="0"/>
    <n v="0"/>
    <n v="0"/>
    <n v="0"/>
    <n v="0"/>
    <n v="0"/>
    <n v="0"/>
    <n v="0"/>
    <n v="0"/>
    <n v="0"/>
    <n v="0"/>
    <n v="26.5"/>
    <n v="0"/>
    <n v="0"/>
    <n v="0"/>
    <n v="0"/>
    <n v="5.9346750000000004"/>
    <n v="0"/>
    <n v="0"/>
  </r>
  <r>
    <d v="2020-07-01T00:00:00"/>
    <x v="3"/>
    <s v="P"/>
    <s v="Active"/>
    <n v="403"/>
    <x v="402"/>
    <s v="N"/>
    <x v="19"/>
    <n v="1083"/>
    <x v="0"/>
    <s v="Niederl. 3"/>
    <n v="1"/>
    <s v="Department"/>
    <s v="Supervisor"/>
    <s v="Non-Mgm."/>
    <s v="ang."/>
    <s v="M"/>
    <d v="2016-09-01T00:00:00"/>
    <m/>
    <s v=""/>
    <n v="3"/>
    <d v="1988-11-13T00:00:00"/>
    <n v="31"/>
    <s v="N"/>
    <n v="30"/>
    <n v="2.5"/>
    <n v="39"/>
    <x v="0"/>
    <n v="1"/>
    <n v="31"/>
    <n v="0"/>
    <n v="3670"/>
    <n v="804.64750000000004"/>
    <n v="0"/>
    <n v="0"/>
    <n v="0"/>
    <n v="0"/>
    <n v="0"/>
    <n v="0"/>
    <n v="0"/>
    <n v="0"/>
    <n v="0"/>
    <n v="0"/>
    <n v="0"/>
    <n v="0"/>
    <n v="26.5"/>
    <n v="0"/>
    <n v="0"/>
    <n v="0"/>
    <n v="0"/>
    <n v="5.9346750000000004"/>
    <n v="0"/>
    <n v="0"/>
  </r>
  <r>
    <d v="2020-07-01T00:00:00"/>
    <x v="3"/>
    <s v="P"/>
    <s v="Active"/>
    <n v="404"/>
    <x v="403"/>
    <s v="N"/>
    <x v="5"/>
    <n v="1093"/>
    <x v="0"/>
    <s v="Niederl. 3"/>
    <n v="1"/>
    <s v="Department"/>
    <s v="Supervisor"/>
    <s v="Non-Mgm."/>
    <s v="ang."/>
    <s v="M"/>
    <d v="2016-09-01T00:00:00"/>
    <m/>
    <s v=""/>
    <n v="3"/>
    <d v="1994-03-08T00:00:00"/>
    <n v="25"/>
    <s v="N"/>
    <n v="30"/>
    <n v="2.5"/>
    <n v="39"/>
    <x v="0"/>
    <n v="1"/>
    <n v="31"/>
    <n v="0"/>
    <n v="3671"/>
    <n v="804.86675000000002"/>
    <n v="0"/>
    <n v="0"/>
    <n v="0"/>
    <n v="0"/>
    <n v="0"/>
    <n v="0"/>
    <n v="0"/>
    <n v="0"/>
    <n v="0"/>
    <n v="0"/>
    <n v="0"/>
    <n v="0"/>
    <n v="26.5"/>
    <n v="0"/>
    <n v="0"/>
    <n v="0"/>
    <n v="0"/>
    <n v="5.9346750000000004"/>
    <n v="0"/>
    <n v="0"/>
  </r>
  <r>
    <d v="2020-07-01T00:00:00"/>
    <x v="3"/>
    <s v="P"/>
    <s v="Active"/>
    <n v="405"/>
    <x v="404"/>
    <s v="N"/>
    <x v="19"/>
    <n v="1083"/>
    <x v="0"/>
    <s v="Niederl. 3"/>
    <n v="1"/>
    <s v="Department"/>
    <s v="Supervisor"/>
    <s v="Non-Mgm."/>
    <s v="ang."/>
    <s v="M"/>
    <d v="2016-09-15T00:00:00"/>
    <m/>
    <s v=""/>
    <n v="3"/>
    <d v="1988-01-05T00:00:00"/>
    <n v="32"/>
    <s v="N"/>
    <n v="30"/>
    <n v="2.5"/>
    <n v="39"/>
    <x v="0"/>
    <n v="1"/>
    <n v="31"/>
    <n v="0"/>
    <n v="3672"/>
    <n v="805.08600000000001"/>
    <n v="0"/>
    <n v="0"/>
    <n v="0"/>
    <n v="0"/>
    <n v="0"/>
    <n v="0"/>
    <n v="0"/>
    <n v="0"/>
    <n v="0"/>
    <n v="0"/>
    <n v="0"/>
    <n v="0"/>
    <n v="26.5"/>
    <n v="0"/>
    <n v="0"/>
    <n v="0"/>
    <n v="0"/>
    <n v="5.9346750000000004"/>
    <n v="0"/>
    <n v="0"/>
  </r>
  <r>
    <d v="2020-07-01T00:00:00"/>
    <x v="3"/>
    <s v="P"/>
    <s v="Active"/>
    <n v="406"/>
    <x v="405"/>
    <s v="N"/>
    <x v="27"/>
    <n v="1070"/>
    <x v="0"/>
    <s v="Niederl. 3"/>
    <n v="1"/>
    <s v="Department"/>
    <s v="Supervisor"/>
    <s v="Non-Mgm."/>
    <s v="ang."/>
    <s v="W"/>
    <d v="2016-09-12T00:00:00"/>
    <m/>
    <s v=""/>
    <n v="3"/>
    <d v="1982-12-15T00:00:00"/>
    <n v="37"/>
    <s v="N"/>
    <n v="30"/>
    <n v="2.5"/>
    <n v="39"/>
    <x v="0"/>
    <n v="1"/>
    <n v="31"/>
    <n v="0"/>
    <n v="3673"/>
    <n v="805.30525000000011"/>
    <n v="0"/>
    <n v="0"/>
    <n v="0"/>
    <n v="0"/>
    <n v="0"/>
    <n v="0"/>
    <n v="0"/>
    <n v="0"/>
    <n v="0"/>
    <n v="0"/>
    <n v="0"/>
    <n v="0"/>
    <n v="26.5"/>
    <n v="0"/>
    <n v="0"/>
    <n v="0"/>
    <n v="0"/>
    <n v="5.9346750000000004"/>
    <n v="0"/>
    <n v="0"/>
  </r>
  <r>
    <d v="2020-07-01T00:00:00"/>
    <x v="3"/>
    <s v="P"/>
    <s v="Active"/>
    <n v="407"/>
    <x v="406"/>
    <s v="N"/>
    <x v="5"/>
    <n v="1093"/>
    <x v="0"/>
    <s v="Niederl. 3"/>
    <n v="1"/>
    <s v="Department"/>
    <s v="Supervisor"/>
    <s v="Manager"/>
    <s v="ang."/>
    <s v="M"/>
    <d v="2016-09-01T00:00:00"/>
    <m/>
    <s v=""/>
    <n v="3"/>
    <d v="1980-06-22T00:00:00"/>
    <n v="39"/>
    <s v="N"/>
    <n v="30"/>
    <n v="2.5"/>
    <n v="39"/>
    <x v="0"/>
    <n v="1"/>
    <n v="31"/>
    <n v="0"/>
    <n v="3674"/>
    <n v="805.52449999999999"/>
    <n v="0"/>
    <n v="0"/>
    <n v="0"/>
    <n v="0"/>
    <n v="0"/>
    <n v="0"/>
    <n v="0"/>
    <n v="0"/>
    <n v="0"/>
    <n v="0"/>
    <n v="0"/>
    <n v="0"/>
    <n v="26.5"/>
    <n v="0"/>
    <n v="0"/>
    <n v="0"/>
    <n v="0"/>
    <n v="5.9346750000000004"/>
    <n v="0"/>
    <n v="0"/>
  </r>
  <r>
    <d v="2020-07-01T00:00:00"/>
    <x v="3"/>
    <s v="P"/>
    <s v="Active"/>
    <n v="408"/>
    <x v="407"/>
    <s v="N"/>
    <x v="17"/>
    <n v="1088"/>
    <x v="0"/>
    <s v="Niederl. 3"/>
    <n v="1"/>
    <s v="Department"/>
    <s v="Supervisor"/>
    <s v="Director"/>
    <s v="ang."/>
    <s v="M"/>
    <d v="2016-10-01T00:00:00"/>
    <m/>
    <s v=""/>
    <n v="3"/>
    <d v="1969-04-18T00:00:00"/>
    <n v="50"/>
    <s v="N"/>
    <n v="30"/>
    <n v="2.5"/>
    <n v="39"/>
    <x v="0"/>
    <n v="1"/>
    <n v="31"/>
    <n v="0"/>
    <n v="3675"/>
    <n v="805.74375000000009"/>
    <n v="0"/>
    <n v="0"/>
    <n v="0"/>
    <n v="0"/>
    <n v="0"/>
    <n v="0"/>
    <n v="0"/>
    <n v="833.34"/>
    <n v="0"/>
    <n v="0"/>
    <n v="0"/>
    <n v="0"/>
    <n v="26.5"/>
    <n v="0"/>
    <n v="0"/>
    <n v="0"/>
    <n v="0"/>
    <n v="192.56116800000001"/>
    <n v="181.792"/>
    <n v="0"/>
  </r>
  <r>
    <d v="2020-07-01T00:00:00"/>
    <x v="3"/>
    <s v="P"/>
    <s v="Active"/>
    <n v="409"/>
    <x v="408"/>
    <s v="N"/>
    <x v="22"/>
    <n v="1029"/>
    <x v="6"/>
    <s v="Niederl. 10"/>
    <n v="1"/>
    <s v="Department"/>
    <s v="Supervisor"/>
    <s v="Non-Mgm."/>
    <s v="ang."/>
    <s v="M"/>
    <d v="2016-10-01T00:00:00"/>
    <m/>
    <s v=""/>
    <n v="3"/>
    <d v="1970-02-20T00:00:00"/>
    <n v="49"/>
    <s v="J"/>
    <n v="30"/>
    <n v="2.5"/>
    <n v="39"/>
    <x v="0"/>
    <n v="1"/>
    <n v="31"/>
    <n v="0"/>
    <n v="3676"/>
    <n v="805.96299999999997"/>
    <n v="0"/>
    <n v="0"/>
    <n v="0"/>
    <n v="0"/>
    <n v="0"/>
    <n v="0"/>
    <n v="0"/>
    <n v="0"/>
    <n v="0"/>
    <n v="0"/>
    <n v="212.07692307692307"/>
    <n v="168.48333333333335"/>
    <n v="26.5"/>
    <n v="0"/>
    <n v="0"/>
    <n v="0"/>
    <n v="0"/>
    <n v="91.161144423076934"/>
    <n v="0"/>
    <n v="0"/>
  </r>
  <r>
    <d v="2020-07-01T00:00:00"/>
    <x v="3"/>
    <s v="P"/>
    <s v="Active"/>
    <n v="410"/>
    <x v="409"/>
    <s v="Y"/>
    <x v="20"/>
    <n v="1021"/>
    <x v="7"/>
    <s v="Niederl. 9"/>
    <n v="0.5"/>
    <s v="Department"/>
    <s v="Supervisor"/>
    <s v="Non-Mgm."/>
    <s v="ang."/>
    <s v="W"/>
    <d v="2016-10-01T00:00:00"/>
    <m/>
    <s v=""/>
    <n v="3"/>
    <d v="1977-03-21T00:00:00"/>
    <n v="42"/>
    <s v="N"/>
    <n v="24"/>
    <n v="2"/>
    <n v="39"/>
    <x v="0"/>
    <n v="0.5"/>
    <n v="31"/>
    <n v="0"/>
    <n v="3677"/>
    <n v="806.18225000000007"/>
    <n v="0"/>
    <n v="0"/>
    <n v="0"/>
    <n v="0"/>
    <n v="0"/>
    <n v="0"/>
    <n v="0"/>
    <n v="0"/>
    <n v="0"/>
    <n v="0"/>
    <n v="0"/>
    <n v="0"/>
    <n v="13.25"/>
    <n v="0"/>
    <n v="0"/>
    <n v="0"/>
    <n v="0"/>
    <n v="2.9673375000000002"/>
    <n v="0"/>
    <n v="0"/>
  </r>
  <r>
    <d v="2020-07-01T00:00:00"/>
    <x v="3"/>
    <s v="P"/>
    <s v="Active"/>
    <n v="410"/>
    <x v="409"/>
    <s v="Y"/>
    <x v="20"/>
    <n v="1027"/>
    <x v="6"/>
    <s v="Niederl. 10"/>
    <n v="0.5"/>
    <s v="Department"/>
    <s v="Supervisor"/>
    <s v="Non-Mgm."/>
    <s v="ang."/>
    <s v="W"/>
    <d v="2016-10-01T00:00:00"/>
    <m/>
    <s v=""/>
    <n v="3"/>
    <d v="1977-03-21T00:00:00"/>
    <n v="42"/>
    <s v="N"/>
    <n v="24"/>
    <n v="2"/>
    <n v="39"/>
    <x v="0"/>
    <n v="0.5"/>
    <n v="31"/>
    <n v="0"/>
    <n v="3678"/>
    <n v="806.40150000000006"/>
    <n v="0"/>
    <n v="0"/>
    <n v="0"/>
    <n v="0"/>
    <n v="0"/>
    <n v="0"/>
    <n v="0"/>
    <n v="0"/>
    <n v="0"/>
    <n v="0"/>
    <n v="0"/>
    <n v="0"/>
    <n v="13.25"/>
    <n v="0"/>
    <n v="0"/>
    <n v="0"/>
    <n v="0"/>
    <n v="2.9673375000000002"/>
    <n v="0"/>
    <n v="0"/>
  </r>
  <r>
    <d v="2020-07-01T00:00:00"/>
    <x v="3"/>
    <s v="P"/>
    <s v="Active"/>
    <n v="411"/>
    <x v="410"/>
    <s v="N"/>
    <x v="16"/>
    <n v="1067"/>
    <x v="4"/>
    <s v="Niederl. 6"/>
    <n v="1"/>
    <s v="Department"/>
    <s v="Supervisor"/>
    <s v="Non-Mgm."/>
    <s v="ang."/>
    <s v="M"/>
    <d v="2016-10-27T00:00:00"/>
    <m/>
    <s v=""/>
    <n v="3"/>
    <d v="1967-03-18T00:00:00"/>
    <n v="52"/>
    <s v="J"/>
    <n v="30"/>
    <n v="2.5"/>
    <n v="39"/>
    <x v="0"/>
    <n v="1"/>
    <n v="31"/>
    <n v="0"/>
    <n v="3679"/>
    <n v="806.62075000000004"/>
    <n v="0"/>
    <n v="0"/>
    <n v="0"/>
    <n v="0"/>
    <n v="0"/>
    <n v="0"/>
    <n v="0"/>
    <n v="0"/>
    <n v="0"/>
    <n v="0"/>
    <n v="212.25"/>
    <n v="168.62083333333334"/>
    <n v="26.5"/>
    <n v="0"/>
    <n v="0"/>
    <n v="0"/>
    <n v="0"/>
    <n v="91.230698125000004"/>
    <n v="0"/>
    <n v="0"/>
  </r>
  <r>
    <d v="2020-07-01T00:00:00"/>
    <x v="3"/>
    <s v="P"/>
    <s v="Active"/>
    <n v="412"/>
    <x v="411"/>
    <s v="N"/>
    <x v="22"/>
    <n v="1060"/>
    <x v="2"/>
    <s v="Niederl. 7"/>
    <n v="1"/>
    <s v="Department"/>
    <s v="Supervisor"/>
    <s v="Non-Mgm."/>
    <s v="ang."/>
    <s v="M"/>
    <d v="2017-01-01T00:00:00"/>
    <m/>
    <s v=""/>
    <n v="3"/>
    <d v="1982-09-20T00:00:00"/>
    <n v="37"/>
    <s v="J"/>
    <n v="30"/>
    <n v="2.5"/>
    <n v="39"/>
    <x v="0"/>
    <n v="1"/>
    <n v="31"/>
    <n v="0"/>
    <n v="3680"/>
    <n v="806.84"/>
    <n v="0"/>
    <n v="0"/>
    <n v="0"/>
    <n v="0"/>
    <n v="0"/>
    <n v="0"/>
    <n v="0"/>
    <n v="0"/>
    <n v="0"/>
    <n v="0"/>
    <n v="212.30769230769232"/>
    <n v="168.66666666666669"/>
    <n v="26.5"/>
    <n v="0"/>
    <n v="0"/>
    <n v="0"/>
    <n v="0"/>
    <n v="91.253882692307698"/>
    <n v="0"/>
    <n v="0"/>
  </r>
  <r>
    <d v="2020-07-01T00:00:00"/>
    <x v="3"/>
    <s v="P"/>
    <s v="Active"/>
    <n v="413"/>
    <x v="412"/>
    <s v="N"/>
    <x v="42"/>
    <n v="1076"/>
    <x v="0"/>
    <s v="Niederl. 3"/>
    <n v="1"/>
    <s v="Department"/>
    <s v="Supervisor"/>
    <s v="Non-Mgm."/>
    <s v="ang."/>
    <s v="W"/>
    <d v="2017-01-09T00:00:00"/>
    <m/>
    <s v=""/>
    <n v="3"/>
    <d v="1977-09-09T00:00:00"/>
    <n v="42"/>
    <s v="N"/>
    <n v="30"/>
    <n v="2.5"/>
    <n v="39"/>
    <x v="0"/>
    <n v="1"/>
    <n v="31"/>
    <n v="0"/>
    <n v="3681"/>
    <n v="807.05925000000002"/>
    <n v="0"/>
    <n v="0"/>
    <n v="0"/>
    <n v="0"/>
    <n v="0"/>
    <n v="0"/>
    <n v="0"/>
    <n v="0"/>
    <n v="0"/>
    <n v="0"/>
    <n v="0"/>
    <n v="0"/>
    <n v="26.5"/>
    <n v="0"/>
    <n v="0"/>
    <n v="0"/>
    <n v="0"/>
    <n v="5.9346750000000004"/>
    <n v="0"/>
    <n v="0"/>
  </r>
  <r>
    <d v="2020-07-01T00:00:00"/>
    <x v="3"/>
    <s v="P"/>
    <s v="Active"/>
    <n v="414"/>
    <x v="413"/>
    <s v="N"/>
    <x v="35"/>
    <n v="1078"/>
    <x v="0"/>
    <s v="Niederl. 3"/>
    <n v="1"/>
    <s v="Department"/>
    <s v="Supervisor"/>
    <s v="Non-Mgm."/>
    <s v="ang."/>
    <s v="M"/>
    <d v="2017-01-01T00:00:00"/>
    <m/>
    <s v=""/>
    <n v="3"/>
    <d v="1980-04-12T00:00:00"/>
    <n v="39"/>
    <s v="N"/>
    <n v="30"/>
    <n v="2.5"/>
    <n v="39"/>
    <x v="0"/>
    <n v="1"/>
    <n v="31"/>
    <n v="0"/>
    <n v="3682"/>
    <n v="807.27850000000012"/>
    <n v="0"/>
    <n v="0"/>
    <n v="0"/>
    <n v="0"/>
    <n v="0"/>
    <n v="0"/>
    <n v="0"/>
    <n v="0"/>
    <n v="0"/>
    <n v="0"/>
    <n v="0"/>
    <n v="0"/>
    <n v="26.5"/>
    <n v="0"/>
    <n v="0"/>
    <n v="0"/>
    <n v="0"/>
    <n v="5.9346750000000004"/>
    <n v="112.5712"/>
    <n v="0"/>
  </r>
  <r>
    <d v="2020-07-01T00:00:00"/>
    <x v="3"/>
    <s v="P"/>
    <s v="Active"/>
    <n v="415"/>
    <x v="414"/>
    <s v="Y"/>
    <x v="16"/>
    <n v="1025"/>
    <x v="6"/>
    <s v="Niederl. 10"/>
    <n v="0.5"/>
    <s v="Department"/>
    <s v="Supervisor"/>
    <s v="Manager"/>
    <s v="ang."/>
    <s v="M"/>
    <d v="2017-01-01T00:00:00"/>
    <m/>
    <s v=""/>
    <n v="3"/>
    <d v="1979-02-15T00:00:00"/>
    <n v="40"/>
    <s v="N"/>
    <n v="30"/>
    <n v="2.5"/>
    <n v="39"/>
    <x v="0"/>
    <n v="0.5"/>
    <n v="31"/>
    <n v="0"/>
    <n v="3683"/>
    <n v="807.49775"/>
    <n v="0"/>
    <n v="0"/>
    <n v="0"/>
    <n v="0"/>
    <n v="0"/>
    <n v="0"/>
    <n v="0"/>
    <n v="0"/>
    <n v="0"/>
    <n v="0"/>
    <n v="0"/>
    <n v="0"/>
    <n v="13.25"/>
    <n v="0"/>
    <n v="0"/>
    <n v="0"/>
    <n v="0"/>
    <n v="2.9673375000000002"/>
    <n v="85.661500000000004"/>
    <n v="0"/>
  </r>
  <r>
    <d v="2020-07-01T00:00:00"/>
    <x v="3"/>
    <s v="P"/>
    <s v="Active"/>
    <n v="415"/>
    <x v="414"/>
    <s v="Y"/>
    <x v="16"/>
    <n v="1019"/>
    <x v="7"/>
    <s v="Niederl. 9"/>
    <n v="0.5"/>
    <s v="Department"/>
    <s v="Supervisor"/>
    <s v="Manager"/>
    <s v="ang."/>
    <s v="M"/>
    <d v="2017-01-01T00:00:00"/>
    <m/>
    <s v=""/>
    <n v="3"/>
    <d v="1979-02-15T00:00:00"/>
    <n v="40"/>
    <s v="N"/>
    <n v="30"/>
    <n v="2.5"/>
    <n v="39"/>
    <x v="0"/>
    <n v="0.5"/>
    <n v="31"/>
    <n v="0"/>
    <n v="3684"/>
    <n v="807.7170000000001"/>
    <n v="0"/>
    <n v="0"/>
    <n v="0"/>
    <n v="0"/>
    <n v="0"/>
    <n v="0"/>
    <n v="0"/>
    <n v="0"/>
    <n v="0"/>
    <n v="0"/>
    <n v="0"/>
    <n v="0"/>
    <n v="13.25"/>
    <n v="0"/>
    <n v="0"/>
    <n v="0"/>
    <n v="0"/>
    <n v="2.9673375000000002"/>
    <n v="85.661500000000004"/>
    <n v="0"/>
  </r>
  <r>
    <d v="2020-07-01T00:00:00"/>
    <x v="3"/>
    <s v="P"/>
    <s v="Active"/>
    <n v="416"/>
    <x v="415"/>
    <s v="N"/>
    <x v="11"/>
    <n v="1082"/>
    <x v="0"/>
    <s v="Niederl. 3"/>
    <n v="1"/>
    <s v="Department"/>
    <s v="Supervisor"/>
    <s v="Manager"/>
    <s v="ang."/>
    <s v="M"/>
    <d v="2017-02-01T00:00:00"/>
    <m/>
    <s v=""/>
    <n v="2"/>
    <d v="1985-01-06T00:00:00"/>
    <n v="35"/>
    <s v="N"/>
    <n v="30"/>
    <n v="2.5"/>
    <n v="39"/>
    <x v="0"/>
    <n v="1"/>
    <n v="31"/>
    <n v="0"/>
    <n v="3685"/>
    <n v="807.93624999999997"/>
    <n v="0"/>
    <n v="0"/>
    <n v="0"/>
    <n v="0"/>
    <n v="0"/>
    <n v="0"/>
    <n v="0"/>
    <n v="0"/>
    <n v="0"/>
    <n v="0"/>
    <n v="0"/>
    <n v="0"/>
    <n v="26.5"/>
    <n v="0"/>
    <n v="0"/>
    <n v="0"/>
    <n v="0"/>
    <n v="5.9346750000000004"/>
    <n v="0"/>
    <n v="0"/>
  </r>
  <r>
    <d v="2020-07-01T00:00:00"/>
    <x v="3"/>
    <s v="P"/>
    <s v="Active"/>
    <n v="417"/>
    <x v="416"/>
    <s v="N"/>
    <x v="18"/>
    <n v="1080"/>
    <x v="0"/>
    <s v="Niederl. 3"/>
    <n v="1"/>
    <s v="Department"/>
    <s v="Supervisor"/>
    <s v="Non-Mgm."/>
    <s v="ang."/>
    <s v="M"/>
    <d v="2017-02-01T00:00:00"/>
    <m/>
    <s v=""/>
    <n v="2"/>
    <d v="1959-01-16T00:00:00"/>
    <n v="61"/>
    <s v="N"/>
    <n v="30"/>
    <n v="2.5"/>
    <n v="39"/>
    <x v="0"/>
    <n v="1"/>
    <n v="31"/>
    <n v="0"/>
    <n v="3686"/>
    <n v="808.15549999999996"/>
    <n v="0"/>
    <n v="0"/>
    <n v="0"/>
    <n v="0"/>
    <n v="0"/>
    <n v="0"/>
    <n v="0"/>
    <n v="0"/>
    <n v="0"/>
    <n v="0"/>
    <n v="0"/>
    <n v="0"/>
    <n v="26.5"/>
    <n v="0"/>
    <n v="0"/>
    <n v="0"/>
    <n v="0"/>
    <n v="5.9346750000000004"/>
    <n v="0"/>
    <n v="0"/>
  </r>
  <r>
    <d v="2020-07-01T00:00:00"/>
    <x v="3"/>
    <s v="P"/>
    <s v="Active"/>
    <n v="418"/>
    <x v="417"/>
    <s v="N"/>
    <x v="6"/>
    <n v="1014"/>
    <x v="1"/>
    <s v="Niederl. 1"/>
    <n v="1"/>
    <s v="Department"/>
    <s v="Supervisor"/>
    <s v="Non-Mgm."/>
    <s v="ang."/>
    <s v="W"/>
    <d v="2017-02-01T00:00:00"/>
    <m/>
    <s v=""/>
    <n v="2"/>
    <d v="1986-11-19T00:00:00"/>
    <n v="33"/>
    <s v="N"/>
    <n v="30"/>
    <n v="2.5"/>
    <n v="39"/>
    <x v="0"/>
    <n v="1"/>
    <n v="31"/>
    <n v="0"/>
    <n v="3687"/>
    <n v="808.37475000000006"/>
    <n v="0"/>
    <n v="0"/>
    <n v="0"/>
    <n v="0"/>
    <n v="0"/>
    <n v="0"/>
    <n v="0"/>
    <n v="0"/>
    <n v="0"/>
    <n v="0"/>
    <n v="0"/>
    <n v="0"/>
    <n v="26.5"/>
    <n v="0"/>
    <n v="0"/>
    <n v="0"/>
    <n v="0"/>
    <n v="5.9346750000000004"/>
    <n v="0"/>
    <n v="0"/>
  </r>
  <r>
    <d v="2020-07-01T00:00:00"/>
    <x v="3"/>
    <s v="P"/>
    <s v="Active"/>
    <n v="419"/>
    <x v="418"/>
    <s v="N"/>
    <x v="37"/>
    <n v="1005"/>
    <x v="1"/>
    <s v="Niederl. 1"/>
    <n v="1"/>
    <s v="Department"/>
    <s v="Supervisor"/>
    <s v="Non-Mgm."/>
    <s v="ang."/>
    <s v="M"/>
    <d v="2017-02-01T00:00:00"/>
    <m/>
    <s v=""/>
    <n v="2"/>
    <d v="1980-04-29T00:00:00"/>
    <n v="39"/>
    <s v="N"/>
    <n v="30"/>
    <n v="2.5"/>
    <n v="39"/>
    <x v="0"/>
    <n v="1"/>
    <n v="31"/>
    <n v="0"/>
    <n v="3688"/>
    <n v="808.59400000000005"/>
    <n v="0"/>
    <n v="0"/>
    <n v="0"/>
    <n v="0"/>
    <n v="0"/>
    <n v="0"/>
    <n v="0"/>
    <n v="0"/>
    <n v="0"/>
    <n v="0"/>
    <n v="0"/>
    <n v="0"/>
    <n v="26.5"/>
    <n v="0"/>
    <n v="0"/>
    <n v="0"/>
    <n v="0"/>
    <n v="5.9346750000000004"/>
    <n v="0"/>
    <n v="0"/>
  </r>
  <r>
    <d v="2020-07-01T00:00:00"/>
    <x v="3"/>
    <s v="P"/>
    <s v="Active"/>
    <n v="420"/>
    <x v="419"/>
    <s v="N"/>
    <x v="31"/>
    <n v="1059"/>
    <x v="2"/>
    <s v="Niederl. 7"/>
    <n v="1"/>
    <s v="Department"/>
    <s v="Supervisor"/>
    <s v="Non-Mgm."/>
    <s v="ang."/>
    <s v="M"/>
    <d v="2017-02-01T00:00:00"/>
    <m/>
    <s v=""/>
    <n v="2"/>
    <d v="1966-02-17T00:00:00"/>
    <n v="53"/>
    <s v="J"/>
    <n v="30"/>
    <n v="2.5"/>
    <n v="39"/>
    <x v="0"/>
    <n v="1"/>
    <n v="31"/>
    <n v="0"/>
    <n v="3689"/>
    <n v="808.81325000000004"/>
    <n v="0"/>
    <n v="0"/>
    <n v="30"/>
    <n v="0"/>
    <n v="875"/>
    <n v="0"/>
    <n v="0"/>
    <n v="0"/>
    <n v="0"/>
    <n v="0"/>
    <n v="212.82692307692307"/>
    <n v="169.07916666666668"/>
    <n v="26.5"/>
    <n v="0"/>
    <n v="0"/>
    <n v="0"/>
    <n v="0"/>
    <n v="294.13729379807694"/>
    <n v="77.900000000000006"/>
    <n v="0"/>
  </r>
  <r>
    <d v="2020-07-01T00:00:00"/>
    <x v="3"/>
    <s v="P"/>
    <s v="Active"/>
    <n v="421"/>
    <x v="420"/>
    <s v="N"/>
    <x v="22"/>
    <n v="1029"/>
    <x v="6"/>
    <s v="Niederl. 10"/>
    <n v="1"/>
    <s v="Department"/>
    <s v="Supervisor"/>
    <s v="Non-Mgm."/>
    <s v="ang."/>
    <s v="M"/>
    <d v="2017-03-01T00:00:00"/>
    <m/>
    <s v=""/>
    <n v="2"/>
    <d v="1986-12-27T00:00:00"/>
    <n v="33"/>
    <s v="J"/>
    <n v="30"/>
    <n v="2.5"/>
    <n v="39"/>
    <x v="0"/>
    <n v="1"/>
    <n v="31"/>
    <n v="0"/>
    <n v="3690"/>
    <n v="809.03250000000003"/>
    <n v="0"/>
    <n v="0"/>
    <n v="0"/>
    <n v="0"/>
    <n v="0"/>
    <n v="0"/>
    <n v="0"/>
    <n v="0"/>
    <n v="0"/>
    <n v="0"/>
    <n v="212.88461538461539"/>
    <n v="169.125"/>
    <n v="26.5"/>
    <n v="0"/>
    <n v="0"/>
    <n v="0"/>
    <n v="0"/>
    <n v="91.485728365384617"/>
    <n v="0"/>
    <n v="0"/>
  </r>
  <r>
    <d v="2020-07-01T00:00:00"/>
    <x v="3"/>
    <s v="P"/>
    <s v="Active"/>
    <n v="422"/>
    <x v="421"/>
    <s v="N"/>
    <x v="26"/>
    <n v="1091"/>
    <x v="0"/>
    <s v="Niederl. 3"/>
    <n v="1"/>
    <s v="Department"/>
    <s v="Supervisor"/>
    <s v="Non-Mgm."/>
    <s v="ang."/>
    <s v="W"/>
    <d v="2017-03-06T00:00:00"/>
    <m/>
    <s v=""/>
    <n v="2"/>
    <d v="1989-01-27T00:00:00"/>
    <n v="30"/>
    <s v="N"/>
    <n v="30"/>
    <n v="2.5"/>
    <n v="39"/>
    <x v="0"/>
    <n v="1"/>
    <n v="31"/>
    <n v="0"/>
    <n v="3691"/>
    <n v="809.25175000000002"/>
    <n v="0"/>
    <n v="0"/>
    <n v="0"/>
    <n v="0"/>
    <n v="0"/>
    <n v="0"/>
    <n v="0"/>
    <n v="0"/>
    <n v="0"/>
    <n v="0"/>
    <n v="0"/>
    <n v="0"/>
    <n v="26.5"/>
    <n v="0"/>
    <n v="0"/>
    <n v="0"/>
    <n v="0"/>
    <n v="5.9346750000000004"/>
    <n v="0"/>
    <n v="0"/>
  </r>
  <r>
    <d v="2020-07-01T00:00:00"/>
    <x v="3"/>
    <s v="P"/>
    <s v="Active"/>
    <n v="423"/>
    <x v="422"/>
    <s v="N"/>
    <x v="18"/>
    <n v="1080"/>
    <x v="0"/>
    <s v="Niederl. 3"/>
    <n v="1"/>
    <s v="Department"/>
    <s v="Supervisor"/>
    <s v="Non-Mgm."/>
    <s v="ang."/>
    <s v="W"/>
    <d v="2017-04-01T00:00:00"/>
    <m/>
    <s v=""/>
    <n v="2"/>
    <d v="1965-09-22T00:00:00"/>
    <n v="54"/>
    <s v="N"/>
    <n v="30"/>
    <n v="2.5"/>
    <n v="39"/>
    <x v="0"/>
    <n v="1"/>
    <n v="31"/>
    <n v="0"/>
    <n v="3692"/>
    <n v="809.471"/>
    <n v="0"/>
    <n v="0"/>
    <n v="0"/>
    <n v="0"/>
    <n v="0"/>
    <n v="0"/>
    <n v="0"/>
    <n v="0"/>
    <n v="0"/>
    <n v="0"/>
    <n v="0"/>
    <n v="0"/>
    <n v="26.5"/>
    <n v="0"/>
    <n v="0"/>
    <n v="0"/>
    <n v="0"/>
    <n v="5.9346750000000004"/>
    <n v="0"/>
    <n v="0"/>
  </r>
  <r>
    <d v="2020-07-01T00:00:00"/>
    <x v="3"/>
    <s v="P"/>
    <s v="Active"/>
    <n v="424"/>
    <x v="423"/>
    <s v="N"/>
    <x v="22"/>
    <n v="1029"/>
    <x v="6"/>
    <s v="Niederl. 10"/>
    <n v="1"/>
    <s v="Department"/>
    <s v="Supervisor"/>
    <s v="Non-Mgm."/>
    <s v="ang."/>
    <s v="M"/>
    <d v="2017-04-01T00:00:00"/>
    <m/>
    <s v=""/>
    <n v="2"/>
    <d v="1980-06-05T00:00:00"/>
    <n v="39"/>
    <s v="J"/>
    <n v="30"/>
    <n v="2.5"/>
    <n v="39"/>
    <x v="0"/>
    <n v="1"/>
    <n v="31"/>
    <n v="0"/>
    <n v="3693"/>
    <n v="809.69025000000011"/>
    <n v="0"/>
    <n v="0"/>
    <n v="0"/>
    <n v="0"/>
    <n v="0"/>
    <n v="0"/>
    <n v="0"/>
    <n v="0"/>
    <n v="0"/>
    <n v="0"/>
    <n v="213.05769230769232"/>
    <n v="169.26250000000002"/>
    <n v="26.5"/>
    <n v="0"/>
    <n v="0"/>
    <n v="0"/>
    <n v="0"/>
    <n v="91.555282067307701"/>
    <n v="0"/>
    <n v="0"/>
  </r>
  <r>
    <d v="2020-07-01T00:00:00"/>
    <x v="3"/>
    <s v="P"/>
    <s v="Active"/>
    <n v="425"/>
    <x v="424"/>
    <s v="N"/>
    <x v="22"/>
    <n v="1035"/>
    <x v="5"/>
    <s v="Niederl. 5"/>
    <n v="1"/>
    <s v="Department"/>
    <s v="Supervisor"/>
    <s v="Non-Mgm."/>
    <s v="ang."/>
    <s v="M"/>
    <d v="2017-04-18T00:00:00"/>
    <m/>
    <s v=""/>
    <n v="2"/>
    <d v="1963-04-11T00:00:00"/>
    <n v="56"/>
    <s v="J"/>
    <n v="30"/>
    <n v="2.5"/>
    <n v="39"/>
    <x v="0"/>
    <n v="1"/>
    <n v="31"/>
    <n v="0"/>
    <n v="3694"/>
    <n v="809.90949999999998"/>
    <n v="0"/>
    <n v="0"/>
    <n v="0"/>
    <n v="0"/>
    <n v="0"/>
    <n v="0"/>
    <n v="0"/>
    <n v="0"/>
    <n v="0"/>
    <n v="0"/>
    <n v="213.11538461538461"/>
    <n v="169.30833333333334"/>
    <n v="26.5"/>
    <n v="0"/>
    <n v="0"/>
    <n v="0"/>
    <n v="0"/>
    <n v="91.578466634615381"/>
    <n v="0"/>
    <n v="0"/>
  </r>
  <r>
    <d v="2020-07-01T00:00:00"/>
    <x v="3"/>
    <s v="P"/>
    <s v="Active"/>
    <n v="426"/>
    <x v="425"/>
    <s v="N"/>
    <x v="17"/>
    <n v="1088"/>
    <x v="0"/>
    <s v="Niederl. 3"/>
    <n v="1"/>
    <s v="Department"/>
    <s v="Supervisor"/>
    <s v="Non-Mgm."/>
    <s v="ang."/>
    <s v="W"/>
    <d v="2017-03-27T00:00:00"/>
    <m/>
    <s v=""/>
    <n v="2"/>
    <d v="1979-06-07T00:00:00"/>
    <n v="40"/>
    <s v="N"/>
    <n v="30"/>
    <n v="2.5"/>
    <n v="35"/>
    <x v="0"/>
    <n v="0.89743589743589747"/>
    <n v="31"/>
    <n v="0"/>
    <n v="3695"/>
    <n v="810.12875000000008"/>
    <n v="0"/>
    <n v="0"/>
    <n v="0"/>
    <n v="0"/>
    <n v="0"/>
    <n v="0"/>
    <n v="0"/>
    <n v="0"/>
    <n v="0"/>
    <n v="0"/>
    <n v="0"/>
    <n v="0"/>
    <n v="26.5"/>
    <n v="0"/>
    <n v="0"/>
    <n v="0"/>
    <n v="0"/>
    <n v="5.9346750000000004"/>
    <n v="0"/>
    <n v="0"/>
  </r>
  <r>
    <d v="2020-07-01T00:00:00"/>
    <x v="3"/>
    <s v="P"/>
    <s v="Active"/>
    <n v="427"/>
    <x v="426"/>
    <s v="N"/>
    <x v="28"/>
    <n v="1004"/>
    <x v="1"/>
    <s v="Niederl. 1"/>
    <n v="1"/>
    <s v="Department"/>
    <s v="Supervisor"/>
    <s v="Non-Mgm."/>
    <s v="ang."/>
    <s v="W"/>
    <d v="1991-02-18T00:00:00"/>
    <m/>
    <s v=""/>
    <n v="28"/>
    <d v="1967-06-28T00:00:00"/>
    <n v="52"/>
    <s v="N"/>
    <n v="24"/>
    <n v="2"/>
    <n v="20"/>
    <x v="0"/>
    <n v="0.51282051282051277"/>
    <n v="31"/>
    <n v="0"/>
    <n v="3696"/>
    <n v="810.34800000000007"/>
    <n v="0"/>
    <n v="0"/>
    <n v="0"/>
    <n v="0"/>
    <n v="0"/>
    <n v="0"/>
    <n v="0"/>
    <n v="0"/>
    <n v="0"/>
    <n v="0"/>
    <n v="0"/>
    <n v="0"/>
    <n v="26.5"/>
    <n v="0"/>
    <n v="0"/>
    <n v="0"/>
    <n v="0"/>
    <n v="5.9346750000000004"/>
    <n v="0"/>
    <n v="0"/>
  </r>
  <r>
    <d v="2020-07-01T00:00:00"/>
    <x v="3"/>
    <s v="P"/>
    <s v="Active"/>
    <n v="428"/>
    <x v="427"/>
    <s v="N"/>
    <x v="22"/>
    <n v="1023"/>
    <x v="7"/>
    <s v="Niederl. 9"/>
    <n v="1"/>
    <s v="Department"/>
    <s v="Supervisor"/>
    <s v="Non-Mgm."/>
    <s v="ang."/>
    <s v="M"/>
    <d v="2017-04-16T00:00:00"/>
    <m/>
    <s v=""/>
    <n v="2"/>
    <d v="1978-09-12T00:00:00"/>
    <n v="41"/>
    <s v="J"/>
    <n v="30"/>
    <n v="2.5"/>
    <n v="39"/>
    <x v="0"/>
    <n v="1"/>
    <n v="31"/>
    <n v="0"/>
    <n v="3697"/>
    <n v="810.56725000000006"/>
    <n v="0"/>
    <n v="0"/>
    <n v="0"/>
    <n v="0"/>
    <n v="0"/>
    <n v="0"/>
    <n v="0"/>
    <n v="0"/>
    <n v="0"/>
    <n v="0"/>
    <n v="213.28846153846152"/>
    <n v="169.44583333333333"/>
    <n v="26.5"/>
    <n v="0"/>
    <n v="0"/>
    <n v="0"/>
    <n v="0"/>
    <n v="91.648020336538465"/>
    <n v="0"/>
    <n v="0"/>
  </r>
  <r>
    <d v="2020-07-01T00:00:00"/>
    <x v="3"/>
    <s v="P"/>
    <s v="Active"/>
    <n v="429"/>
    <x v="428"/>
    <s v="N"/>
    <x v="22"/>
    <n v="1047"/>
    <x v="9"/>
    <s v="Niederl. 4"/>
    <n v="1"/>
    <s v="Department"/>
    <s v="Supervisor"/>
    <s v="Non-Mgm."/>
    <s v="ang."/>
    <s v="M"/>
    <d v="2017-05-01T00:00:00"/>
    <m/>
    <s v=""/>
    <n v="2"/>
    <d v="1980-09-05T00:00:00"/>
    <n v="39"/>
    <s v="J"/>
    <n v="30"/>
    <n v="2.5"/>
    <n v="39"/>
    <x v="0"/>
    <n v="1"/>
    <n v="31"/>
    <n v="0"/>
    <n v="3698"/>
    <n v="810.78649999999993"/>
    <n v="0"/>
    <n v="0"/>
    <n v="0"/>
    <n v="0"/>
    <n v="0"/>
    <n v="0"/>
    <n v="0"/>
    <n v="0"/>
    <n v="0"/>
    <n v="0"/>
    <n v="213.34615384615384"/>
    <n v="169.4916666666667"/>
    <n v="26.5"/>
    <n v="0"/>
    <n v="0"/>
    <n v="0"/>
    <n v="0"/>
    <n v="91.67120490384616"/>
    <n v="0"/>
    <n v="0"/>
  </r>
  <r>
    <d v="2020-07-01T00:00:00"/>
    <x v="3"/>
    <s v="P"/>
    <s v="Active"/>
    <n v="430"/>
    <x v="429"/>
    <s v="N"/>
    <x v="23"/>
    <n v="1068"/>
    <x v="0"/>
    <s v="Niederl. 3"/>
    <n v="1"/>
    <s v="Department"/>
    <s v="Supervisor"/>
    <s v="Non-Mgm."/>
    <s v="ang."/>
    <s v="M"/>
    <d v="2017-05-01T00:00:00"/>
    <m/>
    <s v=""/>
    <n v="2"/>
    <d v="1970-04-29T00:00:00"/>
    <n v="49"/>
    <s v="N"/>
    <n v="24"/>
    <n v="2"/>
    <n v="32"/>
    <x v="0"/>
    <n v="0.82051282051282048"/>
    <n v="31"/>
    <n v="0"/>
    <n v="3699"/>
    <n v="811.00575000000003"/>
    <n v="0"/>
    <n v="0"/>
    <n v="0"/>
    <n v="0"/>
    <n v="0"/>
    <n v="0"/>
    <n v="0"/>
    <n v="0"/>
    <n v="0"/>
    <n v="0"/>
    <n v="0"/>
    <n v="0"/>
    <n v="26.5"/>
    <n v="0"/>
    <n v="0"/>
    <n v="0"/>
    <n v="0"/>
    <n v="5.9346750000000004"/>
    <n v="0"/>
    <n v="0"/>
  </r>
  <r>
    <d v="2020-07-01T00:00:00"/>
    <x v="3"/>
    <s v="P"/>
    <s v="Active"/>
    <n v="431"/>
    <x v="430"/>
    <s v="N"/>
    <x v="22"/>
    <n v="1035"/>
    <x v="5"/>
    <s v="Niederl. 5"/>
    <n v="1"/>
    <s v="Department"/>
    <s v="Supervisor"/>
    <s v="Non-Mgm."/>
    <s v="ang."/>
    <s v="M"/>
    <d v="2017-05-01T00:00:00"/>
    <m/>
    <s v=""/>
    <n v="2"/>
    <d v="1979-05-15T00:00:00"/>
    <n v="40"/>
    <s v="J"/>
    <n v="30"/>
    <n v="2.5"/>
    <n v="39"/>
    <x v="0"/>
    <n v="1"/>
    <n v="31"/>
    <n v="0"/>
    <n v="3700"/>
    <n v="811.22500000000002"/>
    <n v="0"/>
    <n v="0"/>
    <n v="0"/>
    <n v="0"/>
    <n v="0"/>
    <n v="0"/>
    <n v="0"/>
    <n v="0"/>
    <n v="0"/>
    <n v="0"/>
    <n v="213.46153846153845"/>
    <n v="169.58333333333334"/>
    <n v="26.5"/>
    <n v="0"/>
    <n v="0"/>
    <n v="0"/>
    <n v="0"/>
    <n v="91.717574038461549"/>
    <n v="0"/>
    <n v="0"/>
  </r>
  <r>
    <d v="2020-07-01T00:00:00"/>
    <x v="3"/>
    <s v="P"/>
    <s v="Active"/>
    <n v="432"/>
    <x v="431"/>
    <s v="Y"/>
    <x v="16"/>
    <n v="1049"/>
    <x v="3"/>
    <s v="Niederl. 8"/>
    <n v="0.5"/>
    <s v="Department"/>
    <s v="Supervisor"/>
    <s v="Manager"/>
    <s v="ang."/>
    <s v="M"/>
    <d v="2017-06-19T00:00:00"/>
    <m/>
    <s v=""/>
    <n v="2"/>
    <d v="1966-03-18T00:00:00"/>
    <n v="53"/>
    <s v="N"/>
    <n v="30"/>
    <n v="2.5"/>
    <n v="39"/>
    <x v="0"/>
    <n v="0.5"/>
    <n v="31"/>
    <n v="0"/>
    <n v="3701"/>
    <n v="811.44425000000001"/>
    <n v="0"/>
    <n v="0"/>
    <n v="0"/>
    <n v="0"/>
    <n v="0"/>
    <n v="0"/>
    <n v="0"/>
    <n v="0"/>
    <n v="0"/>
    <n v="0"/>
    <n v="0"/>
    <n v="0"/>
    <n v="13.25"/>
    <n v="0"/>
    <n v="0"/>
    <n v="0"/>
    <n v="0"/>
    <n v="2.9673375000000002"/>
    <n v="78.323699999999988"/>
    <n v="0"/>
  </r>
  <r>
    <d v="2020-07-01T00:00:00"/>
    <x v="3"/>
    <s v="P"/>
    <s v="Active"/>
    <n v="432"/>
    <x v="431"/>
    <s v="Y"/>
    <x v="16"/>
    <n v="1056"/>
    <x v="2"/>
    <s v="Niederl. 7"/>
    <n v="0.5"/>
    <s v="Department"/>
    <s v="Supervisor"/>
    <s v="Manager"/>
    <s v="ang."/>
    <s v="M"/>
    <d v="2017-06-19T00:00:00"/>
    <m/>
    <s v=""/>
    <n v="2"/>
    <d v="1966-03-18T00:00:00"/>
    <n v="53"/>
    <s v="N"/>
    <n v="30"/>
    <n v="2.5"/>
    <n v="39"/>
    <x v="0"/>
    <n v="0.5"/>
    <n v="31"/>
    <n v="0"/>
    <n v="3702"/>
    <n v="811.66350000000011"/>
    <n v="0"/>
    <n v="0"/>
    <n v="0"/>
    <n v="0"/>
    <n v="0"/>
    <n v="0"/>
    <n v="0"/>
    <n v="0"/>
    <n v="0"/>
    <n v="0"/>
    <n v="0"/>
    <n v="0"/>
    <n v="13.25"/>
    <n v="0"/>
    <n v="0"/>
    <n v="0"/>
    <n v="0"/>
    <n v="2.9673375000000002"/>
    <n v="78.323699999999988"/>
    <n v="0"/>
  </r>
  <r>
    <d v="2020-07-01T00:00:00"/>
    <x v="3"/>
    <s v="P"/>
    <s v="Active"/>
    <n v="433"/>
    <x v="432"/>
    <s v="N"/>
    <x v="37"/>
    <n v="1005"/>
    <x v="1"/>
    <s v="Niederl. 1"/>
    <n v="1"/>
    <s v="Department"/>
    <s v="Supervisor"/>
    <s v="Non-Mgm."/>
    <s v="ang."/>
    <s v="M"/>
    <d v="2017-06-01T00:00:00"/>
    <m/>
    <s v=""/>
    <n v="2"/>
    <d v="1987-10-04T00:00:00"/>
    <n v="32"/>
    <s v="N"/>
    <n v="30"/>
    <n v="2.5"/>
    <n v="39"/>
    <x v="0"/>
    <n v="1"/>
    <n v="31"/>
    <n v="0"/>
    <n v="3703"/>
    <n v="811.88274999999999"/>
    <n v="0"/>
    <n v="0"/>
    <n v="0"/>
    <n v="0"/>
    <n v="0"/>
    <n v="0"/>
    <n v="0"/>
    <n v="0"/>
    <n v="0"/>
    <n v="0"/>
    <n v="0"/>
    <n v="0"/>
    <n v="26.5"/>
    <n v="0"/>
    <n v="0"/>
    <n v="0"/>
    <n v="0"/>
    <n v="5.9346750000000004"/>
    <n v="0"/>
    <n v="0"/>
  </r>
  <r>
    <d v="2020-07-01T00:00:00"/>
    <x v="3"/>
    <s v="P"/>
    <s v="Active"/>
    <n v="434"/>
    <x v="433"/>
    <s v="N"/>
    <x v="26"/>
    <n v="1091"/>
    <x v="0"/>
    <s v="Niederl. 3"/>
    <n v="1"/>
    <s v="Department"/>
    <s v="Supervisor"/>
    <s v="Non-Mgm."/>
    <s v="ang."/>
    <s v="M"/>
    <d v="2017-06-01T00:00:00"/>
    <m/>
    <s v=""/>
    <n v="2"/>
    <d v="1963-11-26T00:00:00"/>
    <n v="56"/>
    <s v="N"/>
    <n v="30"/>
    <n v="2.5"/>
    <n v="39"/>
    <x v="0"/>
    <n v="1"/>
    <n v="31"/>
    <n v="0"/>
    <n v="3704"/>
    <n v="812.10200000000009"/>
    <n v="0"/>
    <n v="0"/>
    <n v="0"/>
    <n v="0"/>
    <n v="0"/>
    <n v="0"/>
    <n v="0"/>
    <n v="0"/>
    <n v="0"/>
    <n v="0"/>
    <n v="0"/>
    <n v="0"/>
    <n v="26.5"/>
    <n v="0"/>
    <n v="0"/>
    <n v="0"/>
    <n v="0"/>
    <n v="5.9346750000000004"/>
    <n v="0"/>
    <n v="0"/>
  </r>
  <r>
    <d v="2020-07-01T00:00:00"/>
    <x v="3"/>
    <s v="P"/>
    <s v="Active"/>
    <n v="435"/>
    <x v="434"/>
    <s v="N"/>
    <x v="31"/>
    <n v="1022"/>
    <x v="7"/>
    <s v="Niederl. 9"/>
    <n v="1"/>
    <s v="Department"/>
    <s v="Supervisor"/>
    <s v="Non-Mgm."/>
    <s v="ang."/>
    <s v="M"/>
    <d v="2017-06-01T00:00:00"/>
    <m/>
    <s v=""/>
    <n v="2"/>
    <d v="1986-07-14T00:00:00"/>
    <n v="33"/>
    <s v="J"/>
    <n v="30"/>
    <n v="2.5"/>
    <n v="39"/>
    <x v="0"/>
    <n v="1"/>
    <n v="31"/>
    <n v="0"/>
    <n v="3705"/>
    <n v="812.32125000000008"/>
    <n v="0"/>
    <n v="0"/>
    <n v="30"/>
    <n v="0"/>
    <n v="320.83"/>
    <n v="0"/>
    <n v="0"/>
    <n v="0"/>
    <n v="0"/>
    <n v="0"/>
    <n v="213.75"/>
    <n v="169.8125"/>
    <n v="26.5"/>
    <n v="0"/>
    <n v="0"/>
    <n v="0"/>
    <n v="0"/>
    <n v="170.401875375"/>
    <n v="77.900000000000006"/>
    <n v="0"/>
  </r>
  <r>
    <d v="2020-07-01T00:00:00"/>
    <x v="3"/>
    <s v="P"/>
    <s v="Active"/>
    <n v="436"/>
    <x v="435"/>
    <s v="N"/>
    <x v="0"/>
    <n v="1090"/>
    <x v="0"/>
    <s v="Niederl. 3"/>
    <n v="1"/>
    <s v="Department"/>
    <s v="Supervisor"/>
    <s v="Non-Mgm."/>
    <s v="ang."/>
    <s v="W"/>
    <d v="2017-06-13T00:00:00"/>
    <m/>
    <s v=""/>
    <n v="2"/>
    <d v="1990-10-27T00:00:00"/>
    <n v="29"/>
    <s v="N"/>
    <n v="30"/>
    <n v="2.5"/>
    <n v="39"/>
    <x v="0"/>
    <n v="1"/>
    <n v="31"/>
    <n v="0"/>
    <n v="3706"/>
    <n v="812.54050000000007"/>
    <n v="0"/>
    <n v="0"/>
    <n v="0"/>
    <n v="0"/>
    <n v="0"/>
    <n v="0"/>
    <n v="0"/>
    <n v="0"/>
    <n v="0"/>
    <n v="0"/>
    <n v="0"/>
    <n v="0"/>
    <n v="26.5"/>
    <n v="0"/>
    <n v="0"/>
    <n v="0"/>
    <n v="0"/>
    <n v="5.9346750000000004"/>
    <n v="0"/>
    <n v="0"/>
  </r>
  <r>
    <d v="2020-07-01T00:00:00"/>
    <x v="3"/>
    <s v="P"/>
    <s v="Active"/>
    <n v="437"/>
    <x v="436"/>
    <s v="N"/>
    <x v="17"/>
    <n v="1088"/>
    <x v="0"/>
    <s v="Niederl. 3"/>
    <n v="1"/>
    <s v="Department"/>
    <s v="Supervisor"/>
    <s v="Non-Mgm."/>
    <s v="ang."/>
    <s v="W"/>
    <d v="2017-07-01T00:00:00"/>
    <m/>
    <s v=""/>
    <n v="2"/>
    <d v="1977-05-10T00:00:00"/>
    <n v="42"/>
    <s v="N"/>
    <n v="30"/>
    <n v="2.5"/>
    <n v="25"/>
    <x v="0"/>
    <n v="0.64102564102564108"/>
    <n v="31"/>
    <n v="0"/>
    <n v="3707"/>
    <n v="812.75975000000005"/>
    <n v="0"/>
    <n v="0"/>
    <n v="0"/>
    <n v="0"/>
    <n v="0"/>
    <n v="0"/>
    <n v="0"/>
    <n v="0"/>
    <n v="0"/>
    <n v="0"/>
    <n v="0"/>
    <n v="0"/>
    <n v="26.5"/>
    <n v="0"/>
    <n v="0"/>
    <n v="0"/>
    <n v="0"/>
    <n v="5.9346750000000004"/>
    <n v="0"/>
    <n v="0"/>
  </r>
  <r>
    <d v="2020-07-01T00:00:00"/>
    <x v="3"/>
    <s v="P"/>
    <s v="Active"/>
    <n v="438"/>
    <x v="437"/>
    <s v="N"/>
    <x v="38"/>
    <n v="1074"/>
    <x v="0"/>
    <s v="Niederl. 3"/>
    <n v="1"/>
    <s v="Department"/>
    <s v="Supervisor"/>
    <s v="Non-Mgm."/>
    <s v="ang."/>
    <s v="M"/>
    <d v="2017-07-17T00:00:00"/>
    <m/>
    <s v=""/>
    <n v="2"/>
    <d v="1986-05-10T00:00:00"/>
    <n v="33"/>
    <s v="N"/>
    <n v="30"/>
    <n v="2.5"/>
    <n v="39"/>
    <x v="0"/>
    <n v="1"/>
    <n v="31"/>
    <n v="0"/>
    <n v="3708"/>
    <n v="812.97900000000004"/>
    <n v="0"/>
    <n v="0"/>
    <n v="0"/>
    <n v="0"/>
    <n v="0"/>
    <n v="0"/>
    <n v="0"/>
    <n v="0"/>
    <n v="0"/>
    <n v="0"/>
    <n v="0"/>
    <n v="0"/>
    <n v="26.5"/>
    <n v="0"/>
    <n v="0"/>
    <n v="0"/>
    <n v="0"/>
    <n v="5.9346750000000004"/>
    <n v="0"/>
    <n v="0"/>
  </r>
  <r>
    <d v="2020-07-01T00:00:00"/>
    <x v="3"/>
    <s v="P"/>
    <s v="Active"/>
    <n v="439"/>
    <x v="438"/>
    <s v="N"/>
    <x v="27"/>
    <n v="1070"/>
    <x v="0"/>
    <s v="Niederl. 3"/>
    <n v="1"/>
    <s v="Department"/>
    <s v="Supervisor"/>
    <s v="Non-Mgm."/>
    <s v="ang."/>
    <s v="W"/>
    <d v="2017-08-01T00:00:00"/>
    <m/>
    <s v=""/>
    <n v="2"/>
    <d v="1997-10-13T00:00:00"/>
    <n v="22"/>
    <s v="N"/>
    <n v="30"/>
    <n v="2.5"/>
    <n v="39"/>
    <x v="0"/>
    <n v="1"/>
    <n v="31"/>
    <n v="0"/>
    <n v="3709"/>
    <n v="813.19825000000003"/>
    <n v="0"/>
    <n v="0"/>
    <n v="0"/>
    <n v="0"/>
    <n v="0"/>
    <n v="0"/>
    <n v="0"/>
    <n v="0"/>
    <n v="0"/>
    <n v="0"/>
    <n v="0"/>
    <n v="0"/>
    <n v="26.5"/>
    <n v="0"/>
    <n v="0"/>
    <n v="0"/>
    <n v="0"/>
    <n v="5.9346750000000004"/>
    <n v="0"/>
    <n v="0"/>
  </r>
  <r>
    <d v="2020-07-01T00:00:00"/>
    <x v="3"/>
    <s v="P"/>
    <s v="Active"/>
    <n v="440"/>
    <x v="439"/>
    <s v="N"/>
    <x v="5"/>
    <n v="1093"/>
    <x v="0"/>
    <s v="Niederl. 3"/>
    <n v="1"/>
    <s v="Department"/>
    <s v="Supervisor"/>
    <s v="Non-Mgm."/>
    <s v="ang."/>
    <s v="M"/>
    <d v="2017-08-01T00:00:00"/>
    <m/>
    <s v=""/>
    <n v="2"/>
    <d v="1979-07-25T00:00:00"/>
    <n v="40"/>
    <s v="N"/>
    <n v="30"/>
    <n v="2.5"/>
    <n v="39"/>
    <x v="0"/>
    <n v="1"/>
    <n v="31"/>
    <n v="0"/>
    <n v="3710"/>
    <n v="813.41750000000002"/>
    <n v="0"/>
    <n v="0"/>
    <n v="0"/>
    <n v="0"/>
    <n v="0"/>
    <n v="0"/>
    <n v="0"/>
    <n v="0"/>
    <n v="0"/>
    <n v="0"/>
    <n v="0"/>
    <n v="0"/>
    <n v="26.5"/>
    <n v="0"/>
    <n v="0"/>
    <n v="0"/>
    <n v="0"/>
    <n v="5.9346750000000004"/>
    <n v="0"/>
    <n v="0"/>
  </r>
  <r>
    <d v="2020-07-01T00:00:00"/>
    <x v="3"/>
    <s v="P"/>
    <s v="Active"/>
    <n v="441"/>
    <x v="440"/>
    <s v="N"/>
    <x v="31"/>
    <n v="1059"/>
    <x v="2"/>
    <s v="Niederl. 7"/>
    <n v="1"/>
    <s v="Department"/>
    <s v="Supervisor"/>
    <s v="Non-Mgm."/>
    <s v="ang."/>
    <s v="M"/>
    <d v="2017-08-01T00:00:00"/>
    <m/>
    <s v=""/>
    <n v="2"/>
    <d v="1991-04-05T00:00:00"/>
    <n v="28"/>
    <s v="J"/>
    <n v="30"/>
    <n v="2.5"/>
    <n v="39"/>
    <x v="0"/>
    <n v="1"/>
    <n v="31"/>
    <n v="0"/>
    <n v="3711"/>
    <n v="813.63675000000012"/>
    <n v="0"/>
    <n v="0"/>
    <n v="30"/>
    <n v="0"/>
    <n v="320.83"/>
    <n v="0"/>
    <n v="0"/>
    <n v="0"/>
    <n v="0"/>
    <n v="0"/>
    <n v="214.09615384615384"/>
    <n v="170.08750000000001"/>
    <n v="26.5"/>
    <n v="0"/>
    <n v="0"/>
    <n v="0"/>
    <n v="0"/>
    <n v="170.54098277884617"/>
    <n v="79.040000000000006"/>
    <n v="0"/>
  </r>
  <r>
    <d v="2020-07-01T00:00:00"/>
    <x v="3"/>
    <s v="P"/>
    <s v="Active"/>
    <n v="442"/>
    <x v="441"/>
    <s v="N"/>
    <x v="51"/>
    <n v="1092"/>
    <x v="2"/>
    <s v="Niederl. 7"/>
    <n v="1"/>
    <s v="Department"/>
    <s v="Supervisor"/>
    <s v="Non-Mgm."/>
    <s v="tech"/>
    <s v="M"/>
    <d v="2017-08-01T00:00:00"/>
    <d v="2021-01-31T00:00:00"/>
    <s v=""/>
    <n v="3"/>
    <d v="1999-11-04T00:00:00"/>
    <n v="20"/>
    <s v="J"/>
    <n v="30"/>
    <n v="2.5"/>
    <n v="39"/>
    <x v="0"/>
    <n v="1"/>
    <n v="31"/>
    <n v="0"/>
    <n v="3712"/>
    <n v="813.85599999999999"/>
    <n v="0"/>
    <n v="0"/>
    <n v="0"/>
    <n v="0"/>
    <n v="0"/>
    <n v="0"/>
    <n v="0"/>
    <n v="0"/>
    <n v="0"/>
    <n v="0"/>
    <n v="214.15384615384613"/>
    <n v="170.13333333333333"/>
    <n v="26.5"/>
    <n v="0"/>
    <n v="0"/>
    <n v="0"/>
    <n v="0"/>
    <n v="91.995788846153843"/>
    <n v="0"/>
    <n v="0"/>
  </r>
  <r>
    <d v="2020-07-01T00:00:00"/>
    <x v="3"/>
    <s v="P"/>
    <s v="Active"/>
    <n v="443"/>
    <x v="442"/>
    <s v="N"/>
    <x v="49"/>
    <n v="1072"/>
    <x v="0"/>
    <s v="Niederl. 3"/>
    <n v="1"/>
    <s v="Department"/>
    <s v="Supervisor"/>
    <s v="Non-Mgm."/>
    <s v="ang."/>
    <s v="W"/>
    <d v="2017-08-01T00:00:00"/>
    <m/>
    <s v=""/>
    <n v="2"/>
    <d v="1988-07-23T00:00:00"/>
    <n v="31"/>
    <s v="N"/>
    <n v="30"/>
    <n v="2.5"/>
    <n v="39"/>
    <x v="0"/>
    <n v="1"/>
    <n v="31"/>
    <n v="0"/>
    <n v="3713"/>
    <n v="814.0752500000001"/>
    <n v="0"/>
    <n v="0"/>
    <n v="0"/>
    <n v="0"/>
    <n v="0"/>
    <n v="0"/>
    <n v="0"/>
    <n v="0"/>
    <n v="0"/>
    <n v="0"/>
    <n v="0"/>
    <n v="0"/>
    <n v="26.5"/>
    <n v="0"/>
    <n v="0"/>
    <n v="0"/>
    <n v="0"/>
    <n v="5.9346750000000004"/>
    <n v="0"/>
    <n v="0"/>
  </r>
  <r>
    <d v="2020-07-01T00:00:00"/>
    <x v="3"/>
    <s v="P"/>
    <s v="Active"/>
    <n v="444"/>
    <x v="443"/>
    <s v="N"/>
    <x v="35"/>
    <n v="1078"/>
    <x v="0"/>
    <s v="Niederl. 3"/>
    <n v="1"/>
    <s v="Department"/>
    <s v="Supervisor"/>
    <s v="Non-Mgm."/>
    <s v="ang."/>
    <s v="W"/>
    <d v="2017-08-01T00:00:00"/>
    <m/>
    <s v=""/>
    <n v="2"/>
    <d v="1988-02-25T00:00:00"/>
    <n v="31"/>
    <s v="N"/>
    <n v="30"/>
    <n v="2.5"/>
    <n v="39"/>
    <x v="0"/>
    <n v="1"/>
    <n v="31"/>
    <n v="0"/>
    <n v="3714"/>
    <n v="814.29449999999997"/>
    <n v="0"/>
    <n v="0"/>
    <n v="0"/>
    <n v="0"/>
    <n v="0"/>
    <n v="0"/>
    <n v="0"/>
    <n v="0"/>
    <n v="0"/>
    <n v="0"/>
    <n v="0"/>
    <n v="0"/>
    <n v="26.5"/>
    <n v="0"/>
    <n v="0"/>
    <n v="0"/>
    <n v="0"/>
    <n v="5.9346750000000004"/>
    <n v="0"/>
    <n v="0"/>
  </r>
  <r>
    <d v="2020-07-01T00:00:00"/>
    <x v="3"/>
    <s v="P"/>
    <s v="Active"/>
    <n v="445"/>
    <x v="444"/>
    <s v="N"/>
    <x v="30"/>
    <n v="1071"/>
    <x v="0"/>
    <s v="Niederl. 3"/>
    <n v="1"/>
    <s v="Department"/>
    <s v="Supervisor"/>
    <s v="Non-Mgm."/>
    <s v="ang."/>
    <s v="M"/>
    <d v="2017-08-01T00:00:00"/>
    <m/>
    <s v=""/>
    <n v="2"/>
    <d v="1973-06-24T00:00:00"/>
    <n v="46"/>
    <s v="N"/>
    <n v="30"/>
    <n v="2.5"/>
    <n v="39"/>
    <x v="0"/>
    <n v="1"/>
    <n v="31"/>
    <n v="0"/>
    <n v="3715"/>
    <n v="814.51375000000007"/>
    <n v="0"/>
    <n v="0"/>
    <n v="0"/>
    <n v="0"/>
    <n v="0"/>
    <n v="0"/>
    <n v="0"/>
    <n v="0"/>
    <n v="0"/>
    <n v="0"/>
    <n v="0"/>
    <n v="0"/>
    <n v="26.5"/>
    <n v="0"/>
    <n v="0"/>
    <n v="0"/>
    <n v="0"/>
    <n v="5.9346750000000004"/>
    <n v="0"/>
    <n v="0"/>
  </r>
  <r>
    <d v="2020-07-01T00:00:00"/>
    <x v="3"/>
    <s v="P"/>
    <s v="Active"/>
    <n v="446"/>
    <x v="445"/>
    <s v="N"/>
    <x v="22"/>
    <n v="1029"/>
    <x v="6"/>
    <s v="Niederl. 10"/>
    <n v="1"/>
    <s v="Department"/>
    <s v="Supervisor"/>
    <s v="Non-Mgm."/>
    <s v="ang."/>
    <s v="M"/>
    <d v="2017-08-01T00:00:00"/>
    <m/>
    <s v=""/>
    <n v="2"/>
    <d v="1974-07-09T00:00:00"/>
    <n v="45"/>
    <s v="J"/>
    <n v="30"/>
    <n v="2.5"/>
    <n v="39"/>
    <x v="0"/>
    <n v="1"/>
    <n v="31"/>
    <n v="0"/>
    <n v="3716"/>
    <n v="814.73300000000006"/>
    <n v="0"/>
    <n v="0"/>
    <n v="0"/>
    <n v="0"/>
    <n v="0"/>
    <n v="0"/>
    <n v="0"/>
    <n v="0"/>
    <n v="0"/>
    <n v="0"/>
    <n v="214.38461538461539"/>
    <n v="170.31666666666669"/>
    <n v="26.5"/>
    <n v="0"/>
    <n v="0"/>
    <n v="0"/>
    <n v="0"/>
    <n v="92.088527115384622"/>
    <n v="0"/>
    <n v="0"/>
  </r>
  <r>
    <d v="2020-07-01T00:00:00"/>
    <x v="3"/>
    <s v="P"/>
    <s v="Active"/>
    <n v="447"/>
    <x v="446"/>
    <s v="N"/>
    <x v="22"/>
    <n v="1035"/>
    <x v="5"/>
    <s v="Niederl. 5"/>
    <n v="1"/>
    <s v="Department"/>
    <s v="Supervisor"/>
    <s v="Non-Mgm."/>
    <s v="ang."/>
    <s v="M"/>
    <d v="2017-08-01T00:00:00"/>
    <m/>
    <s v=""/>
    <n v="2"/>
    <d v="1975-01-29T00:00:00"/>
    <n v="44"/>
    <s v="J"/>
    <n v="30"/>
    <n v="2.5"/>
    <n v="39"/>
    <x v="0"/>
    <n v="1"/>
    <n v="31"/>
    <n v="0"/>
    <n v="3717"/>
    <n v="814.95225000000005"/>
    <n v="0"/>
    <n v="0"/>
    <n v="0"/>
    <n v="0"/>
    <n v="0"/>
    <n v="0"/>
    <n v="0"/>
    <n v="0"/>
    <n v="0"/>
    <n v="0"/>
    <n v="214.44230769230768"/>
    <n v="170.36250000000001"/>
    <n v="26.5"/>
    <n v="0"/>
    <n v="0"/>
    <n v="0"/>
    <n v="0"/>
    <n v="92.111711682692317"/>
    <n v="0"/>
    <n v="0"/>
  </r>
  <r>
    <d v="2020-07-01T00:00:00"/>
    <x v="3"/>
    <s v="P"/>
    <s v="Active"/>
    <n v="448"/>
    <x v="447"/>
    <s v="N"/>
    <x v="1"/>
    <n v="1017"/>
    <x v="1"/>
    <s v="Niederl. 1"/>
    <n v="1"/>
    <s v="Department"/>
    <s v="Supervisor"/>
    <s v="Non-Mgm."/>
    <s v="ang."/>
    <s v="M"/>
    <d v="2017-08-21T00:00:00"/>
    <m/>
    <s v=""/>
    <n v="2"/>
    <d v="1975-07-02T00:00:00"/>
    <n v="44"/>
    <s v="N"/>
    <n v="30"/>
    <n v="2.5"/>
    <n v="39"/>
    <x v="0"/>
    <n v="1"/>
    <n v="31"/>
    <n v="0"/>
    <n v="3718"/>
    <n v="815.17150000000004"/>
    <n v="0"/>
    <n v="0"/>
    <n v="0"/>
    <n v="0"/>
    <n v="0"/>
    <n v="0"/>
    <n v="0"/>
    <n v="0"/>
    <n v="0"/>
    <n v="0"/>
    <n v="0"/>
    <n v="0"/>
    <n v="26.5"/>
    <n v="0"/>
    <n v="0"/>
    <n v="0"/>
    <n v="0"/>
    <n v="5.9346750000000004"/>
    <n v="0"/>
    <n v="0"/>
  </r>
  <r>
    <d v="2020-07-01T00:00:00"/>
    <x v="3"/>
    <s v="P"/>
    <s v="Active"/>
    <n v="449"/>
    <x v="448"/>
    <s v="N"/>
    <x v="52"/>
    <n v="1007"/>
    <x v="1"/>
    <s v="Niederl. 1"/>
    <n v="1"/>
    <s v="Department"/>
    <s v="Supervisor"/>
    <s v="Non-Mgm."/>
    <s v="tech"/>
    <s v="M"/>
    <d v="2017-09-01T00:00:00"/>
    <d v="2021-02-28T00:00:00"/>
    <s v=""/>
    <n v="3"/>
    <d v="2000-07-28T00:00:00"/>
    <n v="19"/>
    <s v="J"/>
    <n v="30"/>
    <n v="2.5"/>
    <n v="39"/>
    <x v="0"/>
    <n v="1"/>
    <n v="31"/>
    <n v="0"/>
    <n v="3719"/>
    <n v="815.39075000000003"/>
    <n v="0"/>
    <n v="0"/>
    <n v="0"/>
    <n v="0"/>
    <n v="0"/>
    <n v="0"/>
    <n v="0"/>
    <n v="0"/>
    <n v="0"/>
    <n v="0"/>
    <n v="214.55769230769232"/>
    <n v="170.45416666666668"/>
    <n v="26.5"/>
    <n v="0"/>
    <n v="0"/>
    <n v="0"/>
    <n v="0"/>
    <n v="92.158080817307706"/>
    <n v="0"/>
    <n v="0"/>
  </r>
  <r>
    <d v="2020-07-01T00:00:00"/>
    <x v="3"/>
    <s v="P"/>
    <s v="Active"/>
    <n v="450"/>
    <x v="449"/>
    <s v="N"/>
    <x v="52"/>
    <n v="1007"/>
    <x v="1"/>
    <s v="Niederl. 1"/>
    <n v="1"/>
    <s v="Department"/>
    <s v="Supervisor"/>
    <s v="Non-Mgm."/>
    <s v="tech"/>
    <s v="W"/>
    <d v="2017-09-01T00:00:00"/>
    <d v="2021-02-28T00:00:00"/>
    <s v=""/>
    <n v="3"/>
    <d v="2002-01-28T00:00:00"/>
    <n v="17"/>
    <s v="J"/>
    <n v="30"/>
    <n v="2.5"/>
    <n v="39"/>
    <x v="0"/>
    <n v="1"/>
    <n v="31"/>
    <n v="0"/>
    <n v="3720"/>
    <n v="815.61"/>
    <n v="0"/>
    <n v="0"/>
    <n v="0"/>
    <n v="0"/>
    <n v="0"/>
    <n v="0"/>
    <n v="0"/>
    <n v="0"/>
    <n v="0"/>
    <n v="0"/>
    <n v="214.61538461538461"/>
    <n v="170.5"/>
    <n v="26.5"/>
    <n v="0"/>
    <n v="0"/>
    <n v="0"/>
    <n v="0"/>
    <n v="92.181265384615401"/>
    <n v="0"/>
    <n v="0"/>
  </r>
  <r>
    <d v="2020-07-01T00:00:00"/>
    <x v="3"/>
    <s v="P"/>
    <s v="Active"/>
    <n v="451"/>
    <x v="450"/>
    <s v="N"/>
    <x v="53"/>
    <n v="1012"/>
    <x v="1"/>
    <s v="Niederl. 1"/>
    <n v="1"/>
    <s v="Department"/>
    <s v="Supervisor"/>
    <s v="Non-Mgm."/>
    <s v="kfm"/>
    <s v="W"/>
    <d v="2017-09-01T00:00:00"/>
    <d v="2020-08-31T00:00:00"/>
    <s v=""/>
    <n v="2"/>
    <d v="1998-10-30T00:00:00"/>
    <n v="21"/>
    <s v="J"/>
    <n v="30"/>
    <n v="2.5"/>
    <n v="39"/>
    <x v="0"/>
    <n v="1"/>
    <n v="31"/>
    <n v="0"/>
    <n v="3721"/>
    <n v="815.82925"/>
    <n v="0"/>
    <n v="0"/>
    <n v="0"/>
    <n v="0"/>
    <n v="0"/>
    <n v="0"/>
    <n v="0"/>
    <n v="0"/>
    <n v="0"/>
    <n v="0"/>
    <n v="214.67307692307693"/>
    <n v="170.54583333333335"/>
    <n v="26.5"/>
    <n v="0"/>
    <n v="0"/>
    <n v="0"/>
    <n v="0"/>
    <n v="92.204449951923081"/>
    <n v="0"/>
    <n v="0"/>
  </r>
  <r>
    <d v="2020-07-01T00:00:00"/>
    <x v="3"/>
    <s v="P"/>
    <s v="Active"/>
    <n v="452"/>
    <x v="451"/>
    <s v="N"/>
    <x v="53"/>
    <n v="1012"/>
    <x v="1"/>
    <s v="Niederl. 1"/>
    <n v="1"/>
    <s v="Department"/>
    <s v="Supervisor"/>
    <s v="Non-Mgm."/>
    <s v="kfm"/>
    <s v="W"/>
    <d v="2017-09-01T00:00:00"/>
    <d v="2020-08-31T00:00:00"/>
    <s v=""/>
    <n v="2"/>
    <d v="2000-10-19T00:00:00"/>
    <n v="19"/>
    <s v="J"/>
    <n v="30"/>
    <n v="2.5"/>
    <n v="39"/>
    <x v="0"/>
    <n v="1"/>
    <n v="31"/>
    <n v="0"/>
    <n v="3722"/>
    <n v="816.0485000000001"/>
    <n v="0"/>
    <n v="0"/>
    <n v="0"/>
    <n v="0"/>
    <n v="0"/>
    <n v="0"/>
    <n v="0"/>
    <n v="0"/>
    <n v="0"/>
    <n v="0"/>
    <n v="214.73076923076923"/>
    <n v="170.5916666666667"/>
    <n v="26.5"/>
    <n v="0"/>
    <n v="0"/>
    <n v="0"/>
    <n v="0"/>
    <n v="92.227634519230776"/>
    <n v="0"/>
    <n v="0"/>
  </r>
  <r>
    <d v="2020-07-01T00:00:00"/>
    <x v="3"/>
    <s v="P"/>
    <s v="Active"/>
    <n v="453"/>
    <x v="452"/>
    <s v="N"/>
    <x v="53"/>
    <n v="1012"/>
    <x v="1"/>
    <s v="Niederl. 1"/>
    <n v="1"/>
    <s v="Department"/>
    <s v="Supervisor"/>
    <s v="Non-Mgm."/>
    <s v="kfm"/>
    <s v="W"/>
    <d v="2017-09-01T00:00:00"/>
    <d v="2020-08-31T00:00:00"/>
    <s v=""/>
    <n v="2"/>
    <d v="2001-07-26T00:00:00"/>
    <n v="18"/>
    <s v="J"/>
    <n v="30"/>
    <n v="2.5"/>
    <n v="39"/>
    <x v="0"/>
    <n v="1"/>
    <n v="31"/>
    <n v="0"/>
    <n v="3723"/>
    <n v="816.26774999999998"/>
    <n v="0"/>
    <n v="0"/>
    <n v="0"/>
    <n v="0"/>
    <n v="0"/>
    <n v="0"/>
    <n v="0"/>
    <n v="0"/>
    <n v="0"/>
    <n v="0"/>
    <n v="214.78846153846155"/>
    <n v="170.63750000000002"/>
    <n v="26.5"/>
    <n v="0"/>
    <n v="0"/>
    <n v="0"/>
    <n v="0"/>
    <n v="92.250819086538485"/>
    <n v="0"/>
    <n v="0"/>
  </r>
  <r>
    <d v="2020-07-01T00:00:00"/>
    <x v="3"/>
    <s v="P"/>
    <s v="Active"/>
    <n v="454"/>
    <x v="453"/>
    <s v="N"/>
    <x v="52"/>
    <n v="1007"/>
    <x v="1"/>
    <s v="Niederl. 1"/>
    <n v="1"/>
    <s v="Department"/>
    <s v="Supervisor"/>
    <s v="Non-Mgm."/>
    <s v="tech"/>
    <s v="M"/>
    <d v="2017-09-01T00:00:00"/>
    <d v="2021-02-28T00:00:00"/>
    <s v=""/>
    <n v="3"/>
    <d v="2001-05-20T00:00:00"/>
    <n v="18"/>
    <s v="J"/>
    <n v="30"/>
    <n v="2.5"/>
    <n v="39"/>
    <x v="0"/>
    <n v="1"/>
    <n v="31"/>
    <n v="0"/>
    <n v="3724"/>
    <n v="816.48700000000008"/>
    <n v="0"/>
    <n v="0"/>
    <n v="0"/>
    <n v="0"/>
    <n v="0"/>
    <n v="0"/>
    <n v="0"/>
    <n v="0"/>
    <n v="0"/>
    <n v="0"/>
    <n v="214.84615384615387"/>
    <n v="170.68333333333334"/>
    <n v="26.5"/>
    <n v="0"/>
    <n v="0"/>
    <n v="0"/>
    <n v="0"/>
    <n v="92.274003653846165"/>
    <n v="0"/>
    <n v="0"/>
  </r>
  <r>
    <d v="2020-07-01T00:00:00"/>
    <x v="3"/>
    <s v="P"/>
    <s v="Active"/>
    <n v="455"/>
    <x v="454"/>
    <s v="N"/>
    <x v="52"/>
    <n v="1007"/>
    <x v="1"/>
    <s v="Niederl. 1"/>
    <n v="1"/>
    <s v="Department"/>
    <s v="Supervisor"/>
    <s v="Non-Mgm."/>
    <s v="tech"/>
    <s v="M"/>
    <d v="2017-09-01T00:00:00"/>
    <d v="2021-02-28T00:00:00"/>
    <s v=""/>
    <n v="3"/>
    <d v="2000-11-17T00:00:00"/>
    <n v="19"/>
    <s v="J"/>
    <n v="30"/>
    <n v="2.5"/>
    <n v="39"/>
    <x v="0"/>
    <n v="1"/>
    <n v="31"/>
    <n v="0"/>
    <n v="3725"/>
    <n v="816.70625000000007"/>
    <n v="0"/>
    <n v="0"/>
    <n v="0"/>
    <n v="0"/>
    <n v="0"/>
    <n v="0"/>
    <n v="0"/>
    <n v="0"/>
    <n v="0"/>
    <n v="0"/>
    <n v="214.90384615384616"/>
    <n v="170.72916666666669"/>
    <n v="26.5"/>
    <n v="0"/>
    <n v="0"/>
    <n v="0"/>
    <n v="0"/>
    <n v="92.297188221153846"/>
    <n v="0"/>
    <n v="0"/>
  </r>
  <r>
    <d v="2020-07-01T00:00:00"/>
    <x v="3"/>
    <s v="P"/>
    <s v="Active"/>
    <n v="456"/>
    <x v="455"/>
    <s v="N"/>
    <x v="52"/>
    <n v="1007"/>
    <x v="1"/>
    <s v="Niederl. 1"/>
    <n v="1"/>
    <s v="Department"/>
    <s v="Supervisor"/>
    <s v="Non-Mgm."/>
    <s v="tech"/>
    <s v="M"/>
    <d v="2017-09-01T00:00:00"/>
    <d v="2021-02-28T00:00:00"/>
    <s v=""/>
    <n v="3"/>
    <d v="2000-10-30T00:00:00"/>
    <n v="19"/>
    <s v="J"/>
    <n v="30"/>
    <n v="2.5"/>
    <n v="39"/>
    <x v="0"/>
    <n v="1"/>
    <n v="31"/>
    <n v="0"/>
    <n v="3726"/>
    <n v="816.92550000000006"/>
    <n v="0"/>
    <n v="0"/>
    <n v="0"/>
    <n v="0"/>
    <n v="0"/>
    <n v="0"/>
    <n v="0"/>
    <n v="0"/>
    <n v="0"/>
    <n v="0"/>
    <n v="214.96153846153845"/>
    <n v="170.77500000000001"/>
    <n v="26.5"/>
    <n v="0"/>
    <n v="0"/>
    <n v="0"/>
    <n v="0"/>
    <n v="92.32037278846154"/>
    <n v="0"/>
    <n v="0"/>
  </r>
  <r>
    <d v="2020-07-01T00:00:00"/>
    <x v="3"/>
    <s v="P"/>
    <s v="Active"/>
    <n v="457"/>
    <x v="456"/>
    <s v="N"/>
    <x v="52"/>
    <n v="1007"/>
    <x v="1"/>
    <s v="Niederl. 1"/>
    <n v="1"/>
    <s v="Department"/>
    <s v="Supervisor"/>
    <s v="Non-Mgm."/>
    <s v="tech"/>
    <s v="M"/>
    <d v="2017-09-01T00:00:00"/>
    <d v="2021-02-28T00:00:00"/>
    <s v=""/>
    <n v="3"/>
    <d v="2001-06-19T00:00:00"/>
    <n v="18"/>
    <s v="J"/>
    <n v="30"/>
    <n v="2.5"/>
    <n v="39"/>
    <x v="0"/>
    <n v="1"/>
    <n v="31"/>
    <n v="0"/>
    <n v="3727"/>
    <n v="817.14475000000004"/>
    <n v="0"/>
    <n v="0"/>
    <n v="0"/>
    <n v="0"/>
    <n v="0"/>
    <n v="0"/>
    <n v="0"/>
    <n v="0"/>
    <n v="0"/>
    <n v="0"/>
    <n v="215.01923076923075"/>
    <n v="170.82083333333333"/>
    <n v="26.5"/>
    <n v="0"/>
    <n v="0"/>
    <n v="0"/>
    <n v="0"/>
    <n v="92.343557355769221"/>
    <n v="0"/>
    <n v="0"/>
  </r>
  <r>
    <d v="2020-07-01T00:00:00"/>
    <x v="3"/>
    <s v="P"/>
    <s v="Active"/>
    <n v="458"/>
    <x v="457"/>
    <s v="N"/>
    <x v="53"/>
    <n v="1012"/>
    <x v="1"/>
    <s v="Niederl. 1"/>
    <n v="1"/>
    <s v="Department"/>
    <s v="Supervisor"/>
    <s v="Non-Mgm."/>
    <s v="kfm"/>
    <s v="M"/>
    <d v="2017-09-01T00:00:00"/>
    <d v="2020-08-31T00:00:00"/>
    <s v=""/>
    <n v="2"/>
    <d v="2001-08-18T00:00:00"/>
    <n v="18"/>
    <s v="J"/>
    <n v="30"/>
    <n v="2.5"/>
    <n v="39"/>
    <x v="0"/>
    <n v="1"/>
    <n v="31"/>
    <n v="0"/>
    <n v="3728"/>
    <n v="817.36400000000003"/>
    <n v="0"/>
    <n v="0"/>
    <n v="0"/>
    <n v="0"/>
    <n v="0"/>
    <n v="0"/>
    <n v="0"/>
    <n v="0"/>
    <n v="0"/>
    <n v="0"/>
    <n v="215.07692307692307"/>
    <n v="170.8666666666667"/>
    <n v="26.5"/>
    <n v="0"/>
    <n v="0"/>
    <n v="0"/>
    <n v="0"/>
    <n v="92.36674192307693"/>
    <n v="0"/>
    <n v="0"/>
  </r>
  <r>
    <d v="2020-07-01T00:00:00"/>
    <x v="3"/>
    <s v="P"/>
    <s v="Active"/>
    <n v="459"/>
    <x v="458"/>
    <s v="N"/>
    <x v="52"/>
    <n v="1007"/>
    <x v="1"/>
    <s v="Niederl. 1"/>
    <n v="1"/>
    <s v="Department"/>
    <s v="Supervisor"/>
    <s v="Non-Mgm."/>
    <s v="tech"/>
    <s v="M"/>
    <d v="2017-09-01T00:00:00"/>
    <d v="2021-02-28T00:00:00"/>
    <s v=""/>
    <n v="3"/>
    <d v="2000-11-04T00:00:00"/>
    <n v="19"/>
    <s v="J"/>
    <n v="30"/>
    <n v="2.5"/>
    <n v="39"/>
    <x v="0"/>
    <n v="1"/>
    <n v="31"/>
    <n v="0"/>
    <n v="3729"/>
    <n v="817.58325000000002"/>
    <n v="0"/>
    <n v="0"/>
    <n v="0"/>
    <n v="0"/>
    <n v="0"/>
    <n v="0"/>
    <n v="0"/>
    <n v="0"/>
    <n v="0"/>
    <n v="0"/>
    <n v="215.13461538461539"/>
    <n v="170.91250000000002"/>
    <n v="26.5"/>
    <n v="0"/>
    <n v="0"/>
    <n v="0"/>
    <n v="0"/>
    <n v="92.389926490384624"/>
    <n v="0"/>
    <n v="0"/>
  </r>
  <r>
    <d v="2020-07-01T00:00:00"/>
    <x v="3"/>
    <s v="P"/>
    <s v="Active"/>
    <n v="460"/>
    <x v="459"/>
    <s v="N"/>
    <x v="52"/>
    <n v="1007"/>
    <x v="1"/>
    <s v="Niederl. 1"/>
    <n v="1"/>
    <s v="Department"/>
    <s v="Supervisor"/>
    <s v="Non-Mgm."/>
    <s v="tech"/>
    <s v="M"/>
    <d v="2017-09-01T00:00:00"/>
    <d v="2021-02-28T00:00:00"/>
    <s v=""/>
    <n v="3"/>
    <d v="2001-07-28T00:00:00"/>
    <n v="18"/>
    <s v="J"/>
    <n v="30"/>
    <n v="2.5"/>
    <n v="39"/>
    <x v="0"/>
    <n v="1"/>
    <n v="31"/>
    <n v="0"/>
    <n v="3730"/>
    <n v="817.80250000000001"/>
    <n v="0"/>
    <n v="0"/>
    <n v="0"/>
    <n v="0"/>
    <n v="0"/>
    <n v="0"/>
    <n v="0"/>
    <n v="0"/>
    <n v="0"/>
    <n v="0"/>
    <n v="215.19230769230768"/>
    <n v="170.95833333333334"/>
    <n v="26.5"/>
    <n v="0"/>
    <n v="0"/>
    <n v="0"/>
    <n v="0"/>
    <n v="92.413111057692305"/>
    <n v="0"/>
    <n v="0"/>
  </r>
  <r>
    <d v="2020-07-01T00:00:00"/>
    <x v="3"/>
    <s v="P"/>
    <s v="Active"/>
    <n v="461"/>
    <x v="460"/>
    <s v="N"/>
    <x v="51"/>
    <n v="1092"/>
    <x v="3"/>
    <s v="Niederl. 8"/>
    <n v="1"/>
    <s v="Department"/>
    <s v="Supervisor"/>
    <s v="Non-Mgm."/>
    <s v="kfm"/>
    <s v="M"/>
    <d v="2017-09-01T00:00:00"/>
    <d v="2020-08-31T00:00:00"/>
    <s v=""/>
    <n v="2"/>
    <d v="1999-02-06T00:00:00"/>
    <n v="20"/>
    <s v="J"/>
    <n v="30"/>
    <n v="2.5"/>
    <n v="39"/>
    <x v="0"/>
    <n v="1"/>
    <n v="31"/>
    <n v="0"/>
    <n v="3731"/>
    <n v="818.02175000000011"/>
    <n v="0"/>
    <n v="0"/>
    <n v="0"/>
    <n v="0"/>
    <n v="0"/>
    <n v="0"/>
    <n v="0"/>
    <n v="0"/>
    <n v="0"/>
    <n v="0"/>
    <n v="215.25"/>
    <n v="171.00416666666669"/>
    <n v="26.5"/>
    <n v="0"/>
    <n v="0"/>
    <n v="0"/>
    <n v="0"/>
    <n v="92.436295625000014"/>
    <n v="0"/>
    <n v="0"/>
  </r>
  <r>
    <d v="2020-07-01T00:00:00"/>
    <x v="3"/>
    <s v="P"/>
    <s v="Active"/>
    <n v="462"/>
    <x v="461"/>
    <s v="N"/>
    <x v="51"/>
    <n v="1092"/>
    <x v="3"/>
    <s v="Niederl. 8"/>
    <n v="1"/>
    <s v="Department"/>
    <s v="Supervisor"/>
    <s v="Non-Mgm."/>
    <s v="tech"/>
    <s v="M"/>
    <d v="2017-09-01T00:00:00"/>
    <d v="2021-02-28T00:00:00"/>
    <s v=""/>
    <n v="3"/>
    <d v="1997-12-09T00:00:00"/>
    <n v="22"/>
    <s v="J"/>
    <n v="30"/>
    <n v="2.5"/>
    <n v="39"/>
    <x v="0"/>
    <n v="1"/>
    <n v="31"/>
    <n v="0"/>
    <n v="3732"/>
    <n v="818.24099999999999"/>
    <n v="0"/>
    <n v="0"/>
    <n v="0"/>
    <n v="0"/>
    <n v="0"/>
    <n v="0"/>
    <n v="0"/>
    <n v="0"/>
    <n v="0"/>
    <n v="0"/>
    <n v="215.30769230769232"/>
    <n v="171.05"/>
    <n v="26.5"/>
    <n v="0"/>
    <n v="0"/>
    <n v="0"/>
    <n v="0"/>
    <n v="92.459480192307709"/>
    <n v="0"/>
    <n v="0"/>
  </r>
  <r>
    <d v="2020-07-01T00:00:00"/>
    <x v="3"/>
    <s v="P"/>
    <s v="Active"/>
    <n v="463"/>
    <x v="462"/>
    <s v="N"/>
    <x v="51"/>
    <n v="1092"/>
    <x v="7"/>
    <s v="Niederl. 9"/>
    <n v="1"/>
    <s v="Department"/>
    <s v="Supervisor"/>
    <s v="Non-Mgm."/>
    <s v="kfm"/>
    <s v="W"/>
    <d v="2017-09-01T00:00:00"/>
    <d v="2020-08-31T00:00:00"/>
    <s v=""/>
    <n v="2"/>
    <d v="1996-06-16T00:00:00"/>
    <n v="23"/>
    <s v="J"/>
    <n v="30"/>
    <n v="2.5"/>
    <n v="39"/>
    <x v="0"/>
    <n v="1"/>
    <n v="31"/>
    <n v="0"/>
    <n v="3733"/>
    <n v="818.46025000000009"/>
    <n v="0"/>
    <n v="0"/>
    <n v="0"/>
    <n v="0"/>
    <n v="0"/>
    <n v="0"/>
    <n v="0"/>
    <n v="0"/>
    <n v="0"/>
    <n v="0"/>
    <n v="215.36538461538461"/>
    <n v="171.09583333333333"/>
    <n v="26.5"/>
    <n v="0"/>
    <n v="0"/>
    <n v="0"/>
    <n v="0"/>
    <n v="92.482664759615389"/>
    <n v="0"/>
    <n v="0"/>
  </r>
  <r>
    <d v="2020-07-01T00:00:00"/>
    <x v="3"/>
    <s v="P"/>
    <s v="Active"/>
    <n v="464"/>
    <x v="463"/>
    <s v="N"/>
    <x v="51"/>
    <n v="1092"/>
    <x v="0"/>
    <s v="Niederl. 3"/>
    <n v="1"/>
    <s v="Department"/>
    <s v="Supervisor"/>
    <s v="Non-Mgm."/>
    <s v="kfm"/>
    <s v="M"/>
    <d v="2017-09-01T00:00:00"/>
    <d v="2020-08-31T00:00:00"/>
    <s v=""/>
    <n v="2"/>
    <d v="2000-10-30T00:00:00"/>
    <n v="19"/>
    <s v="J"/>
    <n v="30"/>
    <n v="2.5"/>
    <n v="39"/>
    <x v="0"/>
    <n v="1"/>
    <n v="31"/>
    <n v="0"/>
    <n v="3734"/>
    <n v="818.67950000000008"/>
    <n v="0"/>
    <n v="0"/>
    <n v="0"/>
    <n v="0"/>
    <n v="0"/>
    <n v="0"/>
    <n v="0"/>
    <n v="0"/>
    <n v="0"/>
    <n v="0"/>
    <n v="215.42307692307693"/>
    <n v="171.14166666666668"/>
    <n v="26.5"/>
    <n v="0"/>
    <n v="0"/>
    <n v="0"/>
    <n v="0"/>
    <n v="92.505849326923084"/>
    <n v="0"/>
    <n v="0"/>
  </r>
  <r>
    <d v="2020-07-01T00:00:00"/>
    <x v="3"/>
    <s v="P"/>
    <s v="Active"/>
    <n v="465"/>
    <x v="464"/>
    <s v="N"/>
    <x v="21"/>
    <n v="1086"/>
    <x v="0"/>
    <s v="Niederl. 3"/>
    <n v="1"/>
    <s v="Department"/>
    <s v="Supervisor"/>
    <s v="Non-Mgm."/>
    <s v="ang."/>
    <s v="M"/>
    <d v="2017-09-01T00:00:00"/>
    <m/>
    <s v=""/>
    <n v="2"/>
    <d v="1993-04-28T00:00:00"/>
    <n v="26"/>
    <s v="N"/>
    <n v="30"/>
    <n v="2.5"/>
    <n v="39"/>
    <x v="0"/>
    <n v="1"/>
    <n v="31"/>
    <n v="0"/>
    <n v="3735"/>
    <n v="818.89875000000006"/>
    <n v="0"/>
    <n v="0"/>
    <n v="0"/>
    <n v="0"/>
    <n v="0"/>
    <n v="0"/>
    <n v="0"/>
    <n v="0"/>
    <n v="0"/>
    <n v="0"/>
    <n v="0"/>
    <n v="0"/>
    <n v="26.5"/>
    <n v="0"/>
    <n v="0"/>
    <n v="0"/>
    <n v="0"/>
    <n v="5.9346750000000004"/>
    <n v="0"/>
    <n v="0"/>
  </r>
  <r>
    <d v="2020-07-01T00:00:00"/>
    <x v="3"/>
    <s v="P"/>
    <s v="Active"/>
    <n v="466"/>
    <x v="465"/>
    <s v="N"/>
    <x v="35"/>
    <n v="1078"/>
    <x v="0"/>
    <s v="Niederl. 3"/>
    <n v="1"/>
    <s v="Department"/>
    <s v="Supervisor"/>
    <s v="Non-Mgm."/>
    <s v="ang."/>
    <s v="M"/>
    <d v="2017-09-04T00:00:00"/>
    <m/>
    <s v=""/>
    <n v="2"/>
    <d v="1984-05-16T00:00:00"/>
    <n v="35"/>
    <s v="N"/>
    <n v="30"/>
    <n v="2.5"/>
    <n v="39"/>
    <x v="0"/>
    <n v="1"/>
    <n v="31"/>
    <n v="0"/>
    <n v="3736"/>
    <n v="819.11799999999994"/>
    <n v="0"/>
    <n v="0"/>
    <n v="0"/>
    <n v="0"/>
    <n v="0"/>
    <n v="0"/>
    <n v="0"/>
    <n v="0"/>
    <n v="0"/>
    <n v="0"/>
    <n v="0"/>
    <n v="0"/>
    <n v="26.5"/>
    <n v="0"/>
    <n v="0"/>
    <n v="0"/>
    <n v="0"/>
    <n v="5.9346750000000004"/>
    <n v="0"/>
    <n v="0"/>
  </r>
  <r>
    <d v="2020-07-01T00:00:00"/>
    <x v="3"/>
    <s v="P"/>
    <s v="Active"/>
    <n v="467"/>
    <x v="466"/>
    <s v="N"/>
    <x v="22"/>
    <n v="1060"/>
    <x v="2"/>
    <s v="Niederl. 7"/>
    <n v="1"/>
    <s v="Department"/>
    <s v="Supervisor"/>
    <s v="Non-Mgm."/>
    <s v="ang."/>
    <s v="M"/>
    <d v="2017-09-01T00:00:00"/>
    <m/>
    <s v=""/>
    <n v="2"/>
    <d v="1971-03-04T00:00:00"/>
    <n v="48"/>
    <s v="J"/>
    <n v="30"/>
    <n v="2.5"/>
    <n v="39"/>
    <x v="0"/>
    <n v="1"/>
    <n v="31"/>
    <n v="0"/>
    <n v="3737"/>
    <n v="819.33725000000004"/>
    <n v="0"/>
    <n v="0"/>
    <n v="0"/>
    <n v="0"/>
    <n v="0"/>
    <n v="0"/>
    <n v="0"/>
    <n v="0"/>
    <n v="0"/>
    <n v="0"/>
    <n v="215.59615384615387"/>
    <n v="171.2791666666667"/>
    <n v="26.5"/>
    <n v="0"/>
    <n v="0"/>
    <n v="0"/>
    <n v="0"/>
    <n v="92.575403028846168"/>
    <n v="0"/>
    <n v="0"/>
  </r>
  <r>
    <d v="2020-07-01T00:00:00"/>
    <x v="3"/>
    <s v="P"/>
    <s v="Active"/>
    <n v="468"/>
    <x v="467"/>
    <s v="N"/>
    <x v="22"/>
    <n v="1053"/>
    <x v="3"/>
    <s v="Niederl. 8"/>
    <n v="1"/>
    <s v="Department"/>
    <s v="Supervisor"/>
    <s v="Non-Mgm."/>
    <s v="ang."/>
    <s v="M"/>
    <d v="2017-09-01T00:00:00"/>
    <m/>
    <s v=""/>
    <n v="2"/>
    <d v="1994-01-23T00:00:00"/>
    <n v="25"/>
    <s v="J"/>
    <n v="30"/>
    <n v="2.5"/>
    <n v="39"/>
    <x v="0"/>
    <n v="1"/>
    <n v="31"/>
    <n v="0"/>
    <n v="3738"/>
    <n v="819.55650000000003"/>
    <n v="0"/>
    <n v="0"/>
    <n v="0"/>
    <n v="0"/>
    <n v="0"/>
    <n v="0"/>
    <n v="0"/>
    <n v="0"/>
    <n v="0"/>
    <n v="0"/>
    <n v="215.65384615384616"/>
    <n v="171.32500000000002"/>
    <n v="26.5"/>
    <n v="0"/>
    <n v="0"/>
    <n v="0"/>
    <n v="0"/>
    <n v="92.598587596153862"/>
    <n v="0"/>
    <n v="0"/>
  </r>
  <r>
    <d v="2020-07-01T00:00:00"/>
    <x v="3"/>
    <s v="P"/>
    <s v="Active"/>
    <n v="469"/>
    <x v="468"/>
    <s v="N"/>
    <x v="15"/>
    <n v="1044"/>
    <x v="9"/>
    <s v="Niederl. 4"/>
    <n v="1"/>
    <s v="Department"/>
    <s v="Supervisor"/>
    <s v="Manager"/>
    <s v="ang."/>
    <s v="M"/>
    <d v="2017-09-01T00:00:00"/>
    <m/>
    <s v=""/>
    <n v="2"/>
    <d v="1964-11-15T00:00:00"/>
    <n v="55"/>
    <s v="N"/>
    <n v="30"/>
    <n v="2.5"/>
    <n v="39"/>
    <x v="0"/>
    <n v="1"/>
    <n v="31"/>
    <n v="0"/>
    <n v="3739"/>
    <n v="819.77575000000002"/>
    <n v="0"/>
    <n v="0"/>
    <n v="0"/>
    <n v="0"/>
    <n v="0"/>
    <n v="0"/>
    <n v="0"/>
    <n v="0"/>
    <n v="0"/>
    <n v="0"/>
    <n v="0"/>
    <n v="0"/>
    <n v="26.5"/>
    <n v="0"/>
    <n v="0"/>
    <n v="0"/>
    <n v="0"/>
    <n v="5.9346750000000004"/>
    <n v="113.18680000000001"/>
    <n v="0"/>
  </r>
  <r>
    <d v="2020-07-01T00:00:00"/>
    <x v="3"/>
    <s v="P"/>
    <s v="Active"/>
    <n v="470"/>
    <x v="469"/>
    <s v="N"/>
    <x v="17"/>
    <n v="1088"/>
    <x v="0"/>
    <s v="Niederl. 3"/>
    <n v="1"/>
    <s v="Department"/>
    <s v="Supervisor"/>
    <s v="Non-Mgm."/>
    <s v="ang."/>
    <s v="W"/>
    <d v="2017-09-12T00:00:00"/>
    <m/>
    <s v=""/>
    <n v="2"/>
    <d v="1971-05-12T00:00:00"/>
    <n v="48"/>
    <s v="N"/>
    <n v="12"/>
    <n v="1"/>
    <n v="16"/>
    <x v="0"/>
    <n v="0.41025641025641024"/>
    <n v="31"/>
    <n v="0"/>
    <n v="3740"/>
    <n v="819.99500000000012"/>
    <n v="0"/>
    <n v="0"/>
    <n v="0"/>
    <n v="0"/>
    <n v="0"/>
    <n v="0"/>
    <n v="0"/>
    <n v="0"/>
    <n v="0"/>
    <n v="0"/>
    <n v="0"/>
    <n v="0"/>
    <n v="26.5"/>
    <n v="0"/>
    <n v="0"/>
    <n v="0"/>
    <n v="0"/>
    <n v="5.9346750000000004"/>
    <n v="0"/>
    <n v="0"/>
  </r>
  <r>
    <d v="2020-07-01T00:00:00"/>
    <x v="3"/>
    <s v="P"/>
    <s v="Active"/>
    <n v="471"/>
    <x v="470"/>
    <s v="N"/>
    <x v="36"/>
    <n v="1054"/>
    <x v="8"/>
    <s v="Niederl. 2"/>
    <n v="1"/>
    <s v="Department"/>
    <s v="Supervisor"/>
    <s v="Non-Mgm."/>
    <s v="ang."/>
    <s v="W"/>
    <d v="2017-09-04T00:00:00"/>
    <m/>
    <s v=""/>
    <n v="2"/>
    <d v="1991-06-08T00:00:00"/>
    <n v="28"/>
    <s v="N"/>
    <n v="30"/>
    <n v="2.5"/>
    <n v="39"/>
    <x v="0"/>
    <n v="1"/>
    <n v="31"/>
    <n v="0"/>
    <n v="3741"/>
    <n v="820.21424999999999"/>
    <n v="0"/>
    <n v="0"/>
    <n v="0"/>
    <n v="0"/>
    <n v="0"/>
    <n v="0"/>
    <n v="0"/>
    <n v="0"/>
    <n v="0"/>
    <n v="0"/>
    <n v="0"/>
    <n v="0"/>
    <n v="26.5"/>
    <n v="0"/>
    <n v="0"/>
    <n v="0"/>
    <n v="0"/>
    <n v="5.9346750000000004"/>
    <n v="0"/>
    <n v="0"/>
  </r>
  <r>
    <d v="2020-07-01T00:00:00"/>
    <x v="3"/>
    <s v="P"/>
    <s v="Active"/>
    <n v="472"/>
    <x v="471"/>
    <s v="N"/>
    <x v="23"/>
    <n v="1068"/>
    <x v="0"/>
    <s v="Niederl. 3"/>
    <n v="1"/>
    <s v="Department"/>
    <s v="Supervisor"/>
    <s v="Non-Mgm."/>
    <s v="ang."/>
    <s v="M"/>
    <d v="2017-09-01T00:00:00"/>
    <m/>
    <s v=""/>
    <n v="2"/>
    <d v="1968-08-31T00:00:00"/>
    <n v="51"/>
    <s v="N"/>
    <n v="30"/>
    <n v="2.5"/>
    <n v="39"/>
    <x v="0"/>
    <n v="1"/>
    <n v="31"/>
    <n v="0"/>
    <n v="3742"/>
    <n v="820.43350000000009"/>
    <n v="0"/>
    <n v="0"/>
    <n v="0"/>
    <n v="0"/>
    <n v="0"/>
    <n v="0"/>
    <n v="0"/>
    <n v="0"/>
    <n v="0"/>
    <n v="0"/>
    <n v="0"/>
    <n v="0"/>
    <n v="26.5"/>
    <n v="0"/>
    <n v="0"/>
    <n v="0"/>
    <n v="0"/>
    <n v="5.9346750000000004"/>
    <n v="0"/>
    <n v="0"/>
  </r>
  <r>
    <d v="2020-07-01T00:00:00"/>
    <x v="3"/>
    <s v="P"/>
    <s v="Active"/>
    <n v="473"/>
    <x v="472"/>
    <s v="N"/>
    <x v="28"/>
    <n v="1004"/>
    <x v="1"/>
    <s v="Niederl. 1"/>
    <n v="1"/>
    <s v="Department"/>
    <s v="Supervisor"/>
    <s v="Non-Mgm."/>
    <s v="ang."/>
    <s v="W"/>
    <d v="2017-09-01T00:00:00"/>
    <m/>
    <s v=""/>
    <n v="2"/>
    <d v="1960-07-17T00:00:00"/>
    <n v="59"/>
    <s v="N"/>
    <n v="30"/>
    <n v="2.5"/>
    <n v="25"/>
    <x v="0"/>
    <n v="0.64102564102564108"/>
    <n v="31"/>
    <n v="0"/>
    <n v="3743"/>
    <n v="820.65275000000008"/>
    <n v="0"/>
    <n v="0"/>
    <n v="0"/>
    <n v="0"/>
    <n v="0"/>
    <n v="0"/>
    <n v="0"/>
    <n v="0"/>
    <n v="0"/>
    <n v="0"/>
    <n v="0"/>
    <n v="0"/>
    <n v="26.5"/>
    <n v="0"/>
    <n v="0"/>
    <n v="0"/>
    <n v="0"/>
    <n v="5.9346750000000004"/>
    <n v="0"/>
    <n v="0"/>
  </r>
  <r>
    <d v="2020-07-01T00:00:00"/>
    <x v="3"/>
    <s v="P"/>
    <s v="Active"/>
    <n v="474"/>
    <x v="473"/>
    <s v="N"/>
    <x v="36"/>
    <n v="1054"/>
    <x v="8"/>
    <s v="Niederl. 2"/>
    <n v="1"/>
    <s v="Department"/>
    <s v="Supervisor"/>
    <s v="Non-Mgm."/>
    <s v="ang."/>
    <s v="M"/>
    <d v="2017-09-18T00:00:00"/>
    <m/>
    <s v=""/>
    <n v="2"/>
    <d v="1987-10-12T00:00:00"/>
    <n v="32"/>
    <s v="N"/>
    <n v="30"/>
    <n v="2.5"/>
    <n v="39"/>
    <x v="0"/>
    <n v="1"/>
    <n v="31"/>
    <n v="0"/>
    <n v="3744"/>
    <n v="820.87200000000007"/>
    <n v="0"/>
    <n v="0"/>
    <n v="0"/>
    <n v="0"/>
    <n v="0"/>
    <n v="0"/>
    <n v="0"/>
    <n v="0"/>
    <n v="0"/>
    <n v="0"/>
    <n v="0"/>
    <n v="0"/>
    <n v="26.5"/>
    <n v="0"/>
    <n v="0"/>
    <n v="0"/>
    <n v="0"/>
    <n v="5.9346750000000004"/>
    <n v="0"/>
    <n v="0"/>
  </r>
  <r>
    <d v="2020-07-01T00:00:00"/>
    <x v="3"/>
    <s v="P"/>
    <s v="Active"/>
    <n v="475"/>
    <x v="474"/>
    <s v="N"/>
    <x v="5"/>
    <n v="1093"/>
    <x v="0"/>
    <s v="Niederl. 3"/>
    <n v="1"/>
    <s v="Department"/>
    <s v="Supervisor"/>
    <s v="Non-Mgm."/>
    <s v="ang."/>
    <s v="M"/>
    <d v="2017-09-15T00:00:00"/>
    <m/>
    <s v=""/>
    <n v="2"/>
    <d v="1980-11-06T00:00:00"/>
    <n v="39"/>
    <s v="N"/>
    <n v="30"/>
    <n v="2.5"/>
    <n v="39"/>
    <x v="0"/>
    <n v="1"/>
    <n v="31"/>
    <n v="0"/>
    <n v="3745"/>
    <n v="821.09125000000006"/>
    <n v="0"/>
    <n v="0"/>
    <n v="0"/>
    <n v="0"/>
    <n v="0"/>
    <n v="0"/>
    <n v="0"/>
    <n v="0"/>
    <n v="0"/>
    <n v="0"/>
    <n v="0"/>
    <n v="0"/>
    <n v="26.5"/>
    <n v="0"/>
    <n v="0"/>
    <n v="0"/>
    <n v="0"/>
    <n v="5.9346750000000004"/>
    <n v="0"/>
    <n v="0"/>
  </r>
  <r>
    <d v="2020-07-01T00:00:00"/>
    <x v="3"/>
    <s v="P"/>
    <s v="Active"/>
    <n v="476"/>
    <x v="475"/>
    <s v="N"/>
    <x v="26"/>
    <n v="1091"/>
    <x v="0"/>
    <s v="Niederl. 3"/>
    <n v="1"/>
    <s v="Department"/>
    <s v="Supervisor"/>
    <s v="Manager"/>
    <s v="ang."/>
    <s v="M"/>
    <d v="2017-10-01T00:00:00"/>
    <m/>
    <s v=""/>
    <n v="2"/>
    <d v="1964-04-15T00:00:00"/>
    <n v="55"/>
    <s v="N"/>
    <n v="30"/>
    <n v="2.5"/>
    <n v="39"/>
    <x v="0"/>
    <n v="1"/>
    <n v="31"/>
    <n v="0"/>
    <n v="3746"/>
    <n v="821.31050000000005"/>
    <n v="0"/>
    <n v="0"/>
    <n v="0"/>
    <n v="0"/>
    <n v="0"/>
    <n v="0"/>
    <n v="0"/>
    <n v="0"/>
    <n v="0"/>
    <n v="0"/>
    <n v="0"/>
    <n v="0"/>
    <n v="26.5"/>
    <n v="0"/>
    <n v="0"/>
    <n v="0"/>
    <n v="0"/>
    <n v="5.9346750000000004"/>
    <n v="222.9973"/>
    <n v="0"/>
  </r>
  <r>
    <d v="2020-07-01T00:00:00"/>
    <x v="3"/>
    <s v="P"/>
    <s v="Active"/>
    <n v="477"/>
    <x v="476"/>
    <s v="N"/>
    <x v="31"/>
    <n v="1028"/>
    <x v="6"/>
    <s v="Niederl. 10"/>
    <n v="1"/>
    <s v="Department"/>
    <s v="Supervisor"/>
    <s v="Non-Mgm."/>
    <s v="ang."/>
    <s v="M"/>
    <d v="2017-10-01T00:00:00"/>
    <m/>
    <s v=""/>
    <n v="2"/>
    <d v="1966-11-05T00:00:00"/>
    <n v="53"/>
    <s v="J"/>
    <n v="30"/>
    <n v="2.5"/>
    <n v="39"/>
    <x v="0"/>
    <n v="1"/>
    <n v="31"/>
    <n v="0"/>
    <n v="3747"/>
    <n v="821.52975000000004"/>
    <n v="0"/>
    <n v="0"/>
    <n v="30"/>
    <n v="0"/>
    <n v="320.83"/>
    <n v="0"/>
    <n v="0"/>
    <n v="0"/>
    <n v="0"/>
    <n v="0"/>
    <n v="216.17307692307693"/>
    <n v="171.73750000000001"/>
    <n v="26.5"/>
    <n v="0"/>
    <n v="0"/>
    <n v="0"/>
    <n v="0"/>
    <n v="171.37562720192309"/>
    <n v="78.66"/>
    <n v="0"/>
  </r>
  <r>
    <d v="2020-07-01T00:00:00"/>
    <x v="3"/>
    <s v="P"/>
    <s v="Active"/>
    <n v="478"/>
    <x v="477"/>
    <s v="N"/>
    <x v="2"/>
    <n v="1010"/>
    <x v="1"/>
    <s v="Niederl. 1"/>
    <n v="1"/>
    <s v="Department"/>
    <s v="Supervisor"/>
    <s v="Non-Mgm."/>
    <s v="ang."/>
    <s v="W"/>
    <d v="2017-10-01T00:00:00"/>
    <m/>
    <s v=""/>
    <n v="2"/>
    <d v="1970-03-01T00:00:00"/>
    <n v="49"/>
    <s v="N"/>
    <n v="24"/>
    <n v="2"/>
    <n v="28"/>
    <x v="0"/>
    <n v="0.71794871794871795"/>
    <n v="31"/>
    <n v="0"/>
    <n v="3748"/>
    <n v="821.74900000000002"/>
    <n v="0"/>
    <n v="0"/>
    <n v="0"/>
    <n v="0"/>
    <n v="0"/>
    <n v="0"/>
    <n v="0"/>
    <n v="0"/>
    <n v="0"/>
    <n v="0"/>
    <n v="0"/>
    <n v="0"/>
    <n v="26.5"/>
    <n v="0"/>
    <n v="0"/>
    <n v="0"/>
    <n v="0"/>
    <n v="5.9346750000000004"/>
    <n v="0"/>
    <n v="0"/>
  </r>
  <r>
    <d v="2020-07-01T00:00:00"/>
    <x v="3"/>
    <s v="P"/>
    <s v="Active"/>
    <n v="479"/>
    <x v="478"/>
    <s v="N"/>
    <x v="53"/>
    <n v="1012"/>
    <x v="1"/>
    <s v="Niederl. 1"/>
    <n v="1"/>
    <s v="Department"/>
    <s v="Supervisor"/>
    <s v="Non-Mgm."/>
    <s v="DS"/>
    <s v="M"/>
    <d v="2017-10-01T00:00:00"/>
    <m/>
    <s v=""/>
    <n v="2"/>
    <d v="1995-09-08T00:00:00"/>
    <n v="24"/>
    <s v="N"/>
    <n v="0"/>
    <n v="0"/>
    <n v="39"/>
    <x v="0"/>
    <n v="1"/>
    <n v="31"/>
    <n v="0"/>
    <n v="3749"/>
    <n v="821.96825000000013"/>
    <n v="0"/>
    <n v="0"/>
    <n v="0"/>
    <n v="0"/>
    <n v="0"/>
    <n v="0"/>
    <n v="0"/>
    <n v="0"/>
    <n v="0"/>
    <n v="0"/>
    <n v="0"/>
    <n v="0"/>
    <n v="26.5"/>
    <n v="0"/>
    <n v="0"/>
    <n v="0"/>
    <n v="0"/>
    <n v="5.9346750000000004"/>
    <n v="0"/>
    <n v="0"/>
  </r>
  <r>
    <d v="2020-07-01T00:00:00"/>
    <x v="3"/>
    <s v="P"/>
    <s v="Active"/>
    <n v="480"/>
    <x v="479"/>
    <s v="N"/>
    <x v="22"/>
    <n v="1047"/>
    <x v="9"/>
    <s v="Niederl. 4"/>
    <n v="1"/>
    <s v="Department"/>
    <s v="Supervisor"/>
    <s v="Non-Mgm."/>
    <s v="ang."/>
    <s v="M"/>
    <d v="2017-11-01T00:00:00"/>
    <m/>
    <s v=""/>
    <n v="2"/>
    <d v="1990-10-06T00:00:00"/>
    <n v="29"/>
    <s v="J"/>
    <n v="30"/>
    <n v="2.5"/>
    <n v="39"/>
    <x v="0"/>
    <n v="1"/>
    <n v="31"/>
    <n v="0"/>
    <n v="3750"/>
    <n v="822.1875"/>
    <n v="0"/>
    <n v="0"/>
    <n v="0"/>
    <n v="0"/>
    <n v="0"/>
    <n v="0"/>
    <n v="0"/>
    <n v="0"/>
    <n v="0"/>
    <n v="0"/>
    <n v="216.34615384615387"/>
    <n v="171.875"/>
    <n v="26.5"/>
    <n v="0"/>
    <n v="0"/>
    <n v="0"/>
    <n v="0"/>
    <n v="92.876802403846156"/>
    <n v="0"/>
    <n v="0"/>
  </r>
  <r>
    <d v="2020-07-01T00:00:00"/>
    <x v="3"/>
    <s v="P"/>
    <s v="Active"/>
    <n v="481"/>
    <x v="480"/>
    <s v="N"/>
    <x v="31"/>
    <n v="1046"/>
    <x v="9"/>
    <s v="Niederl. 4"/>
    <n v="1"/>
    <s v="Department"/>
    <s v="Supervisor"/>
    <s v="Non-Mgm."/>
    <s v="ang."/>
    <s v="M"/>
    <d v="2017-11-01T00:00:00"/>
    <m/>
    <s v=""/>
    <n v="2"/>
    <d v="1982-10-18T00:00:00"/>
    <n v="37"/>
    <s v="J"/>
    <n v="30"/>
    <n v="2.5"/>
    <n v="39"/>
    <x v="0"/>
    <n v="1"/>
    <n v="31"/>
    <n v="0"/>
    <n v="3751"/>
    <n v="822.40674999999999"/>
    <n v="0"/>
    <n v="0"/>
    <n v="30"/>
    <n v="0"/>
    <n v="0"/>
    <n v="1082.5"/>
    <n v="0"/>
    <n v="0"/>
    <n v="0"/>
    <n v="0"/>
    <n v="216.40384615384616"/>
    <n v="171.92083333333335"/>
    <n v="26.5"/>
    <n v="0"/>
    <n v="0"/>
    <n v="0"/>
    <n v="0"/>
    <n v="342.04436197115388"/>
    <n v="78.28"/>
    <n v="0"/>
  </r>
  <r>
    <d v="2020-07-01T00:00:00"/>
    <x v="3"/>
    <s v="P"/>
    <s v="Active"/>
    <n v="482"/>
    <x v="481"/>
    <s v="N"/>
    <x v="22"/>
    <n v="1035"/>
    <x v="5"/>
    <s v="Niederl. 5"/>
    <n v="1"/>
    <s v="Department"/>
    <s v="Supervisor"/>
    <s v="Non-Mgm."/>
    <s v="ang."/>
    <s v="M"/>
    <d v="2017-11-01T00:00:00"/>
    <m/>
    <s v=""/>
    <n v="2"/>
    <d v="1979-05-15T00:00:00"/>
    <n v="40"/>
    <s v="J"/>
    <n v="30"/>
    <n v="2.5"/>
    <n v="39"/>
    <x v="0"/>
    <n v="1"/>
    <n v="31"/>
    <n v="0"/>
    <n v="3752"/>
    <n v="822.62600000000009"/>
    <n v="0"/>
    <n v="0"/>
    <n v="0"/>
    <n v="0"/>
    <n v="0"/>
    <n v="0"/>
    <n v="0"/>
    <n v="0"/>
    <n v="0"/>
    <n v="0"/>
    <n v="216.46153846153848"/>
    <n v="171.9666666666667"/>
    <n v="26.5"/>
    <n v="0"/>
    <n v="0"/>
    <n v="0"/>
    <n v="0"/>
    <n v="92.923171538461546"/>
    <n v="0"/>
    <n v="0"/>
  </r>
  <r>
    <d v="2020-07-01T00:00:00"/>
    <x v="3"/>
    <s v="P"/>
    <s v="Active"/>
    <n v="483"/>
    <x v="482"/>
    <s v="N"/>
    <x v="18"/>
    <n v="1080"/>
    <x v="0"/>
    <s v="Niederl. 3"/>
    <n v="1"/>
    <s v="Department"/>
    <s v="Supervisor"/>
    <s v="Non-Mgm."/>
    <s v="ang."/>
    <s v="M"/>
    <d v="2017-11-15T00:00:00"/>
    <m/>
    <s v=""/>
    <n v="2"/>
    <d v="1985-06-18T00:00:00"/>
    <n v="34"/>
    <s v="N"/>
    <n v="30"/>
    <n v="2.5"/>
    <n v="39"/>
    <x v="0"/>
    <n v="1"/>
    <n v="31"/>
    <n v="0"/>
    <n v="3753"/>
    <n v="822.84525000000008"/>
    <n v="0"/>
    <n v="0"/>
    <n v="0"/>
    <n v="0"/>
    <n v="0"/>
    <n v="0"/>
    <n v="0"/>
    <n v="0"/>
    <n v="0"/>
    <n v="0"/>
    <n v="0"/>
    <n v="0"/>
    <n v="26.5"/>
    <n v="0"/>
    <n v="0"/>
    <n v="0"/>
    <n v="0"/>
    <n v="5.9346750000000004"/>
    <n v="0"/>
    <n v="0"/>
  </r>
  <r>
    <d v="2020-07-01T00:00:00"/>
    <x v="3"/>
    <s v="P"/>
    <s v="Active"/>
    <n v="484"/>
    <x v="483"/>
    <s v="N"/>
    <x v="40"/>
    <n v="1001"/>
    <x v="1"/>
    <s v="Niederl. 1"/>
    <n v="1"/>
    <s v="Department"/>
    <s v="Supervisor"/>
    <s v="Non-Mgm."/>
    <s v="ang."/>
    <s v="M"/>
    <d v="2017-11-01T00:00:00"/>
    <m/>
    <s v=""/>
    <n v="2"/>
    <d v="1985-03-26T00:00:00"/>
    <n v="34"/>
    <s v="N"/>
    <n v="30"/>
    <n v="2.5"/>
    <n v="39"/>
    <x v="0"/>
    <n v="1"/>
    <n v="31"/>
    <n v="0"/>
    <n v="3754"/>
    <n v="823.06449999999995"/>
    <n v="0"/>
    <n v="0"/>
    <n v="0"/>
    <n v="0"/>
    <n v="0"/>
    <n v="0"/>
    <n v="0"/>
    <n v="0"/>
    <n v="0"/>
    <n v="0"/>
    <n v="0"/>
    <n v="0"/>
    <n v="26.5"/>
    <n v="0"/>
    <n v="0"/>
    <n v="0"/>
    <n v="0"/>
    <n v="5.9346750000000004"/>
    <n v="0"/>
    <n v="0"/>
  </r>
  <r>
    <d v="2020-07-01T00:00:00"/>
    <x v="3"/>
    <s v="P"/>
    <s v="Active"/>
    <n v="485"/>
    <x v="484"/>
    <s v="N"/>
    <x v="27"/>
    <n v="1070"/>
    <x v="0"/>
    <s v="Niederl. 3"/>
    <n v="1"/>
    <s v="Department"/>
    <s v="Supervisor"/>
    <s v="Director"/>
    <s v="ang."/>
    <s v="M"/>
    <d v="2017-12-01T00:00:00"/>
    <m/>
    <s v=""/>
    <n v="2"/>
    <d v="1971-07-22T00:00:00"/>
    <n v="48"/>
    <s v="N"/>
    <n v="30"/>
    <n v="2.5"/>
    <n v="39"/>
    <x v="0"/>
    <n v="1"/>
    <n v="31"/>
    <n v="0"/>
    <n v="3755"/>
    <n v="823.28375000000005"/>
    <n v="0"/>
    <n v="0"/>
    <n v="0"/>
    <n v="0"/>
    <n v="0"/>
    <n v="0"/>
    <n v="0"/>
    <n v="0"/>
    <n v="0"/>
    <n v="0"/>
    <n v="0"/>
    <n v="0"/>
    <n v="26.5"/>
    <n v="0"/>
    <n v="0"/>
    <n v="0"/>
    <n v="0"/>
    <n v="5.9346750000000004"/>
    <n v="201.7724"/>
    <n v="0"/>
  </r>
  <r>
    <d v="2020-07-01T00:00:00"/>
    <x v="3"/>
    <s v="P"/>
    <s v="Active"/>
    <n v="486"/>
    <x v="485"/>
    <s v="N"/>
    <x v="9"/>
    <n v="1087"/>
    <x v="0"/>
    <s v="Niederl. 3"/>
    <n v="1"/>
    <s v="Department"/>
    <s v="Supervisor"/>
    <s v="Non-Mgm."/>
    <s v="ang."/>
    <s v="W"/>
    <d v="2017-12-01T00:00:00"/>
    <m/>
    <s v=""/>
    <n v="2"/>
    <d v="1990-02-08T00:00:00"/>
    <n v="29"/>
    <s v="N"/>
    <n v="30"/>
    <n v="2.5"/>
    <n v="39"/>
    <x v="0"/>
    <n v="1"/>
    <n v="31"/>
    <n v="0"/>
    <n v="3756"/>
    <n v="823.50300000000004"/>
    <n v="0"/>
    <n v="0"/>
    <n v="0"/>
    <n v="0"/>
    <n v="0"/>
    <n v="0"/>
    <n v="0"/>
    <n v="0"/>
    <n v="0"/>
    <n v="0"/>
    <n v="0"/>
    <n v="0"/>
    <n v="26.5"/>
    <n v="0"/>
    <n v="0"/>
    <n v="0"/>
    <n v="0"/>
    <n v="5.9346750000000004"/>
    <n v="0"/>
    <n v="0"/>
  </r>
  <r>
    <d v="2020-07-01T00:00:00"/>
    <x v="3"/>
    <s v="P"/>
    <s v="Active"/>
    <n v="487"/>
    <x v="486"/>
    <s v="N"/>
    <x v="16"/>
    <n v="1067"/>
    <x v="11"/>
    <s v="Niederl. 12"/>
    <n v="1"/>
    <s v="Department"/>
    <s v="Supervisor"/>
    <s v="Non-Mgm."/>
    <s v="ang."/>
    <s v="W"/>
    <d v="2017-11-20T00:00:00"/>
    <m/>
    <s v=""/>
    <n v="2"/>
    <d v="1993-01-13T00:00:00"/>
    <n v="27"/>
    <s v="N"/>
    <n v="30"/>
    <n v="2.5"/>
    <n v="39"/>
    <x v="0"/>
    <n v="1"/>
    <n v="31"/>
    <n v="0"/>
    <n v="3757"/>
    <n v="823.72225000000003"/>
    <n v="0"/>
    <n v="0"/>
    <n v="0"/>
    <n v="0"/>
    <n v="0"/>
    <n v="0"/>
    <n v="0"/>
    <n v="0"/>
    <n v="0"/>
    <n v="0"/>
    <n v="0"/>
    <n v="0"/>
    <n v="26.5"/>
    <n v="0"/>
    <n v="0"/>
    <n v="0"/>
    <n v="0"/>
    <n v="5.9346750000000004"/>
    <n v="0"/>
    <n v="0"/>
  </r>
  <r>
    <d v="2020-07-01T00:00:00"/>
    <x v="3"/>
    <s v="P"/>
    <s v="Active"/>
    <n v="488"/>
    <x v="487"/>
    <s v="N"/>
    <x v="48"/>
    <n v="1073"/>
    <x v="0"/>
    <s v="Niederl. 3"/>
    <n v="1"/>
    <s v="Department"/>
    <s v="Supervisor"/>
    <s v="Non-Mgm."/>
    <s v="ang."/>
    <s v="M"/>
    <d v="2018-01-01T00:00:00"/>
    <m/>
    <s v=""/>
    <n v="2"/>
    <d v="1990-11-12T00:00:00"/>
    <n v="29"/>
    <s v="N"/>
    <n v="30"/>
    <n v="2.5"/>
    <n v="39"/>
    <x v="0"/>
    <n v="1"/>
    <n v="31"/>
    <n v="0"/>
    <n v="3758"/>
    <n v="823.94150000000002"/>
    <n v="0"/>
    <n v="0"/>
    <n v="0"/>
    <n v="0"/>
    <n v="0"/>
    <n v="0"/>
    <n v="0"/>
    <n v="0"/>
    <n v="0"/>
    <n v="0"/>
    <n v="0"/>
    <n v="0"/>
    <n v="26.5"/>
    <n v="0"/>
    <n v="0"/>
    <n v="0"/>
    <n v="0"/>
    <n v="5.9346750000000004"/>
    <n v="0"/>
    <n v="1.9716666666666665"/>
  </r>
  <r>
    <d v="2020-07-01T00:00:00"/>
    <x v="3"/>
    <s v="P"/>
    <s v="Active"/>
    <n v="489"/>
    <x v="488"/>
    <s v="N"/>
    <x v="22"/>
    <n v="1060"/>
    <x v="2"/>
    <s v="Niederl. 7"/>
    <n v="1"/>
    <s v="Department"/>
    <s v="Supervisor"/>
    <s v="Non-Mgm."/>
    <s v="ang."/>
    <s v="M"/>
    <d v="2018-01-01T00:00:00"/>
    <m/>
    <s v=""/>
    <n v="2"/>
    <d v="1989-10-20T00:00:00"/>
    <n v="30"/>
    <s v="J"/>
    <n v="30"/>
    <n v="2.5"/>
    <n v="39"/>
    <x v="0"/>
    <n v="1"/>
    <n v="31"/>
    <n v="0"/>
    <n v="3759"/>
    <n v="824.16075000000001"/>
    <n v="0"/>
    <n v="0"/>
    <n v="0"/>
    <n v="0"/>
    <n v="0"/>
    <n v="0"/>
    <n v="0"/>
    <n v="0"/>
    <n v="0"/>
    <n v="0"/>
    <n v="216.86538461538461"/>
    <n v="172.28750000000002"/>
    <n v="26.5"/>
    <n v="0"/>
    <n v="0"/>
    <n v="0"/>
    <n v="0"/>
    <n v="93.085463509615394"/>
    <n v="0"/>
    <n v="1.9716666666666665"/>
  </r>
  <r>
    <d v="2020-07-01T00:00:00"/>
    <x v="3"/>
    <s v="P"/>
    <s v="Active"/>
    <n v="490"/>
    <x v="489"/>
    <s v="N"/>
    <x v="22"/>
    <n v="1035"/>
    <x v="5"/>
    <s v="Niederl. 5"/>
    <n v="1"/>
    <s v="Department"/>
    <s v="Supervisor"/>
    <s v="Non-Mgm."/>
    <s v="ang."/>
    <s v="M"/>
    <d v="2018-01-01T00:00:00"/>
    <m/>
    <s v=""/>
    <n v="2"/>
    <d v="1993-03-10T00:00:00"/>
    <n v="26"/>
    <s v="J"/>
    <n v="30"/>
    <n v="2.5"/>
    <n v="39"/>
    <x v="0"/>
    <n v="1"/>
    <n v="31"/>
    <n v="0"/>
    <n v="3760"/>
    <n v="824.38"/>
    <n v="0"/>
    <n v="0"/>
    <n v="0"/>
    <n v="0"/>
    <n v="0"/>
    <n v="0"/>
    <n v="0"/>
    <n v="0"/>
    <n v="0"/>
    <n v="0"/>
    <n v="216.92307692307693"/>
    <n v="172.33333333333334"/>
    <n v="26.5"/>
    <n v="0"/>
    <n v="0"/>
    <n v="0"/>
    <n v="0"/>
    <n v="93.108648076923089"/>
    <n v="0"/>
    <n v="1.9716666666666665"/>
  </r>
  <r>
    <d v="2020-07-01T00:00:00"/>
    <x v="3"/>
    <s v="P"/>
    <s v="Active"/>
    <n v="491"/>
    <x v="490"/>
    <s v="N"/>
    <x v="0"/>
    <n v="1090"/>
    <x v="0"/>
    <s v="Niederl. 3"/>
    <n v="1"/>
    <s v="Department"/>
    <s v="Supervisor"/>
    <s v="Manager"/>
    <s v="ang."/>
    <s v="W"/>
    <d v="2018-01-15T00:00:00"/>
    <m/>
    <s v=""/>
    <n v="2"/>
    <d v="1982-10-27T00:00:00"/>
    <n v="37"/>
    <s v="N"/>
    <n v="30"/>
    <n v="2.5"/>
    <n v="39"/>
    <x v="0"/>
    <n v="1"/>
    <n v="31"/>
    <n v="0"/>
    <n v="3761"/>
    <n v="824.5992500000001"/>
    <n v="0"/>
    <n v="0"/>
    <n v="0"/>
    <n v="0"/>
    <n v="0"/>
    <n v="0"/>
    <n v="0"/>
    <n v="0"/>
    <n v="0"/>
    <n v="0"/>
    <n v="0"/>
    <n v="0"/>
    <n v="26.5"/>
    <n v="0"/>
    <n v="0"/>
    <n v="0"/>
    <n v="0"/>
    <n v="5.9346750000000004"/>
    <n v="0"/>
    <n v="1.9716666666666665"/>
  </r>
  <r>
    <d v="2020-07-01T00:00:00"/>
    <x v="3"/>
    <s v="P"/>
    <s v="Active"/>
    <n v="492"/>
    <x v="491"/>
    <s v="N"/>
    <x v="22"/>
    <n v="1047"/>
    <x v="9"/>
    <s v="Niederl. 4"/>
    <n v="1"/>
    <s v="Department"/>
    <s v="Supervisor"/>
    <s v="Non-Mgm."/>
    <s v="ang."/>
    <s v="M"/>
    <d v="2018-01-01T00:00:00"/>
    <m/>
    <s v=""/>
    <n v="2"/>
    <d v="1980-11-21T00:00:00"/>
    <n v="39"/>
    <s v="J"/>
    <n v="30"/>
    <n v="2.5"/>
    <n v="39"/>
    <x v="0"/>
    <n v="1"/>
    <n v="31"/>
    <n v="0"/>
    <n v="3762"/>
    <n v="824.81850000000009"/>
    <n v="0"/>
    <n v="0"/>
    <n v="0"/>
    <n v="0"/>
    <n v="0"/>
    <n v="0"/>
    <n v="0"/>
    <n v="0"/>
    <n v="0"/>
    <n v="0"/>
    <n v="217.03846153846155"/>
    <n v="172.42500000000001"/>
    <n v="26.5"/>
    <n v="0"/>
    <n v="0"/>
    <n v="0"/>
    <n v="0"/>
    <n v="93.155017211538464"/>
    <n v="0"/>
    <n v="1.9716666666666665"/>
  </r>
  <r>
    <d v="2020-07-01T00:00:00"/>
    <x v="3"/>
    <s v="P"/>
    <s v="Active"/>
    <n v="493"/>
    <x v="492"/>
    <s v="N"/>
    <x v="22"/>
    <n v="1053"/>
    <x v="3"/>
    <s v="Niederl. 8"/>
    <n v="1"/>
    <s v="Department"/>
    <s v="Supervisor"/>
    <s v="Non-Mgm."/>
    <s v="ang."/>
    <s v="M"/>
    <d v="2018-01-01T00:00:00"/>
    <m/>
    <s v=""/>
    <n v="2"/>
    <d v="1974-10-09T00:00:00"/>
    <n v="45"/>
    <s v="J"/>
    <n v="30"/>
    <n v="2.5"/>
    <n v="39"/>
    <x v="0"/>
    <n v="1"/>
    <n v="31"/>
    <n v="0"/>
    <n v="3763"/>
    <n v="825.03774999999996"/>
    <n v="0"/>
    <n v="0"/>
    <n v="0"/>
    <n v="0"/>
    <n v="0"/>
    <n v="0"/>
    <n v="0"/>
    <n v="0"/>
    <n v="0"/>
    <n v="0"/>
    <n v="217.09615384615384"/>
    <n v="172.47083333333333"/>
    <n v="26.5"/>
    <n v="0"/>
    <n v="0"/>
    <n v="0"/>
    <n v="0"/>
    <n v="93.178201778846159"/>
    <n v="0"/>
    <n v="1.9716666666666665"/>
  </r>
  <r>
    <d v="2020-07-01T00:00:00"/>
    <x v="3"/>
    <s v="P"/>
    <s v="Active"/>
    <n v="494"/>
    <x v="493"/>
    <s v="N"/>
    <x v="22"/>
    <n v="1023"/>
    <x v="7"/>
    <s v="Niederl. 9"/>
    <n v="1"/>
    <s v="Department"/>
    <s v="Supervisor"/>
    <s v="Non-Mgm."/>
    <s v="ang."/>
    <s v="M"/>
    <d v="2018-01-01T00:00:00"/>
    <m/>
    <s v=""/>
    <n v="2"/>
    <d v="1980-09-11T00:00:00"/>
    <n v="39"/>
    <s v="J"/>
    <n v="30"/>
    <n v="2.5"/>
    <n v="39"/>
    <x v="0"/>
    <n v="1"/>
    <n v="31"/>
    <n v="0"/>
    <n v="3764"/>
    <n v="825.25700000000006"/>
    <n v="0"/>
    <n v="0"/>
    <n v="0"/>
    <n v="0"/>
    <n v="0"/>
    <n v="0"/>
    <n v="0"/>
    <n v="0"/>
    <n v="0"/>
    <n v="0"/>
    <n v="217.15384615384616"/>
    <n v="172.51666666666668"/>
    <n v="26.5"/>
    <n v="0"/>
    <n v="0"/>
    <n v="0"/>
    <n v="0"/>
    <n v="93.201386346153853"/>
    <n v="0"/>
    <n v="1.9716666666666665"/>
  </r>
  <r>
    <d v="2020-07-01T00:00:00"/>
    <x v="3"/>
    <s v="P"/>
    <s v="Active"/>
    <n v="495"/>
    <x v="494"/>
    <s v="N"/>
    <x v="0"/>
    <n v="1090"/>
    <x v="0"/>
    <s v="Niederl. 3"/>
    <n v="1"/>
    <s v="Department"/>
    <s v="Supervisor"/>
    <s v="Non-Mgm."/>
    <s v="ang."/>
    <s v="W"/>
    <d v="2018-01-22T00:00:00"/>
    <m/>
    <s v=""/>
    <n v="1"/>
    <d v="1992-11-28T00:00:00"/>
    <n v="27"/>
    <s v="N"/>
    <n v="30"/>
    <n v="2.5"/>
    <n v="39"/>
    <x v="0"/>
    <n v="1"/>
    <n v="31"/>
    <n v="0"/>
    <n v="3765"/>
    <n v="825.47625000000005"/>
    <n v="0"/>
    <n v="0"/>
    <n v="0"/>
    <n v="0"/>
    <n v="0"/>
    <n v="0"/>
    <n v="0"/>
    <n v="0"/>
    <n v="0"/>
    <n v="0"/>
    <n v="0"/>
    <n v="0"/>
    <n v="26.5"/>
    <n v="0"/>
    <n v="0"/>
    <n v="0"/>
    <n v="0"/>
    <n v="5.9346750000000004"/>
    <n v="0"/>
    <n v="1.9716666666666665"/>
  </r>
  <r>
    <d v="2020-07-01T00:00:00"/>
    <x v="3"/>
    <s v="P"/>
    <s v="Active"/>
    <n v="496"/>
    <x v="495"/>
    <s v="N"/>
    <x v="22"/>
    <n v="1029"/>
    <x v="6"/>
    <s v="Niederl. 10"/>
    <n v="1"/>
    <s v="Department"/>
    <s v="Supervisor"/>
    <s v="Non-Mgm."/>
    <s v="ang."/>
    <s v="M"/>
    <d v="2018-02-01T00:00:00"/>
    <m/>
    <s v=""/>
    <n v="1"/>
    <d v="1970-03-19T00:00:00"/>
    <n v="49"/>
    <s v="J"/>
    <n v="30"/>
    <n v="2.5"/>
    <n v="39"/>
    <x v="0"/>
    <n v="1"/>
    <n v="31"/>
    <n v="0"/>
    <n v="3766"/>
    <n v="825.69550000000004"/>
    <n v="0"/>
    <n v="0"/>
    <n v="0"/>
    <n v="0"/>
    <n v="0"/>
    <n v="0"/>
    <n v="0"/>
    <n v="0"/>
    <n v="0"/>
    <n v="0"/>
    <n v="217.26923076923077"/>
    <n v="172.60833333333335"/>
    <n v="26.5"/>
    <n v="0"/>
    <n v="0"/>
    <n v="0"/>
    <n v="0"/>
    <n v="93.247755480769243"/>
    <n v="0"/>
    <n v="1.9716666666666665"/>
  </r>
  <r>
    <d v="2020-07-01T00:00:00"/>
    <x v="3"/>
    <s v="P"/>
    <s v="Active"/>
    <n v="497"/>
    <x v="496"/>
    <s v="N"/>
    <x v="22"/>
    <n v="1053"/>
    <x v="3"/>
    <s v="Niederl. 8"/>
    <n v="1"/>
    <s v="Department"/>
    <s v="Supervisor"/>
    <s v="Non-Mgm."/>
    <s v="ang."/>
    <s v="M"/>
    <d v="2018-02-01T00:00:00"/>
    <m/>
    <s v=""/>
    <n v="1"/>
    <d v="1989-06-30T00:00:00"/>
    <n v="30"/>
    <s v="J"/>
    <n v="30"/>
    <n v="2.5"/>
    <n v="39"/>
    <x v="0"/>
    <n v="1"/>
    <n v="31"/>
    <n v="0"/>
    <n v="3767"/>
    <n v="825.91475000000014"/>
    <n v="0"/>
    <n v="0"/>
    <n v="0"/>
    <n v="0"/>
    <n v="0"/>
    <n v="0"/>
    <n v="0"/>
    <n v="0"/>
    <n v="0"/>
    <n v="0"/>
    <n v="217.32692307692309"/>
    <n v="172.6541666666667"/>
    <n v="26.5"/>
    <n v="0"/>
    <n v="0"/>
    <n v="0"/>
    <n v="0"/>
    <n v="93.270940048076938"/>
    <n v="0"/>
    <n v="1.9716666666666665"/>
  </r>
  <r>
    <d v="2020-07-01T00:00:00"/>
    <x v="3"/>
    <s v="P"/>
    <s v="Active"/>
    <n v="498"/>
    <x v="497"/>
    <s v="N"/>
    <x v="11"/>
    <n v="1082"/>
    <x v="0"/>
    <s v="Niederl. 3"/>
    <n v="1"/>
    <s v="Department"/>
    <s v="Supervisor"/>
    <s v="Non-Mgm."/>
    <s v="ang."/>
    <s v="M"/>
    <d v="2018-02-01T00:00:00"/>
    <m/>
    <s v=""/>
    <n v="1"/>
    <d v="1989-02-17T00:00:00"/>
    <n v="30"/>
    <s v="N"/>
    <n v="30"/>
    <n v="2.5"/>
    <n v="39"/>
    <x v="0"/>
    <n v="1"/>
    <n v="31"/>
    <n v="0"/>
    <n v="3768"/>
    <n v="826.13400000000001"/>
    <n v="0"/>
    <n v="0"/>
    <n v="0"/>
    <n v="0"/>
    <n v="0"/>
    <n v="0"/>
    <n v="0"/>
    <n v="0"/>
    <n v="0"/>
    <n v="0"/>
    <n v="0"/>
    <n v="0"/>
    <n v="26.5"/>
    <n v="0"/>
    <n v="0"/>
    <n v="0"/>
    <n v="0"/>
    <n v="5.9346750000000004"/>
    <n v="0"/>
    <n v="1.9716666666666665"/>
  </r>
  <r>
    <d v="2020-07-01T00:00:00"/>
    <x v="3"/>
    <s v="P"/>
    <s v="Active"/>
    <n v="499"/>
    <x v="498"/>
    <s v="N"/>
    <x v="4"/>
    <n v="1013"/>
    <x v="1"/>
    <s v="Niederl. 1"/>
    <n v="1"/>
    <s v="Department"/>
    <s v="Supervisor"/>
    <s v="Non-Mgm."/>
    <s v="ang."/>
    <s v="W"/>
    <d v="2018-02-01T00:00:00"/>
    <m/>
    <s v=""/>
    <n v="1"/>
    <d v="1993-07-29T00:00:00"/>
    <n v="26"/>
    <s v="N"/>
    <n v="30"/>
    <n v="2.5"/>
    <n v="39"/>
    <x v="0"/>
    <n v="1"/>
    <n v="31"/>
    <n v="0"/>
    <n v="3769"/>
    <n v="826.35325"/>
    <n v="0"/>
    <n v="0"/>
    <n v="0"/>
    <n v="0"/>
    <n v="0"/>
    <n v="0"/>
    <n v="0"/>
    <n v="0"/>
    <n v="0"/>
    <n v="0"/>
    <n v="0"/>
    <n v="0"/>
    <n v="26.5"/>
    <n v="0"/>
    <n v="0"/>
    <n v="0"/>
    <n v="0"/>
    <n v="5.9346750000000004"/>
    <n v="0"/>
    <n v="1.9716666666666665"/>
  </r>
  <r>
    <d v="2020-07-01T00:00:00"/>
    <x v="3"/>
    <s v="P"/>
    <s v="Active"/>
    <n v="500"/>
    <x v="499"/>
    <s v="N"/>
    <x v="31"/>
    <n v="1022"/>
    <x v="7"/>
    <s v="Niederl. 9"/>
    <n v="1"/>
    <s v="Department"/>
    <s v="Supervisor"/>
    <s v="Non-Mgm."/>
    <s v="ang."/>
    <s v="M"/>
    <d v="2018-02-01T00:00:00"/>
    <m/>
    <s v=""/>
    <n v="1"/>
    <d v="1969-02-03T00:00:00"/>
    <n v="50"/>
    <s v="J"/>
    <n v="30"/>
    <n v="2.5"/>
    <n v="39"/>
    <x v="0"/>
    <n v="1"/>
    <n v="31"/>
    <n v="0"/>
    <n v="3770"/>
    <n v="826.57249999999999"/>
    <n v="0"/>
    <n v="0"/>
    <n v="30"/>
    <n v="0"/>
    <n v="99.31"/>
    <n v="2970"/>
    <n v="0"/>
    <n v="0"/>
    <n v="0"/>
    <n v="0"/>
    <n v="217.5"/>
    <n v="172.79166666666669"/>
    <n v="26.5"/>
    <n v="0"/>
    <n v="0"/>
    <n v="0"/>
    <n v="0"/>
    <n v="787.43096824999998"/>
    <n v="109.44"/>
    <n v="1.9716666666666665"/>
  </r>
  <r>
    <d v="2020-07-01T00:00:00"/>
    <x v="3"/>
    <s v="P"/>
    <s v="Active"/>
    <n v="501"/>
    <x v="500"/>
    <s v="N"/>
    <x v="44"/>
    <n v="1084"/>
    <x v="0"/>
    <s v="Niederl. 3"/>
    <n v="1"/>
    <s v="Department"/>
    <s v="Supervisor"/>
    <s v="Non-Mgm."/>
    <s v="ang."/>
    <s v="M"/>
    <d v="2018-02-01T00:00:00"/>
    <m/>
    <s v=""/>
    <n v="1"/>
    <d v="1987-01-22T00:00:00"/>
    <n v="32"/>
    <s v="N"/>
    <n v="30"/>
    <n v="2.5"/>
    <n v="39"/>
    <x v="0"/>
    <n v="1"/>
    <n v="31"/>
    <n v="0"/>
    <n v="3771"/>
    <n v="826.79175000000009"/>
    <n v="0"/>
    <n v="0"/>
    <n v="0"/>
    <n v="0"/>
    <n v="0"/>
    <n v="0"/>
    <n v="0"/>
    <n v="0"/>
    <n v="0"/>
    <n v="0"/>
    <n v="0"/>
    <n v="0"/>
    <n v="26.5"/>
    <n v="0"/>
    <n v="0"/>
    <n v="0"/>
    <n v="0"/>
    <n v="5.9346750000000004"/>
    <n v="0"/>
    <n v="1.9716666666666665"/>
  </r>
  <r>
    <d v="2020-07-01T00:00:00"/>
    <x v="3"/>
    <s v="P"/>
    <s v="Active"/>
    <n v="502"/>
    <x v="501"/>
    <s v="N"/>
    <x v="22"/>
    <n v="1060"/>
    <x v="2"/>
    <s v="Niederl. 7"/>
    <n v="1"/>
    <s v="Department"/>
    <s v="Supervisor"/>
    <s v="Non-Mgm."/>
    <s v="ang."/>
    <s v="M"/>
    <d v="2018-02-01T00:00:00"/>
    <m/>
    <s v=""/>
    <n v="1"/>
    <d v="1987-09-29T00:00:00"/>
    <n v="32"/>
    <s v="J"/>
    <n v="30"/>
    <n v="2.5"/>
    <n v="39"/>
    <x v="0"/>
    <n v="1"/>
    <n v="31"/>
    <n v="0"/>
    <n v="3772"/>
    <n v="827.01099999999997"/>
    <n v="0"/>
    <n v="0"/>
    <n v="0"/>
    <n v="0"/>
    <n v="0"/>
    <n v="0"/>
    <n v="0"/>
    <n v="0"/>
    <n v="0"/>
    <n v="0"/>
    <n v="217.61538461538461"/>
    <n v="172.88333333333333"/>
    <n v="26.5"/>
    <n v="0"/>
    <n v="0"/>
    <n v="0"/>
    <n v="0"/>
    <n v="93.386862884615397"/>
    <n v="0"/>
    <n v="1.9716666666666665"/>
  </r>
  <r>
    <d v="2020-07-01T00:00:00"/>
    <x v="3"/>
    <s v="P"/>
    <s v="Active"/>
    <n v="503"/>
    <x v="502"/>
    <s v="N"/>
    <x v="22"/>
    <n v="1060"/>
    <x v="2"/>
    <s v="Niederl. 7"/>
    <n v="1"/>
    <s v="Department"/>
    <s v="Supervisor"/>
    <s v="Non-Mgm."/>
    <s v="ang."/>
    <s v="M"/>
    <d v="2018-02-01T00:00:00"/>
    <m/>
    <s v=""/>
    <n v="1"/>
    <d v="1986-02-14T00:00:00"/>
    <n v="33"/>
    <s v="J"/>
    <n v="30"/>
    <n v="2.5"/>
    <n v="39"/>
    <x v="0"/>
    <n v="1"/>
    <n v="31"/>
    <n v="0"/>
    <n v="3773"/>
    <n v="827.23025000000007"/>
    <n v="0"/>
    <n v="0"/>
    <n v="0"/>
    <n v="0"/>
    <n v="0"/>
    <n v="0"/>
    <n v="0"/>
    <n v="0"/>
    <n v="0"/>
    <n v="0"/>
    <n v="217.67307692307691"/>
    <n v="172.9291666666667"/>
    <n v="26.5"/>
    <n v="0"/>
    <n v="0"/>
    <n v="0"/>
    <n v="0"/>
    <n v="93.410047451923077"/>
    <n v="0"/>
    <n v="1.9716666666666665"/>
  </r>
  <r>
    <d v="2020-07-01T00:00:00"/>
    <x v="3"/>
    <s v="P"/>
    <s v="Active"/>
    <n v="504"/>
    <x v="503"/>
    <s v="N"/>
    <x v="30"/>
    <n v="1071"/>
    <x v="0"/>
    <s v="Niederl. 3"/>
    <n v="1"/>
    <s v="Department"/>
    <s v="Supervisor"/>
    <s v="Non-Mgm."/>
    <s v="ang."/>
    <s v="M"/>
    <d v="2018-02-19T00:00:00"/>
    <m/>
    <s v=""/>
    <n v="1"/>
    <d v="1960-01-09T00:00:00"/>
    <n v="60"/>
    <s v="N"/>
    <n v="30"/>
    <n v="2.5"/>
    <n v="39"/>
    <x v="0"/>
    <n v="1"/>
    <n v="31"/>
    <n v="0"/>
    <n v="3774"/>
    <n v="827.44950000000006"/>
    <n v="0"/>
    <n v="0"/>
    <n v="0"/>
    <n v="0"/>
    <n v="0"/>
    <n v="0"/>
    <n v="0"/>
    <n v="0"/>
    <n v="0"/>
    <n v="0"/>
    <n v="0"/>
    <n v="0"/>
    <n v="26.5"/>
    <n v="0"/>
    <n v="0"/>
    <n v="0"/>
    <n v="0"/>
    <n v="5.9346750000000004"/>
    <n v="0"/>
    <n v="1.9716666666666665"/>
  </r>
  <r>
    <d v="2020-07-01T00:00:00"/>
    <x v="3"/>
    <s v="P"/>
    <s v="Active"/>
    <n v="505"/>
    <x v="504"/>
    <s v="N"/>
    <x v="36"/>
    <n v="1054"/>
    <x v="8"/>
    <s v="Niederl. 2"/>
    <n v="1"/>
    <s v="Department"/>
    <s v="Supervisor"/>
    <s v="Non-Mgm."/>
    <s v="ang."/>
    <s v="M"/>
    <d v="2018-02-12T00:00:00"/>
    <m/>
    <s v=""/>
    <n v="1"/>
    <d v="1986-02-27T00:00:00"/>
    <n v="33"/>
    <s v="N"/>
    <n v="30"/>
    <n v="2.5"/>
    <n v="39"/>
    <x v="0"/>
    <n v="1"/>
    <n v="31"/>
    <n v="0"/>
    <n v="3775"/>
    <n v="827.66875000000005"/>
    <n v="0"/>
    <n v="0"/>
    <n v="0"/>
    <n v="0"/>
    <n v="0"/>
    <n v="0"/>
    <n v="0"/>
    <n v="0"/>
    <n v="0"/>
    <n v="0"/>
    <n v="0"/>
    <n v="0"/>
    <n v="26.5"/>
    <n v="0"/>
    <n v="0"/>
    <n v="0"/>
    <n v="0"/>
    <n v="5.9346750000000004"/>
    <n v="0"/>
    <n v="1.9716666666666665"/>
  </r>
  <r>
    <d v="2020-07-01T00:00:00"/>
    <x v="3"/>
    <s v="P"/>
    <s v="Active"/>
    <n v="506"/>
    <x v="505"/>
    <s v="N"/>
    <x v="31"/>
    <n v="1034"/>
    <x v="5"/>
    <s v="Niederl. 5"/>
    <n v="1"/>
    <s v="Department"/>
    <s v="Supervisor"/>
    <s v="Non-Mgm."/>
    <s v="ang."/>
    <s v="M"/>
    <d v="2018-02-01T00:00:00"/>
    <m/>
    <s v=""/>
    <n v="1"/>
    <d v="1980-02-25T00:00:00"/>
    <n v="39"/>
    <s v="J"/>
    <n v="30"/>
    <n v="2.5"/>
    <n v="39"/>
    <x v="0"/>
    <n v="1"/>
    <n v="31"/>
    <n v="0"/>
    <n v="3776"/>
    <n v="827.88800000000003"/>
    <n v="0"/>
    <n v="0"/>
    <n v="30"/>
    <n v="0"/>
    <n v="108.33"/>
    <n v="1625"/>
    <n v="0"/>
    <n v="0"/>
    <n v="0"/>
    <n v="0"/>
    <n v="217.84615384615384"/>
    <n v="173.06666666666669"/>
    <n v="26.5"/>
    <n v="0"/>
    <n v="0"/>
    <n v="0"/>
    <n v="0"/>
    <n v="488.37735465384611"/>
    <n v="101.65"/>
    <n v="1.9716666666666665"/>
  </r>
  <r>
    <d v="2020-07-01T00:00:00"/>
    <x v="3"/>
    <s v="P"/>
    <s v="Active"/>
    <n v="507"/>
    <x v="506"/>
    <s v="N"/>
    <x v="18"/>
    <n v="1080"/>
    <x v="0"/>
    <s v="Niederl. 3"/>
    <n v="1"/>
    <s v="Department"/>
    <s v="Supervisor"/>
    <s v="Non-Mgm."/>
    <s v="ang."/>
    <s v="M"/>
    <d v="2018-02-01T00:00:00"/>
    <m/>
    <s v=""/>
    <n v="1"/>
    <d v="1974-04-01T00:00:00"/>
    <n v="45"/>
    <s v="N"/>
    <n v="30"/>
    <n v="2.5"/>
    <n v="39"/>
    <x v="0"/>
    <n v="1"/>
    <n v="31"/>
    <n v="0"/>
    <n v="3777"/>
    <n v="828.10725000000002"/>
    <n v="0"/>
    <n v="0"/>
    <n v="0"/>
    <n v="0"/>
    <n v="0"/>
    <n v="0"/>
    <n v="0"/>
    <n v="0"/>
    <n v="0"/>
    <n v="0"/>
    <n v="0"/>
    <n v="0"/>
    <n v="26.5"/>
    <n v="0"/>
    <n v="0"/>
    <n v="0"/>
    <n v="0"/>
    <n v="5.9346750000000004"/>
    <n v="154.8177"/>
    <n v="1.9716666666666665"/>
  </r>
  <r>
    <d v="2020-07-01T00:00:00"/>
    <x v="3"/>
    <s v="P"/>
    <s v="Active"/>
    <n v="508"/>
    <x v="507"/>
    <s v="N"/>
    <x v="31"/>
    <n v="1063"/>
    <x v="10"/>
    <s v="Niederl. 11"/>
    <n v="1"/>
    <s v="Department"/>
    <s v="Supervisor"/>
    <s v="Non-Mgm."/>
    <s v="ang."/>
    <s v="M"/>
    <d v="2018-03-01T00:00:00"/>
    <m/>
    <s v=""/>
    <n v="1"/>
    <d v="1967-02-10T00:00:00"/>
    <n v="52"/>
    <s v="N"/>
    <n v="30"/>
    <n v="2.5"/>
    <n v="39"/>
    <x v="0"/>
    <n v="1"/>
    <n v="31"/>
    <n v="0"/>
    <n v="3778"/>
    <n v="828.32650000000001"/>
    <n v="0"/>
    <n v="0"/>
    <n v="30"/>
    <n v="0"/>
    <n v="0"/>
    <n v="0"/>
    <n v="0"/>
    <n v="0"/>
    <n v="0"/>
    <n v="0"/>
    <n v="0"/>
    <n v="0"/>
    <n v="26.5"/>
    <n v="0"/>
    <n v="0"/>
    <n v="0"/>
    <n v="0"/>
    <n v="12.653175000000001"/>
    <n v="100.13"/>
    <n v="1.9716666666666665"/>
  </r>
  <r>
    <d v="2020-07-01T00:00:00"/>
    <x v="3"/>
    <s v="P"/>
    <s v="Active"/>
    <n v="509"/>
    <x v="508"/>
    <s v="N"/>
    <x v="22"/>
    <n v="1029"/>
    <x v="6"/>
    <s v="Niederl. 10"/>
    <n v="1"/>
    <s v="Department"/>
    <s v="Supervisor"/>
    <s v="Non-Mgm."/>
    <s v="ang."/>
    <s v="M"/>
    <d v="2018-03-01T00:00:00"/>
    <m/>
    <s v=""/>
    <n v="1"/>
    <d v="1986-06-20T00:00:00"/>
    <n v="33"/>
    <s v="J"/>
    <n v="30"/>
    <n v="2.5"/>
    <n v="39"/>
    <x v="0"/>
    <n v="1"/>
    <n v="31"/>
    <n v="0"/>
    <n v="3779"/>
    <n v="828.54575"/>
    <n v="0"/>
    <n v="0"/>
    <n v="0"/>
    <n v="0"/>
    <n v="0"/>
    <n v="0"/>
    <n v="0"/>
    <n v="0"/>
    <n v="0"/>
    <n v="0"/>
    <n v="218.01923076923077"/>
    <n v="173.20416666666668"/>
    <n v="26.5"/>
    <n v="0"/>
    <n v="0"/>
    <n v="0"/>
    <n v="0"/>
    <n v="93.549154855769245"/>
    <n v="0"/>
    <n v="1.9716666666666665"/>
  </r>
  <r>
    <d v="2020-07-01T00:00:00"/>
    <x v="3"/>
    <s v="P"/>
    <s v="Active"/>
    <n v="510"/>
    <x v="509"/>
    <s v="Y"/>
    <x v="13"/>
    <n v="1018"/>
    <x v="7"/>
    <s v="Niederl. 9"/>
    <n v="0.5"/>
    <s v="Department"/>
    <s v="Supervisor"/>
    <s v="Manager"/>
    <s v="ang."/>
    <s v="M"/>
    <d v="2018-03-01T00:00:00"/>
    <m/>
    <s v=""/>
    <n v="1"/>
    <d v="1971-07-06T00:00:00"/>
    <n v="48"/>
    <s v="N"/>
    <n v="30"/>
    <n v="2.5"/>
    <n v="39"/>
    <x v="0"/>
    <n v="0.5"/>
    <n v="31"/>
    <n v="0"/>
    <n v="3780"/>
    <n v="828.7650000000001"/>
    <n v="0"/>
    <n v="0"/>
    <n v="0"/>
    <n v="0"/>
    <n v="0"/>
    <n v="0"/>
    <n v="0"/>
    <n v="0"/>
    <n v="0"/>
    <n v="0"/>
    <n v="0"/>
    <n v="0"/>
    <n v="13.25"/>
    <n v="0"/>
    <n v="0"/>
    <n v="0"/>
    <n v="0"/>
    <n v="2.9673375000000002"/>
    <n v="71.863699999999994"/>
    <n v="0.98583333333333323"/>
  </r>
  <r>
    <d v="2020-07-01T00:00:00"/>
    <x v="3"/>
    <s v="P"/>
    <s v="Active"/>
    <n v="510"/>
    <x v="509"/>
    <s v="Y"/>
    <x v="13"/>
    <n v="1024"/>
    <x v="6"/>
    <s v="Niederl. 10"/>
    <n v="0.5"/>
    <s v="Department"/>
    <s v="Supervisor"/>
    <s v="Manager"/>
    <s v="ang."/>
    <s v="M"/>
    <d v="2018-03-01T00:00:00"/>
    <m/>
    <s v=""/>
    <n v="1"/>
    <d v="1971-07-06T00:00:00"/>
    <n v="48"/>
    <s v="N"/>
    <n v="30"/>
    <n v="2.5"/>
    <n v="39"/>
    <x v="0"/>
    <n v="0.5"/>
    <n v="31"/>
    <n v="0"/>
    <n v="3781"/>
    <n v="828.98424999999997"/>
    <n v="0"/>
    <n v="0"/>
    <n v="0"/>
    <n v="0"/>
    <n v="0"/>
    <n v="0"/>
    <n v="0"/>
    <n v="0"/>
    <n v="0"/>
    <n v="0"/>
    <n v="0"/>
    <n v="0"/>
    <n v="13.25"/>
    <n v="0"/>
    <n v="0"/>
    <n v="0"/>
    <n v="0"/>
    <n v="2.9673375000000002"/>
    <n v="71.863699999999994"/>
    <n v="0.98583333333333323"/>
  </r>
  <r>
    <d v="2020-07-01T00:00:00"/>
    <x v="3"/>
    <s v="P"/>
    <s v="Active"/>
    <n v="511"/>
    <x v="510"/>
    <s v="N"/>
    <x v="13"/>
    <n v="1024"/>
    <x v="6"/>
    <s v="Niederl. 10"/>
    <n v="1"/>
    <s v="Department"/>
    <s v="Supervisor"/>
    <s v="Non-Mgm."/>
    <s v="gerin"/>
    <s v="W"/>
    <d v="2011-05-05T00:00:00"/>
    <m/>
    <s v=""/>
    <n v="8"/>
    <d v="1969-10-19T00:00:00"/>
    <n v="50"/>
    <s v="N"/>
    <n v="12"/>
    <n v="1"/>
    <n v="8"/>
    <x v="0"/>
    <n v="0.20512820512820512"/>
    <n v="31"/>
    <n v="0"/>
    <n v="3782"/>
    <n v="829.20350000000008"/>
    <n v="0"/>
    <n v="0"/>
    <n v="0"/>
    <n v="0"/>
    <n v="0"/>
    <n v="0"/>
    <n v="0"/>
    <n v="0"/>
    <n v="0"/>
    <n v="0"/>
    <n v="0"/>
    <n v="0"/>
    <n v="26.5"/>
    <n v="0"/>
    <n v="0"/>
    <n v="0"/>
    <n v="0"/>
    <n v="5.9346750000000004"/>
    <n v="0"/>
    <n v="0"/>
  </r>
  <r>
    <d v="2020-07-01T00:00:00"/>
    <x v="3"/>
    <s v="P"/>
    <s v="Active"/>
    <n v="512"/>
    <x v="511"/>
    <s v="N"/>
    <x v="22"/>
    <n v="1060"/>
    <x v="2"/>
    <s v="Niederl. 7"/>
    <n v="1"/>
    <s v="Department"/>
    <s v="Supervisor"/>
    <s v="Non-Mgm."/>
    <s v="ang."/>
    <s v="M"/>
    <d v="2018-03-01T00:00:00"/>
    <m/>
    <s v=""/>
    <n v="1"/>
    <d v="1986-03-18T00:00:00"/>
    <n v="33"/>
    <s v="J"/>
    <n v="30"/>
    <n v="2.5"/>
    <n v="39"/>
    <x v="0"/>
    <n v="1"/>
    <n v="31"/>
    <n v="0"/>
    <n v="3783"/>
    <n v="829.42275000000006"/>
    <n v="0"/>
    <n v="0"/>
    <n v="0"/>
    <n v="0"/>
    <n v="0"/>
    <n v="0"/>
    <n v="0"/>
    <n v="0"/>
    <n v="0"/>
    <n v="0"/>
    <n v="218.25"/>
    <n v="173.38750000000002"/>
    <n v="26.5"/>
    <n v="0"/>
    <n v="0"/>
    <n v="0"/>
    <n v="0"/>
    <n v="93.64189312500001"/>
    <n v="0"/>
    <n v="1.9716666666666665"/>
  </r>
  <r>
    <d v="2020-07-01T00:00:00"/>
    <x v="3"/>
    <s v="P"/>
    <s v="Active"/>
    <n v="513"/>
    <x v="512"/>
    <s v="N"/>
    <x v="19"/>
    <n v="1083"/>
    <x v="0"/>
    <s v="Niederl. 3"/>
    <n v="1"/>
    <s v="Department"/>
    <s v="Supervisor"/>
    <s v="Non-Mgm."/>
    <s v="ang."/>
    <s v="M"/>
    <d v="2018-03-01T00:00:00"/>
    <m/>
    <s v=""/>
    <n v="1"/>
    <d v="1988-01-11T00:00:00"/>
    <n v="32"/>
    <s v="N"/>
    <n v="30"/>
    <n v="2.5"/>
    <n v="39"/>
    <x v="0"/>
    <n v="1"/>
    <n v="31"/>
    <n v="0"/>
    <n v="3784"/>
    <n v="829.64200000000005"/>
    <n v="0"/>
    <n v="0"/>
    <n v="0"/>
    <n v="0"/>
    <n v="0"/>
    <n v="0"/>
    <n v="0"/>
    <n v="0"/>
    <n v="0"/>
    <n v="0"/>
    <n v="0"/>
    <n v="0"/>
    <n v="26.5"/>
    <n v="0"/>
    <n v="0"/>
    <n v="0"/>
    <n v="0"/>
    <n v="5.9346750000000004"/>
    <n v="0"/>
    <n v="1.9716666666666665"/>
  </r>
  <r>
    <d v="2020-07-01T00:00:00"/>
    <x v="3"/>
    <s v="P"/>
    <s v="Active"/>
    <n v="514"/>
    <x v="513"/>
    <s v="N"/>
    <x v="36"/>
    <n v="1054"/>
    <x v="8"/>
    <s v="Niederl. 2"/>
    <n v="1"/>
    <s v="Department"/>
    <s v="Supervisor"/>
    <s v="Non-Mgm."/>
    <s v="ang."/>
    <s v="W"/>
    <d v="2018-03-15T00:00:00"/>
    <m/>
    <s v=""/>
    <n v="1"/>
    <d v="1985-03-31T00:00:00"/>
    <n v="34"/>
    <s v="N"/>
    <n v="30"/>
    <n v="2.5"/>
    <n v="25"/>
    <x v="0"/>
    <n v="0.64102564102564108"/>
    <n v="31"/>
    <n v="0"/>
    <n v="3785"/>
    <n v="829.86125000000004"/>
    <n v="0"/>
    <n v="0"/>
    <n v="0"/>
    <n v="0"/>
    <n v="0"/>
    <n v="0"/>
    <n v="0"/>
    <n v="0"/>
    <n v="0"/>
    <n v="0"/>
    <n v="0"/>
    <n v="0"/>
    <n v="26.5"/>
    <n v="0"/>
    <n v="0"/>
    <n v="0"/>
    <n v="0"/>
    <n v="5.9346750000000004"/>
    <n v="0"/>
    <n v="1.9716666666666665"/>
  </r>
  <r>
    <d v="2020-07-01T00:00:00"/>
    <x v="3"/>
    <s v="P"/>
    <s v="Active"/>
    <n v="515"/>
    <x v="514"/>
    <s v="N"/>
    <x v="17"/>
    <n v="1088"/>
    <x v="0"/>
    <s v="Niederl. 3"/>
    <n v="1"/>
    <s v="Department"/>
    <s v="Supervisor"/>
    <s v="Non-Mgm."/>
    <s v="ang."/>
    <s v="W"/>
    <d v="2018-03-01T00:00:00"/>
    <m/>
    <s v=""/>
    <n v="1"/>
    <d v="1966-11-25T00:00:00"/>
    <n v="53"/>
    <s v="N"/>
    <n v="30"/>
    <n v="2.5"/>
    <n v="39"/>
    <x v="0"/>
    <n v="1"/>
    <n v="31"/>
    <n v="0"/>
    <n v="3786"/>
    <n v="830.08050000000003"/>
    <n v="0"/>
    <n v="0"/>
    <n v="0"/>
    <n v="0"/>
    <n v="0"/>
    <n v="0"/>
    <n v="0"/>
    <n v="0"/>
    <n v="0"/>
    <n v="0"/>
    <n v="0"/>
    <n v="0"/>
    <n v="26.5"/>
    <n v="0"/>
    <n v="0"/>
    <n v="0"/>
    <n v="0"/>
    <n v="5.9346750000000004"/>
    <n v="0"/>
    <n v="1.9716666666666665"/>
  </r>
  <r>
    <d v="2020-07-01T00:00:00"/>
    <x v="3"/>
    <s v="P"/>
    <s v="Active"/>
    <n v="516"/>
    <x v="515"/>
    <s v="N"/>
    <x v="17"/>
    <n v="1088"/>
    <x v="0"/>
    <s v="Niederl. 3"/>
    <n v="1"/>
    <s v="Department"/>
    <s v="Supervisor"/>
    <s v="Non-Mgm."/>
    <s v="ang."/>
    <s v="W"/>
    <d v="2018-03-01T00:00:00"/>
    <m/>
    <s v=""/>
    <n v="1"/>
    <d v="1996-02-23T00:00:00"/>
    <n v="23"/>
    <s v="N"/>
    <n v="30"/>
    <n v="2.5"/>
    <n v="39"/>
    <x v="0"/>
    <n v="1"/>
    <n v="31"/>
    <n v="0"/>
    <n v="3787"/>
    <n v="830.29975000000002"/>
    <n v="0"/>
    <n v="0"/>
    <n v="0"/>
    <n v="0"/>
    <n v="0"/>
    <n v="0"/>
    <n v="0"/>
    <n v="0"/>
    <n v="0"/>
    <n v="0"/>
    <n v="0"/>
    <n v="0"/>
    <n v="26.5"/>
    <n v="0"/>
    <n v="0"/>
    <n v="0"/>
    <n v="0"/>
    <n v="5.9346750000000004"/>
    <n v="0"/>
    <n v="1.9716666666666665"/>
  </r>
  <r>
    <d v="2020-07-01T00:00:00"/>
    <x v="3"/>
    <s v="P"/>
    <s v="Active"/>
    <n v="517"/>
    <x v="516"/>
    <s v="N"/>
    <x v="11"/>
    <n v="1082"/>
    <x v="0"/>
    <s v="Niederl. 3"/>
    <n v="1"/>
    <s v="Department"/>
    <s v="Supervisor"/>
    <s v="Non-Mgm."/>
    <s v="ang."/>
    <s v="M"/>
    <d v="2018-03-05T00:00:00"/>
    <m/>
    <s v=""/>
    <n v="1"/>
    <d v="1991-10-22T00:00:00"/>
    <n v="28"/>
    <s v="N"/>
    <n v="30"/>
    <n v="2.5"/>
    <n v="39"/>
    <x v="0"/>
    <n v="1"/>
    <n v="31"/>
    <n v="0"/>
    <n v="3788"/>
    <n v="830.51900000000001"/>
    <n v="0"/>
    <n v="0"/>
    <n v="0"/>
    <n v="0"/>
    <n v="0"/>
    <n v="0"/>
    <n v="0"/>
    <n v="0"/>
    <n v="0"/>
    <n v="0"/>
    <n v="0"/>
    <n v="0"/>
    <n v="26.5"/>
    <n v="0"/>
    <n v="0"/>
    <n v="0"/>
    <n v="0"/>
    <n v="5.9346750000000004"/>
    <n v="0"/>
    <n v="1.9716666666666665"/>
  </r>
  <r>
    <d v="2020-07-01T00:00:00"/>
    <x v="3"/>
    <s v="P"/>
    <s v="Active"/>
    <n v="518"/>
    <x v="517"/>
    <s v="N"/>
    <x v="15"/>
    <n v="1032"/>
    <x v="5"/>
    <s v="Niederl. 5"/>
    <n v="1"/>
    <s v="Department"/>
    <s v="Supervisor"/>
    <s v="Non-Mgm."/>
    <s v="ang."/>
    <s v="W"/>
    <d v="2018-03-01T00:00:00"/>
    <m/>
    <s v=""/>
    <n v="1"/>
    <d v="1975-06-13T00:00:00"/>
    <n v="44"/>
    <s v="J"/>
    <n v="30"/>
    <n v="2.5"/>
    <n v="39"/>
    <x v="0"/>
    <n v="1"/>
    <n v="31"/>
    <n v="0"/>
    <n v="3789"/>
    <n v="830.73825000000011"/>
    <n v="0"/>
    <n v="0"/>
    <n v="0"/>
    <n v="0"/>
    <n v="0"/>
    <n v="0"/>
    <n v="0"/>
    <n v="0"/>
    <n v="0"/>
    <n v="0"/>
    <n v="218.59615384615384"/>
    <n v="173.66250000000002"/>
    <n v="26.5"/>
    <n v="0"/>
    <n v="0"/>
    <n v="0"/>
    <n v="0"/>
    <n v="93.78100052884615"/>
    <n v="0"/>
    <n v="1.9716666666666665"/>
  </r>
  <r>
    <d v="2020-07-01T00:00:00"/>
    <x v="3"/>
    <s v="P"/>
    <s v="Active"/>
    <n v="519"/>
    <x v="518"/>
    <s v="Y"/>
    <x v="20"/>
    <n v="1021"/>
    <x v="7"/>
    <s v="Niederl. 9"/>
    <n v="0.5"/>
    <s v="Department"/>
    <s v="Supervisor"/>
    <s v="Non-Mgm."/>
    <s v="ang."/>
    <s v="W"/>
    <d v="2018-04-01T00:00:00"/>
    <m/>
    <s v=""/>
    <n v="1"/>
    <d v="1989-03-24T00:00:00"/>
    <n v="30"/>
    <s v="N"/>
    <n v="30"/>
    <n v="2.5"/>
    <n v="39"/>
    <x v="0"/>
    <n v="0.5"/>
    <n v="31"/>
    <n v="0"/>
    <n v="3790"/>
    <n v="830.95749999999998"/>
    <n v="0"/>
    <n v="0"/>
    <n v="0"/>
    <n v="0"/>
    <n v="0"/>
    <n v="0"/>
    <n v="0"/>
    <n v="0"/>
    <n v="0"/>
    <n v="0"/>
    <n v="0"/>
    <n v="0"/>
    <n v="13.25"/>
    <n v="0"/>
    <n v="0"/>
    <n v="0"/>
    <n v="0"/>
    <n v="2.9673375000000002"/>
    <n v="0"/>
    <n v="0.98583333333333323"/>
  </r>
  <r>
    <d v="2020-07-01T00:00:00"/>
    <x v="3"/>
    <s v="P"/>
    <s v="Active"/>
    <n v="519"/>
    <x v="518"/>
    <s v="Y"/>
    <x v="20"/>
    <n v="1027"/>
    <x v="6"/>
    <s v="Niederl. 10"/>
    <n v="0.5"/>
    <s v="Department"/>
    <s v="Supervisor"/>
    <s v="Non-Mgm."/>
    <s v="ang."/>
    <s v="W"/>
    <d v="2018-04-01T00:00:00"/>
    <m/>
    <s v=""/>
    <n v="1"/>
    <d v="1989-03-24T00:00:00"/>
    <n v="30"/>
    <s v="N"/>
    <n v="30"/>
    <n v="2.5"/>
    <n v="39"/>
    <x v="0"/>
    <n v="0.5"/>
    <n v="31"/>
    <n v="0"/>
    <n v="3791"/>
    <n v="831.17675000000008"/>
    <n v="0"/>
    <n v="0"/>
    <n v="0"/>
    <n v="0"/>
    <n v="0"/>
    <n v="0"/>
    <n v="0"/>
    <n v="0"/>
    <n v="0"/>
    <n v="0"/>
    <n v="0"/>
    <n v="0"/>
    <n v="13.25"/>
    <n v="0"/>
    <n v="0"/>
    <n v="0"/>
    <n v="0"/>
    <n v="2.9673375000000002"/>
    <n v="0"/>
    <n v="0.98583333333333323"/>
  </r>
  <r>
    <d v="2020-07-01T00:00:00"/>
    <x v="3"/>
    <s v="P"/>
    <s v="Active"/>
    <n v="520"/>
    <x v="519"/>
    <s v="N"/>
    <x v="22"/>
    <n v="1053"/>
    <x v="3"/>
    <s v="Niederl. 8"/>
    <n v="1"/>
    <s v="Department"/>
    <s v="Supervisor"/>
    <s v="Non-Mgm."/>
    <s v="ang."/>
    <s v="M"/>
    <d v="2018-04-01T00:00:00"/>
    <m/>
    <s v=""/>
    <n v="1"/>
    <d v="1994-09-10T00:00:00"/>
    <n v="25"/>
    <s v="J"/>
    <n v="30"/>
    <n v="2.5"/>
    <n v="39"/>
    <x v="0"/>
    <n v="1"/>
    <n v="31"/>
    <n v="0"/>
    <n v="3792"/>
    <n v="831.39599999999996"/>
    <n v="0"/>
    <n v="0"/>
    <n v="0"/>
    <n v="0"/>
    <n v="0"/>
    <n v="0"/>
    <n v="0"/>
    <n v="0"/>
    <n v="0"/>
    <n v="0"/>
    <n v="218.76923076923077"/>
    <n v="173.8"/>
    <n v="26.5"/>
    <n v="0"/>
    <n v="0"/>
    <n v="0"/>
    <n v="0"/>
    <n v="93.850554230769234"/>
    <n v="0"/>
    <n v="1.9716666666666665"/>
  </r>
  <r>
    <d v="2020-07-01T00:00:00"/>
    <x v="3"/>
    <s v="P"/>
    <s v="Active"/>
    <n v="521"/>
    <x v="520"/>
    <s v="N"/>
    <x v="5"/>
    <n v="1093"/>
    <x v="0"/>
    <s v="Niederl. 3"/>
    <n v="1"/>
    <s v="Department"/>
    <s v="Supervisor"/>
    <s v="Non-Mgm."/>
    <s v="ang."/>
    <s v="M"/>
    <d v="2018-04-16T00:00:00"/>
    <m/>
    <s v=""/>
    <n v="1"/>
    <d v="1967-03-25T00:00:00"/>
    <n v="52"/>
    <s v="N"/>
    <n v="30"/>
    <n v="2.5"/>
    <n v="39"/>
    <x v="0"/>
    <n v="1"/>
    <n v="31"/>
    <n v="0"/>
    <n v="3793"/>
    <n v="831.61525000000006"/>
    <n v="0"/>
    <n v="0"/>
    <n v="0"/>
    <n v="0"/>
    <n v="0"/>
    <n v="0"/>
    <n v="0"/>
    <n v="0"/>
    <n v="0"/>
    <n v="0"/>
    <n v="0"/>
    <n v="0"/>
    <n v="26.5"/>
    <n v="0"/>
    <n v="0"/>
    <n v="0"/>
    <n v="0"/>
    <n v="5.9346750000000004"/>
    <n v="0"/>
    <n v="1.9716666666666665"/>
  </r>
  <r>
    <d v="2020-07-01T00:00:00"/>
    <x v="3"/>
    <s v="P"/>
    <s v="Active"/>
    <n v="522"/>
    <x v="521"/>
    <s v="N"/>
    <x v="24"/>
    <n v="1081"/>
    <x v="0"/>
    <s v="Niederl. 3"/>
    <n v="1"/>
    <s v="Department"/>
    <s v="Supervisor"/>
    <s v="Non-Mgm."/>
    <s v="ang."/>
    <s v="M"/>
    <d v="2018-04-01T00:00:00"/>
    <m/>
    <s v=""/>
    <n v="1"/>
    <d v="1986-02-17T00:00:00"/>
    <n v="33"/>
    <s v="N"/>
    <n v="30"/>
    <n v="2.5"/>
    <n v="39"/>
    <x v="0"/>
    <n v="1"/>
    <n v="31"/>
    <n v="0"/>
    <n v="3794"/>
    <n v="831.83450000000005"/>
    <n v="0"/>
    <n v="0"/>
    <n v="0"/>
    <n v="0"/>
    <n v="0"/>
    <n v="0"/>
    <n v="0"/>
    <n v="0"/>
    <n v="0"/>
    <n v="0"/>
    <n v="0"/>
    <n v="0"/>
    <n v="26.5"/>
    <n v="0"/>
    <n v="0"/>
    <n v="0"/>
    <n v="0"/>
    <n v="5.9346750000000004"/>
    <n v="0"/>
    <n v="1.9716666666666665"/>
  </r>
  <r>
    <d v="2020-07-01T00:00:00"/>
    <x v="3"/>
    <s v="P"/>
    <s v="Active"/>
    <n v="523"/>
    <x v="522"/>
    <s v="N"/>
    <x v="36"/>
    <n v="1054"/>
    <x v="8"/>
    <s v="Niederl. 2"/>
    <n v="1"/>
    <s v="Department"/>
    <s v="Supervisor"/>
    <s v="Non-Mgm."/>
    <s v="ang."/>
    <s v="W"/>
    <d v="2018-04-01T00:00:00"/>
    <m/>
    <s v=""/>
    <n v="1"/>
    <d v="1975-09-19T00:00:00"/>
    <n v="44"/>
    <s v="N"/>
    <n v="24"/>
    <n v="2"/>
    <n v="20"/>
    <x v="0"/>
    <n v="0.51282051282051277"/>
    <n v="31"/>
    <n v="0"/>
    <n v="3795"/>
    <n v="832.05375000000004"/>
    <n v="0"/>
    <n v="0"/>
    <n v="0"/>
    <n v="0"/>
    <n v="0"/>
    <n v="0"/>
    <n v="0"/>
    <n v="0"/>
    <n v="0"/>
    <n v="0"/>
    <n v="0"/>
    <n v="0"/>
    <n v="26.5"/>
    <n v="0"/>
    <n v="0"/>
    <n v="0"/>
    <n v="0"/>
    <n v="5.9346750000000004"/>
    <n v="0"/>
    <n v="1.9716666666666665"/>
  </r>
  <r>
    <d v="2020-07-01T00:00:00"/>
    <x v="3"/>
    <s v="P"/>
    <s v="Active"/>
    <n v="524"/>
    <x v="523"/>
    <s v="N"/>
    <x v="0"/>
    <n v="1090"/>
    <x v="0"/>
    <s v="Niederl. 3"/>
    <n v="1"/>
    <s v="Department"/>
    <s v="Supervisor"/>
    <s v="Non-Mgm."/>
    <s v="ang."/>
    <s v="W"/>
    <d v="2018-04-05T00:00:00"/>
    <m/>
    <s v=""/>
    <n v="1"/>
    <d v="1995-07-05T00:00:00"/>
    <n v="24"/>
    <s v="N"/>
    <n v="30"/>
    <n v="2.5"/>
    <n v="39"/>
    <x v="0"/>
    <n v="1"/>
    <n v="31"/>
    <n v="0"/>
    <n v="3796"/>
    <n v="832.27300000000002"/>
    <n v="0"/>
    <n v="0"/>
    <n v="0"/>
    <n v="0"/>
    <n v="0"/>
    <n v="0"/>
    <n v="0"/>
    <n v="0"/>
    <n v="0"/>
    <n v="0"/>
    <n v="0"/>
    <n v="0"/>
    <n v="26.5"/>
    <n v="0"/>
    <n v="0"/>
    <n v="0"/>
    <n v="0"/>
    <n v="5.9346750000000004"/>
    <n v="0"/>
    <n v="1.9716666666666665"/>
  </r>
  <r>
    <d v="2020-07-01T00:00:00"/>
    <x v="3"/>
    <s v="P"/>
    <s v="Active"/>
    <n v="525"/>
    <x v="524"/>
    <s v="N"/>
    <x v="9"/>
    <n v="1087"/>
    <x v="0"/>
    <s v="Niederl. 3"/>
    <n v="1"/>
    <s v="Department"/>
    <s v="Supervisor"/>
    <s v="Non-Mgm."/>
    <s v="ang."/>
    <s v="M"/>
    <d v="2018-04-01T00:00:00"/>
    <m/>
    <s v=""/>
    <n v="1"/>
    <d v="1984-03-26T00:00:00"/>
    <n v="35"/>
    <s v="N"/>
    <n v="30"/>
    <n v="2.5"/>
    <n v="39"/>
    <x v="0"/>
    <n v="1"/>
    <n v="31"/>
    <n v="0"/>
    <n v="3797"/>
    <n v="832.49225000000001"/>
    <n v="0"/>
    <n v="0"/>
    <n v="0"/>
    <n v="0"/>
    <n v="0"/>
    <n v="0"/>
    <n v="0"/>
    <n v="0"/>
    <n v="0"/>
    <n v="0"/>
    <n v="0"/>
    <n v="0"/>
    <n v="26.5"/>
    <n v="0"/>
    <n v="0"/>
    <n v="0"/>
    <n v="0"/>
    <n v="5.9346750000000004"/>
    <n v="0"/>
    <n v="1.9716666666666665"/>
  </r>
  <r>
    <d v="2020-07-01T00:00:00"/>
    <x v="3"/>
    <s v="P"/>
    <s v="Active"/>
    <n v="526"/>
    <x v="525"/>
    <s v="N"/>
    <x v="31"/>
    <n v="1052"/>
    <x v="3"/>
    <s v="Niederl. 8"/>
    <n v="1"/>
    <s v="Department"/>
    <s v="Supervisor"/>
    <s v="Non-Mgm."/>
    <s v="ang."/>
    <s v="M"/>
    <d v="2018-04-16T00:00:00"/>
    <m/>
    <s v=""/>
    <n v="1"/>
    <d v="1987-02-05T00:00:00"/>
    <n v="32"/>
    <s v="J"/>
    <n v="30"/>
    <n v="2.5"/>
    <n v="39"/>
    <x v="0"/>
    <n v="1"/>
    <n v="31"/>
    <n v="0"/>
    <n v="3798"/>
    <n v="832.71150000000011"/>
    <n v="0"/>
    <n v="0"/>
    <n v="30"/>
    <n v="0"/>
    <n v="108.33"/>
    <n v="0"/>
    <n v="0"/>
    <n v="0"/>
    <n v="0"/>
    <n v="0"/>
    <n v="219.11538461538461"/>
    <n v="174.07500000000002"/>
    <n v="26.5"/>
    <n v="0"/>
    <n v="0"/>
    <n v="0"/>
    <n v="0"/>
    <n v="124.96866513461539"/>
    <n v="78.66"/>
    <n v="1.9716666666666665"/>
  </r>
  <r>
    <d v="2020-07-01T00:00:00"/>
    <x v="3"/>
    <s v="P"/>
    <s v="Active"/>
    <n v="527"/>
    <x v="526"/>
    <s v="N"/>
    <x v="22"/>
    <n v="1023"/>
    <x v="7"/>
    <s v="Niederl. 9"/>
    <n v="1"/>
    <s v="Department"/>
    <s v="Supervisor"/>
    <s v="Non-Mgm."/>
    <s v="ang."/>
    <s v="M"/>
    <d v="2018-04-01T00:00:00"/>
    <m/>
    <s v=""/>
    <n v="1"/>
    <d v="1991-02-18T00:00:00"/>
    <n v="28"/>
    <s v="J"/>
    <n v="30"/>
    <n v="2.5"/>
    <n v="39"/>
    <x v="0"/>
    <n v="1"/>
    <n v="31"/>
    <n v="0"/>
    <n v="3799"/>
    <n v="832.93074999999999"/>
    <n v="0"/>
    <n v="0"/>
    <n v="0"/>
    <n v="0"/>
    <n v="0"/>
    <n v="0"/>
    <n v="0"/>
    <n v="0"/>
    <n v="0"/>
    <n v="0"/>
    <n v="219.17307692307691"/>
    <n v="174.12083333333334"/>
    <n v="26.5"/>
    <n v="0"/>
    <n v="0"/>
    <n v="0"/>
    <n v="0"/>
    <n v="94.012846201923082"/>
    <n v="0"/>
    <n v="1.9716666666666665"/>
  </r>
  <r>
    <d v="2020-07-01T00:00:00"/>
    <x v="3"/>
    <s v="P"/>
    <s v="Active"/>
    <n v="528"/>
    <x v="527"/>
    <s v="N"/>
    <x v="11"/>
    <n v="1082"/>
    <x v="0"/>
    <s v="Niederl. 3"/>
    <n v="1"/>
    <s v="Department"/>
    <s v="Supervisor"/>
    <s v="Non-Mgm."/>
    <s v="ang."/>
    <s v="W"/>
    <d v="2018-04-01T00:00:00"/>
    <m/>
    <s v=""/>
    <n v="1"/>
    <d v="1991-10-08T00:00:00"/>
    <n v="28"/>
    <s v="N"/>
    <n v="30"/>
    <n v="2.5"/>
    <n v="39"/>
    <x v="0"/>
    <n v="1"/>
    <n v="31"/>
    <n v="0"/>
    <n v="3800"/>
    <n v="833.15000000000009"/>
    <n v="0"/>
    <n v="0"/>
    <n v="0"/>
    <n v="0"/>
    <n v="0"/>
    <n v="0"/>
    <n v="0"/>
    <n v="0"/>
    <n v="0"/>
    <n v="0"/>
    <n v="0"/>
    <n v="0"/>
    <n v="26.5"/>
    <n v="0"/>
    <n v="0"/>
    <n v="0"/>
    <n v="0"/>
    <n v="5.9346750000000004"/>
    <n v="0"/>
    <n v="1.9716666666666665"/>
  </r>
  <r>
    <d v="2020-07-01T00:00:00"/>
    <x v="3"/>
    <s v="P"/>
    <s v="Active"/>
    <n v="529"/>
    <x v="528"/>
    <s v="N"/>
    <x v="9"/>
    <n v="1087"/>
    <x v="0"/>
    <s v="Niederl. 3"/>
    <n v="1"/>
    <s v="Department"/>
    <s v="Supervisor"/>
    <s v="Non-Mgm."/>
    <s v="ang."/>
    <s v="M"/>
    <d v="2018-04-01T00:00:00"/>
    <m/>
    <s v=""/>
    <n v="1"/>
    <d v="1992-09-22T00:00:00"/>
    <n v="27"/>
    <s v="N"/>
    <n v="30"/>
    <n v="2.5"/>
    <n v="39"/>
    <x v="0"/>
    <n v="1"/>
    <n v="31"/>
    <n v="0"/>
    <n v="3801"/>
    <n v="833.36924999999997"/>
    <n v="0"/>
    <n v="0"/>
    <n v="0"/>
    <n v="0"/>
    <n v="0"/>
    <n v="0"/>
    <n v="0"/>
    <n v="0"/>
    <n v="0"/>
    <n v="0"/>
    <n v="0"/>
    <n v="0"/>
    <n v="26.5"/>
    <n v="0"/>
    <n v="0"/>
    <n v="0"/>
    <n v="0"/>
    <n v="5.9346750000000004"/>
    <n v="0"/>
    <n v="1.9716666666666665"/>
  </r>
  <r>
    <d v="2020-07-01T00:00:00"/>
    <x v="3"/>
    <s v="P"/>
    <s v="Active"/>
    <n v="530"/>
    <x v="529"/>
    <s v="N"/>
    <x v="22"/>
    <n v="1060"/>
    <x v="2"/>
    <s v="Niederl. 7"/>
    <n v="1"/>
    <s v="Department"/>
    <s v="Supervisor"/>
    <s v="Non-Mgm."/>
    <s v="ang."/>
    <s v="M"/>
    <d v="2018-04-16T00:00:00"/>
    <m/>
    <s v=""/>
    <n v="1"/>
    <d v="1965-08-12T00:00:00"/>
    <n v="54"/>
    <s v="J"/>
    <n v="30"/>
    <n v="2.5"/>
    <n v="39"/>
    <x v="0"/>
    <n v="1"/>
    <n v="31"/>
    <n v="0"/>
    <n v="3802"/>
    <n v="833.58850000000007"/>
    <n v="0"/>
    <n v="0"/>
    <n v="0"/>
    <n v="0"/>
    <n v="0"/>
    <n v="0"/>
    <n v="0"/>
    <n v="0"/>
    <n v="0"/>
    <n v="0"/>
    <n v="219.34615384615384"/>
    <n v="174.25833333333333"/>
    <n v="26.5"/>
    <n v="0"/>
    <n v="0"/>
    <n v="0"/>
    <n v="0"/>
    <n v="94.082399903846152"/>
    <n v="0"/>
    <n v="1.9716666666666665"/>
  </r>
  <r>
    <d v="2020-07-01T00:00:00"/>
    <x v="3"/>
    <s v="P"/>
    <s v="Active"/>
    <n v="531"/>
    <x v="530"/>
    <s v="N"/>
    <x v="20"/>
    <n v="1062"/>
    <x v="11"/>
    <s v="Niederl. 12"/>
    <n v="1"/>
    <s v="Department"/>
    <s v="Supervisor"/>
    <s v="Non-Mgm."/>
    <s v="ang."/>
    <s v="W"/>
    <d v="2018-04-16T00:00:00"/>
    <m/>
    <s v=""/>
    <n v="1"/>
    <d v="1987-06-15T00:00:00"/>
    <n v="32"/>
    <s v="N"/>
    <n v="30"/>
    <n v="2.5"/>
    <n v="39"/>
    <x v="0"/>
    <n v="1"/>
    <n v="31"/>
    <n v="0"/>
    <n v="3803"/>
    <n v="833.80775000000006"/>
    <n v="0"/>
    <n v="0"/>
    <n v="0"/>
    <n v="0"/>
    <n v="0"/>
    <n v="0"/>
    <n v="0"/>
    <n v="0"/>
    <n v="0"/>
    <n v="0"/>
    <n v="0"/>
    <n v="0"/>
    <n v="26.5"/>
    <n v="0"/>
    <n v="0"/>
    <n v="0"/>
    <n v="0"/>
    <n v="5.9346750000000004"/>
    <n v="0"/>
    <n v="1.9716666666666665"/>
  </r>
  <r>
    <d v="2020-07-01T00:00:00"/>
    <x v="3"/>
    <s v="P"/>
    <s v="Active"/>
    <n v="532"/>
    <x v="531"/>
    <s v="N"/>
    <x v="31"/>
    <n v="1040"/>
    <x v="4"/>
    <s v="Niederl. 6"/>
    <n v="1"/>
    <s v="Department"/>
    <s v="Supervisor"/>
    <s v="Non-Mgm."/>
    <s v="ang."/>
    <s v="M"/>
    <d v="2018-04-01T00:00:00"/>
    <m/>
    <s v=""/>
    <n v="1"/>
    <d v="1982-10-23T00:00:00"/>
    <n v="37"/>
    <s v="J"/>
    <n v="30"/>
    <n v="2.5"/>
    <n v="39"/>
    <x v="0"/>
    <n v="1"/>
    <n v="31"/>
    <n v="0"/>
    <n v="3804"/>
    <n v="834.02700000000004"/>
    <n v="0"/>
    <n v="0"/>
    <n v="30"/>
    <n v="0"/>
    <n v="108.33"/>
    <n v="2300"/>
    <n v="0"/>
    <n v="0"/>
    <n v="0"/>
    <n v="0"/>
    <n v="219.46153846153845"/>
    <n v="174.35000000000002"/>
    <n v="26.5"/>
    <n v="0"/>
    <n v="0"/>
    <n v="0"/>
    <n v="0"/>
    <n v="640.19277253846155"/>
    <n v="100.51"/>
    <n v="1.9716666666666665"/>
  </r>
  <r>
    <d v="2020-07-01T00:00:00"/>
    <x v="3"/>
    <s v="P"/>
    <s v="Active"/>
    <n v="533"/>
    <x v="532"/>
    <s v="N"/>
    <x v="49"/>
    <n v="1072"/>
    <x v="0"/>
    <s v="Niederl. 3"/>
    <n v="1"/>
    <s v="Department"/>
    <s v="Supervisor"/>
    <s v="Non-Mgm."/>
    <s v="ang."/>
    <s v="M"/>
    <d v="2018-04-01T00:00:00"/>
    <m/>
    <s v=""/>
    <n v="1"/>
    <d v="1987-06-04T00:00:00"/>
    <n v="32"/>
    <s v="N"/>
    <n v="30"/>
    <n v="2.5"/>
    <n v="39"/>
    <x v="0"/>
    <n v="1"/>
    <n v="31"/>
    <n v="0"/>
    <n v="3805"/>
    <n v="834.24625000000003"/>
    <n v="0"/>
    <n v="0"/>
    <n v="0"/>
    <n v="0"/>
    <n v="0"/>
    <n v="0"/>
    <n v="0"/>
    <n v="0"/>
    <n v="0"/>
    <n v="0"/>
    <n v="0"/>
    <n v="0"/>
    <n v="26.5"/>
    <n v="0"/>
    <n v="0"/>
    <n v="0"/>
    <n v="0"/>
    <n v="5.9346750000000004"/>
    <n v="0"/>
    <n v="1.9716666666666665"/>
  </r>
  <r>
    <d v="2020-07-01T00:00:00"/>
    <x v="3"/>
    <s v="P"/>
    <s v="Active"/>
    <n v="534"/>
    <x v="533"/>
    <s v="N"/>
    <x v="16"/>
    <n v="1056"/>
    <x v="2"/>
    <s v="Niederl. 7"/>
    <n v="1"/>
    <s v="Department"/>
    <s v="Supervisor"/>
    <s v="Non-Mgm."/>
    <s v="ang."/>
    <s v="W"/>
    <d v="2018-04-09T00:00:00"/>
    <m/>
    <s v=""/>
    <n v="1"/>
    <d v="1987-01-12T00:00:00"/>
    <n v="33"/>
    <s v="J"/>
    <n v="30"/>
    <n v="2.5"/>
    <n v="39"/>
    <x v="0"/>
    <n v="1"/>
    <n v="31"/>
    <n v="0"/>
    <n v="3806"/>
    <n v="834.46550000000002"/>
    <n v="0"/>
    <n v="0"/>
    <n v="0"/>
    <n v="0"/>
    <n v="0"/>
    <n v="0"/>
    <n v="0"/>
    <n v="0"/>
    <n v="0"/>
    <n v="0"/>
    <n v="219.57692307692309"/>
    <n v="174.44166666666669"/>
    <n v="26.5"/>
    <n v="0"/>
    <n v="0"/>
    <n v="0"/>
    <n v="0"/>
    <n v="94.175138173076945"/>
    <n v="0"/>
    <n v="1.9716666666666665"/>
  </r>
  <r>
    <d v="2020-07-01T00:00:00"/>
    <x v="3"/>
    <s v="P"/>
    <s v="Active"/>
    <n v="535"/>
    <x v="534"/>
    <s v="N"/>
    <x v="48"/>
    <n v="1073"/>
    <x v="0"/>
    <s v="Niederl. 3"/>
    <n v="1"/>
    <s v="Department"/>
    <s v="Supervisor"/>
    <s v="Non-Mgm."/>
    <s v="ang."/>
    <s v="M"/>
    <d v="2018-05-15T00:00:00"/>
    <m/>
    <s v=""/>
    <n v="1"/>
    <d v="1990-07-07T00:00:00"/>
    <n v="29"/>
    <s v="N"/>
    <n v="30"/>
    <n v="2.5"/>
    <n v="39"/>
    <x v="0"/>
    <n v="1"/>
    <n v="31"/>
    <n v="0"/>
    <n v="3807"/>
    <n v="834.68475000000012"/>
    <n v="0"/>
    <n v="0"/>
    <n v="0"/>
    <n v="0"/>
    <n v="0"/>
    <n v="0"/>
    <n v="0"/>
    <n v="0"/>
    <n v="0"/>
    <n v="0"/>
    <n v="0"/>
    <n v="0"/>
    <n v="26.5"/>
    <n v="0"/>
    <n v="0"/>
    <n v="0"/>
    <n v="0"/>
    <n v="5.9346750000000004"/>
    <n v="0"/>
    <n v="1.9716666666666665"/>
  </r>
  <r>
    <d v="2020-07-01T00:00:00"/>
    <x v="3"/>
    <s v="P"/>
    <s v="Active"/>
    <n v="536"/>
    <x v="535"/>
    <s v="N"/>
    <x v="0"/>
    <n v="1090"/>
    <x v="0"/>
    <s v="Niederl. 3"/>
    <n v="1"/>
    <s v="Department"/>
    <s v="Supervisor"/>
    <s v="Manager"/>
    <s v="ang."/>
    <s v="M"/>
    <d v="2018-05-01T00:00:00"/>
    <m/>
    <s v=""/>
    <n v="1"/>
    <d v="1977-07-08T00:00:00"/>
    <n v="42"/>
    <s v="N"/>
    <n v="30"/>
    <n v="2.5"/>
    <n v="39"/>
    <x v="0"/>
    <n v="1"/>
    <n v="31"/>
    <n v="0"/>
    <n v="3808"/>
    <n v="834.904"/>
    <n v="0"/>
    <n v="0"/>
    <n v="0"/>
    <n v="0"/>
    <n v="0"/>
    <n v="0"/>
    <n v="0"/>
    <n v="0"/>
    <n v="0"/>
    <n v="0"/>
    <n v="0"/>
    <n v="0"/>
    <n v="26.5"/>
    <n v="0"/>
    <n v="0"/>
    <n v="0"/>
    <n v="0"/>
    <n v="5.9346750000000004"/>
    <n v="120.232"/>
    <n v="1.9716666666666665"/>
  </r>
  <r>
    <d v="2020-07-01T00:00:00"/>
    <x v="3"/>
    <s v="P"/>
    <s v="Active"/>
    <n v="537"/>
    <x v="536"/>
    <s v="N"/>
    <x v="23"/>
    <n v="1068"/>
    <x v="0"/>
    <s v="Niederl. 3"/>
    <n v="1"/>
    <s v="Department"/>
    <s v="Supervisor"/>
    <s v="Non-Mgm."/>
    <s v="ang."/>
    <s v="W"/>
    <d v="2018-05-15T00:00:00"/>
    <m/>
    <s v=""/>
    <n v="1"/>
    <d v="1988-02-17T00:00:00"/>
    <n v="31"/>
    <s v="N"/>
    <n v="30"/>
    <n v="2.5"/>
    <n v="39"/>
    <x v="0"/>
    <n v="1"/>
    <n v="31"/>
    <n v="0"/>
    <n v="3809"/>
    <n v="835.1232500000001"/>
    <n v="0"/>
    <n v="0"/>
    <n v="0"/>
    <n v="0"/>
    <n v="0"/>
    <n v="0"/>
    <n v="0"/>
    <n v="0"/>
    <n v="0"/>
    <n v="0"/>
    <n v="0"/>
    <n v="0"/>
    <n v="26.5"/>
    <n v="0"/>
    <n v="0"/>
    <n v="0"/>
    <n v="0"/>
    <n v="5.9346750000000004"/>
    <n v="0"/>
    <n v="1.9716666666666665"/>
  </r>
  <r>
    <d v="2020-07-01T00:00:00"/>
    <x v="3"/>
    <s v="P"/>
    <s v="Active"/>
    <n v="538"/>
    <x v="537"/>
    <s v="N"/>
    <x v="9"/>
    <n v="1087"/>
    <x v="0"/>
    <s v="Niederl. 3"/>
    <n v="1"/>
    <s v="Department"/>
    <s v="Supervisor"/>
    <s v="Non-Mgm."/>
    <s v="ang."/>
    <s v="M"/>
    <d v="2018-05-01T00:00:00"/>
    <m/>
    <s v=""/>
    <n v="1"/>
    <d v="1979-07-24T00:00:00"/>
    <n v="40"/>
    <s v="N"/>
    <n v="30"/>
    <n v="2.5"/>
    <n v="39"/>
    <x v="0"/>
    <n v="1"/>
    <n v="31"/>
    <n v="0"/>
    <n v="3810"/>
    <n v="835.34249999999997"/>
    <n v="0"/>
    <n v="0"/>
    <n v="0"/>
    <n v="0"/>
    <n v="0"/>
    <n v="0"/>
    <n v="0"/>
    <n v="0"/>
    <n v="0"/>
    <n v="0"/>
    <n v="0"/>
    <n v="0"/>
    <n v="26.5"/>
    <n v="0"/>
    <n v="0"/>
    <n v="0"/>
    <n v="0"/>
    <n v="5.9346750000000004"/>
    <n v="0"/>
    <n v="1.9716666666666665"/>
  </r>
  <r>
    <d v="2020-07-01T00:00:00"/>
    <x v="3"/>
    <s v="P"/>
    <s v="Active"/>
    <n v="539"/>
    <x v="538"/>
    <s v="N"/>
    <x v="30"/>
    <n v="1071"/>
    <x v="0"/>
    <s v="Niederl. 3"/>
    <n v="1"/>
    <s v="Department"/>
    <s v="Supervisor"/>
    <s v="Non-Mgm."/>
    <s v="ang."/>
    <s v="M"/>
    <d v="2018-05-01T00:00:00"/>
    <m/>
    <s v=""/>
    <n v="1"/>
    <d v="1987-10-31T00:00:00"/>
    <n v="32"/>
    <s v="N"/>
    <n v="30"/>
    <n v="2.5"/>
    <n v="39"/>
    <x v="0"/>
    <n v="1"/>
    <n v="31"/>
    <n v="0"/>
    <n v="3811"/>
    <n v="835.56174999999996"/>
    <n v="0"/>
    <n v="0"/>
    <n v="0"/>
    <n v="0"/>
    <n v="0"/>
    <n v="0"/>
    <n v="0"/>
    <n v="0"/>
    <n v="0"/>
    <n v="0"/>
    <n v="0"/>
    <n v="0"/>
    <n v="26.5"/>
    <n v="0"/>
    <n v="0"/>
    <n v="0"/>
    <n v="0"/>
    <n v="5.9346750000000004"/>
    <n v="0"/>
    <n v="1.9716666666666665"/>
  </r>
  <r>
    <d v="2020-07-01T00:00:00"/>
    <x v="3"/>
    <s v="P"/>
    <s v="Active"/>
    <n v="540"/>
    <x v="539"/>
    <s v="N"/>
    <x v="22"/>
    <n v="1023"/>
    <x v="7"/>
    <s v="Niederl. 9"/>
    <n v="1"/>
    <s v="Department"/>
    <s v="Supervisor"/>
    <s v="Non-Mgm."/>
    <s v="ang."/>
    <s v="M"/>
    <d v="2018-05-01T00:00:00"/>
    <m/>
    <s v=""/>
    <n v="1"/>
    <d v="1992-02-25T00:00:00"/>
    <n v="27"/>
    <s v="J"/>
    <n v="30"/>
    <n v="2.5"/>
    <n v="39"/>
    <x v="0"/>
    <n v="1"/>
    <n v="31"/>
    <n v="0"/>
    <n v="3812"/>
    <n v="835.78100000000006"/>
    <n v="0"/>
    <n v="0"/>
    <n v="0"/>
    <n v="0"/>
    <n v="0"/>
    <n v="0"/>
    <n v="0"/>
    <n v="0"/>
    <n v="0"/>
    <n v="0"/>
    <n v="219.92307692307691"/>
    <n v="174.7166666666667"/>
    <n v="26.5"/>
    <n v="0"/>
    <n v="0"/>
    <n v="0"/>
    <n v="0"/>
    <n v="94.314245576923085"/>
    <n v="0"/>
    <n v="1.9716666666666665"/>
  </r>
  <r>
    <d v="2020-07-01T00:00:00"/>
    <x v="3"/>
    <s v="P"/>
    <s v="Active"/>
    <n v="541"/>
    <x v="540"/>
    <s v="N"/>
    <x v="22"/>
    <n v="1041"/>
    <x v="4"/>
    <s v="Niederl. 6"/>
    <n v="1"/>
    <s v="Department"/>
    <s v="Supervisor"/>
    <s v="Non-Mgm."/>
    <s v="ang."/>
    <s v="M"/>
    <d v="2018-05-01T00:00:00"/>
    <m/>
    <s v=""/>
    <n v="1"/>
    <d v="1967-11-02T00:00:00"/>
    <n v="52"/>
    <s v="J"/>
    <n v="30"/>
    <n v="2.5"/>
    <n v="39"/>
    <x v="0"/>
    <n v="1"/>
    <n v="31"/>
    <n v="0"/>
    <n v="3813"/>
    <n v="836.00025000000005"/>
    <n v="0"/>
    <n v="0"/>
    <n v="0"/>
    <n v="0"/>
    <n v="0"/>
    <n v="0"/>
    <n v="0"/>
    <n v="0"/>
    <n v="0"/>
    <n v="0"/>
    <n v="219.98076923076923"/>
    <n v="174.76250000000002"/>
    <n v="26.5"/>
    <n v="0"/>
    <n v="0"/>
    <n v="0"/>
    <n v="0"/>
    <n v="94.337430144230765"/>
    <n v="0"/>
    <n v="1.9716666666666665"/>
  </r>
  <r>
    <d v="2020-07-01T00:00:00"/>
    <x v="3"/>
    <s v="P"/>
    <s v="Active"/>
    <n v="542"/>
    <x v="541"/>
    <s v="N"/>
    <x v="31"/>
    <n v="1046"/>
    <x v="9"/>
    <s v="Niederl. 4"/>
    <n v="1"/>
    <s v="Department"/>
    <s v="Supervisor"/>
    <s v="Non-Mgm."/>
    <s v="ang."/>
    <s v="M"/>
    <d v="2018-05-01T00:00:00"/>
    <m/>
    <s v=""/>
    <n v="1"/>
    <d v="1986-09-15T00:00:00"/>
    <n v="33"/>
    <s v="J"/>
    <n v="30"/>
    <n v="2.5"/>
    <n v="39"/>
    <x v="0"/>
    <n v="1"/>
    <n v="31"/>
    <n v="0"/>
    <n v="3814"/>
    <n v="836.21950000000004"/>
    <n v="0"/>
    <n v="0"/>
    <n v="30"/>
    <n v="0"/>
    <n v="454.51"/>
    <n v="875"/>
    <n v="0"/>
    <n v="0"/>
    <n v="0"/>
    <n v="0"/>
    <n v="220.03846153846152"/>
    <n v="174.80833333333334"/>
    <n v="26.5"/>
    <n v="0"/>
    <n v="0"/>
    <n v="0"/>
    <n v="0"/>
    <n v="398.82287921153846"/>
    <n v="91.01"/>
    <n v="1.9716666666666665"/>
  </r>
  <r>
    <d v="2020-07-01T00:00:00"/>
    <x v="3"/>
    <s v="P"/>
    <s v="Active"/>
    <n v="543"/>
    <x v="542"/>
    <s v="N"/>
    <x v="18"/>
    <n v="1080"/>
    <x v="0"/>
    <s v="Niederl. 3"/>
    <n v="1"/>
    <s v="Department"/>
    <s v="Supervisor"/>
    <s v="Non-Mgm."/>
    <s v="ang."/>
    <s v="W"/>
    <d v="2018-05-01T00:00:00"/>
    <m/>
    <s v=""/>
    <n v="1"/>
    <d v="1992-12-15T00:00:00"/>
    <n v="27"/>
    <s v="N"/>
    <n v="30"/>
    <n v="2.5"/>
    <n v="39"/>
    <x v="0"/>
    <n v="1"/>
    <n v="31"/>
    <n v="0"/>
    <n v="3815"/>
    <n v="836.43875000000003"/>
    <n v="0"/>
    <n v="0"/>
    <n v="0"/>
    <n v="0"/>
    <n v="0"/>
    <n v="0"/>
    <n v="0"/>
    <n v="0"/>
    <n v="0"/>
    <n v="0"/>
    <n v="0"/>
    <n v="0"/>
    <n v="26.5"/>
    <n v="0"/>
    <n v="0"/>
    <n v="0"/>
    <n v="0"/>
    <n v="5.9346750000000004"/>
    <n v="0"/>
    <n v="1.9716666666666665"/>
  </r>
  <r>
    <d v="2020-07-01T00:00:00"/>
    <x v="3"/>
    <s v="P"/>
    <s v="Active"/>
    <n v="544"/>
    <x v="543"/>
    <s v="N"/>
    <x v="36"/>
    <n v="1054"/>
    <x v="8"/>
    <s v="Niederl. 2"/>
    <n v="1"/>
    <s v="Department"/>
    <s v="Supervisor"/>
    <s v="Non-Mgm."/>
    <s v="ang."/>
    <s v="M"/>
    <d v="2018-06-01T00:00:00"/>
    <m/>
    <s v=""/>
    <n v="1"/>
    <d v="1986-10-31T00:00:00"/>
    <n v="33"/>
    <s v="N"/>
    <n v="30"/>
    <n v="2.5"/>
    <n v="39"/>
    <x v="0"/>
    <n v="1"/>
    <n v="31"/>
    <n v="0"/>
    <n v="3816"/>
    <n v="836.65800000000013"/>
    <n v="0"/>
    <n v="0"/>
    <n v="0"/>
    <n v="0"/>
    <n v="0"/>
    <n v="0"/>
    <n v="0"/>
    <n v="0"/>
    <n v="0"/>
    <n v="0"/>
    <n v="0"/>
    <n v="0"/>
    <n v="26.5"/>
    <n v="0"/>
    <n v="0"/>
    <n v="0"/>
    <n v="0"/>
    <n v="5.9346750000000004"/>
    <n v="0"/>
    <n v="1.9716666666666665"/>
  </r>
  <r>
    <d v="2020-07-01T00:00:00"/>
    <x v="3"/>
    <s v="P"/>
    <s v="Active"/>
    <n v="545"/>
    <x v="544"/>
    <s v="N"/>
    <x v="19"/>
    <n v="1083"/>
    <x v="0"/>
    <s v="Niederl. 3"/>
    <n v="1"/>
    <s v="Department"/>
    <s v="Supervisor"/>
    <s v="Non-Mgm."/>
    <s v="ang."/>
    <s v="W"/>
    <d v="2018-06-01T00:00:00"/>
    <m/>
    <s v=""/>
    <n v="1"/>
    <d v="1991-05-06T00:00:00"/>
    <n v="28"/>
    <s v="N"/>
    <n v="30"/>
    <n v="2.5"/>
    <n v="39"/>
    <x v="0"/>
    <n v="1"/>
    <n v="31"/>
    <n v="0"/>
    <n v="3817"/>
    <n v="836.87725"/>
    <n v="0"/>
    <n v="0"/>
    <n v="0"/>
    <n v="0"/>
    <n v="0"/>
    <n v="0"/>
    <n v="0"/>
    <n v="0"/>
    <n v="0"/>
    <n v="0"/>
    <n v="0"/>
    <n v="0"/>
    <n v="26.5"/>
    <n v="0"/>
    <n v="0"/>
    <n v="0"/>
    <n v="0"/>
    <n v="5.9346750000000004"/>
    <n v="0"/>
    <n v="1.9716666666666665"/>
  </r>
  <r>
    <d v="2020-07-01T00:00:00"/>
    <x v="3"/>
    <s v="P"/>
    <s v="Active"/>
    <n v="546"/>
    <x v="545"/>
    <s v="N"/>
    <x v="16"/>
    <n v="1067"/>
    <x v="11"/>
    <s v="Niederl. 12"/>
    <n v="1"/>
    <s v="Department"/>
    <s v="Supervisor"/>
    <s v="Non-Mgm."/>
    <s v="ang."/>
    <s v="W"/>
    <d v="2018-06-01T00:00:00"/>
    <m/>
    <s v=""/>
    <n v="1"/>
    <d v="1993-09-24T00:00:00"/>
    <n v="26"/>
    <s v="N"/>
    <n v="30"/>
    <n v="2.5"/>
    <n v="39"/>
    <x v="0"/>
    <n v="1"/>
    <n v="31"/>
    <n v="0"/>
    <n v="3818"/>
    <n v="837.09650000000011"/>
    <n v="0"/>
    <n v="0"/>
    <n v="0"/>
    <n v="0"/>
    <n v="0"/>
    <n v="0"/>
    <n v="0"/>
    <n v="0"/>
    <n v="0"/>
    <n v="0"/>
    <n v="0"/>
    <n v="0"/>
    <n v="26.5"/>
    <n v="0"/>
    <n v="0"/>
    <n v="0"/>
    <n v="0"/>
    <n v="5.9346750000000004"/>
    <n v="0"/>
    <n v="1.9716666666666665"/>
  </r>
  <r>
    <d v="2020-07-01T00:00:00"/>
    <x v="3"/>
    <s v="P"/>
    <s v="Active"/>
    <n v="547"/>
    <x v="546"/>
    <s v="N"/>
    <x v="22"/>
    <n v="1035"/>
    <x v="5"/>
    <s v="Niederl. 5"/>
    <n v="1"/>
    <s v="Department"/>
    <s v="Supervisor"/>
    <s v="Non-Mgm."/>
    <s v="ang."/>
    <s v="M"/>
    <d v="2018-06-01T00:00:00"/>
    <m/>
    <s v=""/>
    <n v="1"/>
    <d v="1983-07-05T00:00:00"/>
    <n v="36"/>
    <s v="J"/>
    <n v="30"/>
    <n v="2.5"/>
    <n v="39"/>
    <x v="0"/>
    <n v="1"/>
    <n v="31"/>
    <n v="0"/>
    <n v="3819"/>
    <n v="837.31574999999998"/>
    <n v="0"/>
    <n v="0"/>
    <n v="0"/>
    <n v="0"/>
    <n v="0"/>
    <n v="0"/>
    <n v="0"/>
    <n v="0"/>
    <n v="0"/>
    <n v="0"/>
    <n v="220.32692307692309"/>
    <n v="175.03750000000002"/>
    <n v="26.5"/>
    <n v="0"/>
    <n v="0"/>
    <n v="0"/>
    <n v="0"/>
    <n v="94.476537548076934"/>
    <n v="0"/>
    <n v="1.9716666666666665"/>
  </r>
  <r>
    <d v="2020-07-01T00:00:00"/>
    <x v="3"/>
    <s v="P"/>
    <s v="Active"/>
    <n v="548"/>
    <x v="547"/>
    <s v="N"/>
    <x v="22"/>
    <n v="1023"/>
    <x v="7"/>
    <s v="Niederl. 9"/>
    <n v="1"/>
    <s v="Department"/>
    <s v="Supervisor"/>
    <s v="Non-Mgm."/>
    <s v="ang."/>
    <s v="M"/>
    <d v="2018-06-01T00:00:00"/>
    <m/>
    <s v=""/>
    <n v="1"/>
    <d v="1998-03-12T00:00:00"/>
    <n v="21"/>
    <s v="J"/>
    <n v="30"/>
    <n v="2.5"/>
    <n v="39"/>
    <x v="0"/>
    <n v="1"/>
    <n v="31"/>
    <n v="0"/>
    <n v="3820"/>
    <n v="837.53500000000008"/>
    <n v="0"/>
    <n v="0"/>
    <n v="0"/>
    <n v="0"/>
    <n v="0"/>
    <n v="0"/>
    <n v="0"/>
    <n v="0"/>
    <n v="0"/>
    <n v="0"/>
    <n v="220.38461538461539"/>
    <n v="175.08333333333334"/>
    <n v="26.5"/>
    <n v="0"/>
    <n v="0"/>
    <n v="0"/>
    <n v="0"/>
    <n v="94.499722115384628"/>
    <n v="0"/>
    <n v="1.9716666666666665"/>
  </r>
  <r>
    <d v="2020-07-01T00:00:00"/>
    <x v="3"/>
    <s v="P"/>
    <s v="Active"/>
    <n v="549"/>
    <x v="548"/>
    <s v="N"/>
    <x v="16"/>
    <n v="1043"/>
    <x v="9"/>
    <s v="Niederl. 4"/>
    <n v="1"/>
    <s v="Department"/>
    <s v="Supervisor"/>
    <s v="Non-Mgm."/>
    <s v="ang."/>
    <s v="M"/>
    <d v="2018-06-01T00:00:00"/>
    <m/>
    <s v=""/>
    <n v="1"/>
    <d v="1982-09-19T00:00:00"/>
    <n v="37"/>
    <s v="N"/>
    <n v="30"/>
    <n v="2.5"/>
    <n v="39"/>
    <x v="0"/>
    <n v="1"/>
    <n v="31"/>
    <n v="0"/>
    <n v="3821"/>
    <n v="837.75425000000007"/>
    <n v="0"/>
    <n v="0"/>
    <n v="30"/>
    <n v="0"/>
    <n v="0"/>
    <n v="0"/>
    <n v="0"/>
    <n v="0"/>
    <n v="0"/>
    <n v="0"/>
    <n v="0"/>
    <n v="0"/>
    <n v="26.5"/>
    <n v="0"/>
    <n v="0"/>
    <n v="0"/>
    <n v="0"/>
    <n v="12.653175000000001"/>
    <n v="79.61"/>
    <n v="1.9716666666666665"/>
  </r>
  <r>
    <d v="2020-07-01T00:00:00"/>
    <x v="3"/>
    <s v="P"/>
    <s v="Active"/>
    <n v="550"/>
    <x v="549"/>
    <s v="N"/>
    <x v="22"/>
    <n v="1053"/>
    <x v="3"/>
    <s v="Niederl. 8"/>
    <n v="1"/>
    <s v="Department"/>
    <s v="Supervisor"/>
    <s v="Non-Mgm."/>
    <s v="ang."/>
    <s v="M"/>
    <d v="2018-06-01T00:00:00"/>
    <m/>
    <s v=""/>
    <n v="1"/>
    <d v="1989-11-17T00:00:00"/>
    <n v="30"/>
    <s v="J"/>
    <n v="30"/>
    <n v="2.5"/>
    <n v="39"/>
    <x v="0"/>
    <n v="1"/>
    <n v="31"/>
    <n v="0"/>
    <n v="3822"/>
    <n v="837.97350000000006"/>
    <n v="0"/>
    <n v="0"/>
    <n v="0"/>
    <n v="0"/>
    <n v="0"/>
    <n v="0"/>
    <n v="0"/>
    <n v="0"/>
    <n v="0"/>
    <n v="0"/>
    <n v="220.5"/>
    <n v="175.17500000000001"/>
    <n v="26.5"/>
    <n v="0"/>
    <n v="0"/>
    <n v="0"/>
    <n v="0"/>
    <n v="94.546091250000003"/>
    <n v="0"/>
    <n v="1.9716666666666665"/>
  </r>
  <r>
    <d v="2020-07-01T00:00:00"/>
    <x v="3"/>
    <s v="P"/>
    <s v="Active"/>
    <n v="551"/>
    <x v="550"/>
    <s v="N"/>
    <x v="17"/>
    <n v="1088"/>
    <x v="0"/>
    <s v="Niederl. 3"/>
    <n v="1"/>
    <s v="Department"/>
    <s v="Supervisor"/>
    <s v="Non-Mgm."/>
    <s v="ang."/>
    <s v="W"/>
    <d v="2018-06-04T00:00:00"/>
    <m/>
    <s v=""/>
    <n v="1"/>
    <d v="1993-05-04T00:00:00"/>
    <n v="26"/>
    <s v="N"/>
    <n v="30"/>
    <n v="2.5"/>
    <n v="39"/>
    <x v="0"/>
    <n v="1"/>
    <n v="31"/>
    <n v="0"/>
    <n v="3823"/>
    <n v="838.19275000000016"/>
    <n v="0"/>
    <n v="0"/>
    <n v="0"/>
    <n v="0"/>
    <n v="0"/>
    <n v="0"/>
    <n v="0"/>
    <n v="0"/>
    <n v="0"/>
    <n v="0"/>
    <n v="0"/>
    <n v="0"/>
    <n v="26.5"/>
    <n v="0"/>
    <n v="0"/>
    <n v="0"/>
    <n v="0"/>
    <n v="5.9346750000000004"/>
    <n v="0"/>
    <n v="1.9716666666666665"/>
  </r>
  <r>
    <d v="2020-07-01T00:00:00"/>
    <x v="3"/>
    <s v="P"/>
    <s v="Active"/>
    <n v="552"/>
    <x v="551"/>
    <s v="N"/>
    <x v="22"/>
    <n v="1029"/>
    <x v="6"/>
    <s v="Niederl. 10"/>
    <n v="1"/>
    <s v="Department"/>
    <s v="Supervisor"/>
    <s v="Non-Mgm."/>
    <s v="ang."/>
    <s v="M"/>
    <d v="2018-06-15T00:00:00"/>
    <m/>
    <s v=""/>
    <n v="1"/>
    <d v="1984-12-04T00:00:00"/>
    <n v="35"/>
    <s v="J"/>
    <n v="30"/>
    <n v="2.5"/>
    <n v="39"/>
    <x v="0"/>
    <n v="1"/>
    <n v="31"/>
    <n v="0"/>
    <n v="3824"/>
    <n v="838.41200000000003"/>
    <n v="0"/>
    <n v="0"/>
    <n v="0"/>
    <n v="0"/>
    <n v="0"/>
    <n v="0"/>
    <n v="0"/>
    <n v="0"/>
    <n v="0"/>
    <n v="0"/>
    <n v="220.61538461538458"/>
    <n v="175.26666666666668"/>
    <n v="26.5"/>
    <n v="0"/>
    <n v="0"/>
    <n v="0"/>
    <n v="0"/>
    <n v="94.592460384615393"/>
    <n v="0"/>
    <n v="1.9716666666666665"/>
  </r>
  <r>
    <d v="2020-07-01T00:00:00"/>
    <x v="3"/>
    <s v="P"/>
    <s v="Active"/>
    <n v="553"/>
    <x v="552"/>
    <s v="N"/>
    <x v="26"/>
    <n v="1091"/>
    <x v="0"/>
    <s v="Niederl. 3"/>
    <n v="1"/>
    <s v="Department"/>
    <s v="Supervisor"/>
    <s v="Non-Mgm."/>
    <s v="ang."/>
    <s v="M"/>
    <d v="2018-07-01T00:00:00"/>
    <m/>
    <s v=""/>
    <n v="1"/>
    <d v="1984-11-24T00:00:00"/>
    <n v="35"/>
    <s v="N"/>
    <n v="30"/>
    <n v="2.5"/>
    <n v="39"/>
    <x v="0"/>
    <n v="1"/>
    <n v="31"/>
    <n v="0"/>
    <n v="3825"/>
    <n v="838.63125000000002"/>
    <n v="0"/>
    <n v="0"/>
    <n v="0"/>
    <n v="0"/>
    <n v="0"/>
    <n v="0"/>
    <n v="0"/>
    <n v="0"/>
    <n v="0"/>
    <n v="0"/>
    <n v="0"/>
    <n v="0"/>
    <n v="26.5"/>
    <n v="0"/>
    <n v="0"/>
    <n v="0"/>
    <n v="0"/>
    <n v="5.9346750000000004"/>
    <n v="0"/>
    <n v="1.9716666666666665"/>
  </r>
  <r>
    <d v="2020-07-01T00:00:00"/>
    <x v="3"/>
    <s v="P"/>
    <s v="Active"/>
    <n v="554"/>
    <x v="553"/>
    <s v="N"/>
    <x v="0"/>
    <n v="1090"/>
    <x v="0"/>
    <s v="Niederl. 3"/>
    <n v="1"/>
    <s v="Department"/>
    <s v="Supervisor"/>
    <s v="Non-Mgm."/>
    <s v="ang."/>
    <s v="W"/>
    <d v="2018-07-01T00:00:00"/>
    <m/>
    <s v=""/>
    <n v="1"/>
    <d v="1976-07-16T00:00:00"/>
    <n v="43"/>
    <s v="N"/>
    <n v="24"/>
    <n v="2"/>
    <n v="20"/>
    <x v="0"/>
    <n v="0.51282051282051277"/>
    <n v="31"/>
    <n v="0"/>
    <n v="3826"/>
    <n v="838.85050000000001"/>
    <n v="0"/>
    <n v="0"/>
    <n v="0"/>
    <n v="0"/>
    <n v="0"/>
    <n v="0"/>
    <n v="0"/>
    <n v="0"/>
    <n v="0"/>
    <n v="0"/>
    <n v="0"/>
    <n v="0"/>
    <n v="26.5"/>
    <n v="0"/>
    <n v="0"/>
    <n v="0"/>
    <n v="0"/>
    <n v="5.9346750000000004"/>
    <n v="0"/>
    <n v="1.9716666666666665"/>
  </r>
  <r>
    <d v="2020-07-01T00:00:00"/>
    <x v="3"/>
    <s v="P"/>
    <s v="Active"/>
    <n v="555"/>
    <x v="554"/>
    <s v="N"/>
    <x v="26"/>
    <n v="1091"/>
    <x v="0"/>
    <s v="Niederl. 3"/>
    <n v="1"/>
    <s v="Department"/>
    <s v="Supervisor"/>
    <s v="Non-Mgm."/>
    <s v="ang."/>
    <s v="W"/>
    <d v="2018-07-15T00:00:00"/>
    <m/>
    <s v=""/>
    <n v="1"/>
    <d v="1992-12-14T00:00:00"/>
    <n v="27"/>
    <s v="N"/>
    <n v="30"/>
    <n v="2.5"/>
    <n v="39"/>
    <x v="0"/>
    <n v="1"/>
    <n v="31"/>
    <n v="0"/>
    <n v="3827"/>
    <n v="839.06975000000011"/>
    <n v="0"/>
    <n v="0"/>
    <n v="0"/>
    <n v="0"/>
    <n v="0"/>
    <n v="0"/>
    <n v="0"/>
    <n v="0"/>
    <n v="0"/>
    <n v="0"/>
    <n v="0"/>
    <n v="0"/>
    <n v="26.5"/>
    <n v="0"/>
    <n v="0"/>
    <n v="0"/>
    <n v="0"/>
    <n v="5.9346750000000004"/>
    <n v="0"/>
    <n v="1.9716666666666665"/>
  </r>
  <r>
    <d v="2020-07-01T00:00:00"/>
    <x v="3"/>
    <s v="P"/>
    <s v="Active"/>
    <n v="556"/>
    <x v="555"/>
    <s v="N"/>
    <x v="17"/>
    <n v="1088"/>
    <x v="0"/>
    <s v="Niederl. 3"/>
    <n v="1"/>
    <s v="Department"/>
    <s v="Supervisor"/>
    <s v="Non-Mgm."/>
    <s v="ang."/>
    <s v="M"/>
    <d v="2018-10-01T00:00:00"/>
    <m/>
    <s v=""/>
    <n v="1"/>
    <d v="1992-12-02T00:00:00"/>
    <n v="27"/>
    <s v="N"/>
    <n v="30"/>
    <n v="2.5"/>
    <n v="39"/>
    <x v="0"/>
    <n v="1"/>
    <n v="31"/>
    <n v="0"/>
    <n v="3828"/>
    <n v="839.28899999999999"/>
    <n v="0"/>
    <n v="0"/>
    <n v="0"/>
    <n v="0"/>
    <n v="0"/>
    <n v="0"/>
    <n v="0"/>
    <n v="0"/>
    <n v="0"/>
    <n v="0"/>
    <n v="0"/>
    <n v="0"/>
    <n v="26.5"/>
    <n v="0"/>
    <n v="0"/>
    <n v="0"/>
    <n v="0"/>
    <n v="5.9346750000000004"/>
    <n v="0"/>
    <n v="1.9716666666666665"/>
  </r>
  <r>
    <d v="2020-07-01T00:00:00"/>
    <x v="3"/>
    <s v="P"/>
    <s v="Active"/>
    <n v="557"/>
    <x v="556"/>
    <s v="N"/>
    <x v="16"/>
    <n v="1067"/>
    <x v="11"/>
    <s v="Niederl. 12"/>
    <n v="1"/>
    <s v="Department"/>
    <s v="Supervisor"/>
    <s v="Non-Mgm."/>
    <s v="ang."/>
    <s v="W"/>
    <d v="2018-07-09T00:00:00"/>
    <m/>
    <s v=""/>
    <n v="1"/>
    <d v="1972-04-23T00:00:00"/>
    <n v="47"/>
    <s v="N"/>
    <n v="30"/>
    <n v="2.5"/>
    <n v="39"/>
    <x v="0"/>
    <n v="1"/>
    <n v="31"/>
    <n v="0"/>
    <n v="3829"/>
    <n v="839.50825000000009"/>
    <n v="0"/>
    <n v="0"/>
    <n v="0"/>
    <n v="0"/>
    <n v="0"/>
    <n v="0"/>
    <n v="0"/>
    <n v="0"/>
    <n v="0"/>
    <n v="0"/>
    <n v="0"/>
    <n v="0"/>
    <n v="26.5"/>
    <n v="0"/>
    <n v="0"/>
    <n v="0"/>
    <n v="0"/>
    <n v="5.9346750000000004"/>
    <n v="0"/>
    <n v="1.9716666666666665"/>
  </r>
  <r>
    <d v="2020-07-01T00:00:00"/>
    <x v="3"/>
    <s v="P"/>
    <s v="Active"/>
    <n v="558"/>
    <x v="557"/>
    <s v="N"/>
    <x v="22"/>
    <n v="1029"/>
    <x v="6"/>
    <s v="Niederl. 10"/>
    <n v="1"/>
    <s v="Department"/>
    <s v="Supervisor"/>
    <s v="Non-Mgm."/>
    <s v="ang."/>
    <s v="M"/>
    <d v="2018-07-01T00:00:00"/>
    <m/>
    <s v=""/>
    <n v="1"/>
    <d v="1975-08-12T00:00:00"/>
    <n v="44"/>
    <s v="J"/>
    <n v="30"/>
    <n v="2.5"/>
    <n v="39"/>
    <x v="0"/>
    <n v="1"/>
    <n v="31"/>
    <n v="0"/>
    <n v="3830"/>
    <n v="839.72750000000008"/>
    <n v="0"/>
    <n v="0"/>
    <n v="0"/>
    <n v="0"/>
    <n v="0"/>
    <n v="0"/>
    <n v="0"/>
    <n v="0"/>
    <n v="0"/>
    <n v="0"/>
    <n v="220.96153846153845"/>
    <n v="175.54166666666669"/>
    <n v="26.5"/>
    <n v="0"/>
    <n v="0"/>
    <n v="0"/>
    <n v="0"/>
    <n v="94.731567788461547"/>
    <n v="0"/>
    <n v="1.9716666666666665"/>
  </r>
  <r>
    <d v="2020-07-01T00:00:00"/>
    <x v="3"/>
    <s v="P"/>
    <s v="Active"/>
    <n v="559"/>
    <x v="558"/>
    <s v="N"/>
    <x v="22"/>
    <n v="1035"/>
    <x v="5"/>
    <s v="Niederl. 5"/>
    <n v="1"/>
    <s v="Department"/>
    <s v="Supervisor"/>
    <s v="Non-Mgm."/>
    <s v="ang."/>
    <s v="M"/>
    <d v="2018-07-01T00:00:00"/>
    <m/>
    <s v=""/>
    <n v="1"/>
    <d v="1969-02-25T00:00:00"/>
    <n v="50"/>
    <s v="J"/>
    <n v="30"/>
    <n v="2.5"/>
    <n v="39"/>
    <x v="0"/>
    <n v="1"/>
    <n v="31"/>
    <n v="0"/>
    <n v="3831"/>
    <n v="839.94675000000007"/>
    <n v="0"/>
    <n v="0"/>
    <n v="0"/>
    <n v="0"/>
    <n v="0"/>
    <n v="0"/>
    <n v="0"/>
    <n v="0"/>
    <n v="0"/>
    <n v="0"/>
    <n v="221.01923076923077"/>
    <n v="175.58750000000001"/>
    <n v="26.5"/>
    <n v="0"/>
    <n v="0"/>
    <n v="0"/>
    <n v="0"/>
    <n v="94.754752355769241"/>
    <n v="0"/>
    <n v="1.9716666666666665"/>
  </r>
  <r>
    <d v="2020-07-01T00:00:00"/>
    <x v="3"/>
    <s v="P"/>
    <s v="Active"/>
    <n v="560"/>
    <x v="559"/>
    <s v="N"/>
    <x v="31"/>
    <n v="1059"/>
    <x v="2"/>
    <s v="Niederl. 7"/>
    <n v="1"/>
    <s v="Department"/>
    <s v="Supervisor"/>
    <s v="Non-Mgm."/>
    <s v="ang."/>
    <s v="M"/>
    <d v="2018-07-01T00:00:00"/>
    <m/>
    <s v=""/>
    <n v="1"/>
    <d v="1997-07-12T00:00:00"/>
    <n v="22"/>
    <s v="J"/>
    <n v="30"/>
    <n v="2.5"/>
    <n v="39"/>
    <x v="0"/>
    <n v="1"/>
    <n v="31"/>
    <n v="0"/>
    <n v="3832"/>
    <n v="840.16600000000005"/>
    <n v="0"/>
    <n v="0"/>
    <n v="30"/>
    <n v="0"/>
    <n v="54.17"/>
    <n v="250"/>
    <n v="0"/>
    <n v="0"/>
    <n v="0"/>
    <n v="0"/>
    <n v="221.07692307692309"/>
    <n v="175.63333333333333"/>
    <n v="26.5"/>
    <n v="0"/>
    <n v="0"/>
    <n v="0"/>
    <n v="0"/>
    <n v="169.61530842307695"/>
    <n v="79.040000000000006"/>
    <n v="1.9716666666666665"/>
  </r>
  <r>
    <d v="2020-07-01T00:00:00"/>
    <x v="3"/>
    <s v="P"/>
    <s v="Active"/>
    <n v="561"/>
    <x v="560"/>
    <s v="N"/>
    <x v="22"/>
    <n v="1053"/>
    <x v="3"/>
    <s v="Niederl. 8"/>
    <n v="1"/>
    <s v="Department"/>
    <s v="Supervisor"/>
    <s v="Non-Mgm."/>
    <s v="ang."/>
    <s v="M"/>
    <d v="2018-07-01T00:00:00"/>
    <m/>
    <s v=""/>
    <n v="1"/>
    <d v="1994-02-08T00:00:00"/>
    <n v="25"/>
    <s v="J"/>
    <n v="30"/>
    <n v="2.5"/>
    <n v="39"/>
    <x v="0"/>
    <n v="1"/>
    <n v="31"/>
    <n v="0"/>
    <n v="3833"/>
    <n v="840.38525000000004"/>
    <n v="0"/>
    <n v="0"/>
    <n v="0"/>
    <n v="0"/>
    <n v="0"/>
    <n v="0"/>
    <n v="0"/>
    <n v="0"/>
    <n v="0"/>
    <n v="0"/>
    <n v="221.13461538461539"/>
    <n v="175.6791666666667"/>
    <n v="26.5"/>
    <n v="0"/>
    <n v="0"/>
    <n v="0"/>
    <n v="0"/>
    <n v="94.801121490384631"/>
    <n v="0"/>
    <n v="1.9716666666666665"/>
  </r>
  <r>
    <d v="2020-07-01T00:00:00"/>
    <x v="3"/>
    <s v="P"/>
    <s v="Active"/>
    <n v="562"/>
    <x v="561"/>
    <s v="N"/>
    <x v="9"/>
    <n v="1087"/>
    <x v="0"/>
    <s v="Niederl. 3"/>
    <n v="1"/>
    <s v="Department"/>
    <s v="Supervisor"/>
    <s v="Non-Mgm."/>
    <s v="ang."/>
    <s v="M"/>
    <d v="2018-07-01T00:00:00"/>
    <m/>
    <s v=""/>
    <n v="1"/>
    <d v="1982-04-13T00:00:00"/>
    <n v="37"/>
    <s v="N"/>
    <n v="30"/>
    <n v="2.5"/>
    <n v="39"/>
    <x v="0"/>
    <n v="1"/>
    <n v="31"/>
    <n v="0"/>
    <n v="3834"/>
    <n v="840.60450000000003"/>
    <n v="0"/>
    <n v="0"/>
    <n v="0"/>
    <n v="0"/>
    <n v="0"/>
    <n v="0"/>
    <n v="0"/>
    <n v="0"/>
    <n v="0"/>
    <n v="0"/>
    <n v="0"/>
    <n v="0"/>
    <n v="26.5"/>
    <n v="0"/>
    <n v="0"/>
    <n v="0"/>
    <n v="0"/>
    <n v="5.9346750000000004"/>
    <n v="0"/>
    <n v="1.9716666666666665"/>
  </r>
  <r>
    <d v="2020-07-01T00:00:00"/>
    <x v="3"/>
    <s v="P"/>
    <s v="Active"/>
    <n v="563"/>
    <x v="562"/>
    <s v="N"/>
    <x v="48"/>
    <n v="1073"/>
    <x v="0"/>
    <s v="Niederl. 3"/>
    <n v="1"/>
    <s v="Department"/>
    <s v="Supervisor"/>
    <s v="Non-Mgm."/>
    <s v="ang."/>
    <s v="M"/>
    <d v="2018-08-01T00:00:00"/>
    <m/>
    <s v=""/>
    <n v="1"/>
    <d v="1989-11-04T00:00:00"/>
    <n v="30"/>
    <s v="N"/>
    <n v="30"/>
    <n v="2.5"/>
    <n v="39"/>
    <x v="0"/>
    <n v="1"/>
    <n v="31"/>
    <n v="0"/>
    <n v="3835"/>
    <n v="840.82375000000002"/>
    <n v="0"/>
    <n v="0"/>
    <n v="0"/>
    <n v="0"/>
    <n v="0"/>
    <n v="0"/>
    <n v="0"/>
    <n v="0"/>
    <n v="0"/>
    <n v="0"/>
    <n v="0"/>
    <n v="0"/>
    <n v="26.5"/>
    <n v="0"/>
    <n v="0"/>
    <n v="0"/>
    <n v="0"/>
    <n v="5.9346750000000004"/>
    <n v="0"/>
    <n v="1.9716666666666665"/>
  </r>
  <r>
    <d v="2020-07-01T00:00:00"/>
    <x v="3"/>
    <s v="P"/>
    <s v="Active"/>
    <n v="564"/>
    <x v="563"/>
    <s v="N"/>
    <x v="22"/>
    <n v="1035"/>
    <x v="5"/>
    <s v="Niederl. 5"/>
    <n v="1"/>
    <s v="Department"/>
    <s v="Supervisor"/>
    <s v="Non-Mgm."/>
    <s v="ang."/>
    <s v="M"/>
    <d v="2018-08-01T00:00:00"/>
    <m/>
    <s v=""/>
    <n v="1"/>
    <d v="1966-10-06T00:00:00"/>
    <n v="53"/>
    <s v="J"/>
    <n v="30"/>
    <n v="2.5"/>
    <n v="39"/>
    <x v="0"/>
    <n v="1"/>
    <n v="31"/>
    <n v="0"/>
    <n v="3836"/>
    <n v="841.04300000000012"/>
    <n v="0"/>
    <n v="0"/>
    <n v="0"/>
    <n v="0"/>
    <n v="0"/>
    <n v="0"/>
    <n v="0"/>
    <n v="0"/>
    <n v="0"/>
    <n v="0"/>
    <n v="221.30769230769232"/>
    <n v="175.81666666666669"/>
    <n v="26.5"/>
    <n v="0"/>
    <n v="0"/>
    <n v="0"/>
    <n v="0"/>
    <n v="94.870675192307701"/>
    <n v="0"/>
    <n v="1.9716666666666665"/>
  </r>
  <r>
    <d v="2020-07-01T00:00:00"/>
    <x v="3"/>
    <s v="P"/>
    <s v="Active"/>
    <n v="565"/>
    <x v="564"/>
    <s v="N"/>
    <x v="9"/>
    <n v="1087"/>
    <x v="0"/>
    <s v="Niederl. 3"/>
    <n v="1"/>
    <s v="Department"/>
    <s v="Supervisor"/>
    <s v="Non-Mgm."/>
    <s v="ang."/>
    <s v="M"/>
    <d v="2018-08-01T00:00:00"/>
    <m/>
    <s v=""/>
    <n v="1"/>
    <d v="1984-12-31T00:00:00"/>
    <n v="35"/>
    <s v="N"/>
    <n v="30"/>
    <n v="2.5"/>
    <n v="39"/>
    <x v="0"/>
    <n v="1"/>
    <n v="31"/>
    <n v="0"/>
    <n v="3837"/>
    <n v="841.26224999999999"/>
    <n v="0"/>
    <n v="0"/>
    <n v="0"/>
    <n v="0"/>
    <n v="0"/>
    <n v="0"/>
    <n v="0"/>
    <n v="0"/>
    <n v="0"/>
    <n v="0"/>
    <n v="0"/>
    <n v="0"/>
    <n v="26.5"/>
    <n v="0"/>
    <n v="0"/>
    <n v="0"/>
    <n v="0"/>
    <n v="5.9346750000000004"/>
    <n v="0"/>
    <n v="1.9716666666666665"/>
  </r>
  <r>
    <d v="2020-07-01T00:00:00"/>
    <x v="3"/>
    <s v="P"/>
    <s v="Active"/>
    <n v="566"/>
    <x v="565"/>
    <s v="N"/>
    <x v="31"/>
    <n v="1052"/>
    <x v="3"/>
    <s v="Niederl. 8"/>
    <n v="1"/>
    <s v="Department"/>
    <s v="Supervisor"/>
    <s v="Non-Mgm."/>
    <s v="ang."/>
    <s v="M"/>
    <d v="2018-08-01T00:00:00"/>
    <m/>
    <s v=""/>
    <n v="1"/>
    <d v="1996-11-28T00:00:00"/>
    <n v="23"/>
    <s v="J"/>
    <n v="30"/>
    <n v="2.5"/>
    <n v="39"/>
    <x v="0"/>
    <n v="1"/>
    <n v="31"/>
    <n v="0"/>
    <n v="3838"/>
    <n v="841.4815000000001"/>
    <n v="0"/>
    <n v="0"/>
    <n v="30"/>
    <n v="0"/>
    <n v="45.14"/>
    <n v="0"/>
    <n v="0"/>
    <n v="0"/>
    <n v="0"/>
    <n v="0"/>
    <n v="221.42307692307691"/>
    <n v="175.90833333333333"/>
    <n v="26.5"/>
    <n v="0"/>
    <n v="0"/>
    <n v="0"/>
    <n v="0"/>
    <n v="111.74464732692307"/>
    <n v="78.28"/>
    <n v="1.9716666666666665"/>
  </r>
  <r>
    <d v="2020-07-01T00:00:00"/>
    <x v="3"/>
    <s v="P"/>
    <s v="Active"/>
    <n v="567"/>
    <x v="566"/>
    <s v="N"/>
    <x v="22"/>
    <n v="1029"/>
    <x v="6"/>
    <s v="Niederl. 10"/>
    <n v="1"/>
    <s v="Department"/>
    <s v="Supervisor"/>
    <s v="Non-Mgm."/>
    <s v="ang."/>
    <s v="M"/>
    <d v="2018-08-16T00:00:00"/>
    <m/>
    <s v=""/>
    <n v="1"/>
    <d v="1962-10-22T00:00:00"/>
    <n v="57"/>
    <s v="J"/>
    <n v="30"/>
    <n v="2.5"/>
    <n v="39"/>
    <x v="0"/>
    <n v="1"/>
    <n v="31"/>
    <n v="0"/>
    <n v="3839"/>
    <n v="841.70074999999997"/>
    <n v="0"/>
    <n v="0"/>
    <n v="0"/>
    <n v="0"/>
    <n v="0"/>
    <n v="0"/>
    <n v="0"/>
    <n v="0"/>
    <n v="0"/>
    <n v="0"/>
    <n v="221.48076923076923"/>
    <n v="175.95416666666668"/>
    <n v="26.5"/>
    <n v="0"/>
    <n v="0"/>
    <n v="0"/>
    <n v="0"/>
    <n v="94.940228894230785"/>
    <n v="0"/>
    <n v="1.9716666666666665"/>
  </r>
  <r>
    <d v="2020-07-01T00:00:00"/>
    <x v="3"/>
    <s v="P"/>
    <s v="Active"/>
    <n v="568"/>
    <x v="567"/>
    <s v="N"/>
    <x v="52"/>
    <n v="1007"/>
    <x v="1"/>
    <s v="Niederl. 1"/>
    <n v="1"/>
    <s v="Department"/>
    <s v="Supervisor"/>
    <s v="Non-Mgm."/>
    <s v="tech"/>
    <s v="M"/>
    <d v="2018-09-01T00:00:00"/>
    <d v="2022-02-28T00:00:00"/>
    <s v=""/>
    <n v="3"/>
    <d v="2002-05-31T00:00:00"/>
    <n v="17"/>
    <s v="J"/>
    <n v="30"/>
    <n v="2.5"/>
    <n v="39"/>
    <x v="0"/>
    <n v="1"/>
    <n v="31"/>
    <n v="0"/>
    <n v="3840"/>
    <n v="841.92000000000007"/>
    <n v="0"/>
    <n v="0"/>
    <n v="0"/>
    <n v="0"/>
    <n v="0"/>
    <n v="0"/>
    <n v="0"/>
    <n v="0"/>
    <n v="0"/>
    <n v="0"/>
    <n v="221.53846153846152"/>
    <n v="176"/>
    <n v="26.5"/>
    <n v="0"/>
    <n v="0"/>
    <n v="0"/>
    <n v="0"/>
    <n v="94.963413461538465"/>
    <n v="0"/>
    <n v="1.9716666666666665"/>
  </r>
  <r>
    <d v="2020-07-01T00:00:00"/>
    <x v="3"/>
    <s v="P"/>
    <s v="Active"/>
    <n v="569"/>
    <x v="568"/>
    <s v="N"/>
    <x v="52"/>
    <n v="1007"/>
    <x v="1"/>
    <s v="Niederl. 1"/>
    <n v="1"/>
    <s v="Department"/>
    <s v="Supervisor"/>
    <s v="Non-Mgm."/>
    <s v="tech"/>
    <s v="M"/>
    <d v="2018-09-01T00:00:00"/>
    <d v="2022-02-28T00:00:00"/>
    <s v=""/>
    <n v="3"/>
    <d v="2001-04-01T00:00:00"/>
    <n v="18"/>
    <s v="J"/>
    <n v="30"/>
    <n v="2.5"/>
    <n v="39"/>
    <x v="0"/>
    <n v="1"/>
    <n v="31"/>
    <n v="0"/>
    <n v="3841"/>
    <n v="842.13925000000006"/>
    <n v="0"/>
    <n v="0"/>
    <n v="0"/>
    <n v="0"/>
    <n v="0"/>
    <n v="0"/>
    <n v="0"/>
    <n v="0"/>
    <n v="0"/>
    <n v="0"/>
    <n v="221.59615384615384"/>
    <n v="176.04583333333335"/>
    <n v="26.5"/>
    <n v="0"/>
    <n v="0"/>
    <n v="0"/>
    <n v="0"/>
    <n v="94.98659802884616"/>
    <n v="0"/>
    <n v="1.9716666666666665"/>
  </r>
  <r>
    <d v="2020-07-01T00:00:00"/>
    <x v="3"/>
    <s v="P"/>
    <s v="Active"/>
    <n v="570"/>
    <x v="569"/>
    <s v="N"/>
    <x v="52"/>
    <n v="1007"/>
    <x v="1"/>
    <s v="Niederl. 1"/>
    <n v="1"/>
    <s v="Department"/>
    <s v="Supervisor"/>
    <s v="Non-Mgm."/>
    <s v="tech"/>
    <s v="M"/>
    <d v="2018-09-01T00:00:00"/>
    <d v="2022-02-28T00:00:00"/>
    <s v=""/>
    <n v="3"/>
    <d v="2003-07-08T00:00:00"/>
    <n v="16"/>
    <s v="J"/>
    <n v="30"/>
    <n v="2.5"/>
    <n v="39"/>
    <x v="0"/>
    <n v="1"/>
    <n v="31"/>
    <n v="0"/>
    <n v="3842"/>
    <n v="842.35850000000005"/>
    <n v="0"/>
    <n v="0"/>
    <n v="0"/>
    <n v="0"/>
    <n v="0"/>
    <n v="0"/>
    <n v="0"/>
    <n v="0"/>
    <n v="0"/>
    <n v="0"/>
    <n v="221.65384615384616"/>
    <n v="176.0916666666667"/>
    <n v="26.5"/>
    <n v="0"/>
    <n v="0"/>
    <n v="0"/>
    <n v="0"/>
    <n v="95.009782596153869"/>
    <n v="0"/>
    <n v="1.9716666666666665"/>
  </r>
  <r>
    <d v="2020-07-01T00:00:00"/>
    <x v="3"/>
    <s v="P"/>
    <s v="Active"/>
    <n v="571"/>
    <x v="570"/>
    <s v="N"/>
    <x v="53"/>
    <n v="1012"/>
    <x v="1"/>
    <s v="Niederl. 1"/>
    <n v="1"/>
    <s v="Department"/>
    <s v="Supervisor"/>
    <s v="Non-Mgm."/>
    <s v="kfm"/>
    <s v="M"/>
    <d v="2018-09-01T00:00:00"/>
    <d v="2021-08-31T00:00:00"/>
    <s v=""/>
    <n v="2"/>
    <d v="2001-07-23T00:00:00"/>
    <n v="18"/>
    <s v="J"/>
    <n v="30"/>
    <n v="2.5"/>
    <n v="39"/>
    <x v="0"/>
    <n v="1"/>
    <n v="31"/>
    <n v="0"/>
    <n v="3843"/>
    <n v="842.57775000000004"/>
    <n v="0"/>
    <n v="0"/>
    <n v="0"/>
    <n v="0"/>
    <n v="0"/>
    <n v="0"/>
    <n v="0"/>
    <n v="0"/>
    <n v="0"/>
    <n v="0"/>
    <n v="221.71153846153845"/>
    <n v="176.13750000000002"/>
    <n v="26.5"/>
    <n v="0"/>
    <n v="0"/>
    <n v="0"/>
    <n v="0"/>
    <n v="95.032967163461549"/>
    <n v="0"/>
    <n v="1.9716666666666665"/>
  </r>
  <r>
    <d v="2020-07-01T00:00:00"/>
    <x v="3"/>
    <s v="P"/>
    <s v="Active"/>
    <n v="572"/>
    <x v="571"/>
    <s v="N"/>
    <x v="52"/>
    <n v="1007"/>
    <x v="1"/>
    <s v="Niederl. 1"/>
    <n v="1"/>
    <s v="Department"/>
    <s v="Supervisor"/>
    <s v="Non-Mgm."/>
    <s v="tech"/>
    <s v="M"/>
    <d v="2018-09-01T00:00:00"/>
    <d v="2022-02-28T00:00:00"/>
    <s v=""/>
    <n v="3"/>
    <d v="2002-01-01T00:00:00"/>
    <n v="18"/>
    <s v="J"/>
    <n v="30"/>
    <n v="2.5"/>
    <n v="39"/>
    <x v="0"/>
    <n v="1"/>
    <n v="31"/>
    <n v="0"/>
    <n v="3844"/>
    <n v="842.79700000000003"/>
    <n v="0"/>
    <n v="0"/>
    <n v="0"/>
    <n v="0"/>
    <n v="0"/>
    <n v="0"/>
    <n v="0"/>
    <n v="0"/>
    <n v="0"/>
    <n v="0"/>
    <n v="221.76923076923077"/>
    <n v="176.18333333333334"/>
    <n v="26.5"/>
    <n v="0"/>
    <n v="0"/>
    <n v="0"/>
    <n v="0"/>
    <n v="95.05615173076923"/>
    <n v="0"/>
    <n v="1.9716666666666665"/>
  </r>
  <r>
    <d v="2020-07-01T00:00:00"/>
    <x v="3"/>
    <s v="P"/>
    <s v="Active"/>
    <n v="573"/>
    <x v="572"/>
    <s v="N"/>
    <x v="52"/>
    <n v="1007"/>
    <x v="1"/>
    <s v="Niederl. 1"/>
    <n v="1"/>
    <s v="Department"/>
    <s v="Supervisor"/>
    <s v="Non-Mgm."/>
    <s v="tech"/>
    <s v="M"/>
    <d v="2018-09-01T00:00:00"/>
    <d v="2022-02-28T00:00:00"/>
    <s v=""/>
    <n v="3"/>
    <d v="2003-02-19T00:00:00"/>
    <n v="16"/>
    <s v="J"/>
    <n v="30"/>
    <n v="2.5"/>
    <n v="39"/>
    <x v="0"/>
    <n v="1"/>
    <n v="31"/>
    <n v="0"/>
    <n v="3845"/>
    <n v="843.01625000000001"/>
    <n v="0"/>
    <n v="0"/>
    <n v="0"/>
    <n v="0"/>
    <n v="0"/>
    <n v="0"/>
    <n v="0"/>
    <n v="0"/>
    <n v="0"/>
    <n v="0"/>
    <n v="221.82692307692307"/>
    <n v="176.22916666666669"/>
    <n v="26.5"/>
    <n v="0"/>
    <n v="0"/>
    <n v="0"/>
    <n v="0"/>
    <n v="95.079336298076925"/>
    <n v="0"/>
    <n v="1.9716666666666665"/>
  </r>
  <r>
    <d v="2020-07-01T00:00:00"/>
    <x v="3"/>
    <s v="P"/>
    <s v="Active"/>
    <n v="574"/>
    <x v="573"/>
    <s v="N"/>
    <x v="52"/>
    <n v="1007"/>
    <x v="1"/>
    <s v="Niederl. 1"/>
    <n v="1"/>
    <s v="Department"/>
    <s v="Supervisor"/>
    <s v="Non-Mgm."/>
    <s v="tech"/>
    <s v="M"/>
    <d v="2018-09-01T00:00:00"/>
    <d v="2022-02-28T00:00:00"/>
    <s v=""/>
    <n v="3"/>
    <d v="2002-05-07T00:00:00"/>
    <n v="17"/>
    <s v="J"/>
    <n v="30"/>
    <n v="2.5"/>
    <n v="39"/>
    <x v="0"/>
    <n v="1"/>
    <n v="31"/>
    <n v="0"/>
    <n v="3846"/>
    <n v="843.2355"/>
    <n v="0"/>
    <n v="0"/>
    <n v="0"/>
    <n v="0"/>
    <n v="0"/>
    <n v="0"/>
    <n v="0"/>
    <n v="0"/>
    <n v="0"/>
    <n v="0"/>
    <n v="221.88461538461539"/>
    <n v="176.27500000000001"/>
    <n v="26.5"/>
    <n v="0"/>
    <n v="0"/>
    <n v="0"/>
    <n v="0"/>
    <n v="95.102520865384619"/>
    <n v="0"/>
    <n v="1.9716666666666665"/>
  </r>
  <r>
    <d v="2020-07-01T00:00:00"/>
    <x v="3"/>
    <s v="P"/>
    <s v="Active"/>
    <n v="575"/>
    <x v="574"/>
    <s v="N"/>
    <x v="52"/>
    <n v="1007"/>
    <x v="1"/>
    <s v="Niederl. 1"/>
    <n v="1"/>
    <s v="Department"/>
    <s v="Supervisor"/>
    <s v="Non-Mgm."/>
    <s v="tech"/>
    <s v="M"/>
    <d v="2018-09-01T00:00:00"/>
    <d v="2022-02-28T00:00:00"/>
    <s v=""/>
    <n v="3"/>
    <d v="2001-09-24T00:00:00"/>
    <n v="18"/>
    <s v="J"/>
    <n v="30"/>
    <n v="2.5"/>
    <n v="39"/>
    <x v="0"/>
    <n v="1"/>
    <n v="31"/>
    <n v="0"/>
    <n v="3847"/>
    <n v="843.4547500000001"/>
    <n v="0"/>
    <n v="0"/>
    <n v="0"/>
    <n v="0"/>
    <n v="0"/>
    <n v="0"/>
    <n v="0"/>
    <n v="0"/>
    <n v="0"/>
    <n v="0"/>
    <n v="221.94230769230771"/>
    <n v="176.32083333333333"/>
    <n v="26.5"/>
    <n v="0"/>
    <n v="0"/>
    <n v="0"/>
    <n v="0"/>
    <n v="95.125705432692314"/>
    <n v="0"/>
    <n v="1.9716666666666665"/>
  </r>
  <r>
    <d v="2020-07-01T00:00:00"/>
    <x v="3"/>
    <s v="P"/>
    <s v="Active"/>
    <n v="576"/>
    <x v="575"/>
    <s v="N"/>
    <x v="53"/>
    <n v="1012"/>
    <x v="1"/>
    <s v="Niederl. 1"/>
    <n v="1"/>
    <s v="Department"/>
    <s v="Supervisor"/>
    <s v="Non-Mgm."/>
    <s v="kfm"/>
    <s v="W"/>
    <d v="2018-09-01T00:00:00"/>
    <d v="2021-08-31T00:00:00"/>
    <s v=""/>
    <n v="2"/>
    <d v="2001-10-28T00:00:00"/>
    <n v="18"/>
    <s v="J"/>
    <n v="30"/>
    <n v="2.5"/>
    <n v="39"/>
    <x v="0"/>
    <n v="1"/>
    <n v="31"/>
    <n v="0"/>
    <n v="3848"/>
    <n v="843.67399999999998"/>
    <n v="0"/>
    <n v="0"/>
    <n v="0"/>
    <n v="0"/>
    <n v="0"/>
    <n v="0"/>
    <n v="0"/>
    <n v="0"/>
    <n v="0"/>
    <n v="0"/>
    <n v="222"/>
    <n v="176.3666666666667"/>
    <n v="26.5"/>
    <n v="0"/>
    <n v="0"/>
    <n v="0"/>
    <n v="0"/>
    <n v="95.148890000000009"/>
    <n v="0"/>
    <n v="1.9716666666666665"/>
  </r>
  <r>
    <d v="2020-07-01T00:00:00"/>
    <x v="3"/>
    <s v="P"/>
    <s v="Active"/>
    <n v="577"/>
    <x v="576"/>
    <s v="N"/>
    <x v="53"/>
    <n v="1012"/>
    <x v="1"/>
    <s v="Niederl. 1"/>
    <n v="1"/>
    <s v="Department"/>
    <s v="Supervisor"/>
    <s v="Non-Mgm."/>
    <s v="kfm"/>
    <s v="W"/>
    <d v="2018-09-01T00:00:00"/>
    <d v="2021-08-31T00:00:00"/>
    <s v=""/>
    <n v="2"/>
    <d v="2003-06-16T00:00:00"/>
    <n v="16"/>
    <s v="J"/>
    <n v="30"/>
    <n v="2.5"/>
    <n v="39"/>
    <x v="0"/>
    <n v="1"/>
    <n v="31"/>
    <n v="0"/>
    <n v="3849"/>
    <n v="843.89325000000008"/>
    <n v="0"/>
    <n v="0"/>
    <n v="0"/>
    <n v="0"/>
    <n v="0"/>
    <n v="0"/>
    <n v="0"/>
    <n v="0"/>
    <n v="0"/>
    <n v="0"/>
    <n v="222.05769230769232"/>
    <n v="176.41250000000002"/>
    <n v="26.5"/>
    <n v="0"/>
    <n v="0"/>
    <n v="0"/>
    <n v="0"/>
    <n v="95.172074567307703"/>
    <n v="0"/>
    <n v="1.9716666666666665"/>
  </r>
  <r>
    <d v="2020-07-01T00:00:00"/>
    <x v="3"/>
    <s v="P"/>
    <s v="Active"/>
    <n v="578"/>
    <x v="577"/>
    <s v="N"/>
    <x v="53"/>
    <n v="1012"/>
    <x v="1"/>
    <s v="Niederl. 1"/>
    <n v="1"/>
    <s v="Department"/>
    <s v="Supervisor"/>
    <s v="Non-Mgm."/>
    <s v="kfm"/>
    <s v="W"/>
    <d v="2018-09-01T00:00:00"/>
    <d v="2021-08-31T00:00:00"/>
    <s v=""/>
    <n v="2"/>
    <d v="2002-04-04T00:00:00"/>
    <n v="17"/>
    <s v="J"/>
    <n v="30"/>
    <n v="2.5"/>
    <n v="39"/>
    <x v="0"/>
    <n v="1"/>
    <n v="31"/>
    <n v="0"/>
    <n v="3850"/>
    <n v="844.11250000000007"/>
    <n v="0"/>
    <n v="0"/>
    <n v="0"/>
    <n v="0"/>
    <n v="0"/>
    <n v="0"/>
    <n v="0"/>
    <n v="0"/>
    <n v="0"/>
    <n v="0"/>
    <n v="222.11538461538464"/>
    <n v="176.45833333333334"/>
    <n v="26.5"/>
    <n v="0"/>
    <n v="0"/>
    <n v="0"/>
    <n v="0"/>
    <n v="95.195259134615398"/>
    <n v="0"/>
    <n v="1.9716666666666665"/>
  </r>
  <r>
    <d v="2020-07-01T00:00:00"/>
    <x v="3"/>
    <s v="P"/>
    <s v="Active"/>
    <n v="579"/>
    <x v="578"/>
    <s v="N"/>
    <x v="53"/>
    <n v="1012"/>
    <x v="1"/>
    <s v="Niederl. 1"/>
    <n v="1"/>
    <s v="Department"/>
    <s v="Supervisor"/>
    <s v="Non-Mgm."/>
    <s v="kfm"/>
    <s v="M"/>
    <d v="2018-09-01T00:00:00"/>
    <d v="2021-08-31T00:00:00"/>
    <s v=""/>
    <n v="2"/>
    <d v="2001-12-29T00:00:00"/>
    <n v="18"/>
    <s v="J"/>
    <n v="30"/>
    <n v="2.5"/>
    <n v="39"/>
    <x v="0"/>
    <n v="1"/>
    <n v="31"/>
    <n v="0"/>
    <n v="3851"/>
    <n v="844.33175000000006"/>
    <n v="0"/>
    <n v="0"/>
    <n v="0"/>
    <n v="0"/>
    <n v="0"/>
    <n v="0"/>
    <n v="0"/>
    <n v="0"/>
    <n v="0"/>
    <n v="0"/>
    <n v="222.17307692307693"/>
    <n v="176.50416666666669"/>
    <n v="26.5"/>
    <n v="0"/>
    <n v="0"/>
    <n v="0"/>
    <n v="0"/>
    <n v="95.218443701923093"/>
    <n v="0"/>
    <n v="1.9716666666666665"/>
  </r>
  <r>
    <d v="2020-07-01T00:00:00"/>
    <x v="3"/>
    <s v="P"/>
    <s v="Active"/>
    <n v="580"/>
    <x v="579"/>
    <s v="N"/>
    <x v="52"/>
    <n v="1007"/>
    <x v="1"/>
    <s v="Niederl. 1"/>
    <n v="1"/>
    <s v="Department"/>
    <s v="Supervisor"/>
    <s v="Non-Mgm."/>
    <s v="tech"/>
    <s v="M"/>
    <d v="2018-09-01T00:00:00"/>
    <d v="2022-02-28T00:00:00"/>
    <s v=""/>
    <n v="3"/>
    <d v="2003-01-17T00:00:00"/>
    <n v="17"/>
    <s v="J"/>
    <n v="30"/>
    <n v="2.5"/>
    <n v="39"/>
    <x v="0"/>
    <n v="1"/>
    <n v="31"/>
    <n v="0"/>
    <n v="3852"/>
    <n v="844.55100000000004"/>
    <n v="0"/>
    <n v="0"/>
    <n v="0"/>
    <n v="0"/>
    <n v="0"/>
    <n v="0"/>
    <n v="0"/>
    <n v="0"/>
    <n v="0"/>
    <n v="0"/>
    <n v="222.23076923076923"/>
    <n v="176.55"/>
    <n v="26.5"/>
    <n v="0"/>
    <n v="0"/>
    <n v="0"/>
    <n v="0"/>
    <n v="95.241628269230773"/>
    <n v="0"/>
    <n v="1.9716666666666665"/>
  </r>
  <r>
    <d v="2020-07-01T00:00:00"/>
    <x v="3"/>
    <s v="P"/>
    <s v="Active"/>
    <n v="581"/>
    <x v="580"/>
    <s v="N"/>
    <x v="51"/>
    <n v="1092"/>
    <x v="0"/>
    <s v="Niederl. 3"/>
    <n v="1"/>
    <s v="Department"/>
    <s v="Supervisor"/>
    <s v="Non-Mgm."/>
    <s v="kfm"/>
    <s v="M"/>
    <d v="2018-09-01T00:00:00"/>
    <d v="2021-08-31T00:00:00"/>
    <s v=""/>
    <n v="2"/>
    <d v="2001-07-07T00:00:00"/>
    <n v="18"/>
    <s v="J"/>
    <n v="30"/>
    <n v="2.5"/>
    <n v="39"/>
    <x v="0"/>
    <n v="1"/>
    <n v="31"/>
    <n v="0"/>
    <n v="3853"/>
    <n v="844.77025000000003"/>
    <n v="0"/>
    <n v="0"/>
    <n v="0"/>
    <n v="0"/>
    <n v="0"/>
    <n v="0"/>
    <n v="0"/>
    <n v="0"/>
    <n v="0"/>
    <n v="0"/>
    <n v="222.28846153846152"/>
    <n v="176.59583333333333"/>
    <n v="26.5"/>
    <n v="0"/>
    <n v="0"/>
    <n v="0"/>
    <n v="0"/>
    <n v="95.264812836538468"/>
    <n v="0"/>
    <n v="1.9716666666666665"/>
  </r>
  <r>
    <d v="2020-07-01T00:00:00"/>
    <x v="3"/>
    <s v="P"/>
    <s v="Active"/>
    <n v="582"/>
    <x v="581"/>
    <s v="N"/>
    <x v="51"/>
    <n v="1092"/>
    <x v="0"/>
    <s v="Niederl. 3"/>
    <n v="1"/>
    <s v="Department"/>
    <s v="Supervisor"/>
    <s v="Non-Mgm."/>
    <s v="kfm"/>
    <s v="M"/>
    <d v="2018-09-01T00:00:00"/>
    <d v="2021-08-31T00:00:00"/>
    <s v=""/>
    <n v="2"/>
    <d v="1996-07-26T00:00:00"/>
    <n v="23"/>
    <s v="J"/>
    <n v="30"/>
    <n v="2.5"/>
    <n v="39"/>
    <x v="0"/>
    <n v="1"/>
    <n v="31"/>
    <n v="0"/>
    <n v="3854"/>
    <n v="844.98950000000002"/>
    <n v="0"/>
    <n v="0"/>
    <n v="0"/>
    <n v="0"/>
    <n v="0"/>
    <n v="0"/>
    <n v="0"/>
    <n v="0"/>
    <n v="0"/>
    <n v="0"/>
    <n v="222.34615384615384"/>
    <n v="176.64166666666668"/>
    <n v="26.5"/>
    <n v="0"/>
    <n v="0"/>
    <n v="0"/>
    <n v="0"/>
    <n v="95.287997403846163"/>
    <n v="0"/>
    <n v="1.9716666666666665"/>
  </r>
  <r>
    <d v="2020-07-01T00:00:00"/>
    <x v="3"/>
    <s v="P"/>
    <s v="Active"/>
    <n v="583"/>
    <x v="582"/>
    <s v="N"/>
    <x v="51"/>
    <n v="1092"/>
    <x v="0"/>
    <s v="Niederl. 3"/>
    <n v="1"/>
    <s v="Department"/>
    <s v="Supervisor"/>
    <s v="Non-Mgm."/>
    <s v="kfm"/>
    <s v="M"/>
    <d v="2018-09-01T00:00:00"/>
    <d v="2021-08-31T00:00:00"/>
    <s v=""/>
    <n v="2"/>
    <d v="1998-04-04T00:00:00"/>
    <n v="21"/>
    <s v="J"/>
    <n v="30"/>
    <n v="2.5"/>
    <n v="39"/>
    <x v="0"/>
    <n v="1"/>
    <n v="31"/>
    <n v="0"/>
    <n v="3855"/>
    <n v="845.20875000000001"/>
    <n v="0"/>
    <n v="0"/>
    <n v="0"/>
    <n v="0"/>
    <n v="0"/>
    <n v="0"/>
    <n v="0"/>
    <n v="0"/>
    <n v="0"/>
    <n v="0"/>
    <n v="222.40384615384613"/>
    <n v="176.68750000000003"/>
    <n v="26.5"/>
    <n v="0"/>
    <n v="0"/>
    <n v="0"/>
    <n v="0"/>
    <n v="95.311181971153857"/>
    <n v="0"/>
    <n v="1.9716666666666665"/>
  </r>
  <r>
    <d v="2020-07-01T00:00:00"/>
    <x v="3"/>
    <s v="P"/>
    <s v="Active"/>
    <n v="584"/>
    <x v="583"/>
    <s v="N"/>
    <x v="51"/>
    <n v="1092"/>
    <x v="0"/>
    <s v="Niederl. 3"/>
    <n v="1"/>
    <s v="Department"/>
    <s v="Supervisor"/>
    <s v="Non-Mgm."/>
    <s v="kfm"/>
    <s v="M"/>
    <d v="2018-09-01T00:00:00"/>
    <d v="2021-08-31T00:00:00"/>
    <s v=""/>
    <n v="2"/>
    <d v="2001-02-23T00:00:00"/>
    <n v="18"/>
    <s v="J"/>
    <n v="30"/>
    <n v="2.5"/>
    <n v="39"/>
    <x v="0"/>
    <n v="1"/>
    <n v="31"/>
    <n v="0"/>
    <n v="3856"/>
    <n v="845.42800000000011"/>
    <n v="0"/>
    <n v="0"/>
    <n v="0"/>
    <n v="0"/>
    <n v="0"/>
    <n v="0"/>
    <n v="0"/>
    <n v="0"/>
    <n v="0"/>
    <n v="0"/>
    <n v="222.46153846153845"/>
    <n v="176.73333333333335"/>
    <n v="26.5"/>
    <n v="0"/>
    <n v="0"/>
    <n v="0"/>
    <n v="0"/>
    <n v="95.334366538461538"/>
    <n v="0"/>
    <n v="1.9716666666666665"/>
  </r>
  <r>
    <d v="2020-07-01T00:00:00"/>
    <x v="3"/>
    <s v="P"/>
    <s v="Active"/>
    <n v="585"/>
    <x v="584"/>
    <s v="N"/>
    <x v="51"/>
    <n v="1092"/>
    <x v="8"/>
    <s v="Niederl. 2"/>
    <n v="1"/>
    <s v="Department"/>
    <s v="Supervisor"/>
    <s v="Non-Mgm."/>
    <s v="tech"/>
    <s v="M"/>
    <d v="2018-09-01T00:00:00"/>
    <d v="2021-08-31T00:00:00"/>
    <s v=""/>
    <n v="2"/>
    <d v="2002-08-13T00:00:00"/>
    <n v="17"/>
    <s v="J"/>
    <n v="30"/>
    <n v="2.5"/>
    <n v="39"/>
    <x v="0"/>
    <n v="1"/>
    <n v="31"/>
    <n v="0"/>
    <n v="3857"/>
    <n v="845.64724999999999"/>
    <n v="0"/>
    <n v="0"/>
    <n v="0"/>
    <n v="0"/>
    <n v="0"/>
    <n v="0"/>
    <n v="0"/>
    <n v="0"/>
    <n v="0"/>
    <n v="0"/>
    <n v="222.51923076923077"/>
    <n v="176.7791666666667"/>
    <n v="26.5"/>
    <n v="0"/>
    <n v="0"/>
    <n v="0"/>
    <n v="0"/>
    <n v="95.357551105769247"/>
    <n v="0"/>
    <n v="1.9716666666666665"/>
  </r>
  <r>
    <d v="2020-07-01T00:00:00"/>
    <x v="3"/>
    <s v="P"/>
    <s v="Active"/>
    <n v="586"/>
    <x v="585"/>
    <s v="N"/>
    <x v="9"/>
    <n v="1087"/>
    <x v="0"/>
    <s v="Niederl. 3"/>
    <n v="1"/>
    <s v="Department"/>
    <s v="Supervisor"/>
    <s v="Non-Mgm."/>
    <s v="ang."/>
    <s v="M"/>
    <d v="2018-09-01T00:00:00"/>
    <m/>
    <s v=""/>
    <n v="1"/>
    <d v="1993-11-20T00:00:00"/>
    <n v="26"/>
    <s v="N"/>
    <n v="30"/>
    <n v="2.5"/>
    <n v="39"/>
    <x v="0"/>
    <n v="1"/>
    <n v="31"/>
    <n v="0"/>
    <n v="3858"/>
    <n v="845.86650000000009"/>
    <n v="0"/>
    <n v="0"/>
    <n v="0"/>
    <n v="0"/>
    <n v="0"/>
    <n v="0"/>
    <n v="0"/>
    <n v="0"/>
    <n v="0"/>
    <n v="0"/>
    <n v="0"/>
    <n v="0"/>
    <n v="26.5"/>
    <n v="0"/>
    <n v="0"/>
    <n v="0"/>
    <n v="0"/>
    <n v="5.9346750000000004"/>
    <n v="0"/>
    <n v="1.9716666666666665"/>
  </r>
  <r>
    <d v="2020-07-01T00:00:00"/>
    <x v="3"/>
    <s v="P"/>
    <s v="Active"/>
    <n v="587"/>
    <x v="586"/>
    <s v="N"/>
    <x v="26"/>
    <n v="1091"/>
    <x v="0"/>
    <s v="Niederl. 3"/>
    <n v="1"/>
    <s v="Department"/>
    <s v="Supervisor"/>
    <s v="Non-Mgm."/>
    <s v="ang."/>
    <s v="W"/>
    <d v="2018-09-01T00:00:00"/>
    <m/>
    <s v=""/>
    <n v="1"/>
    <d v="1980-02-21T00:00:00"/>
    <n v="39"/>
    <s v="N"/>
    <n v="30"/>
    <n v="2.5"/>
    <n v="39"/>
    <x v="0"/>
    <n v="1"/>
    <n v="31"/>
    <n v="0"/>
    <n v="3859"/>
    <n v="846.08575000000008"/>
    <n v="0"/>
    <n v="0"/>
    <n v="0"/>
    <n v="0"/>
    <n v="0"/>
    <n v="0"/>
    <n v="0"/>
    <n v="0"/>
    <n v="0"/>
    <n v="0"/>
    <n v="0"/>
    <n v="0"/>
    <n v="26.5"/>
    <n v="0"/>
    <n v="0"/>
    <n v="0"/>
    <n v="0"/>
    <n v="5.9346750000000004"/>
    <n v="0"/>
    <n v="1.9716666666666665"/>
  </r>
  <r>
    <d v="2020-07-01T00:00:00"/>
    <x v="3"/>
    <s v="P"/>
    <s v="Active"/>
    <n v="588"/>
    <x v="587"/>
    <s v="N"/>
    <x v="22"/>
    <n v="1029"/>
    <x v="6"/>
    <s v="Niederl. 10"/>
    <n v="1"/>
    <s v="Department"/>
    <s v="Supervisor"/>
    <s v="Non-Mgm."/>
    <s v="ang."/>
    <s v="M"/>
    <d v="2018-09-01T00:00:00"/>
    <m/>
    <s v=""/>
    <n v="1"/>
    <d v="1982-02-03T00:00:00"/>
    <n v="37"/>
    <s v="J"/>
    <n v="30"/>
    <n v="2.5"/>
    <n v="39"/>
    <x v="0"/>
    <n v="1"/>
    <n v="31"/>
    <n v="0"/>
    <n v="3860"/>
    <n v="846.30500000000006"/>
    <n v="0"/>
    <n v="0"/>
    <n v="0"/>
    <n v="0"/>
    <n v="0"/>
    <n v="0"/>
    <n v="0"/>
    <n v="0"/>
    <n v="0"/>
    <n v="0"/>
    <n v="222.69230769230771"/>
    <n v="176.91666666666669"/>
    <n v="26.5"/>
    <n v="0"/>
    <n v="0"/>
    <n v="0"/>
    <n v="0"/>
    <n v="95.427104807692317"/>
    <n v="0"/>
    <n v="1.9716666666666665"/>
  </r>
  <r>
    <d v="2020-07-01T00:00:00"/>
    <x v="3"/>
    <s v="P"/>
    <s v="Active"/>
    <n v="589"/>
    <x v="588"/>
    <s v="N"/>
    <x v="22"/>
    <n v="1023"/>
    <x v="7"/>
    <s v="Niederl. 9"/>
    <n v="1"/>
    <s v="Department"/>
    <s v="Supervisor"/>
    <s v="Non-Mgm."/>
    <s v="ang."/>
    <s v="M"/>
    <d v="2018-09-15T00:00:00"/>
    <m/>
    <s v=""/>
    <n v="1"/>
    <d v="1983-09-24T00:00:00"/>
    <n v="36"/>
    <s v="J"/>
    <n v="30"/>
    <n v="2.5"/>
    <n v="39"/>
    <x v="0"/>
    <n v="1"/>
    <n v="31"/>
    <n v="0"/>
    <n v="3861"/>
    <n v="846.52424999999994"/>
    <n v="0"/>
    <n v="0"/>
    <n v="0"/>
    <n v="0"/>
    <n v="0"/>
    <n v="0"/>
    <n v="0"/>
    <n v="0"/>
    <n v="0"/>
    <n v="0"/>
    <n v="222.75"/>
    <n v="176.96250000000001"/>
    <n v="26.5"/>
    <n v="0"/>
    <n v="0"/>
    <n v="0"/>
    <n v="0"/>
    <n v="95.450289374999997"/>
    <n v="0"/>
    <n v="1.9716666666666665"/>
  </r>
  <r>
    <d v="2020-07-01T00:00:00"/>
    <x v="3"/>
    <s v="P"/>
    <s v="Active"/>
    <n v="590"/>
    <x v="589"/>
    <s v="N"/>
    <x v="36"/>
    <n v="1054"/>
    <x v="8"/>
    <s v="Niederl. 2"/>
    <n v="1"/>
    <s v="Department"/>
    <s v="Supervisor"/>
    <s v="Non-Mgm."/>
    <s v="ang."/>
    <s v="M"/>
    <d v="2018-09-01T00:00:00"/>
    <m/>
    <s v=""/>
    <n v="1"/>
    <d v="1966-06-18T00:00:00"/>
    <n v="53"/>
    <s v="N"/>
    <n v="30"/>
    <n v="2.5"/>
    <n v="39"/>
    <x v="0"/>
    <n v="1"/>
    <n v="31"/>
    <n v="0"/>
    <n v="3862"/>
    <n v="846.74350000000004"/>
    <n v="0"/>
    <n v="0"/>
    <n v="0"/>
    <n v="0"/>
    <n v="0"/>
    <n v="0"/>
    <n v="0"/>
    <n v="0"/>
    <n v="0"/>
    <n v="0"/>
    <n v="0"/>
    <n v="0"/>
    <n v="26.5"/>
    <n v="0"/>
    <n v="0"/>
    <n v="0"/>
    <n v="0"/>
    <n v="5.9346750000000004"/>
    <n v="0"/>
    <n v="1.9716666666666665"/>
  </r>
  <r>
    <d v="2020-07-01T00:00:00"/>
    <x v="3"/>
    <s v="P"/>
    <s v="Active"/>
    <n v="591"/>
    <x v="590"/>
    <s v="N"/>
    <x v="22"/>
    <n v="1023"/>
    <x v="7"/>
    <s v="Niederl. 9"/>
    <n v="1"/>
    <s v="Department"/>
    <s v="Supervisor"/>
    <s v="Non-Mgm."/>
    <s v="ang."/>
    <s v="M"/>
    <d v="2018-09-01T00:00:00"/>
    <m/>
    <s v=""/>
    <n v="1"/>
    <d v="1989-08-25T00:00:00"/>
    <n v="30"/>
    <s v="J"/>
    <n v="30"/>
    <n v="2.5"/>
    <n v="39"/>
    <x v="0"/>
    <n v="1"/>
    <n v="31"/>
    <n v="0"/>
    <n v="3863"/>
    <n v="846.96275000000003"/>
    <n v="0"/>
    <n v="0"/>
    <n v="0"/>
    <n v="0"/>
    <n v="0"/>
    <n v="0"/>
    <n v="0"/>
    <n v="0"/>
    <n v="0"/>
    <n v="0"/>
    <n v="222.86538461538461"/>
    <n v="177.0541666666667"/>
    <n v="26.5"/>
    <n v="0"/>
    <n v="0"/>
    <n v="0"/>
    <n v="0"/>
    <n v="95.496658509615401"/>
    <n v="0"/>
    <n v="1.9716666666666665"/>
  </r>
  <r>
    <d v="2020-07-01T00:00:00"/>
    <x v="3"/>
    <s v="P"/>
    <s v="Active"/>
    <n v="592"/>
    <x v="591"/>
    <s v="N"/>
    <x v="22"/>
    <n v="1053"/>
    <x v="3"/>
    <s v="Niederl. 8"/>
    <n v="1"/>
    <s v="Department"/>
    <s v="Supervisor"/>
    <s v="Non-Mgm."/>
    <s v="ang."/>
    <s v="M"/>
    <d v="2018-09-01T00:00:00"/>
    <m/>
    <s v=""/>
    <n v="1"/>
    <d v="1961-09-04T00:00:00"/>
    <n v="58"/>
    <s v="J"/>
    <n v="30"/>
    <n v="2.5"/>
    <n v="39"/>
    <x v="0"/>
    <n v="1"/>
    <n v="31"/>
    <n v="0"/>
    <n v="3864"/>
    <n v="847.18200000000002"/>
    <n v="0"/>
    <n v="0"/>
    <n v="0"/>
    <n v="0"/>
    <n v="0"/>
    <n v="0"/>
    <n v="0"/>
    <n v="0"/>
    <n v="0"/>
    <n v="0"/>
    <n v="222.92307692307693"/>
    <n v="177.10000000000002"/>
    <n v="26.5"/>
    <n v="0"/>
    <n v="0"/>
    <n v="0"/>
    <n v="0"/>
    <n v="95.519843076923081"/>
    <n v="0"/>
    <n v="1.9716666666666665"/>
  </r>
  <r>
    <d v="2020-07-01T00:00:00"/>
    <x v="3"/>
    <s v="P"/>
    <s v="Active"/>
    <n v="593"/>
    <x v="592"/>
    <s v="N"/>
    <x v="0"/>
    <n v="1090"/>
    <x v="0"/>
    <s v="Niederl. 3"/>
    <n v="1"/>
    <s v="Department"/>
    <s v="Supervisor"/>
    <s v="Non-Mgm."/>
    <s v="ang."/>
    <s v="M"/>
    <d v="2018-09-15T00:00:00"/>
    <m/>
    <s v=""/>
    <n v="1"/>
    <d v="1982-08-24T00:00:00"/>
    <n v="37"/>
    <s v="N"/>
    <n v="30"/>
    <n v="2.5"/>
    <n v="39"/>
    <x v="0"/>
    <n v="1"/>
    <n v="31"/>
    <n v="0"/>
    <n v="3865"/>
    <n v="847.40125000000012"/>
    <n v="0"/>
    <n v="0"/>
    <n v="0"/>
    <n v="0"/>
    <n v="0"/>
    <n v="0"/>
    <n v="0"/>
    <n v="0"/>
    <n v="0"/>
    <n v="0"/>
    <n v="0"/>
    <n v="0"/>
    <n v="26.5"/>
    <n v="0"/>
    <n v="0"/>
    <n v="0"/>
    <n v="0"/>
    <n v="5.9346750000000004"/>
    <n v="0"/>
    <n v="1.9716666666666665"/>
  </r>
  <r>
    <d v="2020-07-01T00:00:00"/>
    <x v="3"/>
    <s v="P"/>
    <s v="Active"/>
    <n v="594"/>
    <x v="593"/>
    <s v="N"/>
    <x v="22"/>
    <n v="1060"/>
    <x v="2"/>
    <s v="Niederl. 7"/>
    <n v="1"/>
    <s v="Department"/>
    <s v="Supervisor"/>
    <s v="Non-Mgm."/>
    <s v="ang."/>
    <s v="M"/>
    <d v="2018-09-15T00:00:00"/>
    <m/>
    <s v=""/>
    <n v="1"/>
    <d v="1988-11-14T00:00:00"/>
    <n v="31"/>
    <s v="J"/>
    <n v="30"/>
    <n v="2.5"/>
    <n v="39"/>
    <x v="0"/>
    <n v="1"/>
    <n v="31"/>
    <n v="0"/>
    <n v="3866"/>
    <n v="847.62049999999999"/>
    <n v="0"/>
    <n v="0"/>
    <n v="0"/>
    <n v="0"/>
    <n v="0"/>
    <n v="0"/>
    <n v="0"/>
    <n v="0"/>
    <n v="0"/>
    <n v="0"/>
    <n v="223.03846153846152"/>
    <n v="177.19166666666669"/>
    <n v="26.5"/>
    <n v="0"/>
    <n v="0"/>
    <n v="0"/>
    <n v="0"/>
    <n v="95.56621221153847"/>
    <n v="0"/>
    <n v="1.9716666666666665"/>
  </r>
  <r>
    <d v="2020-07-01T00:00:00"/>
    <x v="3"/>
    <s v="P"/>
    <s v="Active"/>
    <n v="595"/>
    <x v="594"/>
    <s v="N"/>
    <x v="53"/>
    <n v="1012"/>
    <x v="1"/>
    <s v="Niederl. 1"/>
    <n v="1"/>
    <s v="Department"/>
    <s v="Supervisor"/>
    <s v="Non-Mgm."/>
    <s v="kfm"/>
    <s v="M"/>
    <d v="2018-09-01T00:00:00"/>
    <d v="2021-08-31T00:00:00"/>
    <s v=""/>
    <n v="2"/>
    <d v="2000-06-09T00:00:00"/>
    <n v="19"/>
    <s v="J"/>
    <n v="30"/>
    <n v="2.5"/>
    <n v="39"/>
    <x v="0"/>
    <n v="1"/>
    <n v="31"/>
    <n v="0"/>
    <n v="3867"/>
    <n v="847.83975000000009"/>
    <n v="0"/>
    <n v="0"/>
    <n v="0"/>
    <n v="0"/>
    <n v="0"/>
    <n v="0"/>
    <n v="0"/>
    <n v="0"/>
    <n v="0"/>
    <n v="0"/>
    <n v="223.09615384615384"/>
    <n v="177.23750000000001"/>
    <n v="26.5"/>
    <n v="0"/>
    <n v="0"/>
    <n v="0"/>
    <n v="0"/>
    <n v="95.589396778846165"/>
    <n v="0"/>
    <n v="1.9716666666666665"/>
  </r>
  <r>
    <d v="2020-07-01T00:00:00"/>
    <x v="3"/>
    <s v="P"/>
    <s v="Active"/>
    <n v="596"/>
    <x v="595"/>
    <s v="N"/>
    <x v="16"/>
    <n v="1067"/>
    <x v="11"/>
    <s v="Niederl. 12"/>
    <n v="1"/>
    <s v="Department"/>
    <s v="Supervisor"/>
    <s v="Non-Mgm."/>
    <s v="ang."/>
    <s v="W"/>
    <d v="2018-09-17T00:00:00"/>
    <m/>
    <s v=""/>
    <n v="1"/>
    <d v="1999-06-02T00:00:00"/>
    <n v="20"/>
    <s v="N"/>
    <n v="30"/>
    <n v="2.5"/>
    <n v="39"/>
    <x v="0"/>
    <n v="1"/>
    <n v="31"/>
    <n v="0"/>
    <n v="3868"/>
    <n v="848.05900000000008"/>
    <n v="0"/>
    <n v="0"/>
    <n v="0"/>
    <n v="0"/>
    <n v="0"/>
    <n v="0"/>
    <n v="0"/>
    <n v="0"/>
    <n v="0"/>
    <n v="0"/>
    <n v="0"/>
    <n v="0"/>
    <n v="26.5"/>
    <n v="0"/>
    <n v="0"/>
    <n v="0"/>
    <n v="0"/>
    <n v="5.9346750000000004"/>
    <n v="0"/>
    <n v="1.9716666666666665"/>
  </r>
  <r>
    <d v="2020-07-01T00:00:00"/>
    <x v="3"/>
    <s v="P"/>
    <s v="Active"/>
    <n v="597"/>
    <x v="596"/>
    <s v="N"/>
    <x v="37"/>
    <n v="1005"/>
    <x v="1"/>
    <s v="Niederl. 1"/>
    <n v="1"/>
    <s v="Department"/>
    <s v="Supervisor"/>
    <s v="Non-Mgm."/>
    <s v="ang."/>
    <s v="M"/>
    <d v="2018-09-01T00:00:00"/>
    <m/>
    <s v=""/>
    <n v="1"/>
    <d v="1992-02-03T00:00:00"/>
    <n v="27"/>
    <s v="N"/>
    <n v="30"/>
    <n v="2.5"/>
    <n v="39"/>
    <x v="0"/>
    <n v="1"/>
    <n v="31"/>
    <n v="0"/>
    <n v="3869"/>
    <n v="848.27825000000007"/>
    <n v="0"/>
    <n v="0"/>
    <n v="0"/>
    <n v="0"/>
    <n v="0"/>
    <n v="0"/>
    <n v="0"/>
    <n v="0"/>
    <n v="0"/>
    <n v="0"/>
    <n v="0"/>
    <n v="0"/>
    <n v="26.5"/>
    <n v="0"/>
    <n v="0"/>
    <n v="0"/>
    <n v="0"/>
    <n v="5.9346750000000004"/>
    <n v="0"/>
    <n v="1.9716666666666665"/>
  </r>
  <r>
    <d v="2020-07-01T00:00:00"/>
    <x v="3"/>
    <s v="P"/>
    <s v="Active"/>
    <n v="598"/>
    <x v="597"/>
    <s v="N"/>
    <x v="17"/>
    <n v="1088"/>
    <x v="0"/>
    <s v="Niederl. 3"/>
    <n v="1"/>
    <s v="Department"/>
    <s v="Supervisor"/>
    <s v="Non-Mgm."/>
    <s v="ang."/>
    <s v="W"/>
    <d v="2018-10-01T00:00:00"/>
    <m/>
    <s v=""/>
    <n v="1"/>
    <d v="1978-03-11T00:00:00"/>
    <n v="41"/>
    <s v="N"/>
    <n v="30"/>
    <n v="2.5"/>
    <n v="39"/>
    <x v="0"/>
    <n v="1"/>
    <n v="31"/>
    <n v="0"/>
    <n v="3870"/>
    <n v="848.49750000000006"/>
    <n v="0"/>
    <n v="0"/>
    <n v="0"/>
    <n v="0"/>
    <n v="0"/>
    <n v="0"/>
    <n v="0"/>
    <n v="0"/>
    <n v="0"/>
    <n v="0"/>
    <n v="0"/>
    <n v="0"/>
    <n v="26.5"/>
    <n v="0"/>
    <n v="0"/>
    <n v="0"/>
    <n v="0"/>
    <n v="5.9346750000000004"/>
    <n v="0"/>
    <n v="1.9716666666666665"/>
  </r>
  <r>
    <d v="2020-07-01T00:00:00"/>
    <x v="3"/>
    <s v="P"/>
    <s v="Active"/>
    <n v="599"/>
    <x v="598"/>
    <s v="N"/>
    <x v="49"/>
    <n v="1072"/>
    <x v="0"/>
    <s v="Niederl. 3"/>
    <n v="1"/>
    <s v="Department"/>
    <s v="Supervisor"/>
    <s v="Non-Mgm."/>
    <s v="ang."/>
    <s v="W"/>
    <d v="2018-10-01T00:00:00"/>
    <m/>
    <s v=""/>
    <n v="1"/>
    <d v="1983-03-04T00:00:00"/>
    <n v="36"/>
    <s v="N"/>
    <n v="30"/>
    <n v="2.5"/>
    <n v="39"/>
    <x v="0"/>
    <n v="1"/>
    <n v="31"/>
    <n v="0"/>
    <n v="3871"/>
    <n v="848.71675000000005"/>
    <n v="0"/>
    <n v="0"/>
    <n v="0"/>
    <n v="0"/>
    <n v="0"/>
    <n v="0"/>
    <n v="0"/>
    <n v="0"/>
    <n v="0"/>
    <n v="0"/>
    <n v="0"/>
    <n v="0"/>
    <n v="26.5"/>
    <n v="0"/>
    <n v="0"/>
    <n v="0"/>
    <n v="0"/>
    <n v="5.9346750000000004"/>
    <n v="0"/>
    <n v="1.9716666666666665"/>
  </r>
  <r>
    <d v="2020-07-01T00:00:00"/>
    <x v="3"/>
    <s v="P"/>
    <s v="Active"/>
    <n v="600"/>
    <x v="599"/>
    <s v="N"/>
    <x v="11"/>
    <n v="1082"/>
    <x v="0"/>
    <s v="Niederl. 3"/>
    <n v="1"/>
    <s v="Department"/>
    <s v="Supervisor"/>
    <s v="Non-Mgm."/>
    <s v="ang."/>
    <s v="M"/>
    <d v="2018-10-01T00:00:00"/>
    <m/>
    <s v=""/>
    <n v="1"/>
    <d v="1983-05-09T00:00:00"/>
    <n v="36"/>
    <s v="N"/>
    <n v="30"/>
    <n v="2.5"/>
    <n v="39"/>
    <x v="0"/>
    <n v="1"/>
    <n v="31"/>
    <n v="0"/>
    <n v="3872"/>
    <n v="848.93600000000004"/>
    <n v="0"/>
    <n v="0"/>
    <n v="0"/>
    <n v="0"/>
    <n v="0"/>
    <n v="0"/>
    <n v="0"/>
    <n v="0"/>
    <n v="0"/>
    <n v="0"/>
    <n v="0"/>
    <n v="0"/>
    <n v="26.5"/>
    <n v="0"/>
    <n v="0"/>
    <n v="0"/>
    <n v="0"/>
    <n v="5.9346750000000004"/>
    <n v="0"/>
    <n v="1.9716666666666665"/>
  </r>
  <r>
    <d v="2020-07-01T00:00:00"/>
    <x v="3"/>
    <s v="P"/>
    <s v="Active"/>
    <n v="601"/>
    <x v="600"/>
    <s v="N"/>
    <x v="16"/>
    <n v="1031"/>
    <x v="5"/>
    <s v="Niederl. 5"/>
    <n v="1"/>
    <s v="Department"/>
    <s v="Supervisor"/>
    <s v="Non-Mgm."/>
    <s v="ang."/>
    <s v="M"/>
    <d v="2018-10-15T00:00:00"/>
    <m/>
    <s v=""/>
    <n v="1"/>
    <d v="1963-11-16T00:00:00"/>
    <n v="56"/>
    <s v="J"/>
    <n v="30"/>
    <n v="2.5"/>
    <n v="39"/>
    <x v="0"/>
    <n v="1"/>
    <n v="31"/>
    <n v="0"/>
    <n v="3873"/>
    <n v="849.15525000000002"/>
    <n v="0"/>
    <n v="0"/>
    <n v="0"/>
    <n v="0"/>
    <n v="0"/>
    <n v="0"/>
    <n v="0"/>
    <n v="0"/>
    <n v="0"/>
    <n v="0"/>
    <n v="223.44230769230768"/>
    <n v="177.51250000000002"/>
    <n v="26.5"/>
    <n v="0"/>
    <n v="0"/>
    <n v="0"/>
    <n v="0"/>
    <n v="95.728504182692305"/>
    <n v="0"/>
    <n v="1.9716666666666665"/>
  </r>
  <r>
    <d v="2020-07-01T00:00:00"/>
    <x v="3"/>
    <s v="P"/>
    <s v="Active"/>
    <n v="602"/>
    <x v="601"/>
    <s v="N"/>
    <x v="17"/>
    <n v="1088"/>
    <x v="0"/>
    <s v="Niederl. 3"/>
    <n v="1"/>
    <s v="Department"/>
    <s v="Supervisor"/>
    <s v="Non-Mgm."/>
    <s v="ang."/>
    <s v="M"/>
    <d v="2018-10-01T00:00:00"/>
    <m/>
    <s v=""/>
    <n v="1"/>
    <d v="1990-11-28T00:00:00"/>
    <n v="29"/>
    <s v="N"/>
    <n v="30"/>
    <n v="2.5"/>
    <n v="39"/>
    <x v="0"/>
    <n v="1"/>
    <n v="31"/>
    <n v="0"/>
    <n v="3874"/>
    <n v="849.37450000000013"/>
    <n v="0"/>
    <n v="0"/>
    <n v="0"/>
    <n v="0"/>
    <n v="0"/>
    <n v="0"/>
    <n v="0"/>
    <n v="0"/>
    <n v="0"/>
    <n v="0"/>
    <n v="0"/>
    <n v="0"/>
    <n v="26.5"/>
    <n v="0"/>
    <n v="0"/>
    <n v="0"/>
    <n v="0"/>
    <n v="5.9346750000000004"/>
    <n v="0"/>
    <n v="1.9716666666666665"/>
  </r>
  <r>
    <d v="2020-07-01T00:00:00"/>
    <x v="3"/>
    <s v="P"/>
    <s v="Active"/>
    <n v="603"/>
    <x v="602"/>
    <s v="N"/>
    <x v="5"/>
    <n v="1093"/>
    <x v="0"/>
    <s v="Niederl. 3"/>
    <n v="1"/>
    <s v="Department"/>
    <s v="Supervisor"/>
    <s v="Non-Mgm."/>
    <s v="ang."/>
    <s v="M"/>
    <d v="2018-10-01T00:00:00"/>
    <m/>
    <s v=""/>
    <n v="1"/>
    <d v="1978-09-15T00:00:00"/>
    <n v="41"/>
    <s v="N"/>
    <n v="30"/>
    <n v="2.5"/>
    <n v="39"/>
    <x v="0"/>
    <n v="1"/>
    <n v="31"/>
    <n v="0"/>
    <n v="3875"/>
    <n v="849.59375"/>
    <n v="0"/>
    <n v="0"/>
    <n v="0"/>
    <n v="0"/>
    <n v="0"/>
    <n v="0"/>
    <n v="0"/>
    <n v="0"/>
    <n v="0"/>
    <n v="0"/>
    <n v="0"/>
    <n v="0"/>
    <n v="26.5"/>
    <n v="0"/>
    <n v="0"/>
    <n v="0"/>
    <n v="0"/>
    <n v="5.9346750000000004"/>
    <n v="0"/>
    <n v="1.9716666666666665"/>
  </r>
  <r>
    <d v="2020-07-01T00:00:00"/>
    <x v="3"/>
    <s v="P"/>
    <s v="Active"/>
    <n v="604"/>
    <x v="603"/>
    <s v="N"/>
    <x v="31"/>
    <n v="1063"/>
    <x v="10"/>
    <s v="Niederl. 11"/>
    <n v="1"/>
    <s v="Department"/>
    <s v="Supervisor"/>
    <s v="Non-Mgm."/>
    <s v="ang."/>
    <s v="M"/>
    <d v="2018-10-01T00:00:00"/>
    <m/>
    <s v=""/>
    <n v="1"/>
    <d v="1967-06-09T00:00:00"/>
    <n v="52"/>
    <s v="N"/>
    <n v="30"/>
    <n v="2.5"/>
    <n v="39"/>
    <x v="0"/>
    <n v="1"/>
    <n v="31"/>
    <n v="0"/>
    <n v="3876"/>
    <n v="849.81299999999999"/>
    <n v="0"/>
    <n v="0"/>
    <n v="30"/>
    <n v="0"/>
    <n v="0"/>
    <n v="0"/>
    <n v="0"/>
    <n v="0"/>
    <n v="0"/>
    <n v="0"/>
    <n v="0"/>
    <n v="0"/>
    <n v="26.5"/>
    <n v="0"/>
    <n v="0"/>
    <n v="0"/>
    <n v="0"/>
    <n v="12.653175000000001"/>
    <n v="100.32000000000001"/>
    <n v="1.9716666666666665"/>
  </r>
  <r>
    <d v="2020-07-01T00:00:00"/>
    <x v="3"/>
    <s v="P"/>
    <s v="Active"/>
    <n v="605"/>
    <x v="604"/>
    <s v="N"/>
    <x v="19"/>
    <n v="1083"/>
    <x v="0"/>
    <s v="Niederl. 3"/>
    <n v="1"/>
    <s v="Department"/>
    <s v="Supervisor"/>
    <s v="Non-Mgm."/>
    <s v="ang."/>
    <s v="M"/>
    <d v="2018-10-01T00:00:00"/>
    <m/>
    <s v=""/>
    <n v="1"/>
    <d v="1990-03-19T00:00:00"/>
    <n v="29"/>
    <s v="N"/>
    <n v="30"/>
    <n v="2.5"/>
    <n v="39"/>
    <x v="0"/>
    <n v="1"/>
    <n v="31"/>
    <n v="0"/>
    <n v="3877"/>
    <n v="850.03225000000009"/>
    <n v="0"/>
    <n v="0"/>
    <n v="0"/>
    <n v="0"/>
    <n v="0"/>
    <n v="0"/>
    <n v="0"/>
    <n v="0"/>
    <n v="0"/>
    <n v="0"/>
    <n v="0"/>
    <n v="0"/>
    <n v="26.5"/>
    <n v="0"/>
    <n v="0"/>
    <n v="0"/>
    <n v="0"/>
    <n v="5.9346750000000004"/>
    <n v="0"/>
    <n v="1.9716666666666665"/>
  </r>
  <r>
    <d v="2020-07-01T00:00:00"/>
    <x v="3"/>
    <s v="P"/>
    <s v="Active"/>
    <n v="606"/>
    <x v="605"/>
    <s v="N"/>
    <x v="22"/>
    <n v="1053"/>
    <x v="3"/>
    <s v="Niederl. 8"/>
    <n v="1"/>
    <s v="Department"/>
    <s v="Supervisor"/>
    <s v="Non-Mgm."/>
    <s v="ang."/>
    <s v="M"/>
    <d v="2018-10-01T00:00:00"/>
    <m/>
    <s v=""/>
    <n v="1"/>
    <d v="1987-08-06T00:00:00"/>
    <n v="32"/>
    <s v="J"/>
    <n v="30"/>
    <n v="2.5"/>
    <n v="39"/>
    <x v="0"/>
    <n v="1"/>
    <n v="31"/>
    <n v="0"/>
    <n v="3878"/>
    <n v="850.25150000000008"/>
    <n v="0"/>
    <n v="0"/>
    <n v="0"/>
    <n v="0"/>
    <n v="0"/>
    <n v="0"/>
    <n v="0"/>
    <n v="0"/>
    <n v="0"/>
    <n v="0"/>
    <n v="223.73076923076925"/>
    <n v="177.7416666666667"/>
    <n v="26.5"/>
    <n v="0"/>
    <n v="0"/>
    <n v="0"/>
    <n v="0"/>
    <n v="95.844427019230793"/>
    <n v="0"/>
    <n v="1.9716666666666665"/>
  </r>
  <r>
    <d v="2020-07-01T00:00:00"/>
    <x v="3"/>
    <s v="P"/>
    <s v="Active"/>
    <n v="607"/>
    <x v="606"/>
    <s v="N"/>
    <x v="22"/>
    <n v="1029"/>
    <x v="6"/>
    <s v="Niederl. 10"/>
    <n v="1"/>
    <s v="Department"/>
    <s v="Supervisor"/>
    <s v="Non-Mgm."/>
    <s v="ang."/>
    <s v="M"/>
    <d v="2018-11-01T00:00:00"/>
    <m/>
    <s v=""/>
    <n v="1"/>
    <d v="1990-01-18T00:00:00"/>
    <n v="29"/>
    <s v="J"/>
    <n v="30"/>
    <n v="2.5"/>
    <n v="39"/>
    <x v="0"/>
    <n v="1"/>
    <n v="31"/>
    <n v="0"/>
    <n v="3879"/>
    <n v="850.47074999999995"/>
    <n v="0"/>
    <n v="0"/>
    <n v="0"/>
    <n v="0"/>
    <n v="0"/>
    <n v="0"/>
    <n v="0"/>
    <n v="0"/>
    <n v="0"/>
    <n v="0"/>
    <n v="223.78846153846155"/>
    <n v="177.78750000000002"/>
    <n v="26.5"/>
    <n v="0"/>
    <n v="0"/>
    <n v="0"/>
    <n v="0"/>
    <n v="95.867611586538473"/>
    <n v="0"/>
    <n v="1.9716666666666665"/>
  </r>
  <r>
    <d v="2020-07-01T00:00:00"/>
    <x v="3"/>
    <s v="P"/>
    <s v="Active"/>
    <n v="608"/>
    <x v="607"/>
    <s v="N"/>
    <x v="22"/>
    <n v="1053"/>
    <x v="3"/>
    <s v="Niederl. 8"/>
    <n v="1"/>
    <s v="Department"/>
    <s v="Supervisor"/>
    <s v="Non-Mgm."/>
    <s v="ang."/>
    <s v="M"/>
    <d v="2018-11-01T00:00:00"/>
    <m/>
    <s v=""/>
    <n v="1"/>
    <d v="1992-04-16T00:00:00"/>
    <n v="27"/>
    <s v="J"/>
    <n v="30"/>
    <n v="2.5"/>
    <n v="39"/>
    <x v="0"/>
    <n v="1"/>
    <n v="31"/>
    <n v="0"/>
    <n v="3880"/>
    <n v="850.69"/>
    <n v="0"/>
    <n v="0"/>
    <n v="0"/>
    <n v="0"/>
    <n v="0"/>
    <n v="0"/>
    <n v="0"/>
    <n v="0"/>
    <n v="0"/>
    <n v="0"/>
    <n v="223.84615384615384"/>
    <n v="177.83333333333334"/>
    <n v="26.5"/>
    <n v="0"/>
    <n v="0"/>
    <n v="0"/>
    <n v="0"/>
    <n v="95.890796153846154"/>
    <n v="0"/>
    <n v="1.9716666666666665"/>
  </r>
  <r>
    <d v="2020-07-01T00:00:00"/>
    <x v="3"/>
    <s v="P"/>
    <s v="Active"/>
    <n v="609"/>
    <x v="608"/>
    <s v="N"/>
    <x v="20"/>
    <n v="1065"/>
    <x v="10"/>
    <s v="Niederl. 11"/>
    <n v="1"/>
    <s v="Department"/>
    <s v="Supervisor"/>
    <s v="Non-Mgm."/>
    <s v="ang."/>
    <s v="M"/>
    <d v="2018-12-01T00:00:00"/>
    <m/>
    <s v=""/>
    <n v="1"/>
    <d v="1980-09-11T00:00:00"/>
    <n v="39"/>
    <s v="N"/>
    <n v="30"/>
    <n v="2.5"/>
    <n v="39"/>
    <x v="0"/>
    <n v="1"/>
    <n v="31"/>
    <n v="0"/>
    <n v="3881"/>
    <n v="850.90925000000004"/>
    <n v="0"/>
    <n v="0"/>
    <n v="0"/>
    <n v="0"/>
    <n v="0"/>
    <n v="0"/>
    <n v="0"/>
    <n v="0"/>
    <n v="0"/>
    <n v="0"/>
    <n v="0"/>
    <n v="0"/>
    <n v="26.5"/>
    <n v="0"/>
    <n v="0"/>
    <n v="0"/>
    <n v="0"/>
    <n v="5.9346750000000004"/>
    <n v="0"/>
    <n v="1.9716666666666665"/>
  </r>
  <r>
    <d v="2020-07-01T00:00:00"/>
    <x v="3"/>
    <s v="P"/>
    <s v="Active"/>
    <n v="610"/>
    <x v="609"/>
    <s v="N"/>
    <x v="29"/>
    <n v="1079"/>
    <x v="0"/>
    <s v="Niederl. 3"/>
    <n v="1"/>
    <s v="Department"/>
    <s v="Supervisor"/>
    <s v="Non-Mgm."/>
    <s v="ang."/>
    <s v="W"/>
    <d v="2018-11-01T00:00:00"/>
    <m/>
    <s v=""/>
    <n v="1"/>
    <d v="1971-05-25T00:00:00"/>
    <n v="48"/>
    <s v="N"/>
    <n v="18"/>
    <n v="1.5"/>
    <n v="24"/>
    <x v="0"/>
    <n v="0.61538461538461542"/>
    <n v="31"/>
    <n v="0"/>
    <n v="3882"/>
    <n v="851.12850000000003"/>
    <n v="0"/>
    <n v="0"/>
    <n v="0"/>
    <n v="0"/>
    <n v="0"/>
    <n v="0"/>
    <n v="0"/>
    <n v="0"/>
    <n v="0"/>
    <n v="0"/>
    <n v="0"/>
    <n v="0"/>
    <n v="26.5"/>
    <n v="0"/>
    <n v="0"/>
    <n v="0"/>
    <n v="0"/>
    <n v="5.9346750000000004"/>
    <n v="0"/>
    <n v="1.9716666666666665"/>
  </r>
  <r>
    <d v="2020-07-01T00:00:00"/>
    <x v="3"/>
    <s v="P"/>
    <s v="Active"/>
    <n v="611"/>
    <x v="610"/>
    <s v="N"/>
    <x v="36"/>
    <n v="1054"/>
    <x v="8"/>
    <s v="Niederl. 2"/>
    <n v="1"/>
    <s v="Department"/>
    <s v="Supervisor"/>
    <s v="Non-Mgm."/>
    <s v="ang."/>
    <s v="W"/>
    <d v="2018-11-01T00:00:00"/>
    <m/>
    <s v=""/>
    <n v="1"/>
    <d v="1972-10-02T00:00:00"/>
    <n v="47"/>
    <s v="N"/>
    <n v="24"/>
    <n v="2"/>
    <n v="20"/>
    <x v="0"/>
    <n v="0.51282051282051277"/>
    <n v="31"/>
    <n v="0"/>
    <n v="3883"/>
    <n v="851.34775000000002"/>
    <n v="0"/>
    <n v="0"/>
    <n v="0"/>
    <n v="0"/>
    <n v="0"/>
    <n v="0"/>
    <n v="0"/>
    <n v="0"/>
    <n v="0"/>
    <n v="0"/>
    <n v="0"/>
    <n v="0"/>
    <n v="26.5"/>
    <n v="0"/>
    <n v="0"/>
    <n v="0"/>
    <n v="0"/>
    <n v="5.9346750000000004"/>
    <n v="0"/>
    <n v="1.9716666666666665"/>
  </r>
  <r>
    <d v="2020-07-01T00:00:00"/>
    <x v="3"/>
    <s v="P"/>
    <s v="Active"/>
    <n v="612"/>
    <x v="611"/>
    <s v="N"/>
    <x v="22"/>
    <n v="1023"/>
    <x v="7"/>
    <s v="Niederl. 9"/>
    <n v="1"/>
    <s v="Department"/>
    <s v="Supervisor"/>
    <s v="Non-Mgm."/>
    <s v="ang."/>
    <s v="M"/>
    <d v="2018-11-01T00:00:00"/>
    <m/>
    <s v=""/>
    <n v="1"/>
    <d v="1980-04-06T00:00:00"/>
    <n v="39"/>
    <s v="J"/>
    <n v="30"/>
    <n v="2.5"/>
    <n v="39"/>
    <x v="0"/>
    <n v="1"/>
    <n v="31"/>
    <n v="0"/>
    <n v="3884"/>
    <n v="851.56700000000001"/>
    <n v="0"/>
    <n v="0"/>
    <n v="0"/>
    <n v="0"/>
    <n v="0"/>
    <n v="0"/>
    <n v="0"/>
    <n v="0"/>
    <n v="0"/>
    <n v="0"/>
    <n v="224.07692307692307"/>
    <n v="178.01666666666668"/>
    <n v="26.5"/>
    <n v="0"/>
    <n v="0"/>
    <n v="0"/>
    <n v="0"/>
    <n v="95.983534423076932"/>
    <n v="0"/>
    <n v="1.9716666666666665"/>
  </r>
  <r>
    <d v="2020-07-01T00:00:00"/>
    <x v="3"/>
    <s v="P"/>
    <s v="Active"/>
    <n v="613"/>
    <x v="612"/>
    <s v="N"/>
    <x v="50"/>
    <n v="1069"/>
    <x v="0"/>
    <s v="Niederl. 3"/>
    <n v="1"/>
    <s v="Department"/>
    <s v="Supervisor"/>
    <s v="Non-Mgm."/>
    <s v="ang."/>
    <s v="M"/>
    <d v="2018-11-01T00:00:00"/>
    <m/>
    <s v=""/>
    <n v="1"/>
    <d v="1987-08-03T00:00:00"/>
    <n v="32"/>
    <s v="N"/>
    <n v="30"/>
    <n v="2.5"/>
    <n v="39"/>
    <x v="0"/>
    <n v="1"/>
    <n v="31"/>
    <n v="0"/>
    <n v="3885"/>
    <n v="851.78625"/>
    <n v="0"/>
    <n v="0"/>
    <n v="0"/>
    <n v="0"/>
    <n v="0"/>
    <n v="0"/>
    <n v="0"/>
    <n v="0"/>
    <n v="0"/>
    <n v="0"/>
    <n v="0"/>
    <n v="0"/>
    <n v="26.5"/>
    <n v="0"/>
    <n v="0"/>
    <n v="0"/>
    <n v="0"/>
    <n v="5.9346750000000004"/>
    <n v="0"/>
    <n v="1.9716666666666665"/>
  </r>
  <r>
    <d v="2020-07-01T00:00:00"/>
    <x v="3"/>
    <s v="P"/>
    <s v="Active"/>
    <n v="614"/>
    <x v="613"/>
    <s v="N"/>
    <x v="36"/>
    <n v="1054"/>
    <x v="8"/>
    <s v="Niederl. 2"/>
    <n v="1"/>
    <s v="Department"/>
    <s v="Supervisor"/>
    <s v="Non-Mgm."/>
    <s v="ang."/>
    <s v="M"/>
    <d v="2018-11-01T00:00:00"/>
    <m/>
    <s v=""/>
    <n v="1"/>
    <d v="1996-03-17T00:00:00"/>
    <n v="23"/>
    <s v="N"/>
    <n v="30"/>
    <n v="2.5"/>
    <n v="39"/>
    <x v="0"/>
    <n v="1"/>
    <n v="31"/>
    <n v="0"/>
    <n v="3886"/>
    <n v="852.0055000000001"/>
    <n v="0"/>
    <n v="0"/>
    <n v="0"/>
    <n v="0"/>
    <n v="0"/>
    <n v="0"/>
    <n v="0"/>
    <n v="0"/>
    <n v="0"/>
    <n v="0"/>
    <n v="0"/>
    <n v="0"/>
    <n v="26.5"/>
    <n v="0"/>
    <n v="0"/>
    <n v="0"/>
    <n v="0"/>
    <n v="5.9346750000000004"/>
    <n v="0"/>
    <n v="1.9716666666666665"/>
  </r>
  <r>
    <d v="2020-07-01T00:00:00"/>
    <x v="3"/>
    <s v="P"/>
    <s v="Active"/>
    <n v="615"/>
    <x v="614"/>
    <s v="N"/>
    <x v="36"/>
    <n v="1054"/>
    <x v="8"/>
    <s v="Niederl. 2"/>
    <n v="1"/>
    <s v="Department"/>
    <s v="Supervisor"/>
    <s v="Non-Mgm."/>
    <s v="ang."/>
    <s v="W"/>
    <d v="2018-11-01T00:00:00"/>
    <m/>
    <s v=""/>
    <n v="1"/>
    <d v="1977-05-26T00:00:00"/>
    <n v="42"/>
    <s v="N"/>
    <n v="30"/>
    <n v="2.5"/>
    <n v="25"/>
    <x v="0"/>
    <n v="0.64102564102564108"/>
    <n v="31"/>
    <n v="0"/>
    <n v="3887"/>
    <n v="852.22475000000009"/>
    <n v="0"/>
    <n v="0"/>
    <n v="0"/>
    <n v="0"/>
    <n v="0"/>
    <n v="0"/>
    <n v="0"/>
    <n v="0"/>
    <n v="0"/>
    <n v="0"/>
    <n v="0"/>
    <n v="0"/>
    <n v="26.5"/>
    <n v="0"/>
    <n v="0"/>
    <n v="0"/>
    <n v="0"/>
    <n v="5.9346750000000004"/>
    <n v="0"/>
    <n v="1.9716666666666665"/>
  </r>
  <r>
    <d v="2020-07-01T00:00:00"/>
    <x v="3"/>
    <s v="P"/>
    <s v="Active"/>
    <n v="616"/>
    <x v="615"/>
    <s v="N"/>
    <x v="46"/>
    <n v="1008"/>
    <x v="1"/>
    <s v="Niederl. 1"/>
    <n v="1"/>
    <s v="Department"/>
    <s v="Supervisor"/>
    <s v="Manager"/>
    <s v="ang."/>
    <s v="M"/>
    <d v="2018-11-01T00:00:00"/>
    <m/>
    <s v=""/>
    <n v="1"/>
    <d v="1962-04-05T00:00:00"/>
    <n v="57"/>
    <s v="N"/>
    <n v="30"/>
    <n v="2.5"/>
    <n v="39"/>
    <x v="0"/>
    <n v="1"/>
    <n v="31"/>
    <n v="0"/>
    <n v="3888"/>
    <n v="852.44399999999996"/>
    <n v="0"/>
    <n v="0"/>
    <n v="0"/>
    <n v="0"/>
    <n v="0"/>
    <n v="0"/>
    <n v="0"/>
    <n v="0"/>
    <n v="0"/>
    <n v="0"/>
    <n v="0"/>
    <n v="0"/>
    <n v="26.5"/>
    <n v="0"/>
    <n v="0"/>
    <n v="0"/>
    <n v="0"/>
    <n v="5.9346750000000004"/>
    <n v="0"/>
    <n v="1.9716666666666665"/>
  </r>
  <r>
    <d v="2020-07-01T00:00:00"/>
    <x v="3"/>
    <s v="P"/>
    <s v="Active"/>
    <n v="617"/>
    <x v="616"/>
    <s v="N"/>
    <x v="13"/>
    <n v="1061"/>
    <x v="11"/>
    <s v="Niederl. 12"/>
    <n v="1"/>
    <s v="Department"/>
    <s v="Supervisor"/>
    <s v="Non-Mgm."/>
    <s v="ang."/>
    <s v="M"/>
    <d v="2018-12-01T00:00:00"/>
    <m/>
    <s v=""/>
    <n v="1"/>
    <d v="1982-01-07T00:00:00"/>
    <n v="38"/>
    <s v="N"/>
    <n v="30"/>
    <n v="2.5"/>
    <n v="39"/>
    <x v="0"/>
    <n v="1"/>
    <n v="31"/>
    <n v="0"/>
    <n v="3889"/>
    <n v="852.66325000000006"/>
    <n v="0"/>
    <n v="0"/>
    <n v="0"/>
    <n v="0"/>
    <n v="0"/>
    <n v="0"/>
    <n v="0"/>
    <n v="0"/>
    <n v="0"/>
    <n v="0"/>
    <n v="0"/>
    <n v="0"/>
    <n v="26.5"/>
    <n v="0"/>
    <n v="0"/>
    <n v="0"/>
    <n v="0"/>
    <n v="5.9346750000000004"/>
    <n v="0"/>
    <n v="1.9716666666666665"/>
  </r>
  <r>
    <d v="2020-07-01T00:00:00"/>
    <x v="3"/>
    <s v="P"/>
    <s v="Active"/>
    <n v="618"/>
    <x v="617"/>
    <s v="Y"/>
    <x v="20"/>
    <n v="1021"/>
    <x v="7"/>
    <s v="Niederl. 9"/>
    <n v="0.5"/>
    <s v="Department"/>
    <s v="Supervisor"/>
    <s v="Non-Mgm."/>
    <s v="ang."/>
    <s v="W"/>
    <d v="2018-12-01T00:00:00"/>
    <m/>
    <s v=""/>
    <n v="1"/>
    <d v="1960-08-01T00:00:00"/>
    <n v="59"/>
    <s v="N"/>
    <n v="30"/>
    <n v="2.5"/>
    <n v="39"/>
    <x v="0"/>
    <n v="0.5"/>
    <n v="31"/>
    <n v="0"/>
    <n v="3890"/>
    <n v="852.88250000000005"/>
    <n v="0"/>
    <n v="0"/>
    <n v="0"/>
    <n v="0"/>
    <n v="0"/>
    <n v="0"/>
    <n v="0"/>
    <n v="0"/>
    <n v="0"/>
    <n v="0"/>
    <n v="0"/>
    <n v="0"/>
    <n v="13.25"/>
    <n v="0"/>
    <n v="0"/>
    <n v="0"/>
    <n v="0"/>
    <n v="2.9673375000000002"/>
    <n v="0"/>
    <n v="0.98583333333333323"/>
  </r>
  <r>
    <d v="2020-07-01T00:00:00"/>
    <x v="3"/>
    <s v="P"/>
    <s v="Active"/>
    <n v="618"/>
    <x v="617"/>
    <s v="Y"/>
    <x v="20"/>
    <n v="1027"/>
    <x v="6"/>
    <s v="Niederl. 10"/>
    <n v="0.5"/>
    <s v="Department"/>
    <s v="Supervisor"/>
    <s v="Non-Mgm."/>
    <s v="ang."/>
    <s v="W"/>
    <d v="2018-12-01T00:00:00"/>
    <m/>
    <s v=""/>
    <n v="1"/>
    <d v="1960-08-01T00:00:00"/>
    <n v="59"/>
    <s v="N"/>
    <n v="30"/>
    <n v="2.5"/>
    <n v="39"/>
    <x v="0"/>
    <n v="0.5"/>
    <n v="31"/>
    <n v="0"/>
    <n v="3891"/>
    <n v="853.10175000000004"/>
    <n v="0"/>
    <n v="0"/>
    <n v="0"/>
    <n v="0"/>
    <n v="0"/>
    <n v="0"/>
    <n v="0"/>
    <n v="0"/>
    <n v="0"/>
    <n v="0"/>
    <n v="0"/>
    <n v="0"/>
    <n v="13.25"/>
    <n v="0"/>
    <n v="0"/>
    <n v="0"/>
    <n v="0"/>
    <n v="2.9673375000000002"/>
    <n v="0"/>
    <n v="0.98583333333333323"/>
  </r>
  <r>
    <d v="2020-07-01T00:00:00"/>
    <x v="3"/>
    <s v="P"/>
    <s v="Active"/>
    <n v="619"/>
    <x v="618"/>
    <s v="N"/>
    <x v="31"/>
    <n v="1046"/>
    <x v="9"/>
    <s v="Niederl. 4"/>
    <n v="1"/>
    <s v="Department"/>
    <s v="Supervisor"/>
    <s v="Non-Mgm."/>
    <s v="ang."/>
    <s v="M"/>
    <d v="2018-12-01T00:00:00"/>
    <m/>
    <s v=""/>
    <n v="1"/>
    <d v="1980-10-10T00:00:00"/>
    <n v="39"/>
    <s v="J"/>
    <n v="30"/>
    <n v="2.5"/>
    <n v="39"/>
    <x v="0"/>
    <n v="1"/>
    <n v="31"/>
    <n v="0"/>
    <n v="3892"/>
    <n v="853.32100000000014"/>
    <n v="0"/>
    <n v="0"/>
    <n v="30"/>
    <n v="0"/>
    <n v="9.0299999999999994"/>
    <n v="1783.75"/>
    <n v="0"/>
    <n v="0"/>
    <n v="0"/>
    <n v="0"/>
    <n v="224.53846153846155"/>
    <n v="178.38333333333333"/>
    <n v="26.5"/>
    <n v="0"/>
    <n v="0"/>
    <n v="0"/>
    <n v="0"/>
    <n v="504.38059196153847"/>
    <n v="78.09"/>
    <n v="1.9716666666666665"/>
  </r>
  <r>
    <d v="2020-07-01T00:00:00"/>
    <x v="3"/>
    <s v="P"/>
    <s v="Active"/>
    <n v="620"/>
    <x v="619"/>
    <s v="N"/>
    <x v="22"/>
    <n v="1047"/>
    <x v="9"/>
    <s v="Niederl. 4"/>
    <n v="1"/>
    <s v="Department"/>
    <s v="Supervisor"/>
    <s v="Non-Mgm."/>
    <s v="ang."/>
    <s v="M"/>
    <d v="2018-12-01T00:00:00"/>
    <m/>
    <s v=""/>
    <n v="1"/>
    <d v="1991-09-26T00:00:00"/>
    <n v="28"/>
    <s v="J"/>
    <n v="30"/>
    <n v="2.5"/>
    <n v="39"/>
    <x v="0"/>
    <n v="1"/>
    <n v="31"/>
    <n v="0"/>
    <n v="3893"/>
    <n v="853.54025000000001"/>
    <n v="0"/>
    <n v="0"/>
    <n v="0"/>
    <n v="0"/>
    <n v="0"/>
    <n v="0"/>
    <n v="0"/>
    <n v="0"/>
    <n v="0"/>
    <n v="0"/>
    <n v="224.59615384615387"/>
    <n v="178.4291666666667"/>
    <n v="26.5"/>
    <n v="0"/>
    <n v="0"/>
    <n v="0"/>
    <n v="0"/>
    <n v="96.192195528846185"/>
    <n v="0"/>
    <n v="1.9716666666666665"/>
  </r>
  <r>
    <d v="2020-07-01T00:00:00"/>
    <x v="3"/>
    <s v="P"/>
    <s v="Active"/>
    <n v="621"/>
    <x v="620"/>
    <s v="N"/>
    <x v="22"/>
    <n v="1047"/>
    <x v="9"/>
    <s v="Niederl. 4"/>
    <n v="1"/>
    <s v="Department"/>
    <s v="Supervisor"/>
    <s v="Non-Mgm."/>
    <s v="ang."/>
    <s v="M"/>
    <d v="2018-12-01T00:00:00"/>
    <m/>
    <s v=""/>
    <n v="1"/>
    <d v="1979-05-29T00:00:00"/>
    <n v="40"/>
    <s v="J"/>
    <n v="30"/>
    <n v="2.5"/>
    <n v="39"/>
    <x v="0"/>
    <n v="1"/>
    <n v="31"/>
    <n v="0"/>
    <n v="3894"/>
    <n v="853.7595"/>
    <n v="0"/>
    <n v="0"/>
    <n v="0"/>
    <n v="0"/>
    <n v="0"/>
    <n v="0"/>
    <n v="0"/>
    <n v="0"/>
    <n v="0"/>
    <n v="0"/>
    <n v="224.65384615384616"/>
    <n v="178.47500000000002"/>
    <n v="26.5"/>
    <n v="0"/>
    <n v="0"/>
    <n v="0"/>
    <n v="0"/>
    <n v="96.215380096153865"/>
    <n v="0"/>
    <n v="1.9716666666666665"/>
  </r>
  <r>
    <d v="2020-07-01T00:00:00"/>
    <x v="3"/>
    <s v="P"/>
    <s v="Active"/>
    <n v="622"/>
    <x v="621"/>
    <s v="N"/>
    <x v="20"/>
    <n v="1033"/>
    <x v="5"/>
    <s v="Niederl. 5"/>
    <n v="1"/>
    <s v="Department"/>
    <s v="Supervisor"/>
    <s v="Non-Mgm."/>
    <s v="ang."/>
    <s v="M"/>
    <d v="2018-12-01T00:00:00"/>
    <d v="2020-11-30T00:00:00"/>
    <s v=""/>
    <n v="1"/>
    <d v="1977-09-30T00:00:00"/>
    <n v="42"/>
    <s v="J"/>
    <n v="30"/>
    <n v="2.5"/>
    <n v="39"/>
    <x v="0"/>
    <n v="1"/>
    <n v="31"/>
    <n v="0"/>
    <n v="3895"/>
    <n v="853.97874999999999"/>
    <n v="0"/>
    <n v="0"/>
    <n v="0"/>
    <n v="0"/>
    <n v="0"/>
    <n v="0"/>
    <n v="0"/>
    <n v="0"/>
    <n v="0"/>
    <n v="0"/>
    <n v="224.71153846153845"/>
    <n v="178.52083333333334"/>
    <n v="26.5"/>
    <n v="0"/>
    <n v="0"/>
    <n v="0"/>
    <n v="0"/>
    <n v="96.238564663461545"/>
    <n v="0"/>
    <n v="0"/>
  </r>
  <r>
    <d v="2020-07-01T00:00:00"/>
    <x v="3"/>
    <s v="P"/>
    <s v="Active"/>
    <n v="623"/>
    <x v="622"/>
    <s v="N"/>
    <x v="16"/>
    <n v="1056"/>
    <x v="2"/>
    <s v="Niederl. 7"/>
    <n v="1"/>
    <s v="Department"/>
    <s v="Supervisor"/>
    <s v="Non-Mgm."/>
    <s v="ang."/>
    <s v="M"/>
    <d v="2019-01-01T00:00:00"/>
    <m/>
    <s v=""/>
    <n v="1"/>
    <d v="1979-02-17T00:00:00"/>
    <n v="40"/>
    <s v="N"/>
    <n v="30"/>
    <n v="2.5"/>
    <n v="39"/>
    <x v="0"/>
    <n v="1"/>
    <n v="31"/>
    <n v="0"/>
    <n v="3896"/>
    <n v="854.19800000000009"/>
    <n v="0"/>
    <n v="0"/>
    <n v="0"/>
    <n v="0"/>
    <n v="0"/>
    <n v="0"/>
    <n v="0"/>
    <n v="0"/>
    <n v="0"/>
    <n v="0"/>
    <n v="0"/>
    <n v="0"/>
    <n v="26.5"/>
    <n v="0"/>
    <n v="0"/>
    <n v="0"/>
    <n v="0"/>
    <n v="5.9346750000000004"/>
    <n v="80.56"/>
    <n v="0"/>
  </r>
  <r>
    <d v="2020-07-01T00:00:00"/>
    <x v="3"/>
    <s v="P"/>
    <s v="Active"/>
    <n v="624"/>
    <x v="623"/>
    <s v="N"/>
    <x v="22"/>
    <n v="1023"/>
    <x v="7"/>
    <s v="Niederl. 9"/>
    <n v="1"/>
    <s v="Department"/>
    <s v="Supervisor"/>
    <s v="Non-Mgm."/>
    <s v="ang."/>
    <s v="M"/>
    <d v="2019-01-01T00:00:00"/>
    <m/>
    <s v=""/>
    <n v="1"/>
    <d v="1981-03-01T00:00:00"/>
    <n v="38"/>
    <s v="J"/>
    <n v="30"/>
    <n v="2.5"/>
    <n v="39"/>
    <x v="0"/>
    <n v="1"/>
    <n v="31"/>
    <n v="0"/>
    <n v="3897"/>
    <n v="854.41724999999997"/>
    <n v="0"/>
    <n v="0"/>
    <n v="0"/>
    <n v="0"/>
    <n v="0"/>
    <n v="0"/>
    <n v="0"/>
    <n v="0"/>
    <n v="0"/>
    <n v="0"/>
    <n v="224.82692307692307"/>
    <n v="178.61250000000001"/>
    <n v="26.5"/>
    <n v="0"/>
    <n v="0"/>
    <n v="0"/>
    <n v="0"/>
    <n v="96.284933798076921"/>
    <n v="0"/>
    <n v="0"/>
  </r>
  <r>
    <d v="2020-07-01T00:00:00"/>
    <x v="3"/>
    <s v="P"/>
    <s v="Active"/>
    <n v="625"/>
    <x v="624"/>
    <s v="Y"/>
    <x v="16"/>
    <n v="1019"/>
    <x v="7"/>
    <s v="Niederl. 9"/>
    <n v="0.5"/>
    <s v="Department"/>
    <s v="Supervisor"/>
    <s v="Non-Mgm."/>
    <s v="ang."/>
    <s v="M"/>
    <d v="2019-01-01T00:00:00"/>
    <m/>
    <s v=""/>
    <n v="1"/>
    <d v="1972-06-30T00:00:00"/>
    <n v="47"/>
    <s v="N"/>
    <n v="30"/>
    <n v="2.5"/>
    <n v="39"/>
    <x v="0"/>
    <n v="0.5"/>
    <n v="31"/>
    <n v="0"/>
    <n v="3898"/>
    <n v="854.63650000000007"/>
    <n v="0"/>
    <n v="0"/>
    <n v="0"/>
    <n v="0"/>
    <n v="0"/>
    <n v="0"/>
    <n v="0"/>
    <n v="0"/>
    <n v="0"/>
    <n v="0"/>
    <n v="0"/>
    <n v="0"/>
    <n v="13.25"/>
    <n v="0"/>
    <n v="0"/>
    <n v="0"/>
    <n v="0"/>
    <n v="2.9673375000000002"/>
    <n v="0"/>
    <n v="0"/>
  </r>
  <r>
    <d v="2020-07-01T00:00:00"/>
    <x v="3"/>
    <s v="P"/>
    <s v="Active"/>
    <n v="625"/>
    <x v="624"/>
    <s v="Y"/>
    <x v="16"/>
    <n v="1025"/>
    <x v="6"/>
    <s v="Niederl. 10"/>
    <n v="0.5"/>
    <s v="Department"/>
    <s v="Supervisor"/>
    <s v="Non-Mgm."/>
    <s v="ang."/>
    <s v="M"/>
    <d v="2019-01-01T00:00:00"/>
    <m/>
    <s v=""/>
    <n v="1"/>
    <d v="1972-06-30T00:00:00"/>
    <n v="47"/>
    <s v="N"/>
    <n v="30"/>
    <n v="2.5"/>
    <n v="39"/>
    <x v="0"/>
    <n v="0.5"/>
    <n v="31"/>
    <n v="0"/>
    <n v="3899"/>
    <n v="854.85575000000006"/>
    <n v="0"/>
    <n v="0"/>
    <n v="0"/>
    <n v="0"/>
    <n v="0"/>
    <n v="0"/>
    <n v="0"/>
    <n v="0"/>
    <n v="0"/>
    <n v="0"/>
    <n v="0"/>
    <n v="0"/>
    <n v="13.25"/>
    <n v="0"/>
    <n v="0"/>
    <n v="0"/>
    <n v="0"/>
    <n v="2.9673375000000002"/>
    <n v="0"/>
    <n v="0"/>
  </r>
  <r>
    <d v="2020-07-01T00:00:00"/>
    <x v="3"/>
    <s v="P"/>
    <s v="Active"/>
    <n v="626"/>
    <x v="625"/>
    <s v="N"/>
    <x v="22"/>
    <n v="1060"/>
    <x v="2"/>
    <s v="Niederl. 7"/>
    <n v="1"/>
    <s v="Department"/>
    <s v="Supervisor"/>
    <s v="Non-Mgm."/>
    <s v="ang."/>
    <s v="M"/>
    <d v="2019-02-01T00:00:00"/>
    <m/>
    <s v=""/>
    <n v="0"/>
    <d v="1972-06-20T00:00:00"/>
    <n v="47"/>
    <s v="J"/>
    <n v="30"/>
    <n v="2.5"/>
    <n v="39"/>
    <x v="0"/>
    <n v="1"/>
    <n v="31"/>
    <n v="0"/>
    <n v="3900"/>
    <n v="855.07500000000005"/>
    <n v="0"/>
    <n v="0"/>
    <n v="0"/>
    <n v="0"/>
    <n v="0"/>
    <n v="0"/>
    <n v="0"/>
    <n v="0"/>
    <n v="0"/>
    <n v="0"/>
    <n v="225"/>
    <n v="178.75000000000003"/>
    <n v="26.5"/>
    <n v="0"/>
    <n v="0"/>
    <n v="0"/>
    <n v="0"/>
    <n v="96.354487500000005"/>
    <n v="0"/>
    <n v="0"/>
  </r>
  <r>
    <d v="2020-07-01T00:00:00"/>
    <x v="3"/>
    <s v="P"/>
    <s v="Active"/>
    <n v="627"/>
    <x v="626"/>
    <s v="N"/>
    <x v="22"/>
    <n v="1060"/>
    <x v="2"/>
    <s v="Niederl. 7"/>
    <n v="1"/>
    <s v="Department"/>
    <s v="Supervisor"/>
    <s v="Non-Mgm."/>
    <s v="ang."/>
    <s v="M"/>
    <d v="2019-01-15T00:00:00"/>
    <m/>
    <s v=""/>
    <n v="1"/>
    <d v="1976-10-29T00:00:00"/>
    <n v="43"/>
    <s v="J"/>
    <n v="30"/>
    <n v="2.5"/>
    <n v="39"/>
    <x v="0"/>
    <n v="1"/>
    <n v="31"/>
    <n v="0"/>
    <n v="3901"/>
    <n v="855.29425000000003"/>
    <n v="0"/>
    <n v="0"/>
    <n v="0"/>
    <n v="0"/>
    <n v="0"/>
    <n v="0"/>
    <n v="0"/>
    <n v="0"/>
    <n v="0"/>
    <n v="0"/>
    <n v="225.05769230769232"/>
    <n v="178.79583333333335"/>
    <n v="26.5"/>
    <n v="0"/>
    <n v="0"/>
    <n v="0"/>
    <n v="0"/>
    <n v="96.377672067307699"/>
    <n v="0"/>
    <n v="0"/>
  </r>
  <r>
    <d v="2020-07-01T00:00:00"/>
    <x v="3"/>
    <s v="P"/>
    <s v="Active"/>
    <n v="628"/>
    <x v="627"/>
    <s v="N"/>
    <x v="38"/>
    <n v="1074"/>
    <x v="0"/>
    <s v="Niederl. 3"/>
    <n v="1"/>
    <s v="Department"/>
    <s v="Supervisor"/>
    <s v="Non-Mgm."/>
    <s v="ang."/>
    <s v="M"/>
    <d v="2019-01-01T00:00:00"/>
    <m/>
    <s v=""/>
    <n v="1"/>
    <d v="1989-08-13T00:00:00"/>
    <n v="30"/>
    <s v="N"/>
    <n v="30"/>
    <n v="2.5"/>
    <n v="39"/>
    <x v="0"/>
    <n v="1"/>
    <n v="31"/>
    <n v="0"/>
    <n v="3902"/>
    <n v="855.51350000000002"/>
    <n v="0"/>
    <n v="0"/>
    <n v="0"/>
    <n v="0"/>
    <n v="0"/>
    <n v="0"/>
    <n v="0"/>
    <n v="0"/>
    <n v="0"/>
    <n v="0"/>
    <n v="0"/>
    <n v="0"/>
    <n v="26.5"/>
    <n v="0"/>
    <n v="0"/>
    <n v="0"/>
    <n v="0"/>
    <n v="5.9346750000000004"/>
    <n v="0"/>
    <n v="0"/>
  </r>
  <r>
    <d v="2020-07-01T00:00:00"/>
    <x v="3"/>
    <s v="P"/>
    <s v="Active"/>
    <n v="629"/>
    <x v="628"/>
    <s v="N"/>
    <x v="5"/>
    <n v="1093"/>
    <x v="0"/>
    <s v="Niederl. 3"/>
    <n v="1"/>
    <s v="Department"/>
    <s v="Supervisor"/>
    <s v="Manager"/>
    <s v="ang."/>
    <s v="M"/>
    <d v="2019-01-01T00:00:00"/>
    <m/>
    <s v=""/>
    <n v="1"/>
    <d v="1977-04-20T00:00:00"/>
    <n v="42"/>
    <s v="N"/>
    <n v="30"/>
    <n v="2.5"/>
    <n v="39"/>
    <x v="0"/>
    <n v="1"/>
    <n v="31"/>
    <n v="0"/>
    <n v="3903"/>
    <n v="855.73275000000001"/>
    <n v="0"/>
    <n v="0"/>
    <n v="0"/>
    <n v="0"/>
    <n v="0"/>
    <n v="0"/>
    <n v="0"/>
    <n v="0"/>
    <n v="0"/>
    <n v="0"/>
    <n v="0"/>
    <n v="0"/>
    <n v="26.5"/>
    <n v="0"/>
    <n v="0"/>
    <n v="0"/>
    <n v="0"/>
    <n v="5.9346750000000004"/>
    <n v="0"/>
    <n v="0"/>
  </r>
  <r>
    <d v="2020-07-01T00:00:00"/>
    <x v="3"/>
    <s v="P"/>
    <s v="Active"/>
    <n v="630"/>
    <x v="629"/>
    <s v="N"/>
    <x v="10"/>
    <n v="1075"/>
    <x v="0"/>
    <s v="Niederl. 3"/>
    <n v="1"/>
    <s v="Department"/>
    <s v="Supervisor"/>
    <s v="Non-Mgm."/>
    <s v="ang."/>
    <s v="W"/>
    <d v="2019-01-01T00:00:00"/>
    <m/>
    <s v=""/>
    <n v="1"/>
    <d v="1988-04-22T00:00:00"/>
    <n v="31"/>
    <s v="N"/>
    <n v="30"/>
    <n v="2.5"/>
    <n v="39"/>
    <x v="0"/>
    <n v="1"/>
    <n v="31"/>
    <n v="0"/>
    <n v="3904"/>
    <n v="855.952"/>
    <n v="0"/>
    <n v="0"/>
    <n v="0"/>
    <n v="0"/>
    <n v="0"/>
    <n v="0"/>
    <n v="0"/>
    <n v="0"/>
    <n v="0"/>
    <n v="0"/>
    <n v="0"/>
    <n v="0"/>
    <n v="26.5"/>
    <n v="0"/>
    <n v="0"/>
    <n v="0"/>
    <n v="0"/>
    <n v="5.9346750000000004"/>
    <n v="0"/>
    <n v="0"/>
  </r>
  <r>
    <d v="2020-07-01T00:00:00"/>
    <x v="3"/>
    <s v="P"/>
    <s v="Active"/>
    <n v="631"/>
    <x v="630"/>
    <s v="N"/>
    <x v="30"/>
    <n v="1071"/>
    <x v="0"/>
    <s v="Niederl. 3"/>
    <n v="1"/>
    <s v="Department"/>
    <s v="Supervisor"/>
    <s v="Non-Mgm."/>
    <s v="ang."/>
    <s v="W"/>
    <d v="2019-01-15T00:00:00"/>
    <m/>
    <s v=""/>
    <n v="1"/>
    <d v="1982-10-23T00:00:00"/>
    <n v="37"/>
    <s v="N"/>
    <n v="30"/>
    <n v="2.5"/>
    <n v="30"/>
    <x v="0"/>
    <n v="0.76923076923076927"/>
    <n v="31"/>
    <n v="0"/>
    <n v="3905"/>
    <n v="856.1712500000001"/>
    <n v="0"/>
    <n v="0"/>
    <n v="0"/>
    <n v="0"/>
    <n v="0"/>
    <n v="0"/>
    <n v="0"/>
    <n v="0"/>
    <n v="0"/>
    <n v="0"/>
    <n v="0"/>
    <n v="0"/>
    <n v="26.5"/>
    <n v="0"/>
    <n v="0"/>
    <n v="0"/>
    <n v="0"/>
    <n v="5.9346750000000004"/>
    <n v="0"/>
    <n v="0"/>
  </r>
  <r>
    <d v="2020-07-01T00:00:00"/>
    <x v="3"/>
    <s v="P"/>
    <s v="Active"/>
    <n v="632"/>
    <x v="631"/>
    <s v="N"/>
    <x v="9"/>
    <n v="1087"/>
    <x v="0"/>
    <s v="Niederl. 3"/>
    <n v="1"/>
    <s v="Department"/>
    <s v="Supervisor"/>
    <s v="Non-Mgm."/>
    <s v="ang."/>
    <s v="M"/>
    <d v="2019-01-01T00:00:00"/>
    <m/>
    <s v=""/>
    <n v="1"/>
    <d v="1994-03-24T00:00:00"/>
    <n v="25"/>
    <s v="N"/>
    <n v="30"/>
    <n v="2.5"/>
    <n v="39"/>
    <x v="0"/>
    <n v="1"/>
    <n v="31"/>
    <n v="0"/>
    <n v="3906"/>
    <n v="856.39049999999997"/>
    <n v="0"/>
    <n v="0"/>
    <n v="0"/>
    <n v="0"/>
    <n v="0"/>
    <n v="0"/>
    <n v="0"/>
    <n v="0"/>
    <n v="0"/>
    <n v="0"/>
    <n v="0"/>
    <n v="0"/>
    <n v="26.5"/>
    <n v="0"/>
    <n v="0"/>
    <n v="0"/>
    <n v="0"/>
    <n v="5.9346750000000004"/>
    <n v="0"/>
    <n v="0"/>
  </r>
  <r>
    <d v="2020-07-01T00:00:00"/>
    <x v="3"/>
    <s v="P"/>
    <s v="Active"/>
    <n v="633"/>
    <x v="632"/>
    <s v="N"/>
    <x v="35"/>
    <n v="1078"/>
    <x v="0"/>
    <s v="Niederl. 3"/>
    <n v="1"/>
    <s v="Department"/>
    <s v="Supervisor"/>
    <s v="Manager"/>
    <s v="ang."/>
    <s v="M"/>
    <d v="2019-01-01T00:00:00"/>
    <m/>
    <s v=""/>
    <n v="1"/>
    <d v="1969-11-08T00:00:00"/>
    <n v="50"/>
    <s v="N"/>
    <n v="30"/>
    <n v="2.5"/>
    <n v="39"/>
    <x v="0"/>
    <n v="1"/>
    <n v="31"/>
    <n v="0"/>
    <n v="3907"/>
    <n v="856.60975000000008"/>
    <n v="0"/>
    <n v="0"/>
    <n v="0"/>
    <n v="0"/>
    <n v="0"/>
    <n v="0"/>
    <n v="0"/>
    <n v="0"/>
    <n v="0"/>
    <n v="0"/>
    <n v="0"/>
    <n v="0"/>
    <n v="26.5"/>
    <n v="0"/>
    <n v="0"/>
    <n v="0"/>
    <n v="0"/>
    <n v="5.9346750000000004"/>
    <n v="132.0538"/>
    <n v="0"/>
  </r>
  <r>
    <d v="2020-07-01T00:00:00"/>
    <x v="3"/>
    <s v="P"/>
    <s v="Active"/>
    <n v="634"/>
    <x v="633"/>
    <s v="N"/>
    <x v="22"/>
    <n v="1035"/>
    <x v="5"/>
    <s v="Niederl. 5"/>
    <n v="1"/>
    <s v="Department"/>
    <s v="Supervisor"/>
    <s v="Non-Mgm."/>
    <s v="ang."/>
    <s v="M"/>
    <d v="2019-02-01T00:00:00"/>
    <m/>
    <s v=""/>
    <n v="0"/>
    <d v="1993-04-27T00:00:00"/>
    <n v="26"/>
    <s v="J"/>
    <n v="30"/>
    <n v="2.5"/>
    <n v="39"/>
    <x v="0"/>
    <n v="1"/>
    <n v="31"/>
    <n v="0"/>
    <n v="3908"/>
    <n v="856.82900000000006"/>
    <n v="0"/>
    <n v="0"/>
    <n v="0"/>
    <n v="0"/>
    <n v="0"/>
    <n v="0"/>
    <n v="0"/>
    <n v="0"/>
    <n v="0"/>
    <n v="0"/>
    <n v="225.46153846153848"/>
    <n v="179.1166666666667"/>
    <n v="26.5"/>
    <n v="0"/>
    <n v="0"/>
    <n v="0"/>
    <n v="0"/>
    <n v="96.539964038461562"/>
    <n v="0"/>
    <n v="0"/>
  </r>
  <r>
    <d v="2020-07-01T00:00:00"/>
    <x v="3"/>
    <s v="P"/>
    <s v="Active"/>
    <n v="635"/>
    <x v="634"/>
    <s v="N"/>
    <x v="22"/>
    <n v="1029"/>
    <x v="6"/>
    <s v="Niederl. 10"/>
    <n v="1"/>
    <s v="Department"/>
    <s v="Supervisor"/>
    <s v="Non-Mgm."/>
    <s v="ang."/>
    <s v="M"/>
    <d v="2019-01-01T00:00:00"/>
    <m/>
    <s v=""/>
    <n v="1"/>
    <d v="1975-02-02T00:00:00"/>
    <n v="44"/>
    <s v="J"/>
    <n v="30"/>
    <n v="2.5"/>
    <n v="39"/>
    <x v="0"/>
    <n v="1"/>
    <n v="31"/>
    <n v="0"/>
    <n v="3909"/>
    <n v="857.04825000000005"/>
    <n v="0"/>
    <n v="0"/>
    <n v="0"/>
    <n v="0"/>
    <n v="0"/>
    <n v="0"/>
    <n v="0"/>
    <n v="0"/>
    <n v="0"/>
    <n v="0"/>
    <n v="225.51923076923075"/>
    <n v="179.16250000000002"/>
    <n v="26.5"/>
    <n v="0"/>
    <n v="0"/>
    <n v="0"/>
    <n v="0"/>
    <n v="96.563148605769229"/>
    <n v="0"/>
    <n v="0"/>
  </r>
  <r>
    <d v="2020-07-01T00:00:00"/>
    <x v="3"/>
    <s v="P"/>
    <s v="Active"/>
    <n v="636"/>
    <x v="635"/>
    <s v="Y"/>
    <x v="20"/>
    <n v="1027"/>
    <x v="6"/>
    <s v="Niederl. 10"/>
    <n v="0.5"/>
    <s v="Department"/>
    <s v="Supervisor"/>
    <s v="Non-Mgm."/>
    <s v="ang."/>
    <s v="W"/>
    <d v="2019-02-04T00:00:00"/>
    <m/>
    <s v=""/>
    <n v="0"/>
    <d v="1992-12-11T00:00:00"/>
    <n v="27"/>
    <s v="J"/>
    <n v="30"/>
    <n v="2.5"/>
    <n v="39"/>
    <x v="0"/>
    <n v="0.5"/>
    <n v="31"/>
    <n v="0"/>
    <n v="3910"/>
    <n v="857.26750000000004"/>
    <n v="0"/>
    <n v="0"/>
    <n v="0"/>
    <n v="0"/>
    <n v="0"/>
    <n v="0"/>
    <n v="0"/>
    <n v="0"/>
    <n v="0"/>
    <n v="0"/>
    <n v="225.57692307692307"/>
    <n v="179.20833333333334"/>
    <n v="13.25"/>
    <n v="0"/>
    <n v="0"/>
    <n v="0"/>
    <n v="0"/>
    <n v="93.618995673076924"/>
    <n v="0"/>
    <n v="0"/>
  </r>
  <r>
    <d v="2020-07-01T00:00:00"/>
    <x v="3"/>
    <s v="P"/>
    <s v="Active"/>
    <n v="636"/>
    <x v="635"/>
    <s v="Y"/>
    <x v="20"/>
    <n v="1021"/>
    <x v="7"/>
    <s v="Niederl. 9"/>
    <n v="0.5"/>
    <s v="Department"/>
    <s v="Supervisor"/>
    <s v="Non-Mgm."/>
    <s v="ang."/>
    <s v="W"/>
    <d v="2019-02-04T00:00:00"/>
    <m/>
    <s v=""/>
    <n v="0"/>
    <d v="1992-12-11T00:00:00"/>
    <n v="27"/>
    <s v="J"/>
    <n v="30"/>
    <n v="2.5"/>
    <n v="39"/>
    <x v="0"/>
    <n v="0.5"/>
    <n v="31"/>
    <n v="0"/>
    <n v="3911"/>
    <n v="857.48675000000003"/>
    <n v="0"/>
    <n v="0"/>
    <n v="0"/>
    <n v="0"/>
    <n v="0"/>
    <n v="0"/>
    <n v="0"/>
    <n v="0"/>
    <n v="0"/>
    <n v="0"/>
    <n v="225.63461538461539"/>
    <n v="179.25416666666669"/>
    <n v="13.25"/>
    <n v="0"/>
    <n v="0"/>
    <n v="0"/>
    <n v="0"/>
    <n v="93.642180240384619"/>
    <n v="0"/>
    <n v="0"/>
  </r>
  <r>
    <d v="2020-07-01T00:00:00"/>
    <x v="3"/>
    <s v="P"/>
    <s v="Active"/>
    <n v="637"/>
    <x v="636"/>
    <s v="N"/>
    <x v="16"/>
    <n v="1067"/>
    <x v="3"/>
    <s v="Niederl. 8"/>
    <n v="1"/>
    <s v="Department"/>
    <s v="Supervisor"/>
    <s v="Non-Mgm."/>
    <s v="ang."/>
    <s v="W"/>
    <d v="2019-02-01T00:00:00"/>
    <m/>
    <s v=""/>
    <n v="0"/>
    <d v="1992-03-11T00:00:00"/>
    <n v="27"/>
    <s v="N"/>
    <n v="30"/>
    <n v="2.5"/>
    <n v="39"/>
    <x v="0"/>
    <n v="1"/>
    <n v="31"/>
    <n v="0"/>
    <n v="3912"/>
    <n v="857.70600000000002"/>
    <n v="0"/>
    <n v="0"/>
    <n v="0"/>
    <n v="0"/>
    <n v="0"/>
    <n v="0"/>
    <n v="0"/>
    <n v="0"/>
    <n v="0"/>
    <n v="0"/>
    <n v="0"/>
    <n v="0"/>
    <n v="26.5"/>
    <n v="0"/>
    <n v="0"/>
    <n v="0"/>
    <n v="0"/>
    <n v="5.9346750000000004"/>
    <n v="0"/>
    <n v="0"/>
  </r>
  <r>
    <d v="2020-07-01T00:00:00"/>
    <x v="3"/>
    <s v="P"/>
    <s v="Active"/>
    <n v="638"/>
    <x v="637"/>
    <s v="Y"/>
    <x v="16"/>
    <n v="1019"/>
    <x v="7"/>
    <s v="Niederl. 9"/>
    <n v="0.5"/>
    <s v="Department"/>
    <s v="Supervisor"/>
    <s v="Non-Mgm."/>
    <s v="ang."/>
    <s v="W"/>
    <d v="2019-02-01T00:00:00"/>
    <m/>
    <s v=""/>
    <n v="0"/>
    <d v="1965-12-12T00:00:00"/>
    <n v="54"/>
    <s v="N"/>
    <n v="30"/>
    <n v="2.5"/>
    <n v="39"/>
    <x v="0"/>
    <n v="0.5"/>
    <n v="31"/>
    <n v="0"/>
    <n v="3913"/>
    <n v="857.92525000000001"/>
    <n v="0"/>
    <n v="0"/>
    <n v="0"/>
    <n v="0"/>
    <n v="0"/>
    <n v="0"/>
    <n v="0"/>
    <n v="0"/>
    <n v="0"/>
    <n v="0"/>
    <n v="0"/>
    <n v="0"/>
    <n v="13.25"/>
    <n v="0"/>
    <n v="0"/>
    <n v="0"/>
    <n v="0"/>
    <n v="2.9673375000000002"/>
    <n v="0"/>
    <n v="0"/>
  </r>
  <r>
    <d v="2020-07-01T00:00:00"/>
    <x v="3"/>
    <s v="P"/>
    <s v="Active"/>
    <n v="638"/>
    <x v="637"/>
    <s v="Y"/>
    <x v="16"/>
    <n v="1025"/>
    <x v="6"/>
    <s v="Niederl. 10"/>
    <n v="0.5"/>
    <s v="Department"/>
    <s v="Supervisor"/>
    <s v="Non-Mgm."/>
    <s v="ang."/>
    <s v="W"/>
    <d v="2019-02-01T00:00:00"/>
    <m/>
    <s v=""/>
    <n v="0"/>
    <d v="1965-12-12T00:00:00"/>
    <n v="54"/>
    <s v="N"/>
    <n v="30"/>
    <n v="2.5"/>
    <n v="39"/>
    <x v="0"/>
    <n v="0.5"/>
    <n v="31"/>
    <n v="0"/>
    <n v="3914"/>
    <n v="858.14450000000011"/>
    <n v="0"/>
    <n v="0"/>
    <n v="0"/>
    <n v="0"/>
    <n v="0"/>
    <n v="0"/>
    <n v="0"/>
    <n v="0"/>
    <n v="0"/>
    <n v="0"/>
    <n v="0"/>
    <n v="0"/>
    <n v="13.25"/>
    <n v="0"/>
    <n v="0"/>
    <n v="0"/>
    <n v="0"/>
    <n v="2.9673375000000002"/>
    <n v="0"/>
    <n v="0"/>
  </r>
  <r>
    <d v="2020-07-01T00:00:00"/>
    <x v="3"/>
    <s v="P"/>
    <s v="Active"/>
    <n v="639"/>
    <x v="638"/>
    <s v="Y"/>
    <x v="16"/>
    <n v="1037"/>
    <x v="4"/>
    <s v="Niederl. 6"/>
    <n v="0.5"/>
    <s v="Department"/>
    <s v="Supervisor"/>
    <s v="Manager"/>
    <s v="ang."/>
    <s v="M"/>
    <d v="2019-02-01T00:00:00"/>
    <m/>
    <s v=""/>
    <n v="0"/>
    <d v="1978-12-26T00:00:00"/>
    <n v="41"/>
    <s v="N"/>
    <n v="30"/>
    <n v="2.5"/>
    <n v="39"/>
    <x v="0"/>
    <n v="0.5"/>
    <n v="31"/>
    <n v="0"/>
    <n v="3915"/>
    <n v="858.36374999999998"/>
    <n v="0"/>
    <n v="0"/>
    <n v="0"/>
    <n v="0"/>
    <n v="0"/>
    <n v="0"/>
    <n v="0"/>
    <n v="0"/>
    <n v="0"/>
    <n v="0"/>
    <n v="0"/>
    <n v="0"/>
    <n v="13.25"/>
    <n v="0"/>
    <n v="0"/>
    <n v="0"/>
    <n v="0"/>
    <n v="2.9673375000000002"/>
    <n v="100.1091"/>
    <n v="0"/>
  </r>
  <r>
    <d v="2020-07-01T00:00:00"/>
    <x v="3"/>
    <s v="P"/>
    <s v="Active"/>
    <n v="639"/>
    <x v="638"/>
    <s v="Y"/>
    <x v="16"/>
    <n v="1031"/>
    <x v="5"/>
    <s v="Niederl. 5"/>
    <n v="0.5"/>
    <s v="Department"/>
    <s v="Supervisor"/>
    <s v="Manager"/>
    <s v="ang."/>
    <s v="M"/>
    <d v="2019-02-01T00:00:00"/>
    <m/>
    <s v=""/>
    <n v="0"/>
    <d v="1978-12-26T00:00:00"/>
    <n v="41"/>
    <s v="N"/>
    <n v="30"/>
    <n v="2.5"/>
    <n v="39"/>
    <x v="0"/>
    <n v="0.5"/>
    <n v="31"/>
    <n v="0"/>
    <n v="3916"/>
    <n v="858.58300000000008"/>
    <n v="0"/>
    <n v="0"/>
    <n v="0"/>
    <n v="0"/>
    <n v="0"/>
    <n v="0"/>
    <n v="0"/>
    <n v="0"/>
    <n v="0"/>
    <n v="0"/>
    <n v="0"/>
    <n v="0"/>
    <n v="13.25"/>
    <n v="0"/>
    <n v="0"/>
    <n v="0"/>
    <n v="0"/>
    <n v="2.9673375000000002"/>
    <n v="100.1091"/>
    <n v="0"/>
  </r>
  <r>
    <d v="2020-07-01T00:00:00"/>
    <x v="3"/>
    <s v="P"/>
    <s v="Active"/>
    <n v="640"/>
    <x v="639"/>
    <s v="N"/>
    <x v="6"/>
    <n v="1014"/>
    <x v="1"/>
    <s v="Niederl. 1"/>
    <n v="1"/>
    <s v="Department"/>
    <s v="Supervisor"/>
    <s v="Non-Mgm."/>
    <s v="ang."/>
    <s v="W"/>
    <d v="2019-02-01T00:00:00"/>
    <m/>
    <s v=""/>
    <n v="0"/>
    <d v="1984-10-03T00:00:00"/>
    <n v="35"/>
    <s v="N"/>
    <n v="30"/>
    <n v="2.5"/>
    <n v="39"/>
    <x v="0"/>
    <n v="1"/>
    <n v="31"/>
    <n v="0"/>
    <n v="3917"/>
    <n v="858.80224999999996"/>
    <n v="0"/>
    <n v="0"/>
    <n v="0"/>
    <n v="0"/>
    <n v="0"/>
    <n v="0"/>
    <n v="0"/>
    <n v="0"/>
    <n v="0"/>
    <n v="0"/>
    <n v="0"/>
    <n v="0"/>
    <n v="26.5"/>
    <n v="0"/>
    <n v="0"/>
    <n v="0"/>
    <n v="0"/>
    <n v="5.9346750000000004"/>
    <n v="0"/>
    <n v="0"/>
  </r>
  <r>
    <d v="2020-07-01T00:00:00"/>
    <x v="3"/>
    <s v="P"/>
    <s v="Active"/>
    <n v="641"/>
    <x v="640"/>
    <s v="N"/>
    <x v="9"/>
    <n v="1087"/>
    <x v="0"/>
    <s v="Niederl. 3"/>
    <n v="1"/>
    <s v="Department"/>
    <s v="Supervisor"/>
    <s v="Non-Mgm."/>
    <s v="ang."/>
    <s v="M"/>
    <d v="2019-02-01T00:00:00"/>
    <m/>
    <s v=""/>
    <n v="0"/>
    <d v="1988-11-14T00:00:00"/>
    <n v="31"/>
    <s v="N"/>
    <n v="30"/>
    <n v="2.5"/>
    <n v="39"/>
    <x v="0"/>
    <n v="1"/>
    <n v="31"/>
    <n v="0"/>
    <n v="3918"/>
    <n v="859.02150000000006"/>
    <n v="0"/>
    <n v="0"/>
    <n v="0"/>
    <n v="0"/>
    <n v="0"/>
    <n v="0"/>
    <n v="0"/>
    <n v="0"/>
    <n v="0"/>
    <n v="0"/>
    <n v="0"/>
    <n v="0"/>
    <n v="26.5"/>
    <n v="0"/>
    <n v="0"/>
    <n v="0"/>
    <n v="0"/>
    <n v="5.9346750000000004"/>
    <n v="0"/>
    <n v="0"/>
  </r>
  <r>
    <d v="2020-07-01T00:00:00"/>
    <x v="3"/>
    <s v="P"/>
    <s v="Active"/>
    <n v="642"/>
    <x v="641"/>
    <s v="N"/>
    <x v="31"/>
    <n v="1022"/>
    <x v="7"/>
    <s v="Niederl. 9"/>
    <n v="1"/>
    <s v="Department"/>
    <s v="Supervisor"/>
    <s v="Non-Mgm."/>
    <s v="ang."/>
    <s v="M"/>
    <d v="2019-02-14T00:00:00"/>
    <m/>
    <s v=""/>
    <n v="0"/>
    <d v="1995-07-27T00:00:00"/>
    <n v="24"/>
    <s v="J"/>
    <n v="30"/>
    <n v="2.5"/>
    <n v="39"/>
    <x v="0"/>
    <n v="1"/>
    <n v="31"/>
    <n v="0"/>
    <n v="3919"/>
    <n v="859.24075000000005"/>
    <n v="0"/>
    <n v="0"/>
    <n v="30"/>
    <n v="0"/>
    <n v="0"/>
    <n v="1900"/>
    <n v="0"/>
    <n v="0"/>
    <n v="0"/>
    <n v="0"/>
    <n v="226.09615384615387"/>
    <n v="179.62083333333334"/>
    <n v="26.5"/>
    <n v="0"/>
    <n v="0"/>
    <n v="0"/>
    <n v="0"/>
    <n v="529.01849427884622"/>
    <n v="78.09"/>
    <n v="0"/>
  </r>
  <r>
    <d v="2020-07-01T00:00:00"/>
    <x v="3"/>
    <s v="P"/>
    <s v="Active"/>
    <n v="643"/>
    <x v="642"/>
    <s v="N"/>
    <x v="35"/>
    <n v="1078"/>
    <x v="0"/>
    <s v="Niederl. 3"/>
    <n v="1"/>
    <s v="Department"/>
    <s v="Supervisor"/>
    <s v="Non-Mgm."/>
    <s v="ang."/>
    <s v="M"/>
    <d v="2019-03-01T00:00:00"/>
    <m/>
    <s v=""/>
    <n v="0"/>
    <d v="1971-10-28T00:00:00"/>
    <n v="48"/>
    <s v="N"/>
    <n v="30"/>
    <n v="2.5"/>
    <n v="39"/>
    <x v="0"/>
    <n v="1"/>
    <n v="31"/>
    <n v="0"/>
    <n v="3920"/>
    <n v="859.46"/>
    <n v="0"/>
    <n v="0"/>
    <n v="0"/>
    <n v="0"/>
    <n v="0"/>
    <n v="0"/>
    <n v="0"/>
    <n v="0"/>
    <n v="0"/>
    <n v="0"/>
    <n v="0"/>
    <n v="0"/>
    <n v="26.5"/>
    <n v="0"/>
    <n v="0"/>
    <n v="0"/>
    <n v="0"/>
    <n v="5.9346750000000004"/>
    <n v="115.5865"/>
    <n v="0"/>
  </r>
  <r>
    <d v="2020-07-01T00:00:00"/>
    <x v="3"/>
    <s v="P"/>
    <s v="Active"/>
    <n v="644"/>
    <x v="643"/>
    <s v="Y"/>
    <x v="20"/>
    <n v="1058"/>
    <x v="2"/>
    <s v="Niederl. 7"/>
    <n v="0.5"/>
    <s v="Department"/>
    <s v="Supervisor"/>
    <s v="Non-Mgm."/>
    <s v="ang."/>
    <s v="M"/>
    <d v="2019-03-01T00:00:00"/>
    <m/>
    <s v=""/>
    <n v="0"/>
    <d v="1992-11-24T00:00:00"/>
    <n v="27"/>
    <s v="J"/>
    <n v="30"/>
    <n v="2.5"/>
    <n v="39"/>
    <x v="0"/>
    <n v="0.5"/>
    <n v="31"/>
    <n v="0"/>
    <n v="3921"/>
    <n v="859.67925000000002"/>
    <n v="0"/>
    <n v="0"/>
    <n v="0"/>
    <n v="0"/>
    <n v="0"/>
    <n v="0"/>
    <n v="0"/>
    <n v="0"/>
    <n v="0"/>
    <n v="0"/>
    <n v="226.21153846153848"/>
    <n v="179.71250000000001"/>
    <n v="13.25"/>
    <n v="0"/>
    <n v="0"/>
    <n v="0"/>
    <n v="0"/>
    <n v="93.874025913461551"/>
    <n v="0"/>
    <n v="0"/>
  </r>
  <r>
    <d v="2020-07-01T00:00:00"/>
    <x v="3"/>
    <s v="P"/>
    <s v="Active"/>
    <n v="644"/>
    <x v="643"/>
    <s v="Y"/>
    <x v="20"/>
    <n v="1051"/>
    <x v="3"/>
    <s v="Niederl. 8"/>
    <n v="0.5"/>
    <s v="Department"/>
    <s v="Supervisor"/>
    <s v="Non-Mgm."/>
    <s v="ang."/>
    <s v="M"/>
    <d v="2019-03-01T00:00:00"/>
    <m/>
    <s v=""/>
    <n v="0"/>
    <d v="1992-11-24T00:00:00"/>
    <n v="27"/>
    <s v="J"/>
    <n v="30"/>
    <n v="2.5"/>
    <n v="39"/>
    <x v="0"/>
    <n v="0.5"/>
    <n v="31"/>
    <n v="0"/>
    <n v="3922"/>
    <n v="859.89850000000001"/>
    <n v="0"/>
    <n v="0"/>
    <n v="0"/>
    <n v="0"/>
    <n v="0"/>
    <n v="0"/>
    <n v="0"/>
    <n v="0"/>
    <n v="0"/>
    <n v="0"/>
    <n v="226.26923076923077"/>
    <n v="179.75833333333333"/>
    <n v="13.25"/>
    <n v="0"/>
    <n v="0"/>
    <n v="0"/>
    <n v="0"/>
    <n v="93.897210480769232"/>
    <n v="0"/>
    <n v="0"/>
  </r>
  <r>
    <d v="2020-07-01T00:00:00"/>
    <x v="3"/>
    <s v="P"/>
    <s v="Active"/>
    <n v="645"/>
    <x v="644"/>
    <s v="N"/>
    <x v="22"/>
    <n v="1053"/>
    <x v="3"/>
    <s v="Niederl. 8"/>
    <n v="1"/>
    <s v="Department"/>
    <s v="Supervisor"/>
    <s v="Non-Mgm."/>
    <s v="ang."/>
    <s v="M"/>
    <d v="2019-03-01T00:00:00"/>
    <m/>
    <s v=""/>
    <n v="0"/>
    <d v="1989-09-27T00:00:00"/>
    <n v="30"/>
    <s v="J"/>
    <n v="30"/>
    <n v="2.5"/>
    <n v="39"/>
    <x v="0"/>
    <n v="1"/>
    <n v="31"/>
    <n v="0"/>
    <n v="3923"/>
    <n v="860.11775000000011"/>
    <n v="0"/>
    <n v="0"/>
    <n v="0"/>
    <n v="0"/>
    <n v="0"/>
    <n v="0"/>
    <n v="0"/>
    <n v="0"/>
    <n v="0"/>
    <n v="0"/>
    <n v="226.32692307692307"/>
    <n v="179.8041666666667"/>
    <n v="26.5"/>
    <n v="0"/>
    <n v="0"/>
    <n v="0"/>
    <n v="0"/>
    <n v="96.88773254807694"/>
    <n v="0"/>
    <n v="0"/>
  </r>
  <r>
    <d v="2020-07-01T00:00:00"/>
    <x v="3"/>
    <s v="P"/>
    <s v="Active"/>
    <n v="646"/>
    <x v="645"/>
    <s v="N"/>
    <x v="22"/>
    <n v="1047"/>
    <x v="9"/>
    <s v="Niederl. 4"/>
    <n v="1"/>
    <s v="Department"/>
    <s v="Supervisor"/>
    <s v="Non-Mgm."/>
    <s v="ang."/>
    <s v="M"/>
    <d v="2019-03-01T00:00:00"/>
    <m/>
    <s v=""/>
    <n v="0"/>
    <d v="1995-01-06T00:00:00"/>
    <n v="25"/>
    <s v="J"/>
    <n v="30"/>
    <n v="2.5"/>
    <n v="39"/>
    <x v="0"/>
    <n v="1"/>
    <n v="31"/>
    <n v="0"/>
    <n v="3924"/>
    <n v="860.33699999999999"/>
    <n v="0"/>
    <n v="0"/>
    <n v="0"/>
    <n v="0"/>
    <n v="0"/>
    <n v="0"/>
    <n v="0"/>
    <n v="0"/>
    <n v="0"/>
    <n v="0"/>
    <n v="226.38461538461536"/>
    <n v="179.85000000000002"/>
    <n v="26.5"/>
    <n v="0"/>
    <n v="0"/>
    <n v="0"/>
    <n v="0"/>
    <n v="96.910917115384621"/>
    <n v="0"/>
    <n v="0"/>
  </r>
  <r>
    <d v="2020-07-01T00:00:00"/>
    <x v="3"/>
    <s v="P"/>
    <s v="Active"/>
    <n v="647"/>
    <x v="646"/>
    <s v="N"/>
    <x v="22"/>
    <n v="1047"/>
    <x v="9"/>
    <s v="Niederl. 4"/>
    <n v="1"/>
    <s v="Department"/>
    <s v="Supervisor"/>
    <s v="Non-Mgm."/>
    <s v="ang."/>
    <s v="M"/>
    <d v="2019-03-01T00:00:00"/>
    <m/>
    <s v=""/>
    <n v="0"/>
    <d v="1996-07-22T00:00:00"/>
    <n v="23"/>
    <s v="J"/>
    <n v="30"/>
    <n v="2.5"/>
    <n v="39"/>
    <x v="0"/>
    <n v="1"/>
    <n v="31"/>
    <n v="0"/>
    <n v="3925"/>
    <n v="860.55625000000009"/>
    <n v="0"/>
    <n v="0"/>
    <n v="0"/>
    <n v="0"/>
    <n v="0"/>
    <n v="0"/>
    <n v="0"/>
    <n v="0"/>
    <n v="0"/>
    <n v="0"/>
    <n v="226.44230769230768"/>
    <n v="179.89583333333334"/>
    <n v="26.5"/>
    <n v="0"/>
    <n v="0"/>
    <n v="0"/>
    <n v="0"/>
    <n v="96.934101682692301"/>
    <n v="0"/>
    <n v="0"/>
  </r>
  <r>
    <d v="2020-07-01T00:00:00"/>
    <x v="3"/>
    <s v="P"/>
    <s v="Active"/>
    <n v="648"/>
    <x v="647"/>
    <s v="N"/>
    <x v="22"/>
    <n v="1047"/>
    <x v="9"/>
    <s v="Niederl. 4"/>
    <n v="1"/>
    <s v="Department"/>
    <s v="Supervisor"/>
    <s v="Non-Mgm."/>
    <s v="ang."/>
    <s v="M"/>
    <d v="2019-03-01T00:00:00"/>
    <m/>
    <s v=""/>
    <n v="0"/>
    <d v="1986-02-09T00:00:00"/>
    <n v="33"/>
    <s v="J"/>
    <n v="30"/>
    <n v="2.5"/>
    <n v="39"/>
    <x v="0"/>
    <n v="1"/>
    <n v="31"/>
    <n v="0"/>
    <n v="3926"/>
    <n v="860.77549999999997"/>
    <n v="0"/>
    <n v="0"/>
    <n v="0"/>
    <n v="0"/>
    <n v="0"/>
    <n v="0"/>
    <n v="0"/>
    <n v="0"/>
    <n v="0"/>
    <n v="0"/>
    <n v="226.5"/>
    <n v="179.94166666666669"/>
    <n v="26.5"/>
    <n v="0"/>
    <n v="0"/>
    <n v="0"/>
    <n v="0"/>
    <n v="96.95728625000001"/>
    <n v="0"/>
    <n v="0"/>
  </r>
  <r>
    <d v="2020-07-01T00:00:00"/>
    <x v="3"/>
    <s v="P"/>
    <s v="Active"/>
    <n v="649"/>
    <x v="648"/>
    <s v="N"/>
    <x v="13"/>
    <n v="1061"/>
    <x v="11"/>
    <s v="Niederl. 12"/>
    <n v="1"/>
    <s v="Department"/>
    <s v="Supervisor"/>
    <s v="Director"/>
    <s v="ang."/>
    <s v="M"/>
    <d v="2019-04-01T00:00:00"/>
    <m/>
    <s v=""/>
    <n v="0"/>
    <d v="1966-02-15T00:00:00"/>
    <n v="53"/>
    <s v="N"/>
    <n v="30"/>
    <n v="2.5"/>
    <n v="39"/>
    <x v="0"/>
    <n v="1"/>
    <n v="31"/>
    <n v="0"/>
    <n v="3927"/>
    <n v="860.99475000000007"/>
    <n v="0"/>
    <n v="0"/>
    <n v="0"/>
    <n v="0"/>
    <n v="0"/>
    <n v="0"/>
    <n v="0"/>
    <n v="0"/>
    <n v="0"/>
    <n v="0"/>
    <n v="0"/>
    <n v="0"/>
    <n v="26.5"/>
    <n v="0"/>
    <n v="0"/>
    <n v="0"/>
    <n v="0"/>
    <n v="5.9346750000000004"/>
    <n v="186.3064"/>
    <n v="0"/>
  </r>
  <r>
    <d v="2020-07-01T00:00:00"/>
    <x v="3"/>
    <s v="P"/>
    <s v="Active"/>
    <n v="650"/>
    <x v="649"/>
    <s v="N"/>
    <x v="27"/>
    <n v="1070"/>
    <x v="0"/>
    <s v="Niederl. 3"/>
    <n v="1"/>
    <s v="Department"/>
    <s v="Supervisor"/>
    <s v="Manager"/>
    <s v="ang."/>
    <s v="M"/>
    <d v="2019-04-01T00:00:00"/>
    <m/>
    <s v=""/>
    <n v="0"/>
    <d v="1971-09-19T00:00:00"/>
    <n v="48"/>
    <s v="N"/>
    <n v="30"/>
    <n v="2.5"/>
    <n v="39"/>
    <x v="0"/>
    <n v="1"/>
    <n v="31"/>
    <n v="0"/>
    <n v="3928"/>
    <n v="861.21400000000006"/>
    <n v="0"/>
    <n v="0"/>
    <n v="0"/>
    <n v="0"/>
    <n v="0"/>
    <n v="0"/>
    <n v="0"/>
    <n v="0"/>
    <n v="0"/>
    <n v="0"/>
    <n v="0"/>
    <n v="0"/>
    <n v="26.5"/>
    <n v="0"/>
    <n v="0"/>
    <n v="0"/>
    <n v="0"/>
    <n v="5.9346750000000004"/>
    <n v="82.08"/>
    <n v="0"/>
  </r>
  <r>
    <d v="2020-07-01T00:00:00"/>
    <x v="3"/>
    <s v="P"/>
    <s v="Active"/>
    <n v="651"/>
    <x v="650"/>
    <s v="N"/>
    <x v="22"/>
    <n v="1053"/>
    <x v="3"/>
    <s v="Niederl. 8"/>
    <n v="1"/>
    <s v="Department"/>
    <s v="Supervisor"/>
    <s v="Non-Mgm."/>
    <s v="ang."/>
    <s v="M"/>
    <d v="2019-04-01T00:00:00"/>
    <m/>
    <s v=""/>
    <n v="0"/>
    <d v="1975-05-04T00:00:00"/>
    <n v="44"/>
    <s v="J"/>
    <n v="30"/>
    <n v="2.5"/>
    <n v="39"/>
    <x v="0"/>
    <n v="1"/>
    <n v="31"/>
    <n v="0"/>
    <n v="3929"/>
    <n v="861.43325000000004"/>
    <n v="0"/>
    <n v="0"/>
    <n v="0"/>
    <n v="0"/>
    <n v="0"/>
    <n v="0"/>
    <n v="0"/>
    <n v="0"/>
    <n v="0"/>
    <n v="0"/>
    <n v="226.67307692307693"/>
    <n v="180.07916666666668"/>
    <n v="26.5"/>
    <n v="0"/>
    <n v="0"/>
    <n v="0"/>
    <n v="0"/>
    <n v="97.02683995192308"/>
    <n v="0"/>
    <n v="0"/>
  </r>
  <r>
    <d v="2020-07-01T00:00:00"/>
    <x v="3"/>
    <s v="P"/>
    <s v="Active"/>
    <n v="652"/>
    <x v="651"/>
    <s v="N"/>
    <x v="16"/>
    <n v="1049"/>
    <x v="3"/>
    <s v="Niederl. 8"/>
    <n v="1"/>
    <s v="Department"/>
    <s v="Supervisor"/>
    <s v="Non-Mgm."/>
    <s v="ang."/>
    <s v="M"/>
    <d v="2018-10-01T00:00:00"/>
    <m/>
    <s v=""/>
    <n v="1"/>
    <d v="1983-04-24T00:00:00"/>
    <n v="36"/>
    <s v="J"/>
    <n v="30"/>
    <n v="2.5"/>
    <n v="39"/>
    <x v="0"/>
    <n v="1"/>
    <n v="31"/>
    <n v="0"/>
    <n v="3930"/>
    <n v="861.65250000000003"/>
    <n v="0"/>
    <n v="0"/>
    <n v="0"/>
    <n v="0"/>
    <n v="0"/>
    <n v="0"/>
    <n v="0"/>
    <n v="0"/>
    <n v="0"/>
    <n v="0"/>
    <n v="226.73076923076923"/>
    <n v="180.12500000000003"/>
    <n v="26.5"/>
    <n v="0"/>
    <n v="0"/>
    <n v="0"/>
    <n v="0"/>
    <n v="97.050024519230789"/>
    <n v="0"/>
    <n v="1.9716666666666665"/>
  </r>
  <r>
    <d v="2020-07-01T00:00:00"/>
    <x v="3"/>
    <s v="P"/>
    <s v="Active"/>
    <n v="653"/>
    <x v="652"/>
    <s v="N"/>
    <x v="15"/>
    <n v="1032"/>
    <x v="5"/>
    <s v="Niederl. 5"/>
    <n v="1"/>
    <s v="Department"/>
    <s v="Supervisor"/>
    <s v="Non-Mgm."/>
    <s v="ang."/>
    <s v="W"/>
    <d v="2019-04-01T00:00:00"/>
    <m/>
    <s v=""/>
    <n v="0"/>
    <d v="1982-08-02T00:00:00"/>
    <n v="37"/>
    <s v="J"/>
    <n v="30"/>
    <n v="2.5"/>
    <n v="39"/>
    <x v="0"/>
    <n v="1"/>
    <n v="31"/>
    <n v="0"/>
    <n v="3931"/>
    <n v="861.87175000000002"/>
    <n v="0"/>
    <n v="0"/>
    <n v="0"/>
    <n v="0"/>
    <n v="0"/>
    <n v="0"/>
    <n v="0"/>
    <n v="0"/>
    <n v="0"/>
    <n v="0"/>
    <n v="226.78846153846155"/>
    <n v="180.17083333333335"/>
    <n v="26.5"/>
    <n v="0"/>
    <n v="0"/>
    <n v="0"/>
    <n v="0"/>
    <n v="97.073209086538469"/>
    <n v="0"/>
    <n v="0"/>
  </r>
  <r>
    <d v="2020-07-01T00:00:00"/>
    <x v="3"/>
    <s v="P"/>
    <s v="Active"/>
    <n v="654"/>
    <x v="653"/>
    <s v="N"/>
    <x v="20"/>
    <n v="1039"/>
    <x v="4"/>
    <s v="Niederl. 6"/>
    <n v="1"/>
    <s v="Department"/>
    <s v="Supervisor"/>
    <s v="Non-Mgm."/>
    <s v="ang."/>
    <s v="M"/>
    <d v="2019-04-01T00:00:00"/>
    <m/>
    <s v=""/>
    <n v="0"/>
    <d v="1973-03-22T00:00:00"/>
    <n v="46"/>
    <s v="J"/>
    <n v="30"/>
    <n v="2.5"/>
    <n v="39"/>
    <x v="0"/>
    <n v="1"/>
    <n v="31"/>
    <n v="0"/>
    <n v="3932"/>
    <n v="862.09100000000012"/>
    <n v="0"/>
    <n v="0"/>
    <n v="0"/>
    <n v="0"/>
    <n v="0"/>
    <n v="0"/>
    <n v="0"/>
    <n v="0"/>
    <n v="0"/>
    <n v="0"/>
    <n v="226.84615384615384"/>
    <n v="180.2166666666667"/>
    <n v="26.5"/>
    <n v="0"/>
    <n v="0"/>
    <n v="0"/>
    <n v="0"/>
    <n v="97.096393653846164"/>
    <n v="0"/>
    <n v="0"/>
  </r>
  <r>
    <d v="2020-07-01T00:00:00"/>
    <x v="3"/>
    <s v="P"/>
    <s v="Active"/>
    <n v="655"/>
    <x v="654"/>
    <s v="N"/>
    <x v="45"/>
    <n v="1094"/>
    <x v="0"/>
    <s v="Niederl. 3"/>
    <n v="1"/>
    <s v="Department"/>
    <s v="Supervisor"/>
    <s v="Non-Mgm."/>
    <s v="ang."/>
    <s v="M"/>
    <d v="2019-04-01T00:00:00"/>
    <m/>
    <s v=""/>
    <n v="0"/>
    <d v="1976-12-31T00:00:00"/>
    <n v="43"/>
    <s v="N"/>
    <n v="30"/>
    <n v="2.5"/>
    <n v="39"/>
    <x v="0"/>
    <n v="1"/>
    <n v="31"/>
    <n v="0"/>
    <n v="3933"/>
    <n v="862.31025"/>
    <n v="0"/>
    <n v="0"/>
    <n v="0"/>
    <n v="0"/>
    <n v="0"/>
    <n v="0"/>
    <n v="0"/>
    <n v="0"/>
    <n v="0"/>
    <n v="0"/>
    <n v="0"/>
    <n v="0"/>
    <n v="26.5"/>
    <n v="0"/>
    <n v="0"/>
    <n v="0"/>
    <n v="0"/>
    <n v="5.9346750000000004"/>
    <n v="165.54129999999998"/>
    <n v="0"/>
  </r>
  <r>
    <d v="2020-07-01T00:00:00"/>
    <x v="3"/>
    <s v="P"/>
    <s v="Active"/>
    <n v="656"/>
    <x v="655"/>
    <s v="N"/>
    <x v="0"/>
    <n v="1090"/>
    <x v="0"/>
    <s v="Niederl. 3"/>
    <n v="1"/>
    <s v="Department"/>
    <s v="Supervisor"/>
    <s v="Manager"/>
    <s v="ang."/>
    <s v="M"/>
    <d v="2019-04-01T00:00:00"/>
    <m/>
    <s v=""/>
    <n v="0"/>
    <d v="1984-09-22T00:00:00"/>
    <n v="35"/>
    <s v="N"/>
    <n v="30"/>
    <n v="2.5"/>
    <n v="39"/>
    <x v="0"/>
    <n v="1"/>
    <n v="31"/>
    <n v="0"/>
    <n v="3934"/>
    <n v="862.5295000000001"/>
    <n v="0"/>
    <n v="0"/>
    <n v="0"/>
    <n v="0"/>
    <n v="0"/>
    <n v="0"/>
    <n v="0"/>
    <n v="0"/>
    <n v="0"/>
    <n v="0"/>
    <n v="0"/>
    <n v="0"/>
    <n v="26.5"/>
    <n v="0"/>
    <n v="0"/>
    <n v="0"/>
    <n v="0"/>
    <n v="5.9346750000000004"/>
    <n v="0"/>
    <n v="0"/>
  </r>
  <r>
    <d v="2020-07-01T00:00:00"/>
    <x v="3"/>
    <s v="P"/>
    <s v="Active"/>
    <n v="657"/>
    <x v="656"/>
    <s v="N"/>
    <x v="36"/>
    <n v="1054"/>
    <x v="8"/>
    <s v="Niederl. 2"/>
    <n v="1"/>
    <s v="Department"/>
    <s v="Supervisor"/>
    <s v="Non-Mgm."/>
    <s v="ang."/>
    <s v="W"/>
    <d v="2019-04-01T00:00:00"/>
    <m/>
    <s v=""/>
    <n v="0"/>
    <d v="1996-01-02T00:00:00"/>
    <n v="24"/>
    <s v="N"/>
    <n v="30"/>
    <n v="2.5"/>
    <n v="39"/>
    <x v="0"/>
    <n v="1"/>
    <n v="31"/>
    <n v="0"/>
    <n v="3935"/>
    <n v="862.74874999999997"/>
    <n v="0"/>
    <n v="0"/>
    <n v="0"/>
    <n v="0"/>
    <n v="0"/>
    <n v="0"/>
    <n v="0"/>
    <n v="0"/>
    <n v="0"/>
    <n v="0"/>
    <n v="0"/>
    <n v="0"/>
    <n v="26.5"/>
    <n v="0"/>
    <n v="0"/>
    <n v="0"/>
    <n v="0"/>
    <n v="5.9346750000000004"/>
    <n v="0"/>
    <n v="0"/>
  </r>
  <r>
    <d v="2020-07-01T00:00:00"/>
    <x v="3"/>
    <s v="P"/>
    <s v="Active"/>
    <n v="658"/>
    <x v="657"/>
    <s v="N"/>
    <x v="7"/>
    <n v="1015"/>
    <x v="1"/>
    <s v="Niederl. 1"/>
    <n v="1"/>
    <s v="Department"/>
    <s v="Supervisor"/>
    <s v="Non-Mgm."/>
    <s v="ang."/>
    <s v="M"/>
    <d v="2019-04-01T00:00:00"/>
    <m/>
    <s v=""/>
    <n v="0"/>
    <d v="1996-06-20T00:00:00"/>
    <n v="23"/>
    <s v="N"/>
    <n v="30"/>
    <n v="2.5"/>
    <n v="39"/>
    <x v="0"/>
    <n v="1"/>
    <n v="31"/>
    <n v="0"/>
    <n v="3936"/>
    <n v="862.96799999999996"/>
    <n v="0"/>
    <n v="0"/>
    <n v="0"/>
    <n v="0"/>
    <n v="0"/>
    <n v="0"/>
    <n v="0"/>
    <n v="0"/>
    <n v="0"/>
    <n v="0"/>
    <n v="0"/>
    <n v="0"/>
    <n v="26.5"/>
    <n v="0"/>
    <n v="0"/>
    <n v="0"/>
    <n v="0"/>
    <n v="5.9346750000000004"/>
    <n v="0"/>
    <n v="0"/>
  </r>
  <r>
    <d v="2020-07-01T00:00:00"/>
    <x v="3"/>
    <s v="P"/>
    <s v="Active"/>
    <n v="659"/>
    <x v="658"/>
    <s v="N"/>
    <x v="37"/>
    <n v="1005"/>
    <x v="1"/>
    <s v="Niederl. 1"/>
    <n v="1"/>
    <s v="Department"/>
    <s v="Supervisor"/>
    <s v="Supervisor"/>
    <s v="ang."/>
    <s v="M"/>
    <d v="2002-09-01T00:00:00"/>
    <m/>
    <s v=""/>
    <n v="17"/>
    <d v="1986-09-02T00:00:00"/>
    <n v="33"/>
    <s v="N"/>
    <n v="30"/>
    <n v="2.5"/>
    <n v="39"/>
    <x v="0"/>
    <n v="1"/>
    <n v="31"/>
    <n v="0"/>
    <n v="3937"/>
    <n v="863.18725000000006"/>
    <n v="0"/>
    <n v="0"/>
    <n v="0"/>
    <n v="0"/>
    <n v="0"/>
    <n v="0"/>
    <n v="0"/>
    <n v="0"/>
    <n v="0"/>
    <n v="0"/>
    <n v="0"/>
    <n v="0"/>
    <n v="26.5"/>
    <n v="0"/>
    <n v="0"/>
    <n v="0"/>
    <n v="0"/>
    <n v="5.9346750000000004"/>
    <n v="0"/>
    <n v="0"/>
  </r>
  <r>
    <d v="2020-07-01T00:00:00"/>
    <x v="3"/>
    <s v="P"/>
    <s v="Active"/>
    <n v="660"/>
    <x v="659"/>
    <s v="N"/>
    <x v="29"/>
    <n v="1079"/>
    <x v="0"/>
    <s v="Niederl. 3"/>
    <n v="1"/>
    <s v="Department"/>
    <s v="Supervisor"/>
    <s v="Supervisor"/>
    <s v="ang."/>
    <s v="M"/>
    <d v="2019-05-01T00:00:00"/>
    <m/>
    <s v=""/>
    <n v="0"/>
    <d v="1980-12-20T00:00:00"/>
    <n v="39"/>
    <s v="N"/>
    <n v="30"/>
    <n v="2.5"/>
    <n v="39"/>
    <x v="0"/>
    <n v="1"/>
    <n v="31"/>
    <n v="0"/>
    <n v="3938"/>
    <n v="863.40650000000005"/>
    <n v="0"/>
    <n v="0"/>
    <n v="0"/>
    <n v="0"/>
    <n v="0"/>
    <n v="0"/>
    <n v="0"/>
    <n v="0"/>
    <n v="0"/>
    <n v="0"/>
    <n v="0"/>
    <n v="0"/>
    <n v="26.5"/>
    <n v="0"/>
    <n v="0"/>
    <n v="0"/>
    <n v="0"/>
    <n v="5.9346750000000004"/>
    <n v="0"/>
    <n v="0"/>
  </r>
  <r>
    <d v="2020-07-01T00:00:00"/>
    <x v="3"/>
    <s v="P"/>
    <s v="Active"/>
    <n v="661"/>
    <x v="660"/>
    <s v="N"/>
    <x v="13"/>
    <n v="1061"/>
    <x v="11"/>
    <s v="Niederl. 12"/>
    <n v="1"/>
    <s v="Department"/>
    <s v="Supervisor"/>
    <s v="Supervisor"/>
    <s v="ang."/>
    <s v="W"/>
    <d v="2019-05-15T00:00:00"/>
    <m/>
    <s v=""/>
    <n v="0"/>
    <d v="1980-11-25T00:00:00"/>
    <n v="39"/>
    <s v="N"/>
    <n v="30"/>
    <n v="2.5"/>
    <n v="39"/>
    <x v="0"/>
    <n v="1"/>
    <n v="31"/>
    <n v="0"/>
    <n v="3939"/>
    <n v="863.62575000000004"/>
    <n v="0"/>
    <n v="0"/>
    <n v="0"/>
    <n v="0"/>
    <n v="0"/>
    <n v="0"/>
    <n v="0"/>
    <n v="0"/>
    <n v="0"/>
    <n v="0"/>
    <n v="0"/>
    <n v="0"/>
    <n v="26.5"/>
    <n v="0"/>
    <n v="0"/>
    <n v="0"/>
    <n v="0"/>
    <n v="5.9346750000000004"/>
    <n v="0"/>
    <n v="0"/>
  </r>
  <r>
    <d v="2020-07-01T00:00:00"/>
    <x v="3"/>
    <s v="P"/>
    <s v="Active"/>
    <n v="662"/>
    <x v="661"/>
    <s v="N"/>
    <x v="14"/>
    <n v="1003"/>
    <x v="1"/>
    <s v="Niederl. 1"/>
    <n v="1"/>
    <s v="Department"/>
    <s v="Supervisor"/>
    <s v="Non-Mgm."/>
    <s v="ang."/>
    <s v="W"/>
    <d v="2019-05-01T00:00:00"/>
    <m/>
    <s v=""/>
    <n v="0"/>
    <d v="1987-02-10T00:00:00"/>
    <n v="32"/>
    <s v="N"/>
    <n v="30"/>
    <n v="2.5"/>
    <n v="39"/>
    <x v="0"/>
    <n v="1"/>
    <n v="31"/>
    <n v="0"/>
    <n v="3940"/>
    <n v="863.84500000000003"/>
    <n v="0"/>
    <n v="0"/>
    <n v="0"/>
    <n v="0"/>
    <n v="0"/>
    <n v="0"/>
    <n v="0"/>
    <n v="0"/>
    <n v="0"/>
    <n v="0"/>
    <n v="0"/>
    <n v="0"/>
    <n v="26.5"/>
    <n v="0"/>
    <n v="0"/>
    <n v="0"/>
    <n v="0"/>
    <n v="5.9346750000000004"/>
    <n v="0"/>
    <n v="0"/>
  </r>
  <r>
    <d v="2020-07-01T00:00:00"/>
    <x v="3"/>
    <s v="P"/>
    <s v="Active"/>
    <n v="663"/>
    <x v="662"/>
    <s v="N"/>
    <x v="37"/>
    <n v="1005"/>
    <x v="1"/>
    <s v="Niederl. 1"/>
    <n v="1"/>
    <s v="Department"/>
    <s v="Supervisor"/>
    <s v="Non-Mgm."/>
    <s v="ang."/>
    <s v="M"/>
    <d v="2019-05-01T00:00:00"/>
    <m/>
    <s v=""/>
    <n v="0"/>
    <d v="1991-05-21T00:00:00"/>
    <n v="28"/>
    <s v="N"/>
    <n v="30"/>
    <n v="2.5"/>
    <n v="39"/>
    <x v="0"/>
    <n v="1"/>
    <n v="31"/>
    <n v="0"/>
    <n v="3941"/>
    <n v="864.06425000000013"/>
    <n v="0"/>
    <n v="0"/>
    <n v="0"/>
    <n v="0"/>
    <n v="0"/>
    <n v="0"/>
    <n v="0"/>
    <n v="0"/>
    <n v="0"/>
    <n v="0"/>
    <n v="0"/>
    <n v="0"/>
    <n v="26.5"/>
    <n v="0"/>
    <n v="0"/>
    <n v="0"/>
    <n v="0"/>
    <n v="5.9346750000000004"/>
    <n v="0"/>
    <n v="0"/>
  </r>
  <r>
    <d v="2020-07-01T00:00:00"/>
    <x v="3"/>
    <s v="P"/>
    <s v="Active"/>
    <n v="664"/>
    <x v="663"/>
    <s v="N"/>
    <x v="47"/>
    <n v="1016"/>
    <x v="1"/>
    <s v="Niederl. 1"/>
    <n v="1"/>
    <s v="Department"/>
    <s v="Supervisor"/>
    <s v="Non-Mgm."/>
    <s v="ang."/>
    <s v="W"/>
    <d v="2019-05-01T00:00:00"/>
    <m/>
    <s v=""/>
    <n v="0"/>
    <d v="1991-10-31T00:00:00"/>
    <n v="28"/>
    <s v="N"/>
    <n v="30"/>
    <n v="2.5"/>
    <n v="39"/>
    <x v="0"/>
    <n v="1"/>
    <n v="31"/>
    <n v="0"/>
    <n v="3942"/>
    <n v="864.2835"/>
    <n v="0"/>
    <n v="0"/>
    <n v="0"/>
    <n v="0"/>
    <n v="0"/>
    <n v="0"/>
    <n v="0"/>
    <n v="0"/>
    <n v="0"/>
    <n v="0"/>
    <n v="0"/>
    <n v="0"/>
    <n v="26.5"/>
    <n v="0"/>
    <n v="0"/>
    <n v="0"/>
    <n v="0"/>
    <n v="5.9346750000000004"/>
    <n v="0"/>
    <n v="0"/>
  </r>
  <r>
    <d v="2020-07-01T00:00:00"/>
    <x v="3"/>
    <s v="P"/>
    <s v="Active"/>
    <n v="666"/>
    <x v="665"/>
    <s v="N"/>
    <x v="22"/>
    <n v="1053"/>
    <x v="3"/>
    <s v="Niederl. 8"/>
    <n v="1"/>
    <s v="Department"/>
    <s v="Supervisor"/>
    <s v="Non-Mgm."/>
    <s v="ang."/>
    <s v="M"/>
    <d v="2019-06-01T00:00:00"/>
    <m/>
    <s v=""/>
    <n v="0"/>
    <d v="1984-11-02T00:00:00"/>
    <n v="35"/>
    <s v="J"/>
    <n v="30"/>
    <n v="2.5"/>
    <n v="39"/>
    <x v="0"/>
    <n v="1"/>
    <n v="31"/>
    <n v="0"/>
    <n v="3943"/>
    <n v="864.50275000000011"/>
    <n v="0"/>
    <n v="0"/>
    <n v="0"/>
    <n v="0"/>
    <n v="0"/>
    <n v="0"/>
    <n v="0"/>
    <n v="0"/>
    <n v="0"/>
    <n v="0"/>
    <n v="227.48076923076923"/>
    <n v="180.72083333333333"/>
    <n v="26.5"/>
    <n v="0"/>
    <n v="0"/>
    <n v="0"/>
    <n v="0"/>
    <n v="97.351423894230777"/>
    <n v="0"/>
    <n v="0"/>
  </r>
  <r>
    <d v="2020-07-01T00:00:00"/>
    <x v="3"/>
    <s v="P"/>
    <s v="Active"/>
    <n v="667"/>
    <x v="666"/>
    <s v="N"/>
    <x v="37"/>
    <n v="1005"/>
    <x v="1"/>
    <s v="Niederl. 1"/>
    <n v="1"/>
    <s v="Department"/>
    <s v="Supervisor"/>
    <s v="Non-Mgm."/>
    <s v="ang."/>
    <s v="M"/>
    <d v="2019-05-15T00:00:00"/>
    <m/>
    <s v=""/>
    <n v="0"/>
    <d v="1988-07-06T00:00:00"/>
    <n v="31"/>
    <s v="N"/>
    <n v="30"/>
    <n v="2.5"/>
    <n v="39"/>
    <x v="0"/>
    <n v="1"/>
    <n v="31"/>
    <n v="0"/>
    <n v="3944"/>
    <n v="864.72199999999998"/>
    <n v="0"/>
    <n v="0"/>
    <n v="0"/>
    <n v="0"/>
    <n v="0"/>
    <n v="0"/>
    <n v="0"/>
    <n v="0"/>
    <n v="0"/>
    <n v="0"/>
    <n v="0"/>
    <n v="0"/>
    <n v="26.5"/>
    <n v="0"/>
    <n v="0"/>
    <n v="0"/>
    <n v="0"/>
    <n v="5.9346750000000004"/>
    <n v="0"/>
    <n v="0"/>
  </r>
  <r>
    <d v="2020-07-01T00:00:00"/>
    <x v="3"/>
    <s v="P"/>
    <s v="Active"/>
    <n v="668"/>
    <x v="667"/>
    <s v="N"/>
    <x v="22"/>
    <n v="1053"/>
    <x v="3"/>
    <s v="Niederl. 8"/>
    <n v="1"/>
    <s v="Department"/>
    <s v="Supervisor"/>
    <s v="Non-Mgm."/>
    <s v="ang."/>
    <s v="M"/>
    <d v="2019-06-01T00:00:00"/>
    <m/>
    <s v=""/>
    <n v="0"/>
    <d v="1979-07-07T00:00:00"/>
    <n v="40"/>
    <s v="J"/>
    <n v="30"/>
    <n v="2.5"/>
    <n v="39"/>
    <x v="0"/>
    <n v="1"/>
    <n v="31"/>
    <n v="0"/>
    <n v="3945"/>
    <n v="864.94125000000008"/>
    <n v="0"/>
    <n v="0"/>
    <n v="0"/>
    <n v="0"/>
    <n v="0"/>
    <n v="0"/>
    <n v="0"/>
    <n v="0"/>
    <n v="0"/>
    <n v="0"/>
    <n v="227.59615384615384"/>
    <n v="180.81250000000003"/>
    <n v="26.5"/>
    <n v="0"/>
    <n v="0"/>
    <n v="0"/>
    <n v="0"/>
    <n v="97.397793028846166"/>
    <n v="0"/>
    <n v="0"/>
  </r>
  <r>
    <d v="2020-07-01T00:00:00"/>
    <x v="3"/>
    <s v="P"/>
    <s v="Active"/>
    <n v="669"/>
    <x v="668"/>
    <s v="N"/>
    <x v="31"/>
    <n v="1046"/>
    <x v="9"/>
    <s v="Niederl. 4"/>
    <n v="1"/>
    <s v="Department"/>
    <s v="Supervisor"/>
    <s v="Manager"/>
    <s v="ang."/>
    <s v="M"/>
    <d v="2019-06-17T00:00:00"/>
    <m/>
    <s v=""/>
    <n v="0"/>
    <d v="1978-07-27T00:00:00"/>
    <n v="41"/>
    <s v="N"/>
    <n v="30"/>
    <n v="2.5"/>
    <n v="39"/>
    <x v="0"/>
    <n v="1"/>
    <n v="31"/>
    <n v="0"/>
    <n v="3946"/>
    <n v="865.16050000000007"/>
    <n v="0"/>
    <n v="0"/>
    <n v="30"/>
    <n v="0"/>
    <n v="0"/>
    <n v="0"/>
    <n v="0"/>
    <n v="0"/>
    <n v="0"/>
    <n v="0"/>
    <n v="0"/>
    <n v="0"/>
    <n v="26.5"/>
    <n v="0"/>
    <n v="0"/>
    <n v="0"/>
    <n v="0"/>
    <n v="12.653175000000001"/>
    <n v="79.040000000000006"/>
    <n v="0"/>
  </r>
  <r>
    <d v="2020-07-01T00:00:00"/>
    <x v="3"/>
    <s v="P"/>
    <s v="Active"/>
    <n v="670"/>
    <x v="669"/>
    <s v="N"/>
    <x v="27"/>
    <n v="1070"/>
    <x v="0"/>
    <s v="Niederl. 3"/>
    <n v="1"/>
    <s v="Department"/>
    <s v="Supervisor"/>
    <s v="Non-Mgm."/>
    <s v="ang."/>
    <s v="M"/>
    <d v="2019-06-01T00:00:00"/>
    <m/>
    <s v=""/>
    <n v="0"/>
    <d v="1988-08-28T00:00:00"/>
    <n v="31"/>
    <s v="N"/>
    <n v="30"/>
    <n v="2.5"/>
    <n v="39"/>
    <x v="0"/>
    <n v="1"/>
    <n v="31"/>
    <n v="0"/>
    <n v="3947"/>
    <n v="865.37975000000006"/>
    <n v="0"/>
    <n v="0"/>
    <n v="0"/>
    <n v="0"/>
    <n v="0"/>
    <n v="0"/>
    <n v="0"/>
    <n v="0"/>
    <n v="0"/>
    <n v="0"/>
    <n v="0"/>
    <n v="0"/>
    <n v="26.5"/>
    <n v="0"/>
    <n v="0"/>
    <n v="0"/>
    <n v="0"/>
    <n v="5.9346750000000004"/>
    <n v="0"/>
    <n v="0"/>
  </r>
  <r>
    <d v="2020-07-01T00:00:00"/>
    <x v="3"/>
    <s v="P"/>
    <s v="Active"/>
    <n v="671"/>
    <x v="670"/>
    <s v="N"/>
    <x v="27"/>
    <n v="1070"/>
    <x v="0"/>
    <s v="Niederl. 3"/>
    <n v="1"/>
    <s v="Department"/>
    <s v="Supervisor"/>
    <s v="Non-Mgm."/>
    <s v="ang."/>
    <s v="W"/>
    <d v="2019-06-01T00:00:00"/>
    <m/>
    <s v=""/>
    <n v="0"/>
    <d v="1988-11-25T00:00:00"/>
    <n v="31"/>
    <s v="N"/>
    <n v="30"/>
    <n v="2.5"/>
    <n v="39"/>
    <x v="0"/>
    <n v="1"/>
    <n v="31"/>
    <n v="0"/>
    <n v="3948"/>
    <n v="865.59900000000016"/>
    <n v="0"/>
    <n v="0"/>
    <n v="0"/>
    <n v="0"/>
    <n v="0"/>
    <n v="0"/>
    <n v="0"/>
    <n v="0"/>
    <n v="0"/>
    <n v="0"/>
    <n v="0"/>
    <n v="0"/>
    <n v="26.5"/>
    <n v="0"/>
    <n v="0"/>
    <n v="0"/>
    <n v="0"/>
    <n v="5.9346750000000004"/>
    <n v="0"/>
    <n v="0"/>
  </r>
  <r>
    <d v="2020-07-01T00:00:00"/>
    <x v="3"/>
    <s v="P"/>
    <s v="Active"/>
    <n v="672"/>
    <x v="671"/>
    <s v="N"/>
    <x v="36"/>
    <n v="1054"/>
    <x v="8"/>
    <s v="Niederl. 2"/>
    <n v="1"/>
    <s v="Department"/>
    <s v="Supervisor"/>
    <s v="Non-Mgm."/>
    <s v="ang."/>
    <s v="M"/>
    <d v="2019-06-01T00:00:00"/>
    <m/>
    <s v=""/>
    <n v="0"/>
    <d v="1982-02-15T00:00:00"/>
    <n v="37"/>
    <s v="N"/>
    <n v="30"/>
    <n v="2.5"/>
    <n v="39"/>
    <x v="0"/>
    <n v="1"/>
    <n v="31"/>
    <n v="0"/>
    <n v="3949"/>
    <n v="865.81825000000003"/>
    <n v="0"/>
    <n v="0"/>
    <n v="0"/>
    <n v="0"/>
    <n v="0"/>
    <n v="0"/>
    <n v="0"/>
    <n v="0"/>
    <n v="0"/>
    <n v="0"/>
    <n v="0"/>
    <n v="0"/>
    <n v="26.5"/>
    <n v="0"/>
    <n v="0"/>
    <n v="0"/>
    <n v="0"/>
    <n v="5.9346750000000004"/>
    <n v="0"/>
    <n v="0"/>
  </r>
  <r>
    <d v="2020-07-01T00:00:00"/>
    <x v="3"/>
    <s v="P"/>
    <s v="Active"/>
    <n v="673"/>
    <x v="672"/>
    <s v="N"/>
    <x v="9"/>
    <n v="1087"/>
    <x v="0"/>
    <s v="Niederl. 3"/>
    <n v="1"/>
    <s v="Department"/>
    <s v="Supervisor"/>
    <s v="Non-Mgm."/>
    <s v="ang."/>
    <s v="M"/>
    <d v="2019-06-17T00:00:00"/>
    <m/>
    <s v=""/>
    <n v="0"/>
    <d v="1993-01-12T00:00:00"/>
    <n v="27"/>
    <s v="N"/>
    <n v="30"/>
    <n v="2.5"/>
    <n v="39"/>
    <x v="0"/>
    <n v="1"/>
    <n v="31"/>
    <n v="0"/>
    <n v="3950"/>
    <n v="866.03750000000002"/>
    <n v="0"/>
    <n v="0"/>
    <n v="0"/>
    <n v="0"/>
    <n v="0"/>
    <n v="0"/>
    <n v="0"/>
    <n v="0"/>
    <n v="0"/>
    <n v="0"/>
    <n v="0"/>
    <n v="0"/>
    <n v="26.5"/>
    <n v="0"/>
    <n v="0"/>
    <n v="0"/>
    <n v="0"/>
    <n v="5.9346750000000004"/>
    <n v="0"/>
    <n v="0"/>
  </r>
  <r>
    <d v="2020-07-01T00:00:00"/>
    <x v="3"/>
    <s v="P"/>
    <s v="Active"/>
    <n v="674"/>
    <x v="673"/>
    <s v="N"/>
    <x v="19"/>
    <n v="1083"/>
    <x v="0"/>
    <s v="Niederl. 3"/>
    <n v="1"/>
    <s v="Department"/>
    <s v="Supervisor"/>
    <s v="Non-Mgm."/>
    <s v="ang."/>
    <s v="M"/>
    <d v="2019-07-01T00:00:00"/>
    <m/>
    <s v=""/>
    <n v="0"/>
    <d v="1989-02-15T00:00:00"/>
    <n v="30"/>
    <s v="N"/>
    <n v="30"/>
    <n v="2.5"/>
    <n v="39"/>
    <x v="0"/>
    <n v="1"/>
    <n v="31"/>
    <n v="0"/>
    <n v="3951"/>
    <n v="866.25675000000001"/>
    <n v="0"/>
    <n v="0"/>
    <n v="0"/>
    <n v="0"/>
    <n v="0"/>
    <n v="0"/>
    <n v="0"/>
    <n v="0"/>
    <n v="0"/>
    <n v="0"/>
    <n v="0"/>
    <n v="0"/>
    <n v="26.5"/>
    <n v="0"/>
    <n v="0"/>
    <n v="0"/>
    <n v="0"/>
    <n v="5.9346750000000004"/>
    <n v="0"/>
    <n v="0"/>
  </r>
  <r>
    <d v="2020-07-01T00:00:00"/>
    <x v="3"/>
    <s v="P"/>
    <s v="Active"/>
    <n v="675"/>
    <x v="674"/>
    <s v="N"/>
    <x v="22"/>
    <n v="1041"/>
    <x v="4"/>
    <s v="Niederl. 6"/>
    <n v="1"/>
    <s v="Department"/>
    <s v="Supervisor"/>
    <s v="Non-Mgm."/>
    <s v="ang."/>
    <s v="M"/>
    <d v="2019-07-01T00:00:00"/>
    <m/>
    <s v=""/>
    <n v="0"/>
    <d v="1970-01-12T00:00:00"/>
    <n v="50"/>
    <s v="J"/>
    <n v="30"/>
    <n v="2.5"/>
    <n v="39"/>
    <x v="0"/>
    <n v="1"/>
    <n v="31"/>
    <n v="0"/>
    <n v="3952"/>
    <n v="866.47600000000011"/>
    <n v="0"/>
    <n v="0"/>
    <n v="0"/>
    <n v="0"/>
    <n v="0"/>
    <n v="0"/>
    <n v="0"/>
    <n v="0"/>
    <n v="0"/>
    <n v="0"/>
    <n v="228"/>
    <n v="181.13333333333333"/>
    <n v="26.5"/>
    <n v="0"/>
    <n v="0"/>
    <n v="0"/>
    <n v="0"/>
    <n v="97.560085000000001"/>
    <n v="0"/>
    <n v="0"/>
  </r>
  <r>
    <d v="2020-07-01T00:00:00"/>
    <x v="3"/>
    <s v="P"/>
    <s v="Active"/>
    <n v="676"/>
    <x v="675"/>
    <s v="N"/>
    <x v="22"/>
    <n v="1060"/>
    <x v="2"/>
    <s v="Niederl. 7"/>
    <n v="1"/>
    <s v="Department"/>
    <s v="Supervisor"/>
    <s v="Non-Mgm."/>
    <s v="ang."/>
    <s v="M"/>
    <d v="2019-07-01T00:00:00"/>
    <m/>
    <s v=""/>
    <n v="0"/>
    <d v="1968-10-15T00:00:00"/>
    <n v="51"/>
    <s v="J"/>
    <n v="30"/>
    <n v="2.5"/>
    <n v="39"/>
    <x v="0"/>
    <n v="1"/>
    <n v="31"/>
    <n v="0"/>
    <n v="3953"/>
    <n v="866.69524999999999"/>
    <n v="0"/>
    <n v="0"/>
    <n v="0"/>
    <n v="0"/>
    <n v="0"/>
    <n v="0"/>
    <n v="0"/>
    <n v="0"/>
    <n v="0"/>
    <n v="0"/>
    <n v="228.05769230769229"/>
    <n v="181.1791666666667"/>
    <n v="26.5"/>
    <n v="0"/>
    <n v="0"/>
    <n v="0"/>
    <n v="0"/>
    <n v="97.583269567307696"/>
    <n v="0"/>
    <n v="0"/>
  </r>
  <r>
    <d v="2020-07-01T00:00:00"/>
    <x v="3"/>
    <s v="P"/>
    <s v="Active"/>
    <n v="677"/>
    <x v="676"/>
    <s v="N"/>
    <x v="16"/>
    <n v="1067"/>
    <x v="11"/>
    <s v="Niederl. 12"/>
    <n v="1"/>
    <s v="Department"/>
    <s v="Supervisor"/>
    <s v="Non-Mgm."/>
    <s v="ang."/>
    <s v="M"/>
    <d v="2019-07-01T00:00:00"/>
    <m/>
    <s v=""/>
    <n v="0"/>
    <d v="1985-03-02T00:00:00"/>
    <n v="34"/>
    <s v="N"/>
    <n v="30"/>
    <n v="2.5"/>
    <n v="39"/>
    <x v="0"/>
    <n v="1"/>
    <n v="31"/>
    <n v="0"/>
    <n v="3954"/>
    <n v="866.91450000000009"/>
    <n v="0"/>
    <n v="0"/>
    <n v="0"/>
    <n v="0"/>
    <n v="0"/>
    <n v="0"/>
    <n v="0"/>
    <n v="0"/>
    <n v="0"/>
    <n v="0"/>
    <n v="0"/>
    <n v="0"/>
    <n v="26.5"/>
    <n v="0"/>
    <n v="0"/>
    <n v="0"/>
    <n v="0"/>
    <n v="5.9346750000000004"/>
    <n v="0"/>
    <n v="0"/>
  </r>
  <r>
    <d v="2020-07-01T00:00:00"/>
    <x v="3"/>
    <s v="P"/>
    <s v="Active"/>
    <n v="678"/>
    <x v="677"/>
    <s v="N"/>
    <x v="31"/>
    <n v="1052"/>
    <x v="3"/>
    <s v="Niederl. 8"/>
    <n v="1"/>
    <s v="Department"/>
    <s v="Supervisor"/>
    <s v="Non-Mgm."/>
    <s v="ang."/>
    <s v="M"/>
    <d v="2019-07-01T00:00:00"/>
    <m/>
    <s v=""/>
    <n v="0"/>
    <d v="1967-03-01T00:00:00"/>
    <n v="52"/>
    <s v="J"/>
    <n v="30"/>
    <n v="2.5"/>
    <n v="39"/>
    <x v="0"/>
    <n v="1"/>
    <n v="31"/>
    <n v="0"/>
    <n v="3955"/>
    <n v="867.13375000000008"/>
    <n v="0"/>
    <n v="0"/>
    <n v="30"/>
    <n v="0"/>
    <n v="0"/>
    <n v="1350"/>
    <n v="0"/>
    <n v="0"/>
    <n v="0"/>
    <n v="0"/>
    <n v="228.17307692307691"/>
    <n v="181.27083333333334"/>
    <n v="26.5"/>
    <n v="0"/>
    <n v="0"/>
    <n v="0"/>
    <n v="0"/>
    <n v="406.6806387019231"/>
    <n v="68.97"/>
    <n v="0"/>
  </r>
  <r>
    <d v="2020-07-01T00:00:00"/>
    <x v="3"/>
    <s v="P"/>
    <s v="Active"/>
    <n v="679"/>
    <x v="678"/>
    <s v="N"/>
    <x v="22"/>
    <n v="1041"/>
    <x v="4"/>
    <s v="Niederl. 6"/>
    <n v="1"/>
    <s v="Department"/>
    <s v="Supervisor"/>
    <s v="Non-Mgm."/>
    <s v="ang."/>
    <s v="M"/>
    <d v="2019-07-01T00:00:00"/>
    <m/>
    <s v=""/>
    <n v="0"/>
    <d v="1982-04-24T00:00:00"/>
    <n v="37"/>
    <s v="J"/>
    <n v="30"/>
    <n v="2.5"/>
    <n v="39"/>
    <x v="0"/>
    <n v="1"/>
    <n v="31"/>
    <n v="0"/>
    <n v="3956"/>
    <n v="867.35300000000007"/>
    <n v="0"/>
    <n v="0"/>
    <n v="0"/>
    <n v="0"/>
    <n v="0"/>
    <n v="0"/>
    <n v="0"/>
    <n v="0"/>
    <n v="0"/>
    <n v="0"/>
    <n v="228.23076923076923"/>
    <n v="181.31666666666669"/>
    <n v="26.5"/>
    <n v="0"/>
    <n v="0"/>
    <n v="0"/>
    <n v="0"/>
    <n v="97.652823269230765"/>
    <n v="0"/>
    <n v="0"/>
  </r>
  <r>
    <d v="2020-07-01T00:00:00"/>
    <x v="3"/>
    <s v="P"/>
    <s v="Active"/>
    <n v="680"/>
    <x v="679"/>
    <s v="N"/>
    <x v="27"/>
    <n v="1070"/>
    <x v="0"/>
    <s v="Niederl. 3"/>
    <n v="1"/>
    <s v="Department"/>
    <s v="Supervisor"/>
    <s v="Manager"/>
    <s v="ang."/>
    <s v="M"/>
    <d v="2019-07-01T00:00:00"/>
    <m/>
    <s v=""/>
    <n v="0"/>
    <d v="1979-11-17T00:00:00"/>
    <n v="40"/>
    <s v="N"/>
    <n v="30"/>
    <n v="2.5"/>
    <n v="39"/>
    <x v="0"/>
    <n v="1"/>
    <n v="31"/>
    <n v="0"/>
    <n v="3957"/>
    <n v="867.57225000000005"/>
    <n v="0"/>
    <n v="0"/>
    <n v="0"/>
    <n v="0"/>
    <n v="0"/>
    <n v="0"/>
    <n v="0"/>
    <n v="0"/>
    <n v="0"/>
    <n v="0"/>
    <n v="0"/>
    <n v="0"/>
    <n v="26.5"/>
    <n v="0"/>
    <n v="0"/>
    <n v="0"/>
    <n v="0"/>
    <n v="5.9346750000000004"/>
    <n v="0"/>
    <n v="0"/>
  </r>
  <r>
    <d v="2020-07-01T00:00:00"/>
    <x v="3"/>
    <s v="P"/>
    <s v="Active"/>
    <n v="681"/>
    <x v="680"/>
    <s v="N"/>
    <x v="36"/>
    <n v="1054"/>
    <x v="8"/>
    <s v="Niederl. 2"/>
    <n v="1"/>
    <s v="Department"/>
    <s v="Supervisor"/>
    <s v="Non-Mgm."/>
    <s v="ang."/>
    <s v="M"/>
    <d v="2016-09-01T00:00:00"/>
    <m/>
    <s v=""/>
    <n v="3"/>
    <d v="1994-02-10T00:00:00"/>
    <n v="25"/>
    <s v="N"/>
    <n v="30"/>
    <n v="2.5"/>
    <n v="39"/>
    <x v="0"/>
    <n v="1"/>
    <n v="31"/>
    <n v="0"/>
    <n v="3958"/>
    <n v="867.79150000000004"/>
    <n v="0"/>
    <n v="0"/>
    <n v="0"/>
    <n v="0"/>
    <n v="0"/>
    <n v="0"/>
    <n v="0"/>
    <n v="0"/>
    <n v="0"/>
    <n v="0"/>
    <n v="0"/>
    <n v="0"/>
    <n v="26.5"/>
    <n v="0"/>
    <n v="0"/>
    <n v="0"/>
    <n v="0"/>
    <n v="5.9346750000000004"/>
    <n v="0"/>
    <n v="0"/>
  </r>
  <r>
    <d v="2020-07-01T00:00:00"/>
    <x v="3"/>
    <s v="P"/>
    <s v="Active"/>
    <n v="682"/>
    <x v="681"/>
    <s v="N"/>
    <x v="51"/>
    <n v="1092"/>
    <x v="9"/>
    <s v="Niederl. 4"/>
    <n v="1"/>
    <s v="Department"/>
    <s v="Supervisor"/>
    <s v="Non-Mgm."/>
    <s v="kfm"/>
    <s v="M"/>
    <d v="2019-08-01T00:00:00"/>
    <d v="2022-07-31T00:00:00"/>
    <s v=""/>
    <n v="2"/>
    <d v="1998-12-26T00:00:00"/>
    <n v="21"/>
    <s v="J"/>
    <n v="30"/>
    <n v="2.5"/>
    <n v="39"/>
    <x v="0"/>
    <n v="1"/>
    <n v="31"/>
    <n v="0"/>
    <n v="3959"/>
    <n v="868.01075000000003"/>
    <n v="0"/>
    <n v="0"/>
    <n v="0"/>
    <n v="0"/>
    <n v="0"/>
    <n v="0"/>
    <n v="0"/>
    <n v="0"/>
    <n v="0"/>
    <n v="0"/>
    <n v="228.40384615384616"/>
    <n v="181.45416666666668"/>
    <n v="26.5"/>
    <n v="0"/>
    <n v="0"/>
    <n v="0"/>
    <n v="0"/>
    <n v="97.722376971153849"/>
    <n v="0"/>
    <n v="0"/>
  </r>
  <r>
    <d v="2020-07-01T00:00:00"/>
    <x v="3"/>
    <s v="P"/>
    <s v="Active"/>
    <n v="683"/>
    <x v="682"/>
    <s v="N"/>
    <x v="31"/>
    <n v="1028"/>
    <x v="6"/>
    <s v="Niederl. 10"/>
    <n v="1"/>
    <s v="Department"/>
    <s v="Supervisor"/>
    <s v="Non-Mgm."/>
    <s v="ang."/>
    <s v="M"/>
    <d v="2019-08-01T00:00:00"/>
    <m/>
    <s v=""/>
    <n v="0"/>
    <d v="1967-06-26T00:00:00"/>
    <n v="52"/>
    <s v="J"/>
    <n v="30"/>
    <n v="2.5"/>
    <n v="39"/>
    <x v="0"/>
    <n v="1"/>
    <n v="31"/>
    <n v="0"/>
    <n v="3960"/>
    <n v="868.23"/>
    <n v="0"/>
    <n v="0"/>
    <n v="0"/>
    <n v="0"/>
    <n v="0"/>
    <n v="1400"/>
    <n v="0"/>
    <n v="0"/>
    <n v="0"/>
    <n v="0"/>
    <n v="228.46153846153848"/>
    <n v="181.50000000000003"/>
    <n v="26.5"/>
    <n v="0"/>
    <n v="0"/>
    <n v="0"/>
    <n v="0"/>
    <n v="411.2755615384616"/>
    <n v="78.09"/>
    <n v="0"/>
  </r>
  <r>
    <d v="2020-07-01T00:00:00"/>
    <x v="3"/>
    <s v="P"/>
    <s v="Active"/>
    <n v="684"/>
    <x v="683"/>
    <s v="N"/>
    <x v="37"/>
    <n v="1005"/>
    <x v="1"/>
    <s v="Niederl. 1"/>
    <n v="1"/>
    <s v="Department"/>
    <s v="Supervisor"/>
    <s v="Non-Mgm."/>
    <s v="ang."/>
    <s v="M"/>
    <d v="2014-07-01T00:00:00"/>
    <m/>
    <s v=""/>
    <n v="5"/>
    <d v="1993-09-25T00:00:00"/>
    <n v="26"/>
    <s v="N"/>
    <n v="30"/>
    <n v="2.5"/>
    <n v="39"/>
    <x v="0"/>
    <n v="1"/>
    <n v="31"/>
    <n v="0"/>
    <n v="3961"/>
    <n v="868.44925000000012"/>
    <n v="0"/>
    <n v="0"/>
    <n v="0"/>
    <n v="0"/>
    <n v="0"/>
    <n v="0"/>
    <n v="0"/>
    <n v="0"/>
    <n v="0"/>
    <n v="0"/>
    <n v="0"/>
    <n v="0"/>
    <n v="26.5"/>
    <n v="0"/>
    <n v="0"/>
    <n v="0"/>
    <n v="0"/>
    <n v="5.9346750000000004"/>
    <n v="0"/>
    <n v="0"/>
  </r>
  <r>
    <d v="2020-07-01T00:00:00"/>
    <x v="3"/>
    <s v="P"/>
    <s v="Active"/>
    <n v="685"/>
    <x v="684"/>
    <s v="N"/>
    <x v="51"/>
    <n v="1092"/>
    <x v="5"/>
    <s v="Niederl. 5"/>
    <n v="1"/>
    <s v="Department"/>
    <s v="Supervisor"/>
    <s v="Non-Mgm."/>
    <s v="kfm"/>
    <s v="M"/>
    <d v="2019-08-01T00:00:00"/>
    <d v="2022-07-31T00:00:00"/>
    <s v=""/>
    <n v="2"/>
    <d v="1992-05-10T00:00:00"/>
    <n v="27"/>
    <s v="J"/>
    <n v="30"/>
    <n v="2.5"/>
    <n v="39"/>
    <x v="0"/>
    <n v="1"/>
    <n v="31"/>
    <n v="0"/>
    <n v="3962"/>
    <n v="868.66849999999999"/>
    <n v="0"/>
    <n v="0"/>
    <n v="0"/>
    <n v="0"/>
    <n v="0"/>
    <n v="0"/>
    <n v="0"/>
    <n v="0"/>
    <n v="0"/>
    <n v="0"/>
    <n v="228.57692307692309"/>
    <n v="181.5916666666667"/>
    <n v="26.5"/>
    <n v="0"/>
    <n v="0"/>
    <n v="0"/>
    <n v="0"/>
    <n v="97.791930673076934"/>
    <n v="0"/>
    <n v="0"/>
  </r>
  <r>
    <d v="2020-07-01T00:00:00"/>
    <x v="3"/>
    <s v="P"/>
    <s v="Active"/>
    <n v="686"/>
    <x v="685"/>
    <s v="N"/>
    <x v="0"/>
    <n v="1090"/>
    <x v="0"/>
    <s v="Niederl. 3"/>
    <n v="1"/>
    <s v="Department"/>
    <s v="Supervisor"/>
    <s v="Non-Mgm."/>
    <s v="ang."/>
    <s v="W"/>
    <d v="2019-08-01T00:00:00"/>
    <m/>
    <s v=""/>
    <n v="0"/>
    <d v="1987-05-20T00:00:00"/>
    <n v="32"/>
    <s v="N"/>
    <n v="30"/>
    <n v="2.5"/>
    <n v="39"/>
    <x v="0"/>
    <n v="1"/>
    <n v="31"/>
    <n v="0"/>
    <n v="3963"/>
    <n v="868.8877500000001"/>
    <n v="0"/>
    <n v="0"/>
    <n v="0"/>
    <n v="0"/>
    <n v="0"/>
    <n v="0"/>
    <n v="0"/>
    <n v="0"/>
    <n v="0"/>
    <n v="0"/>
    <n v="0"/>
    <n v="0"/>
    <n v="26.5"/>
    <n v="0"/>
    <n v="0"/>
    <n v="0"/>
    <n v="0"/>
    <n v="5.9346750000000004"/>
    <n v="0"/>
    <n v="0"/>
  </r>
  <r>
    <d v="2020-07-01T00:00:00"/>
    <x v="3"/>
    <s v="P"/>
    <s v="Active"/>
    <n v="687"/>
    <x v="686"/>
    <s v="N"/>
    <x v="22"/>
    <n v="1060"/>
    <x v="2"/>
    <s v="Niederl. 7"/>
    <n v="1"/>
    <s v="Department"/>
    <s v="Supervisor"/>
    <s v="Non-Mgm."/>
    <s v="ang."/>
    <s v="M"/>
    <d v="2019-08-01T00:00:00"/>
    <m/>
    <s v=""/>
    <n v="0"/>
    <d v="1980-03-08T00:00:00"/>
    <n v="39"/>
    <s v="J"/>
    <n v="30"/>
    <n v="2.5"/>
    <n v="39"/>
    <x v="0"/>
    <n v="1"/>
    <n v="31"/>
    <n v="0"/>
    <n v="3964"/>
    <n v="869.10699999999997"/>
    <n v="0"/>
    <n v="0"/>
    <n v="0"/>
    <n v="0"/>
    <n v="0"/>
    <n v="0"/>
    <n v="0"/>
    <n v="0"/>
    <n v="0"/>
    <n v="0"/>
    <n v="228.69230769230771"/>
    <n v="181.68333333333334"/>
    <n v="26.5"/>
    <n v="0"/>
    <n v="0"/>
    <n v="0"/>
    <n v="0"/>
    <n v="97.838299807692309"/>
    <n v="0"/>
    <n v="0"/>
  </r>
  <r>
    <d v="2020-07-01T00:00:00"/>
    <x v="3"/>
    <s v="P"/>
    <s v="Active"/>
    <n v="688"/>
    <x v="687"/>
    <s v="N"/>
    <x v="51"/>
    <n v="1092"/>
    <x v="7"/>
    <s v="Niederl. 9"/>
    <n v="1"/>
    <s v="Department"/>
    <s v="Supervisor"/>
    <s v="Non-Mgm."/>
    <s v="kfm"/>
    <s v="W"/>
    <d v="2019-09-01T00:00:00"/>
    <d v="2022-08-31T00:00:00"/>
    <s v=""/>
    <n v="2"/>
    <d v="2001-07-16T00:00:00"/>
    <n v="18"/>
    <s v="J"/>
    <n v="30"/>
    <n v="2.5"/>
    <n v="39"/>
    <x v="0"/>
    <n v="1"/>
    <n v="31"/>
    <n v="0"/>
    <n v="3965"/>
    <n v="869.32625000000007"/>
    <n v="0"/>
    <n v="0"/>
    <n v="0"/>
    <n v="0"/>
    <n v="0"/>
    <n v="0"/>
    <n v="0"/>
    <n v="0"/>
    <n v="0"/>
    <n v="0"/>
    <n v="228.74999999999997"/>
    <n v="181.72916666666669"/>
    <n v="26.5"/>
    <n v="0"/>
    <n v="0"/>
    <n v="0"/>
    <n v="0"/>
    <n v="97.861484374999989"/>
    <n v="0"/>
    <n v="0"/>
  </r>
  <r>
    <d v="2020-07-01T00:00:00"/>
    <x v="3"/>
    <s v="P"/>
    <s v="Active"/>
    <n v="689"/>
    <x v="688"/>
    <s v="N"/>
    <x v="21"/>
    <n v="1086"/>
    <x v="0"/>
    <s v="Niederl. 3"/>
    <n v="1"/>
    <s v="Department"/>
    <s v="Supervisor"/>
    <s v="Non-Mgm."/>
    <s v="Werks"/>
    <s v="M"/>
    <d v="2019-09-01T00:00:00"/>
    <d v="2020-12-20T00:00:00"/>
    <s v=""/>
    <n v="1"/>
    <d v="1998-01-15T00:00:00"/>
    <n v="22"/>
    <s v="N"/>
    <n v="0"/>
    <n v="0"/>
    <n v="20"/>
    <x v="0"/>
    <n v="0.51282051282051277"/>
    <n v="31"/>
    <n v="0"/>
    <n v="3966"/>
    <n v="869.54550000000006"/>
    <n v="0"/>
    <n v="0"/>
    <n v="0"/>
    <n v="0"/>
    <n v="0"/>
    <n v="0"/>
    <n v="0"/>
    <n v="0"/>
    <n v="0"/>
    <n v="0"/>
    <n v="0"/>
    <n v="0"/>
    <n v="26.5"/>
    <n v="0"/>
    <n v="0"/>
    <n v="0"/>
    <n v="0"/>
    <n v="5.9346750000000004"/>
    <n v="0"/>
    <n v="0"/>
  </r>
  <r>
    <d v="2020-07-01T00:00:00"/>
    <x v="3"/>
    <s v="P"/>
    <s v="Active"/>
    <n v="690"/>
    <x v="689"/>
    <s v="N"/>
    <x v="16"/>
    <n v="1067"/>
    <x v="11"/>
    <s v="Niederl. 12"/>
    <n v="1"/>
    <s v="Department"/>
    <s v="Supervisor"/>
    <s v="Non-Mgm."/>
    <s v="ang."/>
    <s v="W"/>
    <d v="2019-09-01T00:00:00"/>
    <m/>
    <s v=""/>
    <n v="0"/>
    <d v="1997-08-05T00:00:00"/>
    <n v="22"/>
    <s v="N"/>
    <n v="30"/>
    <n v="2.5"/>
    <n v="39"/>
    <x v="0"/>
    <n v="1"/>
    <n v="31"/>
    <n v="0"/>
    <n v="3967"/>
    <n v="869.76475000000005"/>
    <n v="0"/>
    <n v="0"/>
    <n v="0"/>
    <n v="0"/>
    <n v="0"/>
    <n v="0"/>
    <n v="0"/>
    <n v="0"/>
    <n v="0"/>
    <n v="0"/>
    <n v="0"/>
    <n v="0"/>
    <n v="26.5"/>
    <n v="0"/>
    <n v="0"/>
    <n v="0"/>
    <n v="0"/>
    <n v="5.9346750000000004"/>
    <n v="0"/>
    <n v="0"/>
  </r>
  <r>
    <d v="2020-07-01T00:00:00"/>
    <x v="3"/>
    <s v="P"/>
    <s v="Active"/>
    <n v="691"/>
    <x v="690"/>
    <s v="N"/>
    <x v="9"/>
    <n v="1087"/>
    <x v="0"/>
    <s v="Niederl. 3"/>
    <n v="1"/>
    <s v="Department"/>
    <s v="Supervisor"/>
    <s v="Non-Mgm."/>
    <s v="ang."/>
    <s v="W"/>
    <d v="2019-09-01T00:00:00"/>
    <m/>
    <s v=""/>
    <n v="0"/>
    <d v="1989-02-06T00:00:00"/>
    <n v="30"/>
    <s v="N"/>
    <n v="30"/>
    <n v="2.5"/>
    <n v="39"/>
    <x v="0"/>
    <n v="1"/>
    <n v="31"/>
    <n v="0"/>
    <n v="3968"/>
    <n v="869.98400000000004"/>
    <n v="0"/>
    <n v="0"/>
    <n v="0"/>
    <n v="0"/>
    <n v="0"/>
    <n v="0"/>
    <n v="0"/>
    <n v="0"/>
    <n v="0"/>
    <n v="0"/>
    <n v="0"/>
    <n v="0"/>
    <n v="26.5"/>
    <n v="0"/>
    <n v="0"/>
    <n v="0"/>
    <n v="0"/>
    <n v="5.9346750000000004"/>
    <n v="0"/>
    <n v="0"/>
  </r>
  <r>
    <d v="2020-07-01T00:00:00"/>
    <x v="3"/>
    <s v="P"/>
    <s v="Active"/>
    <n v="692"/>
    <x v="691"/>
    <s v="N"/>
    <x v="51"/>
    <n v="1092"/>
    <x v="8"/>
    <s v="Niederl. 2"/>
    <n v="1"/>
    <s v="Department"/>
    <s v="Supervisor"/>
    <s v="Non-Mgm."/>
    <s v="tech"/>
    <s v="M"/>
    <d v="2019-09-01T00:00:00"/>
    <d v="2022-08-31T00:00:00"/>
    <s v=""/>
    <n v="2"/>
    <d v="1998-03-01T00:00:00"/>
    <n v="21"/>
    <s v="J"/>
    <n v="30"/>
    <n v="2.5"/>
    <n v="39"/>
    <x v="0"/>
    <n v="1"/>
    <n v="31"/>
    <n v="0"/>
    <n v="3969"/>
    <n v="870.20325000000003"/>
    <n v="0"/>
    <n v="0"/>
    <n v="0"/>
    <n v="0"/>
    <n v="0"/>
    <n v="0"/>
    <n v="0"/>
    <n v="0"/>
    <n v="0"/>
    <n v="0"/>
    <n v="228.98076923076923"/>
    <n v="181.91250000000002"/>
    <n v="26.5"/>
    <n v="0"/>
    <n v="0"/>
    <n v="0"/>
    <n v="0"/>
    <n v="97.954222644230782"/>
    <n v="0"/>
    <n v="0"/>
  </r>
  <r>
    <d v="2020-07-01T00:00:00"/>
    <x v="3"/>
    <s v="P"/>
    <s v="Active"/>
    <n v="693"/>
    <x v="692"/>
    <s v="N"/>
    <x v="51"/>
    <n v="1092"/>
    <x v="0"/>
    <s v="Niederl. 3"/>
    <n v="1"/>
    <s v="Department"/>
    <s v="Supervisor"/>
    <s v="Non-Mgm."/>
    <s v="kfm"/>
    <s v="M"/>
    <d v="2019-09-01T00:00:00"/>
    <d v="2021-08-31T00:00:00"/>
    <s v=""/>
    <n v="1"/>
    <d v="2002-01-10T00:00:00"/>
    <n v="18"/>
    <s v="J"/>
    <n v="30"/>
    <n v="2.5"/>
    <n v="39"/>
    <x v="0"/>
    <n v="1"/>
    <n v="31"/>
    <n v="0"/>
    <n v="3970"/>
    <n v="870.42250000000001"/>
    <n v="0"/>
    <n v="0"/>
    <n v="0"/>
    <n v="0"/>
    <n v="0"/>
    <n v="0"/>
    <n v="0"/>
    <n v="0"/>
    <n v="0"/>
    <n v="0"/>
    <n v="229.03846153846155"/>
    <n v="181.95833333333334"/>
    <n v="26.5"/>
    <n v="0"/>
    <n v="0"/>
    <n v="0"/>
    <n v="0"/>
    <n v="97.977407211538477"/>
    <n v="0"/>
    <n v="0"/>
  </r>
  <r>
    <d v="2020-07-01T00:00:00"/>
    <x v="3"/>
    <s v="P"/>
    <s v="Active"/>
    <n v="694"/>
    <x v="693"/>
    <s v="N"/>
    <x v="29"/>
    <n v="1079"/>
    <x v="0"/>
    <s v="Niederl. 3"/>
    <n v="1"/>
    <s v="Department"/>
    <s v="Supervisor"/>
    <s v="Non-Mgm."/>
    <s v="Werks"/>
    <s v="W"/>
    <d v="2019-09-10T00:00:00"/>
    <d v="2020-08-31T00:00:00"/>
    <s v=""/>
    <n v="0"/>
    <d v="1995-12-08T00:00:00"/>
    <n v="24"/>
    <s v="N"/>
    <n v="0"/>
    <n v="0"/>
    <n v="20"/>
    <x v="0"/>
    <n v="0.51282051282051277"/>
    <n v="31"/>
    <n v="0"/>
    <n v="3971"/>
    <n v="870.64175"/>
    <n v="0"/>
    <n v="0"/>
    <n v="0"/>
    <n v="0"/>
    <n v="0"/>
    <n v="0"/>
    <n v="0"/>
    <n v="0"/>
    <n v="0"/>
    <n v="0"/>
    <n v="0"/>
    <n v="0"/>
    <n v="26.5"/>
    <n v="0"/>
    <n v="0"/>
    <n v="0"/>
    <n v="0"/>
    <n v="5.9346750000000004"/>
    <n v="0"/>
    <n v="0"/>
  </r>
  <r>
    <d v="2020-07-01T00:00:00"/>
    <x v="3"/>
    <s v="P"/>
    <s v="Active"/>
    <n v="695"/>
    <x v="694"/>
    <s v="N"/>
    <x v="24"/>
    <n v="1081"/>
    <x v="0"/>
    <s v="Niederl. 3"/>
    <n v="1"/>
    <s v="Department"/>
    <s v="Supervisor"/>
    <s v="Non-Mgm."/>
    <s v="ang."/>
    <s v="M"/>
    <d v="2019-10-01T00:00:00"/>
    <m/>
    <s v=""/>
    <n v="0"/>
    <d v="1986-01-11T00:00:00"/>
    <n v="34"/>
    <s v="N"/>
    <n v="30"/>
    <n v="2.5"/>
    <n v="39"/>
    <x v="0"/>
    <n v="1"/>
    <n v="31"/>
    <n v="0"/>
    <n v="3972"/>
    <n v="870.8610000000001"/>
    <n v="0"/>
    <n v="0"/>
    <n v="0"/>
    <n v="0"/>
    <n v="0"/>
    <n v="0"/>
    <n v="0"/>
    <n v="0"/>
    <n v="0"/>
    <n v="0"/>
    <n v="0"/>
    <n v="0"/>
    <n v="26.5"/>
    <n v="0"/>
    <n v="0"/>
    <n v="0"/>
    <n v="0"/>
    <n v="5.9346750000000004"/>
    <n v="0"/>
    <n v="0"/>
  </r>
  <r>
    <d v="2020-07-01T00:00:00"/>
    <x v="3"/>
    <s v="P"/>
    <s v="Active"/>
    <n v="696"/>
    <x v="695"/>
    <s v="N"/>
    <x v="22"/>
    <n v="1060"/>
    <x v="2"/>
    <s v="Niederl. 7"/>
    <n v="1"/>
    <s v="Department"/>
    <s v="Supervisor"/>
    <s v="Non-Mgm."/>
    <s v="ang."/>
    <s v="M"/>
    <d v="2019-09-16T00:00:00"/>
    <m/>
    <s v=""/>
    <n v="0"/>
    <d v="1984-06-26T00:00:00"/>
    <n v="35"/>
    <s v="J"/>
    <n v="30"/>
    <n v="2.5"/>
    <n v="39"/>
    <x v="0"/>
    <n v="1"/>
    <n v="31"/>
    <n v="0"/>
    <n v="3973"/>
    <n v="871.08024999999998"/>
    <n v="0"/>
    <n v="0"/>
    <n v="0"/>
    <n v="0"/>
    <n v="0"/>
    <n v="0"/>
    <n v="0"/>
    <n v="0"/>
    <n v="0"/>
    <n v="0"/>
    <n v="229.21153846153845"/>
    <n v="182.09583333333333"/>
    <n v="26.5"/>
    <n v="0"/>
    <n v="0"/>
    <n v="0"/>
    <n v="0"/>
    <n v="98.046960913461533"/>
    <n v="0"/>
    <n v="0"/>
  </r>
  <r>
    <d v="2020-07-01T00:00:00"/>
    <x v="3"/>
    <s v="P"/>
    <s v="Active"/>
    <n v="697"/>
    <x v="696"/>
    <s v="N"/>
    <x v="16"/>
    <n v="1043"/>
    <x v="9"/>
    <s v="Niederl. 4"/>
    <n v="1"/>
    <s v="Department"/>
    <s v="Supervisor"/>
    <s v="Non-Mgm."/>
    <s v="ang."/>
    <s v="W"/>
    <d v="2019-10-01T00:00:00"/>
    <m/>
    <s v=""/>
    <n v="0"/>
    <d v="1991-07-10T00:00:00"/>
    <n v="28"/>
    <s v="J"/>
    <n v="30"/>
    <n v="2.5"/>
    <n v="25"/>
    <x v="0"/>
    <n v="0.64102564102564108"/>
    <n v="31"/>
    <n v="0"/>
    <n v="3974"/>
    <n v="871.29950000000008"/>
    <n v="0"/>
    <n v="0"/>
    <n v="0"/>
    <n v="0"/>
    <n v="0"/>
    <n v="0"/>
    <n v="0"/>
    <n v="0"/>
    <n v="0"/>
    <n v="0"/>
    <n v="357.66"/>
    <n v="182.14166666666668"/>
    <n v="26.5"/>
    <n v="0"/>
    <n v="0"/>
    <n v="0"/>
    <n v="0"/>
    <n v="126.82325825000002"/>
    <n v="0"/>
    <n v="0"/>
  </r>
  <r>
    <d v="2020-07-01T00:00:00"/>
    <x v="3"/>
    <s v="P"/>
    <s v="Active"/>
    <n v="698"/>
    <x v="697"/>
    <s v="N"/>
    <x v="16"/>
    <n v="1049"/>
    <x v="3"/>
    <s v="Niederl. 8"/>
    <n v="1"/>
    <s v="Department"/>
    <s v="Supervisor"/>
    <s v="Non-Mgm."/>
    <s v="ang."/>
    <s v="M"/>
    <d v="2019-10-01T00:00:00"/>
    <m/>
    <s v=""/>
    <n v="0"/>
    <d v="1991-01-28T00:00:00"/>
    <n v="28"/>
    <s v="J"/>
    <n v="30"/>
    <n v="2.5"/>
    <n v="39"/>
    <x v="0"/>
    <n v="1"/>
    <n v="31"/>
    <n v="0"/>
    <n v="3975"/>
    <n v="871.51875000000007"/>
    <n v="0"/>
    <n v="0"/>
    <n v="0"/>
    <n v="0"/>
    <n v="0"/>
    <n v="0"/>
    <n v="0"/>
    <n v="0"/>
    <n v="0"/>
    <n v="0"/>
    <n v="229.32692307692309"/>
    <n v="182.18750000000003"/>
    <n v="26.5"/>
    <n v="0"/>
    <n v="0"/>
    <n v="0"/>
    <n v="0"/>
    <n v="98.093330048076936"/>
    <n v="0"/>
    <n v="0"/>
  </r>
  <r>
    <d v="2020-07-01T00:00:00"/>
    <x v="3"/>
    <s v="P"/>
    <s v="Active"/>
    <n v="699"/>
    <x v="698"/>
    <s v="N"/>
    <x v="26"/>
    <n v="1091"/>
    <x v="0"/>
    <s v="Niederl. 3"/>
    <n v="1"/>
    <s v="Department"/>
    <s v="Supervisor"/>
    <s v="Non-Mgm."/>
    <s v="ang."/>
    <s v="W"/>
    <d v="2019-10-07T00:00:00"/>
    <d v="2020-09-30T00:00:00"/>
    <s v=""/>
    <n v="0"/>
    <d v="1998-02-07T00:00:00"/>
    <n v="21"/>
    <s v="N"/>
    <n v="9"/>
    <n v="0.75"/>
    <n v="15"/>
    <x v="0"/>
    <n v="0.38461538461538464"/>
    <n v="31"/>
    <n v="0"/>
    <n v="3976"/>
    <n v="871.73800000000006"/>
    <n v="0"/>
    <n v="0"/>
    <n v="0"/>
    <n v="0"/>
    <n v="0"/>
    <n v="0"/>
    <n v="0"/>
    <n v="0"/>
    <n v="0"/>
    <n v="0"/>
    <n v="0"/>
    <n v="0"/>
    <n v="26.5"/>
    <n v="0"/>
    <n v="0"/>
    <n v="0"/>
    <n v="0"/>
    <n v="5.9346750000000004"/>
    <n v="0"/>
    <n v="0"/>
  </r>
  <r>
    <d v="2020-07-01T00:00:00"/>
    <x v="3"/>
    <s v="P"/>
    <s v="Active"/>
    <n v="700"/>
    <x v="699"/>
    <s v="N"/>
    <x v="17"/>
    <n v="1088"/>
    <x v="0"/>
    <s v="Niederl. 3"/>
    <n v="1"/>
    <s v="Department"/>
    <s v="Supervisor"/>
    <s v="Non-Mgm."/>
    <s v="ang."/>
    <s v="W"/>
    <d v="2019-10-01T00:00:00"/>
    <d v="2021-09-30T00:00:00"/>
    <s v=""/>
    <n v="1"/>
    <d v="1982-09-25T00:00:00"/>
    <n v="37"/>
    <s v="N"/>
    <n v="30"/>
    <n v="2.5"/>
    <n v="15"/>
    <x v="0"/>
    <n v="0.38461538461538464"/>
    <n v="31"/>
    <n v="0"/>
    <n v="3977"/>
    <n v="871.95725000000004"/>
    <n v="0"/>
    <n v="0"/>
    <n v="0"/>
    <n v="0"/>
    <n v="0"/>
    <n v="0"/>
    <n v="0"/>
    <n v="0"/>
    <n v="0"/>
    <n v="0"/>
    <n v="0"/>
    <n v="0"/>
    <n v="26.5"/>
    <n v="0"/>
    <n v="0"/>
    <n v="0"/>
    <n v="0"/>
    <n v="5.9346750000000004"/>
    <n v="0"/>
    <n v="0"/>
  </r>
  <r>
    <d v="2020-07-01T00:00:00"/>
    <x v="3"/>
    <s v="P"/>
    <s v="Active"/>
    <n v="701"/>
    <x v="700"/>
    <s v="N"/>
    <x v="53"/>
    <n v="1012"/>
    <x v="1"/>
    <s v="Niederl. 1"/>
    <n v="1"/>
    <s v="Department"/>
    <s v="Supervisor"/>
    <s v="Non-Mgm."/>
    <s v="kfm"/>
    <s v="W"/>
    <d v="2019-09-01T00:00:00"/>
    <d v="2022-08-31T00:00:00"/>
    <s v=""/>
    <n v="2"/>
    <d v="2000-09-12T00:00:00"/>
    <n v="19"/>
    <s v="J"/>
    <n v="30"/>
    <n v="2.5"/>
    <n v="39"/>
    <x v="0"/>
    <n v="1"/>
    <n v="31"/>
    <n v="0"/>
    <n v="3978"/>
    <n v="872.17650000000003"/>
    <n v="0"/>
    <n v="0"/>
    <n v="0"/>
    <n v="0"/>
    <n v="0"/>
    <n v="0"/>
    <n v="0"/>
    <n v="0"/>
    <n v="0"/>
    <n v="0"/>
    <n v="229.50000000000003"/>
    <n v="182.32500000000002"/>
    <n v="26.5"/>
    <n v="0"/>
    <n v="0"/>
    <n v="0"/>
    <n v="0"/>
    <n v="98.16288375000002"/>
    <n v="0"/>
    <n v="0"/>
  </r>
  <r>
    <d v="2020-07-01T00:00:00"/>
    <x v="3"/>
    <s v="P"/>
    <s v="Active"/>
    <n v="702"/>
    <x v="701"/>
    <s v="N"/>
    <x v="52"/>
    <n v="1007"/>
    <x v="1"/>
    <s v="Niederl. 1"/>
    <n v="1"/>
    <s v="Department"/>
    <s v="Supervisor"/>
    <s v="Non-Mgm."/>
    <s v="tech"/>
    <s v="M"/>
    <d v="2019-09-01T00:00:00"/>
    <d v="2023-02-28T00:00:00"/>
    <s v=""/>
    <n v="3"/>
    <d v="2004-02-03T00:00:00"/>
    <n v="15"/>
    <s v="J"/>
    <n v="30"/>
    <n v="2.5"/>
    <n v="39"/>
    <x v="0"/>
    <n v="1"/>
    <n v="31"/>
    <n v="0"/>
    <n v="3979"/>
    <n v="872.39575000000002"/>
    <n v="0"/>
    <n v="0"/>
    <n v="0"/>
    <n v="0"/>
    <n v="0"/>
    <n v="0"/>
    <n v="0"/>
    <n v="0"/>
    <n v="0"/>
    <n v="0"/>
    <n v="229.55769230769229"/>
    <n v="182.37083333333334"/>
    <n v="26.5"/>
    <n v="0"/>
    <n v="0"/>
    <n v="0"/>
    <n v="0"/>
    <n v="98.186068317307701"/>
    <n v="0"/>
    <n v="0"/>
  </r>
  <r>
    <d v="2020-07-01T00:00:00"/>
    <x v="3"/>
    <s v="P"/>
    <s v="Active"/>
    <n v="703"/>
    <x v="702"/>
    <s v="N"/>
    <x v="52"/>
    <n v="1007"/>
    <x v="1"/>
    <s v="Niederl. 1"/>
    <n v="1"/>
    <s v="Department"/>
    <s v="Supervisor"/>
    <s v="Non-Mgm."/>
    <s v="tech"/>
    <s v="M"/>
    <d v="2019-09-01T00:00:00"/>
    <d v="2023-02-28T00:00:00"/>
    <s v=""/>
    <n v="3"/>
    <d v="2003-04-29T00:00:00"/>
    <n v="16"/>
    <s v="J"/>
    <n v="30"/>
    <n v="2.5"/>
    <n v="39"/>
    <x v="0"/>
    <n v="1"/>
    <n v="31"/>
    <n v="0"/>
    <n v="3980"/>
    <n v="872.61500000000001"/>
    <n v="0"/>
    <n v="0"/>
    <n v="0"/>
    <n v="0"/>
    <n v="0"/>
    <n v="0"/>
    <n v="0"/>
    <n v="0"/>
    <n v="0"/>
    <n v="0"/>
    <n v="229.61538461538461"/>
    <n v="182.41666666666669"/>
    <n v="26.5"/>
    <n v="0"/>
    <n v="0"/>
    <n v="0"/>
    <n v="0"/>
    <n v="98.209252884615381"/>
    <n v="0"/>
    <n v="0"/>
  </r>
  <r>
    <d v="2020-07-01T00:00:00"/>
    <x v="3"/>
    <s v="P"/>
    <s v="Active"/>
    <n v="704"/>
    <x v="703"/>
    <s v="N"/>
    <x v="52"/>
    <n v="1007"/>
    <x v="1"/>
    <s v="Niederl. 1"/>
    <n v="1"/>
    <s v="Department"/>
    <s v="Supervisor"/>
    <s v="Non-Mgm."/>
    <s v="tech"/>
    <s v="M"/>
    <d v="2019-09-01T00:00:00"/>
    <d v="2023-02-28T00:00:00"/>
    <s v=""/>
    <n v="3"/>
    <d v="2002-10-14T00:00:00"/>
    <n v="17"/>
    <s v="J"/>
    <n v="30"/>
    <n v="2.5"/>
    <n v="39"/>
    <x v="0"/>
    <n v="1"/>
    <n v="31"/>
    <n v="0"/>
    <n v="3981"/>
    <n v="872.83425000000011"/>
    <n v="0"/>
    <n v="0"/>
    <n v="0"/>
    <n v="0"/>
    <n v="0"/>
    <n v="0"/>
    <n v="0"/>
    <n v="0"/>
    <n v="0"/>
    <n v="0"/>
    <n v="229.67307692307691"/>
    <n v="182.46250000000001"/>
    <n v="26.5"/>
    <n v="0"/>
    <n v="0"/>
    <n v="0"/>
    <n v="0"/>
    <n v="98.232437451923076"/>
    <n v="0"/>
    <n v="0"/>
  </r>
  <r>
    <d v="2020-07-01T00:00:00"/>
    <x v="3"/>
    <s v="P"/>
    <s v="Active"/>
    <n v="705"/>
    <x v="704"/>
    <s v="N"/>
    <x v="52"/>
    <n v="1007"/>
    <x v="1"/>
    <s v="Niederl. 1"/>
    <n v="1"/>
    <s v="Department"/>
    <s v="Supervisor"/>
    <s v="Non-Mgm."/>
    <s v="tech"/>
    <s v="M"/>
    <d v="2019-09-01T00:00:00"/>
    <d v="2023-02-28T00:00:00"/>
    <s v=""/>
    <n v="3"/>
    <d v="2003-01-10T00:00:00"/>
    <n v="17"/>
    <s v="J"/>
    <n v="30"/>
    <n v="2.5"/>
    <n v="39"/>
    <x v="0"/>
    <n v="1"/>
    <n v="31"/>
    <n v="0"/>
    <n v="3982"/>
    <n v="873.05349999999999"/>
    <n v="0"/>
    <n v="0"/>
    <n v="0"/>
    <n v="0"/>
    <n v="0"/>
    <n v="0"/>
    <n v="0"/>
    <n v="0"/>
    <n v="0"/>
    <n v="0"/>
    <n v="229.73076923076923"/>
    <n v="182.50833333333333"/>
    <n v="26.5"/>
    <n v="0"/>
    <n v="0"/>
    <n v="0"/>
    <n v="0"/>
    <n v="98.255622019230771"/>
    <n v="0"/>
    <n v="0"/>
  </r>
  <r>
    <d v="2020-07-01T00:00:00"/>
    <x v="3"/>
    <s v="P"/>
    <s v="Active"/>
    <n v="706"/>
    <x v="705"/>
    <s v="N"/>
    <x v="52"/>
    <n v="1007"/>
    <x v="1"/>
    <s v="Niederl. 1"/>
    <n v="1"/>
    <s v="Department"/>
    <s v="Supervisor"/>
    <s v="Non-Mgm."/>
    <s v="tech"/>
    <s v="M"/>
    <d v="2019-09-01T00:00:00"/>
    <d v="2023-02-28T00:00:00"/>
    <s v=""/>
    <n v="3"/>
    <d v="2002-10-01T00:00:00"/>
    <n v="17"/>
    <s v="J"/>
    <n v="30"/>
    <n v="2.5"/>
    <n v="39"/>
    <x v="0"/>
    <n v="1"/>
    <n v="31"/>
    <n v="0"/>
    <n v="3983"/>
    <n v="873.27275000000009"/>
    <n v="0"/>
    <n v="0"/>
    <n v="0"/>
    <n v="0"/>
    <n v="0"/>
    <n v="0"/>
    <n v="0"/>
    <n v="0"/>
    <n v="0"/>
    <n v="0"/>
    <n v="229.78846153846152"/>
    <n v="182.5541666666667"/>
    <n v="26.5"/>
    <n v="0"/>
    <n v="0"/>
    <n v="0"/>
    <n v="0"/>
    <n v="98.278806586538465"/>
    <n v="0"/>
    <n v="0"/>
  </r>
  <r>
    <d v="2020-07-01T00:00:00"/>
    <x v="3"/>
    <s v="P"/>
    <s v="Active"/>
    <n v="707"/>
    <x v="706"/>
    <s v="N"/>
    <x v="53"/>
    <n v="1012"/>
    <x v="1"/>
    <s v="Niederl. 1"/>
    <n v="1"/>
    <s v="Department"/>
    <s v="Supervisor"/>
    <s v="Non-Mgm."/>
    <s v="kfm"/>
    <s v="M"/>
    <d v="2019-09-01T00:00:00"/>
    <d v="2022-08-31T00:00:00"/>
    <s v=""/>
    <n v="2"/>
    <d v="2003-06-18T00:00:00"/>
    <n v="16"/>
    <s v="J"/>
    <n v="30"/>
    <n v="2.5"/>
    <n v="39"/>
    <x v="0"/>
    <n v="1"/>
    <n v="31"/>
    <n v="0"/>
    <n v="3984"/>
    <n v="873.49200000000008"/>
    <n v="0"/>
    <n v="0"/>
    <n v="0"/>
    <n v="0"/>
    <n v="0"/>
    <n v="0"/>
    <n v="0"/>
    <n v="0"/>
    <n v="0"/>
    <n v="0"/>
    <n v="229.84615384615384"/>
    <n v="182.60000000000002"/>
    <n v="26.5"/>
    <n v="0"/>
    <n v="0"/>
    <n v="0"/>
    <n v="0"/>
    <n v="98.30199115384616"/>
    <n v="0"/>
    <n v="0"/>
  </r>
  <r>
    <d v="2020-07-01T00:00:00"/>
    <x v="3"/>
    <s v="P"/>
    <s v="Active"/>
    <n v="708"/>
    <x v="707"/>
    <s v="N"/>
    <x v="53"/>
    <n v="1012"/>
    <x v="1"/>
    <s v="Niederl. 1"/>
    <n v="1"/>
    <s v="Department"/>
    <s v="Supervisor"/>
    <s v="Non-Mgm."/>
    <s v="kfm"/>
    <s v="W"/>
    <d v="2019-09-01T00:00:00"/>
    <d v="2022-08-31T00:00:00"/>
    <s v=""/>
    <n v="2"/>
    <d v="2003-07-06T00:00:00"/>
    <n v="16"/>
    <s v="J"/>
    <n v="30"/>
    <n v="2.5"/>
    <n v="39"/>
    <x v="0"/>
    <n v="1"/>
    <n v="31"/>
    <n v="0"/>
    <n v="3985"/>
    <n v="873.71125000000006"/>
    <n v="0"/>
    <n v="0"/>
    <n v="0"/>
    <n v="0"/>
    <n v="0"/>
    <n v="0"/>
    <n v="0"/>
    <n v="0"/>
    <n v="0"/>
    <n v="0"/>
    <n v="229.90384615384616"/>
    <n v="182.64583333333334"/>
    <n v="26.5"/>
    <n v="0"/>
    <n v="0"/>
    <n v="0"/>
    <n v="0"/>
    <n v="98.325175721153855"/>
    <n v="0"/>
    <n v="0"/>
  </r>
  <r>
    <d v="2020-07-01T00:00:00"/>
    <x v="3"/>
    <s v="P"/>
    <s v="Active"/>
    <n v="709"/>
    <x v="708"/>
    <s v="N"/>
    <x v="52"/>
    <n v="1007"/>
    <x v="1"/>
    <s v="Niederl. 1"/>
    <n v="1"/>
    <s v="Department"/>
    <s v="Supervisor"/>
    <s v="Non-Mgm."/>
    <s v="tech"/>
    <s v="M"/>
    <d v="2019-09-01T00:00:00"/>
    <d v="2023-01-31T00:00:00"/>
    <s v=""/>
    <n v="3"/>
    <d v="2003-02-14T00:00:00"/>
    <n v="16"/>
    <s v="J"/>
    <n v="30"/>
    <n v="2.5"/>
    <n v="39"/>
    <x v="0"/>
    <n v="1"/>
    <n v="31"/>
    <n v="0"/>
    <n v="3986"/>
    <n v="873.93049999999994"/>
    <n v="0"/>
    <n v="0"/>
    <n v="0"/>
    <n v="0"/>
    <n v="0"/>
    <n v="0"/>
    <n v="0"/>
    <n v="0"/>
    <n v="0"/>
    <n v="0"/>
    <n v="229.96153846153845"/>
    <n v="182.69166666666669"/>
    <n v="26.5"/>
    <n v="0"/>
    <n v="0"/>
    <n v="0"/>
    <n v="0"/>
    <n v="98.348360288461549"/>
    <n v="0"/>
    <n v="0"/>
  </r>
  <r>
    <d v="2020-07-01T00:00:00"/>
    <x v="3"/>
    <s v="P"/>
    <s v="Active"/>
    <n v="710"/>
    <x v="709"/>
    <s v="N"/>
    <x v="52"/>
    <n v="1007"/>
    <x v="1"/>
    <s v="Niederl. 1"/>
    <n v="1"/>
    <s v="Department"/>
    <s v="Supervisor"/>
    <s v="Non-Mgm."/>
    <s v="tech"/>
    <s v="M"/>
    <d v="2019-09-01T00:00:00"/>
    <d v="2023-02-28T00:00:00"/>
    <s v=""/>
    <n v="3"/>
    <d v="2003-02-14T00:00:00"/>
    <n v="16"/>
    <s v="J"/>
    <n v="30"/>
    <n v="2.5"/>
    <n v="39"/>
    <x v="0"/>
    <n v="1"/>
    <n v="31"/>
    <n v="0"/>
    <n v="3987"/>
    <n v="874.14975000000004"/>
    <n v="0"/>
    <n v="0"/>
    <n v="0"/>
    <n v="0"/>
    <n v="0"/>
    <n v="0"/>
    <n v="0"/>
    <n v="0"/>
    <n v="0"/>
    <n v="0"/>
    <n v="230.01923076923077"/>
    <n v="182.73750000000001"/>
    <n v="26.5"/>
    <n v="0"/>
    <n v="0"/>
    <n v="0"/>
    <n v="0"/>
    <n v="98.371544855769244"/>
    <n v="0"/>
    <n v="0"/>
  </r>
  <r>
    <d v="2020-07-01T00:00:00"/>
    <x v="3"/>
    <s v="P"/>
    <s v="Active"/>
    <n v="711"/>
    <x v="710"/>
    <s v="N"/>
    <x v="52"/>
    <n v="1007"/>
    <x v="1"/>
    <s v="Niederl. 1"/>
    <n v="1"/>
    <s v="Department"/>
    <s v="Supervisor"/>
    <s v="Non-Mgm."/>
    <s v="tech"/>
    <s v="M"/>
    <d v="2019-09-01T00:00:00"/>
    <d v="2023-02-28T00:00:00"/>
    <s v=""/>
    <n v="3"/>
    <d v="2002-07-25T00:00:00"/>
    <n v="17"/>
    <s v="J"/>
    <n v="30"/>
    <n v="2.5"/>
    <n v="39"/>
    <x v="0"/>
    <n v="1"/>
    <n v="31"/>
    <n v="0"/>
    <n v="3988"/>
    <n v="874.36900000000003"/>
    <n v="0"/>
    <n v="0"/>
    <n v="0"/>
    <n v="0"/>
    <n v="0"/>
    <n v="0"/>
    <n v="0"/>
    <n v="0"/>
    <n v="0"/>
    <n v="0"/>
    <n v="230.07692307692309"/>
    <n v="182.78333333333333"/>
    <n v="26.5"/>
    <n v="0"/>
    <n v="0"/>
    <n v="0"/>
    <n v="0"/>
    <n v="98.394729423076924"/>
    <n v="0"/>
    <n v="0"/>
  </r>
  <r>
    <d v="2020-07-01T00:00:00"/>
    <x v="3"/>
    <s v="P"/>
    <s v="Active"/>
    <n v="712"/>
    <x v="711"/>
    <s v="N"/>
    <x v="37"/>
    <n v="1005"/>
    <x v="1"/>
    <s v="Niederl. 1"/>
    <n v="1"/>
    <s v="Department"/>
    <s v="Supervisor"/>
    <s v="Non-Mgm."/>
    <s v="ang."/>
    <s v="M"/>
    <d v="2004-05-11T00:00:00"/>
    <m/>
    <s v=""/>
    <n v="15"/>
    <d v="1985-03-18T00:00:00"/>
    <n v="34"/>
    <s v="N"/>
    <n v="30"/>
    <n v="2.5"/>
    <n v="30"/>
    <x v="0"/>
    <n v="0.76923076923076927"/>
    <n v="31"/>
    <n v="0"/>
    <n v="3989"/>
    <n v="874.58825000000002"/>
    <n v="0"/>
    <n v="0"/>
    <n v="0"/>
    <n v="0"/>
    <n v="0"/>
    <n v="0"/>
    <n v="0"/>
    <n v="0"/>
    <n v="0"/>
    <n v="0"/>
    <n v="0"/>
    <n v="0"/>
    <n v="26.5"/>
    <n v="0"/>
    <n v="0"/>
    <n v="0"/>
    <n v="0"/>
    <n v="5.9346750000000004"/>
    <n v="0"/>
    <n v="0"/>
  </r>
  <r>
    <d v="2020-07-01T00:00:00"/>
    <x v="3"/>
    <s v="P"/>
    <s v="Active"/>
    <n v="713"/>
    <x v="712"/>
    <s v="N"/>
    <x v="20"/>
    <n v="1045"/>
    <x v="9"/>
    <s v="Niederl. 4"/>
    <n v="1"/>
    <s v="Department"/>
    <s v="Supervisor"/>
    <s v="Non-Mgm."/>
    <s v="ang."/>
    <s v="W"/>
    <d v="2019-10-01T00:00:00"/>
    <m/>
    <s v=""/>
    <n v="0"/>
    <d v="1973-04-11T00:00:00"/>
    <n v="46"/>
    <s v="J"/>
    <n v="24"/>
    <n v="2"/>
    <n v="20"/>
    <x v="0"/>
    <n v="0.51282051282051277"/>
    <n v="31"/>
    <n v="0"/>
    <n v="3990"/>
    <n v="874.80750000000012"/>
    <n v="0"/>
    <n v="0"/>
    <n v="0"/>
    <n v="0"/>
    <n v="0"/>
    <n v="0"/>
    <n v="0"/>
    <n v="0"/>
    <n v="0"/>
    <n v="0"/>
    <n v="359.09999999999997"/>
    <n v="182.87500000000003"/>
    <n v="26.5"/>
    <n v="0"/>
    <n v="0"/>
    <n v="0"/>
    <n v="0"/>
    <n v="127.30997625000001"/>
    <n v="0"/>
    <n v="0"/>
  </r>
  <r>
    <d v="2020-07-01T00:00:00"/>
    <x v="3"/>
    <s v="P"/>
    <s v="Active"/>
    <n v="714"/>
    <x v="713"/>
    <s v="N"/>
    <x v="50"/>
    <n v="1069"/>
    <x v="0"/>
    <s v="Niederl. 3"/>
    <n v="1"/>
    <s v="Department"/>
    <s v="Supervisor"/>
    <s v="Non-Mgm."/>
    <s v="ang."/>
    <s v="M"/>
    <d v="2019-10-01T00:00:00"/>
    <m/>
    <s v=""/>
    <n v="0"/>
    <d v="1984-08-06T00:00:00"/>
    <n v="35"/>
    <s v="N"/>
    <n v="30"/>
    <n v="2.5"/>
    <n v="39"/>
    <x v="0"/>
    <n v="1"/>
    <n v="31"/>
    <n v="0"/>
    <n v="3991"/>
    <n v="875.02674999999999"/>
    <n v="0"/>
    <n v="0"/>
    <n v="0"/>
    <n v="0"/>
    <n v="0"/>
    <n v="0"/>
    <n v="0"/>
    <n v="0"/>
    <n v="0"/>
    <n v="0"/>
    <n v="0"/>
    <n v="0"/>
    <n v="26.5"/>
    <n v="0"/>
    <n v="0"/>
    <n v="0"/>
    <n v="0"/>
    <n v="5.9346750000000004"/>
    <n v="0"/>
    <n v="0"/>
  </r>
  <r>
    <d v="2020-07-01T00:00:00"/>
    <x v="3"/>
    <s v="P"/>
    <s v="Active"/>
    <n v="716"/>
    <x v="715"/>
    <s v="N"/>
    <x v="16"/>
    <n v="1019"/>
    <x v="7"/>
    <s v="Niederl. 9"/>
    <n v="1"/>
    <s v="Department"/>
    <s v="Supervisor"/>
    <s v="Manager"/>
    <s v="ang."/>
    <s v="M"/>
    <d v="2019-11-01T00:00:00"/>
    <m/>
    <s v=""/>
    <n v="0"/>
    <d v="1971-12-26T00:00:00"/>
    <n v="48"/>
    <s v="N"/>
    <n v="30"/>
    <n v="2.5"/>
    <n v="39"/>
    <x v="0"/>
    <n v="1"/>
    <n v="31"/>
    <n v="0"/>
    <n v="3992"/>
    <n v="875.24600000000009"/>
    <n v="0"/>
    <n v="0"/>
    <n v="30"/>
    <n v="0"/>
    <n v="0"/>
    <n v="0"/>
    <n v="0"/>
    <n v="0"/>
    <n v="0"/>
    <n v="0"/>
    <n v="0"/>
    <n v="0"/>
    <n v="26.5"/>
    <n v="0"/>
    <n v="0"/>
    <n v="0"/>
    <n v="0"/>
    <n v="12.653175000000001"/>
    <n v="78.09"/>
    <n v="0"/>
  </r>
  <r>
    <d v="2020-07-01T00:00:00"/>
    <x v="3"/>
    <s v="P"/>
    <s v="Active"/>
    <n v="717"/>
    <x v="716"/>
    <s v="N"/>
    <x v="5"/>
    <n v="1093"/>
    <x v="0"/>
    <s v="Niederl. 3"/>
    <n v="1"/>
    <s v="Department"/>
    <s v="Supervisor"/>
    <s v="Non-Mgm."/>
    <s v="Prakt"/>
    <s v="M"/>
    <d v="2019-11-25T00:00:00"/>
    <d v="2020-07-21T00:00:00"/>
    <s v=""/>
    <n v="0"/>
    <d v="1986-03-21T00:00:00"/>
    <n v="33"/>
    <s v="N"/>
    <n v="14"/>
    <n v="1.1666666666666667"/>
    <n v="39"/>
    <x v="0"/>
    <n v="1"/>
    <n v="31"/>
    <n v="0"/>
    <n v="3993"/>
    <n v="875.46525000000008"/>
    <n v="0"/>
    <n v="0"/>
    <n v="0"/>
    <n v="0"/>
    <n v="0"/>
    <n v="0"/>
    <n v="0"/>
    <n v="0"/>
    <n v="0"/>
    <n v="0"/>
    <n v="0"/>
    <n v="0"/>
    <n v="26.5"/>
    <n v="0"/>
    <n v="0"/>
    <n v="0"/>
    <n v="0"/>
    <n v="5.9346750000000004"/>
    <n v="0"/>
    <n v="0"/>
  </r>
  <r>
    <d v="2020-07-01T00:00:00"/>
    <x v="3"/>
    <s v="P"/>
    <s v="Active"/>
    <n v="718"/>
    <x v="717"/>
    <s v="N"/>
    <x v="29"/>
    <n v="1079"/>
    <x v="0"/>
    <s v="Niederl. 3"/>
    <n v="1"/>
    <s v="Department"/>
    <s v="Supervisor"/>
    <s v="Non-Mgm."/>
    <s v="ang."/>
    <s v="M"/>
    <d v="2019-11-01T00:00:00"/>
    <m/>
    <s v=""/>
    <n v="0"/>
    <d v="1985-03-09T00:00:00"/>
    <n v="34"/>
    <s v="N"/>
    <n v="30"/>
    <n v="2.5"/>
    <n v="39"/>
    <x v="0"/>
    <n v="1"/>
    <n v="31"/>
    <n v="0"/>
    <n v="3994"/>
    <n v="875.68450000000007"/>
    <n v="0"/>
    <n v="0"/>
    <n v="0"/>
    <n v="0"/>
    <n v="0"/>
    <n v="0"/>
    <n v="0"/>
    <n v="0"/>
    <n v="0"/>
    <n v="0"/>
    <n v="0"/>
    <n v="0"/>
    <n v="26.5"/>
    <n v="0"/>
    <n v="0"/>
    <n v="0"/>
    <n v="0"/>
    <n v="5.9346750000000004"/>
    <n v="0"/>
    <n v="0"/>
  </r>
  <r>
    <d v="2020-07-01T00:00:00"/>
    <x v="3"/>
    <s v="P"/>
    <s v="Active"/>
    <n v="719"/>
    <x v="718"/>
    <s v="N"/>
    <x v="9"/>
    <n v="1087"/>
    <x v="0"/>
    <s v="Niederl. 3"/>
    <n v="1"/>
    <s v="Department"/>
    <s v="Supervisor"/>
    <s v="Non-Mgm."/>
    <s v="ang."/>
    <s v="W"/>
    <d v="2019-11-01T00:00:00"/>
    <m/>
    <s v=""/>
    <n v="0"/>
    <d v="1990-12-30T00:00:00"/>
    <n v="29"/>
    <s v="N"/>
    <n v="30"/>
    <n v="2.5"/>
    <n v="39"/>
    <x v="0"/>
    <n v="1"/>
    <n v="31"/>
    <n v="0"/>
    <n v="3995"/>
    <n v="875.90375000000006"/>
    <n v="0"/>
    <n v="0"/>
    <n v="0"/>
    <n v="0"/>
    <n v="0"/>
    <n v="0"/>
    <n v="0"/>
    <n v="0"/>
    <n v="0"/>
    <n v="0"/>
    <n v="0"/>
    <n v="0"/>
    <n v="26.5"/>
    <n v="0"/>
    <n v="0"/>
    <n v="0"/>
    <n v="0"/>
    <n v="5.9346750000000004"/>
    <n v="0"/>
    <n v="0"/>
  </r>
  <r>
    <d v="2020-07-01T00:00:00"/>
    <x v="3"/>
    <s v="P"/>
    <s v="Active"/>
    <n v="720"/>
    <x v="719"/>
    <s v="N"/>
    <x v="9"/>
    <n v="1087"/>
    <x v="0"/>
    <s v="Niederl. 3"/>
    <n v="1"/>
    <s v="Department"/>
    <s v="Supervisor"/>
    <s v="Non-Mgm."/>
    <s v="ang."/>
    <s v="M"/>
    <d v="2019-11-01T00:00:00"/>
    <m/>
    <s v=""/>
    <n v="0"/>
    <d v="1993-04-19T00:00:00"/>
    <n v="26"/>
    <s v="N"/>
    <n v="30"/>
    <n v="2.5"/>
    <n v="39"/>
    <x v="0"/>
    <n v="1"/>
    <n v="31"/>
    <n v="0"/>
    <n v="3996"/>
    <n v="876.12300000000005"/>
    <n v="0"/>
    <n v="0"/>
    <n v="0"/>
    <n v="0"/>
    <n v="0"/>
    <n v="0"/>
    <n v="0"/>
    <n v="0"/>
    <n v="0"/>
    <n v="0"/>
    <n v="0"/>
    <n v="0"/>
    <n v="26.5"/>
    <n v="0"/>
    <n v="0"/>
    <n v="0"/>
    <n v="0"/>
    <n v="5.9346750000000004"/>
    <n v="0"/>
    <n v="0"/>
  </r>
  <r>
    <d v="2020-07-01T00:00:00"/>
    <x v="3"/>
    <s v="P"/>
    <s v="Active"/>
    <n v="721"/>
    <x v="720"/>
    <s v="N"/>
    <x v="35"/>
    <n v="1078"/>
    <x v="0"/>
    <s v="Niederl. 3"/>
    <n v="1"/>
    <s v="Department"/>
    <s v="Supervisor"/>
    <s v="Manager"/>
    <s v="ang."/>
    <s v="M"/>
    <d v="2019-11-01T00:00:00"/>
    <m/>
    <s v=""/>
    <n v="0"/>
    <d v="1988-07-01T00:00:00"/>
    <n v="31"/>
    <s v="N"/>
    <n v="30"/>
    <n v="2.5"/>
    <n v="39"/>
    <x v="0"/>
    <n v="1"/>
    <n v="31"/>
    <n v="0"/>
    <n v="3997"/>
    <n v="876.34225000000004"/>
    <n v="0"/>
    <n v="0"/>
    <n v="0"/>
    <n v="0"/>
    <n v="0"/>
    <n v="0"/>
    <n v="0"/>
    <n v="0"/>
    <n v="0"/>
    <n v="0"/>
    <n v="0"/>
    <n v="0"/>
    <n v="26.5"/>
    <n v="0"/>
    <n v="0"/>
    <n v="0"/>
    <n v="0"/>
    <n v="5.9346750000000004"/>
    <n v="153.178"/>
    <n v="0"/>
  </r>
  <r>
    <d v="2020-07-01T00:00:00"/>
    <x v="3"/>
    <s v="P"/>
    <s v="Active"/>
    <n v="722"/>
    <x v="721"/>
    <s v="N"/>
    <x v="44"/>
    <n v="1084"/>
    <x v="0"/>
    <s v="Niederl. 3"/>
    <n v="1"/>
    <s v="Department"/>
    <s v="Supervisor"/>
    <s v="Non-Mgm."/>
    <s v="ang."/>
    <s v="M"/>
    <d v="2019-11-01T00:00:00"/>
    <m/>
    <s v=""/>
    <n v="0"/>
    <d v="1981-11-29T00:00:00"/>
    <n v="38"/>
    <s v="N"/>
    <n v="30"/>
    <n v="2.5"/>
    <n v="39"/>
    <x v="0"/>
    <n v="1"/>
    <n v="31"/>
    <n v="0"/>
    <n v="3998"/>
    <n v="876.56150000000002"/>
    <n v="0"/>
    <n v="0"/>
    <n v="0"/>
    <n v="0"/>
    <n v="0"/>
    <n v="0"/>
    <n v="0"/>
    <n v="0"/>
    <n v="0"/>
    <n v="0"/>
    <n v="0"/>
    <n v="0"/>
    <n v="26.5"/>
    <n v="0"/>
    <n v="0"/>
    <n v="0"/>
    <n v="0"/>
    <n v="5.9346750000000004"/>
    <n v="0"/>
    <n v="0"/>
  </r>
  <r>
    <d v="2020-07-01T00:00:00"/>
    <x v="3"/>
    <s v="P"/>
    <s v="Active"/>
    <n v="723"/>
    <x v="722"/>
    <s v="N"/>
    <x v="0"/>
    <n v="1090"/>
    <x v="0"/>
    <s v="Niederl. 3"/>
    <n v="1"/>
    <s v="Department"/>
    <s v="Supervisor"/>
    <s v="Drector"/>
    <s v="ang."/>
    <s v="M"/>
    <d v="2019-11-01T00:00:00"/>
    <m/>
    <s v=""/>
    <n v="0"/>
    <d v="1964-03-11T00:00:00"/>
    <n v="55"/>
    <s v="N"/>
    <n v="30"/>
    <n v="2.5"/>
    <n v="39"/>
    <x v="0"/>
    <n v="1"/>
    <n v="31"/>
    <n v="0"/>
    <n v="3999"/>
    <n v="876.78075000000013"/>
    <n v="0"/>
    <n v="0"/>
    <n v="0"/>
    <n v="0"/>
    <n v="0"/>
    <n v="0"/>
    <n v="0"/>
    <n v="0"/>
    <n v="0"/>
    <n v="0"/>
    <n v="0"/>
    <n v="0"/>
    <n v="26.5"/>
    <n v="0"/>
    <n v="0"/>
    <n v="0"/>
    <n v="0"/>
    <n v="5.9346750000000004"/>
    <n v="164.14859999999999"/>
    <n v="0"/>
  </r>
  <r>
    <d v="2020-07-01T00:00:00"/>
    <x v="3"/>
    <s v="P"/>
    <s v="Active"/>
    <n v="724"/>
    <x v="723"/>
    <s v="N"/>
    <x v="5"/>
    <n v="1093"/>
    <x v="0"/>
    <s v="Niederl. 3"/>
    <n v="1"/>
    <s v="Department"/>
    <s v="Supervisor"/>
    <s v="Non-Mgm."/>
    <s v="ang."/>
    <s v="M"/>
    <d v="2019-11-01T00:00:00"/>
    <m/>
    <s v=""/>
    <n v="0"/>
    <d v="1991-01-22T00:00:00"/>
    <n v="28"/>
    <s v="N"/>
    <n v="30"/>
    <n v="2.5"/>
    <n v="39"/>
    <x v="0"/>
    <n v="1"/>
    <n v="31"/>
    <n v="0"/>
    <n v="4000"/>
    <n v="877"/>
    <n v="0"/>
    <n v="0"/>
    <n v="0"/>
    <n v="0"/>
    <n v="0"/>
    <n v="0"/>
    <n v="0"/>
    <n v="0"/>
    <n v="0"/>
    <n v="0"/>
    <n v="0"/>
    <n v="0"/>
    <n v="26.5"/>
    <n v="0"/>
    <n v="0"/>
    <n v="0"/>
    <n v="0"/>
    <n v="5.9346750000000004"/>
    <n v="0"/>
    <n v="0"/>
  </r>
  <r>
    <d v="2020-07-01T00:00:00"/>
    <x v="3"/>
    <s v="P"/>
    <s v="Active"/>
    <n v="726"/>
    <x v="725"/>
    <s v="N"/>
    <x v="11"/>
    <n v="1082"/>
    <x v="0"/>
    <s v="Niederl. 3"/>
    <n v="1"/>
    <s v="Department"/>
    <s v="Supervisor"/>
    <s v="Non-Mgm."/>
    <s v="ang."/>
    <s v="M"/>
    <d v="2019-11-19T00:00:00"/>
    <d v="2020-11-18T00:00:00"/>
    <s v=""/>
    <n v="0"/>
    <d v="1987-05-18T00:00:00"/>
    <n v="32"/>
    <s v="N"/>
    <n v="26"/>
    <n v="2.1666666666666665"/>
    <n v="39"/>
    <x v="0"/>
    <n v="1"/>
    <n v="31"/>
    <n v="0"/>
    <n v="4001"/>
    <n v="877.21924999999999"/>
    <n v="0"/>
    <n v="0"/>
    <n v="0"/>
    <n v="0"/>
    <n v="0"/>
    <n v="0"/>
    <n v="0"/>
    <n v="0"/>
    <n v="0"/>
    <n v="0"/>
    <n v="0"/>
    <n v="0"/>
    <n v="26.5"/>
    <n v="0"/>
    <n v="0"/>
    <n v="0"/>
    <n v="0"/>
    <n v="5.9346750000000004"/>
    <n v="0"/>
    <n v="0"/>
  </r>
  <r>
    <d v="2020-08-01T00:00:00"/>
    <x v="4"/>
    <s v="P"/>
    <s v="Active"/>
    <n v="1"/>
    <x v="0"/>
    <s v="N"/>
    <x v="0"/>
    <n v="1090"/>
    <x v="0"/>
    <s v="Niederl. 3"/>
    <n v="1"/>
    <s v="Department"/>
    <s v="Supervisor"/>
    <s v="Manager"/>
    <s v="ang."/>
    <s v="W"/>
    <d v="1986-03-01T00:00:00"/>
    <d v="2020-09-30T00:00:00"/>
    <s v=""/>
    <n v="34"/>
    <d v="1964-09-12T00:00:00"/>
    <n v="55"/>
    <s v="N"/>
    <n v="30"/>
    <n v="2.5"/>
    <n v="39"/>
    <x v="0"/>
    <n v="1"/>
    <n v="31"/>
    <n v="0"/>
    <n v="4002"/>
    <n v="877.43850000000009"/>
    <n v="0"/>
    <n v="0"/>
    <n v="0"/>
    <n v="0"/>
    <n v="0"/>
    <n v="0"/>
    <n v="0"/>
    <n v="0"/>
    <n v="0"/>
    <n v="0"/>
    <n v="0"/>
    <n v="0"/>
    <n v="26.5"/>
    <n v="0"/>
    <n v="0"/>
    <n v="0"/>
    <n v="0"/>
    <n v="5.9346750000000004"/>
    <n v="110.2"/>
    <n v="0"/>
  </r>
  <r>
    <d v="2020-08-01T00:00:00"/>
    <x v="4"/>
    <s v="P"/>
    <s v="Active"/>
    <n v="2"/>
    <x v="1"/>
    <s v="N"/>
    <x v="1"/>
    <n v="1017"/>
    <x v="1"/>
    <s v="Niederl. 1"/>
    <n v="1"/>
    <s v="Department"/>
    <s v="Supervisor"/>
    <s v="Manager"/>
    <s v="ang."/>
    <s v="M"/>
    <d v="1986-05-20T00:00:00"/>
    <m/>
    <s v=""/>
    <n v="33"/>
    <d v="1955-09-08T00:00:00"/>
    <n v="64"/>
    <s v="N"/>
    <n v="30"/>
    <n v="2.5"/>
    <n v="39"/>
    <x v="0"/>
    <n v="1"/>
    <n v="31"/>
    <n v="0"/>
    <n v="4003"/>
    <n v="877.65775000000008"/>
    <n v="0"/>
    <n v="0"/>
    <n v="0"/>
    <n v="0"/>
    <n v="0"/>
    <n v="0"/>
    <n v="0"/>
    <n v="0"/>
    <n v="0"/>
    <n v="0"/>
    <n v="0"/>
    <n v="0"/>
    <n v="26.5"/>
    <n v="0"/>
    <n v="0"/>
    <n v="0"/>
    <n v="0"/>
    <n v="5.9346750000000004"/>
    <n v="0"/>
    <n v="0"/>
  </r>
  <r>
    <d v="2020-08-01T00:00:00"/>
    <x v="4"/>
    <s v="P"/>
    <s v="Active"/>
    <n v="3"/>
    <x v="2"/>
    <s v="N"/>
    <x v="2"/>
    <n v="1010"/>
    <x v="1"/>
    <s v="Niederl. 1"/>
    <n v="1"/>
    <s v="Department"/>
    <s v="Supervisor"/>
    <s v="Manager"/>
    <s v="ang."/>
    <s v="M"/>
    <d v="1986-06-02T00:00:00"/>
    <m/>
    <s v=""/>
    <n v="33"/>
    <d v="1964-08-02T00:00:00"/>
    <n v="55"/>
    <s v="N"/>
    <n v="30"/>
    <n v="2.5"/>
    <n v="39"/>
    <x v="0"/>
    <n v="1"/>
    <n v="31"/>
    <n v="0"/>
    <n v="4004"/>
    <n v="877.87699999999995"/>
    <n v="0"/>
    <n v="0"/>
    <n v="0"/>
    <n v="0"/>
    <n v="0"/>
    <n v="0"/>
    <n v="0"/>
    <n v="0"/>
    <n v="0"/>
    <n v="0"/>
    <n v="0"/>
    <n v="0"/>
    <n v="26.5"/>
    <n v="0"/>
    <n v="0"/>
    <n v="0"/>
    <n v="0"/>
    <n v="5.9346750000000004"/>
    <n v="112.3318"/>
    <n v="0"/>
  </r>
  <r>
    <d v="2020-08-01T00:00:00"/>
    <x v="4"/>
    <s v="P"/>
    <s v="Active"/>
    <n v="4"/>
    <x v="3"/>
    <s v="N"/>
    <x v="3"/>
    <n v="1011"/>
    <x v="1"/>
    <s v="Niederl. 1"/>
    <n v="1"/>
    <s v="Department"/>
    <s v="Supervisor"/>
    <s v="Supervisor"/>
    <s v="ang."/>
    <s v="W"/>
    <d v="1987-02-01T00:00:00"/>
    <m/>
    <s v=""/>
    <n v="32"/>
    <d v="1966-02-19T00:00:00"/>
    <n v="53"/>
    <s v="N"/>
    <n v="24"/>
    <n v="2"/>
    <n v="20"/>
    <x v="0"/>
    <n v="0.51282051282051277"/>
    <n v="31"/>
    <n v="0"/>
    <n v="4005"/>
    <n v="878.09625000000005"/>
    <n v="0"/>
    <n v="0"/>
    <n v="0"/>
    <n v="0"/>
    <n v="0"/>
    <n v="0"/>
    <n v="0"/>
    <n v="0"/>
    <n v="0"/>
    <n v="0"/>
    <n v="0"/>
    <n v="0"/>
    <n v="26.5"/>
    <n v="0"/>
    <n v="0"/>
    <n v="0"/>
    <n v="0"/>
    <n v="5.9346750000000004"/>
    <n v="0"/>
    <n v="0"/>
  </r>
  <r>
    <d v="2020-08-01T00:00:00"/>
    <x v="4"/>
    <s v="P"/>
    <s v="Active"/>
    <n v="5"/>
    <x v="4"/>
    <s v="N"/>
    <x v="4"/>
    <n v="1013"/>
    <x v="1"/>
    <s v="Niederl. 1"/>
    <n v="1"/>
    <s v="Department"/>
    <s v="Supervisor"/>
    <s v="Manager"/>
    <s v="ang."/>
    <s v="M"/>
    <d v="1988-10-01T00:00:00"/>
    <m/>
    <s v=""/>
    <n v="31"/>
    <d v="1954-04-07T00:00:00"/>
    <n v="65"/>
    <s v="N"/>
    <n v="30"/>
    <n v="2.5"/>
    <n v="39"/>
    <x v="0"/>
    <n v="1"/>
    <n v="31"/>
    <n v="0"/>
    <n v="4006"/>
    <n v="878.31550000000016"/>
    <n v="0"/>
    <n v="0"/>
    <n v="0"/>
    <n v="0"/>
    <n v="0"/>
    <n v="0"/>
    <n v="0"/>
    <n v="0"/>
    <n v="0"/>
    <n v="0"/>
    <n v="0"/>
    <n v="0"/>
    <n v="26.5"/>
    <n v="0"/>
    <n v="0"/>
    <n v="0"/>
    <n v="0"/>
    <n v="5.9346750000000004"/>
    <n v="0"/>
    <n v="0"/>
  </r>
  <r>
    <d v="2020-08-01T00:00:00"/>
    <x v="4"/>
    <s v="P"/>
    <s v="Active"/>
    <n v="6"/>
    <x v="5"/>
    <s v="N"/>
    <x v="5"/>
    <n v="1093"/>
    <x v="1"/>
    <s v="Niederl. 1"/>
    <n v="1"/>
    <s v="Department"/>
    <s v="Supervisor"/>
    <s v="Manager"/>
    <s v="ang."/>
    <s v="M"/>
    <d v="1989-03-01T00:00:00"/>
    <m/>
    <s v=""/>
    <n v="30"/>
    <d v="1963-10-26T00:00:00"/>
    <n v="56"/>
    <s v="N"/>
    <n v="30"/>
    <n v="2.5"/>
    <n v="39"/>
    <x v="0"/>
    <n v="1"/>
    <n v="31"/>
    <n v="0"/>
    <n v="4007"/>
    <n v="878.53475000000003"/>
    <n v="0"/>
    <n v="0"/>
    <n v="0"/>
    <n v="0"/>
    <n v="0"/>
    <n v="0"/>
    <n v="0"/>
    <n v="0"/>
    <n v="0"/>
    <n v="0"/>
    <n v="0"/>
    <n v="0"/>
    <n v="26.5"/>
    <n v="0"/>
    <n v="0"/>
    <n v="0"/>
    <n v="0"/>
    <n v="5.9346750000000004"/>
    <n v="0"/>
    <n v="0"/>
  </r>
  <r>
    <d v="2020-08-01T00:00:00"/>
    <x v="4"/>
    <s v="P"/>
    <s v="Active"/>
    <n v="7"/>
    <x v="6"/>
    <s v="N"/>
    <x v="5"/>
    <n v="1093"/>
    <x v="1"/>
    <s v="Niederl. 1"/>
    <n v="1"/>
    <s v="Department"/>
    <s v="Supervisor"/>
    <s v="Non-Mgm."/>
    <s v="ang."/>
    <s v="W"/>
    <d v="1996-09-01T00:00:00"/>
    <m/>
    <s v=""/>
    <n v="23"/>
    <d v="1979-11-22T00:00:00"/>
    <n v="40"/>
    <s v="N"/>
    <n v="30"/>
    <n v="2.5"/>
    <n v="22"/>
    <x v="0"/>
    <n v="0.5641025641025641"/>
    <n v="31"/>
    <n v="0"/>
    <n v="4008"/>
    <n v="878.75400000000002"/>
    <n v="0"/>
    <n v="0"/>
    <n v="0"/>
    <n v="0"/>
    <n v="0"/>
    <n v="0"/>
    <n v="0"/>
    <n v="0"/>
    <n v="0"/>
    <n v="0"/>
    <n v="0"/>
    <n v="0"/>
    <n v="26.5"/>
    <n v="0"/>
    <n v="0"/>
    <n v="0"/>
    <n v="0"/>
    <n v="5.9346750000000004"/>
    <n v="0"/>
    <n v="0"/>
  </r>
  <r>
    <d v="2020-08-01T00:00:00"/>
    <x v="4"/>
    <s v="P"/>
    <s v="Active"/>
    <n v="8"/>
    <x v="7"/>
    <s v="N"/>
    <x v="3"/>
    <n v="1011"/>
    <x v="1"/>
    <s v="Niederl. 1"/>
    <n v="1"/>
    <s v="Department"/>
    <s v="Supervisor"/>
    <s v="Non-Mgm."/>
    <s v="ang."/>
    <s v="W"/>
    <d v="2001-09-01T00:00:00"/>
    <m/>
    <s v=""/>
    <n v="18"/>
    <d v="1985-03-30T00:00:00"/>
    <n v="34"/>
    <s v="N"/>
    <n v="0"/>
    <n v="0"/>
    <n v="8"/>
    <x v="0"/>
    <n v="0.20512820512820512"/>
    <n v="31"/>
    <n v="0"/>
    <n v="4009"/>
    <n v="878.97325000000001"/>
    <n v="0"/>
    <n v="0"/>
    <n v="0"/>
    <n v="0"/>
    <n v="0"/>
    <n v="0"/>
    <n v="0"/>
    <n v="0"/>
    <n v="0"/>
    <n v="0"/>
    <n v="0"/>
    <n v="0"/>
    <n v="26.5"/>
    <n v="0"/>
    <n v="0"/>
    <n v="0"/>
    <n v="0"/>
    <n v="5.9346750000000004"/>
    <n v="0"/>
    <n v="0"/>
  </r>
  <r>
    <d v="2020-08-01T00:00:00"/>
    <x v="4"/>
    <s v="P"/>
    <s v="Active"/>
    <n v="9"/>
    <x v="8"/>
    <s v="N"/>
    <x v="6"/>
    <n v="1014"/>
    <x v="1"/>
    <s v="Niederl. 1"/>
    <n v="1"/>
    <s v="Department"/>
    <s v="Supervisor"/>
    <s v="Non-Mgm."/>
    <s v="ang."/>
    <s v="W"/>
    <d v="2003-09-01T00:00:00"/>
    <m/>
    <s v=""/>
    <n v="16"/>
    <d v="1986-08-16T00:00:00"/>
    <n v="33"/>
    <s v="N"/>
    <n v="30"/>
    <n v="2.5"/>
    <n v="20"/>
    <x v="0"/>
    <n v="0.51282051282051277"/>
    <n v="31"/>
    <n v="0"/>
    <n v="4010"/>
    <n v="879.1925"/>
    <n v="0"/>
    <n v="0"/>
    <n v="0"/>
    <n v="0"/>
    <n v="0"/>
    <n v="0"/>
    <n v="0"/>
    <n v="0"/>
    <n v="0"/>
    <n v="0"/>
    <n v="0"/>
    <n v="0"/>
    <n v="26.5"/>
    <n v="0"/>
    <n v="0"/>
    <n v="0"/>
    <n v="0"/>
    <n v="5.9346750000000004"/>
    <n v="0"/>
    <n v="0"/>
  </r>
  <r>
    <d v="2020-08-01T00:00:00"/>
    <x v="4"/>
    <s v="P"/>
    <s v="Active"/>
    <n v="10"/>
    <x v="9"/>
    <s v="N"/>
    <x v="4"/>
    <n v="1013"/>
    <x v="1"/>
    <s v="Niederl. 1"/>
    <n v="1"/>
    <s v="Department"/>
    <s v="Supervisor"/>
    <s v="Non-Mgm."/>
    <s v="ang."/>
    <s v="M"/>
    <d v="2003-09-01T00:00:00"/>
    <m/>
    <s v=""/>
    <n v="16"/>
    <d v="1987-01-15T00:00:00"/>
    <n v="33"/>
    <s v="N"/>
    <n v="30"/>
    <n v="2.5"/>
    <n v="39"/>
    <x v="0"/>
    <n v="1"/>
    <n v="31"/>
    <n v="0"/>
    <n v="4011"/>
    <n v="879.4117500000001"/>
    <n v="0"/>
    <n v="0"/>
    <n v="0"/>
    <n v="0"/>
    <n v="0"/>
    <n v="0"/>
    <n v="0"/>
    <n v="0"/>
    <n v="0"/>
    <n v="0"/>
    <n v="0"/>
    <n v="0"/>
    <n v="26.5"/>
    <n v="0"/>
    <n v="0"/>
    <n v="0"/>
    <n v="0"/>
    <n v="5.9346750000000004"/>
    <n v="0"/>
    <n v="0"/>
  </r>
  <r>
    <d v="2020-08-01T00:00:00"/>
    <x v="4"/>
    <s v="P"/>
    <s v="Active"/>
    <n v="11"/>
    <x v="10"/>
    <s v="N"/>
    <x v="2"/>
    <n v="1010"/>
    <x v="1"/>
    <s v="Niederl. 1"/>
    <n v="1"/>
    <s v="Department"/>
    <s v="Supervisor"/>
    <s v="Non-Mgm."/>
    <s v="ang."/>
    <s v="W"/>
    <d v="2004-09-01T00:00:00"/>
    <m/>
    <s v=""/>
    <n v="15"/>
    <d v="1986-01-25T00:00:00"/>
    <n v="33"/>
    <s v="N"/>
    <n v="12"/>
    <n v="1"/>
    <n v="16"/>
    <x v="0"/>
    <n v="0.41025641025641024"/>
    <n v="31"/>
    <n v="0"/>
    <n v="4012"/>
    <n v="879.63100000000009"/>
    <n v="0"/>
    <n v="0"/>
    <n v="0"/>
    <n v="0"/>
    <n v="0"/>
    <n v="0"/>
    <n v="0"/>
    <n v="0"/>
    <n v="0"/>
    <n v="0"/>
    <n v="0"/>
    <n v="0"/>
    <n v="26.5"/>
    <n v="0"/>
    <n v="0"/>
    <n v="0"/>
    <n v="0"/>
    <n v="5.9346750000000004"/>
    <n v="0"/>
    <n v="0"/>
  </r>
  <r>
    <d v="2020-08-01T00:00:00"/>
    <x v="4"/>
    <s v="P"/>
    <s v="Active"/>
    <n v="12"/>
    <x v="11"/>
    <s v="N"/>
    <x v="3"/>
    <n v="1011"/>
    <x v="1"/>
    <s v="Niederl. 1"/>
    <n v="1"/>
    <s v="Department"/>
    <s v="Supervisor"/>
    <s v="Non-Mgm."/>
    <s v="ang."/>
    <s v="W"/>
    <d v="2004-09-01T00:00:00"/>
    <m/>
    <s v=""/>
    <n v="15"/>
    <d v="1988-01-30T00:00:00"/>
    <n v="31"/>
    <s v="N"/>
    <n v="30"/>
    <n v="2.5"/>
    <n v="39"/>
    <x v="0"/>
    <n v="1"/>
    <n v="31"/>
    <n v="0"/>
    <n v="4013"/>
    <n v="879.85024999999996"/>
    <n v="0"/>
    <n v="0"/>
    <n v="0"/>
    <n v="0"/>
    <n v="0"/>
    <n v="0"/>
    <n v="0"/>
    <n v="0"/>
    <n v="0"/>
    <n v="0"/>
    <n v="0"/>
    <n v="0"/>
    <n v="26.5"/>
    <n v="0"/>
    <n v="0"/>
    <n v="0"/>
    <n v="0"/>
    <n v="5.9346750000000004"/>
    <n v="0"/>
    <n v="0"/>
  </r>
  <r>
    <d v="2020-08-01T00:00:00"/>
    <x v="4"/>
    <s v="P"/>
    <s v="Active"/>
    <n v="13"/>
    <x v="12"/>
    <s v="N"/>
    <x v="5"/>
    <n v="1093"/>
    <x v="1"/>
    <s v="Niederl. 1"/>
    <n v="1"/>
    <s v="Department"/>
    <s v="Supervisor"/>
    <s v="Manager"/>
    <s v="ang."/>
    <s v="M"/>
    <d v="2004-04-01T00:00:00"/>
    <m/>
    <s v=""/>
    <n v="15"/>
    <d v="1980-03-05T00:00:00"/>
    <n v="39"/>
    <s v="N"/>
    <n v="30"/>
    <n v="2.5"/>
    <n v="39"/>
    <x v="0"/>
    <n v="1"/>
    <n v="31"/>
    <n v="0"/>
    <n v="4014"/>
    <n v="880.06950000000006"/>
    <n v="0"/>
    <n v="0"/>
    <n v="0"/>
    <n v="0"/>
    <n v="0"/>
    <n v="0"/>
    <n v="0"/>
    <n v="0"/>
    <n v="0"/>
    <n v="0"/>
    <n v="0"/>
    <n v="0"/>
    <n v="26.5"/>
    <n v="0"/>
    <n v="0"/>
    <n v="0"/>
    <n v="0"/>
    <n v="5.9346750000000004"/>
    <n v="0"/>
    <n v="0"/>
  </r>
  <r>
    <d v="2020-08-01T00:00:00"/>
    <x v="4"/>
    <s v="P"/>
    <s v="Active"/>
    <n v="14"/>
    <x v="13"/>
    <s v="N"/>
    <x v="4"/>
    <n v="1013"/>
    <x v="1"/>
    <s v="Niederl. 1"/>
    <n v="1"/>
    <s v="Department"/>
    <s v="Supervisor"/>
    <s v="Non-Mgm."/>
    <s v="ang."/>
    <s v="W"/>
    <d v="2005-09-01T00:00:00"/>
    <m/>
    <s v=""/>
    <n v="14"/>
    <d v="1989-03-20T00:00:00"/>
    <n v="30"/>
    <s v="N"/>
    <n v="30"/>
    <n v="2.5"/>
    <n v="39"/>
    <x v="0"/>
    <n v="1"/>
    <n v="31"/>
    <n v="0"/>
    <n v="4015"/>
    <n v="880.28875000000005"/>
    <n v="0"/>
    <n v="0"/>
    <n v="0"/>
    <n v="0"/>
    <n v="0"/>
    <n v="0"/>
    <n v="0"/>
    <n v="0"/>
    <n v="0"/>
    <n v="0"/>
    <n v="0"/>
    <n v="0"/>
    <n v="26.5"/>
    <n v="0"/>
    <n v="0"/>
    <n v="0"/>
    <n v="0"/>
    <n v="5.9346750000000004"/>
    <n v="0"/>
    <n v="23.726666666666667"/>
  </r>
  <r>
    <d v="2020-08-01T00:00:00"/>
    <x v="4"/>
    <s v="P"/>
    <s v="Active"/>
    <n v="15"/>
    <x v="14"/>
    <s v="N"/>
    <x v="6"/>
    <n v="1014"/>
    <x v="1"/>
    <s v="Niederl. 1"/>
    <n v="1"/>
    <s v="Department"/>
    <s v="Supervisor"/>
    <s v="Non-Mgm."/>
    <s v="ang."/>
    <s v="W"/>
    <d v="2008-09-01T00:00:00"/>
    <m/>
    <s v=""/>
    <n v="11"/>
    <d v="1991-09-21T00:00:00"/>
    <n v="28"/>
    <s v="N"/>
    <n v="30"/>
    <n v="2.5"/>
    <n v="39"/>
    <x v="0"/>
    <n v="1"/>
    <n v="31"/>
    <n v="0"/>
    <n v="4016"/>
    <n v="880.50800000000004"/>
    <n v="0"/>
    <n v="0"/>
    <n v="0"/>
    <n v="0"/>
    <n v="0"/>
    <n v="0"/>
    <n v="0"/>
    <n v="0"/>
    <n v="0"/>
    <n v="0"/>
    <n v="0"/>
    <n v="0"/>
    <n v="26.5"/>
    <n v="0"/>
    <n v="0"/>
    <n v="0"/>
    <n v="0"/>
    <n v="5.9346750000000004"/>
    <n v="0"/>
    <n v="0"/>
  </r>
  <r>
    <d v="2020-08-01T00:00:00"/>
    <x v="4"/>
    <s v="P"/>
    <s v="Active"/>
    <n v="16"/>
    <x v="15"/>
    <s v="N"/>
    <x v="3"/>
    <n v="1011"/>
    <x v="1"/>
    <s v="Niederl. 1"/>
    <n v="1"/>
    <s v="Department"/>
    <s v="Supervisor"/>
    <s v="Non-Mgm."/>
    <s v="ang."/>
    <s v="W"/>
    <d v="2008-09-01T00:00:00"/>
    <m/>
    <s v=""/>
    <n v="11"/>
    <d v="1990-09-01T00:00:00"/>
    <n v="29"/>
    <s v="N"/>
    <n v="30"/>
    <n v="2.5"/>
    <n v="39"/>
    <x v="0"/>
    <n v="1"/>
    <n v="31"/>
    <n v="0"/>
    <n v="4017"/>
    <n v="880.72725000000014"/>
    <n v="0"/>
    <n v="0"/>
    <n v="0"/>
    <n v="0"/>
    <n v="0"/>
    <n v="0"/>
    <n v="0"/>
    <n v="0"/>
    <n v="0"/>
    <n v="0"/>
    <n v="0"/>
    <n v="0"/>
    <n v="26.5"/>
    <n v="0"/>
    <n v="0"/>
    <n v="0"/>
    <n v="0"/>
    <n v="5.9346750000000004"/>
    <n v="0"/>
    <n v="0"/>
  </r>
  <r>
    <d v="2020-08-01T00:00:00"/>
    <x v="4"/>
    <s v="P"/>
    <s v="Active"/>
    <n v="17"/>
    <x v="16"/>
    <s v="N"/>
    <x v="5"/>
    <n v="1093"/>
    <x v="1"/>
    <s v="Niederl. 1"/>
    <n v="1"/>
    <s v="Department"/>
    <s v="Supervisor"/>
    <s v="Non-Mgm."/>
    <s v="ang."/>
    <s v="M"/>
    <d v="2008-09-01T00:00:00"/>
    <m/>
    <s v=""/>
    <n v="11"/>
    <d v="1987-06-17T00:00:00"/>
    <n v="32"/>
    <s v="N"/>
    <n v="30"/>
    <n v="2.5"/>
    <n v="39"/>
    <x v="0"/>
    <n v="1"/>
    <n v="31"/>
    <n v="0"/>
    <n v="4018"/>
    <n v="880.94650000000001"/>
    <n v="0"/>
    <n v="0"/>
    <n v="0"/>
    <n v="0"/>
    <n v="0"/>
    <n v="0"/>
    <n v="0"/>
    <n v="0"/>
    <n v="0"/>
    <n v="0"/>
    <n v="0"/>
    <n v="0"/>
    <n v="26.5"/>
    <n v="0"/>
    <n v="0"/>
    <n v="0"/>
    <n v="0"/>
    <n v="5.9346750000000004"/>
    <n v="0"/>
    <n v="0"/>
  </r>
  <r>
    <d v="2020-08-01T00:00:00"/>
    <x v="4"/>
    <s v="P"/>
    <s v="Active"/>
    <n v="18"/>
    <x v="17"/>
    <s v="N"/>
    <x v="2"/>
    <n v="1010"/>
    <x v="1"/>
    <s v="Niederl. 1"/>
    <n v="1"/>
    <s v="Department"/>
    <s v="Supervisor"/>
    <s v="Non-Mgm."/>
    <s v="ang."/>
    <s v="M"/>
    <d v="2008-09-01T00:00:00"/>
    <m/>
    <s v=""/>
    <n v="11"/>
    <d v="1988-02-22T00:00:00"/>
    <n v="31"/>
    <s v="N"/>
    <n v="30"/>
    <n v="2.5"/>
    <n v="39"/>
    <x v="0"/>
    <n v="1"/>
    <n v="31"/>
    <n v="0"/>
    <n v="4019"/>
    <n v="881.16575"/>
    <n v="0"/>
    <n v="0"/>
    <n v="0"/>
    <n v="0"/>
    <n v="0"/>
    <n v="0"/>
    <n v="0"/>
    <n v="0"/>
    <n v="0"/>
    <n v="0"/>
    <n v="0"/>
    <n v="0"/>
    <n v="26.5"/>
    <n v="0"/>
    <n v="0"/>
    <n v="0"/>
    <n v="0"/>
    <n v="5.9346750000000004"/>
    <n v="0"/>
    <n v="0"/>
  </r>
  <r>
    <d v="2020-08-01T00:00:00"/>
    <x v="4"/>
    <s v="P"/>
    <s v="Active"/>
    <n v="19"/>
    <x v="18"/>
    <s v="N"/>
    <x v="7"/>
    <n v="1015"/>
    <x v="1"/>
    <s v="Niederl. 1"/>
    <n v="1"/>
    <s v="Department"/>
    <s v="Supervisor"/>
    <s v="Non-Mgm."/>
    <s v="ang."/>
    <s v="M"/>
    <d v="2009-09-01T00:00:00"/>
    <m/>
    <s v=""/>
    <n v="10"/>
    <d v="1988-08-29T00:00:00"/>
    <n v="31"/>
    <s v="N"/>
    <n v="30"/>
    <n v="2.5"/>
    <n v="39"/>
    <x v="0"/>
    <n v="1"/>
    <n v="31"/>
    <n v="0"/>
    <n v="4020"/>
    <n v="881.38499999999999"/>
    <n v="0"/>
    <n v="0"/>
    <n v="0"/>
    <n v="0"/>
    <n v="0"/>
    <n v="0"/>
    <n v="0"/>
    <n v="0"/>
    <n v="0"/>
    <n v="0"/>
    <n v="0"/>
    <n v="0"/>
    <n v="26.5"/>
    <n v="0"/>
    <n v="0"/>
    <n v="0"/>
    <n v="0"/>
    <n v="5.9346750000000004"/>
    <n v="0"/>
    <n v="0"/>
  </r>
  <r>
    <d v="2020-08-01T00:00:00"/>
    <x v="4"/>
    <s v="P"/>
    <s v="Active"/>
    <n v="20"/>
    <x v="19"/>
    <s v="N"/>
    <x v="8"/>
    <n v="1009"/>
    <x v="1"/>
    <s v="Niederl. 1"/>
    <n v="1"/>
    <s v="Department"/>
    <s v="Supervisor"/>
    <s v="Non-Mgm."/>
    <s v="ang."/>
    <s v="M"/>
    <d v="1986-05-14T00:00:00"/>
    <m/>
    <s v=""/>
    <n v="33"/>
    <d v="1958-07-14T00:00:00"/>
    <n v="61"/>
    <s v="N"/>
    <n v="35"/>
    <n v="2.9166666666666665"/>
    <n v="35"/>
    <x v="0"/>
    <n v="0.89743589743589747"/>
    <n v="31"/>
    <n v="0"/>
    <n v="4021"/>
    <n v="881.60425000000009"/>
    <n v="-6.86"/>
    <n v="0"/>
    <n v="0"/>
    <n v="0"/>
    <n v="0"/>
    <n v="0"/>
    <n v="0"/>
    <n v="0"/>
    <n v="0"/>
    <n v="0"/>
    <n v="0"/>
    <n v="0"/>
    <n v="26.5"/>
    <n v="0"/>
    <n v="0"/>
    <n v="0"/>
    <n v="0"/>
    <n v="4.3983780000000001"/>
    <n v="0"/>
    <n v="0"/>
  </r>
  <r>
    <d v="2020-08-01T00:00:00"/>
    <x v="4"/>
    <s v="P"/>
    <s v="Active"/>
    <n v="21"/>
    <x v="20"/>
    <s v="N"/>
    <x v="9"/>
    <n v="1087"/>
    <x v="1"/>
    <s v="Niederl. 1"/>
    <n v="1"/>
    <s v="Department"/>
    <s v="Supervisor"/>
    <s v="Non-Mgm."/>
    <s v="ang."/>
    <s v="M"/>
    <d v="1988-01-11T00:00:00"/>
    <m/>
    <s v=""/>
    <n v="32"/>
    <d v="1965-01-13T00:00:00"/>
    <n v="55"/>
    <s v="N"/>
    <n v="30"/>
    <n v="2.5"/>
    <n v="39"/>
    <x v="0"/>
    <n v="1"/>
    <n v="31"/>
    <n v="0"/>
    <n v="4022"/>
    <n v="881.82349999999997"/>
    <n v="-10.210000000000001"/>
    <n v="0"/>
    <n v="0"/>
    <n v="0"/>
    <n v="0"/>
    <n v="0"/>
    <n v="0"/>
    <n v="0"/>
    <n v="0"/>
    <n v="0"/>
    <n v="0"/>
    <n v="0"/>
    <n v="26.5"/>
    <n v="0"/>
    <n v="0"/>
    <n v="0"/>
    <n v="0"/>
    <n v="3.6481455"/>
    <n v="0"/>
    <n v="0"/>
  </r>
  <r>
    <d v="2020-08-01T00:00:00"/>
    <x v="4"/>
    <s v="P"/>
    <s v="Active"/>
    <n v="22"/>
    <x v="21"/>
    <s v="N"/>
    <x v="10"/>
    <n v="1075"/>
    <x v="0"/>
    <s v="Niederl. 3"/>
    <n v="1"/>
    <s v="Department"/>
    <s v="Supervisor"/>
    <s v="Non-Mgm."/>
    <s v="ang."/>
    <s v="M"/>
    <d v="1988-08-22T00:00:00"/>
    <m/>
    <s v=""/>
    <n v="31"/>
    <d v="1964-03-20T00:00:00"/>
    <n v="55"/>
    <s v="N"/>
    <n v="30"/>
    <n v="2.5"/>
    <n v="39"/>
    <x v="0"/>
    <n v="1"/>
    <n v="31"/>
    <n v="0"/>
    <n v="4023"/>
    <n v="882.04275000000007"/>
    <n v="0"/>
    <n v="0"/>
    <n v="0"/>
    <n v="0"/>
    <n v="0"/>
    <n v="0"/>
    <n v="0"/>
    <n v="0"/>
    <n v="0"/>
    <n v="0"/>
    <n v="0"/>
    <n v="0"/>
    <n v="26.5"/>
    <n v="0"/>
    <n v="0"/>
    <n v="0"/>
    <n v="0"/>
    <n v="5.9346750000000004"/>
    <n v="0"/>
    <n v="0"/>
  </r>
  <r>
    <d v="2020-08-01T00:00:00"/>
    <x v="4"/>
    <s v="P"/>
    <s v="Active"/>
    <n v="23"/>
    <x v="22"/>
    <s v="N"/>
    <x v="11"/>
    <n v="1082"/>
    <x v="0"/>
    <s v="Niederl. 3"/>
    <n v="1"/>
    <s v="Department"/>
    <s v="Supervisor"/>
    <s v="Non-Mgm."/>
    <s v="ang."/>
    <s v="M"/>
    <d v="1988-09-01T00:00:00"/>
    <m/>
    <s v=""/>
    <n v="31"/>
    <d v="1967-08-29T00:00:00"/>
    <n v="52"/>
    <s v="N"/>
    <n v="35"/>
    <n v="2.9166666666666665"/>
    <n v="39"/>
    <x v="0"/>
    <n v="1"/>
    <n v="31"/>
    <n v="0"/>
    <n v="4024"/>
    <n v="882.26200000000006"/>
    <n v="0"/>
    <n v="0"/>
    <n v="0"/>
    <n v="0"/>
    <n v="0"/>
    <n v="0"/>
    <n v="0"/>
    <n v="0"/>
    <n v="0"/>
    <n v="0"/>
    <n v="0"/>
    <n v="0"/>
    <n v="26.5"/>
    <n v="0"/>
    <n v="0"/>
    <n v="0"/>
    <n v="0"/>
    <n v="5.9346750000000004"/>
    <n v="0"/>
    <n v="0"/>
  </r>
  <r>
    <d v="2020-08-01T00:00:00"/>
    <x v="4"/>
    <s v="P"/>
    <s v="Active"/>
    <n v="24"/>
    <x v="23"/>
    <s v="N"/>
    <x v="3"/>
    <n v="1011"/>
    <x v="1"/>
    <s v="Niederl. 1"/>
    <n v="1"/>
    <s v="Department"/>
    <s v="Supervisor"/>
    <s v="Director"/>
    <s v="ang."/>
    <s v="M"/>
    <d v="1988-10-13T00:00:00"/>
    <m/>
    <s v=""/>
    <n v="31"/>
    <d v="1964-05-17T00:00:00"/>
    <n v="55"/>
    <s v="N"/>
    <n v="30"/>
    <n v="2.5"/>
    <n v="39"/>
    <x v="0"/>
    <n v="1"/>
    <n v="31"/>
    <n v="0"/>
    <n v="4025"/>
    <n v="882.48125000000005"/>
    <n v="0"/>
    <n v="0"/>
    <n v="0"/>
    <n v="0"/>
    <n v="0"/>
    <n v="0"/>
    <n v="0"/>
    <n v="0"/>
    <n v="0"/>
    <n v="0"/>
    <n v="0"/>
    <n v="0"/>
    <n v="26.5"/>
    <n v="0"/>
    <n v="0"/>
    <n v="0"/>
    <n v="0"/>
    <n v="5.9346750000000004"/>
    <n v="184.965"/>
    <n v="0"/>
  </r>
  <r>
    <d v="2020-08-01T00:00:00"/>
    <x v="4"/>
    <s v="P"/>
    <s v="Active"/>
    <n v="25"/>
    <x v="24"/>
    <s v="N"/>
    <x v="8"/>
    <n v="1009"/>
    <x v="1"/>
    <s v="Niederl. 1"/>
    <n v="1"/>
    <s v="Department"/>
    <s v="Supervisor"/>
    <s v="Supervisor"/>
    <s v="ang."/>
    <s v="M"/>
    <d v="1989-10-02T00:00:00"/>
    <m/>
    <s v=""/>
    <n v="30"/>
    <d v="1957-03-05T00:00:00"/>
    <n v="62"/>
    <s v="N"/>
    <n v="30"/>
    <n v="2.5"/>
    <n v="39"/>
    <x v="0"/>
    <n v="1"/>
    <n v="31"/>
    <n v="0"/>
    <n v="4026"/>
    <n v="882.70050000000003"/>
    <n v="0"/>
    <n v="0"/>
    <n v="0"/>
    <n v="0"/>
    <n v="0"/>
    <n v="0"/>
    <n v="0"/>
    <n v="0"/>
    <n v="0"/>
    <n v="0"/>
    <n v="0"/>
    <n v="0"/>
    <n v="26.5"/>
    <n v="0"/>
    <n v="0"/>
    <n v="0"/>
    <n v="0"/>
    <n v="5.9346750000000004"/>
    <n v="0"/>
    <n v="0"/>
  </r>
  <r>
    <d v="2020-08-01T00:00:00"/>
    <x v="4"/>
    <s v="P"/>
    <s v="Active"/>
    <n v="26"/>
    <x v="25"/>
    <s v="N"/>
    <x v="12"/>
    <n v="1089"/>
    <x v="0"/>
    <s v="Niederl. 3"/>
    <n v="1"/>
    <s v="Department"/>
    <s v="Supervisor"/>
    <s v="Supervisor"/>
    <s v="ang."/>
    <s v="W"/>
    <d v="1989-12-01T00:00:00"/>
    <m/>
    <s v=""/>
    <n v="30"/>
    <d v="1961-12-19T00:00:00"/>
    <n v="58"/>
    <s v="N"/>
    <n v="30"/>
    <n v="2.5"/>
    <n v="39"/>
    <x v="0"/>
    <n v="1"/>
    <n v="31"/>
    <n v="0"/>
    <n v="4027"/>
    <n v="882.91975000000002"/>
    <n v="0"/>
    <n v="0"/>
    <n v="0"/>
    <n v="0"/>
    <n v="0"/>
    <n v="0"/>
    <n v="0"/>
    <n v="0"/>
    <n v="0"/>
    <n v="0"/>
    <n v="0"/>
    <n v="0"/>
    <n v="26.5"/>
    <n v="0"/>
    <n v="0"/>
    <n v="0"/>
    <n v="0"/>
    <n v="5.9346750000000004"/>
    <n v="0"/>
    <n v="0"/>
  </r>
  <r>
    <d v="2020-08-01T00:00:00"/>
    <x v="4"/>
    <s v="P"/>
    <s v="Active"/>
    <n v="27"/>
    <x v="26"/>
    <s v="N"/>
    <x v="10"/>
    <n v="1075"/>
    <x v="0"/>
    <s v="Niederl. 3"/>
    <n v="1"/>
    <s v="Department"/>
    <s v="Supervisor"/>
    <s v="Non-Mgm."/>
    <s v="ang."/>
    <s v="W"/>
    <d v="1990-06-01T00:00:00"/>
    <m/>
    <s v=""/>
    <n v="29"/>
    <d v="1966-11-25T00:00:00"/>
    <n v="53"/>
    <s v="N"/>
    <n v="30"/>
    <n v="2.5"/>
    <n v="39"/>
    <x v="0"/>
    <n v="1"/>
    <n v="31"/>
    <n v="0"/>
    <n v="4028"/>
    <n v="883.13900000000001"/>
    <n v="0"/>
    <n v="0"/>
    <n v="0"/>
    <n v="0"/>
    <n v="0"/>
    <n v="0"/>
    <n v="0"/>
    <n v="0"/>
    <n v="0"/>
    <n v="0"/>
    <n v="0"/>
    <n v="0"/>
    <n v="26.5"/>
    <n v="0"/>
    <n v="0"/>
    <n v="0"/>
    <n v="0"/>
    <n v="5.9346750000000004"/>
    <n v="0"/>
    <n v="159.04083333333332"/>
  </r>
  <r>
    <d v="2020-08-01T00:00:00"/>
    <x v="4"/>
    <s v="P"/>
    <s v="Active"/>
    <n v="28"/>
    <x v="27"/>
    <s v="Y"/>
    <x v="13"/>
    <n v="1055"/>
    <x v="2"/>
    <s v="Niederl. 7"/>
    <n v="0.5"/>
    <s v="Department"/>
    <s v="Supervisor"/>
    <s v="Manager"/>
    <s v="ang."/>
    <s v="M"/>
    <d v="1991-01-01T00:00:00"/>
    <m/>
    <s v=""/>
    <n v="29"/>
    <d v="1959-05-31T00:00:00"/>
    <n v="60"/>
    <s v="N"/>
    <n v="30"/>
    <n v="2.5"/>
    <n v="39"/>
    <x v="0"/>
    <n v="0.5"/>
    <n v="31"/>
    <n v="0"/>
    <n v="4029"/>
    <n v="883.35825"/>
    <n v="0"/>
    <n v="0"/>
    <n v="30"/>
    <n v="0"/>
    <n v="0"/>
    <n v="0"/>
    <n v="0"/>
    <n v="0"/>
    <n v="0"/>
    <n v="0"/>
    <n v="0"/>
    <n v="0"/>
    <n v="13.25"/>
    <n v="0"/>
    <n v="0"/>
    <n v="0"/>
    <n v="0"/>
    <n v="9.6858374999999999"/>
    <n v="141.78749999999999"/>
    <n v="0"/>
  </r>
  <r>
    <d v="2020-08-01T00:00:00"/>
    <x v="4"/>
    <s v="P"/>
    <s v="Active"/>
    <n v="28"/>
    <x v="27"/>
    <s v="Y"/>
    <x v="13"/>
    <n v="1048"/>
    <x v="3"/>
    <s v="Niederl. 8"/>
    <n v="0.5"/>
    <s v="Department"/>
    <s v="Supervisor"/>
    <s v="Manager"/>
    <s v="ang."/>
    <s v="M"/>
    <d v="1991-01-01T00:00:00"/>
    <m/>
    <s v=""/>
    <n v="29"/>
    <d v="1959-05-31T00:00:00"/>
    <n v="60"/>
    <s v="N"/>
    <n v="30"/>
    <n v="2.5"/>
    <n v="39"/>
    <x v="0"/>
    <n v="0.5"/>
    <n v="31"/>
    <n v="0"/>
    <n v="4030"/>
    <n v="883.5775000000001"/>
    <n v="0"/>
    <n v="0"/>
    <n v="30"/>
    <n v="0"/>
    <n v="0"/>
    <n v="0"/>
    <n v="0"/>
    <n v="0"/>
    <n v="0"/>
    <n v="0"/>
    <n v="0"/>
    <n v="0"/>
    <n v="13.25"/>
    <n v="0"/>
    <n v="0"/>
    <n v="0"/>
    <n v="0"/>
    <n v="9.6858374999999999"/>
    <n v="141.78749999999999"/>
    <n v="0"/>
  </r>
  <r>
    <d v="2020-08-01T00:00:00"/>
    <x v="4"/>
    <s v="P"/>
    <s v="Active"/>
    <n v="29"/>
    <x v="28"/>
    <s v="N"/>
    <x v="14"/>
    <n v="1003"/>
    <x v="1"/>
    <s v="Niederl. 1"/>
    <n v="1"/>
    <s v="Department"/>
    <s v="Supervisor"/>
    <s v="Non-Mgm."/>
    <s v="ang."/>
    <s v="M"/>
    <d v="1989-08-01T00:00:00"/>
    <m/>
    <s v=""/>
    <n v="30"/>
    <d v="1962-01-09T00:00:00"/>
    <n v="58"/>
    <s v="N"/>
    <n v="30"/>
    <n v="2.5"/>
    <n v="39"/>
    <x v="0"/>
    <n v="1"/>
    <n v="31"/>
    <n v="0"/>
    <n v="4031"/>
    <n v="883.79674999999997"/>
    <n v="0"/>
    <n v="0"/>
    <n v="0"/>
    <n v="0"/>
    <n v="0"/>
    <n v="0"/>
    <n v="0"/>
    <n v="0"/>
    <n v="0"/>
    <n v="0"/>
    <n v="0"/>
    <n v="0"/>
    <n v="26.5"/>
    <n v="0"/>
    <n v="0"/>
    <n v="0"/>
    <n v="0"/>
    <n v="5.9346750000000004"/>
    <n v="0"/>
    <n v="0"/>
  </r>
  <r>
    <d v="2020-08-01T00:00:00"/>
    <x v="4"/>
    <s v="P"/>
    <s v="Active"/>
    <n v="30"/>
    <x v="29"/>
    <s v="Y"/>
    <x v="15"/>
    <n v="1050"/>
    <x v="3"/>
    <s v="Niederl. 8"/>
    <n v="0.5"/>
    <s v="Department"/>
    <s v="Supervisor"/>
    <s v="Manager"/>
    <s v="ang."/>
    <s v="M"/>
    <d v="1992-01-02T00:00:00"/>
    <m/>
    <s v=""/>
    <n v="28"/>
    <d v="1966-01-25T00:00:00"/>
    <n v="53"/>
    <s v="J"/>
    <n v="30"/>
    <n v="2.5"/>
    <n v="39"/>
    <x v="0"/>
    <n v="0.5"/>
    <n v="31"/>
    <n v="0"/>
    <n v="4032"/>
    <n v="884.01600000000008"/>
    <n v="0"/>
    <n v="0"/>
    <n v="0"/>
    <n v="0"/>
    <n v="175"/>
    <n v="0"/>
    <n v="0"/>
    <n v="0"/>
    <n v="0"/>
    <n v="0"/>
    <n v="232.61538461538461"/>
    <n v="184.8"/>
    <n v="13.25"/>
    <n v="0"/>
    <n v="0"/>
    <n v="0"/>
    <n v="0"/>
    <n v="135.6387628846154"/>
    <n v="73.97175"/>
    <n v="0"/>
  </r>
  <r>
    <d v="2020-08-01T00:00:00"/>
    <x v="4"/>
    <s v="P"/>
    <s v="Active"/>
    <n v="30"/>
    <x v="29"/>
    <s v="Y"/>
    <x v="15"/>
    <n v="1057"/>
    <x v="2"/>
    <s v="Niederl. 7"/>
    <n v="0.5"/>
    <s v="Department"/>
    <s v="Supervisor"/>
    <s v="Manager"/>
    <s v="ang."/>
    <s v="M"/>
    <d v="1992-01-02T00:00:00"/>
    <m/>
    <s v=""/>
    <n v="28"/>
    <d v="1966-01-25T00:00:00"/>
    <n v="53"/>
    <s v="J"/>
    <n v="30"/>
    <n v="2.5"/>
    <n v="39"/>
    <x v="0"/>
    <n v="0.5"/>
    <n v="31"/>
    <n v="0"/>
    <n v="4033"/>
    <n v="884.23525000000006"/>
    <n v="0"/>
    <n v="0"/>
    <n v="0"/>
    <n v="0"/>
    <n v="175"/>
    <n v="0"/>
    <n v="0"/>
    <n v="0"/>
    <n v="0"/>
    <n v="0"/>
    <n v="232.67307692307693"/>
    <n v="184.84583333333333"/>
    <n v="13.25"/>
    <n v="0"/>
    <n v="0"/>
    <n v="0"/>
    <n v="0"/>
    <n v="135.66194745192308"/>
    <n v="73.97175"/>
    <n v="0"/>
  </r>
  <r>
    <d v="2020-08-01T00:00:00"/>
    <x v="4"/>
    <s v="P"/>
    <s v="Active"/>
    <n v="31"/>
    <x v="30"/>
    <s v="N"/>
    <x v="16"/>
    <n v="1056"/>
    <x v="2"/>
    <s v="Niederl. 7"/>
    <n v="1"/>
    <s v="Department"/>
    <s v="Supervisor"/>
    <s v="Non-Mgm."/>
    <s v="ang."/>
    <s v="M"/>
    <d v="1992-04-01T00:00:00"/>
    <m/>
    <s v=""/>
    <n v="27"/>
    <d v="1960-04-16T00:00:00"/>
    <n v="59"/>
    <s v="N"/>
    <n v="30"/>
    <n v="2.5"/>
    <n v="39"/>
    <x v="0"/>
    <n v="1"/>
    <n v="31"/>
    <n v="0"/>
    <n v="4034"/>
    <n v="884.45450000000005"/>
    <n v="0"/>
    <n v="0"/>
    <n v="30"/>
    <n v="0"/>
    <n v="0"/>
    <n v="0"/>
    <n v="0"/>
    <n v="0"/>
    <n v="0"/>
    <n v="0"/>
    <n v="0"/>
    <n v="0"/>
    <n v="26.5"/>
    <n v="0"/>
    <n v="0"/>
    <n v="0"/>
    <n v="0"/>
    <n v="12.653175000000001"/>
    <n v="78.849999999999994"/>
    <n v="0"/>
  </r>
  <r>
    <d v="2020-08-01T00:00:00"/>
    <x v="4"/>
    <s v="P"/>
    <s v="Active"/>
    <n v="32"/>
    <x v="31"/>
    <s v="N"/>
    <x v="17"/>
    <n v="1088"/>
    <x v="0"/>
    <s v="Niederl. 3"/>
    <n v="1"/>
    <s v="Department"/>
    <s v="Supervisor"/>
    <s v="Manager"/>
    <s v="ang."/>
    <s v="M"/>
    <d v="1992-07-01T00:00:00"/>
    <m/>
    <s v=""/>
    <n v="27"/>
    <d v="1962-05-04T00:00:00"/>
    <n v="57"/>
    <s v="N"/>
    <n v="30"/>
    <n v="2.5"/>
    <n v="39"/>
    <x v="0"/>
    <n v="1"/>
    <n v="31"/>
    <n v="0"/>
    <n v="4035"/>
    <n v="884.67375000000004"/>
    <n v="0"/>
    <n v="0"/>
    <n v="0"/>
    <n v="0"/>
    <n v="0"/>
    <n v="0"/>
    <n v="0"/>
    <n v="0"/>
    <n v="0"/>
    <n v="0"/>
    <n v="0"/>
    <n v="0"/>
    <n v="26.5"/>
    <n v="0"/>
    <n v="0"/>
    <n v="0"/>
    <n v="0"/>
    <n v="5.9346750000000004"/>
    <n v="181.43859999999998"/>
    <n v="0"/>
  </r>
  <r>
    <d v="2020-08-01T00:00:00"/>
    <x v="4"/>
    <s v="P"/>
    <s v="Active"/>
    <n v="33"/>
    <x v="32"/>
    <s v="N"/>
    <x v="18"/>
    <n v="1080"/>
    <x v="0"/>
    <s v="Niederl. 3"/>
    <n v="1"/>
    <s v="Department"/>
    <s v="Supervisor"/>
    <s v="Director"/>
    <s v="ang."/>
    <s v="M"/>
    <d v="1992-09-14T00:00:00"/>
    <m/>
    <s v=""/>
    <n v="27"/>
    <d v="1966-07-09T00:00:00"/>
    <n v="53"/>
    <s v="N"/>
    <n v="30"/>
    <n v="2.5"/>
    <n v="39"/>
    <x v="0"/>
    <n v="1"/>
    <n v="31"/>
    <n v="0"/>
    <n v="4036"/>
    <n v="884.89300000000003"/>
    <n v="0"/>
    <n v="0"/>
    <n v="39.950000000000003"/>
    <n v="0"/>
    <n v="0"/>
    <n v="0"/>
    <n v="0"/>
    <n v="0"/>
    <n v="0"/>
    <n v="0"/>
    <n v="0"/>
    <n v="0"/>
    <n v="26.5"/>
    <n v="0"/>
    <n v="0"/>
    <n v="0"/>
    <n v="0"/>
    <n v="14.881477500000001"/>
    <n v="347.38459999999998"/>
    <n v="0"/>
  </r>
  <r>
    <d v="2020-08-01T00:00:00"/>
    <x v="4"/>
    <s v="P"/>
    <s v="Active"/>
    <n v="34"/>
    <x v="33"/>
    <s v="N"/>
    <x v="19"/>
    <n v="1083"/>
    <x v="0"/>
    <s v="Niederl. 3"/>
    <n v="1"/>
    <s v="Department"/>
    <s v="Supervisor"/>
    <s v="Non-Mgm."/>
    <s v="ang."/>
    <s v="M"/>
    <d v="1992-11-01T00:00:00"/>
    <m/>
    <s v=""/>
    <n v="27"/>
    <d v="1957-10-19T00:00:00"/>
    <n v="62"/>
    <s v="N"/>
    <n v="30"/>
    <n v="2.5"/>
    <n v="39"/>
    <x v="0"/>
    <n v="1"/>
    <n v="31"/>
    <n v="0"/>
    <n v="4037"/>
    <n v="885.11225000000002"/>
    <n v="0"/>
    <n v="0"/>
    <n v="0"/>
    <n v="0"/>
    <n v="0"/>
    <n v="0"/>
    <n v="0"/>
    <n v="0"/>
    <n v="0"/>
    <n v="0"/>
    <n v="0"/>
    <n v="0"/>
    <n v="26.5"/>
    <n v="0"/>
    <n v="0"/>
    <n v="0"/>
    <n v="0"/>
    <n v="5.9346750000000004"/>
    <n v="0"/>
    <n v="0"/>
  </r>
  <r>
    <d v="2020-08-01T00:00:00"/>
    <x v="4"/>
    <s v="P"/>
    <s v="Active"/>
    <n v="35"/>
    <x v="34"/>
    <s v="N"/>
    <x v="20"/>
    <n v="1058"/>
    <x v="2"/>
    <s v="Niederl. 7"/>
    <n v="1"/>
    <s v="Department"/>
    <s v="Supervisor"/>
    <s v="Non-Mgm."/>
    <s v="ang."/>
    <s v="M"/>
    <d v="1993-01-01T00:00:00"/>
    <m/>
    <s v=""/>
    <n v="27"/>
    <d v="1956-02-08T00:00:00"/>
    <n v="63"/>
    <s v="J"/>
    <n v="35"/>
    <n v="2.9166666666666665"/>
    <n v="39"/>
    <x v="0"/>
    <n v="1"/>
    <n v="31"/>
    <n v="0"/>
    <n v="4038"/>
    <n v="885.33150000000001"/>
    <n v="0"/>
    <n v="0"/>
    <n v="0"/>
    <n v="0"/>
    <n v="0"/>
    <n v="0"/>
    <n v="0"/>
    <n v="0"/>
    <n v="0"/>
    <n v="0"/>
    <n v="271.78846153846155"/>
    <n v="185.07500000000002"/>
    <n v="26.5"/>
    <n v="0"/>
    <n v="0"/>
    <n v="0"/>
    <n v="0"/>
    <n v="108.24924721153847"/>
    <n v="0"/>
    <n v="0"/>
  </r>
  <r>
    <d v="2020-08-01T00:00:00"/>
    <x v="4"/>
    <s v="P"/>
    <s v="Active"/>
    <n v="36"/>
    <x v="35"/>
    <s v="N"/>
    <x v="21"/>
    <n v="1086"/>
    <x v="0"/>
    <s v="Niederl. 3"/>
    <n v="1"/>
    <s v="Department"/>
    <s v="Supervisor"/>
    <s v="Manager"/>
    <s v="ang."/>
    <s v="M"/>
    <d v="1993-06-15T00:00:00"/>
    <m/>
    <s v=""/>
    <n v="26"/>
    <d v="1967-01-29T00:00:00"/>
    <n v="52"/>
    <s v="N"/>
    <n v="30"/>
    <n v="2.5"/>
    <n v="39"/>
    <x v="0"/>
    <n v="1"/>
    <n v="31"/>
    <n v="0"/>
    <n v="4039"/>
    <n v="885.55075000000011"/>
    <n v="0"/>
    <n v="0"/>
    <n v="0"/>
    <n v="0"/>
    <n v="0"/>
    <n v="0"/>
    <n v="0"/>
    <n v="0"/>
    <n v="0"/>
    <n v="0"/>
    <n v="0"/>
    <n v="0"/>
    <n v="26.5"/>
    <n v="0"/>
    <n v="0"/>
    <n v="0"/>
    <n v="0"/>
    <n v="5.9346750000000004"/>
    <n v="0"/>
    <n v="0"/>
  </r>
  <r>
    <d v="2020-08-01T00:00:00"/>
    <x v="4"/>
    <s v="P"/>
    <s v="Active"/>
    <n v="37"/>
    <x v="36"/>
    <s v="N"/>
    <x v="22"/>
    <n v="1060"/>
    <x v="2"/>
    <s v="Niederl. 7"/>
    <n v="1"/>
    <s v="Department"/>
    <s v="Supervisor"/>
    <s v="Non-Mgm."/>
    <s v="ang."/>
    <s v="M"/>
    <d v="1993-07-15T00:00:00"/>
    <m/>
    <s v=""/>
    <n v="26"/>
    <d v="1955-08-28T00:00:00"/>
    <n v="64"/>
    <s v="J"/>
    <n v="35"/>
    <n v="2.9166666666666665"/>
    <n v="39"/>
    <x v="0"/>
    <n v="1"/>
    <n v="31"/>
    <n v="0"/>
    <n v="4040"/>
    <n v="885.77"/>
    <n v="0"/>
    <n v="0"/>
    <n v="0"/>
    <n v="0"/>
    <n v="0"/>
    <n v="0"/>
    <n v="0"/>
    <n v="0"/>
    <n v="0"/>
    <n v="0"/>
    <n v="271.92307692307691"/>
    <n v="185.16666666666669"/>
    <n v="26.5"/>
    <n v="0"/>
    <n v="0"/>
    <n v="0"/>
    <n v="0"/>
    <n v="108.29992307692308"/>
    <n v="0"/>
    <n v="0"/>
  </r>
  <r>
    <d v="2020-08-01T00:00:00"/>
    <x v="4"/>
    <s v="P"/>
    <s v="Active"/>
    <n v="38"/>
    <x v="37"/>
    <s v="N"/>
    <x v="5"/>
    <n v="1093"/>
    <x v="0"/>
    <s v="Niederl. 3"/>
    <n v="1"/>
    <s v="Department"/>
    <s v="Supervisor"/>
    <s v="Non-Mgm."/>
    <s v="ang."/>
    <s v="M"/>
    <d v="1994-01-01T00:00:00"/>
    <m/>
    <s v=""/>
    <n v="26"/>
    <d v="1967-11-30T00:00:00"/>
    <n v="52"/>
    <s v="N"/>
    <n v="35"/>
    <n v="2.9166666666666665"/>
    <n v="39"/>
    <x v="0"/>
    <n v="1"/>
    <n v="31"/>
    <n v="0"/>
    <n v="4041"/>
    <n v="885.98925000000008"/>
    <n v="0"/>
    <n v="0"/>
    <n v="0"/>
    <n v="0"/>
    <n v="0"/>
    <n v="0"/>
    <n v="0"/>
    <n v="0"/>
    <n v="0"/>
    <n v="0"/>
    <n v="0"/>
    <n v="0"/>
    <n v="26.5"/>
    <n v="0"/>
    <n v="0"/>
    <n v="0"/>
    <n v="0"/>
    <n v="5.9346750000000004"/>
    <n v="0"/>
    <n v="0"/>
  </r>
  <r>
    <d v="2020-08-01T00:00:00"/>
    <x v="4"/>
    <s v="P"/>
    <s v="Active"/>
    <n v="39"/>
    <x v="38"/>
    <s v="N"/>
    <x v="2"/>
    <n v="1010"/>
    <x v="1"/>
    <s v="Niederl. 1"/>
    <n v="1"/>
    <s v="Department"/>
    <s v="Supervisor"/>
    <s v="Manager"/>
    <s v="ang."/>
    <s v="M"/>
    <d v="1994-02-14T00:00:00"/>
    <m/>
    <s v=""/>
    <n v="25"/>
    <d v="1963-11-04T00:00:00"/>
    <n v="56"/>
    <s v="N"/>
    <n v="30"/>
    <n v="2.5"/>
    <n v="39"/>
    <x v="0"/>
    <n v="1"/>
    <n v="31"/>
    <n v="0"/>
    <n v="4042"/>
    <n v="886.20849999999996"/>
    <n v="0"/>
    <n v="0"/>
    <n v="0"/>
    <n v="0"/>
    <n v="0"/>
    <n v="0"/>
    <n v="0"/>
    <n v="0"/>
    <n v="0"/>
    <n v="0"/>
    <n v="0"/>
    <n v="0"/>
    <n v="26.5"/>
    <n v="0"/>
    <n v="0"/>
    <n v="0"/>
    <n v="0"/>
    <n v="5.9346750000000004"/>
    <n v="0"/>
    <n v="0"/>
  </r>
  <r>
    <d v="2020-08-01T00:00:00"/>
    <x v="4"/>
    <s v="P"/>
    <s v="Active"/>
    <n v="40"/>
    <x v="39"/>
    <s v="N"/>
    <x v="19"/>
    <n v="1083"/>
    <x v="0"/>
    <s v="Niederl. 3"/>
    <n v="1"/>
    <s v="Department"/>
    <s v="Supervisor"/>
    <s v="Manager"/>
    <s v="ang."/>
    <s v="M"/>
    <d v="1994-08-08T00:00:00"/>
    <m/>
    <s v=""/>
    <n v="25"/>
    <d v="1967-10-23T00:00:00"/>
    <n v="52"/>
    <s v="N"/>
    <n v="30"/>
    <n v="2.5"/>
    <n v="39"/>
    <x v="0"/>
    <n v="1"/>
    <n v="31"/>
    <n v="0"/>
    <n v="4043"/>
    <n v="886.42775000000006"/>
    <n v="0"/>
    <n v="0"/>
    <n v="0"/>
    <n v="0"/>
    <n v="0"/>
    <n v="0"/>
    <n v="0"/>
    <n v="0"/>
    <n v="0"/>
    <n v="0"/>
    <n v="0"/>
    <n v="0"/>
    <n v="26.5"/>
    <n v="0"/>
    <n v="0"/>
    <n v="0"/>
    <n v="0"/>
    <n v="5.9346750000000004"/>
    <n v="0"/>
    <n v="0"/>
  </r>
  <r>
    <d v="2020-08-01T00:00:00"/>
    <x v="4"/>
    <s v="P"/>
    <s v="Active"/>
    <n v="41"/>
    <x v="40"/>
    <s v="N"/>
    <x v="22"/>
    <n v="1060"/>
    <x v="2"/>
    <s v="Niederl. 7"/>
    <n v="1"/>
    <s v="Department"/>
    <s v="Supervisor"/>
    <s v="Non-Mgm."/>
    <s v="ang."/>
    <s v="M"/>
    <d v="1994-10-01T00:00:00"/>
    <m/>
    <s v=""/>
    <n v="25"/>
    <d v="1964-11-09T00:00:00"/>
    <n v="55"/>
    <s v="J"/>
    <n v="30"/>
    <n v="2.5"/>
    <n v="39"/>
    <x v="0"/>
    <n v="1"/>
    <n v="31"/>
    <n v="0"/>
    <n v="4044"/>
    <n v="886.64700000000005"/>
    <n v="0"/>
    <n v="0"/>
    <n v="0"/>
    <n v="0"/>
    <n v="0"/>
    <n v="0"/>
    <n v="0"/>
    <n v="0"/>
    <n v="0"/>
    <n v="0"/>
    <n v="233.30769230769232"/>
    <n v="185.35000000000002"/>
    <n v="26.5"/>
    <n v="0"/>
    <n v="0"/>
    <n v="0"/>
    <n v="0"/>
    <n v="99.693065192307699"/>
    <n v="0"/>
    <n v="0"/>
  </r>
  <r>
    <d v="2020-08-01T00:00:00"/>
    <x v="4"/>
    <s v="P"/>
    <s v="Active"/>
    <n v="42"/>
    <x v="41"/>
    <s v="N"/>
    <x v="23"/>
    <n v="1068"/>
    <x v="0"/>
    <s v="Niederl. 3"/>
    <n v="1"/>
    <s v="Department"/>
    <s v="Supervisor"/>
    <s v="Manager"/>
    <s v="ang."/>
    <s v="W"/>
    <d v="1994-12-01T00:00:00"/>
    <m/>
    <s v=""/>
    <n v="25"/>
    <d v="1966-07-09T00:00:00"/>
    <n v="53"/>
    <s v="N"/>
    <n v="30"/>
    <n v="2.5"/>
    <n v="39"/>
    <x v="0"/>
    <n v="1"/>
    <n v="31"/>
    <n v="0"/>
    <n v="4045"/>
    <n v="886.86625000000004"/>
    <n v="0"/>
    <n v="0"/>
    <n v="0"/>
    <n v="0"/>
    <n v="0"/>
    <n v="0"/>
    <n v="0"/>
    <n v="0"/>
    <n v="0"/>
    <n v="0"/>
    <n v="0"/>
    <n v="0"/>
    <n v="26.5"/>
    <n v="0"/>
    <n v="0"/>
    <n v="0"/>
    <n v="0"/>
    <n v="5.9346750000000004"/>
    <n v="130.3571"/>
    <n v="0"/>
  </r>
  <r>
    <d v="2020-08-01T00:00:00"/>
    <x v="4"/>
    <s v="P"/>
    <s v="Active"/>
    <n v="43"/>
    <x v="42"/>
    <s v="N"/>
    <x v="24"/>
    <n v="1081"/>
    <x v="0"/>
    <s v="Niederl. 3"/>
    <n v="1"/>
    <s v="Department"/>
    <s v="Supervisor"/>
    <s v="Director"/>
    <s v="ang."/>
    <s v="M"/>
    <d v="1995-02-01T00:00:00"/>
    <m/>
    <s v=""/>
    <n v="24"/>
    <d v="1963-11-20T00:00:00"/>
    <n v="56"/>
    <s v="N"/>
    <n v="30"/>
    <n v="2.5"/>
    <n v="39"/>
    <x v="0"/>
    <n v="1"/>
    <n v="31"/>
    <n v="0"/>
    <n v="4046"/>
    <n v="887.08550000000002"/>
    <n v="0"/>
    <n v="0"/>
    <n v="0"/>
    <n v="0"/>
    <n v="0"/>
    <n v="0"/>
    <n v="0"/>
    <n v="0"/>
    <n v="0"/>
    <n v="0"/>
    <n v="0"/>
    <n v="0"/>
    <n v="26.5"/>
    <n v="0"/>
    <n v="0"/>
    <n v="0"/>
    <n v="0"/>
    <n v="5.9346750000000004"/>
    <n v="175.9932"/>
    <n v="121.69583333333333"/>
  </r>
  <r>
    <d v="2020-08-01T00:00:00"/>
    <x v="4"/>
    <s v="P"/>
    <s v="Active"/>
    <n v="44"/>
    <x v="43"/>
    <s v="N"/>
    <x v="25"/>
    <n v="1002"/>
    <x v="1"/>
    <s v="Niederl. 1"/>
    <n v="1"/>
    <s v="Department"/>
    <s v="Supervisor"/>
    <s v="Manager"/>
    <s v="ang."/>
    <s v="M"/>
    <d v="1995-09-01T00:00:00"/>
    <m/>
    <s v=""/>
    <n v="24"/>
    <d v="1967-11-28T00:00:00"/>
    <n v="52"/>
    <s v="N"/>
    <n v="30"/>
    <n v="2.5"/>
    <n v="39"/>
    <x v="0"/>
    <n v="1"/>
    <n v="31"/>
    <n v="0"/>
    <n v="4047"/>
    <n v="887.30475000000001"/>
    <n v="0"/>
    <n v="0"/>
    <n v="0"/>
    <n v="0"/>
    <n v="0"/>
    <n v="0"/>
    <n v="0"/>
    <n v="0"/>
    <n v="0"/>
    <n v="0"/>
    <n v="0"/>
    <n v="0"/>
    <n v="26.5"/>
    <n v="0"/>
    <n v="0"/>
    <n v="0"/>
    <n v="0"/>
    <n v="5.9346750000000004"/>
    <n v="0"/>
    <n v="121.69583333333333"/>
  </r>
  <r>
    <d v="2020-08-01T00:00:00"/>
    <x v="4"/>
    <s v="P"/>
    <s v="Active"/>
    <n v="45"/>
    <x v="44"/>
    <s v="N"/>
    <x v="22"/>
    <n v="1060"/>
    <x v="2"/>
    <s v="Niederl. 7"/>
    <n v="1"/>
    <s v="Department"/>
    <s v="Supervisor"/>
    <s v="Non-Mgm."/>
    <s v="ang."/>
    <s v="M"/>
    <d v="1995-05-01T00:00:00"/>
    <m/>
    <s v=""/>
    <n v="24"/>
    <d v="1955-07-18T00:00:00"/>
    <n v="64"/>
    <s v="J"/>
    <n v="30"/>
    <n v="2.5"/>
    <n v="39"/>
    <x v="0"/>
    <n v="1"/>
    <n v="31"/>
    <n v="0"/>
    <n v="4048"/>
    <n v="887.52400000000011"/>
    <n v="0"/>
    <n v="0"/>
    <n v="0"/>
    <n v="0"/>
    <n v="0"/>
    <n v="0"/>
    <n v="0"/>
    <n v="0"/>
    <n v="0"/>
    <n v="0"/>
    <n v="233.53846153846155"/>
    <n v="185.53333333333333"/>
    <n v="26.5"/>
    <n v="0"/>
    <n v="0"/>
    <n v="0"/>
    <n v="0"/>
    <n v="99.785803461538464"/>
    <n v="0"/>
    <n v="121.69583333333333"/>
  </r>
  <r>
    <d v="2020-08-01T00:00:00"/>
    <x v="4"/>
    <s v="P"/>
    <s v="Active"/>
    <n v="46"/>
    <x v="45"/>
    <s v="N"/>
    <x v="26"/>
    <n v="1091"/>
    <x v="0"/>
    <s v="Niederl. 3"/>
    <n v="1"/>
    <s v="Department"/>
    <s v="Supervisor"/>
    <s v="Manager"/>
    <s v="ang."/>
    <s v="M"/>
    <d v="1995-06-01T00:00:00"/>
    <m/>
    <s v=""/>
    <n v="24"/>
    <d v="1966-06-11T00:00:00"/>
    <n v="53"/>
    <s v="N"/>
    <n v="30"/>
    <n v="2.5"/>
    <n v="39"/>
    <x v="0"/>
    <n v="1"/>
    <n v="31"/>
    <n v="0"/>
    <n v="4049"/>
    <n v="887.74324999999999"/>
    <n v="0"/>
    <n v="0"/>
    <n v="0"/>
    <n v="0"/>
    <n v="0"/>
    <n v="0"/>
    <n v="0"/>
    <n v="0"/>
    <n v="0"/>
    <n v="0"/>
    <n v="0"/>
    <n v="0"/>
    <n v="26.5"/>
    <n v="0"/>
    <n v="0"/>
    <n v="0"/>
    <n v="0"/>
    <n v="5.9346750000000004"/>
    <n v="113.8974"/>
    <n v="121.69583333333333"/>
  </r>
  <r>
    <d v="2020-08-01T00:00:00"/>
    <x v="4"/>
    <s v="P"/>
    <s v="Active"/>
    <n v="47"/>
    <x v="46"/>
    <s v="N"/>
    <x v="27"/>
    <n v="1070"/>
    <x v="0"/>
    <s v="Niederl. 3"/>
    <n v="1"/>
    <s v="Department"/>
    <s v="Supervisor"/>
    <s v="Non-Mgm."/>
    <s v="ang."/>
    <s v="W"/>
    <d v="1995-06-12T00:00:00"/>
    <m/>
    <s v=""/>
    <n v="24"/>
    <d v="1961-06-05T00:00:00"/>
    <n v="58"/>
    <s v="N"/>
    <n v="30"/>
    <n v="2.5"/>
    <n v="39"/>
    <x v="0"/>
    <n v="1"/>
    <n v="31"/>
    <n v="0"/>
    <n v="4050"/>
    <n v="887.96250000000009"/>
    <n v="0"/>
    <n v="0"/>
    <n v="0"/>
    <n v="0"/>
    <n v="0"/>
    <n v="0"/>
    <n v="0"/>
    <n v="0"/>
    <n v="0"/>
    <n v="0"/>
    <n v="0"/>
    <n v="0"/>
    <n v="26.5"/>
    <n v="0"/>
    <n v="0"/>
    <n v="0"/>
    <n v="0"/>
    <n v="5.9346750000000004"/>
    <n v="0"/>
    <n v="121.69583333333333"/>
  </r>
  <r>
    <d v="2020-08-01T00:00:00"/>
    <x v="4"/>
    <s v="P"/>
    <s v="Active"/>
    <n v="48"/>
    <x v="47"/>
    <s v="N"/>
    <x v="22"/>
    <n v="1053"/>
    <x v="3"/>
    <s v="Niederl. 8"/>
    <n v="1"/>
    <s v="Department"/>
    <s v="Supervisor"/>
    <s v="Non-Mgm."/>
    <s v="ang."/>
    <s v="M"/>
    <d v="1995-09-01T00:00:00"/>
    <m/>
    <s v=""/>
    <n v="24"/>
    <d v="1970-08-22T00:00:00"/>
    <n v="49"/>
    <s v="J"/>
    <n v="30"/>
    <n v="2.5"/>
    <n v="39"/>
    <x v="0"/>
    <n v="1"/>
    <n v="31"/>
    <n v="0"/>
    <n v="4051"/>
    <n v="888.18174999999997"/>
    <n v="0"/>
    <n v="0"/>
    <n v="0"/>
    <n v="0"/>
    <n v="0"/>
    <n v="0"/>
    <n v="0"/>
    <n v="0"/>
    <n v="0"/>
    <n v="0"/>
    <n v="233.71153846153845"/>
    <n v="185.67083333333335"/>
    <n v="26.5"/>
    <n v="0"/>
    <n v="0"/>
    <n v="0"/>
    <n v="0"/>
    <n v="99.855357163461548"/>
    <n v="0"/>
    <n v="121.69583333333333"/>
  </r>
  <r>
    <d v="2020-08-01T00:00:00"/>
    <x v="4"/>
    <s v="P"/>
    <s v="Active"/>
    <n v="49"/>
    <x v="48"/>
    <s v="N"/>
    <x v="28"/>
    <n v="1004"/>
    <x v="1"/>
    <s v="Niederl. 1"/>
    <n v="1"/>
    <s v="Department"/>
    <s v="Supervisor"/>
    <s v="Manager"/>
    <s v="ang."/>
    <s v="M"/>
    <d v="1995-09-18T00:00:00"/>
    <m/>
    <s v=""/>
    <n v="24"/>
    <d v="1967-11-20T00:00:00"/>
    <n v="52"/>
    <s v="N"/>
    <n v="30"/>
    <n v="2.5"/>
    <n v="39"/>
    <x v="0"/>
    <n v="1"/>
    <n v="31"/>
    <n v="0"/>
    <n v="4052"/>
    <n v="888.40100000000007"/>
    <n v="0"/>
    <n v="0"/>
    <n v="0"/>
    <n v="0"/>
    <n v="0"/>
    <n v="0"/>
    <n v="0"/>
    <n v="0"/>
    <n v="0"/>
    <n v="0"/>
    <n v="0"/>
    <n v="0"/>
    <n v="26.5"/>
    <n v="0"/>
    <n v="0"/>
    <n v="0"/>
    <n v="0"/>
    <n v="5.9346750000000004"/>
    <n v="0"/>
    <n v="121.69583333333333"/>
  </r>
  <r>
    <d v="2020-08-01T00:00:00"/>
    <x v="4"/>
    <s v="P"/>
    <s v="Active"/>
    <n v="50"/>
    <x v="49"/>
    <s v="N"/>
    <x v="22"/>
    <n v="1053"/>
    <x v="3"/>
    <s v="Niederl. 8"/>
    <n v="1"/>
    <s v="Department"/>
    <s v="Supervisor"/>
    <s v="Non-Mgm."/>
    <s v="ang."/>
    <s v="M"/>
    <d v="1995-11-06T00:00:00"/>
    <m/>
    <s v=""/>
    <n v="24"/>
    <d v="1961-11-20T00:00:00"/>
    <n v="58"/>
    <s v="J"/>
    <n v="30"/>
    <n v="2.5"/>
    <n v="39"/>
    <x v="0"/>
    <n v="1"/>
    <n v="31"/>
    <n v="0"/>
    <n v="4053"/>
    <n v="888.62025000000006"/>
    <n v="0"/>
    <n v="0"/>
    <n v="0"/>
    <n v="0"/>
    <n v="0"/>
    <n v="0"/>
    <n v="0"/>
    <n v="0"/>
    <n v="0"/>
    <n v="0"/>
    <n v="233.82692307692307"/>
    <n v="185.76250000000002"/>
    <n v="26.5"/>
    <n v="0"/>
    <n v="0"/>
    <n v="0"/>
    <n v="0"/>
    <n v="99.901726298076923"/>
    <n v="0"/>
    <n v="121.69583333333333"/>
  </r>
  <r>
    <d v="2020-08-01T00:00:00"/>
    <x v="4"/>
    <s v="P"/>
    <s v="Active"/>
    <n v="51"/>
    <x v="50"/>
    <s v="N"/>
    <x v="29"/>
    <n v="1079"/>
    <x v="0"/>
    <s v="Niederl. 3"/>
    <n v="1"/>
    <s v="Department"/>
    <s v="Supervisor"/>
    <s v="Non-Mgm."/>
    <s v="ang."/>
    <s v="M"/>
    <d v="1996-03-01T00:00:00"/>
    <m/>
    <s v=""/>
    <n v="23"/>
    <d v="1966-09-04T00:00:00"/>
    <n v="53"/>
    <s v="N"/>
    <n v="24"/>
    <n v="2"/>
    <n v="32"/>
    <x v="0"/>
    <n v="0.82051282051282048"/>
    <n v="31"/>
    <n v="0"/>
    <n v="4054"/>
    <n v="888.83950000000004"/>
    <n v="0"/>
    <n v="0"/>
    <n v="0"/>
    <n v="0"/>
    <n v="0"/>
    <n v="0"/>
    <n v="0"/>
    <n v="0"/>
    <n v="0"/>
    <n v="0"/>
    <n v="0"/>
    <n v="0"/>
    <n v="26.5"/>
    <n v="0"/>
    <n v="0"/>
    <n v="0"/>
    <n v="0"/>
    <n v="5.9346750000000004"/>
    <n v="0"/>
    <n v="0"/>
  </r>
  <r>
    <d v="2020-08-01T00:00:00"/>
    <x v="4"/>
    <s v="P"/>
    <s v="Active"/>
    <n v="52"/>
    <x v="51"/>
    <s v="N"/>
    <x v="19"/>
    <n v="1083"/>
    <x v="0"/>
    <s v="Niederl. 3"/>
    <n v="1"/>
    <s v="Department"/>
    <s v="Supervisor"/>
    <s v="Non-Mgm."/>
    <s v="ang."/>
    <s v="M"/>
    <d v="1996-05-01T00:00:00"/>
    <m/>
    <s v=""/>
    <n v="23"/>
    <d v="1967-06-09T00:00:00"/>
    <n v="52"/>
    <s v="N"/>
    <n v="30"/>
    <n v="2.5"/>
    <n v="39"/>
    <x v="0"/>
    <n v="1"/>
    <n v="31"/>
    <n v="0"/>
    <n v="4055"/>
    <n v="889.05875000000003"/>
    <n v="0"/>
    <n v="0"/>
    <n v="0"/>
    <n v="0"/>
    <n v="0"/>
    <n v="0"/>
    <n v="0"/>
    <n v="0"/>
    <n v="0"/>
    <n v="0"/>
    <n v="0"/>
    <n v="0"/>
    <n v="26.5"/>
    <n v="0"/>
    <n v="0"/>
    <n v="0"/>
    <n v="0"/>
    <n v="5.9346750000000004"/>
    <n v="0"/>
    <n v="0"/>
  </r>
  <r>
    <d v="2020-08-01T00:00:00"/>
    <x v="4"/>
    <s v="P"/>
    <s v="Active"/>
    <n v="53"/>
    <x v="52"/>
    <s v="N"/>
    <x v="27"/>
    <n v="1070"/>
    <x v="0"/>
    <s v="Niederl. 3"/>
    <n v="1"/>
    <s v="Department"/>
    <s v="Supervisor"/>
    <s v="Non-Mgm."/>
    <s v="ang."/>
    <s v="W"/>
    <d v="1996-07-01T00:00:00"/>
    <m/>
    <s v=""/>
    <n v="23"/>
    <d v="1967-11-24T00:00:00"/>
    <n v="52"/>
    <s v="N"/>
    <n v="30"/>
    <n v="2.5"/>
    <n v="39"/>
    <x v="0"/>
    <n v="1"/>
    <n v="31"/>
    <n v="0"/>
    <n v="4056"/>
    <n v="889.27800000000002"/>
    <n v="0"/>
    <n v="0"/>
    <n v="0"/>
    <n v="0"/>
    <n v="0"/>
    <n v="0"/>
    <n v="0"/>
    <n v="0"/>
    <n v="0"/>
    <n v="0"/>
    <n v="0"/>
    <n v="0"/>
    <n v="26.5"/>
    <n v="0"/>
    <n v="0"/>
    <n v="0"/>
    <n v="0"/>
    <n v="5.9346750000000004"/>
    <n v="0"/>
    <n v="0"/>
  </r>
  <r>
    <d v="2020-08-01T00:00:00"/>
    <x v="4"/>
    <s v="P"/>
    <s v="Active"/>
    <n v="54"/>
    <x v="53"/>
    <s v="N"/>
    <x v="17"/>
    <n v="1088"/>
    <x v="0"/>
    <s v="Niederl. 3"/>
    <n v="1"/>
    <s v="Department"/>
    <s v="Supervisor"/>
    <s v="Supervisor"/>
    <s v="ang."/>
    <s v="M"/>
    <d v="1996-09-16T00:00:00"/>
    <m/>
    <s v=""/>
    <n v="23"/>
    <d v="1965-05-18T00:00:00"/>
    <n v="54"/>
    <s v="J"/>
    <n v="30"/>
    <n v="2.5"/>
    <n v="39"/>
    <x v="0"/>
    <n v="1"/>
    <n v="31"/>
    <n v="0"/>
    <n v="4057"/>
    <n v="889.49725000000012"/>
    <n v="0"/>
    <n v="0"/>
    <n v="0"/>
    <n v="0"/>
    <n v="0"/>
    <n v="0"/>
    <n v="0"/>
    <n v="0"/>
    <n v="0"/>
    <n v="0"/>
    <n v="234.05769230769232"/>
    <n v="185.94583333333333"/>
    <n v="26.5"/>
    <n v="0"/>
    <n v="0"/>
    <n v="0"/>
    <n v="0"/>
    <n v="99.994464567307702"/>
    <n v="0"/>
    <n v="0"/>
  </r>
  <r>
    <d v="2020-08-01T00:00:00"/>
    <x v="4"/>
    <s v="P"/>
    <s v="Active"/>
    <n v="55"/>
    <x v="54"/>
    <s v="N"/>
    <x v="4"/>
    <n v="1013"/>
    <x v="1"/>
    <s v="Niederl. 1"/>
    <n v="1"/>
    <s v="Department"/>
    <s v="Supervisor"/>
    <s v="Non-Mgm."/>
    <s v="ang."/>
    <s v="W"/>
    <d v="1996-10-28T00:00:00"/>
    <m/>
    <s v=""/>
    <n v="23"/>
    <d v="1977-10-02T00:00:00"/>
    <n v="42"/>
    <s v="N"/>
    <n v="30"/>
    <n v="2.5"/>
    <n v="39"/>
    <x v="0"/>
    <n v="1"/>
    <n v="31"/>
    <n v="0"/>
    <n v="4058"/>
    <n v="889.7165"/>
    <n v="0"/>
    <n v="0"/>
    <n v="0"/>
    <n v="0"/>
    <n v="0"/>
    <n v="0"/>
    <n v="0"/>
    <n v="0"/>
    <n v="0"/>
    <n v="0"/>
    <n v="0"/>
    <n v="0"/>
    <n v="26.5"/>
    <n v="0"/>
    <n v="0"/>
    <n v="0"/>
    <n v="0"/>
    <n v="5.9346750000000004"/>
    <n v="0"/>
    <n v="0"/>
  </r>
  <r>
    <d v="2020-08-01T00:00:00"/>
    <x v="4"/>
    <s v="P"/>
    <s v="Active"/>
    <n v="56"/>
    <x v="55"/>
    <s v="N"/>
    <x v="16"/>
    <n v="1037"/>
    <x v="4"/>
    <s v="Niederl. 6"/>
    <n v="1"/>
    <s v="Department"/>
    <s v="Supervisor"/>
    <s v="Non-Mgm."/>
    <s v="ang."/>
    <s v="M"/>
    <d v="1997-06-15T00:00:00"/>
    <m/>
    <s v=""/>
    <n v="22"/>
    <d v="1957-06-29T00:00:00"/>
    <n v="62"/>
    <s v="N"/>
    <n v="30"/>
    <n v="2.5"/>
    <n v="39"/>
    <x v="0"/>
    <n v="1"/>
    <n v="31"/>
    <n v="0"/>
    <n v="4059"/>
    <n v="889.9357500000001"/>
    <n v="0"/>
    <n v="0"/>
    <n v="30"/>
    <n v="0"/>
    <n v="0"/>
    <n v="0"/>
    <n v="0"/>
    <n v="0"/>
    <n v="0"/>
    <n v="0"/>
    <n v="0"/>
    <n v="0"/>
    <n v="26.5"/>
    <n v="0"/>
    <n v="0"/>
    <n v="0"/>
    <n v="0"/>
    <n v="12.653175000000001"/>
    <n v="101.27"/>
    <n v="0"/>
  </r>
  <r>
    <d v="2020-08-01T00:00:00"/>
    <x v="4"/>
    <s v="P"/>
    <s v="Active"/>
    <n v="57"/>
    <x v="56"/>
    <s v="N"/>
    <x v="19"/>
    <n v="1083"/>
    <x v="0"/>
    <s v="Niederl. 3"/>
    <n v="1"/>
    <s v="Department"/>
    <s v="Supervisor"/>
    <s v="Non-Mgm."/>
    <s v="ang."/>
    <s v="M"/>
    <d v="1997-11-01T00:00:00"/>
    <m/>
    <s v=""/>
    <n v="22"/>
    <d v="1970-03-06T00:00:00"/>
    <n v="49"/>
    <s v="N"/>
    <n v="30"/>
    <n v="2.5"/>
    <n v="32"/>
    <x v="0"/>
    <n v="0.82051282051282048"/>
    <n v="31"/>
    <n v="0"/>
    <n v="4060"/>
    <n v="890.15499999999997"/>
    <n v="0"/>
    <n v="0"/>
    <n v="0"/>
    <n v="0"/>
    <n v="0"/>
    <n v="0"/>
    <n v="0"/>
    <n v="0"/>
    <n v="0"/>
    <n v="0"/>
    <n v="0"/>
    <n v="0"/>
    <n v="26.5"/>
    <n v="0"/>
    <n v="0"/>
    <n v="0"/>
    <n v="0"/>
    <n v="5.9346750000000004"/>
    <n v="0"/>
    <n v="0"/>
  </r>
  <r>
    <d v="2020-08-01T00:00:00"/>
    <x v="4"/>
    <s v="P"/>
    <s v="Active"/>
    <n v="58"/>
    <x v="57"/>
    <s v="N"/>
    <x v="2"/>
    <n v="1010"/>
    <x v="1"/>
    <s v="Niederl. 1"/>
    <n v="1"/>
    <s v="Department"/>
    <s v="Supervisor"/>
    <s v="Non-Mgm."/>
    <s v="ang."/>
    <s v="M"/>
    <d v="1995-07-03T00:00:00"/>
    <m/>
    <s v=""/>
    <n v="24"/>
    <d v="1962-07-10T00:00:00"/>
    <n v="57"/>
    <s v="N"/>
    <n v="30"/>
    <n v="2.5"/>
    <n v="39"/>
    <x v="0"/>
    <n v="1"/>
    <n v="31"/>
    <n v="0"/>
    <n v="4061"/>
    <n v="890.37424999999996"/>
    <n v="0"/>
    <n v="0"/>
    <n v="0"/>
    <n v="0"/>
    <n v="0"/>
    <n v="0"/>
    <n v="0"/>
    <n v="0"/>
    <n v="0"/>
    <n v="0"/>
    <n v="0"/>
    <n v="0"/>
    <n v="26.5"/>
    <n v="0"/>
    <n v="0"/>
    <n v="0"/>
    <n v="0"/>
    <n v="5.9346750000000004"/>
    <n v="0"/>
    <n v="121.69583333333333"/>
  </r>
  <r>
    <d v="2020-08-01T00:00:00"/>
    <x v="4"/>
    <s v="P"/>
    <s v="Active"/>
    <n v="59"/>
    <x v="58"/>
    <s v="N"/>
    <x v="30"/>
    <n v="1071"/>
    <x v="0"/>
    <s v="Niederl. 3"/>
    <n v="1"/>
    <s v="Department"/>
    <s v="Supervisor"/>
    <s v="Non-Mgm."/>
    <s v="ang."/>
    <s v="M"/>
    <d v="1998-07-01T00:00:00"/>
    <m/>
    <s v=""/>
    <n v="21"/>
    <d v="1962-08-29T00:00:00"/>
    <n v="57"/>
    <s v="N"/>
    <n v="30"/>
    <n v="2.5"/>
    <n v="39"/>
    <x v="0"/>
    <n v="1"/>
    <n v="31"/>
    <n v="0"/>
    <n v="4062"/>
    <n v="890.59350000000006"/>
    <n v="0"/>
    <n v="0"/>
    <n v="0"/>
    <n v="0"/>
    <n v="0"/>
    <n v="0"/>
    <n v="0"/>
    <n v="0"/>
    <n v="0"/>
    <n v="0"/>
    <n v="0"/>
    <n v="0"/>
    <n v="26.5"/>
    <n v="0"/>
    <n v="0"/>
    <n v="0"/>
    <n v="0"/>
    <n v="5.9346750000000004"/>
    <n v="0"/>
    <n v="0"/>
  </r>
  <r>
    <d v="2020-08-01T00:00:00"/>
    <x v="4"/>
    <s v="P"/>
    <s v="Active"/>
    <n v="60"/>
    <x v="59"/>
    <s v="N"/>
    <x v="16"/>
    <n v="1067"/>
    <x v="3"/>
    <s v="Niederl. 8"/>
    <n v="1"/>
    <s v="Department"/>
    <s v="Supervisor"/>
    <s v="Non-Mgm."/>
    <s v="ang."/>
    <s v="M"/>
    <d v="1998-10-01T00:00:00"/>
    <m/>
    <s v=""/>
    <n v="21"/>
    <d v="1964-03-17T00:00:00"/>
    <n v="55"/>
    <s v="N"/>
    <n v="30"/>
    <n v="2.5"/>
    <n v="39"/>
    <x v="0"/>
    <n v="1"/>
    <n v="31"/>
    <n v="0"/>
    <n v="4063"/>
    <n v="890.81275000000005"/>
    <n v="0"/>
    <n v="0"/>
    <n v="0"/>
    <n v="0"/>
    <n v="0"/>
    <n v="0"/>
    <n v="0"/>
    <n v="0"/>
    <n v="0"/>
    <n v="0"/>
    <n v="0"/>
    <n v="0"/>
    <n v="26.5"/>
    <n v="0"/>
    <n v="0"/>
    <n v="0"/>
    <n v="0"/>
    <n v="5.9346750000000004"/>
    <n v="0"/>
    <n v="0"/>
  </r>
  <r>
    <d v="2020-08-01T00:00:00"/>
    <x v="4"/>
    <s v="P"/>
    <s v="Active"/>
    <n v="61"/>
    <x v="60"/>
    <s v="N"/>
    <x v="29"/>
    <n v="1079"/>
    <x v="0"/>
    <s v="Niederl. 3"/>
    <n v="1"/>
    <s v="Department"/>
    <s v="Supervisor"/>
    <s v="Non-Mgm."/>
    <s v="ang."/>
    <s v="M"/>
    <d v="1999-01-18T00:00:00"/>
    <m/>
    <s v=""/>
    <n v="20"/>
    <d v="1963-07-23T00:00:00"/>
    <n v="56"/>
    <s v="N"/>
    <n v="30"/>
    <n v="2.5"/>
    <n v="39"/>
    <x v="0"/>
    <n v="1"/>
    <n v="31"/>
    <n v="0"/>
    <n v="4064"/>
    <n v="891.03200000000004"/>
    <n v="0"/>
    <n v="0"/>
    <n v="0"/>
    <n v="0"/>
    <n v="0"/>
    <n v="0"/>
    <n v="0"/>
    <n v="0"/>
    <n v="0"/>
    <n v="0"/>
    <n v="0"/>
    <n v="0"/>
    <n v="26.5"/>
    <n v="0"/>
    <n v="0"/>
    <n v="0"/>
    <n v="0"/>
    <n v="5.9346750000000004"/>
    <n v="0"/>
    <n v="0"/>
  </r>
  <r>
    <d v="2020-08-01T00:00:00"/>
    <x v="4"/>
    <s v="P"/>
    <s v="Active"/>
    <n v="62"/>
    <x v="61"/>
    <s v="N"/>
    <x v="17"/>
    <n v="1088"/>
    <x v="0"/>
    <s v="Niederl. 3"/>
    <n v="1"/>
    <s v="Department"/>
    <s v="Supervisor"/>
    <s v="Supervisor"/>
    <s v="ang."/>
    <s v="M"/>
    <d v="1999-04-01T00:00:00"/>
    <m/>
    <s v=""/>
    <n v="20"/>
    <d v="1972-12-13T00:00:00"/>
    <n v="47"/>
    <s v="N"/>
    <n v="30"/>
    <n v="2.5"/>
    <n v="39"/>
    <x v="0"/>
    <n v="1"/>
    <n v="31"/>
    <n v="0"/>
    <n v="4065"/>
    <n v="891.25125000000003"/>
    <n v="0"/>
    <n v="0"/>
    <n v="0"/>
    <n v="0"/>
    <n v="0"/>
    <n v="0"/>
    <n v="0"/>
    <n v="0"/>
    <n v="0"/>
    <n v="0"/>
    <n v="0"/>
    <n v="0"/>
    <n v="26.5"/>
    <n v="0"/>
    <n v="0"/>
    <n v="0"/>
    <n v="0"/>
    <n v="5.9346750000000004"/>
    <n v="0"/>
    <n v="0"/>
  </r>
  <r>
    <d v="2020-08-01T00:00:00"/>
    <x v="4"/>
    <s v="P"/>
    <s v="Active"/>
    <n v="63"/>
    <x v="62"/>
    <s v="N"/>
    <x v="17"/>
    <n v="1088"/>
    <x v="0"/>
    <s v="Niederl. 3"/>
    <n v="1"/>
    <s v="Department"/>
    <s v="Supervisor"/>
    <s v="Non-Mgm."/>
    <s v="ang."/>
    <s v="W"/>
    <d v="1999-05-01T00:00:00"/>
    <m/>
    <s v=""/>
    <n v="20"/>
    <d v="1962-06-26T00:00:00"/>
    <n v="57"/>
    <s v="N"/>
    <n v="30"/>
    <n v="2.5"/>
    <n v="39"/>
    <x v="0"/>
    <n v="1"/>
    <n v="31"/>
    <n v="0"/>
    <n v="4066"/>
    <n v="891.47050000000013"/>
    <n v="0"/>
    <n v="0"/>
    <n v="0"/>
    <n v="0"/>
    <n v="0"/>
    <n v="0"/>
    <n v="0"/>
    <n v="0"/>
    <n v="0"/>
    <n v="0"/>
    <n v="0"/>
    <n v="0"/>
    <n v="26.5"/>
    <n v="0"/>
    <n v="0"/>
    <n v="0"/>
    <n v="0"/>
    <n v="5.9346750000000004"/>
    <n v="0"/>
    <n v="0"/>
  </r>
  <r>
    <d v="2020-08-01T00:00:00"/>
    <x v="4"/>
    <s v="P"/>
    <s v="Active"/>
    <n v="64"/>
    <x v="63"/>
    <s v="N"/>
    <x v="31"/>
    <n v="1059"/>
    <x v="2"/>
    <s v="Niederl. 7"/>
    <n v="1"/>
    <s v="Department"/>
    <s v="Supervisor"/>
    <s v="Non-Mgm."/>
    <s v="ang."/>
    <s v="M"/>
    <d v="1999-06-01T00:00:00"/>
    <m/>
    <s v=""/>
    <n v="20"/>
    <d v="1974-07-06T00:00:00"/>
    <n v="45"/>
    <s v="J"/>
    <n v="30"/>
    <n v="2.5"/>
    <n v="39"/>
    <x v="0"/>
    <n v="1"/>
    <n v="31"/>
    <n v="0"/>
    <n v="4067"/>
    <n v="891.68975000000012"/>
    <n v="0"/>
    <n v="875"/>
    <n v="60"/>
    <n v="0"/>
    <n v="0"/>
    <n v="0"/>
    <n v="0"/>
    <n v="0"/>
    <n v="0"/>
    <n v="0"/>
    <n v="234.63461538461539"/>
    <n v="186.4041666666667"/>
    <n v="26.5"/>
    <n v="0"/>
    <n v="0"/>
    <n v="0"/>
    <n v="0"/>
    <n v="309.61956024038466"/>
    <n v="104.5"/>
    <n v="0"/>
  </r>
  <r>
    <d v="2020-08-01T00:00:00"/>
    <x v="4"/>
    <s v="P"/>
    <s v="Active"/>
    <n v="65"/>
    <x v="64"/>
    <s v="N"/>
    <x v="22"/>
    <n v="1041"/>
    <x v="4"/>
    <s v="Niederl. 6"/>
    <n v="1"/>
    <s v="Department"/>
    <s v="Supervisor"/>
    <s v="Non-Mgm."/>
    <s v="ang."/>
    <s v="M"/>
    <d v="1999-06-01T00:00:00"/>
    <m/>
    <s v=""/>
    <n v="20"/>
    <d v="1962-06-26T00:00:00"/>
    <n v="57"/>
    <s v="J"/>
    <n v="30"/>
    <n v="2.5"/>
    <n v="39"/>
    <x v="0"/>
    <n v="1"/>
    <n v="31"/>
    <n v="0"/>
    <n v="4068"/>
    <n v="891.90900000000011"/>
    <n v="0"/>
    <n v="0"/>
    <n v="0"/>
    <n v="0"/>
    <n v="0"/>
    <n v="0"/>
    <n v="0"/>
    <n v="0"/>
    <n v="0"/>
    <n v="0"/>
    <n v="234.69230769230768"/>
    <n v="186.45000000000002"/>
    <n v="26.5"/>
    <n v="0"/>
    <n v="0"/>
    <n v="0"/>
    <n v="0"/>
    <n v="100.2494948076923"/>
    <n v="0"/>
    <n v="0"/>
  </r>
  <r>
    <d v="2020-08-01T00:00:00"/>
    <x v="4"/>
    <s v="P"/>
    <s v="Active"/>
    <n v="66"/>
    <x v="65"/>
    <s v="N"/>
    <x v="31"/>
    <n v="1034"/>
    <x v="5"/>
    <s v="Niederl. 5"/>
    <n v="1"/>
    <s v="Department"/>
    <s v="Supervisor"/>
    <s v="Non-Mgm."/>
    <s v="ang."/>
    <s v="M"/>
    <d v="1999-07-01T00:00:00"/>
    <m/>
    <s v=""/>
    <n v="20"/>
    <d v="1969-11-17T00:00:00"/>
    <n v="50"/>
    <s v="J"/>
    <n v="30"/>
    <n v="2.5"/>
    <n v="39"/>
    <x v="0"/>
    <n v="1"/>
    <n v="31"/>
    <n v="0"/>
    <n v="4069"/>
    <n v="892.12824999999998"/>
    <n v="0"/>
    <n v="0"/>
    <n v="60"/>
    <n v="0"/>
    <n v="238.38"/>
    <n v="0"/>
    <n v="0"/>
    <n v="0"/>
    <n v="0"/>
    <n v="0"/>
    <n v="234.75"/>
    <n v="186.49583333333334"/>
    <n v="26.5"/>
    <n v="0"/>
    <n v="0"/>
    <n v="0"/>
    <n v="0"/>
    <n v="167.094880375"/>
    <n v="84.55"/>
    <n v="0"/>
  </r>
  <r>
    <d v="2020-08-01T00:00:00"/>
    <x v="4"/>
    <s v="P"/>
    <s v="Active"/>
    <n v="67"/>
    <x v="66"/>
    <s v="N"/>
    <x v="32"/>
    <n v="1077"/>
    <x v="0"/>
    <s v="Niederl. 3"/>
    <n v="1"/>
    <s v="Department"/>
    <s v="Supervisor"/>
    <s v="Non-Mgm."/>
    <s v="ang."/>
    <s v="W"/>
    <d v="1999-07-01T00:00:00"/>
    <m/>
    <s v=""/>
    <n v="20"/>
    <d v="1963-06-08T00:00:00"/>
    <n v="56"/>
    <s v="N"/>
    <n v="30"/>
    <n v="2.5"/>
    <n v="39"/>
    <x v="0"/>
    <n v="1"/>
    <n v="31"/>
    <n v="0"/>
    <n v="4070"/>
    <n v="892.34750000000008"/>
    <n v="0"/>
    <n v="0"/>
    <n v="0"/>
    <n v="0"/>
    <n v="0"/>
    <n v="0"/>
    <n v="0"/>
    <n v="0"/>
    <n v="0"/>
    <n v="0"/>
    <n v="0"/>
    <n v="0"/>
    <n v="26.5"/>
    <n v="0"/>
    <n v="0"/>
    <n v="0"/>
    <n v="0"/>
    <n v="5.9346750000000004"/>
    <n v="0"/>
    <n v="0"/>
  </r>
  <r>
    <d v="2020-08-01T00:00:00"/>
    <x v="4"/>
    <s v="P"/>
    <s v="Active"/>
    <n v="68"/>
    <x v="67"/>
    <s v="N"/>
    <x v="12"/>
    <n v="1089"/>
    <x v="0"/>
    <s v="Niederl. 3"/>
    <n v="1"/>
    <s v="Department"/>
    <s v="Supervisor"/>
    <s v="Non-Mgm."/>
    <s v="ang."/>
    <s v="W"/>
    <d v="1999-08-01T00:00:00"/>
    <m/>
    <s v=""/>
    <n v="20"/>
    <d v="1970-04-17T00:00:00"/>
    <n v="49"/>
    <s v="N"/>
    <n v="12"/>
    <n v="1"/>
    <n v="15"/>
    <x v="0"/>
    <n v="0.38461538461538464"/>
    <n v="31"/>
    <n v="0"/>
    <n v="4071"/>
    <n v="892.56675000000007"/>
    <n v="0"/>
    <n v="0"/>
    <n v="0"/>
    <n v="0"/>
    <n v="0"/>
    <n v="0"/>
    <n v="0"/>
    <n v="0"/>
    <n v="0"/>
    <n v="0"/>
    <n v="0"/>
    <n v="0"/>
    <n v="26.5"/>
    <n v="0"/>
    <n v="0"/>
    <n v="0"/>
    <n v="0"/>
    <n v="5.9346750000000004"/>
    <n v="0"/>
    <n v="0"/>
  </r>
  <r>
    <d v="2020-08-01T00:00:00"/>
    <x v="4"/>
    <s v="P"/>
    <s v="Active"/>
    <n v="69"/>
    <x v="68"/>
    <s v="N"/>
    <x v="5"/>
    <n v="1093"/>
    <x v="0"/>
    <s v="Niederl. 3"/>
    <n v="1"/>
    <s v="Department"/>
    <s v="Supervisor"/>
    <s v="Non-Mgm."/>
    <s v="ang."/>
    <s v="M"/>
    <d v="1999-09-01T00:00:00"/>
    <m/>
    <s v=""/>
    <n v="20"/>
    <d v="1981-03-15T00:00:00"/>
    <n v="38"/>
    <s v="N"/>
    <n v="30"/>
    <n v="2.5"/>
    <n v="39"/>
    <x v="0"/>
    <n v="1"/>
    <n v="31"/>
    <n v="0"/>
    <n v="4072"/>
    <n v="892.78600000000006"/>
    <n v="0"/>
    <n v="0"/>
    <n v="0"/>
    <n v="0"/>
    <n v="0"/>
    <n v="0"/>
    <n v="0"/>
    <n v="0"/>
    <n v="0"/>
    <n v="0"/>
    <n v="0"/>
    <n v="0"/>
    <n v="26.5"/>
    <n v="0"/>
    <n v="0"/>
    <n v="0"/>
    <n v="0"/>
    <n v="5.9346750000000004"/>
    <n v="0"/>
    <n v="0"/>
  </r>
  <r>
    <d v="2020-08-01T00:00:00"/>
    <x v="4"/>
    <s v="P"/>
    <s v="Active"/>
    <n v="70"/>
    <x v="69"/>
    <s v="N"/>
    <x v="10"/>
    <n v="1075"/>
    <x v="0"/>
    <s v="Niederl. 3"/>
    <n v="1"/>
    <s v="Department"/>
    <s v="Supervisor"/>
    <s v="Non-Mgm."/>
    <s v="ang."/>
    <s v="M"/>
    <d v="1999-09-01T00:00:00"/>
    <m/>
    <s v=""/>
    <n v="20"/>
    <d v="1971-11-28T00:00:00"/>
    <n v="48"/>
    <s v="N"/>
    <n v="30"/>
    <n v="2.5"/>
    <n v="39"/>
    <x v="0"/>
    <n v="1"/>
    <n v="31"/>
    <n v="0"/>
    <n v="4073"/>
    <n v="893.00525000000016"/>
    <n v="0"/>
    <n v="0"/>
    <n v="0"/>
    <n v="0"/>
    <n v="0"/>
    <n v="0"/>
    <n v="0"/>
    <n v="0"/>
    <n v="0"/>
    <n v="0"/>
    <n v="0"/>
    <n v="0"/>
    <n v="26.5"/>
    <n v="0"/>
    <n v="0"/>
    <n v="0"/>
    <n v="0"/>
    <n v="5.9346750000000004"/>
    <n v="0"/>
    <n v="0"/>
  </r>
  <r>
    <d v="2020-08-01T00:00:00"/>
    <x v="4"/>
    <s v="P"/>
    <s v="Active"/>
    <n v="71"/>
    <x v="70"/>
    <s v="N"/>
    <x v="22"/>
    <n v="1053"/>
    <x v="3"/>
    <s v="Niederl. 8"/>
    <n v="1"/>
    <s v="Department"/>
    <s v="Supervisor"/>
    <s v="Non-Mgm."/>
    <s v="ang."/>
    <s v="M"/>
    <d v="2000-02-14T00:00:00"/>
    <m/>
    <s v=""/>
    <n v="19"/>
    <d v="1966-08-08T00:00:00"/>
    <n v="53"/>
    <s v="J"/>
    <n v="30"/>
    <n v="2.5"/>
    <n v="39"/>
    <x v="0"/>
    <n v="1"/>
    <n v="31"/>
    <n v="0"/>
    <n v="4074"/>
    <n v="893.22450000000003"/>
    <n v="0"/>
    <n v="0"/>
    <n v="0"/>
    <n v="0"/>
    <n v="0"/>
    <n v="0"/>
    <n v="0"/>
    <n v="0"/>
    <n v="0"/>
    <n v="0"/>
    <n v="235.03846153846155"/>
    <n v="186.72500000000002"/>
    <n v="26.5"/>
    <n v="0"/>
    <n v="0"/>
    <n v="0"/>
    <n v="0"/>
    <n v="100.38860221153847"/>
    <n v="0"/>
    <n v="28.601666666666667"/>
  </r>
  <r>
    <d v="2020-08-01T00:00:00"/>
    <x v="4"/>
    <s v="P"/>
    <s v="Active"/>
    <n v="72"/>
    <x v="71"/>
    <s v="N"/>
    <x v="9"/>
    <n v="1087"/>
    <x v="0"/>
    <s v="Niederl. 3"/>
    <n v="1"/>
    <s v="Department"/>
    <s v="Supervisor"/>
    <s v="Non-Mgm."/>
    <s v="ang."/>
    <s v="M"/>
    <d v="2000-06-01T00:00:00"/>
    <m/>
    <s v=""/>
    <n v="19"/>
    <d v="1971-08-25T00:00:00"/>
    <n v="48"/>
    <s v="N"/>
    <n v="30"/>
    <n v="2.5"/>
    <n v="39"/>
    <x v="0"/>
    <n v="1"/>
    <n v="31"/>
    <n v="0"/>
    <n v="4075"/>
    <n v="893.44375000000002"/>
    <n v="0"/>
    <n v="0"/>
    <n v="0"/>
    <n v="0"/>
    <n v="0"/>
    <n v="0"/>
    <n v="0"/>
    <n v="0"/>
    <n v="0"/>
    <n v="0"/>
    <n v="0"/>
    <n v="0"/>
    <n v="26.5"/>
    <n v="0"/>
    <n v="0"/>
    <n v="0"/>
    <n v="0"/>
    <n v="5.9346750000000004"/>
    <n v="0"/>
    <n v="28.601666666666667"/>
  </r>
  <r>
    <d v="2020-08-01T00:00:00"/>
    <x v="4"/>
    <s v="P"/>
    <s v="Active"/>
    <n v="73"/>
    <x v="72"/>
    <s v="N"/>
    <x v="2"/>
    <n v="1010"/>
    <x v="1"/>
    <s v="Niederl. 1"/>
    <n v="1"/>
    <s v="Department"/>
    <s v="Supervisor"/>
    <s v="Manager"/>
    <s v="ang."/>
    <s v="M"/>
    <d v="2000-08-01T00:00:00"/>
    <m/>
    <s v=""/>
    <n v="19"/>
    <d v="1971-06-24T00:00:00"/>
    <n v="48"/>
    <s v="N"/>
    <n v="30"/>
    <n v="2.5"/>
    <n v="39"/>
    <x v="0"/>
    <n v="1"/>
    <n v="31"/>
    <n v="0"/>
    <n v="4076"/>
    <n v="893.66300000000001"/>
    <n v="0"/>
    <n v="0"/>
    <n v="0"/>
    <n v="0"/>
    <n v="0"/>
    <n v="0"/>
    <n v="0"/>
    <n v="0"/>
    <n v="0"/>
    <n v="0"/>
    <n v="0"/>
    <n v="0"/>
    <n v="26.5"/>
    <n v="0"/>
    <n v="0"/>
    <n v="0"/>
    <n v="0"/>
    <n v="5.9346750000000004"/>
    <n v="0"/>
    <n v="28.601666666666667"/>
  </r>
  <r>
    <d v="2020-08-01T00:00:00"/>
    <x v="4"/>
    <s v="P"/>
    <s v="Active"/>
    <n v="74"/>
    <x v="73"/>
    <s v="N"/>
    <x v="22"/>
    <n v="1029"/>
    <x v="6"/>
    <s v="Niederl. 10"/>
    <n v="1"/>
    <s v="Department"/>
    <s v="Supervisor"/>
    <s v="Non-Mgm."/>
    <s v="ang."/>
    <s v="M"/>
    <d v="2000-09-01T00:00:00"/>
    <m/>
    <s v=""/>
    <n v="19"/>
    <d v="1955-04-09T00:00:00"/>
    <n v="64"/>
    <s v="J"/>
    <n v="30"/>
    <n v="2.5"/>
    <n v="39"/>
    <x v="0"/>
    <n v="1"/>
    <n v="31"/>
    <n v="0"/>
    <n v="4077"/>
    <n v="893.88225000000011"/>
    <n v="0"/>
    <n v="0"/>
    <n v="0"/>
    <n v="0"/>
    <n v="0"/>
    <n v="0"/>
    <n v="0"/>
    <n v="0"/>
    <n v="0"/>
    <n v="0"/>
    <n v="235.21153846153848"/>
    <n v="186.86250000000001"/>
    <n v="26.5"/>
    <n v="0"/>
    <n v="0"/>
    <n v="0"/>
    <n v="0"/>
    <n v="100.45815591346155"/>
    <n v="0"/>
    <n v="28.601666666666667"/>
  </r>
  <r>
    <d v="2020-08-01T00:00:00"/>
    <x v="4"/>
    <s v="P"/>
    <s v="Active"/>
    <n v="75"/>
    <x v="74"/>
    <s v="N"/>
    <x v="9"/>
    <n v="1087"/>
    <x v="0"/>
    <s v="Niederl. 3"/>
    <n v="1"/>
    <s v="Department"/>
    <s v="Supervisor"/>
    <s v="Non-Mgm."/>
    <s v="ang."/>
    <s v="M"/>
    <d v="2000-09-04T00:00:00"/>
    <m/>
    <s v=""/>
    <n v="19"/>
    <d v="1973-06-14T00:00:00"/>
    <n v="46"/>
    <s v="N"/>
    <n v="30"/>
    <n v="2.5"/>
    <n v="39"/>
    <x v="0"/>
    <n v="1"/>
    <n v="31"/>
    <n v="0"/>
    <n v="4078"/>
    <n v="894.10149999999999"/>
    <n v="0"/>
    <n v="0"/>
    <n v="0"/>
    <n v="0"/>
    <n v="0"/>
    <n v="0"/>
    <n v="0"/>
    <n v="0"/>
    <n v="0"/>
    <n v="0"/>
    <n v="0"/>
    <n v="0"/>
    <n v="26.5"/>
    <n v="0"/>
    <n v="0"/>
    <n v="0"/>
    <n v="0"/>
    <n v="5.9346750000000004"/>
    <n v="0"/>
    <n v="28.601666666666667"/>
  </r>
  <r>
    <d v="2020-08-01T00:00:00"/>
    <x v="4"/>
    <s v="P"/>
    <s v="Active"/>
    <n v="76"/>
    <x v="75"/>
    <s v="N"/>
    <x v="23"/>
    <n v="1068"/>
    <x v="0"/>
    <s v="Niederl. 3"/>
    <n v="1"/>
    <s v="Department"/>
    <s v="Supervisor"/>
    <s v="Non-Mgm."/>
    <s v="ang."/>
    <s v="W"/>
    <d v="2000-10-01T00:00:00"/>
    <m/>
    <s v=""/>
    <n v="19"/>
    <d v="1960-12-05T00:00:00"/>
    <n v="59"/>
    <s v="N"/>
    <n v="30"/>
    <n v="2.5"/>
    <n v="39"/>
    <x v="0"/>
    <n v="1"/>
    <n v="31"/>
    <n v="0"/>
    <n v="4079"/>
    <n v="894.32075000000009"/>
    <n v="0"/>
    <n v="0"/>
    <n v="0"/>
    <n v="0"/>
    <n v="0"/>
    <n v="0"/>
    <n v="0"/>
    <n v="0"/>
    <n v="0"/>
    <n v="0"/>
    <n v="0"/>
    <n v="0"/>
    <n v="26.5"/>
    <n v="0"/>
    <n v="0"/>
    <n v="0"/>
    <n v="0"/>
    <n v="5.9346750000000004"/>
    <n v="0"/>
    <n v="28.601666666666667"/>
  </r>
  <r>
    <d v="2020-08-01T00:00:00"/>
    <x v="4"/>
    <s v="P"/>
    <s v="Active"/>
    <n v="77"/>
    <x v="76"/>
    <s v="N"/>
    <x v="30"/>
    <n v="1071"/>
    <x v="0"/>
    <s v="Niederl. 3"/>
    <n v="1"/>
    <s v="Department"/>
    <s v="Supervisor"/>
    <s v="Non-Mgm."/>
    <s v="ang."/>
    <s v="M"/>
    <d v="2000-11-01T00:00:00"/>
    <m/>
    <s v=""/>
    <n v="19"/>
    <d v="1970-03-12T00:00:00"/>
    <n v="49"/>
    <s v="N"/>
    <n v="30"/>
    <n v="2.5"/>
    <n v="39"/>
    <x v="0"/>
    <n v="1"/>
    <n v="31"/>
    <n v="0"/>
    <n v="4080"/>
    <n v="894.54000000000008"/>
    <n v="0"/>
    <n v="0"/>
    <n v="0"/>
    <n v="0"/>
    <n v="0"/>
    <n v="0"/>
    <n v="0"/>
    <n v="0"/>
    <n v="0"/>
    <n v="0"/>
    <n v="0"/>
    <n v="0"/>
    <n v="26.5"/>
    <n v="0"/>
    <n v="0"/>
    <n v="0"/>
    <n v="0"/>
    <n v="5.9346750000000004"/>
    <n v="0"/>
    <n v="28.601666666666667"/>
  </r>
  <r>
    <d v="2020-08-01T00:00:00"/>
    <x v="4"/>
    <s v="P"/>
    <s v="Active"/>
    <n v="78"/>
    <x v="77"/>
    <s v="N"/>
    <x v="9"/>
    <n v="1087"/>
    <x v="0"/>
    <s v="Niederl. 3"/>
    <n v="1"/>
    <s v="Department"/>
    <s v="Supervisor"/>
    <s v="Non-Mgm."/>
    <s v="ang."/>
    <s v="M"/>
    <d v="2000-12-01T00:00:00"/>
    <m/>
    <s v=""/>
    <n v="19"/>
    <d v="1957-02-12T00:00:00"/>
    <n v="62"/>
    <s v="N"/>
    <n v="30"/>
    <n v="2.5"/>
    <n v="39"/>
    <x v="0"/>
    <n v="1"/>
    <n v="31"/>
    <n v="0"/>
    <n v="4081"/>
    <n v="894.75925000000007"/>
    <n v="0"/>
    <n v="0"/>
    <n v="0"/>
    <n v="0"/>
    <n v="0"/>
    <n v="0"/>
    <n v="0"/>
    <n v="0"/>
    <n v="0"/>
    <n v="0"/>
    <n v="0"/>
    <n v="0"/>
    <n v="26.5"/>
    <n v="0"/>
    <n v="0"/>
    <n v="0"/>
    <n v="0"/>
    <n v="5.9346750000000004"/>
    <n v="0"/>
    <n v="28.601666666666667"/>
  </r>
  <r>
    <d v="2020-08-01T00:00:00"/>
    <x v="4"/>
    <s v="P"/>
    <s v="Active"/>
    <n v="79"/>
    <x v="78"/>
    <s v="N"/>
    <x v="22"/>
    <n v="1023"/>
    <x v="7"/>
    <s v="Niederl. 9"/>
    <n v="1"/>
    <s v="Department"/>
    <s v="Supervisor"/>
    <s v="Non-Mgm."/>
    <s v="ang."/>
    <s v="M"/>
    <d v="2001-01-01T00:00:00"/>
    <m/>
    <s v=""/>
    <n v="19"/>
    <d v="1971-08-22T00:00:00"/>
    <n v="48"/>
    <s v="J"/>
    <n v="30"/>
    <n v="2.5"/>
    <n v="39"/>
    <x v="0"/>
    <n v="1"/>
    <n v="31"/>
    <n v="0"/>
    <n v="4082"/>
    <n v="894.97850000000005"/>
    <n v="0"/>
    <n v="0"/>
    <n v="0"/>
    <n v="0"/>
    <n v="0"/>
    <n v="0"/>
    <n v="0"/>
    <n v="0"/>
    <n v="0"/>
    <n v="0"/>
    <n v="235.5"/>
    <n v="187.0916666666667"/>
    <n v="26.5"/>
    <n v="0"/>
    <n v="0"/>
    <n v="0"/>
    <n v="0"/>
    <n v="100.57407875000001"/>
    <n v="0"/>
    <n v="0"/>
  </r>
  <r>
    <d v="2020-08-01T00:00:00"/>
    <x v="4"/>
    <s v="P"/>
    <s v="Active"/>
    <n v="80"/>
    <x v="79"/>
    <s v="N"/>
    <x v="10"/>
    <n v="1075"/>
    <x v="0"/>
    <s v="Niederl. 3"/>
    <n v="1"/>
    <s v="Department"/>
    <s v="Supervisor"/>
    <s v="Manager"/>
    <s v="ang."/>
    <s v="M"/>
    <d v="2001-01-01T00:00:00"/>
    <m/>
    <s v=""/>
    <n v="19"/>
    <d v="1967-12-31T00:00:00"/>
    <n v="52"/>
    <s v="N"/>
    <n v="30"/>
    <n v="2.5"/>
    <n v="39"/>
    <x v="0"/>
    <n v="1"/>
    <n v="31"/>
    <n v="0"/>
    <n v="4083"/>
    <n v="895.19775000000004"/>
    <n v="0"/>
    <n v="0"/>
    <n v="0"/>
    <n v="0"/>
    <n v="0"/>
    <n v="0"/>
    <n v="0"/>
    <n v="0"/>
    <n v="0"/>
    <n v="0"/>
    <n v="0"/>
    <n v="0"/>
    <n v="26.5"/>
    <n v="0"/>
    <n v="0"/>
    <n v="0"/>
    <n v="0"/>
    <n v="5.9346750000000004"/>
    <n v="0"/>
    <n v="0"/>
  </r>
  <r>
    <d v="2020-08-01T00:00:00"/>
    <x v="4"/>
    <s v="P"/>
    <s v="Active"/>
    <n v="81"/>
    <x v="80"/>
    <s v="N"/>
    <x v="6"/>
    <n v="1014"/>
    <x v="1"/>
    <s v="Niederl. 1"/>
    <n v="1"/>
    <s v="Department"/>
    <s v="Supervisor"/>
    <s v="Manager"/>
    <s v="ang."/>
    <s v="W"/>
    <d v="2001-01-01T00:00:00"/>
    <m/>
    <s v=""/>
    <n v="19"/>
    <d v="1973-11-01T00:00:00"/>
    <n v="46"/>
    <s v="N"/>
    <n v="30"/>
    <n v="2.5"/>
    <n v="39"/>
    <x v="0"/>
    <n v="1"/>
    <n v="31"/>
    <n v="0"/>
    <n v="4084"/>
    <n v="895.41700000000003"/>
    <n v="0"/>
    <n v="0"/>
    <n v="0"/>
    <n v="0"/>
    <n v="0"/>
    <n v="0"/>
    <n v="0"/>
    <n v="0"/>
    <n v="0"/>
    <n v="0"/>
    <n v="0"/>
    <n v="0"/>
    <n v="26.5"/>
    <n v="0"/>
    <n v="0"/>
    <n v="0"/>
    <n v="0"/>
    <n v="5.9346750000000004"/>
    <n v="0"/>
    <n v="0"/>
  </r>
  <r>
    <d v="2020-08-01T00:00:00"/>
    <x v="4"/>
    <s v="P"/>
    <s v="Active"/>
    <n v="82"/>
    <x v="81"/>
    <s v="N"/>
    <x v="33"/>
    <n v="1000"/>
    <x v="1"/>
    <s v="Niederl. 1"/>
    <n v="1"/>
    <s v="Department"/>
    <s v="Supervisor"/>
    <s v="Non-Mgm."/>
    <s v="ang."/>
    <s v="M"/>
    <d v="2001-01-01T00:00:00"/>
    <m/>
    <s v=""/>
    <n v="19"/>
    <d v="1971-01-18T00:00:00"/>
    <n v="48"/>
    <s v="N"/>
    <n v="30"/>
    <n v="2.5"/>
    <n v="39"/>
    <x v="0"/>
    <n v="1"/>
    <n v="31"/>
    <n v="0"/>
    <n v="4085"/>
    <n v="895.63625000000002"/>
    <n v="0"/>
    <n v="0"/>
    <n v="0"/>
    <n v="0"/>
    <n v="0"/>
    <n v="0"/>
    <n v="0"/>
    <n v="0"/>
    <n v="0"/>
    <n v="0"/>
    <n v="0"/>
    <n v="0"/>
    <n v="26.5"/>
    <n v="0"/>
    <n v="0"/>
    <n v="0"/>
    <n v="0"/>
    <n v="5.9346750000000004"/>
    <n v="0"/>
    <n v="0"/>
  </r>
  <r>
    <d v="2020-08-01T00:00:00"/>
    <x v="4"/>
    <s v="P"/>
    <s v="Active"/>
    <n v="83"/>
    <x v="82"/>
    <s v="N"/>
    <x v="34"/>
    <n v="1095"/>
    <x v="0"/>
    <s v="Niederl. 3"/>
    <n v="1"/>
    <s v="Department"/>
    <s v="Supervisor"/>
    <s v="Non-Mgm."/>
    <s v="ang."/>
    <s v="W"/>
    <d v="2001-01-15T00:00:00"/>
    <m/>
    <s v=""/>
    <n v="19"/>
    <d v="1973-01-08T00:00:00"/>
    <n v="47"/>
    <s v="N"/>
    <n v="30"/>
    <n v="2.5"/>
    <n v="39"/>
    <x v="0"/>
    <n v="1"/>
    <n v="31"/>
    <n v="0"/>
    <n v="4086"/>
    <n v="895.85550000000012"/>
    <n v="0"/>
    <n v="0"/>
    <n v="0"/>
    <n v="0"/>
    <n v="0"/>
    <n v="0"/>
    <n v="0"/>
    <n v="0"/>
    <n v="0"/>
    <n v="0"/>
    <n v="0"/>
    <n v="0"/>
    <n v="26.5"/>
    <n v="0"/>
    <n v="0"/>
    <n v="0"/>
    <n v="0"/>
    <n v="5.9346750000000004"/>
    <n v="0"/>
    <n v="0"/>
  </r>
  <r>
    <d v="2020-08-01T00:00:00"/>
    <x v="4"/>
    <s v="P"/>
    <s v="Active"/>
    <n v="84"/>
    <x v="83"/>
    <s v="N"/>
    <x v="35"/>
    <n v="1078"/>
    <x v="0"/>
    <s v="Niederl. 3"/>
    <n v="1"/>
    <s v="Department"/>
    <s v="Supervisor"/>
    <s v="Non-Mgm."/>
    <s v="ang."/>
    <s v="W"/>
    <d v="1996-07-01T00:00:00"/>
    <m/>
    <s v=""/>
    <n v="23"/>
    <d v="1965-08-27T00:00:00"/>
    <n v="54"/>
    <s v="N"/>
    <n v="30"/>
    <n v="2.5"/>
    <n v="39"/>
    <x v="0"/>
    <n v="1"/>
    <n v="31"/>
    <n v="0"/>
    <n v="4087"/>
    <n v="896.07474999999999"/>
    <n v="0"/>
    <n v="0"/>
    <n v="0"/>
    <n v="0"/>
    <n v="0"/>
    <n v="0"/>
    <n v="0"/>
    <n v="0"/>
    <n v="0"/>
    <n v="0"/>
    <n v="0"/>
    <n v="0"/>
    <n v="26.5"/>
    <n v="0"/>
    <n v="0"/>
    <n v="0"/>
    <n v="0"/>
    <n v="5.9346750000000004"/>
    <n v="0"/>
    <n v="0"/>
  </r>
  <r>
    <d v="2020-08-01T00:00:00"/>
    <x v="4"/>
    <s v="P"/>
    <s v="Active"/>
    <n v="85"/>
    <x v="84"/>
    <s v="N"/>
    <x v="36"/>
    <n v="1054"/>
    <x v="8"/>
    <s v="Niederl. 2"/>
    <n v="1"/>
    <s v="Department"/>
    <s v="Supervisor"/>
    <s v="Non-Mgm."/>
    <s v="ang."/>
    <s v="M"/>
    <d v="2001-03-01T00:00:00"/>
    <m/>
    <s v=""/>
    <n v="18"/>
    <d v="1960-02-02T00:00:00"/>
    <n v="59"/>
    <s v="N"/>
    <n v="30"/>
    <n v="2.5"/>
    <n v="39"/>
    <x v="0"/>
    <n v="1"/>
    <n v="31"/>
    <n v="0"/>
    <n v="4088"/>
    <n v="896.2940000000001"/>
    <n v="0"/>
    <n v="0"/>
    <n v="0"/>
    <n v="0"/>
    <n v="0"/>
    <n v="0"/>
    <n v="0"/>
    <n v="0"/>
    <n v="0"/>
    <n v="0"/>
    <n v="0"/>
    <n v="0"/>
    <n v="26.5"/>
    <n v="0"/>
    <n v="0"/>
    <n v="0"/>
    <n v="0"/>
    <n v="5.9346750000000004"/>
    <n v="0"/>
    <n v="0"/>
  </r>
  <r>
    <d v="2020-08-01T00:00:00"/>
    <x v="4"/>
    <s v="P"/>
    <s v="Active"/>
    <n v="86"/>
    <x v="85"/>
    <s v="N"/>
    <x v="2"/>
    <n v="1010"/>
    <x v="1"/>
    <s v="Niederl. 1"/>
    <n v="1"/>
    <s v="Department"/>
    <s v="Supervisor"/>
    <s v="Non-Mgm."/>
    <s v="ang."/>
    <s v="M"/>
    <d v="2001-03-01T00:00:00"/>
    <m/>
    <s v=""/>
    <n v="18"/>
    <d v="1976-04-01T00:00:00"/>
    <n v="43"/>
    <s v="N"/>
    <n v="30"/>
    <n v="2.5"/>
    <n v="39"/>
    <x v="0"/>
    <n v="1"/>
    <n v="31"/>
    <n v="0"/>
    <n v="4089"/>
    <n v="896.51324999999997"/>
    <n v="0"/>
    <n v="0"/>
    <n v="0"/>
    <n v="0"/>
    <n v="0"/>
    <n v="0"/>
    <n v="0"/>
    <n v="0"/>
    <n v="0"/>
    <n v="0"/>
    <n v="0"/>
    <n v="0"/>
    <n v="26.5"/>
    <n v="0"/>
    <n v="0"/>
    <n v="0"/>
    <n v="0"/>
    <n v="5.9346750000000004"/>
    <n v="0"/>
    <n v="0"/>
  </r>
  <r>
    <d v="2020-08-01T00:00:00"/>
    <x v="4"/>
    <s v="P"/>
    <s v="Active"/>
    <n v="87"/>
    <x v="86"/>
    <s v="N"/>
    <x v="36"/>
    <n v="1054"/>
    <x v="8"/>
    <s v="Niederl. 2"/>
    <n v="1"/>
    <s v="Department"/>
    <s v="Supervisor"/>
    <s v="Non-Mgm."/>
    <s v="ang."/>
    <s v="M"/>
    <d v="2001-03-21T00:00:00"/>
    <m/>
    <s v=""/>
    <n v="18"/>
    <d v="1961-02-09T00:00:00"/>
    <n v="58"/>
    <s v="N"/>
    <n v="29"/>
    <n v="2.4166666666666665"/>
    <n v="24"/>
    <x v="0"/>
    <n v="0.61538461538461542"/>
    <n v="31"/>
    <n v="0"/>
    <n v="4090"/>
    <n v="896.73250000000007"/>
    <n v="0"/>
    <n v="0"/>
    <n v="0"/>
    <n v="0"/>
    <n v="0"/>
    <n v="0"/>
    <n v="0"/>
    <n v="0"/>
    <n v="0"/>
    <n v="0"/>
    <n v="0"/>
    <n v="0"/>
    <n v="26.5"/>
    <n v="0"/>
    <n v="0"/>
    <n v="0"/>
    <n v="0"/>
    <n v="5.9346750000000004"/>
    <n v="0"/>
    <n v="0"/>
  </r>
  <r>
    <d v="2020-08-01T00:00:00"/>
    <x v="4"/>
    <s v="P"/>
    <s v="Active"/>
    <n v="88"/>
    <x v="87"/>
    <s v="N"/>
    <x v="36"/>
    <n v="1054"/>
    <x v="8"/>
    <s v="Niederl. 2"/>
    <n v="1"/>
    <s v="Department"/>
    <s v="Supervisor"/>
    <s v="Non-Mgm."/>
    <s v="ang."/>
    <s v="M"/>
    <d v="2001-04-01T00:00:00"/>
    <m/>
    <s v=""/>
    <n v="18"/>
    <d v="1957-05-29T00:00:00"/>
    <n v="62"/>
    <s v="J"/>
    <n v="30"/>
    <n v="2.5"/>
    <n v="39"/>
    <x v="0"/>
    <n v="1"/>
    <n v="31"/>
    <n v="0"/>
    <n v="4091"/>
    <n v="896.95175000000006"/>
    <n v="0"/>
    <n v="0"/>
    <n v="0"/>
    <n v="0"/>
    <n v="0"/>
    <n v="0"/>
    <n v="0"/>
    <n v="0"/>
    <n v="0"/>
    <n v="0"/>
    <n v="236.01923076923077"/>
    <n v="187.50416666666669"/>
    <n v="26.5"/>
    <n v="0"/>
    <n v="0"/>
    <n v="0"/>
    <n v="0"/>
    <n v="100.78273985576924"/>
    <n v="0"/>
    <n v="0"/>
  </r>
  <r>
    <d v="2020-08-01T00:00:00"/>
    <x v="4"/>
    <s v="P"/>
    <s v="Active"/>
    <n v="89"/>
    <x v="88"/>
    <s v="N"/>
    <x v="22"/>
    <n v="1035"/>
    <x v="5"/>
    <s v="Niederl. 5"/>
    <n v="1"/>
    <s v="Department"/>
    <s v="Supervisor"/>
    <s v="Non-Mgm."/>
    <s v="ang."/>
    <s v="M"/>
    <d v="2001-04-02T00:00:00"/>
    <m/>
    <s v=""/>
    <n v="18"/>
    <d v="1962-10-20T00:00:00"/>
    <n v="57"/>
    <s v="J"/>
    <n v="35"/>
    <n v="2.9166666666666665"/>
    <n v="39"/>
    <x v="0"/>
    <n v="1"/>
    <n v="31"/>
    <n v="0"/>
    <n v="4092"/>
    <n v="897.17100000000005"/>
    <n v="0"/>
    <n v="0"/>
    <n v="0"/>
    <n v="0"/>
    <n v="0"/>
    <n v="0"/>
    <n v="0"/>
    <n v="0"/>
    <n v="0"/>
    <n v="0"/>
    <n v="275.42307692307691"/>
    <n v="187.55"/>
    <n v="26.5"/>
    <n v="0"/>
    <n v="0"/>
    <n v="0"/>
    <n v="0"/>
    <n v="109.61749557692308"/>
    <n v="0"/>
    <n v="0"/>
  </r>
  <r>
    <d v="2020-08-01T00:00:00"/>
    <x v="4"/>
    <s v="P"/>
    <s v="Active"/>
    <n v="90"/>
    <x v="89"/>
    <s v="N"/>
    <x v="36"/>
    <n v="1054"/>
    <x v="8"/>
    <s v="Niederl. 2"/>
    <n v="1"/>
    <s v="Department"/>
    <s v="Supervisor"/>
    <s v="Non-Mgm."/>
    <s v="ang."/>
    <s v="M"/>
    <d v="2001-05-07T00:00:00"/>
    <m/>
    <s v=""/>
    <n v="18"/>
    <d v="1968-11-29T00:00:00"/>
    <n v="51"/>
    <s v="N"/>
    <n v="30"/>
    <n v="2.5"/>
    <n v="39"/>
    <x v="0"/>
    <n v="1"/>
    <n v="31"/>
    <n v="0"/>
    <n v="4093"/>
    <n v="897.39025000000004"/>
    <n v="0"/>
    <n v="0"/>
    <n v="0"/>
    <n v="0"/>
    <n v="0"/>
    <n v="0"/>
    <n v="0"/>
    <n v="0"/>
    <n v="0"/>
    <n v="0"/>
    <n v="0"/>
    <n v="0"/>
    <n v="26.5"/>
    <n v="0"/>
    <n v="0"/>
    <n v="0"/>
    <n v="0"/>
    <n v="5.9346750000000004"/>
    <n v="0"/>
    <n v="0"/>
  </r>
  <r>
    <d v="2020-08-01T00:00:00"/>
    <x v="4"/>
    <s v="P"/>
    <s v="Active"/>
    <n v="91"/>
    <x v="90"/>
    <s v="N"/>
    <x v="22"/>
    <n v="1060"/>
    <x v="2"/>
    <s v="Niederl. 7"/>
    <n v="1"/>
    <s v="Department"/>
    <s v="Supervisor"/>
    <s v="Non-Mgm."/>
    <s v="ang."/>
    <s v="M"/>
    <d v="2001-07-01T00:00:00"/>
    <m/>
    <s v=""/>
    <n v="18"/>
    <d v="1980-04-28T00:00:00"/>
    <n v="39"/>
    <s v="J"/>
    <n v="30"/>
    <n v="2.5"/>
    <n v="39"/>
    <x v="0"/>
    <n v="1"/>
    <n v="31"/>
    <n v="0"/>
    <n v="4094"/>
    <n v="897.60950000000003"/>
    <n v="0"/>
    <n v="0"/>
    <n v="0"/>
    <n v="0"/>
    <n v="0"/>
    <n v="0"/>
    <n v="0"/>
    <n v="0"/>
    <n v="0"/>
    <n v="0"/>
    <n v="236.19230769230768"/>
    <n v="187.64166666666668"/>
    <n v="26.5"/>
    <n v="0"/>
    <n v="0"/>
    <n v="0"/>
    <n v="0"/>
    <n v="100.85229355769232"/>
    <n v="0"/>
    <n v="0"/>
  </r>
  <r>
    <d v="2020-08-01T00:00:00"/>
    <x v="4"/>
    <s v="P"/>
    <s v="Active"/>
    <n v="92"/>
    <x v="91"/>
    <s v="N"/>
    <x v="22"/>
    <n v="1047"/>
    <x v="9"/>
    <s v="Niederl. 4"/>
    <n v="1"/>
    <s v="Department"/>
    <s v="Supervisor"/>
    <s v="Non-Mgm."/>
    <s v="ang."/>
    <s v="M"/>
    <d v="2001-07-01T00:00:00"/>
    <m/>
    <s v=""/>
    <n v="18"/>
    <d v="1973-09-27T00:00:00"/>
    <n v="46"/>
    <s v="J"/>
    <n v="30"/>
    <n v="2.5"/>
    <n v="39"/>
    <x v="0"/>
    <n v="1"/>
    <n v="31"/>
    <n v="0"/>
    <n v="4095"/>
    <n v="897.82875000000001"/>
    <n v="0"/>
    <n v="0"/>
    <n v="0"/>
    <n v="0"/>
    <n v="0"/>
    <n v="0"/>
    <n v="0"/>
    <n v="0"/>
    <n v="0"/>
    <n v="0"/>
    <n v="236.25"/>
    <n v="187.68750000000003"/>
    <n v="26.5"/>
    <n v="0"/>
    <n v="0"/>
    <n v="0"/>
    <n v="0"/>
    <n v="100.875478125"/>
    <n v="0"/>
    <n v="0"/>
  </r>
  <r>
    <d v="2020-08-01T00:00:00"/>
    <x v="4"/>
    <s v="P"/>
    <s v="Active"/>
    <n v="93"/>
    <x v="92"/>
    <s v="Y"/>
    <x v="20"/>
    <n v="1058"/>
    <x v="2"/>
    <s v="Niederl. 7"/>
    <n v="0.5"/>
    <s v="Department"/>
    <s v="Supervisor"/>
    <s v="Non-Mgm."/>
    <s v="ang."/>
    <s v="M"/>
    <d v="2001-07-01T00:00:00"/>
    <m/>
    <s v=""/>
    <n v="18"/>
    <d v="1961-03-28T00:00:00"/>
    <n v="58"/>
    <s v="J"/>
    <n v="30"/>
    <n v="2.5"/>
    <n v="39"/>
    <x v="0"/>
    <n v="0.5"/>
    <n v="31"/>
    <n v="0"/>
    <n v="4096"/>
    <n v="898.048"/>
    <n v="0"/>
    <n v="0"/>
    <n v="0"/>
    <n v="0"/>
    <n v="0"/>
    <n v="0"/>
    <n v="0"/>
    <n v="0"/>
    <n v="0"/>
    <n v="0"/>
    <n v="236.30769230769229"/>
    <n v="187.73333333333335"/>
    <n v="13.25"/>
    <n v="0"/>
    <n v="0"/>
    <n v="0"/>
    <n v="0"/>
    <n v="97.931325192307696"/>
    <n v="0"/>
    <n v="0"/>
  </r>
  <r>
    <d v="2020-08-01T00:00:00"/>
    <x v="4"/>
    <s v="P"/>
    <s v="Active"/>
    <n v="93"/>
    <x v="92"/>
    <s v="Y"/>
    <x v="20"/>
    <n v="1051"/>
    <x v="3"/>
    <s v="Niederl. 8"/>
    <n v="0.5"/>
    <s v="Department"/>
    <s v="Supervisor"/>
    <s v="Non-Mgm."/>
    <s v="ang."/>
    <s v="M"/>
    <d v="2001-07-01T00:00:00"/>
    <m/>
    <s v=""/>
    <n v="18"/>
    <d v="1961-03-28T00:00:00"/>
    <n v="58"/>
    <s v="J"/>
    <n v="30"/>
    <n v="2.5"/>
    <n v="39"/>
    <x v="0"/>
    <n v="0.5"/>
    <n v="31"/>
    <n v="0"/>
    <n v="4097"/>
    <n v="898.2672500000001"/>
    <n v="0"/>
    <n v="0"/>
    <n v="0"/>
    <n v="0"/>
    <n v="0"/>
    <n v="0"/>
    <n v="0"/>
    <n v="0"/>
    <n v="0"/>
    <n v="0"/>
    <n v="236.36538461538461"/>
    <n v="187.7791666666667"/>
    <n v="13.25"/>
    <n v="0"/>
    <n v="0"/>
    <n v="0"/>
    <n v="0"/>
    <n v="97.954509759615405"/>
    <n v="0"/>
    <n v="0"/>
  </r>
  <r>
    <d v="2020-08-01T00:00:00"/>
    <x v="4"/>
    <s v="P"/>
    <s v="Active"/>
    <n v="94"/>
    <x v="93"/>
    <s v="N"/>
    <x v="10"/>
    <n v="1075"/>
    <x v="0"/>
    <s v="Niederl. 3"/>
    <n v="1"/>
    <s v="Department"/>
    <s v="Supervisor"/>
    <s v="Non-Mgm."/>
    <s v="ang."/>
    <s v="M"/>
    <d v="2001-09-01T00:00:00"/>
    <m/>
    <s v=""/>
    <n v="18"/>
    <d v="1962-10-01T00:00:00"/>
    <n v="57"/>
    <s v="N"/>
    <n v="30"/>
    <n v="2.5"/>
    <n v="39"/>
    <x v="0"/>
    <n v="1"/>
    <n v="31"/>
    <n v="0"/>
    <n v="4098"/>
    <n v="898.48649999999998"/>
    <n v="0"/>
    <n v="0"/>
    <n v="0"/>
    <n v="0"/>
    <n v="0"/>
    <n v="0"/>
    <n v="0"/>
    <n v="0"/>
    <n v="0"/>
    <n v="0"/>
    <n v="0"/>
    <n v="0"/>
    <n v="26.5"/>
    <n v="0"/>
    <n v="0"/>
    <n v="0"/>
    <n v="0"/>
    <n v="5.9346750000000004"/>
    <n v="0"/>
    <n v="0"/>
  </r>
  <r>
    <d v="2020-08-01T00:00:00"/>
    <x v="4"/>
    <s v="P"/>
    <s v="Active"/>
    <n v="95"/>
    <x v="94"/>
    <s v="N"/>
    <x v="25"/>
    <n v="1002"/>
    <x v="1"/>
    <s v="Niederl. 1"/>
    <n v="1"/>
    <s v="Department"/>
    <s v="Supervisor"/>
    <s v="Manager"/>
    <s v="ang."/>
    <s v="M"/>
    <d v="2000-02-14T00:00:00"/>
    <m/>
    <s v=""/>
    <n v="19"/>
    <d v="1977-02-08T00:00:00"/>
    <n v="42"/>
    <s v="N"/>
    <n v="30"/>
    <n v="2.5"/>
    <n v="39"/>
    <x v="0"/>
    <n v="1"/>
    <n v="31"/>
    <n v="0"/>
    <n v="4099"/>
    <n v="898.70575000000008"/>
    <n v="0"/>
    <n v="0"/>
    <n v="0"/>
    <n v="0"/>
    <n v="0"/>
    <n v="0"/>
    <n v="0"/>
    <n v="0"/>
    <n v="0"/>
    <n v="0"/>
    <n v="0"/>
    <n v="0"/>
    <n v="26.5"/>
    <n v="0"/>
    <n v="0"/>
    <n v="0"/>
    <n v="0"/>
    <n v="5.9346750000000004"/>
    <n v="0"/>
    <n v="28.601666666666667"/>
  </r>
  <r>
    <d v="2020-08-01T00:00:00"/>
    <x v="4"/>
    <s v="P"/>
    <s v="Active"/>
    <n v="96"/>
    <x v="95"/>
    <s v="N"/>
    <x v="22"/>
    <n v="1060"/>
    <x v="2"/>
    <s v="Niederl. 7"/>
    <n v="1"/>
    <s v="Department"/>
    <s v="Supervisor"/>
    <s v="Non-Mgm."/>
    <s v="ang."/>
    <s v="M"/>
    <d v="2001-09-16T00:00:00"/>
    <m/>
    <s v=""/>
    <n v="18"/>
    <d v="1965-12-17T00:00:00"/>
    <n v="54"/>
    <s v="J"/>
    <n v="30"/>
    <n v="2.5"/>
    <n v="39"/>
    <x v="0"/>
    <n v="1"/>
    <n v="31"/>
    <n v="0"/>
    <n v="4100"/>
    <n v="898.92500000000007"/>
    <n v="0"/>
    <n v="0"/>
    <n v="0"/>
    <n v="0"/>
    <n v="0"/>
    <n v="0"/>
    <n v="0"/>
    <n v="0"/>
    <n v="0"/>
    <n v="0"/>
    <n v="236.53846153846155"/>
    <n v="187.91666666666669"/>
    <n v="26.5"/>
    <n v="0"/>
    <n v="0"/>
    <n v="0"/>
    <n v="0"/>
    <n v="100.99140096153847"/>
    <n v="0"/>
    <n v="0"/>
  </r>
  <r>
    <d v="2020-08-01T00:00:00"/>
    <x v="4"/>
    <s v="P"/>
    <s v="Active"/>
    <n v="97"/>
    <x v="96"/>
    <s v="N"/>
    <x v="11"/>
    <n v="1082"/>
    <x v="0"/>
    <s v="Niederl. 3"/>
    <n v="1"/>
    <s v="Department"/>
    <s v="Supervisor"/>
    <s v="Non-Mgm."/>
    <s v="ang."/>
    <s v="M"/>
    <d v="2002-01-01T00:00:00"/>
    <m/>
    <s v=""/>
    <n v="18"/>
    <d v="1957-09-04T00:00:00"/>
    <n v="62"/>
    <s v="N"/>
    <n v="24"/>
    <n v="2"/>
    <n v="32"/>
    <x v="0"/>
    <n v="0.82051282051282048"/>
    <n v="31"/>
    <n v="0"/>
    <n v="4101"/>
    <n v="899.14425000000006"/>
    <n v="0"/>
    <n v="0"/>
    <n v="0"/>
    <n v="0"/>
    <n v="0"/>
    <n v="0"/>
    <n v="0"/>
    <n v="0"/>
    <n v="0"/>
    <n v="0"/>
    <n v="0"/>
    <n v="0"/>
    <n v="26.5"/>
    <n v="0"/>
    <n v="0"/>
    <n v="0"/>
    <n v="0"/>
    <n v="5.9346750000000004"/>
    <n v="0"/>
    <n v="0"/>
  </r>
  <r>
    <d v="2020-08-01T00:00:00"/>
    <x v="4"/>
    <s v="P"/>
    <s v="Active"/>
    <n v="98"/>
    <x v="97"/>
    <s v="N"/>
    <x v="22"/>
    <n v="1035"/>
    <x v="5"/>
    <s v="Niederl. 5"/>
    <n v="1"/>
    <s v="Department"/>
    <s v="Supervisor"/>
    <s v="Non-Mgm."/>
    <s v="ang."/>
    <s v="M"/>
    <d v="2002-04-01T00:00:00"/>
    <m/>
    <s v=""/>
    <n v="17"/>
    <d v="1957-08-06T00:00:00"/>
    <n v="62"/>
    <s v="J"/>
    <n v="30"/>
    <n v="2.5"/>
    <n v="39"/>
    <x v="0"/>
    <n v="1"/>
    <n v="31"/>
    <n v="0"/>
    <n v="4102"/>
    <n v="899.36350000000004"/>
    <n v="0"/>
    <n v="0"/>
    <n v="0"/>
    <n v="0"/>
    <n v="0"/>
    <n v="0"/>
    <n v="0"/>
    <n v="0"/>
    <n v="0"/>
    <n v="0"/>
    <n v="236.65384615384616"/>
    <n v="188.00833333333333"/>
    <n v="26.5"/>
    <n v="0"/>
    <n v="0"/>
    <n v="0"/>
    <n v="0"/>
    <n v="101.03777009615386"/>
    <n v="0"/>
    <n v="0"/>
  </r>
  <r>
    <d v="2020-08-01T00:00:00"/>
    <x v="4"/>
    <s v="P"/>
    <s v="Active"/>
    <n v="99"/>
    <x v="98"/>
    <s v="N"/>
    <x v="21"/>
    <n v="1086"/>
    <x v="0"/>
    <s v="Niederl. 3"/>
    <n v="1"/>
    <s v="Department"/>
    <s v="Supervisor"/>
    <s v="Non-Mgm."/>
    <s v="ang."/>
    <s v="M"/>
    <d v="2002-05-01T00:00:00"/>
    <m/>
    <s v=""/>
    <n v="17"/>
    <d v="1959-05-21T00:00:00"/>
    <n v="60"/>
    <s v="N"/>
    <n v="30"/>
    <n v="2.5"/>
    <n v="39"/>
    <x v="0"/>
    <n v="1"/>
    <n v="31"/>
    <n v="0"/>
    <n v="4103"/>
    <n v="899.58275000000003"/>
    <n v="0"/>
    <n v="0"/>
    <n v="0"/>
    <n v="0"/>
    <n v="0"/>
    <n v="0"/>
    <n v="0"/>
    <n v="0"/>
    <n v="0"/>
    <n v="0"/>
    <n v="0"/>
    <n v="0"/>
    <n v="26.5"/>
    <n v="0"/>
    <n v="0"/>
    <n v="0"/>
    <n v="0"/>
    <n v="5.9346750000000004"/>
    <n v="0"/>
    <n v="0"/>
  </r>
  <r>
    <d v="2020-08-01T00:00:00"/>
    <x v="4"/>
    <s v="P"/>
    <s v="Active"/>
    <n v="100"/>
    <x v="99"/>
    <s v="N"/>
    <x v="22"/>
    <n v="1035"/>
    <x v="5"/>
    <s v="Niederl. 5"/>
    <n v="1"/>
    <s v="Department"/>
    <s v="Supervisor"/>
    <s v="Non-Mgm."/>
    <s v="ang."/>
    <s v="M"/>
    <d v="2002-05-01T00:00:00"/>
    <m/>
    <s v=""/>
    <n v="17"/>
    <d v="1959-12-10T00:00:00"/>
    <n v="60"/>
    <s v="J"/>
    <n v="30"/>
    <n v="2.5"/>
    <n v="39"/>
    <x v="0"/>
    <n v="1"/>
    <n v="31"/>
    <n v="0"/>
    <n v="4104"/>
    <n v="899.80200000000002"/>
    <n v="0"/>
    <n v="0"/>
    <n v="0"/>
    <n v="0"/>
    <n v="0"/>
    <n v="0"/>
    <n v="0"/>
    <n v="0"/>
    <n v="0"/>
    <n v="0"/>
    <n v="236.76923076923077"/>
    <n v="188.10000000000002"/>
    <n v="26.5"/>
    <n v="0"/>
    <n v="0"/>
    <n v="0"/>
    <n v="0"/>
    <n v="101.08413923076924"/>
    <n v="0"/>
    <n v="0"/>
  </r>
  <r>
    <d v="2020-08-01T00:00:00"/>
    <x v="4"/>
    <s v="P"/>
    <s v="Active"/>
    <n v="101"/>
    <x v="100"/>
    <s v="N"/>
    <x v="11"/>
    <n v="1082"/>
    <x v="0"/>
    <s v="Niederl. 3"/>
    <n v="1"/>
    <s v="Department"/>
    <s v="Supervisor"/>
    <s v="Non-Mgm."/>
    <s v="ang."/>
    <s v="M"/>
    <d v="2002-07-01T00:00:00"/>
    <m/>
    <s v=""/>
    <n v="17"/>
    <d v="1968-09-16T00:00:00"/>
    <n v="51"/>
    <s v="N"/>
    <n v="30"/>
    <n v="2.5"/>
    <n v="39"/>
    <x v="0"/>
    <n v="1"/>
    <n v="31"/>
    <n v="0"/>
    <n v="4105"/>
    <n v="900.02125000000001"/>
    <n v="0"/>
    <n v="0"/>
    <n v="0"/>
    <n v="0"/>
    <n v="0"/>
    <n v="0"/>
    <n v="0"/>
    <n v="0"/>
    <n v="0"/>
    <n v="0"/>
    <n v="0"/>
    <n v="0"/>
    <n v="26.5"/>
    <n v="0"/>
    <n v="0"/>
    <n v="0"/>
    <n v="0"/>
    <n v="5.9346750000000004"/>
    <n v="0"/>
    <n v="0"/>
  </r>
  <r>
    <d v="2020-08-01T00:00:00"/>
    <x v="4"/>
    <s v="P"/>
    <s v="Active"/>
    <n v="102"/>
    <x v="101"/>
    <s v="N"/>
    <x v="16"/>
    <n v="1066"/>
    <x v="10"/>
    <s v="Niederl. 11"/>
    <n v="1"/>
    <s v="Department"/>
    <s v="Supervisor"/>
    <s v="Manager"/>
    <s v="ang."/>
    <s v="M"/>
    <d v="1994-08-22T00:00:00"/>
    <m/>
    <s v=""/>
    <n v="25"/>
    <d v="1975-02-27T00:00:00"/>
    <n v="44"/>
    <s v="N"/>
    <n v="30"/>
    <n v="2.5"/>
    <n v="39"/>
    <x v="0"/>
    <n v="1"/>
    <n v="31"/>
    <n v="0"/>
    <n v="4106"/>
    <n v="900.24050000000011"/>
    <n v="0"/>
    <n v="0"/>
    <n v="30"/>
    <n v="0"/>
    <n v="0"/>
    <n v="0"/>
    <n v="0"/>
    <n v="0"/>
    <n v="0"/>
    <n v="0"/>
    <n v="0"/>
    <n v="0"/>
    <n v="26.5"/>
    <n v="0"/>
    <n v="0"/>
    <n v="0"/>
    <n v="0"/>
    <n v="12.653175000000001"/>
    <n v="81.510000000000005"/>
    <n v="0"/>
  </r>
  <r>
    <d v="2020-08-01T00:00:00"/>
    <x v="4"/>
    <s v="P"/>
    <s v="Active"/>
    <n v="103"/>
    <x v="102"/>
    <s v="N"/>
    <x v="22"/>
    <n v="1060"/>
    <x v="2"/>
    <s v="Niederl. 7"/>
    <n v="1"/>
    <s v="Department"/>
    <s v="Supervisor"/>
    <s v="Non-Mgm."/>
    <s v="ang."/>
    <s v="M"/>
    <d v="2002-10-01T00:00:00"/>
    <m/>
    <s v=""/>
    <n v="17"/>
    <d v="1964-02-10T00:00:00"/>
    <n v="55"/>
    <s v="J"/>
    <n v="30"/>
    <n v="2.5"/>
    <n v="39"/>
    <x v="0"/>
    <n v="1"/>
    <n v="31"/>
    <n v="0"/>
    <n v="4107"/>
    <n v="900.45974999999999"/>
    <n v="0"/>
    <n v="0"/>
    <n v="0"/>
    <n v="0"/>
    <n v="0"/>
    <n v="0"/>
    <n v="0"/>
    <n v="0"/>
    <n v="0"/>
    <n v="0"/>
    <n v="236.94230769230768"/>
    <n v="188.23750000000001"/>
    <n v="26.5"/>
    <n v="0"/>
    <n v="0"/>
    <n v="0"/>
    <n v="0"/>
    <n v="101.15369293269231"/>
    <n v="0"/>
    <n v="0"/>
  </r>
  <r>
    <d v="2020-08-01T00:00:00"/>
    <x v="4"/>
    <s v="P"/>
    <s v="Active"/>
    <n v="104"/>
    <x v="103"/>
    <s v="N"/>
    <x v="5"/>
    <n v="1093"/>
    <x v="1"/>
    <s v="Niederl. 1"/>
    <n v="1"/>
    <s v="Department"/>
    <s v="Supervisor"/>
    <s v="Non-Mgm."/>
    <s v="ang."/>
    <s v="M"/>
    <d v="2002-11-01T00:00:00"/>
    <m/>
    <s v=""/>
    <n v="17"/>
    <d v="1974-01-03T00:00:00"/>
    <n v="46"/>
    <s v="N"/>
    <n v="30"/>
    <n v="2.5"/>
    <n v="39"/>
    <x v="0"/>
    <n v="1"/>
    <n v="31"/>
    <n v="0"/>
    <n v="4108"/>
    <n v="900.67900000000009"/>
    <n v="0"/>
    <n v="0"/>
    <n v="0"/>
    <n v="0"/>
    <n v="0"/>
    <n v="0"/>
    <n v="0"/>
    <n v="0"/>
    <n v="0"/>
    <n v="0"/>
    <n v="0"/>
    <n v="0"/>
    <n v="26.5"/>
    <n v="0"/>
    <n v="0"/>
    <n v="0"/>
    <n v="0"/>
    <n v="5.9346750000000004"/>
    <n v="0"/>
    <n v="0"/>
  </r>
  <r>
    <d v="2020-08-01T00:00:00"/>
    <x v="4"/>
    <s v="P"/>
    <s v="Active"/>
    <n v="105"/>
    <x v="104"/>
    <s v="N"/>
    <x v="19"/>
    <n v="1083"/>
    <x v="0"/>
    <s v="Niederl. 3"/>
    <n v="1"/>
    <s v="Department"/>
    <s v="Supervisor"/>
    <s v="Non-Mgm."/>
    <s v="ang."/>
    <s v="M"/>
    <d v="2002-11-18T00:00:00"/>
    <m/>
    <s v=""/>
    <n v="17"/>
    <d v="1976-01-24T00:00:00"/>
    <n v="43"/>
    <s v="N"/>
    <n v="30"/>
    <n v="2.5"/>
    <n v="39"/>
    <x v="0"/>
    <n v="1"/>
    <n v="31"/>
    <n v="0"/>
    <n v="4109"/>
    <n v="900.89825000000008"/>
    <n v="0"/>
    <n v="0"/>
    <n v="0"/>
    <n v="0"/>
    <n v="0"/>
    <n v="0"/>
    <n v="0"/>
    <n v="0"/>
    <n v="0"/>
    <n v="0"/>
    <n v="0"/>
    <n v="0"/>
    <n v="26.5"/>
    <n v="0"/>
    <n v="0"/>
    <n v="0"/>
    <n v="0"/>
    <n v="5.9346750000000004"/>
    <n v="0"/>
    <n v="0"/>
  </r>
  <r>
    <d v="2020-08-01T00:00:00"/>
    <x v="4"/>
    <s v="P"/>
    <s v="Active"/>
    <n v="106"/>
    <x v="105"/>
    <s v="N"/>
    <x v="37"/>
    <n v="1005"/>
    <x v="1"/>
    <s v="Niederl. 1"/>
    <n v="1"/>
    <s v="Department"/>
    <s v="Supervisor"/>
    <s v="Manager"/>
    <s v="ang."/>
    <s v="M"/>
    <d v="2002-12-01T00:00:00"/>
    <m/>
    <s v=""/>
    <n v="17"/>
    <d v="1970-11-16T00:00:00"/>
    <n v="49"/>
    <s v="N"/>
    <n v="30"/>
    <n v="2.5"/>
    <n v="39"/>
    <x v="0"/>
    <n v="1"/>
    <n v="31"/>
    <n v="0"/>
    <n v="4110"/>
    <n v="901.11750000000006"/>
    <n v="0"/>
    <n v="0"/>
    <n v="0"/>
    <n v="0"/>
    <n v="0"/>
    <n v="0"/>
    <n v="0"/>
    <n v="0"/>
    <n v="0"/>
    <n v="0"/>
    <n v="0"/>
    <n v="0"/>
    <n v="26.5"/>
    <n v="0"/>
    <n v="0"/>
    <n v="0"/>
    <n v="0"/>
    <n v="5.9346750000000004"/>
    <n v="0"/>
    <n v="0"/>
  </r>
  <r>
    <d v="2020-08-01T00:00:00"/>
    <x v="4"/>
    <s v="P"/>
    <s v="Active"/>
    <n v="107"/>
    <x v="106"/>
    <s v="N"/>
    <x v="24"/>
    <n v="1081"/>
    <x v="0"/>
    <s v="Niederl. 3"/>
    <n v="1"/>
    <s v="Department"/>
    <s v="Supervisor"/>
    <s v="Director"/>
    <s v="ang."/>
    <s v="M"/>
    <d v="2003-05-01T00:00:00"/>
    <m/>
    <s v=""/>
    <n v="16"/>
    <d v="1968-01-19T00:00:00"/>
    <n v="51"/>
    <s v="N"/>
    <n v="30"/>
    <n v="2.5"/>
    <n v="39"/>
    <x v="0"/>
    <n v="1"/>
    <n v="31"/>
    <n v="0"/>
    <n v="4111"/>
    <n v="901.33674999999994"/>
    <n v="0"/>
    <n v="0"/>
    <n v="0"/>
    <n v="0"/>
    <n v="0"/>
    <n v="0"/>
    <n v="0"/>
    <n v="0"/>
    <n v="0"/>
    <n v="0"/>
    <n v="0"/>
    <n v="0"/>
    <n v="26.5"/>
    <n v="0"/>
    <n v="0"/>
    <n v="0"/>
    <n v="0"/>
    <n v="5.9346750000000004"/>
    <n v="179.56899999999999"/>
    <n v="0"/>
  </r>
  <r>
    <d v="2020-08-01T00:00:00"/>
    <x v="4"/>
    <s v="P"/>
    <s v="Active"/>
    <n v="108"/>
    <x v="107"/>
    <s v="N"/>
    <x v="21"/>
    <n v="1086"/>
    <x v="0"/>
    <s v="Niederl. 3"/>
    <n v="1"/>
    <s v="Department"/>
    <s v="Supervisor"/>
    <s v="Non-Mgm."/>
    <s v="ang."/>
    <s v="M"/>
    <d v="2003-05-01T00:00:00"/>
    <m/>
    <s v=""/>
    <n v="16"/>
    <d v="1970-03-27T00:00:00"/>
    <n v="49"/>
    <s v="N"/>
    <n v="30"/>
    <n v="2.5"/>
    <n v="39"/>
    <x v="0"/>
    <n v="1"/>
    <n v="31"/>
    <n v="0"/>
    <n v="4112"/>
    <n v="901.55600000000004"/>
    <n v="0"/>
    <n v="0"/>
    <n v="0"/>
    <n v="0"/>
    <n v="0"/>
    <n v="0"/>
    <n v="0"/>
    <n v="0"/>
    <n v="0"/>
    <n v="0"/>
    <n v="0"/>
    <n v="0"/>
    <n v="26.5"/>
    <n v="0"/>
    <n v="0"/>
    <n v="0"/>
    <n v="0"/>
    <n v="5.9346750000000004"/>
    <n v="0"/>
    <n v="0"/>
  </r>
  <r>
    <d v="2020-08-01T00:00:00"/>
    <x v="4"/>
    <s v="P"/>
    <s v="Active"/>
    <n v="109"/>
    <x v="108"/>
    <s v="N"/>
    <x v="2"/>
    <n v="1010"/>
    <x v="1"/>
    <s v="Niederl. 1"/>
    <n v="1"/>
    <s v="Department"/>
    <s v="Supervisor"/>
    <s v="Non-Mgm."/>
    <s v="ang."/>
    <s v="M"/>
    <d v="2003-05-05T00:00:00"/>
    <m/>
    <s v=""/>
    <n v="16"/>
    <d v="1960-02-06T00:00:00"/>
    <n v="59"/>
    <s v="N"/>
    <n v="30"/>
    <n v="2.5"/>
    <n v="39"/>
    <x v="0"/>
    <n v="1"/>
    <n v="31"/>
    <n v="0"/>
    <n v="4113"/>
    <n v="901.77525000000003"/>
    <n v="0"/>
    <n v="0"/>
    <n v="0"/>
    <n v="0"/>
    <n v="0"/>
    <n v="0"/>
    <n v="0"/>
    <n v="0"/>
    <n v="0"/>
    <n v="0"/>
    <n v="0"/>
    <n v="0"/>
    <n v="26.5"/>
    <n v="0"/>
    <n v="0"/>
    <n v="0"/>
    <n v="0"/>
    <n v="5.9346750000000004"/>
    <n v="0"/>
    <n v="0"/>
  </r>
  <r>
    <d v="2020-08-01T00:00:00"/>
    <x v="4"/>
    <s v="P"/>
    <s v="Active"/>
    <n v="110"/>
    <x v="109"/>
    <s v="N"/>
    <x v="12"/>
    <n v="1089"/>
    <x v="0"/>
    <s v="Niederl. 3"/>
    <n v="1"/>
    <s v="Department"/>
    <s v="Supervisor"/>
    <s v="Director"/>
    <s v="ang."/>
    <s v="M"/>
    <d v="2003-06-10T00:00:00"/>
    <m/>
    <s v=""/>
    <n v="16"/>
    <d v="1965-09-21T00:00:00"/>
    <n v="54"/>
    <s v="N"/>
    <n v="30"/>
    <n v="2.5"/>
    <n v="39"/>
    <x v="0"/>
    <n v="1"/>
    <n v="31"/>
    <n v="0"/>
    <n v="4114"/>
    <n v="901.99450000000002"/>
    <n v="0"/>
    <n v="0"/>
    <n v="0"/>
    <n v="0"/>
    <n v="0"/>
    <n v="0"/>
    <n v="3131.67"/>
    <n v="0"/>
    <n v="0"/>
    <n v="0"/>
    <n v="0"/>
    <n v="0"/>
    <n v="26.5"/>
    <n v="0"/>
    <n v="0"/>
    <n v="0"/>
    <n v="0"/>
    <n v="707.27217150000001"/>
    <n v="197.5335"/>
    <n v="0"/>
  </r>
  <r>
    <d v="2020-08-01T00:00:00"/>
    <x v="4"/>
    <s v="P"/>
    <s v="Active"/>
    <n v="111"/>
    <x v="110"/>
    <s v="N"/>
    <x v="38"/>
    <n v="1074"/>
    <x v="0"/>
    <s v="Niederl. 3"/>
    <n v="1"/>
    <s v="Department"/>
    <s v="Supervisor"/>
    <s v="Manager"/>
    <s v="ang."/>
    <s v="M"/>
    <d v="2003-10-01T00:00:00"/>
    <m/>
    <s v=""/>
    <n v="16"/>
    <d v="1973-06-23T00:00:00"/>
    <n v="46"/>
    <s v="N"/>
    <n v="30"/>
    <n v="2.5"/>
    <n v="39"/>
    <x v="0"/>
    <n v="1"/>
    <n v="31"/>
    <n v="0"/>
    <n v="4115"/>
    <n v="902.21375000000012"/>
    <n v="0"/>
    <n v="0"/>
    <n v="0"/>
    <n v="0"/>
    <n v="0"/>
    <n v="0"/>
    <n v="0"/>
    <n v="0"/>
    <n v="0"/>
    <n v="0"/>
    <n v="0"/>
    <n v="0"/>
    <n v="26.5"/>
    <n v="0"/>
    <n v="0"/>
    <n v="0"/>
    <n v="0"/>
    <n v="5.9346750000000004"/>
    <n v="273.524"/>
    <n v="0"/>
  </r>
  <r>
    <d v="2020-08-01T00:00:00"/>
    <x v="4"/>
    <s v="P"/>
    <s v="Active"/>
    <n v="112"/>
    <x v="111"/>
    <s v="N"/>
    <x v="16"/>
    <n v="1067"/>
    <x v="11"/>
    <s v="Niederl. 12"/>
    <n v="1"/>
    <s v="Department"/>
    <s v="Supervisor"/>
    <s v="Non-Mgm."/>
    <s v="ang."/>
    <s v="M"/>
    <d v="2003-11-01T00:00:00"/>
    <m/>
    <s v=""/>
    <n v="16"/>
    <d v="1966-03-06T00:00:00"/>
    <n v="53"/>
    <s v="N"/>
    <n v="30"/>
    <n v="2.5"/>
    <n v="39"/>
    <x v="0"/>
    <n v="1"/>
    <n v="31"/>
    <n v="0"/>
    <n v="4116"/>
    <n v="902.43299999999999"/>
    <n v="0"/>
    <n v="0"/>
    <n v="0"/>
    <n v="0"/>
    <n v="0"/>
    <n v="0"/>
    <n v="0"/>
    <n v="0"/>
    <n v="0"/>
    <n v="0"/>
    <n v="0"/>
    <n v="0"/>
    <n v="26.5"/>
    <n v="0"/>
    <n v="0"/>
    <n v="0"/>
    <n v="0"/>
    <n v="5.9346750000000004"/>
    <n v="0"/>
    <n v="0"/>
  </r>
  <r>
    <d v="2020-08-01T00:00:00"/>
    <x v="4"/>
    <s v="P"/>
    <s v="Active"/>
    <n v="113"/>
    <x v="112"/>
    <s v="N"/>
    <x v="22"/>
    <n v="1035"/>
    <x v="5"/>
    <s v="Niederl. 5"/>
    <n v="1"/>
    <s v="Department"/>
    <s v="Supervisor"/>
    <s v="Non-Mgm."/>
    <s v="ang."/>
    <s v="M"/>
    <d v="2004-01-01T00:00:00"/>
    <m/>
    <s v=""/>
    <n v="16"/>
    <d v="1965-10-14T00:00:00"/>
    <n v="54"/>
    <s v="J"/>
    <n v="30"/>
    <n v="2.5"/>
    <n v="39"/>
    <x v="0"/>
    <n v="1"/>
    <n v="31"/>
    <n v="0"/>
    <n v="4117"/>
    <n v="902.65225000000009"/>
    <n v="0"/>
    <n v="0"/>
    <n v="0"/>
    <n v="0"/>
    <n v="0"/>
    <n v="0"/>
    <n v="0"/>
    <n v="0"/>
    <n v="0"/>
    <n v="0"/>
    <n v="237.51923076923077"/>
    <n v="188.69583333333333"/>
    <n v="26.5"/>
    <n v="0"/>
    <n v="0"/>
    <n v="0"/>
    <n v="0"/>
    <n v="101.38553860576924"/>
    <n v="0"/>
    <n v="0"/>
  </r>
  <r>
    <d v="2020-08-01T00:00:00"/>
    <x v="4"/>
    <s v="P"/>
    <s v="Active"/>
    <n v="114"/>
    <x v="113"/>
    <s v="N"/>
    <x v="22"/>
    <n v="1047"/>
    <x v="9"/>
    <s v="Niederl. 4"/>
    <n v="1"/>
    <s v="Department"/>
    <s v="Supervisor"/>
    <s v="Non-Mgm."/>
    <s v="ang."/>
    <s v="M"/>
    <d v="2004-01-01T00:00:00"/>
    <m/>
    <s v=""/>
    <n v="16"/>
    <d v="1965-01-09T00:00:00"/>
    <n v="55"/>
    <s v="J"/>
    <n v="30"/>
    <n v="2.5"/>
    <n v="39"/>
    <x v="0"/>
    <n v="1"/>
    <n v="31"/>
    <n v="0"/>
    <n v="4118"/>
    <n v="902.87150000000008"/>
    <n v="0"/>
    <n v="0"/>
    <n v="0"/>
    <n v="0"/>
    <n v="0"/>
    <n v="0"/>
    <n v="0"/>
    <n v="0"/>
    <n v="0"/>
    <n v="0"/>
    <n v="237.57692307692309"/>
    <n v="188.7416666666667"/>
    <n v="26.5"/>
    <n v="0"/>
    <n v="0"/>
    <n v="0"/>
    <n v="0"/>
    <n v="101.40872317307694"/>
    <n v="0"/>
    <n v="0"/>
  </r>
  <r>
    <d v="2020-08-01T00:00:00"/>
    <x v="4"/>
    <s v="P"/>
    <s v="Active"/>
    <n v="115"/>
    <x v="114"/>
    <s v="N"/>
    <x v="22"/>
    <n v="1041"/>
    <x v="4"/>
    <s v="Niederl. 6"/>
    <n v="1"/>
    <s v="Department"/>
    <s v="Supervisor"/>
    <s v="Non-Mgm."/>
    <s v="ang."/>
    <s v="M"/>
    <d v="2004-01-01T00:00:00"/>
    <m/>
    <s v=""/>
    <n v="16"/>
    <d v="1957-03-29T00:00:00"/>
    <n v="62"/>
    <s v="J"/>
    <n v="35"/>
    <n v="2.9166666666666665"/>
    <n v="39"/>
    <x v="0"/>
    <n v="1"/>
    <n v="31"/>
    <n v="0"/>
    <n v="4119"/>
    <n v="903.09075000000007"/>
    <n v="0"/>
    <n v="0"/>
    <n v="0"/>
    <n v="0"/>
    <n v="0"/>
    <n v="0"/>
    <n v="0"/>
    <n v="0"/>
    <n v="0"/>
    <n v="0"/>
    <n v="277.24038461538464"/>
    <n v="188.78750000000002"/>
    <n v="26.5"/>
    <n v="0"/>
    <n v="0"/>
    <n v="0"/>
    <n v="0"/>
    <n v="110.30161975961541"/>
    <n v="0"/>
    <n v="0"/>
  </r>
  <r>
    <d v="2020-08-01T00:00:00"/>
    <x v="4"/>
    <s v="P"/>
    <s v="Active"/>
    <n v="116"/>
    <x v="115"/>
    <s v="N"/>
    <x v="28"/>
    <n v="1004"/>
    <x v="1"/>
    <s v="Niederl. 1"/>
    <n v="1"/>
    <s v="Department"/>
    <s v="Supervisor"/>
    <s v="Non-Mgm."/>
    <s v="ang."/>
    <s v="M"/>
    <d v="2004-02-16T00:00:00"/>
    <m/>
    <s v=""/>
    <n v="15"/>
    <d v="1977-06-14T00:00:00"/>
    <n v="42"/>
    <s v="N"/>
    <n v="30"/>
    <n v="2.5"/>
    <n v="39"/>
    <x v="0"/>
    <n v="1"/>
    <n v="31"/>
    <n v="0"/>
    <n v="4120"/>
    <n v="903.31000000000006"/>
    <n v="0"/>
    <n v="0"/>
    <n v="0"/>
    <n v="0"/>
    <n v="0"/>
    <n v="0"/>
    <n v="0"/>
    <n v="0"/>
    <n v="0"/>
    <n v="0"/>
    <n v="0"/>
    <n v="0"/>
    <n v="26.5"/>
    <n v="0"/>
    <n v="0"/>
    <n v="0"/>
    <n v="0"/>
    <n v="5.9346750000000004"/>
    <n v="0"/>
    <n v="0"/>
  </r>
  <r>
    <d v="2020-08-01T00:00:00"/>
    <x v="4"/>
    <s v="P"/>
    <s v="Active"/>
    <n v="117"/>
    <x v="116"/>
    <s v="N"/>
    <x v="37"/>
    <n v="1005"/>
    <x v="1"/>
    <s v="Niederl. 1"/>
    <n v="1"/>
    <s v="Department"/>
    <s v="Supervisor"/>
    <s v="Non-Mgm."/>
    <s v="ang."/>
    <s v="M"/>
    <d v="2004-04-01T00:00:00"/>
    <m/>
    <s v=""/>
    <n v="15"/>
    <d v="1969-09-26T00:00:00"/>
    <n v="50"/>
    <s v="N"/>
    <n v="30"/>
    <n v="2.5"/>
    <n v="39"/>
    <x v="0"/>
    <n v="1"/>
    <n v="31"/>
    <n v="0"/>
    <n v="4121"/>
    <n v="903.52925000000005"/>
    <n v="0"/>
    <n v="0"/>
    <n v="0"/>
    <n v="0"/>
    <n v="0"/>
    <n v="0"/>
    <n v="0"/>
    <n v="0"/>
    <n v="0"/>
    <n v="0"/>
    <n v="0"/>
    <n v="0"/>
    <n v="26.5"/>
    <n v="0"/>
    <n v="0"/>
    <n v="0"/>
    <n v="0"/>
    <n v="5.9346750000000004"/>
    <n v="0"/>
    <n v="0"/>
  </r>
  <r>
    <d v="2020-08-01T00:00:00"/>
    <x v="4"/>
    <s v="P"/>
    <s v="Active"/>
    <n v="118"/>
    <x v="117"/>
    <s v="N"/>
    <x v="39"/>
    <n v="1085"/>
    <x v="0"/>
    <s v="Niederl. 3"/>
    <n v="1"/>
    <s v="Department"/>
    <s v="Supervisor"/>
    <s v="Non-Mgm."/>
    <s v="ang."/>
    <s v="M"/>
    <d v="2004-05-24T00:00:00"/>
    <m/>
    <s v=""/>
    <n v="15"/>
    <d v="1964-02-05T00:00:00"/>
    <n v="55"/>
    <s v="N"/>
    <n v="30"/>
    <n v="2.5"/>
    <n v="39"/>
    <x v="0"/>
    <n v="1"/>
    <n v="31"/>
    <n v="0"/>
    <n v="4122"/>
    <n v="903.74850000000004"/>
    <n v="0"/>
    <n v="0"/>
    <n v="0"/>
    <n v="0"/>
    <n v="0"/>
    <n v="0"/>
    <n v="0"/>
    <n v="0"/>
    <n v="0"/>
    <n v="0"/>
    <n v="0"/>
    <n v="0"/>
    <n v="26.5"/>
    <n v="0"/>
    <n v="0"/>
    <n v="0"/>
    <n v="0"/>
    <n v="5.9346750000000004"/>
    <n v="0"/>
    <n v="0"/>
  </r>
  <r>
    <d v="2020-08-01T00:00:00"/>
    <x v="4"/>
    <s v="P"/>
    <s v="Active"/>
    <n v="119"/>
    <x v="118"/>
    <s v="N"/>
    <x v="1"/>
    <n v="1017"/>
    <x v="1"/>
    <s v="Niederl. 1"/>
    <n v="1"/>
    <s v="Department"/>
    <s v="Supervisor"/>
    <s v="Non-Mgm."/>
    <s v="ang."/>
    <s v="M"/>
    <d v="2004-07-19T00:00:00"/>
    <m/>
    <s v=""/>
    <n v="15"/>
    <d v="1973-11-30T00:00:00"/>
    <n v="46"/>
    <s v="N"/>
    <n v="30"/>
    <n v="2.5"/>
    <n v="39"/>
    <x v="0"/>
    <n v="1"/>
    <n v="31"/>
    <n v="0"/>
    <n v="4123"/>
    <n v="903.96775000000002"/>
    <n v="0"/>
    <n v="0"/>
    <n v="0"/>
    <n v="0"/>
    <n v="0"/>
    <n v="0"/>
    <n v="0"/>
    <n v="0"/>
    <n v="0"/>
    <n v="0"/>
    <n v="0"/>
    <n v="0"/>
    <n v="26.5"/>
    <n v="0"/>
    <n v="0"/>
    <n v="0"/>
    <n v="0"/>
    <n v="5.9346750000000004"/>
    <n v="0"/>
    <n v="0"/>
  </r>
  <r>
    <d v="2020-08-01T00:00:00"/>
    <x v="4"/>
    <s v="P"/>
    <s v="Active"/>
    <n v="120"/>
    <x v="119"/>
    <s v="N"/>
    <x v="1"/>
    <n v="1017"/>
    <x v="1"/>
    <s v="Niederl. 1"/>
    <n v="1"/>
    <s v="Department"/>
    <s v="Supervisor"/>
    <s v="Non-Mgm."/>
    <s v="ang."/>
    <s v="W"/>
    <d v="2004-02-16T00:00:00"/>
    <m/>
    <s v=""/>
    <n v="15"/>
    <d v="1979-11-06T00:00:00"/>
    <n v="40"/>
    <s v="N"/>
    <n v="18"/>
    <n v="1.5"/>
    <n v="12"/>
    <x v="0"/>
    <n v="0.30769230769230771"/>
    <n v="31"/>
    <n v="0"/>
    <n v="4124"/>
    <n v="904.18700000000013"/>
    <n v="0"/>
    <n v="0"/>
    <n v="0"/>
    <n v="0"/>
    <n v="0"/>
    <n v="0"/>
    <n v="0"/>
    <n v="0"/>
    <n v="0"/>
    <n v="0"/>
    <n v="0"/>
    <n v="0"/>
    <n v="26.5"/>
    <n v="0"/>
    <n v="0"/>
    <n v="0"/>
    <n v="0"/>
    <n v="5.9346750000000004"/>
    <n v="0"/>
    <n v="0"/>
  </r>
  <r>
    <d v="2020-08-01T00:00:00"/>
    <x v="4"/>
    <s v="P"/>
    <s v="Active"/>
    <n v="121"/>
    <x v="120"/>
    <s v="Y"/>
    <x v="16"/>
    <n v="1049"/>
    <x v="3"/>
    <s v="Niederl. 8"/>
    <n v="0.5"/>
    <s v="Department"/>
    <s v="Supervisor"/>
    <s v="Non-Mgm."/>
    <s v="ang."/>
    <s v="W"/>
    <d v="2004-09-01T00:00:00"/>
    <m/>
    <s v=""/>
    <n v="15"/>
    <d v="1987-08-27T00:00:00"/>
    <n v="32"/>
    <s v="J"/>
    <n v="30"/>
    <n v="2.5"/>
    <n v="20"/>
    <x v="0"/>
    <n v="0.25641025641025639"/>
    <n v="31"/>
    <n v="0"/>
    <n v="4125"/>
    <n v="904.40625"/>
    <n v="0"/>
    <n v="0"/>
    <n v="0"/>
    <n v="0"/>
    <n v="0"/>
    <n v="0"/>
    <n v="0"/>
    <n v="0"/>
    <n v="0"/>
    <n v="0"/>
    <n v="464.0625"/>
    <n v="189.06250000000003"/>
    <n v="13.25"/>
    <n v="0"/>
    <n v="0"/>
    <n v="0"/>
    <n v="0"/>
    <n v="149.23468124999999"/>
    <n v="0"/>
    <n v="0"/>
  </r>
  <r>
    <d v="2020-08-01T00:00:00"/>
    <x v="4"/>
    <s v="P"/>
    <s v="Active"/>
    <n v="121"/>
    <x v="120"/>
    <s v="Y"/>
    <x v="16"/>
    <n v="1056"/>
    <x v="2"/>
    <s v="Niederl. 7"/>
    <n v="0.5"/>
    <s v="Department"/>
    <s v="Supervisor"/>
    <s v="Non-Mgm."/>
    <s v="ang."/>
    <s v="W"/>
    <d v="2004-09-01T00:00:00"/>
    <m/>
    <s v=""/>
    <n v="15"/>
    <d v="1987-08-27T00:00:00"/>
    <n v="32"/>
    <s v="J"/>
    <n v="30"/>
    <n v="2.5"/>
    <n v="20"/>
    <x v="0"/>
    <n v="0.25641025641025639"/>
    <n v="31"/>
    <n v="0"/>
    <n v="4126"/>
    <n v="904.62549999999999"/>
    <n v="0"/>
    <n v="0"/>
    <n v="0"/>
    <n v="0"/>
    <n v="0"/>
    <n v="0"/>
    <n v="0"/>
    <n v="0"/>
    <n v="0"/>
    <n v="0"/>
    <n v="464.17499999999995"/>
    <n v="189.10833333333335"/>
    <n v="13.25"/>
    <n v="0"/>
    <n v="0"/>
    <n v="0"/>
    <n v="0"/>
    <n v="149.27014"/>
    <n v="0"/>
    <n v="0"/>
  </r>
  <r>
    <d v="2020-08-01T00:00:00"/>
    <x v="4"/>
    <s v="P"/>
    <s v="Active"/>
    <n v="122"/>
    <x v="121"/>
    <s v="N"/>
    <x v="21"/>
    <n v="1086"/>
    <x v="0"/>
    <s v="Niederl. 3"/>
    <n v="1"/>
    <s v="Department"/>
    <s v="Supervisor"/>
    <s v="Non-Mgm."/>
    <s v="ang."/>
    <s v="M"/>
    <d v="2004-10-01T00:00:00"/>
    <m/>
    <s v=""/>
    <n v="15"/>
    <d v="1971-06-10T00:00:00"/>
    <n v="48"/>
    <s v="N"/>
    <n v="30"/>
    <n v="2.5"/>
    <n v="39"/>
    <x v="0"/>
    <n v="1"/>
    <n v="31"/>
    <n v="0"/>
    <n v="4127"/>
    <n v="904.84475000000009"/>
    <n v="0"/>
    <n v="0"/>
    <n v="0"/>
    <n v="0"/>
    <n v="0"/>
    <n v="0"/>
    <n v="0"/>
    <n v="0"/>
    <n v="0"/>
    <n v="0"/>
    <n v="0"/>
    <n v="0"/>
    <n v="26.5"/>
    <n v="0"/>
    <n v="0"/>
    <n v="0"/>
    <n v="0"/>
    <n v="5.9346750000000004"/>
    <n v="0"/>
    <n v="0"/>
  </r>
  <r>
    <d v="2020-08-01T00:00:00"/>
    <x v="4"/>
    <s v="P"/>
    <s v="Active"/>
    <n v="123"/>
    <x v="122"/>
    <s v="N"/>
    <x v="40"/>
    <n v="1001"/>
    <x v="1"/>
    <s v="Niederl. 1"/>
    <n v="1"/>
    <s v="Department"/>
    <s v="Supervisor"/>
    <s v="Manager"/>
    <s v="ang."/>
    <s v="M"/>
    <d v="2005-01-10T00:00:00"/>
    <m/>
    <s v=""/>
    <n v="15"/>
    <d v="1961-06-21T00:00:00"/>
    <n v="58"/>
    <s v="N"/>
    <n v="30"/>
    <n v="2.5"/>
    <n v="39"/>
    <x v="0"/>
    <n v="1"/>
    <n v="31"/>
    <n v="0"/>
    <n v="4128"/>
    <n v="905.06400000000008"/>
    <n v="0"/>
    <n v="0"/>
    <n v="0"/>
    <n v="0"/>
    <n v="0"/>
    <n v="0"/>
    <n v="0"/>
    <n v="0"/>
    <n v="0"/>
    <n v="0"/>
    <n v="0"/>
    <n v="0"/>
    <n v="26.5"/>
    <n v="0"/>
    <n v="0"/>
    <n v="0"/>
    <n v="0"/>
    <n v="5.9346750000000004"/>
    <n v="0"/>
    <n v="23.726666666666667"/>
  </r>
  <r>
    <d v="2020-08-01T00:00:00"/>
    <x v="4"/>
    <s v="P"/>
    <s v="Active"/>
    <n v="124"/>
    <x v="123"/>
    <s v="N"/>
    <x v="22"/>
    <n v="1053"/>
    <x v="3"/>
    <s v="Niederl. 8"/>
    <n v="1"/>
    <s v="Department"/>
    <s v="Supervisor"/>
    <s v="Non-Mgm."/>
    <s v="ang."/>
    <s v="M"/>
    <d v="2005-02-01T00:00:00"/>
    <m/>
    <s v=""/>
    <n v="14"/>
    <d v="1958-11-05T00:00:00"/>
    <n v="61"/>
    <s v="J"/>
    <n v="30"/>
    <n v="2.5"/>
    <n v="39"/>
    <x v="0"/>
    <n v="1"/>
    <n v="31"/>
    <n v="0"/>
    <n v="4129"/>
    <n v="905.28324999999995"/>
    <n v="0"/>
    <n v="0"/>
    <n v="0"/>
    <n v="0"/>
    <n v="0"/>
    <n v="0"/>
    <n v="0"/>
    <n v="0"/>
    <n v="0"/>
    <n v="0"/>
    <n v="238.21153846153848"/>
    <n v="189.24583333333334"/>
    <n v="26.5"/>
    <n v="0"/>
    <n v="0"/>
    <n v="0"/>
    <n v="0"/>
    <n v="101.66375341346155"/>
    <n v="0"/>
    <n v="23.726666666666667"/>
  </r>
  <r>
    <d v="2020-08-01T00:00:00"/>
    <x v="4"/>
    <s v="P"/>
    <s v="Active"/>
    <n v="125"/>
    <x v="124"/>
    <s v="N"/>
    <x v="41"/>
    <n v="1006"/>
    <x v="1"/>
    <s v="Niederl. 1"/>
    <n v="1"/>
    <s v="Department"/>
    <s v="Supervisor"/>
    <s v="Manager"/>
    <s v="ang."/>
    <s v="M"/>
    <d v="1989-10-02T00:00:00"/>
    <m/>
    <s v=""/>
    <n v="30"/>
    <d v="1968-09-21T00:00:00"/>
    <n v="51"/>
    <s v="N"/>
    <n v="30"/>
    <n v="2.5"/>
    <n v="39"/>
    <x v="0"/>
    <n v="1"/>
    <n v="31"/>
    <n v="0"/>
    <n v="4130"/>
    <n v="905.50250000000005"/>
    <n v="0"/>
    <n v="0"/>
    <n v="0"/>
    <n v="0"/>
    <n v="0"/>
    <n v="0"/>
    <n v="0"/>
    <n v="0"/>
    <n v="0"/>
    <n v="0"/>
    <n v="0"/>
    <n v="0"/>
    <n v="26.5"/>
    <n v="0"/>
    <n v="0"/>
    <n v="0"/>
    <n v="0"/>
    <n v="5.9346750000000004"/>
    <n v="0"/>
    <n v="0"/>
  </r>
  <r>
    <d v="2020-08-01T00:00:00"/>
    <x v="4"/>
    <s v="P"/>
    <s v="Active"/>
    <n v="126"/>
    <x v="125"/>
    <s v="N"/>
    <x v="22"/>
    <n v="1023"/>
    <x v="7"/>
    <s v="Niederl. 9"/>
    <n v="1"/>
    <s v="Department"/>
    <s v="Supervisor"/>
    <s v="Non-Mgm."/>
    <s v="ang."/>
    <s v="M"/>
    <d v="2005-07-01T00:00:00"/>
    <m/>
    <s v=""/>
    <n v="14"/>
    <d v="1978-01-16T00:00:00"/>
    <n v="42"/>
    <s v="J"/>
    <n v="30"/>
    <n v="2.5"/>
    <n v="39"/>
    <x v="0"/>
    <n v="1"/>
    <n v="31"/>
    <n v="0"/>
    <n v="4131"/>
    <n v="905.72175000000016"/>
    <n v="0"/>
    <n v="0"/>
    <n v="0"/>
    <n v="0"/>
    <n v="0"/>
    <n v="0"/>
    <n v="0"/>
    <n v="0"/>
    <n v="0"/>
    <n v="0"/>
    <n v="238.32692307692309"/>
    <n v="189.33750000000001"/>
    <n v="26.5"/>
    <n v="0"/>
    <n v="0"/>
    <n v="0"/>
    <n v="0"/>
    <n v="101.71012254807692"/>
    <n v="0"/>
    <n v="23.726666666666667"/>
  </r>
  <r>
    <d v="2020-08-01T00:00:00"/>
    <x v="4"/>
    <s v="P"/>
    <s v="Active"/>
    <n v="127"/>
    <x v="126"/>
    <s v="N"/>
    <x v="31"/>
    <n v="1034"/>
    <x v="5"/>
    <s v="Niederl. 5"/>
    <n v="1"/>
    <s v="Department"/>
    <s v="Supervisor"/>
    <s v="Manager"/>
    <s v="ang."/>
    <s v="M"/>
    <d v="2005-07-01T00:00:00"/>
    <m/>
    <s v=""/>
    <n v="14"/>
    <d v="1973-01-03T00:00:00"/>
    <n v="47"/>
    <s v="N"/>
    <n v="30"/>
    <n v="2.5"/>
    <n v="39"/>
    <x v="0"/>
    <n v="1"/>
    <n v="31"/>
    <n v="0"/>
    <n v="4132"/>
    <n v="905.94100000000003"/>
    <n v="0"/>
    <n v="0"/>
    <n v="60"/>
    <n v="0"/>
    <n v="0"/>
    <n v="0"/>
    <n v="0"/>
    <n v="0"/>
    <n v="0"/>
    <n v="0"/>
    <n v="0"/>
    <n v="0"/>
    <n v="26.5"/>
    <n v="0"/>
    <n v="0"/>
    <n v="0"/>
    <n v="0"/>
    <n v="19.371675"/>
    <n v="117.04"/>
    <n v="23.726666666666667"/>
  </r>
  <r>
    <d v="2020-08-01T00:00:00"/>
    <x v="4"/>
    <s v="P"/>
    <s v="Active"/>
    <n v="128"/>
    <x v="127"/>
    <s v="N"/>
    <x v="17"/>
    <n v="1088"/>
    <x v="0"/>
    <s v="Niederl. 3"/>
    <n v="1"/>
    <s v="Department"/>
    <s v="Supervisor"/>
    <s v="Non-Mgm."/>
    <s v="ang."/>
    <s v="M"/>
    <d v="2005-08-01T00:00:00"/>
    <m/>
    <s v=""/>
    <n v="14"/>
    <d v="1971-05-10T00:00:00"/>
    <n v="48"/>
    <s v="N"/>
    <n v="30"/>
    <n v="2.5"/>
    <n v="39"/>
    <x v="0"/>
    <n v="1"/>
    <n v="31"/>
    <n v="0"/>
    <n v="4133"/>
    <n v="906.16025000000002"/>
    <n v="0"/>
    <n v="0"/>
    <n v="0"/>
    <n v="0"/>
    <n v="0"/>
    <n v="0"/>
    <n v="0"/>
    <n v="0"/>
    <n v="0"/>
    <n v="0"/>
    <n v="0"/>
    <n v="0"/>
    <n v="26.5"/>
    <n v="0"/>
    <n v="0"/>
    <n v="0"/>
    <n v="0"/>
    <n v="5.9346750000000004"/>
    <n v="0"/>
    <n v="23.726666666666667"/>
  </r>
  <r>
    <d v="2020-08-01T00:00:00"/>
    <x v="4"/>
    <s v="P"/>
    <s v="Active"/>
    <n v="129"/>
    <x v="128"/>
    <s v="N"/>
    <x v="36"/>
    <n v="1054"/>
    <x v="8"/>
    <s v="Niederl. 2"/>
    <n v="1"/>
    <s v="Department"/>
    <s v="Supervisor"/>
    <s v="Supervisor"/>
    <s v="ang."/>
    <s v="M"/>
    <d v="2005-09-01T00:00:00"/>
    <m/>
    <s v=""/>
    <n v="14"/>
    <d v="1988-10-25T00:00:00"/>
    <n v="31"/>
    <s v="N"/>
    <n v="30"/>
    <n v="2.5"/>
    <n v="39"/>
    <x v="0"/>
    <n v="1"/>
    <n v="31"/>
    <n v="0"/>
    <n v="4134"/>
    <n v="906.37950000000001"/>
    <n v="0"/>
    <n v="0"/>
    <n v="0"/>
    <n v="0"/>
    <n v="0"/>
    <n v="0"/>
    <n v="0"/>
    <n v="0"/>
    <n v="0"/>
    <n v="0"/>
    <n v="0"/>
    <n v="0"/>
    <n v="26.5"/>
    <n v="0"/>
    <n v="0"/>
    <n v="0"/>
    <n v="0"/>
    <n v="5.9346750000000004"/>
    <n v="0"/>
    <n v="23.726666666666667"/>
  </r>
  <r>
    <d v="2020-08-01T00:00:00"/>
    <x v="4"/>
    <s v="P"/>
    <s v="Active"/>
    <n v="130"/>
    <x v="129"/>
    <s v="N"/>
    <x v="37"/>
    <n v="1005"/>
    <x v="1"/>
    <s v="Niederl. 1"/>
    <n v="1"/>
    <s v="Department"/>
    <s v="Supervisor"/>
    <s v="Non-Mgm."/>
    <s v="ang."/>
    <s v="M"/>
    <d v="2003-06-02T00:00:00"/>
    <m/>
    <s v=""/>
    <n v="16"/>
    <d v="1980-09-05T00:00:00"/>
    <n v="39"/>
    <s v="N"/>
    <n v="30"/>
    <n v="2.5"/>
    <n v="39"/>
    <x v="0"/>
    <n v="1"/>
    <n v="31"/>
    <n v="0"/>
    <n v="4135"/>
    <n v="906.59875"/>
    <n v="0"/>
    <n v="0"/>
    <n v="0"/>
    <n v="0"/>
    <n v="0"/>
    <n v="0"/>
    <n v="0"/>
    <n v="0"/>
    <n v="0"/>
    <n v="0"/>
    <n v="0"/>
    <n v="0"/>
    <n v="26.5"/>
    <n v="0"/>
    <n v="0"/>
    <n v="0"/>
    <n v="0"/>
    <n v="5.9346750000000004"/>
    <n v="0"/>
    <n v="0"/>
  </r>
  <r>
    <d v="2020-08-01T00:00:00"/>
    <x v="4"/>
    <s v="P"/>
    <s v="Active"/>
    <n v="131"/>
    <x v="130"/>
    <s v="N"/>
    <x v="31"/>
    <n v="1052"/>
    <x v="3"/>
    <s v="Niederl. 8"/>
    <n v="1"/>
    <s v="Department"/>
    <s v="Supervisor"/>
    <s v="Non-Mgm."/>
    <s v="ang."/>
    <s v="M"/>
    <d v="2005-10-01T00:00:00"/>
    <m/>
    <s v=""/>
    <n v="14"/>
    <d v="1962-12-31T00:00:00"/>
    <n v="57"/>
    <s v="N"/>
    <n v="30"/>
    <n v="2.5"/>
    <n v="39"/>
    <x v="0"/>
    <n v="1"/>
    <n v="31"/>
    <n v="0"/>
    <n v="4136"/>
    <n v="906.8180000000001"/>
    <n v="0"/>
    <n v="684.6"/>
    <n v="60"/>
    <n v="0"/>
    <n v="0"/>
    <n v="0"/>
    <n v="0"/>
    <n v="0"/>
    <n v="0"/>
    <n v="0"/>
    <n v="0"/>
    <n v="0"/>
    <n v="26.5"/>
    <n v="0"/>
    <n v="0"/>
    <n v="0"/>
    <n v="0"/>
    <n v="172.68784500000001"/>
    <n v="119.51"/>
    <n v="23.726666666666667"/>
  </r>
  <r>
    <d v="2020-08-01T00:00:00"/>
    <x v="4"/>
    <s v="P"/>
    <s v="Active"/>
    <n v="132"/>
    <x v="131"/>
    <s v="N"/>
    <x v="22"/>
    <n v="1041"/>
    <x v="4"/>
    <s v="Niederl. 6"/>
    <n v="1"/>
    <s v="Department"/>
    <s v="Supervisor"/>
    <s v="Non-Mgm."/>
    <s v="ang."/>
    <s v="M"/>
    <d v="2006-01-01T00:00:00"/>
    <m/>
    <s v=""/>
    <n v="14"/>
    <d v="1966-07-17T00:00:00"/>
    <n v="53"/>
    <s v="J"/>
    <n v="35"/>
    <n v="2.9166666666666665"/>
    <n v="39"/>
    <x v="0"/>
    <n v="1"/>
    <n v="31"/>
    <n v="0"/>
    <n v="4137"/>
    <n v="907.03725000000009"/>
    <n v="0"/>
    <n v="0"/>
    <n v="0"/>
    <n v="0"/>
    <n v="0"/>
    <n v="0"/>
    <n v="0"/>
    <n v="0"/>
    <n v="0"/>
    <n v="0"/>
    <n v="278.45192307692309"/>
    <n v="189.61250000000001"/>
    <n v="26.5"/>
    <n v="0"/>
    <n v="0"/>
    <n v="0"/>
    <n v="0"/>
    <n v="110.75770254807694"/>
    <n v="0"/>
    <n v="0"/>
  </r>
  <r>
    <d v="2020-08-01T00:00:00"/>
    <x v="4"/>
    <s v="P"/>
    <s v="Active"/>
    <n v="133"/>
    <x v="132"/>
    <s v="N"/>
    <x v="9"/>
    <n v="1087"/>
    <x v="0"/>
    <s v="Niederl. 3"/>
    <n v="1"/>
    <s v="Department"/>
    <s v="Supervisor"/>
    <s v="Non-Mgm."/>
    <s v="ang."/>
    <s v="M"/>
    <d v="2006-05-01T00:00:00"/>
    <m/>
    <s v=""/>
    <n v="13"/>
    <d v="1974-09-25T00:00:00"/>
    <n v="45"/>
    <s v="N"/>
    <n v="30"/>
    <n v="2.5"/>
    <n v="39"/>
    <x v="0"/>
    <n v="1"/>
    <n v="31"/>
    <n v="0"/>
    <n v="4138"/>
    <n v="907.25649999999996"/>
    <n v="0"/>
    <n v="0"/>
    <n v="0"/>
    <n v="0"/>
    <n v="0"/>
    <n v="0"/>
    <n v="0"/>
    <n v="0"/>
    <n v="0"/>
    <n v="0"/>
    <n v="0"/>
    <n v="0"/>
    <n v="26.5"/>
    <n v="0"/>
    <n v="0"/>
    <n v="0"/>
    <n v="0"/>
    <n v="5.9346750000000004"/>
    <n v="0"/>
    <n v="0"/>
  </r>
  <r>
    <d v="2020-08-01T00:00:00"/>
    <x v="4"/>
    <s v="P"/>
    <s v="Active"/>
    <n v="134"/>
    <x v="133"/>
    <s v="N"/>
    <x v="42"/>
    <n v="1076"/>
    <x v="0"/>
    <s v="Niederl. 3"/>
    <n v="1"/>
    <s v="Department"/>
    <s v="Supervisor"/>
    <s v="Manager"/>
    <s v="ang."/>
    <s v="M"/>
    <d v="2006-06-01T00:00:00"/>
    <m/>
    <s v=""/>
    <n v="13"/>
    <d v="1979-11-30T00:00:00"/>
    <n v="40"/>
    <s v="N"/>
    <n v="30"/>
    <n v="2.5"/>
    <n v="39"/>
    <x v="0"/>
    <n v="1"/>
    <n v="31"/>
    <n v="0"/>
    <n v="4139"/>
    <n v="907.47575000000006"/>
    <n v="0"/>
    <n v="0"/>
    <n v="0"/>
    <n v="0"/>
    <n v="0"/>
    <n v="0"/>
    <n v="0"/>
    <n v="0"/>
    <n v="0"/>
    <n v="0"/>
    <n v="0"/>
    <n v="0"/>
    <n v="26.5"/>
    <n v="0"/>
    <n v="0"/>
    <n v="0"/>
    <n v="0"/>
    <n v="5.9346750000000004"/>
    <n v="168.83019999999999"/>
    <n v="0"/>
  </r>
  <r>
    <d v="2020-08-01T00:00:00"/>
    <x v="4"/>
    <s v="P"/>
    <s v="Active"/>
    <n v="135"/>
    <x v="134"/>
    <s v="N"/>
    <x v="31"/>
    <n v="1052"/>
    <x v="3"/>
    <s v="Niederl. 8"/>
    <n v="1"/>
    <s v="Department"/>
    <s v="Supervisor"/>
    <s v="Non-Mgm."/>
    <s v="ang."/>
    <s v="M"/>
    <d v="2006-07-01T00:00:00"/>
    <m/>
    <s v=""/>
    <n v="13"/>
    <d v="1966-11-12T00:00:00"/>
    <n v="53"/>
    <s v="J"/>
    <n v="30"/>
    <n v="2.5"/>
    <n v="39"/>
    <x v="0"/>
    <n v="1"/>
    <n v="31"/>
    <n v="0"/>
    <n v="4140"/>
    <n v="907.69500000000016"/>
    <n v="0"/>
    <n v="0"/>
    <n v="60"/>
    <n v="0"/>
    <n v="1666.67"/>
    <n v="0"/>
    <n v="0"/>
    <n v="0"/>
    <n v="0"/>
    <n v="0"/>
    <n v="238.84615384615384"/>
    <n v="189.75000000000003"/>
    <n v="26.5"/>
    <n v="0"/>
    <n v="0"/>
    <n v="0"/>
    <n v="0"/>
    <n v="488.60653015384617"/>
    <n v="102.98"/>
    <n v="0"/>
  </r>
  <r>
    <d v="2020-08-01T00:00:00"/>
    <x v="4"/>
    <s v="P"/>
    <s v="Active"/>
    <n v="136"/>
    <x v="135"/>
    <s v="N"/>
    <x v="22"/>
    <n v="1047"/>
    <x v="9"/>
    <s v="Niederl. 4"/>
    <n v="1"/>
    <s v="Department"/>
    <s v="Supervisor"/>
    <s v="Non-Mgm."/>
    <s v="ang."/>
    <s v="M"/>
    <d v="2006-07-01T00:00:00"/>
    <m/>
    <s v=""/>
    <n v="13"/>
    <d v="1964-01-29T00:00:00"/>
    <n v="55"/>
    <s v="J"/>
    <n v="30"/>
    <n v="2.5"/>
    <n v="39"/>
    <x v="0"/>
    <n v="1"/>
    <n v="31"/>
    <n v="0"/>
    <n v="4141"/>
    <n v="907.91425000000004"/>
    <n v="0"/>
    <n v="0"/>
    <n v="0"/>
    <n v="0"/>
    <n v="0"/>
    <n v="0"/>
    <n v="0"/>
    <n v="0"/>
    <n v="0"/>
    <n v="0"/>
    <n v="238.90384615384616"/>
    <n v="189.79583333333335"/>
    <n v="26.5"/>
    <n v="0"/>
    <n v="0"/>
    <n v="0"/>
    <n v="0"/>
    <n v="101.94196822115386"/>
    <n v="0"/>
    <n v="0"/>
  </r>
  <r>
    <d v="2020-08-01T00:00:00"/>
    <x v="4"/>
    <s v="P"/>
    <s v="Active"/>
    <n v="137"/>
    <x v="136"/>
    <s v="N"/>
    <x v="22"/>
    <n v="1060"/>
    <x v="2"/>
    <s v="Niederl. 7"/>
    <n v="1"/>
    <s v="Department"/>
    <s v="Supervisor"/>
    <s v="Non-Mgm."/>
    <s v="ang."/>
    <s v="M"/>
    <d v="2006-08-21T00:00:00"/>
    <m/>
    <s v=""/>
    <n v="13"/>
    <d v="1988-05-17T00:00:00"/>
    <n v="31"/>
    <s v="J"/>
    <n v="30"/>
    <n v="2.5"/>
    <n v="39"/>
    <x v="0"/>
    <n v="1"/>
    <n v="31"/>
    <n v="0"/>
    <n v="4142"/>
    <n v="908.13350000000014"/>
    <n v="0"/>
    <n v="0"/>
    <n v="0"/>
    <n v="0"/>
    <n v="0"/>
    <n v="0"/>
    <n v="0"/>
    <n v="0"/>
    <n v="0"/>
    <n v="0"/>
    <n v="238.96153846153845"/>
    <n v="189.8416666666667"/>
    <n v="26.5"/>
    <n v="0"/>
    <n v="0"/>
    <n v="0"/>
    <n v="0"/>
    <n v="101.96515278846155"/>
    <n v="0"/>
    <n v="0"/>
  </r>
  <r>
    <d v="2020-08-01T00:00:00"/>
    <x v="4"/>
    <s v="P"/>
    <s v="Active"/>
    <n v="138"/>
    <x v="137"/>
    <s v="Y"/>
    <x v="15"/>
    <n v="1026"/>
    <x v="6"/>
    <s v="Niederl. 10"/>
    <n v="0.5"/>
    <s v="Department"/>
    <s v="Supervisor"/>
    <s v="Manager"/>
    <s v="ang."/>
    <s v="W"/>
    <d v="2006-09-01T00:00:00"/>
    <m/>
    <s v=""/>
    <n v="13"/>
    <d v="1989-06-26T00:00:00"/>
    <n v="30"/>
    <s v="N"/>
    <n v="30"/>
    <n v="2.5"/>
    <n v="39"/>
    <x v="0"/>
    <n v="0.5"/>
    <n v="31"/>
    <n v="0"/>
    <n v="4143"/>
    <n v="908.35275000000001"/>
    <n v="0"/>
    <n v="0"/>
    <n v="0"/>
    <n v="0"/>
    <n v="175"/>
    <n v="0"/>
    <n v="0"/>
    <n v="0"/>
    <n v="0"/>
    <n v="0"/>
    <n v="0"/>
    <n v="0"/>
    <n v="13.25"/>
    <n v="0"/>
    <n v="0"/>
    <n v="0"/>
    <n v="0"/>
    <n v="42.158587500000003"/>
    <n v="45.994249999999994"/>
    <n v="0"/>
  </r>
  <r>
    <d v="2020-08-01T00:00:00"/>
    <x v="4"/>
    <s v="P"/>
    <s v="Active"/>
    <n v="138"/>
    <x v="137"/>
    <s v="Y"/>
    <x v="15"/>
    <n v="1020"/>
    <x v="7"/>
    <s v="Niederl. 9"/>
    <n v="0.5"/>
    <s v="Department"/>
    <s v="Supervisor"/>
    <s v="Manager"/>
    <s v="ang."/>
    <s v="W"/>
    <d v="2006-09-01T00:00:00"/>
    <m/>
    <s v=""/>
    <n v="13"/>
    <d v="1989-06-26T00:00:00"/>
    <n v="30"/>
    <s v="N"/>
    <n v="30"/>
    <n v="2.5"/>
    <n v="39"/>
    <x v="0"/>
    <n v="0.5"/>
    <n v="31"/>
    <n v="0"/>
    <n v="4144"/>
    <n v="908.572"/>
    <n v="0"/>
    <n v="0"/>
    <n v="0"/>
    <n v="0"/>
    <n v="175"/>
    <n v="0"/>
    <n v="0"/>
    <n v="0"/>
    <n v="0"/>
    <n v="0"/>
    <n v="0"/>
    <n v="0"/>
    <n v="13.25"/>
    <n v="0"/>
    <n v="0"/>
    <n v="0"/>
    <n v="0"/>
    <n v="42.158587500000003"/>
    <n v="45.994249999999994"/>
    <n v="0"/>
  </r>
  <r>
    <d v="2020-08-01T00:00:00"/>
    <x v="4"/>
    <s v="P"/>
    <s v="Active"/>
    <n v="139"/>
    <x v="138"/>
    <s v="Y"/>
    <x v="20"/>
    <n v="1058"/>
    <x v="2"/>
    <s v="Niederl. 7"/>
    <n v="0.5"/>
    <s v="Department"/>
    <s v="Supervisor"/>
    <s v="Non-Mgm."/>
    <s v="ang."/>
    <s v="W"/>
    <d v="2006-09-01T00:00:00"/>
    <m/>
    <s v=""/>
    <n v="13"/>
    <d v="1989-04-20T00:00:00"/>
    <n v="30"/>
    <s v="J"/>
    <n v="30"/>
    <n v="2.5"/>
    <n v="39"/>
    <x v="0"/>
    <n v="0.5"/>
    <n v="31"/>
    <n v="0"/>
    <n v="4145"/>
    <n v="908.79124999999999"/>
    <n v="0"/>
    <n v="0"/>
    <n v="0"/>
    <n v="0"/>
    <n v="0"/>
    <n v="0"/>
    <n v="0"/>
    <n v="0"/>
    <n v="0"/>
    <n v="0"/>
    <n v="239.13461538461539"/>
    <n v="189.97916666666669"/>
    <n v="13.25"/>
    <n v="0"/>
    <n v="0"/>
    <n v="0"/>
    <n v="0"/>
    <n v="99.067368990384637"/>
    <n v="0"/>
    <n v="0"/>
  </r>
  <r>
    <d v="2020-08-01T00:00:00"/>
    <x v="4"/>
    <s v="P"/>
    <s v="Active"/>
    <n v="139"/>
    <x v="138"/>
    <s v="Y"/>
    <x v="20"/>
    <n v="1051"/>
    <x v="3"/>
    <s v="Niederl. 8"/>
    <n v="0.5"/>
    <s v="Department"/>
    <s v="Supervisor"/>
    <s v="Non-Mgm."/>
    <s v="ang."/>
    <s v="W"/>
    <d v="2006-09-01T00:00:00"/>
    <m/>
    <s v=""/>
    <n v="13"/>
    <d v="1989-04-20T00:00:00"/>
    <n v="30"/>
    <s v="J"/>
    <n v="30"/>
    <n v="2.5"/>
    <n v="39"/>
    <x v="0"/>
    <n v="0.5"/>
    <n v="31"/>
    <n v="0"/>
    <n v="4146"/>
    <n v="909.01050000000009"/>
    <n v="0"/>
    <n v="0"/>
    <n v="0"/>
    <n v="0"/>
    <n v="0"/>
    <n v="0"/>
    <n v="0"/>
    <n v="0"/>
    <n v="0"/>
    <n v="0"/>
    <n v="239.19230769230771"/>
    <n v="190.02500000000001"/>
    <n v="13.25"/>
    <n v="0"/>
    <n v="0"/>
    <n v="0"/>
    <n v="0"/>
    <n v="99.090553557692317"/>
    <n v="0"/>
    <n v="0"/>
  </r>
  <r>
    <d v="2020-08-01T00:00:00"/>
    <x v="4"/>
    <s v="P"/>
    <s v="Active"/>
    <n v="140"/>
    <x v="139"/>
    <s v="N"/>
    <x v="40"/>
    <n v="1001"/>
    <x v="1"/>
    <s v="Niederl. 1"/>
    <n v="1"/>
    <s v="Department"/>
    <s v="Supervisor"/>
    <s v="Non-Mgm."/>
    <s v="ang."/>
    <s v="M"/>
    <d v="2006-09-15T00:00:00"/>
    <m/>
    <s v=""/>
    <n v="13"/>
    <d v="1969-11-03T00:00:00"/>
    <n v="50"/>
    <s v="N"/>
    <n v="30"/>
    <n v="2.5"/>
    <n v="39"/>
    <x v="0"/>
    <n v="1"/>
    <n v="31"/>
    <n v="0"/>
    <n v="4147"/>
    <n v="909.22974999999997"/>
    <n v="0"/>
    <n v="0"/>
    <n v="0"/>
    <n v="0"/>
    <n v="0"/>
    <n v="0"/>
    <n v="0"/>
    <n v="0"/>
    <n v="0"/>
    <n v="0"/>
    <n v="0"/>
    <n v="0"/>
    <n v="26.5"/>
    <n v="0"/>
    <n v="0"/>
    <n v="0"/>
    <n v="0"/>
    <n v="5.9346750000000004"/>
    <n v="0"/>
    <n v="0"/>
  </r>
  <r>
    <d v="2020-08-01T00:00:00"/>
    <x v="4"/>
    <s v="P"/>
    <s v="Active"/>
    <n v="141"/>
    <x v="140"/>
    <s v="N"/>
    <x v="43"/>
    <n v="1096"/>
    <x v="0"/>
    <s v="Niederl. 3"/>
    <n v="1"/>
    <s v="Department"/>
    <s v="Supervisor"/>
    <s v="Non-Mgm."/>
    <s v="ang."/>
    <s v="M"/>
    <d v="2006-10-01T00:00:00"/>
    <m/>
    <s v=""/>
    <n v="13"/>
    <d v="1968-07-20T00:00:00"/>
    <n v="51"/>
    <s v="N"/>
    <n v="30"/>
    <n v="2.5"/>
    <n v="39"/>
    <x v="0"/>
    <n v="1"/>
    <n v="31"/>
    <n v="0"/>
    <n v="4148"/>
    <n v="909.44900000000007"/>
    <n v="0"/>
    <n v="0"/>
    <n v="0"/>
    <n v="0"/>
    <n v="0"/>
    <n v="0"/>
    <n v="0"/>
    <n v="0"/>
    <n v="0"/>
    <n v="0"/>
    <n v="0"/>
    <n v="0"/>
    <n v="26.5"/>
    <n v="0"/>
    <n v="0"/>
    <n v="0"/>
    <n v="0"/>
    <n v="5.9346750000000004"/>
    <n v="0"/>
    <n v="0"/>
  </r>
  <r>
    <d v="2020-08-01T00:00:00"/>
    <x v="4"/>
    <s v="P"/>
    <s v="Active"/>
    <n v="142"/>
    <x v="141"/>
    <s v="N"/>
    <x v="5"/>
    <n v="1093"/>
    <x v="0"/>
    <s v="Niederl. 3"/>
    <n v="1"/>
    <s v="Department"/>
    <s v="Supervisor"/>
    <s v="Non-Mgm."/>
    <s v="ang."/>
    <s v="M"/>
    <d v="2006-05-08T00:00:00"/>
    <m/>
    <s v=""/>
    <n v="13"/>
    <d v="1963-06-14T00:00:00"/>
    <n v="56"/>
    <s v="N"/>
    <n v="30"/>
    <n v="2.5"/>
    <n v="39"/>
    <x v="0"/>
    <n v="1"/>
    <n v="31"/>
    <n v="0"/>
    <n v="4149"/>
    <n v="909.66825000000006"/>
    <n v="0"/>
    <n v="0"/>
    <n v="0"/>
    <n v="0"/>
    <n v="0"/>
    <n v="0"/>
    <n v="0"/>
    <n v="0"/>
    <n v="0"/>
    <n v="0"/>
    <n v="0"/>
    <n v="0"/>
    <n v="26.5"/>
    <n v="0"/>
    <n v="0"/>
    <n v="0"/>
    <n v="0"/>
    <n v="5.9346750000000004"/>
    <n v="0"/>
    <n v="0"/>
  </r>
  <r>
    <d v="2020-08-01T00:00:00"/>
    <x v="4"/>
    <s v="P"/>
    <s v="Active"/>
    <n v="143"/>
    <x v="142"/>
    <s v="N"/>
    <x v="31"/>
    <n v="1040"/>
    <x v="4"/>
    <s v="Niederl. 6"/>
    <n v="1"/>
    <s v="Department"/>
    <s v="Supervisor"/>
    <s v="Non-Mgm."/>
    <s v="ang."/>
    <s v="M"/>
    <d v="2006-11-01T00:00:00"/>
    <m/>
    <s v=""/>
    <n v="13"/>
    <d v="1982-06-01T00:00:00"/>
    <n v="37"/>
    <s v="J"/>
    <n v="30"/>
    <n v="2.5"/>
    <n v="39"/>
    <x v="0"/>
    <n v="1"/>
    <n v="31"/>
    <n v="0"/>
    <n v="4150"/>
    <n v="909.88750000000005"/>
    <n v="0"/>
    <n v="0"/>
    <n v="60"/>
    <n v="0"/>
    <n v="807.91"/>
    <n v="0"/>
    <n v="0"/>
    <n v="0"/>
    <n v="0"/>
    <n v="0"/>
    <n v="239.42307692307691"/>
    <n v="190.20833333333334"/>
    <n v="26.5"/>
    <n v="0"/>
    <n v="0"/>
    <n v="0"/>
    <n v="0"/>
    <n v="296.51907382692309"/>
    <n v="101.08"/>
    <n v="0"/>
  </r>
  <r>
    <d v="2020-08-01T00:00:00"/>
    <x v="4"/>
    <s v="P"/>
    <s v="Active"/>
    <n v="144"/>
    <x v="143"/>
    <s v="N"/>
    <x v="31"/>
    <n v="1052"/>
    <x v="3"/>
    <s v="Niederl. 8"/>
    <n v="1"/>
    <s v="Department"/>
    <s v="Supervisor"/>
    <s v="Non-Mgm."/>
    <s v="ang."/>
    <s v="M"/>
    <d v="2007-01-01T00:00:00"/>
    <m/>
    <s v=""/>
    <n v="13"/>
    <d v="1973-11-14T00:00:00"/>
    <n v="46"/>
    <s v="J"/>
    <n v="30"/>
    <n v="2.5"/>
    <n v="39"/>
    <x v="0"/>
    <n v="1"/>
    <n v="31"/>
    <n v="0"/>
    <n v="4151"/>
    <n v="910.10675000000003"/>
    <n v="0"/>
    <n v="0"/>
    <n v="30"/>
    <n v="0"/>
    <n v="0"/>
    <n v="0"/>
    <n v="0"/>
    <n v="0"/>
    <n v="0"/>
    <n v="0"/>
    <n v="239.48076923076923"/>
    <n v="190.25416666666669"/>
    <n v="26.5"/>
    <n v="0"/>
    <n v="0"/>
    <n v="0"/>
    <n v="0"/>
    <n v="108.89231389423077"/>
    <n v="99.18"/>
    <n v="0"/>
  </r>
  <r>
    <d v="2020-08-01T00:00:00"/>
    <x v="4"/>
    <s v="P"/>
    <s v="Active"/>
    <n v="145"/>
    <x v="144"/>
    <s v="N"/>
    <x v="36"/>
    <n v="1054"/>
    <x v="8"/>
    <s v="Niederl. 2"/>
    <n v="1"/>
    <s v="Department"/>
    <s v="Supervisor"/>
    <s v="Non-Mgm."/>
    <s v="ang."/>
    <s v="M"/>
    <d v="2007-02-01T00:00:00"/>
    <m/>
    <s v=""/>
    <n v="12"/>
    <d v="1961-12-07T00:00:00"/>
    <n v="58"/>
    <s v="N"/>
    <n v="30"/>
    <n v="2.5"/>
    <n v="39"/>
    <x v="0"/>
    <n v="1"/>
    <n v="31"/>
    <n v="0"/>
    <n v="4152"/>
    <n v="910.32600000000002"/>
    <n v="0"/>
    <n v="0"/>
    <n v="0"/>
    <n v="0"/>
    <n v="0"/>
    <n v="0"/>
    <n v="0"/>
    <n v="0"/>
    <n v="0"/>
    <n v="0"/>
    <n v="0"/>
    <n v="0"/>
    <n v="26.5"/>
    <n v="0"/>
    <n v="0"/>
    <n v="0"/>
    <n v="0"/>
    <n v="5.9346750000000004"/>
    <n v="0"/>
    <n v="0"/>
  </r>
  <r>
    <d v="2020-08-01T00:00:00"/>
    <x v="4"/>
    <s v="P"/>
    <s v="Active"/>
    <n v="146"/>
    <x v="145"/>
    <s v="N"/>
    <x v="22"/>
    <n v="1047"/>
    <x v="9"/>
    <s v="Niederl. 4"/>
    <n v="1"/>
    <s v="Department"/>
    <s v="Supervisor"/>
    <s v="Non-Mgm."/>
    <s v="ang."/>
    <s v="M"/>
    <d v="2007-02-01T00:00:00"/>
    <m/>
    <s v=""/>
    <n v="12"/>
    <d v="1968-11-22T00:00:00"/>
    <n v="51"/>
    <s v="J"/>
    <n v="30"/>
    <n v="2.5"/>
    <n v="39"/>
    <x v="0"/>
    <n v="1"/>
    <n v="31"/>
    <n v="0"/>
    <n v="4153"/>
    <n v="910.54525000000001"/>
    <n v="0"/>
    <n v="0"/>
    <n v="0"/>
    <n v="0"/>
    <n v="0"/>
    <n v="0"/>
    <n v="0"/>
    <n v="0"/>
    <n v="0"/>
    <n v="0"/>
    <n v="239.59615384615384"/>
    <n v="190.34583333333333"/>
    <n v="26.5"/>
    <n v="0"/>
    <n v="0"/>
    <n v="0"/>
    <n v="0"/>
    <n v="102.22018302884615"/>
    <n v="0"/>
    <n v="0"/>
  </r>
  <r>
    <d v="2020-08-01T00:00:00"/>
    <x v="4"/>
    <s v="P"/>
    <s v="Active"/>
    <n v="147"/>
    <x v="146"/>
    <s v="N"/>
    <x v="16"/>
    <n v="1049"/>
    <x v="3"/>
    <s v="Niederl. 8"/>
    <n v="1"/>
    <s v="Department"/>
    <s v="Supervisor"/>
    <s v="Manager"/>
    <s v="ang."/>
    <s v="M"/>
    <d v="2007-04-01T00:00:00"/>
    <m/>
    <s v=""/>
    <n v="12"/>
    <d v="1975-02-01T00:00:00"/>
    <n v="44"/>
    <s v="N"/>
    <n v="30"/>
    <n v="2.5"/>
    <n v="39"/>
    <x v="0"/>
    <n v="1"/>
    <n v="31"/>
    <n v="0"/>
    <n v="4154"/>
    <n v="910.7645"/>
    <n v="0"/>
    <n v="0"/>
    <n v="30"/>
    <n v="0"/>
    <n v="0"/>
    <n v="0"/>
    <n v="0"/>
    <n v="0"/>
    <n v="0"/>
    <n v="0"/>
    <n v="0"/>
    <n v="0"/>
    <n v="26.5"/>
    <n v="0"/>
    <n v="0"/>
    <n v="0"/>
    <n v="0"/>
    <n v="12.653175000000001"/>
    <n v="77.900000000000006"/>
    <n v="0"/>
  </r>
  <r>
    <d v="2020-08-01T00:00:00"/>
    <x v="4"/>
    <s v="P"/>
    <s v="Active"/>
    <n v="148"/>
    <x v="147"/>
    <s v="N"/>
    <x v="30"/>
    <n v="1071"/>
    <x v="0"/>
    <s v="Niederl. 3"/>
    <n v="1"/>
    <s v="Department"/>
    <s v="Supervisor"/>
    <s v="Non-Mgm."/>
    <s v="ang."/>
    <s v="M"/>
    <d v="2007-07-01T00:00:00"/>
    <m/>
    <s v=""/>
    <n v="12"/>
    <d v="1972-08-08T00:00:00"/>
    <n v="47"/>
    <s v="N"/>
    <n v="30"/>
    <n v="2.5"/>
    <n v="39"/>
    <x v="0"/>
    <n v="1"/>
    <n v="31"/>
    <n v="0"/>
    <n v="4155"/>
    <n v="910.9837500000001"/>
    <n v="0"/>
    <n v="0"/>
    <n v="0"/>
    <n v="0"/>
    <n v="0"/>
    <n v="0"/>
    <n v="0"/>
    <n v="0"/>
    <n v="0"/>
    <n v="0"/>
    <n v="0"/>
    <n v="0"/>
    <n v="26.5"/>
    <n v="0"/>
    <n v="0"/>
    <n v="0"/>
    <n v="0"/>
    <n v="5.9346750000000004"/>
    <n v="0"/>
    <n v="0"/>
  </r>
  <r>
    <d v="2020-08-01T00:00:00"/>
    <x v="4"/>
    <s v="P"/>
    <s v="Active"/>
    <n v="149"/>
    <x v="148"/>
    <s v="N"/>
    <x v="17"/>
    <n v="1088"/>
    <x v="0"/>
    <s v="Niederl. 3"/>
    <n v="1"/>
    <s v="Department"/>
    <s v="Supervisor"/>
    <s v="Non-Mgm."/>
    <s v="ang."/>
    <s v="W"/>
    <d v="2007-07-01T00:00:00"/>
    <m/>
    <s v=""/>
    <n v="12"/>
    <d v="1960-04-17T00:00:00"/>
    <n v="59"/>
    <s v="N"/>
    <n v="30"/>
    <n v="2.5"/>
    <n v="39"/>
    <x v="0"/>
    <n v="1"/>
    <n v="31"/>
    <n v="0"/>
    <n v="4156"/>
    <n v="911.20299999999997"/>
    <n v="0"/>
    <n v="0"/>
    <n v="0"/>
    <n v="0"/>
    <n v="0"/>
    <n v="0"/>
    <n v="0"/>
    <n v="0"/>
    <n v="0"/>
    <n v="0"/>
    <n v="0"/>
    <n v="0"/>
    <n v="26.5"/>
    <n v="0"/>
    <n v="0"/>
    <n v="0"/>
    <n v="0"/>
    <n v="5.9346750000000004"/>
    <n v="0"/>
    <n v="0"/>
  </r>
  <r>
    <d v="2020-08-01T00:00:00"/>
    <x v="4"/>
    <s v="P"/>
    <s v="Active"/>
    <n v="150"/>
    <x v="149"/>
    <s v="N"/>
    <x v="36"/>
    <n v="1054"/>
    <x v="8"/>
    <s v="Niederl. 2"/>
    <n v="1"/>
    <s v="Department"/>
    <s v="Supervisor"/>
    <s v="Non-Mgm."/>
    <s v="ang."/>
    <s v="M"/>
    <d v="2007-09-01T00:00:00"/>
    <m/>
    <s v=""/>
    <n v="12"/>
    <d v="1956-12-27T00:00:00"/>
    <n v="63"/>
    <s v="N"/>
    <n v="30"/>
    <n v="2.5"/>
    <n v="39"/>
    <x v="0"/>
    <n v="1"/>
    <n v="31"/>
    <n v="0"/>
    <n v="4157"/>
    <n v="911.42225000000008"/>
    <n v="0"/>
    <n v="0"/>
    <n v="0"/>
    <n v="0"/>
    <n v="0"/>
    <n v="0"/>
    <n v="0"/>
    <n v="0"/>
    <n v="0"/>
    <n v="0"/>
    <n v="0"/>
    <n v="0"/>
    <n v="26.5"/>
    <n v="0"/>
    <n v="0"/>
    <n v="0"/>
    <n v="0"/>
    <n v="5.9346750000000004"/>
    <n v="0"/>
    <n v="0"/>
  </r>
  <r>
    <d v="2020-08-01T00:00:00"/>
    <x v="4"/>
    <s v="P"/>
    <s v="Active"/>
    <n v="151"/>
    <x v="150"/>
    <s v="N"/>
    <x v="34"/>
    <n v="1095"/>
    <x v="0"/>
    <s v="Niederl. 3"/>
    <n v="1"/>
    <s v="Department"/>
    <s v="Supervisor"/>
    <s v="Non-Mgm."/>
    <s v="ang."/>
    <s v="M"/>
    <d v="2007-09-01T00:00:00"/>
    <m/>
    <s v=""/>
    <n v="12"/>
    <d v="1966-09-24T00:00:00"/>
    <n v="53"/>
    <s v="N"/>
    <n v="30"/>
    <n v="2.5"/>
    <n v="39"/>
    <x v="0"/>
    <n v="1"/>
    <n v="31"/>
    <n v="0"/>
    <n v="4158"/>
    <n v="911.64150000000006"/>
    <n v="0"/>
    <n v="0"/>
    <n v="0"/>
    <n v="0"/>
    <n v="0"/>
    <n v="0"/>
    <n v="0"/>
    <n v="0"/>
    <n v="0"/>
    <n v="0"/>
    <n v="0"/>
    <n v="0"/>
    <n v="26.5"/>
    <n v="0"/>
    <n v="0"/>
    <n v="0"/>
    <n v="0"/>
    <n v="5.9346750000000004"/>
    <n v="0"/>
    <n v="0"/>
  </r>
  <r>
    <d v="2020-08-01T00:00:00"/>
    <x v="4"/>
    <s v="P"/>
    <s v="Active"/>
    <n v="152"/>
    <x v="151"/>
    <s v="Y"/>
    <x v="15"/>
    <n v="1057"/>
    <x v="2"/>
    <s v="Niederl. 7"/>
    <n v="0.5"/>
    <s v="Department"/>
    <s v="Supervisor"/>
    <s v="Non-Mgm."/>
    <s v="ang."/>
    <s v="M"/>
    <d v="2007-09-01T00:00:00"/>
    <m/>
    <s v=""/>
    <n v="12"/>
    <d v="1986-09-20T00:00:00"/>
    <n v="33"/>
    <s v="J"/>
    <n v="30"/>
    <n v="2.5"/>
    <n v="39"/>
    <x v="0"/>
    <n v="0.5"/>
    <n v="31"/>
    <n v="0"/>
    <n v="4159"/>
    <n v="911.86075000000005"/>
    <n v="0"/>
    <n v="0"/>
    <n v="0"/>
    <n v="0"/>
    <n v="0"/>
    <n v="0"/>
    <n v="0"/>
    <n v="0"/>
    <n v="0"/>
    <n v="0"/>
    <n v="239.94230769230771"/>
    <n v="190.62083333333334"/>
    <n v="13.25"/>
    <n v="0"/>
    <n v="0"/>
    <n v="0"/>
    <n v="0"/>
    <n v="99.391952932692305"/>
    <n v="52.359249999999996"/>
    <n v="0"/>
  </r>
  <r>
    <d v="2020-08-01T00:00:00"/>
    <x v="4"/>
    <s v="P"/>
    <s v="Active"/>
    <n v="152"/>
    <x v="151"/>
    <s v="Y"/>
    <x v="15"/>
    <n v="1050"/>
    <x v="3"/>
    <s v="Niederl. 8"/>
    <n v="0.5"/>
    <s v="Department"/>
    <s v="Supervisor"/>
    <s v="Non-Mgm."/>
    <s v="ang."/>
    <s v="M"/>
    <d v="2007-09-01T00:00:00"/>
    <m/>
    <s v=""/>
    <n v="12"/>
    <d v="1986-09-20T00:00:00"/>
    <n v="33"/>
    <s v="J"/>
    <n v="30"/>
    <n v="2.5"/>
    <n v="39"/>
    <x v="0"/>
    <n v="0.5"/>
    <n v="31"/>
    <n v="0"/>
    <n v="4160"/>
    <n v="912.08"/>
    <n v="0"/>
    <n v="0"/>
    <n v="0"/>
    <n v="0"/>
    <n v="0"/>
    <n v="0"/>
    <n v="0"/>
    <n v="0"/>
    <n v="0"/>
    <n v="0"/>
    <n v="240"/>
    <n v="190.66666666666669"/>
    <n v="13.25"/>
    <n v="0"/>
    <n v="0"/>
    <n v="0"/>
    <n v="0"/>
    <n v="99.415137500000014"/>
    <n v="52.359249999999996"/>
    <n v="0"/>
  </r>
  <r>
    <d v="2020-08-01T00:00:00"/>
    <x v="4"/>
    <s v="P"/>
    <s v="Active"/>
    <n v="153"/>
    <x v="152"/>
    <s v="N"/>
    <x v="5"/>
    <n v="1093"/>
    <x v="0"/>
    <s v="Niederl. 3"/>
    <n v="1"/>
    <s v="Department"/>
    <s v="Supervisor"/>
    <s v="Manager"/>
    <s v="ang."/>
    <s v="W"/>
    <d v="2007-09-01T00:00:00"/>
    <m/>
    <s v=""/>
    <n v="12"/>
    <d v="1987-08-05T00:00:00"/>
    <n v="32"/>
    <s v="N"/>
    <n v="30"/>
    <n v="2.5"/>
    <n v="39"/>
    <x v="0"/>
    <n v="1"/>
    <n v="31"/>
    <n v="0"/>
    <n v="4161"/>
    <n v="912.29925000000003"/>
    <n v="0"/>
    <n v="0"/>
    <n v="0"/>
    <n v="0"/>
    <n v="0"/>
    <n v="0"/>
    <n v="0"/>
    <n v="0"/>
    <n v="0"/>
    <n v="0"/>
    <n v="0"/>
    <n v="0"/>
    <n v="26.5"/>
    <n v="0"/>
    <n v="0"/>
    <n v="0"/>
    <n v="0"/>
    <n v="5.9346750000000004"/>
    <n v="0"/>
    <n v="0"/>
  </r>
  <r>
    <d v="2020-08-01T00:00:00"/>
    <x v="4"/>
    <s v="P"/>
    <s v="Active"/>
    <n v="154"/>
    <x v="153"/>
    <s v="N"/>
    <x v="13"/>
    <n v="1055"/>
    <x v="2"/>
    <s v="Niederl. 7"/>
    <n v="1"/>
    <s v="Department"/>
    <s v="Supervisor"/>
    <s v="Non-Mgm."/>
    <s v="ang."/>
    <s v="W"/>
    <d v="2007-10-01T00:00:00"/>
    <m/>
    <s v=""/>
    <n v="12"/>
    <d v="1962-08-13T00:00:00"/>
    <n v="57"/>
    <s v="J"/>
    <n v="24"/>
    <n v="2"/>
    <n v="20"/>
    <x v="0"/>
    <n v="0.51282051282051277"/>
    <n v="31"/>
    <n v="0"/>
    <n v="4162"/>
    <n v="912.51850000000002"/>
    <n v="0"/>
    <n v="0"/>
    <n v="0"/>
    <n v="0"/>
    <n v="0"/>
    <n v="0"/>
    <n v="0"/>
    <n v="0"/>
    <n v="0"/>
    <n v="0"/>
    <n v="374.58"/>
    <n v="190.75833333333333"/>
    <n v="26.5"/>
    <n v="0"/>
    <n v="0"/>
    <n v="0"/>
    <n v="0"/>
    <n v="132.54219475000002"/>
    <n v="0"/>
    <n v="0"/>
  </r>
  <r>
    <d v="2020-08-01T00:00:00"/>
    <x v="4"/>
    <s v="P"/>
    <s v="Active"/>
    <n v="155"/>
    <x v="154"/>
    <s v="N"/>
    <x v="24"/>
    <n v="1081"/>
    <x v="0"/>
    <s v="Niederl. 3"/>
    <n v="1"/>
    <s v="Department"/>
    <s v="Supervisor"/>
    <s v="Director"/>
    <s v="ang."/>
    <s v="M"/>
    <d v="2007-08-28T00:00:00"/>
    <m/>
    <s v=""/>
    <n v="12"/>
    <d v="1966-11-21T00:00:00"/>
    <n v="53"/>
    <s v="N"/>
    <n v="30"/>
    <n v="2.5"/>
    <n v="39"/>
    <x v="0"/>
    <n v="1"/>
    <n v="31"/>
    <n v="0"/>
    <n v="4163"/>
    <n v="912.73775000000001"/>
    <n v="0"/>
    <n v="0"/>
    <n v="0"/>
    <n v="0"/>
    <n v="0"/>
    <n v="0"/>
    <n v="0"/>
    <n v="0"/>
    <n v="0"/>
    <n v="0"/>
    <n v="0"/>
    <n v="0"/>
    <n v="26.5"/>
    <n v="0"/>
    <n v="0"/>
    <n v="0"/>
    <n v="0"/>
    <n v="5.9346750000000004"/>
    <n v="219.07760000000002"/>
    <n v="0"/>
  </r>
  <r>
    <d v="2020-08-01T00:00:00"/>
    <x v="4"/>
    <s v="P"/>
    <s v="Active"/>
    <n v="156"/>
    <x v="155"/>
    <s v="N"/>
    <x v="29"/>
    <n v="1079"/>
    <x v="0"/>
    <s v="Niederl. 3"/>
    <n v="1"/>
    <s v="Department"/>
    <s v="Supervisor"/>
    <s v="Manager"/>
    <s v="ang."/>
    <s v="M"/>
    <d v="2008-01-01T00:00:00"/>
    <m/>
    <s v=""/>
    <n v="12"/>
    <d v="1969-07-09T00:00:00"/>
    <n v="50"/>
    <s v="N"/>
    <n v="24"/>
    <n v="2"/>
    <n v="34"/>
    <x v="0"/>
    <n v="0.87179487179487181"/>
    <n v="31"/>
    <n v="0"/>
    <n v="4164"/>
    <n v="912.95700000000011"/>
    <n v="0"/>
    <n v="0"/>
    <n v="0"/>
    <n v="0"/>
    <n v="0"/>
    <n v="0"/>
    <n v="0"/>
    <n v="0"/>
    <n v="0"/>
    <n v="0"/>
    <n v="0"/>
    <n v="0"/>
    <n v="26.5"/>
    <n v="0"/>
    <n v="0"/>
    <n v="0"/>
    <n v="0"/>
    <n v="5.9346750000000004"/>
    <n v="0"/>
    <n v="0"/>
  </r>
  <r>
    <d v="2020-08-01T00:00:00"/>
    <x v="4"/>
    <s v="P"/>
    <s v="Active"/>
    <n v="157"/>
    <x v="156"/>
    <s v="N"/>
    <x v="31"/>
    <n v="1034"/>
    <x v="5"/>
    <s v="Niederl. 5"/>
    <n v="1"/>
    <s v="Department"/>
    <s v="Supervisor"/>
    <s v="Non-Mgm."/>
    <s v="ang."/>
    <s v="M"/>
    <d v="2008-01-01T00:00:00"/>
    <m/>
    <s v=""/>
    <n v="12"/>
    <d v="1975-06-15T00:00:00"/>
    <n v="44"/>
    <s v="N"/>
    <n v="30"/>
    <n v="2.5"/>
    <n v="39"/>
    <x v="0"/>
    <n v="1"/>
    <n v="31"/>
    <n v="0"/>
    <n v="4165"/>
    <n v="913.17624999999998"/>
    <n v="0"/>
    <n v="0"/>
    <n v="0"/>
    <n v="0"/>
    <n v="0"/>
    <n v="0"/>
    <n v="0"/>
    <n v="0"/>
    <n v="0"/>
    <n v="0"/>
    <n v="0"/>
    <n v="0"/>
    <n v="26.5"/>
    <n v="0"/>
    <n v="0"/>
    <n v="0"/>
    <n v="0"/>
    <n v="5.9346750000000004"/>
    <n v="108.51280000000001"/>
    <n v="0"/>
  </r>
  <r>
    <d v="2020-08-01T00:00:00"/>
    <x v="4"/>
    <s v="P"/>
    <s v="Active"/>
    <n v="158"/>
    <x v="157"/>
    <s v="N"/>
    <x v="44"/>
    <n v="1084"/>
    <x v="0"/>
    <s v="Niederl. 3"/>
    <n v="1"/>
    <s v="Department"/>
    <s v="Supervisor"/>
    <s v="Manager"/>
    <s v="ang."/>
    <s v="M"/>
    <d v="2008-02-01T00:00:00"/>
    <m/>
    <s v=""/>
    <n v="11"/>
    <d v="1981-10-06T00:00:00"/>
    <n v="38"/>
    <s v="N"/>
    <n v="30"/>
    <n v="2.5"/>
    <n v="39"/>
    <x v="0"/>
    <n v="1"/>
    <n v="31"/>
    <n v="0"/>
    <n v="4166"/>
    <n v="913.39550000000008"/>
    <n v="0"/>
    <n v="0"/>
    <n v="0"/>
    <n v="0"/>
    <n v="0"/>
    <n v="0"/>
    <n v="0"/>
    <n v="0"/>
    <n v="0"/>
    <n v="0"/>
    <n v="0"/>
    <n v="0"/>
    <n v="26.5"/>
    <n v="0"/>
    <n v="0"/>
    <n v="0"/>
    <n v="0"/>
    <n v="5.9346750000000004"/>
    <n v="0"/>
    <n v="0"/>
  </r>
  <r>
    <d v="2020-08-01T00:00:00"/>
    <x v="4"/>
    <s v="P"/>
    <s v="Active"/>
    <n v="159"/>
    <x v="158"/>
    <s v="N"/>
    <x v="36"/>
    <n v="1054"/>
    <x v="8"/>
    <s v="Niederl. 2"/>
    <n v="1"/>
    <s v="Department"/>
    <s v="Supervisor"/>
    <s v="Manager"/>
    <s v="ang."/>
    <s v="M"/>
    <d v="2008-03-01T00:00:00"/>
    <m/>
    <s v=""/>
    <n v="11"/>
    <d v="1982-01-09T00:00:00"/>
    <n v="38"/>
    <s v="N"/>
    <n v="30"/>
    <n v="2.5"/>
    <n v="39"/>
    <x v="0"/>
    <n v="1"/>
    <n v="31"/>
    <n v="0"/>
    <n v="4167"/>
    <n v="913.61474999999996"/>
    <n v="0"/>
    <n v="0"/>
    <n v="0"/>
    <n v="0"/>
    <n v="0"/>
    <n v="0"/>
    <n v="0"/>
    <n v="0"/>
    <n v="0"/>
    <n v="0"/>
    <n v="0"/>
    <n v="0"/>
    <n v="26.5"/>
    <n v="0"/>
    <n v="0"/>
    <n v="0"/>
    <n v="0"/>
    <n v="5.9346750000000004"/>
    <n v="0"/>
    <n v="0"/>
  </r>
  <r>
    <d v="2020-08-01T00:00:00"/>
    <x v="4"/>
    <s v="P"/>
    <s v="Active"/>
    <n v="160"/>
    <x v="159"/>
    <s v="N"/>
    <x v="42"/>
    <n v="1076"/>
    <x v="0"/>
    <s v="Niederl. 3"/>
    <n v="1"/>
    <s v="Department"/>
    <s v="Supervisor"/>
    <s v="Non-Mgm."/>
    <s v="ang."/>
    <s v="M"/>
    <d v="2008-04-01T00:00:00"/>
    <m/>
    <s v=""/>
    <n v="11"/>
    <d v="1968-11-01T00:00:00"/>
    <n v="51"/>
    <s v="N"/>
    <n v="30"/>
    <n v="2.5"/>
    <n v="39"/>
    <x v="0"/>
    <n v="1"/>
    <n v="31"/>
    <n v="0"/>
    <n v="4168"/>
    <n v="913.83400000000006"/>
    <n v="0"/>
    <n v="0"/>
    <n v="0"/>
    <n v="0"/>
    <n v="0"/>
    <n v="0"/>
    <n v="0"/>
    <n v="0"/>
    <n v="0"/>
    <n v="0"/>
    <n v="0"/>
    <n v="0"/>
    <n v="26.5"/>
    <n v="0"/>
    <n v="0"/>
    <n v="0"/>
    <n v="0"/>
    <n v="5.9346750000000004"/>
    <n v="0"/>
    <n v="0"/>
  </r>
  <r>
    <d v="2020-08-01T00:00:00"/>
    <x v="4"/>
    <s v="P"/>
    <s v="Active"/>
    <n v="161"/>
    <x v="160"/>
    <s v="N"/>
    <x v="45"/>
    <n v="1094"/>
    <x v="0"/>
    <s v="Niederl. 3"/>
    <n v="1"/>
    <s v="Department"/>
    <s v="Supervisor"/>
    <s v="Director"/>
    <s v="ang."/>
    <s v="M"/>
    <d v="2008-04-01T00:00:00"/>
    <m/>
    <s v=""/>
    <n v="11"/>
    <d v="1973-08-25T00:00:00"/>
    <n v="46"/>
    <s v="N"/>
    <n v="30"/>
    <n v="2.5"/>
    <n v="39"/>
    <x v="0"/>
    <n v="1"/>
    <n v="31"/>
    <n v="0"/>
    <n v="4169"/>
    <n v="914.05325000000005"/>
    <n v="0"/>
    <n v="0"/>
    <n v="0"/>
    <n v="0"/>
    <n v="0"/>
    <n v="0"/>
    <n v="0"/>
    <n v="0"/>
    <n v="0"/>
    <n v="0"/>
    <n v="0"/>
    <n v="0"/>
    <n v="26.5"/>
    <n v="0"/>
    <n v="0"/>
    <n v="0"/>
    <n v="0"/>
    <n v="5.9346750000000004"/>
    <n v="293.4778"/>
    <n v="0"/>
  </r>
  <r>
    <d v="2020-08-01T00:00:00"/>
    <x v="4"/>
    <s v="P"/>
    <s v="Active"/>
    <n v="162"/>
    <x v="161"/>
    <s v="N"/>
    <x v="41"/>
    <n v="1006"/>
    <x v="1"/>
    <s v="Niederl. 1"/>
    <n v="1"/>
    <s v="Department"/>
    <s v="Supervisor"/>
    <s v="Non-Mgm."/>
    <s v="ang."/>
    <s v="M"/>
    <d v="2008-04-01T00:00:00"/>
    <m/>
    <s v=""/>
    <n v="11"/>
    <d v="1963-09-13T00:00:00"/>
    <n v="56"/>
    <s v="N"/>
    <n v="30"/>
    <n v="2.5"/>
    <n v="39"/>
    <x v="0"/>
    <n v="1"/>
    <n v="31"/>
    <n v="0"/>
    <n v="4170"/>
    <n v="914.27250000000004"/>
    <n v="0"/>
    <n v="0"/>
    <n v="0"/>
    <n v="0"/>
    <n v="0"/>
    <n v="0"/>
    <n v="0"/>
    <n v="0"/>
    <n v="0"/>
    <n v="0"/>
    <n v="0"/>
    <n v="0"/>
    <n v="26.5"/>
    <n v="0"/>
    <n v="0"/>
    <n v="0"/>
    <n v="0"/>
    <n v="5.9346750000000004"/>
    <n v="0"/>
    <n v="0"/>
  </r>
  <r>
    <d v="2020-08-01T00:00:00"/>
    <x v="4"/>
    <s v="P"/>
    <s v="Active"/>
    <n v="163"/>
    <x v="162"/>
    <s v="N"/>
    <x v="22"/>
    <n v="1053"/>
    <x v="3"/>
    <s v="Niederl. 8"/>
    <n v="1"/>
    <s v="Department"/>
    <s v="Supervisor"/>
    <s v="Non-Mgm."/>
    <s v="ang."/>
    <s v="M"/>
    <d v="2008-05-01T00:00:00"/>
    <m/>
    <s v=""/>
    <n v="11"/>
    <d v="1971-09-02T00:00:00"/>
    <n v="48"/>
    <s v="J"/>
    <n v="30"/>
    <n v="2.5"/>
    <n v="39"/>
    <x v="0"/>
    <n v="1"/>
    <n v="31"/>
    <n v="0"/>
    <n v="4171"/>
    <n v="914.49175000000002"/>
    <n v="0"/>
    <n v="0"/>
    <n v="0"/>
    <n v="0"/>
    <n v="0"/>
    <n v="0"/>
    <n v="0"/>
    <n v="0"/>
    <n v="0"/>
    <n v="0"/>
    <n v="240.63461538461539"/>
    <n v="191.17083333333335"/>
    <n v="26.5"/>
    <n v="0"/>
    <n v="0"/>
    <n v="0"/>
    <n v="0"/>
    <n v="102.63750524038461"/>
    <n v="0"/>
    <n v="0"/>
  </r>
  <r>
    <d v="2020-08-01T00:00:00"/>
    <x v="4"/>
    <s v="P"/>
    <s v="Active"/>
    <n v="164"/>
    <x v="163"/>
    <s v="N"/>
    <x v="37"/>
    <n v="1005"/>
    <x v="1"/>
    <s v="Niederl. 1"/>
    <n v="1"/>
    <s v="Department"/>
    <s v="Supervisor"/>
    <s v="Non-Mgm."/>
    <s v="ang."/>
    <s v="W"/>
    <d v="2008-07-01T00:00:00"/>
    <m/>
    <s v=""/>
    <n v="11"/>
    <d v="1975-04-04T00:00:00"/>
    <n v="44"/>
    <s v="N"/>
    <n v="24"/>
    <n v="2"/>
    <n v="32"/>
    <x v="0"/>
    <n v="0.82051282051282048"/>
    <n v="31"/>
    <n v="0"/>
    <n v="4172"/>
    <n v="914.71100000000001"/>
    <n v="0"/>
    <n v="0"/>
    <n v="0"/>
    <n v="0"/>
    <n v="0"/>
    <n v="0"/>
    <n v="0"/>
    <n v="0"/>
    <n v="0"/>
    <n v="0"/>
    <n v="0"/>
    <n v="0"/>
    <n v="26.5"/>
    <n v="0"/>
    <n v="0"/>
    <n v="0"/>
    <n v="0"/>
    <n v="5.9346750000000004"/>
    <n v="0"/>
    <n v="0"/>
  </r>
  <r>
    <d v="2020-08-01T00:00:00"/>
    <x v="4"/>
    <s v="P"/>
    <s v="Active"/>
    <n v="165"/>
    <x v="164"/>
    <s v="N"/>
    <x v="42"/>
    <n v="1076"/>
    <x v="0"/>
    <s v="Niederl. 3"/>
    <n v="1"/>
    <s v="Department"/>
    <s v="Supervisor"/>
    <s v="Non-Mgm."/>
    <s v="ang."/>
    <s v="M"/>
    <d v="2013-01-01T00:00:00"/>
    <m/>
    <s v=""/>
    <n v="7"/>
    <d v="1977-09-26T00:00:00"/>
    <n v="42"/>
    <s v="N"/>
    <n v="30"/>
    <n v="2.5"/>
    <n v="39"/>
    <x v="0"/>
    <n v="1"/>
    <n v="31"/>
    <n v="0"/>
    <n v="4173"/>
    <n v="914.93025000000011"/>
    <n v="0"/>
    <n v="0"/>
    <n v="60"/>
    <n v="0"/>
    <n v="0"/>
    <n v="0"/>
    <n v="0"/>
    <n v="0"/>
    <n v="0"/>
    <n v="0"/>
    <n v="0"/>
    <n v="0"/>
    <n v="26.5"/>
    <n v="0"/>
    <n v="0"/>
    <n v="0"/>
    <n v="0"/>
    <n v="19.371675"/>
    <n v="133"/>
    <n v="0"/>
  </r>
  <r>
    <d v="2020-08-01T00:00:00"/>
    <x v="4"/>
    <s v="P"/>
    <s v="Active"/>
    <n v="166"/>
    <x v="165"/>
    <s v="N"/>
    <x v="22"/>
    <n v="1060"/>
    <x v="2"/>
    <s v="Niederl. 7"/>
    <n v="1"/>
    <s v="Department"/>
    <s v="Supervisor"/>
    <s v="Non-Mgm."/>
    <s v="ang."/>
    <s v="M"/>
    <d v="2008-07-01T00:00:00"/>
    <m/>
    <s v=""/>
    <n v="11"/>
    <d v="1983-08-24T00:00:00"/>
    <n v="36"/>
    <s v="J"/>
    <n v="30"/>
    <n v="2.5"/>
    <n v="39"/>
    <x v="0"/>
    <n v="1"/>
    <n v="31"/>
    <n v="0"/>
    <n v="4174"/>
    <n v="915.14949999999999"/>
    <n v="0"/>
    <n v="0"/>
    <n v="0"/>
    <n v="0"/>
    <n v="0"/>
    <n v="0"/>
    <n v="0"/>
    <n v="0"/>
    <n v="0"/>
    <n v="0"/>
    <n v="240.80769230769232"/>
    <n v="191.30833333333334"/>
    <n v="26.5"/>
    <n v="0"/>
    <n v="0"/>
    <n v="0"/>
    <n v="0"/>
    <n v="102.7070589423077"/>
    <n v="0"/>
    <n v="0"/>
  </r>
  <r>
    <d v="2020-08-01T00:00:00"/>
    <x v="4"/>
    <s v="P"/>
    <s v="Active"/>
    <n v="167"/>
    <x v="166"/>
    <s v="N"/>
    <x v="16"/>
    <n v="1025"/>
    <x v="6"/>
    <s v="Niederl. 10"/>
    <n v="1"/>
    <s v="Department"/>
    <s v="Supervisor"/>
    <s v="Manager"/>
    <s v="ang."/>
    <s v="M"/>
    <d v="2008-07-01T00:00:00"/>
    <m/>
    <s v=""/>
    <n v="11"/>
    <d v="1973-01-08T00:00:00"/>
    <n v="47"/>
    <s v="N"/>
    <n v="30"/>
    <n v="2.5"/>
    <n v="39"/>
    <x v="0"/>
    <n v="1"/>
    <n v="31"/>
    <n v="0"/>
    <n v="4175"/>
    <n v="915.36875000000009"/>
    <n v="0"/>
    <n v="0"/>
    <n v="30"/>
    <n v="0"/>
    <n v="0"/>
    <n v="0"/>
    <n v="0"/>
    <n v="0"/>
    <n v="0"/>
    <n v="0"/>
    <n v="0"/>
    <n v="0"/>
    <n v="26.5"/>
    <n v="0"/>
    <n v="0"/>
    <n v="0"/>
    <n v="0"/>
    <n v="12.653175000000001"/>
    <n v="78.09"/>
    <n v="0"/>
  </r>
  <r>
    <d v="2020-08-01T00:00:00"/>
    <x v="4"/>
    <s v="P"/>
    <s v="Active"/>
    <n v="168"/>
    <x v="167"/>
    <s v="N"/>
    <x v="22"/>
    <n v="1060"/>
    <x v="2"/>
    <s v="Niederl. 7"/>
    <n v="1"/>
    <s v="Department"/>
    <s v="Supervisor"/>
    <s v="Non-Mgm."/>
    <s v="ang."/>
    <s v="M"/>
    <d v="2008-08-01T00:00:00"/>
    <m/>
    <s v=""/>
    <n v="11"/>
    <d v="1990-10-24T00:00:00"/>
    <n v="29"/>
    <s v="J"/>
    <n v="30"/>
    <n v="2.5"/>
    <n v="39"/>
    <x v="0"/>
    <n v="1"/>
    <n v="31"/>
    <n v="0"/>
    <n v="4176"/>
    <n v="915.58799999999997"/>
    <n v="0"/>
    <n v="0"/>
    <n v="0"/>
    <n v="0"/>
    <n v="0"/>
    <n v="0"/>
    <n v="0"/>
    <n v="0"/>
    <n v="0"/>
    <n v="0"/>
    <n v="240.92307692307691"/>
    <n v="191.4"/>
    <n v="26.5"/>
    <n v="0"/>
    <n v="0"/>
    <n v="0"/>
    <n v="0"/>
    <n v="102.75342807692307"/>
    <n v="0"/>
    <n v="0"/>
  </r>
  <r>
    <d v="2020-08-01T00:00:00"/>
    <x v="4"/>
    <s v="P"/>
    <s v="Active"/>
    <n v="169"/>
    <x v="168"/>
    <s v="N"/>
    <x v="46"/>
    <n v="1008"/>
    <x v="1"/>
    <s v="Niederl. 1"/>
    <n v="1"/>
    <s v="Department"/>
    <s v="Supervisor"/>
    <s v="Manager"/>
    <s v="ang."/>
    <s v="M"/>
    <d v="1986-02-17T00:00:00"/>
    <m/>
    <s v=""/>
    <n v="33"/>
    <d v="1955-08-06T00:00:00"/>
    <n v="64"/>
    <s v="N"/>
    <n v="18"/>
    <n v="1.5"/>
    <n v="24"/>
    <x v="0"/>
    <n v="0.61538461538461542"/>
    <n v="31"/>
    <n v="0"/>
    <n v="4177"/>
    <n v="915.80725000000007"/>
    <n v="0"/>
    <n v="0"/>
    <n v="0"/>
    <n v="0"/>
    <n v="0"/>
    <n v="0"/>
    <n v="0"/>
    <n v="0"/>
    <n v="0"/>
    <n v="0"/>
    <n v="0"/>
    <n v="0"/>
    <n v="26.5"/>
    <n v="0"/>
    <n v="0"/>
    <n v="0"/>
    <n v="0"/>
    <n v="5.9346750000000004"/>
    <n v="0"/>
    <n v="0"/>
  </r>
  <r>
    <d v="2020-08-01T00:00:00"/>
    <x v="4"/>
    <s v="P"/>
    <s v="Active"/>
    <n v="170"/>
    <x v="169"/>
    <s v="N"/>
    <x v="11"/>
    <n v="1082"/>
    <x v="0"/>
    <s v="Niederl. 3"/>
    <n v="1"/>
    <s v="Department"/>
    <s v="Supervisor"/>
    <s v="Non-Mgm."/>
    <s v="ang."/>
    <s v="M"/>
    <d v="2008-09-01T00:00:00"/>
    <m/>
    <s v=""/>
    <n v="11"/>
    <d v="1969-03-28T00:00:00"/>
    <n v="50"/>
    <s v="N"/>
    <n v="30"/>
    <n v="2.5"/>
    <n v="39"/>
    <x v="0"/>
    <n v="1"/>
    <n v="31"/>
    <n v="0"/>
    <n v="4178"/>
    <n v="916.02650000000006"/>
    <n v="0"/>
    <n v="0"/>
    <n v="0"/>
    <n v="0"/>
    <n v="0"/>
    <n v="0"/>
    <n v="0"/>
    <n v="0"/>
    <n v="0"/>
    <n v="0"/>
    <n v="0"/>
    <n v="0"/>
    <n v="26.5"/>
    <n v="0"/>
    <n v="0"/>
    <n v="0"/>
    <n v="0"/>
    <n v="5.9346750000000004"/>
    <n v="0"/>
    <n v="0"/>
  </r>
  <r>
    <d v="2020-08-01T00:00:00"/>
    <x v="4"/>
    <s v="P"/>
    <s v="Active"/>
    <n v="171"/>
    <x v="170"/>
    <s v="N"/>
    <x v="5"/>
    <n v="1093"/>
    <x v="0"/>
    <s v="Niederl. 3"/>
    <n v="1"/>
    <s v="Department"/>
    <s v="Supervisor"/>
    <s v="Non-Mgm."/>
    <s v="ang."/>
    <s v="W"/>
    <d v="2008-09-15T00:00:00"/>
    <m/>
    <s v=""/>
    <n v="11"/>
    <d v="1965-09-04T00:00:00"/>
    <n v="54"/>
    <s v="N"/>
    <n v="30"/>
    <n v="2.5"/>
    <n v="35"/>
    <x v="0"/>
    <n v="0.89743589743589747"/>
    <n v="31"/>
    <n v="0"/>
    <n v="4179"/>
    <n v="916.24575000000004"/>
    <n v="0"/>
    <n v="0"/>
    <n v="0"/>
    <n v="0"/>
    <n v="0"/>
    <n v="0"/>
    <n v="0"/>
    <n v="0"/>
    <n v="0"/>
    <n v="0"/>
    <n v="0"/>
    <n v="0"/>
    <n v="26.5"/>
    <n v="0"/>
    <n v="0"/>
    <n v="0"/>
    <n v="0"/>
    <n v="5.9346750000000004"/>
    <n v="0"/>
    <n v="0"/>
  </r>
  <r>
    <d v="2020-08-01T00:00:00"/>
    <x v="4"/>
    <s v="P"/>
    <s v="Active"/>
    <n v="172"/>
    <x v="171"/>
    <s v="N"/>
    <x v="8"/>
    <n v="1009"/>
    <x v="1"/>
    <s v="Niederl. 1"/>
    <n v="1"/>
    <s v="Department"/>
    <s v="Supervisor"/>
    <s v="Non-Mgm."/>
    <s v="ang."/>
    <s v="M"/>
    <d v="2008-09-15T00:00:00"/>
    <m/>
    <s v=""/>
    <n v="11"/>
    <d v="1986-01-26T00:00:00"/>
    <n v="33"/>
    <s v="N"/>
    <n v="30"/>
    <n v="2.5"/>
    <n v="39"/>
    <x v="0"/>
    <n v="1"/>
    <n v="31"/>
    <n v="0"/>
    <n v="4180"/>
    <n v="916.46500000000003"/>
    <n v="-7.44"/>
    <n v="0"/>
    <n v="0"/>
    <n v="0"/>
    <n v="0"/>
    <n v="0"/>
    <n v="0"/>
    <n v="0"/>
    <n v="0"/>
    <n v="0"/>
    <n v="0"/>
    <n v="0"/>
    <n v="26.5"/>
    <n v="0"/>
    <n v="0"/>
    <n v="0"/>
    <n v="0"/>
    <n v="4.2684869999999995"/>
    <n v="0"/>
    <n v="0"/>
  </r>
  <r>
    <d v="2020-08-01T00:00:00"/>
    <x v="4"/>
    <s v="P"/>
    <s v="Active"/>
    <n v="173"/>
    <x v="172"/>
    <s v="N"/>
    <x v="19"/>
    <n v="1083"/>
    <x v="0"/>
    <s v="Niederl. 3"/>
    <n v="1"/>
    <s v="Department"/>
    <s v="Supervisor"/>
    <s v="Non-Mgm."/>
    <s v="ang."/>
    <s v="M"/>
    <d v="2008-10-01T00:00:00"/>
    <m/>
    <s v=""/>
    <n v="11"/>
    <d v="1971-08-16T00:00:00"/>
    <n v="48"/>
    <s v="N"/>
    <n v="30"/>
    <n v="2.5"/>
    <n v="39"/>
    <x v="0"/>
    <n v="1"/>
    <n v="31"/>
    <n v="0"/>
    <n v="4181"/>
    <n v="916.68425000000002"/>
    <n v="0"/>
    <n v="0"/>
    <n v="0"/>
    <n v="0"/>
    <n v="0"/>
    <n v="0"/>
    <n v="0"/>
    <n v="0"/>
    <n v="0"/>
    <n v="0"/>
    <n v="0"/>
    <n v="0"/>
    <n v="26.5"/>
    <n v="0"/>
    <n v="0"/>
    <n v="0"/>
    <n v="0"/>
    <n v="5.9346750000000004"/>
    <n v="0"/>
    <n v="0"/>
  </r>
  <r>
    <d v="2020-08-01T00:00:00"/>
    <x v="4"/>
    <s v="P"/>
    <s v="Active"/>
    <n v="174"/>
    <x v="173"/>
    <s v="N"/>
    <x v="22"/>
    <n v="1029"/>
    <x v="6"/>
    <s v="Niederl. 10"/>
    <n v="1"/>
    <s v="Department"/>
    <s v="Supervisor"/>
    <s v="Non-Mgm."/>
    <s v="ang."/>
    <s v="M"/>
    <d v="2008-11-01T00:00:00"/>
    <m/>
    <s v=""/>
    <n v="11"/>
    <d v="1965-09-02T00:00:00"/>
    <n v="54"/>
    <s v="J"/>
    <n v="30"/>
    <n v="2.5"/>
    <n v="39"/>
    <x v="0"/>
    <n v="1"/>
    <n v="31"/>
    <n v="0"/>
    <n v="4182"/>
    <n v="916.90350000000012"/>
    <n v="0"/>
    <n v="0"/>
    <n v="0"/>
    <n v="0"/>
    <n v="0"/>
    <n v="0"/>
    <n v="0"/>
    <n v="0"/>
    <n v="0"/>
    <n v="0"/>
    <n v="241.26923076923077"/>
    <n v="191.67500000000001"/>
    <n v="26.5"/>
    <n v="0"/>
    <n v="0"/>
    <n v="0"/>
    <n v="0"/>
    <n v="102.89253548076924"/>
    <n v="0"/>
    <n v="0"/>
  </r>
  <r>
    <d v="2020-08-01T00:00:00"/>
    <x v="4"/>
    <s v="P"/>
    <s v="Active"/>
    <n v="175"/>
    <x v="174"/>
    <s v="N"/>
    <x v="16"/>
    <n v="1043"/>
    <x v="9"/>
    <s v="Niederl. 4"/>
    <n v="1"/>
    <s v="Department"/>
    <s v="Supervisor"/>
    <s v="Manager"/>
    <s v="ang."/>
    <s v="M"/>
    <d v="2008-12-01T00:00:00"/>
    <m/>
    <s v=""/>
    <n v="11"/>
    <d v="1979-02-19T00:00:00"/>
    <n v="40"/>
    <s v="N"/>
    <n v="30"/>
    <n v="2.5"/>
    <n v="39"/>
    <x v="0"/>
    <n v="1"/>
    <n v="31"/>
    <n v="0"/>
    <n v="4183"/>
    <n v="917.12275"/>
    <n v="0"/>
    <n v="0"/>
    <n v="0"/>
    <n v="0"/>
    <n v="0"/>
    <n v="0"/>
    <n v="0"/>
    <n v="0"/>
    <n v="0"/>
    <n v="0"/>
    <n v="0"/>
    <n v="0"/>
    <n v="26.5"/>
    <n v="0"/>
    <n v="0"/>
    <n v="0"/>
    <n v="0"/>
    <n v="5.9346750000000004"/>
    <n v="172.87720000000002"/>
    <n v="0"/>
  </r>
  <r>
    <d v="2020-08-01T00:00:00"/>
    <x v="4"/>
    <s v="P"/>
    <s v="Active"/>
    <n v="176"/>
    <x v="175"/>
    <s v="N"/>
    <x v="24"/>
    <n v="1081"/>
    <x v="0"/>
    <s v="Niederl. 3"/>
    <n v="1"/>
    <s v="Department"/>
    <s v="Supervisor"/>
    <s v="Manager"/>
    <s v="ang."/>
    <s v="M"/>
    <d v="2009-01-01T00:00:00"/>
    <m/>
    <s v=""/>
    <n v="11"/>
    <d v="1973-08-27T00:00:00"/>
    <n v="46"/>
    <s v="N"/>
    <n v="30"/>
    <n v="2.5"/>
    <n v="39"/>
    <x v="0"/>
    <n v="1"/>
    <n v="31"/>
    <n v="0"/>
    <n v="4184"/>
    <n v="917.3420000000001"/>
    <n v="0"/>
    <n v="0"/>
    <n v="0"/>
    <n v="0"/>
    <n v="0"/>
    <n v="0"/>
    <n v="0"/>
    <n v="0"/>
    <n v="0"/>
    <n v="0"/>
    <n v="0"/>
    <n v="0"/>
    <n v="26.5"/>
    <n v="0"/>
    <n v="0"/>
    <n v="0"/>
    <n v="0"/>
    <n v="5.9346750000000004"/>
    <n v="158.29660000000001"/>
    <n v="0"/>
  </r>
  <r>
    <d v="2020-08-01T00:00:00"/>
    <x v="4"/>
    <s v="P"/>
    <s v="Active"/>
    <n v="177"/>
    <x v="176"/>
    <s v="N"/>
    <x v="22"/>
    <n v="1060"/>
    <x v="2"/>
    <s v="Niederl. 7"/>
    <n v="1"/>
    <s v="Department"/>
    <s v="Supervisor"/>
    <s v="Non-Mgm."/>
    <s v="ang."/>
    <s v="M"/>
    <d v="2009-03-01T00:00:00"/>
    <m/>
    <s v=""/>
    <n v="10"/>
    <d v="1960-11-16T00:00:00"/>
    <n v="59"/>
    <s v="J"/>
    <n v="35"/>
    <n v="2.9166666666666665"/>
    <n v="39"/>
    <x v="0"/>
    <n v="1"/>
    <n v="31"/>
    <n v="0"/>
    <n v="4185"/>
    <n v="917.56124999999997"/>
    <n v="0"/>
    <n v="0"/>
    <n v="0"/>
    <n v="0"/>
    <n v="0"/>
    <n v="0"/>
    <n v="0"/>
    <n v="0"/>
    <n v="0"/>
    <n v="0"/>
    <n v="281.68269230769232"/>
    <n v="191.81250000000003"/>
    <n v="26.5"/>
    <n v="0"/>
    <n v="0"/>
    <n v="0"/>
    <n v="0"/>
    <n v="111.97392331730771"/>
    <n v="0"/>
    <n v="0"/>
  </r>
  <r>
    <d v="2020-08-01T00:00:00"/>
    <x v="4"/>
    <s v="P"/>
    <s v="Active"/>
    <n v="178"/>
    <x v="177"/>
    <s v="N"/>
    <x v="22"/>
    <n v="1053"/>
    <x v="3"/>
    <s v="Niederl. 8"/>
    <n v="1"/>
    <s v="Department"/>
    <s v="Supervisor"/>
    <s v="Non-Mgm."/>
    <s v="ang."/>
    <s v="M"/>
    <d v="2009-08-01T00:00:00"/>
    <m/>
    <s v=""/>
    <n v="10"/>
    <d v="1960-08-05T00:00:00"/>
    <n v="59"/>
    <s v="J"/>
    <n v="30"/>
    <n v="2.5"/>
    <n v="39"/>
    <x v="0"/>
    <n v="1"/>
    <n v="31"/>
    <n v="0"/>
    <n v="4186"/>
    <n v="917.78049999999996"/>
    <n v="0"/>
    <n v="0"/>
    <n v="0"/>
    <n v="0"/>
    <n v="0"/>
    <n v="0"/>
    <n v="0"/>
    <n v="0"/>
    <n v="0"/>
    <n v="0"/>
    <n v="241.5"/>
    <n v="191.85833333333335"/>
    <n v="26.5"/>
    <n v="0"/>
    <n v="0"/>
    <n v="0"/>
    <n v="0"/>
    <n v="102.98527375"/>
    <n v="0"/>
    <n v="0"/>
  </r>
  <r>
    <d v="2020-08-01T00:00:00"/>
    <x v="4"/>
    <s v="P"/>
    <s v="Active"/>
    <n v="179"/>
    <x v="178"/>
    <s v="N"/>
    <x v="31"/>
    <n v="1034"/>
    <x v="5"/>
    <s v="Niederl. 5"/>
    <n v="1"/>
    <s v="Department"/>
    <s v="Supervisor"/>
    <s v="Non-Mgm."/>
    <s v="ang."/>
    <s v="M"/>
    <d v="2009-09-01T00:00:00"/>
    <m/>
    <s v=""/>
    <n v="10"/>
    <d v="1985-01-27T00:00:00"/>
    <n v="34"/>
    <s v="J"/>
    <n v="30"/>
    <n v="2.5"/>
    <n v="39"/>
    <x v="0"/>
    <n v="1"/>
    <n v="31"/>
    <n v="0"/>
    <n v="4187"/>
    <n v="917.99975000000006"/>
    <n v="0"/>
    <n v="0"/>
    <n v="60"/>
    <n v="0"/>
    <n v="0"/>
    <n v="0"/>
    <n v="0"/>
    <n v="0"/>
    <n v="0"/>
    <n v="0"/>
    <n v="241.55769230769232"/>
    <n v="191.9041666666667"/>
    <n v="26.5"/>
    <n v="0"/>
    <n v="0"/>
    <n v="0"/>
    <n v="0"/>
    <n v="116.44545831730773"/>
    <n v="107.16"/>
    <n v="0"/>
  </r>
  <r>
    <d v="2020-08-01T00:00:00"/>
    <x v="4"/>
    <s v="P"/>
    <s v="Active"/>
    <n v="180"/>
    <x v="179"/>
    <s v="N"/>
    <x v="22"/>
    <n v="1053"/>
    <x v="3"/>
    <s v="Niederl. 8"/>
    <n v="1"/>
    <s v="Department"/>
    <s v="Supervisor"/>
    <s v="Non-Mgm."/>
    <s v="ang."/>
    <s v="M"/>
    <d v="2010-01-01T00:00:00"/>
    <m/>
    <s v=""/>
    <n v="10"/>
    <d v="1976-09-23T00:00:00"/>
    <n v="43"/>
    <s v="J"/>
    <n v="30"/>
    <n v="2.5"/>
    <n v="39"/>
    <x v="0"/>
    <n v="1"/>
    <n v="31"/>
    <n v="0"/>
    <n v="4188"/>
    <n v="918.21900000000005"/>
    <n v="0"/>
    <n v="0"/>
    <n v="0"/>
    <n v="0"/>
    <n v="0"/>
    <n v="0"/>
    <n v="0"/>
    <n v="0"/>
    <n v="0"/>
    <n v="0"/>
    <n v="241.61538461538464"/>
    <n v="191.95000000000002"/>
    <n v="26.5"/>
    <n v="0"/>
    <n v="0"/>
    <n v="0"/>
    <n v="0"/>
    <n v="103.03164288461541"/>
    <n v="0"/>
    <n v="18.853333333333335"/>
  </r>
  <r>
    <d v="2020-08-01T00:00:00"/>
    <x v="4"/>
    <s v="P"/>
    <s v="Active"/>
    <n v="181"/>
    <x v="180"/>
    <s v="N"/>
    <x v="22"/>
    <n v="1041"/>
    <x v="4"/>
    <s v="Niederl. 6"/>
    <n v="1"/>
    <s v="Department"/>
    <s v="Supervisor"/>
    <s v="Non-Mgm."/>
    <s v="ang."/>
    <s v="M"/>
    <d v="2010-02-01T00:00:00"/>
    <m/>
    <s v=""/>
    <n v="9"/>
    <d v="1979-03-11T00:00:00"/>
    <n v="40"/>
    <s v="J"/>
    <n v="30"/>
    <n v="2.5"/>
    <n v="39"/>
    <x v="0"/>
    <n v="1"/>
    <n v="31"/>
    <n v="0"/>
    <n v="4189"/>
    <n v="918.43825000000004"/>
    <n v="0"/>
    <n v="0"/>
    <n v="0"/>
    <n v="0"/>
    <n v="0"/>
    <n v="0"/>
    <n v="0"/>
    <n v="0"/>
    <n v="0"/>
    <n v="0"/>
    <n v="241.67307692307693"/>
    <n v="191.99583333333334"/>
    <n v="26.5"/>
    <n v="0"/>
    <n v="0"/>
    <n v="0"/>
    <n v="0"/>
    <n v="103.05482745192309"/>
    <n v="0"/>
    <n v="18.853333333333335"/>
  </r>
  <r>
    <d v="2020-08-01T00:00:00"/>
    <x v="4"/>
    <s v="P"/>
    <s v="Active"/>
    <n v="182"/>
    <x v="181"/>
    <s v="N"/>
    <x v="2"/>
    <n v="1010"/>
    <x v="1"/>
    <s v="Niederl. 1"/>
    <n v="1"/>
    <s v="Department"/>
    <s v="Supervisor"/>
    <s v="Non-Mgm."/>
    <s v="ang."/>
    <s v="M"/>
    <d v="2005-09-01T00:00:00"/>
    <m/>
    <s v=""/>
    <n v="14"/>
    <d v="1988-09-30T00:00:00"/>
    <n v="31"/>
    <s v="N"/>
    <n v="30"/>
    <n v="2.5"/>
    <n v="39"/>
    <x v="0"/>
    <n v="1"/>
    <n v="31"/>
    <n v="0"/>
    <n v="4190"/>
    <n v="918.65750000000003"/>
    <n v="0"/>
    <n v="0"/>
    <n v="0"/>
    <n v="0"/>
    <n v="0"/>
    <n v="0"/>
    <n v="0"/>
    <n v="0"/>
    <n v="0"/>
    <n v="0"/>
    <n v="0"/>
    <n v="0"/>
    <n v="26.5"/>
    <n v="0"/>
    <n v="0"/>
    <n v="0"/>
    <n v="0"/>
    <n v="5.9346750000000004"/>
    <n v="0"/>
    <n v="23.726666666666667"/>
  </r>
  <r>
    <d v="2020-08-01T00:00:00"/>
    <x v="4"/>
    <s v="P"/>
    <s v="Active"/>
    <n v="183"/>
    <x v="182"/>
    <s v="N"/>
    <x v="31"/>
    <n v="1022"/>
    <x v="7"/>
    <s v="Niederl. 9"/>
    <n v="1"/>
    <s v="Department"/>
    <s v="Supervisor"/>
    <s v="Manager"/>
    <s v="ang."/>
    <s v="M"/>
    <d v="2010-07-15T00:00:00"/>
    <m/>
    <s v=""/>
    <n v="9"/>
    <d v="1968-06-18T00:00:00"/>
    <n v="51"/>
    <s v="N"/>
    <n v="30"/>
    <n v="2.5"/>
    <n v="39"/>
    <x v="0"/>
    <n v="1"/>
    <n v="31"/>
    <n v="0"/>
    <n v="4191"/>
    <n v="918.87675000000013"/>
    <n v="0"/>
    <n v="0"/>
    <n v="30"/>
    <n v="0"/>
    <n v="0"/>
    <n v="0"/>
    <n v="0"/>
    <n v="0"/>
    <n v="0"/>
    <n v="0"/>
    <n v="0"/>
    <n v="0"/>
    <n v="26.5"/>
    <n v="0"/>
    <n v="0"/>
    <n v="0"/>
    <n v="0"/>
    <n v="12.653175000000001"/>
    <n v="121.03"/>
    <n v="18.853333333333335"/>
  </r>
  <r>
    <d v="2020-08-01T00:00:00"/>
    <x v="4"/>
    <s v="P"/>
    <s v="Active"/>
    <n v="184"/>
    <x v="183"/>
    <s v="N"/>
    <x v="5"/>
    <n v="1093"/>
    <x v="1"/>
    <s v="Niederl. 1"/>
    <n v="1"/>
    <s v="Department"/>
    <s v="Supervisor"/>
    <s v="Non-Mgm."/>
    <s v="ang."/>
    <s v="M"/>
    <d v="2010-09-01T00:00:00"/>
    <m/>
    <s v=""/>
    <n v="9"/>
    <d v="1986-05-04T00:00:00"/>
    <n v="33"/>
    <s v="N"/>
    <n v="30"/>
    <n v="2.5"/>
    <n v="39"/>
    <x v="0"/>
    <n v="1"/>
    <n v="31"/>
    <n v="0"/>
    <n v="4192"/>
    <n v="919.09600000000012"/>
    <n v="0"/>
    <n v="0"/>
    <n v="0"/>
    <n v="0"/>
    <n v="0"/>
    <n v="0"/>
    <n v="0"/>
    <n v="0"/>
    <n v="0"/>
    <n v="0"/>
    <n v="0"/>
    <n v="0"/>
    <n v="26.5"/>
    <n v="0"/>
    <n v="0"/>
    <n v="0"/>
    <n v="0"/>
    <n v="5.9346750000000004"/>
    <n v="0"/>
    <n v="18.853333333333335"/>
  </r>
  <r>
    <d v="2020-08-01T00:00:00"/>
    <x v="4"/>
    <s v="P"/>
    <s v="Active"/>
    <n v="185"/>
    <x v="184"/>
    <s v="N"/>
    <x v="6"/>
    <n v="1014"/>
    <x v="1"/>
    <s v="Niederl. 1"/>
    <n v="1"/>
    <s v="Department"/>
    <s v="Supervisor"/>
    <s v="Non-Mgm."/>
    <s v="ang."/>
    <s v="W"/>
    <d v="2010-09-01T00:00:00"/>
    <m/>
    <s v=""/>
    <n v="9"/>
    <d v="1994-06-11T00:00:00"/>
    <n v="25"/>
    <s v="N"/>
    <n v="30"/>
    <n v="2.5"/>
    <n v="39"/>
    <x v="0"/>
    <n v="1"/>
    <n v="31"/>
    <n v="0"/>
    <n v="4193"/>
    <n v="919.31525000000011"/>
    <n v="0"/>
    <n v="0"/>
    <n v="0"/>
    <n v="0"/>
    <n v="0"/>
    <n v="0"/>
    <n v="0"/>
    <n v="0"/>
    <n v="0"/>
    <n v="0"/>
    <n v="0"/>
    <n v="0"/>
    <n v="26.5"/>
    <n v="0"/>
    <n v="0"/>
    <n v="0"/>
    <n v="0"/>
    <n v="5.9346750000000004"/>
    <n v="0"/>
    <n v="18.853333333333335"/>
  </r>
  <r>
    <d v="2020-08-01T00:00:00"/>
    <x v="4"/>
    <s v="P"/>
    <s v="Active"/>
    <n v="186"/>
    <x v="185"/>
    <s v="N"/>
    <x v="22"/>
    <n v="1053"/>
    <x v="3"/>
    <s v="Niederl. 8"/>
    <n v="1"/>
    <s v="Department"/>
    <s v="Supervisor"/>
    <s v="Non-Mgm."/>
    <s v="ang."/>
    <s v="M"/>
    <d v="2010-09-15T00:00:00"/>
    <m/>
    <s v=""/>
    <n v="9"/>
    <d v="1960-10-06T00:00:00"/>
    <n v="59"/>
    <s v="J"/>
    <n v="30"/>
    <n v="2.5"/>
    <n v="39"/>
    <x v="0"/>
    <n v="1"/>
    <n v="31"/>
    <n v="0"/>
    <n v="4194"/>
    <n v="919.53449999999998"/>
    <n v="0"/>
    <n v="0"/>
    <n v="0"/>
    <n v="0"/>
    <n v="0"/>
    <n v="0"/>
    <n v="0"/>
    <n v="0"/>
    <n v="0"/>
    <n v="0"/>
    <n v="241.96153846153845"/>
    <n v="192.22500000000002"/>
    <n v="26.5"/>
    <n v="0"/>
    <n v="0"/>
    <n v="0"/>
    <n v="0"/>
    <n v="103.17075028846155"/>
    <n v="0"/>
    <n v="18.853333333333335"/>
  </r>
  <r>
    <d v="2020-08-01T00:00:00"/>
    <x v="4"/>
    <s v="P"/>
    <s v="Active"/>
    <n v="187"/>
    <x v="186"/>
    <s v="N"/>
    <x v="31"/>
    <n v="1046"/>
    <x v="9"/>
    <s v="Niederl. 4"/>
    <n v="1"/>
    <s v="Department"/>
    <s v="Supervisor"/>
    <s v="Non-Mgm."/>
    <s v="ang."/>
    <s v="M"/>
    <d v="2010-09-01T00:00:00"/>
    <m/>
    <s v=""/>
    <n v="9"/>
    <d v="1976-05-27T00:00:00"/>
    <n v="43"/>
    <s v="J"/>
    <n v="30"/>
    <n v="2.5"/>
    <n v="39"/>
    <x v="0"/>
    <n v="1"/>
    <n v="31"/>
    <n v="0"/>
    <n v="4195"/>
    <n v="919.75375000000008"/>
    <n v="0"/>
    <n v="875"/>
    <n v="60"/>
    <n v="0"/>
    <n v="0"/>
    <n v="0"/>
    <n v="0"/>
    <n v="0"/>
    <n v="0"/>
    <n v="0"/>
    <n v="242.01923076923077"/>
    <n v="192.27083333333334"/>
    <n v="26.5"/>
    <n v="0"/>
    <n v="0"/>
    <n v="0"/>
    <n v="0"/>
    <n v="312.58718485576924"/>
    <n v="116.47"/>
    <n v="18.853333333333335"/>
  </r>
  <r>
    <d v="2020-08-01T00:00:00"/>
    <x v="4"/>
    <s v="P"/>
    <s v="Active"/>
    <n v="188"/>
    <x v="187"/>
    <s v="N"/>
    <x v="31"/>
    <n v="1028"/>
    <x v="6"/>
    <s v="Niederl. 10"/>
    <n v="1"/>
    <s v="Department"/>
    <s v="Supervisor"/>
    <s v="Manager"/>
    <s v="ang."/>
    <s v="M"/>
    <d v="2010-09-01T00:00:00"/>
    <m/>
    <s v=""/>
    <n v="9"/>
    <d v="1972-09-25T00:00:00"/>
    <n v="47"/>
    <s v="N"/>
    <n v="30"/>
    <n v="2.5"/>
    <n v="39"/>
    <x v="0"/>
    <n v="1"/>
    <n v="31"/>
    <n v="0"/>
    <n v="4196"/>
    <n v="919.97300000000007"/>
    <n v="0"/>
    <n v="0"/>
    <n v="60"/>
    <n v="0"/>
    <n v="0"/>
    <n v="0"/>
    <n v="0"/>
    <n v="0"/>
    <n v="0"/>
    <n v="0"/>
    <n v="0"/>
    <n v="0"/>
    <n v="26.5"/>
    <n v="0"/>
    <n v="0"/>
    <n v="0"/>
    <n v="0"/>
    <n v="19.371675"/>
    <n v="125.78"/>
    <n v="18.853333333333335"/>
  </r>
  <r>
    <d v="2020-08-01T00:00:00"/>
    <x v="4"/>
    <s v="P"/>
    <s v="Active"/>
    <n v="189"/>
    <x v="188"/>
    <s v="N"/>
    <x v="22"/>
    <n v="1029"/>
    <x v="6"/>
    <s v="Niederl. 10"/>
    <n v="1"/>
    <s v="Department"/>
    <s v="Supervisor"/>
    <s v="Non-Mgm."/>
    <s v="ang."/>
    <s v="M"/>
    <d v="2010-12-01T00:00:00"/>
    <m/>
    <s v=""/>
    <n v="9"/>
    <d v="1984-06-15T00:00:00"/>
    <n v="35"/>
    <s v="J"/>
    <n v="30"/>
    <n v="2.5"/>
    <n v="39"/>
    <x v="0"/>
    <n v="1"/>
    <n v="31"/>
    <n v="0"/>
    <n v="4197"/>
    <n v="920.19225000000006"/>
    <n v="0"/>
    <n v="0"/>
    <n v="0"/>
    <n v="0"/>
    <n v="0"/>
    <n v="0"/>
    <n v="0"/>
    <n v="0"/>
    <n v="0"/>
    <n v="0"/>
    <n v="242.13461538461539"/>
    <n v="192.36250000000001"/>
    <n v="26.5"/>
    <n v="0"/>
    <n v="0"/>
    <n v="0"/>
    <n v="0"/>
    <n v="103.24030399038463"/>
    <n v="0"/>
    <n v="18.853333333333335"/>
  </r>
  <r>
    <d v="2020-08-01T00:00:00"/>
    <x v="4"/>
    <s v="P"/>
    <s v="Active"/>
    <n v="190"/>
    <x v="189"/>
    <s v="N"/>
    <x v="31"/>
    <n v="1046"/>
    <x v="9"/>
    <s v="Niederl. 4"/>
    <n v="1"/>
    <s v="Department"/>
    <s v="Supervisor"/>
    <s v="Non-Mgm."/>
    <s v="ang."/>
    <s v="M"/>
    <d v="2010-12-01T00:00:00"/>
    <m/>
    <s v=""/>
    <n v="9"/>
    <d v="1958-09-21T00:00:00"/>
    <n v="61"/>
    <s v="J"/>
    <n v="30"/>
    <n v="2.5"/>
    <n v="39"/>
    <x v="0"/>
    <n v="1"/>
    <n v="31"/>
    <n v="0"/>
    <n v="4198"/>
    <n v="920.41150000000016"/>
    <n v="0"/>
    <n v="0"/>
    <n v="60"/>
    <n v="0"/>
    <n v="0"/>
    <n v="0"/>
    <n v="0"/>
    <n v="0"/>
    <n v="0"/>
    <n v="0"/>
    <n v="242.19230769230771"/>
    <n v="192.40833333333333"/>
    <n v="26.5"/>
    <n v="0"/>
    <n v="0"/>
    <n v="0"/>
    <n v="0"/>
    <n v="116.70048855769231"/>
    <n v="78.09"/>
    <n v="18.853333333333335"/>
  </r>
  <r>
    <d v="2020-08-01T00:00:00"/>
    <x v="4"/>
    <s v="P"/>
    <s v="Active"/>
    <n v="191"/>
    <x v="190"/>
    <s v="N"/>
    <x v="19"/>
    <n v="1083"/>
    <x v="0"/>
    <s v="Niederl. 3"/>
    <n v="1"/>
    <s v="Department"/>
    <s v="Supervisor"/>
    <s v="Non-Mgm."/>
    <s v="ang."/>
    <s v="M"/>
    <d v="2011-01-01T00:00:00"/>
    <m/>
    <s v=""/>
    <n v="9"/>
    <d v="1980-02-11T00:00:00"/>
    <n v="39"/>
    <s v="N"/>
    <n v="30"/>
    <n v="2.5"/>
    <n v="39"/>
    <x v="0"/>
    <n v="1"/>
    <n v="31"/>
    <n v="0"/>
    <n v="4199"/>
    <n v="920.63075000000003"/>
    <n v="0"/>
    <n v="0"/>
    <n v="0"/>
    <n v="0"/>
    <n v="0"/>
    <n v="0"/>
    <n v="0"/>
    <n v="0"/>
    <n v="0"/>
    <n v="0"/>
    <n v="0"/>
    <n v="0"/>
    <n v="26.5"/>
    <n v="0"/>
    <n v="0"/>
    <n v="0"/>
    <n v="0"/>
    <n v="5.9346750000000004"/>
    <n v="0"/>
    <n v="0"/>
  </r>
  <r>
    <d v="2020-08-01T00:00:00"/>
    <x v="4"/>
    <s v="P"/>
    <s v="Active"/>
    <n v="192"/>
    <x v="191"/>
    <s v="N"/>
    <x v="22"/>
    <n v="1047"/>
    <x v="9"/>
    <s v="Niederl. 4"/>
    <n v="1"/>
    <s v="Department"/>
    <s v="Supervisor"/>
    <s v="Non-Mgm."/>
    <s v="ang."/>
    <s v="M"/>
    <d v="2011-01-01T00:00:00"/>
    <m/>
    <s v=""/>
    <n v="9"/>
    <d v="1982-11-21T00:00:00"/>
    <n v="37"/>
    <s v="J"/>
    <n v="30"/>
    <n v="2.5"/>
    <n v="39"/>
    <x v="0"/>
    <n v="1"/>
    <n v="31"/>
    <n v="0"/>
    <n v="4200"/>
    <n v="920.85"/>
    <n v="0"/>
    <n v="0"/>
    <n v="0"/>
    <n v="0"/>
    <n v="0"/>
    <n v="0"/>
    <n v="0"/>
    <n v="0"/>
    <n v="0"/>
    <n v="0"/>
    <n v="242.30769230769232"/>
    <n v="192.50000000000003"/>
    <n v="26.5"/>
    <n v="0"/>
    <n v="0"/>
    <n v="0"/>
    <n v="0"/>
    <n v="103.30985769230772"/>
    <n v="0"/>
    <n v="0"/>
  </r>
  <r>
    <d v="2020-08-01T00:00:00"/>
    <x v="4"/>
    <s v="P"/>
    <s v="Active"/>
    <n v="193"/>
    <x v="192"/>
    <s v="N"/>
    <x v="11"/>
    <n v="1082"/>
    <x v="0"/>
    <s v="Niederl. 3"/>
    <n v="1"/>
    <s v="Department"/>
    <s v="Supervisor"/>
    <s v="Manager"/>
    <s v="ang."/>
    <s v="M"/>
    <d v="2011-02-01T00:00:00"/>
    <m/>
    <s v=""/>
    <n v="8"/>
    <d v="1985-01-15T00:00:00"/>
    <n v="35"/>
    <s v="N"/>
    <n v="30"/>
    <n v="2.5"/>
    <n v="39"/>
    <x v="0"/>
    <n v="1"/>
    <n v="31"/>
    <n v="0"/>
    <n v="4201"/>
    <n v="921.06925000000001"/>
    <n v="0"/>
    <n v="0"/>
    <n v="0"/>
    <n v="0"/>
    <n v="0"/>
    <n v="0"/>
    <n v="0"/>
    <n v="0"/>
    <n v="0"/>
    <n v="0"/>
    <n v="0"/>
    <n v="0"/>
    <n v="26.5"/>
    <n v="0"/>
    <n v="0"/>
    <n v="0"/>
    <n v="0"/>
    <n v="5.9346750000000004"/>
    <n v="0"/>
    <n v="0"/>
  </r>
  <r>
    <d v="2020-08-01T00:00:00"/>
    <x v="4"/>
    <s v="P"/>
    <s v="Active"/>
    <n v="194"/>
    <x v="193"/>
    <s v="N"/>
    <x v="24"/>
    <n v="1081"/>
    <x v="0"/>
    <s v="Niederl. 3"/>
    <n v="1"/>
    <s v="Department"/>
    <s v="Supervisor"/>
    <s v="Manager"/>
    <s v="ang."/>
    <s v="M"/>
    <d v="2011-02-01T00:00:00"/>
    <m/>
    <s v=""/>
    <n v="8"/>
    <d v="1983-05-10T00:00:00"/>
    <n v="36"/>
    <s v="N"/>
    <n v="30"/>
    <n v="2.5"/>
    <n v="39"/>
    <x v="0"/>
    <n v="1"/>
    <n v="31"/>
    <n v="0"/>
    <n v="4202"/>
    <n v="921.28850000000011"/>
    <n v="0"/>
    <n v="0"/>
    <n v="0"/>
    <n v="0"/>
    <n v="0"/>
    <n v="0"/>
    <n v="0"/>
    <n v="0"/>
    <n v="0"/>
    <n v="0"/>
    <n v="0"/>
    <n v="0"/>
    <n v="26.5"/>
    <n v="0"/>
    <n v="0"/>
    <n v="0"/>
    <n v="0"/>
    <n v="5.9346750000000004"/>
    <n v="159.9914"/>
    <n v="0"/>
  </r>
  <r>
    <d v="2020-08-01T00:00:00"/>
    <x v="4"/>
    <s v="P"/>
    <s v="Active"/>
    <n v="195"/>
    <x v="194"/>
    <s v="N"/>
    <x v="19"/>
    <n v="1083"/>
    <x v="0"/>
    <s v="Niederl. 3"/>
    <n v="1"/>
    <s v="Department"/>
    <s v="Supervisor"/>
    <s v="Non-Mgm."/>
    <s v="ang."/>
    <s v="W"/>
    <d v="2011-03-15T00:00:00"/>
    <m/>
    <s v=""/>
    <n v="8"/>
    <d v="1987-03-02T00:00:00"/>
    <n v="32"/>
    <s v="N"/>
    <n v="30"/>
    <n v="2.5"/>
    <n v="39"/>
    <x v="0"/>
    <n v="1"/>
    <n v="31"/>
    <n v="0"/>
    <n v="4203"/>
    <n v="921.50774999999999"/>
    <n v="0"/>
    <n v="0"/>
    <n v="0"/>
    <n v="0"/>
    <n v="0"/>
    <n v="0"/>
    <n v="0"/>
    <n v="0"/>
    <n v="0"/>
    <n v="0"/>
    <n v="0"/>
    <n v="0"/>
    <n v="26.5"/>
    <n v="0"/>
    <n v="0"/>
    <n v="0"/>
    <n v="0"/>
    <n v="5.9346750000000004"/>
    <n v="0"/>
    <n v="0"/>
  </r>
  <r>
    <d v="2020-08-01T00:00:00"/>
    <x v="4"/>
    <s v="P"/>
    <s v="Active"/>
    <n v="196"/>
    <x v="195"/>
    <s v="N"/>
    <x v="19"/>
    <n v="1083"/>
    <x v="0"/>
    <s v="Niederl. 3"/>
    <n v="1"/>
    <s v="Department"/>
    <s v="Supervisor"/>
    <s v="Manager"/>
    <s v="ang."/>
    <s v="M"/>
    <d v="2011-03-15T00:00:00"/>
    <m/>
    <s v=""/>
    <n v="8"/>
    <d v="1983-01-26T00:00:00"/>
    <n v="36"/>
    <s v="N"/>
    <n v="30"/>
    <n v="2.5"/>
    <n v="39"/>
    <x v="0"/>
    <n v="1"/>
    <n v="31"/>
    <n v="0"/>
    <n v="4204"/>
    <n v="921.72700000000009"/>
    <n v="0"/>
    <n v="0"/>
    <n v="0"/>
    <n v="0"/>
    <n v="0"/>
    <n v="0"/>
    <n v="0"/>
    <n v="0"/>
    <n v="0"/>
    <n v="0"/>
    <n v="0"/>
    <n v="0"/>
    <n v="26.5"/>
    <n v="0"/>
    <n v="0"/>
    <n v="0"/>
    <n v="0"/>
    <n v="5.9346750000000004"/>
    <n v="0"/>
    <n v="0"/>
  </r>
  <r>
    <d v="2020-08-01T00:00:00"/>
    <x v="4"/>
    <s v="P"/>
    <s v="Active"/>
    <n v="197"/>
    <x v="196"/>
    <s v="N"/>
    <x v="22"/>
    <n v="1053"/>
    <x v="3"/>
    <s v="Niederl. 8"/>
    <n v="1"/>
    <s v="Department"/>
    <s v="Supervisor"/>
    <s v="Non-Mgm."/>
    <s v="ang."/>
    <s v="M"/>
    <d v="2011-04-01T00:00:00"/>
    <m/>
    <s v=""/>
    <n v="8"/>
    <d v="1960-09-16T00:00:00"/>
    <n v="59"/>
    <s v="J"/>
    <n v="30"/>
    <n v="2.5"/>
    <n v="39"/>
    <x v="0"/>
    <n v="1"/>
    <n v="31"/>
    <n v="0"/>
    <n v="4205"/>
    <n v="921.94625000000008"/>
    <n v="0"/>
    <n v="0"/>
    <n v="0"/>
    <n v="0"/>
    <n v="0"/>
    <n v="0"/>
    <n v="0"/>
    <n v="0"/>
    <n v="0"/>
    <n v="0"/>
    <n v="242.59615384615384"/>
    <n v="192.72916666666669"/>
    <n v="26.5"/>
    <n v="0"/>
    <n v="0"/>
    <n v="0"/>
    <n v="0"/>
    <n v="103.42578052884616"/>
    <n v="0"/>
    <n v="0"/>
  </r>
  <r>
    <d v="2020-08-01T00:00:00"/>
    <x v="4"/>
    <s v="P"/>
    <s v="Active"/>
    <n v="198"/>
    <x v="197"/>
    <s v="N"/>
    <x v="22"/>
    <n v="1060"/>
    <x v="2"/>
    <s v="Niederl. 7"/>
    <n v="1"/>
    <s v="Department"/>
    <s v="Supervisor"/>
    <s v="Non-Mgm."/>
    <s v="ang."/>
    <s v="M"/>
    <d v="2011-05-01T00:00:00"/>
    <m/>
    <s v=""/>
    <n v="8"/>
    <d v="1964-01-08T00:00:00"/>
    <n v="56"/>
    <s v="J"/>
    <n v="30"/>
    <n v="2.5"/>
    <n v="39"/>
    <x v="0"/>
    <n v="1"/>
    <n v="31"/>
    <n v="0"/>
    <n v="4206"/>
    <n v="922.16550000000007"/>
    <n v="0"/>
    <n v="0"/>
    <n v="0"/>
    <n v="0"/>
    <n v="0"/>
    <n v="0"/>
    <n v="0"/>
    <n v="0"/>
    <n v="0"/>
    <n v="0"/>
    <n v="242.65384615384613"/>
    <n v="192.77500000000001"/>
    <n v="26.5"/>
    <n v="0"/>
    <n v="0"/>
    <n v="0"/>
    <n v="0"/>
    <n v="103.44896509615386"/>
    <n v="0"/>
    <n v="0"/>
  </r>
  <r>
    <d v="2020-08-01T00:00:00"/>
    <x v="4"/>
    <s v="P"/>
    <s v="Active"/>
    <n v="199"/>
    <x v="198"/>
    <s v="N"/>
    <x v="22"/>
    <n v="1053"/>
    <x v="3"/>
    <s v="Niederl. 8"/>
    <n v="1"/>
    <s v="Department"/>
    <s v="Supervisor"/>
    <s v="Non-Mgm."/>
    <s v="ang."/>
    <s v="M"/>
    <d v="2011-05-01T00:00:00"/>
    <m/>
    <s v=""/>
    <n v="8"/>
    <d v="1964-06-16T00:00:00"/>
    <n v="55"/>
    <s v="J"/>
    <n v="30"/>
    <n v="2.5"/>
    <n v="39"/>
    <x v="0"/>
    <n v="1"/>
    <n v="31"/>
    <n v="0"/>
    <n v="4207"/>
    <n v="922.38475000000005"/>
    <n v="0"/>
    <n v="0"/>
    <n v="0"/>
    <n v="0"/>
    <n v="0"/>
    <n v="0"/>
    <n v="0"/>
    <n v="0"/>
    <n v="0"/>
    <n v="0"/>
    <n v="242.71153846153845"/>
    <n v="192.82083333333333"/>
    <n v="26.5"/>
    <n v="0"/>
    <n v="0"/>
    <n v="0"/>
    <n v="0"/>
    <n v="103.47214966346154"/>
    <n v="0"/>
    <n v="0"/>
  </r>
  <r>
    <d v="2020-08-01T00:00:00"/>
    <x v="4"/>
    <s v="P"/>
    <s v="Active"/>
    <n v="200"/>
    <x v="199"/>
    <s v="N"/>
    <x v="36"/>
    <n v="1054"/>
    <x v="8"/>
    <s v="Niederl. 2"/>
    <n v="1"/>
    <s v="Department"/>
    <s v="Supervisor"/>
    <s v="Non-Mgm."/>
    <s v="ang."/>
    <s v="M"/>
    <d v="2011-05-01T00:00:00"/>
    <m/>
    <s v=""/>
    <n v="8"/>
    <d v="1976-07-18T00:00:00"/>
    <n v="43"/>
    <s v="N"/>
    <n v="30"/>
    <n v="2.5"/>
    <n v="39"/>
    <x v="0"/>
    <n v="1"/>
    <n v="31"/>
    <n v="0"/>
    <n v="4208"/>
    <n v="922.60400000000004"/>
    <n v="0"/>
    <n v="0"/>
    <n v="0"/>
    <n v="0"/>
    <n v="0"/>
    <n v="0"/>
    <n v="0"/>
    <n v="0"/>
    <n v="0"/>
    <n v="0"/>
    <n v="0"/>
    <n v="0"/>
    <n v="26.5"/>
    <n v="0"/>
    <n v="0"/>
    <n v="0"/>
    <n v="0"/>
    <n v="5.9346750000000004"/>
    <n v="0"/>
    <n v="0"/>
  </r>
  <r>
    <d v="2020-08-01T00:00:00"/>
    <x v="4"/>
    <s v="P"/>
    <s v="Active"/>
    <n v="201"/>
    <x v="200"/>
    <s v="N"/>
    <x v="38"/>
    <n v="1074"/>
    <x v="0"/>
    <s v="Niederl. 3"/>
    <n v="1"/>
    <s v="Department"/>
    <s v="Supervisor"/>
    <s v="Non-Mgm."/>
    <s v="ang."/>
    <s v="M"/>
    <d v="2011-05-16T00:00:00"/>
    <m/>
    <s v=""/>
    <n v="8"/>
    <d v="1981-03-15T00:00:00"/>
    <n v="38"/>
    <s v="N"/>
    <n v="30"/>
    <n v="2.5"/>
    <n v="39"/>
    <x v="0"/>
    <n v="1"/>
    <n v="31"/>
    <n v="0"/>
    <n v="4209"/>
    <n v="922.82325000000003"/>
    <n v="0"/>
    <n v="0"/>
    <n v="0"/>
    <n v="0"/>
    <n v="0"/>
    <n v="0"/>
    <n v="0"/>
    <n v="0"/>
    <n v="0"/>
    <n v="0"/>
    <n v="0"/>
    <n v="0"/>
    <n v="26.5"/>
    <n v="0"/>
    <n v="0"/>
    <n v="0"/>
    <n v="0"/>
    <n v="5.9346750000000004"/>
    <n v="0"/>
    <n v="0"/>
  </r>
  <r>
    <d v="2020-08-01T00:00:00"/>
    <x v="4"/>
    <s v="P"/>
    <s v="Active"/>
    <n v="202"/>
    <x v="201"/>
    <s v="N"/>
    <x v="31"/>
    <n v="1040"/>
    <x v="4"/>
    <s v="Niederl. 6"/>
    <n v="1"/>
    <s v="Department"/>
    <s v="Supervisor"/>
    <s v="Manager"/>
    <s v="ang."/>
    <s v="M"/>
    <d v="2011-07-01T00:00:00"/>
    <m/>
    <s v=""/>
    <n v="8"/>
    <d v="1980-08-23T00:00:00"/>
    <n v="39"/>
    <s v="N"/>
    <n v="30"/>
    <n v="2.5"/>
    <n v="39"/>
    <x v="0"/>
    <n v="1"/>
    <n v="31"/>
    <n v="0"/>
    <n v="4210"/>
    <n v="923.04250000000002"/>
    <n v="0"/>
    <n v="0"/>
    <n v="60"/>
    <n v="0"/>
    <n v="0"/>
    <n v="0"/>
    <n v="0"/>
    <n v="0"/>
    <n v="0"/>
    <n v="0"/>
    <n v="0"/>
    <n v="0"/>
    <n v="26.5"/>
    <n v="0"/>
    <n v="0"/>
    <n v="0"/>
    <n v="0"/>
    <n v="19.371675"/>
    <n v="100.32000000000001"/>
    <n v="0"/>
  </r>
  <r>
    <d v="2020-08-01T00:00:00"/>
    <x v="4"/>
    <s v="P"/>
    <s v="Active"/>
    <n v="203"/>
    <x v="202"/>
    <s v="N"/>
    <x v="31"/>
    <n v="1022"/>
    <x v="7"/>
    <s v="Niederl. 9"/>
    <n v="1"/>
    <s v="Department"/>
    <s v="Supervisor"/>
    <s v="Non-Mgm."/>
    <s v="ang."/>
    <s v="M"/>
    <d v="2011-07-01T00:00:00"/>
    <m/>
    <s v=""/>
    <n v="8"/>
    <d v="1957-08-15T00:00:00"/>
    <n v="62"/>
    <s v="J"/>
    <n v="30"/>
    <n v="2.5"/>
    <n v="39"/>
    <x v="0"/>
    <n v="1"/>
    <n v="31"/>
    <n v="0"/>
    <n v="4211"/>
    <n v="923.26175000000012"/>
    <n v="0"/>
    <n v="425"/>
    <n v="60"/>
    <n v="0"/>
    <n v="0"/>
    <n v="0"/>
    <n v="0"/>
    <n v="0"/>
    <n v="0"/>
    <n v="0"/>
    <n v="242.94230769230768"/>
    <n v="193.00416666666669"/>
    <n v="26.5"/>
    <n v="0"/>
    <n v="0"/>
    <n v="0"/>
    <n v="0"/>
    <n v="212.18063793269232"/>
    <n v="79.040000000000006"/>
    <n v="0"/>
  </r>
  <r>
    <d v="2020-08-01T00:00:00"/>
    <x v="4"/>
    <s v="P"/>
    <s v="Active"/>
    <n v="204"/>
    <x v="203"/>
    <s v="N"/>
    <x v="13"/>
    <n v="1048"/>
    <x v="3"/>
    <s v="Niederl. 8"/>
    <n v="1"/>
    <s v="Department"/>
    <s v="Supervisor"/>
    <s v="Non-Mgm."/>
    <s v="ang."/>
    <s v="W"/>
    <d v="2011-07-18T00:00:00"/>
    <m/>
    <s v=""/>
    <n v="8"/>
    <d v="1969-09-11T00:00:00"/>
    <n v="50"/>
    <s v="J"/>
    <n v="30"/>
    <n v="2.5"/>
    <n v="39"/>
    <x v="0"/>
    <n v="1"/>
    <n v="31"/>
    <n v="0"/>
    <n v="4212"/>
    <n v="923.48099999999999"/>
    <n v="0"/>
    <n v="0"/>
    <n v="0"/>
    <n v="0"/>
    <n v="0"/>
    <n v="0"/>
    <n v="0"/>
    <n v="0"/>
    <n v="0"/>
    <n v="0"/>
    <n v="243"/>
    <n v="193.05"/>
    <n v="26.5"/>
    <n v="0"/>
    <n v="0"/>
    <n v="0"/>
    <n v="0"/>
    <n v="103.58807250000001"/>
    <n v="0"/>
    <n v="0"/>
  </r>
  <r>
    <d v="2020-08-01T00:00:00"/>
    <x v="4"/>
    <s v="P"/>
    <s v="Active"/>
    <n v="205"/>
    <x v="204"/>
    <s v="N"/>
    <x v="22"/>
    <n v="1060"/>
    <x v="2"/>
    <s v="Niederl. 7"/>
    <n v="1"/>
    <s v="Department"/>
    <s v="Supervisor"/>
    <s v="Non-Mgm."/>
    <s v="ang."/>
    <s v="M"/>
    <d v="2015-01-16T00:00:00"/>
    <m/>
    <s v=""/>
    <n v="5"/>
    <d v="1994-02-13T00:00:00"/>
    <n v="25"/>
    <s v="J"/>
    <n v="30"/>
    <n v="2.5"/>
    <n v="39"/>
    <x v="0"/>
    <n v="1"/>
    <n v="31"/>
    <n v="0"/>
    <n v="4213"/>
    <n v="923.7002500000001"/>
    <n v="0"/>
    <n v="0"/>
    <n v="0"/>
    <n v="0"/>
    <n v="0"/>
    <n v="0"/>
    <n v="0"/>
    <n v="0"/>
    <n v="0"/>
    <n v="0"/>
    <n v="243.05769230769232"/>
    <n v="193.09583333333333"/>
    <n v="26.5"/>
    <n v="0"/>
    <n v="0"/>
    <n v="0"/>
    <n v="0"/>
    <n v="103.6112570673077"/>
    <n v="0"/>
    <n v="2.1733333333333333"/>
  </r>
  <r>
    <d v="2020-08-01T00:00:00"/>
    <x v="4"/>
    <s v="P"/>
    <s v="Active"/>
    <n v="206"/>
    <x v="205"/>
    <s v="N"/>
    <x v="35"/>
    <n v="1078"/>
    <x v="0"/>
    <s v="Niederl. 3"/>
    <n v="1"/>
    <s v="Department"/>
    <s v="Supervisor"/>
    <s v="Non-Mgm."/>
    <s v="ang."/>
    <s v="M"/>
    <d v="2011-08-08T00:00:00"/>
    <m/>
    <s v=""/>
    <n v="8"/>
    <d v="1982-10-07T00:00:00"/>
    <n v="37"/>
    <s v="N"/>
    <n v="30"/>
    <n v="2.5"/>
    <n v="39"/>
    <x v="0"/>
    <n v="1"/>
    <n v="31"/>
    <n v="0"/>
    <n v="4214"/>
    <n v="923.91949999999997"/>
    <n v="0"/>
    <n v="0"/>
    <n v="0"/>
    <n v="0"/>
    <n v="0"/>
    <n v="0"/>
    <n v="0"/>
    <n v="0"/>
    <n v="0"/>
    <n v="0"/>
    <n v="0"/>
    <n v="0"/>
    <n v="26.5"/>
    <n v="0"/>
    <n v="0"/>
    <n v="0"/>
    <n v="0"/>
    <n v="5.9346750000000004"/>
    <n v="0"/>
    <n v="0"/>
  </r>
  <r>
    <d v="2020-08-01T00:00:00"/>
    <x v="4"/>
    <s v="P"/>
    <s v="Active"/>
    <n v="207"/>
    <x v="206"/>
    <s v="N"/>
    <x v="9"/>
    <n v="1087"/>
    <x v="0"/>
    <s v="Niederl. 3"/>
    <n v="1"/>
    <s v="Department"/>
    <s v="Supervisor"/>
    <s v="Non-Mgm."/>
    <s v="ang."/>
    <s v="M"/>
    <d v="2011-09-15T00:00:00"/>
    <m/>
    <s v=""/>
    <n v="8"/>
    <d v="1976-03-29T00:00:00"/>
    <n v="43"/>
    <s v="N"/>
    <n v="30"/>
    <n v="2.5"/>
    <n v="39"/>
    <x v="0"/>
    <n v="1"/>
    <n v="31"/>
    <n v="0"/>
    <n v="4215"/>
    <n v="924.13875000000007"/>
    <n v="0"/>
    <n v="0"/>
    <n v="0"/>
    <n v="0"/>
    <n v="0"/>
    <n v="0"/>
    <n v="0"/>
    <n v="0"/>
    <n v="0"/>
    <n v="0"/>
    <n v="0"/>
    <n v="0"/>
    <n v="26.5"/>
    <n v="0"/>
    <n v="0"/>
    <n v="0"/>
    <n v="0"/>
    <n v="5.9346750000000004"/>
    <n v="0"/>
    <n v="0"/>
  </r>
  <r>
    <d v="2020-08-01T00:00:00"/>
    <x v="4"/>
    <s v="P"/>
    <s v="Active"/>
    <n v="208"/>
    <x v="207"/>
    <s v="N"/>
    <x v="30"/>
    <n v="1071"/>
    <x v="0"/>
    <s v="Niederl. 3"/>
    <n v="1"/>
    <s v="Department"/>
    <s v="Supervisor"/>
    <s v="Non-Mgm."/>
    <s v="ang."/>
    <s v="M"/>
    <d v="2014-01-22T00:00:00"/>
    <m/>
    <s v=""/>
    <n v="5"/>
    <d v="1989-06-05T00:00:00"/>
    <n v="30"/>
    <s v="N"/>
    <n v="30"/>
    <n v="2.5"/>
    <n v="39"/>
    <x v="0"/>
    <n v="1"/>
    <n v="31"/>
    <n v="0"/>
    <n v="4216"/>
    <n v="924.35800000000006"/>
    <n v="0"/>
    <n v="0"/>
    <n v="0"/>
    <n v="0"/>
    <n v="0"/>
    <n v="0"/>
    <n v="0"/>
    <n v="0"/>
    <n v="0"/>
    <n v="0"/>
    <n v="0"/>
    <n v="0"/>
    <n v="26.5"/>
    <n v="0"/>
    <n v="0"/>
    <n v="0"/>
    <n v="0"/>
    <n v="5.9346750000000004"/>
    <n v="0"/>
    <n v="0"/>
  </r>
  <r>
    <d v="2020-08-01T00:00:00"/>
    <x v="4"/>
    <s v="P"/>
    <s v="Active"/>
    <n v="209"/>
    <x v="208"/>
    <s v="N"/>
    <x v="33"/>
    <n v="1000"/>
    <x v="1"/>
    <s v="Niederl. 1"/>
    <n v="1"/>
    <s v="Department"/>
    <s v="Supervisor"/>
    <s v="Non-Mgm."/>
    <s v="ang."/>
    <s v="W"/>
    <d v="2011-09-01T00:00:00"/>
    <m/>
    <s v=""/>
    <n v="8"/>
    <d v="1994-01-16T00:00:00"/>
    <n v="26"/>
    <s v="N"/>
    <n v="30"/>
    <n v="2.5"/>
    <n v="39"/>
    <x v="0"/>
    <n v="1"/>
    <n v="31"/>
    <n v="0"/>
    <n v="4217"/>
    <n v="924.57725000000005"/>
    <n v="0"/>
    <n v="0"/>
    <n v="0"/>
    <n v="0"/>
    <n v="0"/>
    <n v="0"/>
    <n v="0"/>
    <n v="0"/>
    <n v="0"/>
    <n v="0"/>
    <n v="0"/>
    <n v="0"/>
    <n v="26.5"/>
    <n v="0"/>
    <n v="0"/>
    <n v="0"/>
    <n v="0"/>
    <n v="5.9346750000000004"/>
    <n v="0"/>
    <n v="0"/>
  </r>
  <r>
    <d v="2020-08-01T00:00:00"/>
    <x v="4"/>
    <s v="P"/>
    <s v="Active"/>
    <n v="210"/>
    <x v="209"/>
    <s v="N"/>
    <x v="3"/>
    <n v="1011"/>
    <x v="1"/>
    <s v="Niederl. 1"/>
    <n v="1"/>
    <s v="Department"/>
    <s v="Supervisor"/>
    <s v="Non-Mgm."/>
    <s v="ang."/>
    <s v="W"/>
    <d v="2011-09-01T00:00:00"/>
    <m/>
    <s v=""/>
    <n v="8"/>
    <d v="1993-12-01T00:00:00"/>
    <n v="26"/>
    <s v="N"/>
    <n v="30"/>
    <n v="2.5"/>
    <n v="39"/>
    <x v="0"/>
    <n v="1"/>
    <n v="31"/>
    <n v="0"/>
    <n v="4218"/>
    <n v="924.79650000000004"/>
    <n v="0"/>
    <n v="0"/>
    <n v="0"/>
    <n v="0"/>
    <n v="0"/>
    <n v="0"/>
    <n v="0"/>
    <n v="0"/>
    <n v="0"/>
    <n v="0"/>
    <n v="0"/>
    <n v="0"/>
    <n v="26.5"/>
    <n v="0"/>
    <n v="0"/>
    <n v="0"/>
    <n v="0"/>
    <n v="5.9346750000000004"/>
    <n v="0"/>
    <n v="0"/>
  </r>
  <r>
    <d v="2020-08-01T00:00:00"/>
    <x v="4"/>
    <s v="P"/>
    <s v="Active"/>
    <n v="211"/>
    <x v="210"/>
    <s v="Y"/>
    <x v="16"/>
    <n v="1019"/>
    <x v="7"/>
    <s v="Niederl. 9"/>
    <n v="0.5"/>
    <s v="Department"/>
    <s v="Supervisor"/>
    <s v="Non-Mgm."/>
    <s v="ang."/>
    <s v="M"/>
    <d v="2011-09-16T00:00:00"/>
    <m/>
    <s v=""/>
    <n v="8"/>
    <d v="1963-04-30T00:00:00"/>
    <n v="56"/>
    <s v="J"/>
    <n v="30"/>
    <n v="2.5"/>
    <n v="39"/>
    <x v="0"/>
    <n v="0.5"/>
    <n v="31"/>
    <n v="0"/>
    <n v="4219"/>
    <n v="925.01575000000003"/>
    <n v="0"/>
    <n v="0"/>
    <n v="15"/>
    <n v="0"/>
    <n v="0"/>
    <n v="0"/>
    <n v="0"/>
    <n v="0"/>
    <n v="0"/>
    <n v="0"/>
    <n v="243.40384615384613"/>
    <n v="193.37083333333334"/>
    <n v="13.25"/>
    <n v="0"/>
    <n v="0"/>
    <n v="0"/>
    <n v="0"/>
    <n v="104.14227697115385"/>
    <n v="40.564999999999998"/>
    <n v="0"/>
  </r>
  <r>
    <d v="2020-08-01T00:00:00"/>
    <x v="4"/>
    <s v="P"/>
    <s v="Active"/>
    <n v="211"/>
    <x v="210"/>
    <s v="Y"/>
    <x v="16"/>
    <n v="1025"/>
    <x v="6"/>
    <s v="Niederl. 10"/>
    <n v="0.5"/>
    <s v="Department"/>
    <s v="Supervisor"/>
    <s v="Non-Mgm."/>
    <s v="ang."/>
    <s v="M"/>
    <d v="2011-09-16T00:00:00"/>
    <m/>
    <s v=""/>
    <n v="8"/>
    <d v="1963-04-30T00:00:00"/>
    <n v="56"/>
    <s v="J"/>
    <n v="30"/>
    <n v="2.5"/>
    <n v="39"/>
    <x v="0"/>
    <n v="0.5"/>
    <n v="31"/>
    <n v="0"/>
    <n v="4220"/>
    <n v="925.23500000000001"/>
    <n v="0"/>
    <n v="0"/>
    <n v="15"/>
    <n v="0"/>
    <n v="0"/>
    <n v="0"/>
    <n v="0"/>
    <n v="0"/>
    <n v="0"/>
    <n v="0"/>
    <n v="243.46153846153845"/>
    <n v="193.41666666666669"/>
    <n v="13.25"/>
    <n v="0"/>
    <n v="0"/>
    <n v="0"/>
    <n v="0"/>
    <n v="104.16546153846154"/>
    <n v="40.564999999999998"/>
    <n v="0"/>
  </r>
  <r>
    <d v="2020-08-01T00:00:00"/>
    <x v="4"/>
    <s v="P"/>
    <s v="Active"/>
    <n v="212"/>
    <x v="211"/>
    <s v="N"/>
    <x v="9"/>
    <n v="1087"/>
    <x v="0"/>
    <s v="Niederl. 3"/>
    <n v="1"/>
    <s v="Department"/>
    <s v="Supervisor"/>
    <s v="Non-Mgm."/>
    <s v="ang."/>
    <s v="M"/>
    <d v="2011-10-04T00:00:00"/>
    <m/>
    <s v=""/>
    <n v="8"/>
    <d v="1983-03-10T00:00:00"/>
    <n v="36"/>
    <s v="N"/>
    <n v="30"/>
    <n v="2.5"/>
    <n v="37"/>
    <x v="0"/>
    <n v="0.94871794871794868"/>
    <n v="31"/>
    <n v="0"/>
    <n v="4221"/>
    <n v="925.45425"/>
    <n v="0"/>
    <n v="0"/>
    <n v="0"/>
    <n v="0"/>
    <n v="0"/>
    <n v="0"/>
    <n v="0"/>
    <n v="0"/>
    <n v="0"/>
    <n v="0"/>
    <n v="0"/>
    <n v="0"/>
    <n v="26.5"/>
    <n v="0"/>
    <n v="0"/>
    <n v="0"/>
    <n v="0"/>
    <n v="5.9346750000000004"/>
    <n v="0"/>
    <n v="0"/>
  </r>
  <r>
    <d v="2020-08-01T00:00:00"/>
    <x v="4"/>
    <s v="P"/>
    <s v="Active"/>
    <n v="213"/>
    <x v="212"/>
    <s v="N"/>
    <x v="40"/>
    <n v="1001"/>
    <x v="1"/>
    <s v="Niederl. 1"/>
    <n v="1"/>
    <s v="Department"/>
    <s v="Supervisor"/>
    <s v="Non-Mgm."/>
    <s v="ang."/>
    <s v="M"/>
    <d v="2011-10-01T00:00:00"/>
    <m/>
    <s v=""/>
    <n v="8"/>
    <d v="1962-04-26T00:00:00"/>
    <n v="57"/>
    <s v="N"/>
    <n v="30"/>
    <n v="2.5"/>
    <n v="39"/>
    <x v="0"/>
    <n v="1"/>
    <n v="31"/>
    <n v="0"/>
    <n v="4222"/>
    <n v="925.6735000000001"/>
    <n v="0"/>
    <n v="0"/>
    <n v="0"/>
    <n v="0"/>
    <n v="0"/>
    <n v="0"/>
    <n v="0"/>
    <n v="0"/>
    <n v="0"/>
    <n v="0"/>
    <n v="0"/>
    <n v="0"/>
    <n v="26.5"/>
    <n v="0"/>
    <n v="0"/>
    <n v="0"/>
    <n v="0"/>
    <n v="5.9346750000000004"/>
    <n v="0"/>
    <n v="0"/>
  </r>
  <r>
    <d v="2020-08-01T00:00:00"/>
    <x v="4"/>
    <s v="P"/>
    <s v="Active"/>
    <n v="214"/>
    <x v="213"/>
    <s v="N"/>
    <x v="47"/>
    <n v="1016"/>
    <x v="1"/>
    <s v="Niederl. 1"/>
    <n v="1"/>
    <s v="Department"/>
    <s v="Supervisor"/>
    <s v="Non-Mgm."/>
    <s v="ang."/>
    <s v="M"/>
    <d v="2011-10-01T00:00:00"/>
    <m/>
    <s v=""/>
    <n v="8"/>
    <d v="1991-03-16T00:00:00"/>
    <n v="28"/>
    <s v="N"/>
    <n v="30"/>
    <n v="2.5"/>
    <n v="39"/>
    <x v="0"/>
    <n v="1"/>
    <n v="31"/>
    <n v="0"/>
    <n v="4223"/>
    <n v="925.89274999999998"/>
    <n v="0"/>
    <n v="0"/>
    <n v="0"/>
    <n v="0"/>
    <n v="0"/>
    <n v="0"/>
    <n v="0"/>
    <n v="0"/>
    <n v="0"/>
    <n v="0"/>
    <n v="0"/>
    <n v="0"/>
    <n v="26.5"/>
    <n v="0"/>
    <n v="0"/>
    <n v="0"/>
    <n v="0"/>
    <n v="5.9346750000000004"/>
    <n v="0"/>
    <n v="0"/>
  </r>
  <r>
    <d v="2020-08-01T00:00:00"/>
    <x v="4"/>
    <s v="P"/>
    <s v="Active"/>
    <n v="215"/>
    <x v="214"/>
    <s v="Y"/>
    <x v="31"/>
    <n v="1034"/>
    <x v="5"/>
    <s v="Niederl. 5"/>
    <n v="0.5"/>
    <s v="Department"/>
    <s v="Supervisor"/>
    <s v="Non-Mgm."/>
    <s v="ang."/>
    <s v="M"/>
    <d v="2011-11-01T00:00:00"/>
    <m/>
    <s v=""/>
    <n v="8"/>
    <d v="1982-11-02T00:00:00"/>
    <n v="37"/>
    <s v="N"/>
    <n v="30"/>
    <n v="2.5"/>
    <n v="39"/>
    <x v="0"/>
    <n v="0.5"/>
    <n v="31"/>
    <n v="0"/>
    <n v="4224"/>
    <n v="926.11200000000008"/>
    <n v="0"/>
    <n v="0"/>
    <n v="15"/>
    <n v="0"/>
    <n v="0"/>
    <n v="0"/>
    <n v="0"/>
    <n v="0"/>
    <n v="0"/>
    <n v="0"/>
    <n v="0"/>
    <n v="0"/>
    <n v="13.25"/>
    <n v="0"/>
    <n v="0"/>
    <n v="0"/>
    <n v="0"/>
    <n v="6.3265875000000005"/>
    <n v="56.335000000000001"/>
    <n v="0"/>
  </r>
  <r>
    <d v="2020-08-01T00:00:00"/>
    <x v="4"/>
    <s v="P"/>
    <s v="Active"/>
    <n v="215"/>
    <x v="214"/>
    <s v="Y"/>
    <x v="31"/>
    <n v="1040"/>
    <x v="4"/>
    <s v="Niederl. 6"/>
    <n v="0.5"/>
    <s v="Department"/>
    <s v="Supervisor"/>
    <s v="Non-Mgm."/>
    <s v="ang."/>
    <s v="M"/>
    <d v="2011-11-01T00:00:00"/>
    <m/>
    <s v=""/>
    <n v="8"/>
    <d v="1982-11-02T00:00:00"/>
    <n v="37"/>
    <s v="N"/>
    <n v="30"/>
    <n v="2.5"/>
    <n v="39"/>
    <x v="0"/>
    <n v="0.5"/>
    <n v="31"/>
    <n v="0"/>
    <n v="4225"/>
    <n v="926.33125000000007"/>
    <n v="0"/>
    <n v="0"/>
    <n v="15"/>
    <n v="0"/>
    <n v="0"/>
    <n v="0"/>
    <n v="0"/>
    <n v="0"/>
    <n v="0"/>
    <n v="0"/>
    <n v="0"/>
    <n v="0"/>
    <n v="13.25"/>
    <n v="0"/>
    <n v="0"/>
    <n v="0"/>
    <n v="0"/>
    <n v="6.3265875000000005"/>
    <n v="56.335000000000001"/>
    <n v="0"/>
  </r>
  <r>
    <d v="2020-08-01T00:00:00"/>
    <x v="4"/>
    <s v="P"/>
    <s v="Active"/>
    <n v="216"/>
    <x v="215"/>
    <s v="N"/>
    <x v="19"/>
    <n v="1083"/>
    <x v="0"/>
    <s v="Niederl. 3"/>
    <n v="1"/>
    <s v="Department"/>
    <s v="Supervisor"/>
    <s v="Manager"/>
    <s v="ang."/>
    <s v="M"/>
    <d v="2011-11-01T00:00:00"/>
    <m/>
    <s v=""/>
    <n v="8"/>
    <d v="1985-11-10T00:00:00"/>
    <n v="34"/>
    <s v="N"/>
    <n v="30"/>
    <n v="2.5"/>
    <n v="39"/>
    <x v="0"/>
    <n v="1"/>
    <n v="31"/>
    <n v="0"/>
    <n v="4226"/>
    <n v="926.55050000000006"/>
    <n v="0"/>
    <n v="0"/>
    <n v="0"/>
    <n v="0"/>
    <n v="0"/>
    <n v="0"/>
    <n v="0"/>
    <n v="0"/>
    <n v="0"/>
    <n v="0"/>
    <n v="0"/>
    <n v="0"/>
    <n v="26.5"/>
    <n v="0"/>
    <n v="0"/>
    <n v="0"/>
    <n v="0"/>
    <n v="5.9346750000000004"/>
    <n v="0"/>
    <n v="0"/>
  </r>
  <r>
    <d v="2020-08-01T00:00:00"/>
    <x v="4"/>
    <s v="P"/>
    <s v="Active"/>
    <n v="217"/>
    <x v="216"/>
    <s v="N"/>
    <x v="10"/>
    <n v="1075"/>
    <x v="0"/>
    <s v="Niederl. 3"/>
    <n v="1"/>
    <s v="Department"/>
    <s v="Supervisor"/>
    <s v="Manager"/>
    <s v="ang."/>
    <s v="M"/>
    <d v="2011-11-15T00:00:00"/>
    <m/>
    <s v=""/>
    <n v="8"/>
    <d v="1985-05-14T00:00:00"/>
    <n v="34"/>
    <s v="N"/>
    <n v="30"/>
    <n v="2.5"/>
    <n v="39"/>
    <x v="0"/>
    <n v="1"/>
    <n v="31"/>
    <n v="0"/>
    <n v="4227"/>
    <n v="926.76975000000004"/>
    <n v="0"/>
    <n v="0"/>
    <n v="0"/>
    <n v="0"/>
    <n v="0"/>
    <n v="0"/>
    <n v="0"/>
    <n v="0"/>
    <n v="0"/>
    <n v="0"/>
    <n v="0"/>
    <n v="0"/>
    <n v="26.5"/>
    <n v="0"/>
    <n v="0"/>
    <n v="0"/>
    <n v="0"/>
    <n v="5.9346750000000004"/>
    <n v="0"/>
    <n v="0"/>
  </r>
  <r>
    <d v="2020-08-01T00:00:00"/>
    <x v="4"/>
    <s v="P"/>
    <s v="Active"/>
    <n v="218"/>
    <x v="217"/>
    <s v="N"/>
    <x v="28"/>
    <n v="1004"/>
    <x v="1"/>
    <s v="Niederl. 1"/>
    <n v="1"/>
    <s v="Department"/>
    <s v="Supervisor"/>
    <s v="Non-Mgm."/>
    <s v="ang."/>
    <s v="M"/>
    <d v="2011-11-18T00:00:00"/>
    <m/>
    <s v=""/>
    <n v="8"/>
    <d v="1987-07-13T00:00:00"/>
    <n v="32"/>
    <s v="N"/>
    <n v="30"/>
    <n v="2.5"/>
    <n v="39"/>
    <x v="0"/>
    <n v="1"/>
    <n v="31"/>
    <n v="0"/>
    <n v="4228"/>
    <n v="926.98900000000003"/>
    <n v="0"/>
    <n v="0"/>
    <n v="0"/>
    <n v="0"/>
    <n v="0"/>
    <n v="0"/>
    <n v="0"/>
    <n v="0"/>
    <n v="0"/>
    <n v="0"/>
    <n v="0"/>
    <n v="0"/>
    <n v="26.5"/>
    <n v="0"/>
    <n v="0"/>
    <n v="0"/>
    <n v="0"/>
    <n v="5.9346750000000004"/>
    <n v="0"/>
    <n v="0"/>
  </r>
  <r>
    <d v="2020-08-01T00:00:00"/>
    <x v="4"/>
    <s v="P"/>
    <s v="Active"/>
    <n v="219"/>
    <x v="218"/>
    <s v="N"/>
    <x v="15"/>
    <n v="1057"/>
    <x v="2"/>
    <s v="Niederl. 7"/>
    <n v="1"/>
    <s v="Department"/>
    <s v="Supervisor"/>
    <s v="Non-Mgm."/>
    <s v="ang."/>
    <s v="W"/>
    <d v="2012-02-01T00:00:00"/>
    <m/>
    <s v=""/>
    <n v="7"/>
    <d v="1986-04-02T00:00:00"/>
    <n v="33"/>
    <s v="J"/>
    <n v="35"/>
    <n v="2.9166666666666665"/>
    <n v="39"/>
    <x v="0"/>
    <n v="1"/>
    <n v="31"/>
    <n v="0"/>
    <n v="4229"/>
    <n v="927.20825000000002"/>
    <n v="0"/>
    <n v="0"/>
    <n v="0"/>
    <n v="0"/>
    <n v="0"/>
    <n v="0"/>
    <n v="0"/>
    <n v="0"/>
    <n v="0"/>
    <n v="0"/>
    <n v="284.64423076923077"/>
    <n v="193.82916666666668"/>
    <n v="26.5"/>
    <n v="0"/>
    <n v="0"/>
    <n v="0"/>
    <n v="0"/>
    <n v="113.08879235576924"/>
    <n v="0"/>
    <n v="0"/>
  </r>
  <r>
    <d v="2020-08-01T00:00:00"/>
    <x v="4"/>
    <s v="P"/>
    <s v="Active"/>
    <n v="220"/>
    <x v="219"/>
    <s v="N"/>
    <x v="48"/>
    <n v="1073"/>
    <x v="0"/>
    <s v="Niederl. 3"/>
    <n v="1"/>
    <s v="Department"/>
    <s v="Supervisor"/>
    <s v="Non-Mgm."/>
    <s v="ang."/>
    <s v="M"/>
    <d v="2012-02-01T00:00:00"/>
    <m/>
    <s v=""/>
    <n v="7"/>
    <d v="1980-04-23T00:00:00"/>
    <n v="39"/>
    <s v="N"/>
    <n v="30"/>
    <n v="2.5"/>
    <n v="39"/>
    <x v="0"/>
    <n v="1"/>
    <n v="31"/>
    <n v="0"/>
    <n v="4230"/>
    <n v="927.42750000000001"/>
    <n v="0"/>
    <n v="0"/>
    <n v="0"/>
    <n v="0"/>
    <n v="0"/>
    <n v="0"/>
    <n v="0"/>
    <n v="0"/>
    <n v="0"/>
    <n v="0"/>
    <n v="0"/>
    <n v="0"/>
    <n v="26.5"/>
    <n v="0"/>
    <n v="0"/>
    <n v="0"/>
    <n v="0"/>
    <n v="5.9346750000000004"/>
    <n v="0"/>
    <n v="0"/>
  </r>
  <r>
    <d v="2020-08-01T00:00:00"/>
    <x v="4"/>
    <s v="P"/>
    <s v="Active"/>
    <n v="221"/>
    <x v="220"/>
    <s v="N"/>
    <x v="22"/>
    <n v="1053"/>
    <x v="3"/>
    <s v="Niederl. 8"/>
    <n v="1"/>
    <s v="Department"/>
    <s v="Supervisor"/>
    <s v="Non-Mgm."/>
    <s v="ang."/>
    <s v="M"/>
    <d v="2012-02-01T00:00:00"/>
    <m/>
    <s v=""/>
    <n v="7"/>
    <d v="1975-01-23T00:00:00"/>
    <n v="44"/>
    <s v="J"/>
    <n v="30"/>
    <n v="2.5"/>
    <n v="39"/>
    <x v="0"/>
    <n v="1"/>
    <n v="31"/>
    <n v="0"/>
    <n v="4231"/>
    <n v="927.64675000000011"/>
    <n v="0"/>
    <n v="0"/>
    <n v="0"/>
    <n v="0"/>
    <n v="0"/>
    <n v="0"/>
    <n v="0"/>
    <n v="0"/>
    <n v="0"/>
    <n v="0"/>
    <n v="244.09615384615387"/>
    <n v="193.92083333333335"/>
    <n v="26.5"/>
    <n v="0"/>
    <n v="0"/>
    <n v="0"/>
    <n v="0"/>
    <n v="104.02857927884617"/>
    <n v="0"/>
    <n v="0"/>
  </r>
  <r>
    <d v="2020-08-01T00:00:00"/>
    <x v="4"/>
    <s v="P"/>
    <s v="Active"/>
    <n v="222"/>
    <x v="221"/>
    <s v="N"/>
    <x v="13"/>
    <n v="1042"/>
    <x v="9"/>
    <s v="Niederl. 4"/>
    <n v="1"/>
    <s v="Department"/>
    <s v="Supervisor"/>
    <s v="Manager"/>
    <s v="ang."/>
    <s v="M"/>
    <d v="2012-02-15T00:00:00"/>
    <m/>
    <s v=""/>
    <n v="7"/>
    <d v="1965-01-19T00:00:00"/>
    <n v="54"/>
    <s v="N"/>
    <n v="30"/>
    <n v="2.5"/>
    <n v="39"/>
    <x v="0"/>
    <n v="1"/>
    <n v="31"/>
    <n v="0"/>
    <n v="4232"/>
    <n v="927.86599999999999"/>
    <n v="0"/>
    <n v="0"/>
    <n v="0"/>
    <n v="0"/>
    <n v="0"/>
    <n v="0"/>
    <n v="0"/>
    <n v="0"/>
    <n v="0"/>
    <n v="0"/>
    <n v="0"/>
    <n v="0"/>
    <n v="26.5"/>
    <n v="0"/>
    <n v="0"/>
    <n v="0"/>
    <n v="0"/>
    <n v="5.9346750000000004"/>
    <n v="139.45240000000001"/>
    <n v="0"/>
  </r>
  <r>
    <d v="2020-08-01T00:00:00"/>
    <x v="4"/>
    <s v="P"/>
    <s v="Active"/>
    <n v="223"/>
    <x v="222"/>
    <s v="N"/>
    <x v="37"/>
    <n v="1005"/>
    <x v="1"/>
    <s v="Niederl. 1"/>
    <n v="1"/>
    <s v="Department"/>
    <s v="Supervisor"/>
    <s v="Supervisor"/>
    <s v="ang."/>
    <s v="M"/>
    <d v="2012-02-01T00:00:00"/>
    <m/>
    <s v=""/>
    <n v="7"/>
    <d v="1962-04-20T00:00:00"/>
    <n v="57"/>
    <s v="N"/>
    <n v="30"/>
    <n v="2.5"/>
    <n v="39"/>
    <x v="0"/>
    <n v="1"/>
    <n v="31"/>
    <n v="0"/>
    <n v="4233"/>
    <n v="928.08525000000009"/>
    <n v="-4.1399999999999997"/>
    <n v="0"/>
    <n v="0"/>
    <n v="0"/>
    <n v="0"/>
    <n v="0"/>
    <n v="0"/>
    <n v="0"/>
    <n v="0"/>
    <n v="0"/>
    <n v="0"/>
    <n v="0"/>
    <n v="26.5"/>
    <n v="0"/>
    <n v="0"/>
    <n v="0"/>
    <n v="0"/>
    <n v="5.0075219999999998"/>
    <n v="0"/>
    <n v="0"/>
  </r>
  <r>
    <d v="2020-08-01T00:00:00"/>
    <x v="4"/>
    <s v="P"/>
    <s v="Active"/>
    <n v="224"/>
    <x v="223"/>
    <s v="N"/>
    <x v="22"/>
    <n v="1029"/>
    <x v="6"/>
    <s v="Niederl. 10"/>
    <n v="1"/>
    <s v="Department"/>
    <s v="Supervisor"/>
    <s v="Non-Mgm."/>
    <s v="ang."/>
    <s v="M"/>
    <d v="2012-03-01T00:00:00"/>
    <m/>
    <s v=""/>
    <n v="7"/>
    <d v="1967-12-28T00:00:00"/>
    <n v="52"/>
    <s v="J"/>
    <n v="30"/>
    <n v="2.5"/>
    <n v="39"/>
    <x v="0"/>
    <n v="1"/>
    <n v="31"/>
    <n v="0"/>
    <n v="4234"/>
    <n v="928.30450000000008"/>
    <n v="0"/>
    <n v="0"/>
    <n v="0"/>
    <n v="0"/>
    <n v="0"/>
    <n v="0"/>
    <n v="0"/>
    <n v="0"/>
    <n v="0"/>
    <n v="0"/>
    <n v="244.26923076923075"/>
    <n v="194.05833333333334"/>
    <n v="26.5"/>
    <n v="0"/>
    <n v="0"/>
    <n v="0"/>
    <n v="0"/>
    <n v="104.09813298076924"/>
    <n v="0"/>
    <n v="0"/>
  </r>
  <r>
    <d v="2020-08-01T00:00:00"/>
    <x v="4"/>
    <s v="P"/>
    <s v="Active"/>
    <n v="225"/>
    <x v="224"/>
    <s v="N"/>
    <x v="22"/>
    <n v="1053"/>
    <x v="3"/>
    <s v="Niederl. 8"/>
    <n v="1"/>
    <s v="Department"/>
    <s v="Supervisor"/>
    <s v="Non-Mgm."/>
    <s v="ang."/>
    <s v="M"/>
    <d v="2012-04-01T00:00:00"/>
    <m/>
    <s v=""/>
    <n v="7"/>
    <d v="1974-04-12T00:00:00"/>
    <n v="45"/>
    <s v="J"/>
    <n v="30"/>
    <n v="2.5"/>
    <n v="39"/>
    <x v="0"/>
    <n v="1"/>
    <n v="31"/>
    <n v="0"/>
    <n v="4235"/>
    <n v="928.52375000000006"/>
    <n v="0"/>
    <n v="0"/>
    <n v="0"/>
    <n v="0"/>
    <n v="0"/>
    <n v="0"/>
    <n v="0"/>
    <n v="0"/>
    <n v="0"/>
    <n v="0"/>
    <n v="244.32692307692307"/>
    <n v="194.10416666666669"/>
    <n v="26.5"/>
    <n v="0"/>
    <n v="0"/>
    <n v="0"/>
    <n v="0"/>
    <n v="104.12131754807692"/>
    <n v="0"/>
    <n v="0"/>
  </r>
  <r>
    <d v="2020-08-01T00:00:00"/>
    <x v="4"/>
    <s v="P"/>
    <s v="Active"/>
    <n v="226"/>
    <x v="225"/>
    <s v="N"/>
    <x v="21"/>
    <n v="1086"/>
    <x v="0"/>
    <s v="Niederl. 3"/>
    <n v="1"/>
    <s v="Department"/>
    <s v="Supervisor"/>
    <s v="Non-Mgm."/>
    <s v="ang."/>
    <s v="W"/>
    <d v="2012-05-01T00:00:00"/>
    <m/>
    <s v=""/>
    <n v="7"/>
    <d v="1978-06-10T00:00:00"/>
    <n v="41"/>
    <s v="N"/>
    <n v="35"/>
    <n v="2.9166666666666665"/>
    <n v="39"/>
    <x v="0"/>
    <n v="1"/>
    <n v="31"/>
    <n v="0"/>
    <n v="4236"/>
    <n v="928.74299999999994"/>
    <n v="0"/>
    <n v="0"/>
    <n v="0"/>
    <n v="0"/>
    <n v="0"/>
    <n v="0"/>
    <n v="0"/>
    <n v="0"/>
    <n v="0"/>
    <n v="0"/>
    <n v="0"/>
    <n v="0"/>
    <n v="26.5"/>
    <n v="0"/>
    <n v="0"/>
    <n v="0"/>
    <n v="0"/>
    <n v="5.9346750000000004"/>
    <n v="0"/>
    <n v="0"/>
  </r>
  <r>
    <d v="2020-08-01T00:00:00"/>
    <x v="4"/>
    <s v="P"/>
    <s v="Active"/>
    <n v="227"/>
    <x v="226"/>
    <s v="N"/>
    <x v="30"/>
    <n v="1071"/>
    <x v="0"/>
    <s v="Niederl. 3"/>
    <n v="1"/>
    <s v="Department"/>
    <s v="Supervisor"/>
    <s v="Non-Mgm."/>
    <s v="ang."/>
    <s v="W"/>
    <d v="2012-05-01T00:00:00"/>
    <m/>
    <s v=""/>
    <n v="7"/>
    <d v="1984-01-09T00:00:00"/>
    <n v="36"/>
    <s v="N"/>
    <n v="0"/>
    <n v="0"/>
    <n v="30"/>
    <x v="0"/>
    <n v="0.76923076923076927"/>
    <n v="31"/>
    <n v="0"/>
    <n v="4237"/>
    <n v="928.96225000000004"/>
    <n v="0"/>
    <n v="0"/>
    <n v="0"/>
    <n v="0"/>
    <n v="0"/>
    <n v="0"/>
    <n v="0"/>
    <n v="0"/>
    <n v="0"/>
    <n v="0"/>
    <n v="0"/>
    <n v="0"/>
    <n v="26.5"/>
    <n v="0"/>
    <n v="0"/>
    <n v="0"/>
    <n v="0"/>
    <n v="5.9346750000000004"/>
    <n v="0"/>
    <n v="0"/>
  </r>
  <r>
    <d v="2020-08-01T00:00:00"/>
    <x v="4"/>
    <s v="P"/>
    <s v="Active"/>
    <n v="228"/>
    <x v="227"/>
    <s v="N"/>
    <x v="23"/>
    <n v="1068"/>
    <x v="0"/>
    <s v="Niederl. 3"/>
    <n v="1"/>
    <s v="Department"/>
    <s v="Supervisor"/>
    <s v="Non-Mgm."/>
    <s v="ang."/>
    <s v="W"/>
    <d v="2012-06-01T00:00:00"/>
    <m/>
    <s v=""/>
    <n v="7"/>
    <d v="1957-07-22T00:00:00"/>
    <n v="62"/>
    <s v="N"/>
    <n v="30"/>
    <n v="2.5"/>
    <n v="39"/>
    <x v="0"/>
    <n v="1"/>
    <n v="31"/>
    <n v="0"/>
    <n v="4238"/>
    <n v="929.18150000000003"/>
    <n v="0"/>
    <n v="0"/>
    <n v="0"/>
    <n v="0"/>
    <n v="0"/>
    <n v="0"/>
    <n v="0"/>
    <n v="0"/>
    <n v="0"/>
    <n v="0"/>
    <n v="0"/>
    <n v="0"/>
    <n v="26.5"/>
    <n v="0"/>
    <n v="0"/>
    <n v="0"/>
    <n v="0"/>
    <n v="5.9346750000000004"/>
    <n v="0"/>
    <n v="0"/>
  </r>
  <r>
    <d v="2020-08-01T00:00:00"/>
    <x v="4"/>
    <s v="P"/>
    <s v="Active"/>
    <n v="229"/>
    <x v="228"/>
    <s v="N"/>
    <x v="19"/>
    <n v="1083"/>
    <x v="0"/>
    <s v="Niederl. 3"/>
    <n v="1"/>
    <s v="Department"/>
    <s v="Supervisor"/>
    <s v="Non-Mgm."/>
    <s v="ang."/>
    <s v="M"/>
    <d v="2012-06-01T00:00:00"/>
    <m/>
    <s v=""/>
    <n v="7"/>
    <d v="1985-08-17T00:00:00"/>
    <n v="34"/>
    <s v="N"/>
    <n v="30"/>
    <n v="2.5"/>
    <n v="39"/>
    <x v="0"/>
    <n v="1"/>
    <n v="31"/>
    <n v="0"/>
    <n v="4239"/>
    <n v="929.40075000000002"/>
    <n v="0"/>
    <n v="0"/>
    <n v="0"/>
    <n v="0"/>
    <n v="0"/>
    <n v="0"/>
    <n v="0"/>
    <n v="0"/>
    <n v="0"/>
    <n v="0"/>
    <n v="0"/>
    <n v="0"/>
    <n v="26.5"/>
    <n v="0"/>
    <n v="0"/>
    <n v="0"/>
    <n v="0"/>
    <n v="5.9346750000000004"/>
    <n v="0"/>
    <n v="0"/>
  </r>
  <r>
    <d v="2020-08-01T00:00:00"/>
    <x v="4"/>
    <s v="P"/>
    <s v="Active"/>
    <n v="230"/>
    <x v="229"/>
    <s v="N"/>
    <x v="5"/>
    <n v="1093"/>
    <x v="0"/>
    <s v="Niederl. 3"/>
    <n v="1"/>
    <s v="Department"/>
    <s v="Supervisor"/>
    <s v="Non-Mgm."/>
    <s v="ang."/>
    <s v="M"/>
    <d v="2012-06-01T00:00:00"/>
    <m/>
    <s v=""/>
    <n v="7"/>
    <d v="1959-06-12T00:00:00"/>
    <n v="60"/>
    <s v="N"/>
    <n v="30"/>
    <n v="2.5"/>
    <n v="39"/>
    <x v="0"/>
    <n v="1"/>
    <n v="31"/>
    <n v="0"/>
    <n v="4240"/>
    <n v="929.62000000000012"/>
    <n v="0"/>
    <n v="0"/>
    <n v="0"/>
    <n v="0"/>
    <n v="0"/>
    <n v="0"/>
    <n v="0"/>
    <n v="0"/>
    <n v="0"/>
    <n v="0"/>
    <n v="0"/>
    <n v="0"/>
    <n v="26.5"/>
    <n v="0"/>
    <n v="0"/>
    <n v="0"/>
    <n v="0"/>
    <n v="5.9346750000000004"/>
    <n v="0"/>
    <n v="0"/>
  </r>
  <r>
    <d v="2020-08-01T00:00:00"/>
    <x v="4"/>
    <s v="P"/>
    <s v="Active"/>
    <n v="231"/>
    <x v="230"/>
    <s v="N"/>
    <x v="24"/>
    <n v="1081"/>
    <x v="0"/>
    <s v="Niederl. 3"/>
    <n v="1"/>
    <s v="Department"/>
    <s v="Supervisor"/>
    <s v="Manager"/>
    <s v="ang."/>
    <s v="M"/>
    <d v="2012-07-01T00:00:00"/>
    <m/>
    <s v=""/>
    <n v="7"/>
    <d v="1983-12-24T00:00:00"/>
    <n v="36"/>
    <s v="N"/>
    <n v="30"/>
    <n v="2.5"/>
    <n v="39"/>
    <x v="0"/>
    <n v="1"/>
    <n v="31"/>
    <n v="0"/>
    <n v="4241"/>
    <n v="929.83924999999999"/>
    <n v="0"/>
    <n v="0"/>
    <n v="0"/>
    <n v="0"/>
    <n v="0"/>
    <n v="0"/>
    <n v="0"/>
    <n v="0"/>
    <n v="0"/>
    <n v="0"/>
    <n v="0"/>
    <n v="0"/>
    <n v="26.5"/>
    <n v="0"/>
    <n v="0"/>
    <n v="0"/>
    <n v="0"/>
    <n v="5.9346750000000004"/>
    <n v="118.94759999999999"/>
    <n v="0"/>
  </r>
  <r>
    <d v="2020-08-01T00:00:00"/>
    <x v="4"/>
    <s v="P"/>
    <s v="Active"/>
    <n v="232"/>
    <x v="231"/>
    <s v="N"/>
    <x v="22"/>
    <n v="1041"/>
    <x v="4"/>
    <s v="Niederl. 6"/>
    <n v="1"/>
    <s v="Department"/>
    <s v="Supervisor"/>
    <s v="Non-Mgm."/>
    <s v="ang."/>
    <s v="M"/>
    <d v="2012-07-01T00:00:00"/>
    <m/>
    <s v=""/>
    <n v="7"/>
    <d v="1979-09-27T00:00:00"/>
    <n v="40"/>
    <s v="J"/>
    <n v="30"/>
    <n v="2.5"/>
    <n v="39"/>
    <x v="0"/>
    <n v="1"/>
    <n v="31"/>
    <n v="0"/>
    <n v="4242"/>
    <n v="930.05850000000009"/>
    <n v="0"/>
    <n v="0"/>
    <n v="0"/>
    <n v="0"/>
    <n v="0"/>
    <n v="0"/>
    <n v="0"/>
    <n v="0"/>
    <n v="0"/>
    <n v="0"/>
    <n v="244.73076923076923"/>
    <n v="194.42500000000001"/>
    <n v="26.5"/>
    <n v="0"/>
    <n v="0"/>
    <n v="0"/>
    <n v="0"/>
    <n v="104.28360951923078"/>
    <n v="0"/>
    <n v="0"/>
  </r>
  <r>
    <d v="2020-08-01T00:00:00"/>
    <x v="4"/>
    <s v="P"/>
    <s v="Active"/>
    <n v="233"/>
    <x v="232"/>
    <s v="N"/>
    <x v="11"/>
    <n v="1082"/>
    <x v="0"/>
    <s v="Niederl. 3"/>
    <n v="1"/>
    <s v="Department"/>
    <s v="Supervisor"/>
    <s v="Non-Mgm."/>
    <s v="ang."/>
    <s v="M"/>
    <d v="2012-08-01T00:00:00"/>
    <m/>
    <s v=""/>
    <n v="7"/>
    <d v="1970-10-12T00:00:00"/>
    <n v="49"/>
    <s v="N"/>
    <n v="30"/>
    <n v="2.5"/>
    <n v="39"/>
    <x v="0"/>
    <n v="1"/>
    <n v="31"/>
    <n v="0"/>
    <n v="4243"/>
    <n v="930.27775000000008"/>
    <n v="0"/>
    <n v="0"/>
    <n v="0"/>
    <n v="0"/>
    <n v="0"/>
    <n v="0"/>
    <n v="0"/>
    <n v="0"/>
    <n v="0"/>
    <n v="0"/>
    <n v="0"/>
    <n v="0"/>
    <n v="26.5"/>
    <n v="0"/>
    <n v="0"/>
    <n v="0"/>
    <n v="0"/>
    <n v="5.9346750000000004"/>
    <n v="0"/>
    <n v="0"/>
  </r>
  <r>
    <d v="2020-08-01T00:00:00"/>
    <x v="4"/>
    <s v="P"/>
    <s v="Active"/>
    <n v="234"/>
    <x v="233"/>
    <s v="N"/>
    <x v="9"/>
    <n v="1087"/>
    <x v="0"/>
    <s v="Niederl. 3"/>
    <n v="1"/>
    <s v="Department"/>
    <s v="Supervisor"/>
    <s v="Non-Mgm."/>
    <s v="ang."/>
    <s v="M"/>
    <d v="2012-08-01T00:00:00"/>
    <m/>
    <s v=""/>
    <n v="7"/>
    <d v="1979-08-18T00:00:00"/>
    <n v="40"/>
    <s v="N"/>
    <n v="30"/>
    <n v="2.5"/>
    <n v="39"/>
    <x v="0"/>
    <n v="1"/>
    <n v="31"/>
    <n v="0"/>
    <n v="4244"/>
    <n v="930.49700000000007"/>
    <n v="0"/>
    <n v="0"/>
    <n v="0"/>
    <n v="0"/>
    <n v="0"/>
    <n v="0"/>
    <n v="0"/>
    <n v="0"/>
    <n v="0"/>
    <n v="0"/>
    <n v="0"/>
    <n v="0"/>
    <n v="26.5"/>
    <n v="0"/>
    <n v="0"/>
    <n v="0"/>
    <n v="0"/>
    <n v="5.9346750000000004"/>
    <n v="0"/>
    <n v="0"/>
  </r>
  <r>
    <d v="2020-08-01T00:00:00"/>
    <x v="4"/>
    <s v="P"/>
    <s v="Active"/>
    <n v="235"/>
    <x v="234"/>
    <s v="N"/>
    <x v="23"/>
    <n v="1068"/>
    <x v="0"/>
    <s v="Niederl. 3"/>
    <n v="1"/>
    <s v="Department"/>
    <s v="Supervisor"/>
    <s v="Non-Mgm."/>
    <s v="ang."/>
    <s v="W"/>
    <d v="2012-09-01T00:00:00"/>
    <m/>
    <s v=""/>
    <n v="7"/>
    <d v="1985-01-29T00:00:00"/>
    <n v="34"/>
    <s v="N"/>
    <n v="30"/>
    <n v="2.5"/>
    <n v="39"/>
    <x v="0"/>
    <n v="1"/>
    <n v="31"/>
    <n v="0"/>
    <n v="4245"/>
    <n v="930.71625000000006"/>
    <n v="0"/>
    <n v="0"/>
    <n v="0"/>
    <n v="0"/>
    <n v="0"/>
    <n v="0"/>
    <n v="0"/>
    <n v="0"/>
    <n v="0"/>
    <n v="0"/>
    <n v="0"/>
    <n v="0"/>
    <n v="26.5"/>
    <n v="0"/>
    <n v="0"/>
    <n v="0"/>
    <n v="0"/>
    <n v="5.9346750000000004"/>
    <n v="0"/>
    <n v="0"/>
  </r>
  <r>
    <d v="2020-08-01T00:00:00"/>
    <x v="4"/>
    <s v="P"/>
    <s v="Active"/>
    <n v="236"/>
    <x v="235"/>
    <s v="N"/>
    <x v="9"/>
    <n v="1087"/>
    <x v="0"/>
    <s v="Niederl. 3"/>
    <n v="1"/>
    <s v="Department"/>
    <s v="Supervisor"/>
    <s v="Non-Mgm."/>
    <s v="ang."/>
    <s v="M"/>
    <d v="2012-09-01T00:00:00"/>
    <m/>
    <s v=""/>
    <n v="7"/>
    <d v="1974-09-04T00:00:00"/>
    <n v="45"/>
    <s v="N"/>
    <n v="30"/>
    <n v="2.5"/>
    <n v="39"/>
    <x v="0"/>
    <n v="1"/>
    <n v="31"/>
    <n v="0"/>
    <n v="4246"/>
    <n v="930.93550000000005"/>
    <n v="0"/>
    <n v="0"/>
    <n v="0"/>
    <n v="0"/>
    <n v="0"/>
    <n v="0"/>
    <n v="0"/>
    <n v="0"/>
    <n v="0"/>
    <n v="0"/>
    <n v="0"/>
    <n v="0"/>
    <n v="26.5"/>
    <n v="0"/>
    <n v="0"/>
    <n v="0"/>
    <n v="0"/>
    <n v="5.9346750000000004"/>
    <n v="0"/>
    <n v="0"/>
  </r>
  <r>
    <d v="2020-08-01T00:00:00"/>
    <x v="4"/>
    <s v="P"/>
    <s v="Active"/>
    <n v="237"/>
    <x v="236"/>
    <s v="N"/>
    <x v="22"/>
    <n v="1053"/>
    <x v="3"/>
    <s v="Niederl. 8"/>
    <n v="1"/>
    <s v="Department"/>
    <s v="Supervisor"/>
    <s v="Non-Mgm."/>
    <s v="ang."/>
    <s v="M"/>
    <d v="2016-01-26T00:00:00"/>
    <m/>
    <s v=""/>
    <n v="3"/>
    <d v="1992-07-30T00:00:00"/>
    <n v="27"/>
    <s v="J"/>
    <n v="30"/>
    <n v="2.5"/>
    <n v="39"/>
    <x v="0"/>
    <n v="1"/>
    <n v="31"/>
    <n v="0"/>
    <n v="4247"/>
    <n v="931.15475000000004"/>
    <n v="0"/>
    <n v="0"/>
    <n v="0"/>
    <n v="0"/>
    <n v="0"/>
    <n v="0"/>
    <n v="0"/>
    <n v="0"/>
    <n v="0"/>
    <n v="0"/>
    <n v="245.01923076923075"/>
    <n v="194.6541666666667"/>
    <n v="26.5"/>
    <n v="0"/>
    <n v="0"/>
    <n v="0"/>
    <n v="0"/>
    <n v="104.39953235576922"/>
    <n v="0"/>
    <n v="0"/>
  </r>
  <r>
    <d v="2020-08-01T00:00:00"/>
    <x v="4"/>
    <s v="P"/>
    <s v="Active"/>
    <n v="238"/>
    <x v="237"/>
    <s v="N"/>
    <x v="27"/>
    <n v="1070"/>
    <x v="0"/>
    <s v="Niederl. 3"/>
    <n v="1"/>
    <s v="Department"/>
    <s v="Supervisor"/>
    <s v="Non-Mgm."/>
    <s v="ang."/>
    <s v="M"/>
    <d v="2012-10-01T00:00:00"/>
    <m/>
    <s v=""/>
    <n v="7"/>
    <d v="1968-05-07T00:00:00"/>
    <n v="51"/>
    <s v="N"/>
    <n v="30"/>
    <n v="2.5"/>
    <n v="39"/>
    <x v="0"/>
    <n v="1"/>
    <n v="31"/>
    <n v="0"/>
    <n v="4248"/>
    <n v="931.37400000000002"/>
    <n v="0"/>
    <n v="0"/>
    <n v="0"/>
    <n v="0"/>
    <n v="0"/>
    <n v="0"/>
    <n v="0"/>
    <n v="0"/>
    <n v="0"/>
    <n v="0"/>
    <n v="0"/>
    <n v="0"/>
    <n v="26.5"/>
    <n v="0"/>
    <n v="0"/>
    <n v="0"/>
    <n v="0"/>
    <n v="5.9346750000000004"/>
    <n v="0"/>
    <n v="0"/>
  </r>
  <r>
    <d v="2020-08-01T00:00:00"/>
    <x v="4"/>
    <s v="P"/>
    <s v="Active"/>
    <n v="239"/>
    <x v="238"/>
    <s v="N"/>
    <x v="8"/>
    <n v="1009"/>
    <x v="0"/>
    <s v="Niederl. 3"/>
    <n v="1"/>
    <s v="Department"/>
    <s v="Supervisor"/>
    <s v="Non-Mgm."/>
    <s v="ang."/>
    <s v="M"/>
    <d v="2012-10-01T00:00:00"/>
    <m/>
    <s v=""/>
    <n v="7"/>
    <d v="1983-12-23T00:00:00"/>
    <n v="36"/>
    <s v="J"/>
    <n v="30"/>
    <n v="2.5"/>
    <n v="39"/>
    <x v="0"/>
    <n v="1"/>
    <n v="31"/>
    <n v="0"/>
    <n v="4249"/>
    <n v="931.59325000000013"/>
    <n v="0"/>
    <n v="0"/>
    <n v="0"/>
    <n v="0"/>
    <n v="0"/>
    <n v="0"/>
    <n v="0"/>
    <n v="0"/>
    <n v="0"/>
    <n v="0"/>
    <n v="245.13461538461539"/>
    <n v="194.74583333333334"/>
    <n v="26.5"/>
    <n v="0"/>
    <n v="0"/>
    <n v="0"/>
    <n v="0"/>
    <n v="104.44590149038463"/>
    <n v="0"/>
    <n v="0"/>
  </r>
  <r>
    <d v="2020-08-01T00:00:00"/>
    <x v="4"/>
    <s v="P"/>
    <s v="Active"/>
    <n v="240"/>
    <x v="239"/>
    <s v="N"/>
    <x v="11"/>
    <n v="1082"/>
    <x v="0"/>
    <s v="Niederl. 3"/>
    <n v="1"/>
    <s v="Department"/>
    <s v="Supervisor"/>
    <s v="Non-Mgm."/>
    <s v="ang."/>
    <s v="W"/>
    <d v="2012-11-01T00:00:00"/>
    <m/>
    <s v=""/>
    <n v="7"/>
    <d v="1989-10-14T00:00:00"/>
    <n v="30"/>
    <s v="N"/>
    <n v="30"/>
    <n v="2.5"/>
    <n v="39"/>
    <x v="0"/>
    <n v="1"/>
    <n v="31"/>
    <n v="0"/>
    <n v="4250"/>
    <n v="931.8125"/>
    <n v="0"/>
    <n v="0"/>
    <n v="0"/>
    <n v="137.81"/>
    <n v="0"/>
    <n v="0"/>
    <n v="0"/>
    <n v="0"/>
    <n v="0"/>
    <n v="0"/>
    <n v="0"/>
    <n v="0"/>
    <n v="26.5"/>
    <n v="0"/>
    <n v="0"/>
    <n v="0"/>
    <n v="0"/>
    <n v="36.797224499999999"/>
    <n v="0"/>
    <n v="0"/>
  </r>
  <r>
    <d v="2020-08-01T00:00:00"/>
    <x v="4"/>
    <s v="P"/>
    <s v="Active"/>
    <n v="241"/>
    <x v="240"/>
    <s v="N"/>
    <x v="47"/>
    <n v="1016"/>
    <x v="1"/>
    <s v="Niederl. 1"/>
    <n v="1"/>
    <s v="Department"/>
    <s v="Supervisor"/>
    <s v="Manager"/>
    <s v="ang."/>
    <s v="M"/>
    <d v="2012-11-15T00:00:00"/>
    <m/>
    <s v=""/>
    <n v="7"/>
    <d v="1961-01-15T00:00:00"/>
    <n v="59"/>
    <s v="N"/>
    <n v="30"/>
    <n v="2.5"/>
    <n v="39"/>
    <x v="0"/>
    <n v="1"/>
    <n v="31"/>
    <n v="0"/>
    <n v="4251"/>
    <n v="932.03174999999999"/>
    <n v="0"/>
    <n v="0"/>
    <n v="0"/>
    <n v="0"/>
    <n v="0"/>
    <n v="0"/>
    <n v="0"/>
    <n v="0"/>
    <n v="0"/>
    <n v="0"/>
    <n v="0"/>
    <n v="0"/>
    <n v="26.5"/>
    <n v="0"/>
    <n v="0"/>
    <n v="0"/>
    <n v="0"/>
    <n v="5.9346750000000004"/>
    <n v="0"/>
    <n v="0"/>
  </r>
  <r>
    <d v="2020-08-01T00:00:00"/>
    <x v="4"/>
    <s v="P"/>
    <s v="Active"/>
    <n v="242"/>
    <x v="241"/>
    <s v="N"/>
    <x v="49"/>
    <n v="1072"/>
    <x v="0"/>
    <s v="Niederl. 3"/>
    <n v="1"/>
    <s v="Department"/>
    <s v="Supervisor"/>
    <s v="Non-Mgm."/>
    <s v="ang."/>
    <s v="W"/>
    <d v="2014-01-15T00:00:00"/>
    <m/>
    <s v=""/>
    <n v="6"/>
    <d v="1979-09-17T00:00:00"/>
    <n v="40"/>
    <s v="N"/>
    <n v="30"/>
    <n v="2.5"/>
    <n v="16"/>
    <x v="0"/>
    <n v="0.41025641025641024"/>
    <n v="31"/>
    <n v="0"/>
    <n v="4252"/>
    <n v="932.25100000000009"/>
    <n v="0"/>
    <n v="0"/>
    <n v="0"/>
    <n v="0"/>
    <n v="0"/>
    <n v="0"/>
    <n v="0"/>
    <n v="0"/>
    <n v="0"/>
    <n v="0"/>
    <n v="0"/>
    <n v="0"/>
    <n v="26.5"/>
    <n v="0"/>
    <n v="0"/>
    <n v="0"/>
    <n v="0"/>
    <n v="5.9346750000000004"/>
    <n v="0"/>
    <n v="0"/>
  </r>
  <r>
    <d v="2020-08-01T00:00:00"/>
    <x v="4"/>
    <s v="P"/>
    <s v="Active"/>
    <n v="243"/>
    <x v="242"/>
    <s v="N"/>
    <x v="31"/>
    <n v="1059"/>
    <x v="2"/>
    <s v="Niederl. 7"/>
    <n v="1"/>
    <s v="Department"/>
    <s v="Supervisor"/>
    <s v="Manager"/>
    <s v="ang."/>
    <s v="M"/>
    <d v="2012-12-01T00:00:00"/>
    <m/>
    <s v=""/>
    <n v="7"/>
    <d v="1988-01-16T00:00:00"/>
    <n v="32"/>
    <s v="N"/>
    <n v="30"/>
    <n v="2.5"/>
    <n v="39"/>
    <x v="0"/>
    <n v="1"/>
    <n v="31"/>
    <n v="0"/>
    <n v="4253"/>
    <n v="932.47025000000008"/>
    <n v="0"/>
    <n v="0"/>
    <n v="30"/>
    <n v="0"/>
    <n v="0"/>
    <n v="0"/>
    <n v="0"/>
    <n v="0"/>
    <n v="0"/>
    <n v="0"/>
    <n v="0"/>
    <n v="0"/>
    <n v="26.5"/>
    <n v="0"/>
    <n v="0"/>
    <n v="0"/>
    <n v="0"/>
    <n v="12.653175000000001"/>
    <n v="118.94"/>
    <n v="0"/>
  </r>
  <r>
    <d v="2020-08-01T00:00:00"/>
    <x v="4"/>
    <s v="P"/>
    <s v="Active"/>
    <n v="244"/>
    <x v="243"/>
    <s v="N"/>
    <x v="39"/>
    <n v="1085"/>
    <x v="0"/>
    <s v="Niederl. 3"/>
    <n v="1"/>
    <s v="Department"/>
    <s v="Supervisor"/>
    <s v="Non-Mgm."/>
    <s v="ang."/>
    <s v="M"/>
    <d v="2013-02-01T00:00:00"/>
    <m/>
    <s v=""/>
    <n v="6"/>
    <d v="1985-12-21T00:00:00"/>
    <n v="34"/>
    <s v="N"/>
    <n v="30"/>
    <n v="2.5"/>
    <n v="39"/>
    <x v="0"/>
    <n v="1"/>
    <n v="31"/>
    <n v="0"/>
    <n v="4254"/>
    <n v="932.68949999999995"/>
    <n v="0"/>
    <n v="0"/>
    <n v="0"/>
    <n v="0"/>
    <n v="0"/>
    <n v="0"/>
    <n v="0"/>
    <n v="0"/>
    <n v="0"/>
    <n v="0"/>
    <n v="0"/>
    <n v="0"/>
    <n v="26.5"/>
    <n v="0"/>
    <n v="0"/>
    <n v="0"/>
    <n v="0"/>
    <n v="5.9346750000000004"/>
    <n v="0"/>
    <n v="0"/>
  </r>
  <r>
    <d v="2020-08-01T00:00:00"/>
    <x v="4"/>
    <s v="P"/>
    <s v="Active"/>
    <n v="245"/>
    <x v="244"/>
    <s v="N"/>
    <x v="49"/>
    <n v="1072"/>
    <x v="0"/>
    <s v="Niederl. 3"/>
    <n v="1"/>
    <s v="Department"/>
    <s v="Supervisor"/>
    <s v="Non-Mgm."/>
    <s v="ang."/>
    <s v="M"/>
    <d v="2013-02-01T00:00:00"/>
    <m/>
    <s v=""/>
    <n v="6"/>
    <d v="1975-05-25T00:00:00"/>
    <n v="44"/>
    <s v="N"/>
    <n v="30"/>
    <n v="2.5"/>
    <n v="39"/>
    <x v="0"/>
    <n v="1"/>
    <n v="31"/>
    <n v="0"/>
    <n v="4255"/>
    <n v="932.90875000000005"/>
    <n v="0"/>
    <n v="0"/>
    <n v="30"/>
    <n v="0"/>
    <n v="0"/>
    <n v="0"/>
    <n v="0"/>
    <n v="0"/>
    <n v="0"/>
    <n v="0"/>
    <n v="0"/>
    <n v="0"/>
    <n v="26.5"/>
    <n v="0"/>
    <n v="0"/>
    <n v="0"/>
    <n v="0"/>
    <n v="12.653175000000001"/>
    <n v="99.56"/>
    <n v="0"/>
  </r>
  <r>
    <d v="2020-08-01T00:00:00"/>
    <x v="4"/>
    <s v="P"/>
    <s v="Active"/>
    <n v="246"/>
    <x v="245"/>
    <s v="N"/>
    <x v="9"/>
    <n v="1087"/>
    <x v="1"/>
    <s v="Niederl. 1"/>
    <n v="1"/>
    <s v="Department"/>
    <s v="Supervisor"/>
    <s v="Non-Mgm."/>
    <s v="ang."/>
    <s v="M"/>
    <d v="2013-02-01T00:00:00"/>
    <m/>
    <s v=""/>
    <n v="6"/>
    <d v="1985-07-20T00:00:00"/>
    <n v="34"/>
    <s v="N"/>
    <n v="30"/>
    <n v="2.5"/>
    <n v="35"/>
    <x v="0"/>
    <n v="0.89743589743589747"/>
    <n v="31"/>
    <n v="0"/>
    <n v="4256"/>
    <n v="933.12800000000016"/>
    <n v="0"/>
    <n v="0"/>
    <n v="0"/>
    <n v="0"/>
    <n v="0"/>
    <n v="0"/>
    <n v="0"/>
    <n v="0"/>
    <n v="0"/>
    <n v="0"/>
    <n v="0"/>
    <n v="0"/>
    <n v="26.5"/>
    <n v="0"/>
    <n v="0"/>
    <n v="0"/>
    <n v="0"/>
    <n v="5.9346750000000004"/>
    <n v="0"/>
    <n v="0"/>
  </r>
  <r>
    <d v="2020-08-01T00:00:00"/>
    <x v="4"/>
    <s v="P"/>
    <s v="Active"/>
    <n v="247"/>
    <x v="246"/>
    <s v="N"/>
    <x v="34"/>
    <n v="1095"/>
    <x v="1"/>
    <s v="Niederl. 1"/>
    <n v="1"/>
    <s v="Department"/>
    <s v="Supervisor"/>
    <s v="Non-Mgm."/>
    <s v="ang."/>
    <s v="M"/>
    <d v="2013-03-01T00:00:00"/>
    <m/>
    <s v=""/>
    <n v="6"/>
    <d v="1963-11-11T00:00:00"/>
    <n v="56"/>
    <s v="N"/>
    <n v="30"/>
    <n v="2.5"/>
    <n v="39"/>
    <x v="0"/>
    <n v="1"/>
    <n v="31"/>
    <n v="0"/>
    <n v="4257"/>
    <n v="933.34725000000003"/>
    <n v="0"/>
    <n v="0"/>
    <n v="0"/>
    <n v="0"/>
    <n v="0"/>
    <n v="0"/>
    <n v="0"/>
    <n v="0"/>
    <n v="0"/>
    <n v="0"/>
    <n v="0"/>
    <n v="0"/>
    <n v="26.5"/>
    <n v="0"/>
    <n v="0"/>
    <n v="0"/>
    <n v="0"/>
    <n v="5.9346750000000004"/>
    <n v="0"/>
    <n v="0"/>
  </r>
  <r>
    <d v="2020-08-01T00:00:00"/>
    <x v="4"/>
    <s v="P"/>
    <s v="Active"/>
    <n v="248"/>
    <x v="247"/>
    <s v="N"/>
    <x v="31"/>
    <n v="1059"/>
    <x v="2"/>
    <s v="Niederl. 7"/>
    <n v="1"/>
    <s v="Department"/>
    <s v="Supervisor"/>
    <s v="Non-Mgm."/>
    <s v="ang."/>
    <s v="W"/>
    <d v="2013-04-01T00:00:00"/>
    <m/>
    <s v=""/>
    <n v="6"/>
    <d v="1982-12-18T00:00:00"/>
    <n v="37"/>
    <s v="J"/>
    <n v="30"/>
    <n v="2.5"/>
    <n v="39"/>
    <x v="0"/>
    <n v="1"/>
    <n v="31"/>
    <n v="0"/>
    <n v="4258"/>
    <n v="933.56650000000002"/>
    <n v="0"/>
    <n v="0"/>
    <n v="30"/>
    <n v="0"/>
    <n v="425"/>
    <n v="0"/>
    <n v="0"/>
    <n v="0"/>
    <n v="0"/>
    <n v="0"/>
    <n v="245.65384615384616"/>
    <n v="195.15833333333333"/>
    <n v="26.5"/>
    <n v="0"/>
    <n v="0"/>
    <n v="0"/>
    <n v="0"/>
    <n v="206.55181259615387"/>
    <n v="79.040000000000006"/>
    <n v="0"/>
  </r>
  <r>
    <d v="2020-08-01T00:00:00"/>
    <x v="4"/>
    <s v="P"/>
    <s v="Active"/>
    <n v="249"/>
    <x v="248"/>
    <s v="Y"/>
    <x v="15"/>
    <n v="1032"/>
    <x v="5"/>
    <s v="Niederl. 5"/>
    <n v="0.5"/>
    <s v="Department"/>
    <s v="Supervisor"/>
    <s v="Manager"/>
    <s v="ang."/>
    <s v="M"/>
    <d v="2013-04-01T00:00:00"/>
    <m/>
    <s v=""/>
    <n v="6"/>
    <d v="1967-12-09T00:00:00"/>
    <n v="52"/>
    <s v="N"/>
    <n v="30"/>
    <n v="2.5"/>
    <n v="39"/>
    <x v="0"/>
    <n v="0.5"/>
    <n v="31"/>
    <n v="0"/>
    <n v="4259"/>
    <n v="933.78575000000001"/>
    <n v="0"/>
    <n v="0"/>
    <n v="0"/>
    <n v="0"/>
    <n v="175"/>
    <n v="0"/>
    <n v="0"/>
    <n v="0"/>
    <n v="0"/>
    <n v="0"/>
    <n v="0"/>
    <n v="0"/>
    <n v="13.25"/>
    <n v="0"/>
    <n v="0"/>
    <n v="0"/>
    <n v="0"/>
    <n v="42.158587500000003"/>
    <n v="177.5284"/>
    <n v="0"/>
  </r>
  <r>
    <d v="2020-08-01T00:00:00"/>
    <x v="4"/>
    <s v="P"/>
    <s v="Active"/>
    <n v="249"/>
    <x v="248"/>
    <s v="Y"/>
    <x v="15"/>
    <n v="1038"/>
    <x v="4"/>
    <s v="Niederl. 6"/>
    <n v="0.5"/>
    <s v="Department"/>
    <s v="Supervisor"/>
    <s v="Manager"/>
    <s v="ang."/>
    <s v="M"/>
    <d v="2013-04-01T00:00:00"/>
    <m/>
    <s v=""/>
    <n v="6"/>
    <d v="1967-12-09T00:00:00"/>
    <n v="52"/>
    <s v="N"/>
    <n v="30"/>
    <n v="2.5"/>
    <n v="39"/>
    <x v="0"/>
    <n v="0.5"/>
    <n v="31"/>
    <n v="0"/>
    <n v="4260"/>
    <n v="934.005"/>
    <n v="0"/>
    <n v="0"/>
    <n v="0"/>
    <n v="0"/>
    <n v="175"/>
    <n v="0"/>
    <n v="0"/>
    <n v="0"/>
    <n v="0"/>
    <n v="0"/>
    <n v="0"/>
    <n v="0"/>
    <n v="13.25"/>
    <n v="0"/>
    <n v="0"/>
    <n v="0"/>
    <n v="0"/>
    <n v="42.158587500000003"/>
    <n v="177.5284"/>
    <n v="0"/>
  </r>
  <r>
    <d v="2020-08-01T00:00:00"/>
    <x v="4"/>
    <s v="P"/>
    <s v="Active"/>
    <n v="250"/>
    <x v="249"/>
    <s v="N"/>
    <x v="16"/>
    <n v="1067"/>
    <x v="3"/>
    <s v="Niederl. 8"/>
    <n v="1"/>
    <s v="Department"/>
    <s v="Supervisor"/>
    <s v="Non-Mgm."/>
    <s v="ang."/>
    <s v="M"/>
    <d v="2013-04-01T00:00:00"/>
    <m/>
    <s v=""/>
    <n v="6"/>
    <d v="1965-08-20T00:00:00"/>
    <n v="54"/>
    <s v="N"/>
    <n v="30"/>
    <n v="2.5"/>
    <n v="39"/>
    <x v="0"/>
    <n v="1"/>
    <n v="31"/>
    <n v="0"/>
    <n v="4261"/>
    <n v="934.2242500000001"/>
    <n v="0"/>
    <n v="0"/>
    <n v="0"/>
    <n v="0"/>
    <n v="0"/>
    <n v="0"/>
    <n v="0"/>
    <n v="0"/>
    <n v="0"/>
    <n v="0"/>
    <n v="0"/>
    <n v="0"/>
    <n v="26.5"/>
    <n v="0"/>
    <n v="0"/>
    <n v="0"/>
    <n v="0"/>
    <n v="5.9346750000000004"/>
    <n v="0"/>
    <n v="0"/>
  </r>
  <r>
    <d v="2020-08-01T00:00:00"/>
    <x v="4"/>
    <s v="P"/>
    <s v="Active"/>
    <n v="251"/>
    <x v="250"/>
    <s v="N"/>
    <x v="9"/>
    <n v="1087"/>
    <x v="0"/>
    <s v="Niederl. 3"/>
    <n v="1"/>
    <s v="Department"/>
    <s v="Supervisor"/>
    <s v="Manager"/>
    <s v="ang."/>
    <s v="M"/>
    <d v="2013-04-01T00:00:00"/>
    <m/>
    <s v=""/>
    <n v="6"/>
    <d v="1979-08-06T00:00:00"/>
    <n v="40"/>
    <s v="N"/>
    <n v="30"/>
    <n v="2.5"/>
    <n v="39"/>
    <x v="0"/>
    <n v="1"/>
    <n v="31"/>
    <n v="0"/>
    <n v="4262"/>
    <n v="934.44350000000009"/>
    <n v="0"/>
    <n v="0"/>
    <n v="0"/>
    <n v="0"/>
    <n v="0"/>
    <n v="0"/>
    <n v="0"/>
    <n v="0"/>
    <n v="0"/>
    <n v="0"/>
    <n v="0"/>
    <n v="0"/>
    <n v="26.5"/>
    <n v="0"/>
    <n v="0"/>
    <n v="0"/>
    <n v="0"/>
    <n v="5.9346750000000004"/>
    <n v="0"/>
    <n v="0"/>
  </r>
  <r>
    <d v="2020-08-01T00:00:00"/>
    <x v="4"/>
    <s v="P"/>
    <s v="Active"/>
    <n v="252"/>
    <x v="251"/>
    <s v="N"/>
    <x v="29"/>
    <n v="1079"/>
    <x v="0"/>
    <s v="Niederl. 3"/>
    <n v="1"/>
    <s v="Department"/>
    <s v="Supervisor"/>
    <s v="Non-Mgm."/>
    <s v="ang."/>
    <s v="M"/>
    <d v="2013-05-01T00:00:00"/>
    <m/>
    <s v=""/>
    <n v="6"/>
    <d v="1965-03-09T00:00:00"/>
    <n v="54"/>
    <s v="N"/>
    <n v="30"/>
    <n v="2.5"/>
    <n v="39"/>
    <x v="0"/>
    <n v="1"/>
    <n v="31"/>
    <n v="0"/>
    <n v="4263"/>
    <n v="934.66274999999996"/>
    <n v="0"/>
    <n v="0"/>
    <n v="0"/>
    <n v="0"/>
    <n v="0"/>
    <n v="0"/>
    <n v="0"/>
    <n v="0"/>
    <n v="0"/>
    <n v="0"/>
    <n v="0"/>
    <n v="0"/>
    <n v="26.5"/>
    <n v="0"/>
    <n v="0"/>
    <n v="0"/>
    <n v="0"/>
    <n v="5.9346750000000004"/>
    <n v="0"/>
    <n v="0"/>
  </r>
  <r>
    <d v="2020-08-01T00:00:00"/>
    <x v="4"/>
    <s v="P"/>
    <s v="Active"/>
    <n v="253"/>
    <x v="252"/>
    <s v="Y"/>
    <x v="13"/>
    <n v="1030"/>
    <x v="5"/>
    <s v="Niederl. 5"/>
    <n v="0.5"/>
    <s v="Department"/>
    <s v="Supervisor"/>
    <s v="Manager"/>
    <s v="ang."/>
    <s v="M"/>
    <d v="2013-06-01T00:00:00"/>
    <m/>
    <s v=""/>
    <n v="6"/>
    <d v="1971-08-18T00:00:00"/>
    <n v="48"/>
    <s v="N"/>
    <n v="30"/>
    <n v="2.5"/>
    <n v="39"/>
    <x v="0"/>
    <n v="0.5"/>
    <n v="31"/>
    <n v="0"/>
    <n v="4264"/>
    <n v="934.88200000000006"/>
    <n v="0"/>
    <n v="0"/>
    <n v="0"/>
    <n v="0"/>
    <n v="0"/>
    <n v="0"/>
    <n v="0"/>
    <n v="0"/>
    <n v="0"/>
    <n v="0"/>
    <n v="0"/>
    <n v="0"/>
    <n v="13.25"/>
    <n v="0"/>
    <n v="0"/>
    <n v="0"/>
    <n v="0"/>
    <n v="2.9673375000000002"/>
    <n v="226.1456"/>
    <n v="0"/>
  </r>
  <r>
    <d v="2020-08-01T00:00:00"/>
    <x v="4"/>
    <s v="P"/>
    <s v="Active"/>
    <n v="253"/>
    <x v="252"/>
    <s v="Y"/>
    <x v="13"/>
    <n v="1036"/>
    <x v="4"/>
    <s v="Niederl. 6"/>
    <n v="0.5"/>
    <s v="Department"/>
    <s v="Supervisor"/>
    <s v="Manager"/>
    <s v="ang."/>
    <s v="M"/>
    <d v="2013-06-01T00:00:00"/>
    <m/>
    <s v=""/>
    <n v="6"/>
    <d v="1971-08-18T00:00:00"/>
    <n v="48"/>
    <s v="N"/>
    <n v="30"/>
    <n v="2.5"/>
    <n v="39"/>
    <x v="0"/>
    <n v="0.5"/>
    <n v="31"/>
    <n v="0"/>
    <n v="4265"/>
    <n v="935.10125000000016"/>
    <n v="0"/>
    <n v="0"/>
    <n v="0"/>
    <n v="0"/>
    <n v="0"/>
    <n v="0"/>
    <n v="0"/>
    <n v="0"/>
    <n v="0"/>
    <n v="0"/>
    <n v="0"/>
    <n v="0"/>
    <n v="13.25"/>
    <n v="0"/>
    <n v="0"/>
    <n v="0"/>
    <n v="0"/>
    <n v="2.9673375000000002"/>
    <n v="226.1456"/>
    <n v="0"/>
  </r>
  <r>
    <d v="2020-08-01T00:00:00"/>
    <x v="4"/>
    <s v="P"/>
    <s v="Active"/>
    <n v="254"/>
    <x v="253"/>
    <s v="N"/>
    <x v="22"/>
    <n v="1029"/>
    <x v="6"/>
    <s v="Niederl. 10"/>
    <n v="1"/>
    <s v="Department"/>
    <s v="Supervisor"/>
    <s v="Non-Mgm."/>
    <s v="ang."/>
    <s v="M"/>
    <d v="2013-06-01T00:00:00"/>
    <m/>
    <s v=""/>
    <n v="6"/>
    <d v="1991-05-01T00:00:00"/>
    <n v="28"/>
    <s v="J"/>
    <n v="30"/>
    <n v="2.5"/>
    <n v="39"/>
    <x v="0"/>
    <n v="1"/>
    <n v="31"/>
    <n v="0"/>
    <n v="4266"/>
    <n v="935.32050000000004"/>
    <n v="0"/>
    <n v="0"/>
    <n v="0"/>
    <n v="0"/>
    <n v="0"/>
    <n v="0"/>
    <n v="0"/>
    <n v="0"/>
    <n v="0"/>
    <n v="0"/>
    <n v="246.11538461538461"/>
    <n v="195.52500000000001"/>
    <n v="26.5"/>
    <n v="0"/>
    <n v="0"/>
    <n v="0"/>
    <n v="0"/>
    <n v="104.8400391346154"/>
    <n v="0"/>
    <n v="0"/>
  </r>
  <r>
    <d v="2020-08-01T00:00:00"/>
    <x v="4"/>
    <s v="P"/>
    <s v="Active"/>
    <n v="255"/>
    <x v="254"/>
    <s v="N"/>
    <x v="11"/>
    <n v="1082"/>
    <x v="0"/>
    <s v="Niederl. 3"/>
    <n v="1"/>
    <s v="Department"/>
    <s v="Supervisor"/>
    <s v="Non-Mgm."/>
    <s v="ang."/>
    <s v="M"/>
    <d v="2013-06-01T00:00:00"/>
    <m/>
    <s v=""/>
    <n v="6"/>
    <d v="1986-12-31T00:00:00"/>
    <n v="33"/>
    <s v="N"/>
    <n v="35"/>
    <n v="2.9166666666666665"/>
    <n v="30"/>
    <x v="0"/>
    <n v="0.76923076923076927"/>
    <n v="31"/>
    <n v="0"/>
    <n v="4267"/>
    <n v="935.53975000000014"/>
    <n v="0"/>
    <n v="0"/>
    <n v="0"/>
    <n v="0"/>
    <n v="0"/>
    <n v="0"/>
    <n v="0"/>
    <n v="0"/>
    <n v="0"/>
    <n v="0"/>
    <n v="0"/>
    <n v="0"/>
    <n v="26.5"/>
    <n v="0"/>
    <n v="0"/>
    <n v="0"/>
    <n v="0"/>
    <n v="5.9346750000000004"/>
    <n v="0"/>
    <n v="0"/>
  </r>
  <r>
    <d v="2020-08-01T00:00:00"/>
    <x v="4"/>
    <s v="P"/>
    <s v="Active"/>
    <n v="256"/>
    <x v="255"/>
    <s v="N"/>
    <x v="18"/>
    <n v="1080"/>
    <x v="0"/>
    <s v="Niederl. 3"/>
    <n v="1"/>
    <s v="Department"/>
    <s v="Supervisor"/>
    <s v="Director"/>
    <s v="ang."/>
    <s v="M"/>
    <d v="2013-06-01T00:00:00"/>
    <m/>
    <s v=""/>
    <n v="6"/>
    <d v="1966-08-28T00:00:00"/>
    <n v="53"/>
    <s v="N"/>
    <n v="30"/>
    <n v="2.5"/>
    <n v="39"/>
    <x v="0"/>
    <n v="1"/>
    <n v="31"/>
    <n v="0"/>
    <n v="4268"/>
    <n v="935.75900000000001"/>
    <n v="0"/>
    <n v="0"/>
    <n v="0"/>
    <n v="0"/>
    <n v="0"/>
    <n v="0"/>
    <n v="2011.17"/>
    <n v="0"/>
    <n v="0"/>
    <n v="0"/>
    <n v="0"/>
    <n v="0"/>
    <n v="26.5"/>
    <n v="0"/>
    <n v="0"/>
    <n v="0"/>
    <n v="0"/>
    <n v="456.33619650000003"/>
    <n v="352.86610000000002"/>
    <n v="0"/>
  </r>
  <r>
    <d v="2020-08-01T00:00:00"/>
    <x v="4"/>
    <s v="P"/>
    <s v="Active"/>
    <n v="257"/>
    <x v="256"/>
    <s v="N"/>
    <x v="9"/>
    <n v="1087"/>
    <x v="0"/>
    <s v="Niederl. 3"/>
    <n v="1"/>
    <s v="Department"/>
    <s v="Supervisor"/>
    <s v="Non-Mgm."/>
    <s v="ang."/>
    <s v="M"/>
    <d v="2013-07-01T00:00:00"/>
    <m/>
    <s v=""/>
    <n v="6"/>
    <d v="1975-05-08T00:00:00"/>
    <n v="44"/>
    <s v="N"/>
    <n v="30"/>
    <n v="2.5"/>
    <n v="39"/>
    <x v="0"/>
    <n v="1"/>
    <n v="31"/>
    <n v="0"/>
    <n v="4269"/>
    <n v="935.97825"/>
    <n v="0"/>
    <n v="0"/>
    <n v="0"/>
    <n v="0"/>
    <n v="0"/>
    <n v="0"/>
    <n v="0"/>
    <n v="0"/>
    <n v="0"/>
    <n v="0"/>
    <n v="0"/>
    <n v="0"/>
    <n v="26.5"/>
    <n v="0"/>
    <n v="0"/>
    <n v="0"/>
    <n v="0"/>
    <n v="5.9346750000000004"/>
    <n v="0"/>
    <n v="0"/>
  </r>
  <r>
    <d v="2020-08-01T00:00:00"/>
    <x v="4"/>
    <s v="P"/>
    <s v="Active"/>
    <n v="258"/>
    <x v="257"/>
    <s v="N"/>
    <x v="20"/>
    <n v="1062"/>
    <x v="11"/>
    <s v="Niederl. 12"/>
    <n v="1"/>
    <s v="Department"/>
    <s v="Supervisor"/>
    <s v="Non-Mgm."/>
    <s v="ang."/>
    <s v="W"/>
    <d v="2013-07-15T00:00:00"/>
    <m/>
    <s v=""/>
    <n v="6"/>
    <d v="1983-04-22T00:00:00"/>
    <n v="36"/>
    <s v="N"/>
    <n v="30"/>
    <n v="2.5"/>
    <n v="39"/>
    <x v="0"/>
    <n v="1"/>
    <n v="31"/>
    <n v="0"/>
    <n v="4270"/>
    <n v="936.19749999999999"/>
    <n v="0"/>
    <n v="0"/>
    <n v="0"/>
    <n v="0"/>
    <n v="0"/>
    <n v="0"/>
    <n v="0"/>
    <n v="0"/>
    <n v="0"/>
    <n v="0"/>
    <n v="0"/>
    <n v="0"/>
    <n v="26.5"/>
    <n v="0"/>
    <n v="0"/>
    <n v="0"/>
    <n v="0"/>
    <n v="5.9346750000000004"/>
    <n v="0"/>
    <n v="0"/>
  </r>
  <r>
    <d v="2020-08-01T00:00:00"/>
    <x v="4"/>
    <s v="P"/>
    <s v="Active"/>
    <n v="259"/>
    <x v="258"/>
    <s v="N"/>
    <x v="9"/>
    <n v="1087"/>
    <x v="0"/>
    <s v="Niederl. 3"/>
    <n v="1"/>
    <s v="Department"/>
    <s v="Supervisor"/>
    <s v="Non-Mgm."/>
    <s v="ang."/>
    <s v="M"/>
    <d v="2013-07-01T00:00:00"/>
    <m/>
    <s v=""/>
    <n v="6"/>
    <d v="1982-10-31T00:00:00"/>
    <n v="37"/>
    <s v="N"/>
    <n v="30"/>
    <n v="2.5"/>
    <n v="39"/>
    <x v="0"/>
    <n v="1"/>
    <n v="31"/>
    <n v="0"/>
    <n v="4271"/>
    <n v="936.41675000000009"/>
    <n v="0"/>
    <n v="0"/>
    <n v="0"/>
    <n v="0"/>
    <n v="0"/>
    <n v="0"/>
    <n v="0"/>
    <n v="0"/>
    <n v="0"/>
    <n v="0"/>
    <n v="0"/>
    <n v="0"/>
    <n v="26.5"/>
    <n v="0"/>
    <n v="0"/>
    <n v="0"/>
    <n v="0"/>
    <n v="5.9346750000000004"/>
    <n v="0"/>
    <n v="0"/>
  </r>
  <r>
    <d v="2020-08-01T00:00:00"/>
    <x v="4"/>
    <s v="P"/>
    <s v="Active"/>
    <n v="260"/>
    <x v="259"/>
    <s v="N"/>
    <x v="9"/>
    <n v="1087"/>
    <x v="0"/>
    <s v="Niederl. 3"/>
    <n v="1"/>
    <s v="Department"/>
    <s v="Supervisor"/>
    <s v="Non-Mgm."/>
    <s v="ang."/>
    <s v="M"/>
    <d v="2013-07-01T00:00:00"/>
    <m/>
    <s v=""/>
    <n v="6"/>
    <d v="1981-10-08T00:00:00"/>
    <n v="38"/>
    <s v="N"/>
    <n v="30"/>
    <n v="2.5"/>
    <n v="39"/>
    <x v="0"/>
    <n v="1"/>
    <n v="31"/>
    <n v="0"/>
    <n v="4272"/>
    <n v="936.63599999999997"/>
    <n v="0"/>
    <n v="0"/>
    <n v="0"/>
    <n v="0"/>
    <n v="0"/>
    <n v="0"/>
    <n v="0"/>
    <n v="0"/>
    <n v="0"/>
    <n v="0"/>
    <n v="0"/>
    <n v="0"/>
    <n v="26.5"/>
    <n v="0"/>
    <n v="0"/>
    <n v="0"/>
    <n v="0"/>
    <n v="5.9346750000000004"/>
    <n v="0"/>
    <n v="0"/>
  </r>
  <r>
    <d v="2020-08-01T00:00:00"/>
    <x v="4"/>
    <s v="P"/>
    <s v="Active"/>
    <n v="261"/>
    <x v="260"/>
    <s v="N"/>
    <x v="31"/>
    <n v="1064"/>
    <x v="11"/>
    <s v="Niederl. 12"/>
    <n v="1"/>
    <s v="Department"/>
    <s v="Supervisor"/>
    <s v="Non-Mgm."/>
    <s v="ang."/>
    <s v="M"/>
    <d v="2013-08-01T00:00:00"/>
    <m/>
    <s v=""/>
    <n v="6"/>
    <d v="1976-12-05T00:00:00"/>
    <n v="43"/>
    <s v="N"/>
    <n v="30"/>
    <n v="2.5"/>
    <n v="39"/>
    <x v="0"/>
    <n v="1"/>
    <n v="31"/>
    <n v="0"/>
    <n v="4273"/>
    <n v="936.85525000000007"/>
    <n v="0"/>
    <n v="0"/>
    <n v="30"/>
    <n v="0"/>
    <n v="0"/>
    <n v="0"/>
    <n v="0"/>
    <n v="0"/>
    <n v="0"/>
    <n v="0"/>
    <n v="0"/>
    <n v="0"/>
    <n v="26.5"/>
    <n v="0"/>
    <n v="0"/>
    <n v="0"/>
    <n v="0"/>
    <n v="12.653175000000001"/>
    <n v="102.03"/>
    <n v="0"/>
  </r>
  <r>
    <d v="2020-08-01T00:00:00"/>
    <x v="4"/>
    <s v="P"/>
    <s v="Active"/>
    <n v="262"/>
    <x v="261"/>
    <s v="N"/>
    <x v="22"/>
    <n v="1060"/>
    <x v="2"/>
    <s v="Niederl. 7"/>
    <n v="1"/>
    <s v="Department"/>
    <s v="Supervisor"/>
    <s v="Non-Mgm."/>
    <s v="ang."/>
    <s v="M"/>
    <d v="2016-07-07T00:00:00"/>
    <m/>
    <s v=""/>
    <n v="3"/>
    <d v="1996-01-24T00:00:00"/>
    <n v="23"/>
    <s v="J"/>
    <n v="30"/>
    <n v="2.5"/>
    <n v="39"/>
    <x v="0"/>
    <n v="1"/>
    <n v="31"/>
    <n v="0"/>
    <n v="4274"/>
    <n v="937.07450000000006"/>
    <n v="0"/>
    <n v="0"/>
    <n v="0"/>
    <n v="0"/>
    <n v="0"/>
    <n v="0"/>
    <n v="0"/>
    <n v="0"/>
    <n v="0"/>
    <n v="0"/>
    <n v="246.57692307692309"/>
    <n v="195.89166666666668"/>
    <n v="26.5"/>
    <n v="0"/>
    <n v="0"/>
    <n v="0"/>
    <n v="0"/>
    <n v="105.02551567307692"/>
    <n v="0"/>
    <n v="0"/>
  </r>
  <r>
    <d v="2020-08-01T00:00:00"/>
    <x v="4"/>
    <s v="P"/>
    <s v="Active"/>
    <n v="263"/>
    <x v="262"/>
    <s v="N"/>
    <x v="20"/>
    <n v="1033"/>
    <x v="5"/>
    <s v="Niederl. 5"/>
    <n v="1"/>
    <s v="Department"/>
    <s v="Supervisor"/>
    <s v="Non-Mgm."/>
    <s v="ang."/>
    <s v="W"/>
    <d v="2016-01-26T00:00:00"/>
    <m/>
    <s v=""/>
    <n v="3"/>
    <d v="1994-11-06T00:00:00"/>
    <n v="25"/>
    <s v="J"/>
    <n v="30"/>
    <n v="2.5"/>
    <n v="39"/>
    <x v="0"/>
    <n v="1"/>
    <n v="31"/>
    <n v="0"/>
    <n v="4275"/>
    <n v="937.29375000000005"/>
    <n v="0"/>
    <n v="0"/>
    <n v="0"/>
    <n v="0"/>
    <n v="0"/>
    <n v="0"/>
    <n v="0"/>
    <n v="0"/>
    <n v="0"/>
    <n v="0"/>
    <n v="246.63461538461536"/>
    <n v="195.93750000000003"/>
    <n v="26.5"/>
    <n v="0"/>
    <n v="0"/>
    <n v="0"/>
    <n v="0"/>
    <n v="105.04870024038462"/>
    <n v="0"/>
    <n v="0"/>
  </r>
  <r>
    <d v="2020-08-01T00:00:00"/>
    <x v="4"/>
    <s v="P"/>
    <s v="Active"/>
    <n v="264"/>
    <x v="263"/>
    <s v="N"/>
    <x v="28"/>
    <n v="1004"/>
    <x v="1"/>
    <s v="Niederl. 1"/>
    <n v="1"/>
    <s v="Department"/>
    <s v="Supervisor"/>
    <s v="Non-Mgm."/>
    <s v="ang."/>
    <s v="W"/>
    <d v="2013-09-01T00:00:00"/>
    <m/>
    <s v=""/>
    <n v="6"/>
    <d v="1997-04-08T00:00:00"/>
    <n v="22"/>
    <s v="N"/>
    <n v="30"/>
    <n v="2.5"/>
    <n v="39"/>
    <x v="0"/>
    <n v="1"/>
    <n v="31"/>
    <n v="0"/>
    <n v="4276"/>
    <n v="937.51300000000003"/>
    <n v="0"/>
    <n v="0"/>
    <n v="0"/>
    <n v="0"/>
    <n v="0"/>
    <n v="0"/>
    <n v="0"/>
    <n v="0"/>
    <n v="0"/>
    <n v="0"/>
    <n v="0"/>
    <n v="0"/>
    <n v="26.5"/>
    <n v="0"/>
    <n v="0"/>
    <n v="0"/>
    <n v="0"/>
    <n v="5.9346750000000004"/>
    <n v="0"/>
    <n v="0"/>
  </r>
  <r>
    <d v="2020-08-01T00:00:00"/>
    <x v="4"/>
    <s v="P"/>
    <s v="Active"/>
    <n v="265"/>
    <x v="264"/>
    <s v="N"/>
    <x v="33"/>
    <n v="1000"/>
    <x v="1"/>
    <s v="Niederl. 1"/>
    <n v="1"/>
    <s v="Department"/>
    <s v="Supervisor"/>
    <s v="Non-Mgm."/>
    <s v="ang."/>
    <s v="W"/>
    <d v="2013-09-01T00:00:00"/>
    <m/>
    <s v=""/>
    <n v="6"/>
    <d v="1997-03-16T00:00:00"/>
    <n v="22"/>
    <s v="N"/>
    <n v="30"/>
    <n v="2.5"/>
    <n v="39"/>
    <x v="0"/>
    <n v="1"/>
    <n v="31"/>
    <n v="0"/>
    <n v="4277"/>
    <n v="937.73225000000002"/>
    <n v="0"/>
    <n v="0"/>
    <n v="0"/>
    <n v="0"/>
    <n v="0"/>
    <n v="0"/>
    <n v="0"/>
    <n v="0"/>
    <n v="0"/>
    <n v="0"/>
    <n v="0"/>
    <n v="0"/>
    <n v="26.5"/>
    <n v="0"/>
    <n v="0"/>
    <n v="0"/>
    <n v="0"/>
    <n v="5.9346750000000004"/>
    <n v="0"/>
    <n v="0"/>
  </r>
  <r>
    <d v="2020-08-01T00:00:00"/>
    <x v="4"/>
    <s v="P"/>
    <s v="Active"/>
    <n v="266"/>
    <x v="265"/>
    <s v="N"/>
    <x v="1"/>
    <n v="1017"/>
    <x v="1"/>
    <s v="Niederl. 1"/>
    <n v="1"/>
    <s v="Department"/>
    <s v="Supervisor"/>
    <s v="Non-Mgm."/>
    <s v="ang."/>
    <s v="M"/>
    <d v="2013-09-01T00:00:00"/>
    <m/>
    <s v=""/>
    <n v="6"/>
    <d v="1997-01-27T00:00:00"/>
    <n v="22"/>
    <s v="N"/>
    <n v="30"/>
    <n v="2.5"/>
    <n v="34"/>
    <x v="0"/>
    <n v="0.87179487179487181"/>
    <n v="31"/>
    <n v="0"/>
    <n v="4278"/>
    <n v="937.95150000000001"/>
    <n v="0"/>
    <n v="0"/>
    <n v="0"/>
    <n v="0"/>
    <n v="0"/>
    <n v="0"/>
    <n v="0"/>
    <n v="0"/>
    <n v="0"/>
    <n v="0"/>
    <n v="0"/>
    <n v="0"/>
    <n v="26.5"/>
    <n v="0"/>
    <n v="0"/>
    <n v="0"/>
    <n v="0"/>
    <n v="5.9346750000000004"/>
    <n v="0"/>
    <n v="0"/>
  </r>
  <r>
    <d v="2020-08-01T00:00:00"/>
    <x v="4"/>
    <s v="P"/>
    <s v="Active"/>
    <n v="267"/>
    <x v="266"/>
    <s v="N"/>
    <x v="22"/>
    <n v="1053"/>
    <x v="3"/>
    <s v="Niederl. 8"/>
    <n v="1"/>
    <s v="Department"/>
    <s v="Supervisor"/>
    <s v="Non-Mgm."/>
    <s v="ang."/>
    <s v="M"/>
    <d v="2013-09-01T00:00:00"/>
    <m/>
    <s v=""/>
    <n v="6"/>
    <d v="1987-10-02T00:00:00"/>
    <n v="32"/>
    <s v="J"/>
    <n v="30"/>
    <n v="2.5"/>
    <n v="39"/>
    <x v="0"/>
    <n v="1"/>
    <n v="31"/>
    <n v="0"/>
    <n v="4279"/>
    <n v="938.17075"/>
    <n v="0"/>
    <n v="0"/>
    <n v="0"/>
    <n v="0"/>
    <n v="0"/>
    <n v="0"/>
    <n v="0"/>
    <n v="0"/>
    <n v="0"/>
    <n v="0"/>
    <n v="246.86538461538461"/>
    <n v="196.12083333333334"/>
    <n v="26.5"/>
    <n v="0"/>
    <n v="0"/>
    <n v="0"/>
    <n v="0"/>
    <n v="105.14143850961538"/>
    <n v="0"/>
    <n v="0"/>
  </r>
  <r>
    <d v="2020-08-01T00:00:00"/>
    <x v="4"/>
    <s v="P"/>
    <s v="Active"/>
    <n v="268"/>
    <x v="267"/>
    <s v="N"/>
    <x v="32"/>
    <n v="1077"/>
    <x v="0"/>
    <s v="Niederl. 3"/>
    <n v="1"/>
    <s v="Department"/>
    <s v="Supervisor"/>
    <s v="Manager"/>
    <s v="ang."/>
    <s v="M"/>
    <d v="2013-10-01T00:00:00"/>
    <m/>
    <s v=""/>
    <n v="6"/>
    <d v="1983-06-06T00:00:00"/>
    <n v="36"/>
    <s v="N"/>
    <n v="30"/>
    <n v="2.5"/>
    <n v="39"/>
    <x v="0"/>
    <n v="1"/>
    <n v="31"/>
    <n v="0"/>
    <n v="4280"/>
    <n v="938.3900000000001"/>
    <n v="0"/>
    <n v="0"/>
    <n v="30"/>
    <n v="0"/>
    <n v="0"/>
    <n v="0"/>
    <n v="0"/>
    <n v="0"/>
    <n v="0"/>
    <n v="0"/>
    <n v="0"/>
    <n v="0"/>
    <n v="26.5"/>
    <n v="0"/>
    <n v="0"/>
    <n v="0"/>
    <n v="0"/>
    <n v="12.653175000000001"/>
    <n v="96.710000000000008"/>
    <n v="0"/>
  </r>
  <r>
    <d v="2020-08-01T00:00:00"/>
    <x v="4"/>
    <s v="P"/>
    <s v="Active"/>
    <n v="269"/>
    <x v="268"/>
    <s v="N"/>
    <x v="50"/>
    <n v="1069"/>
    <x v="0"/>
    <s v="Niederl. 3"/>
    <n v="1"/>
    <s v="Department"/>
    <s v="Supervisor"/>
    <s v="Manager"/>
    <s v="ang."/>
    <s v="M"/>
    <d v="2013-09-16T00:00:00"/>
    <m/>
    <s v=""/>
    <n v="6"/>
    <d v="1987-12-13T00:00:00"/>
    <n v="32"/>
    <s v="N"/>
    <n v="30"/>
    <n v="2.5"/>
    <n v="39"/>
    <x v="0"/>
    <n v="1"/>
    <n v="31"/>
    <n v="0"/>
    <n v="4281"/>
    <n v="938.60924999999997"/>
    <n v="0"/>
    <n v="0"/>
    <n v="0"/>
    <n v="0"/>
    <n v="0"/>
    <n v="0"/>
    <n v="0"/>
    <n v="0"/>
    <n v="0"/>
    <n v="0"/>
    <n v="0"/>
    <n v="0"/>
    <n v="26.5"/>
    <n v="0"/>
    <n v="0"/>
    <n v="0"/>
    <n v="0"/>
    <n v="5.9346750000000004"/>
    <n v="0"/>
    <n v="0"/>
  </r>
  <r>
    <d v="2020-08-01T00:00:00"/>
    <x v="4"/>
    <s v="P"/>
    <s v="Active"/>
    <n v="270"/>
    <x v="269"/>
    <s v="N"/>
    <x v="31"/>
    <n v="1063"/>
    <x v="10"/>
    <s v="Niederl. 11"/>
    <n v="1"/>
    <s v="Department"/>
    <s v="Supervisor"/>
    <s v="Non-Mgm."/>
    <s v="ang."/>
    <s v="M"/>
    <d v="2013-11-01T00:00:00"/>
    <m/>
    <s v=""/>
    <n v="6"/>
    <d v="1984-05-11T00:00:00"/>
    <n v="35"/>
    <s v="N"/>
    <n v="30"/>
    <n v="2.5"/>
    <n v="39"/>
    <x v="0"/>
    <n v="1"/>
    <n v="31"/>
    <n v="0"/>
    <n v="4282"/>
    <n v="938.82850000000008"/>
    <n v="0"/>
    <n v="0"/>
    <n v="60"/>
    <n v="0"/>
    <n v="0"/>
    <n v="0"/>
    <n v="0"/>
    <n v="0"/>
    <n v="0"/>
    <n v="0"/>
    <n v="0"/>
    <n v="0"/>
    <n v="26.5"/>
    <n v="0"/>
    <n v="0"/>
    <n v="0"/>
    <n v="0"/>
    <n v="19.371675"/>
    <n v="128.63"/>
    <n v="0"/>
  </r>
  <r>
    <d v="2020-08-01T00:00:00"/>
    <x v="4"/>
    <s v="P"/>
    <s v="Active"/>
    <n v="271"/>
    <x v="270"/>
    <s v="N"/>
    <x v="22"/>
    <n v="1060"/>
    <x v="2"/>
    <s v="Niederl. 7"/>
    <n v="1"/>
    <s v="Department"/>
    <s v="Supervisor"/>
    <s v="Non-Mgm."/>
    <s v="ang."/>
    <s v="M"/>
    <d v="2013-11-01T00:00:00"/>
    <m/>
    <s v=""/>
    <n v="6"/>
    <d v="1984-06-29T00:00:00"/>
    <n v="35"/>
    <s v="J"/>
    <n v="30"/>
    <n v="2.5"/>
    <n v="39"/>
    <x v="0"/>
    <n v="1"/>
    <n v="31"/>
    <n v="0"/>
    <n v="4283"/>
    <n v="939.04775000000006"/>
    <n v="0"/>
    <n v="0"/>
    <n v="0"/>
    <n v="0"/>
    <n v="0"/>
    <n v="0"/>
    <n v="0"/>
    <n v="0"/>
    <n v="0"/>
    <n v="0"/>
    <n v="247.09615384615384"/>
    <n v="196.3041666666667"/>
    <n v="26.5"/>
    <n v="0"/>
    <n v="0"/>
    <n v="0"/>
    <n v="0"/>
    <n v="105.23417677884616"/>
    <n v="0"/>
    <n v="0"/>
  </r>
  <r>
    <d v="2020-08-01T00:00:00"/>
    <x v="4"/>
    <s v="P"/>
    <s v="Active"/>
    <n v="272"/>
    <x v="271"/>
    <s v="N"/>
    <x v="25"/>
    <n v="1002"/>
    <x v="1"/>
    <s v="Niederl. 1"/>
    <n v="1"/>
    <s v="Department"/>
    <s v="Supervisor"/>
    <s v="Manager"/>
    <s v="ang."/>
    <s v="M"/>
    <d v="2013-11-01T00:00:00"/>
    <m/>
    <s v=""/>
    <n v="6"/>
    <d v="1984-02-06T00:00:00"/>
    <n v="35"/>
    <s v="N"/>
    <n v="30"/>
    <n v="2.5"/>
    <n v="39"/>
    <x v="0"/>
    <n v="1"/>
    <n v="31"/>
    <n v="0"/>
    <n v="4284"/>
    <n v="939.26700000000005"/>
    <n v="0"/>
    <n v="0"/>
    <n v="0"/>
    <n v="0"/>
    <n v="0"/>
    <n v="0"/>
    <n v="0"/>
    <n v="0"/>
    <n v="0"/>
    <n v="0"/>
    <n v="0"/>
    <n v="0"/>
    <n v="26.5"/>
    <n v="0"/>
    <n v="0"/>
    <n v="0"/>
    <n v="0"/>
    <n v="5.9346750000000004"/>
    <n v="0"/>
    <n v="0"/>
  </r>
  <r>
    <d v="2020-08-01T00:00:00"/>
    <x v="4"/>
    <s v="P"/>
    <s v="Active"/>
    <n v="273"/>
    <x v="272"/>
    <s v="N"/>
    <x v="22"/>
    <n v="1053"/>
    <x v="3"/>
    <s v="Niederl. 8"/>
    <n v="1"/>
    <s v="Department"/>
    <s v="Supervisor"/>
    <s v="Non-Mgm."/>
    <s v="ang."/>
    <s v="M"/>
    <d v="2013-12-01T00:00:00"/>
    <m/>
    <s v=""/>
    <n v="6"/>
    <d v="1964-08-12T00:00:00"/>
    <n v="55"/>
    <s v="J"/>
    <n v="30"/>
    <n v="2.5"/>
    <n v="39"/>
    <x v="0"/>
    <n v="1"/>
    <n v="31"/>
    <n v="0"/>
    <n v="4285"/>
    <n v="939.48625000000004"/>
    <n v="0"/>
    <n v="0"/>
    <n v="0"/>
    <n v="0"/>
    <n v="0"/>
    <n v="0"/>
    <n v="0"/>
    <n v="0"/>
    <n v="0"/>
    <n v="0"/>
    <n v="247.21153846153848"/>
    <n v="196.39583333333334"/>
    <n v="26.5"/>
    <n v="0"/>
    <n v="0"/>
    <n v="0"/>
    <n v="0"/>
    <n v="105.28054591346155"/>
    <n v="0"/>
    <n v="0"/>
  </r>
  <r>
    <d v="2020-08-01T00:00:00"/>
    <x v="4"/>
    <s v="P"/>
    <s v="Active"/>
    <n v="274"/>
    <x v="273"/>
    <s v="N"/>
    <x v="22"/>
    <n v="1035"/>
    <x v="5"/>
    <s v="Niederl. 5"/>
    <n v="1"/>
    <s v="Department"/>
    <s v="Supervisor"/>
    <s v="Non-Mgm."/>
    <s v="ang."/>
    <s v="M"/>
    <d v="2014-01-01T00:00:00"/>
    <m/>
    <s v=""/>
    <n v="6"/>
    <d v="1959-01-08T00:00:00"/>
    <n v="61"/>
    <s v="J"/>
    <n v="30"/>
    <n v="2.5"/>
    <n v="39"/>
    <x v="0"/>
    <n v="1"/>
    <n v="31"/>
    <n v="0"/>
    <n v="4286"/>
    <n v="939.70550000000003"/>
    <n v="0"/>
    <n v="0"/>
    <n v="0"/>
    <n v="0"/>
    <n v="0"/>
    <n v="0"/>
    <n v="0"/>
    <n v="0"/>
    <n v="0"/>
    <n v="0"/>
    <n v="247.26923076923077"/>
    <n v="196.44166666666669"/>
    <n v="26.5"/>
    <n v="0"/>
    <n v="0"/>
    <n v="0"/>
    <n v="0"/>
    <n v="105.30373048076923"/>
    <n v="0"/>
    <n v="0"/>
  </r>
  <r>
    <d v="2020-08-01T00:00:00"/>
    <x v="4"/>
    <s v="P"/>
    <s v="Active"/>
    <n v="275"/>
    <x v="274"/>
    <s v="N"/>
    <x v="22"/>
    <n v="1053"/>
    <x v="3"/>
    <s v="Niederl. 8"/>
    <n v="1"/>
    <s v="Department"/>
    <s v="Supervisor"/>
    <s v="Non-Mgm."/>
    <s v="ang."/>
    <s v="M"/>
    <d v="2014-01-01T00:00:00"/>
    <m/>
    <s v=""/>
    <n v="6"/>
    <d v="1986-07-03T00:00:00"/>
    <n v="33"/>
    <s v="J"/>
    <n v="30"/>
    <n v="2.5"/>
    <n v="39"/>
    <x v="0"/>
    <n v="1"/>
    <n v="31"/>
    <n v="0"/>
    <n v="4287"/>
    <n v="939.92475000000002"/>
    <n v="0"/>
    <n v="0"/>
    <n v="0"/>
    <n v="0"/>
    <n v="0"/>
    <n v="0"/>
    <n v="0"/>
    <n v="0"/>
    <n v="0"/>
    <n v="0"/>
    <n v="247.32692307692309"/>
    <n v="196.48750000000001"/>
    <n v="26.5"/>
    <n v="0"/>
    <n v="0"/>
    <n v="0"/>
    <n v="0"/>
    <n v="105.32691504807694"/>
    <n v="0"/>
    <n v="0"/>
  </r>
  <r>
    <d v="2020-08-01T00:00:00"/>
    <x v="4"/>
    <s v="P"/>
    <s v="Active"/>
    <n v="276"/>
    <x v="275"/>
    <s v="N"/>
    <x v="47"/>
    <n v="1016"/>
    <x v="1"/>
    <s v="Niederl. 1"/>
    <n v="1"/>
    <s v="Department"/>
    <s v="Supervisor"/>
    <s v="Non-Mgm."/>
    <s v="ang."/>
    <s v="W"/>
    <d v="2014-02-01T00:00:00"/>
    <m/>
    <s v=""/>
    <n v="5"/>
    <d v="1982-07-10T00:00:00"/>
    <n v="37"/>
    <s v="N"/>
    <n v="24"/>
    <n v="2"/>
    <n v="18"/>
    <x v="0"/>
    <n v="0.46153846153846156"/>
    <n v="31"/>
    <n v="0"/>
    <n v="4288"/>
    <n v="940.14400000000001"/>
    <n v="0"/>
    <n v="0"/>
    <n v="0"/>
    <n v="0"/>
    <n v="0"/>
    <n v="0"/>
    <n v="0"/>
    <n v="0"/>
    <n v="0"/>
    <n v="0"/>
    <n v="0"/>
    <n v="0"/>
    <n v="26.5"/>
    <n v="0"/>
    <n v="0"/>
    <n v="0"/>
    <n v="0"/>
    <n v="5.9346750000000004"/>
    <n v="0"/>
    <n v="0"/>
  </r>
  <r>
    <d v="2020-08-01T00:00:00"/>
    <x v="4"/>
    <s v="P"/>
    <s v="Active"/>
    <n v="277"/>
    <x v="276"/>
    <s v="N"/>
    <x v="4"/>
    <n v="1013"/>
    <x v="1"/>
    <s v="Niederl. 1"/>
    <n v="1"/>
    <s v="Department"/>
    <s v="Supervisor"/>
    <s v="Manager"/>
    <s v="ang."/>
    <s v="M"/>
    <d v="2014-02-01T00:00:00"/>
    <m/>
    <s v=""/>
    <n v="5"/>
    <d v="1969-10-30T00:00:00"/>
    <n v="50"/>
    <s v="N"/>
    <n v="30"/>
    <n v="2.5"/>
    <n v="39"/>
    <x v="0"/>
    <n v="1"/>
    <n v="31"/>
    <n v="0"/>
    <n v="4289"/>
    <n v="940.36325000000011"/>
    <n v="0"/>
    <n v="0"/>
    <n v="0"/>
    <n v="0"/>
    <n v="0"/>
    <n v="0"/>
    <n v="0"/>
    <n v="0"/>
    <n v="0"/>
    <n v="0"/>
    <n v="0"/>
    <n v="0"/>
    <n v="26.5"/>
    <n v="0"/>
    <n v="0"/>
    <n v="0"/>
    <n v="0"/>
    <n v="5.9346750000000004"/>
    <n v="0"/>
    <n v="0"/>
  </r>
  <r>
    <d v="2020-08-01T00:00:00"/>
    <x v="4"/>
    <s v="P"/>
    <s v="Active"/>
    <n v="278"/>
    <x v="277"/>
    <s v="N"/>
    <x v="23"/>
    <n v="1068"/>
    <x v="0"/>
    <s v="Niederl. 3"/>
    <n v="1"/>
    <s v="Department"/>
    <s v="Supervisor"/>
    <s v="Non-Mgm."/>
    <s v="ang."/>
    <s v="M"/>
    <d v="2014-03-01T00:00:00"/>
    <m/>
    <s v=""/>
    <n v="5"/>
    <d v="1960-12-15T00:00:00"/>
    <n v="59"/>
    <s v="N"/>
    <n v="30"/>
    <n v="2.5"/>
    <n v="39"/>
    <x v="0"/>
    <n v="1"/>
    <n v="31"/>
    <n v="0"/>
    <n v="4290"/>
    <n v="940.58249999999998"/>
    <n v="0"/>
    <n v="0"/>
    <n v="0"/>
    <n v="0"/>
    <n v="0"/>
    <n v="0"/>
    <n v="0"/>
    <n v="0"/>
    <n v="0"/>
    <n v="0"/>
    <n v="0"/>
    <n v="0"/>
    <n v="26.5"/>
    <n v="0"/>
    <n v="0"/>
    <n v="0"/>
    <n v="0"/>
    <n v="5.9346750000000004"/>
    <n v="0"/>
    <n v="0"/>
  </r>
  <r>
    <d v="2020-08-01T00:00:00"/>
    <x v="4"/>
    <s v="P"/>
    <s v="Active"/>
    <n v="279"/>
    <x v="278"/>
    <s v="N"/>
    <x v="23"/>
    <n v="1068"/>
    <x v="0"/>
    <s v="Niederl. 3"/>
    <n v="1"/>
    <s v="Department"/>
    <s v="Supervisor"/>
    <s v="Manager"/>
    <s v="ang."/>
    <s v="M"/>
    <d v="2014-03-01T00:00:00"/>
    <m/>
    <s v=""/>
    <n v="5"/>
    <d v="1981-05-31T00:00:00"/>
    <n v="38"/>
    <s v="N"/>
    <n v="30"/>
    <n v="2.5"/>
    <n v="39"/>
    <x v="0"/>
    <n v="1"/>
    <n v="31"/>
    <n v="0"/>
    <n v="4291"/>
    <n v="940.80175000000008"/>
    <n v="0"/>
    <n v="0"/>
    <n v="0"/>
    <n v="0"/>
    <n v="0"/>
    <n v="0"/>
    <n v="0"/>
    <n v="0"/>
    <n v="0"/>
    <n v="0"/>
    <n v="0"/>
    <n v="0"/>
    <n v="26.5"/>
    <n v="0"/>
    <n v="0"/>
    <n v="0"/>
    <n v="0"/>
    <n v="5.9346750000000004"/>
    <n v="0"/>
    <n v="0"/>
  </r>
  <r>
    <d v="2020-08-01T00:00:00"/>
    <x v="4"/>
    <s v="P"/>
    <s v="Active"/>
    <n v="280"/>
    <x v="279"/>
    <s v="N"/>
    <x v="0"/>
    <n v="1090"/>
    <x v="0"/>
    <s v="Niederl. 3"/>
    <n v="1"/>
    <s v="Department"/>
    <s v="Supervisor"/>
    <s v="Non-Mgm."/>
    <s v="ang."/>
    <s v="W"/>
    <d v="2014-04-01T00:00:00"/>
    <m/>
    <s v=""/>
    <n v="5"/>
    <d v="1978-07-24T00:00:00"/>
    <n v="41"/>
    <s v="N"/>
    <n v="35"/>
    <n v="2.9166666666666665"/>
    <n v="39"/>
    <x v="0"/>
    <n v="1"/>
    <n v="31"/>
    <n v="0"/>
    <n v="4292"/>
    <n v="941.02099999999996"/>
    <n v="0"/>
    <n v="0"/>
    <n v="0"/>
    <n v="0"/>
    <n v="0"/>
    <n v="0"/>
    <n v="0"/>
    <n v="0"/>
    <n v="0"/>
    <n v="0"/>
    <n v="0"/>
    <n v="0"/>
    <n v="26.5"/>
    <n v="0"/>
    <n v="0"/>
    <n v="0"/>
    <n v="0"/>
    <n v="5.9346750000000004"/>
    <n v="0"/>
    <n v="0"/>
  </r>
  <r>
    <d v="2020-08-01T00:00:00"/>
    <x v="4"/>
    <s v="P"/>
    <s v="Active"/>
    <n v="281"/>
    <x v="280"/>
    <s v="N"/>
    <x v="48"/>
    <n v="1073"/>
    <x v="0"/>
    <s v="Niederl. 3"/>
    <n v="1"/>
    <s v="Department"/>
    <s v="Supervisor"/>
    <s v="Manager"/>
    <s v="ang."/>
    <s v="M"/>
    <d v="2014-04-01T00:00:00"/>
    <m/>
    <s v=""/>
    <n v="5"/>
    <d v="1989-03-05T00:00:00"/>
    <n v="30"/>
    <s v="N"/>
    <n v="30"/>
    <n v="2.5"/>
    <n v="39"/>
    <x v="0"/>
    <n v="1"/>
    <n v="31"/>
    <n v="0"/>
    <n v="4293"/>
    <n v="941.24025000000006"/>
    <n v="0"/>
    <n v="0"/>
    <n v="0"/>
    <n v="0"/>
    <n v="0"/>
    <n v="0"/>
    <n v="0"/>
    <n v="0"/>
    <n v="0"/>
    <n v="0"/>
    <n v="0"/>
    <n v="0"/>
    <n v="26.5"/>
    <n v="0"/>
    <n v="0"/>
    <n v="0"/>
    <n v="0"/>
    <n v="5.9346750000000004"/>
    <n v="0"/>
    <n v="0"/>
  </r>
  <r>
    <d v="2020-08-01T00:00:00"/>
    <x v="4"/>
    <s v="P"/>
    <s v="Active"/>
    <n v="282"/>
    <x v="281"/>
    <s v="N"/>
    <x v="5"/>
    <n v="1093"/>
    <x v="1"/>
    <s v="Niederl. 1"/>
    <n v="1"/>
    <s v="Department"/>
    <s v="Supervisor"/>
    <s v="Non-Mgm."/>
    <s v="ang."/>
    <s v="M"/>
    <d v="2014-03-17T00:00:00"/>
    <m/>
    <s v=""/>
    <n v="5"/>
    <d v="1997-04-24T00:00:00"/>
    <n v="22"/>
    <s v="N"/>
    <n v="30"/>
    <n v="2.5"/>
    <n v="39"/>
    <x v="0"/>
    <n v="1"/>
    <n v="31"/>
    <n v="0"/>
    <n v="4294"/>
    <n v="941.45950000000005"/>
    <n v="0"/>
    <n v="0"/>
    <n v="0"/>
    <n v="0"/>
    <n v="0"/>
    <n v="0"/>
    <n v="0"/>
    <n v="0"/>
    <n v="0"/>
    <n v="0"/>
    <n v="0"/>
    <n v="0"/>
    <n v="26.5"/>
    <n v="0"/>
    <n v="0"/>
    <n v="0"/>
    <n v="0"/>
    <n v="5.9346750000000004"/>
    <n v="0"/>
    <n v="0"/>
  </r>
  <r>
    <d v="2020-08-01T00:00:00"/>
    <x v="4"/>
    <s v="P"/>
    <s v="Active"/>
    <n v="283"/>
    <x v="282"/>
    <s v="N"/>
    <x v="2"/>
    <n v="1010"/>
    <x v="1"/>
    <s v="Niederl. 1"/>
    <n v="1"/>
    <s v="Department"/>
    <s v="Supervisor"/>
    <s v="Non-Mgm."/>
    <s v="ang."/>
    <s v="M"/>
    <d v="2014-05-01T00:00:00"/>
    <m/>
    <s v=""/>
    <n v="5"/>
    <d v="1976-05-08T00:00:00"/>
    <n v="43"/>
    <s v="N"/>
    <n v="30"/>
    <n v="2.5"/>
    <n v="39"/>
    <x v="0"/>
    <n v="1"/>
    <n v="31"/>
    <n v="0"/>
    <n v="4295"/>
    <n v="941.67875000000004"/>
    <n v="0"/>
    <n v="0"/>
    <n v="0"/>
    <n v="0"/>
    <n v="0"/>
    <n v="0"/>
    <n v="0"/>
    <n v="0"/>
    <n v="0"/>
    <n v="0"/>
    <n v="0"/>
    <n v="0"/>
    <n v="26.5"/>
    <n v="0"/>
    <n v="0"/>
    <n v="0"/>
    <n v="0"/>
    <n v="5.9346750000000004"/>
    <n v="0"/>
    <n v="0"/>
  </r>
  <r>
    <d v="2020-08-01T00:00:00"/>
    <x v="4"/>
    <s v="P"/>
    <s v="Active"/>
    <n v="284"/>
    <x v="283"/>
    <s v="N"/>
    <x v="16"/>
    <n v="1031"/>
    <x v="5"/>
    <s v="Niederl. 5"/>
    <n v="1"/>
    <s v="Department"/>
    <s v="Supervisor"/>
    <s v="Non-Mgm."/>
    <s v="ang."/>
    <s v="M"/>
    <d v="2014-05-15T00:00:00"/>
    <m/>
    <s v=""/>
    <n v="5"/>
    <d v="1983-10-20T00:00:00"/>
    <n v="36"/>
    <s v="N"/>
    <n v="30"/>
    <n v="2.5"/>
    <n v="39"/>
    <x v="0"/>
    <n v="1"/>
    <n v="31"/>
    <n v="0"/>
    <n v="4296"/>
    <n v="941.89800000000002"/>
    <n v="0"/>
    <n v="0"/>
    <n v="30"/>
    <n v="0"/>
    <n v="0"/>
    <n v="0"/>
    <n v="0"/>
    <n v="0"/>
    <n v="0"/>
    <n v="0"/>
    <n v="0"/>
    <n v="0"/>
    <n v="26.5"/>
    <n v="0"/>
    <n v="0"/>
    <n v="0"/>
    <n v="0"/>
    <n v="12.653175000000001"/>
    <n v="83.79"/>
    <n v="0"/>
  </r>
  <r>
    <d v="2020-08-01T00:00:00"/>
    <x v="4"/>
    <s v="P"/>
    <s v="Active"/>
    <n v="285"/>
    <x v="284"/>
    <s v="N"/>
    <x v="22"/>
    <n v="1047"/>
    <x v="9"/>
    <s v="Niederl. 4"/>
    <n v="1"/>
    <s v="Department"/>
    <s v="Supervisor"/>
    <s v="Non-Mgm."/>
    <s v="ang."/>
    <s v="M"/>
    <d v="2014-06-01T00:00:00"/>
    <m/>
    <s v=""/>
    <n v="5"/>
    <d v="1965-07-27T00:00:00"/>
    <n v="54"/>
    <s v="J"/>
    <n v="30"/>
    <n v="2.5"/>
    <n v="39"/>
    <x v="0"/>
    <n v="1"/>
    <n v="31"/>
    <n v="0"/>
    <n v="4297"/>
    <n v="942.11725000000001"/>
    <n v="0"/>
    <n v="0"/>
    <n v="0"/>
    <n v="0"/>
    <n v="0"/>
    <n v="0"/>
    <n v="0"/>
    <n v="0"/>
    <n v="0"/>
    <n v="0"/>
    <n v="247.90384615384616"/>
    <n v="196.94583333333333"/>
    <n v="26.5"/>
    <n v="0"/>
    <n v="0"/>
    <n v="0"/>
    <n v="0"/>
    <n v="105.55876072115386"/>
    <n v="0"/>
    <n v="0"/>
  </r>
  <r>
    <d v="2020-08-01T00:00:00"/>
    <x v="4"/>
    <s v="P"/>
    <s v="Active"/>
    <n v="286"/>
    <x v="285"/>
    <s v="N"/>
    <x v="22"/>
    <n v="1053"/>
    <x v="3"/>
    <s v="Niederl. 8"/>
    <n v="1"/>
    <s v="Department"/>
    <s v="Supervisor"/>
    <s v="Non-Mgm."/>
    <s v="ang."/>
    <s v="M"/>
    <d v="2014-06-01T00:00:00"/>
    <m/>
    <s v=""/>
    <n v="5"/>
    <d v="1991-07-09T00:00:00"/>
    <n v="28"/>
    <s v="J"/>
    <n v="30"/>
    <n v="2.5"/>
    <n v="39"/>
    <x v="0"/>
    <n v="1"/>
    <n v="31"/>
    <n v="0"/>
    <n v="4298"/>
    <n v="942.33650000000011"/>
    <n v="0"/>
    <n v="0"/>
    <n v="0"/>
    <n v="0"/>
    <n v="0"/>
    <n v="0"/>
    <n v="0"/>
    <n v="0"/>
    <n v="0"/>
    <n v="0"/>
    <n v="247.96153846153848"/>
    <n v="196.9916666666667"/>
    <n v="26.5"/>
    <n v="0"/>
    <n v="0"/>
    <n v="0"/>
    <n v="0"/>
    <n v="105.58194528846155"/>
    <n v="0"/>
    <n v="0"/>
  </r>
  <r>
    <d v="2020-08-01T00:00:00"/>
    <x v="4"/>
    <s v="P"/>
    <s v="Active"/>
    <n v="287"/>
    <x v="286"/>
    <s v="N"/>
    <x v="20"/>
    <n v="1051"/>
    <x v="3"/>
    <s v="Niederl. 8"/>
    <n v="1"/>
    <s v="Department"/>
    <s v="Supervisor"/>
    <s v="Non-Mgm."/>
    <s v="ang."/>
    <s v="M"/>
    <d v="2014-06-01T00:00:00"/>
    <m/>
    <s v=""/>
    <n v="5"/>
    <d v="1988-09-05T00:00:00"/>
    <n v="31"/>
    <s v="J"/>
    <n v="30"/>
    <n v="2.5"/>
    <n v="39"/>
    <x v="0"/>
    <n v="1"/>
    <n v="31"/>
    <n v="0"/>
    <n v="4299"/>
    <n v="942.55574999999999"/>
    <n v="0"/>
    <n v="0"/>
    <n v="0"/>
    <n v="0"/>
    <n v="0"/>
    <n v="0"/>
    <n v="0"/>
    <n v="0"/>
    <n v="0"/>
    <n v="0"/>
    <n v="248.01923076923077"/>
    <n v="197.03750000000002"/>
    <n v="26.5"/>
    <n v="0"/>
    <n v="0"/>
    <n v="0"/>
    <n v="0"/>
    <n v="105.60512985576923"/>
    <n v="0"/>
    <n v="0"/>
  </r>
  <r>
    <d v="2020-08-01T00:00:00"/>
    <x v="4"/>
    <s v="P"/>
    <s v="Active"/>
    <n v="288"/>
    <x v="287"/>
    <s v="N"/>
    <x v="17"/>
    <n v="1088"/>
    <x v="0"/>
    <s v="Niederl. 3"/>
    <n v="1"/>
    <s v="Department"/>
    <s v="Supervisor"/>
    <s v="Supervisor"/>
    <s v="ang."/>
    <s v="W"/>
    <d v="2014-07-01T00:00:00"/>
    <m/>
    <s v=""/>
    <n v="5"/>
    <d v="1983-09-27T00:00:00"/>
    <n v="36"/>
    <s v="N"/>
    <n v="30"/>
    <n v="2.5"/>
    <n v="39"/>
    <x v="0"/>
    <n v="1"/>
    <n v="31"/>
    <n v="0"/>
    <n v="4300"/>
    <n v="942.77500000000009"/>
    <n v="0"/>
    <n v="0"/>
    <n v="0"/>
    <n v="0"/>
    <n v="0"/>
    <n v="0"/>
    <n v="0"/>
    <n v="0"/>
    <n v="0"/>
    <n v="0"/>
    <n v="0"/>
    <n v="0"/>
    <n v="26.5"/>
    <n v="0"/>
    <n v="0"/>
    <n v="0"/>
    <n v="0"/>
    <n v="5.9346750000000004"/>
    <n v="0"/>
    <n v="0"/>
  </r>
  <r>
    <d v="2020-08-01T00:00:00"/>
    <x v="4"/>
    <s v="P"/>
    <s v="Active"/>
    <n v="289"/>
    <x v="288"/>
    <s v="N"/>
    <x v="22"/>
    <n v="1035"/>
    <x v="5"/>
    <s v="Niederl. 5"/>
    <n v="1"/>
    <s v="Department"/>
    <s v="Supervisor"/>
    <s v="Non-Mgm."/>
    <s v="ang."/>
    <s v="M"/>
    <d v="2014-07-01T00:00:00"/>
    <m/>
    <s v=""/>
    <n v="5"/>
    <d v="1983-09-02T00:00:00"/>
    <n v="36"/>
    <s v="J"/>
    <n v="30"/>
    <n v="2.5"/>
    <n v="39"/>
    <x v="0"/>
    <n v="1"/>
    <n v="31"/>
    <n v="0"/>
    <n v="4301"/>
    <n v="942.99424999999997"/>
    <n v="0"/>
    <n v="0"/>
    <n v="0"/>
    <n v="0"/>
    <n v="0"/>
    <n v="0"/>
    <n v="0"/>
    <n v="0"/>
    <n v="0"/>
    <n v="0"/>
    <n v="248.13461538461539"/>
    <n v="197.12916666666669"/>
    <n v="26.5"/>
    <n v="0"/>
    <n v="0"/>
    <n v="0"/>
    <n v="0"/>
    <n v="105.65149899038462"/>
    <n v="0"/>
    <n v="0"/>
  </r>
  <r>
    <d v="2020-08-01T00:00:00"/>
    <x v="4"/>
    <s v="P"/>
    <s v="Active"/>
    <n v="290"/>
    <x v="289"/>
    <s v="N"/>
    <x v="47"/>
    <n v="1016"/>
    <x v="1"/>
    <s v="Niederl. 1"/>
    <n v="1"/>
    <s v="Department"/>
    <s v="Supervisor"/>
    <s v="Non-Mgm."/>
    <s v="ang."/>
    <s v="W"/>
    <d v="2014-07-01T00:00:00"/>
    <m/>
    <s v=""/>
    <n v="5"/>
    <d v="1989-01-29T00:00:00"/>
    <n v="30"/>
    <s v="N"/>
    <n v="30"/>
    <n v="2.5"/>
    <n v="39"/>
    <x v="0"/>
    <n v="1"/>
    <n v="31"/>
    <n v="0"/>
    <n v="4302"/>
    <n v="943.21350000000007"/>
    <n v="0"/>
    <n v="0"/>
    <n v="0"/>
    <n v="0"/>
    <n v="0"/>
    <n v="0"/>
    <n v="0"/>
    <n v="0"/>
    <n v="0"/>
    <n v="0"/>
    <n v="0"/>
    <n v="0"/>
    <n v="26.5"/>
    <n v="0"/>
    <n v="0"/>
    <n v="0"/>
    <n v="0"/>
    <n v="5.9346750000000004"/>
    <n v="0"/>
    <n v="0"/>
  </r>
  <r>
    <d v="2020-08-01T00:00:00"/>
    <x v="4"/>
    <s v="P"/>
    <s v="Active"/>
    <n v="291"/>
    <x v="290"/>
    <s v="N"/>
    <x v="22"/>
    <n v="1060"/>
    <x v="2"/>
    <s v="Niederl. 7"/>
    <n v="1"/>
    <s v="Department"/>
    <s v="Supervisor"/>
    <s v="Non-Mgm."/>
    <s v="ang."/>
    <s v="M"/>
    <d v="2014-09-01T00:00:00"/>
    <m/>
    <s v=""/>
    <n v="5"/>
    <d v="1989-11-09T00:00:00"/>
    <n v="30"/>
    <s v="J"/>
    <n v="30"/>
    <n v="2.5"/>
    <n v="39"/>
    <x v="0"/>
    <n v="1"/>
    <n v="31"/>
    <n v="0"/>
    <n v="4303"/>
    <n v="943.43275000000006"/>
    <n v="0"/>
    <n v="0"/>
    <n v="0"/>
    <n v="0"/>
    <n v="0"/>
    <n v="0"/>
    <n v="0"/>
    <n v="0"/>
    <n v="0"/>
    <n v="0"/>
    <n v="248.24999999999997"/>
    <n v="197.22083333333333"/>
    <n v="26.5"/>
    <n v="0"/>
    <n v="0"/>
    <n v="0"/>
    <n v="0"/>
    <n v="105.697868125"/>
    <n v="0"/>
    <n v="0"/>
  </r>
  <r>
    <d v="2020-08-01T00:00:00"/>
    <x v="4"/>
    <s v="P"/>
    <s v="Active"/>
    <n v="292"/>
    <x v="291"/>
    <s v="N"/>
    <x v="15"/>
    <n v="1050"/>
    <x v="3"/>
    <s v="Niederl. 8"/>
    <n v="1"/>
    <s v="Department"/>
    <s v="Supervisor"/>
    <s v="Non-Mgm."/>
    <s v="ang."/>
    <s v="W"/>
    <d v="2017-01-24T00:00:00"/>
    <m/>
    <s v=""/>
    <n v="2"/>
    <d v="1996-08-31T00:00:00"/>
    <n v="23"/>
    <s v="J"/>
    <n v="30"/>
    <n v="2.5"/>
    <n v="39"/>
    <x v="0"/>
    <n v="1"/>
    <n v="31"/>
    <n v="0"/>
    <n v="4304"/>
    <n v="943.65200000000004"/>
    <n v="0"/>
    <n v="0"/>
    <n v="0"/>
    <n v="0"/>
    <n v="0"/>
    <n v="0"/>
    <n v="0"/>
    <n v="0"/>
    <n v="0"/>
    <n v="0"/>
    <n v="248.30769230769229"/>
    <n v="197.26666666666668"/>
    <n v="26.5"/>
    <n v="0"/>
    <n v="0"/>
    <n v="0"/>
    <n v="0"/>
    <n v="105.72105269230769"/>
    <n v="0"/>
    <n v="0"/>
  </r>
  <r>
    <d v="2020-08-01T00:00:00"/>
    <x v="4"/>
    <s v="P"/>
    <s v="Active"/>
    <n v="293"/>
    <x v="292"/>
    <s v="N"/>
    <x v="16"/>
    <n v="1067"/>
    <x v="11"/>
    <s v="Niederl. 12"/>
    <n v="1"/>
    <s v="Department"/>
    <s v="Supervisor"/>
    <s v="Non-Mgm."/>
    <s v="ang."/>
    <s v="M"/>
    <d v="2014-09-01T00:00:00"/>
    <m/>
    <s v=""/>
    <n v="5"/>
    <d v="1994-06-21T00:00:00"/>
    <n v="25"/>
    <s v="N"/>
    <n v="30"/>
    <n v="2.5"/>
    <n v="39"/>
    <x v="0"/>
    <n v="1"/>
    <n v="31"/>
    <n v="0"/>
    <n v="4305"/>
    <n v="943.87125000000003"/>
    <n v="0"/>
    <n v="0"/>
    <n v="0"/>
    <n v="0"/>
    <n v="0"/>
    <n v="0"/>
    <n v="0"/>
    <n v="0"/>
    <n v="0"/>
    <n v="0"/>
    <n v="0"/>
    <n v="0"/>
    <n v="26.5"/>
    <n v="0"/>
    <n v="0"/>
    <n v="0"/>
    <n v="0"/>
    <n v="5.9346750000000004"/>
    <n v="0"/>
    <n v="0"/>
  </r>
  <r>
    <d v="2020-08-01T00:00:00"/>
    <x v="4"/>
    <s v="P"/>
    <s v="Active"/>
    <n v="294"/>
    <x v="293"/>
    <s v="N"/>
    <x v="22"/>
    <n v="1029"/>
    <x v="6"/>
    <s v="Niederl. 10"/>
    <n v="1"/>
    <s v="Department"/>
    <s v="Supervisor"/>
    <s v="Non-Mgm."/>
    <s v="ang."/>
    <s v="M"/>
    <d v="2018-01-18T00:00:00"/>
    <m/>
    <s v=""/>
    <n v="1"/>
    <d v="1998-06-01T00:00:00"/>
    <n v="21"/>
    <s v="J"/>
    <n v="30"/>
    <n v="2.5"/>
    <n v="39"/>
    <x v="0"/>
    <n v="1"/>
    <n v="31"/>
    <n v="0"/>
    <n v="4306"/>
    <n v="944.09050000000002"/>
    <n v="0"/>
    <n v="0"/>
    <n v="0"/>
    <n v="0"/>
    <n v="0"/>
    <n v="0"/>
    <n v="0"/>
    <n v="0"/>
    <n v="0"/>
    <n v="0"/>
    <n v="248.42307692307691"/>
    <n v="197.35833333333335"/>
    <n v="26.5"/>
    <n v="0"/>
    <n v="0"/>
    <n v="0"/>
    <n v="0"/>
    <n v="105.76742182692308"/>
    <n v="0"/>
    <n v="1.9716666666666665"/>
  </r>
  <r>
    <d v="2020-08-01T00:00:00"/>
    <x v="4"/>
    <s v="P"/>
    <s v="Active"/>
    <n v="295"/>
    <x v="294"/>
    <s v="N"/>
    <x v="25"/>
    <n v="1002"/>
    <x v="1"/>
    <s v="Niederl. 1"/>
    <n v="1"/>
    <s v="Department"/>
    <s v="Supervisor"/>
    <s v="Non-Mgm."/>
    <s v="ang."/>
    <s v="W"/>
    <d v="2014-09-01T00:00:00"/>
    <m/>
    <s v=""/>
    <n v="5"/>
    <d v="1997-06-29T00:00:00"/>
    <n v="22"/>
    <s v="N"/>
    <n v="30"/>
    <n v="2.5"/>
    <n v="39"/>
    <x v="0"/>
    <n v="1"/>
    <n v="31"/>
    <n v="0"/>
    <n v="4307"/>
    <n v="944.30975000000012"/>
    <n v="0"/>
    <n v="0"/>
    <n v="0"/>
    <n v="0"/>
    <n v="0"/>
    <n v="0"/>
    <n v="0"/>
    <n v="0"/>
    <n v="0"/>
    <n v="0"/>
    <n v="0"/>
    <n v="0"/>
    <n v="26.5"/>
    <n v="0"/>
    <n v="0"/>
    <n v="0"/>
    <n v="0"/>
    <n v="5.9346750000000004"/>
    <n v="0"/>
    <n v="0"/>
  </r>
  <r>
    <d v="2020-08-01T00:00:00"/>
    <x v="4"/>
    <s v="P"/>
    <s v="Active"/>
    <n v="296"/>
    <x v="295"/>
    <s v="N"/>
    <x v="1"/>
    <n v="1017"/>
    <x v="1"/>
    <s v="Niederl. 1"/>
    <n v="1"/>
    <s v="Department"/>
    <s v="Supervisor"/>
    <s v="Non-Mgm."/>
    <s v="ang."/>
    <s v="W"/>
    <d v="2014-09-01T00:00:00"/>
    <m/>
    <s v=""/>
    <n v="5"/>
    <d v="1998-03-18T00:00:00"/>
    <n v="21"/>
    <s v="N"/>
    <n v="30"/>
    <n v="2.5"/>
    <n v="39"/>
    <x v="0"/>
    <n v="1"/>
    <n v="31"/>
    <n v="0"/>
    <n v="4308"/>
    <n v="944.529"/>
    <n v="0"/>
    <n v="0"/>
    <n v="0"/>
    <n v="0"/>
    <n v="0"/>
    <n v="0"/>
    <n v="0"/>
    <n v="0"/>
    <n v="0"/>
    <n v="0"/>
    <n v="0"/>
    <n v="0"/>
    <n v="26.5"/>
    <n v="0"/>
    <n v="0"/>
    <n v="0"/>
    <n v="0"/>
    <n v="5.9346750000000004"/>
    <n v="0"/>
    <n v="0"/>
  </r>
  <r>
    <d v="2020-08-01T00:00:00"/>
    <x v="4"/>
    <s v="P"/>
    <s v="Active"/>
    <n v="297"/>
    <x v="296"/>
    <s v="N"/>
    <x v="2"/>
    <n v="1010"/>
    <x v="1"/>
    <s v="Niederl. 1"/>
    <n v="1"/>
    <s v="Department"/>
    <s v="Supervisor"/>
    <s v="Non-Mgm."/>
    <s v="ang."/>
    <s v="M"/>
    <d v="2014-09-01T00:00:00"/>
    <m/>
    <s v=""/>
    <n v="5"/>
    <d v="1998-06-22T00:00:00"/>
    <n v="21"/>
    <s v="N"/>
    <n v="30"/>
    <n v="2.5"/>
    <n v="39"/>
    <x v="0"/>
    <n v="1"/>
    <n v="31"/>
    <n v="0"/>
    <n v="4309"/>
    <n v="944.7482500000001"/>
    <n v="0"/>
    <n v="0"/>
    <n v="0"/>
    <n v="0"/>
    <n v="0"/>
    <n v="0"/>
    <n v="0"/>
    <n v="0"/>
    <n v="0"/>
    <n v="0"/>
    <n v="0"/>
    <n v="0"/>
    <n v="26.5"/>
    <n v="0"/>
    <n v="0"/>
    <n v="0"/>
    <n v="0"/>
    <n v="5.9346750000000004"/>
    <n v="0"/>
    <n v="0"/>
  </r>
  <r>
    <d v="2020-08-01T00:00:00"/>
    <x v="4"/>
    <s v="P"/>
    <s v="Active"/>
    <n v="298"/>
    <x v="297"/>
    <s v="N"/>
    <x v="28"/>
    <n v="1004"/>
    <x v="1"/>
    <s v="Niederl. 1"/>
    <n v="1"/>
    <s v="Department"/>
    <s v="Supervisor"/>
    <s v="Non-Mgm."/>
    <s v="ang."/>
    <s v="W"/>
    <d v="2014-09-01T00:00:00"/>
    <m/>
    <s v=""/>
    <n v="5"/>
    <d v="1998-06-27T00:00:00"/>
    <n v="21"/>
    <s v="N"/>
    <n v="30"/>
    <n v="2.5"/>
    <n v="39"/>
    <x v="0"/>
    <n v="1"/>
    <n v="31"/>
    <n v="0"/>
    <n v="4310"/>
    <n v="944.96749999999997"/>
    <n v="0"/>
    <n v="0"/>
    <n v="0"/>
    <n v="0"/>
    <n v="0"/>
    <n v="0"/>
    <n v="0"/>
    <n v="0"/>
    <n v="0"/>
    <n v="0"/>
    <n v="0"/>
    <n v="0"/>
    <n v="26.5"/>
    <n v="0"/>
    <n v="0"/>
    <n v="0"/>
    <n v="0"/>
    <n v="5.9346750000000004"/>
    <n v="0"/>
    <n v="0"/>
  </r>
  <r>
    <d v="2020-08-01T00:00:00"/>
    <x v="4"/>
    <s v="P"/>
    <s v="Active"/>
    <n v="299"/>
    <x v="298"/>
    <s v="N"/>
    <x v="22"/>
    <n v="1041"/>
    <x v="4"/>
    <s v="Niederl. 6"/>
    <n v="1"/>
    <s v="Department"/>
    <s v="Supervisor"/>
    <s v="Non-Mgm."/>
    <s v="ang."/>
    <s v="M"/>
    <d v="2014-10-18T00:00:00"/>
    <m/>
    <s v=""/>
    <n v="5"/>
    <d v="1965-09-15T00:00:00"/>
    <n v="54"/>
    <s v="J"/>
    <n v="30"/>
    <n v="2.5"/>
    <n v="39"/>
    <x v="0"/>
    <n v="1"/>
    <n v="31"/>
    <n v="0"/>
    <n v="4311"/>
    <n v="945.18675000000007"/>
    <n v="0"/>
    <n v="0"/>
    <n v="0"/>
    <n v="0"/>
    <n v="0"/>
    <n v="0"/>
    <n v="0"/>
    <n v="0"/>
    <n v="0"/>
    <n v="0"/>
    <n v="248.71153846153845"/>
    <n v="197.58750000000001"/>
    <n v="26.5"/>
    <n v="0"/>
    <n v="0"/>
    <n v="0"/>
    <n v="0"/>
    <n v="105.88334466346154"/>
    <n v="0"/>
    <n v="0"/>
  </r>
  <r>
    <d v="2020-08-01T00:00:00"/>
    <x v="4"/>
    <s v="P"/>
    <s v="Active"/>
    <n v="300"/>
    <x v="299"/>
    <s v="Y"/>
    <x v="13"/>
    <n v="1030"/>
    <x v="5"/>
    <s v="Niederl. 5"/>
    <n v="0.5"/>
    <s v="Department"/>
    <s v="Supervisor"/>
    <s v="Non-Mgm."/>
    <s v="ang."/>
    <s v="W"/>
    <d v="2014-10-01T00:00:00"/>
    <m/>
    <s v=""/>
    <n v="5"/>
    <d v="1967-03-19T00:00:00"/>
    <n v="52"/>
    <s v="J"/>
    <n v="30"/>
    <n v="2.5"/>
    <n v="39"/>
    <x v="0"/>
    <n v="0.5"/>
    <n v="31"/>
    <n v="0"/>
    <n v="4312"/>
    <n v="945.40600000000006"/>
    <n v="0"/>
    <n v="0"/>
    <n v="0"/>
    <n v="0"/>
    <n v="0"/>
    <n v="0"/>
    <n v="0"/>
    <n v="0"/>
    <n v="0"/>
    <n v="0"/>
    <n v="248.76923076923077"/>
    <n v="197.63333333333333"/>
    <n v="13.25"/>
    <n v="0"/>
    <n v="0"/>
    <n v="0"/>
    <n v="0"/>
    <n v="102.93919173076924"/>
    <n v="0"/>
    <n v="0"/>
  </r>
  <r>
    <d v="2020-08-01T00:00:00"/>
    <x v="4"/>
    <s v="P"/>
    <s v="Active"/>
    <n v="300"/>
    <x v="299"/>
    <s v="Y"/>
    <x v="13"/>
    <n v="1036"/>
    <x v="4"/>
    <s v="Niederl. 6"/>
    <n v="0.5"/>
    <s v="Department"/>
    <s v="Supervisor"/>
    <s v="Non-Mgm."/>
    <s v="ang."/>
    <s v="W"/>
    <d v="2014-10-01T00:00:00"/>
    <m/>
    <s v=""/>
    <n v="5"/>
    <d v="1967-03-19T00:00:00"/>
    <n v="52"/>
    <s v="J"/>
    <n v="30"/>
    <n v="2.5"/>
    <n v="39"/>
    <x v="0"/>
    <n v="0.5"/>
    <n v="31"/>
    <n v="0"/>
    <n v="4313"/>
    <n v="945.62525000000005"/>
    <n v="0"/>
    <n v="0"/>
    <n v="0"/>
    <n v="0"/>
    <n v="0"/>
    <n v="0"/>
    <n v="0"/>
    <n v="0"/>
    <n v="0"/>
    <n v="0"/>
    <n v="248.82692307692309"/>
    <n v="197.6791666666667"/>
    <n v="13.25"/>
    <n v="0"/>
    <n v="0"/>
    <n v="0"/>
    <n v="0"/>
    <n v="102.96237629807693"/>
    <n v="0"/>
    <n v="0"/>
  </r>
  <r>
    <d v="2020-08-01T00:00:00"/>
    <x v="4"/>
    <s v="P"/>
    <s v="Active"/>
    <n v="301"/>
    <x v="300"/>
    <s v="N"/>
    <x v="14"/>
    <n v="1003"/>
    <x v="1"/>
    <s v="Niederl. 1"/>
    <n v="1"/>
    <s v="Department"/>
    <s v="Supervisor"/>
    <s v="Supervisor"/>
    <s v="ang."/>
    <s v="M"/>
    <d v="2007-09-01T00:00:00"/>
    <m/>
    <s v=""/>
    <n v="12"/>
    <d v="1990-12-26T00:00:00"/>
    <n v="29"/>
    <s v="N"/>
    <n v="30"/>
    <n v="2.5"/>
    <n v="39"/>
    <x v="0"/>
    <n v="1"/>
    <n v="31"/>
    <n v="0"/>
    <n v="4314"/>
    <n v="945.84450000000004"/>
    <n v="0"/>
    <n v="0"/>
    <n v="0"/>
    <n v="0"/>
    <n v="0"/>
    <n v="0"/>
    <n v="0"/>
    <n v="0"/>
    <n v="0"/>
    <n v="0"/>
    <n v="0"/>
    <n v="0"/>
    <n v="26.5"/>
    <n v="0"/>
    <n v="0"/>
    <n v="0"/>
    <n v="0"/>
    <n v="5.9346750000000004"/>
    <n v="0"/>
    <n v="0"/>
  </r>
  <r>
    <d v="2020-08-01T00:00:00"/>
    <x v="4"/>
    <s v="P"/>
    <s v="Active"/>
    <n v="302"/>
    <x v="301"/>
    <s v="N"/>
    <x v="44"/>
    <n v="1084"/>
    <x v="0"/>
    <s v="Niederl. 3"/>
    <n v="1"/>
    <s v="Department"/>
    <s v="Supervisor"/>
    <s v="Non-Mgm."/>
    <s v="ang."/>
    <s v="M"/>
    <d v="2014-11-01T00:00:00"/>
    <m/>
    <s v=""/>
    <n v="5"/>
    <d v="1990-05-06T00:00:00"/>
    <n v="29"/>
    <s v="N"/>
    <n v="30"/>
    <n v="2.5"/>
    <n v="39"/>
    <x v="0"/>
    <n v="1"/>
    <n v="31"/>
    <n v="0"/>
    <n v="4315"/>
    <n v="946.06375000000003"/>
    <n v="0"/>
    <n v="0"/>
    <n v="0"/>
    <n v="0"/>
    <n v="0"/>
    <n v="0"/>
    <n v="0"/>
    <n v="0"/>
    <n v="0"/>
    <n v="0"/>
    <n v="0"/>
    <n v="0"/>
    <n v="26.5"/>
    <n v="0"/>
    <n v="0"/>
    <n v="0"/>
    <n v="0"/>
    <n v="5.9346750000000004"/>
    <n v="0"/>
    <n v="0"/>
  </r>
  <r>
    <d v="2020-08-01T00:00:00"/>
    <x v="4"/>
    <s v="P"/>
    <s v="Active"/>
    <n v="303"/>
    <x v="302"/>
    <s v="N"/>
    <x v="23"/>
    <n v="1068"/>
    <x v="0"/>
    <s v="Niederl. 3"/>
    <n v="1"/>
    <s v="Department"/>
    <s v="Supervisor"/>
    <s v="Non-Mgm."/>
    <s v="ang."/>
    <s v="W"/>
    <d v="2014-12-01T00:00:00"/>
    <m/>
    <s v=""/>
    <n v="5"/>
    <d v="1957-10-23T00:00:00"/>
    <n v="62"/>
    <s v="N"/>
    <n v="12"/>
    <n v="1"/>
    <n v="16"/>
    <x v="0"/>
    <n v="0.41025641025641024"/>
    <n v="31"/>
    <n v="0"/>
    <n v="4316"/>
    <n v="946.28300000000013"/>
    <n v="0"/>
    <n v="0"/>
    <n v="0"/>
    <n v="0"/>
    <n v="0"/>
    <n v="0"/>
    <n v="0"/>
    <n v="0"/>
    <n v="0"/>
    <n v="0"/>
    <n v="0"/>
    <n v="0"/>
    <n v="26.5"/>
    <n v="0"/>
    <n v="0"/>
    <n v="0"/>
    <n v="0"/>
    <n v="5.9346750000000004"/>
    <n v="0"/>
    <n v="0"/>
  </r>
  <r>
    <d v="2020-08-01T00:00:00"/>
    <x v="4"/>
    <s v="P"/>
    <s v="Active"/>
    <n v="304"/>
    <x v="303"/>
    <s v="N"/>
    <x v="44"/>
    <n v="1084"/>
    <x v="0"/>
    <s v="Niederl. 3"/>
    <n v="1"/>
    <s v="Department"/>
    <s v="Supervisor"/>
    <s v="Non-Mgm."/>
    <s v="ang."/>
    <s v="M"/>
    <d v="2007-09-01T00:00:00"/>
    <m/>
    <s v=""/>
    <n v="12"/>
    <d v="1974-03-15T00:00:00"/>
    <n v="45"/>
    <s v="N"/>
    <n v="30"/>
    <n v="2.5"/>
    <n v="39"/>
    <x v="0"/>
    <n v="1"/>
    <n v="31"/>
    <n v="0"/>
    <n v="4317"/>
    <n v="946.50225000000012"/>
    <n v="0"/>
    <n v="0"/>
    <n v="0"/>
    <n v="0"/>
    <n v="0"/>
    <n v="0"/>
    <n v="0"/>
    <n v="0"/>
    <n v="0"/>
    <n v="0"/>
    <n v="0"/>
    <n v="0"/>
    <n v="26.5"/>
    <n v="0"/>
    <n v="0"/>
    <n v="0"/>
    <n v="0"/>
    <n v="5.9346750000000004"/>
    <n v="0"/>
    <n v="0"/>
  </r>
  <r>
    <d v="2020-08-01T00:00:00"/>
    <x v="4"/>
    <s v="P"/>
    <s v="Active"/>
    <n v="305"/>
    <x v="304"/>
    <s v="N"/>
    <x v="44"/>
    <n v="1084"/>
    <x v="0"/>
    <s v="Niederl. 3"/>
    <n v="1"/>
    <s v="Department"/>
    <s v="Supervisor"/>
    <s v="Non-Mgm."/>
    <s v="ang."/>
    <s v="M"/>
    <d v="2014-12-01T00:00:00"/>
    <m/>
    <s v=""/>
    <n v="5"/>
    <d v="1970-06-16T00:00:00"/>
    <n v="49"/>
    <s v="N"/>
    <n v="30"/>
    <n v="2.5"/>
    <n v="39"/>
    <x v="0"/>
    <n v="1"/>
    <n v="31"/>
    <n v="0"/>
    <n v="4318"/>
    <n v="946.72150000000011"/>
    <n v="0"/>
    <n v="0"/>
    <n v="0"/>
    <n v="0"/>
    <n v="0"/>
    <n v="0"/>
    <n v="0"/>
    <n v="0"/>
    <n v="0"/>
    <n v="0"/>
    <n v="0"/>
    <n v="0"/>
    <n v="26.5"/>
    <n v="0"/>
    <n v="0"/>
    <n v="0"/>
    <n v="0"/>
    <n v="5.9346750000000004"/>
    <n v="0"/>
    <n v="0"/>
  </r>
  <r>
    <d v="2020-08-01T00:00:00"/>
    <x v="4"/>
    <s v="P"/>
    <s v="Active"/>
    <n v="306"/>
    <x v="305"/>
    <s v="N"/>
    <x v="22"/>
    <n v="1029"/>
    <x v="6"/>
    <s v="Niederl. 10"/>
    <n v="1"/>
    <s v="Department"/>
    <s v="Supervisor"/>
    <s v="Non-Mgm."/>
    <s v="ang."/>
    <s v="M"/>
    <d v="2014-12-01T00:00:00"/>
    <m/>
    <s v=""/>
    <n v="5"/>
    <d v="1981-04-29T00:00:00"/>
    <n v="38"/>
    <s v="J"/>
    <n v="30"/>
    <n v="2.5"/>
    <n v="39"/>
    <x v="0"/>
    <n v="1"/>
    <n v="31"/>
    <n v="0"/>
    <n v="4319"/>
    <n v="946.94074999999998"/>
    <n v="0"/>
    <n v="0"/>
    <n v="0"/>
    <n v="0"/>
    <n v="0"/>
    <n v="0"/>
    <n v="0"/>
    <n v="0"/>
    <n v="0"/>
    <n v="0"/>
    <n v="249.17307692307691"/>
    <n v="197.95416666666668"/>
    <n v="26.5"/>
    <n v="0"/>
    <n v="0"/>
    <n v="0"/>
    <n v="0"/>
    <n v="106.06882120192307"/>
    <n v="0"/>
    <n v="0"/>
  </r>
  <r>
    <d v="2020-08-01T00:00:00"/>
    <x v="4"/>
    <s v="P"/>
    <s v="Active"/>
    <n v="307"/>
    <x v="306"/>
    <s v="N"/>
    <x v="40"/>
    <n v="1001"/>
    <x v="1"/>
    <s v="Niederl. 1"/>
    <n v="1"/>
    <s v="Department"/>
    <s v="Supervisor"/>
    <s v="Non-Mgm."/>
    <s v="ang."/>
    <s v="M"/>
    <d v="2013-09-01T00:00:00"/>
    <m/>
    <s v=""/>
    <n v="6"/>
    <d v="1975-12-03T00:00:00"/>
    <n v="44"/>
    <s v="N"/>
    <n v="30"/>
    <n v="2.5"/>
    <n v="39"/>
    <x v="0"/>
    <n v="1"/>
    <n v="31"/>
    <n v="0"/>
    <n v="4320"/>
    <n v="947.16000000000008"/>
    <n v="0"/>
    <n v="0"/>
    <n v="0"/>
    <n v="0"/>
    <n v="0"/>
    <n v="0"/>
    <n v="0"/>
    <n v="0"/>
    <n v="0"/>
    <n v="0"/>
    <n v="0"/>
    <n v="0"/>
    <n v="26.5"/>
    <n v="0"/>
    <n v="0"/>
    <n v="0"/>
    <n v="0"/>
    <n v="5.9346750000000004"/>
    <n v="0"/>
    <n v="0"/>
  </r>
  <r>
    <d v="2020-08-01T00:00:00"/>
    <x v="4"/>
    <s v="P"/>
    <s v="Active"/>
    <n v="308"/>
    <x v="307"/>
    <s v="N"/>
    <x v="33"/>
    <n v="1000"/>
    <x v="1"/>
    <s v="Niederl. 1"/>
    <n v="1"/>
    <s v="Department"/>
    <s v="Supervisor"/>
    <s v="Non-Mgm."/>
    <s v="ang."/>
    <s v="M"/>
    <d v="2003-09-01T00:00:00"/>
    <m/>
    <s v=""/>
    <n v="16"/>
    <d v="1986-12-14T00:00:00"/>
    <n v="33"/>
    <s v="N"/>
    <n v="30"/>
    <n v="2.5"/>
    <n v="39"/>
    <x v="0"/>
    <n v="1"/>
    <n v="31"/>
    <n v="0"/>
    <n v="4321"/>
    <n v="947.37925000000007"/>
    <n v="0"/>
    <n v="0"/>
    <n v="0"/>
    <n v="0"/>
    <n v="0"/>
    <n v="0"/>
    <n v="0"/>
    <n v="0"/>
    <n v="0"/>
    <n v="0"/>
    <n v="0"/>
    <n v="0"/>
    <n v="26.5"/>
    <n v="0"/>
    <n v="0"/>
    <n v="0"/>
    <n v="0"/>
    <n v="5.9346750000000004"/>
    <n v="0"/>
    <n v="0"/>
  </r>
  <r>
    <d v="2020-08-01T00:00:00"/>
    <x v="4"/>
    <s v="P"/>
    <s v="Active"/>
    <n v="309"/>
    <x v="308"/>
    <s v="N"/>
    <x v="41"/>
    <n v="1006"/>
    <x v="1"/>
    <s v="Niederl. 1"/>
    <n v="1"/>
    <s v="Department"/>
    <s v="Supervisor"/>
    <s v="Non-Mgm."/>
    <s v="ang."/>
    <s v="M"/>
    <d v="2000-09-01T00:00:00"/>
    <m/>
    <s v=""/>
    <n v="19"/>
    <d v="1983-01-04T00:00:00"/>
    <n v="37"/>
    <s v="N"/>
    <n v="30"/>
    <n v="2.5"/>
    <n v="39"/>
    <x v="0"/>
    <n v="1"/>
    <n v="31"/>
    <n v="0"/>
    <n v="4322"/>
    <n v="947.59850000000006"/>
    <n v="0"/>
    <n v="0"/>
    <n v="0"/>
    <n v="0"/>
    <n v="0"/>
    <n v="0"/>
    <n v="0"/>
    <n v="0"/>
    <n v="0"/>
    <n v="0"/>
    <n v="0"/>
    <n v="0"/>
    <n v="26.5"/>
    <n v="0"/>
    <n v="0"/>
    <n v="0"/>
    <n v="0"/>
    <n v="5.9346750000000004"/>
    <n v="0"/>
    <n v="28.601666666666667"/>
  </r>
  <r>
    <d v="2020-08-01T00:00:00"/>
    <x v="4"/>
    <s v="P"/>
    <s v="Active"/>
    <n v="310"/>
    <x v="309"/>
    <s v="N"/>
    <x v="41"/>
    <n v="1006"/>
    <x v="1"/>
    <s v="Niederl. 1"/>
    <n v="1"/>
    <s v="Department"/>
    <s v="Supervisor"/>
    <s v="Non-Mgm."/>
    <s v="ang."/>
    <s v="M"/>
    <d v="2006-09-01T00:00:00"/>
    <m/>
    <s v=""/>
    <n v="13"/>
    <d v="1990-10-07T00:00:00"/>
    <n v="29"/>
    <s v="N"/>
    <n v="30"/>
    <n v="2.5"/>
    <n v="39"/>
    <x v="0"/>
    <n v="1"/>
    <n v="31"/>
    <n v="0"/>
    <n v="4323"/>
    <n v="947.81775000000016"/>
    <n v="0"/>
    <n v="0"/>
    <n v="0"/>
    <n v="0"/>
    <n v="0"/>
    <n v="0"/>
    <n v="0"/>
    <n v="0"/>
    <n v="0"/>
    <n v="0"/>
    <n v="0"/>
    <n v="0"/>
    <n v="26.5"/>
    <n v="0"/>
    <n v="0"/>
    <n v="0"/>
    <n v="0"/>
    <n v="5.9346750000000004"/>
    <n v="0"/>
    <n v="0"/>
  </r>
  <r>
    <d v="2020-08-01T00:00:00"/>
    <x v="4"/>
    <s v="P"/>
    <s v="Active"/>
    <n v="311"/>
    <x v="310"/>
    <s v="N"/>
    <x v="41"/>
    <n v="1006"/>
    <x v="1"/>
    <s v="Niederl. 1"/>
    <n v="1"/>
    <s v="Department"/>
    <s v="Supervisor"/>
    <s v="Non-Mgm."/>
    <s v="ang."/>
    <s v="M"/>
    <d v="1998-03-02T00:00:00"/>
    <m/>
    <s v=""/>
    <n v="21"/>
    <d v="1979-06-01T00:00:00"/>
    <n v="40"/>
    <s v="N"/>
    <n v="30"/>
    <n v="2.5"/>
    <n v="39"/>
    <x v="0"/>
    <n v="1"/>
    <n v="31"/>
    <n v="0"/>
    <n v="4324"/>
    <n v="948.03700000000003"/>
    <n v="0"/>
    <n v="0"/>
    <n v="0"/>
    <n v="0"/>
    <n v="0"/>
    <n v="0"/>
    <n v="0"/>
    <n v="0"/>
    <n v="0"/>
    <n v="0"/>
    <n v="0"/>
    <n v="0"/>
    <n v="26.5"/>
    <n v="0"/>
    <n v="0"/>
    <n v="0"/>
    <n v="0"/>
    <n v="5.9346750000000004"/>
    <n v="0"/>
    <n v="0"/>
  </r>
  <r>
    <d v="2020-08-01T00:00:00"/>
    <x v="4"/>
    <s v="P"/>
    <s v="Active"/>
    <n v="312"/>
    <x v="311"/>
    <s v="N"/>
    <x v="18"/>
    <n v="1080"/>
    <x v="0"/>
    <s v="Niederl. 3"/>
    <n v="1"/>
    <s v="Department"/>
    <s v="Supervisor"/>
    <s v="Supervisor"/>
    <s v="ang."/>
    <s v="W"/>
    <d v="2015-01-15T00:00:00"/>
    <m/>
    <s v=""/>
    <n v="5"/>
    <d v="1971-01-05T00:00:00"/>
    <n v="49"/>
    <s v="N"/>
    <n v="30"/>
    <n v="2.5"/>
    <n v="39"/>
    <x v="0"/>
    <n v="1"/>
    <n v="31"/>
    <n v="0"/>
    <n v="4325"/>
    <n v="948.25625000000002"/>
    <n v="0"/>
    <n v="0"/>
    <n v="0"/>
    <n v="0"/>
    <n v="0"/>
    <n v="0"/>
    <n v="0"/>
    <n v="0"/>
    <n v="0"/>
    <n v="0"/>
    <n v="0"/>
    <n v="0"/>
    <n v="26.5"/>
    <n v="0"/>
    <n v="0"/>
    <n v="0"/>
    <n v="0"/>
    <n v="5.9346750000000004"/>
    <n v="0"/>
    <n v="2.1733333333333333"/>
  </r>
  <r>
    <d v="2020-08-01T00:00:00"/>
    <x v="4"/>
    <s v="P"/>
    <s v="Active"/>
    <n v="313"/>
    <x v="312"/>
    <s v="N"/>
    <x v="2"/>
    <n v="1010"/>
    <x v="1"/>
    <s v="Niederl. 1"/>
    <n v="1"/>
    <s v="Department"/>
    <s v="Supervisor"/>
    <s v="Non-Mgm."/>
    <s v="ang."/>
    <s v="W"/>
    <d v="2015-01-01T00:00:00"/>
    <m/>
    <s v=""/>
    <n v="5"/>
    <d v="1982-07-01T00:00:00"/>
    <n v="37"/>
    <s v="N"/>
    <n v="30"/>
    <n v="2.5"/>
    <n v="39"/>
    <x v="0"/>
    <n v="1"/>
    <n v="31"/>
    <n v="0"/>
    <n v="4326"/>
    <n v="948.47550000000001"/>
    <n v="0"/>
    <n v="0"/>
    <n v="0"/>
    <n v="0"/>
    <n v="0"/>
    <n v="0"/>
    <n v="0"/>
    <n v="0"/>
    <n v="0"/>
    <n v="0"/>
    <n v="0"/>
    <n v="0"/>
    <n v="26.5"/>
    <n v="0"/>
    <n v="0"/>
    <n v="0"/>
    <n v="0"/>
    <n v="5.9346750000000004"/>
    <n v="0"/>
    <n v="2.1733333333333333"/>
  </r>
  <r>
    <d v="2020-08-01T00:00:00"/>
    <x v="4"/>
    <s v="P"/>
    <s v="Active"/>
    <n v="314"/>
    <x v="313"/>
    <s v="N"/>
    <x v="9"/>
    <n v="1087"/>
    <x v="0"/>
    <s v="Niederl. 3"/>
    <n v="1"/>
    <s v="Department"/>
    <s v="Supervisor"/>
    <s v="Non-Mgm."/>
    <s v="ang."/>
    <s v="M"/>
    <d v="2015-02-01T00:00:00"/>
    <m/>
    <s v=""/>
    <n v="4"/>
    <d v="1966-08-07T00:00:00"/>
    <n v="53"/>
    <s v="N"/>
    <n v="30"/>
    <n v="2.5"/>
    <n v="39"/>
    <x v="0"/>
    <n v="1"/>
    <n v="31"/>
    <n v="0"/>
    <n v="4327"/>
    <n v="948.69475000000011"/>
    <n v="0"/>
    <n v="0"/>
    <n v="0"/>
    <n v="0"/>
    <n v="0"/>
    <n v="0"/>
    <n v="0"/>
    <n v="0"/>
    <n v="0"/>
    <n v="0"/>
    <n v="0"/>
    <n v="0"/>
    <n v="26.5"/>
    <n v="0"/>
    <n v="0"/>
    <n v="0"/>
    <n v="0"/>
    <n v="5.9346750000000004"/>
    <n v="0"/>
    <n v="2.1733333333333333"/>
  </r>
  <r>
    <d v="2020-08-01T00:00:00"/>
    <x v="4"/>
    <s v="P"/>
    <s v="Active"/>
    <n v="315"/>
    <x v="314"/>
    <s v="N"/>
    <x v="26"/>
    <n v="1091"/>
    <x v="0"/>
    <s v="Niederl. 3"/>
    <n v="1"/>
    <s v="Department"/>
    <s v="Supervisor"/>
    <s v="Manager"/>
    <s v="ang."/>
    <s v="W"/>
    <d v="2015-02-01T00:00:00"/>
    <m/>
    <s v=""/>
    <n v="4"/>
    <d v="1974-08-27T00:00:00"/>
    <n v="45"/>
    <s v="N"/>
    <n v="30"/>
    <n v="2.5"/>
    <n v="39"/>
    <x v="0"/>
    <n v="1"/>
    <n v="31"/>
    <n v="0"/>
    <n v="4328"/>
    <n v="948.91399999999999"/>
    <n v="0"/>
    <n v="0"/>
    <n v="0"/>
    <n v="0"/>
    <n v="0"/>
    <n v="0"/>
    <n v="0"/>
    <n v="0"/>
    <n v="0"/>
    <n v="0"/>
    <n v="0"/>
    <n v="0"/>
    <n v="26.5"/>
    <n v="0"/>
    <n v="0"/>
    <n v="0"/>
    <n v="0"/>
    <n v="5.9346750000000004"/>
    <n v="0"/>
    <n v="2.1733333333333333"/>
  </r>
  <r>
    <d v="2020-08-01T00:00:00"/>
    <x v="4"/>
    <s v="P"/>
    <s v="Active"/>
    <n v="316"/>
    <x v="315"/>
    <s v="N"/>
    <x v="16"/>
    <n v="1043"/>
    <x v="9"/>
    <s v="Niederl. 4"/>
    <n v="1"/>
    <s v="Department"/>
    <s v="Supervisor"/>
    <s v="Non-Mgm."/>
    <s v="ang."/>
    <s v="W"/>
    <d v="2015-02-16T00:00:00"/>
    <m/>
    <s v=""/>
    <n v="4"/>
    <d v="1989-12-30T00:00:00"/>
    <n v="30"/>
    <s v="J"/>
    <n v="30"/>
    <n v="2.5"/>
    <n v="39"/>
    <x v="0"/>
    <n v="1"/>
    <n v="31"/>
    <n v="0"/>
    <n v="4329"/>
    <n v="949.13325000000009"/>
    <n v="0"/>
    <n v="0"/>
    <n v="0"/>
    <n v="0"/>
    <n v="0"/>
    <n v="0"/>
    <n v="0"/>
    <n v="0"/>
    <n v="0"/>
    <n v="0"/>
    <n v="249.75"/>
    <n v="198.41250000000002"/>
    <n v="26.5"/>
    <n v="0"/>
    <n v="0"/>
    <n v="0"/>
    <n v="0"/>
    <n v="106.300666875"/>
    <n v="0"/>
    <n v="2.1733333333333333"/>
  </r>
  <r>
    <d v="2020-08-01T00:00:00"/>
    <x v="4"/>
    <s v="P"/>
    <s v="Active"/>
    <n v="317"/>
    <x v="316"/>
    <s v="N"/>
    <x v="31"/>
    <n v="1052"/>
    <x v="3"/>
    <s v="Niederl. 8"/>
    <n v="1"/>
    <s v="Department"/>
    <s v="Supervisor"/>
    <s v="Manager"/>
    <s v="ang."/>
    <s v="M"/>
    <d v="2015-03-01T00:00:00"/>
    <m/>
    <s v=""/>
    <n v="4"/>
    <d v="1981-07-18T00:00:00"/>
    <n v="38"/>
    <s v="N"/>
    <n v="30"/>
    <n v="2.5"/>
    <n v="39"/>
    <x v="0"/>
    <n v="1"/>
    <n v="31"/>
    <n v="0"/>
    <n v="4330"/>
    <n v="949.35250000000008"/>
    <n v="0"/>
    <n v="0"/>
    <n v="30"/>
    <n v="0"/>
    <n v="0"/>
    <n v="0"/>
    <n v="0"/>
    <n v="0"/>
    <n v="0"/>
    <n v="0"/>
    <n v="0"/>
    <n v="0"/>
    <n v="26.5"/>
    <n v="0"/>
    <n v="0"/>
    <n v="0"/>
    <n v="0"/>
    <n v="12.653175000000001"/>
    <n v="118.18"/>
    <n v="2.1733333333333333"/>
  </r>
  <r>
    <d v="2020-08-01T00:00:00"/>
    <x v="4"/>
    <s v="P"/>
    <s v="Active"/>
    <n v="318"/>
    <x v="317"/>
    <s v="N"/>
    <x v="31"/>
    <n v="1028"/>
    <x v="6"/>
    <s v="Niederl. 10"/>
    <n v="1"/>
    <s v="Department"/>
    <s v="Supervisor"/>
    <s v="Non-Mgm."/>
    <s v="ang."/>
    <s v="M"/>
    <d v="2015-04-01T00:00:00"/>
    <m/>
    <s v=""/>
    <n v="4"/>
    <d v="1967-08-31T00:00:00"/>
    <n v="52"/>
    <s v="J"/>
    <n v="30"/>
    <n v="2.5"/>
    <n v="39"/>
    <x v="0"/>
    <n v="1"/>
    <n v="31"/>
    <n v="0"/>
    <n v="4331"/>
    <n v="949.57175000000007"/>
    <n v="0"/>
    <n v="0"/>
    <n v="30"/>
    <n v="0"/>
    <n v="236.72"/>
    <n v="200"/>
    <n v="0"/>
    <n v="0"/>
    <n v="0"/>
    <n v="0"/>
    <n v="249.86538461538458"/>
    <n v="198.50416666666669"/>
    <n v="26.5"/>
    <n v="0"/>
    <n v="0"/>
    <n v="0"/>
    <n v="0"/>
    <n v="210.8689800096154"/>
    <n v="100.32000000000001"/>
    <n v="2.1733333333333333"/>
  </r>
  <r>
    <d v="2020-08-01T00:00:00"/>
    <x v="4"/>
    <s v="P"/>
    <s v="Active"/>
    <n v="319"/>
    <x v="318"/>
    <s v="N"/>
    <x v="9"/>
    <n v="1087"/>
    <x v="0"/>
    <s v="Niederl. 3"/>
    <n v="1"/>
    <s v="Department"/>
    <s v="Supervisor"/>
    <s v="Manager"/>
    <s v="ang."/>
    <s v="M"/>
    <d v="2015-04-01T00:00:00"/>
    <m/>
    <s v=""/>
    <n v="4"/>
    <d v="1983-06-16T00:00:00"/>
    <n v="36"/>
    <s v="N"/>
    <n v="30"/>
    <n v="2.5"/>
    <n v="39"/>
    <x v="0"/>
    <n v="1"/>
    <n v="31"/>
    <n v="0"/>
    <n v="4332"/>
    <n v="949.79100000000005"/>
    <n v="0"/>
    <n v="0"/>
    <n v="0"/>
    <n v="0"/>
    <n v="0"/>
    <n v="0"/>
    <n v="0"/>
    <n v="0"/>
    <n v="0"/>
    <n v="0"/>
    <n v="0"/>
    <n v="0"/>
    <n v="26.5"/>
    <n v="0"/>
    <n v="0"/>
    <n v="0"/>
    <n v="0"/>
    <n v="5.9346750000000004"/>
    <n v="0"/>
    <n v="2.1733333333333333"/>
  </r>
  <r>
    <d v="2020-08-01T00:00:00"/>
    <x v="4"/>
    <s v="P"/>
    <s v="Active"/>
    <n v="320"/>
    <x v="319"/>
    <s v="N"/>
    <x v="14"/>
    <n v="1003"/>
    <x v="1"/>
    <s v="Niederl. 1"/>
    <n v="1"/>
    <s v="Department"/>
    <s v="Supervisor"/>
    <s v="Supervisor"/>
    <s v="ang."/>
    <s v="M"/>
    <d v="2015-04-01T00:00:00"/>
    <m/>
    <s v=""/>
    <n v="4"/>
    <d v="1987-08-17T00:00:00"/>
    <n v="32"/>
    <s v="N"/>
    <n v="30"/>
    <n v="2.5"/>
    <n v="39"/>
    <x v="0"/>
    <n v="1"/>
    <n v="31"/>
    <n v="0"/>
    <n v="4333"/>
    <n v="950.01025000000004"/>
    <n v="0"/>
    <n v="0"/>
    <n v="0"/>
    <n v="0"/>
    <n v="0"/>
    <n v="0"/>
    <n v="0"/>
    <n v="0"/>
    <n v="0"/>
    <n v="0"/>
    <n v="0"/>
    <n v="0"/>
    <n v="26.5"/>
    <n v="0"/>
    <n v="0"/>
    <n v="0"/>
    <n v="0"/>
    <n v="5.9346750000000004"/>
    <n v="0"/>
    <n v="2.1733333333333333"/>
  </r>
  <r>
    <d v="2020-08-01T00:00:00"/>
    <x v="4"/>
    <s v="P"/>
    <s v="Active"/>
    <n v="321"/>
    <x v="320"/>
    <s v="N"/>
    <x v="16"/>
    <n v="1056"/>
    <x v="2"/>
    <s v="Niederl. 7"/>
    <n v="1"/>
    <s v="Department"/>
    <s v="Supervisor"/>
    <s v="Non-Mgm."/>
    <s v="ang."/>
    <s v="W"/>
    <d v="2015-04-15T00:00:00"/>
    <m/>
    <s v=""/>
    <n v="4"/>
    <d v="1986-05-07T00:00:00"/>
    <n v="33"/>
    <s v="J"/>
    <n v="30"/>
    <n v="2.5"/>
    <n v="39"/>
    <x v="0"/>
    <n v="1"/>
    <n v="31"/>
    <n v="0"/>
    <n v="4334"/>
    <n v="950.22950000000003"/>
    <n v="0"/>
    <n v="0"/>
    <n v="0"/>
    <n v="0"/>
    <n v="0"/>
    <n v="0"/>
    <n v="0"/>
    <n v="0"/>
    <n v="0"/>
    <n v="0"/>
    <n v="250.03846153846152"/>
    <n v="198.64166666666668"/>
    <n v="26.5"/>
    <n v="0"/>
    <n v="0"/>
    <n v="0"/>
    <n v="0"/>
    <n v="106.41658971153846"/>
    <n v="0"/>
    <n v="2.1733333333333333"/>
  </r>
  <r>
    <d v="2020-08-01T00:00:00"/>
    <x v="4"/>
    <s v="P"/>
    <s v="Active"/>
    <n v="322"/>
    <x v="321"/>
    <s v="N"/>
    <x v="24"/>
    <n v="1081"/>
    <x v="0"/>
    <s v="Niederl. 3"/>
    <n v="1"/>
    <s v="Department"/>
    <s v="Supervisor"/>
    <s v="Non-Mgm."/>
    <s v="ang."/>
    <s v="W"/>
    <d v="2015-04-22T00:00:00"/>
    <m/>
    <s v=""/>
    <n v="4"/>
    <d v="1983-12-19T00:00:00"/>
    <n v="36"/>
    <s v="N"/>
    <n v="30"/>
    <n v="2.5"/>
    <n v="39"/>
    <x v="0"/>
    <n v="1"/>
    <n v="31"/>
    <n v="0"/>
    <n v="4335"/>
    <n v="950.44875000000002"/>
    <n v="0"/>
    <n v="0"/>
    <n v="0"/>
    <n v="0"/>
    <n v="0"/>
    <n v="0"/>
    <n v="0"/>
    <n v="0"/>
    <n v="0"/>
    <n v="0"/>
    <n v="0"/>
    <n v="0"/>
    <n v="26.5"/>
    <n v="0"/>
    <n v="0"/>
    <n v="0"/>
    <n v="0"/>
    <n v="5.9346750000000004"/>
    <n v="0"/>
    <n v="2.1733333333333333"/>
  </r>
  <r>
    <d v="2020-08-01T00:00:00"/>
    <x v="4"/>
    <s v="P"/>
    <s v="Active"/>
    <n v="323"/>
    <x v="322"/>
    <s v="N"/>
    <x v="35"/>
    <n v="1078"/>
    <x v="0"/>
    <s v="Niederl. 3"/>
    <n v="1"/>
    <s v="Department"/>
    <s v="Supervisor"/>
    <s v="Non-Mgm."/>
    <s v="ang."/>
    <s v="W"/>
    <d v="2015-05-01T00:00:00"/>
    <m/>
    <s v=""/>
    <n v="4"/>
    <d v="1984-06-22T00:00:00"/>
    <n v="35"/>
    <s v="N"/>
    <n v="30"/>
    <n v="2.5"/>
    <n v="30"/>
    <x v="0"/>
    <n v="0.76923076923076927"/>
    <n v="31"/>
    <n v="0"/>
    <n v="4336"/>
    <n v="950.66800000000012"/>
    <n v="0"/>
    <n v="0"/>
    <n v="0"/>
    <n v="0"/>
    <n v="0"/>
    <n v="0"/>
    <n v="0"/>
    <n v="0"/>
    <n v="0"/>
    <n v="0"/>
    <n v="0"/>
    <n v="0"/>
    <n v="26.5"/>
    <n v="0"/>
    <n v="0"/>
    <n v="0"/>
    <n v="0"/>
    <n v="5.9346750000000004"/>
    <n v="152.1216"/>
    <n v="2.1733333333333333"/>
  </r>
  <r>
    <d v="2020-08-01T00:00:00"/>
    <x v="4"/>
    <s v="P"/>
    <s v="Active"/>
    <n v="324"/>
    <x v="323"/>
    <s v="N"/>
    <x v="22"/>
    <n v="1047"/>
    <x v="9"/>
    <s v="Niederl. 4"/>
    <n v="1"/>
    <s v="Department"/>
    <s v="Supervisor"/>
    <s v="Non-Mgm."/>
    <s v="ang."/>
    <s v="M"/>
    <d v="2015-05-01T00:00:00"/>
    <m/>
    <s v=""/>
    <n v="4"/>
    <d v="1980-04-11T00:00:00"/>
    <n v="39"/>
    <s v="J"/>
    <n v="30"/>
    <n v="2.5"/>
    <n v="39"/>
    <x v="0"/>
    <n v="1"/>
    <n v="31"/>
    <n v="0"/>
    <n v="4337"/>
    <n v="950.88724999999999"/>
    <n v="0"/>
    <n v="0"/>
    <n v="0"/>
    <n v="0"/>
    <n v="0"/>
    <n v="0"/>
    <n v="0"/>
    <n v="0"/>
    <n v="0"/>
    <n v="0"/>
    <n v="250.21153846153845"/>
    <n v="198.7791666666667"/>
    <n v="26.5"/>
    <n v="0"/>
    <n v="0"/>
    <n v="0"/>
    <n v="0"/>
    <n v="106.48614341346155"/>
    <n v="0"/>
    <n v="2.1733333333333333"/>
  </r>
  <r>
    <d v="2020-08-01T00:00:00"/>
    <x v="4"/>
    <s v="P"/>
    <s v="Active"/>
    <n v="325"/>
    <x v="324"/>
    <s v="N"/>
    <x v="37"/>
    <n v="1005"/>
    <x v="1"/>
    <s v="Niederl. 1"/>
    <n v="1"/>
    <s v="Department"/>
    <s v="Supervisor"/>
    <s v="Non-Mgm."/>
    <s v="ang."/>
    <s v="M"/>
    <d v="2015-05-01T00:00:00"/>
    <m/>
    <s v=""/>
    <n v="4"/>
    <d v="1989-08-01T00:00:00"/>
    <n v="30"/>
    <s v="N"/>
    <n v="30"/>
    <n v="2.5"/>
    <n v="39"/>
    <x v="0"/>
    <n v="1"/>
    <n v="31"/>
    <n v="0"/>
    <n v="4338"/>
    <n v="951.1065000000001"/>
    <n v="0"/>
    <n v="0"/>
    <n v="0"/>
    <n v="0"/>
    <n v="0"/>
    <n v="0"/>
    <n v="0"/>
    <n v="0"/>
    <n v="0"/>
    <n v="0"/>
    <n v="0"/>
    <n v="0"/>
    <n v="26.5"/>
    <n v="0"/>
    <n v="0"/>
    <n v="0"/>
    <n v="0"/>
    <n v="5.9346750000000004"/>
    <n v="0"/>
    <n v="2.1733333333333333"/>
  </r>
  <r>
    <d v="2020-08-01T00:00:00"/>
    <x v="4"/>
    <s v="P"/>
    <s v="Active"/>
    <n v="326"/>
    <x v="325"/>
    <s v="N"/>
    <x v="24"/>
    <n v="1081"/>
    <x v="0"/>
    <s v="Niederl. 3"/>
    <n v="1"/>
    <s v="Department"/>
    <s v="Supervisor"/>
    <s v="Non-Mgm."/>
    <s v="ang."/>
    <s v="W"/>
    <d v="2015-05-01T00:00:00"/>
    <m/>
    <s v=""/>
    <n v="4"/>
    <d v="1990-07-03T00:00:00"/>
    <n v="29"/>
    <s v="N"/>
    <n v="30"/>
    <n v="2.5"/>
    <n v="39"/>
    <x v="0"/>
    <n v="1"/>
    <n v="31"/>
    <n v="0"/>
    <n v="4339"/>
    <n v="951.32574999999997"/>
    <n v="0"/>
    <n v="0"/>
    <n v="0"/>
    <n v="0"/>
    <n v="0"/>
    <n v="0"/>
    <n v="0"/>
    <n v="0"/>
    <n v="0"/>
    <n v="0"/>
    <n v="0"/>
    <n v="0"/>
    <n v="26.5"/>
    <n v="0"/>
    <n v="0"/>
    <n v="0"/>
    <n v="0"/>
    <n v="5.9346750000000004"/>
    <n v="0"/>
    <n v="2.1733333333333333"/>
  </r>
  <r>
    <d v="2020-08-01T00:00:00"/>
    <x v="4"/>
    <s v="P"/>
    <s v="Active"/>
    <n v="327"/>
    <x v="326"/>
    <s v="N"/>
    <x v="22"/>
    <n v="1023"/>
    <x v="7"/>
    <s v="Niederl. 9"/>
    <n v="1"/>
    <s v="Department"/>
    <s v="Supervisor"/>
    <s v="Non-Mgm."/>
    <s v="ang."/>
    <s v="M"/>
    <d v="2015-05-01T00:00:00"/>
    <m/>
    <s v=""/>
    <n v="4"/>
    <d v="1978-11-20T00:00:00"/>
    <n v="41"/>
    <s v="J"/>
    <n v="30"/>
    <n v="2.5"/>
    <n v="39"/>
    <x v="0"/>
    <n v="1"/>
    <n v="31"/>
    <n v="0"/>
    <n v="4340"/>
    <n v="951.54500000000007"/>
    <n v="0"/>
    <n v="0"/>
    <n v="0"/>
    <n v="0"/>
    <n v="0"/>
    <n v="0"/>
    <n v="0"/>
    <n v="0"/>
    <n v="0"/>
    <n v="0"/>
    <n v="250.38461538461539"/>
    <n v="198.91666666666669"/>
    <n v="26.5"/>
    <n v="0"/>
    <n v="0"/>
    <n v="0"/>
    <n v="0"/>
    <n v="106.55569711538463"/>
    <n v="0"/>
    <n v="2.1733333333333333"/>
  </r>
  <r>
    <d v="2020-08-01T00:00:00"/>
    <x v="4"/>
    <s v="P"/>
    <s v="Active"/>
    <n v="328"/>
    <x v="327"/>
    <s v="N"/>
    <x v="16"/>
    <n v="1037"/>
    <x v="4"/>
    <s v="Niederl. 6"/>
    <n v="1"/>
    <s v="Department"/>
    <s v="Supervisor"/>
    <s v="Non-Mgm."/>
    <s v="ang."/>
    <s v="M"/>
    <d v="2015-06-01T00:00:00"/>
    <m/>
    <s v=""/>
    <n v="4"/>
    <d v="1976-06-16T00:00:00"/>
    <n v="43"/>
    <s v="J"/>
    <n v="30"/>
    <n v="2.5"/>
    <n v="39"/>
    <x v="0"/>
    <n v="1"/>
    <n v="31"/>
    <n v="0"/>
    <n v="4341"/>
    <n v="951.76425000000006"/>
    <n v="0"/>
    <n v="0"/>
    <n v="0"/>
    <n v="0"/>
    <n v="0"/>
    <n v="0"/>
    <n v="0"/>
    <n v="0"/>
    <n v="0"/>
    <n v="0"/>
    <n v="250.44230769230771"/>
    <n v="198.96250000000001"/>
    <n v="26.5"/>
    <n v="0"/>
    <n v="0"/>
    <n v="0"/>
    <n v="0"/>
    <n v="106.57888168269231"/>
    <n v="0"/>
    <n v="2.1733333333333333"/>
  </r>
  <r>
    <d v="2020-08-01T00:00:00"/>
    <x v="4"/>
    <s v="P"/>
    <s v="Active"/>
    <n v="329"/>
    <x v="328"/>
    <s v="N"/>
    <x v="22"/>
    <n v="1023"/>
    <x v="7"/>
    <s v="Niederl. 9"/>
    <n v="1"/>
    <s v="Department"/>
    <s v="Supervisor"/>
    <s v="Non-Mgm."/>
    <s v="ang."/>
    <s v="M"/>
    <d v="2015-07-01T00:00:00"/>
    <m/>
    <s v=""/>
    <n v="4"/>
    <d v="1968-03-30T00:00:00"/>
    <n v="51"/>
    <s v="J"/>
    <n v="30"/>
    <n v="2.5"/>
    <n v="39"/>
    <x v="0"/>
    <n v="1"/>
    <n v="31"/>
    <n v="0"/>
    <n v="4342"/>
    <n v="951.98350000000005"/>
    <n v="0"/>
    <n v="0"/>
    <n v="0"/>
    <n v="0"/>
    <n v="0"/>
    <n v="0"/>
    <n v="0"/>
    <n v="0"/>
    <n v="0"/>
    <n v="0"/>
    <n v="250.5"/>
    <n v="199.00833333333333"/>
    <n v="26.5"/>
    <n v="0"/>
    <n v="0"/>
    <n v="0"/>
    <n v="0"/>
    <n v="106.60206625000001"/>
    <n v="0"/>
    <n v="2.1733333333333333"/>
  </r>
  <r>
    <d v="2020-08-01T00:00:00"/>
    <x v="4"/>
    <s v="P"/>
    <s v="Active"/>
    <n v="330"/>
    <x v="329"/>
    <s v="N"/>
    <x v="22"/>
    <n v="1029"/>
    <x v="6"/>
    <s v="Niederl. 10"/>
    <n v="1"/>
    <s v="Department"/>
    <s v="Supervisor"/>
    <s v="Non-Mgm."/>
    <s v="ang."/>
    <s v="M"/>
    <d v="2015-07-01T00:00:00"/>
    <m/>
    <s v=""/>
    <n v="4"/>
    <d v="1985-04-25T00:00:00"/>
    <n v="34"/>
    <s v="J"/>
    <n v="30"/>
    <n v="2.5"/>
    <n v="39"/>
    <x v="0"/>
    <n v="1"/>
    <n v="31"/>
    <n v="0"/>
    <n v="4343"/>
    <n v="952.20275000000004"/>
    <n v="0"/>
    <n v="0"/>
    <n v="0"/>
    <n v="0"/>
    <n v="0"/>
    <n v="0"/>
    <n v="0"/>
    <n v="0"/>
    <n v="0"/>
    <n v="0"/>
    <n v="250.55769230769232"/>
    <n v="199.0541666666667"/>
    <n v="26.5"/>
    <n v="0"/>
    <n v="0"/>
    <n v="0"/>
    <n v="0"/>
    <n v="106.62525081730772"/>
    <n v="0"/>
    <n v="2.1733333333333333"/>
  </r>
  <r>
    <d v="2020-08-01T00:00:00"/>
    <x v="4"/>
    <s v="P"/>
    <s v="Active"/>
    <n v="331"/>
    <x v="330"/>
    <s v="N"/>
    <x v="32"/>
    <n v="1077"/>
    <x v="0"/>
    <s v="Niederl. 3"/>
    <n v="1"/>
    <s v="Department"/>
    <s v="Supervisor"/>
    <s v="Non-Mgm."/>
    <s v="ang."/>
    <s v="M"/>
    <d v="2015-07-15T00:00:00"/>
    <m/>
    <s v=""/>
    <n v="4"/>
    <d v="1974-08-24T00:00:00"/>
    <n v="45"/>
    <s v="N"/>
    <n v="30"/>
    <n v="2.5"/>
    <n v="39"/>
    <x v="0"/>
    <n v="1"/>
    <n v="31"/>
    <n v="0"/>
    <n v="4344"/>
    <n v="952.42200000000003"/>
    <n v="0"/>
    <n v="0"/>
    <n v="0"/>
    <n v="0"/>
    <n v="0"/>
    <n v="0"/>
    <n v="0"/>
    <n v="0"/>
    <n v="0"/>
    <n v="0"/>
    <n v="0"/>
    <n v="0"/>
    <n v="26.5"/>
    <n v="0"/>
    <n v="0"/>
    <n v="0"/>
    <n v="0"/>
    <n v="5.9346750000000004"/>
    <n v="201.52539999999999"/>
    <n v="2.1733333333333333"/>
  </r>
  <r>
    <d v="2020-08-01T00:00:00"/>
    <x v="4"/>
    <s v="P"/>
    <s v="Active"/>
    <n v="332"/>
    <x v="331"/>
    <s v="N"/>
    <x v="15"/>
    <n v="1044"/>
    <x v="9"/>
    <s v="Niederl. 4"/>
    <n v="1"/>
    <s v="Department"/>
    <s v="Supervisor"/>
    <s v="Non-Mgm."/>
    <s v="ang."/>
    <s v="W"/>
    <d v="2018-06-28T00:00:00"/>
    <m/>
    <s v=""/>
    <n v="1"/>
    <d v="1996-03-20T00:00:00"/>
    <n v="23"/>
    <s v="J"/>
    <n v="30"/>
    <n v="2.5"/>
    <n v="39"/>
    <x v="0"/>
    <n v="1"/>
    <n v="31"/>
    <n v="0"/>
    <n v="4345"/>
    <n v="952.64125000000001"/>
    <n v="0"/>
    <n v="0"/>
    <n v="0"/>
    <n v="0"/>
    <n v="0"/>
    <n v="0"/>
    <n v="0"/>
    <n v="0"/>
    <n v="0"/>
    <n v="0"/>
    <n v="250.67307692307691"/>
    <n v="199.14583333333334"/>
    <n v="26.5"/>
    <n v="0"/>
    <n v="0"/>
    <n v="0"/>
    <n v="0"/>
    <n v="106.67161995192309"/>
    <n v="0"/>
    <n v="1.9716666666666665"/>
  </r>
  <r>
    <d v="2020-08-01T00:00:00"/>
    <x v="4"/>
    <s v="P"/>
    <s v="Active"/>
    <n v="333"/>
    <x v="332"/>
    <s v="N"/>
    <x v="31"/>
    <n v="1063"/>
    <x v="10"/>
    <s v="Niederl. 11"/>
    <n v="1"/>
    <s v="Department"/>
    <s v="Supervisor"/>
    <s v="Non-Mgm."/>
    <s v="ang."/>
    <s v="M"/>
    <d v="2015-08-01T00:00:00"/>
    <m/>
    <s v=""/>
    <n v="4"/>
    <d v="1960-05-21T00:00:00"/>
    <n v="59"/>
    <s v="N"/>
    <n v="30"/>
    <n v="2.5"/>
    <n v="39"/>
    <x v="0"/>
    <n v="1"/>
    <n v="31"/>
    <n v="0"/>
    <n v="4346"/>
    <n v="952.8605"/>
    <n v="0"/>
    <n v="0"/>
    <n v="30"/>
    <n v="0"/>
    <n v="0"/>
    <n v="0"/>
    <n v="0"/>
    <n v="0"/>
    <n v="0"/>
    <n v="0"/>
    <n v="0"/>
    <n v="0"/>
    <n v="26.5"/>
    <n v="0"/>
    <n v="0"/>
    <n v="0"/>
    <n v="0"/>
    <n v="12.653175000000001"/>
    <n v="118.37"/>
    <n v="2.1733333333333333"/>
  </r>
  <r>
    <d v="2020-08-01T00:00:00"/>
    <x v="4"/>
    <s v="P"/>
    <s v="Active"/>
    <n v="334"/>
    <x v="333"/>
    <s v="N"/>
    <x v="22"/>
    <n v="1041"/>
    <x v="4"/>
    <s v="Niederl. 6"/>
    <n v="1"/>
    <s v="Department"/>
    <s v="Supervisor"/>
    <s v="Non-Mgm."/>
    <s v="ang."/>
    <s v="M"/>
    <d v="2015-08-01T00:00:00"/>
    <m/>
    <s v=""/>
    <n v="4"/>
    <d v="1968-09-28T00:00:00"/>
    <n v="51"/>
    <s v="J"/>
    <n v="30"/>
    <n v="2.5"/>
    <n v="39"/>
    <x v="0"/>
    <n v="1"/>
    <n v="31"/>
    <n v="0"/>
    <n v="4347"/>
    <n v="953.0797500000001"/>
    <n v="0"/>
    <n v="0"/>
    <n v="0"/>
    <n v="0"/>
    <n v="0"/>
    <n v="0"/>
    <n v="0"/>
    <n v="0"/>
    <n v="0"/>
    <n v="0"/>
    <n v="250.78846153846152"/>
    <n v="199.23750000000001"/>
    <n v="26.5"/>
    <n v="0"/>
    <n v="0"/>
    <n v="0"/>
    <n v="0"/>
    <n v="106.71798908653845"/>
    <n v="0"/>
    <n v="2.1733333333333333"/>
  </r>
  <r>
    <d v="2020-08-01T00:00:00"/>
    <x v="4"/>
    <s v="P"/>
    <s v="Active"/>
    <n v="335"/>
    <x v="334"/>
    <s v="N"/>
    <x v="49"/>
    <n v="1072"/>
    <x v="0"/>
    <s v="Niederl. 3"/>
    <n v="1"/>
    <s v="Department"/>
    <s v="Supervisor"/>
    <s v="Non-Mgm."/>
    <s v="ang."/>
    <s v="M"/>
    <d v="2015-08-18T00:00:00"/>
    <m/>
    <s v=""/>
    <n v="4"/>
    <d v="1987-04-24T00:00:00"/>
    <n v="32"/>
    <s v="N"/>
    <n v="30"/>
    <n v="2.5"/>
    <n v="39"/>
    <x v="0"/>
    <n v="1"/>
    <n v="31"/>
    <n v="0"/>
    <n v="4348"/>
    <n v="953.29899999999998"/>
    <n v="0"/>
    <n v="0"/>
    <n v="0"/>
    <n v="0"/>
    <n v="0"/>
    <n v="0"/>
    <n v="0"/>
    <n v="0"/>
    <n v="0"/>
    <n v="0"/>
    <n v="0"/>
    <n v="0"/>
    <n v="26.5"/>
    <n v="0"/>
    <n v="0"/>
    <n v="0"/>
    <n v="0"/>
    <n v="5.9346750000000004"/>
    <n v="0"/>
    <n v="2.1733333333333333"/>
  </r>
  <r>
    <d v="2020-08-01T00:00:00"/>
    <x v="4"/>
    <s v="P"/>
    <s v="Active"/>
    <n v="336"/>
    <x v="335"/>
    <s v="N"/>
    <x v="20"/>
    <n v="1045"/>
    <x v="9"/>
    <s v="Niederl. 4"/>
    <n v="1"/>
    <s v="Department"/>
    <s v="Supervisor"/>
    <s v="Non-Mgm."/>
    <s v="ang."/>
    <s v="W"/>
    <d v="2015-09-01T00:00:00"/>
    <m/>
    <s v=""/>
    <n v="4"/>
    <d v="1962-01-26T00:00:00"/>
    <n v="57"/>
    <s v="J"/>
    <n v="30"/>
    <n v="2.5"/>
    <n v="25"/>
    <x v="0"/>
    <n v="0.64102564102564108"/>
    <n v="31"/>
    <n v="0"/>
    <n v="4349"/>
    <n v="953.51825000000008"/>
    <n v="0"/>
    <n v="0"/>
    <n v="0"/>
    <n v="0"/>
    <n v="0"/>
    <n v="0"/>
    <n v="0"/>
    <n v="0"/>
    <n v="0"/>
    <n v="0"/>
    <n v="391.41"/>
    <n v="199.32916666666668"/>
    <n v="26.5"/>
    <n v="0"/>
    <n v="0"/>
    <n v="0"/>
    <n v="0"/>
    <n v="138.23071137500003"/>
    <n v="0"/>
    <n v="2.1733333333333333"/>
  </r>
  <r>
    <d v="2020-08-01T00:00:00"/>
    <x v="4"/>
    <s v="P"/>
    <s v="Active"/>
    <n v="337"/>
    <x v="336"/>
    <s v="N"/>
    <x v="5"/>
    <n v="1093"/>
    <x v="0"/>
    <s v="Niederl. 3"/>
    <n v="1"/>
    <s v="Department"/>
    <s v="Supervisor"/>
    <s v="Non-Mgm."/>
    <s v="ang."/>
    <s v="M"/>
    <d v="2015-09-01T00:00:00"/>
    <m/>
    <s v=""/>
    <n v="4"/>
    <d v="1992-03-10T00:00:00"/>
    <n v="27"/>
    <s v="N"/>
    <n v="30"/>
    <n v="2.5"/>
    <n v="39"/>
    <x v="0"/>
    <n v="1"/>
    <n v="31"/>
    <n v="0"/>
    <n v="4350"/>
    <n v="953.73750000000007"/>
    <n v="0"/>
    <n v="0"/>
    <n v="0"/>
    <n v="0"/>
    <n v="0"/>
    <n v="0"/>
    <n v="0"/>
    <n v="0"/>
    <n v="0"/>
    <n v="0"/>
    <n v="0"/>
    <n v="0"/>
    <n v="26.5"/>
    <n v="0"/>
    <n v="0"/>
    <n v="0"/>
    <n v="0"/>
    <n v="5.9346750000000004"/>
    <n v="0"/>
    <n v="2.1733333333333333"/>
  </r>
  <r>
    <d v="2020-08-01T00:00:00"/>
    <x v="4"/>
    <s v="P"/>
    <s v="Active"/>
    <n v="338"/>
    <x v="337"/>
    <s v="N"/>
    <x v="16"/>
    <n v="1067"/>
    <x v="11"/>
    <s v="Niederl. 12"/>
    <n v="1"/>
    <s v="Department"/>
    <s v="Supervisor"/>
    <s v="Non-Mgm."/>
    <s v="ang."/>
    <s v="W"/>
    <d v="2015-09-01T00:00:00"/>
    <m/>
    <s v=""/>
    <n v="4"/>
    <d v="1981-06-30T00:00:00"/>
    <n v="38"/>
    <s v="N"/>
    <n v="30"/>
    <n v="2.5"/>
    <n v="35"/>
    <x v="0"/>
    <n v="0.89743589743589747"/>
    <n v="31"/>
    <n v="0"/>
    <n v="4351"/>
    <n v="953.95675000000006"/>
    <n v="0"/>
    <n v="0"/>
    <n v="0"/>
    <n v="0"/>
    <n v="0"/>
    <n v="0"/>
    <n v="0"/>
    <n v="0"/>
    <n v="0"/>
    <n v="0"/>
    <n v="0"/>
    <n v="0"/>
    <n v="26.5"/>
    <n v="0"/>
    <n v="0"/>
    <n v="0"/>
    <n v="0"/>
    <n v="5.9346750000000004"/>
    <n v="0"/>
    <n v="2.1733333333333333"/>
  </r>
  <r>
    <d v="2020-08-01T00:00:00"/>
    <x v="4"/>
    <s v="P"/>
    <s v="Active"/>
    <n v="339"/>
    <x v="338"/>
    <s v="N"/>
    <x v="36"/>
    <n v="1054"/>
    <x v="8"/>
    <s v="Niederl. 2"/>
    <n v="1"/>
    <s v="Department"/>
    <s v="Supervisor"/>
    <s v="Non-Mgm."/>
    <s v="ang."/>
    <s v="M"/>
    <d v="2015-09-01T00:00:00"/>
    <m/>
    <s v=""/>
    <n v="4"/>
    <d v="1981-12-28T00:00:00"/>
    <n v="38"/>
    <s v="N"/>
    <n v="30"/>
    <n v="2.5"/>
    <n v="39"/>
    <x v="0"/>
    <n v="1"/>
    <n v="31"/>
    <n v="0"/>
    <n v="4352"/>
    <n v="954.17600000000004"/>
    <n v="0"/>
    <n v="0"/>
    <n v="0"/>
    <n v="0"/>
    <n v="0"/>
    <n v="0"/>
    <n v="0"/>
    <n v="0"/>
    <n v="0"/>
    <n v="0"/>
    <n v="0"/>
    <n v="0"/>
    <n v="26.5"/>
    <n v="0"/>
    <n v="0"/>
    <n v="0"/>
    <n v="0"/>
    <n v="5.9346750000000004"/>
    <n v="0"/>
    <n v="2.1733333333333333"/>
  </r>
  <r>
    <d v="2020-08-01T00:00:00"/>
    <x v="4"/>
    <s v="P"/>
    <s v="Active"/>
    <n v="340"/>
    <x v="339"/>
    <s v="N"/>
    <x v="22"/>
    <n v="1035"/>
    <x v="5"/>
    <s v="Niederl. 5"/>
    <n v="1"/>
    <s v="Department"/>
    <s v="Supervisor"/>
    <s v="Non-Mgm."/>
    <s v="ang."/>
    <s v="M"/>
    <d v="2015-09-01T00:00:00"/>
    <m/>
    <s v=""/>
    <n v="4"/>
    <d v="1964-03-06T00:00:00"/>
    <n v="55"/>
    <s v="J"/>
    <n v="30"/>
    <n v="2.5"/>
    <n v="39"/>
    <x v="0"/>
    <n v="1"/>
    <n v="31"/>
    <n v="0"/>
    <n v="4353"/>
    <n v="954.39525000000003"/>
    <n v="0"/>
    <n v="0"/>
    <n v="0"/>
    <n v="0"/>
    <n v="0"/>
    <n v="0"/>
    <n v="0"/>
    <n v="0"/>
    <n v="0"/>
    <n v="0"/>
    <n v="251.13461538461539"/>
    <n v="199.51250000000002"/>
    <n v="26.5"/>
    <n v="0"/>
    <n v="0"/>
    <n v="0"/>
    <n v="0"/>
    <n v="106.85709649038462"/>
    <n v="0"/>
    <n v="2.1733333333333333"/>
  </r>
  <r>
    <d v="2020-08-01T00:00:00"/>
    <x v="4"/>
    <s v="P"/>
    <s v="Active"/>
    <n v="341"/>
    <x v="340"/>
    <s v="N"/>
    <x v="5"/>
    <n v="1093"/>
    <x v="0"/>
    <s v="Niederl. 3"/>
    <n v="1"/>
    <s v="Department"/>
    <s v="Supervisor"/>
    <s v="Non-Mgm."/>
    <s v="ang."/>
    <s v="M"/>
    <d v="2015-09-01T00:00:00"/>
    <m/>
    <s v=""/>
    <n v="4"/>
    <d v="1965-05-07T00:00:00"/>
    <n v="54"/>
    <s v="N"/>
    <n v="30"/>
    <n v="2.5"/>
    <n v="39"/>
    <x v="0"/>
    <n v="1"/>
    <n v="31"/>
    <n v="0"/>
    <n v="4354"/>
    <n v="954.61450000000002"/>
    <n v="0"/>
    <n v="0"/>
    <n v="0"/>
    <n v="0"/>
    <n v="0"/>
    <n v="0"/>
    <n v="0"/>
    <n v="0"/>
    <n v="0"/>
    <n v="0"/>
    <n v="0"/>
    <n v="0"/>
    <n v="26.5"/>
    <n v="0"/>
    <n v="0"/>
    <n v="0"/>
    <n v="0"/>
    <n v="5.9346750000000004"/>
    <n v="0"/>
    <n v="2.1733333333333333"/>
  </r>
  <r>
    <d v="2020-08-01T00:00:00"/>
    <x v="4"/>
    <s v="P"/>
    <s v="Active"/>
    <n v="342"/>
    <x v="341"/>
    <s v="N"/>
    <x v="11"/>
    <n v="1082"/>
    <x v="1"/>
    <s v="Niederl. 1"/>
    <n v="1"/>
    <s v="Department"/>
    <s v="Supervisor"/>
    <s v="Non-Mgm."/>
    <s v="ang."/>
    <s v="M"/>
    <d v="2015-09-01T00:00:00"/>
    <m/>
    <s v=""/>
    <n v="4"/>
    <d v="1986-01-01T00:00:00"/>
    <n v="34"/>
    <s v="N"/>
    <n v="30"/>
    <n v="2.5"/>
    <n v="39"/>
    <x v="0"/>
    <n v="1"/>
    <n v="31"/>
    <n v="0"/>
    <n v="4355"/>
    <n v="954.83375000000001"/>
    <n v="0"/>
    <n v="0"/>
    <n v="0"/>
    <n v="0"/>
    <n v="0"/>
    <n v="0"/>
    <n v="0"/>
    <n v="0"/>
    <n v="0"/>
    <n v="0"/>
    <n v="0"/>
    <n v="0"/>
    <n v="26.5"/>
    <n v="0"/>
    <n v="0"/>
    <n v="0"/>
    <n v="0"/>
    <n v="5.9346750000000004"/>
    <n v="0"/>
    <n v="2.1733333333333333"/>
  </r>
  <r>
    <d v="2020-08-01T00:00:00"/>
    <x v="4"/>
    <s v="P"/>
    <s v="Active"/>
    <n v="343"/>
    <x v="342"/>
    <s v="N"/>
    <x v="29"/>
    <n v="1079"/>
    <x v="0"/>
    <s v="Niederl. 3"/>
    <n v="1"/>
    <s v="Department"/>
    <s v="Supervisor"/>
    <s v="Non-Mgm."/>
    <s v="ang."/>
    <s v="M"/>
    <d v="2015-09-01T00:00:00"/>
    <m/>
    <s v=""/>
    <n v="4"/>
    <d v="1982-03-03T00:00:00"/>
    <n v="37"/>
    <s v="N"/>
    <n v="30"/>
    <n v="2.5"/>
    <n v="39"/>
    <x v="0"/>
    <n v="1"/>
    <n v="31"/>
    <n v="0"/>
    <n v="4356"/>
    <n v="955.05300000000011"/>
    <n v="0"/>
    <n v="0"/>
    <n v="0"/>
    <n v="0"/>
    <n v="0"/>
    <n v="0"/>
    <n v="0"/>
    <n v="0"/>
    <n v="0"/>
    <n v="0"/>
    <n v="0"/>
    <n v="0"/>
    <n v="26.5"/>
    <n v="0"/>
    <n v="0"/>
    <n v="0"/>
    <n v="0"/>
    <n v="5.9346750000000004"/>
    <n v="0"/>
    <n v="2.1733333333333333"/>
  </r>
  <r>
    <d v="2020-08-01T00:00:00"/>
    <x v="4"/>
    <s v="P"/>
    <s v="Active"/>
    <n v="344"/>
    <x v="343"/>
    <s v="N"/>
    <x v="5"/>
    <n v="1093"/>
    <x v="0"/>
    <s v="Niederl. 3"/>
    <n v="1"/>
    <s v="Department"/>
    <s v="Supervisor"/>
    <s v="Non-Mgm."/>
    <s v="ang."/>
    <s v="M"/>
    <d v="2015-09-01T00:00:00"/>
    <m/>
    <s v=""/>
    <n v="4"/>
    <d v="1986-07-29T00:00:00"/>
    <n v="33"/>
    <s v="N"/>
    <n v="30"/>
    <n v="2.5"/>
    <n v="39"/>
    <x v="0"/>
    <n v="1"/>
    <n v="31"/>
    <n v="0"/>
    <n v="4357"/>
    <n v="955.27224999999999"/>
    <n v="0"/>
    <n v="0"/>
    <n v="0"/>
    <n v="0"/>
    <n v="0"/>
    <n v="0"/>
    <n v="0"/>
    <n v="0"/>
    <n v="0"/>
    <n v="0"/>
    <n v="0"/>
    <n v="0"/>
    <n v="26.5"/>
    <n v="0"/>
    <n v="0"/>
    <n v="0"/>
    <n v="0"/>
    <n v="5.9346750000000004"/>
    <n v="0"/>
    <n v="2.1733333333333333"/>
  </r>
  <r>
    <d v="2020-08-01T00:00:00"/>
    <x v="4"/>
    <s v="P"/>
    <s v="Active"/>
    <n v="345"/>
    <x v="344"/>
    <s v="Y"/>
    <x v="15"/>
    <n v="1026"/>
    <x v="6"/>
    <s v="Niederl. 10"/>
    <n v="0.5"/>
    <s v="Department"/>
    <s v="Supervisor"/>
    <s v="Non-Mgm."/>
    <s v="ang."/>
    <s v="M"/>
    <d v="2018-07-14T00:00:00"/>
    <m/>
    <s v=""/>
    <n v="1"/>
    <d v="1997-04-14T00:00:00"/>
    <n v="22"/>
    <s v="J"/>
    <n v="30"/>
    <n v="2.5"/>
    <n v="39"/>
    <x v="0"/>
    <n v="0.5"/>
    <n v="31"/>
    <n v="0"/>
    <n v="4358"/>
    <n v="955.49150000000009"/>
    <n v="0"/>
    <n v="0"/>
    <n v="0"/>
    <n v="0"/>
    <n v="0"/>
    <n v="0"/>
    <n v="0"/>
    <n v="0"/>
    <n v="0"/>
    <n v="0"/>
    <n v="251.42307692307693"/>
    <n v="199.7416666666667"/>
    <n v="13.25"/>
    <n v="0"/>
    <n v="0"/>
    <n v="0"/>
    <n v="0"/>
    <n v="104.00568182692309"/>
    <n v="0"/>
    <n v="0.98583333333333323"/>
  </r>
  <r>
    <d v="2020-08-01T00:00:00"/>
    <x v="4"/>
    <s v="P"/>
    <s v="Active"/>
    <n v="345"/>
    <x v="344"/>
    <s v="Y"/>
    <x v="15"/>
    <n v="1020"/>
    <x v="7"/>
    <s v="Niederl. 9"/>
    <n v="0.5"/>
    <s v="Department"/>
    <s v="Supervisor"/>
    <s v="Non-Mgm."/>
    <s v="ang."/>
    <s v="M"/>
    <d v="2018-07-14T00:00:00"/>
    <m/>
    <s v=""/>
    <n v="1"/>
    <d v="1997-04-14T00:00:00"/>
    <n v="22"/>
    <s v="J"/>
    <n v="30"/>
    <n v="2.5"/>
    <n v="39"/>
    <x v="0"/>
    <n v="0.5"/>
    <n v="31"/>
    <n v="0"/>
    <n v="4359"/>
    <n v="955.71075000000008"/>
    <n v="0"/>
    <n v="0"/>
    <n v="0"/>
    <n v="0"/>
    <n v="0"/>
    <n v="0"/>
    <n v="0"/>
    <n v="0"/>
    <n v="0"/>
    <n v="0"/>
    <n v="251.48076923076923"/>
    <n v="199.78750000000002"/>
    <n v="13.25"/>
    <n v="0"/>
    <n v="0"/>
    <n v="0"/>
    <n v="0"/>
    <n v="104.02886639423077"/>
    <n v="0"/>
    <n v="0.98583333333333323"/>
  </r>
  <r>
    <d v="2020-08-01T00:00:00"/>
    <x v="4"/>
    <s v="P"/>
    <s v="Active"/>
    <n v="346"/>
    <x v="345"/>
    <s v="N"/>
    <x v="6"/>
    <n v="1014"/>
    <x v="1"/>
    <s v="Niederl. 1"/>
    <n v="1"/>
    <s v="Department"/>
    <s v="Supervisor"/>
    <s v="Non-Mgm."/>
    <s v="ang."/>
    <s v="W"/>
    <d v="2015-09-01T00:00:00"/>
    <m/>
    <s v=""/>
    <n v="4"/>
    <d v="1999-03-09T00:00:00"/>
    <n v="20"/>
    <s v="N"/>
    <n v="30"/>
    <n v="2.5"/>
    <n v="39"/>
    <x v="0"/>
    <n v="1"/>
    <n v="31"/>
    <n v="0"/>
    <n v="4360"/>
    <n v="955.93000000000006"/>
    <n v="0"/>
    <n v="0"/>
    <n v="0"/>
    <n v="0"/>
    <n v="0"/>
    <n v="0"/>
    <n v="0"/>
    <n v="0"/>
    <n v="0"/>
    <n v="0"/>
    <n v="0"/>
    <n v="0"/>
    <n v="26.5"/>
    <n v="0"/>
    <n v="0"/>
    <n v="0"/>
    <n v="0"/>
    <n v="5.9346750000000004"/>
    <n v="0"/>
    <n v="2.1733333333333333"/>
  </r>
  <r>
    <d v="2020-08-01T00:00:00"/>
    <x v="4"/>
    <s v="P"/>
    <s v="Active"/>
    <n v="347"/>
    <x v="346"/>
    <s v="N"/>
    <x v="33"/>
    <n v="1000"/>
    <x v="1"/>
    <s v="Niederl. 1"/>
    <n v="1"/>
    <s v="Department"/>
    <s v="Supervisor"/>
    <s v="Non-Mgm."/>
    <s v="ang."/>
    <s v="W"/>
    <d v="2015-09-01T00:00:00"/>
    <m/>
    <s v=""/>
    <n v="4"/>
    <d v="1999-04-24T00:00:00"/>
    <n v="20"/>
    <s v="N"/>
    <n v="30"/>
    <n v="2.5"/>
    <n v="39"/>
    <x v="0"/>
    <n v="1"/>
    <n v="31"/>
    <n v="0"/>
    <n v="4361"/>
    <n v="956.14924999999994"/>
    <n v="0"/>
    <n v="0"/>
    <n v="0"/>
    <n v="0"/>
    <n v="0"/>
    <n v="0"/>
    <n v="0"/>
    <n v="0"/>
    <n v="0"/>
    <n v="0"/>
    <n v="0"/>
    <n v="0"/>
    <n v="26.5"/>
    <n v="0"/>
    <n v="0"/>
    <n v="0"/>
    <n v="0"/>
    <n v="5.9346750000000004"/>
    <n v="0"/>
    <n v="2.1733333333333333"/>
  </r>
  <r>
    <d v="2020-08-01T00:00:00"/>
    <x v="4"/>
    <s v="P"/>
    <s v="Active"/>
    <n v="348"/>
    <x v="347"/>
    <s v="N"/>
    <x v="4"/>
    <n v="1013"/>
    <x v="1"/>
    <s v="Niederl. 1"/>
    <n v="1"/>
    <s v="Department"/>
    <s v="Supervisor"/>
    <s v="Non-Mgm."/>
    <s v="ang."/>
    <s v="M"/>
    <d v="2015-09-01T00:00:00"/>
    <m/>
    <s v=""/>
    <n v="4"/>
    <d v="1995-02-22T00:00:00"/>
    <n v="24"/>
    <s v="N"/>
    <n v="30"/>
    <n v="2.5"/>
    <n v="39"/>
    <x v="0"/>
    <n v="1"/>
    <n v="31"/>
    <n v="0"/>
    <n v="4362"/>
    <n v="956.36850000000004"/>
    <n v="0"/>
    <n v="0"/>
    <n v="0"/>
    <n v="0"/>
    <n v="0"/>
    <n v="0"/>
    <n v="0"/>
    <n v="0"/>
    <n v="0"/>
    <n v="0"/>
    <n v="0"/>
    <n v="0"/>
    <n v="26.5"/>
    <n v="0"/>
    <n v="0"/>
    <n v="0"/>
    <n v="0"/>
    <n v="5.9346750000000004"/>
    <n v="0"/>
    <n v="2.1733333333333333"/>
  </r>
  <r>
    <d v="2020-08-01T00:00:00"/>
    <x v="4"/>
    <s v="P"/>
    <s v="Active"/>
    <n v="349"/>
    <x v="348"/>
    <s v="N"/>
    <x v="2"/>
    <n v="1010"/>
    <x v="1"/>
    <s v="Niederl. 1"/>
    <n v="1"/>
    <s v="Department"/>
    <s v="Supervisor"/>
    <s v="Non-Mgm."/>
    <s v="ang."/>
    <s v="W"/>
    <d v="2015-09-01T00:00:00"/>
    <m/>
    <s v=""/>
    <n v="4"/>
    <d v="1999-06-22T00:00:00"/>
    <n v="20"/>
    <s v="N"/>
    <n v="30"/>
    <n v="2.5"/>
    <n v="39"/>
    <x v="0"/>
    <n v="1"/>
    <n v="31"/>
    <n v="0"/>
    <n v="4363"/>
    <n v="956.58775000000003"/>
    <n v="0"/>
    <n v="0"/>
    <n v="0"/>
    <n v="0"/>
    <n v="0"/>
    <n v="0"/>
    <n v="0"/>
    <n v="0"/>
    <n v="0"/>
    <n v="0"/>
    <n v="0"/>
    <n v="0"/>
    <n v="26.5"/>
    <n v="0"/>
    <n v="0"/>
    <n v="0"/>
    <n v="0"/>
    <n v="5.9346750000000004"/>
    <n v="0"/>
    <n v="2.1733333333333333"/>
  </r>
  <r>
    <d v="2020-08-01T00:00:00"/>
    <x v="4"/>
    <s v="P"/>
    <s v="Active"/>
    <n v="350"/>
    <x v="349"/>
    <s v="N"/>
    <x v="40"/>
    <n v="1001"/>
    <x v="1"/>
    <s v="Niederl. 1"/>
    <n v="1"/>
    <s v="Department"/>
    <s v="Supervisor"/>
    <s v="Non-Mgm."/>
    <s v="ang."/>
    <s v="M"/>
    <d v="2007-09-01T00:00:00"/>
    <m/>
    <s v=""/>
    <n v="12"/>
    <d v="1990-11-02T00:00:00"/>
    <n v="29"/>
    <s v="N"/>
    <n v="30"/>
    <n v="2.5"/>
    <n v="39"/>
    <x v="0"/>
    <n v="1"/>
    <n v="31"/>
    <n v="0"/>
    <n v="4364"/>
    <n v="956.80700000000002"/>
    <n v="0"/>
    <n v="0"/>
    <n v="0"/>
    <n v="0"/>
    <n v="0"/>
    <n v="0"/>
    <n v="0"/>
    <n v="0"/>
    <n v="0"/>
    <n v="0"/>
    <n v="0"/>
    <n v="0"/>
    <n v="26.5"/>
    <n v="0"/>
    <n v="0"/>
    <n v="0"/>
    <n v="0"/>
    <n v="5.9346750000000004"/>
    <n v="0"/>
    <n v="0"/>
  </r>
  <r>
    <d v="2020-08-01T00:00:00"/>
    <x v="4"/>
    <s v="P"/>
    <s v="Active"/>
    <n v="351"/>
    <x v="350"/>
    <s v="N"/>
    <x v="16"/>
    <n v="1049"/>
    <x v="3"/>
    <s v="Niederl. 8"/>
    <n v="1"/>
    <s v="Department"/>
    <s v="Supervisor"/>
    <s v="Manager"/>
    <s v="ang."/>
    <s v="M"/>
    <d v="2015-10-01T00:00:00"/>
    <m/>
    <s v=""/>
    <n v="4"/>
    <d v="1989-08-01T00:00:00"/>
    <n v="30"/>
    <s v="N"/>
    <n v="30"/>
    <n v="2.5"/>
    <n v="39"/>
    <x v="0"/>
    <n v="1"/>
    <n v="31"/>
    <n v="0"/>
    <n v="4365"/>
    <n v="957.02625000000012"/>
    <n v="0"/>
    <n v="0"/>
    <n v="30"/>
    <n v="0"/>
    <n v="0"/>
    <n v="0"/>
    <n v="0"/>
    <n v="0"/>
    <n v="0"/>
    <n v="0"/>
    <n v="0"/>
    <n v="0"/>
    <n v="26.5"/>
    <n v="0"/>
    <n v="0"/>
    <n v="0"/>
    <n v="0"/>
    <n v="12.653175000000001"/>
    <n v="79.61"/>
    <n v="2.1733333333333333"/>
  </r>
  <r>
    <d v="2020-08-01T00:00:00"/>
    <x v="4"/>
    <s v="P"/>
    <s v="Active"/>
    <n v="352"/>
    <x v="351"/>
    <s v="N"/>
    <x v="30"/>
    <n v="1071"/>
    <x v="0"/>
    <s v="Niederl. 3"/>
    <n v="1"/>
    <s v="Department"/>
    <s v="Supervisor"/>
    <s v="Manager"/>
    <s v="ang."/>
    <s v="W"/>
    <d v="2015-10-01T00:00:00"/>
    <m/>
    <s v=""/>
    <n v="4"/>
    <d v="1992-10-15T00:00:00"/>
    <n v="27"/>
    <s v="N"/>
    <n v="30"/>
    <n v="2.5"/>
    <n v="39"/>
    <x v="0"/>
    <n v="1"/>
    <n v="31"/>
    <n v="0"/>
    <n v="4366"/>
    <n v="957.24549999999999"/>
    <n v="0"/>
    <n v="0"/>
    <n v="0"/>
    <n v="0"/>
    <n v="0"/>
    <n v="0"/>
    <n v="0"/>
    <n v="0"/>
    <n v="0"/>
    <n v="0"/>
    <n v="0"/>
    <n v="0"/>
    <n v="26.5"/>
    <n v="0"/>
    <n v="0"/>
    <n v="0"/>
    <n v="0"/>
    <n v="5.9346750000000004"/>
    <n v="0"/>
    <n v="2.1733333333333333"/>
  </r>
  <r>
    <d v="2020-08-01T00:00:00"/>
    <x v="4"/>
    <s v="P"/>
    <s v="Active"/>
    <n v="353"/>
    <x v="352"/>
    <s v="N"/>
    <x v="10"/>
    <n v="1075"/>
    <x v="0"/>
    <s v="Niederl. 3"/>
    <n v="1"/>
    <s v="Department"/>
    <s v="Supervisor"/>
    <s v="Supervisor"/>
    <s v="ang."/>
    <s v="W"/>
    <d v="2015-10-01T00:00:00"/>
    <m/>
    <s v=""/>
    <n v="4"/>
    <d v="1971-06-16T00:00:00"/>
    <n v="48"/>
    <s v="N"/>
    <n v="30"/>
    <n v="2.5"/>
    <n v="39"/>
    <x v="0"/>
    <n v="1"/>
    <n v="31"/>
    <n v="0"/>
    <n v="4367"/>
    <n v="957.46475000000009"/>
    <n v="0"/>
    <n v="0"/>
    <n v="0"/>
    <n v="0"/>
    <n v="0"/>
    <n v="0"/>
    <n v="0"/>
    <n v="0"/>
    <n v="0"/>
    <n v="0"/>
    <n v="0"/>
    <n v="0"/>
    <n v="26.5"/>
    <n v="0"/>
    <n v="0"/>
    <n v="0"/>
    <n v="0"/>
    <n v="5.9346750000000004"/>
    <n v="0"/>
    <n v="2.1733333333333333"/>
  </r>
  <r>
    <d v="2020-08-01T00:00:00"/>
    <x v="4"/>
    <s v="P"/>
    <s v="Active"/>
    <n v="354"/>
    <x v="353"/>
    <s v="Y"/>
    <x v="16"/>
    <n v="1019"/>
    <x v="7"/>
    <s v="Niederl. 9"/>
    <n v="0.5"/>
    <s v="Department"/>
    <s v="Supervisor"/>
    <s v="Non-Mgm."/>
    <s v="ang."/>
    <s v="M"/>
    <d v="2015-10-01T00:00:00"/>
    <m/>
    <s v=""/>
    <n v="4"/>
    <d v="1966-05-02T00:00:00"/>
    <n v="53"/>
    <s v="N"/>
    <n v="30"/>
    <n v="2.5"/>
    <n v="39"/>
    <x v="0"/>
    <n v="0.5"/>
    <n v="31"/>
    <n v="0"/>
    <n v="4368"/>
    <n v="957.68400000000008"/>
    <n v="0"/>
    <n v="0"/>
    <n v="15"/>
    <n v="0"/>
    <n v="400"/>
    <n v="0"/>
    <n v="0"/>
    <n v="0"/>
    <n v="0"/>
    <n v="0"/>
    <n v="0"/>
    <n v="0"/>
    <n v="13.25"/>
    <n v="0"/>
    <n v="0"/>
    <n v="0"/>
    <n v="0"/>
    <n v="95.906587500000001"/>
    <n v="38.57"/>
    <n v="1.0866666666666667"/>
  </r>
  <r>
    <d v="2020-08-01T00:00:00"/>
    <x v="4"/>
    <s v="P"/>
    <s v="Active"/>
    <n v="354"/>
    <x v="353"/>
    <s v="Y"/>
    <x v="16"/>
    <n v="1025"/>
    <x v="6"/>
    <s v="Niederl. 10"/>
    <n v="0.5"/>
    <s v="Department"/>
    <s v="Supervisor"/>
    <s v="Non-Mgm."/>
    <s v="ang."/>
    <s v="M"/>
    <d v="2015-10-01T00:00:00"/>
    <m/>
    <s v=""/>
    <n v="4"/>
    <d v="1966-05-02T00:00:00"/>
    <n v="53"/>
    <s v="N"/>
    <n v="30"/>
    <n v="2.5"/>
    <n v="39"/>
    <x v="0"/>
    <n v="0.5"/>
    <n v="31"/>
    <n v="0"/>
    <n v="4369"/>
    <n v="957.90325000000007"/>
    <n v="0"/>
    <n v="0"/>
    <n v="15"/>
    <n v="0"/>
    <n v="400"/>
    <n v="0"/>
    <n v="0"/>
    <n v="0"/>
    <n v="0"/>
    <n v="0"/>
    <n v="0"/>
    <n v="0"/>
    <n v="13.25"/>
    <n v="0"/>
    <n v="0"/>
    <n v="0"/>
    <n v="0"/>
    <n v="95.906587500000001"/>
    <n v="38.57"/>
    <n v="1.0866666666666667"/>
  </r>
  <r>
    <d v="2020-08-01T00:00:00"/>
    <x v="4"/>
    <s v="P"/>
    <s v="Active"/>
    <n v="355"/>
    <x v="354"/>
    <s v="N"/>
    <x v="31"/>
    <n v="1028"/>
    <x v="6"/>
    <s v="Niederl. 10"/>
    <n v="1"/>
    <s v="Department"/>
    <s v="Supervisor"/>
    <s v="Non-Mgm."/>
    <s v="ang."/>
    <s v="M"/>
    <d v="2015-10-01T00:00:00"/>
    <m/>
    <s v=""/>
    <n v="4"/>
    <d v="1969-11-22T00:00:00"/>
    <n v="50"/>
    <s v="J"/>
    <n v="30"/>
    <n v="2.5"/>
    <n v="39"/>
    <x v="0"/>
    <n v="1"/>
    <n v="31"/>
    <n v="0"/>
    <n v="4370"/>
    <n v="958.12250000000006"/>
    <n v="0"/>
    <n v="0"/>
    <n v="30"/>
    <n v="0"/>
    <n v="875"/>
    <n v="0"/>
    <n v="0"/>
    <n v="0"/>
    <n v="0"/>
    <n v="0"/>
    <n v="252.11538461538461"/>
    <n v="200.29166666666669"/>
    <n v="26.5"/>
    <n v="0"/>
    <n v="0"/>
    <n v="0"/>
    <n v="0"/>
    <n v="309.92598413461542"/>
    <n v="102.41"/>
    <n v="2.1733333333333333"/>
  </r>
  <r>
    <d v="2020-08-01T00:00:00"/>
    <x v="4"/>
    <s v="P"/>
    <s v="Active"/>
    <n v="356"/>
    <x v="355"/>
    <s v="N"/>
    <x v="37"/>
    <n v="1005"/>
    <x v="1"/>
    <s v="Niederl. 1"/>
    <n v="1"/>
    <s v="Department"/>
    <s v="Supervisor"/>
    <s v="Non-Mgm."/>
    <s v="ang."/>
    <s v="M"/>
    <d v="2011-04-01T00:00:00"/>
    <m/>
    <s v=""/>
    <n v="8"/>
    <d v="1987-01-06T00:00:00"/>
    <n v="33"/>
    <s v="N"/>
    <n v="30"/>
    <n v="2.5"/>
    <n v="39"/>
    <x v="0"/>
    <n v="1"/>
    <n v="31"/>
    <n v="0"/>
    <n v="4371"/>
    <n v="958.34175000000005"/>
    <n v="0"/>
    <n v="0"/>
    <n v="0"/>
    <n v="0"/>
    <n v="0"/>
    <n v="0"/>
    <n v="0"/>
    <n v="0"/>
    <n v="0"/>
    <n v="0"/>
    <n v="0"/>
    <n v="0"/>
    <n v="26.5"/>
    <n v="0"/>
    <n v="0"/>
    <n v="0"/>
    <n v="0"/>
    <n v="5.9346750000000004"/>
    <n v="0"/>
    <n v="0"/>
  </r>
  <r>
    <d v="2020-08-01T00:00:00"/>
    <x v="4"/>
    <s v="P"/>
    <s v="Active"/>
    <n v="357"/>
    <x v="356"/>
    <s v="N"/>
    <x v="48"/>
    <n v="1073"/>
    <x v="0"/>
    <s v="Niederl. 3"/>
    <n v="1"/>
    <s v="Department"/>
    <s v="Supervisor"/>
    <s v="Non-Mgm."/>
    <s v="ang."/>
    <s v="M"/>
    <d v="2015-11-01T00:00:00"/>
    <m/>
    <s v=""/>
    <n v="4"/>
    <d v="1985-06-30T00:00:00"/>
    <n v="34"/>
    <s v="N"/>
    <n v="30"/>
    <n v="2.5"/>
    <n v="39"/>
    <x v="0"/>
    <n v="1"/>
    <n v="31"/>
    <n v="0"/>
    <n v="4372"/>
    <n v="958.56100000000015"/>
    <n v="0"/>
    <n v="0"/>
    <n v="0"/>
    <n v="0"/>
    <n v="0"/>
    <n v="0"/>
    <n v="0"/>
    <n v="0"/>
    <n v="0"/>
    <n v="0"/>
    <n v="0"/>
    <n v="0"/>
    <n v="26.5"/>
    <n v="0"/>
    <n v="0"/>
    <n v="0"/>
    <n v="0"/>
    <n v="5.9346750000000004"/>
    <n v="0"/>
    <n v="2.1733333333333333"/>
  </r>
  <r>
    <d v="2020-08-01T00:00:00"/>
    <x v="4"/>
    <s v="P"/>
    <s v="Active"/>
    <n v="358"/>
    <x v="357"/>
    <s v="N"/>
    <x v="36"/>
    <n v="1054"/>
    <x v="8"/>
    <s v="Niederl. 2"/>
    <n v="1"/>
    <s v="Department"/>
    <s v="Supervisor"/>
    <s v="Non-Mgm."/>
    <s v="ang."/>
    <s v="M"/>
    <d v="2015-11-01T00:00:00"/>
    <m/>
    <s v=""/>
    <n v="4"/>
    <d v="1973-03-31T00:00:00"/>
    <n v="46"/>
    <s v="N"/>
    <n v="30"/>
    <n v="2.5"/>
    <n v="39"/>
    <x v="0"/>
    <n v="1"/>
    <n v="31"/>
    <n v="0"/>
    <n v="4373"/>
    <n v="958.78025000000002"/>
    <n v="0"/>
    <n v="0"/>
    <n v="0"/>
    <n v="0"/>
    <n v="0"/>
    <n v="0"/>
    <n v="0"/>
    <n v="0"/>
    <n v="0"/>
    <n v="0"/>
    <n v="0"/>
    <n v="0"/>
    <n v="26.5"/>
    <n v="0"/>
    <n v="0"/>
    <n v="0"/>
    <n v="0"/>
    <n v="5.9346750000000004"/>
    <n v="0"/>
    <n v="2.1733333333333333"/>
  </r>
  <r>
    <d v="2020-08-01T00:00:00"/>
    <x v="4"/>
    <s v="P"/>
    <s v="Active"/>
    <n v="359"/>
    <x v="358"/>
    <s v="N"/>
    <x v="22"/>
    <n v="1035"/>
    <x v="5"/>
    <s v="Niederl. 5"/>
    <n v="1"/>
    <s v="Department"/>
    <s v="Supervisor"/>
    <s v="Non-Mgm."/>
    <s v="ang."/>
    <s v="M"/>
    <d v="2015-11-01T00:00:00"/>
    <m/>
    <s v=""/>
    <n v="4"/>
    <d v="1994-03-23T00:00:00"/>
    <n v="25"/>
    <s v="J"/>
    <n v="30"/>
    <n v="2.5"/>
    <n v="39"/>
    <x v="0"/>
    <n v="1"/>
    <n v="31"/>
    <n v="0"/>
    <n v="4374"/>
    <n v="958.99950000000013"/>
    <n v="0"/>
    <n v="0"/>
    <n v="0"/>
    <n v="0"/>
    <n v="0"/>
    <n v="0"/>
    <n v="0"/>
    <n v="0"/>
    <n v="0"/>
    <n v="0"/>
    <n v="252.34615384615384"/>
    <n v="200.47500000000002"/>
    <n v="26.5"/>
    <n v="0"/>
    <n v="0"/>
    <n v="0"/>
    <n v="0"/>
    <n v="107.34397240384615"/>
    <n v="0"/>
    <n v="2.1733333333333333"/>
  </r>
  <r>
    <d v="2020-08-01T00:00:00"/>
    <x v="4"/>
    <s v="P"/>
    <s v="Active"/>
    <n v="360"/>
    <x v="359"/>
    <s v="N"/>
    <x v="5"/>
    <n v="1093"/>
    <x v="0"/>
    <s v="Niederl. 3"/>
    <n v="1"/>
    <s v="Department"/>
    <s v="Supervisor"/>
    <s v="Director"/>
    <s v="ang."/>
    <s v="M"/>
    <d v="2015-12-01T00:00:00"/>
    <m/>
    <s v=""/>
    <n v="4"/>
    <d v="1970-03-31T00:00:00"/>
    <n v="49"/>
    <s v="N"/>
    <n v="30"/>
    <n v="2.5"/>
    <n v="39"/>
    <x v="0"/>
    <n v="1"/>
    <n v="31"/>
    <n v="0"/>
    <n v="4375"/>
    <n v="959.21875"/>
    <n v="0"/>
    <n v="0"/>
    <n v="0"/>
    <n v="0"/>
    <n v="0"/>
    <n v="0"/>
    <n v="0"/>
    <n v="0"/>
    <n v="0"/>
    <n v="0"/>
    <n v="0"/>
    <n v="0"/>
    <n v="26.5"/>
    <n v="0"/>
    <n v="0"/>
    <n v="0"/>
    <n v="0"/>
    <n v="5.9346750000000004"/>
    <n v="193.40099999999998"/>
    <n v="2.1733333333333333"/>
  </r>
  <r>
    <d v="2020-08-01T00:00:00"/>
    <x v="4"/>
    <s v="P"/>
    <s v="Active"/>
    <n v="361"/>
    <x v="360"/>
    <s v="N"/>
    <x v="31"/>
    <n v="1028"/>
    <x v="6"/>
    <s v="Niederl. 10"/>
    <n v="1"/>
    <s v="Department"/>
    <s v="Supervisor"/>
    <s v="Non-Mgm."/>
    <s v="ang."/>
    <s v="M"/>
    <d v="2016-01-01T00:00:00"/>
    <m/>
    <s v=""/>
    <n v="4"/>
    <d v="1958-10-04T00:00:00"/>
    <n v="61"/>
    <s v="J"/>
    <n v="30"/>
    <n v="2.5"/>
    <n v="39"/>
    <x v="0"/>
    <n v="1"/>
    <n v="31"/>
    <n v="0"/>
    <n v="4376"/>
    <n v="959.43799999999999"/>
    <n v="0"/>
    <n v="0"/>
    <n v="30"/>
    <n v="0"/>
    <n v="787.99"/>
    <n v="0"/>
    <n v="0"/>
    <n v="0"/>
    <n v="0"/>
    <n v="0"/>
    <n v="252.46153846153845"/>
    <n v="200.56666666666669"/>
    <n v="26.5"/>
    <n v="0"/>
    <n v="0"/>
    <n v="0"/>
    <n v="0"/>
    <n v="290.57920203846152"/>
    <n v="78.28"/>
    <n v="0"/>
  </r>
  <r>
    <d v="2020-08-01T00:00:00"/>
    <x v="4"/>
    <s v="P"/>
    <s v="Active"/>
    <n v="362"/>
    <x v="361"/>
    <s v="N"/>
    <x v="10"/>
    <n v="1075"/>
    <x v="0"/>
    <s v="Niederl. 3"/>
    <n v="1"/>
    <s v="Department"/>
    <s v="Supervisor"/>
    <s v="Non-Mgm."/>
    <s v="ang."/>
    <s v="M"/>
    <d v="2016-01-01T00:00:00"/>
    <m/>
    <s v=""/>
    <n v="4"/>
    <d v="1970-10-09T00:00:00"/>
    <n v="49"/>
    <s v="N"/>
    <n v="30"/>
    <n v="2.5"/>
    <n v="39"/>
    <x v="0"/>
    <n v="1"/>
    <n v="31"/>
    <n v="0"/>
    <n v="4377"/>
    <n v="959.65725000000009"/>
    <n v="0"/>
    <n v="0"/>
    <n v="0"/>
    <n v="0"/>
    <n v="0"/>
    <n v="0"/>
    <n v="0"/>
    <n v="0"/>
    <n v="0"/>
    <n v="0"/>
    <n v="0"/>
    <n v="0"/>
    <n v="26.5"/>
    <n v="0"/>
    <n v="0"/>
    <n v="0"/>
    <n v="0"/>
    <n v="5.9346750000000004"/>
    <n v="0"/>
    <n v="0"/>
  </r>
  <r>
    <d v="2020-08-01T00:00:00"/>
    <x v="4"/>
    <s v="P"/>
    <s v="Active"/>
    <n v="363"/>
    <x v="362"/>
    <s v="N"/>
    <x v="22"/>
    <n v="1035"/>
    <x v="5"/>
    <s v="Niederl. 5"/>
    <n v="1"/>
    <s v="Department"/>
    <s v="Supervisor"/>
    <s v="Non-Mgm."/>
    <s v="ang."/>
    <s v="M"/>
    <d v="2016-01-01T00:00:00"/>
    <m/>
    <s v=""/>
    <n v="4"/>
    <d v="1990-11-14T00:00:00"/>
    <n v="29"/>
    <s v="J"/>
    <n v="30"/>
    <n v="2.5"/>
    <n v="39"/>
    <x v="0"/>
    <n v="1"/>
    <n v="31"/>
    <n v="0"/>
    <n v="4378"/>
    <n v="959.87650000000008"/>
    <n v="0"/>
    <n v="0"/>
    <n v="0"/>
    <n v="0"/>
    <n v="0"/>
    <n v="0"/>
    <n v="0"/>
    <n v="0"/>
    <n v="0"/>
    <n v="0"/>
    <n v="252.57692307692307"/>
    <n v="200.65833333333333"/>
    <n v="26.5"/>
    <n v="0"/>
    <n v="0"/>
    <n v="0"/>
    <n v="0"/>
    <n v="107.43671067307693"/>
    <n v="0"/>
    <n v="0"/>
  </r>
  <r>
    <d v="2020-08-01T00:00:00"/>
    <x v="4"/>
    <s v="P"/>
    <s v="Active"/>
    <n v="364"/>
    <x v="363"/>
    <s v="N"/>
    <x v="16"/>
    <n v="1067"/>
    <x v="3"/>
    <s v="Niederl. 8"/>
    <n v="1"/>
    <s v="Department"/>
    <s v="Supervisor"/>
    <s v="Non-Mgm."/>
    <s v="ang."/>
    <s v="M"/>
    <d v="2016-02-03T00:00:00"/>
    <m/>
    <s v=""/>
    <n v="3"/>
    <d v="1988-09-08T00:00:00"/>
    <n v="31"/>
    <s v="N"/>
    <n v="30"/>
    <n v="2.5"/>
    <n v="39"/>
    <x v="0"/>
    <n v="1"/>
    <n v="31"/>
    <n v="0"/>
    <n v="4379"/>
    <n v="960.09574999999995"/>
    <n v="0"/>
    <n v="0"/>
    <n v="0"/>
    <n v="0"/>
    <n v="0"/>
    <n v="0"/>
    <n v="0"/>
    <n v="0"/>
    <n v="0"/>
    <n v="0"/>
    <n v="0"/>
    <n v="0"/>
    <n v="26.5"/>
    <n v="0"/>
    <n v="0"/>
    <n v="0"/>
    <n v="0"/>
    <n v="5.9346750000000004"/>
    <n v="0"/>
    <n v="0"/>
  </r>
  <r>
    <d v="2020-08-01T00:00:00"/>
    <x v="4"/>
    <s v="P"/>
    <s v="Active"/>
    <n v="365"/>
    <x v="364"/>
    <s v="N"/>
    <x v="29"/>
    <n v="1079"/>
    <x v="0"/>
    <s v="Niederl. 3"/>
    <n v="1"/>
    <s v="Department"/>
    <s v="Supervisor"/>
    <s v="Non-Mgm."/>
    <s v="ang."/>
    <s v="W"/>
    <d v="2016-02-01T00:00:00"/>
    <m/>
    <s v=""/>
    <n v="3"/>
    <d v="1986-05-05T00:00:00"/>
    <n v="33"/>
    <s v="N"/>
    <n v="30"/>
    <n v="2.5"/>
    <n v="16"/>
    <x v="0"/>
    <n v="0.41025641025641024"/>
    <n v="31"/>
    <n v="0"/>
    <n v="4380"/>
    <n v="960.31500000000005"/>
    <n v="0"/>
    <n v="0"/>
    <n v="0"/>
    <n v="0"/>
    <n v="0"/>
    <n v="0"/>
    <n v="0"/>
    <n v="0"/>
    <n v="0"/>
    <n v="0"/>
    <n v="0"/>
    <n v="0"/>
    <n v="26.5"/>
    <n v="0"/>
    <n v="0"/>
    <n v="0"/>
    <n v="0"/>
    <n v="5.9346750000000004"/>
    <n v="0"/>
    <n v="0"/>
  </r>
  <r>
    <d v="2020-08-01T00:00:00"/>
    <x v="4"/>
    <s v="P"/>
    <s v="Active"/>
    <n v="366"/>
    <x v="365"/>
    <s v="N"/>
    <x v="31"/>
    <n v="1028"/>
    <x v="6"/>
    <s v="Niederl. 10"/>
    <n v="1"/>
    <s v="Department"/>
    <s v="Supervisor"/>
    <s v="Non-Mgm."/>
    <s v="ang."/>
    <s v="M"/>
    <d v="2016-02-01T00:00:00"/>
    <m/>
    <s v=""/>
    <n v="3"/>
    <d v="1961-05-19T00:00:00"/>
    <n v="58"/>
    <s v="J"/>
    <n v="30"/>
    <n v="2.5"/>
    <n v="39"/>
    <x v="0"/>
    <n v="1"/>
    <n v="31"/>
    <n v="0"/>
    <n v="4381"/>
    <n v="960.53425000000016"/>
    <n v="0"/>
    <n v="0"/>
    <n v="30"/>
    <n v="0"/>
    <n v="0"/>
    <n v="0"/>
    <n v="0"/>
    <n v="0"/>
    <n v="0"/>
    <n v="0"/>
    <n v="252.75"/>
    <n v="200.79583333333335"/>
    <n v="26.5"/>
    <n v="0"/>
    <n v="0"/>
    <n v="0"/>
    <n v="0"/>
    <n v="114.22476437500001"/>
    <n v="76.95"/>
    <n v="0"/>
  </r>
  <r>
    <d v="2020-08-01T00:00:00"/>
    <x v="4"/>
    <s v="P"/>
    <s v="Active"/>
    <n v="367"/>
    <x v="366"/>
    <s v="N"/>
    <x v="31"/>
    <n v="1022"/>
    <x v="7"/>
    <s v="Niederl. 9"/>
    <n v="1"/>
    <s v="Department"/>
    <s v="Supervisor"/>
    <s v="Non-Mgm."/>
    <s v="ang."/>
    <s v="M"/>
    <d v="2016-03-01T00:00:00"/>
    <m/>
    <s v=""/>
    <n v="3"/>
    <d v="1982-12-15T00:00:00"/>
    <n v="37"/>
    <s v="J"/>
    <n v="30"/>
    <n v="2.5"/>
    <n v="39"/>
    <x v="0"/>
    <n v="1"/>
    <n v="31"/>
    <n v="0"/>
    <n v="4382"/>
    <n v="960.75350000000003"/>
    <n v="0"/>
    <n v="0"/>
    <n v="30"/>
    <n v="0"/>
    <n v="875"/>
    <n v="0"/>
    <n v="0"/>
    <n v="0"/>
    <n v="0"/>
    <n v="0"/>
    <n v="252.80769230769232"/>
    <n v="200.8416666666667"/>
    <n v="26.5"/>
    <n v="0"/>
    <n v="0"/>
    <n v="0"/>
    <n v="0"/>
    <n v="310.20419894230776"/>
    <n v="113.24"/>
    <n v="0"/>
  </r>
  <r>
    <d v="2020-08-01T00:00:00"/>
    <x v="4"/>
    <s v="P"/>
    <s v="Active"/>
    <n v="368"/>
    <x v="367"/>
    <s v="N"/>
    <x v="16"/>
    <n v="1067"/>
    <x v="11"/>
    <s v="Niederl. 12"/>
    <n v="1"/>
    <s v="Department"/>
    <s v="Supervisor"/>
    <s v="Non-Mgm."/>
    <s v="ang."/>
    <s v="M"/>
    <d v="2016-03-01T00:00:00"/>
    <m/>
    <s v=""/>
    <n v="3"/>
    <d v="1962-02-04T00:00:00"/>
    <n v="57"/>
    <s v="N"/>
    <n v="30"/>
    <n v="2.5"/>
    <n v="39"/>
    <x v="0"/>
    <n v="1"/>
    <n v="31"/>
    <n v="0"/>
    <n v="4383"/>
    <n v="960.97275000000002"/>
    <n v="0"/>
    <n v="0"/>
    <n v="30"/>
    <n v="0"/>
    <n v="0"/>
    <n v="0"/>
    <n v="0"/>
    <n v="0"/>
    <n v="0"/>
    <n v="0"/>
    <n v="0"/>
    <n v="0"/>
    <n v="26.5"/>
    <n v="0"/>
    <n v="0"/>
    <n v="0"/>
    <n v="0"/>
    <n v="12.653175000000001"/>
    <n v="95"/>
    <n v="0"/>
  </r>
  <r>
    <d v="2020-08-01T00:00:00"/>
    <x v="4"/>
    <s v="P"/>
    <s v="Active"/>
    <n v="369"/>
    <x v="368"/>
    <s v="N"/>
    <x v="20"/>
    <n v="1065"/>
    <x v="10"/>
    <s v="Niederl. 11"/>
    <n v="1"/>
    <s v="Department"/>
    <s v="Supervisor"/>
    <s v="Non-Mgm."/>
    <s v="ang."/>
    <s v="W"/>
    <d v="2016-04-01T00:00:00"/>
    <m/>
    <s v=""/>
    <n v="3"/>
    <d v="1977-07-19T00:00:00"/>
    <n v="42"/>
    <s v="N"/>
    <n v="30"/>
    <n v="2.5"/>
    <n v="39"/>
    <x v="0"/>
    <n v="1"/>
    <n v="31"/>
    <n v="0"/>
    <n v="4384"/>
    <n v="961.19200000000001"/>
    <n v="0"/>
    <n v="0"/>
    <n v="0"/>
    <n v="0"/>
    <n v="0"/>
    <n v="0"/>
    <n v="0"/>
    <n v="0"/>
    <n v="0"/>
    <n v="0"/>
    <n v="0"/>
    <n v="0"/>
    <n v="26.5"/>
    <n v="0"/>
    <n v="0"/>
    <n v="0"/>
    <n v="0"/>
    <n v="5.9346750000000004"/>
    <n v="0"/>
    <n v="0"/>
  </r>
  <r>
    <d v="2020-08-01T00:00:00"/>
    <x v="4"/>
    <s v="P"/>
    <s v="Active"/>
    <n v="370"/>
    <x v="369"/>
    <s v="Y"/>
    <x v="15"/>
    <n v="1050"/>
    <x v="3"/>
    <s v="Niederl. 8"/>
    <n v="0.5"/>
    <s v="Department"/>
    <s v="Supervisor"/>
    <s v="Non-Mgm."/>
    <s v="ang."/>
    <s v="W"/>
    <d v="2016-04-16T00:00:00"/>
    <m/>
    <s v=""/>
    <n v="3"/>
    <d v="1988-09-06T00:00:00"/>
    <n v="31"/>
    <s v="J"/>
    <n v="30"/>
    <n v="2.5"/>
    <n v="39"/>
    <x v="0"/>
    <n v="0.5"/>
    <n v="31"/>
    <n v="0"/>
    <n v="4385"/>
    <n v="961.41125"/>
    <n v="0"/>
    <n v="0"/>
    <n v="0"/>
    <n v="0"/>
    <n v="0"/>
    <n v="0"/>
    <n v="0"/>
    <n v="0"/>
    <n v="0"/>
    <n v="0"/>
    <n v="252.98076923076925"/>
    <n v="200.97916666666669"/>
    <n v="13.25"/>
    <n v="0"/>
    <n v="0"/>
    <n v="0"/>
    <n v="0"/>
    <n v="104.63166514423078"/>
    <n v="0"/>
    <n v="0"/>
  </r>
  <r>
    <d v="2020-08-01T00:00:00"/>
    <x v="4"/>
    <s v="P"/>
    <s v="Active"/>
    <n v="370"/>
    <x v="369"/>
    <s v="Y"/>
    <x v="15"/>
    <n v="1057"/>
    <x v="2"/>
    <s v="Niederl. 7"/>
    <n v="0.5"/>
    <s v="Department"/>
    <s v="Supervisor"/>
    <s v="Non-Mgm."/>
    <s v="ang."/>
    <s v="W"/>
    <d v="2016-04-16T00:00:00"/>
    <m/>
    <s v=""/>
    <n v="3"/>
    <d v="1988-09-06T00:00:00"/>
    <n v="31"/>
    <s v="J"/>
    <n v="30"/>
    <n v="2.5"/>
    <n v="39"/>
    <x v="0"/>
    <n v="0.5"/>
    <n v="31"/>
    <n v="0"/>
    <n v="4386"/>
    <n v="961.6305000000001"/>
    <n v="0"/>
    <n v="0"/>
    <n v="0"/>
    <n v="0"/>
    <n v="0"/>
    <n v="0"/>
    <n v="0"/>
    <n v="0"/>
    <n v="0"/>
    <n v="0"/>
    <n v="253.03846153846155"/>
    <n v="201.02500000000001"/>
    <n v="13.25"/>
    <n v="0"/>
    <n v="0"/>
    <n v="0"/>
    <n v="0"/>
    <n v="104.65484971153846"/>
    <n v="0"/>
    <n v="0"/>
  </r>
  <r>
    <d v="2020-08-01T00:00:00"/>
    <x v="4"/>
    <s v="P"/>
    <s v="Active"/>
    <n v="371"/>
    <x v="370"/>
    <s v="N"/>
    <x v="10"/>
    <n v="1075"/>
    <x v="0"/>
    <s v="Niederl. 3"/>
    <n v="1"/>
    <s v="Department"/>
    <s v="Supervisor"/>
    <s v="Non-Mgm."/>
    <s v="ang."/>
    <s v="M"/>
    <d v="2016-04-01T00:00:00"/>
    <m/>
    <s v=""/>
    <n v="3"/>
    <d v="1989-04-11T00:00:00"/>
    <n v="30"/>
    <s v="N"/>
    <n v="30"/>
    <n v="2.5"/>
    <n v="39"/>
    <x v="0"/>
    <n v="1"/>
    <n v="31"/>
    <n v="0"/>
    <n v="4387"/>
    <n v="961.84975000000009"/>
    <n v="0"/>
    <n v="0"/>
    <n v="0"/>
    <n v="0"/>
    <n v="0"/>
    <n v="0"/>
    <n v="0"/>
    <n v="0"/>
    <n v="0"/>
    <n v="0"/>
    <n v="0"/>
    <n v="0"/>
    <n v="26.5"/>
    <n v="0"/>
    <n v="0"/>
    <n v="0"/>
    <n v="0"/>
    <n v="5.9346750000000004"/>
    <n v="0"/>
    <n v="0"/>
  </r>
  <r>
    <d v="2020-08-01T00:00:00"/>
    <x v="4"/>
    <s v="P"/>
    <s v="Active"/>
    <n v="372"/>
    <x v="371"/>
    <s v="N"/>
    <x v="17"/>
    <n v="1088"/>
    <x v="0"/>
    <s v="Niederl. 3"/>
    <n v="1"/>
    <s v="Department"/>
    <s v="Supervisor"/>
    <s v="Supervisor"/>
    <s v="ang."/>
    <s v="M"/>
    <d v="2016-04-01T00:00:00"/>
    <m/>
    <s v=""/>
    <n v="3"/>
    <d v="1964-09-17T00:00:00"/>
    <n v="55"/>
    <s v="N"/>
    <n v="30"/>
    <n v="2.5"/>
    <n v="39"/>
    <x v="0"/>
    <n v="1"/>
    <n v="31"/>
    <n v="0"/>
    <n v="4388"/>
    <n v="962.06899999999996"/>
    <n v="0"/>
    <n v="0"/>
    <n v="0"/>
    <n v="0"/>
    <n v="0"/>
    <n v="0"/>
    <n v="0"/>
    <n v="0"/>
    <n v="0"/>
    <n v="0"/>
    <n v="0"/>
    <n v="0"/>
    <n v="26.5"/>
    <n v="0"/>
    <n v="0"/>
    <n v="0"/>
    <n v="0"/>
    <n v="5.9346750000000004"/>
    <n v="0"/>
    <n v="0"/>
  </r>
  <r>
    <d v="2020-08-01T00:00:00"/>
    <x v="4"/>
    <s v="P"/>
    <s v="Active"/>
    <n v="373"/>
    <x v="372"/>
    <s v="N"/>
    <x v="30"/>
    <n v="1071"/>
    <x v="0"/>
    <s v="Niederl. 3"/>
    <n v="1"/>
    <s v="Department"/>
    <s v="Supervisor"/>
    <s v="Non-Mgm."/>
    <s v="ang."/>
    <s v="M"/>
    <d v="2016-04-01T00:00:00"/>
    <m/>
    <s v=""/>
    <n v="3"/>
    <d v="1966-05-31T00:00:00"/>
    <n v="53"/>
    <s v="N"/>
    <n v="30"/>
    <n v="2.5"/>
    <n v="39"/>
    <x v="0"/>
    <n v="1"/>
    <n v="31"/>
    <n v="0"/>
    <n v="4389"/>
    <n v="962.28825000000006"/>
    <n v="0"/>
    <n v="0"/>
    <n v="0"/>
    <n v="0"/>
    <n v="0"/>
    <n v="0"/>
    <n v="0"/>
    <n v="0"/>
    <n v="0"/>
    <n v="0"/>
    <n v="0"/>
    <n v="0"/>
    <n v="26.5"/>
    <n v="0"/>
    <n v="0"/>
    <n v="0"/>
    <n v="0"/>
    <n v="5.9346750000000004"/>
    <n v="0"/>
    <n v="0"/>
  </r>
  <r>
    <d v="2020-08-01T00:00:00"/>
    <x v="4"/>
    <s v="P"/>
    <s v="Active"/>
    <n v="374"/>
    <x v="373"/>
    <s v="N"/>
    <x v="10"/>
    <n v="1075"/>
    <x v="0"/>
    <s v="Niederl. 3"/>
    <n v="1"/>
    <s v="Department"/>
    <s v="Supervisor"/>
    <s v="Non-Mgm."/>
    <s v="ang."/>
    <s v="W"/>
    <d v="2016-04-01T00:00:00"/>
    <m/>
    <s v=""/>
    <n v="3"/>
    <d v="1982-04-05T00:00:00"/>
    <n v="37"/>
    <s v="N"/>
    <n v="30"/>
    <n v="2.5"/>
    <n v="39"/>
    <x v="0"/>
    <n v="1"/>
    <n v="31"/>
    <n v="0"/>
    <n v="4390"/>
    <n v="962.50750000000016"/>
    <n v="0"/>
    <n v="0"/>
    <n v="0"/>
    <n v="0"/>
    <n v="0"/>
    <n v="0"/>
    <n v="0"/>
    <n v="0"/>
    <n v="0"/>
    <n v="0"/>
    <n v="0"/>
    <n v="0"/>
    <n v="26.5"/>
    <n v="0"/>
    <n v="0"/>
    <n v="0"/>
    <n v="0"/>
    <n v="5.9346750000000004"/>
    <n v="0"/>
    <n v="0"/>
  </r>
  <r>
    <d v="2020-08-01T00:00:00"/>
    <x v="4"/>
    <s v="P"/>
    <s v="Active"/>
    <n v="375"/>
    <x v="374"/>
    <s v="N"/>
    <x v="16"/>
    <n v="1049"/>
    <x v="3"/>
    <s v="Niederl. 8"/>
    <n v="1"/>
    <s v="Department"/>
    <s v="Supervisor"/>
    <s v="Non-Mgm."/>
    <s v="ang."/>
    <s v="M"/>
    <d v="2016-05-01T00:00:00"/>
    <m/>
    <s v=""/>
    <n v="3"/>
    <d v="1969-11-20T00:00:00"/>
    <n v="50"/>
    <s v="J"/>
    <n v="30"/>
    <n v="2.5"/>
    <n v="39"/>
    <x v="0"/>
    <n v="1"/>
    <n v="31"/>
    <n v="0"/>
    <n v="4391"/>
    <n v="962.72675000000004"/>
    <n v="0"/>
    <n v="0"/>
    <n v="0"/>
    <n v="0"/>
    <n v="0"/>
    <n v="0"/>
    <n v="0"/>
    <n v="0"/>
    <n v="0"/>
    <n v="0"/>
    <n v="253.32692307692307"/>
    <n v="201.25416666666669"/>
    <n v="26.5"/>
    <n v="0"/>
    <n v="0"/>
    <n v="0"/>
    <n v="0"/>
    <n v="107.73811004807693"/>
    <n v="0"/>
    <n v="0"/>
  </r>
  <r>
    <d v="2020-08-01T00:00:00"/>
    <x v="4"/>
    <s v="P"/>
    <s v="Active"/>
    <n v="376"/>
    <x v="375"/>
    <s v="N"/>
    <x v="22"/>
    <n v="1060"/>
    <x v="2"/>
    <s v="Niederl. 7"/>
    <n v="1"/>
    <s v="Department"/>
    <s v="Supervisor"/>
    <s v="Non-Mgm."/>
    <s v="ang."/>
    <s v="M"/>
    <d v="2016-05-01T00:00:00"/>
    <m/>
    <s v=""/>
    <n v="3"/>
    <d v="1987-08-20T00:00:00"/>
    <n v="32"/>
    <s v="J"/>
    <n v="30"/>
    <n v="2.5"/>
    <n v="39"/>
    <x v="0"/>
    <n v="1"/>
    <n v="31"/>
    <n v="0"/>
    <n v="4392"/>
    <n v="962.94600000000014"/>
    <n v="0"/>
    <n v="0"/>
    <n v="0"/>
    <n v="0"/>
    <n v="0"/>
    <n v="0"/>
    <n v="0"/>
    <n v="0"/>
    <n v="0"/>
    <n v="0"/>
    <n v="253.38461538461539"/>
    <n v="201.3"/>
    <n v="26.5"/>
    <n v="0"/>
    <n v="0"/>
    <n v="0"/>
    <n v="0"/>
    <n v="107.76129461538463"/>
    <n v="0"/>
    <n v="0"/>
  </r>
  <r>
    <d v="2020-08-01T00:00:00"/>
    <x v="4"/>
    <s v="P"/>
    <s v="Active"/>
    <n v="377"/>
    <x v="376"/>
    <s v="N"/>
    <x v="22"/>
    <n v="1041"/>
    <x v="4"/>
    <s v="Niederl. 6"/>
    <n v="1"/>
    <s v="Department"/>
    <s v="Supervisor"/>
    <s v="Non-Mgm."/>
    <s v="ang."/>
    <s v="M"/>
    <d v="2016-05-01T00:00:00"/>
    <m/>
    <s v=""/>
    <n v="3"/>
    <d v="1979-04-09T00:00:00"/>
    <n v="40"/>
    <s v="J"/>
    <n v="30"/>
    <n v="2.5"/>
    <n v="39"/>
    <x v="0"/>
    <n v="1"/>
    <n v="31"/>
    <n v="0"/>
    <n v="4393"/>
    <n v="963.16525000000001"/>
    <n v="0"/>
    <n v="0"/>
    <n v="0"/>
    <n v="0"/>
    <n v="0"/>
    <n v="0"/>
    <n v="0"/>
    <n v="0"/>
    <n v="0"/>
    <n v="0"/>
    <n v="253.44230769230768"/>
    <n v="201.34583333333333"/>
    <n v="26.5"/>
    <n v="0"/>
    <n v="0"/>
    <n v="0"/>
    <n v="0"/>
    <n v="107.78447918269231"/>
    <n v="0"/>
    <n v="0"/>
  </r>
  <r>
    <d v="2020-08-01T00:00:00"/>
    <x v="4"/>
    <s v="P"/>
    <s v="Active"/>
    <n v="378"/>
    <x v="377"/>
    <s v="N"/>
    <x v="22"/>
    <n v="1047"/>
    <x v="9"/>
    <s v="Niederl. 4"/>
    <n v="1"/>
    <s v="Department"/>
    <s v="Supervisor"/>
    <s v="Non-Mgm."/>
    <s v="ang."/>
    <s v="M"/>
    <d v="2016-05-01T00:00:00"/>
    <m/>
    <s v=""/>
    <n v="3"/>
    <d v="1973-04-13T00:00:00"/>
    <n v="46"/>
    <s v="J"/>
    <n v="30"/>
    <n v="2.5"/>
    <n v="39"/>
    <x v="0"/>
    <n v="1"/>
    <n v="31"/>
    <n v="0"/>
    <n v="4394"/>
    <n v="963.3845"/>
    <n v="0"/>
    <n v="0"/>
    <n v="0"/>
    <n v="0"/>
    <n v="0"/>
    <n v="0"/>
    <n v="0"/>
    <n v="0"/>
    <n v="0"/>
    <n v="0"/>
    <n v="253.5"/>
    <n v="201.39166666666668"/>
    <n v="26.5"/>
    <n v="0"/>
    <n v="0"/>
    <n v="0"/>
    <n v="0"/>
    <n v="107.80766375"/>
    <n v="0"/>
    <n v="0"/>
  </r>
  <r>
    <d v="2020-08-01T00:00:00"/>
    <x v="4"/>
    <s v="P"/>
    <s v="Active"/>
    <n v="379"/>
    <x v="378"/>
    <s v="N"/>
    <x v="24"/>
    <n v="1081"/>
    <x v="0"/>
    <s v="Niederl. 3"/>
    <n v="1"/>
    <s v="Department"/>
    <s v="Supervisor"/>
    <s v="Director"/>
    <s v="ang."/>
    <s v="M"/>
    <d v="2016-05-01T00:00:00"/>
    <m/>
    <s v=""/>
    <n v="3"/>
    <d v="1965-11-26T00:00:00"/>
    <n v="54"/>
    <s v="N"/>
    <n v="30"/>
    <n v="2.5"/>
    <n v="39"/>
    <x v="0"/>
    <n v="1"/>
    <n v="31"/>
    <n v="0"/>
    <n v="4395"/>
    <n v="963.60374999999999"/>
    <n v="0"/>
    <n v="0"/>
    <n v="0"/>
    <n v="0"/>
    <n v="0"/>
    <n v="0"/>
    <n v="0"/>
    <n v="0"/>
    <n v="0"/>
    <n v="0"/>
    <n v="0"/>
    <n v="0"/>
    <n v="26.5"/>
    <n v="0"/>
    <n v="0"/>
    <n v="0"/>
    <n v="0"/>
    <n v="5.9346750000000004"/>
    <n v="325.05200000000002"/>
    <n v="0"/>
  </r>
  <r>
    <d v="2020-08-01T00:00:00"/>
    <x v="4"/>
    <s v="P"/>
    <s v="Active"/>
    <n v="380"/>
    <x v="379"/>
    <s v="N"/>
    <x v="15"/>
    <n v="1038"/>
    <x v="4"/>
    <s v="Niederl. 6"/>
    <n v="1"/>
    <s v="Department"/>
    <s v="Supervisor"/>
    <s v="Non-Mgm."/>
    <s v="ang."/>
    <s v="W"/>
    <d v="2016-06-15T00:00:00"/>
    <m/>
    <s v=""/>
    <n v="3"/>
    <d v="1963-12-28T00:00:00"/>
    <n v="56"/>
    <s v="J"/>
    <n v="30"/>
    <n v="2.5"/>
    <n v="39"/>
    <x v="0"/>
    <n v="1"/>
    <n v="31"/>
    <n v="0"/>
    <n v="4396"/>
    <n v="963.82300000000009"/>
    <n v="0"/>
    <n v="0"/>
    <n v="0"/>
    <n v="0"/>
    <n v="0"/>
    <n v="0"/>
    <n v="0"/>
    <n v="0"/>
    <n v="0"/>
    <n v="0"/>
    <n v="253.61538461538461"/>
    <n v="201.48333333333335"/>
    <n v="26.5"/>
    <n v="0"/>
    <n v="0"/>
    <n v="0"/>
    <n v="0"/>
    <n v="107.85403288461539"/>
    <n v="0"/>
    <n v="0"/>
  </r>
  <r>
    <d v="2020-08-01T00:00:00"/>
    <x v="4"/>
    <s v="P"/>
    <s v="Active"/>
    <n v="381"/>
    <x v="380"/>
    <s v="N"/>
    <x v="21"/>
    <n v="1086"/>
    <x v="0"/>
    <s v="Niederl. 3"/>
    <n v="1"/>
    <s v="Department"/>
    <s v="Supervisor"/>
    <s v="Non-Mgm."/>
    <s v="ang."/>
    <s v="M"/>
    <d v="2016-06-01T00:00:00"/>
    <m/>
    <s v=""/>
    <n v="3"/>
    <d v="1962-04-10T00:00:00"/>
    <n v="57"/>
    <s v="N"/>
    <n v="30"/>
    <n v="2.5"/>
    <n v="39"/>
    <x v="0"/>
    <n v="1"/>
    <n v="31"/>
    <n v="0"/>
    <n v="4397"/>
    <n v="964.04224999999997"/>
    <n v="0"/>
    <n v="0"/>
    <n v="0"/>
    <n v="0"/>
    <n v="0"/>
    <n v="0"/>
    <n v="0"/>
    <n v="0"/>
    <n v="0"/>
    <n v="0"/>
    <n v="0"/>
    <n v="0"/>
    <n v="26.5"/>
    <n v="0"/>
    <n v="0"/>
    <n v="0"/>
    <n v="0"/>
    <n v="5.9346750000000004"/>
    <n v="0"/>
    <n v="0"/>
  </r>
  <r>
    <d v="2020-08-01T00:00:00"/>
    <x v="4"/>
    <s v="P"/>
    <s v="Active"/>
    <n v="382"/>
    <x v="381"/>
    <s v="N"/>
    <x v="22"/>
    <n v="1060"/>
    <x v="2"/>
    <s v="Niederl. 7"/>
    <n v="1"/>
    <s v="Department"/>
    <s v="Supervisor"/>
    <s v="Non-Mgm."/>
    <s v="ang."/>
    <s v="M"/>
    <d v="2016-06-01T00:00:00"/>
    <m/>
    <s v=""/>
    <n v="3"/>
    <d v="1967-11-12T00:00:00"/>
    <n v="52"/>
    <s v="J"/>
    <n v="30"/>
    <n v="2.5"/>
    <n v="39"/>
    <x v="0"/>
    <n v="1"/>
    <n v="31"/>
    <n v="0"/>
    <n v="4398"/>
    <n v="964.26150000000007"/>
    <n v="0"/>
    <n v="0"/>
    <n v="0"/>
    <n v="0"/>
    <n v="0"/>
    <n v="0"/>
    <n v="0"/>
    <n v="0"/>
    <n v="0"/>
    <n v="0"/>
    <n v="253.73076923076923"/>
    <n v="201.57500000000002"/>
    <n v="26.5"/>
    <n v="0"/>
    <n v="0"/>
    <n v="0"/>
    <n v="0"/>
    <n v="107.90040201923077"/>
    <n v="0"/>
    <n v="0"/>
  </r>
  <r>
    <d v="2020-08-01T00:00:00"/>
    <x v="4"/>
    <s v="P"/>
    <s v="Active"/>
    <n v="383"/>
    <x v="382"/>
    <s v="N"/>
    <x v="24"/>
    <n v="1081"/>
    <x v="0"/>
    <s v="Niederl. 3"/>
    <n v="1"/>
    <s v="Department"/>
    <s v="Supervisor"/>
    <s v="Non-Mgm."/>
    <s v="ang."/>
    <s v="W"/>
    <d v="2016-07-01T00:00:00"/>
    <m/>
    <s v=""/>
    <n v="3"/>
    <d v="1987-05-04T00:00:00"/>
    <n v="32"/>
    <s v="N"/>
    <n v="30"/>
    <n v="2.5"/>
    <n v="39"/>
    <x v="0"/>
    <n v="1"/>
    <n v="31"/>
    <n v="0"/>
    <n v="4399"/>
    <n v="964.48075000000006"/>
    <n v="0"/>
    <n v="0"/>
    <n v="0"/>
    <n v="0"/>
    <n v="0"/>
    <n v="0"/>
    <n v="0"/>
    <n v="0"/>
    <n v="0"/>
    <n v="0"/>
    <n v="0"/>
    <n v="0"/>
    <n v="26.5"/>
    <n v="0"/>
    <n v="0"/>
    <n v="0"/>
    <n v="0"/>
    <n v="5.9346750000000004"/>
    <n v="0"/>
    <n v="0"/>
  </r>
  <r>
    <d v="2020-08-01T00:00:00"/>
    <x v="4"/>
    <s v="P"/>
    <s v="Active"/>
    <n v="384"/>
    <x v="383"/>
    <s v="N"/>
    <x v="31"/>
    <n v="1046"/>
    <x v="9"/>
    <s v="Niederl. 4"/>
    <n v="1"/>
    <s v="Department"/>
    <s v="Supervisor"/>
    <s v="Non-Mgm."/>
    <s v="ang."/>
    <s v="M"/>
    <d v="2016-07-01T00:00:00"/>
    <m/>
    <s v=""/>
    <n v="3"/>
    <d v="1972-09-01T00:00:00"/>
    <n v="47"/>
    <s v="J"/>
    <n v="30"/>
    <n v="2.5"/>
    <n v="39"/>
    <x v="0"/>
    <n v="1"/>
    <n v="31"/>
    <n v="0"/>
    <n v="4400"/>
    <n v="964.7"/>
    <n v="0"/>
    <n v="0"/>
    <n v="30"/>
    <n v="0"/>
    <n v="0"/>
    <n v="0"/>
    <n v="0"/>
    <n v="0"/>
    <n v="0"/>
    <n v="0"/>
    <n v="253.84615384615387"/>
    <n v="201.66666666666669"/>
    <n v="26.5"/>
    <n v="0"/>
    <n v="0"/>
    <n v="0"/>
    <n v="0"/>
    <n v="114.66527115384616"/>
    <n v="80.94"/>
    <n v="0"/>
  </r>
  <r>
    <d v="2020-08-01T00:00:00"/>
    <x v="4"/>
    <s v="P"/>
    <s v="Active"/>
    <n v="385"/>
    <x v="384"/>
    <s v="N"/>
    <x v="26"/>
    <n v="1091"/>
    <x v="0"/>
    <s v="Niederl. 3"/>
    <n v="1"/>
    <s v="Department"/>
    <s v="Supervisor"/>
    <s v="Non-Mgm."/>
    <s v="ang."/>
    <s v="W"/>
    <d v="2016-07-01T00:00:00"/>
    <m/>
    <s v=""/>
    <n v="3"/>
    <d v="1988-08-29T00:00:00"/>
    <n v="31"/>
    <s v="N"/>
    <n v="30"/>
    <n v="2.5"/>
    <n v="39"/>
    <x v="0"/>
    <n v="1"/>
    <n v="31"/>
    <n v="0"/>
    <n v="4401"/>
    <n v="964.91925000000003"/>
    <n v="0"/>
    <n v="0"/>
    <n v="0"/>
    <n v="0"/>
    <n v="0"/>
    <n v="0"/>
    <n v="0"/>
    <n v="0"/>
    <n v="0"/>
    <n v="0"/>
    <n v="0"/>
    <n v="0"/>
    <n v="26.5"/>
    <n v="0"/>
    <n v="0"/>
    <n v="0"/>
    <n v="0"/>
    <n v="5.9346750000000004"/>
    <n v="0"/>
    <n v="0"/>
  </r>
  <r>
    <d v="2020-08-01T00:00:00"/>
    <x v="4"/>
    <s v="P"/>
    <s v="Active"/>
    <n v="386"/>
    <x v="385"/>
    <s v="N"/>
    <x v="46"/>
    <n v="1008"/>
    <x v="1"/>
    <s v="Niederl. 1"/>
    <n v="1"/>
    <s v="Department"/>
    <s v="Supervisor"/>
    <s v="Manager"/>
    <s v="ang."/>
    <s v="M"/>
    <d v="2016-07-01T00:00:00"/>
    <m/>
    <s v=""/>
    <n v="3"/>
    <d v="1979-07-12T00:00:00"/>
    <n v="40"/>
    <s v="N"/>
    <n v="30"/>
    <n v="2.5"/>
    <n v="39"/>
    <x v="0"/>
    <n v="1"/>
    <n v="31"/>
    <n v="0"/>
    <n v="4402"/>
    <n v="965.13850000000002"/>
    <n v="0"/>
    <n v="0"/>
    <n v="0"/>
    <n v="0"/>
    <n v="0"/>
    <n v="0"/>
    <n v="0"/>
    <n v="0"/>
    <n v="0"/>
    <n v="0"/>
    <n v="0"/>
    <n v="0"/>
    <n v="26.5"/>
    <n v="0"/>
    <n v="0"/>
    <n v="0"/>
    <n v="0"/>
    <n v="5.9346750000000004"/>
    <n v="0"/>
    <n v="0"/>
  </r>
  <r>
    <d v="2020-08-01T00:00:00"/>
    <x v="4"/>
    <s v="P"/>
    <s v="Active"/>
    <n v="387"/>
    <x v="386"/>
    <s v="N"/>
    <x v="22"/>
    <n v="1041"/>
    <x v="4"/>
    <s v="Niederl. 6"/>
    <n v="1"/>
    <s v="Department"/>
    <s v="Supervisor"/>
    <s v="Non-Mgm."/>
    <s v="ang."/>
    <s v="M"/>
    <d v="2016-07-01T00:00:00"/>
    <m/>
    <s v=""/>
    <n v="3"/>
    <d v="1972-02-27T00:00:00"/>
    <n v="47"/>
    <s v="J"/>
    <n v="30"/>
    <n v="2.5"/>
    <n v="39"/>
    <x v="0"/>
    <n v="1"/>
    <n v="31"/>
    <n v="0"/>
    <n v="4403"/>
    <n v="965.35775000000001"/>
    <n v="0"/>
    <n v="0"/>
    <n v="0"/>
    <n v="0"/>
    <n v="0"/>
    <n v="0"/>
    <n v="0"/>
    <n v="0"/>
    <n v="0"/>
    <n v="0"/>
    <n v="254.01923076923075"/>
    <n v="201.8041666666667"/>
    <n v="26.5"/>
    <n v="0"/>
    <n v="0"/>
    <n v="0"/>
    <n v="0"/>
    <n v="108.01632485576924"/>
    <n v="0"/>
    <n v="0"/>
  </r>
  <r>
    <d v="2020-08-01T00:00:00"/>
    <x v="4"/>
    <s v="P"/>
    <s v="Active"/>
    <n v="388"/>
    <x v="387"/>
    <s v="N"/>
    <x v="9"/>
    <n v="1087"/>
    <x v="0"/>
    <s v="Niederl. 3"/>
    <n v="1"/>
    <s v="Department"/>
    <s v="Supervisor"/>
    <s v="Non-Mgm."/>
    <s v="ang."/>
    <s v="M"/>
    <d v="2016-07-01T00:00:00"/>
    <m/>
    <s v=""/>
    <n v="3"/>
    <d v="1976-09-16T00:00:00"/>
    <n v="43"/>
    <s v="N"/>
    <n v="30"/>
    <n v="2.5"/>
    <n v="39"/>
    <x v="0"/>
    <n v="1"/>
    <n v="31"/>
    <n v="0"/>
    <n v="4404"/>
    <n v="965.577"/>
    <n v="0"/>
    <n v="0"/>
    <n v="0"/>
    <n v="0"/>
    <n v="0"/>
    <n v="0"/>
    <n v="0"/>
    <n v="0"/>
    <n v="0"/>
    <n v="0"/>
    <n v="0"/>
    <n v="0"/>
    <n v="26.5"/>
    <n v="0"/>
    <n v="0"/>
    <n v="0"/>
    <n v="0"/>
    <n v="5.9346750000000004"/>
    <n v="0"/>
    <n v="0"/>
  </r>
  <r>
    <d v="2020-08-01T00:00:00"/>
    <x v="4"/>
    <s v="P"/>
    <s v="Active"/>
    <n v="389"/>
    <x v="388"/>
    <s v="N"/>
    <x v="50"/>
    <n v="1069"/>
    <x v="0"/>
    <s v="Niederl. 3"/>
    <n v="1"/>
    <s v="Department"/>
    <s v="Supervisor"/>
    <s v="Non-Mgm."/>
    <s v="ang."/>
    <s v="W"/>
    <d v="2016-08-16T00:00:00"/>
    <m/>
    <s v=""/>
    <n v="3"/>
    <d v="1991-04-16T00:00:00"/>
    <n v="28"/>
    <s v="N"/>
    <n v="30"/>
    <n v="2.5"/>
    <n v="39"/>
    <x v="0"/>
    <n v="1"/>
    <n v="31"/>
    <n v="0"/>
    <n v="4405"/>
    <n v="965.7962500000001"/>
    <n v="0"/>
    <n v="0"/>
    <n v="0"/>
    <n v="0"/>
    <n v="0"/>
    <n v="0"/>
    <n v="0"/>
    <n v="0"/>
    <n v="0"/>
    <n v="0"/>
    <n v="0"/>
    <n v="0"/>
    <n v="26.5"/>
    <n v="0"/>
    <n v="0"/>
    <n v="0"/>
    <n v="0"/>
    <n v="5.9346750000000004"/>
    <n v="0"/>
    <n v="0"/>
  </r>
  <r>
    <d v="2020-08-01T00:00:00"/>
    <x v="4"/>
    <s v="P"/>
    <s v="Active"/>
    <n v="390"/>
    <x v="389"/>
    <s v="N"/>
    <x v="9"/>
    <n v="1087"/>
    <x v="0"/>
    <s v="Niederl. 3"/>
    <n v="1"/>
    <s v="Department"/>
    <s v="Supervisor"/>
    <s v="Non-Mgm."/>
    <s v="ang."/>
    <s v="M"/>
    <d v="2016-08-01T00:00:00"/>
    <m/>
    <s v=""/>
    <n v="3"/>
    <d v="1982-11-28T00:00:00"/>
    <n v="37"/>
    <s v="N"/>
    <n v="30"/>
    <n v="2.5"/>
    <n v="39"/>
    <x v="0"/>
    <n v="1"/>
    <n v="31"/>
    <n v="0"/>
    <n v="4406"/>
    <n v="966.01549999999997"/>
    <n v="0"/>
    <n v="0"/>
    <n v="0"/>
    <n v="0"/>
    <n v="0"/>
    <n v="0"/>
    <n v="0"/>
    <n v="0"/>
    <n v="0"/>
    <n v="0"/>
    <n v="0"/>
    <n v="0"/>
    <n v="26.5"/>
    <n v="0"/>
    <n v="0"/>
    <n v="0"/>
    <n v="0"/>
    <n v="5.9346750000000004"/>
    <n v="0"/>
    <n v="0"/>
  </r>
  <r>
    <d v="2020-08-01T00:00:00"/>
    <x v="4"/>
    <s v="P"/>
    <s v="Active"/>
    <n v="392"/>
    <x v="391"/>
    <s v="N"/>
    <x v="22"/>
    <n v="1041"/>
    <x v="4"/>
    <s v="Niederl. 6"/>
    <n v="1"/>
    <s v="Department"/>
    <s v="Supervisor"/>
    <s v="Non-Mgm."/>
    <s v="ang."/>
    <s v="M"/>
    <d v="2016-08-01T00:00:00"/>
    <m/>
    <s v=""/>
    <n v="3"/>
    <d v="1968-04-16T00:00:00"/>
    <n v="51"/>
    <s v="J"/>
    <n v="30"/>
    <n v="2.5"/>
    <n v="39"/>
    <x v="0"/>
    <n v="1"/>
    <n v="31"/>
    <n v="0"/>
    <n v="4407"/>
    <n v="966.23475000000008"/>
    <n v="0"/>
    <n v="0"/>
    <n v="0"/>
    <n v="0"/>
    <n v="0"/>
    <n v="0"/>
    <n v="0"/>
    <n v="0"/>
    <n v="0"/>
    <n v="0"/>
    <n v="254.25"/>
    <n v="201.98750000000001"/>
    <n v="26.5"/>
    <n v="0"/>
    <n v="0"/>
    <n v="0"/>
    <n v="0"/>
    <n v="108.10906312500001"/>
    <n v="0"/>
    <n v="0"/>
  </r>
  <r>
    <d v="2020-08-01T00:00:00"/>
    <x v="4"/>
    <s v="P"/>
    <s v="Active"/>
    <n v="393"/>
    <x v="392"/>
    <s v="N"/>
    <x v="50"/>
    <n v="1069"/>
    <x v="0"/>
    <s v="Niederl. 3"/>
    <n v="1"/>
    <s v="Department"/>
    <s v="Supervisor"/>
    <s v="Non-Mgm."/>
    <s v="ang."/>
    <s v="M"/>
    <d v="2016-08-01T00:00:00"/>
    <m/>
    <s v=""/>
    <n v="3"/>
    <d v="1983-09-24T00:00:00"/>
    <n v="36"/>
    <s v="N"/>
    <n v="30"/>
    <n v="2.5"/>
    <n v="39"/>
    <x v="0"/>
    <n v="1"/>
    <n v="31"/>
    <n v="0"/>
    <n v="4408"/>
    <n v="966.45400000000006"/>
    <n v="0"/>
    <n v="0"/>
    <n v="0"/>
    <n v="0"/>
    <n v="0"/>
    <n v="0"/>
    <n v="0"/>
    <n v="0"/>
    <n v="0"/>
    <n v="0"/>
    <n v="0"/>
    <n v="0"/>
    <n v="26.5"/>
    <n v="0"/>
    <n v="0"/>
    <n v="0"/>
    <n v="0"/>
    <n v="5.9346750000000004"/>
    <n v="0"/>
    <n v="0"/>
  </r>
  <r>
    <d v="2020-08-01T00:00:00"/>
    <x v="4"/>
    <s v="P"/>
    <s v="Active"/>
    <n v="394"/>
    <x v="393"/>
    <s v="N"/>
    <x v="36"/>
    <n v="1054"/>
    <x v="8"/>
    <s v="Niederl. 2"/>
    <n v="1"/>
    <s v="Department"/>
    <s v="Supervisor"/>
    <s v="Non-Mgm."/>
    <s v="ang."/>
    <s v="M"/>
    <d v="2016-08-01T00:00:00"/>
    <m/>
    <s v=""/>
    <n v="3"/>
    <d v="1989-01-16T00:00:00"/>
    <n v="31"/>
    <s v="N"/>
    <n v="30"/>
    <n v="2.5"/>
    <n v="39"/>
    <x v="0"/>
    <n v="1"/>
    <n v="31"/>
    <n v="0"/>
    <n v="4409"/>
    <n v="966.67325000000005"/>
    <n v="0"/>
    <n v="0"/>
    <n v="0"/>
    <n v="0"/>
    <n v="0"/>
    <n v="0"/>
    <n v="0"/>
    <n v="0"/>
    <n v="0"/>
    <n v="0"/>
    <n v="0"/>
    <n v="0"/>
    <n v="26.5"/>
    <n v="0"/>
    <n v="0"/>
    <n v="0"/>
    <n v="0"/>
    <n v="5.9346750000000004"/>
    <n v="0"/>
    <n v="0"/>
  </r>
  <r>
    <d v="2020-08-01T00:00:00"/>
    <x v="4"/>
    <s v="P"/>
    <s v="Active"/>
    <n v="395"/>
    <x v="394"/>
    <s v="N"/>
    <x v="22"/>
    <n v="1029"/>
    <x v="6"/>
    <s v="Niederl. 10"/>
    <n v="1"/>
    <s v="Department"/>
    <s v="Supervisor"/>
    <s v="Non-Mgm."/>
    <s v="ang."/>
    <s v="M"/>
    <d v="2016-08-01T00:00:00"/>
    <m/>
    <s v=""/>
    <n v="3"/>
    <d v="1982-06-12T00:00:00"/>
    <n v="37"/>
    <s v="J"/>
    <n v="35"/>
    <n v="2.9166666666666665"/>
    <n v="39"/>
    <x v="0"/>
    <n v="1"/>
    <n v="31"/>
    <n v="0"/>
    <n v="4410"/>
    <n v="966.89250000000004"/>
    <n v="0"/>
    <n v="0"/>
    <n v="0"/>
    <n v="0"/>
    <n v="0"/>
    <n v="0"/>
    <n v="0"/>
    <n v="0"/>
    <n v="0"/>
    <n v="0"/>
    <n v="296.82692307692309"/>
    <n v="202.12500000000003"/>
    <n v="26.5"/>
    <n v="0"/>
    <n v="0"/>
    <n v="0"/>
    <n v="0"/>
    <n v="117.67495817307693"/>
    <n v="0"/>
    <n v="0"/>
  </r>
  <r>
    <d v="2020-08-01T00:00:00"/>
    <x v="4"/>
    <s v="P"/>
    <s v="Active"/>
    <n v="396"/>
    <x v="395"/>
    <s v="N"/>
    <x v="50"/>
    <n v="1069"/>
    <x v="0"/>
    <s v="Niederl. 3"/>
    <n v="1"/>
    <s v="Department"/>
    <s v="Supervisor"/>
    <s v="Non-Mgm."/>
    <s v="ang."/>
    <s v="W"/>
    <d v="2016-08-01T00:00:00"/>
    <m/>
    <s v=""/>
    <n v="3"/>
    <d v="1981-04-13T00:00:00"/>
    <n v="38"/>
    <s v="N"/>
    <n v="30"/>
    <n v="2.5"/>
    <n v="39"/>
    <x v="0"/>
    <n v="1"/>
    <n v="31"/>
    <n v="0"/>
    <n v="4411"/>
    <n v="967.11175000000003"/>
    <n v="0"/>
    <n v="0"/>
    <n v="0"/>
    <n v="0"/>
    <n v="0"/>
    <n v="0"/>
    <n v="0"/>
    <n v="0"/>
    <n v="0"/>
    <n v="0"/>
    <n v="0"/>
    <n v="0"/>
    <n v="26.5"/>
    <n v="0"/>
    <n v="0"/>
    <n v="0"/>
    <n v="0"/>
    <n v="5.9346750000000004"/>
    <n v="0"/>
    <n v="0"/>
  </r>
  <r>
    <d v="2020-08-01T00:00:00"/>
    <x v="4"/>
    <s v="P"/>
    <s v="Active"/>
    <n v="397"/>
    <x v="396"/>
    <s v="N"/>
    <x v="22"/>
    <n v="1047"/>
    <x v="9"/>
    <s v="Niederl. 4"/>
    <n v="1"/>
    <s v="Department"/>
    <s v="Supervisor"/>
    <s v="Non-Mgm."/>
    <s v="ang."/>
    <s v="M"/>
    <d v="2016-09-01T00:00:00"/>
    <m/>
    <s v=""/>
    <n v="3"/>
    <d v="1993-07-28T00:00:00"/>
    <n v="26"/>
    <s v="J"/>
    <n v="30"/>
    <n v="2.5"/>
    <n v="39"/>
    <x v="0"/>
    <n v="1"/>
    <n v="31"/>
    <n v="0"/>
    <n v="4412"/>
    <n v="967.33100000000002"/>
    <n v="0"/>
    <n v="0"/>
    <n v="0"/>
    <n v="0"/>
    <n v="0"/>
    <n v="0"/>
    <n v="0"/>
    <n v="0"/>
    <n v="0"/>
    <n v="0"/>
    <n v="254.53846153846155"/>
    <n v="202.2166666666667"/>
    <n v="26.5"/>
    <n v="0"/>
    <n v="0"/>
    <n v="0"/>
    <n v="0"/>
    <n v="108.22498596153848"/>
    <n v="0"/>
    <n v="0"/>
  </r>
  <r>
    <d v="2020-08-01T00:00:00"/>
    <x v="4"/>
    <s v="P"/>
    <s v="Active"/>
    <n v="398"/>
    <x v="397"/>
    <s v="N"/>
    <x v="31"/>
    <n v="1040"/>
    <x v="4"/>
    <s v="Niederl. 6"/>
    <n v="1"/>
    <s v="Department"/>
    <s v="Supervisor"/>
    <s v="Non-Mgm."/>
    <s v="ang."/>
    <s v="M"/>
    <d v="2016-09-01T00:00:00"/>
    <m/>
    <s v=""/>
    <n v="3"/>
    <d v="1982-03-22T00:00:00"/>
    <n v="37"/>
    <s v="J"/>
    <n v="30"/>
    <n v="2.5"/>
    <n v="39"/>
    <x v="0"/>
    <n v="1"/>
    <n v="31"/>
    <n v="0"/>
    <n v="4413"/>
    <n v="967.55025000000001"/>
    <n v="0"/>
    <n v="0"/>
    <n v="30"/>
    <n v="0"/>
    <n v="749.22"/>
    <n v="0"/>
    <n v="0"/>
    <n v="0"/>
    <n v="0"/>
    <n v="0"/>
    <n v="254.59615384615387"/>
    <n v="202.26250000000002"/>
    <n v="26.5"/>
    <n v="0"/>
    <n v="0"/>
    <n v="0"/>
    <n v="0"/>
    <n v="282.75448952884619"/>
    <n v="77.52"/>
    <n v="0"/>
  </r>
  <r>
    <d v="2020-08-01T00:00:00"/>
    <x v="4"/>
    <s v="P"/>
    <s v="Active"/>
    <n v="399"/>
    <x v="398"/>
    <s v="N"/>
    <x v="23"/>
    <n v="1068"/>
    <x v="0"/>
    <s v="Niederl. 3"/>
    <n v="1"/>
    <s v="Department"/>
    <s v="Supervisor"/>
    <s v="Non-Mgm."/>
    <s v="ang."/>
    <s v="W"/>
    <d v="2016-09-01T00:00:00"/>
    <m/>
    <s v=""/>
    <n v="3"/>
    <d v="1981-11-19T00:00:00"/>
    <n v="38"/>
    <s v="N"/>
    <n v="30"/>
    <n v="2.5"/>
    <n v="39"/>
    <x v="0"/>
    <n v="1"/>
    <n v="31"/>
    <n v="0"/>
    <n v="4414"/>
    <n v="967.76950000000011"/>
    <n v="0"/>
    <n v="0"/>
    <n v="0"/>
    <n v="0"/>
    <n v="0"/>
    <n v="0"/>
    <n v="0"/>
    <n v="0"/>
    <n v="0"/>
    <n v="0"/>
    <n v="0"/>
    <n v="0"/>
    <n v="26.5"/>
    <n v="0"/>
    <n v="0"/>
    <n v="0"/>
    <n v="0"/>
    <n v="5.9346750000000004"/>
    <n v="0"/>
    <n v="0"/>
  </r>
  <r>
    <d v="2020-08-01T00:00:00"/>
    <x v="4"/>
    <s v="P"/>
    <s v="Active"/>
    <n v="400"/>
    <x v="399"/>
    <s v="Y"/>
    <x v="15"/>
    <n v="1020"/>
    <x v="7"/>
    <s v="Niederl. 9"/>
    <n v="0.5"/>
    <s v="Department"/>
    <s v="Supervisor"/>
    <s v="Non-Mgm."/>
    <s v="ang."/>
    <s v="M"/>
    <d v="2019-06-13T00:00:00"/>
    <m/>
    <s v=""/>
    <n v="0"/>
    <d v="1996-08-06T00:00:00"/>
    <n v="23"/>
    <s v="J"/>
    <n v="30"/>
    <n v="2.5"/>
    <n v="39"/>
    <x v="0"/>
    <n v="0.5"/>
    <n v="31"/>
    <n v="0"/>
    <n v="4415"/>
    <n v="967.98874999999998"/>
    <n v="0"/>
    <n v="0"/>
    <n v="0"/>
    <n v="0"/>
    <n v="0"/>
    <n v="0"/>
    <n v="0"/>
    <n v="0"/>
    <n v="0"/>
    <n v="0"/>
    <n v="254.71153846153848"/>
    <n v="202.35416666666669"/>
    <n v="13.25"/>
    <n v="0"/>
    <n v="0"/>
    <n v="0"/>
    <n v="0"/>
    <n v="105.32720216346156"/>
    <n v="0"/>
    <n v="0"/>
  </r>
  <r>
    <d v="2020-08-01T00:00:00"/>
    <x v="4"/>
    <s v="P"/>
    <s v="Active"/>
    <n v="400"/>
    <x v="399"/>
    <s v="Y"/>
    <x v="15"/>
    <n v="1026"/>
    <x v="6"/>
    <s v="Niederl. 10"/>
    <n v="0.5"/>
    <s v="Department"/>
    <s v="Supervisor"/>
    <s v="Non-Mgm."/>
    <s v="ang."/>
    <s v="M"/>
    <d v="2019-06-13T00:00:00"/>
    <m/>
    <s v=""/>
    <n v="0"/>
    <d v="1996-08-06T00:00:00"/>
    <n v="23"/>
    <s v="J"/>
    <n v="30"/>
    <n v="2.5"/>
    <n v="39"/>
    <x v="0"/>
    <n v="0.5"/>
    <n v="31"/>
    <n v="0"/>
    <n v="4416"/>
    <n v="968.20800000000008"/>
    <n v="0"/>
    <n v="0"/>
    <n v="0"/>
    <n v="0"/>
    <n v="0"/>
    <n v="0"/>
    <n v="0"/>
    <n v="0"/>
    <n v="0"/>
    <n v="0"/>
    <n v="254.76923076923075"/>
    <n v="202.4"/>
    <n v="13.25"/>
    <n v="0"/>
    <n v="0"/>
    <n v="0"/>
    <n v="0"/>
    <n v="105.35038673076923"/>
    <n v="0"/>
    <n v="0"/>
  </r>
  <r>
    <d v="2020-08-01T00:00:00"/>
    <x v="4"/>
    <s v="P"/>
    <s v="Active"/>
    <n v="401"/>
    <x v="400"/>
    <s v="N"/>
    <x v="2"/>
    <n v="1010"/>
    <x v="1"/>
    <s v="Niederl. 1"/>
    <n v="1"/>
    <s v="Department"/>
    <s v="Supervisor"/>
    <s v="Non-Mgm."/>
    <s v="ang."/>
    <s v="M"/>
    <d v="2016-09-01T00:00:00"/>
    <m/>
    <s v=""/>
    <n v="3"/>
    <d v="1999-09-21T00:00:00"/>
    <n v="20"/>
    <s v="N"/>
    <n v="30"/>
    <n v="2.5"/>
    <n v="39"/>
    <x v="0"/>
    <n v="1"/>
    <n v="31"/>
    <n v="0"/>
    <n v="4417"/>
    <n v="968.42724999999996"/>
    <n v="0"/>
    <n v="0"/>
    <n v="0"/>
    <n v="0"/>
    <n v="0"/>
    <n v="0"/>
    <n v="0"/>
    <n v="0"/>
    <n v="0"/>
    <n v="0"/>
    <n v="0"/>
    <n v="0"/>
    <n v="26.5"/>
    <n v="0"/>
    <n v="0"/>
    <n v="0"/>
    <n v="0"/>
    <n v="5.9346750000000004"/>
    <n v="0"/>
    <n v="0"/>
  </r>
  <r>
    <d v="2020-08-01T00:00:00"/>
    <x v="4"/>
    <s v="P"/>
    <s v="Active"/>
    <n v="403"/>
    <x v="402"/>
    <s v="N"/>
    <x v="19"/>
    <n v="1083"/>
    <x v="0"/>
    <s v="Niederl. 3"/>
    <n v="1"/>
    <s v="Department"/>
    <s v="Supervisor"/>
    <s v="Non-Mgm."/>
    <s v="ang."/>
    <s v="M"/>
    <d v="2016-09-01T00:00:00"/>
    <m/>
    <s v=""/>
    <n v="3"/>
    <d v="1988-11-13T00:00:00"/>
    <n v="31"/>
    <s v="N"/>
    <n v="30"/>
    <n v="2.5"/>
    <n v="39"/>
    <x v="0"/>
    <n v="1"/>
    <n v="31"/>
    <n v="0"/>
    <n v="4418"/>
    <n v="968.64650000000006"/>
    <n v="0"/>
    <n v="0"/>
    <n v="0"/>
    <n v="0"/>
    <n v="0"/>
    <n v="0"/>
    <n v="0"/>
    <n v="0"/>
    <n v="0"/>
    <n v="0"/>
    <n v="0"/>
    <n v="0"/>
    <n v="26.5"/>
    <n v="0"/>
    <n v="0"/>
    <n v="0"/>
    <n v="0"/>
    <n v="5.9346750000000004"/>
    <n v="0"/>
    <n v="0"/>
  </r>
  <r>
    <d v="2020-08-01T00:00:00"/>
    <x v="4"/>
    <s v="P"/>
    <s v="Active"/>
    <n v="404"/>
    <x v="403"/>
    <s v="N"/>
    <x v="5"/>
    <n v="1093"/>
    <x v="0"/>
    <s v="Niederl. 3"/>
    <n v="1"/>
    <s v="Department"/>
    <s v="Supervisor"/>
    <s v="Non-Mgm."/>
    <s v="ang."/>
    <s v="M"/>
    <d v="2016-09-01T00:00:00"/>
    <m/>
    <s v=""/>
    <n v="3"/>
    <d v="1994-03-08T00:00:00"/>
    <n v="25"/>
    <s v="N"/>
    <n v="30"/>
    <n v="2.5"/>
    <n v="39"/>
    <x v="0"/>
    <n v="1"/>
    <n v="31"/>
    <n v="0"/>
    <n v="4419"/>
    <n v="968.86575000000005"/>
    <n v="0"/>
    <n v="0"/>
    <n v="0"/>
    <n v="0"/>
    <n v="0"/>
    <n v="0"/>
    <n v="0"/>
    <n v="0"/>
    <n v="0"/>
    <n v="0"/>
    <n v="0"/>
    <n v="0"/>
    <n v="26.5"/>
    <n v="0"/>
    <n v="0"/>
    <n v="0"/>
    <n v="0"/>
    <n v="5.9346750000000004"/>
    <n v="0"/>
    <n v="0"/>
  </r>
  <r>
    <d v="2020-08-01T00:00:00"/>
    <x v="4"/>
    <s v="P"/>
    <s v="Active"/>
    <n v="405"/>
    <x v="404"/>
    <s v="N"/>
    <x v="19"/>
    <n v="1083"/>
    <x v="0"/>
    <s v="Niederl. 3"/>
    <n v="1"/>
    <s v="Department"/>
    <s v="Supervisor"/>
    <s v="Non-Mgm."/>
    <s v="ang."/>
    <s v="M"/>
    <d v="2016-09-15T00:00:00"/>
    <m/>
    <s v=""/>
    <n v="3"/>
    <d v="1988-01-05T00:00:00"/>
    <n v="32"/>
    <s v="N"/>
    <n v="30"/>
    <n v="2.5"/>
    <n v="39"/>
    <x v="0"/>
    <n v="1"/>
    <n v="31"/>
    <n v="0"/>
    <n v="4420"/>
    <n v="969.08500000000004"/>
    <n v="0"/>
    <n v="0"/>
    <n v="0"/>
    <n v="0"/>
    <n v="0"/>
    <n v="0"/>
    <n v="0"/>
    <n v="0"/>
    <n v="0"/>
    <n v="0"/>
    <n v="0"/>
    <n v="0"/>
    <n v="26.5"/>
    <n v="0"/>
    <n v="0"/>
    <n v="0"/>
    <n v="0"/>
    <n v="5.9346750000000004"/>
    <n v="0"/>
    <n v="0"/>
  </r>
  <r>
    <d v="2020-08-01T00:00:00"/>
    <x v="4"/>
    <s v="P"/>
    <s v="Active"/>
    <n v="406"/>
    <x v="405"/>
    <s v="N"/>
    <x v="27"/>
    <n v="1070"/>
    <x v="0"/>
    <s v="Niederl. 3"/>
    <n v="1"/>
    <s v="Department"/>
    <s v="Supervisor"/>
    <s v="Non-Mgm."/>
    <s v="ang."/>
    <s v="W"/>
    <d v="2016-09-12T00:00:00"/>
    <m/>
    <s v=""/>
    <n v="3"/>
    <d v="1982-12-15T00:00:00"/>
    <n v="37"/>
    <s v="N"/>
    <n v="30"/>
    <n v="2.5"/>
    <n v="39"/>
    <x v="0"/>
    <n v="1"/>
    <n v="31"/>
    <n v="0"/>
    <n v="4421"/>
    <n v="969.30425000000002"/>
    <n v="0"/>
    <n v="0"/>
    <n v="0"/>
    <n v="0"/>
    <n v="0"/>
    <n v="0"/>
    <n v="0"/>
    <n v="0"/>
    <n v="0"/>
    <n v="0"/>
    <n v="0"/>
    <n v="0"/>
    <n v="26.5"/>
    <n v="0"/>
    <n v="0"/>
    <n v="0"/>
    <n v="0"/>
    <n v="5.9346750000000004"/>
    <n v="0"/>
    <n v="0"/>
  </r>
  <r>
    <d v="2020-08-01T00:00:00"/>
    <x v="4"/>
    <s v="P"/>
    <s v="Active"/>
    <n v="407"/>
    <x v="406"/>
    <s v="N"/>
    <x v="5"/>
    <n v="1093"/>
    <x v="0"/>
    <s v="Niederl. 3"/>
    <n v="1"/>
    <s v="Department"/>
    <s v="Supervisor"/>
    <s v="Manager"/>
    <s v="ang."/>
    <s v="M"/>
    <d v="2016-09-01T00:00:00"/>
    <m/>
    <s v=""/>
    <n v="3"/>
    <d v="1980-06-22T00:00:00"/>
    <n v="39"/>
    <s v="N"/>
    <n v="30"/>
    <n v="2.5"/>
    <n v="39"/>
    <x v="0"/>
    <n v="1"/>
    <n v="31"/>
    <n v="0"/>
    <n v="4422"/>
    <n v="969.52350000000001"/>
    <n v="0"/>
    <n v="0"/>
    <n v="0"/>
    <n v="0"/>
    <n v="0"/>
    <n v="0"/>
    <n v="0"/>
    <n v="0"/>
    <n v="0"/>
    <n v="0"/>
    <n v="0"/>
    <n v="0"/>
    <n v="26.5"/>
    <n v="0"/>
    <n v="0"/>
    <n v="0"/>
    <n v="0"/>
    <n v="5.9346750000000004"/>
    <n v="0"/>
    <n v="0"/>
  </r>
  <r>
    <d v="2020-08-01T00:00:00"/>
    <x v="4"/>
    <s v="P"/>
    <s v="Active"/>
    <n v="408"/>
    <x v="407"/>
    <s v="N"/>
    <x v="17"/>
    <n v="1088"/>
    <x v="0"/>
    <s v="Niederl. 3"/>
    <n v="1"/>
    <s v="Department"/>
    <s v="Supervisor"/>
    <s v="Director"/>
    <s v="ang."/>
    <s v="M"/>
    <d v="2016-10-01T00:00:00"/>
    <m/>
    <s v=""/>
    <n v="3"/>
    <d v="1969-04-18T00:00:00"/>
    <n v="50"/>
    <s v="N"/>
    <n v="30"/>
    <n v="2.5"/>
    <n v="39"/>
    <x v="0"/>
    <n v="1"/>
    <n v="31"/>
    <n v="0"/>
    <n v="4423"/>
    <n v="969.74275000000011"/>
    <n v="0"/>
    <n v="0"/>
    <n v="0"/>
    <n v="0"/>
    <n v="0"/>
    <n v="0"/>
    <n v="0"/>
    <n v="833.34"/>
    <n v="0"/>
    <n v="0"/>
    <n v="0"/>
    <n v="0"/>
    <n v="26.5"/>
    <n v="0"/>
    <n v="0"/>
    <n v="0"/>
    <n v="0"/>
    <n v="192.56116800000001"/>
    <n v="181.792"/>
    <n v="0"/>
  </r>
  <r>
    <d v="2020-08-01T00:00:00"/>
    <x v="4"/>
    <s v="P"/>
    <s v="Active"/>
    <n v="409"/>
    <x v="408"/>
    <s v="N"/>
    <x v="22"/>
    <n v="1029"/>
    <x v="6"/>
    <s v="Niederl. 10"/>
    <n v="1"/>
    <s v="Department"/>
    <s v="Supervisor"/>
    <s v="Non-Mgm."/>
    <s v="ang."/>
    <s v="M"/>
    <d v="2016-10-01T00:00:00"/>
    <m/>
    <s v=""/>
    <n v="3"/>
    <d v="1970-02-20T00:00:00"/>
    <n v="49"/>
    <s v="J"/>
    <n v="30"/>
    <n v="2.5"/>
    <n v="39"/>
    <x v="0"/>
    <n v="1"/>
    <n v="31"/>
    <n v="0"/>
    <n v="4424"/>
    <n v="969.96199999999999"/>
    <n v="0"/>
    <n v="0"/>
    <n v="0"/>
    <n v="0"/>
    <n v="0"/>
    <n v="0"/>
    <n v="0"/>
    <n v="0"/>
    <n v="0"/>
    <n v="0"/>
    <n v="255.23076923076923"/>
    <n v="202.76666666666668"/>
    <n v="26.5"/>
    <n v="0"/>
    <n v="0"/>
    <n v="0"/>
    <n v="0"/>
    <n v="108.50320076923079"/>
    <n v="0"/>
    <n v="0"/>
  </r>
  <r>
    <d v="2020-08-01T00:00:00"/>
    <x v="4"/>
    <s v="P"/>
    <s v="Active"/>
    <n v="410"/>
    <x v="409"/>
    <s v="Y"/>
    <x v="20"/>
    <n v="1021"/>
    <x v="7"/>
    <s v="Niederl. 9"/>
    <n v="0.5"/>
    <s v="Department"/>
    <s v="Supervisor"/>
    <s v="Non-Mgm."/>
    <s v="ang."/>
    <s v="W"/>
    <d v="2016-10-01T00:00:00"/>
    <m/>
    <s v=""/>
    <n v="3"/>
    <d v="1977-03-21T00:00:00"/>
    <n v="42"/>
    <s v="N"/>
    <n v="24"/>
    <n v="2"/>
    <n v="39"/>
    <x v="0"/>
    <n v="0.5"/>
    <n v="31"/>
    <n v="0"/>
    <n v="4425"/>
    <n v="970.18125000000009"/>
    <n v="0"/>
    <n v="0"/>
    <n v="0"/>
    <n v="0"/>
    <n v="0"/>
    <n v="0"/>
    <n v="0"/>
    <n v="0"/>
    <n v="0"/>
    <n v="0"/>
    <n v="0"/>
    <n v="0"/>
    <n v="13.25"/>
    <n v="0"/>
    <n v="0"/>
    <n v="0"/>
    <n v="0"/>
    <n v="2.9673375000000002"/>
    <n v="0"/>
    <n v="0"/>
  </r>
  <r>
    <d v="2020-08-01T00:00:00"/>
    <x v="4"/>
    <s v="P"/>
    <s v="Active"/>
    <n v="410"/>
    <x v="409"/>
    <s v="Y"/>
    <x v="20"/>
    <n v="1027"/>
    <x v="6"/>
    <s v="Niederl. 10"/>
    <n v="0.5"/>
    <s v="Department"/>
    <s v="Supervisor"/>
    <s v="Non-Mgm."/>
    <s v="ang."/>
    <s v="W"/>
    <d v="2016-10-01T00:00:00"/>
    <m/>
    <s v=""/>
    <n v="3"/>
    <d v="1977-03-21T00:00:00"/>
    <n v="42"/>
    <s v="N"/>
    <n v="24"/>
    <n v="2"/>
    <n v="39"/>
    <x v="0"/>
    <n v="0.5"/>
    <n v="31"/>
    <n v="0"/>
    <n v="4426"/>
    <n v="970.31475"/>
    <n v="0"/>
    <n v="0"/>
    <n v="0"/>
    <n v="0"/>
    <n v="0"/>
    <n v="0"/>
    <n v="0"/>
    <n v="0"/>
    <n v="0"/>
    <n v="0"/>
    <n v="0"/>
    <n v="0"/>
    <n v="13.25"/>
    <n v="0"/>
    <n v="0"/>
    <n v="0"/>
    <n v="0"/>
    <n v="2.9673375000000002"/>
    <n v="0"/>
    <n v="0"/>
  </r>
  <r>
    <d v="2020-08-01T00:00:00"/>
    <x v="4"/>
    <s v="P"/>
    <s v="Active"/>
    <n v="411"/>
    <x v="410"/>
    <s v="N"/>
    <x v="16"/>
    <n v="1067"/>
    <x v="4"/>
    <s v="Niederl. 6"/>
    <n v="1"/>
    <s v="Department"/>
    <s v="Supervisor"/>
    <s v="Non-Mgm."/>
    <s v="ang."/>
    <s v="M"/>
    <d v="2016-10-27T00:00:00"/>
    <m/>
    <s v=""/>
    <n v="3"/>
    <d v="1967-03-18T00:00:00"/>
    <n v="52"/>
    <s v="J"/>
    <n v="30"/>
    <n v="2.5"/>
    <n v="39"/>
    <x v="0"/>
    <n v="1"/>
    <n v="31"/>
    <n v="0"/>
    <n v="4427"/>
    <n v="970.44825000000014"/>
    <n v="0"/>
    <n v="0"/>
    <n v="0"/>
    <n v="0"/>
    <n v="0"/>
    <n v="0"/>
    <n v="0"/>
    <n v="0"/>
    <n v="0"/>
    <n v="0"/>
    <n v="255.40384615384616"/>
    <n v="202.9041666666667"/>
    <n v="26.5"/>
    <n v="0"/>
    <n v="0"/>
    <n v="0"/>
    <n v="0"/>
    <n v="108.57275447115387"/>
    <n v="0"/>
    <n v="0"/>
  </r>
  <r>
    <d v="2020-08-01T00:00:00"/>
    <x v="4"/>
    <s v="P"/>
    <s v="Active"/>
    <n v="412"/>
    <x v="411"/>
    <s v="N"/>
    <x v="22"/>
    <n v="1060"/>
    <x v="2"/>
    <s v="Niederl. 7"/>
    <n v="1"/>
    <s v="Department"/>
    <s v="Supervisor"/>
    <s v="Non-Mgm."/>
    <s v="ang."/>
    <s v="M"/>
    <d v="2017-01-01T00:00:00"/>
    <m/>
    <s v=""/>
    <n v="3"/>
    <d v="1982-09-20T00:00:00"/>
    <n v="37"/>
    <s v="J"/>
    <n v="30"/>
    <n v="2.5"/>
    <n v="39"/>
    <x v="0"/>
    <n v="1"/>
    <n v="31"/>
    <n v="0"/>
    <n v="4428"/>
    <n v="970.58175000000006"/>
    <n v="0"/>
    <n v="0"/>
    <n v="0"/>
    <n v="0"/>
    <n v="0"/>
    <n v="0"/>
    <n v="0"/>
    <n v="0"/>
    <n v="0"/>
    <n v="0"/>
    <n v="255.46153846153848"/>
    <n v="202.95000000000002"/>
    <n v="26.5"/>
    <n v="0"/>
    <n v="0"/>
    <n v="0"/>
    <n v="0"/>
    <n v="108.59593903846155"/>
    <n v="0"/>
    <n v="0"/>
  </r>
  <r>
    <d v="2020-08-01T00:00:00"/>
    <x v="4"/>
    <s v="P"/>
    <s v="Active"/>
    <n v="413"/>
    <x v="412"/>
    <s v="N"/>
    <x v="42"/>
    <n v="1076"/>
    <x v="0"/>
    <s v="Niederl. 3"/>
    <n v="1"/>
    <s v="Department"/>
    <s v="Supervisor"/>
    <s v="Non-Mgm."/>
    <s v="ang."/>
    <s v="W"/>
    <d v="2017-01-09T00:00:00"/>
    <m/>
    <s v=""/>
    <n v="3"/>
    <d v="1977-09-09T00:00:00"/>
    <n v="42"/>
    <s v="N"/>
    <n v="30"/>
    <n v="2.5"/>
    <n v="39"/>
    <x v="0"/>
    <n v="1"/>
    <n v="31"/>
    <n v="0"/>
    <n v="4429"/>
    <n v="970.71524999999997"/>
    <n v="0"/>
    <n v="0"/>
    <n v="0"/>
    <n v="0"/>
    <n v="0"/>
    <n v="0"/>
    <n v="0"/>
    <n v="0"/>
    <n v="0"/>
    <n v="0"/>
    <n v="0"/>
    <n v="0"/>
    <n v="26.5"/>
    <n v="0"/>
    <n v="0"/>
    <n v="0"/>
    <n v="0"/>
    <n v="5.9346750000000004"/>
    <n v="0"/>
    <n v="0"/>
  </r>
  <r>
    <d v="2020-08-01T00:00:00"/>
    <x v="4"/>
    <s v="P"/>
    <s v="Active"/>
    <n v="414"/>
    <x v="413"/>
    <s v="N"/>
    <x v="35"/>
    <n v="1078"/>
    <x v="0"/>
    <s v="Niederl. 3"/>
    <n v="1"/>
    <s v="Department"/>
    <s v="Supervisor"/>
    <s v="Non-Mgm."/>
    <s v="ang."/>
    <s v="M"/>
    <d v="2017-01-01T00:00:00"/>
    <m/>
    <s v=""/>
    <n v="3"/>
    <d v="1980-04-12T00:00:00"/>
    <n v="39"/>
    <s v="N"/>
    <n v="30"/>
    <n v="2.5"/>
    <n v="39"/>
    <x v="0"/>
    <n v="1"/>
    <n v="31"/>
    <n v="0"/>
    <n v="4430"/>
    <n v="970.84875000000011"/>
    <n v="0"/>
    <n v="0"/>
    <n v="0"/>
    <n v="0"/>
    <n v="0"/>
    <n v="0"/>
    <n v="0"/>
    <n v="0"/>
    <n v="0"/>
    <n v="0"/>
    <n v="0"/>
    <n v="0"/>
    <n v="26.5"/>
    <n v="0"/>
    <n v="0"/>
    <n v="0"/>
    <n v="0"/>
    <n v="5.9346750000000004"/>
    <n v="112.5712"/>
    <n v="0"/>
  </r>
  <r>
    <d v="2020-08-01T00:00:00"/>
    <x v="4"/>
    <s v="P"/>
    <s v="Active"/>
    <n v="415"/>
    <x v="414"/>
    <s v="Y"/>
    <x v="16"/>
    <n v="1025"/>
    <x v="6"/>
    <s v="Niederl. 10"/>
    <n v="0.5"/>
    <s v="Department"/>
    <s v="Supervisor"/>
    <s v="Manager"/>
    <s v="ang."/>
    <s v="M"/>
    <d v="2017-01-01T00:00:00"/>
    <m/>
    <s v=""/>
    <n v="3"/>
    <d v="1979-02-15T00:00:00"/>
    <n v="40"/>
    <s v="N"/>
    <n v="30"/>
    <n v="2.5"/>
    <n v="39"/>
    <x v="0"/>
    <n v="0.5"/>
    <n v="31"/>
    <n v="0"/>
    <n v="4431"/>
    <n v="970.98225000000002"/>
    <n v="0"/>
    <n v="0"/>
    <n v="0"/>
    <n v="0"/>
    <n v="0"/>
    <n v="0"/>
    <n v="0"/>
    <n v="0"/>
    <n v="0"/>
    <n v="0"/>
    <n v="0"/>
    <n v="0"/>
    <n v="13.25"/>
    <n v="0"/>
    <n v="0"/>
    <n v="0"/>
    <n v="0"/>
    <n v="2.9673375000000002"/>
    <n v="85.661500000000004"/>
    <n v="0"/>
  </r>
  <r>
    <d v="2020-08-01T00:00:00"/>
    <x v="4"/>
    <s v="P"/>
    <s v="Active"/>
    <n v="415"/>
    <x v="414"/>
    <s v="Y"/>
    <x v="16"/>
    <n v="1019"/>
    <x v="7"/>
    <s v="Niederl. 9"/>
    <n v="0.5"/>
    <s v="Department"/>
    <s v="Supervisor"/>
    <s v="Manager"/>
    <s v="ang."/>
    <s v="M"/>
    <d v="2017-01-01T00:00:00"/>
    <m/>
    <s v=""/>
    <n v="3"/>
    <d v="1979-02-15T00:00:00"/>
    <n v="40"/>
    <s v="N"/>
    <n v="30"/>
    <n v="2.5"/>
    <n v="39"/>
    <x v="0"/>
    <n v="0.5"/>
    <n v="31"/>
    <n v="0"/>
    <n v="4432"/>
    <n v="971.11575000000005"/>
    <n v="0"/>
    <n v="0"/>
    <n v="0"/>
    <n v="0"/>
    <n v="0"/>
    <n v="0"/>
    <n v="0"/>
    <n v="0"/>
    <n v="0"/>
    <n v="0"/>
    <n v="0"/>
    <n v="0"/>
    <n v="13.25"/>
    <n v="0"/>
    <n v="0"/>
    <n v="0"/>
    <n v="0"/>
    <n v="2.9673375000000002"/>
    <n v="85.661500000000004"/>
    <n v="0"/>
  </r>
  <r>
    <d v="2020-08-01T00:00:00"/>
    <x v="4"/>
    <s v="P"/>
    <s v="Active"/>
    <n v="416"/>
    <x v="415"/>
    <s v="N"/>
    <x v="11"/>
    <n v="1082"/>
    <x v="0"/>
    <s v="Niederl. 3"/>
    <n v="1"/>
    <s v="Department"/>
    <s v="Supervisor"/>
    <s v="Manager"/>
    <s v="ang."/>
    <s v="M"/>
    <d v="2017-02-01T00:00:00"/>
    <m/>
    <s v=""/>
    <n v="2"/>
    <d v="1985-01-06T00:00:00"/>
    <n v="35"/>
    <s v="N"/>
    <n v="30"/>
    <n v="2.5"/>
    <n v="39"/>
    <x v="0"/>
    <n v="1"/>
    <n v="31"/>
    <n v="0"/>
    <n v="4433"/>
    <n v="971.24925000000007"/>
    <n v="0"/>
    <n v="0"/>
    <n v="0"/>
    <n v="0"/>
    <n v="0"/>
    <n v="0"/>
    <n v="0"/>
    <n v="0"/>
    <n v="0"/>
    <n v="0"/>
    <n v="0"/>
    <n v="0"/>
    <n v="26.5"/>
    <n v="0"/>
    <n v="0"/>
    <n v="0"/>
    <n v="0"/>
    <n v="5.9346750000000004"/>
    <n v="0"/>
    <n v="0"/>
  </r>
  <r>
    <d v="2020-08-01T00:00:00"/>
    <x v="4"/>
    <s v="P"/>
    <s v="Active"/>
    <n v="417"/>
    <x v="416"/>
    <s v="N"/>
    <x v="18"/>
    <n v="1080"/>
    <x v="0"/>
    <s v="Niederl. 3"/>
    <n v="1"/>
    <s v="Department"/>
    <s v="Supervisor"/>
    <s v="Non-Mgm."/>
    <s v="ang."/>
    <s v="M"/>
    <d v="2017-02-01T00:00:00"/>
    <m/>
    <s v=""/>
    <n v="2"/>
    <d v="1959-01-16T00:00:00"/>
    <n v="61"/>
    <s v="N"/>
    <n v="30"/>
    <n v="2.5"/>
    <n v="39"/>
    <x v="0"/>
    <n v="1"/>
    <n v="31"/>
    <n v="0"/>
    <n v="4434"/>
    <n v="971.38274999999999"/>
    <n v="0"/>
    <n v="0"/>
    <n v="0"/>
    <n v="0"/>
    <n v="0"/>
    <n v="0"/>
    <n v="0"/>
    <n v="0"/>
    <n v="0"/>
    <n v="0"/>
    <n v="0"/>
    <n v="0"/>
    <n v="26.5"/>
    <n v="0"/>
    <n v="0"/>
    <n v="0"/>
    <n v="0"/>
    <n v="5.9346750000000004"/>
    <n v="0"/>
    <n v="0"/>
  </r>
  <r>
    <d v="2020-08-01T00:00:00"/>
    <x v="4"/>
    <s v="P"/>
    <s v="Active"/>
    <n v="418"/>
    <x v="417"/>
    <s v="N"/>
    <x v="6"/>
    <n v="1014"/>
    <x v="1"/>
    <s v="Niederl. 1"/>
    <n v="1"/>
    <s v="Department"/>
    <s v="Supervisor"/>
    <s v="Non-Mgm."/>
    <s v="ang."/>
    <s v="W"/>
    <d v="2017-02-01T00:00:00"/>
    <m/>
    <s v=""/>
    <n v="2"/>
    <d v="1986-11-19T00:00:00"/>
    <n v="33"/>
    <s v="N"/>
    <n v="30"/>
    <n v="2.5"/>
    <n v="39"/>
    <x v="0"/>
    <n v="1"/>
    <n v="31"/>
    <n v="0"/>
    <n v="4435"/>
    <n v="971.51625000000001"/>
    <n v="0"/>
    <n v="0"/>
    <n v="0"/>
    <n v="0"/>
    <n v="0"/>
    <n v="0"/>
    <n v="0"/>
    <n v="0"/>
    <n v="0"/>
    <n v="0"/>
    <n v="0"/>
    <n v="0"/>
    <n v="26.5"/>
    <n v="0"/>
    <n v="0"/>
    <n v="0"/>
    <n v="0"/>
    <n v="5.9346750000000004"/>
    <n v="0"/>
    <n v="0"/>
  </r>
  <r>
    <d v="2020-08-01T00:00:00"/>
    <x v="4"/>
    <s v="P"/>
    <s v="Active"/>
    <n v="419"/>
    <x v="418"/>
    <s v="N"/>
    <x v="37"/>
    <n v="1005"/>
    <x v="1"/>
    <s v="Niederl. 1"/>
    <n v="1"/>
    <s v="Department"/>
    <s v="Supervisor"/>
    <s v="Non-Mgm."/>
    <s v="ang."/>
    <s v="M"/>
    <d v="2017-02-01T00:00:00"/>
    <m/>
    <s v=""/>
    <n v="2"/>
    <d v="1980-04-29T00:00:00"/>
    <n v="39"/>
    <s v="N"/>
    <n v="30"/>
    <n v="2.5"/>
    <n v="39"/>
    <x v="0"/>
    <n v="1"/>
    <n v="31"/>
    <n v="0"/>
    <n v="4436"/>
    <n v="971.64975000000004"/>
    <n v="0"/>
    <n v="0"/>
    <n v="0"/>
    <n v="0"/>
    <n v="0"/>
    <n v="0"/>
    <n v="0"/>
    <n v="0"/>
    <n v="0"/>
    <n v="0"/>
    <n v="0"/>
    <n v="0"/>
    <n v="26.5"/>
    <n v="0"/>
    <n v="0"/>
    <n v="0"/>
    <n v="0"/>
    <n v="5.9346750000000004"/>
    <n v="0"/>
    <n v="0"/>
  </r>
  <r>
    <d v="2020-08-01T00:00:00"/>
    <x v="4"/>
    <s v="P"/>
    <s v="Active"/>
    <n v="420"/>
    <x v="419"/>
    <s v="N"/>
    <x v="31"/>
    <n v="1059"/>
    <x v="2"/>
    <s v="Niederl. 7"/>
    <n v="1"/>
    <s v="Department"/>
    <s v="Supervisor"/>
    <s v="Non-Mgm."/>
    <s v="ang."/>
    <s v="M"/>
    <d v="2017-02-01T00:00:00"/>
    <m/>
    <s v=""/>
    <n v="2"/>
    <d v="1966-02-17T00:00:00"/>
    <n v="53"/>
    <s v="J"/>
    <n v="30"/>
    <n v="2.5"/>
    <n v="39"/>
    <x v="0"/>
    <n v="1"/>
    <n v="31"/>
    <n v="0"/>
    <n v="4437"/>
    <n v="971.78325000000007"/>
    <n v="0"/>
    <n v="0"/>
    <n v="30"/>
    <n v="0"/>
    <n v="875"/>
    <n v="0"/>
    <n v="0"/>
    <n v="0"/>
    <n v="0"/>
    <n v="0"/>
    <n v="255.98076923076923"/>
    <n v="203.36250000000001"/>
    <n v="26.5"/>
    <n v="0"/>
    <n v="0"/>
    <n v="0"/>
    <n v="0"/>
    <n v="311.47935014423081"/>
    <n v="77.900000000000006"/>
    <n v="0"/>
  </r>
  <r>
    <d v="2020-08-01T00:00:00"/>
    <x v="4"/>
    <s v="P"/>
    <s v="Active"/>
    <n v="421"/>
    <x v="420"/>
    <s v="N"/>
    <x v="22"/>
    <n v="1029"/>
    <x v="6"/>
    <s v="Niederl. 10"/>
    <n v="1"/>
    <s v="Department"/>
    <s v="Supervisor"/>
    <s v="Non-Mgm."/>
    <s v="ang."/>
    <s v="M"/>
    <d v="2017-03-01T00:00:00"/>
    <m/>
    <s v=""/>
    <n v="2"/>
    <d v="1986-12-27T00:00:00"/>
    <n v="33"/>
    <s v="J"/>
    <n v="30"/>
    <n v="2.5"/>
    <n v="39"/>
    <x v="0"/>
    <n v="1"/>
    <n v="31"/>
    <n v="0"/>
    <n v="4438"/>
    <n v="971.91675000000009"/>
    <n v="0"/>
    <n v="0"/>
    <n v="0"/>
    <n v="0"/>
    <n v="0"/>
    <n v="0"/>
    <n v="0"/>
    <n v="0"/>
    <n v="0"/>
    <n v="0"/>
    <n v="256.03846153846155"/>
    <n v="203.40833333333333"/>
    <n v="26.5"/>
    <n v="0"/>
    <n v="0"/>
    <n v="0"/>
    <n v="0"/>
    <n v="108.82778471153846"/>
    <n v="0"/>
    <n v="0"/>
  </r>
  <r>
    <d v="2020-08-01T00:00:00"/>
    <x v="4"/>
    <s v="P"/>
    <s v="Active"/>
    <n v="422"/>
    <x v="421"/>
    <s v="N"/>
    <x v="26"/>
    <n v="1091"/>
    <x v="0"/>
    <s v="Niederl. 3"/>
    <n v="1"/>
    <s v="Department"/>
    <s v="Supervisor"/>
    <s v="Non-Mgm."/>
    <s v="ang."/>
    <s v="W"/>
    <d v="2017-03-06T00:00:00"/>
    <m/>
    <s v=""/>
    <n v="2"/>
    <d v="1989-01-27T00:00:00"/>
    <n v="30"/>
    <s v="N"/>
    <n v="30"/>
    <n v="2.5"/>
    <n v="39"/>
    <x v="0"/>
    <n v="1"/>
    <n v="31"/>
    <n v="0"/>
    <n v="4439"/>
    <n v="972.05025000000001"/>
    <n v="0"/>
    <n v="0"/>
    <n v="0"/>
    <n v="0"/>
    <n v="0"/>
    <n v="0"/>
    <n v="0"/>
    <n v="0"/>
    <n v="0"/>
    <n v="0"/>
    <n v="0"/>
    <n v="0"/>
    <n v="26.5"/>
    <n v="0"/>
    <n v="0"/>
    <n v="0"/>
    <n v="0"/>
    <n v="5.9346750000000004"/>
    <n v="0"/>
    <n v="0"/>
  </r>
  <r>
    <d v="2020-08-01T00:00:00"/>
    <x v="4"/>
    <s v="P"/>
    <s v="Active"/>
    <n v="423"/>
    <x v="422"/>
    <s v="N"/>
    <x v="18"/>
    <n v="1080"/>
    <x v="0"/>
    <s v="Niederl. 3"/>
    <n v="1"/>
    <s v="Department"/>
    <s v="Supervisor"/>
    <s v="Non-Mgm."/>
    <s v="ang."/>
    <s v="W"/>
    <d v="2017-04-01T00:00:00"/>
    <m/>
    <s v=""/>
    <n v="2"/>
    <d v="1965-09-22T00:00:00"/>
    <n v="54"/>
    <s v="N"/>
    <n v="30"/>
    <n v="2.5"/>
    <n v="39"/>
    <x v="0"/>
    <n v="1"/>
    <n v="31"/>
    <n v="0"/>
    <n v="4440"/>
    <n v="972.18375000000003"/>
    <n v="0"/>
    <n v="0"/>
    <n v="0"/>
    <n v="0"/>
    <n v="0"/>
    <n v="0"/>
    <n v="0"/>
    <n v="0"/>
    <n v="0"/>
    <n v="0"/>
    <n v="0"/>
    <n v="0"/>
    <n v="26.5"/>
    <n v="0"/>
    <n v="0"/>
    <n v="0"/>
    <n v="0"/>
    <n v="5.9346750000000004"/>
    <n v="0"/>
    <n v="0"/>
  </r>
  <r>
    <d v="2020-08-01T00:00:00"/>
    <x v="4"/>
    <s v="P"/>
    <s v="Active"/>
    <n v="424"/>
    <x v="423"/>
    <s v="N"/>
    <x v="22"/>
    <n v="1029"/>
    <x v="6"/>
    <s v="Niederl. 10"/>
    <n v="1"/>
    <s v="Department"/>
    <s v="Supervisor"/>
    <s v="Non-Mgm."/>
    <s v="ang."/>
    <s v="M"/>
    <d v="2017-04-01T00:00:00"/>
    <m/>
    <s v=""/>
    <n v="2"/>
    <d v="1980-06-05T00:00:00"/>
    <n v="39"/>
    <s v="J"/>
    <n v="30"/>
    <n v="2.5"/>
    <n v="39"/>
    <x v="0"/>
    <n v="1"/>
    <n v="31"/>
    <n v="0"/>
    <n v="4441"/>
    <n v="972.31725000000006"/>
    <n v="0"/>
    <n v="0"/>
    <n v="0"/>
    <n v="0"/>
    <n v="0"/>
    <n v="0"/>
    <n v="0"/>
    <n v="0"/>
    <n v="0"/>
    <n v="0"/>
    <n v="256.21153846153845"/>
    <n v="203.54583333333335"/>
    <n v="26.5"/>
    <n v="0"/>
    <n v="0"/>
    <n v="0"/>
    <n v="0"/>
    <n v="108.89733841346154"/>
    <n v="0"/>
    <n v="0"/>
  </r>
  <r>
    <d v="2020-08-01T00:00:00"/>
    <x v="4"/>
    <s v="P"/>
    <s v="Active"/>
    <n v="425"/>
    <x v="424"/>
    <s v="N"/>
    <x v="22"/>
    <n v="1035"/>
    <x v="5"/>
    <s v="Niederl. 5"/>
    <n v="1"/>
    <s v="Department"/>
    <s v="Supervisor"/>
    <s v="Non-Mgm."/>
    <s v="ang."/>
    <s v="M"/>
    <d v="2017-04-18T00:00:00"/>
    <m/>
    <s v=""/>
    <n v="2"/>
    <d v="1963-04-11T00:00:00"/>
    <n v="56"/>
    <s v="J"/>
    <n v="30"/>
    <n v="2.5"/>
    <n v="39"/>
    <x v="0"/>
    <n v="1"/>
    <n v="31"/>
    <n v="0"/>
    <n v="4442"/>
    <n v="972.45075000000008"/>
    <n v="0"/>
    <n v="0"/>
    <n v="0"/>
    <n v="0"/>
    <n v="0"/>
    <n v="0"/>
    <n v="0"/>
    <n v="0"/>
    <n v="0"/>
    <n v="0"/>
    <n v="256.26923076923077"/>
    <n v="203.5916666666667"/>
    <n v="26.5"/>
    <n v="0"/>
    <n v="0"/>
    <n v="0"/>
    <n v="0"/>
    <n v="108.92052298076925"/>
    <n v="0"/>
    <n v="0"/>
  </r>
  <r>
    <d v="2020-08-01T00:00:00"/>
    <x v="4"/>
    <s v="P"/>
    <s v="Active"/>
    <n v="426"/>
    <x v="425"/>
    <s v="N"/>
    <x v="17"/>
    <n v="1088"/>
    <x v="0"/>
    <s v="Niederl. 3"/>
    <n v="1"/>
    <s v="Department"/>
    <s v="Supervisor"/>
    <s v="Non-Mgm."/>
    <s v="ang."/>
    <s v="W"/>
    <d v="2017-03-27T00:00:00"/>
    <m/>
    <s v=""/>
    <n v="2"/>
    <d v="1979-06-07T00:00:00"/>
    <n v="40"/>
    <s v="N"/>
    <n v="30"/>
    <n v="2.5"/>
    <n v="35"/>
    <x v="0"/>
    <n v="0.89743589743589747"/>
    <n v="31"/>
    <n v="0"/>
    <n v="4443"/>
    <n v="972.58425000000011"/>
    <n v="0"/>
    <n v="0"/>
    <n v="0"/>
    <n v="0"/>
    <n v="0"/>
    <n v="0"/>
    <n v="0"/>
    <n v="0"/>
    <n v="0"/>
    <n v="0"/>
    <n v="0"/>
    <n v="0"/>
    <n v="26.5"/>
    <n v="0"/>
    <n v="0"/>
    <n v="0"/>
    <n v="0"/>
    <n v="5.9346750000000004"/>
    <n v="0"/>
    <n v="0"/>
  </r>
  <r>
    <d v="2020-08-01T00:00:00"/>
    <x v="4"/>
    <s v="P"/>
    <s v="Active"/>
    <n v="427"/>
    <x v="426"/>
    <s v="N"/>
    <x v="28"/>
    <n v="1004"/>
    <x v="1"/>
    <s v="Niederl. 1"/>
    <n v="1"/>
    <s v="Department"/>
    <s v="Supervisor"/>
    <s v="Non-Mgm."/>
    <s v="ang."/>
    <s v="W"/>
    <d v="1991-02-18T00:00:00"/>
    <m/>
    <s v=""/>
    <n v="28"/>
    <d v="1967-06-28T00:00:00"/>
    <n v="52"/>
    <s v="N"/>
    <n v="24"/>
    <n v="2"/>
    <n v="20"/>
    <x v="0"/>
    <n v="0.51282051282051277"/>
    <n v="31"/>
    <n v="0"/>
    <n v="4444"/>
    <n v="972.71775000000002"/>
    <n v="0"/>
    <n v="0"/>
    <n v="0"/>
    <n v="0"/>
    <n v="0"/>
    <n v="0"/>
    <n v="0"/>
    <n v="0"/>
    <n v="0"/>
    <n v="0"/>
    <n v="0"/>
    <n v="0"/>
    <n v="26.5"/>
    <n v="0"/>
    <n v="0"/>
    <n v="0"/>
    <n v="0"/>
    <n v="5.9346750000000004"/>
    <n v="0"/>
    <n v="0"/>
  </r>
  <r>
    <d v="2020-08-01T00:00:00"/>
    <x v="4"/>
    <s v="P"/>
    <s v="Active"/>
    <n v="428"/>
    <x v="427"/>
    <s v="N"/>
    <x v="22"/>
    <n v="1023"/>
    <x v="7"/>
    <s v="Niederl. 9"/>
    <n v="1"/>
    <s v="Department"/>
    <s v="Supervisor"/>
    <s v="Non-Mgm."/>
    <s v="ang."/>
    <s v="M"/>
    <d v="2017-04-16T00:00:00"/>
    <m/>
    <s v=""/>
    <n v="2"/>
    <d v="1978-09-12T00:00:00"/>
    <n v="41"/>
    <s v="J"/>
    <n v="30"/>
    <n v="2.5"/>
    <n v="39"/>
    <x v="0"/>
    <n v="1"/>
    <n v="31"/>
    <n v="0"/>
    <n v="4445"/>
    <n v="972.85124999999994"/>
    <n v="0"/>
    <n v="0"/>
    <n v="0"/>
    <n v="0"/>
    <n v="0"/>
    <n v="0"/>
    <n v="0"/>
    <n v="0"/>
    <n v="0"/>
    <n v="0"/>
    <n v="256.44230769230768"/>
    <n v="203.72916666666669"/>
    <n v="26.5"/>
    <n v="0"/>
    <n v="0"/>
    <n v="0"/>
    <n v="0"/>
    <n v="108.99007668269232"/>
    <n v="0"/>
    <n v="0"/>
  </r>
  <r>
    <d v="2020-08-01T00:00:00"/>
    <x v="4"/>
    <s v="P"/>
    <s v="Active"/>
    <n v="429"/>
    <x v="428"/>
    <s v="N"/>
    <x v="22"/>
    <n v="1047"/>
    <x v="9"/>
    <s v="Niederl. 4"/>
    <n v="1"/>
    <s v="Department"/>
    <s v="Supervisor"/>
    <s v="Non-Mgm."/>
    <s v="ang."/>
    <s v="M"/>
    <d v="2017-05-01T00:00:00"/>
    <m/>
    <s v=""/>
    <n v="2"/>
    <d v="1980-09-05T00:00:00"/>
    <n v="39"/>
    <s v="J"/>
    <n v="30"/>
    <n v="2.5"/>
    <n v="39"/>
    <x v="0"/>
    <n v="1"/>
    <n v="31"/>
    <n v="0"/>
    <n v="4446"/>
    <n v="972.98475000000008"/>
    <n v="0"/>
    <n v="0"/>
    <n v="0"/>
    <n v="0"/>
    <n v="0"/>
    <n v="0"/>
    <n v="0"/>
    <n v="0"/>
    <n v="0"/>
    <n v="0"/>
    <n v="256.5"/>
    <n v="203.77500000000001"/>
    <n v="26.5"/>
    <n v="0"/>
    <n v="0"/>
    <n v="0"/>
    <n v="0"/>
    <n v="109.01326125"/>
    <n v="0"/>
    <n v="0"/>
  </r>
  <r>
    <d v="2020-08-01T00:00:00"/>
    <x v="4"/>
    <s v="P"/>
    <s v="Active"/>
    <n v="430"/>
    <x v="429"/>
    <s v="N"/>
    <x v="23"/>
    <n v="1068"/>
    <x v="0"/>
    <s v="Niederl. 3"/>
    <n v="1"/>
    <s v="Department"/>
    <s v="Supervisor"/>
    <s v="Non-Mgm."/>
    <s v="ang."/>
    <s v="M"/>
    <d v="2017-05-01T00:00:00"/>
    <m/>
    <s v=""/>
    <n v="2"/>
    <d v="1970-04-29T00:00:00"/>
    <n v="49"/>
    <s v="N"/>
    <n v="24"/>
    <n v="2"/>
    <n v="32"/>
    <x v="0"/>
    <n v="0.82051282051282048"/>
    <n v="31"/>
    <n v="0"/>
    <n v="4447"/>
    <n v="973.11824999999999"/>
    <n v="0"/>
    <n v="0"/>
    <n v="0"/>
    <n v="0"/>
    <n v="0"/>
    <n v="0"/>
    <n v="0"/>
    <n v="0"/>
    <n v="0"/>
    <n v="0"/>
    <n v="0"/>
    <n v="0"/>
    <n v="26.5"/>
    <n v="0"/>
    <n v="0"/>
    <n v="0"/>
    <n v="0"/>
    <n v="5.9346750000000004"/>
    <n v="0"/>
    <n v="0"/>
  </r>
  <r>
    <d v="2020-08-01T00:00:00"/>
    <x v="4"/>
    <s v="P"/>
    <s v="Active"/>
    <n v="431"/>
    <x v="430"/>
    <s v="N"/>
    <x v="22"/>
    <n v="1035"/>
    <x v="5"/>
    <s v="Niederl. 5"/>
    <n v="1"/>
    <s v="Department"/>
    <s v="Supervisor"/>
    <s v="Non-Mgm."/>
    <s v="ang."/>
    <s v="M"/>
    <d v="2017-05-01T00:00:00"/>
    <m/>
    <s v=""/>
    <n v="2"/>
    <d v="1979-05-15T00:00:00"/>
    <n v="40"/>
    <s v="J"/>
    <n v="30"/>
    <n v="2.5"/>
    <n v="39"/>
    <x v="0"/>
    <n v="1"/>
    <n v="31"/>
    <n v="0"/>
    <n v="4448"/>
    <n v="973.25175000000013"/>
    <n v="0"/>
    <n v="0"/>
    <n v="0"/>
    <n v="0"/>
    <n v="0"/>
    <n v="0"/>
    <n v="0"/>
    <n v="0"/>
    <n v="0"/>
    <n v="0"/>
    <n v="256.61538461538458"/>
    <n v="203.8666666666667"/>
    <n v="26.5"/>
    <n v="0"/>
    <n v="0"/>
    <n v="0"/>
    <n v="0"/>
    <n v="109.0596303846154"/>
    <n v="0"/>
    <n v="0"/>
  </r>
  <r>
    <d v="2020-08-01T00:00:00"/>
    <x v="4"/>
    <s v="P"/>
    <s v="Active"/>
    <n v="432"/>
    <x v="431"/>
    <s v="Y"/>
    <x v="16"/>
    <n v="1049"/>
    <x v="3"/>
    <s v="Niederl. 8"/>
    <n v="0.5"/>
    <s v="Department"/>
    <s v="Supervisor"/>
    <s v="Manager"/>
    <s v="ang."/>
    <s v="M"/>
    <d v="2017-06-19T00:00:00"/>
    <m/>
    <s v=""/>
    <n v="2"/>
    <d v="1966-03-18T00:00:00"/>
    <n v="53"/>
    <s v="N"/>
    <n v="30"/>
    <n v="2.5"/>
    <n v="39"/>
    <x v="0"/>
    <n v="0.5"/>
    <n v="31"/>
    <n v="0"/>
    <n v="4449"/>
    <n v="973.38525000000004"/>
    <n v="0"/>
    <n v="0"/>
    <n v="0"/>
    <n v="0"/>
    <n v="0"/>
    <n v="0"/>
    <n v="0"/>
    <n v="0"/>
    <n v="0"/>
    <n v="0"/>
    <n v="0"/>
    <n v="0"/>
    <n v="13.25"/>
    <n v="0"/>
    <n v="0"/>
    <n v="0"/>
    <n v="0"/>
    <n v="2.9673375000000002"/>
    <n v="78.323699999999988"/>
    <n v="0"/>
  </r>
  <r>
    <d v="2020-08-01T00:00:00"/>
    <x v="4"/>
    <s v="P"/>
    <s v="Active"/>
    <n v="432"/>
    <x v="431"/>
    <s v="Y"/>
    <x v="16"/>
    <n v="1056"/>
    <x v="2"/>
    <s v="Niederl. 7"/>
    <n v="0.5"/>
    <s v="Department"/>
    <s v="Supervisor"/>
    <s v="Manager"/>
    <s v="ang."/>
    <s v="M"/>
    <d v="2017-06-19T00:00:00"/>
    <m/>
    <s v=""/>
    <n v="2"/>
    <d v="1966-03-18T00:00:00"/>
    <n v="53"/>
    <s v="N"/>
    <n v="30"/>
    <n v="2.5"/>
    <n v="39"/>
    <x v="0"/>
    <n v="0.5"/>
    <n v="31"/>
    <n v="0"/>
    <n v="4450"/>
    <n v="973.51874999999995"/>
    <n v="0"/>
    <n v="0"/>
    <n v="0"/>
    <n v="0"/>
    <n v="0"/>
    <n v="0"/>
    <n v="0"/>
    <n v="0"/>
    <n v="0"/>
    <n v="0"/>
    <n v="0"/>
    <n v="0"/>
    <n v="13.25"/>
    <n v="0"/>
    <n v="0"/>
    <n v="0"/>
    <n v="0"/>
    <n v="2.9673375000000002"/>
    <n v="78.323699999999988"/>
    <n v="0"/>
  </r>
  <r>
    <d v="2020-08-01T00:00:00"/>
    <x v="4"/>
    <s v="P"/>
    <s v="Active"/>
    <n v="433"/>
    <x v="432"/>
    <s v="N"/>
    <x v="37"/>
    <n v="1005"/>
    <x v="1"/>
    <s v="Niederl. 1"/>
    <n v="1"/>
    <s v="Department"/>
    <s v="Supervisor"/>
    <s v="Non-Mgm."/>
    <s v="ang."/>
    <s v="M"/>
    <d v="2017-06-01T00:00:00"/>
    <m/>
    <s v=""/>
    <n v="2"/>
    <d v="1987-10-04T00:00:00"/>
    <n v="32"/>
    <s v="N"/>
    <n v="30"/>
    <n v="2.5"/>
    <n v="39"/>
    <x v="0"/>
    <n v="1"/>
    <n v="31"/>
    <n v="0"/>
    <n v="4451"/>
    <n v="973.65225000000009"/>
    <n v="0"/>
    <n v="0"/>
    <n v="0"/>
    <n v="0"/>
    <n v="0"/>
    <n v="0"/>
    <n v="0"/>
    <n v="0"/>
    <n v="0"/>
    <n v="0"/>
    <n v="0"/>
    <n v="0"/>
    <n v="26.5"/>
    <n v="0"/>
    <n v="0"/>
    <n v="0"/>
    <n v="0"/>
    <n v="5.9346750000000004"/>
    <n v="0"/>
    <n v="0"/>
  </r>
  <r>
    <d v="2020-08-01T00:00:00"/>
    <x v="4"/>
    <s v="P"/>
    <s v="Active"/>
    <n v="434"/>
    <x v="433"/>
    <s v="N"/>
    <x v="26"/>
    <n v="1091"/>
    <x v="0"/>
    <s v="Niederl. 3"/>
    <n v="1"/>
    <s v="Department"/>
    <s v="Supervisor"/>
    <s v="Non-Mgm."/>
    <s v="ang."/>
    <s v="M"/>
    <d v="2017-06-01T00:00:00"/>
    <m/>
    <s v=""/>
    <n v="2"/>
    <d v="1963-11-26T00:00:00"/>
    <n v="56"/>
    <s v="N"/>
    <n v="30"/>
    <n v="2.5"/>
    <n v="39"/>
    <x v="0"/>
    <n v="1"/>
    <n v="31"/>
    <n v="0"/>
    <n v="4452"/>
    <n v="973.78575000000001"/>
    <n v="0"/>
    <n v="0"/>
    <n v="0"/>
    <n v="0"/>
    <n v="0"/>
    <n v="0"/>
    <n v="0"/>
    <n v="0"/>
    <n v="0"/>
    <n v="0"/>
    <n v="0"/>
    <n v="0"/>
    <n v="26.5"/>
    <n v="0"/>
    <n v="0"/>
    <n v="0"/>
    <n v="0"/>
    <n v="5.9346750000000004"/>
    <n v="0"/>
    <n v="0"/>
  </r>
  <r>
    <d v="2020-08-01T00:00:00"/>
    <x v="4"/>
    <s v="P"/>
    <s v="Active"/>
    <n v="435"/>
    <x v="434"/>
    <s v="N"/>
    <x v="31"/>
    <n v="1022"/>
    <x v="7"/>
    <s v="Niederl. 9"/>
    <n v="1"/>
    <s v="Department"/>
    <s v="Supervisor"/>
    <s v="Non-Mgm."/>
    <s v="ang."/>
    <s v="M"/>
    <d v="2017-06-01T00:00:00"/>
    <m/>
    <s v=""/>
    <n v="2"/>
    <d v="1986-07-14T00:00:00"/>
    <n v="33"/>
    <s v="J"/>
    <n v="30"/>
    <n v="2.5"/>
    <n v="39"/>
    <x v="0"/>
    <n v="1"/>
    <n v="31"/>
    <n v="0"/>
    <n v="4453"/>
    <n v="973.91925000000003"/>
    <n v="0"/>
    <n v="0"/>
    <n v="30"/>
    <n v="0"/>
    <n v="320.83"/>
    <n v="0"/>
    <n v="0"/>
    <n v="0"/>
    <n v="0"/>
    <n v="0"/>
    <n v="256.90384615384619"/>
    <n v="204.09583333333333"/>
    <n v="26.5"/>
    <n v="0"/>
    <n v="0"/>
    <n v="0"/>
    <n v="0"/>
    <n v="187.74393172115384"/>
    <n v="77.900000000000006"/>
    <n v="0"/>
  </r>
  <r>
    <d v="2020-08-01T00:00:00"/>
    <x v="4"/>
    <s v="P"/>
    <s v="Active"/>
    <n v="436"/>
    <x v="435"/>
    <s v="N"/>
    <x v="0"/>
    <n v="1090"/>
    <x v="0"/>
    <s v="Niederl. 3"/>
    <n v="1"/>
    <s v="Department"/>
    <s v="Supervisor"/>
    <s v="Non-Mgm."/>
    <s v="ang."/>
    <s v="W"/>
    <d v="2017-06-13T00:00:00"/>
    <m/>
    <s v=""/>
    <n v="2"/>
    <d v="1990-10-27T00:00:00"/>
    <n v="29"/>
    <s v="N"/>
    <n v="30"/>
    <n v="2.5"/>
    <n v="39"/>
    <x v="0"/>
    <n v="1"/>
    <n v="31"/>
    <n v="0"/>
    <n v="4454"/>
    <n v="974.05275000000006"/>
    <n v="0"/>
    <n v="0"/>
    <n v="0"/>
    <n v="0"/>
    <n v="0"/>
    <n v="0"/>
    <n v="0"/>
    <n v="0"/>
    <n v="0"/>
    <n v="0"/>
    <n v="0"/>
    <n v="0"/>
    <n v="26.5"/>
    <n v="0"/>
    <n v="0"/>
    <n v="0"/>
    <n v="0"/>
    <n v="5.9346750000000004"/>
    <n v="0"/>
    <n v="0"/>
  </r>
  <r>
    <d v="2020-08-01T00:00:00"/>
    <x v="4"/>
    <s v="P"/>
    <s v="Active"/>
    <n v="437"/>
    <x v="436"/>
    <s v="N"/>
    <x v="17"/>
    <n v="1088"/>
    <x v="0"/>
    <s v="Niederl. 3"/>
    <n v="1"/>
    <s v="Department"/>
    <s v="Supervisor"/>
    <s v="Non-Mgm."/>
    <s v="ang."/>
    <s v="W"/>
    <d v="2017-07-01T00:00:00"/>
    <m/>
    <s v=""/>
    <n v="2"/>
    <d v="1977-05-10T00:00:00"/>
    <n v="42"/>
    <s v="N"/>
    <n v="30"/>
    <n v="2.5"/>
    <n v="25"/>
    <x v="0"/>
    <n v="0.64102564102564108"/>
    <n v="31"/>
    <n v="0"/>
    <n v="4455"/>
    <n v="974.18625000000009"/>
    <n v="0"/>
    <n v="0"/>
    <n v="0"/>
    <n v="0"/>
    <n v="0"/>
    <n v="0"/>
    <n v="0"/>
    <n v="0"/>
    <n v="0"/>
    <n v="0"/>
    <n v="0"/>
    <n v="0"/>
    <n v="26.5"/>
    <n v="0"/>
    <n v="0"/>
    <n v="0"/>
    <n v="0"/>
    <n v="5.9346750000000004"/>
    <n v="0"/>
    <n v="0"/>
  </r>
  <r>
    <d v="2020-08-01T00:00:00"/>
    <x v="4"/>
    <s v="P"/>
    <s v="Active"/>
    <n v="438"/>
    <x v="437"/>
    <s v="N"/>
    <x v="38"/>
    <n v="1074"/>
    <x v="0"/>
    <s v="Niederl. 3"/>
    <n v="1"/>
    <s v="Department"/>
    <s v="Supervisor"/>
    <s v="Non-Mgm."/>
    <s v="ang."/>
    <s v="M"/>
    <d v="2017-07-17T00:00:00"/>
    <m/>
    <s v=""/>
    <n v="2"/>
    <d v="1986-05-10T00:00:00"/>
    <n v="33"/>
    <s v="N"/>
    <n v="30"/>
    <n v="2.5"/>
    <n v="39"/>
    <x v="0"/>
    <n v="1"/>
    <n v="31"/>
    <n v="0"/>
    <n v="4456"/>
    <n v="974.31975000000011"/>
    <n v="0"/>
    <n v="0"/>
    <n v="0"/>
    <n v="0"/>
    <n v="0"/>
    <n v="0"/>
    <n v="0"/>
    <n v="0"/>
    <n v="0"/>
    <n v="0"/>
    <n v="0"/>
    <n v="0"/>
    <n v="26.5"/>
    <n v="0"/>
    <n v="0"/>
    <n v="0"/>
    <n v="0"/>
    <n v="5.9346750000000004"/>
    <n v="0"/>
    <n v="0"/>
  </r>
  <r>
    <d v="2020-08-01T00:00:00"/>
    <x v="4"/>
    <s v="P"/>
    <s v="Active"/>
    <n v="439"/>
    <x v="438"/>
    <s v="N"/>
    <x v="27"/>
    <n v="1070"/>
    <x v="0"/>
    <s v="Niederl. 3"/>
    <n v="1"/>
    <s v="Department"/>
    <s v="Supervisor"/>
    <s v="Non-Mgm."/>
    <s v="ang."/>
    <s v="W"/>
    <d v="2017-08-01T00:00:00"/>
    <m/>
    <s v=""/>
    <n v="2"/>
    <d v="1997-10-13T00:00:00"/>
    <n v="22"/>
    <s v="N"/>
    <n v="30"/>
    <n v="2.5"/>
    <n v="39"/>
    <x v="0"/>
    <n v="1"/>
    <n v="31"/>
    <n v="0"/>
    <n v="4457"/>
    <n v="974.45325000000003"/>
    <n v="0"/>
    <n v="0"/>
    <n v="0"/>
    <n v="0"/>
    <n v="0"/>
    <n v="0"/>
    <n v="0"/>
    <n v="0"/>
    <n v="0"/>
    <n v="0"/>
    <n v="0"/>
    <n v="0"/>
    <n v="26.5"/>
    <n v="0"/>
    <n v="0"/>
    <n v="0"/>
    <n v="0"/>
    <n v="5.9346750000000004"/>
    <n v="0"/>
    <n v="0"/>
  </r>
  <r>
    <d v="2020-08-01T00:00:00"/>
    <x v="4"/>
    <s v="P"/>
    <s v="Active"/>
    <n v="440"/>
    <x v="439"/>
    <s v="N"/>
    <x v="5"/>
    <n v="1093"/>
    <x v="0"/>
    <s v="Niederl. 3"/>
    <n v="1"/>
    <s v="Department"/>
    <s v="Supervisor"/>
    <s v="Non-Mgm."/>
    <s v="ang."/>
    <s v="M"/>
    <d v="2017-08-01T00:00:00"/>
    <m/>
    <s v=""/>
    <n v="2"/>
    <d v="1979-07-25T00:00:00"/>
    <n v="40"/>
    <s v="N"/>
    <n v="30"/>
    <n v="2.5"/>
    <n v="39"/>
    <x v="0"/>
    <n v="1"/>
    <n v="31"/>
    <n v="0"/>
    <n v="4458"/>
    <n v="974.58674999999994"/>
    <n v="0"/>
    <n v="0"/>
    <n v="0"/>
    <n v="0"/>
    <n v="0"/>
    <n v="0"/>
    <n v="0"/>
    <n v="0"/>
    <n v="0"/>
    <n v="0"/>
    <n v="0"/>
    <n v="0"/>
    <n v="26.5"/>
    <n v="0"/>
    <n v="0"/>
    <n v="0"/>
    <n v="0"/>
    <n v="5.9346750000000004"/>
    <n v="0"/>
    <n v="0"/>
  </r>
  <r>
    <d v="2020-08-01T00:00:00"/>
    <x v="4"/>
    <s v="P"/>
    <s v="Active"/>
    <n v="441"/>
    <x v="440"/>
    <s v="N"/>
    <x v="31"/>
    <n v="1059"/>
    <x v="2"/>
    <s v="Niederl. 7"/>
    <n v="1"/>
    <s v="Department"/>
    <s v="Supervisor"/>
    <s v="Non-Mgm."/>
    <s v="ang."/>
    <s v="M"/>
    <d v="2017-08-01T00:00:00"/>
    <m/>
    <s v=""/>
    <n v="2"/>
    <d v="1991-04-05T00:00:00"/>
    <n v="28"/>
    <s v="J"/>
    <n v="30"/>
    <n v="2.5"/>
    <n v="39"/>
    <x v="0"/>
    <n v="1"/>
    <n v="31"/>
    <n v="0"/>
    <n v="4459"/>
    <n v="974.72025000000008"/>
    <n v="0"/>
    <n v="0"/>
    <n v="30"/>
    <n v="0"/>
    <n v="320.83"/>
    <n v="0"/>
    <n v="0"/>
    <n v="0"/>
    <n v="0"/>
    <n v="0"/>
    <n v="257.25"/>
    <n v="204.37083333333334"/>
    <n v="26.5"/>
    <n v="0"/>
    <n v="0"/>
    <n v="0"/>
    <n v="0"/>
    <n v="187.88303912500001"/>
    <n v="79.040000000000006"/>
    <n v="0"/>
  </r>
  <r>
    <d v="2020-08-01T00:00:00"/>
    <x v="4"/>
    <s v="P"/>
    <s v="Active"/>
    <n v="442"/>
    <x v="441"/>
    <s v="N"/>
    <x v="51"/>
    <n v="1092"/>
    <x v="2"/>
    <s v="Niederl. 7"/>
    <n v="1"/>
    <s v="Department"/>
    <s v="Supervisor"/>
    <s v="Non-Mgm."/>
    <s v="tech"/>
    <s v="M"/>
    <d v="2017-08-01T00:00:00"/>
    <d v="2021-01-31T00:00:00"/>
    <s v=""/>
    <n v="3"/>
    <d v="1999-11-04T00:00:00"/>
    <n v="20"/>
    <s v="J"/>
    <n v="30"/>
    <n v="2.5"/>
    <n v="39"/>
    <x v="0"/>
    <n v="1"/>
    <n v="31"/>
    <n v="0"/>
    <n v="4460"/>
    <n v="974.85374999999999"/>
    <n v="0"/>
    <n v="0"/>
    <n v="0"/>
    <n v="0"/>
    <n v="0"/>
    <n v="0"/>
    <n v="0"/>
    <n v="0"/>
    <n v="0"/>
    <n v="0"/>
    <n v="257.30769230769232"/>
    <n v="204.41666666666669"/>
    <n v="26.5"/>
    <n v="0"/>
    <n v="0"/>
    <n v="0"/>
    <n v="0"/>
    <n v="109.33784519230771"/>
    <n v="0"/>
    <n v="0"/>
  </r>
  <r>
    <d v="2020-08-01T00:00:00"/>
    <x v="4"/>
    <s v="P"/>
    <s v="Active"/>
    <n v="443"/>
    <x v="442"/>
    <s v="N"/>
    <x v="49"/>
    <n v="1072"/>
    <x v="0"/>
    <s v="Niederl. 3"/>
    <n v="1"/>
    <s v="Department"/>
    <s v="Supervisor"/>
    <s v="Non-Mgm."/>
    <s v="ang."/>
    <s v="W"/>
    <d v="2017-08-01T00:00:00"/>
    <m/>
    <s v=""/>
    <n v="2"/>
    <d v="1988-07-23T00:00:00"/>
    <n v="31"/>
    <s v="N"/>
    <n v="30"/>
    <n v="2.5"/>
    <n v="39"/>
    <x v="0"/>
    <n v="1"/>
    <n v="31"/>
    <n v="0"/>
    <n v="4461"/>
    <n v="974.98725000000013"/>
    <n v="0"/>
    <n v="0"/>
    <n v="0"/>
    <n v="0"/>
    <n v="0"/>
    <n v="0"/>
    <n v="0"/>
    <n v="0"/>
    <n v="0"/>
    <n v="0"/>
    <n v="0"/>
    <n v="0"/>
    <n v="26.5"/>
    <n v="0"/>
    <n v="0"/>
    <n v="0"/>
    <n v="0"/>
    <n v="5.9346750000000004"/>
    <n v="0"/>
    <n v="0"/>
  </r>
  <r>
    <d v="2020-08-01T00:00:00"/>
    <x v="4"/>
    <s v="P"/>
    <s v="Active"/>
    <n v="444"/>
    <x v="443"/>
    <s v="N"/>
    <x v="35"/>
    <n v="1078"/>
    <x v="0"/>
    <s v="Niederl. 3"/>
    <n v="1"/>
    <s v="Department"/>
    <s v="Supervisor"/>
    <s v="Non-Mgm."/>
    <s v="ang."/>
    <s v="W"/>
    <d v="2017-08-01T00:00:00"/>
    <m/>
    <s v=""/>
    <n v="2"/>
    <d v="1988-02-25T00:00:00"/>
    <n v="31"/>
    <s v="N"/>
    <n v="30"/>
    <n v="2.5"/>
    <n v="39"/>
    <x v="0"/>
    <n v="1"/>
    <n v="31"/>
    <n v="0"/>
    <n v="4462"/>
    <n v="975.12075000000004"/>
    <n v="0"/>
    <n v="0"/>
    <n v="0"/>
    <n v="0"/>
    <n v="0"/>
    <n v="0"/>
    <n v="0"/>
    <n v="0"/>
    <n v="0"/>
    <n v="0"/>
    <n v="0"/>
    <n v="0"/>
    <n v="26.5"/>
    <n v="0"/>
    <n v="0"/>
    <n v="0"/>
    <n v="0"/>
    <n v="5.9346750000000004"/>
    <n v="0"/>
    <n v="0"/>
  </r>
  <r>
    <d v="2020-08-01T00:00:00"/>
    <x v="4"/>
    <s v="P"/>
    <s v="Active"/>
    <n v="445"/>
    <x v="444"/>
    <s v="N"/>
    <x v="30"/>
    <n v="1071"/>
    <x v="0"/>
    <s v="Niederl. 3"/>
    <n v="1"/>
    <s v="Department"/>
    <s v="Supervisor"/>
    <s v="Non-Mgm."/>
    <s v="ang."/>
    <s v="M"/>
    <d v="2017-08-01T00:00:00"/>
    <m/>
    <s v=""/>
    <n v="2"/>
    <d v="1973-06-24T00:00:00"/>
    <n v="46"/>
    <s v="N"/>
    <n v="30"/>
    <n v="2.5"/>
    <n v="39"/>
    <x v="0"/>
    <n v="1"/>
    <n v="31"/>
    <n v="0"/>
    <n v="4463"/>
    <n v="975.25424999999996"/>
    <n v="0"/>
    <n v="0"/>
    <n v="0"/>
    <n v="0"/>
    <n v="0"/>
    <n v="0"/>
    <n v="0"/>
    <n v="0"/>
    <n v="0"/>
    <n v="0"/>
    <n v="0"/>
    <n v="0"/>
    <n v="26.5"/>
    <n v="0"/>
    <n v="0"/>
    <n v="0"/>
    <n v="0"/>
    <n v="5.9346750000000004"/>
    <n v="0"/>
    <n v="0"/>
  </r>
  <r>
    <d v="2020-08-01T00:00:00"/>
    <x v="4"/>
    <s v="P"/>
    <s v="Active"/>
    <n v="446"/>
    <x v="445"/>
    <s v="N"/>
    <x v="22"/>
    <n v="1029"/>
    <x v="6"/>
    <s v="Niederl. 10"/>
    <n v="1"/>
    <s v="Department"/>
    <s v="Supervisor"/>
    <s v="Non-Mgm."/>
    <s v="ang."/>
    <s v="M"/>
    <d v="2017-08-01T00:00:00"/>
    <m/>
    <s v=""/>
    <n v="2"/>
    <d v="1974-07-09T00:00:00"/>
    <n v="45"/>
    <s v="J"/>
    <n v="30"/>
    <n v="2.5"/>
    <n v="39"/>
    <x v="0"/>
    <n v="1"/>
    <n v="31"/>
    <n v="0"/>
    <n v="4464"/>
    <n v="975.3877500000001"/>
    <n v="0"/>
    <n v="0"/>
    <n v="0"/>
    <n v="0"/>
    <n v="0"/>
    <n v="0"/>
    <n v="0"/>
    <n v="0"/>
    <n v="0"/>
    <n v="0"/>
    <n v="257.53846153846155"/>
    <n v="204.60000000000002"/>
    <n v="26.5"/>
    <n v="0"/>
    <n v="0"/>
    <n v="0"/>
    <n v="0"/>
    <n v="109.43058346153848"/>
    <n v="0"/>
    <n v="0"/>
  </r>
  <r>
    <d v="2020-08-01T00:00:00"/>
    <x v="4"/>
    <s v="P"/>
    <s v="Active"/>
    <n v="447"/>
    <x v="446"/>
    <s v="N"/>
    <x v="22"/>
    <n v="1035"/>
    <x v="5"/>
    <s v="Niederl. 5"/>
    <n v="1"/>
    <s v="Department"/>
    <s v="Supervisor"/>
    <s v="Non-Mgm."/>
    <s v="ang."/>
    <s v="M"/>
    <d v="2017-08-01T00:00:00"/>
    <m/>
    <s v=""/>
    <n v="2"/>
    <d v="1975-01-29T00:00:00"/>
    <n v="44"/>
    <s v="J"/>
    <n v="30"/>
    <n v="2.5"/>
    <n v="39"/>
    <x v="0"/>
    <n v="1"/>
    <n v="31"/>
    <n v="0"/>
    <n v="4465"/>
    <n v="975.52125000000001"/>
    <n v="0"/>
    <n v="0"/>
    <n v="0"/>
    <n v="0"/>
    <n v="0"/>
    <n v="0"/>
    <n v="0"/>
    <n v="0"/>
    <n v="0"/>
    <n v="0"/>
    <n v="257.59615384615387"/>
    <n v="204.64583333333334"/>
    <n v="26.5"/>
    <n v="0"/>
    <n v="0"/>
    <n v="0"/>
    <n v="0"/>
    <n v="109.45376802884616"/>
    <n v="0"/>
    <n v="0"/>
  </r>
  <r>
    <d v="2020-08-01T00:00:00"/>
    <x v="4"/>
    <s v="P"/>
    <s v="Active"/>
    <n v="448"/>
    <x v="447"/>
    <s v="N"/>
    <x v="1"/>
    <n v="1017"/>
    <x v="1"/>
    <s v="Niederl. 1"/>
    <n v="1"/>
    <s v="Department"/>
    <s v="Supervisor"/>
    <s v="Non-Mgm."/>
    <s v="ang."/>
    <s v="M"/>
    <d v="2017-08-21T00:00:00"/>
    <m/>
    <s v=""/>
    <n v="2"/>
    <d v="1975-07-02T00:00:00"/>
    <n v="44"/>
    <s v="N"/>
    <n v="30"/>
    <n v="2.5"/>
    <n v="39"/>
    <x v="0"/>
    <n v="1"/>
    <n v="31"/>
    <n v="0"/>
    <n v="4466"/>
    <n v="975.65475000000004"/>
    <n v="0"/>
    <n v="0"/>
    <n v="0"/>
    <n v="0"/>
    <n v="0"/>
    <n v="0"/>
    <n v="0"/>
    <n v="0"/>
    <n v="0"/>
    <n v="0"/>
    <n v="0"/>
    <n v="0"/>
    <n v="26.5"/>
    <n v="0"/>
    <n v="0"/>
    <n v="0"/>
    <n v="0"/>
    <n v="5.9346750000000004"/>
    <n v="0"/>
    <n v="0"/>
  </r>
  <r>
    <d v="2020-08-01T00:00:00"/>
    <x v="4"/>
    <s v="P"/>
    <s v="Active"/>
    <n v="449"/>
    <x v="448"/>
    <s v="N"/>
    <x v="52"/>
    <n v="1007"/>
    <x v="1"/>
    <s v="Niederl. 1"/>
    <n v="1"/>
    <s v="Department"/>
    <s v="Supervisor"/>
    <s v="Non-Mgm."/>
    <s v="tech"/>
    <s v="M"/>
    <d v="2017-09-01T00:00:00"/>
    <d v="2021-02-28T00:00:00"/>
    <s v=""/>
    <n v="3"/>
    <d v="2000-07-28T00:00:00"/>
    <n v="19"/>
    <s v="J"/>
    <n v="30"/>
    <n v="2.5"/>
    <n v="39"/>
    <x v="0"/>
    <n v="1"/>
    <n v="31"/>
    <n v="0"/>
    <n v="4467"/>
    <n v="975.78825000000006"/>
    <n v="0"/>
    <n v="0"/>
    <n v="0"/>
    <n v="0"/>
    <n v="0"/>
    <n v="0"/>
    <n v="0"/>
    <n v="0"/>
    <n v="0"/>
    <n v="0"/>
    <n v="257.71153846153845"/>
    <n v="204.73750000000001"/>
    <n v="26.5"/>
    <n v="0"/>
    <n v="0"/>
    <n v="0"/>
    <n v="0"/>
    <n v="109.50013716346155"/>
    <n v="0"/>
    <n v="0"/>
  </r>
  <r>
    <d v="2020-08-01T00:00:00"/>
    <x v="4"/>
    <s v="P"/>
    <s v="Active"/>
    <n v="450"/>
    <x v="449"/>
    <s v="N"/>
    <x v="52"/>
    <n v="1007"/>
    <x v="1"/>
    <s v="Niederl. 1"/>
    <n v="1"/>
    <s v="Department"/>
    <s v="Supervisor"/>
    <s v="Non-Mgm."/>
    <s v="tech"/>
    <s v="W"/>
    <d v="2017-09-01T00:00:00"/>
    <d v="2021-02-28T00:00:00"/>
    <s v=""/>
    <n v="3"/>
    <d v="2002-01-28T00:00:00"/>
    <n v="17"/>
    <s v="J"/>
    <n v="30"/>
    <n v="2.5"/>
    <n v="39"/>
    <x v="0"/>
    <n v="1"/>
    <n v="31"/>
    <n v="0"/>
    <n v="4468"/>
    <n v="975.92174999999997"/>
    <n v="0"/>
    <n v="0"/>
    <n v="0"/>
    <n v="0"/>
    <n v="0"/>
    <n v="0"/>
    <n v="0"/>
    <n v="0"/>
    <n v="0"/>
    <n v="0"/>
    <n v="257.76923076923077"/>
    <n v="204.78333333333333"/>
    <n v="26.5"/>
    <n v="0"/>
    <n v="0"/>
    <n v="0"/>
    <n v="0"/>
    <n v="109.52332173076924"/>
    <n v="0"/>
    <n v="0"/>
  </r>
  <r>
    <d v="2020-08-01T00:00:00"/>
    <x v="4"/>
    <s v="P"/>
    <s v="Active"/>
    <n v="451"/>
    <x v="450"/>
    <s v="N"/>
    <x v="53"/>
    <n v="1012"/>
    <x v="1"/>
    <s v="Niederl. 1"/>
    <n v="1"/>
    <s v="Department"/>
    <s v="Supervisor"/>
    <s v="Non-Mgm."/>
    <s v="kfm"/>
    <s v="W"/>
    <d v="2017-09-01T00:00:00"/>
    <d v="2020-08-31T00:00:00"/>
    <s v=""/>
    <n v="2"/>
    <d v="1998-10-30T00:00:00"/>
    <n v="21"/>
    <s v="J"/>
    <n v="30"/>
    <n v="2.5"/>
    <n v="39"/>
    <x v="0"/>
    <n v="1"/>
    <n v="31"/>
    <n v="0"/>
    <n v="4469"/>
    <n v="976.05525000000011"/>
    <n v="0"/>
    <n v="0"/>
    <n v="0"/>
    <n v="0"/>
    <n v="0"/>
    <n v="0"/>
    <n v="0"/>
    <n v="0"/>
    <n v="0"/>
    <n v="0"/>
    <n v="257.82692307692309"/>
    <n v="204.82916666666668"/>
    <n v="26.5"/>
    <n v="0"/>
    <n v="0"/>
    <n v="0"/>
    <n v="0"/>
    <n v="109.54650629807693"/>
    <n v="0"/>
    <n v="0"/>
  </r>
  <r>
    <d v="2020-08-01T00:00:00"/>
    <x v="4"/>
    <s v="P"/>
    <s v="Active"/>
    <n v="452"/>
    <x v="451"/>
    <s v="N"/>
    <x v="53"/>
    <n v="1012"/>
    <x v="1"/>
    <s v="Niederl. 1"/>
    <n v="1"/>
    <s v="Department"/>
    <s v="Supervisor"/>
    <s v="Non-Mgm."/>
    <s v="kfm"/>
    <s v="W"/>
    <d v="2017-09-01T00:00:00"/>
    <d v="2020-08-31T00:00:00"/>
    <s v=""/>
    <n v="2"/>
    <d v="2000-10-19T00:00:00"/>
    <n v="19"/>
    <s v="J"/>
    <n v="30"/>
    <n v="2.5"/>
    <n v="39"/>
    <x v="0"/>
    <n v="1"/>
    <n v="31"/>
    <n v="0"/>
    <n v="4470"/>
    <n v="976.18875000000003"/>
    <n v="0"/>
    <n v="0"/>
    <n v="0"/>
    <n v="0"/>
    <n v="0"/>
    <n v="0"/>
    <n v="0"/>
    <n v="0"/>
    <n v="0"/>
    <n v="0"/>
    <n v="257.88461538461542"/>
    <n v="204.87500000000003"/>
    <n v="26.5"/>
    <n v="0"/>
    <n v="0"/>
    <n v="0"/>
    <n v="0"/>
    <n v="109.56969086538464"/>
    <n v="0"/>
    <n v="0"/>
  </r>
  <r>
    <d v="2020-08-01T00:00:00"/>
    <x v="4"/>
    <s v="P"/>
    <s v="Active"/>
    <n v="453"/>
    <x v="452"/>
    <s v="N"/>
    <x v="53"/>
    <n v="1012"/>
    <x v="1"/>
    <s v="Niederl. 1"/>
    <n v="1"/>
    <s v="Department"/>
    <s v="Supervisor"/>
    <s v="Non-Mgm."/>
    <s v="kfm"/>
    <s v="W"/>
    <d v="2017-09-01T00:00:00"/>
    <d v="2020-08-31T00:00:00"/>
    <s v=""/>
    <n v="2"/>
    <d v="2001-07-26T00:00:00"/>
    <n v="18"/>
    <s v="J"/>
    <n v="30"/>
    <n v="2.5"/>
    <n v="39"/>
    <x v="0"/>
    <n v="1"/>
    <n v="31"/>
    <n v="0"/>
    <n v="4471"/>
    <n v="976.32225000000005"/>
    <n v="0"/>
    <n v="0"/>
    <n v="0"/>
    <n v="0"/>
    <n v="0"/>
    <n v="0"/>
    <n v="0"/>
    <n v="0"/>
    <n v="0"/>
    <n v="0"/>
    <n v="257.94230769230774"/>
    <n v="204.92083333333335"/>
    <n v="26.5"/>
    <n v="0"/>
    <n v="0"/>
    <n v="0"/>
    <n v="0"/>
    <n v="109.59287543269232"/>
    <n v="0"/>
    <n v="0"/>
  </r>
  <r>
    <d v="2020-08-01T00:00:00"/>
    <x v="4"/>
    <s v="P"/>
    <s v="Active"/>
    <n v="454"/>
    <x v="453"/>
    <s v="N"/>
    <x v="52"/>
    <n v="1007"/>
    <x v="1"/>
    <s v="Niederl. 1"/>
    <n v="1"/>
    <s v="Department"/>
    <s v="Supervisor"/>
    <s v="Non-Mgm."/>
    <s v="tech"/>
    <s v="M"/>
    <d v="2017-09-01T00:00:00"/>
    <d v="2021-02-28T00:00:00"/>
    <s v=""/>
    <n v="3"/>
    <d v="2001-05-20T00:00:00"/>
    <n v="18"/>
    <s v="J"/>
    <n v="30"/>
    <n v="2.5"/>
    <n v="39"/>
    <x v="0"/>
    <n v="1"/>
    <n v="31"/>
    <n v="0"/>
    <n v="4472"/>
    <n v="976.45575000000008"/>
    <n v="0"/>
    <n v="0"/>
    <n v="0"/>
    <n v="0"/>
    <n v="0"/>
    <n v="0"/>
    <n v="0"/>
    <n v="0"/>
    <n v="0"/>
    <n v="0"/>
    <n v="258"/>
    <n v="204.9666666666667"/>
    <n v="26.5"/>
    <n v="0"/>
    <n v="0"/>
    <n v="0"/>
    <n v="0"/>
    <n v="109.61606000000002"/>
    <n v="0"/>
    <n v="0"/>
  </r>
  <r>
    <d v="2020-08-01T00:00:00"/>
    <x v="4"/>
    <s v="P"/>
    <s v="Active"/>
    <n v="455"/>
    <x v="454"/>
    <s v="N"/>
    <x v="52"/>
    <n v="1007"/>
    <x v="1"/>
    <s v="Niederl. 1"/>
    <n v="1"/>
    <s v="Department"/>
    <s v="Supervisor"/>
    <s v="Non-Mgm."/>
    <s v="tech"/>
    <s v="M"/>
    <d v="2017-09-01T00:00:00"/>
    <d v="2021-02-28T00:00:00"/>
    <s v=""/>
    <n v="3"/>
    <d v="2000-11-17T00:00:00"/>
    <n v="19"/>
    <s v="J"/>
    <n v="30"/>
    <n v="2.5"/>
    <n v="39"/>
    <x v="0"/>
    <n v="1"/>
    <n v="31"/>
    <n v="0"/>
    <n v="4473"/>
    <n v="976.58924999999999"/>
    <n v="0"/>
    <n v="0"/>
    <n v="0"/>
    <n v="0"/>
    <n v="0"/>
    <n v="0"/>
    <n v="0"/>
    <n v="0"/>
    <n v="0"/>
    <n v="0"/>
    <n v="258.05769230769232"/>
    <n v="205.01250000000002"/>
    <n v="26.5"/>
    <n v="0"/>
    <n v="0"/>
    <n v="0"/>
    <n v="0"/>
    <n v="109.6392445673077"/>
    <n v="0"/>
    <n v="0"/>
  </r>
  <r>
    <d v="2020-08-01T00:00:00"/>
    <x v="4"/>
    <s v="P"/>
    <s v="Active"/>
    <n v="456"/>
    <x v="455"/>
    <s v="N"/>
    <x v="52"/>
    <n v="1007"/>
    <x v="1"/>
    <s v="Niederl. 1"/>
    <n v="1"/>
    <s v="Department"/>
    <s v="Supervisor"/>
    <s v="Non-Mgm."/>
    <s v="tech"/>
    <s v="M"/>
    <d v="2017-09-01T00:00:00"/>
    <d v="2021-02-28T00:00:00"/>
    <s v=""/>
    <n v="3"/>
    <d v="2000-10-30T00:00:00"/>
    <n v="19"/>
    <s v="J"/>
    <n v="30"/>
    <n v="2.5"/>
    <n v="39"/>
    <x v="0"/>
    <n v="1"/>
    <n v="31"/>
    <n v="0"/>
    <n v="4474"/>
    <n v="976.72275000000013"/>
    <n v="0"/>
    <n v="0"/>
    <n v="0"/>
    <n v="0"/>
    <n v="0"/>
    <n v="0"/>
    <n v="0"/>
    <n v="0"/>
    <n v="0"/>
    <n v="0"/>
    <n v="258.11538461538458"/>
    <n v="205.05833333333334"/>
    <n v="26.5"/>
    <n v="0"/>
    <n v="0"/>
    <n v="0"/>
    <n v="0"/>
    <n v="109.66242913461538"/>
    <n v="0"/>
    <n v="0"/>
  </r>
  <r>
    <d v="2020-08-01T00:00:00"/>
    <x v="4"/>
    <s v="P"/>
    <s v="Active"/>
    <n v="457"/>
    <x v="456"/>
    <s v="N"/>
    <x v="52"/>
    <n v="1007"/>
    <x v="1"/>
    <s v="Niederl. 1"/>
    <n v="1"/>
    <s v="Department"/>
    <s v="Supervisor"/>
    <s v="Non-Mgm."/>
    <s v="tech"/>
    <s v="M"/>
    <d v="2017-09-01T00:00:00"/>
    <d v="2021-02-28T00:00:00"/>
    <s v=""/>
    <n v="3"/>
    <d v="2001-06-19T00:00:00"/>
    <n v="18"/>
    <s v="J"/>
    <n v="30"/>
    <n v="2.5"/>
    <n v="39"/>
    <x v="0"/>
    <n v="1"/>
    <n v="31"/>
    <n v="0"/>
    <n v="4475"/>
    <n v="976.85625000000005"/>
    <n v="0"/>
    <n v="0"/>
    <n v="0"/>
    <n v="0"/>
    <n v="0"/>
    <n v="0"/>
    <n v="0"/>
    <n v="0"/>
    <n v="0"/>
    <n v="0"/>
    <n v="258.17307692307691"/>
    <n v="205.10416666666669"/>
    <n v="26.5"/>
    <n v="0"/>
    <n v="0"/>
    <n v="0"/>
    <n v="0"/>
    <n v="109.68561370192309"/>
    <n v="0"/>
    <n v="0"/>
  </r>
  <r>
    <d v="2020-08-01T00:00:00"/>
    <x v="4"/>
    <s v="P"/>
    <s v="Active"/>
    <n v="458"/>
    <x v="457"/>
    <s v="N"/>
    <x v="53"/>
    <n v="1012"/>
    <x v="1"/>
    <s v="Niederl. 1"/>
    <n v="1"/>
    <s v="Department"/>
    <s v="Supervisor"/>
    <s v="Non-Mgm."/>
    <s v="kfm"/>
    <s v="M"/>
    <d v="2017-09-01T00:00:00"/>
    <d v="2020-08-31T00:00:00"/>
    <s v=""/>
    <n v="2"/>
    <d v="2001-08-18T00:00:00"/>
    <n v="18"/>
    <s v="J"/>
    <n v="30"/>
    <n v="2.5"/>
    <n v="39"/>
    <x v="0"/>
    <n v="1"/>
    <n v="31"/>
    <n v="0"/>
    <n v="4476"/>
    <n v="976.98974999999996"/>
    <n v="0"/>
    <n v="0"/>
    <n v="0"/>
    <n v="0"/>
    <n v="0"/>
    <n v="0"/>
    <n v="0"/>
    <n v="0"/>
    <n v="0"/>
    <n v="0"/>
    <n v="258.23076923076923"/>
    <n v="205.15"/>
    <n v="26.5"/>
    <n v="0"/>
    <n v="0"/>
    <n v="0"/>
    <n v="0"/>
    <n v="109.70879826923078"/>
    <n v="0"/>
    <n v="0"/>
  </r>
  <r>
    <d v="2020-08-01T00:00:00"/>
    <x v="4"/>
    <s v="P"/>
    <s v="Active"/>
    <n v="459"/>
    <x v="458"/>
    <s v="N"/>
    <x v="52"/>
    <n v="1007"/>
    <x v="1"/>
    <s v="Niederl. 1"/>
    <n v="1"/>
    <s v="Department"/>
    <s v="Supervisor"/>
    <s v="Non-Mgm."/>
    <s v="tech"/>
    <s v="M"/>
    <d v="2017-09-01T00:00:00"/>
    <d v="2021-02-28T00:00:00"/>
    <s v=""/>
    <n v="3"/>
    <d v="2000-11-04T00:00:00"/>
    <n v="19"/>
    <s v="J"/>
    <n v="30"/>
    <n v="2.5"/>
    <n v="39"/>
    <x v="0"/>
    <n v="1"/>
    <n v="31"/>
    <n v="0"/>
    <n v="4477"/>
    <n v="977.1232500000001"/>
    <n v="0"/>
    <n v="0"/>
    <n v="0"/>
    <n v="0"/>
    <n v="0"/>
    <n v="0"/>
    <n v="0"/>
    <n v="0"/>
    <n v="0"/>
    <n v="0"/>
    <n v="258.28846153846155"/>
    <n v="205.19583333333333"/>
    <n v="26.5"/>
    <n v="0"/>
    <n v="0"/>
    <n v="0"/>
    <n v="0"/>
    <n v="109.73198283653846"/>
    <n v="0"/>
    <n v="0"/>
  </r>
  <r>
    <d v="2020-08-01T00:00:00"/>
    <x v="4"/>
    <s v="P"/>
    <s v="Active"/>
    <n v="460"/>
    <x v="459"/>
    <s v="N"/>
    <x v="52"/>
    <n v="1007"/>
    <x v="1"/>
    <s v="Niederl. 1"/>
    <n v="1"/>
    <s v="Department"/>
    <s v="Supervisor"/>
    <s v="Non-Mgm."/>
    <s v="tech"/>
    <s v="M"/>
    <d v="2017-09-01T00:00:00"/>
    <d v="2021-02-28T00:00:00"/>
    <s v=""/>
    <n v="3"/>
    <d v="2001-07-28T00:00:00"/>
    <n v="18"/>
    <s v="J"/>
    <n v="30"/>
    <n v="2.5"/>
    <n v="39"/>
    <x v="0"/>
    <n v="1"/>
    <n v="31"/>
    <n v="0"/>
    <n v="4478"/>
    <n v="977.25675000000001"/>
    <n v="0"/>
    <n v="0"/>
    <n v="0"/>
    <n v="0"/>
    <n v="0"/>
    <n v="0"/>
    <n v="0"/>
    <n v="0"/>
    <n v="0"/>
    <n v="0"/>
    <n v="258.34615384615387"/>
    <n v="205.2416666666667"/>
    <n v="26.5"/>
    <n v="0"/>
    <n v="0"/>
    <n v="0"/>
    <n v="0"/>
    <n v="109.75516740384617"/>
    <n v="0"/>
    <n v="0"/>
  </r>
  <r>
    <d v="2020-08-01T00:00:00"/>
    <x v="4"/>
    <s v="P"/>
    <s v="Active"/>
    <n v="461"/>
    <x v="460"/>
    <s v="N"/>
    <x v="51"/>
    <n v="1092"/>
    <x v="3"/>
    <s v="Niederl. 8"/>
    <n v="1"/>
    <s v="Department"/>
    <s v="Supervisor"/>
    <s v="Non-Mgm."/>
    <s v="kfm"/>
    <s v="M"/>
    <d v="2017-09-01T00:00:00"/>
    <d v="2020-08-31T00:00:00"/>
    <s v=""/>
    <n v="2"/>
    <d v="1999-02-06T00:00:00"/>
    <n v="20"/>
    <s v="J"/>
    <n v="30"/>
    <n v="2.5"/>
    <n v="39"/>
    <x v="0"/>
    <n v="1"/>
    <n v="31"/>
    <n v="0"/>
    <n v="4479"/>
    <n v="977.39025000000004"/>
    <n v="0"/>
    <n v="0"/>
    <n v="0"/>
    <n v="0"/>
    <n v="0"/>
    <n v="0"/>
    <n v="0"/>
    <n v="0"/>
    <n v="0"/>
    <n v="0"/>
    <n v="258.40384615384613"/>
    <n v="205.28750000000002"/>
    <n v="26.5"/>
    <n v="0"/>
    <n v="0"/>
    <n v="0"/>
    <n v="0"/>
    <n v="109.77835197115385"/>
    <n v="0"/>
    <n v="0"/>
  </r>
  <r>
    <d v="2020-08-01T00:00:00"/>
    <x v="4"/>
    <s v="P"/>
    <s v="Active"/>
    <n v="462"/>
    <x v="461"/>
    <s v="N"/>
    <x v="51"/>
    <n v="1092"/>
    <x v="3"/>
    <s v="Niederl. 8"/>
    <n v="1"/>
    <s v="Department"/>
    <s v="Supervisor"/>
    <s v="Non-Mgm."/>
    <s v="tech"/>
    <s v="M"/>
    <d v="2017-09-01T00:00:00"/>
    <d v="2021-02-28T00:00:00"/>
    <s v=""/>
    <n v="3"/>
    <d v="1997-12-09T00:00:00"/>
    <n v="22"/>
    <s v="J"/>
    <n v="30"/>
    <n v="2.5"/>
    <n v="39"/>
    <x v="0"/>
    <n v="1"/>
    <n v="31"/>
    <n v="0"/>
    <n v="4480"/>
    <n v="977.52375000000006"/>
    <n v="0"/>
    <n v="0"/>
    <n v="0"/>
    <n v="0"/>
    <n v="0"/>
    <n v="0"/>
    <n v="0"/>
    <n v="0"/>
    <n v="0"/>
    <n v="0"/>
    <n v="258.46153846153845"/>
    <n v="205.33333333333334"/>
    <n v="26.5"/>
    <n v="0"/>
    <n v="0"/>
    <n v="0"/>
    <n v="0"/>
    <n v="109.80153653846155"/>
    <n v="0"/>
    <n v="0"/>
  </r>
  <r>
    <d v="2020-08-01T00:00:00"/>
    <x v="4"/>
    <s v="P"/>
    <s v="Active"/>
    <n v="463"/>
    <x v="462"/>
    <s v="N"/>
    <x v="51"/>
    <n v="1092"/>
    <x v="7"/>
    <s v="Niederl. 9"/>
    <n v="1"/>
    <s v="Department"/>
    <s v="Supervisor"/>
    <s v="Non-Mgm."/>
    <s v="kfm"/>
    <s v="W"/>
    <d v="2017-09-01T00:00:00"/>
    <d v="2020-08-31T00:00:00"/>
    <s v=""/>
    <n v="2"/>
    <d v="1996-06-16T00:00:00"/>
    <n v="23"/>
    <s v="J"/>
    <n v="30"/>
    <n v="2.5"/>
    <n v="39"/>
    <x v="0"/>
    <n v="1"/>
    <n v="31"/>
    <n v="0"/>
    <n v="4481"/>
    <n v="977.65724999999998"/>
    <n v="0"/>
    <n v="0"/>
    <n v="0"/>
    <n v="0"/>
    <n v="0"/>
    <n v="0"/>
    <n v="0"/>
    <n v="0"/>
    <n v="0"/>
    <n v="0"/>
    <n v="258.51923076923077"/>
    <n v="205.37916666666669"/>
    <n v="26.5"/>
    <n v="0"/>
    <n v="0"/>
    <n v="0"/>
    <n v="0"/>
    <n v="109.82472110576924"/>
    <n v="0"/>
    <n v="0"/>
  </r>
  <r>
    <d v="2020-08-01T00:00:00"/>
    <x v="4"/>
    <s v="P"/>
    <s v="Active"/>
    <n v="464"/>
    <x v="463"/>
    <s v="N"/>
    <x v="51"/>
    <n v="1092"/>
    <x v="0"/>
    <s v="Niederl. 3"/>
    <n v="1"/>
    <s v="Department"/>
    <s v="Supervisor"/>
    <s v="Non-Mgm."/>
    <s v="kfm"/>
    <s v="M"/>
    <d v="2017-09-01T00:00:00"/>
    <d v="2020-08-31T00:00:00"/>
    <s v=""/>
    <n v="2"/>
    <d v="2000-10-30T00:00:00"/>
    <n v="19"/>
    <s v="J"/>
    <n v="30"/>
    <n v="2.5"/>
    <n v="39"/>
    <x v="0"/>
    <n v="1"/>
    <n v="31"/>
    <n v="0"/>
    <n v="4482"/>
    <n v="977.79075"/>
    <n v="0"/>
    <n v="0"/>
    <n v="0"/>
    <n v="0"/>
    <n v="0"/>
    <n v="0"/>
    <n v="0"/>
    <n v="0"/>
    <n v="0"/>
    <n v="0"/>
    <n v="258.57692307692309"/>
    <n v="205.42500000000001"/>
    <n v="26.5"/>
    <n v="0"/>
    <n v="0"/>
    <n v="0"/>
    <n v="0"/>
    <n v="109.84790567307694"/>
    <n v="0"/>
    <n v="0"/>
  </r>
  <r>
    <d v="2020-08-01T00:00:00"/>
    <x v="4"/>
    <s v="P"/>
    <s v="Active"/>
    <n v="465"/>
    <x v="464"/>
    <s v="N"/>
    <x v="21"/>
    <n v="1086"/>
    <x v="0"/>
    <s v="Niederl. 3"/>
    <n v="1"/>
    <s v="Department"/>
    <s v="Supervisor"/>
    <s v="Non-Mgm."/>
    <s v="ang."/>
    <s v="M"/>
    <d v="2017-09-01T00:00:00"/>
    <m/>
    <s v=""/>
    <n v="2"/>
    <d v="1993-04-28T00:00:00"/>
    <n v="26"/>
    <s v="N"/>
    <n v="30"/>
    <n v="2.5"/>
    <n v="39"/>
    <x v="0"/>
    <n v="1"/>
    <n v="31"/>
    <n v="0"/>
    <n v="4483"/>
    <n v="977.92425000000003"/>
    <n v="0"/>
    <n v="0"/>
    <n v="0"/>
    <n v="0"/>
    <n v="0"/>
    <n v="0"/>
    <n v="0"/>
    <n v="0"/>
    <n v="0"/>
    <n v="0"/>
    <n v="0"/>
    <n v="0"/>
    <n v="26.5"/>
    <n v="0"/>
    <n v="0"/>
    <n v="0"/>
    <n v="0"/>
    <n v="5.9346750000000004"/>
    <n v="0"/>
    <n v="0"/>
  </r>
  <r>
    <d v="2020-08-01T00:00:00"/>
    <x v="4"/>
    <s v="P"/>
    <s v="Active"/>
    <n v="466"/>
    <x v="465"/>
    <s v="N"/>
    <x v="35"/>
    <n v="1078"/>
    <x v="0"/>
    <s v="Niederl. 3"/>
    <n v="1"/>
    <s v="Department"/>
    <s v="Supervisor"/>
    <s v="Non-Mgm."/>
    <s v="ang."/>
    <s v="M"/>
    <d v="2017-09-04T00:00:00"/>
    <m/>
    <s v=""/>
    <n v="2"/>
    <d v="1984-05-16T00:00:00"/>
    <n v="35"/>
    <s v="N"/>
    <n v="30"/>
    <n v="2.5"/>
    <n v="39"/>
    <x v="0"/>
    <n v="1"/>
    <n v="31"/>
    <n v="0"/>
    <n v="4484"/>
    <n v="978.05775000000006"/>
    <n v="0"/>
    <n v="0"/>
    <n v="0"/>
    <n v="0"/>
    <n v="0"/>
    <n v="0"/>
    <n v="0"/>
    <n v="0"/>
    <n v="0"/>
    <n v="0"/>
    <n v="0"/>
    <n v="0"/>
    <n v="26.5"/>
    <n v="0"/>
    <n v="0"/>
    <n v="0"/>
    <n v="0"/>
    <n v="5.9346750000000004"/>
    <n v="0"/>
    <n v="0"/>
  </r>
  <r>
    <d v="2020-08-01T00:00:00"/>
    <x v="4"/>
    <s v="P"/>
    <s v="Active"/>
    <n v="467"/>
    <x v="466"/>
    <s v="N"/>
    <x v="22"/>
    <n v="1060"/>
    <x v="2"/>
    <s v="Niederl. 7"/>
    <n v="1"/>
    <s v="Department"/>
    <s v="Supervisor"/>
    <s v="Non-Mgm."/>
    <s v="ang."/>
    <s v="M"/>
    <d v="2017-09-01T00:00:00"/>
    <m/>
    <s v=""/>
    <n v="2"/>
    <d v="1971-03-04T00:00:00"/>
    <n v="48"/>
    <s v="J"/>
    <n v="30"/>
    <n v="2.5"/>
    <n v="39"/>
    <x v="0"/>
    <n v="1"/>
    <n v="31"/>
    <n v="0"/>
    <n v="4485"/>
    <n v="978.19125000000008"/>
    <n v="0"/>
    <n v="0"/>
    <n v="0"/>
    <n v="0"/>
    <n v="0"/>
    <n v="0"/>
    <n v="0"/>
    <n v="0"/>
    <n v="0"/>
    <n v="0"/>
    <n v="258.75"/>
    <n v="205.56250000000003"/>
    <n v="26.5"/>
    <n v="0"/>
    <n v="0"/>
    <n v="0"/>
    <n v="0"/>
    <n v="109.91745937500001"/>
    <n v="0"/>
    <n v="0"/>
  </r>
  <r>
    <d v="2020-08-01T00:00:00"/>
    <x v="4"/>
    <s v="P"/>
    <s v="Active"/>
    <n v="468"/>
    <x v="467"/>
    <s v="N"/>
    <x v="22"/>
    <n v="1053"/>
    <x v="3"/>
    <s v="Niederl. 8"/>
    <n v="1"/>
    <s v="Department"/>
    <s v="Supervisor"/>
    <s v="Non-Mgm."/>
    <s v="ang."/>
    <s v="M"/>
    <d v="2017-09-01T00:00:00"/>
    <m/>
    <s v=""/>
    <n v="2"/>
    <d v="1994-01-23T00:00:00"/>
    <n v="25"/>
    <s v="J"/>
    <n v="30"/>
    <n v="2.5"/>
    <n v="39"/>
    <x v="0"/>
    <n v="1"/>
    <n v="31"/>
    <n v="0"/>
    <n v="4486"/>
    <n v="978.32474999999999"/>
    <n v="0"/>
    <n v="0"/>
    <n v="0"/>
    <n v="0"/>
    <n v="0"/>
    <n v="0"/>
    <n v="0"/>
    <n v="0"/>
    <n v="0"/>
    <n v="0"/>
    <n v="258.80769230769226"/>
    <n v="205.60833333333335"/>
    <n v="26.5"/>
    <n v="0"/>
    <n v="0"/>
    <n v="0"/>
    <n v="0"/>
    <n v="109.94064394230769"/>
    <n v="0"/>
    <n v="0"/>
  </r>
  <r>
    <d v="2020-08-01T00:00:00"/>
    <x v="4"/>
    <s v="P"/>
    <s v="Active"/>
    <n v="469"/>
    <x v="468"/>
    <s v="N"/>
    <x v="15"/>
    <n v="1044"/>
    <x v="9"/>
    <s v="Niederl. 4"/>
    <n v="1"/>
    <s v="Department"/>
    <s v="Supervisor"/>
    <s v="Manager"/>
    <s v="ang."/>
    <s v="M"/>
    <d v="2017-09-01T00:00:00"/>
    <m/>
    <s v=""/>
    <n v="2"/>
    <d v="1964-11-15T00:00:00"/>
    <n v="55"/>
    <s v="N"/>
    <n v="30"/>
    <n v="2.5"/>
    <n v="39"/>
    <x v="0"/>
    <n v="1"/>
    <n v="31"/>
    <n v="0"/>
    <n v="4487"/>
    <n v="978.45825000000002"/>
    <n v="0"/>
    <n v="0"/>
    <n v="0"/>
    <n v="0"/>
    <n v="0"/>
    <n v="0"/>
    <n v="0"/>
    <n v="0"/>
    <n v="0"/>
    <n v="0"/>
    <n v="0"/>
    <n v="0"/>
    <n v="26.5"/>
    <n v="0"/>
    <n v="0"/>
    <n v="0"/>
    <n v="0"/>
    <n v="5.9346750000000004"/>
    <n v="113.18680000000001"/>
    <n v="0"/>
  </r>
  <r>
    <d v="2020-08-01T00:00:00"/>
    <x v="4"/>
    <s v="P"/>
    <s v="Active"/>
    <n v="470"/>
    <x v="469"/>
    <s v="N"/>
    <x v="17"/>
    <n v="1088"/>
    <x v="0"/>
    <s v="Niederl. 3"/>
    <n v="1"/>
    <s v="Department"/>
    <s v="Supervisor"/>
    <s v="Non-Mgm."/>
    <s v="ang."/>
    <s v="W"/>
    <d v="2017-09-12T00:00:00"/>
    <m/>
    <s v=""/>
    <n v="2"/>
    <d v="1971-05-12T00:00:00"/>
    <n v="48"/>
    <s v="N"/>
    <n v="12"/>
    <n v="1"/>
    <n v="16"/>
    <x v="0"/>
    <n v="0.41025641025641024"/>
    <n v="31"/>
    <n v="0"/>
    <n v="4488"/>
    <n v="978.59175000000005"/>
    <n v="0"/>
    <n v="0"/>
    <n v="0"/>
    <n v="0"/>
    <n v="0"/>
    <n v="0"/>
    <n v="0"/>
    <n v="0"/>
    <n v="0"/>
    <n v="0"/>
    <n v="0"/>
    <n v="0"/>
    <n v="26.5"/>
    <n v="0"/>
    <n v="0"/>
    <n v="0"/>
    <n v="0"/>
    <n v="5.9346750000000004"/>
    <n v="0"/>
    <n v="0"/>
  </r>
  <r>
    <d v="2020-08-01T00:00:00"/>
    <x v="4"/>
    <s v="P"/>
    <s v="Active"/>
    <n v="471"/>
    <x v="470"/>
    <s v="N"/>
    <x v="36"/>
    <n v="1054"/>
    <x v="8"/>
    <s v="Niederl. 2"/>
    <n v="1"/>
    <s v="Department"/>
    <s v="Supervisor"/>
    <s v="Non-Mgm."/>
    <s v="ang."/>
    <s v="W"/>
    <d v="2017-09-04T00:00:00"/>
    <m/>
    <s v=""/>
    <n v="2"/>
    <d v="1991-06-08T00:00:00"/>
    <n v="28"/>
    <s v="N"/>
    <n v="30"/>
    <n v="2.5"/>
    <n v="39"/>
    <x v="0"/>
    <n v="1"/>
    <n v="31"/>
    <n v="0"/>
    <n v="4489"/>
    <n v="978.72524999999996"/>
    <n v="0"/>
    <n v="0"/>
    <n v="0"/>
    <n v="0"/>
    <n v="0"/>
    <n v="0"/>
    <n v="0"/>
    <n v="0"/>
    <n v="0"/>
    <n v="0"/>
    <n v="0"/>
    <n v="0"/>
    <n v="26.5"/>
    <n v="0"/>
    <n v="0"/>
    <n v="0"/>
    <n v="0"/>
    <n v="5.9346750000000004"/>
    <n v="0"/>
    <n v="0"/>
  </r>
  <r>
    <d v="2020-08-01T00:00:00"/>
    <x v="4"/>
    <s v="P"/>
    <s v="Active"/>
    <n v="472"/>
    <x v="471"/>
    <s v="N"/>
    <x v="23"/>
    <n v="1068"/>
    <x v="0"/>
    <s v="Niederl. 3"/>
    <n v="1"/>
    <s v="Department"/>
    <s v="Supervisor"/>
    <s v="Non-Mgm."/>
    <s v="ang."/>
    <s v="M"/>
    <d v="2017-09-01T00:00:00"/>
    <m/>
    <s v=""/>
    <n v="2"/>
    <d v="1968-08-31T00:00:00"/>
    <n v="51"/>
    <s v="N"/>
    <n v="30"/>
    <n v="2.5"/>
    <n v="39"/>
    <x v="0"/>
    <n v="1"/>
    <n v="31"/>
    <n v="0"/>
    <n v="4490"/>
    <n v="978.8587500000001"/>
    <n v="0"/>
    <n v="0"/>
    <n v="0"/>
    <n v="0"/>
    <n v="0"/>
    <n v="0"/>
    <n v="0"/>
    <n v="0"/>
    <n v="0"/>
    <n v="0"/>
    <n v="0"/>
    <n v="0"/>
    <n v="26.5"/>
    <n v="0"/>
    <n v="0"/>
    <n v="0"/>
    <n v="0"/>
    <n v="5.9346750000000004"/>
    <n v="0"/>
    <n v="0"/>
  </r>
  <r>
    <d v="2020-08-01T00:00:00"/>
    <x v="4"/>
    <s v="P"/>
    <s v="Active"/>
    <n v="473"/>
    <x v="472"/>
    <s v="N"/>
    <x v="28"/>
    <n v="1004"/>
    <x v="1"/>
    <s v="Niederl. 1"/>
    <n v="1"/>
    <s v="Department"/>
    <s v="Supervisor"/>
    <s v="Non-Mgm."/>
    <s v="ang."/>
    <s v="W"/>
    <d v="2017-09-01T00:00:00"/>
    <m/>
    <s v=""/>
    <n v="2"/>
    <d v="1960-07-17T00:00:00"/>
    <n v="59"/>
    <s v="N"/>
    <n v="30"/>
    <n v="2.5"/>
    <n v="25"/>
    <x v="0"/>
    <n v="0.64102564102564108"/>
    <n v="31"/>
    <n v="0"/>
    <n v="4491"/>
    <n v="978.99225000000001"/>
    <n v="0"/>
    <n v="0"/>
    <n v="0"/>
    <n v="0"/>
    <n v="0"/>
    <n v="0"/>
    <n v="0"/>
    <n v="0"/>
    <n v="0"/>
    <n v="0"/>
    <n v="0"/>
    <n v="0"/>
    <n v="26.5"/>
    <n v="0"/>
    <n v="0"/>
    <n v="0"/>
    <n v="0"/>
    <n v="5.9346750000000004"/>
    <n v="0"/>
    <n v="0"/>
  </r>
  <r>
    <d v="2020-08-01T00:00:00"/>
    <x v="4"/>
    <s v="P"/>
    <s v="Active"/>
    <n v="474"/>
    <x v="473"/>
    <s v="N"/>
    <x v="36"/>
    <n v="1054"/>
    <x v="8"/>
    <s v="Niederl. 2"/>
    <n v="1"/>
    <s v="Department"/>
    <s v="Supervisor"/>
    <s v="Non-Mgm."/>
    <s v="ang."/>
    <s v="M"/>
    <d v="2017-09-18T00:00:00"/>
    <m/>
    <s v=""/>
    <n v="2"/>
    <d v="1987-10-12T00:00:00"/>
    <n v="32"/>
    <s v="N"/>
    <n v="30"/>
    <n v="2.5"/>
    <n v="39"/>
    <x v="0"/>
    <n v="1"/>
    <n v="31"/>
    <n v="0"/>
    <n v="4492"/>
    <n v="979.12575000000015"/>
    <n v="0"/>
    <n v="0"/>
    <n v="0"/>
    <n v="0"/>
    <n v="0"/>
    <n v="0"/>
    <n v="0"/>
    <n v="0"/>
    <n v="0"/>
    <n v="0"/>
    <n v="0"/>
    <n v="0"/>
    <n v="26.5"/>
    <n v="0"/>
    <n v="0"/>
    <n v="0"/>
    <n v="0"/>
    <n v="5.9346750000000004"/>
    <n v="0"/>
    <n v="0"/>
  </r>
  <r>
    <d v="2020-08-01T00:00:00"/>
    <x v="4"/>
    <s v="P"/>
    <s v="Active"/>
    <n v="475"/>
    <x v="474"/>
    <s v="N"/>
    <x v="5"/>
    <n v="1093"/>
    <x v="0"/>
    <s v="Niederl. 3"/>
    <n v="1"/>
    <s v="Department"/>
    <s v="Supervisor"/>
    <s v="Non-Mgm."/>
    <s v="ang."/>
    <s v="M"/>
    <d v="2017-09-15T00:00:00"/>
    <m/>
    <s v=""/>
    <n v="2"/>
    <d v="1980-11-06T00:00:00"/>
    <n v="39"/>
    <s v="N"/>
    <n v="30"/>
    <n v="2.5"/>
    <n v="39"/>
    <x v="0"/>
    <n v="1"/>
    <n v="31"/>
    <n v="0"/>
    <n v="4493"/>
    <n v="979.25925000000007"/>
    <n v="0"/>
    <n v="0"/>
    <n v="0"/>
    <n v="0"/>
    <n v="0"/>
    <n v="0"/>
    <n v="0"/>
    <n v="0"/>
    <n v="0"/>
    <n v="0"/>
    <n v="0"/>
    <n v="0"/>
    <n v="26.5"/>
    <n v="0"/>
    <n v="0"/>
    <n v="0"/>
    <n v="0"/>
    <n v="5.9346750000000004"/>
    <n v="0"/>
    <n v="0"/>
  </r>
  <r>
    <d v="2020-08-01T00:00:00"/>
    <x v="4"/>
    <s v="P"/>
    <s v="Active"/>
    <n v="476"/>
    <x v="475"/>
    <s v="N"/>
    <x v="26"/>
    <n v="1091"/>
    <x v="0"/>
    <s v="Niederl. 3"/>
    <n v="1"/>
    <s v="Department"/>
    <s v="Supervisor"/>
    <s v="Manager"/>
    <s v="ang."/>
    <s v="M"/>
    <d v="2017-10-01T00:00:00"/>
    <m/>
    <s v=""/>
    <n v="2"/>
    <d v="1964-04-15T00:00:00"/>
    <n v="55"/>
    <s v="N"/>
    <n v="30"/>
    <n v="2.5"/>
    <n v="39"/>
    <x v="0"/>
    <n v="1"/>
    <n v="31"/>
    <n v="0"/>
    <n v="4494"/>
    <n v="979.39274999999998"/>
    <n v="0"/>
    <n v="0"/>
    <n v="0"/>
    <n v="0"/>
    <n v="0"/>
    <n v="0"/>
    <n v="0"/>
    <n v="0"/>
    <n v="0"/>
    <n v="0"/>
    <n v="0"/>
    <n v="0"/>
    <n v="26.5"/>
    <n v="0"/>
    <n v="0"/>
    <n v="0"/>
    <n v="0"/>
    <n v="5.9346750000000004"/>
    <n v="222.9973"/>
    <n v="0"/>
  </r>
  <r>
    <d v="2020-08-01T00:00:00"/>
    <x v="4"/>
    <s v="P"/>
    <s v="Active"/>
    <n v="477"/>
    <x v="476"/>
    <s v="N"/>
    <x v="31"/>
    <n v="1028"/>
    <x v="6"/>
    <s v="Niederl. 10"/>
    <n v="1"/>
    <s v="Department"/>
    <s v="Supervisor"/>
    <s v="Non-Mgm."/>
    <s v="ang."/>
    <s v="M"/>
    <d v="2017-10-01T00:00:00"/>
    <m/>
    <s v=""/>
    <n v="2"/>
    <d v="1966-11-05T00:00:00"/>
    <n v="53"/>
    <s v="J"/>
    <n v="30"/>
    <n v="2.5"/>
    <n v="39"/>
    <x v="0"/>
    <n v="1"/>
    <n v="31"/>
    <n v="0"/>
    <n v="4495"/>
    <n v="979.52625"/>
    <n v="0"/>
    <n v="0"/>
    <n v="30"/>
    <n v="0"/>
    <n v="320.83"/>
    <n v="0"/>
    <n v="0"/>
    <n v="0"/>
    <n v="0"/>
    <n v="0"/>
    <n v="259.32692307692309"/>
    <n v="206.02083333333334"/>
    <n v="26.5"/>
    <n v="0"/>
    <n v="0"/>
    <n v="0"/>
    <n v="0"/>
    <n v="188.71768354807693"/>
    <n v="78.66"/>
    <n v="0"/>
  </r>
  <r>
    <d v="2020-08-01T00:00:00"/>
    <x v="4"/>
    <s v="P"/>
    <s v="Active"/>
    <n v="478"/>
    <x v="477"/>
    <s v="N"/>
    <x v="2"/>
    <n v="1010"/>
    <x v="1"/>
    <s v="Niederl. 1"/>
    <n v="1"/>
    <s v="Department"/>
    <s v="Supervisor"/>
    <s v="Non-Mgm."/>
    <s v="ang."/>
    <s v="W"/>
    <d v="2017-10-01T00:00:00"/>
    <m/>
    <s v=""/>
    <n v="2"/>
    <d v="1970-03-01T00:00:00"/>
    <n v="49"/>
    <s v="N"/>
    <n v="24"/>
    <n v="2"/>
    <n v="28"/>
    <x v="0"/>
    <n v="0.71794871794871795"/>
    <n v="31"/>
    <n v="0"/>
    <n v="4496"/>
    <n v="979.65975000000003"/>
    <n v="0"/>
    <n v="0"/>
    <n v="0"/>
    <n v="0"/>
    <n v="0"/>
    <n v="0"/>
    <n v="0"/>
    <n v="0"/>
    <n v="0"/>
    <n v="0"/>
    <n v="0"/>
    <n v="0"/>
    <n v="26.5"/>
    <n v="0"/>
    <n v="0"/>
    <n v="0"/>
    <n v="0"/>
    <n v="5.9346750000000004"/>
    <n v="0"/>
    <n v="0"/>
  </r>
  <r>
    <d v="2020-08-01T00:00:00"/>
    <x v="4"/>
    <s v="P"/>
    <s v="Active"/>
    <n v="479"/>
    <x v="478"/>
    <s v="N"/>
    <x v="53"/>
    <n v="1012"/>
    <x v="1"/>
    <s v="Niederl. 1"/>
    <n v="1"/>
    <s v="Department"/>
    <s v="Supervisor"/>
    <s v="Non-Mgm."/>
    <s v="DS"/>
    <s v="M"/>
    <d v="2017-10-01T00:00:00"/>
    <m/>
    <s v=""/>
    <n v="2"/>
    <d v="1995-09-08T00:00:00"/>
    <n v="24"/>
    <s v="N"/>
    <n v="0"/>
    <n v="0"/>
    <n v="39"/>
    <x v="0"/>
    <n v="1"/>
    <n v="31"/>
    <n v="0"/>
    <n v="4497"/>
    <n v="979.79325000000006"/>
    <n v="0"/>
    <n v="0"/>
    <n v="0"/>
    <n v="0"/>
    <n v="0"/>
    <n v="0"/>
    <n v="0"/>
    <n v="0"/>
    <n v="0"/>
    <n v="0"/>
    <n v="0"/>
    <n v="0"/>
    <n v="26.5"/>
    <n v="0"/>
    <n v="0"/>
    <n v="0"/>
    <n v="0"/>
    <n v="5.9346750000000004"/>
    <n v="0"/>
    <n v="0"/>
  </r>
  <r>
    <d v="2020-08-01T00:00:00"/>
    <x v="4"/>
    <s v="P"/>
    <s v="Active"/>
    <n v="480"/>
    <x v="479"/>
    <s v="N"/>
    <x v="22"/>
    <n v="1047"/>
    <x v="9"/>
    <s v="Niederl. 4"/>
    <n v="1"/>
    <s v="Department"/>
    <s v="Supervisor"/>
    <s v="Non-Mgm."/>
    <s v="ang."/>
    <s v="M"/>
    <d v="2017-11-01T00:00:00"/>
    <m/>
    <s v=""/>
    <n v="2"/>
    <d v="1990-10-06T00:00:00"/>
    <n v="29"/>
    <s v="J"/>
    <n v="30"/>
    <n v="2.5"/>
    <n v="39"/>
    <x v="0"/>
    <n v="1"/>
    <n v="31"/>
    <n v="0"/>
    <n v="4498"/>
    <n v="979.92675000000008"/>
    <n v="0"/>
    <n v="0"/>
    <n v="0"/>
    <n v="0"/>
    <n v="0"/>
    <n v="0"/>
    <n v="0"/>
    <n v="0"/>
    <n v="0"/>
    <n v="0"/>
    <n v="259.5"/>
    <n v="206.15833333333333"/>
    <n v="26.5"/>
    <n v="0"/>
    <n v="0"/>
    <n v="0"/>
    <n v="0"/>
    <n v="110.21885875"/>
    <n v="0"/>
    <n v="0"/>
  </r>
  <r>
    <d v="2020-08-01T00:00:00"/>
    <x v="4"/>
    <s v="P"/>
    <s v="Active"/>
    <n v="481"/>
    <x v="480"/>
    <s v="N"/>
    <x v="31"/>
    <n v="1046"/>
    <x v="9"/>
    <s v="Niederl. 4"/>
    <n v="1"/>
    <s v="Department"/>
    <s v="Supervisor"/>
    <s v="Non-Mgm."/>
    <s v="ang."/>
    <s v="M"/>
    <d v="2017-11-01T00:00:00"/>
    <m/>
    <s v=""/>
    <n v="2"/>
    <d v="1982-10-18T00:00:00"/>
    <n v="37"/>
    <s v="J"/>
    <n v="30"/>
    <n v="2.5"/>
    <n v="39"/>
    <x v="0"/>
    <n v="1"/>
    <n v="31"/>
    <n v="0"/>
    <n v="4499"/>
    <n v="980.06025"/>
    <n v="0"/>
    <n v="0"/>
    <n v="30"/>
    <n v="0"/>
    <n v="0"/>
    <n v="1082.5"/>
    <n v="0"/>
    <n v="0"/>
    <n v="0"/>
    <n v="0"/>
    <n v="259.55769230769232"/>
    <n v="206.20416666666668"/>
    <n v="26.5"/>
    <n v="0"/>
    <n v="0"/>
    <n v="0"/>
    <n v="0"/>
    <n v="359.38641831730774"/>
    <n v="78.28"/>
    <n v="0"/>
  </r>
  <r>
    <d v="2020-08-01T00:00:00"/>
    <x v="4"/>
    <s v="P"/>
    <s v="Active"/>
    <n v="482"/>
    <x v="481"/>
    <s v="N"/>
    <x v="22"/>
    <n v="1035"/>
    <x v="5"/>
    <s v="Niederl. 5"/>
    <n v="1"/>
    <s v="Department"/>
    <s v="Supervisor"/>
    <s v="Non-Mgm."/>
    <s v="ang."/>
    <s v="M"/>
    <d v="2017-11-01T00:00:00"/>
    <m/>
    <s v=""/>
    <n v="2"/>
    <d v="1979-05-15T00:00:00"/>
    <n v="40"/>
    <s v="J"/>
    <n v="30"/>
    <n v="2.5"/>
    <n v="39"/>
    <x v="0"/>
    <n v="1"/>
    <n v="31"/>
    <n v="0"/>
    <n v="4500"/>
    <n v="980.19375000000002"/>
    <n v="0"/>
    <n v="0"/>
    <n v="0"/>
    <n v="0"/>
    <n v="0"/>
    <n v="0"/>
    <n v="0"/>
    <n v="0"/>
    <n v="0"/>
    <n v="0"/>
    <n v="259.61538461538458"/>
    <n v="206.25000000000003"/>
    <n v="26.5"/>
    <n v="0"/>
    <n v="0"/>
    <n v="0"/>
    <n v="0"/>
    <n v="110.2652278846154"/>
    <n v="0"/>
    <n v="0"/>
  </r>
  <r>
    <d v="2020-08-01T00:00:00"/>
    <x v="4"/>
    <s v="P"/>
    <s v="Active"/>
    <n v="483"/>
    <x v="482"/>
    <s v="N"/>
    <x v="18"/>
    <n v="1080"/>
    <x v="0"/>
    <s v="Niederl. 3"/>
    <n v="1"/>
    <s v="Department"/>
    <s v="Supervisor"/>
    <s v="Non-Mgm."/>
    <s v="ang."/>
    <s v="M"/>
    <d v="2017-11-15T00:00:00"/>
    <m/>
    <s v=""/>
    <n v="2"/>
    <d v="1985-06-18T00:00:00"/>
    <n v="34"/>
    <s v="N"/>
    <n v="30"/>
    <n v="2.5"/>
    <n v="39"/>
    <x v="0"/>
    <n v="1"/>
    <n v="31"/>
    <n v="0"/>
    <n v="4501"/>
    <n v="980.32725000000005"/>
    <n v="0"/>
    <n v="0"/>
    <n v="0"/>
    <n v="0"/>
    <n v="0"/>
    <n v="0"/>
    <n v="0"/>
    <n v="0"/>
    <n v="0"/>
    <n v="0"/>
    <n v="0"/>
    <n v="0"/>
    <n v="26.5"/>
    <n v="0"/>
    <n v="0"/>
    <n v="0"/>
    <n v="0"/>
    <n v="5.9346750000000004"/>
    <n v="0"/>
    <n v="0"/>
  </r>
  <r>
    <d v="2020-08-01T00:00:00"/>
    <x v="4"/>
    <s v="P"/>
    <s v="Active"/>
    <n v="484"/>
    <x v="483"/>
    <s v="N"/>
    <x v="40"/>
    <n v="1001"/>
    <x v="1"/>
    <s v="Niederl. 1"/>
    <n v="1"/>
    <s v="Department"/>
    <s v="Supervisor"/>
    <s v="Non-Mgm."/>
    <s v="ang."/>
    <s v="M"/>
    <d v="2017-11-01T00:00:00"/>
    <m/>
    <s v=""/>
    <n v="2"/>
    <d v="1985-03-26T00:00:00"/>
    <n v="34"/>
    <s v="N"/>
    <n v="30"/>
    <n v="2.5"/>
    <n v="39"/>
    <x v="0"/>
    <n v="1"/>
    <n v="31"/>
    <n v="0"/>
    <n v="4502"/>
    <n v="980.46075000000008"/>
    <n v="0"/>
    <n v="0"/>
    <n v="0"/>
    <n v="0"/>
    <n v="0"/>
    <n v="0"/>
    <n v="0"/>
    <n v="0"/>
    <n v="0"/>
    <n v="0"/>
    <n v="0"/>
    <n v="0"/>
    <n v="26.5"/>
    <n v="0"/>
    <n v="0"/>
    <n v="0"/>
    <n v="0"/>
    <n v="5.9346750000000004"/>
    <n v="0"/>
    <n v="0"/>
  </r>
  <r>
    <d v="2020-08-01T00:00:00"/>
    <x v="4"/>
    <s v="P"/>
    <s v="Active"/>
    <n v="485"/>
    <x v="484"/>
    <s v="N"/>
    <x v="27"/>
    <n v="1070"/>
    <x v="0"/>
    <s v="Niederl. 3"/>
    <n v="1"/>
    <s v="Department"/>
    <s v="Supervisor"/>
    <s v="Director"/>
    <s v="ang."/>
    <s v="M"/>
    <d v="2017-12-01T00:00:00"/>
    <m/>
    <s v=""/>
    <n v="2"/>
    <d v="1971-07-22T00:00:00"/>
    <n v="48"/>
    <s v="N"/>
    <n v="30"/>
    <n v="2.5"/>
    <n v="39"/>
    <x v="0"/>
    <n v="1"/>
    <n v="31"/>
    <n v="0"/>
    <n v="4503"/>
    <n v="980.5942500000001"/>
    <n v="0"/>
    <n v="0"/>
    <n v="0"/>
    <n v="0"/>
    <n v="0"/>
    <n v="0"/>
    <n v="0"/>
    <n v="0"/>
    <n v="0"/>
    <n v="0"/>
    <n v="0"/>
    <n v="0"/>
    <n v="26.5"/>
    <n v="0"/>
    <n v="0"/>
    <n v="0"/>
    <n v="0"/>
    <n v="5.9346750000000004"/>
    <n v="201.7724"/>
    <n v="0"/>
  </r>
  <r>
    <d v="2020-08-01T00:00:00"/>
    <x v="4"/>
    <s v="P"/>
    <s v="Active"/>
    <n v="486"/>
    <x v="485"/>
    <s v="N"/>
    <x v="9"/>
    <n v="1087"/>
    <x v="0"/>
    <s v="Niederl. 3"/>
    <n v="1"/>
    <s v="Department"/>
    <s v="Supervisor"/>
    <s v="Non-Mgm."/>
    <s v="ang."/>
    <s v="W"/>
    <d v="2017-12-01T00:00:00"/>
    <m/>
    <s v=""/>
    <n v="2"/>
    <d v="1990-02-08T00:00:00"/>
    <n v="29"/>
    <s v="N"/>
    <n v="30"/>
    <n v="2.5"/>
    <n v="39"/>
    <x v="0"/>
    <n v="1"/>
    <n v="31"/>
    <n v="0"/>
    <n v="4504"/>
    <n v="980.72775000000001"/>
    <n v="0"/>
    <n v="0"/>
    <n v="0"/>
    <n v="0"/>
    <n v="0"/>
    <n v="0"/>
    <n v="0"/>
    <n v="0"/>
    <n v="0"/>
    <n v="0"/>
    <n v="0"/>
    <n v="0"/>
    <n v="26.5"/>
    <n v="0"/>
    <n v="0"/>
    <n v="0"/>
    <n v="0"/>
    <n v="5.9346750000000004"/>
    <n v="0"/>
    <n v="0"/>
  </r>
  <r>
    <d v="2020-08-01T00:00:00"/>
    <x v="4"/>
    <s v="P"/>
    <s v="Active"/>
    <n v="487"/>
    <x v="486"/>
    <s v="N"/>
    <x v="16"/>
    <n v="1067"/>
    <x v="11"/>
    <s v="Niederl. 12"/>
    <n v="1"/>
    <s v="Department"/>
    <s v="Supervisor"/>
    <s v="Non-Mgm."/>
    <s v="ang."/>
    <s v="W"/>
    <d v="2017-11-20T00:00:00"/>
    <m/>
    <s v=""/>
    <n v="2"/>
    <d v="1993-01-13T00:00:00"/>
    <n v="27"/>
    <s v="N"/>
    <n v="30"/>
    <n v="2.5"/>
    <n v="39"/>
    <x v="0"/>
    <n v="1"/>
    <n v="31"/>
    <n v="0"/>
    <n v="4505"/>
    <n v="980.86125000000004"/>
    <n v="0"/>
    <n v="0"/>
    <n v="0"/>
    <n v="0"/>
    <n v="0"/>
    <n v="0"/>
    <n v="0"/>
    <n v="0"/>
    <n v="0"/>
    <n v="0"/>
    <n v="0"/>
    <n v="0"/>
    <n v="26.5"/>
    <n v="0"/>
    <n v="0"/>
    <n v="0"/>
    <n v="0"/>
    <n v="5.9346750000000004"/>
    <n v="0"/>
    <n v="0"/>
  </r>
  <r>
    <d v="2020-08-01T00:00:00"/>
    <x v="4"/>
    <s v="P"/>
    <s v="Active"/>
    <n v="488"/>
    <x v="487"/>
    <s v="N"/>
    <x v="48"/>
    <n v="1073"/>
    <x v="0"/>
    <s v="Niederl. 3"/>
    <n v="1"/>
    <s v="Department"/>
    <s v="Supervisor"/>
    <s v="Non-Mgm."/>
    <s v="ang."/>
    <s v="M"/>
    <d v="2018-01-01T00:00:00"/>
    <m/>
    <s v=""/>
    <n v="2"/>
    <d v="1990-11-12T00:00:00"/>
    <n v="29"/>
    <s v="N"/>
    <n v="30"/>
    <n v="2.5"/>
    <n v="39"/>
    <x v="0"/>
    <n v="1"/>
    <n v="31"/>
    <n v="0"/>
    <n v="4506"/>
    <n v="980.99475000000007"/>
    <n v="0"/>
    <n v="0"/>
    <n v="0"/>
    <n v="0"/>
    <n v="0"/>
    <n v="0"/>
    <n v="0"/>
    <n v="0"/>
    <n v="0"/>
    <n v="0"/>
    <n v="0"/>
    <n v="0"/>
    <n v="26.5"/>
    <n v="0"/>
    <n v="0"/>
    <n v="0"/>
    <n v="0"/>
    <n v="5.9346750000000004"/>
    <n v="0"/>
    <n v="1.9716666666666665"/>
  </r>
  <r>
    <d v="2020-08-01T00:00:00"/>
    <x v="4"/>
    <s v="P"/>
    <s v="Active"/>
    <n v="489"/>
    <x v="488"/>
    <s v="N"/>
    <x v="22"/>
    <n v="1060"/>
    <x v="2"/>
    <s v="Niederl. 7"/>
    <n v="1"/>
    <s v="Department"/>
    <s v="Supervisor"/>
    <s v="Non-Mgm."/>
    <s v="ang."/>
    <s v="M"/>
    <d v="2018-01-01T00:00:00"/>
    <m/>
    <s v=""/>
    <n v="2"/>
    <d v="1989-10-20T00:00:00"/>
    <n v="30"/>
    <s v="J"/>
    <n v="30"/>
    <n v="2.5"/>
    <n v="39"/>
    <x v="0"/>
    <n v="1"/>
    <n v="31"/>
    <n v="0"/>
    <n v="4507"/>
    <n v="981.12824999999998"/>
    <n v="0"/>
    <n v="0"/>
    <n v="0"/>
    <n v="0"/>
    <n v="0"/>
    <n v="0"/>
    <n v="0"/>
    <n v="0"/>
    <n v="0"/>
    <n v="0"/>
    <n v="260.01923076923077"/>
    <n v="206.57083333333333"/>
    <n v="26.5"/>
    <n v="0"/>
    <n v="0"/>
    <n v="0"/>
    <n v="0"/>
    <n v="110.42751985576923"/>
    <n v="0"/>
    <n v="1.9716666666666665"/>
  </r>
  <r>
    <d v="2020-08-01T00:00:00"/>
    <x v="4"/>
    <s v="P"/>
    <s v="Active"/>
    <n v="490"/>
    <x v="489"/>
    <s v="N"/>
    <x v="22"/>
    <n v="1035"/>
    <x v="5"/>
    <s v="Niederl. 5"/>
    <n v="1"/>
    <s v="Department"/>
    <s v="Supervisor"/>
    <s v="Non-Mgm."/>
    <s v="ang."/>
    <s v="M"/>
    <d v="2018-01-01T00:00:00"/>
    <m/>
    <s v=""/>
    <n v="2"/>
    <d v="1993-03-10T00:00:00"/>
    <n v="26"/>
    <s v="J"/>
    <n v="30"/>
    <n v="2.5"/>
    <n v="39"/>
    <x v="0"/>
    <n v="1"/>
    <n v="31"/>
    <n v="0"/>
    <n v="4508"/>
    <n v="981.26175000000001"/>
    <n v="0"/>
    <n v="0"/>
    <n v="0"/>
    <n v="0"/>
    <n v="0"/>
    <n v="0"/>
    <n v="0"/>
    <n v="0"/>
    <n v="0"/>
    <n v="0"/>
    <n v="260.07692307692309"/>
    <n v="206.6166666666667"/>
    <n v="26.5"/>
    <n v="0"/>
    <n v="0"/>
    <n v="0"/>
    <n v="0"/>
    <n v="110.45070442307693"/>
    <n v="0"/>
    <n v="1.9716666666666665"/>
  </r>
  <r>
    <d v="2020-08-01T00:00:00"/>
    <x v="4"/>
    <s v="P"/>
    <s v="Active"/>
    <n v="491"/>
    <x v="490"/>
    <s v="N"/>
    <x v="0"/>
    <n v="1090"/>
    <x v="0"/>
    <s v="Niederl. 3"/>
    <n v="1"/>
    <s v="Department"/>
    <s v="Supervisor"/>
    <s v="Manager"/>
    <s v="ang."/>
    <s v="W"/>
    <d v="2018-01-15T00:00:00"/>
    <m/>
    <s v=""/>
    <n v="2"/>
    <d v="1982-10-27T00:00:00"/>
    <n v="37"/>
    <s v="N"/>
    <n v="30"/>
    <n v="2.5"/>
    <n v="39"/>
    <x v="0"/>
    <n v="1"/>
    <n v="31"/>
    <n v="0"/>
    <n v="4509"/>
    <n v="981.39525000000003"/>
    <n v="0"/>
    <n v="0"/>
    <n v="0"/>
    <n v="0"/>
    <n v="0"/>
    <n v="0"/>
    <n v="0"/>
    <n v="0"/>
    <n v="0"/>
    <n v="0"/>
    <n v="0"/>
    <n v="0"/>
    <n v="26.5"/>
    <n v="0"/>
    <n v="0"/>
    <n v="0"/>
    <n v="0"/>
    <n v="5.9346750000000004"/>
    <n v="0"/>
    <n v="1.9716666666666665"/>
  </r>
  <r>
    <d v="2020-08-01T00:00:00"/>
    <x v="4"/>
    <s v="P"/>
    <s v="Active"/>
    <n v="492"/>
    <x v="491"/>
    <s v="N"/>
    <x v="22"/>
    <n v="1047"/>
    <x v="9"/>
    <s v="Niederl. 4"/>
    <n v="1"/>
    <s v="Department"/>
    <s v="Supervisor"/>
    <s v="Non-Mgm."/>
    <s v="ang."/>
    <s v="M"/>
    <d v="2018-01-01T00:00:00"/>
    <m/>
    <s v=""/>
    <n v="2"/>
    <d v="1980-11-21T00:00:00"/>
    <n v="39"/>
    <s v="J"/>
    <n v="30"/>
    <n v="2.5"/>
    <n v="39"/>
    <x v="0"/>
    <n v="1"/>
    <n v="31"/>
    <n v="0"/>
    <n v="4510"/>
    <n v="981.52874999999995"/>
    <n v="0"/>
    <n v="0"/>
    <n v="0"/>
    <n v="0"/>
    <n v="0"/>
    <n v="0"/>
    <n v="0"/>
    <n v="0"/>
    <n v="0"/>
    <n v="0"/>
    <n v="260.19230769230768"/>
    <n v="206.70833333333334"/>
    <n v="26.5"/>
    <n v="0"/>
    <n v="0"/>
    <n v="0"/>
    <n v="0"/>
    <n v="110.4970735576923"/>
    <n v="0"/>
    <n v="1.9716666666666665"/>
  </r>
  <r>
    <d v="2020-08-01T00:00:00"/>
    <x v="4"/>
    <s v="P"/>
    <s v="Active"/>
    <n v="493"/>
    <x v="492"/>
    <s v="N"/>
    <x v="22"/>
    <n v="1053"/>
    <x v="3"/>
    <s v="Niederl. 8"/>
    <n v="1"/>
    <s v="Department"/>
    <s v="Supervisor"/>
    <s v="Non-Mgm."/>
    <s v="ang."/>
    <s v="M"/>
    <d v="2018-01-01T00:00:00"/>
    <m/>
    <s v=""/>
    <n v="2"/>
    <d v="1974-10-09T00:00:00"/>
    <n v="45"/>
    <s v="J"/>
    <n v="30"/>
    <n v="2.5"/>
    <n v="39"/>
    <x v="0"/>
    <n v="1"/>
    <n v="31"/>
    <n v="0"/>
    <n v="4511"/>
    <n v="981.66225000000009"/>
    <n v="0"/>
    <n v="0"/>
    <n v="0"/>
    <n v="0"/>
    <n v="0"/>
    <n v="0"/>
    <n v="0"/>
    <n v="0"/>
    <n v="0"/>
    <n v="0"/>
    <n v="260.25"/>
    <n v="206.75416666666669"/>
    <n v="26.5"/>
    <n v="0"/>
    <n v="0"/>
    <n v="0"/>
    <n v="0"/>
    <n v="110.52025812500001"/>
    <n v="0"/>
    <n v="1.9716666666666665"/>
  </r>
  <r>
    <d v="2020-08-01T00:00:00"/>
    <x v="4"/>
    <s v="P"/>
    <s v="Active"/>
    <n v="494"/>
    <x v="493"/>
    <s v="N"/>
    <x v="22"/>
    <n v="1023"/>
    <x v="7"/>
    <s v="Niederl. 9"/>
    <n v="1"/>
    <s v="Department"/>
    <s v="Supervisor"/>
    <s v="Non-Mgm."/>
    <s v="ang."/>
    <s v="M"/>
    <d v="2018-01-01T00:00:00"/>
    <m/>
    <s v=""/>
    <n v="2"/>
    <d v="1980-09-11T00:00:00"/>
    <n v="39"/>
    <s v="J"/>
    <n v="30"/>
    <n v="2.5"/>
    <n v="39"/>
    <x v="0"/>
    <n v="1"/>
    <n v="31"/>
    <n v="0"/>
    <n v="4512"/>
    <n v="981.79575"/>
    <n v="0"/>
    <n v="0"/>
    <n v="0"/>
    <n v="0"/>
    <n v="0"/>
    <n v="0"/>
    <n v="0"/>
    <n v="0"/>
    <n v="0"/>
    <n v="0"/>
    <n v="260.30769230769232"/>
    <n v="206.8"/>
    <n v="26.5"/>
    <n v="0"/>
    <n v="0"/>
    <n v="0"/>
    <n v="0"/>
    <n v="110.54344269230771"/>
    <n v="0"/>
    <n v="1.9716666666666665"/>
  </r>
  <r>
    <d v="2020-08-01T00:00:00"/>
    <x v="4"/>
    <s v="P"/>
    <s v="Active"/>
    <n v="495"/>
    <x v="494"/>
    <s v="N"/>
    <x v="0"/>
    <n v="1090"/>
    <x v="0"/>
    <s v="Niederl. 3"/>
    <n v="1"/>
    <s v="Department"/>
    <s v="Supervisor"/>
    <s v="Non-Mgm."/>
    <s v="ang."/>
    <s v="W"/>
    <d v="2018-01-22T00:00:00"/>
    <m/>
    <s v=""/>
    <n v="1"/>
    <d v="1992-11-28T00:00:00"/>
    <n v="27"/>
    <s v="N"/>
    <n v="30"/>
    <n v="2.5"/>
    <n v="39"/>
    <x v="0"/>
    <n v="1"/>
    <n v="31"/>
    <n v="0"/>
    <n v="4513"/>
    <n v="981.92925000000002"/>
    <n v="0"/>
    <n v="0"/>
    <n v="0"/>
    <n v="0"/>
    <n v="0"/>
    <n v="0"/>
    <n v="0"/>
    <n v="0"/>
    <n v="0"/>
    <n v="0"/>
    <n v="0"/>
    <n v="0"/>
    <n v="26.5"/>
    <n v="0"/>
    <n v="0"/>
    <n v="0"/>
    <n v="0"/>
    <n v="5.9346750000000004"/>
    <n v="0"/>
    <n v="1.9716666666666665"/>
  </r>
  <r>
    <d v="2020-08-01T00:00:00"/>
    <x v="4"/>
    <s v="P"/>
    <s v="Active"/>
    <n v="496"/>
    <x v="495"/>
    <s v="N"/>
    <x v="22"/>
    <n v="1029"/>
    <x v="6"/>
    <s v="Niederl. 10"/>
    <n v="1"/>
    <s v="Department"/>
    <s v="Supervisor"/>
    <s v="Non-Mgm."/>
    <s v="ang."/>
    <s v="M"/>
    <d v="2018-02-01T00:00:00"/>
    <m/>
    <s v=""/>
    <n v="1"/>
    <d v="1970-03-19T00:00:00"/>
    <n v="49"/>
    <s v="J"/>
    <n v="30"/>
    <n v="2.5"/>
    <n v="39"/>
    <x v="0"/>
    <n v="1"/>
    <n v="31"/>
    <n v="0"/>
    <n v="4514"/>
    <n v="982.06275000000005"/>
    <n v="0"/>
    <n v="0"/>
    <n v="0"/>
    <n v="0"/>
    <n v="0"/>
    <n v="0"/>
    <n v="0"/>
    <n v="0"/>
    <n v="0"/>
    <n v="0"/>
    <n v="260.42307692307691"/>
    <n v="206.89166666666668"/>
    <n v="26.5"/>
    <n v="0"/>
    <n v="0"/>
    <n v="0"/>
    <n v="0"/>
    <n v="110.58981182692307"/>
    <n v="0"/>
    <n v="1.9716666666666665"/>
  </r>
  <r>
    <d v="2020-08-01T00:00:00"/>
    <x v="4"/>
    <s v="P"/>
    <s v="Active"/>
    <n v="497"/>
    <x v="496"/>
    <s v="N"/>
    <x v="22"/>
    <n v="1053"/>
    <x v="3"/>
    <s v="Niederl. 8"/>
    <n v="1"/>
    <s v="Department"/>
    <s v="Supervisor"/>
    <s v="Non-Mgm."/>
    <s v="ang."/>
    <s v="M"/>
    <d v="2018-02-01T00:00:00"/>
    <m/>
    <s v=""/>
    <n v="1"/>
    <d v="1989-06-30T00:00:00"/>
    <n v="30"/>
    <s v="J"/>
    <n v="30"/>
    <n v="2.5"/>
    <n v="39"/>
    <x v="0"/>
    <n v="1"/>
    <n v="31"/>
    <n v="0"/>
    <n v="4515"/>
    <n v="982.19624999999996"/>
    <n v="0"/>
    <n v="0"/>
    <n v="0"/>
    <n v="0"/>
    <n v="0"/>
    <n v="0"/>
    <n v="0"/>
    <n v="0"/>
    <n v="0"/>
    <n v="0"/>
    <n v="260.48076923076923"/>
    <n v="206.93750000000003"/>
    <n v="26.5"/>
    <n v="0"/>
    <n v="0"/>
    <n v="0"/>
    <n v="0"/>
    <n v="110.61299639423079"/>
    <n v="0"/>
    <n v="1.9716666666666665"/>
  </r>
  <r>
    <d v="2020-08-01T00:00:00"/>
    <x v="4"/>
    <s v="P"/>
    <s v="Active"/>
    <n v="498"/>
    <x v="497"/>
    <s v="N"/>
    <x v="11"/>
    <n v="1082"/>
    <x v="0"/>
    <s v="Niederl. 3"/>
    <n v="1"/>
    <s v="Department"/>
    <s v="Supervisor"/>
    <s v="Non-Mgm."/>
    <s v="ang."/>
    <s v="M"/>
    <d v="2018-02-01T00:00:00"/>
    <m/>
    <s v=""/>
    <n v="1"/>
    <d v="1989-02-17T00:00:00"/>
    <n v="30"/>
    <s v="N"/>
    <n v="30"/>
    <n v="2.5"/>
    <n v="39"/>
    <x v="0"/>
    <n v="1"/>
    <n v="31"/>
    <n v="0"/>
    <n v="4516"/>
    <n v="982.3297500000001"/>
    <n v="0"/>
    <n v="0"/>
    <n v="0"/>
    <n v="0"/>
    <n v="0"/>
    <n v="0"/>
    <n v="0"/>
    <n v="0"/>
    <n v="0"/>
    <n v="0"/>
    <n v="0"/>
    <n v="0"/>
    <n v="26.5"/>
    <n v="0"/>
    <n v="0"/>
    <n v="0"/>
    <n v="0"/>
    <n v="5.9346750000000004"/>
    <n v="0"/>
    <n v="1.9716666666666665"/>
  </r>
  <r>
    <d v="2020-08-01T00:00:00"/>
    <x v="4"/>
    <s v="P"/>
    <s v="Active"/>
    <n v="499"/>
    <x v="498"/>
    <s v="N"/>
    <x v="4"/>
    <n v="1013"/>
    <x v="1"/>
    <s v="Niederl. 1"/>
    <n v="1"/>
    <s v="Department"/>
    <s v="Supervisor"/>
    <s v="Non-Mgm."/>
    <s v="ang."/>
    <s v="W"/>
    <d v="2018-02-01T00:00:00"/>
    <m/>
    <s v=""/>
    <n v="1"/>
    <d v="1993-07-29T00:00:00"/>
    <n v="26"/>
    <s v="N"/>
    <n v="30"/>
    <n v="2.5"/>
    <n v="39"/>
    <x v="0"/>
    <n v="1"/>
    <n v="31"/>
    <n v="0"/>
    <n v="4517"/>
    <n v="982.46325000000002"/>
    <n v="0"/>
    <n v="0"/>
    <n v="0"/>
    <n v="0"/>
    <n v="0"/>
    <n v="0"/>
    <n v="0"/>
    <n v="0"/>
    <n v="0"/>
    <n v="0"/>
    <n v="0"/>
    <n v="0"/>
    <n v="26.5"/>
    <n v="0"/>
    <n v="0"/>
    <n v="0"/>
    <n v="0"/>
    <n v="5.9346750000000004"/>
    <n v="0"/>
    <n v="1.9716666666666665"/>
  </r>
  <r>
    <d v="2020-08-01T00:00:00"/>
    <x v="4"/>
    <s v="P"/>
    <s v="Active"/>
    <n v="500"/>
    <x v="499"/>
    <s v="N"/>
    <x v="31"/>
    <n v="1022"/>
    <x v="7"/>
    <s v="Niederl. 9"/>
    <n v="1"/>
    <s v="Department"/>
    <s v="Supervisor"/>
    <s v="Non-Mgm."/>
    <s v="ang."/>
    <s v="M"/>
    <d v="2018-02-01T00:00:00"/>
    <m/>
    <s v=""/>
    <n v="1"/>
    <d v="1969-02-03T00:00:00"/>
    <n v="50"/>
    <s v="J"/>
    <n v="30"/>
    <n v="2.5"/>
    <n v="39"/>
    <x v="0"/>
    <n v="1"/>
    <n v="31"/>
    <n v="0"/>
    <n v="4518"/>
    <n v="982.59675000000004"/>
    <n v="0"/>
    <n v="0"/>
    <n v="30"/>
    <n v="0"/>
    <n v="99.31"/>
    <n v="2970"/>
    <n v="0"/>
    <n v="0"/>
    <n v="0"/>
    <n v="0"/>
    <n v="260.65384615384613"/>
    <n v="207.07500000000002"/>
    <n v="26.5"/>
    <n v="0"/>
    <n v="0"/>
    <n v="0"/>
    <n v="0"/>
    <n v="804.77302459615385"/>
    <n v="109.44"/>
    <n v="1.9716666666666665"/>
  </r>
  <r>
    <d v="2020-08-01T00:00:00"/>
    <x v="4"/>
    <s v="P"/>
    <s v="Active"/>
    <n v="501"/>
    <x v="500"/>
    <s v="N"/>
    <x v="44"/>
    <n v="1084"/>
    <x v="0"/>
    <s v="Niederl. 3"/>
    <n v="1"/>
    <s v="Department"/>
    <s v="Supervisor"/>
    <s v="Non-Mgm."/>
    <s v="ang."/>
    <s v="M"/>
    <d v="2018-02-01T00:00:00"/>
    <m/>
    <s v=""/>
    <n v="1"/>
    <d v="1987-01-22T00:00:00"/>
    <n v="32"/>
    <s v="N"/>
    <n v="30"/>
    <n v="2.5"/>
    <n v="39"/>
    <x v="0"/>
    <n v="1"/>
    <n v="31"/>
    <n v="0"/>
    <n v="4519"/>
    <n v="982.73025000000007"/>
    <n v="0"/>
    <n v="0"/>
    <n v="0"/>
    <n v="0"/>
    <n v="0"/>
    <n v="0"/>
    <n v="0"/>
    <n v="0"/>
    <n v="0"/>
    <n v="0"/>
    <n v="0"/>
    <n v="0"/>
    <n v="26.5"/>
    <n v="0"/>
    <n v="0"/>
    <n v="0"/>
    <n v="0"/>
    <n v="5.9346750000000004"/>
    <n v="0"/>
    <n v="1.9716666666666665"/>
  </r>
  <r>
    <d v="2020-08-01T00:00:00"/>
    <x v="4"/>
    <s v="P"/>
    <s v="Active"/>
    <n v="502"/>
    <x v="501"/>
    <s v="N"/>
    <x v="22"/>
    <n v="1060"/>
    <x v="2"/>
    <s v="Niederl. 7"/>
    <n v="1"/>
    <s v="Department"/>
    <s v="Supervisor"/>
    <s v="Non-Mgm."/>
    <s v="ang."/>
    <s v="M"/>
    <d v="2018-02-01T00:00:00"/>
    <m/>
    <s v=""/>
    <n v="1"/>
    <d v="1987-09-29T00:00:00"/>
    <n v="32"/>
    <s v="J"/>
    <n v="30"/>
    <n v="2.5"/>
    <n v="39"/>
    <x v="0"/>
    <n v="1"/>
    <n v="31"/>
    <n v="0"/>
    <n v="4520"/>
    <n v="982.86374999999998"/>
    <n v="0"/>
    <n v="0"/>
    <n v="0"/>
    <n v="0"/>
    <n v="0"/>
    <n v="0"/>
    <n v="0"/>
    <n v="0"/>
    <n v="0"/>
    <n v="0"/>
    <n v="260.76923076923077"/>
    <n v="207.16666666666669"/>
    <n v="26.5"/>
    <n v="0"/>
    <n v="0"/>
    <n v="0"/>
    <n v="0"/>
    <n v="110.72891923076924"/>
    <n v="0"/>
    <n v="1.9716666666666665"/>
  </r>
  <r>
    <d v="2020-08-01T00:00:00"/>
    <x v="4"/>
    <s v="P"/>
    <s v="Active"/>
    <n v="503"/>
    <x v="502"/>
    <s v="N"/>
    <x v="22"/>
    <n v="1060"/>
    <x v="2"/>
    <s v="Niederl. 7"/>
    <n v="1"/>
    <s v="Department"/>
    <s v="Supervisor"/>
    <s v="Non-Mgm."/>
    <s v="ang."/>
    <s v="M"/>
    <d v="2018-02-01T00:00:00"/>
    <m/>
    <s v=""/>
    <n v="1"/>
    <d v="1986-02-14T00:00:00"/>
    <n v="33"/>
    <s v="J"/>
    <n v="30"/>
    <n v="2.5"/>
    <n v="39"/>
    <x v="0"/>
    <n v="1"/>
    <n v="31"/>
    <n v="0"/>
    <n v="4521"/>
    <n v="982.99725000000012"/>
    <n v="0"/>
    <n v="0"/>
    <n v="0"/>
    <n v="0"/>
    <n v="0"/>
    <n v="0"/>
    <n v="0"/>
    <n v="0"/>
    <n v="0"/>
    <n v="0"/>
    <n v="260.82692307692309"/>
    <n v="207.21250000000001"/>
    <n v="26.5"/>
    <n v="0"/>
    <n v="0"/>
    <n v="0"/>
    <n v="0"/>
    <n v="110.75210379807693"/>
    <n v="0"/>
    <n v="1.9716666666666665"/>
  </r>
  <r>
    <d v="2020-08-01T00:00:00"/>
    <x v="4"/>
    <s v="P"/>
    <s v="Active"/>
    <n v="504"/>
    <x v="503"/>
    <s v="N"/>
    <x v="30"/>
    <n v="1071"/>
    <x v="0"/>
    <s v="Niederl. 3"/>
    <n v="1"/>
    <s v="Department"/>
    <s v="Supervisor"/>
    <s v="Non-Mgm."/>
    <s v="ang."/>
    <s v="M"/>
    <d v="2018-02-19T00:00:00"/>
    <m/>
    <s v=""/>
    <n v="1"/>
    <d v="1960-01-09T00:00:00"/>
    <n v="60"/>
    <s v="N"/>
    <n v="30"/>
    <n v="2.5"/>
    <n v="39"/>
    <x v="0"/>
    <n v="1"/>
    <n v="31"/>
    <n v="0"/>
    <n v="4522"/>
    <n v="983.13075000000003"/>
    <n v="0"/>
    <n v="0"/>
    <n v="0"/>
    <n v="0"/>
    <n v="0"/>
    <n v="0"/>
    <n v="0"/>
    <n v="0"/>
    <n v="0"/>
    <n v="0"/>
    <n v="0"/>
    <n v="0"/>
    <n v="26.5"/>
    <n v="0"/>
    <n v="0"/>
    <n v="0"/>
    <n v="0"/>
    <n v="5.9346750000000004"/>
    <n v="0"/>
    <n v="1.9716666666666665"/>
  </r>
  <r>
    <d v="2020-08-01T00:00:00"/>
    <x v="4"/>
    <s v="P"/>
    <s v="Active"/>
    <n v="505"/>
    <x v="504"/>
    <s v="N"/>
    <x v="36"/>
    <n v="1054"/>
    <x v="8"/>
    <s v="Niederl. 2"/>
    <n v="1"/>
    <s v="Department"/>
    <s v="Supervisor"/>
    <s v="Non-Mgm."/>
    <s v="ang."/>
    <s v="M"/>
    <d v="2018-02-12T00:00:00"/>
    <m/>
    <s v=""/>
    <n v="1"/>
    <d v="1986-02-27T00:00:00"/>
    <n v="33"/>
    <s v="N"/>
    <n v="30"/>
    <n v="2.5"/>
    <n v="39"/>
    <x v="0"/>
    <n v="1"/>
    <n v="31"/>
    <n v="0"/>
    <n v="4523"/>
    <n v="983.26425000000006"/>
    <n v="0"/>
    <n v="0"/>
    <n v="0"/>
    <n v="0"/>
    <n v="0"/>
    <n v="0"/>
    <n v="0"/>
    <n v="0"/>
    <n v="0"/>
    <n v="0"/>
    <n v="0"/>
    <n v="0"/>
    <n v="26.5"/>
    <n v="0"/>
    <n v="0"/>
    <n v="0"/>
    <n v="0"/>
    <n v="5.9346750000000004"/>
    <n v="0"/>
    <n v="1.9716666666666665"/>
  </r>
  <r>
    <d v="2020-08-01T00:00:00"/>
    <x v="4"/>
    <s v="P"/>
    <s v="Active"/>
    <n v="506"/>
    <x v="505"/>
    <s v="N"/>
    <x v="31"/>
    <n v="1034"/>
    <x v="5"/>
    <s v="Niederl. 5"/>
    <n v="1"/>
    <s v="Department"/>
    <s v="Supervisor"/>
    <s v="Non-Mgm."/>
    <s v="ang."/>
    <s v="M"/>
    <d v="2018-02-01T00:00:00"/>
    <m/>
    <s v=""/>
    <n v="1"/>
    <d v="1980-02-25T00:00:00"/>
    <n v="39"/>
    <s v="J"/>
    <n v="30"/>
    <n v="2.5"/>
    <n v="39"/>
    <x v="0"/>
    <n v="1"/>
    <n v="31"/>
    <n v="0"/>
    <n v="4524"/>
    <n v="983.39775000000009"/>
    <n v="0"/>
    <n v="0"/>
    <n v="30"/>
    <n v="0"/>
    <n v="108.33"/>
    <n v="1625"/>
    <n v="0"/>
    <n v="0"/>
    <n v="0"/>
    <n v="0"/>
    <n v="261"/>
    <n v="207.35000000000002"/>
    <n v="26.5"/>
    <n v="0"/>
    <n v="0"/>
    <n v="0"/>
    <n v="0"/>
    <n v="505.71941099999998"/>
    <n v="101.65"/>
    <n v="1.9716666666666665"/>
  </r>
  <r>
    <d v="2020-08-01T00:00:00"/>
    <x v="4"/>
    <s v="P"/>
    <s v="Active"/>
    <n v="507"/>
    <x v="506"/>
    <s v="N"/>
    <x v="18"/>
    <n v="1080"/>
    <x v="0"/>
    <s v="Niederl. 3"/>
    <n v="1"/>
    <s v="Department"/>
    <s v="Supervisor"/>
    <s v="Non-Mgm."/>
    <s v="ang."/>
    <s v="M"/>
    <d v="2018-02-01T00:00:00"/>
    <m/>
    <s v=""/>
    <n v="1"/>
    <d v="1974-04-01T00:00:00"/>
    <n v="45"/>
    <s v="N"/>
    <n v="30"/>
    <n v="2.5"/>
    <n v="39"/>
    <x v="0"/>
    <n v="1"/>
    <n v="31"/>
    <n v="0"/>
    <n v="4525"/>
    <n v="983.53125"/>
    <n v="0"/>
    <n v="0"/>
    <n v="0"/>
    <n v="0"/>
    <n v="0"/>
    <n v="0"/>
    <n v="0"/>
    <n v="0"/>
    <n v="0"/>
    <n v="0"/>
    <n v="0"/>
    <n v="0"/>
    <n v="26.5"/>
    <n v="0"/>
    <n v="0"/>
    <n v="0"/>
    <n v="0"/>
    <n v="5.9346750000000004"/>
    <n v="154.8177"/>
    <n v="1.9716666666666665"/>
  </r>
  <r>
    <d v="2020-08-01T00:00:00"/>
    <x v="4"/>
    <s v="P"/>
    <s v="Active"/>
    <n v="508"/>
    <x v="507"/>
    <s v="N"/>
    <x v="31"/>
    <n v="1063"/>
    <x v="10"/>
    <s v="Niederl. 11"/>
    <n v="1"/>
    <s v="Department"/>
    <s v="Supervisor"/>
    <s v="Non-Mgm."/>
    <s v="ang."/>
    <s v="M"/>
    <d v="2018-03-01T00:00:00"/>
    <m/>
    <s v=""/>
    <n v="1"/>
    <d v="1967-02-10T00:00:00"/>
    <n v="52"/>
    <s v="N"/>
    <n v="30"/>
    <n v="2.5"/>
    <n v="39"/>
    <x v="0"/>
    <n v="1"/>
    <n v="31"/>
    <n v="0"/>
    <n v="4526"/>
    <n v="983.66475000000003"/>
    <n v="0"/>
    <n v="0"/>
    <n v="30"/>
    <n v="0"/>
    <n v="0"/>
    <n v="0"/>
    <n v="0"/>
    <n v="0"/>
    <n v="0"/>
    <n v="0"/>
    <n v="0"/>
    <n v="0"/>
    <n v="26.5"/>
    <n v="0"/>
    <n v="0"/>
    <n v="0"/>
    <n v="0"/>
    <n v="12.653175000000001"/>
    <n v="100.13"/>
    <n v="1.9716666666666665"/>
  </r>
  <r>
    <d v="2020-08-01T00:00:00"/>
    <x v="4"/>
    <s v="P"/>
    <s v="Active"/>
    <n v="509"/>
    <x v="508"/>
    <s v="N"/>
    <x v="22"/>
    <n v="1029"/>
    <x v="6"/>
    <s v="Niederl. 10"/>
    <n v="1"/>
    <s v="Department"/>
    <s v="Supervisor"/>
    <s v="Non-Mgm."/>
    <s v="ang."/>
    <s v="M"/>
    <d v="2018-03-01T00:00:00"/>
    <m/>
    <s v=""/>
    <n v="1"/>
    <d v="1986-06-20T00:00:00"/>
    <n v="33"/>
    <s v="J"/>
    <n v="30"/>
    <n v="2.5"/>
    <n v="39"/>
    <x v="0"/>
    <n v="1"/>
    <n v="31"/>
    <n v="0"/>
    <n v="4527"/>
    <n v="983.79825000000005"/>
    <n v="0"/>
    <n v="0"/>
    <n v="0"/>
    <n v="0"/>
    <n v="0"/>
    <n v="0"/>
    <n v="0"/>
    <n v="0"/>
    <n v="0"/>
    <n v="0"/>
    <n v="261.17307692307696"/>
    <n v="207.48750000000001"/>
    <n v="26.5"/>
    <n v="0"/>
    <n v="0"/>
    <n v="0"/>
    <n v="0"/>
    <n v="110.8912112019231"/>
    <n v="0"/>
    <n v="1.9716666666666665"/>
  </r>
  <r>
    <d v="2020-08-01T00:00:00"/>
    <x v="4"/>
    <s v="P"/>
    <s v="Active"/>
    <n v="510"/>
    <x v="509"/>
    <s v="Y"/>
    <x v="13"/>
    <n v="1018"/>
    <x v="7"/>
    <s v="Niederl. 9"/>
    <n v="0.5"/>
    <s v="Department"/>
    <s v="Supervisor"/>
    <s v="Manager"/>
    <s v="ang."/>
    <s v="M"/>
    <d v="2018-03-01T00:00:00"/>
    <m/>
    <s v=""/>
    <n v="1"/>
    <d v="1971-07-06T00:00:00"/>
    <n v="48"/>
    <s v="N"/>
    <n v="30"/>
    <n v="2.5"/>
    <n v="39"/>
    <x v="0"/>
    <n v="0.5"/>
    <n v="31"/>
    <n v="0"/>
    <n v="4528"/>
    <n v="983.93174999999997"/>
    <n v="0"/>
    <n v="0"/>
    <n v="0"/>
    <n v="0"/>
    <n v="0"/>
    <n v="0"/>
    <n v="0"/>
    <n v="0"/>
    <n v="0"/>
    <n v="0"/>
    <n v="0"/>
    <n v="0"/>
    <n v="13.25"/>
    <n v="0"/>
    <n v="0"/>
    <n v="0"/>
    <n v="0"/>
    <n v="2.9673375000000002"/>
    <n v="71.863699999999994"/>
    <n v="0.98583333333333323"/>
  </r>
  <r>
    <d v="2020-08-01T00:00:00"/>
    <x v="4"/>
    <s v="P"/>
    <s v="Active"/>
    <n v="510"/>
    <x v="509"/>
    <s v="Y"/>
    <x v="13"/>
    <n v="1024"/>
    <x v="6"/>
    <s v="Niederl. 10"/>
    <n v="0.5"/>
    <s v="Department"/>
    <s v="Supervisor"/>
    <s v="Manager"/>
    <s v="ang."/>
    <s v="M"/>
    <d v="2018-03-01T00:00:00"/>
    <m/>
    <s v=""/>
    <n v="1"/>
    <d v="1971-07-06T00:00:00"/>
    <n v="48"/>
    <s v="N"/>
    <n v="30"/>
    <n v="2.5"/>
    <n v="39"/>
    <x v="0"/>
    <n v="0.5"/>
    <n v="31"/>
    <n v="0"/>
    <n v="4529"/>
    <n v="984.06525000000011"/>
    <n v="0"/>
    <n v="0"/>
    <n v="0"/>
    <n v="0"/>
    <n v="0"/>
    <n v="0"/>
    <n v="0"/>
    <n v="0"/>
    <n v="0"/>
    <n v="0"/>
    <n v="0"/>
    <n v="0"/>
    <n v="13.25"/>
    <n v="0"/>
    <n v="0"/>
    <n v="0"/>
    <n v="0"/>
    <n v="2.9673375000000002"/>
    <n v="71.863699999999994"/>
    <n v="0.98583333333333323"/>
  </r>
  <r>
    <d v="2020-08-01T00:00:00"/>
    <x v="4"/>
    <s v="P"/>
    <s v="Active"/>
    <n v="511"/>
    <x v="510"/>
    <s v="N"/>
    <x v="13"/>
    <n v="1024"/>
    <x v="6"/>
    <s v="Niederl. 10"/>
    <n v="1"/>
    <s v="Department"/>
    <s v="Supervisor"/>
    <s v="Non-Mgm."/>
    <s v="gerin"/>
    <s v="W"/>
    <d v="2011-05-05T00:00:00"/>
    <m/>
    <s v=""/>
    <n v="8"/>
    <d v="1969-10-19T00:00:00"/>
    <n v="50"/>
    <s v="N"/>
    <n v="12"/>
    <n v="1"/>
    <n v="8"/>
    <x v="0"/>
    <n v="0.20512820512820512"/>
    <n v="31"/>
    <n v="0"/>
    <n v="4530"/>
    <n v="984.19875000000002"/>
    <n v="0"/>
    <n v="0"/>
    <n v="0"/>
    <n v="0"/>
    <n v="0"/>
    <n v="0"/>
    <n v="0"/>
    <n v="0"/>
    <n v="0"/>
    <n v="0"/>
    <n v="0"/>
    <n v="0"/>
    <n v="26.5"/>
    <n v="0"/>
    <n v="0"/>
    <n v="0"/>
    <n v="0"/>
    <n v="5.9346750000000004"/>
    <n v="0"/>
    <n v="0"/>
  </r>
  <r>
    <d v="2020-08-01T00:00:00"/>
    <x v="4"/>
    <s v="P"/>
    <s v="Active"/>
    <n v="512"/>
    <x v="511"/>
    <s v="N"/>
    <x v="22"/>
    <n v="1060"/>
    <x v="2"/>
    <s v="Niederl. 7"/>
    <n v="1"/>
    <s v="Department"/>
    <s v="Supervisor"/>
    <s v="Non-Mgm."/>
    <s v="ang."/>
    <s v="M"/>
    <d v="2018-03-01T00:00:00"/>
    <m/>
    <s v=""/>
    <n v="1"/>
    <d v="1986-03-18T00:00:00"/>
    <n v="33"/>
    <s v="J"/>
    <n v="30"/>
    <n v="2.5"/>
    <n v="39"/>
    <x v="0"/>
    <n v="1"/>
    <n v="31"/>
    <n v="0"/>
    <n v="4531"/>
    <n v="984.33225000000004"/>
    <n v="0"/>
    <n v="0"/>
    <n v="0"/>
    <n v="0"/>
    <n v="0"/>
    <n v="0"/>
    <n v="0"/>
    <n v="0"/>
    <n v="0"/>
    <n v="0"/>
    <n v="261.40384615384613"/>
    <n v="207.67083333333335"/>
    <n v="26.5"/>
    <n v="0"/>
    <n v="0"/>
    <n v="0"/>
    <n v="0"/>
    <n v="110.98394947115385"/>
    <n v="0"/>
    <n v="1.9716666666666665"/>
  </r>
  <r>
    <d v="2020-08-01T00:00:00"/>
    <x v="4"/>
    <s v="P"/>
    <s v="Active"/>
    <n v="513"/>
    <x v="512"/>
    <s v="N"/>
    <x v="19"/>
    <n v="1083"/>
    <x v="0"/>
    <s v="Niederl. 3"/>
    <n v="1"/>
    <s v="Department"/>
    <s v="Supervisor"/>
    <s v="Non-Mgm."/>
    <s v="ang."/>
    <s v="M"/>
    <d v="2018-03-01T00:00:00"/>
    <m/>
    <s v=""/>
    <n v="1"/>
    <d v="1988-01-11T00:00:00"/>
    <n v="32"/>
    <s v="N"/>
    <n v="30"/>
    <n v="2.5"/>
    <n v="39"/>
    <x v="0"/>
    <n v="1"/>
    <n v="31"/>
    <n v="0"/>
    <n v="4532"/>
    <n v="984.46575000000007"/>
    <n v="0"/>
    <n v="0"/>
    <n v="0"/>
    <n v="0"/>
    <n v="0"/>
    <n v="0"/>
    <n v="0"/>
    <n v="0"/>
    <n v="0"/>
    <n v="0"/>
    <n v="0"/>
    <n v="0"/>
    <n v="26.5"/>
    <n v="0"/>
    <n v="0"/>
    <n v="0"/>
    <n v="0"/>
    <n v="5.9346750000000004"/>
    <n v="0"/>
    <n v="1.9716666666666665"/>
  </r>
  <r>
    <d v="2020-08-01T00:00:00"/>
    <x v="4"/>
    <s v="P"/>
    <s v="Active"/>
    <n v="514"/>
    <x v="513"/>
    <s v="N"/>
    <x v="36"/>
    <n v="1054"/>
    <x v="8"/>
    <s v="Niederl. 2"/>
    <n v="1"/>
    <s v="Department"/>
    <s v="Supervisor"/>
    <s v="Non-Mgm."/>
    <s v="ang."/>
    <s v="W"/>
    <d v="2018-03-15T00:00:00"/>
    <m/>
    <s v=""/>
    <n v="1"/>
    <d v="1985-03-31T00:00:00"/>
    <n v="34"/>
    <s v="N"/>
    <n v="30"/>
    <n v="2.5"/>
    <n v="25"/>
    <x v="0"/>
    <n v="0.64102564102564108"/>
    <n v="31"/>
    <n v="0"/>
    <n v="4533"/>
    <n v="984.59924999999998"/>
    <n v="0"/>
    <n v="0"/>
    <n v="0"/>
    <n v="0"/>
    <n v="0"/>
    <n v="0"/>
    <n v="0"/>
    <n v="0"/>
    <n v="0"/>
    <n v="0"/>
    <n v="0"/>
    <n v="0"/>
    <n v="26.5"/>
    <n v="0"/>
    <n v="0"/>
    <n v="0"/>
    <n v="0"/>
    <n v="5.9346750000000004"/>
    <n v="0"/>
    <n v="1.9716666666666665"/>
  </r>
  <r>
    <d v="2020-08-01T00:00:00"/>
    <x v="4"/>
    <s v="P"/>
    <s v="Active"/>
    <n v="515"/>
    <x v="514"/>
    <s v="N"/>
    <x v="17"/>
    <n v="1088"/>
    <x v="0"/>
    <s v="Niederl. 3"/>
    <n v="1"/>
    <s v="Department"/>
    <s v="Supervisor"/>
    <s v="Non-Mgm."/>
    <s v="ang."/>
    <s v="W"/>
    <d v="2018-03-01T00:00:00"/>
    <m/>
    <s v=""/>
    <n v="1"/>
    <d v="1966-11-25T00:00:00"/>
    <n v="53"/>
    <s v="N"/>
    <n v="30"/>
    <n v="2.5"/>
    <n v="39"/>
    <x v="0"/>
    <n v="1"/>
    <n v="31"/>
    <n v="0"/>
    <n v="4534"/>
    <n v="984.73275000000012"/>
    <n v="0"/>
    <n v="0"/>
    <n v="0"/>
    <n v="0"/>
    <n v="0"/>
    <n v="0"/>
    <n v="0"/>
    <n v="0"/>
    <n v="0"/>
    <n v="0"/>
    <n v="0"/>
    <n v="0"/>
    <n v="26.5"/>
    <n v="0"/>
    <n v="0"/>
    <n v="0"/>
    <n v="0"/>
    <n v="5.9346750000000004"/>
    <n v="0"/>
    <n v="1.9716666666666665"/>
  </r>
  <r>
    <d v="2020-08-01T00:00:00"/>
    <x v="4"/>
    <s v="P"/>
    <s v="Active"/>
    <n v="516"/>
    <x v="515"/>
    <s v="N"/>
    <x v="17"/>
    <n v="1088"/>
    <x v="0"/>
    <s v="Niederl. 3"/>
    <n v="1"/>
    <s v="Department"/>
    <s v="Supervisor"/>
    <s v="Non-Mgm."/>
    <s v="ang."/>
    <s v="W"/>
    <d v="2018-03-01T00:00:00"/>
    <m/>
    <s v=""/>
    <n v="1"/>
    <d v="1996-02-23T00:00:00"/>
    <n v="23"/>
    <s v="N"/>
    <n v="30"/>
    <n v="2.5"/>
    <n v="39"/>
    <x v="0"/>
    <n v="1"/>
    <n v="31"/>
    <n v="0"/>
    <n v="4535"/>
    <n v="984.86625000000004"/>
    <n v="0"/>
    <n v="0"/>
    <n v="0"/>
    <n v="0"/>
    <n v="0"/>
    <n v="0"/>
    <n v="0"/>
    <n v="0"/>
    <n v="0"/>
    <n v="0"/>
    <n v="0"/>
    <n v="0"/>
    <n v="26.5"/>
    <n v="0"/>
    <n v="0"/>
    <n v="0"/>
    <n v="0"/>
    <n v="5.9346750000000004"/>
    <n v="0"/>
    <n v="1.9716666666666665"/>
  </r>
  <r>
    <d v="2020-08-01T00:00:00"/>
    <x v="4"/>
    <s v="P"/>
    <s v="Active"/>
    <n v="517"/>
    <x v="516"/>
    <s v="N"/>
    <x v="11"/>
    <n v="1082"/>
    <x v="0"/>
    <s v="Niederl. 3"/>
    <n v="1"/>
    <s v="Department"/>
    <s v="Supervisor"/>
    <s v="Non-Mgm."/>
    <s v="ang."/>
    <s v="M"/>
    <d v="2018-03-05T00:00:00"/>
    <m/>
    <s v=""/>
    <n v="1"/>
    <d v="1991-10-22T00:00:00"/>
    <n v="28"/>
    <s v="N"/>
    <n v="30"/>
    <n v="2.5"/>
    <n v="39"/>
    <x v="0"/>
    <n v="1"/>
    <n v="31"/>
    <n v="0"/>
    <n v="4536"/>
    <n v="984.99975000000006"/>
    <n v="0"/>
    <n v="0"/>
    <n v="0"/>
    <n v="0"/>
    <n v="0"/>
    <n v="0"/>
    <n v="0"/>
    <n v="0"/>
    <n v="0"/>
    <n v="0"/>
    <n v="0"/>
    <n v="0"/>
    <n v="26.5"/>
    <n v="0"/>
    <n v="0"/>
    <n v="0"/>
    <n v="0"/>
    <n v="5.9346750000000004"/>
    <n v="0"/>
    <n v="1.9716666666666665"/>
  </r>
  <r>
    <d v="2020-08-01T00:00:00"/>
    <x v="4"/>
    <s v="P"/>
    <s v="Active"/>
    <n v="518"/>
    <x v="517"/>
    <s v="N"/>
    <x v="15"/>
    <n v="1032"/>
    <x v="5"/>
    <s v="Niederl. 5"/>
    <n v="1"/>
    <s v="Department"/>
    <s v="Supervisor"/>
    <s v="Non-Mgm."/>
    <s v="ang."/>
    <s v="W"/>
    <d v="2018-03-01T00:00:00"/>
    <m/>
    <s v=""/>
    <n v="1"/>
    <d v="1975-06-13T00:00:00"/>
    <n v="44"/>
    <s v="J"/>
    <n v="30"/>
    <n v="2.5"/>
    <n v="39"/>
    <x v="0"/>
    <n v="1"/>
    <n v="31"/>
    <n v="0"/>
    <n v="4537"/>
    <n v="985.13325000000009"/>
    <n v="0"/>
    <n v="0"/>
    <n v="0"/>
    <n v="0"/>
    <n v="0"/>
    <n v="0"/>
    <n v="0"/>
    <n v="0"/>
    <n v="0"/>
    <n v="0"/>
    <n v="261.75"/>
    <n v="207.94583333333333"/>
    <n v="26.5"/>
    <n v="0"/>
    <n v="0"/>
    <n v="0"/>
    <n v="0"/>
    <n v="111.123056875"/>
    <n v="0"/>
    <n v="1.9716666666666665"/>
  </r>
  <r>
    <d v="2020-08-01T00:00:00"/>
    <x v="4"/>
    <s v="P"/>
    <s v="Active"/>
    <n v="519"/>
    <x v="518"/>
    <s v="Y"/>
    <x v="20"/>
    <n v="1021"/>
    <x v="7"/>
    <s v="Niederl. 9"/>
    <n v="0.5"/>
    <s v="Department"/>
    <s v="Supervisor"/>
    <s v="Non-Mgm."/>
    <s v="ang."/>
    <s v="W"/>
    <d v="2018-04-01T00:00:00"/>
    <m/>
    <s v=""/>
    <n v="1"/>
    <d v="1989-03-24T00:00:00"/>
    <n v="30"/>
    <s v="N"/>
    <n v="30"/>
    <n v="2.5"/>
    <n v="39"/>
    <x v="0"/>
    <n v="0.5"/>
    <n v="31"/>
    <n v="0"/>
    <n v="4538"/>
    <n v="985.26675"/>
    <n v="0"/>
    <n v="0"/>
    <n v="0"/>
    <n v="0"/>
    <n v="0"/>
    <n v="0"/>
    <n v="0"/>
    <n v="0"/>
    <n v="0"/>
    <n v="0"/>
    <n v="0"/>
    <n v="0"/>
    <n v="13.25"/>
    <n v="0"/>
    <n v="0"/>
    <n v="0"/>
    <n v="0"/>
    <n v="2.9673375000000002"/>
    <n v="0"/>
    <n v="0.98583333333333323"/>
  </r>
  <r>
    <d v="2020-08-01T00:00:00"/>
    <x v="4"/>
    <s v="P"/>
    <s v="Active"/>
    <n v="519"/>
    <x v="518"/>
    <s v="Y"/>
    <x v="20"/>
    <n v="1027"/>
    <x v="6"/>
    <s v="Niederl. 10"/>
    <n v="0.5"/>
    <s v="Department"/>
    <s v="Supervisor"/>
    <s v="Non-Mgm."/>
    <s v="ang."/>
    <s v="W"/>
    <d v="2018-04-01T00:00:00"/>
    <m/>
    <s v=""/>
    <n v="1"/>
    <d v="1989-03-24T00:00:00"/>
    <n v="30"/>
    <s v="N"/>
    <n v="30"/>
    <n v="2.5"/>
    <n v="39"/>
    <x v="0"/>
    <n v="0.5"/>
    <n v="31"/>
    <n v="0"/>
    <n v="4539"/>
    <n v="985.40025000000003"/>
    <n v="0"/>
    <n v="0"/>
    <n v="0"/>
    <n v="0"/>
    <n v="0"/>
    <n v="0"/>
    <n v="0"/>
    <n v="0"/>
    <n v="0"/>
    <n v="0"/>
    <n v="0"/>
    <n v="0"/>
    <n v="13.25"/>
    <n v="0"/>
    <n v="0"/>
    <n v="0"/>
    <n v="0"/>
    <n v="2.9673375000000002"/>
    <n v="0"/>
    <n v="0.98583333333333323"/>
  </r>
  <r>
    <d v="2020-08-01T00:00:00"/>
    <x v="4"/>
    <s v="P"/>
    <s v="Active"/>
    <n v="520"/>
    <x v="519"/>
    <s v="N"/>
    <x v="22"/>
    <n v="1053"/>
    <x v="3"/>
    <s v="Niederl. 8"/>
    <n v="1"/>
    <s v="Department"/>
    <s v="Supervisor"/>
    <s v="Non-Mgm."/>
    <s v="ang."/>
    <s v="M"/>
    <d v="2018-04-01T00:00:00"/>
    <m/>
    <s v=""/>
    <n v="1"/>
    <d v="1994-09-10T00:00:00"/>
    <n v="25"/>
    <s v="J"/>
    <n v="30"/>
    <n v="2.5"/>
    <n v="39"/>
    <x v="0"/>
    <n v="1"/>
    <n v="31"/>
    <n v="0"/>
    <n v="4540"/>
    <n v="985.53375000000005"/>
    <n v="0"/>
    <n v="0"/>
    <n v="0"/>
    <n v="0"/>
    <n v="0"/>
    <n v="0"/>
    <n v="0"/>
    <n v="0"/>
    <n v="0"/>
    <n v="0"/>
    <n v="261.92307692307696"/>
    <n v="208.08333333333334"/>
    <n v="26.5"/>
    <n v="0"/>
    <n v="0"/>
    <n v="0"/>
    <n v="0"/>
    <n v="111.19261057692309"/>
    <n v="0"/>
    <n v="1.9716666666666665"/>
  </r>
  <r>
    <d v="2020-08-01T00:00:00"/>
    <x v="4"/>
    <s v="P"/>
    <s v="Active"/>
    <n v="521"/>
    <x v="520"/>
    <s v="N"/>
    <x v="5"/>
    <n v="1093"/>
    <x v="0"/>
    <s v="Niederl. 3"/>
    <n v="1"/>
    <s v="Department"/>
    <s v="Supervisor"/>
    <s v="Non-Mgm."/>
    <s v="ang."/>
    <s v="M"/>
    <d v="2018-04-16T00:00:00"/>
    <m/>
    <s v=""/>
    <n v="1"/>
    <d v="1967-03-25T00:00:00"/>
    <n v="52"/>
    <s v="N"/>
    <n v="30"/>
    <n v="2.5"/>
    <n v="39"/>
    <x v="0"/>
    <n v="1"/>
    <n v="31"/>
    <n v="0"/>
    <n v="4541"/>
    <n v="985.66724999999997"/>
    <n v="0"/>
    <n v="0"/>
    <n v="0"/>
    <n v="0"/>
    <n v="0"/>
    <n v="0"/>
    <n v="0"/>
    <n v="0"/>
    <n v="0"/>
    <n v="0"/>
    <n v="0"/>
    <n v="0"/>
    <n v="26.5"/>
    <n v="0"/>
    <n v="0"/>
    <n v="0"/>
    <n v="0"/>
    <n v="5.9346750000000004"/>
    <n v="0"/>
    <n v="1.9716666666666665"/>
  </r>
  <r>
    <d v="2020-08-01T00:00:00"/>
    <x v="4"/>
    <s v="P"/>
    <s v="Active"/>
    <n v="522"/>
    <x v="521"/>
    <s v="N"/>
    <x v="24"/>
    <n v="1081"/>
    <x v="0"/>
    <s v="Niederl. 3"/>
    <n v="1"/>
    <s v="Department"/>
    <s v="Supervisor"/>
    <s v="Non-Mgm."/>
    <s v="ang."/>
    <s v="M"/>
    <d v="2018-04-01T00:00:00"/>
    <m/>
    <s v=""/>
    <n v="1"/>
    <d v="1986-02-17T00:00:00"/>
    <n v="33"/>
    <s v="N"/>
    <n v="30"/>
    <n v="2.5"/>
    <n v="39"/>
    <x v="0"/>
    <n v="1"/>
    <n v="31"/>
    <n v="0"/>
    <n v="4542"/>
    <n v="985.80075000000011"/>
    <n v="0"/>
    <n v="0"/>
    <n v="0"/>
    <n v="0"/>
    <n v="0"/>
    <n v="0"/>
    <n v="0"/>
    <n v="0"/>
    <n v="0"/>
    <n v="0"/>
    <n v="0"/>
    <n v="0"/>
    <n v="26.5"/>
    <n v="0"/>
    <n v="0"/>
    <n v="0"/>
    <n v="0"/>
    <n v="5.9346750000000004"/>
    <n v="0"/>
    <n v="1.9716666666666665"/>
  </r>
  <r>
    <d v="2020-08-01T00:00:00"/>
    <x v="4"/>
    <s v="P"/>
    <s v="Active"/>
    <n v="523"/>
    <x v="522"/>
    <s v="N"/>
    <x v="36"/>
    <n v="1054"/>
    <x v="8"/>
    <s v="Niederl. 2"/>
    <n v="1"/>
    <s v="Department"/>
    <s v="Supervisor"/>
    <s v="Non-Mgm."/>
    <s v="ang."/>
    <s v="W"/>
    <d v="2018-04-01T00:00:00"/>
    <m/>
    <s v=""/>
    <n v="1"/>
    <d v="1975-09-19T00:00:00"/>
    <n v="44"/>
    <s v="N"/>
    <n v="24"/>
    <n v="2"/>
    <n v="20"/>
    <x v="0"/>
    <n v="0.51282051282051277"/>
    <n v="31"/>
    <n v="0"/>
    <n v="4543"/>
    <n v="985.93425000000002"/>
    <n v="0"/>
    <n v="0"/>
    <n v="0"/>
    <n v="0"/>
    <n v="0"/>
    <n v="0"/>
    <n v="0"/>
    <n v="0"/>
    <n v="0"/>
    <n v="0"/>
    <n v="0"/>
    <n v="0"/>
    <n v="26.5"/>
    <n v="0"/>
    <n v="0"/>
    <n v="0"/>
    <n v="0"/>
    <n v="5.9346750000000004"/>
    <n v="0"/>
    <n v="1.9716666666666665"/>
  </r>
  <r>
    <d v="2020-08-01T00:00:00"/>
    <x v="4"/>
    <s v="P"/>
    <s v="Active"/>
    <n v="524"/>
    <x v="523"/>
    <s v="N"/>
    <x v="0"/>
    <n v="1090"/>
    <x v="0"/>
    <s v="Niederl. 3"/>
    <n v="1"/>
    <s v="Department"/>
    <s v="Supervisor"/>
    <s v="Non-Mgm."/>
    <s v="ang."/>
    <s v="W"/>
    <d v="2018-04-05T00:00:00"/>
    <m/>
    <s v=""/>
    <n v="1"/>
    <d v="1995-07-05T00:00:00"/>
    <n v="24"/>
    <s v="N"/>
    <n v="30"/>
    <n v="2.5"/>
    <n v="39"/>
    <x v="0"/>
    <n v="1"/>
    <n v="31"/>
    <n v="0"/>
    <n v="4544"/>
    <n v="986.06775000000005"/>
    <n v="0"/>
    <n v="0"/>
    <n v="0"/>
    <n v="0"/>
    <n v="0"/>
    <n v="0"/>
    <n v="0"/>
    <n v="0"/>
    <n v="0"/>
    <n v="0"/>
    <n v="0"/>
    <n v="0"/>
    <n v="26.5"/>
    <n v="0"/>
    <n v="0"/>
    <n v="0"/>
    <n v="0"/>
    <n v="5.9346750000000004"/>
    <n v="0"/>
    <n v="1.9716666666666665"/>
  </r>
  <r>
    <d v="2020-08-01T00:00:00"/>
    <x v="4"/>
    <s v="P"/>
    <s v="Active"/>
    <n v="525"/>
    <x v="524"/>
    <s v="N"/>
    <x v="9"/>
    <n v="1087"/>
    <x v="0"/>
    <s v="Niederl. 3"/>
    <n v="1"/>
    <s v="Department"/>
    <s v="Supervisor"/>
    <s v="Non-Mgm."/>
    <s v="ang."/>
    <s v="M"/>
    <d v="2018-04-01T00:00:00"/>
    <m/>
    <s v=""/>
    <n v="1"/>
    <d v="1984-03-26T00:00:00"/>
    <n v="35"/>
    <s v="N"/>
    <n v="30"/>
    <n v="2.5"/>
    <n v="39"/>
    <x v="0"/>
    <n v="1"/>
    <n v="31"/>
    <n v="0"/>
    <n v="4545"/>
    <n v="986.20125000000007"/>
    <n v="0"/>
    <n v="0"/>
    <n v="0"/>
    <n v="0"/>
    <n v="0"/>
    <n v="0"/>
    <n v="0"/>
    <n v="0"/>
    <n v="0"/>
    <n v="0"/>
    <n v="0"/>
    <n v="0"/>
    <n v="26.5"/>
    <n v="0"/>
    <n v="0"/>
    <n v="0"/>
    <n v="0"/>
    <n v="5.9346750000000004"/>
    <n v="0"/>
    <n v="1.9716666666666665"/>
  </r>
  <r>
    <d v="2020-08-01T00:00:00"/>
    <x v="4"/>
    <s v="P"/>
    <s v="Active"/>
    <n v="526"/>
    <x v="525"/>
    <s v="N"/>
    <x v="31"/>
    <n v="1052"/>
    <x v="3"/>
    <s v="Niederl. 8"/>
    <n v="1"/>
    <s v="Department"/>
    <s v="Supervisor"/>
    <s v="Non-Mgm."/>
    <s v="ang."/>
    <s v="M"/>
    <d v="2018-04-16T00:00:00"/>
    <m/>
    <s v=""/>
    <n v="1"/>
    <d v="1987-02-05T00:00:00"/>
    <n v="32"/>
    <s v="J"/>
    <n v="30"/>
    <n v="2.5"/>
    <n v="39"/>
    <x v="0"/>
    <n v="1"/>
    <n v="31"/>
    <n v="0"/>
    <n v="4546"/>
    <n v="986.33474999999999"/>
    <n v="0"/>
    <n v="0"/>
    <n v="30"/>
    <n v="0"/>
    <n v="108.33"/>
    <n v="0"/>
    <n v="0"/>
    <n v="0"/>
    <n v="0"/>
    <n v="0"/>
    <n v="262.26923076923077"/>
    <n v="208.35833333333335"/>
    <n v="26.5"/>
    <n v="0"/>
    <n v="0"/>
    <n v="0"/>
    <n v="0"/>
    <n v="142.31072148076925"/>
    <n v="78.66"/>
    <n v="1.9716666666666665"/>
  </r>
  <r>
    <d v="2020-08-01T00:00:00"/>
    <x v="4"/>
    <s v="P"/>
    <s v="Active"/>
    <n v="527"/>
    <x v="526"/>
    <s v="N"/>
    <x v="22"/>
    <n v="1023"/>
    <x v="7"/>
    <s v="Niederl. 9"/>
    <n v="1"/>
    <s v="Department"/>
    <s v="Supervisor"/>
    <s v="Non-Mgm."/>
    <s v="ang."/>
    <s v="M"/>
    <d v="2018-04-01T00:00:00"/>
    <m/>
    <s v=""/>
    <n v="1"/>
    <d v="1991-02-18T00:00:00"/>
    <n v="28"/>
    <s v="J"/>
    <n v="30"/>
    <n v="2.5"/>
    <n v="39"/>
    <x v="0"/>
    <n v="1"/>
    <n v="31"/>
    <n v="0"/>
    <n v="4547"/>
    <n v="986.46825000000013"/>
    <n v="0"/>
    <n v="0"/>
    <n v="0"/>
    <n v="0"/>
    <n v="0"/>
    <n v="0"/>
    <n v="0"/>
    <n v="0"/>
    <n v="0"/>
    <n v="0"/>
    <n v="262.32692307692309"/>
    <n v="208.4041666666667"/>
    <n v="26.5"/>
    <n v="0"/>
    <n v="0"/>
    <n v="0"/>
    <n v="0"/>
    <n v="111.35490254807694"/>
    <n v="0"/>
    <n v="1.9716666666666665"/>
  </r>
  <r>
    <d v="2020-08-01T00:00:00"/>
    <x v="4"/>
    <s v="P"/>
    <s v="Active"/>
    <n v="528"/>
    <x v="527"/>
    <s v="N"/>
    <x v="11"/>
    <n v="1082"/>
    <x v="0"/>
    <s v="Niederl. 3"/>
    <n v="1"/>
    <s v="Department"/>
    <s v="Supervisor"/>
    <s v="Non-Mgm."/>
    <s v="ang."/>
    <s v="W"/>
    <d v="2018-04-01T00:00:00"/>
    <m/>
    <s v=""/>
    <n v="1"/>
    <d v="1991-10-08T00:00:00"/>
    <n v="28"/>
    <s v="N"/>
    <n v="30"/>
    <n v="2.5"/>
    <n v="39"/>
    <x v="0"/>
    <n v="1"/>
    <n v="31"/>
    <n v="0"/>
    <n v="4548"/>
    <n v="986.60175000000004"/>
    <n v="0"/>
    <n v="0"/>
    <n v="0"/>
    <n v="0"/>
    <n v="0"/>
    <n v="0"/>
    <n v="0"/>
    <n v="0"/>
    <n v="0"/>
    <n v="0"/>
    <n v="0"/>
    <n v="0"/>
    <n v="26.5"/>
    <n v="0"/>
    <n v="0"/>
    <n v="0"/>
    <n v="0"/>
    <n v="5.9346750000000004"/>
    <n v="0"/>
    <n v="1.9716666666666665"/>
  </r>
  <r>
    <d v="2020-08-01T00:00:00"/>
    <x v="4"/>
    <s v="P"/>
    <s v="Active"/>
    <n v="529"/>
    <x v="528"/>
    <s v="N"/>
    <x v="9"/>
    <n v="1087"/>
    <x v="0"/>
    <s v="Niederl. 3"/>
    <n v="1"/>
    <s v="Department"/>
    <s v="Supervisor"/>
    <s v="Non-Mgm."/>
    <s v="ang."/>
    <s v="M"/>
    <d v="2018-04-01T00:00:00"/>
    <m/>
    <s v=""/>
    <n v="1"/>
    <d v="1992-09-22T00:00:00"/>
    <n v="27"/>
    <s v="N"/>
    <n v="30"/>
    <n v="2.5"/>
    <n v="39"/>
    <x v="0"/>
    <n v="1"/>
    <n v="31"/>
    <n v="0"/>
    <n v="4549"/>
    <n v="986.73525000000006"/>
    <n v="0"/>
    <n v="0"/>
    <n v="0"/>
    <n v="0"/>
    <n v="0"/>
    <n v="0"/>
    <n v="0"/>
    <n v="0"/>
    <n v="0"/>
    <n v="0"/>
    <n v="0"/>
    <n v="0"/>
    <n v="26.5"/>
    <n v="0"/>
    <n v="0"/>
    <n v="0"/>
    <n v="0"/>
    <n v="5.9346750000000004"/>
    <n v="0"/>
    <n v="1.9716666666666665"/>
  </r>
  <r>
    <d v="2020-08-01T00:00:00"/>
    <x v="4"/>
    <s v="P"/>
    <s v="Active"/>
    <n v="530"/>
    <x v="529"/>
    <s v="N"/>
    <x v="22"/>
    <n v="1060"/>
    <x v="2"/>
    <s v="Niederl. 7"/>
    <n v="1"/>
    <s v="Department"/>
    <s v="Supervisor"/>
    <s v="Non-Mgm."/>
    <s v="ang."/>
    <s v="M"/>
    <d v="2018-04-16T00:00:00"/>
    <m/>
    <s v=""/>
    <n v="1"/>
    <d v="1965-08-12T00:00:00"/>
    <n v="54"/>
    <s v="J"/>
    <n v="30"/>
    <n v="2.5"/>
    <n v="39"/>
    <x v="0"/>
    <n v="1"/>
    <n v="31"/>
    <n v="0"/>
    <n v="4550"/>
    <n v="986.86875000000009"/>
    <n v="0"/>
    <n v="0"/>
    <n v="0"/>
    <n v="0"/>
    <n v="0"/>
    <n v="0"/>
    <n v="0"/>
    <n v="0"/>
    <n v="0"/>
    <n v="0"/>
    <n v="262.5"/>
    <n v="208.54166666666669"/>
    <n v="26.5"/>
    <n v="0"/>
    <n v="0"/>
    <n v="0"/>
    <n v="0"/>
    <n v="111.42445625000001"/>
    <n v="0"/>
    <n v="1.9716666666666665"/>
  </r>
  <r>
    <d v="2020-08-01T00:00:00"/>
    <x v="4"/>
    <s v="P"/>
    <s v="Active"/>
    <n v="531"/>
    <x v="530"/>
    <s v="N"/>
    <x v="20"/>
    <n v="1062"/>
    <x v="11"/>
    <s v="Niederl. 12"/>
    <n v="1"/>
    <s v="Department"/>
    <s v="Supervisor"/>
    <s v="Non-Mgm."/>
    <s v="ang."/>
    <s v="W"/>
    <d v="2018-04-16T00:00:00"/>
    <m/>
    <s v=""/>
    <n v="1"/>
    <d v="1987-06-15T00:00:00"/>
    <n v="32"/>
    <s v="N"/>
    <n v="30"/>
    <n v="2.5"/>
    <n v="39"/>
    <x v="0"/>
    <n v="1"/>
    <n v="31"/>
    <n v="0"/>
    <n v="4551"/>
    <n v="987.00225"/>
    <n v="0"/>
    <n v="0"/>
    <n v="0"/>
    <n v="0"/>
    <n v="0"/>
    <n v="0"/>
    <n v="0"/>
    <n v="0"/>
    <n v="0"/>
    <n v="0"/>
    <n v="0"/>
    <n v="0"/>
    <n v="26.5"/>
    <n v="0"/>
    <n v="0"/>
    <n v="0"/>
    <n v="0"/>
    <n v="5.9346750000000004"/>
    <n v="0"/>
    <n v="1.9716666666666665"/>
  </r>
  <r>
    <d v="2020-08-01T00:00:00"/>
    <x v="4"/>
    <s v="P"/>
    <s v="Active"/>
    <n v="532"/>
    <x v="531"/>
    <s v="N"/>
    <x v="31"/>
    <n v="1040"/>
    <x v="4"/>
    <s v="Niederl. 6"/>
    <n v="1"/>
    <s v="Department"/>
    <s v="Supervisor"/>
    <s v="Non-Mgm."/>
    <s v="ang."/>
    <s v="M"/>
    <d v="2018-04-01T00:00:00"/>
    <m/>
    <s v=""/>
    <n v="1"/>
    <d v="1982-10-23T00:00:00"/>
    <n v="37"/>
    <s v="J"/>
    <n v="30"/>
    <n v="2.5"/>
    <n v="39"/>
    <x v="0"/>
    <n v="1"/>
    <n v="31"/>
    <n v="0"/>
    <n v="4552"/>
    <n v="987.13575000000014"/>
    <n v="0"/>
    <n v="0"/>
    <n v="30"/>
    <n v="0"/>
    <n v="108.33"/>
    <n v="2300"/>
    <n v="0"/>
    <n v="0"/>
    <n v="0"/>
    <n v="0"/>
    <n v="262.61538461538464"/>
    <n v="208.63333333333333"/>
    <n v="26.5"/>
    <n v="0"/>
    <n v="0"/>
    <n v="0"/>
    <n v="0"/>
    <n v="657.53482888461542"/>
    <n v="100.51"/>
    <n v="1.9716666666666665"/>
  </r>
  <r>
    <d v="2020-08-01T00:00:00"/>
    <x v="4"/>
    <s v="P"/>
    <s v="Active"/>
    <n v="533"/>
    <x v="532"/>
    <s v="N"/>
    <x v="49"/>
    <n v="1072"/>
    <x v="0"/>
    <s v="Niederl. 3"/>
    <n v="1"/>
    <s v="Department"/>
    <s v="Supervisor"/>
    <s v="Non-Mgm."/>
    <s v="ang."/>
    <s v="M"/>
    <d v="2018-04-01T00:00:00"/>
    <m/>
    <s v=""/>
    <n v="1"/>
    <d v="1987-06-04T00:00:00"/>
    <n v="32"/>
    <s v="N"/>
    <n v="30"/>
    <n v="2.5"/>
    <n v="39"/>
    <x v="0"/>
    <n v="1"/>
    <n v="31"/>
    <n v="0"/>
    <n v="4553"/>
    <n v="987.26925000000006"/>
    <n v="0"/>
    <n v="0"/>
    <n v="0"/>
    <n v="0"/>
    <n v="0"/>
    <n v="0"/>
    <n v="0"/>
    <n v="0"/>
    <n v="0"/>
    <n v="0"/>
    <n v="0"/>
    <n v="0"/>
    <n v="26.5"/>
    <n v="0"/>
    <n v="0"/>
    <n v="0"/>
    <n v="0"/>
    <n v="5.9346750000000004"/>
    <n v="0"/>
    <n v="1.9716666666666665"/>
  </r>
  <r>
    <d v="2020-08-01T00:00:00"/>
    <x v="4"/>
    <s v="P"/>
    <s v="Active"/>
    <n v="534"/>
    <x v="533"/>
    <s v="N"/>
    <x v="16"/>
    <n v="1056"/>
    <x v="2"/>
    <s v="Niederl. 7"/>
    <n v="1"/>
    <s v="Department"/>
    <s v="Supervisor"/>
    <s v="Non-Mgm."/>
    <s v="ang."/>
    <s v="W"/>
    <d v="2018-04-09T00:00:00"/>
    <m/>
    <s v=""/>
    <n v="1"/>
    <d v="1987-01-12T00:00:00"/>
    <n v="33"/>
    <s v="J"/>
    <n v="30"/>
    <n v="2.5"/>
    <n v="39"/>
    <x v="0"/>
    <n v="1"/>
    <n v="31"/>
    <n v="0"/>
    <n v="4554"/>
    <n v="987.40274999999997"/>
    <n v="0"/>
    <n v="0"/>
    <n v="0"/>
    <n v="0"/>
    <n v="0"/>
    <n v="0"/>
    <n v="0"/>
    <n v="0"/>
    <n v="0"/>
    <n v="0"/>
    <n v="262.73076923076923"/>
    <n v="208.72500000000002"/>
    <n v="26.5"/>
    <n v="0"/>
    <n v="0"/>
    <n v="0"/>
    <n v="0"/>
    <n v="111.51719451923078"/>
    <n v="0"/>
    <n v="1.9716666666666665"/>
  </r>
  <r>
    <d v="2020-08-01T00:00:00"/>
    <x v="4"/>
    <s v="P"/>
    <s v="Active"/>
    <n v="535"/>
    <x v="534"/>
    <s v="N"/>
    <x v="48"/>
    <n v="1073"/>
    <x v="0"/>
    <s v="Niederl. 3"/>
    <n v="1"/>
    <s v="Department"/>
    <s v="Supervisor"/>
    <s v="Non-Mgm."/>
    <s v="ang."/>
    <s v="M"/>
    <d v="2018-05-15T00:00:00"/>
    <m/>
    <s v=""/>
    <n v="1"/>
    <d v="1990-07-07T00:00:00"/>
    <n v="29"/>
    <s v="N"/>
    <n v="30"/>
    <n v="2.5"/>
    <n v="39"/>
    <x v="0"/>
    <n v="1"/>
    <n v="31"/>
    <n v="0"/>
    <n v="4555"/>
    <n v="987.53625000000011"/>
    <n v="0"/>
    <n v="0"/>
    <n v="0"/>
    <n v="0"/>
    <n v="0"/>
    <n v="0"/>
    <n v="0"/>
    <n v="0"/>
    <n v="0"/>
    <n v="0"/>
    <n v="0"/>
    <n v="0"/>
    <n v="26.5"/>
    <n v="0"/>
    <n v="0"/>
    <n v="0"/>
    <n v="0"/>
    <n v="5.9346750000000004"/>
    <n v="0"/>
    <n v="1.9716666666666665"/>
  </r>
  <r>
    <d v="2020-08-01T00:00:00"/>
    <x v="4"/>
    <s v="P"/>
    <s v="Active"/>
    <n v="536"/>
    <x v="535"/>
    <s v="N"/>
    <x v="0"/>
    <n v="1090"/>
    <x v="0"/>
    <s v="Niederl. 3"/>
    <n v="1"/>
    <s v="Department"/>
    <s v="Supervisor"/>
    <s v="Manager"/>
    <s v="ang."/>
    <s v="M"/>
    <d v="2018-05-01T00:00:00"/>
    <m/>
    <s v=""/>
    <n v="1"/>
    <d v="1977-07-08T00:00:00"/>
    <n v="42"/>
    <s v="N"/>
    <n v="30"/>
    <n v="2.5"/>
    <n v="39"/>
    <x v="0"/>
    <n v="1"/>
    <n v="31"/>
    <n v="0"/>
    <n v="4556"/>
    <n v="987.66975000000002"/>
    <n v="0"/>
    <n v="0"/>
    <n v="0"/>
    <n v="0"/>
    <n v="0"/>
    <n v="0"/>
    <n v="0"/>
    <n v="0"/>
    <n v="0"/>
    <n v="0"/>
    <n v="0"/>
    <n v="0"/>
    <n v="26.5"/>
    <n v="0"/>
    <n v="0"/>
    <n v="0"/>
    <n v="0"/>
    <n v="5.9346750000000004"/>
    <n v="120.232"/>
    <n v="1.9716666666666665"/>
  </r>
  <r>
    <d v="2020-08-01T00:00:00"/>
    <x v="4"/>
    <s v="P"/>
    <s v="Active"/>
    <n v="537"/>
    <x v="536"/>
    <s v="N"/>
    <x v="23"/>
    <n v="1068"/>
    <x v="0"/>
    <s v="Niederl. 3"/>
    <n v="1"/>
    <s v="Department"/>
    <s v="Supervisor"/>
    <s v="Non-Mgm."/>
    <s v="ang."/>
    <s v="W"/>
    <d v="2018-05-15T00:00:00"/>
    <m/>
    <s v=""/>
    <n v="1"/>
    <d v="1988-02-17T00:00:00"/>
    <n v="31"/>
    <s v="N"/>
    <n v="30"/>
    <n v="2.5"/>
    <n v="39"/>
    <x v="0"/>
    <n v="1"/>
    <n v="31"/>
    <n v="0"/>
    <n v="4557"/>
    <n v="987.80325000000005"/>
    <n v="0"/>
    <n v="0"/>
    <n v="0"/>
    <n v="0"/>
    <n v="0"/>
    <n v="0"/>
    <n v="0"/>
    <n v="0"/>
    <n v="0"/>
    <n v="0"/>
    <n v="0"/>
    <n v="0"/>
    <n v="26.5"/>
    <n v="0"/>
    <n v="0"/>
    <n v="0"/>
    <n v="0"/>
    <n v="5.9346750000000004"/>
    <n v="0"/>
    <n v="1.9716666666666665"/>
  </r>
  <r>
    <d v="2020-08-01T00:00:00"/>
    <x v="4"/>
    <s v="P"/>
    <s v="Active"/>
    <n v="538"/>
    <x v="537"/>
    <s v="N"/>
    <x v="9"/>
    <n v="1087"/>
    <x v="0"/>
    <s v="Niederl. 3"/>
    <n v="1"/>
    <s v="Department"/>
    <s v="Supervisor"/>
    <s v="Non-Mgm."/>
    <s v="ang."/>
    <s v="M"/>
    <d v="2018-05-01T00:00:00"/>
    <m/>
    <s v=""/>
    <n v="1"/>
    <d v="1979-07-24T00:00:00"/>
    <n v="40"/>
    <s v="N"/>
    <n v="30"/>
    <n v="2.5"/>
    <n v="39"/>
    <x v="0"/>
    <n v="1"/>
    <n v="31"/>
    <n v="0"/>
    <n v="4558"/>
    <n v="987.93674999999996"/>
    <n v="0"/>
    <n v="0"/>
    <n v="0"/>
    <n v="0"/>
    <n v="0"/>
    <n v="0"/>
    <n v="0"/>
    <n v="0"/>
    <n v="0"/>
    <n v="0"/>
    <n v="0"/>
    <n v="0"/>
    <n v="26.5"/>
    <n v="0"/>
    <n v="0"/>
    <n v="0"/>
    <n v="0"/>
    <n v="5.9346750000000004"/>
    <n v="0"/>
    <n v="1.9716666666666665"/>
  </r>
  <r>
    <d v="2020-08-01T00:00:00"/>
    <x v="4"/>
    <s v="P"/>
    <s v="Active"/>
    <n v="539"/>
    <x v="538"/>
    <s v="N"/>
    <x v="30"/>
    <n v="1071"/>
    <x v="0"/>
    <s v="Niederl. 3"/>
    <n v="1"/>
    <s v="Department"/>
    <s v="Supervisor"/>
    <s v="Non-Mgm."/>
    <s v="ang."/>
    <s v="M"/>
    <d v="2018-05-01T00:00:00"/>
    <m/>
    <s v=""/>
    <n v="1"/>
    <d v="1987-10-31T00:00:00"/>
    <n v="32"/>
    <s v="N"/>
    <n v="30"/>
    <n v="2.5"/>
    <n v="39"/>
    <x v="0"/>
    <n v="1"/>
    <n v="31"/>
    <n v="0"/>
    <n v="4559"/>
    <n v="988.07024999999999"/>
    <n v="0"/>
    <n v="0"/>
    <n v="0"/>
    <n v="0"/>
    <n v="0"/>
    <n v="0"/>
    <n v="0"/>
    <n v="0"/>
    <n v="0"/>
    <n v="0"/>
    <n v="0"/>
    <n v="0"/>
    <n v="26.5"/>
    <n v="0"/>
    <n v="0"/>
    <n v="0"/>
    <n v="0"/>
    <n v="5.9346750000000004"/>
    <n v="0"/>
    <n v="1.9716666666666665"/>
  </r>
  <r>
    <d v="2020-08-01T00:00:00"/>
    <x v="4"/>
    <s v="P"/>
    <s v="Active"/>
    <n v="540"/>
    <x v="539"/>
    <s v="N"/>
    <x v="22"/>
    <n v="1023"/>
    <x v="7"/>
    <s v="Niederl. 9"/>
    <n v="1"/>
    <s v="Department"/>
    <s v="Supervisor"/>
    <s v="Non-Mgm."/>
    <s v="ang."/>
    <s v="M"/>
    <d v="2018-05-01T00:00:00"/>
    <m/>
    <s v=""/>
    <n v="1"/>
    <d v="1992-02-25T00:00:00"/>
    <n v="27"/>
    <s v="J"/>
    <n v="30"/>
    <n v="2.5"/>
    <n v="39"/>
    <x v="0"/>
    <n v="1"/>
    <n v="31"/>
    <n v="0"/>
    <n v="4560"/>
    <n v="988.20375000000013"/>
    <n v="0"/>
    <n v="0"/>
    <n v="0"/>
    <n v="0"/>
    <n v="0"/>
    <n v="0"/>
    <n v="0"/>
    <n v="0"/>
    <n v="0"/>
    <n v="0"/>
    <n v="263.07692307692309"/>
    <n v="209.00000000000003"/>
    <n v="26.5"/>
    <n v="0"/>
    <n v="0"/>
    <n v="0"/>
    <n v="0"/>
    <n v="111.65630192307694"/>
    <n v="0"/>
    <n v="1.9716666666666665"/>
  </r>
  <r>
    <d v="2020-08-01T00:00:00"/>
    <x v="4"/>
    <s v="P"/>
    <s v="Active"/>
    <n v="541"/>
    <x v="540"/>
    <s v="N"/>
    <x v="22"/>
    <n v="1041"/>
    <x v="4"/>
    <s v="Niederl. 6"/>
    <n v="1"/>
    <s v="Department"/>
    <s v="Supervisor"/>
    <s v="Non-Mgm."/>
    <s v="ang."/>
    <s v="M"/>
    <d v="2018-05-01T00:00:00"/>
    <m/>
    <s v=""/>
    <n v="1"/>
    <d v="1967-11-02T00:00:00"/>
    <n v="52"/>
    <s v="J"/>
    <n v="30"/>
    <n v="2.5"/>
    <n v="39"/>
    <x v="0"/>
    <n v="1"/>
    <n v="31"/>
    <n v="0"/>
    <n v="4561"/>
    <n v="988.33725000000004"/>
    <n v="0"/>
    <n v="0"/>
    <n v="0"/>
    <n v="0"/>
    <n v="0"/>
    <n v="0"/>
    <n v="0"/>
    <n v="0"/>
    <n v="0"/>
    <n v="0"/>
    <n v="263.13461538461536"/>
    <n v="209.04583333333335"/>
    <n v="26.5"/>
    <n v="0"/>
    <n v="0"/>
    <n v="0"/>
    <n v="0"/>
    <n v="111.67948649038462"/>
    <n v="0"/>
    <n v="1.9716666666666665"/>
  </r>
  <r>
    <d v="2020-08-01T00:00:00"/>
    <x v="4"/>
    <s v="P"/>
    <s v="Active"/>
    <n v="542"/>
    <x v="541"/>
    <s v="N"/>
    <x v="31"/>
    <n v="1046"/>
    <x v="9"/>
    <s v="Niederl. 4"/>
    <n v="1"/>
    <s v="Department"/>
    <s v="Supervisor"/>
    <s v="Non-Mgm."/>
    <s v="ang."/>
    <s v="M"/>
    <d v="2018-05-01T00:00:00"/>
    <m/>
    <s v=""/>
    <n v="1"/>
    <d v="1986-09-15T00:00:00"/>
    <n v="33"/>
    <s v="J"/>
    <n v="30"/>
    <n v="2.5"/>
    <n v="39"/>
    <x v="0"/>
    <n v="1"/>
    <n v="31"/>
    <n v="0"/>
    <n v="4562"/>
    <n v="988.47075000000007"/>
    <n v="0"/>
    <n v="0"/>
    <n v="30"/>
    <n v="0"/>
    <n v="454.51"/>
    <n v="875"/>
    <n v="0"/>
    <n v="0"/>
    <n v="0"/>
    <n v="0"/>
    <n v="263.19230769230768"/>
    <n v="209.0916666666667"/>
    <n v="26.5"/>
    <n v="0"/>
    <n v="0"/>
    <n v="0"/>
    <n v="0"/>
    <n v="416.16493555769233"/>
    <n v="91.01"/>
    <n v="1.9716666666666665"/>
  </r>
  <r>
    <d v="2020-08-01T00:00:00"/>
    <x v="4"/>
    <s v="P"/>
    <s v="Active"/>
    <n v="543"/>
    <x v="542"/>
    <s v="N"/>
    <x v="18"/>
    <n v="1080"/>
    <x v="0"/>
    <s v="Niederl. 3"/>
    <n v="1"/>
    <s v="Department"/>
    <s v="Supervisor"/>
    <s v="Non-Mgm."/>
    <s v="ang."/>
    <s v="W"/>
    <d v="2018-05-01T00:00:00"/>
    <m/>
    <s v=""/>
    <n v="1"/>
    <d v="1992-12-15T00:00:00"/>
    <n v="27"/>
    <s v="N"/>
    <n v="30"/>
    <n v="2.5"/>
    <n v="39"/>
    <x v="0"/>
    <n v="1"/>
    <n v="31"/>
    <n v="0"/>
    <n v="4563"/>
    <n v="988.60424999999998"/>
    <n v="0"/>
    <n v="0"/>
    <n v="0"/>
    <n v="0"/>
    <n v="0"/>
    <n v="0"/>
    <n v="0"/>
    <n v="0"/>
    <n v="0"/>
    <n v="0"/>
    <n v="0"/>
    <n v="0"/>
    <n v="26.5"/>
    <n v="0"/>
    <n v="0"/>
    <n v="0"/>
    <n v="0"/>
    <n v="5.9346750000000004"/>
    <n v="0"/>
    <n v="1.9716666666666665"/>
  </r>
  <r>
    <d v="2020-08-01T00:00:00"/>
    <x v="4"/>
    <s v="P"/>
    <s v="Active"/>
    <n v="544"/>
    <x v="543"/>
    <s v="N"/>
    <x v="36"/>
    <n v="1054"/>
    <x v="8"/>
    <s v="Niederl. 2"/>
    <n v="1"/>
    <s v="Department"/>
    <s v="Supervisor"/>
    <s v="Non-Mgm."/>
    <s v="ang."/>
    <s v="M"/>
    <d v="2018-06-01T00:00:00"/>
    <m/>
    <s v=""/>
    <n v="1"/>
    <d v="1986-10-31T00:00:00"/>
    <n v="33"/>
    <s v="N"/>
    <n v="30"/>
    <n v="2.5"/>
    <n v="39"/>
    <x v="0"/>
    <n v="1"/>
    <n v="31"/>
    <n v="0"/>
    <n v="4564"/>
    <n v="988.73775000000001"/>
    <n v="0"/>
    <n v="0"/>
    <n v="0"/>
    <n v="0"/>
    <n v="0"/>
    <n v="0"/>
    <n v="0"/>
    <n v="0"/>
    <n v="0"/>
    <n v="0"/>
    <n v="0"/>
    <n v="0"/>
    <n v="26.5"/>
    <n v="0"/>
    <n v="0"/>
    <n v="0"/>
    <n v="0"/>
    <n v="5.9346750000000004"/>
    <n v="0"/>
    <n v="1.9716666666666665"/>
  </r>
  <r>
    <d v="2020-08-01T00:00:00"/>
    <x v="4"/>
    <s v="P"/>
    <s v="Active"/>
    <n v="545"/>
    <x v="544"/>
    <s v="N"/>
    <x v="19"/>
    <n v="1083"/>
    <x v="0"/>
    <s v="Niederl. 3"/>
    <n v="1"/>
    <s v="Department"/>
    <s v="Supervisor"/>
    <s v="Non-Mgm."/>
    <s v="ang."/>
    <s v="W"/>
    <d v="2018-06-01T00:00:00"/>
    <m/>
    <s v=""/>
    <n v="1"/>
    <d v="1991-05-06T00:00:00"/>
    <n v="28"/>
    <s v="N"/>
    <n v="30"/>
    <n v="2.5"/>
    <n v="39"/>
    <x v="0"/>
    <n v="1"/>
    <n v="31"/>
    <n v="0"/>
    <n v="4565"/>
    <n v="988.87125000000015"/>
    <n v="0"/>
    <n v="0"/>
    <n v="0"/>
    <n v="0"/>
    <n v="0"/>
    <n v="0"/>
    <n v="0"/>
    <n v="0"/>
    <n v="0"/>
    <n v="0"/>
    <n v="0"/>
    <n v="0"/>
    <n v="26.5"/>
    <n v="0"/>
    <n v="0"/>
    <n v="0"/>
    <n v="0"/>
    <n v="5.9346750000000004"/>
    <n v="0"/>
    <n v="1.9716666666666665"/>
  </r>
  <r>
    <d v="2020-08-01T00:00:00"/>
    <x v="4"/>
    <s v="P"/>
    <s v="Active"/>
    <n v="546"/>
    <x v="545"/>
    <s v="N"/>
    <x v="16"/>
    <n v="1067"/>
    <x v="11"/>
    <s v="Niederl. 12"/>
    <n v="1"/>
    <s v="Department"/>
    <s v="Supervisor"/>
    <s v="Non-Mgm."/>
    <s v="ang."/>
    <s v="W"/>
    <d v="2018-06-01T00:00:00"/>
    <m/>
    <s v=""/>
    <n v="1"/>
    <d v="1993-09-24T00:00:00"/>
    <n v="26"/>
    <s v="N"/>
    <n v="30"/>
    <n v="2.5"/>
    <n v="39"/>
    <x v="0"/>
    <n v="1"/>
    <n v="31"/>
    <n v="0"/>
    <n v="4566"/>
    <n v="989.00475000000006"/>
    <n v="0"/>
    <n v="0"/>
    <n v="0"/>
    <n v="0"/>
    <n v="0"/>
    <n v="0"/>
    <n v="0"/>
    <n v="0"/>
    <n v="0"/>
    <n v="0"/>
    <n v="0"/>
    <n v="0"/>
    <n v="26.5"/>
    <n v="0"/>
    <n v="0"/>
    <n v="0"/>
    <n v="0"/>
    <n v="5.9346750000000004"/>
    <n v="0"/>
    <n v="1.9716666666666665"/>
  </r>
  <r>
    <d v="2020-08-01T00:00:00"/>
    <x v="4"/>
    <s v="P"/>
    <s v="Active"/>
    <n v="547"/>
    <x v="546"/>
    <s v="N"/>
    <x v="22"/>
    <n v="1035"/>
    <x v="5"/>
    <s v="Niederl. 5"/>
    <n v="1"/>
    <s v="Department"/>
    <s v="Supervisor"/>
    <s v="Non-Mgm."/>
    <s v="ang."/>
    <s v="M"/>
    <d v="2018-06-01T00:00:00"/>
    <m/>
    <s v=""/>
    <n v="1"/>
    <d v="1983-07-05T00:00:00"/>
    <n v="36"/>
    <s v="J"/>
    <n v="30"/>
    <n v="2.5"/>
    <n v="39"/>
    <x v="0"/>
    <n v="1"/>
    <n v="31"/>
    <n v="0"/>
    <n v="4567"/>
    <n v="989.13825000000008"/>
    <n v="0"/>
    <n v="0"/>
    <n v="0"/>
    <n v="0"/>
    <n v="0"/>
    <n v="0"/>
    <n v="0"/>
    <n v="0"/>
    <n v="0"/>
    <n v="0"/>
    <n v="263.48076923076923"/>
    <n v="209.32083333333333"/>
    <n v="26.5"/>
    <n v="0"/>
    <n v="0"/>
    <n v="0"/>
    <n v="0"/>
    <n v="111.81859389423077"/>
    <n v="0"/>
    <n v="1.9716666666666665"/>
  </r>
  <r>
    <d v="2020-08-01T00:00:00"/>
    <x v="4"/>
    <s v="P"/>
    <s v="Active"/>
    <n v="548"/>
    <x v="547"/>
    <s v="N"/>
    <x v="22"/>
    <n v="1023"/>
    <x v="7"/>
    <s v="Niederl. 9"/>
    <n v="1"/>
    <s v="Department"/>
    <s v="Supervisor"/>
    <s v="Non-Mgm."/>
    <s v="ang."/>
    <s v="M"/>
    <d v="2018-06-01T00:00:00"/>
    <m/>
    <s v=""/>
    <n v="1"/>
    <d v="1998-03-12T00:00:00"/>
    <n v="21"/>
    <s v="J"/>
    <n v="30"/>
    <n v="2.5"/>
    <n v="39"/>
    <x v="0"/>
    <n v="1"/>
    <n v="31"/>
    <n v="0"/>
    <n v="4568"/>
    <n v="989.27175"/>
    <n v="0"/>
    <n v="0"/>
    <n v="0"/>
    <n v="0"/>
    <n v="0"/>
    <n v="0"/>
    <n v="0"/>
    <n v="0"/>
    <n v="0"/>
    <n v="0"/>
    <n v="263.53846153846155"/>
    <n v="209.3666666666667"/>
    <n v="26.5"/>
    <n v="0"/>
    <n v="0"/>
    <n v="0"/>
    <n v="0"/>
    <n v="111.84177846153847"/>
    <n v="0"/>
    <n v="1.9716666666666665"/>
  </r>
  <r>
    <d v="2020-08-01T00:00:00"/>
    <x v="4"/>
    <s v="P"/>
    <s v="Active"/>
    <n v="549"/>
    <x v="548"/>
    <s v="N"/>
    <x v="16"/>
    <n v="1043"/>
    <x v="9"/>
    <s v="Niederl. 4"/>
    <n v="1"/>
    <s v="Department"/>
    <s v="Supervisor"/>
    <s v="Non-Mgm."/>
    <s v="ang."/>
    <s v="M"/>
    <d v="2018-06-01T00:00:00"/>
    <m/>
    <s v=""/>
    <n v="1"/>
    <d v="1982-09-19T00:00:00"/>
    <n v="37"/>
    <s v="N"/>
    <n v="30"/>
    <n v="2.5"/>
    <n v="39"/>
    <x v="0"/>
    <n v="1"/>
    <n v="31"/>
    <n v="0"/>
    <n v="4569"/>
    <n v="989.40525000000002"/>
    <n v="0"/>
    <n v="0"/>
    <n v="30"/>
    <n v="0"/>
    <n v="0"/>
    <n v="0"/>
    <n v="0"/>
    <n v="0"/>
    <n v="0"/>
    <n v="0"/>
    <n v="0"/>
    <n v="0"/>
    <n v="26.5"/>
    <n v="0"/>
    <n v="0"/>
    <n v="0"/>
    <n v="0"/>
    <n v="12.653175000000001"/>
    <n v="79.61"/>
    <n v="1.9716666666666665"/>
  </r>
  <r>
    <d v="2020-08-01T00:00:00"/>
    <x v="4"/>
    <s v="P"/>
    <s v="Active"/>
    <n v="550"/>
    <x v="549"/>
    <s v="N"/>
    <x v="22"/>
    <n v="1053"/>
    <x v="3"/>
    <s v="Niederl. 8"/>
    <n v="1"/>
    <s v="Department"/>
    <s v="Supervisor"/>
    <s v="Non-Mgm."/>
    <s v="ang."/>
    <s v="M"/>
    <d v="2018-06-01T00:00:00"/>
    <m/>
    <s v=""/>
    <n v="1"/>
    <d v="1989-11-17T00:00:00"/>
    <n v="30"/>
    <s v="J"/>
    <n v="30"/>
    <n v="2.5"/>
    <n v="39"/>
    <x v="0"/>
    <n v="1"/>
    <n v="31"/>
    <n v="0"/>
    <n v="4570"/>
    <n v="989.53875000000005"/>
    <n v="0"/>
    <n v="0"/>
    <n v="0"/>
    <n v="0"/>
    <n v="0"/>
    <n v="0"/>
    <n v="0"/>
    <n v="0"/>
    <n v="0"/>
    <n v="0"/>
    <n v="263.65384615384619"/>
    <n v="209.45833333333334"/>
    <n v="26.5"/>
    <n v="0"/>
    <n v="0"/>
    <n v="0"/>
    <n v="0"/>
    <n v="111.88814759615387"/>
    <n v="0"/>
    <n v="1.9716666666666665"/>
  </r>
  <r>
    <d v="2020-08-01T00:00:00"/>
    <x v="4"/>
    <s v="P"/>
    <s v="Active"/>
    <n v="551"/>
    <x v="550"/>
    <s v="N"/>
    <x v="17"/>
    <n v="1088"/>
    <x v="0"/>
    <s v="Niederl. 3"/>
    <n v="1"/>
    <s v="Department"/>
    <s v="Supervisor"/>
    <s v="Non-Mgm."/>
    <s v="ang."/>
    <s v="W"/>
    <d v="2018-06-04T00:00:00"/>
    <m/>
    <s v=""/>
    <n v="1"/>
    <d v="1993-05-04T00:00:00"/>
    <n v="26"/>
    <s v="N"/>
    <n v="30"/>
    <n v="2.5"/>
    <n v="39"/>
    <x v="0"/>
    <n v="1"/>
    <n v="31"/>
    <n v="0"/>
    <n v="4571"/>
    <n v="989.67225000000008"/>
    <n v="0"/>
    <n v="0"/>
    <n v="0"/>
    <n v="0"/>
    <n v="0"/>
    <n v="0"/>
    <n v="0"/>
    <n v="0"/>
    <n v="0"/>
    <n v="0"/>
    <n v="0"/>
    <n v="0"/>
    <n v="26.5"/>
    <n v="0"/>
    <n v="0"/>
    <n v="0"/>
    <n v="0"/>
    <n v="5.9346750000000004"/>
    <n v="0"/>
    <n v="1.9716666666666665"/>
  </r>
  <r>
    <d v="2020-08-01T00:00:00"/>
    <x v="4"/>
    <s v="P"/>
    <s v="Active"/>
    <n v="552"/>
    <x v="551"/>
    <s v="N"/>
    <x v="22"/>
    <n v="1029"/>
    <x v="6"/>
    <s v="Niederl. 10"/>
    <n v="1"/>
    <s v="Department"/>
    <s v="Supervisor"/>
    <s v="Non-Mgm."/>
    <s v="ang."/>
    <s v="M"/>
    <d v="2018-06-15T00:00:00"/>
    <m/>
    <s v=""/>
    <n v="1"/>
    <d v="1984-12-04T00:00:00"/>
    <n v="35"/>
    <s v="J"/>
    <n v="30"/>
    <n v="2.5"/>
    <n v="39"/>
    <x v="0"/>
    <n v="1"/>
    <n v="31"/>
    <n v="0"/>
    <n v="4572"/>
    <n v="989.80574999999999"/>
    <n v="0"/>
    <n v="0"/>
    <n v="0"/>
    <n v="0"/>
    <n v="0"/>
    <n v="0"/>
    <n v="0"/>
    <n v="0"/>
    <n v="0"/>
    <n v="0"/>
    <n v="263.76923076923077"/>
    <n v="209.55"/>
    <n v="26.5"/>
    <n v="0"/>
    <n v="0"/>
    <n v="0"/>
    <n v="0"/>
    <n v="111.93451673076925"/>
    <n v="0"/>
    <n v="1.9716666666666665"/>
  </r>
  <r>
    <d v="2020-08-01T00:00:00"/>
    <x v="4"/>
    <s v="P"/>
    <s v="Active"/>
    <n v="553"/>
    <x v="552"/>
    <s v="N"/>
    <x v="26"/>
    <n v="1091"/>
    <x v="0"/>
    <s v="Niederl. 3"/>
    <n v="1"/>
    <s v="Department"/>
    <s v="Supervisor"/>
    <s v="Non-Mgm."/>
    <s v="ang."/>
    <s v="M"/>
    <d v="2018-07-01T00:00:00"/>
    <m/>
    <s v=""/>
    <n v="1"/>
    <d v="1984-11-24T00:00:00"/>
    <n v="35"/>
    <s v="N"/>
    <n v="30"/>
    <n v="2.5"/>
    <n v="39"/>
    <x v="0"/>
    <n v="1"/>
    <n v="31"/>
    <n v="0"/>
    <n v="4573"/>
    <n v="989.93925000000013"/>
    <n v="0"/>
    <n v="0"/>
    <n v="0"/>
    <n v="0"/>
    <n v="0"/>
    <n v="0"/>
    <n v="0"/>
    <n v="0"/>
    <n v="0"/>
    <n v="0"/>
    <n v="0"/>
    <n v="0"/>
    <n v="26.5"/>
    <n v="0"/>
    <n v="0"/>
    <n v="0"/>
    <n v="0"/>
    <n v="5.9346750000000004"/>
    <n v="0"/>
    <n v="1.9716666666666665"/>
  </r>
  <r>
    <d v="2020-08-01T00:00:00"/>
    <x v="4"/>
    <s v="P"/>
    <s v="Active"/>
    <n v="554"/>
    <x v="553"/>
    <s v="N"/>
    <x v="0"/>
    <n v="1090"/>
    <x v="0"/>
    <s v="Niederl. 3"/>
    <n v="1"/>
    <s v="Department"/>
    <s v="Supervisor"/>
    <s v="Non-Mgm."/>
    <s v="ang."/>
    <s v="W"/>
    <d v="2018-07-01T00:00:00"/>
    <m/>
    <s v=""/>
    <n v="1"/>
    <d v="1976-07-16T00:00:00"/>
    <n v="43"/>
    <s v="N"/>
    <n v="24"/>
    <n v="2"/>
    <n v="20"/>
    <x v="0"/>
    <n v="0.51282051282051277"/>
    <n v="31"/>
    <n v="0"/>
    <n v="4574"/>
    <n v="990.07275000000004"/>
    <n v="0"/>
    <n v="0"/>
    <n v="0"/>
    <n v="0"/>
    <n v="0"/>
    <n v="0"/>
    <n v="0"/>
    <n v="0"/>
    <n v="0"/>
    <n v="0"/>
    <n v="0"/>
    <n v="0"/>
    <n v="26.5"/>
    <n v="0"/>
    <n v="0"/>
    <n v="0"/>
    <n v="0"/>
    <n v="5.9346750000000004"/>
    <n v="0"/>
    <n v="1.9716666666666665"/>
  </r>
  <r>
    <d v="2020-08-01T00:00:00"/>
    <x v="4"/>
    <s v="P"/>
    <s v="Active"/>
    <n v="555"/>
    <x v="554"/>
    <s v="N"/>
    <x v="26"/>
    <n v="1091"/>
    <x v="0"/>
    <s v="Niederl. 3"/>
    <n v="1"/>
    <s v="Department"/>
    <s v="Supervisor"/>
    <s v="Non-Mgm."/>
    <s v="ang."/>
    <s v="W"/>
    <d v="2018-07-15T00:00:00"/>
    <m/>
    <s v=""/>
    <n v="1"/>
    <d v="1992-12-14T00:00:00"/>
    <n v="27"/>
    <s v="N"/>
    <n v="30"/>
    <n v="2.5"/>
    <n v="39"/>
    <x v="0"/>
    <n v="1"/>
    <n v="31"/>
    <n v="0"/>
    <n v="4575"/>
    <n v="990.20625000000007"/>
    <n v="0"/>
    <n v="0"/>
    <n v="0"/>
    <n v="0"/>
    <n v="0"/>
    <n v="0"/>
    <n v="0"/>
    <n v="0"/>
    <n v="0"/>
    <n v="0"/>
    <n v="0"/>
    <n v="0"/>
    <n v="26.5"/>
    <n v="0"/>
    <n v="0"/>
    <n v="0"/>
    <n v="0"/>
    <n v="5.9346750000000004"/>
    <n v="0"/>
    <n v="1.9716666666666665"/>
  </r>
  <r>
    <d v="2020-08-01T00:00:00"/>
    <x v="4"/>
    <s v="P"/>
    <s v="Active"/>
    <n v="556"/>
    <x v="555"/>
    <s v="N"/>
    <x v="17"/>
    <n v="1088"/>
    <x v="0"/>
    <s v="Niederl. 3"/>
    <n v="1"/>
    <s v="Department"/>
    <s v="Supervisor"/>
    <s v="Non-Mgm."/>
    <s v="ang."/>
    <s v="M"/>
    <d v="2018-10-01T00:00:00"/>
    <m/>
    <s v=""/>
    <n v="1"/>
    <d v="1992-12-02T00:00:00"/>
    <n v="27"/>
    <s v="N"/>
    <n v="30"/>
    <n v="2.5"/>
    <n v="39"/>
    <x v="0"/>
    <n v="1"/>
    <n v="31"/>
    <n v="0"/>
    <n v="4576"/>
    <n v="990.33974999999998"/>
    <n v="0"/>
    <n v="0"/>
    <n v="0"/>
    <n v="0"/>
    <n v="0"/>
    <n v="0"/>
    <n v="0"/>
    <n v="0"/>
    <n v="0"/>
    <n v="0"/>
    <n v="0"/>
    <n v="0"/>
    <n v="26.5"/>
    <n v="0"/>
    <n v="0"/>
    <n v="0"/>
    <n v="0"/>
    <n v="5.9346750000000004"/>
    <n v="0"/>
    <n v="1.9716666666666665"/>
  </r>
  <r>
    <d v="2020-08-01T00:00:00"/>
    <x v="4"/>
    <s v="P"/>
    <s v="Active"/>
    <n v="557"/>
    <x v="556"/>
    <s v="N"/>
    <x v="16"/>
    <n v="1067"/>
    <x v="11"/>
    <s v="Niederl. 12"/>
    <n v="1"/>
    <s v="Department"/>
    <s v="Supervisor"/>
    <s v="Non-Mgm."/>
    <s v="ang."/>
    <s v="W"/>
    <d v="2018-07-09T00:00:00"/>
    <m/>
    <s v=""/>
    <n v="1"/>
    <d v="1972-04-23T00:00:00"/>
    <n v="47"/>
    <s v="N"/>
    <n v="30"/>
    <n v="2.5"/>
    <n v="39"/>
    <x v="0"/>
    <n v="1"/>
    <n v="31"/>
    <n v="0"/>
    <n v="4577"/>
    <n v="990.47325000000001"/>
    <n v="0"/>
    <n v="0"/>
    <n v="0"/>
    <n v="0"/>
    <n v="0"/>
    <n v="0"/>
    <n v="0"/>
    <n v="0"/>
    <n v="0"/>
    <n v="0"/>
    <n v="0"/>
    <n v="0"/>
    <n v="26.5"/>
    <n v="0"/>
    <n v="0"/>
    <n v="0"/>
    <n v="0"/>
    <n v="5.9346750000000004"/>
    <n v="0"/>
    <n v="1.9716666666666665"/>
  </r>
  <r>
    <d v="2020-08-01T00:00:00"/>
    <x v="4"/>
    <s v="P"/>
    <s v="Active"/>
    <n v="558"/>
    <x v="557"/>
    <s v="N"/>
    <x v="22"/>
    <n v="1029"/>
    <x v="6"/>
    <s v="Niederl. 10"/>
    <n v="1"/>
    <s v="Department"/>
    <s v="Supervisor"/>
    <s v="Non-Mgm."/>
    <s v="ang."/>
    <s v="M"/>
    <d v="2018-07-01T00:00:00"/>
    <m/>
    <s v=""/>
    <n v="1"/>
    <d v="1975-08-12T00:00:00"/>
    <n v="44"/>
    <s v="J"/>
    <n v="30"/>
    <n v="2.5"/>
    <n v="39"/>
    <x v="0"/>
    <n v="1"/>
    <n v="31"/>
    <n v="0"/>
    <n v="4578"/>
    <n v="990.60675000000015"/>
    <n v="0"/>
    <n v="0"/>
    <n v="0"/>
    <n v="0"/>
    <n v="0"/>
    <n v="0"/>
    <n v="0"/>
    <n v="0"/>
    <n v="0"/>
    <n v="0"/>
    <n v="264.11538461538464"/>
    <n v="209.82500000000002"/>
    <n v="26.5"/>
    <n v="0"/>
    <n v="0"/>
    <n v="0"/>
    <n v="0"/>
    <n v="112.0736241346154"/>
    <n v="0"/>
    <n v="1.9716666666666665"/>
  </r>
  <r>
    <d v="2020-08-01T00:00:00"/>
    <x v="4"/>
    <s v="P"/>
    <s v="Active"/>
    <n v="559"/>
    <x v="558"/>
    <s v="N"/>
    <x v="22"/>
    <n v="1035"/>
    <x v="5"/>
    <s v="Niederl. 5"/>
    <n v="1"/>
    <s v="Department"/>
    <s v="Supervisor"/>
    <s v="Non-Mgm."/>
    <s v="ang."/>
    <s v="M"/>
    <d v="2018-07-01T00:00:00"/>
    <m/>
    <s v=""/>
    <n v="1"/>
    <d v="1969-02-25T00:00:00"/>
    <n v="50"/>
    <s v="J"/>
    <n v="30"/>
    <n v="2.5"/>
    <n v="39"/>
    <x v="0"/>
    <n v="1"/>
    <n v="31"/>
    <n v="0"/>
    <n v="4579"/>
    <n v="990.74025000000006"/>
    <n v="0"/>
    <n v="0"/>
    <n v="0"/>
    <n v="0"/>
    <n v="0"/>
    <n v="0"/>
    <n v="0"/>
    <n v="0"/>
    <n v="0"/>
    <n v="0"/>
    <n v="264.17307692307691"/>
    <n v="209.87083333333334"/>
    <n v="26.5"/>
    <n v="0"/>
    <n v="0"/>
    <n v="0"/>
    <n v="0"/>
    <n v="112.09680870192308"/>
    <n v="0"/>
    <n v="1.9716666666666665"/>
  </r>
  <r>
    <d v="2020-08-01T00:00:00"/>
    <x v="4"/>
    <s v="P"/>
    <s v="Active"/>
    <n v="560"/>
    <x v="559"/>
    <s v="N"/>
    <x v="31"/>
    <n v="1059"/>
    <x v="2"/>
    <s v="Niederl. 7"/>
    <n v="1"/>
    <s v="Department"/>
    <s v="Supervisor"/>
    <s v="Non-Mgm."/>
    <s v="ang."/>
    <s v="M"/>
    <d v="2018-07-01T00:00:00"/>
    <m/>
    <s v=""/>
    <n v="1"/>
    <d v="1997-07-12T00:00:00"/>
    <n v="22"/>
    <s v="J"/>
    <n v="30"/>
    <n v="2.5"/>
    <n v="39"/>
    <x v="0"/>
    <n v="1"/>
    <n v="31"/>
    <n v="0"/>
    <n v="4580"/>
    <n v="990.87375000000009"/>
    <n v="0"/>
    <n v="0"/>
    <n v="30"/>
    <n v="0"/>
    <n v="54.17"/>
    <n v="250"/>
    <n v="0"/>
    <n v="0"/>
    <n v="0"/>
    <n v="0"/>
    <n v="264.23076923076923"/>
    <n v="209.91666666666669"/>
    <n v="26.5"/>
    <n v="0"/>
    <n v="0"/>
    <n v="0"/>
    <n v="0"/>
    <n v="186.95736476923076"/>
    <n v="79.040000000000006"/>
    <n v="1.9716666666666665"/>
  </r>
  <r>
    <d v="2020-08-01T00:00:00"/>
    <x v="4"/>
    <s v="P"/>
    <s v="Active"/>
    <n v="561"/>
    <x v="560"/>
    <s v="N"/>
    <x v="22"/>
    <n v="1053"/>
    <x v="3"/>
    <s v="Niederl. 8"/>
    <n v="1"/>
    <s v="Department"/>
    <s v="Supervisor"/>
    <s v="Non-Mgm."/>
    <s v="ang."/>
    <s v="M"/>
    <d v="2018-07-01T00:00:00"/>
    <m/>
    <s v=""/>
    <n v="1"/>
    <d v="1994-02-08T00:00:00"/>
    <n v="25"/>
    <s v="J"/>
    <n v="30"/>
    <n v="2.5"/>
    <n v="39"/>
    <x v="0"/>
    <n v="1"/>
    <n v="31"/>
    <n v="0"/>
    <n v="4581"/>
    <n v="991.00725"/>
    <n v="0"/>
    <n v="0"/>
    <n v="0"/>
    <n v="0"/>
    <n v="0"/>
    <n v="0"/>
    <n v="0"/>
    <n v="0"/>
    <n v="0"/>
    <n v="0"/>
    <n v="264.28846153846155"/>
    <n v="209.96250000000001"/>
    <n v="26.5"/>
    <n v="0"/>
    <n v="0"/>
    <n v="0"/>
    <n v="0"/>
    <n v="112.14317783653847"/>
    <n v="0"/>
    <n v="1.9716666666666665"/>
  </r>
  <r>
    <d v="2020-08-01T00:00:00"/>
    <x v="4"/>
    <s v="P"/>
    <s v="Active"/>
    <n v="562"/>
    <x v="561"/>
    <s v="N"/>
    <x v="9"/>
    <n v="1087"/>
    <x v="0"/>
    <s v="Niederl. 3"/>
    <n v="1"/>
    <s v="Department"/>
    <s v="Supervisor"/>
    <s v="Non-Mgm."/>
    <s v="ang."/>
    <s v="M"/>
    <d v="2018-07-01T00:00:00"/>
    <m/>
    <s v=""/>
    <n v="1"/>
    <d v="1982-04-13T00:00:00"/>
    <n v="37"/>
    <s v="N"/>
    <n v="30"/>
    <n v="2.5"/>
    <n v="39"/>
    <x v="0"/>
    <n v="1"/>
    <n v="31"/>
    <n v="0"/>
    <n v="4582"/>
    <n v="991.14075000000003"/>
    <n v="0"/>
    <n v="0"/>
    <n v="0"/>
    <n v="0"/>
    <n v="0"/>
    <n v="0"/>
    <n v="0"/>
    <n v="0"/>
    <n v="0"/>
    <n v="0"/>
    <n v="0"/>
    <n v="0"/>
    <n v="26.5"/>
    <n v="0"/>
    <n v="0"/>
    <n v="0"/>
    <n v="0"/>
    <n v="5.9346750000000004"/>
    <n v="0"/>
    <n v="1.9716666666666665"/>
  </r>
  <r>
    <d v="2020-08-01T00:00:00"/>
    <x v="4"/>
    <s v="P"/>
    <s v="Active"/>
    <n v="563"/>
    <x v="562"/>
    <s v="N"/>
    <x v="48"/>
    <n v="1073"/>
    <x v="0"/>
    <s v="Niederl. 3"/>
    <n v="1"/>
    <s v="Department"/>
    <s v="Supervisor"/>
    <s v="Non-Mgm."/>
    <s v="ang."/>
    <s v="M"/>
    <d v="2018-08-01T00:00:00"/>
    <m/>
    <s v=""/>
    <n v="1"/>
    <d v="1989-11-04T00:00:00"/>
    <n v="30"/>
    <s v="N"/>
    <n v="30"/>
    <n v="2.5"/>
    <n v="39"/>
    <x v="0"/>
    <n v="1"/>
    <n v="31"/>
    <n v="0"/>
    <n v="4583"/>
    <n v="991.27425000000005"/>
    <n v="0"/>
    <n v="0"/>
    <n v="0"/>
    <n v="0"/>
    <n v="0"/>
    <n v="0"/>
    <n v="0"/>
    <n v="0"/>
    <n v="0"/>
    <n v="0"/>
    <n v="0"/>
    <n v="0"/>
    <n v="26.5"/>
    <n v="0"/>
    <n v="0"/>
    <n v="0"/>
    <n v="0"/>
    <n v="5.9346750000000004"/>
    <n v="0"/>
    <n v="1.9716666666666665"/>
  </r>
  <r>
    <d v="2020-08-01T00:00:00"/>
    <x v="4"/>
    <s v="P"/>
    <s v="Active"/>
    <n v="564"/>
    <x v="563"/>
    <s v="N"/>
    <x v="22"/>
    <n v="1035"/>
    <x v="5"/>
    <s v="Niederl. 5"/>
    <n v="1"/>
    <s v="Department"/>
    <s v="Supervisor"/>
    <s v="Non-Mgm."/>
    <s v="ang."/>
    <s v="M"/>
    <d v="2018-08-01T00:00:00"/>
    <m/>
    <s v=""/>
    <n v="1"/>
    <d v="1966-10-06T00:00:00"/>
    <n v="53"/>
    <s v="J"/>
    <n v="30"/>
    <n v="2.5"/>
    <n v="39"/>
    <x v="0"/>
    <n v="1"/>
    <n v="31"/>
    <n v="0"/>
    <n v="4584"/>
    <n v="991.40775000000008"/>
    <n v="0"/>
    <n v="0"/>
    <n v="0"/>
    <n v="0"/>
    <n v="0"/>
    <n v="0"/>
    <n v="0"/>
    <n v="0"/>
    <n v="0"/>
    <n v="0"/>
    <n v="264.46153846153845"/>
    <n v="210.10000000000002"/>
    <n v="26.5"/>
    <n v="0"/>
    <n v="0"/>
    <n v="0"/>
    <n v="0"/>
    <n v="112.21273153846154"/>
    <n v="0"/>
    <n v="1.9716666666666665"/>
  </r>
  <r>
    <d v="2020-08-01T00:00:00"/>
    <x v="4"/>
    <s v="P"/>
    <s v="Active"/>
    <n v="565"/>
    <x v="564"/>
    <s v="N"/>
    <x v="9"/>
    <n v="1087"/>
    <x v="0"/>
    <s v="Niederl. 3"/>
    <n v="1"/>
    <s v="Department"/>
    <s v="Supervisor"/>
    <s v="Non-Mgm."/>
    <s v="ang."/>
    <s v="M"/>
    <d v="2018-08-01T00:00:00"/>
    <m/>
    <s v=""/>
    <n v="1"/>
    <d v="1984-12-31T00:00:00"/>
    <n v="35"/>
    <s v="N"/>
    <n v="30"/>
    <n v="2.5"/>
    <n v="39"/>
    <x v="0"/>
    <n v="1"/>
    <n v="31"/>
    <n v="0"/>
    <n v="4585"/>
    <n v="991.54124999999999"/>
    <n v="0"/>
    <n v="0"/>
    <n v="0"/>
    <n v="0"/>
    <n v="0"/>
    <n v="0"/>
    <n v="0"/>
    <n v="0"/>
    <n v="0"/>
    <n v="0"/>
    <n v="0"/>
    <n v="0"/>
    <n v="26.5"/>
    <n v="0"/>
    <n v="0"/>
    <n v="0"/>
    <n v="0"/>
    <n v="5.9346750000000004"/>
    <n v="0"/>
    <n v="1.9716666666666665"/>
  </r>
  <r>
    <d v="2020-08-01T00:00:00"/>
    <x v="4"/>
    <s v="P"/>
    <s v="Active"/>
    <n v="566"/>
    <x v="565"/>
    <s v="N"/>
    <x v="31"/>
    <n v="1052"/>
    <x v="3"/>
    <s v="Niederl. 8"/>
    <n v="1"/>
    <s v="Department"/>
    <s v="Supervisor"/>
    <s v="Non-Mgm."/>
    <s v="ang."/>
    <s v="M"/>
    <d v="2018-08-01T00:00:00"/>
    <m/>
    <s v=""/>
    <n v="1"/>
    <d v="1996-11-28T00:00:00"/>
    <n v="23"/>
    <s v="J"/>
    <n v="30"/>
    <n v="2.5"/>
    <n v="39"/>
    <x v="0"/>
    <n v="1"/>
    <n v="31"/>
    <n v="0"/>
    <n v="4586"/>
    <n v="991.67475000000002"/>
    <n v="0"/>
    <n v="0"/>
    <n v="30"/>
    <n v="0"/>
    <n v="45.14"/>
    <n v="0"/>
    <n v="0"/>
    <n v="0"/>
    <n v="0"/>
    <n v="0"/>
    <n v="264.57692307692304"/>
    <n v="210.19166666666669"/>
    <n v="26.5"/>
    <n v="0"/>
    <n v="0"/>
    <n v="0"/>
    <n v="0"/>
    <n v="129.08670367307693"/>
    <n v="78.28"/>
    <n v="1.9716666666666665"/>
  </r>
  <r>
    <d v="2020-08-01T00:00:00"/>
    <x v="4"/>
    <s v="P"/>
    <s v="Active"/>
    <n v="567"/>
    <x v="566"/>
    <s v="N"/>
    <x v="22"/>
    <n v="1029"/>
    <x v="6"/>
    <s v="Niederl. 10"/>
    <n v="1"/>
    <s v="Department"/>
    <s v="Supervisor"/>
    <s v="Non-Mgm."/>
    <s v="ang."/>
    <s v="M"/>
    <d v="2018-08-16T00:00:00"/>
    <m/>
    <s v=""/>
    <n v="1"/>
    <d v="1962-10-22T00:00:00"/>
    <n v="57"/>
    <s v="J"/>
    <n v="30"/>
    <n v="2.5"/>
    <n v="39"/>
    <x v="0"/>
    <n v="1"/>
    <n v="31"/>
    <n v="0"/>
    <n v="4587"/>
    <n v="991.80825000000004"/>
    <n v="0"/>
    <n v="0"/>
    <n v="0"/>
    <n v="0"/>
    <n v="0"/>
    <n v="0"/>
    <n v="0"/>
    <n v="0"/>
    <n v="0"/>
    <n v="0"/>
    <n v="264.63461538461536"/>
    <n v="210.23750000000001"/>
    <n v="26.5"/>
    <n v="0"/>
    <n v="0"/>
    <n v="0"/>
    <n v="0"/>
    <n v="112.28228524038462"/>
    <n v="0"/>
    <n v="1.9716666666666665"/>
  </r>
  <r>
    <d v="2020-08-01T00:00:00"/>
    <x v="4"/>
    <s v="P"/>
    <s v="Active"/>
    <n v="568"/>
    <x v="567"/>
    <s v="N"/>
    <x v="52"/>
    <n v="1007"/>
    <x v="1"/>
    <s v="Niederl. 1"/>
    <n v="1"/>
    <s v="Department"/>
    <s v="Supervisor"/>
    <s v="Non-Mgm."/>
    <s v="tech"/>
    <s v="M"/>
    <d v="2018-09-01T00:00:00"/>
    <d v="2022-02-28T00:00:00"/>
    <s v=""/>
    <n v="3"/>
    <d v="2002-05-31T00:00:00"/>
    <n v="17"/>
    <s v="J"/>
    <n v="30"/>
    <n v="2.5"/>
    <n v="39"/>
    <x v="0"/>
    <n v="1"/>
    <n v="31"/>
    <n v="0"/>
    <n v="4588"/>
    <n v="991.94175000000007"/>
    <n v="0"/>
    <n v="0"/>
    <n v="0"/>
    <n v="0"/>
    <n v="0"/>
    <n v="0"/>
    <n v="0"/>
    <n v="0"/>
    <n v="0"/>
    <n v="0"/>
    <n v="264.69230769230768"/>
    <n v="210.28333333333333"/>
    <n v="26.5"/>
    <n v="0"/>
    <n v="0"/>
    <n v="0"/>
    <n v="0"/>
    <n v="112.30546980769232"/>
    <n v="0"/>
    <n v="1.9716666666666665"/>
  </r>
  <r>
    <d v="2020-08-01T00:00:00"/>
    <x v="4"/>
    <s v="P"/>
    <s v="Active"/>
    <n v="569"/>
    <x v="568"/>
    <s v="N"/>
    <x v="52"/>
    <n v="1007"/>
    <x v="1"/>
    <s v="Niederl. 1"/>
    <n v="1"/>
    <s v="Department"/>
    <s v="Supervisor"/>
    <s v="Non-Mgm."/>
    <s v="tech"/>
    <s v="M"/>
    <d v="2018-09-01T00:00:00"/>
    <d v="2022-02-28T00:00:00"/>
    <s v=""/>
    <n v="3"/>
    <d v="2001-04-01T00:00:00"/>
    <n v="18"/>
    <s v="J"/>
    <n v="30"/>
    <n v="2.5"/>
    <n v="39"/>
    <x v="0"/>
    <n v="1"/>
    <n v="31"/>
    <n v="0"/>
    <n v="4589"/>
    <n v="992.07524999999998"/>
    <n v="0"/>
    <n v="0"/>
    <n v="0"/>
    <n v="0"/>
    <n v="0"/>
    <n v="0"/>
    <n v="0"/>
    <n v="0"/>
    <n v="0"/>
    <n v="0"/>
    <n v="264.75"/>
    <n v="210.32916666666668"/>
    <n v="26.5"/>
    <n v="0"/>
    <n v="0"/>
    <n v="0"/>
    <n v="0"/>
    <n v="112.328654375"/>
    <n v="0"/>
    <n v="1.9716666666666665"/>
  </r>
  <r>
    <d v="2020-08-01T00:00:00"/>
    <x v="4"/>
    <s v="P"/>
    <s v="Active"/>
    <n v="570"/>
    <x v="569"/>
    <s v="N"/>
    <x v="52"/>
    <n v="1007"/>
    <x v="1"/>
    <s v="Niederl. 1"/>
    <n v="1"/>
    <s v="Department"/>
    <s v="Supervisor"/>
    <s v="Non-Mgm."/>
    <s v="tech"/>
    <s v="M"/>
    <d v="2018-09-01T00:00:00"/>
    <d v="2022-02-28T00:00:00"/>
    <s v=""/>
    <n v="3"/>
    <d v="2003-07-08T00:00:00"/>
    <n v="16"/>
    <s v="J"/>
    <n v="30"/>
    <n v="2.5"/>
    <n v="39"/>
    <x v="0"/>
    <n v="1"/>
    <n v="31"/>
    <n v="0"/>
    <n v="4590"/>
    <n v="992.20875000000001"/>
    <n v="0"/>
    <n v="0"/>
    <n v="0"/>
    <n v="0"/>
    <n v="0"/>
    <n v="0"/>
    <n v="0"/>
    <n v="0"/>
    <n v="0"/>
    <n v="0"/>
    <n v="264.80769230769232"/>
    <n v="210.37500000000003"/>
    <n v="26.5"/>
    <n v="0"/>
    <n v="0"/>
    <n v="0"/>
    <n v="0"/>
    <n v="112.35183894230771"/>
    <n v="0"/>
    <n v="1.9716666666666665"/>
  </r>
  <r>
    <d v="2020-08-01T00:00:00"/>
    <x v="4"/>
    <s v="P"/>
    <s v="Active"/>
    <n v="571"/>
    <x v="570"/>
    <s v="N"/>
    <x v="53"/>
    <n v="1012"/>
    <x v="1"/>
    <s v="Niederl. 1"/>
    <n v="1"/>
    <s v="Department"/>
    <s v="Supervisor"/>
    <s v="Non-Mgm."/>
    <s v="kfm"/>
    <s v="M"/>
    <d v="2018-09-01T00:00:00"/>
    <d v="2021-08-31T00:00:00"/>
    <s v=""/>
    <n v="2"/>
    <d v="2001-07-23T00:00:00"/>
    <n v="18"/>
    <s v="J"/>
    <n v="30"/>
    <n v="2.5"/>
    <n v="39"/>
    <x v="0"/>
    <n v="1"/>
    <n v="31"/>
    <n v="0"/>
    <n v="4591"/>
    <n v="992.34224999999992"/>
    <n v="0"/>
    <n v="0"/>
    <n v="0"/>
    <n v="0"/>
    <n v="0"/>
    <n v="0"/>
    <n v="0"/>
    <n v="0"/>
    <n v="0"/>
    <n v="0"/>
    <n v="264.86538461538464"/>
    <n v="210.42083333333335"/>
    <n v="26.5"/>
    <n v="0"/>
    <n v="0"/>
    <n v="0"/>
    <n v="0"/>
    <n v="112.3750235096154"/>
    <n v="0"/>
    <n v="1.9716666666666665"/>
  </r>
  <r>
    <d v="2020-08-01T00:00:00"/>
    <x v="4"/>
    <s v="P"/>
    <s v="Active"/>
    <n v="572"/>
    <x v="571"/>
    <s v="N"/>
    <x v="52"/>
    <n v="1007"/>
    <x v="1"/>
    <s v="Niederl. 1"/>
    <n v="1"/>
    <s v="Department"/>
    <s v="Supervisor"/>
    <s v="Non-Mgm."/>
    <s v="tech"/>
    <s v="M"/>
    <d v="2018-09-01T00:00:00"/>
    <d v="2022-02-28T00:00:00"/>
    <s v=""/>
    <n v="3"/>
    <d v="2002-01-01T00:00:00"/>
    <n v="18"/>
    <s v="J"/>
    <n v="30"/>
    <n v="2.5"/>
    <n v="39"/>
    <x v="0"/>
    <n v="1"/>
    <n v="31"/>
    <n v="0"/>
    <n v="4592"/>
    <n v="992.47575000000006"/>
    <n v="0"/>
    <n v="0"/>
    <n v="0"/>
    <n v="0"/>
    <n v="0"/>
    <n v="0"/>
    <n v="0"/>
    <n v="0"/>
    <n v="0"/>
    <n v="0"/>
    <n v="264.92307692307691"/>
    <n v="210.4666666666667"/>
    <n v="26.5"/>
    <n v="0"/>
    <n v="0"/>
    <n v="0"/>
    <n v="0"/>
    <n v="112.39820807692308"/>
    <n v="0"/>
    <n v="1.9716666666666665"/>
  </r>
  <r>
    <d v="2020-08-01T00:00:00"/>
    <x v="4"/>
    <s v="P"/>
    <s v="Active"/>
    <n v="573"/>
    <x v="572"/>
    <s v="N"/>
    <x v="52"/>
    <n v="1007"/>
    <x v="1"/>
    <s v="Niederl. 1"/>
    <n v="1"/>
    <s v="Department"/>
    <s v="Supervisor"/>
    <s v="Non-Mgm."/>
    <s v="tech"/>
    <s v="M"/>
    <d v="2018-09-01T00:00:00"/>
    <d v="2022-02-28T00:00:00"/>
    <s v=""/>
    <n v="3"/>
    <d v="2003-02-19T00:00:00"/>
    <n v="16"/>
    <s v="J"/>
    <n v="30"/>
    <n v="2.5"/>
    <n v="39"/>
    <x v="0"/>
    <n v="1"/>
    <n v="31"/>
    <n v="0"/>
    <n v="4593"/>
    <n v="992.60925000000009"/>
    <n v="0"/>
    <n v="0"/>
    <n v="0"/>
    <n v="0"/>
    <n v="0"/>
    <n v="0"/>
    <n v="0"/>
    <n v="0"/>
    <n v="0"/>
    <n v="0"/>
    <n v="264.98076923076923"/>
    <n v="210.51250000000002"/>
    <n v="26.5"/>
    <n v="0"/>
    <n v="0"/>
    <n v="0"/>
    <n v="0"/>
    <n v="112.42139264423076"/>
    <n v="0"/>
    <n v="1.9716666666666665"/>
  </r>
  <r>
    <d v="2020-08-01T00:00:00"/>
    <x v="4"/>
    <s v="P"/>
    <s v="Active"/>
    <n v="574"/>
    <x v="573"/>
    <s v="N"/>
    <x v="52"/>
    <n v="1007"/>
    <x v="1"/>
    <s v="Niederl. 1"/>
    <n v="1"/>
    <s v="Department"/>
    <s v="Supervisor"/>
    <s v="Non-Mgm."/>
    <s v="tech"/>
    <s v="M"/>
    <d v="2018-09-01T00:00:00"/>
    <d v="2022-02-28T00:00:00"/>
    <s v=""/>
    <n v="3"/>
    <d v="2002-05-07T00:00:00"/>
    <n v="17"/>
    <s v="J"/>
    <n v="30"/>
    <n v="2.5"/>
    <n v="39"/>
    <x v="0"/>
    <n v="1"/>
    <n v="31"/>
    <n v="0"/>
    <n v="4594"/>
    <n v="992.74275"/>
    <n v="0"/>
    <n v="0"/>
    <n v="0"/>
    <n v="0"/>
    <n v="0"/>
    <n v="0"/>
    <n v="0"/>
    <n v="0"/>
    <n v="0"/>
    <n v="0"/>
    <n v="265.03846153846155"/>
    <n v="210.55833333333334"/>
    <n v="26.5"/>
    <n v="0"/>
    <n v="0"/>
    <n v="0"/>
    <n v="0"/>
    <n v="112.44457721153847"/>
    <n v="0"/>
    <n v="1.9716666666666665"/>
  </r>
  <r>
    <d v="2020-08-01T00:00:00"/>
    <x v="4"/>
    <s v="P"/>
    <s v="Active"/>
    <n v="575"/>
    <x v="574"/>
    <s v="N"/>
    <x v="52"/>
    <n v="1007"/>
    <x v="1"/>
    <s v="Niederl. 1"/>
    <n v="1"/>
    <s v="Department"/>
    <s v="Supervisor"/>
    <s v="Non-Mgm."/>
    <s v="tech"/>
    <s v="M"/>
    <d v="2018-09-01T00:00:00"/>
    <d v="2022-02-28T00:00:00"/>
    <s v=""/>
    <n v="3"/>
    <d v="2001-09-24T00:00:00"/>
    <n v="18"/>
    <s v="J"/>
    <n v="30"/>
    <n v="2.5"/>
    <n v="39"/>
    <x v="0"/>
    <n v="1"/>
    <n v="31"/>
    <n v="0"/>
    <n v="4595"/>
    <n v="992.87625000000003"/>
    <n v="0"/>
    <n v="0"/>
    <n v="0"/>
    <n v="0"/>
    <n v="0"/>
    <n v="0"/>
    <n v="0"/>
    <n v="0"/>
    <n v="0"/>
    <n v="0"/>
    <n v="265.09615384615387"/>
    <n v="210.60416666666669"/>
    <n v="26.5"/>
    <n v="0"/>
    <n v="0"/>
    <n v="0"/>
    <n v="0"/>
    <n v="112.46776177884617"/>
    <n v="0"/>
    <n v="1.9716666666666665"/>
  </r>
  <r>
    <d v="2020-08-01T00:00:00"/>
    <x v="4"/>
    <s v="P"/>
    <s v="Active"/>
    <n v="576"/>
    <x v="575"/>
    <s v="N"/>
    <x v="53"/>
    <n v="1012"/>
    <x v="1"/>
    <s v="Niederl. 1"/>
    <n v="1"/>
    <s v="Department"/>
    <s v="Supervisor"/>
    <s v="Non-Mgm."/>
    <s v="kfm"/>
    <s v="W"/>
    <d v="2018-09-01T00:00:00"/>
    <d v="2021-08-31T00:00:00"/>
    <s v=""/>
    <n v="2"/>
    <d v="2001-10-28T00:00:00"/>
    <n v="18"/>
    <s v="J"/>
    <n v="30"/>
    <n v="2.5"/>
    <n v="39"/>
    <x v="0"/>
    <n v="1"/>
    <n v="31"/>
    <n v="0"/>
    <n v="4596"/>
    <n v="993.00975000000017"/>
    <n v="0"/>
    <n v="0"/>
    <n v="0"/>
    <n v="0"/>
    <n v="0"/>
    <n v="0"/>
    <n v="0"/>
    <n v="0"/>
    <n v="0"/>
    <n v="0"/>
    <n v="265.15384615384619"/>
    <n v="210.65"/>
    <n v="26.5"/>
    <n v="0"/>
    <n v="0"/>
    <n v="0"/>
    <n v="0"/>
    <n v="112.49094634615385"/>
    <n v="0"/>
    <n v="1.9716666666666665"/>
  </r>
  <r>
    <d v="2020-08-01T00:00:00"/>
    <x v="4"/>
    <s v="P"/>
    <s v="Active"/>
    <n v="577"/>
    <x v="576"/>
    <s v="N"/>
    <x v="53"/>
    <n v="1012"/>
    <x v="1"/>
    <s v="Niederl. 1"/>
    <n v="1"/>
    <s v="Department"/>
    <s v="Supervisor"/>
    <s v="Non-Mgm."/>
    <s v="kfm"/>
    <s v="W"/>
    <d v="2018-09-01T00:00:00"/>
    <d v="2021-08-31T00:00:00"/>
    <s v=""/>
    <n v="2"/>
    <d v="2003-06-16T00:00:00"/>
    <n v="16"/>
    <s v="J"/>
    <n v="30"/>
    <n v="2.5"/>
    <n v="39"/>
    <x v="0"/>
    <n v="1"/>
    <n v="31"/>
    <n v="0"/>
    <n v="4597"/>
    <n v="993.14325000000008"/>
    <n v="0"/>
    <n v="0"/>
    <n v="0"/>
    <n v="0"/>
    <n v="0"/>
    <n v="0"/>
    <n v="0"/>
    <n v="0"/>
    <n v="0"/>
    <n v="0"/>
    <n v="265.21153846153845"/>
    <n v="210.69583333333333"/>
    <n v="26.5"/>
    <n v="0"/>
    <n v="0"/>
    <n v="0"/>
    <n v="0"/>
    <n v="112.51413091346154"/>
    <n v="0"/>
    <n v="1.9716666666666665"/>
  </r>
  <r>
    <d v="2020-08-01T00:00:00"/>
    <x v="4"/>
    <s v="P"/>
    <s v="Active"/>
    <n v="578"/>
    <x v="577"/>
    <s v="N"/>
    <x v="53"/>
    <n v="1012"/>
    <x v="1"/>
    <s v="Niederl. 1"/>
    <n v="1"/>
    <s v="Department"/>
    <s v="Supervisor"/>
    <s v="Non-Mgm."/>
    <s v="kfm"/>
    <s v="W"/>
    <d v="2018-09-01T00:00:00"/>
    <d v="2021-08-31T00:00:00"/>
    <s v=""/>
    <n v="2"/>
    <d v="2002-04-04T00:00:00"/>
    <n v="17"/>
    <s v="J"/>
    <n v="30"/>
    <n v="2.5"/>
    <n v="39"/>
    <x v="0"/>
    <n v="1"/>
    <n v="31"/>
    <n v="0"/>
    <n v="4598"/>
    <n v="993.27675000000011"/>
    <n v="0"/>
    <n v="0"/>
    <n v="0"/>
    <n v="0"/>
    <n v="0"/>
    <n v="0"/>
    <n v="0"/>
    <n v="0"/>
    <n v="0"/>
    <n v="0"/>
    <n v="265.26923076923077"/>
    <n v="210.7416666666667"/>
    <n v="26.5"/>
    <n v="0"/>
    <n v="0"/>
    <n v="0"/>
    <n v="0"/>
    <n v="112.53731548076925"/>
    <n v="0"/>
    <n v="1.9716666666666665"/>
  </r>
  <r>
    <d v="2020-08-01T00:00:00"/>
    <x v="4"/>
    <s v="P"/>
    <s v="Active"/>
    <n v="579"/>
    <x v="578"/>
    <s v="N"/>
    <x v="53"/>
    <n v="1012"/>
    <x v="1"/>
    <s v="Niederl. 1"/>
    <n v="1"/>
    <s v="Department"/>
    <s v="Supervisor"/>
    <s v="Non-Mgm."/>
    <s v="kfm"/>
    <s v="M"/>
    <d v="2018-09-01T00:00:00"/>
    <d v="2021-08-31T00:00:00"/>
    <s v=""/>
    <n v="2"/>
    <d v="2001-12-29T00:00:00"/>
    <n v="18"/>
    <s v="J"/>
    <n v="30"/>
    <n v="2.5"/>
    <n v="39"/>
    <x v="0"/>
    <n v="1"/>
    <n v="31"/>
    <n v="0"/>
    <n v="4599"/>
    <n v="993.41025000000002"/>
    <n v="0"/>
    <n v="0"/>
    <n v="0"/>
    <n v="0"/>
    <n v="0"/>
    <n v="0"/>
    <n v="0"/>
    <n v="0"/>
    <n v="0"/>
    <n v="0"/>
    <n v="265.32692307692304"/>
    <n v="210.78750000000002"/>
    <n v="26.5"/>
    <n v="0"/>
    <n v="0"/>
    <n v="0"/>
    <n v="0"/>
    <n v="112.56050004807692"/>
    <n v="0"/>
    <n v="1.9716666666666665"/>
  </r>
  <r>
    <d v="2020-08-01T00:00:00"/>
    <x v="4"/>
    <s v="P"/>
    <s v="Active"/>
    <n v="580"/>
    <x v="579"/>
    <s v="N"/>
    <x v="52"/>
    <n v="1007"/>
    <x v="1"/>
    <s v="Niederl. 1"/>
    <n v="1"/>
    <s v="Department"/>
    <s v="Supervisor"/>
    <s v="Non-Mgm."/>
    <s v="tech"/>
    <s v="M"/>
    <d v="2018-09-01T00:00:00"/>
    <d v="2022-02-28T00:00:00"/>
    <s v=""/>
    <n v="3"/>
    <d v="2003-01-17T00:00:00"/>
    <n v="17"/>
    <s v="J"/>
    <n v="30"/>
    <n v="2.5"/>
    <n v="39"/>
    <x v="0"/>
    <n v="1"/>
    <n v="31"/>
    <n v="0"/>
    <n v="4600"/>
    <n v="993.54375000000005"/>
    <n v="0"/>
    <n v="0"/>
    <n v="0"/>
    <n v="0"/>
    <n v="0"/>
    <n v="0"/>
    <n v="0"/>
    <n v="0"/>
    <n v="0"/>
    <n v="0"/>
    <n v="265.38461538461536"/>
    <n v="210.83333333333334"/>
    <n v="26.5"/>
    <n v="0"/>
    <n v="0"/>
    <n v="0"/>
    <n v="0"/>
    <n v="112.58368461538463"/>
    <n v="0"/>
    <n v="1.9716666666666665"/>
  </r>
  <r>
    <d v="2020-08-01T00:00:00"/>
    <x v="4"/>
    <s v="P"/>
    <s v="Active"/>
    <n v="581"/>
    <x v="580"/>
    <s v="N"/>
    <x v="51"/>
    <n v="1092"/>
    <x v="0"/>
    <s v="Niederl. 3"/>
    <n v="1"/>
    <s v="Department"/>
    <s v="Supervisor"/>
    <s v="Non-Mgm."/>
    <s v="kfm"/>
    <s v="M"/>
    <d v="2018-09-01T00:00:00"/>
    <d v="2021-08-31T00:00:00"/>
    <s v=""/>
    <n v="2"/>
    <d v="2001-07-07T00:00:00"/>
    <n v="18"/>
    <s v="J"/>
    <n v="30"/>
    <n v="2.5"/>
    <n v="39"/>
    <x v="0"/>
    <n v="1"/>
    <n v="31"/>
    <n v="0"/>
    <n v="4601"/>
    <n v="993.67725000000007"/>
    <n v="0"/>
    <n v="0"/>
    <n v="0"/>
    <n v="0"/>
    <n v="0"/>
    <n v="0"/>
    <n v="0"/>
    <n v="0"/>
    <n v="0"/>
    <n v="0"/>
    <n v="265.44230769230768"/>
    <n v="210.87916666666669"/>
    <n v="26.5"/>
    <n v="0"/>
    <n v="0"/>
    <n v="0"/>
    <n v="0"/>
    <n v="112.60686918269231"/>
    <n v="0"/>
    <n v="1.9716666666666665"/>
  </r>
  <r>
    <d v="2020-08-01T00:00:00"/>
    <x v="4"/>
    <s v="P"/>
    <s v="Active"/>
    <n v="582"/>
    <x v="581"/>
    <s v="N"/>
    <x v="51"/>
    <n v="1092"/>
    <x v="0"/>
    <s v="Niederl. 3"/>
    <n v="1"/>
    <s v="Department"/>
    <s v="Supervisor"/>
    <s v="Non-Mgm."/>
    <s v="kfm"/>
    <s v="M"/>
    <d v="2018-09-01T00:00:00"/>
    <d v="2021-08-31T00:00:00"/>
    <s v=""/>
    <n v="2"/>
    <d v="1996-07-26T00:00:00"/>
    <n v="23"/>
    <s v="J"/>
    <n v="30"/>
    <n v="2.5"/>
    <n v="39"/>
    <x v="0"/>
    <n v="1"/>
    <n v="31"/>
    <n v="0"/>
    <n v="4602"/>
    <n v="993.8107500000001"/>
    <n v="0"/>
    <n v="0"/>
    <n v="0"/>
    <n v="0"/>
    <n v="0"/>
    <n v="0"/>
    <n v="0"/>
    <n v="0"/>
    <n v="0"/>
    <n v="0"/>
    <n v="265.5"/>
    <n v="210.92500000000001"/>
    <n v="26.5"/>
    <n v="0"/>
    <n v="0"/>
    <n v="0"/>
    <n v="0"/>
    <n v="112.63005375"/>
    <n v="0"/>
    <n v="1.9716666666666665"/>
  </r>
  <r>
    <d v="2020-08-01T00:00:00"/>
    <x v="4"/>
    <s v="P"/>
    <s v="Active"/>
    <n v="583"/>
    <x v="582"/>
    <s v="N"/>
    <x v="51"/>
    <n v="1092"/>
    <x v="0"/>
    <s v="Niederl. 3"/>
    <n v="1"/>
    <s v="Department"/>
    <s v="Supervisor"/>
    <s v="Non-Mgm."/>
    <s v="kfm"/>
    <s v="M"/>
    <d v="2018-09-01T00:00:00"/>
    <d v="2021-08-31T00:00:00"/>
    <s v=""/>
    <n v="2"/>
    <d v="1998-04-04T00:00:00"/>
    <n v="21"/>
    <s v="J"/>
    <n v="30"/>
    <n v="2.5"/>
    <n v="39"/>
    <x v="0"/>
    <n v="1"/>
    <n v="31"/>
    <n v="0"/>
    <n v="4603"/>
    <n v="993.94425000000001"/>
    <n v="0"/>
    <n v="0"/>
    <n v="0"/>
    <n v="0"/>
    <n v="0"/>
    <n v="0"/>
    <n v="0"/>
    <n v="0"/>
    <n v="0"/>
    <n v="0"/>
    <n v="265.55769230769232"/>
    <n v="210.97083333333333"/>
    <n v="26.5"/>
    <n v="0"/>
    <n v="0"/>
    <n v="0"/>
    <n v="0"/>
    <n v="112.65323831730771"/>
    <n v="0"/>
    <n v="1.9716666666666665"/>
  </r>
  <r>
    <d v="2020-08-01T00:00:00"/>
    <x v="4"/>
    <s v="P"/>
    <s v="Active"/>
    <n v="584"/>
    <x v="583"/>
    <s v="N"/>
    <x v="51"/>
    <n v="1092"/>
    <x v="0"/>
    <s v="Niederl. 3"/>
    <n v="1"/>
    <s v="Department"/>
    <s v="Supervisor"/>
    <s v="Non-Mgm."/>
    <s v="kfm"/>
    <s v="M"/>
    <d v="2018-09-01T00:00:00"/>
    <d v="2021-08-31T00:00:00"/>
    <s v=""/>
    <n v="2"/>
    <d v="2001-02-23T00:00:00"/>
    <n v="18"/>
    <s v="J"/>
    <n v="30"/>
    <n v="2.5"/>
    <n v="39"/>
    <x v="0"/>
    <n v="1"/>
    <n v="31"/>
    <n v="0"/>
    <n v="4604"/>
    <n v="994.07774999999992"/>
    <n v="0"/>
    <n v="0"/>
    <n v="0"/>
    <n v="0"/>
    <n v="0"/>
    <n v="0"/>
    <n v="0"/>
    <n v="0"/>
    <n v="0"/>
    <n v="0"/>
    <n v="265.61538461538458"/>
    <n v="211.01666666666668"/>
    <n v="26.5"/>
    <n v="0"/>
    <n v="0"/>
    <n v="0"/>
    <n v="0"/>
    <n v="112.67642288461539"/>
    <n v="0"/>
    <n v="1.9716666666666665"/>
  </r>
  <r>
    <d v="2020-08-01T00:00:00"/>
    <x v="4"/>
    <s v="P"/>
    <s v="Active"/>
    <n v="585"/>
    <x v="584"/>
    <s v="N"/>
    <x v="51"/>
    <n v="1092"/>
    <x v="8"/>
    <s v="Niederl. 2"/>
    <n v="1"/>
    <s v="Department"/>
    <s v="Supervisor"/>
    <s v="Non-Mgm."/>
    <s v="tech"/>
    <s v="M"/>
    <d v="2018-09-01T00:00:00"/>
    <d v="2021-08-31T00:00:00"/>
    <s v=""/>
    <n v="2"/>
    <d v="2002-08-13T00:00:00"/>
    <n v="17"/>
    <s v="J"/>
    <n v="30"/>
    <n v="2.5"/>
    <n v="39"/>
    <x v="0"/>
    <n v="1"/>
    <n v="31"/>
    <n v="0"/>
    <n v="4605"/>
    <n v="994.21125000000006"/>
    <n v="0"/>
    <n v="0"/>
    <n v="0"/>
    <n v="0"/>
    <n v="0"/>
    <n v="0"/>
    <n v="0"/>
    <n v="0"/>
    <n v="0"/>
    <n v="0"/>
    <n v="265.67307692307691"/>
    <n v="211.06250000000003"/>
    <n v="26.5"/>
    <n v="0"/>
    <n v="0"/>
    <n v="0"/>
    <n v="0"/>
    <n v="112.69960745192307"/>
    <n v="0"/>
    <n v="1.9716666666666665"/>
  </r>
  <r>
    <d v="2020-08-01T00:00:00"/>
    <x v="4"/>
    <s v="P"/>
    <s v="Active"/>
    <n v="586"/>
    <x v="585"/>
    <s v="N"/>
    <x v="9"/>
    <n v="1087"/>
    <x v="0"/>
    <s v="Niederl. 3"/>
    <n v="1"/>
    <s v="Department"/>
    <s v="Supervisor"/>
    <s v="Non-Mgm."/>
    <s v="ang."/>
    <s v="M"/>
    <d v="2018-09-01T00:00:00"/>
    <m/>
    <s v=""/>
    <n v="1"/>
    <d v="1993-11-20T00:00:00"/>
    <n v="26"/>
    <s v="N"/>
    <n v="30"/>
    <n v="2.5"/>
    <n v="39"/>
    <x v="0"/>
    <n v="1"/>
    <n v="31"/>
    <n v="0"/>
    <n v="4606"/>
    <n v="994.34475000000009"/>
    <n v="0"/>
    <n v="0"/>
    <n v="0"/>
    <n v="0"/>
    <n v="0"/>
    <n v="0"/>
    <n v="0"/>
    <n v="0"/>
    <n v="0"/>
    <n v="0"/>
    <n v="0"/>
    <n v="0"/>
    <n v="26.5"/>
    <n v="0"/>
    <n v="0"/>
    <n v="0"/>
    <n v="0"/>
    <n v="5.9346750000000004"/>
    <n v="0"/>
    <n v="1.9716666666666665"/>
  </r>
  <r>
    <d v="2020-08-01T00:00:00"/>
    <x v="4"/>
    <s v="P"/>
    <s v="Active"/>
    <n v="587"/>
    <x v="586"/>
    <s v="N"/>
    <x v="26"/>
    <n v="1091"/>
    <x v="0"/>
    <s v="Niederl. 3"/>
    <n v="1"/>
    <s v="Department"/>
    <s v="Supervisor"/>
    <s v="Non-Mgm."/>
    <s v="ang."/>
    <s v="W"/>
    <d v="2018-09-01T00:00:00"/>
    <m/>
    <s v=""/>
    <n v="1"/>
    <d v="1980-02-21T00:00:00"/>
    <n v="39"/>
    <s v="N"/>
    <n v="30"/>
    <n v="2.5"/>
    <n v="39"/>
    <x v="0"/>
    <n v="1"/>
    <n v="31"/>
    <n v="0"/>
    <n v="4607"/>
    <n v="994.47825"/>
    <n v="0"/>
    <n v="0"/>
    <n v="0"/>
    <n v="0"/>
    <n v="0"/>
    <n v="0"/>
    <n v="0"/>
    <n v="0"/>
    <n v="0"/>
    <n v="0"/>
    <n v="0"/>
    <n v="0"/>
    <n v="26.5"/>
    <n v="0"/>
    <n v="0"/>
    <n v="0"/>
    <n v="0"/>
    <n v="5.9346750000000004"/>
    <n v="0"/>
    <n v="1.9716666666666665"/>
  </r>
  <r>
    <d v="2020-08-01T00:00:00"/>
    <x v="4"/>
    <s v="P"/>
    <s v="Active"/>
    <n v="588"/>
    <x v="587"/>
    <s v="N"/>
    <x v="22"/>
    <n v="1029"/>
    <x v="6"/>
    <s v="Niederl. 10"/>
    <n v="1"/>
    <s v="Department"/>
    <s v="Supervisor"/>
    <s v="Non-Mgm."/>
    <s v="ang."/>
    <s v="M"/>
    <d v="2018-09-01T00:00:00"/>
    <m/>
    <s v=""/>
    <n v="1"/>
    <d v="1982-02-03T00:00:00"/>
    <n v="37"/>
    <s v="J"/>
    <n v="30"/>
    <n v="2.5"/>
    <n v="39"/>
    <x v="0"/>
    <n v="1"/>
    <n v="31"/>
    <n v="0"/>
    <n v="4608"/>
    <n v="994.61175000000003"/>
    <n v="0"/>
    <n v="0"/>
    <n v="0"/>
    <n v="0"/>
    <n v="0"/>
    <n v="0"/>
    <n v="0"/>
    <n v="0"/>
    <n v="0"/>
    <n v="0"/>
    <n v="265.84615384615387"/>
    <n v="211.20000000000002"/>
    <n v="26.5"/>
    <n v="0"/>
    <n v="0"/>
    <n v="0"/>
    <n v="0"/>
    <n v="112.76916115384616"/>
    <n v="0"/>
    <n v="1.9716666666666665"/>
  </r>
  <r>
    <d v="2020-08-01T00:00:00"/>
    <x v="4"/>
    <s v="P"/>
    <s v="Active"/>
    <n v="589"/>
    <x v="588"/>
    <s v="N"/>
    <x v="22"/>
    <n v="1023"/>
    <x v="7"/>
    <s v="Niederl. 9"/>
    <n v="1"/>
    <s v="Department"/>
    <s v="Supervisor"/>
    <s v="Non-Mgm."/>
    <s v="ang."/>
    <s v="M"/>
    <d v="2018-09-15T00:00:00"/>
    <m/>
    <s v=""/>
    <n v="1"/>
    <d v="1983-09-24T00:00:00"/>
    <n v="36"/>
    <s v="J"/>
    <n v="30"/>
    <n v="2.5"/>
    <n v="39"/>
    <x v="0"/>
    <n v="1"/>
    <n v="31"/>
    <n v="0"/>
    <n v="4609"/>
    <n v="994.74524999999994"/>
    <n v="0"/>
    <n v="0"/>
    <n v="0"/>
    <n v="0"/>
    <n v="0"/>
    <n v="0"/>
    <n v="0"/>
    <n v="0"/>
    <n v="0"/>
    <n v="0"/>
    <n v="265.90384615384619"/>
    <n v="211.24583333333334"/>
    <n v="26.5"/>
    <n v="0"/>
    <n v="0"/>
    <n v="0"/>
    <n v="0"/>
    <n v="112.79234572115386"/>
    <n v="0"/>
    <n v="1.9716666666666665"/>
  </r>
  <r>
    <d v="2020-08-01T00:00:00"/>
    <x v="4"/>
    <s v="P"/>
    <s v="Active"/>
    <n v="590"/>
    <x v="589"/>
    <s v="N"/>
    <x v="36"/>
    <n v="1054"/>
    <x v="8"/>
    <s v="Niederl. 2"/>
    <n v="1"/>
    <s v="Department"/>
    <s v="Supervisor"/>
    <s v="Non-Mgm."/>
    <s v="ang."/>
    <s v="M"/>
    <d v="2018-09-01T00:00:00"/>
    <m/>
    <s v=""/>
    <n v="1"/>
    <d v="1966-06-18T00:00:00"/>
    <n v="53"/>
    <s v="N"/>
    <n v="30"/>
    <n v="2.5"/>
    <n v="39"/>
    <x v="0"/>
    <n v="1"/>
    <n v="31"/>
    <n v="0"/>
    <n v="4610"/>
    <n v="994.87875000000008"/>
    <n v="0"/>
    <n v="0"/>
    <n v="0"/>
    <n v="0"/>
    <n v="0"/>
    <n v="0"/>
    <n v="0"/>
    <n v="0"/>
    <n v="0"/>
    <n v="0"/>
    <n v="0"/>
    <n v="0"/>
    <n v="26.5"/>
    <n v="0"/>
    <n v="0"/>
    <n v="0"/>
    <n v="0"/>
    <n v="5.9346750000000004"/>
    <n v="0"/>
    <n v="1.9716666666666665"/>
  </r>
  <r>
    <d v="2020-08-01T00:00:00"/>
    <x v="4"/>
    <s v="P"/>
    <s v="Active"/>
    <n v="591"/>
    <x v="590"/>
    <s v="N"/>
    <x v="22"/>
    <n v="1023"/>
    <x v="7"/>
    <s v="Niederl. 9"/>
    <n v="1"/>
    <s v="Department"/>
    <s v="Supervisor"/>
    <s v="Non-Mgm."/>
    <s v="ang."/>
    <s v="M"/>
    <d v="2018-09-01T00:00:00"/>
    <m/>
    <s v=""/>
    <n v="1"/>
    <d v="1989-08-25T00:00:00"/>
    <n v="30"/>
    <s v="J"/>
    <n v="30"/>
    <n v="2.5"/>
    <n v="39"/>
    <x v="0"/>
    <n v="1"/>
    <n v="31"/>
    <n v="0"/>
    <n v="4611"/>
    <n v="995.01225000000011"/>
    <n v="0"/>
    <n v="0"/>
    <n v="0"/>
    <n v="0"/>
    <n v="0"/>
    <n v="0"/>
    <n v="0"/>
    <n v="0"/>
    <n v="0"/>
    <n v="0"/>
    <n v="266.01923076923077"/>
    <n v="211.33750000000001"/>
    <n v="26.5"/>
    <n v="0"/>
    <n v="0"/>
    <n v="0"/>
    <n v="0"/>
    <n v="112.83871485576924"/>
    <n v="0"/>
    <n v="1.9716666666666665"/>
  </r>
  <r>
    <d v="2020-08-01T00:00:00"/>
    <x v="4"/>
    <s v="P"/>
    <s v="Active"/>
    <n v="592"/>
    <x v="591"/>
    <s v="N"/>
    <x v="22"/>
    <n v="1053"/>
    <x v="3"/>
    <s v="Niederl. 8"/>
    <n v="1"/>
    <s v="Department"/>
    <s v="Supervisor"/>
    <s v="Non-Mgm."/>
    <s v="ang."/>
    <s v="M"/>
    <d v="2018-09-01T00:00:00"/>
    <m/>
    <s v=""/>
    <n v="1"/>
    <d v="1961-09-04T00:00:00"/>
    <n v="58"/>
    <s v="J"/>
    <n v="30"/>
    <n v="2.5"/>
    <n v="39"/>
    <x v="0"/>
    <n v="1"/>
    <n v="31"/>
    <n v="0"/>
    <n v="4612"/>
    <n v="995.14575000000002"/>
    <n v="0"/>
    <n v="0"/>
    <n v="0"/>
    <n v="0"/>
    <n v="0"/>
    <n v="0"/>
    <n v="0"/>
    <n v="0"/>
    <n v="0"/>
    <n v="0"/>
    <n v="266.07692307692309"/>
    <n v="211.38333333333335"/>
    <n v="26.5"/>
    <n v="0"/>
    <n v="0"/>
    <n v="0"/>
    <n v="0"/>
    <n v="112.86189942307693"/>
    <n v="0"/>
    <n v="1.9716666666666665"/>
  </r>
  <r>
    <d v="2020-08-01T00:00:00"/>
    <x v="4"/>
    <s v="P"/>
    <s v="Active"/>
    <n v="593"/>
    <x v="592"/>
    <s v="N"/>
    <x v="0"/>
    <n v="1090"/>
    <x v="0"/>
    <s v="Niederl. 3"/>
    <n v="1"/>
    <s v="Department"/>
    <s v="Supervisor"/>
    <s v="Non-Mgm."/>
    <s v="ang."/>
    <s v="M"/>
    <d v="2018-09-15T00:00:00"/>
    <m/>
    <s v=""/>
    <n v="1"/>
    <d v="1982-08-24T00:00:00"/>
    <n v="37"/>
    <s v="N"/>
    <n v="30"/>
    <n v="2.5"/>
    <n v="39"/>
    <x v="0"/>
    <n v="1"/>
    <n v="31"/>
    <n v="0"/>
    <n v="4613"/>
    <n v="995.27925000000005"/>
    <n v="0"/>
    <n v="0"/>
    <n v="0"/>
    <n v="0"/>
    <n v="0"/>
    <n v="0"/>
    <n v="0"/>
    <n v="0"/>
    <n v="0"/>
    <n v="0"/>
    <n v="0"/>
    <n v="0"/>
    <n v="26.5"/>
    <n v="0"/>
    <n v="0"/>
    <n v="0"/>
    <n v="0"/>
    <n v="5.9346750000000004"/>
    <n v="0"/>
    <n v="1.9716666666666665"/>
  </r>
  <r>
    <d v="2020-08-01T00:00:00"/>
    <x v="4"/>
    <s v="P"/>
    <s v="Active"/>
    <n v="594"/>
    <x v="593"/>
    <s v="N"/>
    <x v="22"/>
    <n v="1060"/>
    <x v="2"/>
    <s v="Niederl. 7"/>
    <n v="1"/>
    <s v="Department"/>
    <s v="Supervisor"/>
    <s v="Non-Mgm."/>
    <s v="ang."/>
    <s v="M"/>
    <d v="2018-09-15T00:00:00"/>
    <m/>
    <s v=""/>
    <n v="1"/>
    <d v="1988-11-14T00:00:00"/>
    <n v="31"/>
    <s v="J"/>
    <n v="30"/>
    <n v="2.5"/>
    <n v="39"/>
    <x v="0"/>
    <n v="1"/>
    <n v="31"/>
    <n v="0"/>
    <n v="4614"/>
    <n v="995.41274999999996"/>
    <n v="0"/>
    <n v="0"/>
    <n v="0"/>
    <n v="0"/>
    <n v="0"/>
    <n v="0"/>
    <n v="0"/>
    <n v="0"/>
    <n v="0"/>
    <n v="0"/>
    <n v="266.19230769230768"/>
    <n v="211.47500000000002"/>
    <n v="26.5"/>
    <n v="0"/>
    <n v="0"/>
    <n v="0"/>
    <n v="0"/>
    <n v="112.90826855769231"/>
    <n v="0"/>
    <n v="1.9716666666666665"/>
  </r>
  <r>
    <d v="2020-08-01T00:00:00"/>
    <x v="4"/>
    <s v="P"/>
    <s v="Active"/>
    <n v="595"/>
    <x v="594"/>
    <s v="N"/>
    <x v="53"/>
    <n v="1012"/>
    <x v="1"/>
    <s v="Niederl. 1"/>
    <n v="1"/>
    <s v="Department"/>
    <s v="Supervisor"/>
    <s v="Non-Mgm."/>
    <s v="kfm"/>
    <s v="M"/>
    <d v="2018-09-01T00:00:00"/>
    <d v="2021-08-31T00:00:00"/>
    <s v=""/>
    <n v="2"/>
    <d v="2000-06-09T00:00:00"/>
    <n v="19"/>
    <s v="J"/>
    <n v="30"/>
    <n v="2.5"/>
    <n v="39"/>
    <x v="0"/>
    <n v="1"/>
    <n v="31"/>
    <n v="0"/>
    <n v="4615"/>
    <n v="995.5462500000001"/>
    <n v="0"/>
    <n v="0"/>
    <n v="0"/>
    <n v="0"/>
    <n v="0"/>
    <n v="0"/>
    <n v="0"/>
    <n v="0"/>
    <n v="0"/>
    <n v="0"/>
    <n v="266.25"/>
    <n v="211.52083333333334"/>
    <n v="26.5"/>
    <n v="0"/>
    <n v="0"/>
    <n v="0"/>
    <n v="0"/>
    <n v="112.93145312500002"/>
    <n v="0"/>
    <n v="1.9716666666666665"/>
  </r>
  <r>
    <d v="2020-08-01T00:00:00"/>
    <x v="4"/>
    <s v="P"/>
    <s v="Active"/>
    <n v="596"/>
    <x v="595"/>
    <s v="N"/>
    <x v="16"/>
    <n v="1067"/>
    <x v="11"/>
    <s v="Niederl. 12"/>
    <n v="1"/>
    <s v="Department"/>
    <s v="Supervisor"/>
    <s v="Non-Mgm."/>
    <s v="ang."/>
    <s v="W"/>
    <d v="2018-09-17T00:00:00"/>
    <m/>
    <s v=""/>
    <n v="1"/>
    <d v="1999-06-02T00:00:00"/>
    <n v="20"/>
    <s v="N"/>
    <n v="30"/>
    <n v="2.5"/>
    <n v="39"/>
    <x v="0"/>
    <n v="1"/>
    <n v="31"/>
    <n v="0"/>
    <n v="4616"/>
    <n v="995.67975000000001"/>
    <n v="0"/>
    <n v="0"/>
    <n v="0"/>
    <n v="0"/>
    <n v="0"/>
    <n v="0"/>
    <n v="0"/>
    <n v="0"/>
    <n v="0"/>
    <n v="0"/>
    <n v="0"/>
    <n v="0"/>
    <n v="26.5"/>
    <n v="0"/>
    <n v="0"/>
    <n v="0"/>
    <n v="0"/>
    <n v="5.9346750000000004"/>
    <n v="0"/>
    <n v="1.9716666666666665"/>
  </r>
  <r>
    <d v="2020-08-01T00:00:00"/>
    <x v="4"/>
    <s v="P"/>
    <s v="Active"/>
    <n v="597"/>
    <x v="596"/>
    <s v="N"/>
    <x v="37"/>
    <n v="1005"/>
    <x v="1"/>
    <s v="Niederl. 1"/>
    <n v="1"/>
    <s v="Department"/>
    <s v="Supervisor"/>
    <s v="Non-Mgm."/>
    <s v="ang."/>
    <s v="M"/>
    <d v="2018-09-01T00:00:00"/>
    <m/>
    <s v=""/>
    <n v="1"/>
    <d v="1992-02-03T00:00:00"/>
    <n v="27"/>
    <s v="N"/>
    <n v="30"/>
    <n v="2.5"/>
    <n v="39"/>
    <x v="0"/>
    <n v="1"/>
    <n v="31"/>
    <n v="0"/>
    <n v="4617"/>
    <n v="995.81325000000004"/>
    <n v="0"/>
    <n v="0"/>
    <n v="0"/>
    <n v="0"/>
    <n v="0"/>
    <n v="0"/>
    <n v="0"/>
    <n v="0"/>
    <n v="0"/>
    <n v="0"/>
    <n v="0"/>
    <n v="0"/>
    <n v="26.5"/>
    <n v="0"/>
    <n v="0"/>
    <n v="0"/>
    <n v="0"/>
    <n v="5.9346750000000004"/>
    <n v="0"/>
    <n v="1.9716666666666665"/>
  </r>
  <r>
    <d v="2020-08-01T00:00:00"/>
    <x v="4"/>
    <s v="P"/>
    <s v="Active"/>
    <n v="598"/>
    <x v="597"/>
    <s v="N"/>
    <x v="17"/>
    <n v="1088"/>
    <x v="0"/>
    <s v="Niederl. 3"/>
    <n v="1"/>
    <s v="Department"/>
    <s v="Supervisor"/>
    <s v="Non-Mgm."/>
    <s v="ang."/>
    <s v="W"/>
    <d v="2018-10-01T00:00:00"/>
    <m/>
    <s v=""/>
    <n v="1"/>
    <d v="1978-03-11T00:00:00"/>
    <n v="41"/>
    <s v="N"/>
    <n v="30"/>
    <n v="2.5"/>
    <n v="39"/>
    <x v="0"/>
    <n v="1"/>
    <n v="31"/>
    <n v="0"/>
    <n v="4618"/>
    <n v="995.94675000000007"/>
    <n v="0"/>
    <n v="0"/>
    <n v="0"/>
    <n v="0"/>
    <n v="0"/>
    <n v="0"/>
    <n v="0"/>
    <n v="0"/>
    <n v="0"/>
    <n v="0"/>
    <n v="0"/>
    <n v="0"/>
    <n v="26.5"/>
    <n v="0"/>
    <n v="0"/>
    <n v="0"/>
    <n v="0"/>
    <n v="5.9346750000000004"/>
    <n v="0"/>
    <n v="1.9716666666666665"/>
  </r>
  <r>
    <d v="2020-08-01T00:00:00"/>
    <x v="4"/>
    <s v="P"/>
    <s v="Active"/>
    <n v="599"/>
    <x v="598"/>
    <s v="N"/>
    <x v="49"/>
    <n v="1072"/>
    <x v="0"/>
    <s v="Niederl. 3"/>
    <n v="1"/>
    <s v="Department"/>
    <s v="Supervisor"/>
    <s v="Non-Mgm."/>
    <s v="ang."/>
    <s v="W"/>
    <d v="2018-10-01T00:00:00"/>
    <m/>
    <s v=""/>
    <n v="1"/>
    <d v="1983-03-04T00:00:00"/>
    <n v="36"/>
    <s v="N"/>
    <n v="30"/>
    <n v="2.5"/>
    <n v="39"/>
    <x v="0"/>
    <n v="1"/>
    <n v="31"/>
    <n v="0"/>
    <n v="4619"/>
    <n v="996.08025000000009"/>
    <n v="0"/>
    <n v="0"/>
    <n v="0"/>
    <n v="0"/>
    <n v="0"/>
    <n v="0"/>
    <n v="0"/>
    <n v="0"/>
    <n v="0"/>
    <n v="0"/>
    <n v="0"/>
    <n v="0"/>
    <n v="26.5"/>
    <n v="0"/>
    <n v="0"/>
    <n v="0"/>
    <n v="0"/>
    <n v="5.9346750000000004"/>
    <n v="0"/>
    <n v="1.9716666666666665"/>
  </r>
  <r>
    <d v="2020-08-01T00:00:00"/>
    <x v="4"/>
    <s v="P"/>
    <s v="Active"/>
    <n v="600"/>
    <x v="599"/>
    <s v="N"/>
    <x v="11"/>
    <n v="1082"/>
    <x v="0"/>
    <s v="Niederl. 3"/>
    <n v="1"/>
    <s v="Department"/>
    <s v="Supervisor"/>
    <s v="Non-Mgm."/>
    <s v="ang."/>
    <s v="M"/>
    <d v="2018-10-01T00:00:00"/>
    <m/>
    <s v=""/>
    <n v="1"/>
    <d v="1983-05-09T00:00:00"/>
    <n v="36"/>
    <s v="N"/>
    <n v="30"/>
    <n v="2.5"/>
    <n v="39"/>
    <x v="0"/>
    <n v="1"/>
    <n v="31"/>
    <n v="0"/>
    <n v="4620"/>
    <n v="996.21375"/>
    <n v="0"/>
    <n v="0"/>
    <n v="0"/>
    <n v="0"/>
    <n v="0"/>
    <n v="0"/>
    <n v="0"/>
    <n v="0"/>
    <n v="0"/>
    <n v="0"/>
    <n v="0"/>
    <n v="0"/>
    <n v="26.5"/>
    <n v="0"/>
    <n v="0"/>
    <n v="0"/>
    <n v="0"/>
    <n v="5.9346750000000004"/>
    <n v="0"/>
    <n v="1.9716666666666665"/>
  </r>
  <r>
    <d v="2020-08-01T00:00:00"/>
    <x v="4"/>
    <s v="P"/>
    <s v="Active"/>
    <n v="601"/>
    <x v="600"/>
    <s v="N"/>
    <x v="16"/>
    <n v="1031"/>
    <x v="5"/>
    <s v="Niederl. 5"/>
    <n v="1"/>
    <s v="Department"/>
    <s v="Supervisor"/>
    <s v="Non-Mgm."/>
    <s v="ang."/>
    <s v="M"/>
    <d v="2018-10-15T00:00:00"/>
    <m/>
    <s v=""/>
    <n v="1"/>
    <d v="1963-11-16T00:00:00"/>
    <n v="56"/>
    <s v="J"/>
    <n v="30"/>
    <n v="2.5"/>
    <n v="39"/>
    <x v="0"/>
    <n v="1"/>
    <n v="31"/>
    <n v="0"/>
    <n v="4621"/>
    <n v="996.34725000000003"/>
    <n v="0"/>
    <n v="0"/>
    <n v="0"/>
    <n v="0"/>
    <n v="0"/>
    <n v="0"/>
    <n v="0"/>
    <n v="0"/>
    <n v="0"/>
    <n v="0"/>
    <n v="266.59615384615387"/>
    <n v="211.79583333333335"/>
    <n v="26.5"/>
    <n v="0"/>
    <n v="0"/>
    <n v="0"/>
    <n v="0"/>
    <n v="113.07056052884617"/>
    <n v="0"/>
    <n v="1.9716666666666665"/>
  </r>
  <r>
    <d v="2020-08-01T00:00:00"/>
    <x v="4"/>
    <s v="P"/>
    <s v="Active"/>
    <n v="602"/>
    <x v="601"/>
    <s v="N"/>
    <x v="17"/>
    <n v="1088"/>
    <x v="0"/>
    <s v="Niederl. 3"/>
    <n v="1"/>
    <s v="Department"/>
    <s v="Supervisor"/>
    <s v="Non-Mgm."/>
    <s v="ang."/>
    <s v="M"/>
    <d v="2018-10-01T00:00:00"/>
    <m/>
    <s v=""/>
    <n v="1"/>
    <d v="1990-11-28T00:00:00"/>
    <n v="29"/>
    <s v="N"/>
    <n v="30"/>
    <n v="2.5"/>
    <n v="39"/>
    <x v="0"/>
    <n v="1"/>
    <n v="31"/>
    <n v="0"/>
    <n v="4622"/>
    <n v="996.48074999999994"/>
    <n v="0"/>
    <n v="0"/>
    <n v="0"/>
    <n v="0"/>
    <n v="0"/>
    <n v="0"/>
    <n v="0"/>
    <n v="0"/>
    <n v="0"/>
    <n v="0"/>
    <n v="0"/>
    <n v="0"/>
    <n v="26.5"/>
    <n v="0"/>
    <n v="0"/>
    <n v="0"/>
    <n v="0"/>
    <n v="5.9346750000000004"/>
    <n v="0"/>
    <n v="1.9716666666666665"/>
  </r>
  <r>
    <d v="2020-08-01T00:00:00"/>
    <x v="4"/>
    <s v="P"/>
    <s v="Active"/>
    <n v="603"/>
    <x v="602"/>
    <s v="N"/>
    <x v="5"/>
    <n v="1093"/>
    <x v="0"/>
    <s v="Niederl. 3"/>
    <n v="1"/>
    <s v="Department"/>
    <s v="Supervisor"/>
    <s v="Non-Mgm."/>
    <s v="ang."/>
    <s v="M"/>
    <d v="2018-10-01T00:00:00"/>
    <m/>
    <s v=""/>
    <n v="1"/>
    <d v="1978-09-15T00:00:00"/>
    <n v="41"/>
    <s v="N"/>
    <n v="30"/>
    <n v="2.5"/>
    <n v="39"/>
    <x v="0"/>
    <n v="1"/>
    <n v="31"/>
    <n v="0"/>
    <n v="4623"/>
    <n v="996.61425000000008"/>
    <n v="0"/>
    <n v="0"/>
    <n v="0"/>
    <n v="0"/>
    <n v="0"/>
    <n v="0"/>
    <n v="0"/>
    <n v="0"/>
    <n v="0"/>
    <n v="0"/>
    <n v="0"/>
    <n v="0"/>
    <n v="26.5"/>
    <n v="0"/>
    <n v="0"/>
    <n v="0"/>
    <n v="0"/>
    <n v="5.9346750000000004"/>
    <n v="0"/>
    <n v="1.9716666666666665"/>
  </r>
  <r>
    <d v="2020-08-01T00:00:00"/>
    <x v="4"/>
    <s v="P"/>
    <s v="Active"/>
    <n v="604"/>
    <x v="603"/>
    <s v="N"/>
    <x v="31"/>
    <n v="1063"/>
    <x v="10"/>
    <s v="Niederl. 11"/>
    <n v="1"/>
    <s v="Department"/>
    <s v="Supervisor"/>
    <s v="Non-Mgm."/>
    <s v="ang."/>
    <s v="M"/>
    <d v="2018-10-01T00:00:00"/>
    <m/>
    <s v=""/>
    <n v="1"/>
    <d v="1967-06-09T00:00:00"/>
    <n v="52"/>
    <s v="N"/>
    <n v="30"/>
    <n v="2.5"/>
    <n v="39"/>
    <x v="0"/>
    <n v="1"/>
    <n v="31"/>
    <n v="0"/>
    <n v="4624"/>
    <n v="996.74775000000011"/>
    <n v="0"/>
    <n v="0"/>
    <n v="30"/>
    <n v="0"/>
    <n v="0"/>
    <n v="0"/>
    <n v="0"/>
    <n v="0"/>
    <n v="0"/>
    <n v="0"/>
    <n v="0"/>
    <n v="0"/>
    <n v="26.5"/>
    <n v="0"/>
    <n v="0"/>
    <n v="0"/>
    <n v="0"/>
    <n v="12.653175000000001"/>
    <n v="100.32000000000001"/>
    <n v="1.9716666666666665"/>
  </r>
  <r>
    <d v="2020-08-01T00:00:00"/>
    <x v="4"/>
    <s v="P"/>
    <s v="Active"/>
    <n v="605"/>
    <x v="604"/>
    <s v="N"/>
    <x v="19"/>
    <n v="1083"/>
    <x v="0"/>
    <s v="Niederl. 3"/>
    <n v="1"/>
    <s v="Department"/>
    <s v="Supervisor"/>
    <s v="Non-Mgm."/>
    <s v="ang."/>
    <s v="M"/>
    <d v="2018-10-01T00:00:00"/>
    <m/>
    <s v=""/>
    <n v="1"/>
    <d v="1990-03-19T00:00:00"/>
    <n v="29"/>
    <s v="N"/>
    <n v="30"/>
    <n v="2.5"/>
    <n v="39"/>
    <x v="0"/>
    <n v="1"/>
    <n v="31"/>
    <n v="0"/>
    <n v="4625"/>
    <n v="996.88125000000002"/>
    <n v="0"/>
    <n v="0"/>
    <n v="0"/>
    <n v="0"/>
    <n v="0"/>
    <n v="0"/>
    <n v="0"/>
    <n v="0"/>
    <n v="0"/>
    <n v="0"/>
    <n v="0"/>
    <n v="0"/>
    <n v="26.5"/>
    <n v="0"/>
    <n v="0"/>
    <n v="0"/>
    <n v="0"/>
    <n v="5.9346750000000004"/>
    <n v="0"/>
    <n v="1.9716666666666665"/>
  </r>
  <r>
    <d v="2020-08-01T00:00:00"/>
    <x v="4"/>
    <s v="P"/>
    <s v="Active"/>
    <n v="606"/>
    <x v="605"/>
    <s v="N"/>
    <x v="22"/>
    <n v="1053"/>
    <x v="3"/>
    <s v="Niederl. 8"/>
    <n v="1"/>
    <s v="Department"/>
    <s v="Supervisor"/>
    <s v="Non-Mgm."/>
    <s v="ang."/>
    <s v="M"/>
    <d v="2018-10-01T00:00:00"/>
    <m/>
    <s v=""/>
    <n v="1"/>
    <d v="1987-08-06T00:00:00"/>
    <n v="32"/>
    <s v="J"/>
    <n v="30"/>
    <n v="2.5"/>
    <n v="39"/>
    <x v="0"/>
    <n v="1"/>
    <n v="31"/>
    <n v="0"/>
    <n v="4626"/>
    <n v="997.01475000000005"/>
    <n v="0"/>
    <n v="0"/>
    <n v="0"/>
    <n v="0"/>
    <n v="0"/>
    <n v="0"/>
    <n v="0"/>
    <n v="0"/>
    <n v="0"/>
    <n v="0"/>
    <n v="266.88461538461542"/>
    <n v="212.02500000000001"/>
    <n v="26.5"/>
    <n v="0"/>
    <n v="0"/>
    <n v="0"/>
    <n v="0"/>
    <n v="113.18648336538463"/>
    <n v="0"/>
    <n v="1.9716666666666665"/>
  </r>
  <r>
    <d v="2020-08-01T00:00:00"/>
    <x v="4"/>
    <s v="P"/>
    <s v="Active"/>
    <n v="607"/>
    <x v="606"/>
    <s v="N"/>
    <x v="22"/>
    <n v="1029"/>
    <x v="6"/>
    <s v="Niederl. 10"/>
    <n v="1"/>
    <s v="Department"/>
    <s v="Supervisor"/>
    <s v="Non-Mgm."/>
    <s v="ang."/>
    <s v="M"/>
    <d v="2018-11-01T00:00:00"/>
    <m/>
    <s v=""/>
    <n v="1"/>
    <d v="1990-01-18T00:00:00"/>
    <n v="29"/>
    <s v="J"/>
    <n v="30"/>
    <n v="2.5"/>
    <n v="39"/>
    <x v="0"/>
    <n v="1"/>
    <n v="31"/>
    <n v="0"/>
    <n v="4627"/>
    <n v="997.14824999999996"/>
    <n v="0"/>
    <n v="0"/>
    <n v="0"/>
    <n v="0"/>
    <n v="0"/>
    <n v="0"/>
    <n v="0"/>
    <n v="0"/>
    <n v="0"/>
    <n v="0"/>
    <n v="266.94230769230768"/>
    <n v="212.07083333333335"/>
    <n v="26.5"/>
    <n v="0"/>
    <n v="0"/>
    <n v="0"/>
    <n v="0"/>
    <n v="113.20966793269233"/>
    <n v="0"/>
    <n v="1.9716666666666665"/>
  </r>
  <r>
    <d v="2020-08-01T00:00:00"/>
    <x v="4"/>
    <s v="P"/>
    <s v="Active"/>
    <n v="608"/>
    <x v="607"/>
    <s v="N"/>
    <x v="22"/>
    <n v="1053"/>
    <x v="3"/>
    <s v="Niederl. 8"/>
    <n v="1"/>
    <s v="Department"/>
    <s v="Supervisor"/>
    <s v="Non-Mgm."/>
    <s v="ang."/>
    <s v="M"/>
    <d v="2018-11-01T00:00:00"/>
    <m/>
    <s v=""/>
    <n v="1"/>
    <d v="1992-04-16T00:00:00"/>
    <n v="27"/>
    <s v="J"/>
    <n v="30"/>
    <n v="2.5"/>
    <n v="39"/>
    <x v="0"/>
    <n v="1"/>
    <n v="31"/>
    <n v="0"/>
    <n v="4628"/>
    <n v="997.2817500000001"/>
    <n v="0"/>
    <n v="0"/>
    <n v="0"/>
    <n v="0"/>
    <n v="0"/>
    <n v="0"/>
    <n v="0"/>
    <n v="0"/>
    <n v="0"/>
    <n v="0"/>
    <n v="267"/>
    <n v="212.1166666666667"/>
    <n v="26.5"/>
    <n v="0"/>
    <n v="0"/>
    <n v="0"/>
    <n v="0"/>
    <n v="113.23285250000001"/>
    <n v="0"/>
    <n v="1.9716666666666665"/>
  </r>
  <r>
    <d v="2020-08-01T00:00:00"/>
    <x v="4"/>
    <s v="P"/>
    <s v="Active"/>
    <n v="609"/>
    <x v="608"/>
    <s v="N"/>
    <x v="20"/>
    <n v="1065"/>
    <x v="10"/>
    <s v="Niederl. 11"/>
    <n v="1"/>
    <s v="Department"/>
    <s v="Supervisor"/>
    <s v="Non-Mgm."/>
    <s v="ang."/>
    <s v="M"/>
    <d v="2018-12-01T00:00:00"/>
    <m/>
    <s v=""/>
    <n v="1"/>
    <d v="1980-09-11T00:00:00"/>
    <n v="39"/>
    <s v="N"/>
    <n v="30"/>
    <n v="2.5"/>
    <n v="39"/>
    <x v="0"/>
    <n v="1"/>
    <n v="31"/>
    <n v="0"/>
    <n v="4629"/>
    <n v="997.41525000000001"/>
    <n v="0"/>
    <n v="0"/>
    <n v="0"/>
    <n v="0"/>
    <n v="0"/>
    <n v="0"/>
    <n v="0"/>
    <n v="0"/>
    <n v="0"/>
    <n v="0"/>
    <n v="0"/>
    <n v="0"/>
    <n v="26.5"/>
    <n v="0"/>
    <n v="0"/>
    <n v="0"/>
    <n v="0"/>
    <n v="5.9346750000000004"/>
    <n v="0"/>
    <n v="1.9716666666666665"/>
  </r>
  <r>
    <d v="2020-08-01T00:00:00"/>
    <x v="4"/>
    <s v="P"/>
    <s v="Active"/>
    <n v="610"/>
    <x v="609"/>
    <s v="N"/>
    <x v="29"/>
    <n v="1079"/>
    <x v="0"/>
    <s v="Niederl. 3"/>
    <n v="1"/>
    <s v="Department"/>
    <s v="Supervisor"/>
    <s v="Non-Mgm."/>
    <s v="ang."/>
    <s v="W"/>
    <d v="2018-11-01T00:00:00"/>
    <m/>
    <s v=""/>
    <n v="1"/>
    <d v="1971-05-25T00:00:00"/>
    <n v="48"/>
    <s v="N"/>
    <n v="18"/>
    <n v="1.5"/>
    <n v="24"/>
    <x v="0"/>
    <n v="0.61538461538461542"/>
    <n v="31"/>
    <n v="0"/>
    <n v="4630"/>
    <n v="997.54875000000004"/>
    <n v="0"/>
    <n v="0"/>
    <n v="0"/>
    <n v="0"/>
    <n v="0"/>
    <n v="0"/>
    <n v="0"/>
    <n v="0"/>
    <n v="0"/>
    <n v="0"/>
    <n v="0"/>
    <n v="0"/>
    <n v="26.5"/>
    <n v="0"/>
    <n v="0"/>
    <n v="0"/>
    <n v="0"/>
    <n v="5.9346750000000004"/>
    <n v="0"/>
    <n v="1.9716666666666665"/>
  </r>
  <r>
    <d v="2020-08-01T00:00:00"/>
    <x v="4"/>
    <s v="P"/>
    <s v="Active"/>
    <n v="611"/>
    <x v="610"/>
    <s v="N"/>
    <x v="36"/>
    <n v="1054"/>
    <x v="8"/>
    <s v="Niederl. 2"/>
    <n v="1"/>
    <s v="Department"/>
    <s v="Supervisor"/>
    <s v="Non-Mgm."/>
    <s v="ang."/>
    <s v="W"/>
    <d v="2018-11-01T00:00:00"/>
    <m/>
    <s v=""/>
    <n v="1"/>
    <d v="1972-10-02T00:00:00"/>
    <n v="47"/>
    <s v="N"/>
    <n v="24"/>
    <n v="2"/>
    <n v="20"/>
    <x v="0"/>
    <n v="0.51282051282051277"/>
    <n v="31"/>
    <n v="0"/>
    <n v="4631"/>
    <n v="997.68225000000007"/>
    <n v="0"/>
    <n v="0"/>
    <n v="0"/>
    <n v="0"/>
    <n v="0"/>
    <n v="0"/>
    <n v="0"/>
    <n v="0"/>
    <n v="0"/>
    <n v="0"/>
    <n v="0"/>
    <n v="0"/>
    <n v="26.5"/>
    <n v="0"/>
    <n v="0"/>
    <n v="0"/>
    <n v="0"/>
    <n v="5.9346750000000004"/>
    <n v="0"/>
    <n v="1.9716666666666665"/>
  </r>
  <r>
    <d v="2020-08-01T00:00:00"/>
    <x v="4"/>
    <s v="P"/>
    <s v="Active"/>
    <n v="612"/>
    <x v="611"/>
    <s v="N"/>
    <x v="22"/>
    <n v="1023"/>
    <x v="7"/>
    <s v="Niederl. 9"/>
    <n v="1"/>
    <s v="Department"/>
    <s v="Supervisor"/>
    <s v="Non-Mgm."/>
    <s v="ang."/>
    <s v="M"/>
    <d v="2018-11-01T00:00:00"/>
    <m/>
    <s v=""/>
    <n v="1"/>
    <d v="1980-04-06T00:00:00"/>
    <n v="39"/>
    <s v="J"/>
    <n v="30"/>
    <n v="2.5"/>
    <n v="39"/>
    <x v="0"/>
    <n v="1"/>
    <n v="31"/>
    <n v="0"/>
    <n v="4632"/>
    <n v="997.81574999999998"/>
    <n v="0"/>
    <n v="0"/>
    <n v="0"/>
    <n v="0"/>
    <n v="0"/>
    <n v="0"/>
    <n v="0"/>
    <n v="0"/>
    <n v="0"/>
    <n v="0"/>
    <n v="267.23076923076923"/>
    <n v="212.3"/>
    <n v="26.5"/>
    <n v="0"/>
    <n v="0"/>
    <n v="0"/>
    <n v="0"/>
    <n v="113.32559076923077"/>
    <n v="0"/>
    <n v="1.9716666666666665"/>
  </r>
  <r>
    <d v="2020-08-01T00:00:00"/>
    <x v="4"/>
    <s v="P"/>
    <s v="Active"/>
    <n v="613"/>
    <x v="612"/>
    <s v="N"/>
    <x v="50"/>
    <n v="1069"/>
    <x v="0"/>
    <s v="Niederl. 3"/>
    <n v="1"/>
    <s v="Department"/>
    <s v="Supervisor"/>
    <s v="Non-Mgm."/>
    <s v="ang."/>
    <s v="M"/>
    <d v="2018-11-01T00:00:00"/>
    <m/>
    <s v=""/>
    <n v="1"/>
    <d v="1987-08-03T00:00:00"/>
    <n v="32"/>
    <s v="N"/>
    <n v="30"/>
    <n v="2.5"/>
    <n v="39"/>
    <x v="0"/>
    <n v="1"/>
    <n v="31"/>
    <n v="0"/>
    <n v="4633"/>
    <n v="997.94925000000001"/>
    <n v="0"/>
    <n v="0"/>
    <n v="0"/>
    <n v="0"/>
    <n v="0"/>
    <n v="0"/>
    <n v="0"/>
    <n v="0"/>
    <n v="0"/>
    <n v="0"/>
    <n v="0"/>
    <n v="0"/>
    <n v="26.5"/>
    <n v="0"/>
    <n v="0"/>
    <n v="0"/>
    <n v="0"/>
    <n v="5.9346750000000004"/>
    <n v="0"/>
    <n v="1.9716666666666665"/>
  </r>
  <r>
    <d v="2020-08-01T00:00:00"/>
    <x v="4"/>
    <s v="P"/>
    <s v="Active"/>
    <n v="614"/>
    <x v="613"/>
    <s v="N"/>
    <x v="36"/>
    <n v="1054"/>
    <x v="8"/>
    <s v="Niederl. 2"/>
    <n v="1"/>
    <s v="Department"/>
    <s v="Supervisor"/>
    <s v="Non-Mgm."/>
    <s v="ang."/>
    <s v="M"/>
    <d v="2018-11-01T00:00:00"/>
    <m/>
    <s v=""/>
    <n v="1"/>
    <d v="1996-03-17T00:00:00"/>
    <n v="23"/>
    <s v="N"/>
    <n v="30"/>
    <n v="2.5"/>
    <n v="39"/>
    <x v="0"/>
    <n v="1"/>
    <n v="31"/>
    <n v="0"/>
    <n v="4634"/>
    <n v="998.08275000000003"/>
    <n v="0"/>
    <n v="0"/>
    <n v="0"/>
    <n v="0"/>
    <n v="0"/>
    <n v="0"/>
    <n v="0"/>
    <n v="0"/>
    <n v="0"/>
    <n v="0"/>
    <n v="0"/>
    <n v="0"/>
    <n v="26.5"/>
    <n v="0"/>
    <n v="0"/>
    <n v="0"/>
    <n v="0"/>
    <n v="5.9346750000000004"/>
    <n v="0"/>
    <n v="1.9716666666666665"/>
  </r>
  <r>
    <d v="2020-08-01T00:00:00"/>
    <x v="4"/>
    <s v="P"/>
    <s v="Active"/>
    <n v="615"/>
    <x v="614"/>
    <s v="N"/>
    <x v="36"/>
    <n v="1054"/>
    <x v="8"/>
    <s v="Niederl. 2"/>
    <n v="1"/>
    <s v="Department"/>
    <s v="Supervisor"/>
    <s v="Non-Mgm."/>
    <s v="ang."/>
    <s v="W"/>
    <d v="2018-11-01T00:00:00"/>
    <m/>
    <s v=""/>
    <n v="1"/>
    <d v="1977-05-26T00:00:00"/>
    <n v="42"/>
    <s v="N"/>
    <n v="30"/>
    <n v="2.5"/>
    <n v="25"/>
    <x v="0"/>
    <n v="0.64102564102564108"/>
    <n v="31"/>
    <n v="0"/>
    <n v="4635"/>
    <n v="998.21624999999995"/>
    <n v="0"/>
    <n v="0"/>
    <n v="0"/>
    <n v="0"/>
    <n v="0"/>
    <n v="0"/>
    <n v="0"/>
    <n v="0"/>
    <n v="0"/>
    <n v="0"/>
    <n v="0"/>
    <n v="0"/>
    <n v="26.5"/>
    <n v="0"/>
    <n v="0"/>
    <n v="0"/>
    <n v="0"/>
    <n v="5.9346750000000004"/>
    <n v="0"/>
    <n v="1.9716666666666665"/>
  </r>
  <r>
    <d v="2020-08-01T00:00:00"/>
    <x v="4"/>
    <s v="P"/>
    <s v="Active"/>
    <n v="616"/>
    <x v="615"/>
    <s v="N"/>
    <x v="46"/>
    <n v="1008"/>
    <x v="1"/>
    <s v="Niederl. 1"/>
    <n v="1"/>
    <s v="Department"/>
    <s v="Supervisor"/>
    <s v="Manager"/>
    <s v="ang."/>
    <s v="M"/>
    <d v="2018-11-01T00:00:00"/>
    <m/>
    <s v=""/>
    <n v="1"/>
    <d v="1962-04-05T00:00:00"/>
    <n v="57"/>
    <s v="N"/>
    <n v="30"/>
    <n v="2.5"/>
    <n v="39"/>
    <x v="0"/>
    <n v="1"/>
    <n v="31"/>
    <n v="0"/>
    <n v="4636"/>
    <n v="998.34975000000009"/>
    <n v="0"/>
    <n v="0"/>
    <n v="0"/>
    <n v="0"/>
    <n v="0"/>
    <n v="0"/>
    <n v="0"/>
    <n v="0"/>
    <n v="0"/>
    <n v="0"/>
    <n v="0"/>
    <n v="0"/>
    <n v="26.5"/>
    <n v="0"/>
    <n v="0"/>
    <n v="0"/>
    <n v="0"/>
    <n v="5.9346750000000004"/>
    <n v="0"/>
    <n v="1.9716666666666665"/>
  </r>
  <r>
    <d v="2020-08-01T00:00:00"/>
    <x v="4"/>
    <s v="P"/>
    <s v="Active"/>
    <n v="617"/>
    <x v="616"/>
    <s v="N"/>
    <x v="13"/>
    <n v="1061"/>
    <x v="11"/>
    <s v="Niederl. 12"/>
    <n v="1"/>
    <s v="Department"/>
    <s v="Supervisor"/>
    <s v="Non-Mgm."/>
    <s v="ang."/>
    <s v="M"/>
    <d v="2018-12-01T00:00:00"/>
    <m/>
    <s v=""/>
    <n v="1"/>
    <d v="1982-01-07T00:00:00"/>
    <n v="38"/>
    <s v="N"/>
    <n v="30"/>
    <n v="2.5"/>
    <n v="39"/>
    <x v="0"/>
    <n v="1"/>
    <n v="31"/>
    <n v="0"/>
    <n v="4637"/>
    <n v="998.48325"/>
    <n v="0"/>
    <n v="0"/>
    <n v="0"/>
    <n v="0"/>
    <n v="0"/>
    <n v="0"/>
    <n v="0"/>
    <n v="0"/>
    <n v="0"/>
    <n v="0"/>
    <n v="0"/>
    <n v="0"/>
    <n v="26.5"/>
    <n v="0"/>
    <n v="0"/>
    <n v="0"/>
    <n v="0"/>
    <n v="5.9346750000000004"/>
    <n v="0"/>
    <n v="1.9716666666666665"/>
  </r>
  <r>
    <d v="2020-08-01T00:00:00"/>
    <x v="4"/>
    <s v="P"/>
    <s v="Active"/>
    <n v="618"/>
    <x v="617"/>
    <s v="Y"/>
    <x v="20"/>
    <n v="1021"/>
    <x v="7"/>
    <s v="Niederl. 9"/>
    <n v="0.5"/>
    <s v="Department"/>
    <s v="Supervisor"/>
    <s v="Non-Mgm."/>
    <s v="ang."/>
    <s v="W"/>
    <d v="2018-12-01T00:00:00"/>
    <m/>
    <s v=""/>
    <n v="1"/>
    <d v="1960-08-01T00:00:00"/>
    <n v="59"/>
    <s v="N"/>
    <n v="30"/>
    <n v="2.5"/>
    <n v="39"/>
    <x v="0"/>
    <n v="0.5"/>
    <n v="31"/>
    <n v="0"/>
    <n v="4638"/>
    <n v="998.61675000000002"/>
    <n v="0"/>
    <n v="0"/>
    <n v="0"/>
    <n v="0"/>
    <n v="0"/>
    <n v="0"/>
    <n v="0"/>
    <n v="0"/>
    <n v="0"/>
    <n v="0"/>
    <n v="0"/>
    <n v="0"/>
    <n v="13.25"/>
    <n v="0"/>
    <n v="0"/>
    <n v="0"/>
    <n v="0"/>
    <n v="2.9673375000000002"/>
    <n v="0"/>
    <n v="0.98583333333333323"/>
  </r>
  <r>
    <d v="2020-08-01T00:00:00"/>
    <x v="4"/>
    <s v="P"/>
    <s v="Active"/>
    <n v="618"/>
    <x v="617"/>
    <s v="Y"/>
    <x v="20"/>
    <n v="1027"/>
    <x v="6"/>
    <s v="Niederl. 10"/>
    <n v="0.5"/>
    <s v="Department"/>
    <s v="Supervisor"/>
    <s v="Non-Mgm."/>
    <s v="ang."/>
    <s v="W"/>
    <d v="2018-12-01T00:00:00"/>
    <m/>
    <s v=""/>
    <n v="1"/>
    <d v="1960-08-01T00:00:00"/>
    <n v="59"/>
    <s v="N"/>
    <n v="30"/>
    <n v="2.5"/>
    <n v="39"/>
    <x v="0"/>
    <n v="0.5"/>
    <n v="31"/>
    <n v="0"/>
    <n v="4639"/>
    <n v="998.75025000000005"/>
    <n v="0"/>
    <n v="0"/>
    <n v="0"/>
    <n v="0"/>
    <n v="0"/>
    <n v="0"/>
    <n v="0"/>
    <n v="0"/>
    <n v="0"/>
    <n v="0"/>
    <n v="0"/>
    <n v="0"/>
    <n v="13.25"/>
    <n v="0"/>
    <n v="0"/>
    <n v="0"/>
    <n v="0"/>
    <n v="2.9673375000000002"/>
    <n v="0"/>
    <n v="0.98583333333333323"/>
  </r>
  <r>
    <d v="2020-08-01T00:00:00"/>
    <x v="4"/>
    <s v="P"/>
    <s v="Active"/>
    <n v="619"/>
    <x v="618"/>
    <s v="N"/>
    <x v="31"/>
    <n v="1046"/>
    <x v="9"/>
    <s v="Niederl. 4"/>
    <n v="1"/>
    <s v="Department"/>
    <s v="Supervisor"/>
    <s v="Non-Mgm."/>
    <s v="ang."/>
    <s v="M"/>
    <d v="2018-12-01T00:00:00"/>
    <m/>
    <s v=""/>
    <n v="1"/>
    <d v="1980-10-10T00:00:00"/>
    <n v="39"/>
    <s v="J"/>
    <n v="30"/>
    <n v="2.5"/>
    <n v="39"/>
    <x v="0"/>
    <n v="1"/>
    <n v="31"/>
    <n v="0"/>
    <n v="4640"/>
    <n v="998.88374999999996"/>
    <n v="0"/>
    <n v="0"/>
    <n v="30"/>
    <n v="0"/>
    <n v="9.0299999999999994"/>
    <n v="1783.75"/>
    <n v="0"/>
    <n v="0"/>
    <n v="0"/>
    <n v="0"/>
    <n v="267.69230769230774"/>
    <n v="212.66666666666669"/>
    <n v="26.5"/>
    <n v="0"/>
    <n v="0"/>
    <n v="0"/>
    <n v="0"/>
    <n v="521.72264830769234"/>
    <n v="78.09"/>
    <n v="1.9716666666666665"/>
  </r>
  <r>
    <d v="2020-08-01T00:00:00"/>
    <x v="4"/>
    <s v="P"/>
    <s v="Active"/>
    <n v="620"/>
    <x v="619"/>
    <s v="N"/>
    <x v="22"/>
    <n v="1047"/>
    <x v="9"/>
    <s v="Niederl. 4"/>
    <n v="1"/>
    <s v="Department"/>
    <s v="Supervisor"/>
    <s v="Non-Mgm."/>
    <s v="ang."/>
    <s v="M"/>
    <d v="2018-12-01T00:00:00"/>
    <m/>
    <s v=""/>
    <n v="1"/>
    <d v="1991-09-26T00:00:00"/>
    <n v="28"/>
    <s v="J"/>
    <n v="30"/>
    <n v="2.5"/>
    <n v="39"/>
    <x v="0"/>
    <n v="1"/>
    <n v="31"/>
    <n v="0"/>
    <n v="4641"/>
    <n v="999.0172500000001"/>
    <n v="0"/>
    <n v="0"/>
    <n v="0"/>
    <n v="0"/>
    <n v="0"/>
    <n v="0"/>
    <n v="0"/>
    <n v="0"/>
    <n v="0"/>
    <n v="0"/>
    <n v="267.75"/>
    <n v="212.71250000000001"/>
    <n v="26.5"/>
    <n v="0"/>
    <n v="0"/>
    <n v="0"/>
    <n v="0"/>
    <n v="113.534251875"/>
    <n v="0"/>
    <n v="1.9716666666666665"/>
  </r>
  <r>
    <d v="2020-08-01T00:00:00"/>
    <x v="4"/>
    <s v="P"/>
    <s v="Active"/>
    <n v="621"/>
    <x v="620"/>
    <s v="N"/>
    <x v="22"/>
    <n v="1047"/>
    <x v="9"/>
    <s v="Niederl. 4"/>
    <n v="1"/>
    <s v="Department"/>
    <s v="Supervisor"/>
    <s v="Non-Mgm."/>
    <s v="ang."/>
    <s v="M"/>
    <d v="2018-12-01T00:00:00"/>
    <m/>
    <s v=""/>
    <n v="1"/>
    <d v="1979-05-29T00:00:00"/>
    <n v="40"/>
    <s v="J"/>
    <n v="30"/>
    <n v="2.5"/>
    <n v="39"/>
    <x v="0"/>
    <n v="1"/>
    <n v="31"/>
    <n v="0"/>
    <n v="4642"/>
    <n v="999.15075000000002"/>
    <n v="0"/>
    <n v="0"/>
    <n v="0"/>
    <n v="0"/>
    <n v="0"/>
    <n v="0"/>
    <n v="0"/>
    <n v="0"/>
    <n v="0"/>
    <n v="0"/>
    <n v="267.80769230769232"/>
    <n v="212.75833333333335"/>
    <n v="26.5"/>
    <n v="0"/>
    <n v="0"/>
    <n v="0"/>
    <n v="0"/>
    <n v="113.55743644230772"/>
    <n v="0"/>
    <n v="1.9716666666666665"/>
  </r>
  <r>
    <d v="2020-08-01T00:00:00"/>
    <x v="4"/>
    <s v="P"/>
    <s v="Active"/>
    <n v="622"/>
    <x v="621"/>
    <s v="N"/>
    <x v="20"/>
    <n v="1033"/>
    <x v="5"/>
    <s v="Niederl. 5"/>
    <n v="1"/>
    <s v="Department"/>
    <s v="Supervisor"/>
    <s v="Non-Mgm."/>
    <s v="ang."/>
    <s v="M"/>
    <d v="2018-12-01T00:00:00"/>
    <d v="2020-11-30T00:00:00"/>
    <s v=""/>
    <n v="1"/>
    <d v="1977-09-30T00:00:00"/>
    <n v="42"/>
    <s v="J"/>
    <n v="30"/>
    <n v="2.5"/>
    <n v="39"/>
    <x v="0"/>
    <n v="1"/>
    <n v="31"/>
    <n v="0"/>
    <n v="4643"/>
    <n v="999.28425000000004"/>
    <n v="0"/>
    <n v="0"/>
    <n v="0"/>
    <n v="0"/>
    <n v="0"/>
    <n v="0"/>
    <n v="0"/>
    <n v="0"/>
    <n v="0"/>
    <n v="0"/>
    <n v="267.86538461538458"/>
    <n v="212.8041666666667"/>
    <n v="26.5"/>
    <n v="0"/>
    <n v="0"/>
    <n v="0"/>
    <n v="0"/>
    <n v="113.5806210096154"/>
    <n v="0"/>
    <n v="0"/>
  </r>
  <r>
    <d v="2020-08-01T00:00:00"/>
    <x v="4"/>
    <s v="P"/>
    <s v="Active"/>
    <n v="623"/>
    <x v="622"/>
    <s v="N"/>
    <x v="16"/>
    <n v="1056"/>
    <x v="2"/>
    <s v="Niederl. 7"/>
    <n v="1"/>
    <s v="Department"/>
    <s v="Supervisor"/>
    <s v="Non-Mgm."/>
    <s v="ang."/>
    <s v="M"/>
    <d v="2019-01-01T00:00:00"/>
    <m/>
    <s v=""/>
    <n v="1"/>
    <d v="1979-02-17T00:00:00"/>
    <n v="40"/>
    <s v="N"/>
    <n v="30"/>
    <n v="2.5"/>
    <n v="39"/>
    <x v="0"/>
    <n v="1"/>
    <n v="31"/>
    <n v="0"/>
    <n v="4644"/>
    <n v="999.41775000000007"/>
    <n v="0"/>
    <n v="0"/>
    <n v="0"/>
    <n v="0"/>
    <n v="0"/>
    <n v="0"/>
    <n v="0"/>
    <n v="0"/>
    <n v="0"/>
    <n v="0"/>
    <n v="0"/>
    <n v="0"/>
    <n v="26.5"/>
    <n v="0"/>
    <n v="0"/>
    <n v="0"/>
    <n v="0"/>
    <n v="5.9346750000000004"/>
    <n v="80.56"/>
    <n v="0"/>
  </r>
  <r>
    <d v="2020-08-01T00:00:00"/>
    <x v="4"/>
    <s v="P"/>
    <s v="Active"/>
    <n v="624"/>
    <x v="623"/>
    <s v="N"/>
    <x v="22"/>
    <n v="1023"/>
    <x v="7"/>
    <s v="Niederl. 9"/>
    <n v="1"/>
    <s v="Department"/>
    <s v="Supervisor"/>
    <s v="Non-Mgm."/>
    <s v="ang."/>
    <s v="M"/>
    <d v="2019-01-01T00:00:00"/>
    <m/>
    <s v=""/>
    <n v="1"/>
    <d v="1981-03-01T00:00:00"/>
    <n v="38"/>
    <s v="J"/>
    <n v="30"/>
    <n v="2.5"/>
    <n v="39"/>
    <x v="0"/>
    <n v="1"/>
    <n v="31"/>
    <n v="0"/>
    <n v="4645"/>
    <n v="999.55124999999998"/>
    <n v="0"/>
    <n v="0"/>
    <n v="0"/>
    <n v="0"/>
    <n v="0"/>
    <n v="0"/>
    <n v="0"/>
    <n v="0"/>
    <n v="0"/>
    <n v="0"/>
    <n v="267.98076923076923"/>
    <n v="212.89583333333334"/>
    <n v="26.5"/>
    <n v="0"/>
    <n v="0"/>
    <n v="0"/>
    <n v="0"/>
    <n v="113.62699014423077"/>
    <n v="0"/>
    <n v="0"/>
  </r>
  <r>
    <d v="2020-08-01T00:00:00"/>
    <x v="4"/>
    <s v="P"/>
    <s v="Active"/>
    <n v="625"/>
    <x v="624"/>
    <s v="Y"/>
    <x v="16"/>
    <n v="1019"/>
    <x v="7"/>
    <s v="Niederl. 9"/>
    <n v="0.5"/>
    <s v="Department"/>
    <s v="Supervisor"/>
    <s v="Non-Mgm."/>
    <s v="ang."/>
    <s v="M"/>
    <d v="2019-01-01T00:00:00"/>
    <m/>
    <s v=""/>
    <n v="1"/>
    <d v="1972-06-30T00:00:00"/>
    <n v="47"/>
    <s v="N"/>
    <n v="30"/>
    <n v="2.5"/>
    <n v="39"/>
    <x v="0"/>
    <n v="0.5"/>
    <n v="31"/>
    <n v="0"/>
    <n v="4646"/>
    <n v="999.68475000000012"/>
    <n v="0"/>
    <n v="0"/>
    <n v="0"/>
    <n v="0"/>
    <n v="0"/>
    <n v="0"/>
    <n v="0"/>
    <n v="0"/>
    <n v="0"/>
    <n v="0"/>
    <n v="0"/>
    <n v="0"/>
    <n v="13.25"/>
    <n v="0"/>
    <n v="0"/>
    <n v="0"/>
    <n v="0"/>
    <n v="2.9673375000000002"/>
    <n v="0"/>
    <n v="0"/>
  </r>
  <r>
    <d v="2020-08-01T00:00:00"/>
    <x v="4"/>
    <s v="P"/>
    <s v="Active"/>
    <n v="625"/>
    <x v="624"/>
    <s v="Y"/>
    <x v="16"/>
    <n v="1025"/>
    <x v="6"/>
    <s v="Niederl. 10"/>
    <n v="0.5"/>
    <s v="Department"/>
    <s v="Supervisor"/>
    <s v="Non-Mgm."/>
    <s v="ang."/>
    <s v="M"/>
    <d v="2019-01-01T00:00:00"/>
    <m/>
    <s v=""/>
    <n v="1"/>
    <d v="1972-06-30T00:00:00"/>
    <n v="47"/>
    <s v="N"/>
    <n v="30"/>
    <n v="2.5"/>
    <n v="39"/>
    <x v="0"/>
    <n v="0.5"/>
    <n v="31"/>
    <n v="0"/>
    <n v="4647"/>
    <n v="999.81825000000003"/>
    <n v="0"/>
    <n v="0"/>
    <n v="0"/>
    <n v="0"/>
    <n v="0"/>
    <n v="0"/>
    <n v="0"/>
    <n v="0"/>
    <n v="0"/>
    <n v="0"/>
    <n v="0"/>
    <n v="0"/>
    <n v="13.25"/>
    <n v="0"/>
    <n v="0"/>
    <n v="0"/>
    <n v="0"/>
    <n v="2.9673375000000002"/>
    <n v="0"/>
    <n v="0"/>
  </r>
  <r>
    <d v="2020-08-01T00:00:00"/>
    <x v="4"/>
    <s v="P"/>
    <s v="Active"/>
    <n v="626"/>
    <x v="625"/>
    <s v="N"/>
    <x v="22"/>
    <n v="1060"/>
    <x v="2"/>
    <s v="Niederl. 7"/>
    <n v="1"/>
    <s v="Department"/>
    <s v="Supervisor"/>
    <s v="Non-Mgm."/>
    <s v="ang."/>
    <s v="M"/>
    <d v="2019-02-01T00:00:00"/>
    <m/>
    <s v=""/>
    <n v="0"/>
    <d v="1972-06-20T00:00:00"/>
    <n v="47"/>
    <s v="J"/>
    <n v="30"/>
    <n v="2.5"/>
    <n v="39"/>
    <x v="0"/>
    <n v="1"/>
    <n v="31"/>
    <n v="0"/>
    <n v="4648"/>
    <n v="999.95175000000006"/>
    <n v="0"/>
    <n v="0"/>
    <n v="0"/>
    <n v="0"/>
    <n v="0"/>
    <n v="0"/>
    <n v="0"/>
    <n v="0"/>
    <n v="0"/>
    <n v="0"/>
    <n v="268.15384615384613"/>
    <n v="213.03333333333333"/>
    <n v="26.5"/>
    <n v="0"/>
    <n v="0"/>
    <n v="0"/>
    <n v="0"/>
    <n v="113.69654384615386"/>
    <n v="0"/>
    <n v="0"/>
  </r>
  <r>
    <d v="2020-08-01T00:00:00"/>
    <x v="4"/>
    <s v="P"/>
    <s v="Active"/>
    <n v="627"/>
    <x v="626"/>
    <s v="N"/>
    <x v="22"/>
    <n v="1060"/>
    <x v="2"/>
    <s v="Niederl. 7"/>
    <n v="1"/>
    <s v="Department"/>
    <s v="Supervisor"/>
    <s v="Non-Mgm."/>
    <s v="ang."/>
    <s v="M"/>
    <d v="2019-01-15T00:00:00"/>
    <m/>
    <s v=""/>
    <n v="1"/>
    <d v="1976-10-29T00:00:00"/>
    <n v="43"/>
    <s v="J"/>
    <n v="30"/>
    <n v="2.5"/>
    <n v="39"/>
    <x v="0"/>
    <n v="1"/>
    <n v="31"/>
    <n v="0"/>
    <n v="4649"/>
    <n v="1000.0852500000001"/>
    <n v="0"/>
    <n v="0"/>
    <n v="0"/>
    <n v="0"/>
    <n v="0"/>
    <n v="0"/>
    <n v="0"/>
    <n v="0"/>
    <n v="0"/>
    <n v="0"/>
    <n v="268.21153846153845"/>
    <n v="213.07916666666671"/>
    <n v="26.5"/>
    <n v="0"/>
    <n v="0"/>
    <n v="0"/>
    <n v="0"/>
    <n v="113.71972841346155"/>
    <n v="0"/>
    <n v="0"/>
  </r>
  <r>
    <d v="2020-08-01T00:00:00"/>
    <x v="4"/>
    <s v="P"/>
    <s v="Active"/>
    <n v="628"/>
    <x v="627"/>
    <s v="N"/>
    <x v="38"/>
    <n v="1074"/>
    <x v="0"/>
    <s v="Niederl. 3"/>
    <n v="1"/>
    <s v="Department"/>
    <s v="Supervisor"/>
    <s v="Non-Mgm."/>
    <s v="ang."/>
    <s v="M"/>
    <d v="2019-01-01T00:00:00"/>
    <m/>
    <s v=""/>
    <n v="1"/>
    <d v="1989-08-13T00:00:00"/>
    <n v="30"/>
    <s v="N"/>
    <n v="30"/>
    <n v="2.5"/>
    <n v="39"/>
    <x v="0"/>
    <n v="1"/>
    <n v="31"/>
    <n v="0"/>
    <n v="4650"/>
    <n v="1000.21875"/>
    <n v="0"/>
    <n v="0"/>
    <n v="0"/>
    <n v="0"/>
    <n v="0"/>
    <n v="0"/>
    <n v="0"/>
    <n v="0"/>
    <n v="0"/>
    <n v="0"/>
    <n v="0"/>
    <n v="0"/>
    <n v="26.5"/>
    <n v="0"/>
    <n v="0"/>
    <n v="0"/>
    <n v="0"/>
    <n v="5.9346750000000004"/>
    <n v="0"/>
    <n v="0"/>
  </r>
  <r>
    <d v="2020-08-01T00:00:00"/>
    <x v="4"/>
    <s v="P"/>
    <s v="Active"/>
    <n v="629"/>
    <x v="628"/>
    <s v="N"/>
    <x v="5"/>
    <n v="1093"/>
    <x v="0"/>
    <s v="Niederl. 3"/>
    <n v="1"/>
    <s v="Department"/>
    <s v="Supervisor"/>
    <s v="Manager"/>
    <s v="ang."/>
    <s v="M"/>
    <d v="2019-01-01T00:00:00"/>
    <m/>
    <s v=""/>
    <n v="1"/>
    <d v="1977-04-20T00:00:00"/>
    <n v="42"/>
    <s v="N"/>
    <n v="30"/>
    <n v="2.5"/>
    <n v="39"/>
    <x v="0"/>
    <n v="1"/>
    <n v="31"/>
    <n v="0"/>
    <n v="4651"/>
    <n v="1000.35225"/>
    <n v="0"/>
    <n v="0"/>
    <n v="0"/>
    <n v="0"/>
    <n v="0"/>
    <n v="0"/>
    <n v="0"/>
    <n v="0"/>
    <n v="0"/>
    <n v="0"/>
    <n v="0"/>
    <n v="0"/>
    <n v="26.5"/>
    <n v="0"/>
    <n v="0"/>
    <n v="0"/>
    <n v="0"/>
    <n v="5.9346750000000004"/>
    <n v="0"/>
    <n v="0"/>
  </r>
  <r>
    <d v="2020-08-01T00:00:00"/>
    <x v="4"/>
    <s v="P"/>
    <s v="Active"/>
    <n v="630"/>
    <x v="629"/>
    <s v="N"/>
    <x v="10"/>
    <n v="1075"/>
    <x v="0"/>
    <s v="Niederl. 3"/>
    <n v="1"/>
    <s v="Department"/>
    <s v="Supervisor"/>
    <s v="Non-Mgm."/>
    <s v="ang."/>
    <s v="W"/>
    <d v="2019-01-01T00:00:00"/>
    <m/>
    <s v=""/>
    <n v="1"/>
    <d v="1988-04-22T00:00:00"/>
    <n v="31"/>
    <s v="N"/>
    <n v="30"/>
    <n v="2.5"/>
    <n v="39"/>
    <x v="0"/>
    <n v="1"/>
    <n v="31"/>
    <n v="0"/>
    <n v="4652"/>
    <n v="1000.4857500000001"/>
    <n v="0"/>
    <n v="0"/>
    <n v="0"/>
    <n v="0"/>
    <n v="0"/>
    <n v="0"/>
    <n v="0"/>
    <n v="0"/>
    <n v="0"/>
    <n v="0"/>
    <n v="0"/>
    <n v="0"/>
    <n v="26.5"/>
    <n v="0"/>
    <n v="0"/>
    <n v="0"/>
    <n v="0"/>
    <n v="5.9346750000000004"/>
    <n v="0"/>
    <n v="0"/>
  </r>
  <r>
    <d v="2020-08-01T00:00:00"/>
    <x v="4"/>
    <s v="P"/>
    <s v="Active"/>
    <n v="631"/>
    <x v="630"/>
    <s v="N"/>
    <x v="30"/>
    <n v="1071"/>
    <x v="0"/>
    <s v="Niederl. 3"/>
    <n v="1"/>
    <s v="Department"/>
    <s v="Supervisor"/>
    <s v="Non-Mgm."/>
    <s v="ang."/>
    <s v="W"/>
    <d v="2019-01-15T00:00:00"/>
    <m/>
    <s v=""/>
    <n v="1"/>
    <d v="1982-10-23T00:00:00"/>
    <n v="37"/>
    <s v="N"/>
    <n v="30"/>
    <n v="2.5"/>
    <n v="30"/>
    <x v="0"/>
    <n v="0.76923076923076927"/>
    <n v="31"/>
    <n v="0"/>
    <n v="4653"/>
    <n v="1000.61925"/>
    <n v="0"/>
    <n v="0"/>
    <n v="0"/>
    <n v="0"/>
    <n v="0"/>
    <n v="0"/>
    <n v="0"/>
    <n v="0"/>
    <n v="0"/>
    <n v="0"/>
    <n v="0"/>
    <n v="0"/>
    <n v="26.5"/>
    <n v="0"/>
    <n v="0"/>
    <n v="0"/>
    <n v="0"/>
    <n v="5.9346750000000004"/>
    <n v="0"/>
    <n v="0"/>
  </r>
  <r>
    <d v="2020-08-01T00:00:00"/>
    <x v="4"/>
    <s v="P"/>
    <s v="Active"/>
    <n v="632"/>
    <x v="631"/>
    <s v="N"/>
    <x v="9"/>
    <n v="1087"/>
    <x v="0"/>
    <s v="Niederl. 3"/>
    <n v="1"/>
    <s v="Department"/>
    <s v="Supervisor"/>
    <s v="Non-Mgm."/>
    <s v="ang."/>
    <s v="M"/>
    <d v="2019-01-01T00:00:00"/>
    <m/>
    <s v=""/>
    <n v="1"/>
    <d v="1994-03-24T00:00:00"/>
    <n v="25"/>
    <s v="N"/>
    <n v="30"/>
    <n v="2.5"/>
    <n v="39"/>
    <x v="0"/>
    <n v="1"/>
    <n v="31"/>
    <n v="0"/>
    <n v="4654"/>
    <n v="1000.7527500000001"/>
    <n v="0"/>
    <n v="0"/>
    <n v="0"/>
    <n v="0"/>
    <n v="0"/>
    <n v="0"/>
    <n v="0"/>
    <n v="0"/>
    <n v="0"/>
    <n v="0"/>
    <n v="0"/>
    <n v="0"/>
    <n v="26.5"/>
    <n v="0"/>
    <n v="0"/>
    <n v="0"/>
    <n v="0"/>
    <n v="5.9346750000000004"/>
    <n v="0"/>
    <n v="0"/>
  </r>
  <r>
    <d v="2020-08-01T00:00:00"/>
    <x v="4"/>
    <s v="P"/>
    <s v="Active"/>
    <n v="633"/>
    <x v="632"/>
    <s v="N"/>
    <x v="35"/>
    <n v="1078"/>
    <x v="0"/>
    <s v="Niederl. 3"/>
    <n v="1"/>
    <s v="Department"/>
    <s v="Supervisor"/>
    <s v="Manager"/>
    <s v="ang."/>
    <s v="M"/>
    <d v="2019-01-01T00:00:00"/>
    <m/>
    <s v=""/>
    <n v="1"/>
    <d v="1969-11-08T00:00:00"/>
    <n v="50"/>
    <s v="N"/>
    <n v="30"/>
    <n v="2.5"/>
    <n v="39"/>
    <x v="0"/>
    <n v="1"/>
    <n v="31"/>
    <n v="0"/>
    <n v="4655"/>
    <n v="1000.88625"/>
    <n v="0"/>
    <n v="0"/>
    <n v="0"/>
    <n v="0"/>
    <n v="0"/>
    <n v="0"/>
    <n v="0"/>
    <n v="0"/>
    <n v="0"/>
    <n v="0"/>
    <n v="0"/>
    <n v="0"/>
    <n v="26.5"/>
    <n v="0"/>
    <n v="0"/>
    <n v="0"/>
    <n v="0"/>
    <n v="5.9346750000000004"/>
    <n v="132.0538"/>
    <n v="0"/>
  </r>
  <r>
    <d v="2020-08-01T00:00:00"/>
    <x v="4"/>
    <s v="P"/>
    <s v="Active"/>
    <n v="634"/>
    <x v="633"/>
    <s v="N"/>
    <x v="22"/>
    <n v="1035"/>
    <x v="5"/>
    <s v="Niederl. 5"/>
    <n v="1"/>
    <s v="Department"/>
    <s v="Supervisor"/>
    <s v="Non-Mgm."/>
    <s v="ang."/>
    <s v="M"/>
    <d v="2019-02-01T00:00:00"/>
    <m/>
    <s v=""/>
    <n v="0"/>
    <d v="1993-04-27T00:00:00"/>
    <n v="26"/>
    <s v="J"/>
    <n v="30"/>
    <n v="2.5"/>
    <n v="39"/>
    <x v="0"/>
    <n v="1"/>
    <n v="31"/>
    <n v="0"/>
    <n v="4656"/>
    <n v="1001.01975"/>
    <n v="0"/>
    <n v="0"/>
    <n v="0"/>
    <n v="0"/>
    <n v="0"/>
    <n v="0"/>
    <n v="0"/>
    <n v="0"/>
    <n v="0"/>
    <n v="0"/>
    <n v="268.61538461538458"/>
    <n v="213.4"/>
    <n v="26.5"/>
    <n v="0"/>
    <n v="0"/>
    <n v="0"/>
    <n v="0"/>
    <n v="113.88202038461539"/>
    <n v="0"/>
    <n v="0"/>
  </r>
  <r>
    <d v="2020-08-01T00:00:00"/>
    <x v="4"/>
    <s v="P"/>
    <s v="Active"/>
    <n v="635"/>
    <x v="634"/>
    <s v="N"/>
    <x v="22"/>
    <n v="1029"/>
    <x v="6"/>
    <s v="Niederl. 10"/>
    <n v="1"/>
    <s v="Department"/>
    <s v="Supervisor"/>
    <s v="Non-Mgm."/>
    <s v="ang."/>
    <s v="M"/>
    <d v="2019-01-01T00:00:00"/>
    <m/>
    <s v=""/>
    <n v="1"/>
    <d v="1975-02-02T00:00:00"/>
    <n v="44"/>
    <s v="J"/>
    <n v="30"/>
    <n v="2.5"/>
    <n v="39"/>
    <x v="0"/>
    <n v="1"/>
    <n v="31"/>
    <n v="0"/>
    <n v="4657"/>
    <n v="1001.1532500000001"/>
    <n v="0"/>
    <n v="0"/>
    <n v="0"/>
    <n v="0"/>
    <n v="0"/>
    <n v="0"/>
    <n v="0"/>
    <n v="0"/>
    <n v="0"/>
    <n v="0"/>
    <n v="268.67307692307691"/>
    <n v="213.44583333333335"/>
    <n v="26.5"/>
    <n v="0"/>
    <n v="0"/>
    <n v="0"/>
    <n v="0"/>
    <n v="113.90520495192308"/>
    <n v="0"/>
    <n v="0"/>
  </r>
  <r>
    <d v="2020-08-01T00:00:00"/>
    <x v="4"/>
    <s v="P"/>
    <s v="Active"/>
    <n v="636"/>
    <x v="635"/>
    <s v="Y"/>
    <x v="20"/>
    <n v="1027"/>
    <x v="6"/>
    <s v="Niederl. 10"/>
    <n v="0.5"/>
    <s v="Department"/>
    <s v="Supervisor"/>
    <s v="Non-Mgm."/>
    <s v="ang."/>
    <s v="W"/>
    <d v="2019-02-04T00:00:00"/>
    <m/>
    <s v=""/>
    <n v="0"/>
    <d v="1992-12-11T00:00:00"/>
    <n v="27"/>
    <s v="J"/>
    <n v="30"/>
    <n v="2.5"/>
    <n v="39"/>
    <x v="0"/>
    <n v="0.5"/>
    <n v="31"/>
    <n v="0"/>
    <n v="4658"/>
    <n v="1001.28675"/>
    <n v="0"/>
    <n v="0"/>
    <n v="0"/>
    <n v="0"/>
    <n v="0"/>
    <n v="0"/>
    <n v="0"/>
    <n v="0"/>
    <n v="0"/>
    <n v="0"/>
    <n v="268.73076923076923"/>
    <n v="213.4916666666667"/>
    <n v="13.25"/>
    <n v="0"/>
    <n v="0"/>
    <n v="0"/>
    <n v="0"/>
    <n v="110.96105201923079"/>
    <n v="0"/>
    <n v="0"/>
  </r>
  <r>
    <d v="2020-08-01T00:00:00"/>
    <x v="4"/>
    <s v="P"/>
    <s v="Active"/>
    <n v="636"/>
    <x v="635"/>
    <s v="Y"/>
    <x v="20"/>
    <n v="1021"/>
    <x v="7"/>
    <s v="Niederl. 9"/>
    <n v="0.5"/>
    <s v="Department"/>
    <s v="Supervisor"/>
    <s v="Non-Mgm."/>
    <s v="ang."/>
    <s v="W"/>
    <d v="2019-02-04T00:00:00"/>
    <m/>
    <s v=""/>
    <n v="0"/>
    <d v="1992-12-11T00:00:00"/>
    <n v="27"/>
    <s v="J"/>
    <n v="30"/>
    <n v="2.5"/>
    <n v="39"/>
    <x v="0"/>
    <n v="0.5"/>
    <n v="31"/>
    <n v="0"/>
    <n v="4659"/>
    <n v="1001.4202500000001"/>
    <n v="0"/>
    <n v="0"/>
    <n v="0"/>
    <n v="0"/>
    <n v="0"/>
    <n v="0"/>
    <n v="0"/>
    <n v="0"/>
    <n v="0"/>
    <n v="0"/>
    <n v="268.78846153846155"/>
    <n v="213.53750000000002"/>
    <n v="13.25"/>
    <n v="0"/>
    <n v="0"/>
    <n v="0"/>
    <n v="0"/>
    <n v="110.98423658653847"/>
    <n v="0"/>
    <n v="0"/>
  </r>
  <r>
    <d v="2020-08-01T00:00:00"/>
    <x v="4"/>
    <s v="P"/>
    <s v="Active"/>
    <n v="637"/>
    <x v="636"/>
    <s v="N"/>
    <x v="16"/>
    <n v="1067"/>
    <x v="3"/>
    <s v="Niederl. 8"/>
    <n v="1"/>
    <s v="Department"/>
    <s v="Supervisor"/>
    <s v="Non-Mgm."/>
    <s v="ang."/>
    <s v="W"/>
    <d v="2019-02-01T00:00:00"/>
    <m/>
    <s v=""/>
    <n v="0"/>
    <d v="1992-03-11T00:00:00"/>
    <n v="27"/>
    <s v="N"/>
    <n v="30"/>
    <n v="2.5"/>
    <n v="39"/>
    <x v="0"/>
    <n v="1"/>
    <n v="31"/>
    <n v="0"/>
    <n v="4660"/>
    <n v="1001.55375"/>
    <n v="0"/>
    <n v="0"/>
    <n v="0"/>
    <n v="0"/>
    <n v="0"/>
    <n v="0"/>
    <n v="0"/>
    <n v="0"/>
    <n v="0"/>
    <n v="0"/>
    <n v="0"/>
    <n v="0"/>
    <n v="26.5"/>
    <n v="0"/>
    <n v="0"/>
    <n v="0"/>
    <n v="0"/>
    <n v="5.9346750000000004"/>
    <n v="0"/>
    <n v="0"/>
  </r>
  <r>
    <d v="2020-08-01T00:00:00"/>
    <x v="4"/>
    <s v="P"/>
    <s v="Active"/>
    <n v="638"/>
    <x v="637"/>
    <s v="Y"/>
    <x v="16"/>
    <n v="1019"/>
    <x v="7"/>
    <s v="Niederl. 9"/>
    <n v="0.5"/>
    <s v="Department"/>
    <s v="Supervisor"/>
    <s v="Non-Mgm."/>
    <s v="ang."/>
    <s v="W"/>
    <d v="2019-02-01T00:00:00"/>
    <m/>
    <s v=""/>
    <n v="0"/>
    <d v="1965-12-12T00:00:00"/>
    <n v="54"/>
    <s v="N"/>
    <n v="30"/>
    <n v="2.5"/>
    <n v="39"/>
    <x v="0"/>
    <n v="0.5"/>
    <n v="31"/>
    <n v="0"/>
    <n v="4661"/>
    <n v="1001.6872500000001"/>
    <n v="0"/>
    <n v="0"/>
    <n v="0"/>
    <n v="0"/>
    <n v="0"/>
    <n v="0"/>
    <n v="0"/>
    <n v="0"/>
    <n v="0"/>
    <n v="0"/>
    <n v="0"/>
    <n v="0"/>
    <n v="13.25"/>
    <n v="0"/>
    <n v="0"/>
    <n v="0"/>
    <n v="0"/>
    <n v="2.9673375000000002"/>
    <n v="0"/>
    <n v="0"/>
  </r>
  <r>
    <d v="2020-08-01T00:00:00"/>
    <x v="4"/>
    <s v="P"/>
    <s v="Active"/>
    <n v="638"/>
    <x v="637"/>
    <s v="Y"/>
    <x v="16"/>
    <n v="1025"/>
    <x v="6"/>
    <s v="Niederl. 10"/>
    <n v="0.5"/>
    <s v="Department"/>
    <s v="Supervisor"/>
    <s v="Non-Mgm."/>
    <s v="ang."/>
    <s v="W"/>
    <d v="2019-02-01T00:00:00"/>
    <m/>
    <s v=""/>
    <n v="0"/>
    <d v="1965-12-12T00:00:00"/>
    <n v="54"/>
    <s v="N"/>
    <n v="30"/>
    <n v="2.5"/>
    <n v="39"/>
    <x v="0"/>
    <n v="0.5"/>
    <n v="31"/>
    <n v="0"/>
    <n v="4662"/>
    <n v="1001.8207500000001"/>
    <n v="0"/>
    <n v="0"/>
    <n v="0"/>
    <n v="0"/>
    <n v="0"/>
    <n v="0"/>
    <n v="0"/>
    <n v="0"/>
    <n v="0"/>
    <n v="0"/>
    <n v="0"/>
    <n v="0"/>
    <n v="13.25"/>
    <n v="0"/>
    <n v="0"/>
    <n v="0"/>
    <n v="0"/>
    <n v="2.9673375000000002"/>
    <n v="0"/>
    <n v="0"/>
  </r>
  <r>
    <d v="2020-08-01T00:00:00"/>
    <x v="4"/>
    <s v="P"/>
    <s v="Active"/>
    <n v="639"/>
    <x v="638"/>
    <s v="Y"/>
    <x v="16"/>
    <n v="1037"/>
    <x v="4"/>
    <s v="Niederl. 6"/>
    <n v="0.5"/>
    <s v="Department"/>
    <s v="Supervisor"/>
    <s v="Manager"/>
    <s v="ang."/>
    <s v="M"/>
    <d v="2019-02-01T00:00:00"/>
    <m/>
    <s v=""/>
    <n v="0"/>
    <d v="1978-12-26T00:00:00"/>
    <n v="41"/>
    <s v="N"/>
    <n v="30"/>
    <n v="2.5"/>
    <n v="39"/>
    <x v="0"/>
    <n v="0.5"/>
    <n v="31"/>
    <n v="0"/>
    <n v="4663"/>
    <n v="1001.95425"/>
    <n v="0"/>
    <n v="0"/>
    <n v="0"/>
    <n v="0"/>
    <n v="0"/>
    <n v="0"/>
    <n v="0"/>
    <n v="0"/>
    <n v="0"/>
    <n v="0"/>
    <n v="0"/>
    <n v="0"/>
    <n v="13.25"/>
    <n v="0"/>
    <n v="0"/>
    <n v="0"/>
    <n v="0"/>
    <n v="2.9673375000000002"/>
    <n v="100.1091"/>
    <n v="0"/>
  </r>
  <r>
    <d v="2020-08-01T00:00:00"/>
    <x v="4"/>
    <s v="P"/>
    <s v="Active"/>
    <n v="639"/>
    <x v="638"/>
    <s v="Y"/>
    <x v="16"/>
    <n v="1031"/>
    <x v="5"/>
    <s v="Niederl. 5"/>
    <n v="0.5"/>
    <s v="Department"/>
    <s v="Supervisor"/>
    <s v="Manager"/>
    <s v="ang."/>
    <s v="M"/>
    <d v="2019-02-01T00:00:00"/>
    <m/>
    <s v=""/>
    <n v="0"/>
    <d v="1978-12-26T00:00:00"/>
    <n v="41"/>
    <s v="N"/>
    <n v="30"/>
    <n v="2.5"/>
    <n v="39"/>
    <x v="0"/>
    <n v="0.5"/>
    <n v="31"/>
    <n v="0"/>
    <n v="4664"/>
    <n v="1002.08775"/>
    <n v="0"/>
    <n v="0"/>
    <n v="0"/>
    <n v="0"/>
    <n v="0"/>
    <n v="0"/>
    <n v="0"/>
    <n v="0"/>
    <n v="0"/>
    <n v="0"/>
    <n v="0"/>
    <n v="0"/>
    <n v="13.25"/>
    <n v="0"/>
    <n v="0"/>
    <n v="0"/>
    <n v="0"/>
    <n v="2.9673375000000002"/>
    <n v="100.1091"/>
    <n v="0"/>
  </r>
  <r>
    <d v="2020-08-01T00:00:00"/>
    <x v="4"/>
    <s v="P"/>
    <s v="Active"/>
    <n v="640"/>
    <x v="639"/>
    <s v="N"/>
    <x v="6"/>
    <n v="1014"/>
    <x v="1"/>
    <s v="Niederl. 1"/>
    <n v="1"/>
    <s v="Department"/>
    <s v="Supervisor"/>
    <s v="Non-Mgm."/>
    <s v="ang."/>
    <s v="W"/>
    <d v="2019-02-01T00:00:00"/>
    <m/>
    <s v=""/>
    <n v="0"/>
    <d v="1984-10-03T00:00:00"/>
    <n v="35"/>
    <s v="N"/>
    <n v="30"/>
    <n v="2.5"/>
    <n v="39"/>
    <x v="0"/>
    <n v="1"/>
    <n v="31"/>
    <n v="0"/>
    <n v="4665"/>
    <n v="1002.2212500000001"/>
    <n v="0"/>
    <n v="0"/>
    <n v="0"/>
    <n v="0"/>
    <n v="0"/>
    <n v="0"/>
    <n v="0"/>
    <n v="0"/>
    <n v="0"/>
    <n v="0"/>
    <n v="0"/>
    <n v="0"/>
    <n v="26.5"/>
    <n v="0"/>
    <n v="0"/>
    <n v="0"/>
    <n v="0"/>
    <n v="5.9346750000000004"/>
    <n v="0"/>
    <n v="0"/>
  </r>
  <r>
    <d v="2020-08-01T00:00:00"/>
    <x v="4"/>
    <s v="P"/>
    <s v="Active"/>
    <n v="641"/>
    <x v="640"/>
    <s v="N"/>
    <x v="9"/>
    <n v="1087"/>
    <x v="0"/>
    <s v="Niederl. 3"/>
    <n v="1"/>
    <s v="Department"/>
    <s v="Supervisor"/>
    <s v="Non-Mgm."/>
    <s v="ang."/>
    <s v="M"/>
    <d v="2019-02-01T00:00:00"/>
    <m/>
    <s v=""/>
    <n v="0"/>
    <d v="1988-11-14T00:00:00"/>
    <n v="31"/>
    <s v="N"/>
    <n v="30"/>
    <n v="2.5"/>
    <n v="39"/>
    <x v="0"/>
    <n v="1"/>
    <n v="31"/>
    <n v="0"/>
    <n v="4666"/>
    <n v="1002.35475"/>
    <n v="0"/>
    <n v="0"/>
    <n v="0"/>
    <n v="0"/>
    <n v="0"/>
    <n v="0"/>
    <n v="0"/>
    <n v="0"/>
    <n v="0"/>
    <n v="0"/>
    <n v="0"/>
    <n v="0"/>
    <n v="26.5"/>
    <n v="0"/>
    <n v="0"/>
    <n v="0"/>
    <n v="0"/>
    <n v="5.9346750000000004"/>
    <n v="0"/>
    <n v="0"/>
  </r>
  <r>
    <d v="2020-08-01T00:00:00"/>
    <x v="4"/>
    <s v="P"/>
    <s v="Active"/>
    <n v="642"/>
    <x v="641"/>
    <s v="N"/>
    <x v="31"/>
    <n v="1022"/>
    <x v="7"/>
    <s v="Niederl. 9"/>
    <n v="1"/>
    <s v="Department"/>
    <s v="Supervisor"/>
    <s v="Non-Mgm."/>
    <s v="ang."/>
    <s v="M"/>
    <d v="2019-02-14T00:00:00"/>
    <m/>
    <s v=""/>
    <n v="0"/>
    <d v="1995-07-27T00:00:00"/>
    <n v="24"/>
    <s v="J"/>
    <n v="30"/>
    <n v="2.5"/>
    <n v="39"/>
    <x v="0"/>
    <n v="1"/>
    <n v="31"/>
    <n v="0"/>
    <n v="4667"/>
    <n v="1002.4882500000001"/>
    <n v="0"/>
    <n v="0"/>
    <n v="30"/>
    <n v="0"/>
    <n v="0"/>
    <n v="1900"/>
    <n v="0"/>
    <n v="0"/>
    <n v="0"/>
    <n v="0"/>
    <n v="269.25"/>
    <n v="213.9041666666667"/>
    <n v="26.5"/>
    <n v="0"/>
    <n v="0"/>
    <n v="0"/>
    <n v="0"/>
    <n v="546.36055062500009"/>
    <n v="78.09"/>
    <n v="0"/>
  </r>
  <r>
    <d v="2020-08-01T00:00:00"/>
    <x v="4"/>
    <s v="P"/>
    <s v="Active"/>
    <n v="643"/>
    <x v="642"/>
    <s v="N"/>
    <x v="35"/>
    <n v="1078"/>
    <x v="0"/>
    <s v="Niederl. 3"/>
    <n v="1"/>
    <s v="Department"/>
    <s v="Supervisor"/>
    <s v="Non-Mgm."/>
    <s v="ang."/>
    <s v="M"/>
    <d v="2019-03-01T00:00:00"/>
    <m/>
    <s v=""/>
    <n v="0"/>
    <d v="1971-10-28T00:00:00"/>
    <n v="48"/>
    <s v="N"/>
    <n v="30"/>
    <n v="2.5"/>
    <n v="39"/>
    <x v="0"/>
    <n v="1"/>
    <n v="31"/>
    <n v="0"/>
    <n v="4668"/>
    <n v="1002.62175"/>
    <n v="0"/>
    <n v="0"/>
    <n v="0"/>
    <n v="0"/>
    <n v="0"/>
    <n v="0"/>
    <n v="0"/>
    <n v="0"/>
    <n v="0"/>
    <n v="0"/>
    <n v="0"/>
    <n v="0"/>
    <n v="26.5"/>
    <n v="0"/>
    <n v="0"/>
    <n v="0"/>
    <n v="0"/>
    <n v="5.9346750000000004"/>
    <n v="115.5865"/>
    <n v="0"/>
  </r>
  <r>
    <d v="2020-08-01T00:00:00"/>
    <x v="4"/>
    <s v="P"/>
    <s v="Active"/>
    <n v="644"/>
    <x v="643"/>
    <s v="Y"/>
    <x v="20"/>
    <n v="1058"/>
    <x v="2"/>
    <s v="Niederl. 7"/>
    <n v="0.5"/>
    <s v="Department"/>
    <s v="Supervisor"/>
    <s v="Non-Mgm."/>
    <s v="ang."/>
    <s v="M"/>
    <d v="2019-03-01T00:00:00"/>
    <m/>
    <s v=""/>
    <n v="0"/>
    <d v="1992-11-24T00:00:00"/>
    <n v="27"/>
    <s v="J"/>
    <n v="30"/>
    <n v="2.5"/>
    <n v="39"/>
    <x v="0"/>
    <n v="0.5"/>
    <n v="31"/>
    <n v="0"/>
    <n v="4669"/>
    <n v="1002.75525"/>
    <n v="0"/>
    <n v="0"/>
    <n v="0"/>
    <n v="0"/>
    <n v="0"/>
    <n v="0"/>
    <n v="0"/>
    <n v="0"/>
    <n v="0"/>
    <n v="0"/>
    <n v="269.36538461538458"/>
    <n v="213.99583333333334"/>
    <n v="13.25"/>
    <n v="0"/>
    <n v="0"/>
    <n v="0"/>
    <n v="0"/>
    <n v="111.21608225961539"/>
    <n v="0"/>
    <n v="0"/>
  </r>
  <r>
    <d v="2020-08-01T00:00:00"/>
    <x v="4"/>
    <s v="P"/>
    <s v="Active"/>
    <n v="644"/>
    <x v="643"/>
    <s v="Y"/>
    <x v="20"/>
    <n v="1051"/>
    <x v="3"/>
    <s v="Niederl. 8"/>
    <n v="0.5"/>
    <s v="Department"/>
    <s v="Supervisor"/>
    <s v="Non-Mgm."/>
    <s v="ang."/>
    <s v="M"/>
    <d v="2019-03-01T00:00:00"/>
    <m/>
    <s v=""/>
    <n v="0"/>
    <d v="1992-11-24T00:00:00"/>
    <n v="27"/>
    <s v="J"/>
    <n v="30"/>
    <n v="2.5"/>
    <n v="39"/>
    <x v="0"/>
    <n v="0.5"/>
    <n v="31"/>
    <n v="0"/>
    <n v="4670"/>
    <n v="1002.8887500000001"/>
    <n v="0"/>
    <n v="0"/>
    <n v="0"/>
    <n v="0"/>
    <n v="0"/>
    <n v="0"/>
    <n v="0"/>
    <n v="0"/>
    <n v="0"/>
    <n v="0"/>
    <n v="269.42307692307691"/>
    <n v="214.04166666666669"/>
    <n v="13.25"/>
    <n v="0"/>
    <n v="0"/>
    <n v="0"/>
    <n v="0"/>
    <n v="111.23926682692309"/>
    <n v="0"/>
    <n v="0"/>
  </r>
  <r>
    <d v="2020-08-01T00:00:00"/>
    <x v="4"/>
    <s v="P"/>
    <s v="Active"/>
    <n v="645"/>
    <x v="644"/>
    <s v="N"/>
    <x v="22"/>
    <n v="1053"/>
    <x v="3"/>
    <s v="Niederl. 8"/>
    <n v="1"/>
    <s v="Department"/>
    <s v="Supervisor"/>
    <s v="Non-Mgm."/>
    <s v="ang."/>
    <s v="M"/>
    <d v="2019-03-01T00:00:00"/>
    <m/>
    <s v=""/>
    <n v="0"/>
    <d v="1989-09-27T00:00:00"/>
    <n v="30"/>
    <s v="J"/>
    <n v="30"/>
    <n v="2.5"/>
    <n v="39"/>
    <x v="0"/>
    <n v="1"/>
    <n v="31"/>
    <n v="0"/>
    <n v="4671"/>
    <n v="1003.02225"/>
    <n v="0"/>
    <n v="0"/>
    <n v="0"/>
    <n v="0"/>
    <n v="0"/>
    <n v="0"/>
    <n v="0"/>
    <n v="0"/>
    <n v="0"/>
    <n v="0"/>
    <n v="269.48076923076923"/>
    <n v="214.08750000000001"/>
    <n v="26.5"/>
    <n v="0"/>
    <n v="0"/>
    <n v="0"/>
    <n v="0"/>
    <n v="114.22978889423078"/>
    <n v="0"/>
    <n v="0"/>
  </r>
  <r>
    <d v="2020-08-01T00:00:00"/>
    <x v="4"/>
    <s v="P"/>
    <s v="Active"/>
    <n v="646"/>
    <x v="645"/>
    <s v="N"/>
    <x v="22"/>
    <n v="1047"/>
    <x v="9"/>
    <s v="Niederl. 4"/>
    <n v="1"/>
    <s v="Department"/>
    <s v="Supervisor"/>
    <s v="Non-Mgm."/>
    <s v="ang."/>
    <s v="M"/>
    <d v="2019-03-01T00:00:00"/>
    <m/>
    <s v=""/>
    <n v="0"/>
    <d v="1995-01-06T00:00:00"/>
    <n v="25"/>
    <s v="J"/>
    <n v="30"/>
    <n v="2.5"/>
    <n v="39"/>
    <x v="0"/>
    <n v="1"/>
    <n v="31"/>
    <n v="0"/>
    <n v="4672"/>
    <n v="1003.1557500000001"/>
    <n v="0"/>
    <n v="0"/>
    <n v="0"/>
    <n v="0"/>
    <n v="0"/>
    <n v="0"/>
    <n v="0"/>
    <n v="0"/>
    <n v="0"/>
    <n v="0"/>
    <n v="269.53846153846155"/>
    <n v="214.13333333333335"/>
    <n v="26.5"/>
    <n v="0"/>
    <n v="0"/>
    <n v="0"/>
    <n v="0"/>
    <n v="114.25297346153847"/>
    <n v="0"/>
    <n v="0"/>
  </r>
  <r>
    <d v="2020-08-01T00:00:00"/>
    <x v="4"/>
    <s v="P"/>
    <s v="Active"/>
    <n v="647"/>
    <x v="646"/>
    <s v="N"/>
    <x v="22"/>
    <n v="1047"/>
    <x v="9"/>
    <s v="Niederl. 4"/>
    <n v="1"/>
    <s v="Department"/>
    <s v="Supervisor"/>
    <s v="Non-Mgm."/>
    <s v="ang."/>
    <s v="M"/>
    <d v="2019-03-01T00:00:00"/>
    <m/>
    <s v=""/>
    <n v="0"/>
    <d v="1996-07-22T00:00:00"/>
    <n v="23"/>
    <s v="J"/>
    <n v="30"/>
    <n v="2.5"/>
    <n v="39"/>
    <x v="0"/>
    <n v="1"/>
    <n v="31"/>
    <n v="0"/>
    <n v="4673"/>
    <n v="1003.28925"/>
    <n v="0"/>
    <n v="0"/>
    <n v="0"/>
    <n v="0"/>
    <n v="0"/>
    <n v="0"/>
    <n v="0"/>
    <n v="0"/>
    <n v="0"/>
    <n v="0"/>
    <n v="269.59615384615381"/>
    <n v="214.1791666666667"/>
    <n v="26.5"/>
    <n v="0"/>
    <n v="0"/>
    <n v="0"/>
    <n v="0"/>
    <n v="114.27615802884615"/>
    <n v="0"/>
    <n v="0"/>
  </r>
  <r>
    <d v="2020-08-01T00:00:00"/>
    <x v="4"/>
    <s v="P"/>
    <s v="Active"/>
    <n v="648"/>
    <x v="647"/>
    <s v="N"/>
    <x v="22"/>
    <n v="1047"/>
    <x v="9"/>
    <s v="Niederl. 4"/>
    <n v="1"/>
    <s v="Department"/>
    <s v="Supervisor"/>
    <s v="Non-Mgm."/>
    <s v="ang."/>
    <s v="M"/>
    <d v="2019-03-01T00:00:00"/>
    <m/>
    <s v=""/>
    <n v="0"/>
    <d v="1986-02-09T00:00:00"/>
    <n v="33"/>
    <s v="J"/>
    <n v="30"/>
    <n v="2.5"/>
    <n v="39"/>
    <x v="0"/>
    <n v="1"/>
    <n v="31"/>
    <n v="0"/>
    <n v="4674"/>
    <n v="1003.4227500000001"/>
    <n v="0"/>
    <n v="0"/>
    <n v="0"/>
    <n v="0"/>
    <n v="0"/>
    <n v="0"/>
    <n v="0"/>
    <n v="0"/>
    <n v="0"/>
    <n v="0"/>
    <n v="269.65384615384613"/>
    <n v="214.22500000000002"/>
    <n v="26.5"/>
    <n v="0"/>
    <n v="0"/>
    <n v="0"/>
    <n v="0"/>
    <n v="114.29934259615385"/>
    <n v="0"/>
    <n v="0"/>
  </r>
  <r>
    <d v="2020-08-01T00:00:00"/>
    <x v="4"/>
    <s v="P"/>
    <s v="Active"/>
    <n v="649"/>
    <x v="648"/>
    <s v="N"/>
    <x v="13"/>
    <n v="1061"/>
    <x v="11"/>
    <s v="Niederl. 12"/>
    <n v="1"/>
    <s v="Department"/>
    <s v="Supervisor"/>
    <s v="Director"/>
    <s v="ang."/>
    <s v="M"/>
    <d v="2019-04-01T00:00:00"/>
    <m/>
    <s v=""/>
    <n v="0"/>
    <d v="1966-02-15T00:00:00"/>
    <n v="53"/>
    <s v="N"/>
    <n v="30"/>
    <n v="2.5"/>
    <n v="39"/>
    <x v="0"/>
    <n v="1"/>
    <n v="31"/>
    <n v="0"/>
    <n v="4675"/>
    <n v="1003.5562500000001"/>
    <n v="0"/>
    <n v="0"/>
    <n v="0"/>
    <n v="0"/>
    <n v="0"/>
    <n v="0"/>
    <n v="0"/>
    <n v="0"/>
    <n v="0"/>
    <n v="0"/>
    <n v="0"/>
    <n v="0"/>
    <n v="26.5"/>
    <n v="0"/>
    <n v="0"/>
    <n v="0"/>
    <n v="0"/>
    <n v="5.9346750000000004"/>
    <n v="186.3064"/>
    <n v="0"/>
  </r>
  <r>
    <d v="2020-08-01T00:00:00"/>
    <x v="4"/>
    <s v="P"/>
    <s v="Active"/>
    <n v="650"/>
    <x v="649"/>
    <s v="N"/>
    <x v="27"/>
    <n v="1070"/>
    <x v="0"/>
    <s v="Niederl. 3"/>
    <n v="1"/>
    <s v="Department"/>
    <s v="Supervisor"/>
    <s v="Manager"/>
    <s v="ang."/>
    <s v="M"/>
    <d v="2019-04-01T00:00:00"/>
    <m/>
    <s v=""/>
    <n v="0"/>
    <d v="1971-09-19T00:00:00"/>
    <n v="48"/>
    <s v="N"/>
    <n v="30"/>
    <n v="2.5"/>
    <n v="39"/>
    <x v="0"/>
    <n v="1"/>
    <n v="31"/>
    <n v="0"/>
    <n v="4676"/>
    <n v="1003.68975"/>
    <n v="0"/>
    <n v="0"/>
    <n v="0"/>
    <n v="0"/>
    <n v="0"/>
    <n v="0"/>
    <n v="0"/>
    <n v="0"/>
    <n v="0"/>
    <n v="0"/>
    <n v="0"/>
    <n v="0"/>
    <n v="26.5"/>
    <n v="0"/>
    <n v="0"/>
    <n v="0"/>
    <n v="0"/>
    <n v="5.9346750000000004"/>
    <n v="82.08"/>
    <n v="0"/>
  </r>
  <r>
    <d v="2020-08-01T00:00:00"/>
    <x v="4"/>
    <s v="P"/>
    <s v="Active"/>
    <n v="651"/>
    <x v="650"/>
    <s v="N"/>
    <x v="22"/>
    <n v="1053"/>
    <x v="3"/>
    <s v="Niederl. 8"/>
    <n v="1"/>
    <s v="Department"/>
    <s v="Supervisor"/>
    <s v="Non-Mgm."/>
    <s v="ang."/>
    <s v="M"/>
    <d v="2019-04-01T00:00:00"/>
    <m/>
    <s v=""/>
    <n v="0"/>
    <d v="1975-05-04T00:00:00"/>
    <n v="44"/>
    <s v="J"/>
    <n v="30"/>
    <n v="2.5"/>
    <n v="39"/>
    <x v="0"/>
    <n v="1"/>
    <n v="31"/>
    <n v="0"/>
    <n v="4677"/>
    <n v="1003.8232500000001"/>
    <n v="0"/>
    <n v="0"/>
    <n v="0"/>
    <n v="0"/>
    <n v="0"/>
    <n v="0"/>
    <n v="0"/>
    <n v="0"/>
    <n v="0"/>
    <n v="0"/>
    <n v="269.82692307692309"/>
    <n v="214.36250000000001"/>
    <n v="26.5"/>
    <n v="0"/>
    <n v="0"/>
    <n v="0"/>
    <n v="0"/>
    <n v="114.36889629807693"/>
    <n v="0"/>
    <n v="0"/>
  </r>
  <r>
    <d v="2020-08-01T00:00:00"/>
    <x v="4"/>
    <s v="P"/>
    <s v="Active"/>
    <n v="652"/>
    <x v="651"/>
    <s v="N"/>
    <x v="16"/>
    <n v="1049"/>
    <x v="3"/>
    <s v="Niederl. 8"/>
    <n v="1"/>
    <s v="Department"/>
    <s v="Supervisor"/>
    <s v="Non-Mgm."/>
    <s v="ang."/>
    <s v="M"/>
    <d v="2018-10-01T00:00:00"/>
    <m/>
    <s v=""/>
    <n v="1"/>
    <d v="1983-04-24T00:00:00"/>
    <n v="36"/>
    <s v="J"/>
    <n v="30"/>
    <n v="2.5"/>
    <n v="39"/>
    <x v="0"/>
    <n v="1"/>
    <n v="31"/>
    <n v="0"/>
    <n v="4678"/>
    <n v="1003.9567500000001"/>
    <n v="0"/>
    <n v="0"/>
    <n v="0"/>
    <n v="0"/>
    <n v="0"/>
    <n v="0"/>
    <n v="0"/>
    <n v="0"/>
    <n v="0"/>
    <n v="0"/>
    <n v="269.88461538461542"/>
    <n v="214.40833333333333"/>
    <n v="26.5"/>
    <n v="0"/>
    <n v="0"/>
    <n v="0"/>
    <n v="0"/>
    <n v="114.39208086538463"/>
    <n v="0"/>
    <n v="1.9716666666666665"/>
  </r>
  <r>
    <d v="2020-08-01T00:00:00"/>
    <x v="4"/>
    <s v="P"/>
    <s v="Active"/>
    <n v="653"/>
    <x v="652"/>
    <s v="N"/>
    <x v="15"/>
    <n v="1032"/>
    <x v="5"/>
    <s v="Niederl. 5"/>
    <n v="1"/>
    <s v="Department"/>
    <s v="Supervisor"/>
    <s v="Non-Mgm."/>
    <s v="ang."/>
    <s v="W"/>
    <d v="2019-04-01T00:00:00"/>
    <m/>
    <s v=""/>
    <n v="0"/>
    <d v="1982-08-02T00:00:00"/>
    <n v="37"/>
    <s v="J"/>
    <n v="30"/>
    <n v="2.5"/>
    <n v="39"/>
    <x v="0"/>
    <n v="1"/>
    <n v="31"/>
    <n v="0"/>
    <n v="4679"/>
    <n v="1004.09025"/>
    <n v="0"/>
    <n v="0"/>
    <n v="0"/>
    <n v="0"/>
    <n v="0"/>
    <n v="0"/>
    <n v="0"/>
    <n v="0"/>
    <n v="0"/>
    <n v="0"/>
    <n v="269.94230769230768"/>
    <n v="214.45416666666671"/>
    <n v="26.5"/>
    <n v="0"/>
    <n v="0"/>
    <n v="0"/>
    <n v="0"/>
    <n v="114.41526543269232"/>
    <n v="0"/>
    <n v="0"/>
  </r>
  <r>
    <d v="2020-08-01T00:00:00"/>
    <x v="4"/>
    <s v="P"/>
    <s v="Active"/>
    <n v="654"/>
    <x v="653"/>
    <s v="N"/>
    <x v="20"/>
    <n v="1039"/>
    <x v="4"/>
    <s v="Niederl. 6"/>
    <n v="1"/>
    <s v="Department"/>
    <s v="Supervisor"/>
    <s v="Non-Mgm."/>
    <s v="ang."/>
    <s v="M"/>
    <d v="2019-04-01T00:00:00"/>
    <m/>
    <s v=""/>
    <n v="0"/>
    <d v="1973-03-22T00:00:00"/>
    <n v="46"/>
    <s v="J"/>
    <n v="30"/>
    <n v="2.5"/>
    <n v="39"/>
    <x v="0"/>
    <n v="1"/>
    <n v="31"/>
    <n v="0"/>
    <n v="4680"/>
    <n v="1004.2237500000001"/>
    <n v="0"/>
    <n v="0"/>
    <n v="0"/>
    <n v="0"/>
    <n v="0"/>
    <n v="0"/>
    <n v="0"/>
    <n v="0"/>
    <n v="0"/>
    <n v="0"/>
    <n v="270"/>
    <n v="214.50000000000003"/>
    <n v="26.5"/>
    <n v="0"/>
    <n v="0"/>
    <n v="0"/>
    <n v="0"/>
    <n v="114.43845"/>
    <n v="0"/>
    <n v="0"/>
  </r>
  <r>
    <d v="2020-08-01T00:00:00"/>
    <x v="4"/>
    <s v="P"/>
    <s v="Active"/>
    <n v="655"/>
    <x v="654"/>
    <s v="N"/>
    <x v="45"/>
    <n v="1094"/>
    <x v="0"/>
    <s v="Niederl. 3"/>
    <n v="1"/>
    <s v="Department"/>
    <s v="Supervisor"/>
    <s v="Non-Mgm."/>
    <s v="ang."/>
    <s v="M"/>
    <d v="2019-04-01T00:00:00"/>
    <m/>
    <s v=""/>
    <n v="0"/>
    <d v="1976-12-31T00:00:00"/>
    <n v="43"/>
    <s v="N"/>
    <n v="30"/>
    <n v="2.5"/>
    <n v="39"/>
    <x v="0"/>
    <n v="1"/>
    <n v="31"/>
    <n v="0"/>
    <n v="4681"/>
    <n v="1004.35725"/>
    <n v="0"/>
    <n v="0"/>
    <n v="0"/>
    <n v="0"/>
    <n v="0"/>
    <n v="0"/>
    <n v="0"/>
    <n v="0"/>
    <n v="0"/>
    <n v="0"/>
    <n v="0"/>
    <n v="0"/>
    <n v="26.5"/>
    <n v="0"/>
    <n v="0"/>
    <n v="0"/>
    <n v="0"/>
    <n v="5.9346750000000004"/>
    <n v="165.54129999999998"/>
    <n v="0"/>
  </r>
  <r>
    <d v="2020-08-01T00:00:00"/>
    <x v="4"/>
    <s v="P"/>
    <s v="Active"/>
    <n v="656"/>
    <x v="655"/>
    <s v="N"/>
    <x v="0"/>
    <n v="1090"/>
    <x v="0"/>
    <s v="Niederl. 3"/>
    <n v="1"/>
    <s v="Department"/>
    <s v="Supervisor"/>
    <s v="Manager"/>
    <s v="ang."/>
    <s v="M"/>
    <d v="2019-04-01T00:00:00"/>
    <m/>
    <s v=""/>
    <n v="0"/>
    <d v="1984-09-22T00:00:00"/>
    <n v="35"/>
    <s v="N"/>
    <n v="30"/>
    <n v="2.5"/>
    <n v="39"/>
    <x v="0"/>
    <n v="1"/>
    <n v="31"/>
    <n v="0"/>
    <n v="4682"/>
    <n v="1004.49075"/>
    <n v="0"/>
    <n v="0"/>
    <n v="0"/>
    <n v="0"/>
    <n v="0"/>
    <n v="0"/>
    <n v="0"/>
    <n v="0"/>
    <n v="0"/>
    <n v="0"/>
    <n v="0"/>
    <n v="0"/>
    <n v="26.5"/>
    <n v="0"/>
    <n v="0"/>
    <n v="0"/>
    <n v="0"/>
    <n v="5.9346750000000004"/>
    <n v="0"/>
    <n v="0"/>
  </r>
  <r>
    <d v="2020-08-01T00:00:00"/>
    <x v="4"/>
    <s v="P"/>
    <s v="Active"/>
    <n v="657"/>
    <x v="656"/>
    <s v="N"/>
    <x v="36"/>
    <n v="1054"/>
    <x v="8"/>
    <s v="Niederl. 2"/>
    <n v="1"/>
    <s v="Department"/>
    <s v="Supervisor"/>
    <s v="Non-Mgm."/>
    <s v="ang."/>
    <s v="W"/>
    <d v="2019-04-01T00:00:00"/>
    <m/>
    <s v=""/>
    <n v="0"/>
    <d v="1996-01-02T00:00:00"/>
    <n v="24"/>
    <s v="N"/>
    <n v="30"/>
    <n v="2.5"/>
    <n v="39"/>
    <x v="0"/>
    <n v="1"/>
    <n v="31"/>
    <n v="0"/>
    <n v="4683"/>
    <n v="1004.62425"/>
    <n v="0"/>
    <n v="0"/>
    <n v="0"/>
    <n v="0"/>
    <n v="0"/>
    <n v="0"/>
    <n v="0"/>
    <n v="0"/>
    <n v="0"/>
    <n v="0"/>
    <n v="0"/>
    <n v="0"/>
    <n v="26.5"/>
    <n v="0"/>
    <n v="0"/>
    <n v="0"/>
    <n v="0"/>
    <n v="5.9346750000000004"/>
    <n v="0"/>
    <n v="0"/>
  </r>
  <r>
    <d v="2020-08-01T00:00:00"/>
    <x v="4"/>
    <s v="P"/>
    <s v="Active"/>
    <n v="658"/>
    <x v="657"/>
    <s v="N"/>
    <x v="7"/>
    <n v="1015"/>
    <x v="1"/>
    <s v="Niederl. 1"/>
    <n v="1"/>
    <s v="Department"/>
    <s v="Supervisor"/>
    <s v="Non-Mgm."/>
    <s v="ang."/>
    <s v="M"/>
    <d v="2019-04-01T00:00:00"/>
    <m/>
    <s v=""/>
    <n v="0"/>
    <d v="1996-06-20T00:00:00"/>
    <n v="23"/>
    <s v="N"/>
    <n v="30"/>
    <n v="2.5"/>
    <n v="39"/>
    <x v="0"/>
    <n v="1"/>
    <n v="31"/>
    <n v="0"/>
    <n v="4684"/>
    <n v="1004.75775"/>
    <n v="0"/>
    <n v="0"/>
    <n v="0"/>
    <n v="0"/>
    <n v="0"/>
    <n v="0"/>
    <n v="0"/>
    <n v="0"/>
    <n v="0"/>
    <n v="0"/>
    <n v="0"/>
    <n v="0"/>
    <n v="26.5"/>
    <n v="0"/>
    <n v="0"/>
    <n v="0"/>
    <n v="0"/>
    <n v="5.9346750000000004"/>
    <n v="0"/>
    <n v="0"/>
  </r>
  <r>
    <d v="2020-08-01T00:00:00"/>
    <x v="4"/>
    <s v="P"/>
    <s v="Active"/>
    <n v="659"/>
    <x v="658"/>
    <s v="N"/>
    <x v="37"/>
    <n v="1005"/>
    <x v="1"/>
    <s v="Niederl. 1"/>
    <n v="1"/>
    <s v="Department"/>
    <s v="Supervisor"/>
    <s v="Supervisor"/>
    <s v="ang."/>
    <s v="M"/>
    <d v="2002-09-01T00:00:00"/>
    <m/>
    <s v=""/>
    <n v="17"/>
    <d v="1986-09-02T00:00:00"/>
    <n v="33"/>
    <s v="N"/>
    <n v="30"/>
    <n v="2.5"/>
    <n v="39"/>
    <x v="0"/>
    <n v="1"/>
    <n v="31"/>
    <n v="0"/>
    <n v="4685"/>
    <n v="1004.8912500000001"/>
    <n v="0"/>
    <n v="0"/>
    <n v="0"/>
    <n v="0"/>
    <n v="0"/>
    <n v="0"/>
    <n v="0"/>
    <n v="0"/>
    <n v="0"/>
    <n v="0"/>
    <n v="0"/>
    <n v="0"/>
    <n v="26.5"/>
    <n v="0"/>
    <n v="0"/>
    <n v="0"/>
    <n v="0"/>
    <n v="5.9346750000000004"/>
    <n v="0"/>
    <n v="0"/>
  </r>
  <r>
    <d v="2020-08-01T00:00:00"/>
    <x v="4"/>
    <s v="P"/>
    <s v="Active"/>
    <n v="660"/>
    <x v="659"/>
    <s v="N"/>
    <x v="29"/>
    <n v="1079"/>
    <x v="0"/>
    <s v="Niederl. 3"/>
    <n v="1"/>
    <s v="Department"/>
    <s v="Supervisor"/>
    <s v="Supervisor"/>
    <s v="ang."/>
    <s v="M"/>
    <d v="2019-05-01T00:00:00"/>
    <m/>
    <s v=""/>
    <n v="0"/>
    <d v="1980-12-20T00:00:00"/>
    <n v="39"/>
    <s v="N"/>
    <n v="30"/>
    <n v="2.5"/>
    <n v="39"/>
    <x v="0"/>
    <n v="1"/>
    <n v="31"/>
    <n v="0"/>
    <n v="4686"/>
    <n v="1005.02475"/>
    <n v="0"/>
    <n v="0"/>
    <n v="0"/>
    <n v="0"/>
    <n v="0"/>
    <n v="0"/>
    <n v="0"/>
    <n v="0"/>
    <n v="0"/>
    <n v="0"/>
    <n v="0"/>
    <n v="0"/>
    <n v="26.5"/>
    <n v="0"/>
    <n v="0"/>
    <n v="0"/>
    <n v="0"/>
    <n v="5.9346750000000004"/>
    <n v="0"/>
    <n v="0"/>
  </r>
  <r>
    <d v="2020-08-01T00:00:00"/>
    <x v="4"/>
    <s v="P"/>
    <s v="Active"/>
    <n v="661"/>
    <x v="660"/>
    <s v="N"/>
    <x v="13"/>
    <n v="1061"/>
    <x v="11"/>
    <s v="Niederl. 12"/>
    <n v="1"/>
    <s v="Department"/>
    <s v="Supervisor"/>
    <s v="Supervisor"/>
    <s v="ang."/>
    <s v="W"/>
    <d v="2019-05-15T00:00:00"/>
    <m/>
    <s v=""/>
    <n v="0"/>
    <d v="1980-11-25T00:00:00"/>
    <n v="39"/>
    <s v="N"/>
    <n v="30"/>
    <n v="2.5"/>
    <n v="39"/>
    <x v="0"/>
    <n v="1"/>
    <n v="31"/>
    <n v="0"/>
    <n v="4687"/>
    <n v="1005.1582500000001"/>
    <n v="0"/>
    <n v="0"/>
    <n v="0"/>
    <n v="0"/>
    <n v="0"/>
    <n v="0"/>
    <n v="0"/>
    <n v="0"/>
    <n v="0"/>
    <n v="0"/>
    <n v="0"/>
    <n v="0"/>
    <n v="26.5"/>
    <n v="0"/>
    <n v="0"/>
    <n v="0"/>
    <n v="0"/>
    <n v="5.9346750000000004"/>
    <n v="0"/>
    <n v="0"/>
  </r>
  <r>
    <d v="2020-08-01T00:00:00"/>
    <x v="4"/>
    <s v="P"/>
    <s v="Active"/>
    <n v="662"/>
    <x v="661"/>
    <s v="N"/>
    <x v="14"/>
    <n v="1003"/>
    <x v="1"/>
    <s v="Niederl. 1"/>
    <n v="1"/>
    <s v="Department"/>
    <s v="Supervisor"/>
    <s v="Non-Mgm."/>
    <s v="ang."/>
    <s v="W"/>
    <d v="2019-05-01T00:00:00"/>
    <m/>
    <s v=""/>
    <n v="0"/>
    <d v="1987-02-10T00:00:00"/>
    <n v="32"/>
    <s v="N"/>
    <n v="30"/>
    <n v="2.5"/>
    <n v="39"/>
    <x v="0"/>
    <n v="1"/>
    <n v="31"/>
    <n v="0"/>
    <n v="4688"/>
    <n v="1005.29175"/>
    <n v="0"/>
    <n v="0"/>
    <n v="0"/>
    <n v="0"/>
    <n v="0"/>
    <n v="0"/>
    <n v="0"/>
    <n v="0"/>
    <n v="0"/>
    <n v="0"/>
    <n v="0"/>
    <n v="0"/>
    <n v="26.5"/>
    <n v="0"/>
    <n v="0"/>
    <n v="0"/>
    <n v="0"/>
    <n v="5.9346750000000004"/>
    <n v="0"/>
    <n v="0"/>
  </r>
  <r>
    <d v="2020-08-01T00:00:00"/>
    <x v="4"/>
    <s v="P"/>
    <s v="Active"/>
    <n v="663"/>
    <x v="662"/>
    <s v="N"/>
    <x v="37"/>
    <n v="1005"/>
    <x v="1"/>
    <s v="Niederl. 1"/>
    <n v="1"/>
    <s v="Department"/>
    <s v="Supervisor"/>
    <s v="Non-Mgm."/>
    <s v="ang."/>
    <s v="M"/>
    <d v="2019-05-01T00:00:00"/>
    <m/>
    <s v=""/>
    <n v="0"/>
    <d v="1991-05-21T00:00:00"/>
    <n v="28"/>
    <s v="N"/>
    <n v="30"/>
    <n v="2.5"/>
    <n v="39"/>
    <x v="0"/>
    <n v="1"/>
    <n v="31"/>
    <n v="0"/>
    <n v="4689"/>
    <n v="1005.42525"/>
    <n v="0"/>
    <n v="0"/>
    <n v="0"/>
    <n v="0"/>
    <n v="0"/>
    <n v="0"/>
    <n v="0"/>
    <n v="0"/>
    <n v="0"/>
    <n v="0"/>
    <n v="0"/>
    <n v="0"/>
    <n v="26.5"/>
    <n v="0"/>
    <n v="0"/>
    <n v="0"/>
    <n v="0"/>
    <n v="5.9346750000000004"/>
    <n v="0"/>
    <n v="0"/>
  </r>
  <r>
    <d v="2020-08-01T00:00:00"/>
    <x v="4"/>
    <s v="P"/>
    <s v="Active"/>
    <n v="664"/>
    <x v="663"/>
    <s v="N"/>
    <x v="47"/>
    <n v="1016"/>
    <x v="1"/>
    <s v="Niederl. 1"/>
    <n v="1"/>
    <s v="Department"/>
    <s v="Supervisor"/>
    <s v="Non-Mgm."/>
    <s v="ang."/>
    <s v="W"/>
    <d v="2019-05-01T00:00:00"/>
    <m/>
    <s v=""/>
    <n v="0"/>
    <d v="1991-10-31T00:00:00"/>
    <n v="28"/>
    <s v="N"/>
    <n v="30"/>
    <n v="2.5"/>
    <n v="39"/>
    <x v="0"/>
    <n v="1"/>
    <n v="31"/>
    <n v="0"/>
    <n v="4690"/>
    <n v="1005.5587500000001"/>
    <n v="0"/>
    <n v="0"/>
    <n v="0"/>
    <n v="0"/>
    <n v="0"/>
    <n v="0"/>
    <n v="0"/>
    <n v="0"/>
    <n v="0"/>
    <n v="0"/>
    <n v="0"/>
    <n v="0"/>
    <n v="26.5"/>
    <n v="0"/>
    <n v="0"/>
    <n v="0"/>
    <n v="0"/>
    <n v="5.9346750000000004"/>
    <n v="0"/>
    <n v="0"/>
  </r>
  <r>
    <d v="2020-08-01T00:00:00"/>
    <x v="4"/>
    <s v="P"/>
    <s v="Active"/>
    <n v="666"/>
    <x v="665"/>
    <s v="N"/>
    <x v="22"/>
    <n v="1053"/>
    <x v="3"/>
    <s v="Niederl. 8"/>
    <n v="1"/>
    <s v="Department"/>
    <s v="Supervisor"/>
    <s v="Non-Mgm."/>
    <s v="ang."/>
    <s v="M"/>
    <d v="2019-06-01T00:00:00"/>
    <m/>
    <s v=""/>
    <n v="0"/>
    <d v="1984-11-02T00:00:00"/>
    <n v="35"/>
    <s v="J"/>
    <n v="30"/>
    <n v="2.5"/>
    <n v="39"/>
    <x v="0"/>
    <n v="1"/>
    <n v="31"/>
    <n v="0"/>
    <n v="4691"/>
    <n v="1005.6922500000001"/>
    <n v="0"/>
    <n v="0"/>
    <n v="0"/>
    <n v="0"/>
    <n v="0"/>
    <n v="0"/>
    <n v="0"/>
    <n v="0"/>
    <n v="0"/>
    <n v="0"/>
    <n v="270.63461538461542"/>
    <n v="215.00416666666669"/>
    <n v="26.5"/>
    <n v="0"/>
    <n v="0"/>
    <n v="0"/>
    <n v="0"/>
    <n v="114.69348024038463"/>
    <n v="0"/>
    <n v="0"/>
  </r>
  <r>
    <d v="2020-08-01T00:00:00"/>
    <x v="4"/>
    <s v="P"/>
    <s v="Active"/>
    <n v="667"/>
    <x v="666"/>
    <s v="N"/>
    <x v="37"/>
    <n v="1005"/>
    <x v="1"/>
    <s v="Niederl. 1"/>
    <n v="1"/>
    <s v="Department"/>
    <s v="Supervisor"/>
    <s v="Non-Mgm."/>
    <s v="ang."/>
    <s v="M"/>
    <d v="2019-05-15T00:00:00"/>
    <m/>
    <s v=""/>
    <n v="0"/>
    <d v="1988-07-06T00:00:00"/>
    <n v="31"/>
    <s v="N"/>
    <n v="30"/>
    <n v="2.5"/>
    <n v="39"/>
    <x v="0"/>
    <n v="1"/>
    <n v="31"/>
    <n v="0"/>
    <n v="4692"/>
    <n v="1005.8257500000001"/>
    <n v="0"/>
    <n v="0"/>
    <n v="0"/>
    <n v="0"/>
    <n v="0"/>
    <n v="0"/>
    <n v="0"/>
    <n v="0"/>
    <n v="0"/>
    <n v="0"/>
    <n v="0"/>
    <n v="0"/>
    <n v="26.5"/>
    <n v="0"/>
    <n v="0"/>
    <n v="0"/>
    <n v="0"/>
    <n v="5.9346750000000004"/>
    <n v="0"/>
    <n v="0"/>
  </r>
  <r>
    <d v="2020-08-01T00:00:00"/>
    <x v="4"/>
    <s v="P"/>
    <s v="Active"/>
    <n v="668"/>
    <x v="667"/>
    <s v="N"/>
    <x v="22"/>
    <n v="1053"/>
    <x v="3"/>
    <s v="Niederl. 8"/>
    <n v="1"/>
    <s v="Department"/>
    <s v="Supervisor"/>
    <s v="Non-Mgm."/>
    <s v="ang."/>
    <s v="M"/>
    <d v="2019-06-01T00:00:00"/>
    <m/>
    <s v=""/>
    <n v="0"/>
    <d v="1979-07-07T00:00:00"/>
    <n v="40"/>
    <s v="J"/>
    <n v="30"/>
    <n v="2.5"/>
    <n v="39"/>
    <x v="0"/>
    <n v="1"/>
    <n v="31"/>
    <n v="0"/>
    <n v="4693"/>
    <n v="1005.95925"/>
    <n v="0"/>
    <n v="0"/>
    <n v="0"/>
    <n v="0"/>
    <n v="0"/>
    <n v="0"/>
    <n v="0"/>
    <n v="0"/>
    <n v="0"/>
    <n v="0"/>
    <n v="270.75"/>
    <n v="215.09583333333333"/>
    <n v="26.5"/>
    <n v="0"/>
    <n v="0"/>
    <n v="0"/>
    <n v="0"/>
    <n v="114.73984937499999"/>
    <n v="0"/>
    <n v="0"/>
  </r>
  <r>
    <d v="2020-08-01T00:00:00"/>
    <x v="4"/>
    <s v="P"/>
    <s v="Active"/>
    <n v="669"/>
    <x v="668"/>
    <s v="N"/>
    <x v="31"/>
    <n v="1046"/>
    <x v="9"/>
    <s v="Niederl. 4"/>
    <n v="1"/>
    <s v="Department"/>
    <s v="Supervisor"/>
    <s v="Manager"/>
    <s v="ang."/>
    <s v="M"/>
    <d v="2019-06-17T00:00:00"/>
    <m/>
    <s v=""/>
    <n v="0"/>
    <d v="1978-07-27T00:00:00"/>
    <n v="41"/>
    <s v="N"/>
    <n v="30"/>
    <n v="2.5"/>
    <n v="39"/>
    <x v="0"/>
    <n v="1"/>
    <n v="31"/>
    <n v="0"/>
    <n v="4694"/>
    <n v="1006.09275"/>
    <n v="0"/>
    <n v="0"/>
    <n v="30"/>
    <n v="0"/>
    <n v="0"/>
    <n v="0"/>
    <n v="0"/>
    <n v="0"/>
    <n v="0"/>
    <n v="0"/>
    <n v="0"/>
    <n v="0"/>
    <n v="26.5"/>
    <n v="0"/>
    <n v="0"/>
    <n v="0"/>
    <n v="0"/>
    <n v="12.653175000000001"/>
    <n v="79.040000000000006"/>
    <n v="0"/>
  </r>
  <r>
    <d v="2020-08-01T00:00:00"/>
    <x v="4"/>
    <s v="P"/>
    <s v="Active"/>
    <n v="670"/>
    <x v="669"/>
    <s v="N"/>
    <x v="27"/>
    <n v="1070"/>
    <x v="0"/>
    <s v="Niederl. 3"/>
    <n v="1"/>
    <s v="Department"/>
    <s v="Supervisor"/>
    <s v="Non-Mgm."/>
    <s v="ang."/>
    <s v="M"/>
    <d v="2019-06-01T00:00:00"/>
    <m/>
    <s v=""/>
    <n v="0"/>
    <d v="1988-08-28T00:00:00"/>
    <n v="31"/>
    <s v="N"/>
    <n v="30"/>
    <n v="2.5"/>
    <n v="39"/>
    <x v="0"/>
    <n v="1"/>
    <n v="31"/>
    <n v="0"/>
    <n v="4695"/>
    <n v="1006.2262500000001"/>
    <n v="0"/>
    <n v="0"/>
    <n v="0"/>
    <n v="0"/>
    <n v="0"/>
    <n v="0"/>
    <n v="0"/>
    <n v="0"/>
    <n v="0"/>
    <n v="0"/>
    <n v="0"/>
    <n v="0"/>
    <n v="26.5"/>
    <n v="0"/>
    <n v="0"/>
    <n v="0"/>
    <n v="0"/>
    <n v="5.9346750000000004"/>
    <n v="0"/>
    <n v="0"/>
  </r>
  <r>
    <d v="2020-08-01T00:00:00"/>
    <x v="4"/>
    <s v="P"/>
    <s v="Active"/>
    <n v="671"/>
    <x v="670"/>
    <s v="N"/>
    <x v="27"/>
    <n v="1070"/>
    <x v="0"/>
    <s v="Niederl. 3"/>
    <n v="1"/>
    <s v="Department"/>
    <s v="Supervisor"/>
    <s v="Non-Mgm."/>
    <s v="ang."/>
    <s v="W"/>
    <d v="2019-06-01T00:00:00"/>
    <m/>
    <s v=""/>
    <n v="0"/>
    <d v="1988-11-25T00:00:00"/>
    <n v="31"/>
    <s v="N"/>
    <n v="30"/>
    <n v="2.5"/>
    <n v="39"/>
    <x v="0"/>
    <n v="1"/>
    <n v="31"/>
    <n v="0"/>
    <n v="4696"/>
    <n v="1006.3597500000001"/>
    <n v="0"/>
    <n v="0"/>
    <n v="0"/>
    <n v="0"/>
    <n v="0"/>
    <n v="0"/>
    <n v="0"/>
    <n v="0"/>
    <n v="0"/>
    <n v="0"/>
    <n v="0"/>
    <n v="0"/>
    <n v="26.5"/>
    <n v="0"/>
    <n v="0"/>
    <n v="0"/>
    <n v="0"/>
    <n v="5.9346750000000004"/>
    <n v="0"/>
    <n v="0"/>
  </r>
  <r>
    <d v="2020-08-01T00:00:00"/>
    <x v="4"/>
    <s v="P"/>
    <s v="Active"/>
    <n v="672"/>
    <x v="671"/>
    <s v="N"/>
    <x v="36"/>
    <n v="1054"/>
    <x v="8"/>
    <s v="Niederl. 2"/>
    <n v="1"/>
    <s v="Department"/>
    <s v="Supervisor"/>
    <s v="Non-Mgm."/>
    <s v="ang."/>
    <s v="M"/>
    <d v="2019-06-01T00:00:00"/>
    <m/>
    <s v=""/>
    <n v="0"/>
    <d v="1982-02-15T00:00:00"/>
    <n v="37"/>
    <s v="N"/>
    <n v="30"/>
    <n v="2.5"/>
    <n v="39"/>
    <x v="0"/>
    <n v="1"/>
    <n v="31"/>
    <n v="0"/>
    <n v="4697"/>
    <n v="1006.49325"/>
    <n v="0"/>
    <n v="0"/>
    <n v="0"/>
    <n v="0"/>
    <n v="0"/>
    <n v="0"/>
    <n v="0"/>
    <n v="0"/>
    <n v="0"/>
    <n v="0"/>
    <n v="0"/>
    <n v="0"/>
    <n v="26.5"/>
    <n v="0"/>
    <n v="0"/>
    <n v="0"/>
    <n v="0"/>
    <n v="5.9346750000000004"/>
    <n v="0"/>
    <n v="0"/>
  </r>
  <r>
    <d v="2020-08-01T00:00:00"/>
    <x v="4"/>
    <s v="P"/>
    <s v="Active"/>
    <n v="673"/>
    <x v="672"/>
    <s v="N"/>
    <x v="9"/>
    <n v="1087"/>
    <x v="0"/>
    <s v="Niederl. 3"/>
    <n v="1"/>
    <s v="Department"/>
    <s v="Supervisor"/>
    <s v="Non-Mgm."/>
    <s v="ang."/>
    <s v="M"/>
    <d v="2019-06-17T00:00:00"/>
    <m/>
    <s v=""/>
    <n v="0"/>
    <d v="1993-01-12T00:00:00"/>
    <n v="27"/>
    <s v="N"/>
    <n v="30"/>
    <n v="2.5"/>
    <n v="39"/>
    <x v="0"/>
    <n v="1"/>
    <n v="31"/>
    <n v="0"/>
    <n v="4698"/>
    <n v="1006.6267500000001"/>
    <n v="0"/>
    <n v="0"/>
    <n v="0"/>
    <n v="0"/>
    <n v="0"/>
    <n v="0"/>
    <n v="0"/>
    <n v="0"/>
    <n v="0"/>
    <n v="0"/>
    <n v="0"/>
    <n v="0"/>
    <n v="26.5"/>
    <n v="0"/>
    <n v="0"/>
    <n v="0"/>
    <n v="0"/>
    <n v="5.9346750000000004"/>
    <n v="0"/>
    <n v="0"/>
  </r>
  <r>
    <d v="2020-08-01T00:00:00"/>
    <x v="4"/>
    <s v="P"/>
    <s v="Active"/>
    <n v="674"/>
    <x v="673"/>
    <s v="N"/>
    <x v="19"/>
    <n v="1083"/>
    <x v="0"/>
    <s v="Niederl. 3"/>
    <n v="1"/>
    <s v="Department"/>
    <s v="Supervisor"/>
    <s v="Non-Mgm."/>
    <s v="ang."/>
    <s v="M"/>
    <d v="2019-07-01T00:00:00"/>
    <m/>
    <s v=""/>
    <n v="0"/>
    <d v="1989-02-15T00:00:00"/>
    <n v="30"/>
    <s v="N"/>
    <n v="30"/>
    <n v="2.5"/>
    <n v="39"/>
    <x v="0"/>
    <n v="1"/>
    <n v="31"/>
    <n v="0"/>
    <n v="4699"/>
    <n v="1006.76025"/>
    <n v="0"/>
    <n v="0"/>
    <n v="0"/>
    <n v="0"/>
    <n v="0"/>
    <n v="0"/>
    <n v="0"/>
    <n v="0"/>
    <n v="0"/>
    <n v="0"/>
    <n v="0"/>
    <n v="0"/>
    <n v="26.5"/>
    <n v="0"/>
    <n v="0"/>
    <n v="0"/>
    <n v="0"/>
    <n v="5.9346750000000004"/>
    <n v="0"/>
    <n v="0"/>
  </r>
  <r>
    <d v="2020-08-01T00:00:00"/>
    <x v="4"/>
    <s v="P"/>
    <s v="Active"/>
    <n v="675"/>
    <x v="674"/>
    <s v="N"/>
    <x v="22"/>
    <n v="1041"/>
    <x v="4"/>
    <s v="Niederl. 6"/>
    <n v="1"/>
    <s v="Department"/>
    <s v="Supervisor"/>
    <s v="Non-Mgm."/>
    <s v="ang."/>
    <s v="M"/>
    <d v="2019-07-01T00:00:00"/>
    <m/>
    <s v=""/>
    <n v="0"/>
    <d v="1970-01-12T00:00:00"/>
    <n v="50"/>
    <s v="J"/>
    <n v="30"/>
    <n v="2.5"/>
    <n v="39"/>
    <x v="0"/>
    <n v="1"/>
    <n v="31"/>
    <n v="0"/>
    <n v="4700"/>
    <n v="1006.8937500000001"/>
    <n v="0"/>
    <n v="0"/>
    <n v="0"/>
    <n v="0"/>
    <n v="0"/>
    <n v="0"/>
    <n v="0"/>
    <n v="0"/>
    <n v="0"/>
    <n v="0"/>
    <n v="271.15384615384613"/>
    <n v="215.41666666666669"/>
    <n v="26.5"/>
    <n v="0"/>
    <n v="0"/>
    <n v="0"/>
    <n v="0"/>
    <n v="114.90214134615385"/>
    <n v="0"/>
    <n v="0"/>
  </r>
  <r>
    <d v="2020-08-01T00:00:00"/>
    <x v="4"/>
    <s v="P"/>
    <s v="Active"/>
    <n v="676"/>
    <x v="675"/>
    <s v="N"/>
    <x v="22"/>
    <n v="1060"/>
    <x v="2"/>
    <s v="Niederl. 7"/>
    <n v="1"/>
    <s v="Department"/>
    <s v="Supervisor"/>
    <s v="Non-Mgm."/>
    <s v="ang."/>
    <s v="M"/>
    <d v="2019-07-01T00:00:00"/>
    <m/>
    <s v=""/>
    <n v="0"/>
    <d v="1968-10-15T00:00:00"/>
    <n v="51"/>
    <s v="J"/>
    <n v="30"/>
    <n v="2.5"/>
    <n v="39"/>
    <x v="0"/>
    <n v="1"/>
    <n v="31"/>
    <n v="0"/>
    <n v="4701"/>
    <n v="1007.02725"/>
    <n v="0"/>
    <n v="0"/>
    <n v="0"/>
    <n v="0"/>
    <n v="0"/>
    <n v="0"/>
    <n v="0"/>
    <n v="0"/>
    <n v="0"/>
    <n v="0"/>
    <n v="271.21153846153845"/>
    <n v="215.46250000000001"/>
    <n v="26.5"/>
    <n v="0"/>
    <n v="0"/>
    <n v="0"/>
    <n v="0"/>
    <n v="114.92532591346153"/>
    <n v="0"/>
    <n v="0"/>
  </r>
  <r>
    <d v="2020-08-01T00:00:00"/>
    <x v="4"/>
    <s v="P"/>
    <s v="Active"/>
    <n v="677"/>
    <x v="676"/>
    <s v="N"/>
    <x v="16"/>
    <n v="1067"/>
    <x v="11"/>
    <s v="Niederl. 12"/>
    <n v="1"/>
    <s v="Department"/>
    <s v="Supervisor"/>
    <s v="Non-Mgm."/>
    <s v="ang."/>
    <s v="M"/>
    <d v="2019-07-01T00:00:00"/>
    <m/>
    <s v=""/>
    <n v="0"/>
    <d v="1985-03-02T00:00:00"/>
    <n v="34"/>
    <s v="N"/>
    <n v="30"/>
    <n v="2.5"/>
    <n v="39"/>
    <x v="0"/>
    <n v="1"/>
    <n v="31"/>
    <n v="0"/>
    <n v="4702"/>
    <n v="1007.16075"/>
    <n v="0"/>
    <n v="0"/>
    <n v="0"/>
    <n v="0"/>
    <n v="0"/>
    <n v="0"/>
    <n v="0"/>
    <n v="0"/>
    <n v="0"/>
    <n v="0"/>
    <n v="0"/>
    <n v="0"/>
    <n v="26.5"/>
    <n v="0"/>
    <n v="0"/>
    <n v="0"/>
    <n v="0"/>
    <n v="5.9346750000000004"/>
    <n v="0"/>
    <n v="0"/>
  </r>
  <r>
    <d v="2020-08-01T00:00:00"/>
    <x v="4"/>
    <s v="P"/>
    <s v="Active"/>
    <n v="678"/>
    <x v="677"/>
    <s v="N"/>
    <x v="31"/>
    <n v="1052"/>
    <x v="3"/>
    <s v="Niederl. 8"/>
    <n v="1"/>
    <s v="Department"/>
    <s v="Supervisor"/>
    <s v="Non-Mgm."/>
    <s v="ang."/>
    <s v="M"/>
    <d v="2019-07-01T00:00:00"/>
    <m/>
    <s v=""/>
    <n v="0"/>
    <d v="1967-03-01T00:00:00"/>
    <n v="52"/>
    <s v="J"/>
    <n v="30"/>
    <n v="2.5"/>
    <n v="39"/>
    <x v="0"/>
    <n v="1"/>
    <n v="31"/>
    <n v="0"/>
    <n v="4703"/>
    <n v="1007.2942500000001"/>
    <n v="0"/>
    <n v="0"/>
    <n v="30"/>
    <n v="0"/>
    <n v="0"/>
    <n v="1350"/>
    <n v="0"/>
    <n v="0"/>
    <n v="0"/>
    <n v="0"/>
    <n v="271.32692307692309"/>
    <n v="215.5541666666667"/>
    <n v="26.5"/>
    <n v="0"/>
    <n v="0"/>
    <n v="0"/>
    <n v="0"/>
    <n v="424.02269504807697"/>
    <n v="68.97"/>
    <n v="0"/>
  </r>
  <r>
    <d v="2020-08-01T00:00:00"/>
    <x v="4"/>
    <s v="P"/>
    <s v="Active"/>
    <n v="679"/>
    <x v="678"/>
    <s v="N"/>
    <x v="22"/>
    <n v="1041"/>
    <x v="4"/>
    <s v="Niederl. 6"/>
    <n v="1"/>
    <s v="Department"/>
    <s v="Supervisor"/>
    <s v="Non-Mgm."/>
    <s v="ang."/>
    <s v="M"/>
    <d v="2019-07-01T00:00:00"/>
    <m/>
    <s v=""/>
    <n v="0"/>
    <d v="1982-04-24T00:00:00"/>
    <n v="37"/>
    <s v="J"/>
    <n v="30"/>
    <n v="2.5"/>
    <n v="39"/>
    <x v="0"/>
    <n v="1"/>
    <n v="31"/>
    <n v="0"/>
    <n v="4704"/>
    <n v="1007.4277500000001"/>
    <n v="0"/>
    <n v="0"/>
    <n v="0"/>
    <n v="0"/>
    <n v="0"/>
    <n v="0"/>
    <n v="0"/>
    <n v="0"/>
    <n v="0"/>
    <n v="0"/>
    <n v="271.38461538461536"/>
    <n v="215.60000000000002"/>
    <n v="26.5"/>
    <n v="0"/>
    <n v="0"/>
    <n v="0"/>
    <n v="0"/>
    <n v="114.99487961538462"/>
    <n v="0"/>
    <n v="0"/>
  </r>
  <r>
    <d v="2020-08-01T00:00:00"/>
    <x v="4"/>
    <s v="P"/>
    <s v="Active"/>
    <n v="680"/>
    <x v="679"/>
    <s v="N"/>
    <x v="27"/>
    <n v="1070"/>
    <x v="0"/>
    <s v="Niederl. 3"/>
    <n v="1"/>
    <s v="Department"/>
    <s v="Supervisor"/>
    <s v="Manager"/>
    <s v="ang."/>
    <s v="M"/>
    <d v="2019-07-01T00:00:00"/>
    <m/>
    <s v=""/>
    <n v="0"/>
    <d v="1979-11-17T00:00:00"/>
    <n v="40"/>
    <s v="N"/>
    <n v="30"/>
    <n v="2.5"/>
    <n v="39"/>
    <x v="0"/>
    <n v="1"/>
    <n v="31"/>
    <n v="0"/>
    <n v="4705"/>
    <n v="1007.5612500000001"/>
    <n v="0"/>
    <n v="0"/>
    <n v="0"/>
    <n v="0"/>
    <n v="0"/>
    <n v="0"/>
    <n v="0"/>
    <n v="0"/>
    <n v="0"/>
    <n v="0"/>
    <n v="0"/>
    <n v="0"/>
    <n v="26.5"/>
    <n v="0"/>
    <n v="0"/>
    <n v="0"/>
    <n v="0"/>
    <n v="5.9346750000000004"/>
    <n v="0"/>
    <n v="0"/>
  </r>
  <r>
    <d v="2020-08-01T00:00:00"/>
    <x v="4"/>
    <s v="P"/>
    <s v="Active"/>
    <n v="681"/>
    <x v="680"/>
    <s v="N"/>
    <x v="36"/>
    <n v="1054"/>
    <x v="8"/>
    <s v="Niederl. 2"/>
    <n v="1"/>
    <s v="Department"/>
    <s v="Supervisor"/>
    <s v="Non-Mgm."/>
    <s v="ang."/>
    <s v="M"/>
    <d v="2016-09-01T00:00:00"/>
    <m/>
    <s v=""/>
    <n v="3"/>
    <d v="1994-02-10T00:00:00"/>
    <n v="25"/>
    <s v="N"/>
    <n v="30"/>
    <n v="2.5"/>
    <n v="39"/>
    <x v="0"/>
    <n v="1"/>
    <n v="31"/>
    <n v="0"/>
    <n v="4706"/>
    <n v="1007.69475"/>
    <n v="0"/>
    <n v="0"/>
    <n v="0"/>
    <n v="0"/>
    <n v="0"/>
    <n v="0"/>
    <n v="0"/>
    <n v="0"/>
    <n v="0"/>
    <n v="0"/>
    <n v="0"/>
    <n v="0"/>
    <n v="26.5"/>
    <n v="0"/>
    <n v="0"/>
    <n v="0"/>
    <n v="0"/>
    <n v="5.9346750000000004"/>
    <n v="0"/>
    <n v="0"/>
  </r>
  <r>
    <d v="2020-08-01T00:00:00"/>
    <x v="4"/>
    <s v="P"/>
    <s v="Active"/>
    <n v="682"/>
    <x v="681"/>
    <s v="N"/>
    <x v="51"/>
    <n v="1092"/>
    <x v="9"/>
    <s v="Niederl. 4"/>
    <n v="1"/>
    <s v="Department"/>
    <s v="Supervisor"/>
    <s v="Non-Mgm."/>
    <s v="kfm"/>
    <s v="M"/>
    <d v="2019-08-01T00:00:00"/>
    <d v="2022-07-31T00:00:00"/>
    <s v=""/>
    <n v="2"/>
    <d v="1998-12-26T00:00:00"/>
    <n v="21"/>
    <s v="J"/>
    <n v="30"/>
    <n v="2.5"/>
    <n v="39"/>
    <x v="0"/>
    <n v="1"/>
    <n v="31"/>
    <n v="0"/>
    <n v="4707"/>
    <n v="1007.82825"/>
    <n v="0"/>
    <n v="0"/>
    <n v="0"/>
    <n v="0"/>
    <n v="0"/>
    <n v="0"/>
    <n v="0"/>
    <n v="0"/>
    <n v="0"/>
    <n v="0"/>
    <n v="271.55769230769232"/>
    <n v="215.73750000000001"/>
    <n v="26.5"/>
    <n v="0"/>
    <n v="0"/>
    <n v="0"/>
    <n v="0"/>
    <n v="115.0644333173077"/>
    <n v="0"/>
    <n v="0"/>
  </r>
  <r>
    <d v="2020-08-01T00:00:00"/>
    <x v="4"/>
    <s v="P"/>
    <s v="Active"/>
    <n v="683"/>
    <x v="682"/>
    <s v="N"/>
    <x v="31"/>
    <n v="1028"/>
    <x v="6"/>
    <s v="Niederl. 10"/>
    <n v="1"/>
    <s v="Department"/>
    <s v="Supervisor"/>
    <s v="Non-Mgm."/>
    <s v="ang."/>
    <s v="M"/>
    <d v="2019-08-01T00:00:00"/>
    <m/>
    <s v=""/>
    <n v="0"/>
    <d v="1967-06-26T00:00:00"/>
    <n v="52"/>
    <s v="J"/>
    <n v="30"/>
    <n v="2.5"/>
    <n v="39"/>
    <x v="0"/>
    <n v="1"/>
    <n v="31"/>
    <n v="0"/>
    <n v="4708"/>
    <n v="1007.9617500000001"/>
    <n v="0"/>
    <n v="0"/>
    <n v="0"/>
    <n v="0"/>
    <n v="0"/>
    <n v="1400"/>
    <n v="0"/>
    <n v="0"/>
    <n v="0"/>
    <n v="0"/>
    <n v="271.61538461538464"/>
    <n v="215.78333333333333"/>
    <n v="26.5"/>
    <n v="0"/>
    <n v="0"/>
    <n v="0"/>
    <n v="0"/>
    <n v="428.61761788461541"/>
    <n v="78.09"/>
    <n v="0"/>
  </r>
  <r>
    <d v="2020-08-01T00:00:00"/>
    <x v="4"/>
    <s v="P"/>
    <s v="Active"/>
    <n v="684"/>
    <x v="683"/>
    <s v="N"/>
    <x v="37"/>
    <n v="1005"/>
    <x v="1"/>
    <s v="Niederl. 1"/>
    <n v="1"/>
    <s v="Department"/>
    <s v="Supervisor"/>
    <s v="Non-Mgm."/>
    <s v="ang."/>
    <s v="M"/>
    <d v="2014-07-01T00:00:00"/>
    <m/>
    <s v=""/>
    <n v="5"/>
    <d v="1993-09-25T00:00:00"/>
    <n v="26"/>
    <s v="N"/>
    <n v="30"/>
    <n v="2.5"/>
    <n v="39"/>
    <x v="0"/>
    <n v="1"/>
    <n v="31"/>
    <n v="0"/>
    <n v="4709"/>
    <n v="1008.0952500000001"/>
    <n v="0"/>
    <n v="0"/>
    <n v="0"/>
    <n v="0"/>
    <n v="0"/>
    <n v="0"/>
    <n v="0"/>
    <n v="0"/>
    <n v="0"/>
    <n v="0"/>
    <n v="0"/>
    <n v="0"/>
    <n v="26.5"/>
    <n v="0"/>
    <n v="0"/>
    <n v="0"/>
    <n v="0"/>
    <n v="5.9346750000000004"/>
    <n v="0"/>
    <n v="0"/>
  </r>
  <r>
    <d v="2020-08-01T00:00:00"/>
    <x v="4"/>
    <s v="P"/>
    <s v="Active"/>
    <n v="685"/>
    <x v="684"/>
    <s v="N"/>
    <x v="51"/>
    <n v="1092"/>
    <x v="5"/>
    <s v="Niederl. 5"/>
    <n v="1"/>
    <s v="Department"/>
    <s v="Supervisor"/>
    <s v="Non-Mgm."/>
    <s v="kfm"/>
    <s v="M"/>
    <d v="2019-08-01T00:00:00"/>
    <d v="2022-07-31T00:00:00"/>
    <s v=""/>
    <n v="2"/>
    <d v="1992-05-10T00:00:00"/>
    <n v="27"/>
    <s v="J"/>
    <n v="30"/>
    <n v="2.5"/>
    <n v="39"/>
    <x v="0"/>
    <n v="1"/>
    <n v="31"/>
    <n v="0"/>
    <n v="4710"/>
    <n v="1008.22875"/>
    <n v="0"/>
    <n v="0"/>
    <n v="0"/>
    <n v="0"/>
    <n v="0"/>
    <n v="0"/>
    <n v="0"/>
    <n v="0"/>
    <n v="0"/>
    <n v="0"/>
    <n v="271.73076923076923"/>
    <n v="215.87500000000003"/>
    <n v="26.5"/>
    <n v="0"/>
    <n v="0"/>
    <n v="0"/>
    <n v="0"/>
    <n v="115.13398701923079"/>
    <n v="0"/>
    <n v="0"/>
  </r>
  <r>
    <d v="2020-08-01T00:00:00"/>
    <x v="4"/>
    <s v="P"/>
    <s v="Active"/>
    <n v="686"/>
    <x v="685"/>
    <s v="N"/>
    <x v="0"/>
    <n v="1090"/>
    <x v="0"/>
    <s v="Niederl. 3"/>
    <n v="1"/>
    <s v="Department"/>
    <s v="Supervisor"/>
    <s v="Non-Mgm."/>
    <s v="ang."/>
    <s v="W"/>
    <d v="2019-08-01T00:00:00"/>
    <m/>
    <s v=""/>
    <n v="0"/>
    <d v="1987-05-20T00:00:00"/>
    <n v="32"/>
    <s v="N"/>
    <n v="30"/>
    <n v="2.5"/>
    <n v="39"/>
    <x v="0"/>
    <n v="1"/>
    <n v="31"/>
    <n v="0"/>
    <n v="4711"/>
    <n v="1008.36225"/>
    <n v="0"/>
    <n v="0"/>
    <n v="0"/>
    <n v="0"/>
    <n v="0"/>
    <n v="0"/>
    <n v="0"/>
    <n v="0"/>
    <n v="0"/>
    <n v="0"/>
    <n v="0"/>
    <n v="0"/>
    <n v="26.5"/>
    <n v="0"/>
    <n v="0"/>
    <n v="0"/>
    <n v="0"/>
    <n v="5.9346750000000004"/>
    <n v="0"/>
    <n v="0"/>
  </r>
  <r>
    <d v="2020-08-01T00:00:00"/>
    <x v="4"/>
    <s v="P"/>
    <s v="Active"/>
    <n v="687"/>
    <x v="686"/>
    <s v="N"/>
    <x v="22"/>
    <n v="1060"/>
    <x v="2"/>
    <s v="Niederl. 7"/>
    <n v="1"/>
    <s v="Department"/>
    <s v="Supervisor"/>
    <s v="Non-Mgm."/>
    <s v="ang."/>
    <s v="M"/>
    <d v="2019-08-01T00:00:00"/>
    <m/>
    <s v=""/>
    <n v="0"/>
    <d v="1980-03-08T00:00:00"/>
    <n v="39"/>
    <s v="J"/>
    <n v="30"/>
    <n v="2.5"/>
    <n v="39"/>
    <x v="0"/>
    <n v="1"/>
    <n v="31"/>
    <n v="0"/>
    <n v="4712"/>
    <n v="1008.49575"/>
    <n v="0"/>
    <n v="0"/>
    <n v="0"/>
    <n v="0"/>
    <n v="0"/>
    <n v="0"/>
    <n v="0"/>
    <n v="0"/>
    <n v="0"/>
    <n v="0"/>
    <n v="271.84615384615381"/>
    <n v="215.9666666666667"/>
    <n v="26.5"/>
    <n v="0"/>
    <n v="0"/>
    <n v="0"/>
    <n v="0"/>
    <n v="115.18035615384616"/>
    <n v="0"/>
    <n v="0"/>
  </r>
  <r>
    <d v="2020-08-01T00:00:00"/>
    <x v="4"/>
    <s v="P"/>
    <s v="Active"/>
    <n v="688"/>
    <x v="687"/>
    <s v="N"/>
    <x v="51"/>
    <n v="1092"/>
    <x v="7"/>
    <s v="Niederl. 9"/>
    <n v="1"/>
    <s v="Department"/>
    <s v="Supervisor"/>
    <s v="Non-Mgm."/>
    <s v="kfm"/>
    <s v="W"/>
    <d v="2019-09-01T00:00:00"/>
    <d v="2022-08-31T00:00:00"/>
    <s v=""/>
    <n v="2"/>
    <d v="2001-07-16T00:00:00"/>
    <n v="18"/>
    <s v="J"/>
    <n v="30"/>
    <n v="2.5"/>
    <n v="39"/>
    <x v="0"/>
    <n v="1"/>
    <n v="31"/>
    <n v="0"/>
    <n v="4713"/>
    <n v="1008.6292500000001"/>
    <n v="0"/>
    <n v="0"/>
    <n v="0"/>
    <n v="0"/>
    <n v="0"/>
    <n v="0"/>
    <n v="0"/>
    <n v="0"/>
    <n v="0"/>
    <n v="0"/>
    <n v="271.90384615384613"/>
    <n v="216.01250000000002"/>
    <n v="26.5"/>
    <n v="0"/>
    <n v="0"/>
    <n v="0"/>
    <n v="0"/>
    <n v="115.20354072115384"/>
    <n v="0"/>
    <n v="0"/>
  </r>
  <r>
    <d v="2020-08-01T00:00:00"/>
    <x v="4"/>
    <s v="P"/>
    <s v="Active"/>
    <n v="689"/>
    <x v="688"/>
    <s v="N"/>
    <x v="21"/>
    <n v="1086"/>
    <x v="0"/>
    <s v="Niederl. 3"/>
    <n v="1"/>
    <s v="Department"/>
    <s v="Supervisor"/>
    <s v="Non-Mgm."/>
    <s v="Werks"/>
    <s v="M"/>
    <d v="2019-09-01T00:00:00"/>
    <d v="2020-12-20T00:00:00"/>
    <s v=""/>
    <n v="1"/>
    <d v="1998-01-15T00:00:00"/>
    <n v="22"/>
    <s v="N"/>
    <n v="0"/>
    <n v="0"/>
    <n v="20"/>
    <x v="0"/>
    <n v="0.51282051282051277"/>
    <n v="31"/>
    <n v="0"/>
    <n v="4714"/>
    <n v="1008.76275"/>
    <n v="0"/>
    <n v="0"/>
    <n v="0"/>
    <n v="0"/>
    <n v="0"/>
    <n v="0"/>
    <n v="0"/>
    <n v="0"/>
    <n v="0"/>
    <n v="0"/>
    <n v="0"/>
    <n v="0"/>
    <n v="26.5"/>
    <n v="0"/>
    <n v="0"/>
    <n v="0"/>
    <n v="0"/>
    <n v="5.9346750000000004"/>
    <n v="0"/>
    <n v="0"/>
  </r>
  <r>
    <d v="2020-08-01T00:00:00"/>
    <x v="4"/>
    <s v="P"/>
    <s v="Active"/>
    <n v="690"/>
    <x v="689"/>
    <s v="N"/>
    <x v="16"/>
    <n v="1067"/>
    <x v="11"/>
    <s v="Niederl. 12"/>
    <n v="1"/>
    <s v="Department"/>
    <s v="Supervisor"/>
    <s v="Non-Mgm."/>
    <s v="ang."/>
    <s v="W"/>
    <d v="2019-09-01T00:00:00"/>
    <m/>
    <s v=""/>
    <n v="0"/>
    <d v="1997-08-05T00:00:00"/>
    <n v="22"/>
    <s v="N"/>
    <n v="30"/>
    <n v="2.5"/>
    <n v="39"/>
    <x v="0"/>
    <n v="1"/>
    <n v="31"/>
    <n v="0"/>
    <n v="4715"/>
    <n v="1008.89625"/>
    <n v="0"/>
    <n v="0"/>
    <n v="0"/>
    <n v="0"/>
    <n v="0"/>
    <n v="0"/>
    <n v="0"/>
    <n v="0"/>
    <n v="0"/>
    <n v="0"/>
    <n v="0"/>
    <n v="0"/>
    <n v="26.5"/>
    <n v="0"/>
    <n v="0"/>
    <n v="0"/>
    <n v="0"/>
    <n v="5.9346750000000004"/>
    <n v="0"/>
    <n v="0"/>
  </r>
  <r>
    <d v="2020-08-01T00:00:00"/>
    <x v="4"/>
    <s v="P"/>
    <s v="Active"/>
    <n v="691"/>
    <x v="690"/>
    <s v="N"/>
    <x v="9"/>
    <n v="1087"/>
    <x v="0"/>
    <s v="Niederl. 3"/>
    <n v="1"/>
    <s v="Department"/>
    <s v="Supervisor"/>
    <s v="Non-Mgm."/>
    <s v="ang."/>
    <s v="W"/>
    <d v="2019-09-01T00:00:00"/>
    <m/>
    <s v=""/>
    <n v="0"/>
    <d v="1989-02-06T00:00:00"/>
    <n v="30"/>
    <s v="N"/>
    <n v="30"/>
    <n v="2.5"/>
    <n v="39"/>
    <x v="0"/>
    <n v="1"/>
    <n v="31"/>
    <n v="0"/>
    <n v="4716"/>
    <n v="1009.0297499999999"/>
    <n v="0"/>
    <n v="0"/>
    <n v="0"/>
    <n v="0"/>
    <n v="0"/>
    <n v="0"/>
    <n v="0"/>
    <n v="0"/>
    <n v="0"/>
    <n v="0"/>
    <n v="0"/>
    <n v="0"/>
    <n v="26.5"/>
    <n v="0"/>
    <n v="0"/>
    <n v="0"/>
    <n v="0"/>
    <n v="5.9346750000000004"/>
    <n v="0"/>
    <n v="0"/>
  </r>
  <r>
    <d v="2020-08-01T00:00:00"/>
    <x v="4"/>
    <s v="P"/>
    <s v="Active"/>
    <n v="692"/>
    <x v="691"/>
    <s v="N"/>
    <x v="51"/>
    <n v="1092"/>
    <x v="8"/>
    <s v="Niederl. 2"/>
    <n v="1"/>
    <s v="Department"/>
    <s v="Supervisor"/>
    <s v="Non-Mgm."/>
    <s v="tech"/>
    <s v="M"/>
    <d v="2019-09-01T00:00:00"/>
    <d v="2022-08-31T00:00:00"/>
    <s v=""/>
    <n v="2"/>
    <d v="1998-03-01T00:00:00"/>
    <n v="21"/>
    <s v="J"/>
    <n v="30"/>
    <n v="2.5"/>
    <n v="39"/>
    <x v="0"/>
    <n v="1"/>
    <n v="31"/>
    <n v="0"/>
    <n v="4717"/>
    <n v="1009.1632500000001"/>
    <n v="0"/>
    <n v="0"/>
    <n v="0"/>
    <n v="0"/>
    <n v="0"/>
    <n v="0"/>
    <n v="0"/>
    <n v="0"/>
    <n v="0"/>
    <n v="0"/>
    <n v="272.13461538461536"/>
    <n v="216.19583333333335"/>
    <n v="26.5"/>
    <n v="0"/>
    <n v="0"/>
    <n v="0"/>
    <n v="0"/>
    <n v="115.29627899038461"/>
    <n v="0"/>
    <n v="0"/>
  </r>
  <r>
    <d v="2020-08-01T00:00:00"/>
    <x v="4"/>
    <s v="P"/>
    <s v="Active"/>
    <n v="693"/>
    <x v="692"/>
    <s v="N"/>
    <x v="51"/>
    <n v="1092"/>
    <x v="0"/>
    <s v="Niederl. 3"/>
    <n v="1"/>
    <s v="Department"/>
    <s v="Supervisor"/>
    <s v="Non-Mgm."/>
    <s v="kfm"/>
    <s v="M"/>
    <d v="2019-09-01T00:00:00"/>
    <d v="2021-08-31T00:00:00"/>
    <s v=""/>
    <n v="1"/>
    <d v="2002-01-10T00:00:00"/>
    <n v="18"/>
    <s v="J"/>
    <n v="30"/>
    <n v="2.5"/>
    <n v="39"/>
    <x v="0"/>
    <n v="1"/>
    <n v="31"/>
    <n v="0"/>
    <n v="4718"/>
    <n v="1009.2967500000001"/>
    <n v="0"/>
    <n v="0"/>
    <n v="0"/>
    <n v="0"/>
    <n v="0"/>
    <n v="0"/>
    <n v="0"/>
    <n v="0"/>
    <n v="0"/>
    <n v="0"/>
    <n v="272.19230769230768"/>
    <n v="216.2416666666667"/>
    <n v="26.5"/>
    <n v="0"/>
    <n v="0"/>
    <n v="0"/>
    <n v="0"/>
    <n v="115.31946355769233"/>
    <n v="0"/>
    <n v="0"/>
  </r>
  <r>
    <d v="2020-08-01T00:00:00"/>
    <x v="4"/>
    <s v="P"/>
    <s v="Active"/>
    <n v="694"/>
    <x v="693"/>
    <s v="N"/>
    <x v="29"/>
    <n v="1079"/>
    <x v="0"/>
    <s v="Niederl. 3"/>
    <n v="1"/>
    <s v="Department"/>
    <s v="Supervisor"/>
    <s v="Non-Mgm."/>
    <s v="Werks"/>
    <s v="W"/>
    <d v="2019-09-10T00:00:00"/>
    <d v="2020-08-31T00:00:00"/>
    <s v=""/>
    <n v="0"/>
    <d v="1995-12-08T00:00:00"/>
    <n v="24"/>
    <s v="N"/>
    <n v="0"/>
    <n v="0"/>
    <n v="20"/>
    <x v="0"/>
    <n v="0.51282051282051277"/>
    <n v="31"/>
    <n v="0"/>
    <n v="4719"/>
    <n v="1009.43025"/>
    <n v="0"/>
    <n v="0"/>
    <n v="0"/>
    <n v="0"/>
    <n v="0"/>
    <n v="0"/>
    <n v="0"/>
    <n v="0"/>
    <n v="0"/>
    <n v="0"/>
    <n v="0"/>
    <n v="0"/>
    <n v="26.5"/>
    <n v="0"/>
    <n v="0"/>
    <n v="0"/>
    <n v="0"/>
    <n v="5.9346750000000004"/>
    <n v="0"/>
    <n v="0"/>
  </r>
  <r>
    <d v="2020-08-01T00:00:00"/>
    <x v="4"/>
    <s v="P"/>
    <s v="Active"/>
    <n v="695"/>
    <x v="694"/>
    <s v="N"/>
    <x v="24"/>
    <n v="1081"/>
    <x v="0"/>
    <s v="Niederl. 3"/>
    <n v="1"/>
    <s v="Department"/>
    <s v="Supervisor"/>
    <s v="Non-Mgm."/>
    <s v="ang."/>
    <s v="M"/>
    <d v="2019-10-01T00:00:00"/>
    <m/>
    <s v=""/>
    <n v="0"/>
    <d v="1986-01-11T00:00:00"/>
    <n v="34"/>
    <s v="N"/>
    <n v="30"/>
    <n v="2.5"/>
    <n v="39"/>
    <x v="0"/>
    <n v="1"/>
    <n v="31"/>
    <n v="0"/>
    <n v="4720"/>
    <n v="1009.56375"/>
    <n v="0"/>
    <n v="0"/>
    <n v="0"/>
    <n v="0"/>
    <n v="0"/>
    <n v="0"/>
    <n v="0"/>
    <n v="0"/>
    <n v="0"/>
    <n v="0"/>
    <n v="0"/>
    <n v="0"/>
    <n v="26.5"/>
    <n v="0"/>
    <n v="0"/>
    <n v="0"/>
    <n v="0"/>
    <n v="5.9346750000000004"/>
    <n v="0"/>
    <n v="0"/>
  </r>
  <r>
    <d v="2020-08-01T00:00:00"/>
    <x v="4"/>
    <s v="P"/>
    <s v="Active"/>
    <n v="696"/>
    <x v="695"/>
    <s v="N"/>
    <x v="22"/>
    <n v="1060"/>
    <x v="2"/>
    <s v="Niederl. 7"/>
    <n v="1"/>
    <s v="Department"/>
    <s v="Supervisor"/>
    <s v="Non-Mgm."/>
    <s v="ang."/>
    <s v="M"/>
    <d v="2019-09-16T00:00:00"/>
    <m/>
    <s v=""/>
    <n v="0"/>
    <d v="1984-06-26T00:00:00"/>
    <n v="35"/>
    <s v="J"/>
    <n v="30"/>
    <n v="2.5"/>
    <n v="39"/>
    <x v="0"/>
    <n v="1"/>
    <n v="31"/>
    <n v="0"/>
    <n v="4721"/>
    <n v="1009.6972500000002"/>
    <n v="0"/>
    <n v="0"/>
    <n v="0"/>
    <n v="0"/>
    <n v="0"/>
    <n v="0"/>
    <n v="0"/>
    <n v="0"/>
    <n v="0"/>
    <n v="0"/>
    <n v="272.36538461538464"/>
    <n v="216.37916666666669"/>
    <n v="26.5"/>
    <n v="0"/>
    <n v="0"/>
    <n v="0"/>
    <n v="0"/>
    <n v="115.38901725961541"/>
    <n v="0"/>
    <n v="0"/>
  </r>
  <r>
    <d v="2020-08-01T00:00:00"/>
    <x v="4"/>
    <s v="P"/>
    <s v="Active"/>
    <n v="697"/>
    <x v="696"/>
    <s v="N"/>
    <x v="16"/>
    <n v="1043"/>
    <x v="9"/>
    <s v="Niederl. 4"/>
    <n v="1"/>
    <s v="Department"/>
    <s v="Supervisor"/>
    <s v="Non-Mgm."/>
    <s v="ang."/>
    <s v="W"/>
    <d v="2019-10-01T00:00:00"/>
    <m/>
    <s v=""/>
    <n v="0"/>
    <d v="1991-07-10T00:00:00"/>
    <n v="28"/>
    <s v="J"/>
    <n v="30"/>
    <n v="2.5"/>
    <n v="25"/>
    <x v="0"/>
    <n v="0.64102564102564108"/>
    <n v="31"/>
    <n v="0"/>
    <n v="4722"/>
    <n v="1009.8307500000001"/>
    <n v="0"/>
    <n v="0"/>
    <n v="0"/>
    <n v="0"/>
    <n v="0"/>
    <n v="0"/>
    <n v="0"/>
    <n v="0"/>
    <n v="0"/>
    <n v="0"/>
    <n v="424.98"/>
    <n v="216.42500000000001"/>
    <n v="26.5"/>
    <n v="0"/>
    <n v="0"/>
    <n v="0"/>
    <n v="0"/>
    <n v="149.57732475"/>
    <n v="0"/>
    <n v="0"/>
  </r>
  <r>
    <d v="2020-08-01T00:00:00"/>
    <x v="4"/>
    <s v="P"/>
    <s v="Active"/>
    <n v="698"/>
    <x v="697"/>
    <s v="N"/>
    <x v="16"/>
    <n v="1049"/>
    <x v="3"/>
    <s v="Niederl. 8"/>
    <n v="1"/>
    <s v="Department"/>
    <s v="Supervisor"/>
    <s v="Non-Mgm."/>
    <s v="ang."/>
    <s v="M"/>
    <d v="2019-10-01T00:00:00"/>
    <m/>
    <s v=""/>
    <n v="0"/>
    <d v="1991-01-28T00:00:00"/>
    <n v="28"/>
    <s v="J"/>
    <n v="30"/>
    <n v="2.5"/>
    <n v="39"/>
    <x v="0"/>
    <n v="1"/>
    <n v="31"/>
    <n v="0"/>
    <n v="4723"/>
    <n v="1009.9642500000001"/>
    <n v="0"/>
    <n v="0"/>
    <n v="0"/>
    <n v="0"/>
    <n v="0"/>
    <n v="0"/>
    <n v="0"/>
    <n v="0"/>
    <n v="0"/>
    <n v="0"/>
    <n v="272.48076923076923"/>
    <n v="216.47083333333333"/>
    <n v="26.5"/>
    <n v="0"/>
    <n v="0"/>
    <n v="0"/>
    <n v="0"/>
    <n v="115.43538639423078"/>
    <n v="0"/>
    <n v="0"/>
  </r>
  <r>
    <d v="2020-08-01T00:00:00"/>
    <x v="4"/>
    <s v="P"/>
    <s v="Active"/>
    <n v="699"/>
    <x v="698"/>
    <s v="N"/>
    <x v="26"/>
    <n v="1091"/>
    <x v="0"/>
    <s v="Niederl. 3"/>
    <n v="1"/>
    <s v="Department"/>
    <s v="Supervisor"/>
    <s v="Non-Mgm."/>
    <s v="ang."/>
    <s v="W"/>
    <d v="2019-10-07T00:00:00"/>
    <d v="2020-09-30T00:00:00"/>
    <s v=""/>
    <n v="0"/>
    <d v="1998-02-07T00:00:00"/>
    <n v="21"/>
    <s v="N"/>
    <n v="9"/>
    <n v="0.75"/>
    <n v="15"/>
    <x v="0"/>
    <n v="0.38461538461538464"/>
    <n v="31"/>
    <n v="0"/>
    <n v="4724"/>
    <n v="1010.09775"/>
    <n v="0"/>
    <n v="0"/>
    <n v="0"/>
    <n v="0"/>
    <n v="0"/>
    <n v="0"/>
    <n v="0"/>
    <n v="0"/>
    <n v="0"/>
    <n v="0"/>
    <n v="0"/>
    <n v="0"/>
    <n v="26.5"/>
    <n v="0"/>
    <n v="0"/>
    <n v="0"/>
    <n v="0"/>
    <n v="5.9346750000000004"/>
    <n v="0"/>
    <n v="0"/>
  </r>
  <r>
    <d v="2020-08-01T00:00:00"/>
    <x v="4"/>
    <s v="P"/>
    <s v="Active"/>
    <n v="700"/>
    <x v="699"/>
    <s v="N"/>
    <x v="17"/>
    <n v="1088"/>
    <x v="0"/>
    <s v="Niederl. 3"/>
    <n v="1"/>
    <s v="Department"/>
    <s v="Supervisor"/>
    <s v="Non-Mgm."/>
    <s v="ang."/>
    <s v="W"/>
    <d v="2019-10-01T00:00:00"/>
    <d v="2021-09-30T00:00:00"/>
    <s v=""/>
    <n v="1"/>
    <d v="1982-09-25T00:00:00"/>
    <n v="37"/>
    <s v="N"/>
    <n v="30"/>
    <n v="2.5"/>
    <n v="15"/>
    <x v="0"/>
    <n v="0.38461538461538464"/>
    <n v="31"/>
    <n v="0"/>
    <n v="4725"/>
    <n v="1010.23125"/>
    <n v="0"/>
    <n v="0"/>
    <n v="0"/>
    <n v="0"/>
    <n v="0"/>
    <n v="0"/>
    <n v="0"/>
    <n v="0"/>
    <n v="0"/>
    <n v="0"/>
    <n v="0"/>
    <n v="0"/>
    <n v="26.5"/>
    <n v="0"/>
    <n v="0"/>
    <n v="0"/>
    <n v="0"/>
    <n v="5.9346750000000004"/>
    <n v="0"/>
    <n v="0"/>
  </r>
  <r>
    <d v="2020-08-01T00:00:00"/>
    <x v="4"/>
    <s v="P"/>
    <s v="Active"/>
    <n v="701"/>
    <x v="700"/>
    <s v="N"/>
    <x v="53"/>
    <n v="1012"/>
    <x v="1"/>
    <s v="Niederl. 1"/>
    <n v="1"/>
    <s v="Department"/>
    <s v="Supervisor"/>
    <s v="Non-Mgm."/>
    <s v="kfm"/>
    <s v="W"/>
    <d v="2019-09-01T00:00:00"/>
    <d v="2022-08-31T00:00:00"/>
    <s v=""/>
    <n v="2"/>
    <d v="2000-09-12T00:00:00"/>
    <n v="19"/>
    <s v="J"/>
    <n v="30"/>
    <n v="2.5"/>
    <n v="39"/>
    <x v="0"/>
    <n v="1"/>
    <n v="31"/>
    <n v="0"/>
    <n v="4726"/>
    <n v="1010.3647500000001"/>
    <n v="0"/>
    <n v="0"/>
    <n v="0"/>
    <n v="0"/>
    <n v="0"/>
    <n v="0"/>
    <n v="0"/>
    <n v="0"/>
    <n v="0"/>
    <n v="0"/>
    <n v="272.65384615384613"/>
    <n v="216.60833333333335"/>
    <n v="26.5"/>
    <n v="0"/>
    <n v="0"/>
    <n v="0"/>
    <n v="0"/>
    <n v="115.50494009615386"/>
    <n v="0"/>
    <n v="0"/>
  </r>
  <r>
    <d v="2020-08-01T00:00:00"/>
    <x v="4"/>
    <s v="P"/>
    <s v="Active"/>
    <n v="702"/>
    <x v="701"/>
    <s v="N"/>
    <x v="52"/>
    <n v="1007"/>
    <x v="1"/>
    <s v="Niederl. 1"/>
    <n v="1"/>
    <s v="Department"/>
    <s v="Supervisor"/>
    <s v="Non-Mgm."/>
    <s v="tech"/>
    <s v="M"/>
    <d v="2019-09-01T00:00:00"/>
    <d v="2023-02-28T00:00:00"/>
    <s v=""/>
    <n v="3"/>
    <d v="2004-02-03T00:00:00"/>
    <n v="15"/>
    <s v="J"/>
    <n v="30"/>
    <n v="2.5"/>
    <n v="39"/>
    <x v="0"/>
    <n v="1"/>
    <n v="31"/>
    <n v="0"/>
    <n v="4727"/>
    <n v="1010.4982500000001"/>
    <n v="0"/>
    <n v="0"/>
    <n v="0"/>
    <n v="0"/>
    <n v="0"/>
    <n v="0"/>
    <n v="0"/>
    <n v="0"/>
    <n v="0"/>
    <n v="0"/>
    <n v="272.71153846153845"/>
    <n v="216.6541666666667"/>
    <n v="26.5"/>
    <n v="0"/>
    <n v="0"/>
    <n v="0"/>
    <n v="0"/>
    <n v="115.52812466346155"/>
    <n v="0"/>
    <n v="0"/>
  </r>
  <r>
    <d v="2020-08-01T00:00:00"/>
    <x v="4"/>
    <s v="P"/>
    <s v="Active"/>
    <n v="703"/>
    <x v="702"/>
    <s v="N"/>
    <x v="52"/>
    <n v="1007"/>
    <x v="1"/>
    <s v="Niederl. 1"/>
    <n v="1"/>
    <s v="Department"/>
    <s v="Supervisor"/>
    <s v="Non-Mgm."/>
    <s v="tech"/>
    <s v="M"/>
    <d v="2019-09-01T00:00:00"/>
    <d v="2023-02-28T00:00:00"/>
    <s v=""/>
    <n v="3"/>
    <d v="2003-04-29T00:00:00"/>
    <n v="16"/>
    <s v="J"/>
    <n v="30"/>
    <n v="2.5"/>
    <n v="39"/>
    <x v="0"/>
    <n v="1"/>
    <n v="31"/>
    <n v="0"/>
    <n v="4728"/>
    <n v="1010.63175"/>
    <n v="0"/>
    <n v="0"/>
    <n v="0"/>
    <n v="0"/>
    <n v="0"/>
    <n v="0"/>
    <n v="0"/>
    <n v="0"/>
    <n v="0"/>
    <n v="0"/>
    <n v="272.76923076923077"/>
    <n v="216.70000000000002"/>
    <n v="26.5"/>
    <n v="0"/>
    <n v="0"/>
    <n v="0"/>
    <n v="0"/>
    <n v="115.55130923076923"/>
    <n v="0"/>
    <n v="0"/>
  </r>
  <r>
    <d v="2020-08-01T00:00:00"/>
    <x v="4"/>
    <s v="P"/>
    <s v="Active"/>
    <n v="704"/>
    <x v="703"/>
    <s v="N"/>
    <x v="52"/>
    <n v="1007"/>
    <x v="1"/>
    <s v="Niederl. 1"/>
    <n v="1"/>
    <s v="Department"/>
    <s v="Supervisor"/>
    <s v="Non-Mgm."/>
    <s v="tech"/>
    <s v="M"/>
    <d v="2019-09-01T00:00:00"/>
    <d v="2023-02-28T00:00:00"/>
    <s v=""/>
    <n v="3"/>
    <d v="2002-10-14T00:00:00"/>
    <n v="17"/>
    <s v="J"/>
    <n v="30"/>
    <n v="2.5"/>
    <n v="39"/>
    <x v="0"/>
    <n v="1"/>
    <n v="31"/>
    <n v="0"/>
    <n v="4729"/>
    <n v="1010.7652499999999"/>
    <n v="0"/>
    <n v="0"/>
    <n v="0"/>
    <n v="0"/>
    <n v="0"/>
    <n v="0"/>
    <n v="0"/>
    <n v="0"/>
    <n v="0"/>
    <n v="0"/>
    <n v="272.82692307692309"/>
    <n v="216.74583333333334"/>
    <n v="26.5"/>
    <n v="0"/>
    <n v="0"/>
    <n v="0"/>
    <n v="0"/>
    <n v="115.57449379807694"/>
    <n v="0"/>
    <n v="0"/>
  </r>
  <r>
    <d v="2020-08-01T00:00:00"/>
    <x v="4"/>
    <s v="P"/>
    <s v="Active"/>
    <n v="705"/>
    <x v="704"/>
    <s v="N"/>
    <x v="52"/>
    <n v="1007"/>
    <x v="1"/>
    <s v="Niederl. 1"/>
    <n v="1"/>
    <s v="Department"/>
    <s v="Supervisor"/>
    <s v="Non-Mgm."/>
    <s v="tech"/>
    <s v="M"/>
    <d v="2019-09-01T00:00:00"/>
    <d v="2023-02-28T00:00:00"/>
    <s v=""/>
    <n v="3"/>
    <d v="2003-01-10T00:00:00"/>
    <n v="17"/>
    <s v="J"/>
    <n v="30"/>
    <n v="2.5"/>
    <n v="39"/>
    <x v="0"/>
    <n v="1"/>
    <n v="31"/>
    <n v="0"/>
    <n v="4730"/>
    <n v="1010.8987500000001"/>
    <n v="0"/>
    <n v="0"/>
    <n v="0"/>
    <n v="0"/>
    <n v="0"/>
    <n v="0"/>
    <n v="0"/>
    <n v="0"/>
    <n v="0"/>
    <n v="0"/>
    <n v="272.88461538461536"/>
    <n v="216.79166666666669"/>
    <n v="26.5"/>
    <n v="0"/>
    <n v="0"/>
    <n v="0"/>
    <n v="0"/>
    <n v="115.59767836538461"/>
    <n v="0"/>
    <n v="0"/>
  </r>
  <r>
    <d v="2020-08-01T00:00:00"/>
    <x v="4"/>
    <s v="P"/>
    <s v="Active"/>
    <n v="706"/>
    <x v="705"/>
    <s v="N"/>
    <x v="52"/>
    <n v="1007"/>
    <x v="1"/>
    <s v="Niederl. 1"/>
    <n v="1"/>
    <s v="Department"/>
    <s v="Supervisor"/>
    <s v="Non-Mgm."/>
    <s v="tech"/>
    <s v="M"/>
    <d v="2019-09-01T00:00:00"/>
    <d v="2023-02-28T00:00:00"/>
    <s v=""/>
    <n v="3"/>
    <d v="2002-10-01T00:00:00"/>
    <n v="17"/>
    <s v="J"/>
    <n v="30"/>
    <n v="2.5"/>
    <n v="39"/>
    <x v="0"/>
    <n v="1"/>
    <n v="31"/>
    <n v="0"/>
    <n v="4731"/>
    <n v="1011.0322500000001"/>
    <n v="0"/>
    <n v="0"/>
    <n v="0"/>
    <n v="0"/>
    <n v="0"/>
    <n v="0"/>
    <n v="0"/>
    <n v="0"/>
    <n v="0"/>
    <n v="0"/>
    <n v="272.94230769230768"/>
    <n v="216.83750000000001"/>
    <n v="26.5"/>
    <n v="0"/>
    <n v="0"/>
    <n v="0"/>
    <n v="0"/>
    <n v="115.62086293269232"/>
    <n v="0"/>
    <n v="0"/>
  </r>
  <r>
    <d v="2020-08-01T00:00:00"/>
    <x v="4"/>
    <s v="P"/>
    <s v="Active"/>
    <n v="707"/>
    <x v="706"/>
    <s v="N"/>
    <x v="53"/>
    <n v="1012"/>
    <x v="1"/>
    <s v="Niederl. 1"/>
    <n v="1"/>
    <s v="Department"/>
    <s v="Supervisor"/>
    <s v="Non-Mgm."/>
    <s v="kfm"/>
    <s v="M"/>
    <d v="2019-09-01T00:00:00"/>
    <d v="2022-08-31T00:00:00"/>
    <s v=""/>
    <n v="2"/>
    <d v="2003-06-18T00:00:00"/>
    <n v="16"/>
    <s v="J"/>
    <n v="30"/>
    <n v="2.5"/>
    <n v="39"/>
    <x v="0"/>
    <n v="1"/>
    <n v="31"/>
    <n v="0"/>
    <n v="4732"/>
    <n v="1011.16575"/>
    <n v="0"/>
    <n v="0"/>
    <n v="0"/>
    <n v="0"/>
    <n v="0"/>
    <n v="0"/>
    <n v="0"/>
    <n v="0"/>
    <n v="0"/>
    <n v="0"/>
    <n v="273"/>
    <n v="216.88333333333335"/>
    <n v="26.5"/>
    <n v="0"/>
    <n v="0"/>
    <n v="0"/>
    <n v="0"/>
    <n v="115.6440475"/>
    <n v="0"/>
    <n v="0"/>
  </r>
  <r>
    <d v="2020-08-01T00:00:00"/>
    <x v="4"/>
    <s v="P"/>
    <s v="Active"/>
    <n v="708"/>
    <x v="707"/>
    <s v="N"/>
    <x v="53"/>
    <n v="1012"/>
    <x v="1"/>
    <s v="Niederl. 1"/>
    <n v="1"/>
    <s v="Department"/>
    <s v="Supervisor"/>
    <s v="Non-Mgm."/>
    <s v="kfm"/>
    <s v="W"/>
    <d v="2019-09-01T00:00:00"/>
    <d v="2022-08-31T00:00:00"/>
    <s v=""/>
    <n v="2"/>
    <d v="2003-07-06T00:00:00"/>
    <n v="16"/>
    <s v="J"/>
    <n v="30"/>
    <n v="2.5"/>
    <n v="39"/>
    <x v="0"/>
    <n v="1"/>
    <n v="31"/>
    <n v="0"/>
    <n v="4733"/>
    <n v="1011.29925"/>
    <n v="0"/>
    <n v="0"/>
    <n v="0"/>
    <n v="0"/>
    <n v="0"/>
    <n v="0"/>
    <n v="0"/>
    <n v="0"/>
    <n v="0"/>
    <n v="0"/>
    <n v="273.05769230769232"/>
    <n v="216.9291666666667"/>
    <n v="26.5"/>
    <n v="0"/>
    <n v="0"/>
    <n v="0"/>
    <n v="0"/>
    <n v="115.66723206730771"/>
    <n v="0"/>
    <n v="0"/>
  </r>
  <r>
    <d v="2020-08-01T00:00:00"/>
    <x v="4"/>
    <s v="P"/>
    <s v="Active"/>
    <n v="709"/>
    <x v="708"/>
    <s v="N"/>
    <x v="52"/>
    <n v="1007"/>
    <x v="1"/>
    <s v="Niederl. 1"/>
    <n v="1"/>
    <s v="Department"/>
    <s v="Supervisor"/>
    <s v="Non-Mgm."/>
    <s v="tech"/>
    <s v="M"/>
    <d v="2019-09-01T00:00:00"/>
    <d v="2023-01-31T00:00:00"/>
    <s v=""/>
    <n v="3"/>
    <d v="2003-02-14T00:00:00"/>
    <n v="16"/>
    <s v="J"/>
    <n v="30"/>
    <n v="2.5"/>
    <n v="39"/>
    <x v="0"/>
    <n v="1"/>
    <n v="31"/>
    <n v="0"/>
    <n v="4734"/>
    <n v="1011.4327499999999"/>
    <n v="0"/>
    <n v="0"/>
    <n v="0"/>
    <n v="0"/>
    <n v="0"/>
    <n v="0"/>
    <n v="0"/>
    <n v="0"/>
    <n v="0"/>
    <n v="0"/>
    <n v="273.11538461538464"/>
    <n v="216.97500000000002"/>
    <n v="26.5"/>
    <n v="0"/>
    <n v="0"/>
    <n v="0"/>
    <n v="0"/>
    <n v="115.6904166346154"/>
    <n v="0"/>
    <n v="0"/>
  </r>
  <r>
    <d v="2020-08-01T00:00:00"/>
    <x v="4"/>
    <s v="P"/>
    <s v="Active"/>
    <n v="710"/>
    <x v="709"/>
    <s v="N"/>
    <x v="52"/>
    <n v="1007"/>
    <x v="1"/>
    <s v="Niederl. 1"/>
    <n v="1"/>
    <s v="Department"/>
    <s v="Supervisor"/>
    <s v="Non-Mgm."/>
    <s v="tech"/>
    <s v="M"/>
    <d v="2019-09-01T00:00:00"/>
    <d v="2023-02-28T00:00:00"/>
    <s v=""/>
    <n v="3"/>
    <d v="2003-02-14T00:00:00"/>
    <n v="16"/>
    <s v="J"/>
    <n v="30"/>
    <n v="2.5"/>
    <n v="39"/>
    <x v="0"/>
    <n v="1"/>
    <n v="31"/>
    <n v="0"/>
    <n v="4735"/>
    <n v="1011.5662500000001"/>
    <n v="0"/>
    <n v="0"/>
    <n v="0"/>
    <n v="0"/>
    <n v="0"/>
    <n v="0"/>
    <n v="0"/>
    <n v="0"/>
    <n v="0"/>
    <n v="0"/>
    <n v="273.17307692307691"/>
    <n v="217.02083333333334"/>
    <n v="26.5"/>
    <n v="0"/>
    <n v="0"/>
    <n v="0"/>
    <n v="0"/>
    <n v="115.71360120192308"/>
    <n v="0"/>
    <n v="0"/>
  </r>
  <r>
    <d v="2020-08-01T00:00:00"/>
    <x v="4"/>
    <s v="P"/>
    <s v="Active"/>
    <n v="711"/>
    <x v="710"/>
    <s v="N"/>
    <x v="52"/>
    <n v="1007"/>
    <x v="1"/>
    <s v="Niederl. 1"/>
    <n v="1"/>
    <s v="Department"/>
    <s v="Supervisor"/>
    <s v="Non-Mgm."/>
    <s v="tech"/>
    <s v="M"/>
    <d v="2019-09-01T00:00:00"/>
    <d v="2023-02-28T00:00:00"/>
    <s v=""/>
    <n v="3"/>
    <d v="2002-07-25T00:00:00"/>
    <n v="17"/>
    <s v="J"/>
    <n v="30"/>
    <n v="2.5"/>
    <n v="39"/>
    <x v="0"/>
    <n v="1"/>
    <n v="31"/>
    <n v="0"/>
    <n v="4736"/>
    <n v="1011.6997500000001"/>
    <n v="0"/>
    <n v="0"/>
    <n v="0"/>
    <n v="0"/>
    <n v="0"/>
    <n v="0"/>
    <n v="0"/>
    <n v="0"/>
    <n v="0"/>
    <n v="0"/>
    <n v="273.23076923076923"/>
    <n v="217.06666666666669"/>
    <n v="26.5"/>
    <n v="0"/>
    <n v="0"/>
    <n v="0"/>
    <n v="0"/>
    <n v="115.73678576923078"/>
    <n v="0"/>
    <n v="0"/>
  </r>
  <r>
    <d v="2020-08-01T00:00:00"/>
    <x v="4"/>
    <s v="P"/>
    <s v="Active"/>
    <n v="712"/>
    <x v="711"/>
    <s v="N"/>
    <x v="37"/>
    <n v="1005"/>
    <x v="1"/>
    <s v="Niederl. 1"/>
    <n v="1"/>
    <s v="Department"/>
    <s v="Supervisor"/>
    <s v="Non-Mgm."/>
    <s v="ang."/>
    <s v="M"/>
    <d v="2004-05-11T00:00:00"/>
    <m/>
    <s v=""/>
    <n v="15"/>
    <d v="1985-03-18T00:00:00"/>
    <n v="34"/>
    <s v="N"/>
    <n v="30"/>
    <n v="2.5"/>
    <n v="30"/>
    <x v="0"/>
    <n v="0.76923076923076927"/>
    <n v="31"/>
    <n v="0"/>
    <n v="4737"/>
    <n v="1011.83325"/>
    <n v="0"/>
    <n v="0"/>
    <n v="0"/>
    <n v="0"/>
    <n v="0"/>
    <n v="0"/>
    <n v="0"/>
    <n v="0"/>
    <n v="0"/>
    <n v="0"/>
    <n v="0"/>
    <n v="0"/>
    <n v="26.5"/>
    <n v="0"/>
    <n v="0"/>
    <n v="0"/>
    <n v="0"/>
    <n v="5.9346750000000004"/>
    <n v="0"/>
    <n v="0"/>
  </r>
  <r>
    <d v="2020-08-01T00:00:00"/>
    <x v="4"/>
    <s v="P"/>
    <s v="Active"/>
    <n v="713"/>
    <x v="712"/>
    <s v="N"/>
    <x v="20"/>
    <n v="1045"/>
    <x v="9"/>
    <s v="Niederl. 4"/>
    <n v="1"/>
    <s v="Department"/>
    <s v="Supervisor"/>
    <s v="Non-Mgm."/>
    <s v="ang."/>
    <s v="W"/>
    <d v="2019-10-01T00:00:00"/>
    <m/>
    <s v=""/>
    <n v="0"/>
    <d v="1973-04-11T00:00:00"/>
    <n v="46"/>
    <s v="J"/>
    <n v="24"/>
    <n v="2"/>
    <n v="20"/>
    <x v="0"/>
    <n v="0.51282051282051277"/>
    <n v="31"/>
    <n v="0"/>
    <n v="4738"/>
    <n v="1011.96675"/>
    <n v="0"/>
    <n v="0"/>
    <n v="0"/>
    <n v="0"/>
    <n v="0"/>
    <n v="0"/>
    <n v="0"/>
    <n v="0"/>
    <n v="0"/>
    <n v="0"/>
    <n v="426.41999999999996"/>
    <n v="217.15833333333333"/>
    <n v="26.5"/>
    <n v="0"/>
    <n v="0"/>
    <n v="0"/>
    <n v="0"/>
    <n v="150.06404275"/>
    <n v="0"/>
    <n v="0"/>
  </r>
  <r>
    <d v="2020-08-01T00:00:00"/>
    <x v="4"/>
    <s v="P"/>
    <s v="Active"/>
    <n v="714"/>
    <x v="713"/>
    <s v="N"/>
    <x v="50"/>
    <n v="1069"/>
    <x v="0"/>
    <s v="Niederl. 3"/>
    <n v="1"/>
    <s v="Department"/>
    <s v="Supervisor"/>
    <s v="Non-Mgm."/>
    <s v="ang."/>
    <s v="M"/>
    <d v="2019-10-01T00:00:00"/>
    <m/>
    <s v=""/>
    <n v="0"/>
    <d v="1984-08-06T00:00:00"/>
    <n v="35"/>
    <s v="N"/>
    <n v="30"/>
    <n v="2.5"/>
    <n v="39"/>
    <x v="0"/>
    <n v="1"/>
    <n v="31"/>
    <n v="0"/>
    <n v="4739"/>
    <n v="1012.10025"/>
    <n v="0"/>
    <n v="0"/>
    <n v="0"/>
    <n v="0"/>
    <n v="0"/>
    <n v="0"/>
    <n v="0"/>
    <n v="0"/>
    <n v="0"/>
    <n v="0"/>
    <n v="0"/>
    <n v="0"/>
    <n v="26.5"/>
    <n v="0"/>
    <n v="0"/>
    <n v="0"/>
    <n v="0"/>
    <n v="5.9346750000000004"/>
    <n v="0"/>
    <n v="0"/>
  </r>
  <r>
    <d v="2020-08-01T00:00:00"/>
    <x v="4"/>
    <s v="P"/>
    <s v="Active"/>
    <n v="716"/>
    <x v="715"/>
    <s v="N"/>
    <x v="16"/>
    <n v="1019"/>
    <x v="7"/>
    <s v="Niederl. 9"/>
    <n v="1"/>
    <s v="Department"/>
    <s v="Supervisor"/>
    <s v="Manager"/>
    <s v="ang."/>
    <s v="M"/>
    <d v="2019-11-01T00:00:00"/>
    <m/>
    <s v=""/>
    <n v="0"/>
    <d v="1971-12-26T00:00:00"/>
    <n v="48"/>
    <s v="N"/>
    <n v="30"/>
    <n v="2.5"/>
    <n v="39"/>
    <x v="0"/>
    <n v="1"/>
    <n v="31"/>
    <n v="0"/>
    <n v="4740"/>
    <n v="1012.2337500000001"/>
    <n v="0"/>
    <n v="0"/>
    <n v="30"/>
    <n v="0"/>
    <n v="0"/>
    <n v="0"/>
    <n v="0"/>
    <n v="0"/>
    <n v="0"/>
    <n v="0"/>
    <n v="0"/>
    <n v="0"/>
    <n v="26.5"/>
    <n v="0"/>
    <n v="0"/>
    <n v="0"/>
    <n v="0"/>
    <n v="12.653175000000001"/>
    <n v="78.09"/>
    <n v="0"/>
  </r>
  <r>
    <d v="2020-08-01T00:00:00"/>
    <x v="4"/>
    <s v="P"/>
    <s v="Active"/>
    <n v="718"/>
    <x v="717"/>
    <s v="N"/>
    <x v="29"/>
    <n v="1079"/>
    <x v="0"/>
    <s v="Niederl. 3"/>
    <n v="1"/>
    <s v="Department"/>
    <s v="Supervisor"/>
    <s v="Non-Mgm."/>
    <s v="ang."/>
    <s v="M"/>
    <d v="2019-11-01T00:00:00"/>
    <m/>
    <s v=""/>
    <n v="0"/>
    <d v="1985-03-09T00:00:00"/>
    <n v="34"/>
    <s v="N"/>
    <n v="30"/>
    <n v="2.5"/>
    <n v="39"/>
    <x v="0"/>
    <n v="1"/>
    <n v="31"/>
    <n v="0"/>
    <n v="4741"/>
    <n v="1012.36725"/>
    <n v="0"/>
    <n v="0"/>
    <n v="0"/>
    <n v="0"/>
    <n v="0"/>
    <n v="0"/>
    <n v="0"/>
    <n v="0"/>
    <n v="0"/>
    <n v="0"/>
    <n v="0"/>
    <n v="0"/>
    <n v="26.5"/>
    <n v="0"/>
    <n v="0"/>
    <n v="0"/>
    <n v="0"/>
    <n v="5.9346750000000004"/>
    <n v="0"/>
    <n v="0"/>
  </r>
  <r>
    <d v="2020-08-01T00:00:00"/>
    <x v="4"/>
    <s v="P"/>
    <s v="Active"/>
    <n v="719"/>
    <x v="718"/>
    <s v="N"/>
    <x v="9"/>
    <n v="1087"/>
    <x v="0"/>
    <s v="Niederl. 3"/>
    <n v="1"/>
    <s v="Department"/>
    <s v="Supervisor"/>
    <s v="Non-Mgm."/>
    <s v="ang."/>
    <s v="W"/>
    <d v="2019-11-01T00:00:00"/>
    <m/>
    <s v=""/>
    <n v="0"/>
    <d v="1990-12-30T00:00:00"/>
    <n v="29"/>
    <s v="N"/>
    <n v="30"/>
    <n v="2.5"/>
    <n v="39"/>
    <x v="0"/>
    <n v="1"/>
    <n v="31"/>
    <n v="0"/>
    <n v="4742"/>
    <n v="1012.50075"/>
    <n v="0"/>
    <n v="0"/>
    <n v="0"/>
    <n v="0"/>
    <n v="0"/>
    <n v="0"/>
    <n v="0"/>
    <n v="0"/>
    <n v="0"/>
    <n v="0"/>
    <n v="0"/>
    <n v="0"/>
    <n v="26.5"/>
    <n v="0"/>
    <n v="0"/>
    <n v="0"/>
    <n v="0"/>
    <n v="5.9346750000000004"/>
    <n v="0"/>
    <n v="0"/>
  </r>
  <r>
    <d v="2020-08-01T00:00:00"/>
    <x v="4"/>
    <s v="P"/>
    <s v="Active"/>
    <n v="720"/>
    <x v="719"/>
    <s v="N"/>
    <x v="9"/>
    <n v="1087"/>
    <x v="0"/>
    <s v="Niederl. 3"/>
    <n v="1"/>
    <s v="Department"/>
    <s v="Supervisor"/>
    <s v="Non-Mgm."/>
    <s v="ang."/>
    <s v="M"/>
    <d v="2019-11-01T00:00:00"/>
    <m/>
    <s v=""/>
    <n v="0"/>
    <d v="1993-04-19T00:00:00"/>
    <n v="26"/>
    <s v="N"/>
    <n v="30"/>
    <n v="2.5"/>
    <n v="39"/>
    <x v="0"/>
    <n v="1"/>
    <n v="31"/>
    <n v="0"/>
    <n v="4743"/>
    <n v="1012.6342500000001"/>
    <n v="0"/>
    <n v="0"/>
    <n v="0"/>
    <n v="0"/>
    <n v="0"/>
    <n v="0"/>
    <n v="0"/>
    <n v="0"/>
    <n v="0"/>
    <n v="0"/>
    <n v="0"/>
    <n v="0"/>
    <n v="26.5"/>
    <n v="0"/>
    <n v="0"/>
    <n v="0"/>
    <n v="0"/>
    <n v="5.9346750000000004"/>
    <n v="0"/>
    <n v="0"/>
  </r>
  <r>
    <d v="2020-08-01T00:00:00"/>
    <x v="4"/>
    <s v="P"/>
    <s v="Active"/>
    <n v="721"/>
    <x v="720"/>
    <s v="N"/>
    <x v="35"/>
    <n v="1078"/>
    <x v="0"/>
    <s v="Niederl. 3"/>
    <n v="1"/>
    <s v="Department"/>
    <s v="Supervisor"/>
    <s v="Manager"/>
    <s v="ang."/>
    <s v="M"/>
    <d v="2019-11-01T00:00:00"/>
    <m/>
    <s v=""/>
    <n v="0"/>
    <d v="1988-07-01T00:00:00"/>
    <n v="31"/>
    <s v="N"/>
    <n v="30"/>
    <n v="2.5"/>
    <n v="39"/>
    <x v="0"/>
    <n v="1"/>
    <n v="31"/>
    <n v="0"/>
    <n v="4744"/>
    <n v="1012.7677500000001"/>
    <n v="0"/>
    <n v="0"/>
    <n v="0"/>
    <n v="0"/>
    <n v="0"/>
    <n v="0"/>
    <n v="0"/>
    <n v="0"/>
    <n v="0"/>
    <n v="0"/>
    <n v="0"/>
    <n v="0"/>
    <n v="26.5"/>
    <n v="0"/>
    <n v="0"/>
    <n v="0"/>
    <n v="0"/>
    <n v="5.9346750000000004"/>
    <n v="153.178"/>
    <n v="0"/>
  </r>
  <r>
    <d v="2020-08-01T00:00:00"/>
    <x v="4"/>
    <s v="P"/>
    <s v="Active"/>
    <n v="722"/>
    <x v="721"/>
    <s v="N"/>
    <x v="44"/>
    <n v="1084"/>
    <x v="0"/>
    <s v="Niederl. 3"/>
    <n v="1"/>
    <s v="Department"/>
    <s v="Supervisor"/>
    <s v="Non-Mgm."/>
    <s v="ang."/>
    <s v="M"/>
    <d v="2019-11-01T00:00:00"/>
    <m/>
    <s v=""/>
    <n v="0"/>
    <d v="1981-11-29T00:00:00"/>
    <n v="38"/>
    <s v="N"/>
    <n v="30"/>
    <n v="2.5"/>
    <n v="39"/>
    <x v="0"/>
    <n v="1"/>
    <n v="31"/>
    <n v="0"/>
    <n v="4745"/>
    <n v="1012.90125"/>
    <n v="0"/>
    <n v="0"/>
    <n v="0"/>
    <n v="0"/>
    <n v="0"/>
    <n v="0"/>
    <n v="0"/>
    <n v="0"/>
    <n v="0"/>
    <n v="0"/>
    <n v="0"/>
    <n v="0"/>
    <n v="26.5"/>
    <n v="0"/>
    <n v="0"/>
    <n v="0"/>
    <n v="0"/>
    <n v="5.9346750000000004"/>
    <n v="0"/>
    <n v="0"/>
  </r>
  <r>
    <d v="2020-08-01T00:00:00"/>
    <x v="4"/>
    <s v="P"/>
    <s v="Active"/>
    <n v="723"/>
    <x v="722"/>
    <s v="N"/>
    <x v="0"/>
    <n v="1090"/>
    <x v="0"/>
    <s v="Niederl. 3"/>
    <n v="1"/>
    <s v="Department"/>
    <s v="Supervisor"/>
    <s v="Drector"/>
    <s v="ang."/>
    <s v="M"/>
    <d v="2019-11-01T00:00:00"/>
    <m/>
    <s v=""/>
    <n v="0"/>
    <d v="1964-03-11T00:00:00"/>
    <n v="55"/>
    <s v="N"/>
    <n v="30"/>
    <n v="2.5"/>
    <n v="39"/>
    <x v="0"/>
    <n v="1"/>
    <n v="31"/>
    <n v="0"/>
    <n v="4746"/>
    <n v="1013.03475"/>
    <n v="0"/>
    <n v="0"/>
    <n v="0"/>
    <n v="0"/>
    <n v="0"/>
    <n v="0"/>
    <n v="0"/>
    <n v="0"/>
    <n v="0"/>
    <n v="0"/>
    <n v="0"/>
    <n v="0"/>
    <n v="26.5"/>
    <n v="0"/>
    <n v="0"/>
    <n v="0"/>
    <n v="0"/>
    <n v="5.9346750000000004"/>
    <n v="164.14859999999999"/>
    <n v="0"/>
  </r>
  <r>
    <d v="2020-08-01T00:00:00"/>
    <x v="4"/>
    <s v="P"/>
    <s v="Active"/>
    <n v="724"/>
    <x v="723"/>
    <s v="N"/>
    <x v="5"/>
    <n v="1093"/>
    <x v="0"/>
    <s v="Niederl. 3"/>
    <n v="1"/>
    <s v="Department"/>
    <s v="Supervisor"/>
    <s v="Non-Mgm."/>
    <s v="ang."/>
    <s v="M"/>
    <d v="2019-11-01T00:00:00"/>
    <m/>
    <s v=""/>
    <n v="0"/>
    <d v="1991-01-22T00:00:00"/>
    <n v="28"/>
    <s v="N"/>
    <n v="30"/>
    <n v="2.5"/>
    <n v="39"/>
    <x v="0"/>
    <n v="1"/>
    <n v="31"/>
    <n v="0"/>
    <n v="4747"/>
    <n v="1013.1682499999999"/>
    <n v="0"/>
    <n v="0"/>
    <n v="0"/>
    <n v="0"/>
    <n v="0"/>
    <n v="0"/>
    <n v="0"/>
    <n v="0"/>
    <n v="0"/>
    <n v="0"/>
    <n v="0"/>
    <n v="0"/>
    <n v="26.5"/>
    <n v="0"/>
    <n v="0"/>
    <n v="0"/>
    <n v="0"/>
    <n v="5.9346750000000004"/>
    <n v="0"/>
    <n v="0"/>
  </r>
  <r>
    <d v="2020-08-01T00:00:00"/>
    <x v="4"/>
    <s v="P"/>
    <s v="Active"/>
    <n v="726"/>
    <x v="725"/>
    <s v="N"/>
    <x v="11"/>
    <n v="1082"/>
    <x v="0"/>
    <s v="Niederl. 3"/>
    <n v="1"/>
    <s v="Department"/>
    <s v="Supervisor"/>
    <s v="Non-Mgm."/>
    <s v="ang."/>
    <s v="M"/>
    <d v="2019-11-19T00:00:00"/>
    <d v="2020-11-18T00:00:00"/>
    <s v=""/>
    <n v="0"/>
    <d v="1987-05-18T00:00:00"/>
    <n v="32"/>
    <s v="N"/>
    <n v="26"/>
    <n v="2.1666666666666665"/>
    <n v="39"/>
    <x v="0"/>
    <n v="1"/>
    <n v="31"/>
    <n v="0"/>
    <n v="4748"/>
    <n v="1013.3017500000001"/>
    <n v="0"/>
    <n v="0"/>
    <n v="0"/>
    <n v="0"/>
    <n v="0"/>
    <n v="0"/>
    <n v="0"/>
    <n v="0"/>
    <n v="0"/>
    <n v="0"/>
    <n v="0"/>
    <n v="0"/>
    <n v="26.5"/>
    <n v="0"/>
    <n v="0"/>
    <n v="0"/>
    <n v="0"/>
    <n v="5.9346750000000004"/>
    <n v="0"/>
    <n v="0"/>
  </r>
  <r>
    <d v="2020-09-01T00:00:00"/>
    <x v="5"/>
    <s v="P"/>
    <s v="Active"/>
    <n v="1"/>
    <x v="0"/>
    <s v="N"/>
    <x v="0"/>
    <n v="1090"/>
    <x v="0"/>
    <s v="Niederl. 3"/>
    <n v="1"/>
    <s v="Department"/>
    <s v="Supervisor"/>
    <s v="Manager"/>
    <s v="ang."/>
    <s v="W"/>
    <d v="1986-03-01T00:00:00"/>
    <d v="2020-09-30T00:00:00"/>
    <s v=""/>
    <n v="34"/>
    <d v="1964-09-12T00:00:00"/>
    <n v="55"/>
    <s v="N"/>
    <n v="30"/>
    <n v="2.5"/>
    <n v="39"/>
    <x v="0"/>
    <n v="1"/>
    <n v="30"/>
    <n v="0"/>
    <n v="4749"/>
    <n v="1013.4352500000001"/>
    <n v="0"/>
    <n v="0"/>
    <n v="0"/>
    <n v="0"/>
    <n v="0"/>
    <n v="0"/>
    <n v="0"/>
    <n v="0"/>
    <n v="0"/>
    <n v="0"/>
    <n v="0"/>
    <n v="0"/>
    <n v="26.5"/>
    <n v="0"/>
    <n v="0"/>
    <n v="0"/>
    <n v="0"/>
    <n v="5.9346750000000004"/>
    <n v="110.2"/>
    <n v="0"/>
  </r>
  <r>
    <d v="2020-09-01T00:00:00"/>
    <x v="5"/>
    <s v="P"/>
    <s v="Active"/>
    <n v="2"/>
    <x v="1"/>
    <s v="N"/>
    <x v="1"/>
    <n v="1017"/>
    <x v="1"/>
    <s v="Niederl. 1"/>
    <n v="1"/>
    <s v="Department"/>
    <s v="Supervisor"/>
    <s v="Manager"/>
    <s v="ang."/>
    <s v="M"/>
    <d v="1986-05-20T00:00:00"/>
    <m/>
    <s v=""/>
    <n v="33"/>
    <d v="1955-09-08T00:00:00"/>
    <n v="64"/>
    <s v="N"/>
    <n v="30"/>
    <n v="2.5"/>
    <n v="39"/>
    <x v="0"/>
    <n v="1"/>
    <n v="30"/>
    <n v="0"/>
    <n v="4750"/>
    <n v="1013.56875"/>
    <n v="0"/>
    <n v="0"/>
    <n v="0"/>
    <n v="0"/>
    <n v="0"/>
    <n v="0"/>
    <n v="0"/>
    <n v="0"/>
    <n v="0"/>
    <n v="0"/>
    <n v="0"/>
    <n v="0"/>
    <n v="26.5"/>
    <n v="0"/>
    <n v="0"/>
    <n v="0"/>
    <n v="0"/>
    <n v="5.9346750000000004"/>
    <n v="0"/>
    <n v="0"/>
  </r>
  <r>
    <d v="2020-09-01T00:00:00"/>
    <x v="5"/>
    <s v="P"/>
    <s v="Active"/>
    <n v="3"/>
    <x v="2"/>
    <s v="N"/>
    <x v="2"/>
    <n v="1010"/>
    <x v="1"/>
    <s v="Niederl. 1"/>
    <n v="1"/>
    <s v="Department"/>
    <s v="Supervisor"/>
    <s v="Manager"/>
    <s v="ang."/>
    <s v="M"/>
    <d v="1986-06-02T00:00:00"/>
    <m/>
    <s v=""/>
    <n v="33"/>
    <d v="1964-08-02T00:00:00"/>
    <n v="55"/>
    <s v="N"/>
    <n v="30"/>
    <n v="2.5"/>
    <n v="39"/>
    <x v="0"/>
    <n v="1"/>
    <n v="30"/>
    <n v="0"/>
    <n v="4751"/>
    <n v="1013.70225"/>
    <n v="0"/>
    <n v="0"/>
    <n v="0"/>
    <n v="0"/>
    <n v="0"/>
    <n v="0"/>
    <n v="0"/>
    <n v="0"/>
    <n v="0"/>
    <n v="0"/>
    <n v="0"/>
    <n v="0"/>
    <n v="26.5"/>
    <n v="0"/>
    <n v="0"/>
    <n v="0"/>
    <n v="0"/>
    <n v="5.9346750000000004"/>
    <n v="112.3318"/>
    <n v="0"/>
  </r>
  <r>
    <d v="2020-09-01T00:00:00"/>
    <x v="5"/>
    <s v="P"/>
    <s v="Active"/>
    <n v="4"/>
    <x v="3"/>
    <s v="N"/>
    <x v="3"/>
    <n v="1011"/>
    <x v="1"/>
    <s v="Niederl. 1"/>
    <n v="1"/>
    <s v="Department"/>
    <s v="Supervisor"/>
    <s v="Supervisor"/>
    <s v="ang."/>
    <s v="W"/>
    <d v="1987-02-01T00:00:00"/>
    <m/>
    <s v=""/>
    <n v="32"/>
    <d v="1966-02-19T00:00:00"/>
    <n v="53"/>
    <s v="N"/>
    <n v="24"/>
    <n v="2"/>
    <n v="20"/>
    <x v="0"/>
    <n v="0.51282051282051277"/>
    <n v="30"/>
    <n v="0"/>
    <n v="4752"/>
    <n v="1013.83575"/>
    <n v="0"/>
    <n v="0"/>
    <n v="0"/>
    <n v="0"/>
    <n v="0"/>
    <n v="0"/>
    <n v="0"/>
    <n v="0"/>
    <n v="0"/>
    <n v="0"/>
    <n v="0"/>
    <n v="0"/>
    <n v="26.5"/>
    <n v="0"/>
    <n v="0"/>
    <n v="0"/>
    <n v="0"/>
    <n v="5.9346750000000004"/>
    <n v="0"/>
    <n v="0"/>
  </r>
  <r>
    <d v="2020-09-01T00:00:00"/>
    <x v="5"/>
    <s v="P"/>
    <s v="Active"/>
    <n v="5"/>
    <x v="4"/>
    <s v="N"/>
    <x v="4"/>
    <n v="1013"/>
    <x v="1"/>
    <s v="Niederl. 1"/>
    <n v="1"/>
    <s v="Department"/>
    <s v="Supervisor"/>
    <s v="Manager"/>
    <s v="ang."/>
    <s v="M"/>
    <d v="1988-10-01T00:00:00"/>
    <m/>
    <s v=""/>
    <n v="31"/>
    <d v="1954-04-07T00:00:00"/>
    <n v="65"/>
    <s v="N"/>
    <n v="30"/>
    <n v="2.5"/>
    <n v="39"/>
    <x v="0"/>
    <n v="1"/>
    <n v="30"/>
    <n v="0"/>
    <n v="4753"/>
    <n v="1013.9692500000001"/>
    <n v="0"/>
    <n v="0"/>
    <n v="0"/>
    <n v="0"/>
    <n v="0"/>
    <n v="0"/>
    <n v="0"/>
    <n v="0"/>
    <n v="0"/>
    <n v="0"/>
    <n v="0"/>
    <n v="0"/>
    <n v="26.5"/>
    <n v="0"/>
    <n v="0"/>
    <n v="0"/>
    <n v="0"/>
    <n v="5.9346750000000004"/>
    <n v="0"/>
    <n v="0"/>
  </r>
  <r>
    <d v="2020-09-01T00:00:00"/>
    <x v="5"/>
    <s v="P"/>
    <s v="Active"/>
    <n v="6"/>
    <x v="5"/>
    <s v="N"/>
    <x v="5"/>
    <n v="1093"/>
    <x v="1"/>
    <s v="Niederl. 1"/>
    <n v="1"/>
    <s v="Department"/>
    <s v="Supervisor"/>
    <s v="Manager"/>
    <s v="ang."/>
    <s v="M"/>
    <d v="1989-03-01T00:00:00"/>
    <m/>
    <s v=""/>
    <n v="30"/>
    <d v="1963-10-26T00:00:00"/>
    <n v="56"/>
    <s v="N"/>
    <n v="30"/>
    <n v="2.5"/>
    <n v="39"/>
    <x v="0"/>
    <n v="1"/>
    <n v="30"/>
    <n v="0"/>
    <n v="4754"/>
    <n v="1014.10275"/>
    <n v="0"/>
    <n v="0"/>
    <n v="0"/>
    <n v="0"/>
    <n v="0"/>
    <n v="0"/>
    <n v="0"/>
    <n v="0"/>
    <n v="0"/>
    <n v="0"/>
    <n v="0"/>
    <n v="0"/>
    <n v="26.5"/>
    <n v="0"/>
    <n v="0"/>
    <n v="0"/>
    <n v="0"/>
    <n v="5.9346750000000004"/>
    <n v="0"/>
    <n v="0"/>
  </r>
  <r>
    <d v="2020-09-01T00:00:00"/>
    <x v="5"/>
    <s v="P"/>
    <s v="Active"/>
    <n v="7"/>
    <x v="6"/>
    <s v="N"/>
    <x v="5"/>
    <n v="1093"/>
    <x v="1"/>
    <s v="Niederl. 1"/>
    <n v="1"/>
    <s v="Department"/>
    <s v="Supervisor"/>
    <s v="Non-Mgm."/>
    <s v="ang."/>
    <s v="W"/>
    <d v="1996-09-01T00:00:00"/>
    <m/>
    <s v=""/>
    <n v="23"/>
    <d v="1979-11-22T00:00:00"/>
    <n v="40"/>
    <s v="N"/>
    <n v="30"/>
    <n v="2.5"/>
    <n v="22"/>
    <x v="0"/>
    <n v="0.5641025641025641"/>
    <n v="30"/>
    <n v="0"/>
    <n v="4755"/>
    <n v="1014.23625"/>
    <n v="0"/>
    <n v="0"/>
    <n v="0"/>
    <n v="0"/>
    <n v="0"/>
    <n v="0"/>
    <n v="0"/>
    <n v="0"/>
    <n v="0"/>
    <n v="0"/>
    <n v="0"/>
    <n v="0"/>
    <n v="26.5"/>
    <n v="0"/>
    <n v="0"/>
    <n v="0"/>
    <n v="0"/>
    <n v="5.9346750000000004"/>
    <n v="0"/>
    <n v="0"/>
  </r>
  <r>
    <d v="2020-09-01T00:00:00"/>
    <x v="5"/>
    <s v="P"/>
    <s v="Active"/>
    <n v="8"/>
    <x v="7"/>
    <s v="N"/>
    <x v="3"/>
    <n v="1011"/>
    <x v="1"/>
    <s v="Niederl. 1"/>
    <n v="1"/>
    <s v="Department"/>
    <s v="Supervisor"/>
    <s v="Non-Mgm."/>
    <s v="ang."/>
    <s v="W"/>
    <d v="2001-09-01T00:00:00"/>
    <m/>
    <s v=""/>
    <n v="18"/>
    <d v="1985-03-30T00:00:00"/>
    <n v="34"/>
    <s v="N"/>
    <n v="0"/>
    <n v="0"/>
    <n v="8"/>
    <x v="0"/>
    <n v="0.20512820512820512"/>
    <n v="30"/>
    <n v="0"/>
    <n v="4756"/>
    <n v="1014.3697500000001"/>
    <n v="0"/>
    <n v="0"/>
    <n v="0"/>
    <n v="0"/>
    <n v="0"/>
    <n v="0"/>
    <n v="0"/>
    <n v="0"/>
    <n v="0"/>
    <n v="0"/>
    <n v="0"/>
    <n v="0"/>
    <n v="26.5"/>
    <n v="0"/>
    <n v="0"/>
    <n v="0"/>
    <n v="0"/>
    <n v="5.9346750000000004"/>
    <n v="0"/>
    <n v="0"/>
  </r>
  <r>
    <d v="2020-09-01T00:00:00"/>
    <x v="5"/>
    <s v="P"/>
    <s v="Active"/>
    <n v="9"/>
    <x v="8"/>
    <s v="N"/>
    <x v="6"/>
    <n v="1014"/>
    <x v="1"/>
    <s v="Niederl. 1"/>
    <n v="1"/>
    <s v="Department"/>
    <s v="Supervisor"/>
    <s v="Non-Mgm."/>
    <s v="ang."/>
    <s v="W"/>
    <d v="2003-09-01T00:00:00"/>
    <m/>
    <s v=""/>
    <n v="16"/>
    <d v="1986-08-16T00:00:00"/>
    <n v="33"/>
    <s v="N"/>
    <n v="30"/>
    <n v="2.5"/>
    <n v="20"/>
    <x v="0"/>
    <n v="0.51282051282051277"/>
    <n v="30"/>
    <n v="0"/>
    <n v="4757"/>
    <n v="1014.50325"/>
    <n v="0"/>
    <n v="0"/>
    <n v="0"/>
    <n v="0"/>
    <n v="0"/>
    <n v="0"/>
    <n v="0"/>
    <n v="0"/>
    <n v="0"/>
    <n v="0"/>
    <n v="0"/>
    <n v="0"/>
    <n v="26.5"/>
    <n v="0"/>
    <n v="0"/>
    <n v="0"/>
    <n v="0"/>
    <n v="5.9346750000000004"/>
    <n v="0"/>
    <n v="0"/>
  </r>
  <r>
    <d v="2020-09-01T00:00:00"/>
    <x v="5"/>
    <s v="P"/>
    <s v="Active"/>
    <n v="10"/>
    <x v="9"/>
    <s v="N"/>
    <x v="4"/>
    <n v="1013"/>
    <x v="1"/>
    <s v="Niederl. 1"/>
    <n v="1"/>
    <s v="Department"/>
    <s v="Supervisor"/>
    <s v="Non-Mgm."/>
    <s v="ang."/>
    <s v="M"/>
    <d v="2003-09-01T00:00:00"/>
    <m/>
    <s v=""/>
    <n v="16"/>
    <d v="1987-01-15T00:00:00"/>
    <n v="33"/>
    <s v="N"/>
    <n v="30"/>
    <n v="2.5"/>
    <n v="39"/>
    <x v="0"/>
    <n v="1"/>
    <n v="30"/>
    <n v="0"/>
    <n v="4758"/>
    <n v="1014.63675"/>
    <n v="0"/>
    <n v="0"/>
    <n v="0"/>
    <n v="0"/>
    <n v="0"/>
    <n v="0"/>
    <n v="0"/>
    <n v="0"/>
    <n v="0"/>
    <n v="0"/>
    <n v="0"/>
    <n v="0"/>
    <n v="26.5"/>
    <n v="0"/>
    <n v="0"/>
    <n v="0"/>
    <n v="0"/>
    <n v="5.9346750000000004"/>
    <n v="0"/>
    <n v="0"/>
  </r>
  <r>
    <d v="2020-09-01T00:00:00"/>
    <x v="5"/>
    <s v="P"/>
    <s v="Active"/>
    <n v="11"/>
    <x v="10"/>
    <s v="N"/>
    <x v="2"/>
    <n v="1010"/>
    <x v="1"/>
    <s v="Niederl. 1"/>
    <n v="1"/>
    <s v="Department"/>
    <s v="Supervisor"/>
    <s v="Non-Mgm."/>
    <s v="ang."/>
    <s v="W"/>
    <d v="2004-09-01T00:00:00"/>
    <m/>
    <s v=""/>
    <n v="15"/>
    <d v="1986-01-25T00:00:00"/>
    <n v="33"/>
    <s v="N"/>
    <n v="12"/>
    <n v="1"/>
    <n v="16"/>
    <x v="0"/>
    <n v="0.41025641025641024"/>
    <n v="30"/>
    <n v="0"/>
    <n v="4759"/>
    <n v="1014.77025"/>
    <n v="0"/>
    <n v="0"/>
    <n v="0"/>
    <n v="0"/>
    <n v="0"/>
    <n v="0"/>
    <n v="0"/>
    <n v="0"/>
    <n v="0"/>
    <n v="0"/>
    <n v="0"/>
    <n v="0"/>
    <n v="26.5"/>
    <n v="0"/>
    <n v="0"/>
    <n v="0"/>
    <n v="0"/>
    <n v="5.9346750000000004"/>
    <n v="0"/>
    <n v="0"/>
  </r>
  <r>
    <d v="2020-09-01T00:00:00"/>
    <x v="5"/>
    <s v="P"/>
    <s v="Active"/>
    <n v="12"/>
    <x v="11"/>
    <s v="N"/>
    <x v="3"/>
    <n v="1011"/>
    <x v="1"/>
    <s v="Niederl. 1"/>
    <n v="1"/>
    <s v="Department"/>
    <s v="Supervisor"/>
    <s v="Non-Mgm."/>
    <s v="ang."/>
    <s v="W"/>
    <d v="2004-09-01T00:00:00"/>
    <m/>
    <s v=""/>
    <n v="15"/>
    <d v="1988-01-30T00:00:00"/>
    <n v="31"/>
    <s v="N"/>
    <n v="30"/>
    <n v="2.5"/>
    <n v="39"/>
    <x v="0"/>
    <n v="1"/>
    <n v="30"/>
    <n v="0"/>
    <n v="4760"/>
    <n v="1014.9037499999999"/>
    <n v="0"/>
    <n v="0"/>
    <n v="0"/>
    <n v="0"/>
    <n v="0"/>
    <n v="0"/>
    <n v="0"/>
    <n v="0"/>
    <n v="0"/>
    <n v="0"/>
    <n v="0"/>
    <n v="0"/>
    <n v="26.5"/>
    <n v="0"/>
    <n v="0"/>
    <n v="0"/>
    <n v="0"/>
    <n v="5.9346750000000004"/>
    <n v="0"/>
    <n v="0"/>
  </r>
  <r>
    <d v="2020-09-01T00:00:00"/>
    <x v="5"/>
    <s v="P"/>
    <s v="Active"/>
    <n v="13"/>
    <x v="12"/>
    <s v="N"/>
    <x v="5"/>
    <n v="1093"/>
    <x v="1"/>
    <s v="Niederl. 1"/>
    <n v="1"/>
    <s v="Department"/>
    <s v="Supervisor"/>
    <s v="Manager"/>
    <s v="ang."/>
    <s v="M"/>
    <d v="2004-04-01T00:00:00"/>
    <m/>
    <s v=""/>
    <n v="15"/>
    <d v="1980-03-05T00:00:00"/>
    <n v="39"/>
    <s v="N"/>
    <n v="30"/>
    <n v="2.5"/>
    <n v="39"/>
    <x v="0"/>
    <n v="1"/>
    <n v="30"/>
    <n v="0"/>
    <n v="4761"/>
    <n v="1015.0372500000001"/>
    <n v="0"/>
    <n v="0"/>
    <n v="0"/>
    <n v="0"/>
    <n v="0"/>
    <n v="0"/>
    <n v="0"/>
    <n v="0"/>
    <n v="0"/>
    <n v="0"/>
    <n v="0"/>
    <n v="0"/>
    <n v="26.5"/>
    <n v="0"/>
    <n v="0"/>
    <n v="0"/>
    <n v="0"/>
    <n v="5.9346750000000004"/>
    <n v="0"/>
    <n v="0"/>
  </r>
  <r>
    <d v="2020-09-01T00:00:00"/>
    <x v="5"/>
    <s v="P"/>
    <s v="Active"/>
    <n v="14"/>
    <x v="13"/>
    <s v="N"/>
    <x v="4"/>
    <n v="1013"/>
    <x v="1"/>
    <s v="Niederl. 1"/>
    <n v="1"/>
    <s v="Department"/>
    <s v="Supervisor"/>
    <s v="Non-Mgm."/>
    <s v="ang."/>
    <s v="W"/>
    <d v="2005-09-01T00:00:00"/>
    <m/>
    <s v=""/>
    <n v="14"/>
    <d v="1989-03-20T00:00:00"/>
    <n v="30"/>
    <s v="N"/>
    <n v="30"/>
    <n v="2.5"/>
    <n v="39"/>
    <x v="0"/>
    <n v="1"/>
    <n v="30"/>
    <n v="0"/>
    <n v="4762"/>
    <n v="1015.17075"/>
    <n v="0"/>
    <n v="0"/>
    <n v="0"/>
    <n v="0"/>
    <n v="0"/>
    <n v="0"/>
    <n v="0"/>
    <n v="0"/>
    <n v="0"/>
    <n v="0"/>
    <n v="0"/>
    <n v="0"/>
    <n v="26.5"/>
    <n v="0"/>
    <n v="0"/>
    <n v="0"/>
    <n v="0"/>
    <n v="5.9346750000000004"/>
    <n v="0"/>
    <n v="23.726666666666667"/>
  </r>
  <r>
    <d v="2020-09-01T00:00:00"/>
    <x v="5"/>
    <s v="P"/>
    <s v="Active"/>
    <n v="15"/>
    <x v="14"/>
    <s v="N"/>
    <x v="6"/>
    <n v="1014"/>
    <x v="1"/>
    <s v="Niederl. 1"/>
    <n v="1"/>
    <s v="Department"/>
    <s v="Supervisor"/>
    <s v="Non-Mgm."/>
    <s v="ang."/>
    <s v="W"/>
    <d v="2008-09-01T00:00:00"/>
    <m/>
    <s v=""/>
    <n v="11"/>
    <d v="1991-09-21T00:00:00"/>
    <n v="28"/>
    <s v="N"/>
    <n v="30"/>
    <n v="2.5"/>
    <n v="39"/>
    <x v="0"/>
    <n v="1"/>
    <n v="30"/>
    <n v="0"/>
    <n v="4763"/>
    <n v="1015.30425"/>
    <n v="0"/>
    <n v="0"/>
    <n v="0"/>
    <n v="0"/>
    <n v="0"/>
    <n v="0"/>
    <n v="0"/>
    <n v="0"/>
    <n v="0"/>
    <n v="0"/>
    <n v="0"/>
    <n v="0"/>
    <n v="26.5"/>
    <n v="0"/>
    <n v="0"/>
    <n v="0"/>
    <n v="0"/>
    <n v="5.9346750000000004"/>
    <n v="0"/>
    <n v="0"/>
  </r>
  <r>
    <d v="2020-09-01T00:00:00"/>
    <x v="5"/>
    <s v="P"/>
    <s v="Active"/>
    <n v="16"/>
    <x v="15"/>
    <s v="N"/>
    <x v="3"/>
    <n v="1011"/>
    <x v="1"/>
    <s v="Niederl. 1"/>
    <n v="1"/>
    <s v="Department"/>
    <s v="Supervisor"/>
    <s v="Non-Mgm."/>
    <s v="ang."/>
    <s v="W"/>
    <d v="2008-09-01T00:00:00"/>
    <m/>
    <s v=""/>
    <n v="11"/>
    <d v="1990-09-01T00:00:00"/>
    <n v="29"/>
    <s v="N"/>
    <n v="30"/>
    <n v="2.5"/>
    <n v="39"/>
    <x v="0"/>
    <n v="1"/>
    <n v="30"/>
    <n v="0"/>
    <n v="4764"/>
    <n v="1015.4377500000001"/>
    <n v="0"/>
    <n v="0"/>
    <n v="0"/>
    <n v="0"/>
    <n v="0"/>
    <n v="0"/>
    <n v="0"/>
    <n v="0"/>
    <n v="0"/>
    <n v="0"/>
    <n v="0"/>
    <n v="0"/>
    <n v="26.5"/>
    <n v="0"/>
    <n v="0"/>
    <n v="0"/>
    <n v="0"/>
    <n v="5.9346750000000004"/>
    <n v="0"/>
    <n v="0"/>
  </r>
  <r>
    <d v="2020-09-01T00:00:00"/>
    <x v="5"/>
    <s v="P"/>
    <s v="Active"/>
    <n v="17"/>
    <x v="16"/>
    <s v="N"/>
    <x v="5"/>
    <n v="1093"/>
    <x v="1"/>
    <s v="Niederl. 1"/>
    <n v="1"/>
    <s v="Department"/>
    <s v="Supervisor"/>
    <s v="Non-Mgm."/>
    <s v="ang."/>
    <s v="M"/>
    <d v="2008-09-01T00:00:00"/>
    <m/>
    <s v=""/>
    <n v="11"/>
    <d v="1987-06-17T00:00:00"/>
    <n v="32"/>
    <s v="N"/>
    <n v="30"/>
    <n v="2.5"/>
    <n v="39"/>
    <x v="0"/>
    <n v="1"/>
    <n v="30"/>
    <n v="0"/>
    <n v="4765"/>
    <n v="1015.57125"/>
    <n v="0"/>
    <n v="0"/>
    <n v="0"/>
    <n v="0"/>
    <n v="0"/>
    <n v="0"/>
    <n v="0"/>
    <n v="0"/>
    <n v="0"/>
    <n v="0"/>
    <n v="0"/>
    <n v="0"/>
    <n v="26.5"/>
    <n v="0"/>
    <n v="0"/>
    <n v="0"/>
    <n v="0"/>
    <n v="5.9346750000000004"/>
    <n v="0"/>
    <n v="0"/>
  </r>
  <r>
    <d v="2020-09-01T00:00:00"/>
    <x v="5"/>
    <s v="P"/>
    <s v="Active"/>
    <n v="18"/>
    <x v="17"/>
    <s v="N"/>
    <x v="2"/>
    <n v="1010"/>
    <x v="1"/>
    <s v="Niederl. 1"/>
    <n v="1"/>
    <s v="Department"/>
    <s v="Supervisor"/>
    <s v="Non-Mgm."/>
    <s v="ang."/>
    <s v="M"/>
    <d v="2008-09-01T00:00:00"/>
    <m/>
    <s v=""/>
    <n v="11"/>
    <d v="1988-02-22T00:00:00"/>
    <n v="31"/>
    <s v="N"/>
    <n v="30"/>
    <n v="2.5"/>
    <n v="39"/>
    <x v="0"/>
    <n v="1"/>
    <n v="30"/>
    <n v="0"/>
    <n v="4766"/>
    <n v="1015.7047500000001"/>
    <n v="0"/>
    <n v="0"/>
    <n v="0"/>
    <n v="0"/>
    <n v="0"/>
    <n v="0"/>
    <n v="0"/>
    <n v="0"/>
    <n v="0"/>
    <n v="0"/>
    <n v="0"/>
    <n v="0"/>
    <n v="26.5"/>
    <n v="0"/>
    <n v="0"/>
    <n v="0"/>
    <n v="0"/>
    <n v="5.9346750000000004"/>
    <n v="0"/>
    <n v="0"/>
  </r>
  <r>
    <d v="2020-09-01T00:00:00"/>
    <x v="5"/>
    <s v="P"/>
    <s v="Active"/>
    <n v="19"/>
    <x v="18"/>
    <s v="N"/>
    <x v="7"/>
    <n v="1015"/>
    <x v="1"/>
    <s v="Niederl. 1"/>
    <n v="1"/>
    <s v="Department"/>
    <s v="Supervisor"/>
    <s v="Non-Mgm."/>
    <s v="ang."/>
    <s v="M"/>
    <d v="2009-09-01T00:00:00"/>
    <m/>
    <s v=""/>
    <n v="10"/>
    <d v="1988-08-29T00:00:00"/>
    <n v="31"/>
    <s v="N"/>
    <n v="30"/>
    <n v="2.5"/>
    <n v="39"/>
    <x v="0"/>
    <n v="1"/>
    <n v="30"/>
    <n v="0"/>
    <n v="4767"/>
    <n v="1015.83825"/>
    <n v="0"/>
    <n v="0"/>
    <n v="0"/>
    <n v="0"/>
    <n v="0"/>
    <n v="0"/>
    <n v="0"/>
    <n v="0"/>
    <n v="0"/>
    <n v="0"/>
    <n v="0"/>
    <n v="0"/>
    <n v="26.5"/>
    <n v="0"/>
    <n v="0"/>
    <n v="0"/>
    <n v="0"/>
    <n v="5.9346750000000004"/>
    <n v="0"/>
    <n v="0"/>
  </r>
  <r>
    <d v="2020-09-01T00:00:00"/>
    <x v="5"/>
    <s v="P"/>
    <s v="Active"/>
    <n v="20"/>
    <x v="19"/>
    <s v="N"/>
    <x v="8"/>
    <n v="1009"/>
    <x v="1"/>
    <s v="Niederl. 1"/>
    <n v="1"/>
    <s v="Department"/>
    <s v="Supervisor"/>
    <s v="Non-Mgm."/>
    <s v="ang."/>
    <s v="M"/>
    <d v="1986-05-14T00:00:00"/>
    <m/>
    <s v=""/>
    <n v="33"/>
    <d v="1958-07-14T00:00:00"/>
    <n v="61"/>
    <s v="N"/>
    <n v="35"/>
    <n v="2.9166666666666665"/>
    <n v="35"/>
    <x v="0"/>
    <n v="0.89743589743589747"/>
    <n v="30"/>
    <n v="0"/>
    <n v="4768"/>
    <n v="1015.97175"/>
    <n v="-6.86"/>
    <n v="0"/>
    <n v="0"/>
    <n v="0"/>
    <n v="0"/>
    <n v="0"/>
    <n v="0"/>
    <n v="0"/>
    <n v="0"/>
    <n v="0"/>
    <n v="0"/>
    <n v="0"/>
    <n v="26.5"/>
    <n v="0"/>
    <n v="0"/>
    <n v="0"/>
    <n v="0"/>
    <n v="4.3983780000000001"/>
    <n v="0"/>
    <n v="0"/>
  </r>
  <r>
    <d v="2020-09-01T00:00:00"/>
    <x v="5"/>
    <s v="P"/>
    <s v="Active"/>
    <n v="21"/>
    <x v="20"/>
    <s v="N"/>
    <x v="9"/>
    <n v="1087"/>
    <x v="1"/>
    <s v="Niederl. 1"/>
    <n v="1"/>
    <s v="Department"/>
    <s v="Supervisor"/>
    <s v="Non-Mgm."/>
    <s v="ang."/>
    <s v="M"/>
    <d v="1988-01-11T00:00:00"/>
    <m/>
    <s v=""/>
    <n v="32"/>
    <d v="1965-01-13T00:00:00"/>
    <n v="55"/>
    <s v="N"/>
    <n v="30"/>
    <n v="2.5"/>
    <n v="39"/>
    <x v="0"/>
    <n v="1"/>
    <n v="30"/>
    <n v="0"/>
    <n v="4769"/>
    <n v="1016.1052500000001"/>
    <n v="-10.210000000000001"/>
    <n v="0"/>
    <n v="0"/>
    <n v="0"/>
    <n v="0"/>
    <n v="0"/>
    <n v="0"/>
    <n v="0"/>
    <n v="0"/>
    <n v="0"/>
    <n v="0"/>
    <n v="0"/>
    <n v="26.5"/>
    <n v="0"/>
    <n v="0"/>
    <n v="0"/>
    <n v="0"/>
    <n v="3.6481455"/>
    <n v="0"/>
    <n v="0"/>
  </r>
  <r>
    <d v="2020-09-01T00:00:00"/>
    <x v="5"/>
    <s v="P"/>
    <s v="Active"/>
    <n v="22"/>
    <x v="21"/>
    <s v="N"/>
    <x v="10"/>
    <n v="1075"/>
    <x v="0"/>
    <s v="Niederl. 3"/>
    <n v="1"/>
    <s v="Department"/>
    <s v="Supervisor"/>
    <s v="Non-Mgm."/>
    <s v="ang."/>
    <s v="M"/>
    <d v="1988-08-22T00:00:00"/>
    <m/>
    <s v=""/>
    <n v="31"/>
    <d v="1964-03-20T00:00:00"/>
    <n v="55"/>
    <s v="N"/>
    <n v="30"/>
    <n v="2.5"/>
    <n v="39"/>
    <x v="0"/>
    <n v="1"/>
    <n v="30"/>
    <n v="0"/>
    <n v="4770"/>
    <n v="1016.23875"/>
    <n v="0"/>
    <n v="0"/>
    <n v="0"/>
    <n v="0"/>
    <n v="0"/>
    <n v="0"/>
    <n v="0"/>
    <n v="0"/>
    <n v="0"/>
    <n v="0"/>
    <n v="0"/>
    <n v="0"/>
    <n v="26.5"/>
    <n v="0"/>
    <n v="0"/>
    <n v="0"/>
    <n v="0"/>
    <n v="5.9346750000000004"/>
    <n v="0"/>
    <n v="0"/>
  </r>
  <r>
    <d v="2020-09-01T00:00:00"/>
    <x v="5"/>
    <s v="P"/>
    <s v="Active"/>
    <n v="23"/>
    <x v="22"/>
    <s v="N"/>
    <x v="11"/>
    <n v="1082"/>
    <x v="0"/>
    <s v="Niederl. 3"/>
    <n v="1"/>
    <s v="Department"/>
    <s v="Supervisor"/>
    <s v="Non-Mgm."/>
    <s v="ang."/>
    <s v="M"/>
    <d v="1988-09-01T00:00:00"/>
    <m/>
    <s v=""/>
    <n v="31"/>
    <d v="1967-08-29T00:00:00"/>
    <n v="52"/>
    <s v="N"/>
    <n v="35"/>
    <n v="2.9166666666666665"/>
    <n v="39"/>
    <x v="0"/>
    <n v="1"/>
    <n v="30"/>
    <n v="0"/>
    <n v="4771"/>
    <n v="1016.3722500000001"/>
    <n v="0"/>
    <n v="0"/>
    <n v="0"/>
    <n v="0"/>
    <n v="0"/>
    <n v="0"/>
    <n v="0"/>
    <n v="0"/>
    <n v="0"/>
    <n v="0"/>
    <n v="0"/>
    <n v="0"/>
    <n v="26.5"/>
    <n v="0"/>
    <n v="0"/>
    <n v="0"/>
    <n v="0"/>
    <n v="5.9346750000000004"/>
    <n v="0"/>
    <n v="0"/>
  </r>
  <r>
    <d v="2020-09-01T00:00:00"/>
    <x v="5"/>
    <s v="P"/>
    <s v="Active"/>
    <n v="24"/>
    <x v="23"/>
    <s v="N"/>
    <x v="3"/>
    <n v="1011"/>
    <x v="1"/>
    <s v="Niederl. 1"/>
    <n v="1"/>
    <s v="Department"/>
    <s v="Supervisor"/>
    <s v="Director"/>
    <s v="ang."/>
    <s v="M"/>
    <d v="1988-10-13T00:00:00"/>
    <m/>
    <s v=""/>
    <n v="31"/>
    <d v="1964-05-17T00:00:00"/>
    <n v="55"/>
    <s v="N"/>
    <n v="30"/>
    <n v="2.5"/>
    <n v="39"/>
    <x v="0"/>
    <n v="1"/>
    <n v="30"/>
    <n v="0"/>
    <n v="4772"/>
    <n v="1016.50575"/>
    <n v="0"/>
    <n v="0"/>
    <n v="0"/>
    <n v="0"/>
    <n v="0"/>
    <n v="0"/>
    <n v="0"/>
    <n v="0"/>
    <n v="0"/>
    <n v="0"/>
    <n v="0"/>
    <n v="0"/>
    <n v="26.5"/>
    <n v="0"/>
    <n v="0"/>
    <n v="0"/>
    <n v="0"/>
    <n v="5.9346750000000004"/>
    <n v="184.965"/>
    <n v="0"/>
  </r>
  <r>
    <d v="2020-09-01T00:00:00"/>
    <x v="5"/>
    <s v="P"/>
    <s v="Active"/>
    <n v="25"/>
    <x v="24"/>
    <s v="N"/>
    <x v="8"/>
    <n v="1009"/>
    <x v="1"/>
    <s v="Niederl. 1"/>
    <n v="1"/>
    <s v="Department"/>
    <s v="Supervisor"/>
    <s v="Supervisor"/>
    <s v="ang."/>
    <s v="M"/>
    <d v="1989-10-02T00:00:00"/>
    <m/>
    <s v=""/>
    <n v="30"/>
    <d v="1957-03-05T00:00:00"/>
    <n v="62"/>
    <s v="N"/>
    <n v="30"/>
    <n v="2.5"/>
    <n v="39"/>
    <x v="0"/>
    <n v="1"/>
    <n v="30"/>
    <n v="0"/>
    <n v="4773"/>
    <n v="1016.6392500000001"/>
    <n v="0"/>
    <n v="0"/>
    <n v="0"/>
    <n v="0"/>
    <n v="0"/>
    <n v="0"/>
    <n v="0"/>
    <n v="0"/>
    <n v="0"/>
    <n v="0"/>
    <n v="0"/>
    <n v="0"/>
    <n v="26.5"/>
    <n v="0"/>
    <n v="0"/>
    <n v="0"/>
    <n v="0"/>
    <n v="5.9346750000000004"/>
    <n v="0"/>
    <n v="0"/>
  </r>
  <r>
    <d v="2020-09-01T00:00:00"/>
    <x v="5"/>
    <s v="P"/>
    <s v="Active"/>
    <n v="26"/>
    <x v="25"/>
    <s v="N"/>
    <x v="12"/>
    <n v="1089"/>
    <x v="0"/>
    <s v="Niederl. 3"/>
    <n v="1"/>
    <s v="Department"/>
    <s v="Supervisor"/>
    <s v="Supervisor"/>
    <s v="ang."/>
    <s v="W"/>
    <d v="1989-12-01T00:00:00"/>
    <m/>
    <s v=""/>
    <n v="30"/>
    <d v="1961-12-19T00:00:00"/>
    <n v="58"/>
    <s v="N"/>
    <n v="30"/>
    <n v="2.5"/>
    <n v="39"/>
    <x v="0"/>
    <n v="1"/>
    <n v="30"/>
    <n v="0"/>
    <n v="4774"/>
    <n v="1016.7727500000001"/>
    <n v="0"/>
    <n v="0"/>
    <n v="0"/>
    <n v="0"/>
    <n v="0"/>
    <n v="0"/>
    <n v="0"/>
    <n v="0"/>
    <n v="0"/>
    <n v="0"/>
    <n v="0"/>
    <n v="0"/>
    <n v="26.5"/>
    <n v="0"/>
    <n v="0"/>
    <n v="0"/>
    <n v="0"/>
    <n v="5.9346750000000004"/>
    <n v="0"/>
    <n v="0"/>
  </r>
  <r>
    <d v="2020-09-01T00:00:00"/>
    <x v="5"/>
    <s v="P"/>
    <s v="Active"/>
    <n v="27"/>
    <x v="26"/>
    <s v="N"/>
    <x v="10"/>
    <n v="1075"/>
    <x v="0"/>
    <s v="Niederl. 3"/>
    <n v="1"/>
    <s v="Department"/>
    <s v="Supervisor"/>
    <s v="Non-Mgm."/>
    <s v="ang."/>
    <s v="W"/>
    <d v="1990-06-01T00:00:00"/>
    <m/>
    <s v=""/>
    <n v="29"/>
    <d v="1966-11-25T00:00:00"/>
    <n v="53"/>
    <s v="N"/>
    <n v="30"/>
    <n v="2.5"/>
    <n v="39"/>
    <x v="0"/>
    <n v="1"/>
    <n v="30"/>
    <n v="0"/>
    <n v="4775"/>
    <n v="1016.90625"/>
    <n v="0"/>
    <n v="0"/>
    <n v="0"/>
    <n v="0"/>
    <n v="0"/>
    <n v="0"/>
    <n v="0"/>
    <n v="0"/>
    <n v="0"/>
    <n v="0"/>
    <n v="0"/>
    <n v="0"/>
    <n v="26.5"/>
    <n v="0"/>
    <n v="0"/>
    <n v="0"/>
    <n v="0"/>
    <n v="5.9346750000000004"/>
    <n v="0"/>
    <n v="159.04083333333332"/>
  </r>
  <r>
    <d v="2020-09-01T00:00:00"/>
    <x v="5"/>
    <s v="P"/>
    <s v="Active"/>
    <n v="28"/>
    <x v="27"/>
    <s v="Y"/>
    <x v="13"/>
    <n v="1055"/>
    <x v="2"/>
    <s v="Niederl. 7"/>
    <n v="0.5"/>
    <s v="Department"/>
    <s v="Supervisor"/>
    <s v="Manager"/>
    <s v="ang."/>
    <s v="M"/>
    <d v="1991-01-01T00:00:00"/>
    <m/>
    <s v=""/>
    <n v="29"/>
    <d v="1959-05-31T00:00:00"/>
    <n v="60"/>
    <s v="N"/>
    <n v="30"/>
    <n v="2.5"/>
    <n v="39"/>
    <x v="0"/>
    <n v="0.5"/>
    <n v="30"/>
    <n v="0"/>
    <n v="4776"/>
    <n v="1017.03975"/>
    <n v="0"/>
    <n v="0"/>
    <n v="30"/>
    <n v="0"/>
    <n v="0"/>
    <n v="0"/>
    <n v="0"/>
    <n v="0"/>
    <n v="0"/>
    <n v="0"/>
    <n v="0"/>
    <n v="0"/>
    <n v="13.25"/>
    <n v="0"/>
    <n v="0"/>
    <n v="0"/>
    <n v="0"/>
    <n v="9.6858374999999999"/>
    <n v="141.78749999999999"/>
    <n v="0"/>
  </r>
  <r>
    <d v="2020-09-01T00:00:00"/>
    <x v="5"/>
    <s v="P"/>
    <s v="Active"/>
    <n v="28"/>
    <x v="27"/>
    <s v="Y"/>
    <x v="13"/>
    <n v="1048"/>
    <x v="3"/>
    <s v="Niederl. 8"/>
    <n v="0.5"/>
    <s v="Department"/>
    <s v="Supervisor"/>
    <s v="Manager"/>
    <s v="ang."/>
    <s v="M"/>
    <d v="1991-01-01T00:00:00"/>
    <m/>
    <s v=""/>
    <n v="29"/>
    <d v="1959-05-31T00:00:00"/>
    <n v="60"/>
    <s v="N"/>
    <n v="30"/>
    <n v="2.5"/>
    <n v="39"/>
    <x v="0"/>
    <n v="0.5"/>
    <n v="30"/>
    <n v="0"/>
    <n v="4777"/>
    <n v="1017.1732500000001"/>
    <n v="0"/>
    <n v="0"/>
    <n v="30"/>
    <n v="0"/>
    <n v="0"/>
    <n v="0"/>
    <n v="0"/>
    <n v="0"/>
    <n v="0"/>
    <n v="0"/>
    <n v="0"/>
    <n v="0"/>
    <n v="13.25"/>
    <n v="0"/>
    <n v="0"/>
    <n v="0"/>
    <n v="0"/>
    <n v="9.6858374999999999"/>
    <n v="141.78749999999999"/>
    <n v="0"/>
  </r>
  <r>
    <d v="2020-09-01T00:00:00"/>
    <x v="5"/>
    <s v="P"/>
    <s v="Active"/>
    <n v="29"/>
    <x v="28"/>
    <s v="N"/>
    <x v="14"/>
    <n v="1003"/>
    <x v="1"/>
    <s v="Niederl. 1"/>
    <n v="1"/>
    <s v="Department"/>
    <s v="Supervisor"/>
    <s v="Non-Mgm."/>
    <s v="ang."/>
    <s v="M"/>
    <d v="1989-08-01T00:00:00"/>
    <m/>
    <s v=""/>
    <n v="30"/>
    <d v="1962-01-09T00:00:00"/>
    <n v="58"/>
    <s v="N"/>
    <n v="30"/>
    <n v="2.5"/>
    <n v="39"/>
    <x v="0"/>
    <n v="1"/>
    <n v="30"/>
    <n v="0"/>
    <n v="4778"/>
    <n v="1017.30675"/>
    <n v="0"/>
    <n v="0"/>
    <n v="0"/>
    <n v="0"/>
    <n v="0"/>
    <n v="0"/>
    <n v="0"/>
    <n v="0"/>
    <n v="0"/>
    <n v="0"/>
    <n v="0"/>
    <n v="0"/>
    <n v="26.5"/>
    <n v="0"/>
    <n v="0"/>
    <n v="0"/>
    <n v="0"/>
    <n v="5.9346750000000004"/>
    <n v="0"/>
    <n v="0"/>
  </r>
  <r>
    <d v="2020-09-01T00:00:00"/>
    <x v="5"/>
    <s v="P"/>
    <s v="Active"/>
    <n v="30"/>
    <x v="29"/>
    <s v="Y"/>
    <x v="15"/>
    <n v="1050"/>
    <x v="3"/>
    <s v="Niederl. 8"/>
    <n v="0.5"/>
    <s v="Department"/>
    <s v="Supervisor"/>
    <s v="Manager"/>
    <s v="ang."/>
    <s v="M"/>
    <d v="1992-01-02T00:00:00"/>
    <m/>
    <s v=""/>
    <n v="28"/>
    <d v="1966-01-25T00:00:00"/>
    <n v="53"/>
    <s v="J"/>
    <n v="30"/>
    <n v="2.5"/>
    <n v="39"/>
    <x v="0"/>
    <n v="0.5"/>
    <n v="30"/>
    <n v="0"/>
    <n v="4779"/>
    <n v="1017.4402500000001"/>
    <n v="0"/>
    <n v="0"/>
    <n v="0"/>
    <n v="0"/>
    <n v="175"/>
    <n v="0"/>
    <n v="0"/>
    <n v="0"/>
    <n v="0"/>
    <n v="0"/>
    <n v="275.71153846153845"/>
    <n v="219.03750000000002"/>
    <n v="13.25"/>
    <n v="0"/>
    <n v="0"/>
    <n v="0"/>
    <n v="0"/>
    <n v="152.95763466346156"/>
    <n v="73.97175"/>
    <n v="0"/>
  </r>
  <r>
    <d v="2020-09-01T00:00:00"/>
    <x v="5"/>
    <s v="P"/>
    <s v="Active"/>
    <n v="30"/>
    <x v="29"/>
    <s v="Y"/>
    <x v="15"/>
    <n v="1057"/>
    <x v="2"/>
    <s v="Niederl. 7"/>
    <n v="0.5"/>
    <s v="Department"/>
    <s v="Supervisor"/>
    <s v="Manager"/>
    <s v="ang."/>
    <s v="M"/>
    <d v="1992-01-02T00:00:00"/>
    <m/>
    <s v=""/>
    <n v="28"/>
    <d v="1966-01-25T00:00:00"/>
    <n v="53"/>
    <s v="J"/>
    <n v="30"/>
    <n v="2.5"/>
    <n v="39"/>
    <x v="0"/>
    <n v="0.5"/>
    <n v="30"/>
    <n v="0"/>
    <n v="4780"/>
    <n v="1017.57375"/>
    <n v="0"/>
    <n v="0"/>
    <n v="0"/>
    <n v="0"/>
    <n v="175"/>
    <n v="0"/>
    <n v="0"/>
    <n v="0"/>
    <n v="0"/>
    <n v="0"/>
    <n v="275.76923076923077"/>
    <n v="219.08333333333334"/>
    <n v="13.25"/>
    <n v="0"/>
    <n v="0"/>
    <n v="0"/>
    <n v="0"/>
    <n v="152.98081923076924"/>
    <n v="73.97175"/>
    <n v="0"/>
  </r>
  <r>
    <d v="2020-09-01T00:00:00"/>
    <x v="5"/>
    <s v="P"/>
    <s v="Active"/>
    <n v="31"/>
    <x v="30"/>
    <s v="N"/>
    <x v="16"/>
    <n v="1056"/>
    <x v="2"/>
    <s v="Niederl. 7"/>
    <n v="1"/>
    <s v="Department"/>
    <s v="Supervisor"/>
    <s v="Non-Mgm."/>
    <s v="ang."/>
    <s v="M"/>
    <d v="1992-04-01T00:00:00"/>
    <m/>
    <s v=""/>
    <n v="27"/>
    <d v="1960-04-16T00:00:00"/>
    <n v="59"/>
    <s v="N"/>
    <n v="30"/>
    <n v="2.5"/>
    <n v="39"/>
    <x v="0"/>
    <n v="1"/>
    <n v="30"/>
    <n v="0"/>
    <n v="4781"/>
    <n v="1017.70725"/>
    <n v="0"/>
    <n v="0"/>
    <n v="30"/>
    <n v="0"/>
    <n v="0"/>
    <n v="0"/>
    <n v="0"/>
    <n v="0"/>
    <n v="0"/>
    <n v="0"/>
    <n v="0"/>
    <n v="0"/>
    <n v="26.5"/>
    <n v="0"/>
    <n v="0"/>
    <n v="0"/>
    <n v="0"/>
    <n v="12.653175000000001"/>
    <n v="78.849999999999994"/>
    <n v="0"/>
  </r>
  <r>
    <d v="2020-09-01T00:00:00"/>
    <x v="5"/>
    <s v="P"/>
    <s v="Active"/>
    <n v="32"/>
    <x v="31"/>
    <s v="N"/>
    <x v="17"/>
    <n v="1088"/>
    <x v="0"/>
    <s v="Niederl. 3"/>
    <n v="1"/>
    <s v="Department"/>
    <s v="Supervisor"/>
    <s v="Manager"/>
    <s v="ang."/>
    <s v="M"/>
    <d v="1992-07-01T00:00:00"/>
    <m/>
    <s v=""/>
    <n v="27"/>
    <d v="1962-05-04T00:00:00"/>
    <n v="57"/>
    <s v="N"/>
    <n v="30"/>
    <n v="2.5"/>
    <n v="39"/>
    <x v="0"/>
    <n v="1"/>
    <n v="30"/>
    <n v="0"/>
    <n v="4782"/>
    <n v="1017.8407500000001"/>
    <n v="0"/>
    <n v="0"/>
    <n v="0"/>
    <n v="0"/>
    <n v="0"/>
    <n v="0"/>
    <n v="0"/>
    <n v="0"/>
    <n v="0"/>
    <n v="0"/>
    <n v="0"/>
    <n v="0"/>
    <n v="26.5"/>
    <n v="0"/>
    <n v="0"/>
    <n v="0"/>
    <n v="0"/>
    <n v="5.9346750000000004"/>
    <n v="181.43859999999998"/>
    <n v="0"/>
  </r>
  <r>
    <d v="2020-09-01T00:00:00"/>
    <x v="5"/>
    <s v="P"/>
    <s v="Active"/>
    <n v="33"/>
    <x v="32"/>
    <s v="N"/>
    <x v="18"/>
    <n v="1080"/>
    <x v="0"/>
    <s v="Niederl. 3"/>
    <n v="1"/>
    <s v="Department"/>
    <s v="Supervisor"/>
    <s v="Director"/>
    <s v="ang."/>
    <s v="M"/>
    <d v="1992-09-14T00:00:00"/>
    <m/>
    <s v=""/>
    <n v="27"/>
    <d v="1966-07-09T00:00:00"/>
    <n v="53"/>
    <s v="N"/>
    <n v="30"/>
    <n v="2.5"/>
    <n v="39"/>
    <x v="0"/>
    <n v="1"/>
    <n v="30"/>
    <n v="0"/>
    <n v="4783"/>
    <n v="1017.97425"/>
    <n v="0"/>
    <n v="0"/>
    <n v="39.950000000000003"/>
    <n v="0"/>
    <n v="0"/>
    <n v="0"/>
    <n v="0"/>
    <n v="0"/>
    <n v="0"/>
    <n v="0"/>
    <n v="0"/>
    <n v="0"/>
    <n v="26.5"/>
    <n v="0"/>
    <n v="0"/>
    <n v="0"/>
    <n v="0"/>
    <n v="14.881477500000001"/>
    <n v="347.38459999999998"/>
    <n v="0"/>
  </r>
  <r>
    <d v="2020-09-01T00:00:00"/>
    <x v="5"/>
    <s v="P"/>
    <s v="Active"/>
    <n v="34"/>
    <x v="33"/>
    <s v="N"/>
    <x v="19"/>
    <n v="1083"/>
    <x v="0"/>
    <s v="Niederl. 3"/>
    <n v="1"/>
    <s v="Department"/>
    <s v="Supervisor"/>
    <s v="Non-Mgm."/>
    <s v="ang."/>
    <s v="M"/>
    <d v="1992-11-01T00:00:00"/>
    <m/>
    <s v=""/>
    <n v="27"/>
    <d v="1957-10-19T00:00:00"/>
    <n v="62"/>
    <s v="N"/>
    <n v="30"/>
    <n v="2.5"/>
    <n v="39"/>
    <x v="0"/>
    <n v="1"/>
    <n v="30"/>
    <n v="0"/>
    <n v="4784"/>
    <n v="1018.1077500000001"/>
    <n v="0"/>
    <n v="0"/>
    <n v="0"/>
    <n v="0"/>
    <n v="0"/>
    <n v="0"/>
    <n v="0"/>
    <n v="0"/>
    <n v="0"/>
    <n v="0"/>
    <n v="0"/>
    <n v="0"/>
    <n v="26.5"/>
    <n v="0"/>
    <n v="0"/>
    <n v="0"/>
    <n v="0"/>
    <n v="5.9346750000000004"/>
    <n v="0"/>
    <n v="0"/>
  </r>
  <r>
    <d v="2020-09-01T00:00:00"/>
    <x v="5"/>
    <s v="P"/>
    <s v="Active"/>
    <n v="35"/>
    <x v="34"/>
    <s v="N"/>
    <x v="20"/>
    <n v="1058"/>
    <x v="2"/>
    <s v="Niederl. 7"/>
    <n v="1"/>
    <s v="Department"/>
    <s v="Supervisor"/>
    <s v="Non-Mgm."/>
    <s v="ang."/>
    <s v="M"/>
    <d v="1993-01-01T00:00:00"/>
    <m/>
    <s v=""/>
    <n v="27"/>
    <d v="1956-02-08T00:00:00"/>
    <n v="63"/>
    <s v="J"/>
    <n v="35"/>
    <n v="2.9166666666666665"/>
    <n v="39"/>
    <x v="0"/>
    <n v="1"/>
    <n v="30"/>
    <n v="0"/>
    <n v="4785"/>
    <n v="1018.24125"/>
    <n v="0"/>
    <n v="0"/>
    <n v="0"/>
    <n v="0"/>
    <n v="0"/>
    <n v="0"/>
    <n v="0"/>
    <n v="0"/>
    <n v="0"/>
    <n v="0"/>
    <n v="322.06730769230768"/>
    <n v="219.31250000000003"/>
    <n v="26.5"/>
    <n v="0"/>
    <n v="0"/>
    <n v="0"/>
    <n v="0"/>
    <n v="127.17668293269233"/>
    <n v="0"/>
    <n v="0"/>
  </r>
  <r>
    <d v="2020-09-01T00:00:00"/>
    <x v="5"/>
    <s v="P"/>
    <s v="Active"/>
    <n v="36"/>
    <x v="35"/>
    <s v="N"/>
    <x v="21"/>
    <n v="1086"/>
    <x v="0"/>
    <s v="Niederl. 3"/>
    <n v="1"/>
    <s v="Department"/>
    <s v="Supervisor"/>
    <s v="Manager"/>
    <s v="ang."/>
    <s v="M"/>
    <d v="1993-06-15T00:00:00"/>
    <m/>
    <s v=""/>
    <n v="26"/>
    <d v="1967-01-29T00:00:00"/>
    <n v="52"/>
    <s v="N"/>
    <n v="30"/>
    <n v="2.5"/>
    <n v="39"/>
    <x v="0"/>
    <n v="1"/>
    <n v="30"/>
    <n v="0"/>
    <n v="4786"/>
    <n v="1018.3747500000001"/>
    <n v="0"/>
    <n v="0"/>
    <n v="0"/>
    <n v="0"/>
    <n v="0"/>
    <n v="0"/>
    <n v="0"/>
    <n v="0"/>
    <n v="0"/>
    <n v="0"/>
    <n v="0"/>
    <n v="0"/>
    <n v="26.5"/>
    <n v="0"/>
    <n v="0"/>
    <n v="0"/>
    <n v="0"/>
    <n v="5.9346750000000004"/>
    <n v="0"/>
    <n v="0"/>
  </r>
  <r>
    <d v="2020-09-01T00:00:00"/>
    <x v="5"/>
    <s v="P"/>
    <s v="Active"/>
    <n v="37"/>
    <x v="36"/>
    <s v="N"/>
    <x v="22"/>
    <n v="1060"/>
    <x v="2"/>
    <s v="Niederl. 7"/>
    <n v="1"/>
    <s v="Department"/>
    <s v="Supervisor"/>
    <s v="Non-Mgm."/>
    <s v="ang."/>
    <s v="M"/>
    <d v="1993-07-15T00:00:00"/>
    <m/>
    <s v=""/>
    <n v="26"/>
    <d v="1955-08-28T00:00:00"/>
    <n v="64"/>
    <s v="J"/>
    <n v="35"/>
    <n v="2.9166666666666665"/>
    <n v="39"/>
    <x v="0"/>
    <n v="1"/>
    <n v="30"/>
    <n v="0"/>
    <n v="4787"/>
    <n v="1018.5082500000001"/>
    <n v="0"/>
    <n v="0"/>
    <n v="0"/>
    <n v="0"/>
    <n v="0"/>
    <n v="0"/>
    <n v="0"/>
    <n v="0"/>
    <n v="0"/>
    <n v="0"/>
    <n v="322.20192307692309"/>
    <n v="219.4041666666667"/>
    <n v="26.5"/>
    <n v="0"/>
    <n v="0"/>
    <n v="0"/>
    <n v="0"/>
    <n v="127.22735879807693"/>
    <n v="0"/>
    <n v="0"/>
  </r>
  <r>
    <d v="2020-09-01T00:00:00"/>
    <x v="5"/>
    <s v="P"/>
    <s v="Active"/>
    <n v="38"/>
    <x v="37"/>
    <s v="N"/>
    <x v="5"/>
    <n v="1093"/>
    <x v="0"/>
    <s v="Niederl. 3"/>
    <n v="1"/>
    <s v="Department"/>
    <s v="Supervisor"/>
    <s v="Non-Mgm."/>
    <s v="ang."/>
    <s v="M"/>
    <d v="1994-01-01T00:00:00"/>
    <m/>
    <s v=""/>
    <n v="26"/>
    <d v="1967-11-30T00:00:00"/>
    <n v="52"/>
    <s v="N"/>
    <n v="35"/>
    <n v="2.9166666666666665"/>
    <n v="39"/>
    <x v="0"/>
    <n v="1"/>
    <n v="30"/>
    <n v="0"/>
    <n v="4788"/>
    <n v="1018.64175"/>
    <n v="0"/>
    <n v="0"/>
    <n v="0"/>
    <n v="0"/>
    <n v="0"/>
    <n v="0"/>
    <n v="0"/>
    <n v="0"/>
    <n v="0"/>
    <n v="0"/>
    <n v="0"/>
    <n v="0"/>
    <n v="26.5"/>
    <n v="0"/>
    <n v="0"/>
    <n v="0"/>
    <n v="0"/>
    <n v="5.9346750000000004"/>
    <n v="0"/>
    <n v="0"/>
  </r>
  <r>
    <d v="2020-09-01T00:00:00"/>
    <x v="5"/>
    <s v="P"/>
    <s v="Active"/>
    <n v="39"/>
    <x v="38"/>
    <s v="N"/>
    <x v="2"/>
    <n v="1010"/>
    <x v="1"/>
    <s v="Niederl. 1"/>
    <n v="1"/>
    <s v="Department"/>
    <s v="Supervisor"/>
    <s v="Manager"/>
    <s v="ang."/>
    <s v="M"/>
    <d v="1994-02-14T00:00:00"/>
    <m/>
    <s v=""/>
    <n v="25"/>
    <d v="1963-11-04T00:00:00"/>
    <n v="56"/>
    <s v="N"/>
    <n v="30"/>
    <n v="2.5"/>
    <n v="39"/>
    <x v="0"/>
    <n v="1"/>
    <n v="30"/>
    <n v="0"/>
    <n v="4789"/>
    <n v="1018.77525"/>
    <n v="0"/>
    <n v="0"/>
    <n v="0"/>
    <n v="0"/>
    <n v="0"/>
    <n v="0"/>
    <n v="0"/>
    <n v="0"/>
    <n v="0"/>
    <n v="0"/>
    <n v="0"/>
    <n v="0"/>
    <n v="26.5"/>
    <n v="0"/>
    <n v="0"/>
    <n v="0"/>
    <n v="0"/>
    <n v="5.9346750000000004"/>
    <n v="0"/>
    <n v="0"/>
  </r>
  <r>
    <d v="2020-09-01T00:00:00"/>
    <x v="5"/>
    <s v="P"/>
    <s v="Active"/>
    <n v="40"/>
    <x v="39"/>
    <s v="N"/>
    <x v="19"/>
    <n v="1083"/>
    <x v="0"/>
    <s v="Niederl. 3"/>
    <n v="1"/>
    <s v="Department"/>
    <s v="Supervisor"/>
    <s v="Manager"/>
    <s v="ang."/>
    <s v="M"/>
    <d v="1994-08-08T00:00:00"/>
    <m/>
    <s v=""/>
    <n v="25"/>
    <d v="1967-10-23T00:00:00"/>
    <n v="52"/>
    <s v="N"/>
    <n v="30"/>
    <n v="2.5"/>
    <n v="39"/>
    <x v="0"/>
    <n v="1"/>
    <n v="30"/>
    <n v="0"/>
    <n v="4790"/>
    <n v="1018.9087500000001"/>
    <n v="0"/>
    <n v="0"/>
    <n v="0"/>
    <n v="0"/>
    <n v="0"/>
    <n v="0"/>
    <n v="0"/>
    <n v="0"/>
    <n v="0"/>
    <n v="0"/>
    <n v="0"/>
    <n v="0"/>
    <n v="26.5"/>
    <n v="0"/>
    <n v="0"/>
    <n v="0"/>
    <n v="0"/>
    <n v="5.9346750000000004"/>
    <n v="0"/>
    <n v="0"/>
  </r>
  <r>
    <d v="2020-09-01T00:00:00"/>
    <x v="5"/>
    <s v="P"/>
    <s v="Active"/>
    <n v="41"/>
    <x v="40"/>
    <s v="N"/>
    <x v="22"/>
    <n v="1060"/>
    <x v="2"/>
    <s v="Niederl. 7"/>
    <n v="1"/>
    <s v="Department"/>
    <s v="Supervisor"/>
    <s v="Non-Mgm."/>
    <s v="ang."/>
    <s v="M"/>
    <d v="1994-10-01T00:00:00"/>
    <m/>
    <s v=""/>
    <n v="25"/>
    <d v="1964-11-09T00:00:00"/>
    <n v="55"/>
    <s v="J"/>
    <n v="30"/>
    <n v="2.5"/>
    <n v="39"/>
    <x v="0"/>
    <n v="1"/>
    <n v="30"/>
    <n v="0"/>
    <n v="4791"/>
    <n v="1019.04225"/>
    <n v="0"/>
    <n v="0"/>
    <n v="0"/>
    <n v="0"/>
    <n v="0"/>
    <n v="0"/>
    <n v="0"/>
    <n v="0"/>
    <n v="0"/>
    <n v="0"/>
    <n v="276.40384615384619"/>
    <n v="219.58750000000001"/>
    <n v="26.5"/>
    <n v="0"/>
    <n v="0"/>
    <n v="0"/>
    <n v="0"/>
    <n v="117.01193697115386"/>
    <n v="0"/>
    <n v="0"/>
  </r>
  <r>
    <d v="2020-09-01T00:00:00"/>
    <x v="5"/>
    <s v="P"/>
    <s v="Active"/>
    <n v="42"/>
    <x v="41"/>
    <s v="N"/>
    <x v="23"/>
    <n v="1068"/>
    <x v="0"/>
    <s v="Niederl. 3"/>
    <n v="1"/>
    <s v="Department"/>
    <s v="Supervisor"/>
    <s v="Manager"/>
    <s v="ang."/>
    <s v="W"/>
    <d v="1994-12-01T00:00:00"/>
    <m/>
    <s v=""/>
    <n v="25"/>
    <d v="1966-07-09T00:00:00"/>
    <n v="53"/>
    <s v="N"/>
    <n v="30"/>
    <n v="2.5"/>
    <n v="39"/>
    <x v="0"/>
    <n v="1"/>
    <n v="30"/>
    <n v="0"/>
    <n v="4792"/>
    <n v="1019.1757500000001"/>
    <n v="0"/>
    <n v="0"/>
    <n v="0"/>
    <n v="0"/>
    <n v="0"/>
    <n v="0"/>
    <n v="0"/>
    <n v="0"/>
    <n v="0"/>
    <n v="0"/>
    <n v="0"/>
    <n v="0"/>
    <n v="26.5"/>
    <n v="0"/>
    <n v="0"/>
    <n v="0"/>
    <n v="0"/>
    <n v="5.9346750000000004"/>
    <n v="130.3571"/>
    <n v="0"/>
  </r>
  <r>
    <d v="2020-09-01T00:00:00"/>
    <x v="5"/>
    <s v="P"/>
    <s v="Active"/>
    <n v="43"/>
    <x v="42"/>
    <s v="N"/>
    <x v="24"/>
    <n v="1081"/>
    <x v="0"/>
    <s v="Niederl. 3"/>
    <n v="1"/>
    <s v="Department"/>
    <s v="Supervisor"/>
    <s v="Director"/>
    <s v="ang."/>
    <s v="M"/>
    <d v="1995-02-01T00:00:00"/>
    <m/>
    <s v=""/>
    <n v="24"/>
    <d v="1963-11-20T00:00:00"/>
    <n v="56"/>
    <s v="N"/>
    <n v="30"/>
    <n v="2.5"/>
    <n v="39"/>
    <x v="0"/>
    <n v="1"/>
    <n v="30"/>
    <n v="0"/>
    <n v="4793"/>
    <n v="1019.30925"/>
    <n v="0"/>
    <n v="0"/>
    <n v="0"/>
    <n v="0"/>
    <n v="0"/>
    <n v="0"/>
    <n v="0"/>
    <n v="0"/>
    <n v="0"/>
    <n v="0"/>
    <n v="0"/>
    <n v="0"/>
    <n v="26.5"/>
    <n v="0"/>
    <n v="0"/>
    <n v="0"/>
    <n v="0"/>
    <n v="5.9346750000000004"/>
    <n v="175.9932"/>
    <n v="121.69583333333333"/>
  </r>
  <r>
    <d v="2020-09-01T00:00:00"/>
    <x v="5"/>
    <s v="P"/>
    <s v="Active"/>
    <n v="44"/>
    <x v="43"/>
    <s v="N"/>
    <x v="25"/>
    <n v="1002"/>
    <x v="1"/>
    <s v="Niederl. 1"/>
    <n v="1"/>
    <s v="Department"/>
    <s v="Supervisor"/>
    <s v="Manager"/>
    <s v="ang."/>
    <s v="M"/>
    <d v="1995-09-01T00:00:00"/>
    <m/>
    <s v=""/>
    <n v="24"/>
    <d v="1967-11-28T00:00:00"/>
    <n v="52"/>
    <s v="N"/>
    <n v="30"/>
    <n v="2.5"/>
    <n v="39"/>
    <x v="0"/>
    <n v="1"/>
    <n v="30"/>
    <n v="0"/>
    <n v="4794"/>
    <n v="1019.44275"/>
    <n v="0"/>
    <n v="0"/>
    <n v="0"/>
    <n v="0"/>
    <n v="0"/>
    <n v="0"/>
    <n v="0"/>
    <n v="0"/>
    <n v="0"/>
    <n v="0"/>
    <n v="0"/>
    <n v="0"/>
    <n v="26.5"/>
    <n v="0"/>
    <n v="0"/>
    <n v="0"/>
    <n v="0"/>
    <n v="5.9346750000000004"/>
    <n v="0"/>
    <n v="121.69583333333333"/>
  </r>
  <r>
    <d v="2020-09-01T00:00:00"/>
    <x v="5"/>
    <s v="P"/>
    <s v="Active"/>
    <n v="45"/>
    <x v="44"/>
    <s v="N"/>
    <x v="22"/>
    <n v="1060"/>
    <x v="2"/>
    <s v="Niederl. 7"/>
    <n v="1"/>
    <s v="Department"/>
    <s v="Supervisor"/>
    <s v="Non-Mgm."/>
    <s v="ang."/>
    <s v="M"/>
    <d v="1995-05-01T00:00:00"/>
    <m/>
    <s v=""/>
    <n v="24"/>
    <d v="1955-07-18T00:00:00"/>
    <n v="64"/>
    <s v="J"/>
    <n v="30"/>
    <n v="2.5"/>
    <n v="39"/>
    <x v="0"/>
    <n v="1"/>
    <n v="30"/>
    <n v="0"/>
    <n v="4795"/>
    <n v="1019.5762500000001"/>
    <n v="0"/>
    <n v="0"/>
    <n v="0"/>
    <n v="0"/>
    <n v="0"/>
    <n v="0"/>
    <n v="0"/>
    <n v="0"/>
    <n v="0"/>
    <n v="0"/>
    <n v="276.63461538461542"/>
    <n v="219.77083333333334"/>
    <n v="26.5"/>
    <n v="0"/>
    <n v="0"/>
    <n v="0"/>
    <n v="0"/>
    <n v="117.10467524038462"/>
    <n v="0"/>
    <n v="121.69583333333333"/>
  </r>
  <r>
    <d v="2020-09-01T00:00:00"/>
    <x v="5"/>
    <s v="P"/>
    <s v="Active"/>
    <n v="46"/>
    <x v="45"/>
    <s v="N"/>
    <x v="26"/>
    <n v="1091"/>
    <x v="0"/>
    <s v="Niederl. 3"/>
    <n v="1"/>
    <s v="Department"/>
    <s v="Supervisor"/>
    <s v="Manager"/>
    <s v="ang."/>
    <s v="M"/>
    <d v="1995-06-01T00:00:00"/>
    <m/>
    <s v=""/>
    <n v="24"/>
    <d v="1966-06-11T00:00:00"/>
    <n v="53"/>
    <s v="N"/>
    <n v="30"/>
    <n v="2.5"/>
    <n v="39"/>
    <x v="0"/>
    <n v="1"/>
    <n v="30"/>
    <n v="0"/>
    <n v="4796"/>
    <n v="1019.70975"/>
    <n v="0"/>
    <n v="0"/>
    <n v="0"/>
    <n v="0"/>
    <n v="0"/>
    <n v="0"/>
    <n v="0"/>
    <n v="0"/>
    <n v="0"/>
    <n v="0"/>
    <n v="0"/>
    <n v="0"/>
    <n v="26.5"/>
    <n v="0"/>
    <n v="0"/>
    <n v="0"/>
    <n v="0"/>
    <n v="5.9346750000000004"/>
    <n v="113.8974"/>
    <n v="121.69583333333333"/>
  </r>
  <r>
    <d v="2020-09-01T00:00:00"/>
    <x v="5"/>
    <s v="P"/>
    <s v="Active"/>
    <n v="47"/>
    <x v="46"/>
    <s v="N"/>
    <x v="27"/>
    <n v="1070"/>
    <x v="0"/>
    <s v="Niederl. 3"/>
    <n v="1"/>
    <s v="Department"/>
    <s v="Supervisor"/>
    <s v="Non-Mgm."/>
    <s v="ang."/>
    <s v="W"/>
    <d v="1995-06-12T00:00:00"/>
    <m/>
    <s v=""/>
    <n v="24"/>
    <d v="1961-06-05T00:00:00"/>
    <n v="58"/>
    <s v="N"/>
    <n v="30"/>
    <n v="2.5"/>
    <n v="39"/>
    <x v="0"/>
    <n v="1"/>
    <n v="30"/>
    <n v="0"/>
    <n v="4797"/>
    <n v="1019.8432500000001"/>
    <n v="0"/>
    <n v="0"/>
    <n v="0"/>
    <n v="0"/>
    <n v="0"/>
    <n v="0"/>
    <n v="0"/>
    <n v="0"/>
    <n v="0"/>
    <n v="0"/>
    <n v="0"/>
    <n v="0"/>
    <n v="26.5"/>
    <n v="0"/>
    <n v="0"/>
    <n v="0"/>
    <n v="0"/>
    <n v="5.9346750000000004"/>
    <n v="0"/>
    <n v="121.69583333333333"/>
  </r>
  <r>
    <d v="2020-09-01T00:00:00"/>
    <x v="5"/>
    <s v="P"/>
    <s v="Active"/>
    <n v="48"/>
    <x v="47"/>
    <s v="N"/>
    <x v="22"/>
    <n v="1053"/>
    <x v="3"/>
    <s v="Niederl. 8"/>
    <n v="1"/>
    <s v="Department"/>
    <s v="Supervisor"/>
    <s v="Non-Mgm."/>
    <s v="ang."/>
    <s v="M"/>
    <d v="1995-09-01T00:00:00"/>
    <m/>
    <s v=""/>
    <n v="24"/>
    <d v="1970-08-22T00:00:00"/>
    <n v="49"/>
    <s v="J"/>
    <n v="30"/>
    <n v="2.5"/>
    <n v="39"/>
    <x v="0"/>
    <n v="1"/>
    <n v="30"/>
    <n v="0"/>
    <n v="4798"/>
    <n v="1019.97675"/>
    <n v="0"/>
    <n v="0"/>
    <n v="0"/>
    <n v="0"/>
    <n v="0"/>
    <n v="0"/>
    <n v="0"/>
    <n v="0"/>
    <n v="0"/>
    <n v="0"/>
    <n v="276.80769230769232"/>
    <n v="219.90833333333333"/>
    <n v="26.5"/>
    <n v="0"/>
    <n v="0"/>
    <n v="0"/>
    <n v="0"/>
    <n v="117.17422894230771"/>
    <n v="0"/>
    <n v="121.69583333333333"/>
  </r>
  <r>
    <d v="2020-09-01T00:00:00"/>
    <x v="5"/>
    <s v="P"/>
    <s v="Active"/>
    <n v="49"/>
    <x v="48"/>
    <s v="N"/>
    <x v="28"/>
    <n v="1004"/>
    <x v="1"/>
    <s v="Niederl. 1"/>
    <n v="1"/>
    <s v="Department"/>
    <s v="Supervisor"/>
    <s v="Manager"/>
    <s v="ang."/>
    <s v="M"/>
    <d v="1995-09-18T00:00:00"/>
    <m/>
    <s v=""/>
    <n v="24"/>
    <d v="1967-11-20T00:00:00"/>
    <n v="52"/>
    <s v="N"/>
    <n v="30"/>
    <n v="2.5"/>
    <n v="39"/>
    <x v="0"/>
    <n v="1"/>
    <n v="30"/>
    <n v="0"/>
    <n v="4799"/>
    <n v="1020.1102500000001"/>
    <n v="0"/>
    <n v="0"/>
    <n v="0"/>
    <n v="0"/>
    <n v="0"/>
    <n v="0"/>
    <n v="0"/>
    <n v="0"/>
    <n v="0"/>
    <n v="0"/>
    <n v="0"/>
    <n v="0"/>
    <n v="26.5"/>
    <n v="0"/>
    <n v="0"/>
    <n v="0"/>
    <n v="0"/>
    <n v="5.9346750000000004"/>
    <n v="0"/>
    <n v="121.69583333333333"/>
  </r>
  <r>
    <d v="2020-09-01T00:00:00"/>
    <x v="5"/>
    <s v="P"/>
    <s v="Active"/>
    <n v="50"/>
    <x v="49"/>
    <s v="N"/>
    <x v="22"/>
    <n v="1053"/>
    <x v="3"/>
    <s v="Niederl. 8"/>
    <n v="1"/>
    <s v="Department"/>
    <s v="Supervisor"/>
    <s v="Non-Mgm."/>
    <s v="ang."/>
    <s v="M"/>
    <d v="1995-11-06T00:00:00"/>
    <m/>
    <s v=""/>
    <n v="24"/>
    <d v="1961-11-20T00:00:00"/>
    <n v="58"/>
    <s v="J"/>
    <n v="30"/>
    <n v="2.5"/>
    <n v="39"/>
    <x v="0"/>
    <n v="1"/>
    <n v="30"/>
    <n v="0"/>
    <n v="4800"/>
    <n v="1020.2437500000001"/>
    <n v="0"/>
    <n v="0"/>
    <n v="0"/>
    <n v="0"/>
    <n v="0"/>
    <n v="0"/>
    <n v="0"/>
    <n v="0"/>
    <n v="0"/>
    <n v="0"/>
    <n v="276.92307692307691"/>
    <n v="220.00000000000003"/>
    <n v="26.5"/>
    <n v="0"/>
    <n v="0"/>
    <n v="0"/>
    <n v="0"/>
    <n v="117.22059807692308"/>
    <n v="0"/>
    <n v="121.69583333333333"/>
  </r>
  <r>
    <d v="2020-09-01T00:00:00"/>
    <x v="5"/>
    <s v="P"/>
    <s v="Active"/>
    <n v="51"/>
    <x v="50"/>
    <s v="N"/>
    <x v="29"/>
    <n v="1079"/>
    <x v="0"/>
    <s v="Niederl. 3"/>
    <n v="1"/>
    <s v="Department"/>
    <s v="Supervisor"/>
    <s v="Non-Mgm."/>
    <s v="ang."/>
    <s v="M"/>
    <d v="1996-03-01T00:00:00"/>
    <m/>
    <s v=""/>
    <n v="23"/>
    <d v="1966-09-04T00:00:00"/>
    <n v="53"/>
    <s v="N"/>
    <n v="24"/>
    <n v="2"/>
    <n v="32"/>
    <x v="0"/>
    <n v="0.82051282051282048"/>
    <n v="30"/>
    <n v="0"/>
    <n v="4801"/>
    <n v="1020.37725"/>
    <n v="0"/>
    <n v="0"/>
    <n v="0"/>
    <n v="0"/>
    <n v="0"/>
    <n v="0"/>
    <n v="0"/>
    <n v="0"/>
    <n v="0"/>
    <n v="0"/>
    <n v="0"/>
    <n v="0"/>
    <n v="26.5"/>
    <n v="0"/>
    <n v="0"/>
    <n v="0"/>
    <n v="0"/>
    <n v="5.9346750000000004"/>
    <n v="0"/>
    <n v="0"/>
  </r>
  <r>
    <d v="2020-09-01T00:00:00"/>
    <x v="5"/>
    <s v="P"/>
    <s v="Active"/>
    <n v="52"/>
    <x v="51"/>
    <s v="N"/>
    <x v="19"/>
    <n v="1083"/>
    <x v="0"/>
    <s v="Niederl. 3"/>
    <n v="1"/>
    <s v="Department"/>
    <s v="Supervisor"/>
    <s v="Non-Mgm."/>
    <s v="ang."/>
    <s v="M"/>
    <d v="1996-05-01T00:00:00"/>
    <m/>
    <s v=""/>
    <n v="23"/>
    <d v="1967-06-09T00:00:00"/>
    <n v="52"/>
    <s v="N"/>
    <n v="30"/>
    <n v="2.5"/>
    <n v="39"/>
    <x v="0"/>
    <n v="1"/>
    <n v="30"/>
    <n v="0"/>
    <n v="4802"/>
    <n v="1020.5107500000001"/>
    <n v="0"/>
    <n v="0"/>
    <n v="0"/>
    <n v="0"/>
    <n v="0"/>
    <n v="0"/>
    <n v="0"/>
    <n v="0"/>
    <n v="0"/>
    <n v="0"/>
    <n v="0"/>
    <n v="0"/>
    <n v="26.5"/>
    <n v="0"/>
    <n v="0"/>
    <n v="0"/>
    <n v="0"/>
    <n v="5.9346750000000004"/>
    <n v="0"/>
    <n v="0"/>
  </r>
  <r>
    <d v="2020-09-01T00:00:00"/>
    <x v="5"/>
    <s v="P"/>
    <s v="Active"/>
    <n v="53"/>
    <x v="52"/>
    <s v="N"/>
    <x v="27"/>
    <n v="1070"/>
    <x v="0"/>
    <s v="Niederl. 3"/>
    <n v="1"/>
    <s v="Department"/>
    <s v="Supervisor"/>
    <s v="Non-Mgm."/>
    <s v="ang."/>
    <s v="W"/>
    <d v="1996-07-01T00:00:00"/>
    <m/>
    <s v=""/>
    <n v="23"/>
    <d v="1967-11-24T00:00:00"/>
    <n v="52"/>
    <s v="N"/>
    <n v="30"/>
    <n v="2.5"/>
    <n v="39"/>
    <x v="0"/>
    <n v="1"/>
    <n v="30"/>
    <n v="0"/>
    <n v="4803"/>
    <n v="1020.6442500000001"/>
    <n v="0"/>
    <n v="0"/>
    <n v="0"/>
    <n v="0"/>
    <n v="0"/>
    <n v="0"/>
    <n v="0"/>
    <n v="0"/>
    <n v="0"/>
    <n v="0"/>
    <n v="0"/>
    <n v="0"/>
    <n v="26.5"/>
    <n v="0"/>
    <n v="0"/>
    <n v="0"/>
    <n v="0"/>
    <n v="5.9346750000000004"/>
    <n v="0"/>
    <n v="0"/>
  </r>
  <r>
    <d v="2020-09-01T00:00:00"/>
    <x v="5"/>
    <s v="P"/>
    <s v="Active"/>
    <n v="54"/>
    <x v="53"/>
    <s v="N"/>
    <x v="17"/>
    <n v="1088"/>
    <x v="0"/>
    <s v="Niederl. 3"/>
    <n v="1"/>
    <s v="Department"/>
    <s v="Supervisor"/>
    <s v="Supervisor"/>
    <s v="ang."/>
    <s v="M"/>
    <d v="1996-09-16T00:00:00"/>
    <m/>
    <s v=""/>
    <n v="23"/>
    <d v="1965-05-18T00:00:00"/>
    <n v="54"/>
    <s v="J"/>
    <n v="30"/>
    <n v="2.5"/>
    <n v="39"/>
    <x v="0"/>
    <n v="1"/>
    <n v="30"/>
    <n v="0"/>
    <n v="4804"/>
    <n v="1020.77775"/>
    <n v="0"/>
    <n v="0"/>
    <n v="0"/>
    <n v="0"/>
    <n v="0"/>
    <n v="0"/>
    <n v="0"/>
    <n v="0"/>
    <n v="0"/>
    <n v="0"/>
    <n v="277.15384615384613"/>
    <n v="220.18333333333334"/>
    <n v="26.5"/>
    <n v="0"/>
    <n v="0"/>
    <n v="0"/>
    <n v="0"/>
    <n v="117.31333634615385"/>
    <n v="0"/>
    <n v="0"/>
  </r>
  <r>
    <d v="2020-09-01T00:00:00"/>
    <x v="5"/>
    <s v="P"/>
    <s v="Active"/>
    <n v="55"/>
    <x v="54"/>
    <s v="N"/>
    <x v="4"/>
    <n v="1013"/>
    <x v="1"/>
    <s v="Niederl. 1"/>
    <n v="1"/>
    <s v="Department"/>
    <s v="Supervisor"/>
    <s v="Non-Mgm."/>
    <s v="ang."/>
    <s v="W"/>
    <d v="1996-10-28T00:00:00"/>
    <m/>
    <s v=""/>
    <n v="23"/>
    <d v="1977-10-02T00:00:00"/>
    <n v="42"/>
    <s v="N"/>
    <n v="30"/>
    <n v="2.5"/>
    <n v="39"/>
    <x v="0"/>
    <n v="1"/>
    <n v="30"/>
    <n v="0"/>
    <n v="4805"/>
    <n v="1020.9112500000001"/>
    <n v="0"/>
    <n v="0"/>
    <n v="0"/>
    <n v="0"/>
    <n v="0"/>
    <n v="0"/>
    <n v="0"/>
    <n v="0"/>
    <n v="0"/>
    <n v="0"/>
    <n v="0"/>
    <n v="0"/>
    <n v="26.5"/>
    <n v="0"/>
    <n v="0"/>
    <n v="0"/>
    <n v="0"/>
    <n v="5.9346750000000004"/>
    <n v="0"/>
    <n v="0"/>
  </r>
  <r>
    <d v="2020-09-01T00:00:00"/>
    <x v="5"/>
    <s v="P"/>
    <s v="Active"/>
    <n v="56"/>
    <x v="55"/>
    <s v="N"/>
    <x v="16"/>
    <n v="1037"/>
    <x v="4"/>
    <s v="Niederl. 6"/>
    <n v="1"/>
    <s v="Department"/>
    <s v="Supervisor"/>
    <s v="Non-Mgm."/>
    <s v="ang."/>
    <s v="M"/>
    <d v="1997-06-15T00:00:00"/>
    <m/>
    <s v=""/>
    <n v="22"/>
    <d v="1957-06-29T00:00:00"/>
    <n v="62"/>
    <s v="N"/>
    <n v="30"/>
    <n v="2.5"/>
    <n v="39"/>
    <x v="0"/>
    <n v="1"/>
    <n v="30"/>
    <n v="0"/>
    <n v="4806"/>
    <n v="1021.04475"/>
    <n v="0"/>
    <n v="0"/>
    <n v="30"/>
    <n v="0"/>
    <n v="0"/>
    <n v="0"/>
    <n v="0"/>
    <n v="0"/>
    <n v="0"/>
    <n v="0"/>
    <n v="0"/>
    <n v="0"/>
    <n v="26.5"/>
    <n v="0"/>
    <n v="0"/>
    <n v="0"/>
    <n v="0"/>
    <n v="12.653175000000001"/>
    <n v="101.27"/>
    <n v="0"/>
  </r>
  <r>
    <d v="2020-09-01T00:00:00"/>
    <x v="5"/>
    <s v="P"/>
    <s v="Active"/>
    <n v="57"/>
    <x v="56"/>
    <s v="N"/>
    <x v="19"/>
    <n v="1083"/>
    <x v="0"/>
    <s v="Niederl. 3"/>
    <n v="1"/>
    <s v="Department"/>
    <s v="Supervisor"/>
    <s v="Non-Mgm."/>
    <s v="ang."/>
    <s v="M"/>
    <d v="1997-11-01T00:00:00"/>
    <m/>
    <s v=""/>
    <n v="22"/>
    <d v="1970-03-06T00:00:00"/>
    <n v="49"/>
    <s v="N"/>
    <n v="30"/>
    <n v="2.5"/>
    <n v="32"/>
    <x v="0"/>
    <n v="0.82051282051282048"/>
    <n v="30"/>
    <n v="0"/>
    <n v="4807"/>
    <n v="1021.17825"/>
    <n v="0"/>
    <n v="0"/>
    <n v="0"/>
    <n v="0"/>
    <n v="0"/>
    <n v="0"/>
    <n v="0"/>
    <n v="0"/>
    <n v="0"/>
    <n v="0"/>
    <n v="0"/>
    <n v="0"/>
    <n v="26.5"/>
    <n v="0"/>
    <n v="0"/>
    <n v="0"/>
    <n v="0"/>
    <n v="5.9346750000000004"/>
    <n v="0"/>
    <n v="0"/>
  </r>
  <r>
    <d v="2020-09-01T00:00:00"/>
    <x v="5"/>
    <s v="P"/>
    <s v="Active"/>
    <n v="58"/>
    <x v="57"/>
    <s v="N"/>
    <x v="2"/>
    <n v="1010"/>
    <x v="1"/>
    <s v="Niederl. 1"/>
    <n v="1"/>
    <s v="Department"/>
    <s v="Supervisor"/>
    <s v="Non-Mgm."/>
    <s v="ang."/>
    <s v="M"/>
    <d v="1995-07-03T00:00:00"/>
    <m/>
    <s v=""/>
    <n v="24"/>
    <d v="1962-07-10T00:00:00"/>
    <n v="57"/>
    <s v="N"/>
    <n v="30"/>
    <n v="2.5"/>
    <n v="39"/>
    <x v="0"/>
    <n v="1"/>
    <n v="30"/>
    <n v="0"/>
    <n v="4808"/>
    <n v="1021.31175"/>
    <n v="0"/>
    <n v="0"/>
    <n v="0"/>
    <n v="0"/>
    <n v="0"/>
    <n v="0"/>
    <n v="0"/>
    <n v="0"/>
    <n v="0"/>
    <n v="0"/>
    <n v="0"/>
    <n v="0"/>
    <n v="26.5"/>
    <n v="0"/>
    <n v="0"/>
    <n v="0"/>
    <n v="0"/>
    <n v="5.9346750000000004"/>
    <n v="0"/>
    <n v="121.69583333333333"/>
  </r>
  <r>
    <d v="2020-09-01T00:00:00"/>
    <x v="5"/>
    <s v="P"/>
    <s v="Active"/>
    <n v="59"/>
    <x v="58"/>
    <s v="N"/>
    <x v="30"/>
    <n v="1071"/>
    <x v="0"/>
    <s v="Niederl. 3"/>
    <n v="1"/>
    <s v="Department"/>
    <s v="Supervisor"/>
    <s v="Non-Mgm."/>
    <s v="ang."/>
    <s v="M"/>
    <d v="1998-07-01T00:00:00"/>
    <m/>
    <s v=""/>
    <n v="21"/>
    <d v="1962-08-29T00:00:00"/>
    <n v="57"/>
    <s v="N"/>
    <n v="30"/>
    <n v="2.5"/>
    <n v="39"/>
    <x v="0"/>
    <n v="1"/>
    <n v="30"/>
    <n v="0"/>
    <n v="4809"/>
    <n v="1021.44525"/>
    <n v="0"/>
    <n v="0"/>
    <n v="0"/>
    <n v="0"/>
    <n v="0"/>
    <n v="0"/>
    <n v="0"/>
    <n v="0"/>
    <n v="0"/>
    <n v="0"/>
    <n v="0"/>
    <n v="0"/>
    <n v="26.5"/>
    <n v="0"/>
    <n v="0"/>
    <n v="0"/>
    <n v="0"/>
    <n v="5.9346750000000004"/>
    <n v="0"/>
    <n v="0"/>
  </r>
  <r>
    <d v="2020-09-01T00:00:00"/>
    <x v="5"/>
    <s v="P"/>
    <s v="Active"/>
    <n v="60"/>
    <x v="59"/>
    <s v="N"/>
    <x v="16"/>
    <n v="1067"/>
    <x v="3"/>
    <s v="Niederl. 8"/>
    <n v="1"/>
    <s v="Department"/>
    <s v="Supervisor"/>
    <s v="Non-Mgm."/>
    <s v="ang."/>
    <s v="M"/>
    <d v="1998-10-01T00:00:00"/>
    <m/>
    <s v=""/>
    <n v="21"/>
    <d v="1964-03-17T00:00:00"/>
    <n v="55"/>
    <s v="N"/>
    <n v="30"/>
    <n v="2.5"/>
    <n v="39"/>
    <x v="0"/>
    <n v="1"/>
    <n v="30"/>
    <n v="0"/>
    <n v="4810"/>
    <n v="1021.5787500000001"/>
    <n v="0"/>
    <n v="0"/>
    <n v="0"/>
    <n v="0"/>
    <n v="0"/>
    <n v="0"/>
    <n v="0"/>
    <n v="0"/>
    <n v="0"/>
    <n v="0"/>
    <n v="0"/>
    <n v="0"/>
    <n v="26.5"/>
    <n v="0"/>
    <n v="0"/>
    <n v="0"/>
    <n v="0"/>
    <n v="5.9346750000000004"/>
    <n v="0"/>
    <n v="0"/>
  </r>
  <r>
    <d v="2020-09-01T00:00:00"/>
    <x v="5"/>
    <s v="P"/>
    <s v="Active"/>
    <n v="61"/>
    <x v="60"/>
    <s v="N"/>
    <x v="29"/>
    <n v="1079"/>
    <x v="0"/>
    <s v="Niederl. 3"/>
    <n v="1"/>
    <s v="Department"/>
    <s v="Supervisor"/>
    <s v="Non-Mgm."/>
    <s v="ang."/>
    <s v="M"/>
    <d v="1999-01-18T00:00:00"/>
    <m/>
    <s v=""/>
    <n v="20"/>
    <d v="1963-07-23T00:00:00"/>
    <n v="56"/>
    <s v="N"/>
    <n v="30"/>
    <n v="2.5"/>
    <n v="39"/>
    <x v="0"/>
    <n v="1"/>
    <n v="30"/>
    <n v="0"/>
    <n v="4811"/>
    <n v="1021.71225"/>
    <n v="0"/>
    <n v="0"/>
    <n v="0"/>
    <n v="0"/>
    <n v="0"/>
    <n v="0"/>
    <n v="0"/>
    <n v="0"/>
    <n v="0"/>
    <n v="0"/>
    <n v="0"/>
    <n v="0"/>
    <n v="26.5"/>
    <n v="0"/>
    <n v="0"/>
    <n v="0"/>
    <n v="0"/>
    <n v="5.9346750000000004"/>
    <n v="0"/>
    <n v="0"/>
  </r>
  <r>
    <d v="2020-09-01T00:00:00"/>
    <x v="5"/>
    <s v="P"/>
    <s v="Active"/>
    <n v="62"/>
    <x v="61"/>
    <s v="N"/>
    <x v="17"/>
    <n v="1088"/>
    <x v="0"/>
    <s v="Niederl. 3"/>
    <n v="1"/>
    <s v="Department"/>
    <s v="Supervisor"/>
    <s v="Supervisor"/>
    <s v="ang."/>
    <s v="M"/>
    <d v="1999-04-01T00:00:00"/>
    <m/>
    <s v=""/>
    <n v="20"/>
    <d v="1972-12-13T00:00:00"/>
    <n v="47"/>
    <s v="N"/>
    <n v="30"/>
    <n v="2.5"/>
    <n v="39"/>
    <x v="0"/>
    <n v="1"/>
    <n v="30"/>
    <n v="0"/>
    <n v="4812"/>
    <n v="1021.8457500000001"/>
    <n v="0"/>
    <n v="0"/>
    <n v="0"/>
    <n v="0"/>
    <n v="0"/>
    <n v="0"/>
    <n v="0"/>
    <n v="0"/>
    <n v="0"/>
    <n v="0"/>
    <n v="0"/>
    <n v="0"/>
    <n v="26.5"/>
    <n v="0"/>
    <n v="0"/>
    <n v="0"/>
    <n v="0"/>
    <n v="5.9346750000000004"/>
    <n v="0"/>
    <n v="0"/>
  </r>
  <r>
    <d v="2020-09-01T00:00:00"/>
    <x v="5"/>
    <s v="P"/>
    <s v="Active"/>
    <n v="63"/>
    <x v="62"/>
    <s v="N"/>
    <x v="17"/>
    <n v="1088"/>
    <x v="0"/>
    <s v="Niederl. 3"/>
    <n v="1"/>
    <s v="Department"/>
    <s v="Supervisor"/>
    <s v="Non-Mgm."/>
    <s v="ang."/>
    <s v="W"/>
    <d v="1999-05-01T00:00:00"/>
    <m/>
    <s v=""/>
    <n v="20"/>
    <d v="1962-06-26T00:00:00"/>
    <n v="57"/>
    <s v="N"/>
    <n v="30"/>
    <n v="2.5"/>
    <n v="39"/>
    <x v="0"/>
    <n v="1"/>
    <n v="30"/>
    <n v="0"/>
    <n v="4813"/>
    <n v="1021.97925"/>
    <n v="0"/>
    <n v="0"/>
    <n v="0"/>
    <n v="0"/>
    <n v="0"/>
    <n v="0"/>
    <n v="0"/>
    <n v="0"/>
    <n v="0"/>
    <n v="0"/>
    <n v="0"/>
    <n v="0"/>
    <n v="26.5"/>
    <n v="0"/>
    <n v="0"/>
    <n v="0"/>
    <n v="0"/>
    <n v="5.9346750000000004"/>
    <n v="0"/>
    <n v="0"/>
  </r>
  <r>
    <d v="2020-09-01T00:00:00"/>
    <x v="5"/>
    <s v="P"/>
    <s v="Active"/>
    <n v="64"/>
    <x v="63"/>
    <s v="N"/>
    <x v="31"/>
    <n v="1059"/>
    <x v="2"/>
    <s v="Niederl. 7"/>
    <n v="1"/>
    <s v="Department"/>
    <s v="Supervisor"/>
    <s v="Non-Mgm."/>
    <s v="ang."/>
    <s v="M"/>
    <d v="1999-06-01T00:00:00"/>
    <m/>
    <s v=""/>
    <n v="20"/>
    <d v="1974-07-06T00:00:00"/>
    <n v="45"/>
    <s v="J"/>
    <n v="30"/>
    <n v="2.5"/>
    <n v="39"/>
    <x v="0"/>
    <n v="1"/>
    <n v="30"/>
    <n v="0"/>
    <n v="4814"/>
    <n v="1022.11275"/>
    <n v="0"/>
    <n v="875"/>
    <n v="60"/>
    <n v="0"/>
    <n v="0"/>
    <n v="0"/>
    <n v="0"/>
    <n v="0"/>
    <n v="0"/>
    <n v="0"/>
    <n v="277.73076923076923"/>
    <n v="220.64166666666671"/>
    <n v="26.5"/>
    <n v="0"/>
    <n v="0"/>
    <n v="0"/>
    <n v="0"/>
    <n v="326.93843201923079"/>
    <n v="104.5"/>
    <n v="0"/>
  </r>
  <r>
    <d v="2020-09-01T00:00:00"/>
    <x v="5"/>
    <s v="P"/>
    <s v="Active"/>
    <n v="65"/>
    <x v="64"/>
    <s v="N"/>
    <x v="22"/>
    <n v="1041"/>
    <x v="4"/>
    <s v="Niederl. 6"/>
    <n v="1"/>
    <s v="Department"/>
    <s v="Supervisor"/>
    <s v="Non-Mgm."/>
    <s v="ang."/>
    <s v="M"/>
    <d v="1999-06-01T00:00:00"/>
    <m/>
    <s v=""/>
    <n v="20"/>
    <d v="1962-06-26T00:00:00"/>
    <n v="57"/>
    <s v="J"/>
    <n v="30"/>
    <n v="2.5"/>
    <n v="39"/>
    <x v="0"/>
    <n v="1"/>
    <n v="30"/>
    <n v="0"/>
    <n v="4815"/>
    <n v="1022.2462500000001"/>
    <n v="0"/>
    <n v="0"/>
    <n v="0"/>
    <n v="0"/>
    <n v="0"/>
    <n v="0"/>
    <n v="0"/>
    <n v="0"/>
    <n v="0"/>
    <n v="0"/>
    <n v="277.78846153846155"/>
    <n v="220.68750000000003"/>
    <n v="26.5"/>
    <n v="0"/>
    <n v="0"/>
    <n v="0"/>
    <n v="0"/>
    <n v="117.56836658653847"/>
    <n v="0"/>
    <n v="0"/>
  </r>
  <r>
    <d v="2020-09-01T00:00:00"/>
    <x v="5"/>
    <s v="P"/>
    <s v="Active"/>
    <n v="66"/>
    <x v="65"/>
    <s v="N"/>
    <x v="31"/>
    <n v="1034"/>
    <x v="5"/>
    <s v="Niederl. 5"/>
    <n v="1"/>
    <s v="Department"/>
    <s v="Supervisor"/>
    <s v="Non-Mgm."/>
    <s v="ang."/>
    <s v="M"/>
    <d v="1999-07-01T00:00:00"/>
    <m/>
    <s v=""/>
    <n v="20"/>
    <d v="1969-11-17T00:00:00"/>
    <n v="50"/>
    <s v="J"/>
    <n v="30"/>
    <n v="2.5"/>
    <n v="39"/>
    <x v="0"/>
    <n v="1"/>
    <n v="30"/>
    <n v="0"/>
    <n v="4816"/>
    <n v="1022.3797500000001"/>
    <n v="0"/>
    <n v="0"/>
    <n v="60"/>
    <n v="0"/>
    <n v="238.38"/>
    <n v="0"/>
    <n v="0"/>
    <n v="0"/>
    <n v="0"/>
    <n v="0"/>
    <n v="277.84615384615387"/>
    <n v="220.73333333333335"/>
    <n v="26.5"/>
    <n v="0"/>
    <n v="0"/>
    <n v="0"/>
    <n v="0"/>
    <n v="184.41375215384619"/>
    <n v="84.55"/>
    <n v="0"/>
  </r>
  <r>
    <d v="2020-09-01T00:00:00"/>
    <x v="5"/>
    <s v="P"/>
    <s v="Active"/>
    <n v="67"/>
    <x v="66"/>
    <s v="N"/>
    <x v="32"/>
    <n v="1077"/>
    <x v="0"/>
    <s v="Niederl. 3"/>
    <n v="1"/>
    <s v="Department"/>
    <s v="Supervisor"/>
    <s v="Non-Mgm."/>
    <s v="ang."/>
    <s v="W"/>
    <d v="1999-07-01T00:00:00"/>
    <m/>
    <s v=""/>
    <n v="20"/>
    <d v="1963-06-08T00:00:00"/>
    <n v="56"/>
    <s v="N"/>
    <n v="30"/>
    <n v="2.5"/>
    <n v="39"/>
    <x v="0"/>
    <n v="1"/>
    <n v="30"/>
    <n v="0"/>
    <n v="4817"/>
    <n v="1022.5132500000001"/>
    <n v="0"/>
    <n v="0"/>
    <n v="0"/>
    <n v="0"/>
    <n v="0"/>
    <n v="0"/>
    <n v="0"/>
    <n v="0"/>
    <n v="0"/>
    <n v="0"/>
    <n v="0"/>
    <n v="0"/>
    <n v="26.5"/>
    <n v="0"/>
    <n v="0"/>
    <n v="0"/>
    <n v="0"/>
    <n v="5.9346750000000004"/>
    <n v="0"/>
    <n v="0"/>
  </r>
  <r>
    <d v="2020-09-01T00:00:00"/>
    <x v="5"/>
    <s v="P"/>
    <s v="Active"/>
    <n v="68"/>
    <x v="67"/>
    <s v="N"/>
    <x v="12"/>
    <n v="1089"/>
    <x v="0"/>
    <s v="Niederl. 3"/>
    <n v="1"/>
    <s v="Department"/>
    <s v="Supervisor"/>
    <s v="Non-Mgm."/>
    <s v="ang."/>
    <s v="W"/>
    <d v="1999-08-01T00:00:00"/>
    <m/>
    <s v=""/>
    <n v="20"/>
    <d v="1970-04-17T00:00:00"/>
    <n v="49"/>
    <s v="N"/>
    <n v="12"/>
    <n v="1"/>
    <n v="15"/>
    <x v="0"/>
    <n v="0.38461538461538464"/>
    <n v="30"/>
    <n v="0"/>
    <n v="4818"/>
    <n v="1022.64675"/>
    <n v="0"/>
    <n v="0"/>
    <n v="0"/>
    <n v="0"/>
    <n v="0"/>
    <n v="0"/>
    <n v="0"/>
    <n v="0"/>
    <n v="0"/>
    <n v="0"/>
    <n v="0"/>
    <n v="0"/>
    <n v="26.5"/>
    <n v="0"/>
    <n v="0"/>
    <n v="0"/>
    <n v="0"/>
    <n v="5.9346750000000004"/>
    <n v="0"/>
    <n v="0"/>
  </r>
  <r>
    <d v="2020-09-01T00:00:00"/>
    <x v="5"/>
    <s v="P"/>
    <s v="Active"/>
    <n v="69"/>
    <x v="68"/>
    <s v="N"/>
    <x v="5"/>
    <n v="1093"/>
    <x v="0"/>
    <s v="Niederl. 3"/>
    <n v="1"/>
    <s v="Department"/>
    <s v="Supervisor"/>
    <s v="Non-Mgm."/>
    <s v="ang."/>
    <s v="M"/>
    <d v="1999-09-01T00:00:00"/>
    <m/>
    <s v=""/>
    <n v="20"/>
    <d v="1981-03-15T00:00:00"/>
    <n v="38"/>
    <s v="N"/>
    <n v="30"/>
    <n v="2.5"/>
    <n v="39"/>
    <x v="0"/>
    <n v="1"/>
    <n v="30"/>
    <n v="0"/>
    <n v="4819"/>
    <n v="1022.78025"/>
    <n v="0"/>
    <n v="0"/>
    <n v="0"/>
    <n v="0"/>
    <n v="0"/>
    <n v="0"/>
    <n v="0"/>
    <n v="0"/>
    <n v="0"/>
    <n v="0"/>
    <n v="0"/>
    <n v="0"/>
    <n v="26.5"/>
    <n v="0"/>
    <n v="0"/>
    <n v="0"/>
    <n v="0"/>
    <n v="5.9346750000000004"/>
    <n v="0"/>
    <n v="0"/>
  </r>
  <r>
    <d v="2020-09-01T00:00:00"/>
    <x v="5"/>
    <s v="P"/>
    <s v="Active"/>
    <n v="70"/>
    <x v="69"/>
    <s v="N"/>
    <x v="10"/>
    <n v="1075"/>
    <x v="0"/>
    <s v="Niederl. 3"/>
    <n v="1"/>
    <s v="Department"/>
    <s v="Supervisor"/>
    <s v="Non-Mgm."/>
    <s v="ang."/>
    <s v="M"/>
    <d v="1999-09-01T00:00:00"/>
    <m/>
    <s v=""/>
    <n v="20"/>
    <d v="1971-11-28T00:00:00"/>
    <n v="48"/>
    <s v="N"/>
    <n v="30"/>
    <n v="2.5"/>
    <n v="39"/>
    <x v="0"/>
    <n v="1"/>
    <n v="30"/>
    <n v="0"/>
    <n v="4820"/>
    <n v="1022.9137500000001"/>
    <n v="0"/>
    <n v="0"/>
    <n v="0"/>
    <n v="0"/>
    <n v="0"/>
    <n v="0"/>
    <n v="0"/>
    <n v="0"/>
    <n v="0"/>
    <n v="0"/>
    <n v="0"/>
    <n v="0"/>
    <n v="26.5"/>
    <n v="0"/>
    <n v="0"/>
    <n v="0"/>
    <n v="0"/>
    <n v="5.9346750000000004"/>
    <n v="0"/>
    <n v="0"/>
  </r>
  <r>
    <d v="2020-09-01T00:00:00"/>
    <x v="5"/>
    <s v="P"/>
    <s v="Active"/>
    <n v="71"/>
    <x v="70"/>
    <s v="N"/>
    <x v="22"/>
    <n v="1053"/>
    <x v="3"/>
    <s v="Niederl. 8"/>
    <n v="1"/>
    <s v="Department"/>
    <s v="Supervisor"/>
    <s v="Non-Mgm."/>
    <s v="ang."/>
    <s v="M"/>
    <d v="2000-02-14T00:00:00"/>
    <m/>
    <s v=""/>
    <n v="19"/>
    <d v="1966-08-08T00:00:00"/>
    <n v="53"/>
    <s v="J"/>
    <n v="30"/>
    <n v="2.5"/>
    <n v="39"/>
    <x v="0"/>
    <n v="1"/>
    <n v="30"/>
    <n v="0"/>
    <n v="4821"/>
    <n v="1023.0472500000001"/>
    <n v="0"/>
    <n v="0"/>
    <n v="0"/>
    <n v="0"/>
    <n v="0"/>
    <n v="0"/>
    <n v="0"/>
    <n v="0"/>
    <n v="0"/>
    <n v="0"/>
    <n v="278.13461538461542"/>
    <n v="220.96250000000001"/>
    <n v="26.5"/>
    <n v="0"/>
    <n v="0"/>
    <n v="0"/>
    <n v="0"/>
    <n v="117.70747399038464"/>
    <n v="0"/>
    <n v="28.601666666666667"/>
  </r>
  <r>
    <d v="2020-09-01T00:00:00"/>
    <x v="5"/>
    <s v="P"/>
    <s v="Active"/>
    <n v="72"/>
    <x v="71"/>
    <s v="N"/>
    <x v="9"/>
    <n v="1087"/>
    <x v="0"/>
    <s v="Niederl. 3"/>
    <n v="1"/>
    <s v="Department"/>
    <s v="Supervisor"/>
    <s v="Non-Mgm."/>
    <s v="ang."/>
    <s v="M"/>
    <d v="2000-06-01T00:00:00"/>
    <m/>
    <s v=""/>
    <n v="19"/>
    <d v="1971-08-25T00:00:00"/>
    <n v="48"/>
    <s v="N"/>
    <n v="30"/>
    <n v="2.5"/>
    <n v="39"/>
    <x v="0"/>
    <n v="1"/>
    <n v="30"/>
    <n v="0"/>
    <n v="4822"/>
    <n v="1023.18075"/>
    <n v="0"/>
    <n v="0"/>
    <n v="0"/>
    <n v="0"/>
    <n v="0"/>
    <n v="0"/>
    <n v="0"/>
    <n v="0"/>
    <n v="0"/>
    <n v="0"/>
    <n v="0"/>
    <n v="0"/>
    <n v="26.5"/>
    <n v="0"/>
    <n v="0"/>
    <n v="0"/>
    <n v="0"/>
    <n v="5.9346750000000004"/>
    <n v="0"/>
    <n v="28.601666666666667"/>
  </r>
  <r>
    <d v="2020-09-01T00:00:00"/>
    <x v="5"/>
    <s v="P"/>
    <s v="Active"/>
    <n v="73"/>
    <x v="72"/>
    <s v="N"/>
    <x v="2"/>
    <n v="1010"/>
    <x v="1"/>
    <s v="Niederl. 1"/>
    <n v="1"/>
    <s v="Department"/>
    <s v="Supervisor"/>
    <s v="Manager"/>
    <s v="ang."/>
    <s v="M"/>
    <d v="2000-08-01T00:00:00"/>
    <m/>
    <s v=""/>
    <n v="19"/>
    <d v="1971-06-24T00:00:00"/>
    <n v="48"/>
    <s v="N"/>
    <n v="30"/>
    <n v="2.5"/>
    <n v="39"/>
    <x v="0"/>
    <n v="1"/>
    <n v="30"/>
    <n v="0"/>
    <n v="4823"/>
    <n v="1023.3142500000001"/>
    <n v="0"/>
    <n v="0"/>
    <n v="0"/>
    <n v="0"/>
    <n v="0"/>
    <n v="0"/>
    <n v="0"/>
    <n v="0"/>
    <n v="0"/>
    <n v="0"/>
    <n v="0"/>
    <n v="0"/>
    <n v="26.5"/>
    <n v="0"/>
    <n v="0"/>
    <n v="0"/>
    <n v="0"/>
    <n v="5.9346750000000004"/>
    <n v="0"/>
    <n v="28.601666666666667"/>
  </r>
  <r>
    <d v="2020-09-01T00:00:00"/>
    <x v="5"/>
    <s v="P"/>
    <s v="Active"/>
    <n v="74"/>
    <x v="73"/>
    <s v="N"/>
    <x v="22"/>
    <n v="1029"/>
    <x v="6"/>
    <s v="Niederl. 10"/>
    <n v="1"/>
    <s v="Department"/>
    <s v="Supervisor"/>
    <s v="Non-Mgm."/>
    <s v="ang."/>
    <s v="M"/>
    <d v="2000-09-01T00:00:00"/>
    <m/>
    <s v=""/>
    <n v="19"/>
    <d v="1955-04-09T00:00:00"/>
    <n v="64"/>
    <s v="J"/>
    <n v="30"/>
    <n v="2.5"/>
    <n v="39"/>
    <x v="0"/>
    <n v="1"/>
    <n v="30"/>
    <n v="0"/>
    <n v="4824"/>
    <n v="1023.44775"/>
    <n v="0"/>
    <n v="0"/>
    <n v="0"/>
    <n v="0"/>
    <n v="0"/>
    <n v="0"/>
    <n v="0"/>
    <n v="0"/>
    <n v="0"/>
    <n v="0"/>
    <n v="278.30769230769226"/>
    <n v="221.10000000000002"/>
    <n v="26.5"/>
    <n v="0"/>
    <n v="0"/>
    <n v="0"/>
    <n v="0"/>
    <n v="117.7770276923077"/>
    <n v="0"/>
    <n v="28.601666666666667"/>
  </r>
  <r>
    <d v="2020-09-01T00:00:00"/>
    <x v="5"/>
    <s v="P"/>
    <s v="Active"/>
    <n v="75"/>
    <x v="74"/>
    <s v="N"/>
    <x v="9"/>
    <n v="1087"/>
    <x v="0"/>
    <s v="Niederl. 3"/>
    <n v="1"/>
    <s v="Department"/>
    <s v="Supervisor"/>
    <s v="Non-Mgm."/>
    <s v="ang."/>
    <s v="M"/>
    <d v="2000-09-04T00:00:00"/>
    <m/>
    <s v=""/>
    <n v="19"/>
    <d v="1973-06-14T00:00:00"/>
    <n v="46"/>
    <s v="N"/>
    <n v="30"/>
    <n v="2.5"/>
    <n v="39"/>
    <x v="0"/>
    <n v="1"/>
    <n v="30"/>
    <n v="0"/>
    <n v="4825"/>
    <n v="1023.5812500000001"/>
    <n v="0"/>
    <n v="0"/>
    <n v="0"/>
    <n v="0"/>
    <n v="0"/>
    <n v="0"/>
    <n v="0"/>
    <n v="0"/>
    <n v="0"/>
    <n v="0"/>
    <n v="0"/>
    <n v="0"/>
    <n v="26.5"/>
    <n v="0"/>
    <n v="0"/>
    <n v="0"/>
    <n v="0"/>
    <n v="5.9346750000000004"/>
    <n v="0"/>
    <n v="28.601666666666667"/>
  </r>
  <r>
    <d v="2020-09-01T00:00:00"/>
    <x v="5"/>
    <s v="P"/>
    <s v="Active"/>
    <n v="76"/>
    <x v="75"/>
    <s v="N"/>
    <x v="23"/>
    <n v="1068"/>
    <x v="0"/>
    <s v="Niederl. 3"/>
    <n v="1"/>
    <s v="Department"/>
    <s v="Supervisor"/>
    <s v="Non-Mgm."/>
    <s v="ang."/>
    <s v="W"/>
    <d v="2000-10-01T00:00:00"/>
    <m/>
    <s v=""/>
    <n v="19"/>
    <d v="1960-12-05T00:00:00"/>
    <n v="59"/>
    <s v="N"/>
    <n v="30"/>
    <n v="2.5"/>
    <n v="39"/>
    <x v="0"/>
    <n v="1"/>
    <n v="30"/>
    <n v="0"/>
    <n v="4826"/>
    <n v="1023.71475"/>
    <n v="0"/>
    <n v="0"/>
    <n v="0"/>
    <n v="0"/>
    <n v="0"/>
    <n v="0"/>
    <n v="0"/>
    <n v="0"/>
    <n v="0"/>
    <n v="0"/>
    <n v="0"/>
    <n v="0"/>
    <n v="26.5"/>
    <n v="0"/>
    <n v="0"/>
    <n v="0"/>
    <n v="0"/>
    <n v="5.9346750000000004"/>
    <n v="0"/>
    <n v="28.601666666666667"/>
  </r>
  <r>
    <d v="2020-09-01T00:00:00"/>
    <x v="5"/>
    <s v="P"/>
    <s v="Active"/>
    <n v="77"/>
    <x v="76"/>
    <s v="N"/>
    <x v="30"/>
    <n v="1071"/>
    <x v="0"/>
    <s v="Niederl. 3"/>
    <n v="1"/>
    <s v="Department"/>
    <s v="Supervisor"/>
    <s v="Non-Mgm."/>
    <s v="ang."/>
    <s v="M"/>
    <d v="2000-11-01T00:00:00"/>
    <m/>
    <s v=""/>
    <n v="19"/>
    <d v="1970-03-12T00:00:00"/>
    <n v="49"/>
    <s v="N"/>
    <n v="30"/>
    <n v="2.5"/>
    <n v="39"/>
    <x v="0"/>
    <n v="1"/>
    <n v="30"/>
    <n v="0"/>
    <n v="4827"/>
    <n v="1023.84825"/>
    <n v="0"/>
    <n v="0"/>
    <n v="0"/>
    <n v="0"/>
    <n v="0"/>
    <n v="0"/>
    <n v="0"/>
    <n v="0"/>
    <n v="0"/>
    <n v="0"/>
    <n v="0"/>
    <n v="0"/>
    <n v="26.5"/>
    <n v="0"/>
    <n v="0"/>
    <n v="0"/>
    <n v="0"/>
    <n v="5.9346750000000004"/>
    <n v="0"/>
    <n v="28.601666666666667"/>
  </r>
  <r>
    <d v="2020-09-01T00:00:00"/>
    <x v="5"/>
    <s v="P"/>
    <s v="Active"/>
    <n v="78"/>
    <x v="77"/>
    <s v="N"/>
    <x v="9"/>
    <n v="1087"/>
    <x v="0"/>
    <s v="Niederl. 3"/>
    <n v="1"/>
    <s v="Department"/>
    <s v="Supervisor"/>
    <s v="Non-Mgm."/>
    <s v="ang."/>
    <s v="M"/>
    <d v="2000-12-01T00:00:00"/>
    <m/>
    <s v=""/>
    <n v="19"/>
    <d v="1957-02-12T00:00:00"/>
    <n v="62"/>
    <s v="N"/>
    <n v="30"/>
    <n v="2.5"/>
    <n v="39"/>
    <x v="0"/>
    <n v="1"/>
    <n v="30"/>
    <n v="0"/>
    <n v="4828"/>
    <n v="1023.9817500000001"/>
    <n v="0"/>
    <n v="0"/>
    <n v="0"/>
    <n v="0"/>
    <n v="0"/>
    <n v="0"/>
    <n v="0"/>
    <n v="0"/>
    <n v="0"/>
    <n v="0"/>
    <n v="0"/>
    <n v="0"/>
    <n v="26.5"/>
    <n v="0"/>
    <n v="0"/>
    <n v="0"/>
    <n v="0"/>
    <n v="5.9346750000000004"/>
    <n v="0"/>
    <n v="28.601666666666667"/>
  </r>
  <r>
    <d v="2020-09-01T00:00:00"/>
    <x v="5"/>
    <s v="P"/>
    <s v="Active"/>
    <n v="79"/>
    <x v="78"/>
    <s v="N"/>
    <x v="22"/>
    <n v="1023"/>
    <x v="7"/>
    <s v="Niederl. 9"/>
    <n v="1"/>
    <s v="Department"/>
    <s v="Supervisor"/>
    <s v="Non-Mgm."/>
    <s v="ang."/>
    <s v="M"/>
    <d v="2001-01-01T00:00:00"/>
    <m/>
    <s v=""/>
    <n v="19"/>
    <d v="1971-08-22T00:00:00"/>
    <n v="48"/>
    <s v="J"/>
    <n v="30"/>
    <n v="2.5"/>
    <n v="39"/>
    <x v="0"/>
    <n v="1"/>
    <n v="30"/>
    <n v="0"/>
    <n v="4829"/>
    <n v="1024.1152500000001"/>
    <n v="0"/>
    <n v="0"/>
    <n v="0"/>
    <n v="0"/>
    <n v="0"/>
    <n v="0"/>
    <n v="0"/>
    <n v="0"/>
    <n v="0"/>
    <n v="0"/>
    <n v="278.59615384615387"/>
    <n v="221.32916666666671"/>
    <n v="26.5"/>
    <n v="0"/>
    <n v="0"/>
    <n v="0"/>
    <n v="0"/>
    <n v="117.89295052884617"/>
    <n v="0"/>
    <n v="0"/>
  </r>
  <r>
    <d v="2020-09-01T00:00:00"/>
    <x v="5"/>
    <s v="P"/>
    <s v="Active"/>
    <n v="80"/>
    <x v="79"/>
    <s v="N"/>
    <x v="10"/>
    <n v="1075"/>
    <x v="0"/>
    <s v="Niederl. 3"/>
    <n v="1"/>
    <s v="Department"/>
    <s v="Supervisor"/>
    <s v="Manager"/>
    <s v="ang."/>
    <s v="M"/>
    <d v="2001-01-01T00:00:00"/>
    <m/>
    <s v=""/>
    <n v="19"/>
    <d v="1967-12-31T00:00:00"/>
    <n v="52"/>
    <s v="N"/>
    <n v="30"/>
    <n v="2.5"/>
    <n v="39"/>
    <x v="0"/>
    <n v="1"/>
    <n v="30"/>
    <n v="0"/>
    <n v="4830"/>
    <n v="1024.2487500000002"/>
    <n v="0"/>
    <n v="0"/>
    <n v="0"/>
    <n v="0"/>
    <n v="0"/>
    <n v="0"/>
    <n v="0"/>
    <n v="0"/>
    <n v="0"/>
    <n v="0"/>
    <n v="0"/>
    <n v="0"/>
    <n v="26.5"/>
    <n v="0"/>
    <n v="0"/>
    <n v="0"/>
    <n v="0"/>
    <n v="5.9346750000000004"/>
    <n v="0"/>
    <n v="0"/>
  </r>
  <r>
    <d v="2020-09-01T00:00:00"/>
    <x v="5"/>
    <s v="P"/>
    <s v="Active"/>
    <n v="81"/>
    <x v="80"/>
    <s v="N"/>
    <x v="6"/>
    <n v="1014"/>
    <x v="1"/>
    <s v="Niederl. 1"/>
    <n v="1"/>
    <s v="Department"/>
    <s v="Supervisor"/>
    <s v="Manager"/>
    <s v="ang."/>
    <s v="W"/>
    <d v="2001-01-01T00:00:00"/>
    <m/>
    <s v=""/>
    <n v="19"/>
    <d v="1973-11-01T00:00:00"/>
    <n v="46"/>
    <s v="N"/>
    <n v="30"/>
    <n v="2.5"/>
    <n v="39"/>
    <x v="0"/>
    <n v="1"/>
    <n v="30"/>
    <n v="0"/>
    <n v="4831"/>
    <n v="1024.3822500000001"/>
    <n v="0"/>
    <n v="0"/>
    <n v="0"/>
    <n v="0"/>
    <n v="0"/>
    <n v="0"/>
    <n v="0"/>
    <n v="0"/>
    <n v="0"/>
    <n v="0"/>
    <n v="0"/>
    <n v="0"/>
    <n v="26.5"/>
    <n v="0"/>
    <n v="0"/>
    <n v="0"/>
    <n v="0"/>
    <n v="5.9346750000000004"/>
    <n v="0"/>
    <n v="0"/>
  </r>
  <r>
    <d v="2020-09-01T00:00:00"/>
    <x v="5"/>
    <s v="P"/>
    <s v="Active"/>
    <n v="82"/>
    <x v="81"/>
    <s v="N"/>
    <x v="33"/>
    <n v="1000"/>
    <x v="1"/>
    <s v="Niederl. 1"/>
    <n v="1"/>
    <s v="Department"/>
    <s v="Supervisor"/>
    <s v="Non-Mgm."/>
    <s v="ang."/>
    <s v="M"/>
    <d v="2001-01-01T00:00:00"/>
    <m/>
    <s v=""/>
    <n v="19"/>
    <d v="1971-01-18T00:00:00"/>
    <n v="48"/>
    <s v="N"/>
    <n v="30"/>
    <n v="2.5"/>
    <n v="39"/>
    <x v="0"/>
    <n v="1"/>
    <n v="30"/>
    <n v="0"/>
    <n v="4832"/>
    <n v="1024.51575"/>
    <n v="0"/>
    <n v="0"/>
    <n v="0"/>
    <n v="0"/>
    <n v="0"/>
    <n v="0"/>
    <n v="0"/>
    <n v="0"/>
    <n v="0"/>
    <n v="0"/>
    <n v="0"/>
    <n v="0"/>
    <n v="26.5"/>
    <n v="0"/>
    <n v="0"/>
    <n v="0"/>
    <n v="0"/>
    <n v="5.9346750000000004"/>
    <n v="0"/>
    <n v="0"/>
  </r>
  <r>
    <d v="2020-09-01T00:00:00"/>
    <x v="5"/>
    <s v="P"/>
    <s v="Active"/>
    <n v="83"/>
    <x v="82"/>
    <s v="N"/>
    <x v="34"/>
    <n v="1095"/>
    <x v="0"/>
    <s v="Niederl. 3"/>
    <n v="1"/>
    <s v="Department"/>
    <s v="Supervisor"/>
    <s v="Non-Mgm."/>
    <s v="ang."/>
    <s v="W"/>
    <d v="2001-01-15T00:00:00"/>
    <m/>
    <s v=""/>
    <n v="19"/>
    <d v="1973-01-08T00:00:00"/>
    <n v="47"/>
    <s v="N"/>
    <n v="30"/>
    <n v="2.5"/>
    <n v="39"/>
    <x v="0"/>
    <n v="1"/>
    <n v="30"/>
    <n v="0"/>
    <n v="4833"/>
    <n v="1024.6492499999999"/>
    <n v="0"/>
    <n v="0"/>
    <n v="0"/>
    <n v="0"/>
    <n v="0"/>
    <n v="0"/>
    <n v="0"/>
    <n v="0"/>
    <n v="0"/>
    <n v="0"/>
    <n v="0"/>
    <n v="0"/>
    <n v="26.5"/>
    <n v="0"/>
    <n v="0"/>
    <n v="0"/>
    <n v="0"/>
    <n v="5.9346750000000004"/>
    <n v="0"/>
    <n v="0"/>
  </r>
  <r>
    <d v="2020-09-01T00:00:00"/>
    <x v="5"/>
    <s v="P"/>
    <s v="Active"/>
    <n v="84"/>
    <x v="83"/>
    <s v="N"/>
    <x v="35"/>
    <n v="1078"/>
    <x v="0"/>
    <s v="Niederl. 3"/>
    <n v="1"/>
    <s v="Department"/>
    <s v="Supervisor"/>
    <s v="Non-Mgm."/>
    <s v="ang."/>
    <s v="W"/>
    <d v="1996-07-01T00:00:00"/>
    <m/>
    <s v=""/>
    <n v="23"/>
    <d v="1965-08-27T00:00:00"/>
    <n v="54"/>
    <s v="N"/>
    <n v="30"/>
    <n v="2.5"/>
    <n v="39"/>
    <x v="0"/>
    <n v="1"/>
    <n v="30"/>
    <n v="0"/>
    <n v="4834"/>
    <n v="1024.7827500000001"/>
    <n v="0"/>
    <n v="0"/>
    <n v="0"/>
    <n v="0"/>
    <n v="0"/>
    <n v="0"/>
    <n v="0"/>
    <n v="0"/>
    <n v="0"/>
    <n v="0"/>
    <n v="0"/>
    <n v="0"/>
    <n v="26.5"/>
    <n v="0"/>
    <n v="0"/>
    <n v="0"/>
    <n v="0"/>
    <n v="5.9346750000000004"/>
    <n v="0"/>
    <n v="0"/>
  </r>
  <r>
    <d v="2020-09-01T00:00:00"/>
    <x v="5"/>
    <s v="P"/>
    <s v="Active"/>
    <n v="85"/>
    <x v="84"/>
    <s v="N"/>
    <x v="36"/>
    <n v="1054"/>
    <x v="8"/>
    <s v="Niederl. 2"/>
    <n v="1"/>
    <s v="Department"/>
    <s v="Supervisor"/>
    <s v="Non-Mgm."/>
    <s v="ang."/>
    <s v="M"/>
    <d v="2001-03-01T00:00:00"/>
    <m/>
    <s v=""/>
    <n v="18"/>
    <d v="1960-02-02T00:00:00"/>
    <n v="59"/>
    <s v="N"/>
    <n v="30"/>
    <n v="2.5"/>
    <n v="39"/>
    <x v="0"/>
    <n v="1"/>
    <n v="30"/>
    <n v="0"/>
    <n v="4835"/>
    <n v="1024.91625"/>
    <n v="0"/>
    <n v="0"/>
    <n v="0"/>
    <n v="0"/>
    <n v="0"/>
    <n v="0"/>
    <n v="0"/>
    <n v="0"/>
    <n v="0"/>
    <n v="0"/>
    <n v="0"/>
    <n v="0"/>
    <n v="26.5"/>
    <n v="0"/>
    <n v="0"/>
    <n v="0"/>
    <n v="0"/>
    <n v="5.9346750000000004"/>
    <n v="0"/>
    <n v="0"/>
  </r>
  <r>
    <d v="2020-09-01T00:00:00"/>
    <x v="5"/>
    <s v="P"/>
    <s v="Active"/>
    <n v="86"/>
    <x v="85"/>
    <s v="N"/>
    <x v="2"/>
    <n v="1010"/>
    <x v="1"/>
    <s v="Niederl. 1"/>
    <n v="1"/>
    <s v="Department"/>
    <s v="Supervisor"/>
    <s v="Non-Mgm."/>
    <s v="ang."/>
    <s v="M"/>
    <d v="2001-03-01T00:00:00"/>
    <m/>
    <s v=""/>
    <n v="18"/>
    <d v="1976-04-01T00:00:00"/>
    <n v="43"/>
    <s v="N"/>
    <n v="30"/>
    <n v="2.5"/>
    <n v="39"/>
    <x v="0"/>
    <n v="1"/>
    <n v="30"/>
    <n v="0"/>
    <n v="4836"/>
    <n v="1025.0497500000001"/>
    <n v="0"/>
    <n v="0"/>
    <n v="0"/>
    <n v="0"/>
    <n v="0"/>
    <n v="0"/>
    <n v="0"/>
    <n v="0"/>
    <n v="0"/>
    <n v="0"/>
    <n v="0"/>
    <n v="0"/>
    <n v="26.5"/>
    <n v="0"/>
    <n v="0"/>
    <n v="0"/>
    <n v="0"/>
    <n v="5.9346750000000004"/>
    <n v="0"/>
    <n v="0"/>
  </r>
  <r>
    <d v="2020-09-01T00:00:00"/>
    <x v="5"/>
    <s v="P"/>
    <s v="Active"/>
    <n v="87"/>
    <x v="86"/>
    <s v="N"/>
    <x v="36"/>
    <n v="1054"/>
    <x v="8"/>
    <s v="Niederl. 2"/>
    <n v="1"/>
    <s v="Department"/>
    <s v="Supervisor"/>
    <s v="Non-Mgm."/>
    <s v="ang."/>
    <s v="M"/>
    <d v="2001-03-21T00:00:00"/>
    <m/>
    <s v=""/>
    <n v="18"/>
    <d v="1961-02-09T00:00:00"/>
    <n v="58"/>
    <s v="N"/>
    <n v="29"/>
    <n v="2.4166666666666665"/>
    <n v="24"/>
    <x v="0"/>
    <n v="0.61538461538461542"/>
    <n v="30"/>
    <n v="0"/>
    <n v="4837"/>
    <n v="1025.18325"/>
    <n v="0"/>
    <n v="0"/>
    <n v="0"/>
    <n v="0"/>
    <n v="0"/>
    <n v="0"/>
    <n v="0"/>
    <n v="0"/>
    <n v="0"/>
    <n v="0"/>
    <n v="0"/>
    <n v="0"/>
    <n v="26.5"/>
    <n v="0"/>
    <n v="0"/>
    <n v="0"/>
    <n v="0"/>
    <n v="5.9346750000000004"/>
    <n v="0"/>
    <n v="0"/>
  </r>
  <r>
    <d v="2020-09-01T00:00:00"/>
    <x v="5"/>
    <s v="P"/>
    <s v="Active"/>
    <n v="88"/>
    <x v="87"/>
    <s v="N"/>
    <x v="36"/>
    <n v="1054"/>
    <x v="8"/>
    <s v="Niederl. 2"/>
    <n v="1"/>
    <s v="Department"/>
    <s v="Supervisor"/>
    <s v="Non-Mgm."/>
    <s v="ang."/>
    <s v="M"/>
    <d v="2001-04-01T00:00:00"/>
    <m/>
    <s v=""/>
    <n v="18"/>
    <d v="1957-05-29T00:00:00"/>
    <n v="62"/>
    <s v="J"/>
    <n v="30"/>
    <n v="2.5"/>
    <n v="39"/>
    <x v="0"/>
    <n v="1"/>
    <n v="30"/>
    <n v="0"/>
    <n v="4838"/>
    <n v="1025.31675"/>
    <n v="0"/>
    <n v="0"/>
    <n v="0"/>
    <n v="0"/>
    <n v="0"/>
    <n v="0"/>
    <n v="0"/>
    <n v="0"/>
    <n v="0"/>
    <n v="0"/>
    <n v="279.11538461538458"/>
    <n v="221.7416666666667"/>
    <n v="26.5"/>
    <n v="0"/>
    <n v="0"/>
    <n v="0"/>
    <n v="0"/>
    <n v="118.1016116346154"/>
    <n v="0"/>
    <n v="0"/>
  </r>
  <r>
    <d v="2020-09-01T00:00:00"/>
    <x v="5"/>
    <s v="P"/>
    <s v="Active"/>
    <n v="89"/>
    <x v="88"/>
    <s v="N"/>
    <x v="22"/>
    <n v="1035"/>
    <x v="5"/>
    <s v="Niederl. 5"/>
    <n v="1"/>
    <s v="Department"/>
    <s v="Supervisor"/>
    <s v="Non-Mgm."/>
    <s v="ang."/>
    <s v="M"/>
    <d v="2001-04-02T00:00:00"/>
    <m/>
    <s v=""/>
    <n v="18"/>
    <d v="1962-10-20T00:00:00"/>
    <n v="57"/>
    <s v="J"/>
    <n v="35"/>
    <n v="2.9166666666666665"/>
    <n v="39"/>
    <x v="0"/>
    <n v="1"/>
    <n v="30"/>
    <n v="0"/>
    <n v="4839"/>
    <n v="1025.4502499999999"/>
    <n v="0"/>
    <n v="0"/>
    <n v="0"/>
    <n v="0"/>
    <n v="0"/>
    <n v="0"/>
    <n v="0"/>
    <n v="0"/>
    <n v="0"/>
    <n v="0"/>
    <n v="325.70192307692304"/>
    <n v="221.78750000000002"/>
    <n v="26.5"/>
    <n v="0"/>
    <n v="0"/>
    <n v="0"/>
    <n v="0"/>
    <n v="128.5449312980769"/>
    <n v="0"/>
    <n v="0"/>
  </r>
  <r>
    <d v="2020-09-01T00:00:00"/>
    <x v="5"/>
    <s v="P"/>
    <s v="Active"/>
    <n v="90"/>
    <x v="89"/>
    <s v="N"/>
    <x v="36"/>
    <n v="1054"/>
    <x v="8"/>
    <s v="Niederl. 2"/>
    <n v="1"/>
    <s v="Department"/>
    <s v="Supervisor"/>
    <s v="Non-Mgm."/>
    <s v="ang."/>
    <s v="M"/>
    <d v="2001-05-07T00:00:00"/>
    <m/>
    <s v=""/>
    <n v="18"/>
    <d v="1968-11-29T00:00:00"/>
    <n v="51"/>
    <s v="N"/>
    <n v="30"/>
    <n v="2.5"/>
    <n v="39"/>
    <x v="0"/>
    <n v="1"/>
    <n v="30"/>
    <n v="0"/>
    <n v="4840"/>
    <n v="1025.58375"/>
    <n v="0"/>
    <n v="0"/>
    <n v="0"/>
    <n v="0"/>
    <n v="0"/>
    <n v="0"/>
    <n v="0"/>
    <n v="0"/>
    <n v="0"/>
    <n v="0"/>
    <n v="0"/>
    <n v="0"/>
    <n v="26.5"/>
    <n v="0"/>
    <n v="0"/>
    <n v="0"/>
    <n v="0"/>
    <n v="5.9346750000000004"/>
    <n v="0"/>
    <n v="0"/>
  </r>
  <r>
    <d v="2020-09-01T00:00:00"/>
    <x v="5"/>
    <s v="P"/>
    <s v="Active"/>
    <n v="91"/>
    <x v="90"/>
    <s v="N"/>
    <x v="22"/>
    <n v="1060"/>
    <x v="2"/>
    <s v="Niederl. 7"/>
    <n v="1"/>
    <s v="Department"/>
    <s v="Supervisor"/>
    <s v="Non-Mgm."/>
    <s v="ang."/>
    <s v="M"/>
    <d v="2001-07-01T00:00:00"/>
    <m/>
    <s v=""/>
    <n v="18"/>
    <d v="1980-04-28T00:00:00"/>
    <n v="39"/>
    <s v="J"/>
    <n v="30"/>
    <n v="2.5"/>
    <n v="39"/>
    <x v="0"/>
    <n v="1"/>
    <n v="30"/>
    <n v="0"/>
    <n v="4841"/>
    <n v="1025.7172499999999"/>
    <n v="0"/>
    <n v="0"/>
    <n v="0"/>
    <n v="0"/>
    <n v="0"/>
    <n v="0"/>
    <n v="0"/>
    <n v="0"/>
    <n v="0"/>
    <n v="0"/>
    <n v="279.28846153846155"/>
    <n v="221.87916666666669"/>
    <n v="26.5"/>
    <n v="0"/>
    <n v="0"/>
    <n v="0"/>
    <n v="0"/>
    <n v="118.17116533653848"/>
    <n v="0"/>
    <n v="0"/>
  </r>
  <r>
    <d v="2020-09-01T00:00:00"/>
    <x v="5"/>
    <s v="P"/>
    <s v="Active"/>
    <n v="92"/>
    <x v="91"/>
    <s v="N"/>
    <x v="22"/>
    <n v="1047"/>
    <x v="9"/>
    <s v="Niederl. 4"/>
    <n v="1"/>
    <s v="Department"/>
    <s v="Supervisor"/>
    <s v="Non-Mgm."/>
    <s v="ang."/>
    <s v="M"/>
    <d v="2001-07-01T00:00:00"/>
    <m/>
    <s v=""/>
    <n v="18"/>
    <d v="1973-09-27T00:00:00"/>
    <n v="46"/>
    <s v="J"/>
    <n v="30"/>
    <n v="2.5"/>
    <n v="39"/>
    <x v="0"/>
    <n v="1"/>
    <n v="30"/>
    <n v="0"/>
    <n v="4842"/>
    <n v="1025.8507500000001"/>
    <n v="0"/>
    <n v="0"/>
    <n v="0"/>
    <n v="0"/>
    <n v="0"/>
    <n v="0"/>
    <n v="0"/>
    <n v="0"/>
    <n v="0"/>
    <n v="0"/>
    <n v="279.34615384615381"/>
    <n v="221.92500000000001"/>
    <n v="26.5"/>
    <n v="0"/>
    <n v="0"/>
    <n v="0"/>
    <n v="0"/>
    <n v="118.19434990384615"/>
    <n v="0"/>
    <n v="0"/>
  </r>
  <r>
    <d v="2020-09-01T00:00:00"/>
    <x v="5"/>
    <s v="P"/>
    <s v="Active"/>
    <n v="93"/>
    <x v="92"/>
    <s v="Y"/>
    <x v="20"/>
    <n v="1058"/>
    <x v="2"/>
    <s v="Niederl. 7"/>
    <n v="0.5"/>
    <s v="Department"/>
    <s v="Supervisor"/>
    <s v="Non-Mgm."/>
    <s v="ang."/>
    <s v="M"/>
    <d v="2001-07-01T00:00:00"/>
    <m/>
    <s v=""/>
    <n v="18"/>
    <d v="1961-03-28T00:00:00"/>
    <n v="58"/>
    <s v="J"/>
    <n v="30"/>
    <n v="2.5"/>
    <n v="39"/>
    <x v="0"/>
    <n v="0.5"/>
    <n v="30"/>
    <n v="0"/>
    <n v="4843"/>
    <n v="1025.98425"/>
    <n v="0"/>
    <n v="0"/>
    <n v="0"/>
    <n v="0"/>
    <n v="0"/>
    <n v="0"/>
    <n v="0"/>
    <n v="0"/>
    <n v="0"/>
    <n v="0"/>
    <n v="279.40384615384613"/>
    <n v="221.97083333333333"/>
    <n v="13.25"/>
    <n v="0"/>
    <n v="0"/>
    <n v="0"/>
    <n v="0"/>
    <n v="115.25019697115385"/>
    <n v="0"/>
    <n v="0"/>
  </r>
  <r>
    <d v="2020-09-01T00:00:00"/>
    <x v="5"/>
    <s v="P"/>
    <s v="Active"/>
    <n v="93"/>
    <x v="92"/>
    <s v="Y"/>
    <x v="20"/>
    <n v="1051"/>
    <x v="3"/>
    <s v="Niederl. 8"/>
    <n v="0.5"/>
    <s v="Department"/>
    <s v="Supervisor"/>
    <s v="Non-Mgm."/>
    <s v="ang."/>
    <s v="M"/>
    <d v="2001-07-01T00:00:00"/>
    <m/>
    <s v=""/>
    <n v="18"/>
    <d v="1961-03-28T00:00:00"/>
    <n v="58"/>
    <s v="J"/>
    <n v="30"/>
    <n v="2.5"/>
    <n v="39"/>
    <x v="0"/>
    <n v="0.5"/>
    <n v="30"/>
    <n v="0"/>
    <n v="4844"/>
    <n v="1026.1177499999999"/>
    <n v="0"/>
    <n v="0"/>
    <n v="0"/>
    <n v="0"/>
    <n v="0"/>
    <n v="0"/>
    <n v="0"/>
    <n v="0"/>
    <n v="0"/>
    <n v="0"/>
    <n v="279.46153846153845"/>
    <n v="222.01666666666671"/>
    <n v="13.25"/>
    <n v="0"/>
    <n v="0"/>
    <n v="0"/>
    <n v="0"/>
    <n v="115.27338153846156"/>
    <n v="0"/>
    <n v="0"/>
  </r>
  <r>
    <d v="2020-09-01T00:00:00"/>
    <x v="5"/>
    <s v="P"/>
    <s v="Active"/>
    <n v="94"/>
    <x v="93"/>
    <s v="N"/>
    <x v="10"/>
    <n v="1075"/>
    <x v="0"/>
    <s v="Niederl. 3"/>
    <n v="1"/>
    <s v="Department"/>
    <s v="Supervisor"/>
    <s v="Non-Mgm."/>
    <s v="ang."/>
    <s v="M"/>
    <d v="2001-09-01T00:00:00"/>
    <m/>
    <s v=""/>
    <n v="18"/>
    <d v="1962-10-01T00:00:00"/>
    <n v="57"/>
    <s v="N"/>
    <n v="30"/>
    <n v="2.5"/>
    <n v="39"/>
    <x v="0"/>
    <n v="1"/>
    <n v="30"/>
    <n v="0"/>
    <n v="4845"/>
    <n v="1026.25125"/>
    <n v="0"/>
    <n v="0"/>
    <n v="0"/>
    <n v="0"/>
    <n v="0"/>
    <n v="0"/>
    <n v="0"/>
    <n v="0"/>
    <n v="0"/>
    <n v="0"/>
    <n v="0"/>
    <n v="0"/>
    <n v="26.5"/>
    <n v="0"/>
    <n v="0"/>
    <n v="0"/>
    <n v="0"/>
    <n v="5.9346750000000004"/>
    <n v="0"/>
    <n v="0"/>
  </r>
  <r>
    <d v="2020-09-01T00:00:00"/>
    <x v="5"/>
    <s v="P"/>
    <s v="Active"/>
    <n v="95"/>
    <x v="94"/>
    <s v="N"/>
    <x v="25"/>
    <n v="1002"/>
    <x v="1"/>
    <s v="Niederl. 1"/>
    <n v="1"/>
    <s v="Department"/>
    <s v="Supervisor"/>
    <s v="Manager"/>
    <s v="ang."/>
    <s v="M"/>
    <d v="2000-02-14T00:00:00"/>
    <m/>
    <s v=""/>
    <n v="19"/>
    <d v="1977-02-08T00:00:00"/>
    <n v="42"/>
    <s v="N"/>
    <n v="30"/>
    <n v="2.5"/>
    <n v="39"/>
    <x v="0"/>
    <n v="1"/>
    <n v="30"/>
    <n v="0"/>
    <n v="4846"/>
    <n v="1026.3847500000002"/>
    <n v="0"/>
    <n v="0"/>
    <n v="0"/>
    <n v="0"/>
    <n v="0"/>
    <n v="0"/>
    <n v="0"/>
    <n v="0"/>
    <n v="0"/>
    <n v="0"/>
    <n v="0"/>
    <n v="0"/>
    <n v="26.5"/>
    <n v="0"/>
    <n v="0"/>
    <n v="0"/>
    <n v="0"/>
    <n v="5.9346750000000004"/>
    <n v="0"/>
    <n v="28.601666666666667"/>
  </r>
  <r>
    <d v="2020-09-01T00:00:00"/>
    <x v="5"/>
    <s v="P"/>
    <s v="Active"/>
    <n v="96"/>
    <x v="95"/>
    <s v="N"/>
    <x v="22"/>
    <n v="1060"/>
    <x v="2"/>
    <s v="Niederl. 7"/>
    <n v="1"/>
    <s v="Department"/>
    <s v="Supervisor"/>
    <s v="Non-Mgm."/>
    <s v="ang."/>
    <s v="M"/>
    <d v="2001-09-16T00:00:00"/>
    <m/>
    <s v=""/>
    <n v="18"/>
    <d v="1965-12-17T00:00:00"/>
    <n v="54"/>
    <s v="J"/>
    <n v="30"/>
    <n v="2.5"/>
    <n v="39"/>
    <x v="0"/>
    <n v="1"/>
    <n v="30"/>
    <n v="0"/>
    <n v="4847"/>
    <n v="1026.5182500000001"/>
    <n v="0"/>
    <n v="0"/>
    <n v="0"/>
    <n v="0"/>
    <n v="0"/>
    <n v="0"/>
    <n v="0"/>
    <n v="0"/>
    <n v="0"/>
    <n v="0"/>
    <n v="279.63461538461542"/>
    <n v="222.1541666666667"/>
    <n v="26.5"/>
    <n v="0"/>
    <n v="0"/>
    <n v="0"/>
    <n v="0"/>
    <n v="118.31027274038465"/>
    <n v="0"/>
    <n v="0"/>
  </r>
  <r>
    <d v="2020-09-01T00:00:00"/>
    <x v="5"/>
    <s v="P"/>
    <s v="Active"/>
    <n v="97"/>
    <x v="96"/>
    <s v="N"/>
    <x v="11"/>
    <n v="1082"/>
    <x v="0"/>
    <s v="Niederl. 3"/>
    <n v="1"/>
    <s v="Department"/>
    <s v="Supervisor"/>
    <s v="Non-Mgm."/>
    <s v="ang."/>
    <s v="M"/>
    <d v="2002-01-01T00:00:00"/>
    <m/>
    <s v=""/>
    <n v="18"/>
    <d v="1957-09-04T00:00:00"/>
    <n v="62"/>
    <s v="N"/>
    <n v="24"/>
    <n v="2"/>
    <n v="32"/>
    <x v="0"/>
    <n v="0.82051282051282048"/>
    <n v="30"/>
    <n v="0"/>
    <n v="4848"/>
    <n v="1026.65175"/>
    <n v="0"/>
    <n v="0"/>
    <n v="0"/>
    <n v="0"/>
    <n v="0"/>
    <n v="0"/>
    <n v="0"/>
    <n v="0"/>
    <n v="0"/>
    <n v="0"/>
    <n v="0"/>
    <n v="0"/>
    <n v="26.5"/>
    <n v="0"/>
    <n v="0"/>
    <n v="0"/>
    <n v="0"/>
    <n v="5.9346750000000004"/>
    <n v="0"/>
    <n v="0"/>
  </r>
  <r>
    <d v="2020-09-01T00:00:00"/>
    <x v="5"/>
    <s v="P"/>
    <s v="Active"/>
    <n v="98"/>
    <x v="97"/>
    <s v="N"/>
    <x v="22"/>
    <n v="1035"/>
    <x v="5"/>
    <s v="Niederl. 5"/>
    <n v="1"/>
    <s v="Department"/>
    <s v="Supervisor"/>
    <s v="Non-Mgm."/>
    <s v="ang."/>
    <s v="M"/>
    <d v="2002-04-01T00:00:00"/>
    <m/>
    <s v=""/>
    <n v="17"/>
    <d v="1957-08-06T00:00:00"/>
    <n v="62"/>
    <s v="J"/>
    <n v="30"/>
    <n v="2.5"/>
    <n v="39"/>
    <x v="0"/>
    <n v="1"/>
    <n v="30"/>
    <n v="0"/>
    <n v="4849"/>
    <n v="1026.7852499999999"/>
    <n v="0"/>
    <n v="0"/>
    <n v="0"/>
    <n v="0"/>
    <n v="0"/>
    <n v="0"/>
    <n v="0"/>
    <n v="0"/>
    <n v="0"/>
    <n v="0"/>
    <n v="279.75"/>
    <n v="222.24583333333334"/>
    <n v="26.5"/>
    <n v="0"/>
    <n v="0"/>
    <n v="0"/>
    <n v="0"/>
    <n v="118.35664187500002"/>
    <n v="0"/>
    <n v="0"/>
  </r>
  <r>
    <d v="2020-09-01T00:00:00"/>
    <x v="5"/>
    <s v="P"/>
    <s v="Active"/>
    <n v="99"/>
    <x v="98"/>
    <s v="N"/>
    <x v="21"/>
    <n v="1086"/>
    <x v="0"/>
    <s v="Niederl. 3"/>
    <n v="1"/>
    <s v="Department"/>
    <s v="Supervisor"/>
    <s v="Non-Mgm."/>
    <s v="ang."/>
    <s v="M"/>
    <d v="2002-05-01T00:00:00"/>
    <m/>
    <s v=""/>
    <n v="17"/>
    <d v="1959-05-21T00:00:00"/>
    <n v="60"/>
    <s v="N"/>
    <n v="30"/>
    <n v="2.5"/>
    <n v="39"/>
    <x v="0"/>
    <n v="1"/>
    <n v="30"/>
    <n v="0"/>
    <n v="4850"/>
    <n v="1026.91875"/>
    <n v="0"/>
    <n v="0"/>
    <n v="0"/>
    <n v="0"/>
    <n v="0"/>
    <n v="0"/>
    <n v="0"/>
    <n v="0"/>
    <n v="0"/>
    <n v="0"/>
    <n v="0"/>
    <n v="0"/>
    <n v="26.5"/>
    <n v="0"/>
    <n v="0"/>
    <n v="0"/>
    <n v="0"/>
    <n v="5.9346750000000004"/>
    <n v="0"/>
    <n v="0"/>
  </r>
  <r>
    <d v="2020-09-01T00:00:00"/>
    <x v="5"/>
    <s v="P"/>
    <s v="Active"/>
    <n v="100"/>
    <x v="99"/>
    <s v="N"/>
    <x v="22"/>
    <n v="1035"/>
    <x v="5"/>
    <s v="Niederl. 5"/>
    <n v="1"/>
    <s v="Department"/>
    <s v="Supervisor"/>
    <s v="Non-Mgm."/>
    <s v="ang."/>
    <s v="M"/>
    <d v="2002-05-01T00:00:00"/>
    <m/>
    <s v=""/>
    <n v="17"/>
    <d v="1959-12-10T00:00:00"/>
    <n v="60"/>
    <s v="J"/>
    <n v="30"/>
    <n v="2.5"/>
    <n v="39"/>
    <x v="0"/>
    <n v="1"/>
    <n v="30"/>
    <n v="0"/>
    <n v="4851"/>
    <n v="1027.0522500000002"/>
    <n v="0"/>
    <n v="0"/>
    <n v="0"/>
    <n v="0"/>
    <n v="0"/>
    <n v="0"/>
    <n v="0"/>
    <n v="0"/>
    <n v="0"/>
    <n v="0"/>
    <n v="279.86538461538464"/>
    <n v="222.33750000000001"/>
    <n v="26.5"/>
    <n v="0"/>
    <n v="0"/>
    <n v="0"/>
    <n v="0"/>
    <n v="118.4030110096154"/>
    <n v="0"/>
    <n v="0"/>
  </r>
  <r>
    <d v="2020-09-01T00:00:00"/>
    <x v="5"/>
    <s v="P"/>
    <s v="Active"/>
    <n v="101"/>
    <x v="100"/>
    <s v="N"/>
    <x v="11"/>
    <n v="1082"/>
    <x v="0"/>
    <s v="Niederl. 3"/>
    <n v="1"/>
    <s v="Department"/>
    <s v="Supervisor"/>
    <s v="Non-Mgm."/>
    <s v="ang."/>
    <s v="M"/>
    <d v="2002-07-01T00:00:00"/>
    <m/>
    <s v=""/>
    <n v="17"/>
    <d v="1968-09-16T00:00:00"/>
    <n v="51"/>
    <s v="N"/>
    <n v="30"/>
    <n v="2.5"/>
    <n v="39"/>
    <x v="0"/>
    <n v="1"/>
    <n v="30"/>
    <n v="0"/>
    <n v="4852"/>
    <n v="1027.1857500000001"/>
    <n v="0"/>
    <n v="0"/>
    <n v="0"/>
    <n v="0"/>
    <n v="0"/>
    <n v="0"/>
    <n v="0"/>
    <n v="0"/>
    <n v="0"/>
    <n v="0"/>
    <n v="0"/>
    <n v="0"/>
    <n v="26.5"/>
    <n v="0"/>
    <n v="0"/>
    <n v="0"/>
    <n v="0"/>
    <n v="5.9346750000000004"/>
    <n v="0"/>
    <n v="0"/>
  </r>
  <r>
    <d v="2020-09-01T00:00:00"/>
    <x v="5"/>
    <s v="P"/>
    <s v="Active"/>
    <n v="102"/>
    <x v="101"/>
    <s v="N"/>
    <x v="16"/>
    <n v="1066"/>
    <x v="10"/>
    <s v="Niederl. 11"/>
    <n v="1"/>
    <s v="Department"/>
    <s v="Supervisor"/>
    <s v="Manager"/>
    <s v="ang."/>
    <s v="M"/>
    <d v="1994-08-22T00:00:00"/>
    <m/>
    <s v=""/>
    <n v="25"/>
    <d v="1975-02-27T00:00:00"/>
    <n v="44"/>
    <s v="N"/>
    <n v="30"/>
    <n v="2.5"/>
    <n v="39"/>
    <x v="0"/>
    <n v="1"/>
    <n v="30"/>
    <n v="0"/>
    <n v="4853"/>
    <n v="1027.31925"/>
    <n v="0"/>
    <n v="0"/>
    <n v="30"/>
    <n v="0"/>
    <n v="0"/>
    <n v="0"/>
    <n v="0"/>
    <n v="0"/>
    <n v="0"/>
    <n v="0"/>
    <n v="0"/>
    <n v="0"/>
    <n v="26.5"/>
    <n v="0"/>
    <n v="0"/>
    <n v="0"/>
    <n v="0"/>
    <n v="12.653175000000001"/>
    <n v="81.510000000000005"/>
    <n v="0"/>
  </r>
  <r>
    <d v="2020-09-01T00:00:00"/>
    <x v="5"/>
    <s v="P"/>
    <s v="Active"/>
    <n v="103"/>
    <x v="102"/>
    <s v="N"/>
    <x v="22"/>
    <n v="1060"/>
    <x v="2"/>
    <s v="Niederl. 7"/>
    <n v="1"/>
    <s v="Department"/>
    <s v="Supervisor"/>
    <s v="Non-Mgm."/>
    <s v="ang."/>
    <s v="M"/>
    <d v="2002-10-01T00:00:00"/>
    <m/>
    <s v=""/>
    <n v="17"/>
    <d v="1964-02-10T00:00:00"/>
    <n v="55"/>
    <s v="J"/>
    <n v="30"/>
    <n v="2.5"/>
    <n v="39"/>
    <x v="0"/>
    <n v="1"/>
    <n v="30"/>
    <n v="0"/>
    <n v="4854"/>
    <n v="1027.4527499999999"/>
    <n v="0"/>
    <n v="0"/>
    <n v="0"/>
    <n v="0"/>
    <n v="0"/>
    <n v="0"/>
    <n v="0"/>
    <n v="0"/>
    <n v="0"/>
    <n v="0"/>
    <n v="280.03846153846155"/>
    <n v="222.47500000000002"/>
    <n v="26.5"/>
    <n v="0"/>
    <n v="0"/>
    <n v="0"/>
    <n v="0"/>
    <n v="118.47256471153847"/>
    <n v="0"/>
    <n v="0"/>
  </r>
  <r>
    <d v="2020-09-01T00:00:00"/>
    <x v="5"/>
    <s v="P"/>
    <s v="Active"/>
    <n v="104"/>
    <x v="103"/>
    <s v="N"/>
    <x v="5"/>
    <n v="1093"/>
    <x v="1"/>
    <s v="Niederl. 1"/>
    <n v="1"/>
    <s v="Department"/>
    <s v="Supervisor"/>
    <s v="Non-Mgm."/>
    <s v="ang."/>
    <s v="M"/>
    <d v="2002-11-01T00:00:00"/>
    <m/>
    <s v=""/>
    <n v="17"/>
    <d v="1974-01-03T00:00:00"/>
    <n v="46"/>
    <s v="N"/>
    <n v="30"/>
    <n v="2.5"/>
    <n v="39"/>
    <x v="0"/>
    <n v="1"/>
    <n v="30"/>
    <n v="0"/>
    <n v="4855"/>
    <n v="1027.5862500000001"/>
    <n v="0"/>
    <n v="0"/>
    <n v="0"/>
    <n v="0"/>
    <n v="0"/>
    <n v="0"/>
    <n v="0"/>
    <n v="0"/>
    <n v="0"/>
    <n v="0"/>
    <n v="0"/>
    <n v="0"/>
    <n v="26.5"/>
    <n v="0"/>
    <n v="0"/>
    <n v="0"/>
    <n v="0"/>
    <n v="5.9346750000000004"/>
    <n v="0"/>
    <n v="0"/>
  </r>
  <r>
    <d v="2020-09-01T00:00:00"/>
    <x v="5"/>
    <s v="P"/>
    <s v="Active"/>
    <n v="105"/>
    <x v="104"/>
    <s v="N"/>
    <x v="19"/>
    <n v="1083"/>
    <x v="0"/>
    <s v="Niederl. 3"/>
    <n v="1"/>
    <s v="Department"/>
    <s v="Supervisor"/>
    <s v="Non-Mgm."/>
    <s v="ang."/>
    <s v="M"/>
    <d v="2002-11-18T00:00:00"/>
    <m/>
    <s v=""/>
    <n v="17"/>
    <d v="1976-01-24T00:00:00"/>
    <n v="43"/>
    <s v="N"/>
    <n v="30"/>
    <n v="2.5"/>
    <n v="39"/>
    <x v="0"/>
    <n v="1"/>
    <n v="30"/>
    <n v="0"/>
    <n v="4856"/>
    <n v="1027.7197500000002"/>
    <n v="0"/>
    <n v="0"/>
    <n v="0"/>
    <n v="0"/>
    <n v="0"/>
    <n v="0"/>
    <n v="0"/>
    <n v="0"/>
    <n v="0"/>
    <n v="0"/>
    <n v="0"/>
    <n v="0"/>
    <n v="26.5"/>
    <n v="0"/>
    <n v="0"/>
    <n v="0"/>
    <n v="0"/>
    <n v="5.9346750000000004"/>
    <n v="0"/>
    <n v="0"/>
  </r>
  <r>
    <d v="2020-09-01T00:00:00"/>
    <x v="5"/>
    <s v="P"/>
    <s v="Active"/>
    <n v="106"/>
    <x v="105"/>
    <s v="N"/>
    <x v="37"/>
    <n v="1005"/>
    <x v="1"/>
    <s v="Niederl. 1"/>
    <n v="1"/>
    <s v="Department"/>
    <s v="Supervisor"/>
    <s v="Manager"/>
    <s v="ang."/>
    <s v="M"/>
    <d v="2002-12-01T00:00:00"/>
    <m/>
    <s v=""/>
    <n v="17"/>
    <d v="1970-11-16T00:00:00"/>
    <n v="49"/>
    <s v="N"/>
    <n v="30"/>
    <n v="2.5"/>
    <n v="39"/>
    <x v="0"/>
    <n v="1"/>
    <n v="30"/>
    <n v="0"/>
    <n v="4857"/>
    <n v="1027.8532500000001"/>
    <n v="0"/>
    <n v="0"/>
    <n v="0"/>
    <n v="0"/>
    <n v="0"/>
    <n v="0"/>
    <n v="0"/>
    <n v="0"/>
    <n v="0"/>
    <n v="0"/>
    <n v="0"/>
    <n v="0"/>
    <n v="26.5"/>
    <n v="0"/>
    <n v="0"/>
    <n v="0"/>
    <n v="0"/>
    <n v="5.9346750000000004"/>
    <n v="0"/>
    <n v="0"/>
  </r>
  <r>
    <d v="2020-09-01T00:00:00"/>
    <x v="5"/>
    <s v="P"/>
    <s v="Active"/>
    <n v="107"/>
    <x v="106"/>
    <s v="N"/>
    <x v="24"/>
    <n v="1081"/>
    <x v="0"/>
    <s v="Niederl. 3"/>
    <n v="1"/>
    <s v="Department"/>
    <s v="Supervisor"/>
    <s v="Director"/>
    <s v="ang."/>
    <s v="M"/>
    <d v="2003-05-01T00:00:00"/>
    <m/>
    <s v=""/>
    <n v="16"/>
    <d v="1968-01-19T00:00:00"/>
    <n v="51"/>
    <s v="N"/>
    <n v="30"/>
    <n v="2.5"/>
    <n v="39"/>
    <x v="0"/>
    <n v="1"/>
    <n v="30"/>
    <n v="0"/>
    <n v="4858"/>
    <n v="1027.98675"/>
    <n v="0"/>
    <n v="0"/>
    <n v="0"/>
    <n v="0"/>
    <n v="0"/>
    <n v="0"/>
    <n v="0"/>
    <n v="0"/>
    <n v="0"/>
    <n v="0"/>
    <n v="0"/>
    <n v="0"/>
    <n v="26.5"/>
    <n v="0"/>
    <n v="0"/>
    <n v="0"/>
    <n v="0"/>
    <n v="5.9346750000000004"/>
    <n v="179.56899999999999"/>
    <n v="0"/>
  </r>
  <r>
    <d v="2020-09-01T00:00:00"/>
    <x v="5"/>
    <s v="P"/>
    <s v="Active"/>
    <n v="108"/>
    <x v="107"/>
    <s v="N"/>
    <x v="21"/>
    <n v="1086"/>
    <x v="0"/>
    <s v="Niederl. 3"/>
    <n v="1"/>
    <s v="Department"/>
    <s v="Supervisor"/>
    <s v="Non-Mgm."/>
    <s v="ang."/>
    <s v="M"/>
    <d v="2003-05-01T00:00:00"/>
    <m/>
    <s v=""/>
    <n v="16"/>
    <d v="1970-03-27T00:00:00"/>
    <n v="49"/>
    <s v="N"/>
    <n v="30"/>
    <n v="2.5"/>
    <n v="39"/>
    <x v="0"/>
    <n v="1"/>
    <n v="30"/>
    <n v="0"/>
    <n v="4859"/>
    <n v="1028.1202499999999"/>
    <n v="0"/>
    <n v="0"/>
    <n v="0"/>
    <n v="0"/>
    <n v="0"/>
    <n v="0"/>
    <n v="0"/>
    <n v="0"/>
    <n v="0"/>
    <n v="0"/>
    <n v="0"/>
    <n v="0"/>
    <n v="26.5"/>
    <n v="0"/>
    <n v="0"/>
    <n v="0"/>
    <n v="0"/>
    <n v="5.9346750000000004"/>
    <n v="0"/>
    <n v="0"/>
  </r>
  <r>
    <d v="2020-09-01T00:00:00"/>
    <x v="5"/>
    <s v="P"/>
    <s v="Active"/>
    <n v="109"/>
    <x v="108"/>
    <s v="N"/>
    <x v="2"/>
    <n v="1010"/>
    <x v="1"/>
    <s v="Niederl. 1"/>
    <n v="1"/>
    <s v="Department"/>
    <s v="Supervisor"/>
    <s v="Non-Mgm."/>
    <s v="ang."/>
    <s v="M"/>
    <d v="2003-05-05T00:00:00"/>
    <m/>
    <s v=""/>
    <n v="16"/>
    <d v="1960-02-06T00:00:00"/>
    <n v="59"/>
    <s v="N"/>
    <n v="30"/>
    <n v="2.5"/>
    <n v="39"/>
    <x v="0"/>
    <n v="1"/>
    <n v="30"/>
    <n v="0"/>
    <n v="4860"/>
    <n v="1028.2537500000001"/>
    <n v="0"/>
    <n v="0"/>
    <n v="0"/>
    <n v="0"/>
    <n v="0"/>
    <n v="0"/>
    <n v="0"/>
    <n v="0"/>
    <n v="0"/>
    <n v="0"/>
    <n v="0"/>
    <n v="0"/>
    <n v="26.5"/>
    <n v="0"/>
    <n v="0"/>
    <n v="0"/>
    <n v="0"/>
    <n v="5.9346750000000004"/>
    <n v="0"/>
    <n v="0"/>
  </r>
  <r>
    <d v="2020-09-01T00:00:00"/>
    <x v="5"/>
    <s v="P"/>
    <s v="Active"/>
    <n v="110"/>
    <x v="109"/>
    <s v="N"/>
    <x v="12"/>
    <n v="1089"/>
    <x v="0"/>
    <s v="Niederl. 3"/>
    <n v="1"/>
    <s v="Department"/>
    <s v="Supervisor"/>
    <s v="Director"/>
    <s v="ang."/>
    <s v="M"/>
    <d v="2003-06-10T00:00:00"/>
    <m/>
    <s v=""/>
    <n v="16"/>
    <d v="1965-09-21T00:00:00"/>
    <n v="54"/>
    <s v="N"/>
    <n v="30"/>
    <n v="2.5"/>
    <n v="39"/>
    <x v="0"/>
    <n v="1"/>
    <n v="30"/>
    <n v="0"/>
    <n v="4861"/>
    <n v="1028.3872500000002"/>
    <n v="0"/>
    <n v="0"/>
    <n v="0"/>
    <n v="0"/>
    <n v="0"/>
    <n v="0"/>
    <n v="3131.67"/>
    <n v="0"/>
    <n v="0"/>
    <n v="0"/>
    <n v="0"/>
    <n v="0"/>
    <n v="26.5"/>
    <n v="0"/>
    <n v="0"/>
    <n v="0"/>
    <n v="0"/>
    <n v="707.27217150000001"/>
    <n v="197.5335"/>
    <n v="0"/>
  </r>
  <r>
    <d v="2020-09-01T00:00:00"/>
    <x v="5"/>
    <s v="P"/>
    <s v="Active"/>
    <n v="111"/>
    <x v="110"/>
    <s v="N"/>
    <x v="38"/>
    <n v="1074"/>
    <x v="0"/>
    <s v="Niederl. 3"/>
    <n v="1"/>
    <s v="Department"/>
    <s v="Supervisor"/>
    <s v="Manager"/>
    <s v="ang."/>
    <s v="M"/>
    <d v="2003-10-01T00:00:00"/>
    <m/>
    <s v=""/>
    <n v="16"/>
    <d v="1973-06-23T00:00:00"/>
    <n v="46"/>
    <s v="N"/>
    <n v="30"/>
    <n v="2.5"/>
    <n v="39"/>
    <x v="0"/>
    <n v="1"/>
    <n v="30"/>
    <n v="0"/>
    <n v="4862"/>
    <n v="1028.5207500000001"/>
    <n v="0"/>
    <n v="0"/>
    <n v="0"/>
    <n v="0"/>
    <n v="0"/>
    <n v="0"/>
    <n v="0"/>
    <n v="0"/>
    <n v="0"/>
    <n v="0"/>
    <n v="0"/>
    <n v="0"/>
    <n v="26.5"/>
    <n v="0"/>
    <n v="0"/>
    <n v="0"/>
    <n v="0"/>
    <n v="5.9346750000000004"/>
    <n v="273.524"/>
    <n v="0"/>
  </r>
  <r>
    <d v="2020-09-01T00:00:00"/>
    <x v="5"/>
    <s v="P"/>
    <s v="Active"/>
    <n v="112"/>
    <x v="111"/>
    <s v="N"/>
    <x v="16"/>
    <n v="1067"/>
    <x v="11"/>
    <s v="Niederl. 12"/>
    <n v="1"/>
    <s v="Department"/>
    <s v="Supervisor"/>
    <s v="Non-Mgm."/>
    <s v="ang."/>
    <s v="M"/>
    <d v="2003-11-01T00:00:00"/>
    <m/>
    <s v=""/>
    <n v="16"/>
    <d v="1966-03-06T00:00:00"/>
    <n v="53"/>
    <s v="N"/>
    <n v="30"/>
    <n v="2.5"/>
    <n v="39"/>
    <x v="0"/>
    <n v="1"/>
    <n v="30"/>
    <n v="0"/>
    <n v="4863"/>
    <n v="1028.65425"/>
    <n v="0"/>
    <n v="0"/>
    <n v="0"/>
    <n v="0"/>
    <n v="0"/>
    <n v="0"/>
    <n v="0"/>
    <n v="0"/>
    <n v="0"/>
    <n v="0"/>
    <n v="0"/>
    <n v="0"/>
    <n v="26.5"/>
    <n v="0"/>
    <n v="0"/>
    <n v="0"/>
    <n v="0"/>
    <n v="5.9346750000000004"/>
    <n v="0"/>
    <n v="0"/>
  </r>
  <r>
    <d v="2020-09-01T00:00:00"/>
    <x v="5"/>
    <s v="P"/>
    <s v="Active"/>
    <n v="113"/>
    <x v="112"/>
    <s v="N"/>
    <x v="22"/>
    <n v="1035"/>
    <x v="5"/>
    <s v="Niederl. 5"/>
    <n v="1"/>
    <s v="Department"/>
    <s v="Supervisor"/>
    <s v="Non-Mgm."/>
    <s v="ang."/>
    <s v="M"/>
    <d v="2004-01-01T00:00:00"/>
    <m/>
    <s v=""/>
    <n v="16"/>
    <d v="1965-10-14T00:00:00"/>
    <n v="54"/>
    <s v="J"/>
    <n v="30"/>
    <n v="2.5"/>
    <n v="39"/>
    <x v="0"/>
    <n v="1"/>
    <n v="30"/>
    <n v="0"/>
    <n v="4864"/>
    <n v="1028.78775"/>
    <n v="0"/>
    <n v="0"/>
    <n v="0"/>
    <n v="0"/>
    <n v="0"/>
    <n v="0"/>
    <n v="0"/>
    <n v="0"/>
    <n v="0"/>
    <n v="0"/>
    <n v="280.61538461538464"/>
    <n v="222.93333333333334"/>
    <n v="26.5"/>
    <n v="0"/>
    <n v="0"/>
    <n v="0"/>
    <n v="0"/>
    <n v="118.70441038461539"/>
    <n v="0"/>
    <n v="0"/>
  </r>
  <r>
    <d v="2020-09-01T00:00:00"/>
    <x v="5"/>
    <s v="P"/>
    <s v="Active"/>
    <n v="114"/>
    <x v="113"/>
    <s v="N"/>
    <x v="22"/>
    <n v="1047"/>
    <x v="9"/>
    <s v="Niederl. 4"/>
    <n v="1"/>
    <s v="Department"/>
    <s v="Supervisor"/>
    <s v="Non-Mgm."/>
    <s v="ang."/>
    <s v="M"/>
    <d v="2004-01-01T00:00:00"/>
    <m/>
    <s v=""/>
    <n v="16"/>
    <d v="1965-01-09T00:00:00"/>
    <n v="55"/>
    <s v="J"/>
    <n v="30"/>
    <n v="2.5"/>
    <n v="39"/>
    <x v="0"/>
    <n v="1"/>
    <n v="30"/>
    <n v="0"/>
    <n v="4865"/>
    <n v="1028.9212500000001"/>
    <n v="0"/>
    <n v="0"/>
    <n v="0"/>
    <n v="0"/>
    <n v="0"/>
    <n v="0"/>
    <n v="0"/>
    <n v="0"/>
    <n v="0"/>
    <n v="0"/>
    <n v="280.67307692307696"/>
    <n v="222.97916666666669"/>
    <n v="26.5"/>
    <n v="0"/>
    <n v="0"/>
    <n v="0"/>
    <n v="0"/>
    <n v="118.72759495192309"/>
    <n v="0"/>
    <n v="0"/>
  </r>
  <r>
    <d v="2020-09-01T00:00:00"/>
    <x v="5"/>
    <s v="P"/>
    <s v="Active"/>
    <n v="115"/>
    <x v="114"/>
    <s v="N"/>
    <x v="22"/>
    <n v="1041"/>
    <x v="4"/>
    <s v="Niederl. 6"/>
    <n v="1"/>
    <s v="Department"/>
    <s v="Supervisor"/>
    <s v="Non-Mgm."/>
    <s v="ang."/>
    <s v="M"/>
    <d v="2004-01-01T00:00:00"/>
    <m/>
    <s v=""/>
    <n v="16"/>
    <d v="1957-03-29T00:00:00"/>
    <n v="62"/>
    <s v="J"/>
    <n v="35"/>
    <n v="2.9166666666666665"/>
    <n v="39"/>
    <x v="0"/>
    <n v="1"/>
    <n v="30"/>
    <n v="0"/>
    <n v="4866"/>
    <n v="1029.05475"/>
    <n v="0"/>
    <n v="0"/>
    <n v="0"/>
    <n v="0"/>
    <n v="0"/>
    <n v="0"/>
    <n v="0"/>
    <n v="0"/>
    <n v="0"/>
    <n v="0"/>
    <n v="327.51923076923077"/>
    <n v="223.02500000000001"/>
    <n v="26.5"/>
    <n v="0"/>
    <n v="0"/>
    <n v="0"/>
    <n v="0"/>
    <n v="129.22905548076923"/>
    <n v="0"/>
    <n v="0"/>
  </r>
  <r>
    <d v="2020-09-01T00:00:00"/>
    <x v="5"/>
    <s v="P"/>
    <s v="Active"/>
    <n v="116"/>
    <x v="115"/>
    <s v="N"/>
    <x v="28"/>
    <n v="1004"/>
    <x v="1"/>
    <s v="Niederl. 1"/>
    <n v="1"/>
    <s v="Department"/>
    <s v="Supervisor"/>
    <s v="Non-Mgm."/>
    <s v="ang."/>
    <s v="M"/>
    <d v="2004-02-16T00:00:00"/>
    <m/>
    <s v=""/>
    <n v="15"/>
    <d v="1977-06-14T00:00:00"/>
    <n v="42"/>
    <s v="N"/>
    <n v="30"/>
    <n v="2.5"/>
    <n v="39"/>
    <x v="0"/>
    <n v="1"/>
    <n v="30"/>
    <n v="0"/>
    <n v="4867"/>
    <n v="1029.1882500000002"/>
    <n v="0"/>
    <n v="0"/>
    <n v="0"/>
    <n v="0"/>
    <n v="0"/>
    <n v="0"/>
    <n v="0"/>
    <n v="0"/>
    <n v="0"/>
    <n v="0"/>
    <n v="0"/>
    <n v="0"/>
    <n v="26.5"/>
    <n v="0"/>
    <n v="0"/>
    <n v="0"/>
    <n v="0"/>
    <n v="5.9346750000000004"/>
    <n v="0"/>
    <n v="0"/>
  </r>
  <r>
    <d v="2020-09-01T00:00:00"/>
    <x v="5"/>
    <s v="P"/>
    <s v="Active"/>
    <n v="117"/>
    <x v="116"/>
    <s v="N"/>
    <x v="37"/>
    <n v="1005"/>
    <x v="1"/>
    <s v="Niederl. 1"/>
    <n v="1"/>
    <s v="Department"/>
    <s v="Supervisor"/>
    <s v="Non-Mgm."/>
    <s v="ang."/>
    <s v="M"/>
    <d v="2004-04-01T00:00:00"/>
    <m/>
    <s v=""/>
    <n v="15"/>
    <d v="1969-09-26T00:00:00"/>
    <n v="50"/>
    <s v="N"/>
    <n v="30"/>
    <n v="2.5"/>
    <n v="39"/>
    <x v="0"/>
    <n v="1"/>
    <n v="30"/>
    <n v="0"/>
    <n v="4868"/>
    <n v="1029.3217500000001"/>
    <n v="0"/>
    <n v="0"/>
    <n v="0"/>
    <n v="0"/>
    <n v="0"/>
    <n v="0"/>
    <n v="0"/>
    <n v="0"/>
    <n v="0"/>
    <n v="0"/>
    <n v="0"/>
    <n v="0"/>
    <n v="26.5"/>
    <n v="0"/>
    <n v="0"/>
    <n v="0"/>
    <n v="0"/>
    <n v="5.9346750000000004"/>
    <n v="0"/>
    <n v="0"/>
  </r>
  <r>
    <d v="2020-09-01T00:00:00"/>
    <x v="5"/>
    <s v="P"/>
    <s v="Active"/>
    <n v="118"/>
    <x v="117"/>
    <s v="N"/>
    <x v="39"/>
    <n v="1085"/>
    <x v="0"/>
    <s v="Niederl. 3"/>
    <n v="1"/>
    <s v="Department"/>
    <s v="Supervisor"/>
    <s v="Non-Mgm."/>
    <s v="ang."/>
    <s v="M"/>
    <d v="2004-05-24T00:00:00"/>
    <m/>
    <s v=""/>
    <n v="15"/>
    <d v="1964-02-05T00:00:00"/>
    <n v="55"/>
    <s v="N"/>
    <n v="30"/>
    <n v="2.5"/>
    <n v="39"/>
    <x v="0"/>
    <n v="1"/>
    <n v="30"/>
    <n v="0"/>
    <n v="4869"/>
    <n v="1029.45525"/>
    <n v="0"/>
    <n v="0"/>
    <n v="0"/>
    <n v="0"/>
    <n v="0"/>
    <n v="0"/>
    <n v="0"/>
    <n v="0"/>
    <n v="0"/>
    <n v="0"/>
    <n v="0"/>
    <n v="0"/>
    <n v="26.5"/>
    <n v="0"/>
    <n v="0"/>
    <n v="0"/>
    <n v="0"/>
    <n v="5.9346750000000004"/>
    <n v="0"/>
    <n v="0"/>
  </r>
  <r>
    <d v="2020-09-01T00:00:00"/>
    <x v="5"/>
    <s v="P"/>
    <s v="Active"/>
    <n v="119"/>
    <x v="118"/>
    <s v="N"/>
    <x v="1"/>
    <n v="1017"/>
    <x v="1"/>
    <s v="Niederl. 1"/>
    <n v="1"/>
    <s v="Department"/>
    <s v="Supervisor"/>
    <s v="Non-Mgm."/>
    <s v="ang."/>
    <s v="M"/>
    <d v="2004-07-19T00:00:00"/>
    <m/>
    <s v=""/>
    <n v="15"/>
    <d v="1973-11-30T00:00:00"/>
    <n v="46"/>
    <s v="N"/>
    <n v="30"/>
    <n v="2.5"/>
    <n v="39"/>
    <x v="0"/>
    <n v="1"/>
    <n v="30"/>
    <n v="0"/>
    <n v="4870"/>
    <n v="1029.5887499999999"/>
    <n v="0"/>
    <n v="0"/>
    <n v="0"/>
    <n v="0"/>
    <n v="0"/>
    <n v="0"/>
    <n v="0"/>
    <n v="0"/>
    <n v="0"/>
    <n v="0"/>
    <n v="0"/>
    <n v="0"/>
    <n v="26.5"/>
    <n v="0"/>
    <n v="0"/>
    <n v="0"/>
    <n v="0"/>
    <n v="5.9346750000000004"/>
    <n v="0"/>
    <n v="0"/>
  </r>
  <r>
    <d v="2020-09-01T00:00:00"/>
    <x v="5"/>
    <s v="P"/>
    <s v="Active"/>
    <n v="120"/>
    <x v="119"/>
    <s v="N"/>
    <x v="1"/>
    <n v="1017"/>
    <x v="1"/>
    <s v="Niederl. 1"/>
    <n v="1"/>
    <s v="Department"/>
    <s v="Supervisor"/>
    <s v="Non-Mgm."/>
    <s v="ang."/>
    <s v="W"/>
    <d v="2004-02-16T00:00:00"/>
    <m/>
    <s v=""/>
    <n v="15"/>
    <d v="1979-11-06T00:00:00"/>
    <n v="40"/>
    <s v="N"/>
    <n v="18"/>
    <n v="1.5"/>
    <n v="12"/>
    <x v="0"/>
    <n v="0.30769230769230771"/>
    <n v="30"/>
    <n v="0"/>
    <n v="4871"/>
    <n v="1029.72225"/>
    <n v="0"/>
    <n v="0"/>
    <n v="0"/>
    <n v="0"/>
    <n v="0"/>
    <n v="0"/>
    <n v="0"/>
    <n v="0"/>
    <n v="0"/>
    <n v="0"/>
    <n v="0"/>
    <n v="0"/>
    <n v="26.5"/>
    <n v="0"/>
    <n v="0"/>
    <n v="0"/>
    <n v="0"/>
    <n v="5.9346750000000004"/>
    <n v="0"/>
    <n v="0"/>
  </r>
  <r>
    <d v="2020-09-01T00:00:00"/>
    <x v="5"/>
    <s v="P"/>
    <s v="Active"/>
    <n v="121"/>
    <x v="120"/>
    <s v="Y"/>
    <x v="16"/>
    <n v="1049"/>
    <x v="3"/>
    <s v="Niederl. 8"/>
    <n v="0.5"/>
    <s v="Department"/>
    <s v="Supervisor"/>
    <s v="Non-Mgm."/>
    <s v="ang."/>
    <s v="W"/>
    <d v="2004-09-01T00:00:00"/>
    <m/>
    <s v=""/>
    <n v="15"/>
    <d v="1987-08-27T00:00:00"/>
    <n v="32"/>
    <s v="J"/>
    <n v="30"/>
    <n v="2.5"/>
    <n v="20"/>
    <x v="0"/>
    <n v="0.25641025641025639"/>
    <n v="30"/>
    <n v="0"/>
    <n v="4872"/>
    <n v="1029.8557499999999"/>
    <n v="0"/>
    <n v="0"/>
    <n v="0"/>
    <n v="0"/>
    <n v="0"/>
    <n v="0"/>
    <n v="0"/>
    <n v="0"/>
    <n v="0"/>
    <n v="0"/>
    <n v="548.1"/>
    <n v="223.3"/>
    <n v="13.25"/>
    <n v="0"/>
    <n v="0"/>
    <n v="0"/>
    <n v="0"/>
    <n v="175.72236750000002"/>
    <n v="0"/>
    <n v="0"/>
  </r>
  <r>
    <d v="2020-09-01T00:00:00"/>
    <x v="5"/>
    <s v="P"/>
    <s v="Active"/>
    <n v="121"/>
    <x v="120"/>
    <s v="Y"/>
    <x v="16"/>
    <n v="1056"/>
    <x v="2"/>
    <s v="Niederl. 7"/>
    <n v="0.5"/>
    <s v="Department"/>
    <s v="Supervisor"/>
    <s v="Non-Mgm."/>
    <s v="ang."/>
    <s v="W"/>
    <d v="2004-09-01T00:00:00"/>
    <m/>
    <s v=""/>
    <n v="15"/>
    <d v="1987-08-27T00:00:00"/>
    <n v="32"/>
    <s v="J"/>
    <n v="30"/>
    <n v="2.5"/>
    <n v="20"/>
    <x v="0"/>
    <n v="0.25641025641025639"/>
    <n v="30"/>
    <n v="0"/>
    <n v="4873"/>
    <n v="1029.9892500000001"/>
    <n v="0"/>
    <n v="0"/>
    <n v="0"/>
    <n v="0"/>
    <n v="0"/>
    <n v="0"/>
    <n v="0"/>
    <n v="0"/>
    <n v="0"/>
    <n v="0"/>
    <n v="548.21249999999998"/>
    <n v="223.34583333333333"/>
    <n v="13.25"/>
    <n v="0"/>
    <n v="0"/>
    <n v="0"/>
    <n v="0"/>
    <n v="175.75782624999999"/>
    <n v="0"/>
    <n v="0"/>
  </r>
  <r>
    <d v="2020-09-01T00:00:00"/>
    <x v="5"/>
    <s v="P"/>
    <s v="Active"/>
    <n v="122"/>
    <x v="121"/>
    <s v="N"/>
    <x v="21"/>
    <n v="1086"/>
    <x v="0"/>
    <s v="Niederl. 3"/>
    <n v="1"/>
    <s v="Department"/>
    <s v="Supervisor"/>
    <s v="Non-Mgm."/>
    <s v="ang."/>
    <s v="M"/>
    <d v="2004-10-01T00:00:00"/>
    <m/>
    <s v=""/>
    <n v="15"/>
    <d v="1971-06-10T00:00:00"/>
    <n v="48"/>
    <s v="N"/>
    <n v="30"/>
    <n v="2.5"/>
    <n v="39"/>
    <x v="0"/>
    <n v="1"/>
    <n v="30"/>
    <n v="0"/>
    <n v="4874"/>
    <n v="1030.12275"/>
    <n v="0"/>
    <n v="0"/>
    <n v="0"/>
    <n v="0"/>
    <n v="0"/>
    <n v="0"/>
    <n v="0"/>
    <n v="0"/>
    <n v="0"/>
    <n v="0"/>
    <n v="0"/>
    <n v="0"/>
    <n v="26.5"/>
    <n v="0"/>
    <n v="0"/>
    <n v="0"/>
    <n v="0"/>
    <n v="5.9346750000000004"/>
    <n v="0"/>
    <n v="0"/>
  </r>
  <r>
    <d v="2020-09-01T00:00:00"/>
    <x v="5"/>
    <s v="P"/>
    <s v="Active"/>
    <n v="123"/>
    <x v="122"/>
    <s v="N"/>
    <x v="40"/>
    <n v="1001"/>
    <x v="1"/>
    <s v="Niederl. 1"/>
    <n v="1"/>
    <s v="Department"/>
    <s v="Supervisor"/>
    <s v="Manager"/>
    <s v="ang."/>
    <s v="M"/>
    <d v="2005-01-10T00:00:00"/>
    <m/>
    <s v=""/>
    <n v="15"/>
    <d v="1961-06-21T00:00:00"/>
    <n v="58"/>
    <s v="N"/>
    <n v="30"/>
    <n v="2.5"/>
    <n v="39"/>
    <x v="0"/>
    <n v="1"/>
    <n v="30"/>
    <n v="0"/>
    <n v="4875"/>
    <n v="1030.2562499999999"/>
    <n v="0"/>
    <n v="0"/>
    <n v="0"/>
    <n v="0"/>
    <n v="0"/>
    <n v="0"/>
    <n v="0"/>
    <n v="0"/>
    <n v="0"/>
    <n v="0"/>
    <n v="0"/>
    <n v="0"/>
    <n v="26.5"/>
    <n v="0"/>
    <n v="0"/>
    <n v="0"/>
    <n v="0"/>
    <n v="5.9346750000000004"/>
    <n v="0"/>
    <n v="23.726666666666667"/>
  </r>
  <r>
    <d v="2020-09-01T00:00:00"/>
    <x v="5"/>
    <s v="P"/>
    <s v="Active"/>
    <n v="124"/>
    <x v="123"/>
    <s v="N"/>
    <x v="22"/>
    <n v="1053"/>
    <x v="3"/>
    <s v="Niederl. 8"/>
    <n v="1"/>
    <s v="Department"/>
    <s v="Supervisor"/>
    <s v="Non-Mgm."/>
    <s v="ang."/>
    <s v="M"/>
    <d v="2005-02-01T00:00:00"/>
    <m/>
    <s v=""/>
    <n v="14"/>
    <d v="1958-11-05T00:00:00"/>
    <n v="61"/>
    <s v="J"/>
    <n v="30"/>
    <n v="2.5"/>
    <n v="39"/>
    <x v="0"/>
    <n v="1"/>
    <n v="30"/>
    <n v="0"/>
    <n v="4876"/>
    <n v="1030.38975"/>
    <n v="0"/>
    <n v="0"/>
    <n v="0"/>
    <n v="0"/>
    <n v="0"/>
    <n v="0"/>
    <n v="0"/>
    <n v="0"/>
    <n v="0"/>
    <n v="0"/>
    <n v="281.30769230769232"/>
    <n v="223.48333333333335"/>
    <n v="26.5"/>
    <n v="0"/>
    <n v="0"/>
    <n v="0"/>
    <n v="0"/>
    <n v="118.98262519230772"/>
    <n v="0"/>
    <n v="23.726666666666667"/>
  </r>
  <r>
    <d v="2020-09-01T00:00:00"/>
    <x v="5"/>
    <s v="P"/>
    <s v="Active"/>
    <n v="125"/>
    <x v="124"/>
    <s v="N"/>
    <x v="41"/>
    <n v="1006"/>
    <x v="1"/>
    <s v="Niederl. 1"/>
    <n v="1"/>
    <s v="Department"/>
    <s v="Supervisor"/>
    <s v="Manager"/>
    <s v="ang."/>
    <s v="M"/>
    <d v="1989-10-02T00:00:00"/>
    <m/>
    <s v=""/>
    <n v="30"/>
    <d v="1968-09-21T00:00:00"/>
    <n v="51"/>
    <s v="N"/>
    <n v="30"/>
    <n v="2.5"/>
    <n v="39"/>
    <x v="0"/>
    <n v="1"/>
    <n v="30"/>
    <n v="0"/>
    <n v="4877"/>
    <n v="1030.52325"/>
    <n v="0"/>
    <n v="0"/>
    <n v="0"/>
    <n v="0"/>
    <n v="0"/>
    <n v="0"/>
    <n v="0"/>
    <n v="0"/>
    <n v="0"/>
    <n v="0"/>
    <n v="0"/>
    <n v="0"/>
    <n v="26.5"/>
    <n v="0"/>
    <n v="0"/>
    <n v="0"/>
    <n v="0"/>
    <n v="5.9346750000000004"/>
    <n v="0"/>
    <n v="0"/>
  </r>
  <r>
    <d v="2020-09-01T00:00:00"/>
    <x v="5"/>
    <s v="P"/>
    <s v="Active"/>
    <n v="126"/>
    <x v="125"/>
    <s v="N"/>
    <x v="22"/>
    <n v="1023"/>
    <x v="7"/>
    <s v="Niederl. 9"/>
    <n v="1"/>
    <s v="Department"/>
    <s v="Supervisor"/>
    <s v="Non-Mgm."/>
    <s v="ang."/>
    <s v="M"/>
    <d v="2005-07-01T00:00:00"/>
    <m/>
    <s v=""/>
    <n v="14"/>
    <d v="1978-01-16T00:00:00"/>
    <n v="42"/>
    <s v="J"/>
    <n v="30"/>
    <n v="2.5"/>
    <n v="39"/>
    <x v="0"/>
    <n v="1"/>
    <n v="30"/>
    <n v="0"/>
    <n v="4878"/>
    <n v="1030.6567500000001"/>
    <n v="0"/>
    <n v="0"/>
    <n v="0"/>
    <n v="0"/>
    <n v="0"/>
    <n v="0"/>
    <n v="0"/>
    <n v="0"/>
    <n v="0"/>
    <n v="0"/>
    <n v="281.42307692307696"/>
    <n v="223.57500000000002"/>
    <n v="26.5"/>
    <n v="0"/>
    <n v="0"/>
    <n v="0"/>
    <n v="0"/>
    <n v="119.02899432692308"/>
    <n v="0"/>
    <n v="23.726666666666667"/>
  </r>
  <r>
    <d v="2020-09-01T00:00:00"/>
    <x v="5"/>
    <s v="P"/>
    <s v="Active"/>
    <n v="127"/>
    <x v="126"/>
    <s v="N"/>
    <x v="31"/>
    <n v="1034"/>
    <x v="5"/>
    <s v="Niederl. 5"/>
    <n v="1"/>
    <s v="Department"/>
    <s v="Supervisor"/>
    <s v="Manager"/>
    <s v="ang."/>
    <s v="M"/>
    <d v="2005-07-01T00:00:00"/>
    <m/>
    <s v=""/>
    <n v="14"/>
    <d v="1973-01-03T00:00:00"/>
    <n v="47"/>
    <s v="N"/>
    <n v="30"/>
    <n v="2.5"/>
    <n v="39"/>
    <x v="0"/>
    <n v="1"/>
    <n v="30"/>
    <n v="0"/>
    <n v="4879"/>
    <n v="1030.79025"/>
    <n v="0"/>
    <n v="0"/>
    <n v="60"/>
    <n v="0"/>
    <n v="0"/>
    <n v="0"/>
    <n v="0"/>
    <n v="0"/>
    <n v="0"/>
    <n v="0"/>
    <n v="0"/>
    <n v="0"/>
    <n v="26.5"/>
    <n v="0"/>
    <n v="0"/>
    <n v="0"/>
    <n v="0"/>
    <n v="19.371675"/>
    <n v="117.04"/>
    <n v="23.726666666666667"/>
  </r>
  <r>
    <d v="2020-09-01T00:00:00"/>
    <x v="5"/>
    <s v="P"/>
    <s v="Active"/>
    <n v="128"/>
    <x v="127"/>
    <s v="N"/>
    <x v="17"/>
    <n v="1088"/>
    <x v="0"/>
    <s v="Niederl. 3"/>
    <n v="1"/>
    <s v="Department"/>
    <s v="Supervisor"/>
    <s v="Non-Mgm."/>
    <s v="ang."/>
    <s v="M"/>
    <d v="2005-08-01T00:00:00"/>
    <m/>
    <s v=""/>
    <n v="14"/>
    <d v="1971-05-10T00:00:00"/>
    <n v="48"/>
    <s v="N"/>
    <n v="30"/>
    <n v="2.5"/>
    <n v="39"/>
    <x v="0"/>
    <n v="1"/>
    <n v="30"/>
    <n v="0"/>
    <n v="4880"/>
    <n v="1030.9237499999999"/>
    <n v="0"/>
    <n v="0"/>
    <n v="0"/>
    <n v="0"/>
    <n v="0"/>
    <n v="0"/>
    <n v="0"/>
    <n v="0"/>
    <n v="0"/>
    <n v="0"/>
    <n v="0"/>
    <n v="0"/>
    <n v="26.5"/>
    <n v="0"/>
    <n v="0"/>
    <n v="0"/>
    <n v="0"/>
    <n v="5.9346750000000004"/>
    <n v="0"/>
    <n v="23.726666666666667"/>
  </r>
  <r>
    <d v="2020-09-01T00:00:00"/>
    <x v="5"/>
    <s v="P"/>
    <s v="Active"/>
    <n v="129"/>
    <x v="128"/>
    <s v="N"/>
    <x v="36"/>
    <n v="1054"/>
    <x v="8"/>
    <s v="Niederl. 2"/>
    <n v="1"/>
    <s v="Department"/>
    <s v="Supervisor"/>
    <s v="Supervisor"/>
    <s v="ang."/>
    <s v="M"/>
    <d v="2005-09-01T00:00:00"/>
    <m/>
    <s v=""/>
    <n v="14"/>
    <d v="1988-10-25T00:00:00"/>
    <n v="31"/>
    <s v="N"/>
    <n v="30"/>
    <n v="2.5"/>
    <n v="39"/>
    <x v="0"/>
    <n v="1"/>
    <n v="30"/>
    <n v="0"/>
    <n v="4881"/>
    <n v="1031.0572500000001"/>
    <n v="0"/>
    <n v="0"/>
    <n v="0"/>
    <n v="0"/>
    <n v="0"/>
    <n v="0"/>
    <n v="0"/>
    <n v="0"/>
    <n v="0"/>
    <n v="0"/>
    <n v="0"/>
    <n v="0"/>
    <n v="26.5"/>
    <n v="0"/>
    <n v="0"/>
    <n v="0"/>
    <n v="0"/>
    <n v="5.9346750000000004"/>
    <n v="0"/>
    <n v="23.726666666666667"/>
  </r>
  <r>
    <d v="2020-09-01T00:00:00"/>
    <x v="5"/>
    <s v="P"/>
    <s v="Active"/>
    <n v="130"/>
    <x v="129"/>
    <s v="N"/>
    <x v="37"/>
    <n v="1005"/>
    <x v="1"/>
    <s v="Niederl. 1"/>
    <n v="1"/>
    <s v="Department"/>
    <s v="Supervisor"/>
    <s v="Non-Mgm."/>
    <s v="ang."/>
    <s v="M"/>
    <d v="2003-06-02T00:00:00"/>
    <m/>
    <s v=""/>
    <n v="16"/>
    <d v="1980-09-05T00:00:00"/>
    <n v="39"/>
    <s v="N"/>
    <n v="30"/>
    <n v="2.5"/>
    <n v="39"/>
    <x v="0"/>
    <n v="1"/>
    <n v="30"/>
    <n v="0"/>
    <n v="4882"/>
    <n v="1031.19075"/>
    <n v="0"/>
    <n v="0"/>
    <n v="0"/>
    <n v="0"/>
    <n v="0"/>
    <n v="0"/>
    <n v="0"/>
    <n v="0"/>
    <n v="0"/>
    <n v="0"/>
    <n v="0"/>
    <n v="0"/>
    <n v="26.5"/>
    <n v="0"/>
    <n v="0"/>
    <n v="0"/>
    <n v="0"/>
    <n v="5.9346750000000004"/>
    <n v="0"/>
    <n v="0"/>
  </r>
  <r>
    <d v="2020-09-01T00:00:00"/>
    <x v="5"/>
    <s v="P"/>
    <s v="Active"/>
    <n v="131"/>
    <x v="130"/>
    <s v="N"/>
    <x v="31"/>
    <n v="1052"/>
    <x v="3"/>
    <s v="Niederl. 8"/>
    <n v="1"/>
    <s v="Department"/>
    <s v="Supervisor"/>
    <s v="Non-Mgm."/>
    <s v="ang."/>
    <s v="M"/>
    <d v="2005-10-01T00:00:00"/>
    <m/>
    <s v=""/>
    <n v="14"/>
    <d v="1962-12-31T00:00:00"/>
    <n v="57"/>
    <s v="N"/>
    <n v="30"/>
    <n v="2.5"/>
    <n v="39"/>
    <x v="0"/>
    <n v="1"/>
    <n v="30"/>
    <n v="0"/>
    <n v="4883"/>
    <n v="1031.3242500000001"/>
    <n v="0"/>
    <n v="684.6"/>
    <n v="60"/>
    <n v="0"/>
    <n v="0"/>
    <n v="0"/>
    <n v="0"/>
    <n v="0"/>
    <n v="0"/>
    <n v="0"/>
    <n v="0"/>
    <n v="0"/>
    <n v="26.5"/>
    <n v="0"/>
    <n v="0"/>
    <n v="0"/>
    <n v="0"/>
    <n v="172.68784500000001"/>
    <n v="119.51"/>
    <n v="23.726666666666667"/>
  </r>
  <r>
    <d v="2020-09-01T00:00:00"/>
    <x v="5"/>
    <s v="P"/>
    <s v="Active"/>
    <n v="132"/>
    <x v="131"/>
    <s v="N"/>
    <x v="22"/>
    <n v="1041"/>
    <x v="4"/>
    <s v="Niederl. 6"/>
    <n v="1"/>
    <s v="Department"/>
    <s v="Supervisor"/>
    <s v="Non-Mgm."/>
    <s v="ang."/>
    <s v="M"/>
    <d v="2006-01-01T00:00:00"/>
    <m/>
    <s v=""/>
    <n v="14"/>
    <d v="1966-07-17T00:00:00"/>
    <n v="53"/>
    <s v="J"/>
    <n v="35"/>
    <n v="2.9166666666666665"/>
    <n v="39"/>
    <x v="0"/>
    <n v="1"/>
    <n v="30"/>
    <n v="0"/>
    <n v="4884"/>
    <n v="1031.45775"/>
    <n v="0"/>
    <n v="0"/>
    <n v="0"/>
    <n v="0"/>
    <n v="0"/>
    <n v="0"/>
    <n v="0"/>
    <n v="0"/>
    <n v="0"/>
    <n v="0"/>
    <n v="328.73076923076923"/>
    <n v="223.85000000000002"/>
    <n v="26.5"/>
    <n v="0"/>
    <n v="0"/>
    <n v="0"/>
    <n v="0"/>
    <n v="129.68513826923078"/>
    <n v="0"/>
    <n v="0"/>
  </r>
  <r>
    <d v="2020-09-01T00:00:00"/>
    <x v="5"/>
    <s v="P"/>
    <s v="Active"/>
    <n v="133"/>
    <x v="132"/>
    <s v="N"/>
    <x v="9"/>
    <n v="1087"/>
    <x v="0"/>
    <s v="Niederl. 3"/>
    <n v="1"/>
    <s v="Department"/>
    <s v="Supervisor"/>
    <s v="Non-Mgm."/>
    <s v="ang."/>
    <s v="M"/>
    <d v="2006-05-01T00:00:00"/>
    <m/>
    <s v=""/>
    <n v="13"/>
    <d v="1974-09-25T00:00:00"/>
    <n v="45"/>
    <s v="N"/>
    <n v="30"/>
    <n v="2.5"/>
    <n v="39"/>
    <x v="0"/>
    <n v="1"/>
    <n v="30"/>
    <n v="0"/>
    <n v="4885"/>
    <n v="1031.5912499999999"/>
    <n v="0"/>
    <n v="0"/>
    <n v="0"/>
    <n v="0"/>
    <n v="0"/>
    <n v="0"/>
    <n v="0"/>
    <n v="0"/>
    <n v="0"/>
    <n v="0"/>
    <n v="0"/>
    <n v="0"/>
    <n v="26.5"/>
    <n v="0"/>
    <n v="0"/>
    <n v="0"/>
    <n v="0"/>
    <n v="5.9346750000000004"/>
    <n v="0"/>
    <n v="0"/>
  </r>
  <r>
    <d v="2020-09-01T00:00:00"/>
    <x v="5"/>
    <s v="P"/>
    <s v="Active"/>
    <n v="134"/>
    <x v="133"/>
    <s v="N"/>
    <x v="42"/>
    <n v="1076"/>
    <x v="0"/>
    <s v="Niederl. 3"/>
    <n v="1"/>
    <s v="Department"/>
    <s v="Supervisor"/>
    <s v="Manager"/>
    <s v="ang."/>
    <s v="M"/>
    <d v="2006-06-01T00:00:00"/>
    <m/>
    <s v=""/>
    <n v="13"/>
    <d v="1979-11-30T00:00:00"/>
    <n v="40"/>
    <s v="N"/>
    <n v="30"/>
    <n v="2.5"/>
    <n v="39"/>
    <x v="0"/>
    <n v="1"/>
    <n v="30"/>
    <n v="0"/>
    <n v="4886"/>
    <n v="1031.7247500000001"/>
    <n v="0"/>
    <n v="0"/>
    <n v="0"/>
    <n v="0"/>
    <n v="0"/>
    <n v="0"/>
    <n v="0"/>
    <n v="0"/>
    <n v="0"/>
    <n v="0"/>
    <n v="0"/>
    <n v="0"/>
    <n v="26.5"/>
    <n v="0"/>
    <n v="0"/>
    <n v="0"/>
    <n v="0"/>
    <n v="5.9346750000000004"/>
    <n v="168.83019999999999"/>
    <n v="0"/>
  </r>
  <r>
    <d v="2020-09-01T00:00:00"/>
    <x v="5"/>
    <s v="P"/>
    <s v="Active"/>
    <n v="135"/>
    <x v="134"/>
    <s v="N"/>
    <x v="31"/>
    <n v="1052"/>
    <x v="3"/>
    <s v="Niederl. 8"/>
    <n v="1"/>
    <s v="Department"/>
    <s v="Supervisor"/>
    <s v="Non-Mgm."/>
    <s v="ang."/>
    <s v="M"/>
    <d v="2006-07-01T00:00:00"/>
    <m/>
    <s v=""/>
    <n v="13"/>
    <d v="1966-11-12T00:00:00"/>
    <n v="53"/>
    <s v="J"/>
    <n v="30"/>
    <n v="2.5"/>
    <n v="39"/>
    <x v="0"/>
    <n v="1"/>
    <n v="30"/>
    <n v="0"/>
    <n v="4887"/>
    <n v="1031.85825"/>
    <n v="0"/>
    <n v="0"/>
    <n v="60"/>
    <n v="0"/>
    <n v="1666.67"/>
    <n v="0"/>
    <n v="0"/>
    <n v="0"/>
    <n v="0"/>
    <n v="0"/>
    <n v="281.94230769230768"/>
    <n v="223.98750000000001"/>
    <n v="26.5"/>
    <n v="0"/>
    <n v="0"/>
    <n v="0"/>
    <n v="0"/>
    <n v="505.92540193269235"/>
    <n v="102.98"/>
    <n v="0"/>
  </r>
  <r>
    <d v="2020-09-01T00:00:00"/>
    <x v="5"/>
    <s v="P"/>
    <s v="Active"/>
    <n v="136"/>
    <x v="135"/>
    <s v="N"/>
    <x v="22"/>
    <n v="1047"/>
    <x v="9"/>
    <s v="Niederl. 4"/>
    <n v="1"/>
    <s v="Department"/>
    <s v="Supervisor"/>
    <s v="Non-Mgm."/>
    <s v="ang."/>
    <s v="M"/>
    <d v="2006-07-01T00:00:00"/>
    <m/>
    <s v=""/>
    <n v="13"/>
    <d v="1964-01-29T00:00:00"/>
    <n v="55"/>
    <s v="J"/>
    <n v="30"/>
    <n v="2.5"/>
    <n v="39"/>
    <x v="0"/>
    <n v="1"/>
    <n v="30"/>
    <n v="0"/>
    <n v="4888"/>
    <n v="1031.9917500000001"/>
    <n v="0"/>
    <n v="0"/>
    <n v="0"/>
    <n v="0"/>
    <n v="0"/>
    <n v="0"/>
    <n v="0"/>
    <n v="0"/>
    <n v="0"/>
    <n v="0"/>
    <n v="282"/>
    <n v="224.03333333333333"/>
    <n v="26.5"/>
    <n v="0"/>
    <n v="0"/>
    <n v="0"/>
    <n v="0"/>
    <n v="119.26084"/>
    <n v="0"/>
    <n v="0"/>
  </r>
  <r>
    <d v="2020-09-01T00:00:00"/>
    <x v="5"/>
    <s v="P"/>
    <s v="Active"/>
    <n v="137"/>
    <x v="136"/>
    <s v="N"/>
    <x v="22"/>
    <n v="1060"/>
    <x v="2"/>
    <s v="Niederl. 7"/>
    <n v="1"/>
    <s v="Department"/>
    <s v="Supervisor"/>
    <s v="Non-Mgm."/>
    <s v="ang."/>
    <s v="M"/>
    <d v="2006-08-21T00:00:00"/>
    <m/>
    <s v=""/>
    <n v="13"/>
    <d v="1988-05-17T00:00:00"/>
    <n v="31"/>
    <s v="J"/>
    <n v="30"/>
    <n v="2.5"/>
    <n v="39"/>
    <x v="0"/>
    <n v="1"/>
    <n v="30"/>
    <n v="0"/>
    <n v="4889"/>
    <n v="1032.1252500000001"/>
    <n v="0"/>
    <n v="0"/>
    <n v="0"/>
    <n v="0"/>
    <n v="0"/>
    <n v="0"/>
    <n v="0"/>
    <n v="0"/>
    <n v="0"/>
    <n v="0"/>
    <n v="282.05769230769232"/>
    <n v="224.07916666666671"/>
    <n v="26.5"/>
    <n v="0"/>
    <n v="0"/>
    <n v="0"/>
    <n v="0"/>
    <n v="119.28402456730771"/>
    <n v="0"/>
    <n v="0"/>
  </r>
  <r>
    <d v="2020-09-01T00:00:00"/>
    <x v="5"/>
    <s v="P"/>
    <s v="Active"/>
    <n v="138"/>
    <x v="137"/>
    <s v="Y"/>
    <x v="15"/>
    <n v="1026"/>
    <x v="6"/>
    <s v="Niederl. 10"/>
    <n v="0.5"/>
    <s v="Department"/>
    <s v="Supervisor"/>
    <s v="Manager"/>
    <s v="ang."/>
    <s v="W"/>
    <d v="2006-09-01T00:00:00"/>
    <m/>
    <s v=""/>
    <n v="13"/>
    <d v="1989-06-26T00:00:00"/>
    <n v="30"/>
    <s v="N"/>
    <n v="30"/>
    <n v="2.5"/>
    <n v="39"/>
    <x v="0"/>
    <n v="0.5"/>
    <n v="30"/>
    <n v="0"/>
    <n v="4890"/>
    <n v="1032.25875"/>
    <n v="0"/>
    <n v="0"/>
    <n v="0"/>
    <n v="0"/>
    <n v="175"/>
    <n v="0"/>
    <n v="0"/>
    <n v="0"/>
    <n v="0"/>
    <n v="0"/>
    <n v="0"/>
    <n v="0"/>
    <n v="13.25"/>
    <n v="0"/>
    <n v="0"/>
    <n v="0"/>
    <n v="0"/>
    <n v="42.158587500000003"/>
    <n v="45.994249999999994"/>
    <n v="0"/>
  </r>
  <r>
    <d v="2020-09-01T00:00:00"/>
    <x v="5"/>
    <s v="P"/>
    <s v="Active"/>
    <n v="138"/>
    <x v="137"/>
    <s v="Y"/>
    <x v="15"/>
    <n v="1020"/>
    <x v="7"/>
    <s v="Niederl. 9"/>
    <n v="0.5"/>
    <s v="Department"/>
    <s v="Supervisor"/>
    <s v="Manager"/>
    <s v="ang."/>
    <s v="W"/>
    <d v="2006-09-01T00:00:00"/>
    <m/>
    <s v=""/>
    <n v="13"/>
    <d v="1989-06-26T00:00:00"/>
    <n v="30"/>
    <s v="N"/>
    <n v="30"/>
    <n v="2.5"/>
    <n v="39"/>
    <x v="0"/>
    <n v="0.5"/>
    <n v="30"/>
    <n v="0"/>
    <n v="4891"/>
    <n v="1032.3922500000001"/>
    <n v="0"/>
    <n v="0"/>
    <n v="0"/>
    <n v="0"/>
    <n v="175"/>
    <n v="0"/>
    <n v="0"/>
    <n v="0"/>
    <n v="0"/>
    <n v="0"/>
    <n v="0"/>
    <n v="0"/>
    <n v="13.25"/>
    <n v="0"/>
    <n v="0"/>
    <n v="0"/>
    <n v="0"/>
    <n v="42.158587500000003"/>
    <n v="45.994249999999994"/>
    <n v="0"/>
  </r>
  <r>
    <d v="2020-09-01T00:00:00"/>
    <x v="5"/>
    <s v="P"/>
    <s v="Active"/>
    <n v="139"/>
    <x v="138"/>
    <s v="Y"/>
    <x v="20"/>
    <n v="1058"/>
    <x v="2"/>
    <s v="Niederl. 7"/>
    <n v="0.5"/>
    <s v="Department"/>
    <s v="Supervisor"/>
    <s v="Non-Mgm."/>
    <s v="ang."/>
    <s v="W"/>
    <d v="2006-09-01T00:00:00"/>
    <m/>
    <s v=""/>
    <n v="13"/>
    <d v="1989-04-20T00:00:00"/>
    <n v="30"/>
    <s v="J"/>
    <n v="30"/>
    <n v="2.5"/>
    <n v="39"/>
    <x v="0"/>
    <n v="0.5"/>
    <n v="30"/>
    <n v="0"/>
    <n v="4892"/>
    <n v="1032.52575"/>
    <n v="0"/>
    <n v="0"/>
    <n v="0"/>
    <n v="0"/>
    <n v="0"/>
    <n v="0"/>
    <n v="0"/>
    <n v="0"/>
    <n v="0"/>
    <n v="0"/>
    <n v="282.23076923076923"/>
    <n v="224.2166666666667"/>
    <n v="13.25"/>
    <n v="0"/>
    <n v="0"/>
    <n v="0"/>
    <n v="0"/>
    <n v="116.3862407692308"/>
    <n v="0"/>
    <n v="0"/>
  </r>
  <r>
    <d v="2020-09-01T00:00:00"/>
    <x v="5"/>
    <s v="P"/>
    <s v="Active"/>
    <n v="139"/>
    <x v="138"/>
    <s v="Y"/>
    <x v="20"/>
    <n v="1051"/>
    <x v="3"/>
    <s v="Niederl. 8"/>
    <n v="0.5"/>
    <s v="Department"/>
    <s v="Supervisor"/>
    <s v="Non-Mgm."/>
    <s v="ang."/>
    <s v="W"/>
    <d v="2006-09-01T00:00:00"/>
    <m/>
    <s v=""/>
    <n v="13"/>
    <d v="1989-04-20T00:00:00"/>
    <n v="30"/>
    <s v="J"/>
    <n v="30"/>
    <n v="2.5"/>
    <n v="39"/>
    <x v="0"/>
    <n v="0.5"/>
    <n v="30"/>
    <n v="0"/>
    <n v="4893"/>
    <n v="1032.6592500000002"/>
    <n v="0"/>
    <n v="0"/>
    <n v="0"/>
    <n v="0"/>
    <n v="0"/>
    <n v="0"/>
    <n v="0"/>
    <n v="0"/>
    <n v="0"/>
    <n v="0"/>
    <n v="282.28846153846155"/>
    <n v="224.26250000000002"/>
    <n v="13.25"/>
    <n v="0"/>
    <n v="0"/>
    <n v="0"/>
    <n v="0"/>
    <n v="116.40942533653848"/>
    <n v="0"/>
    <n v="0"/>
  </r>
  <r>
    <d v="2020-09-01T00:00:00"/>
    <x v="5"/>
    <s v="P"/>
    <s v="Active"/>
    <n v="140"/>
    <x v="139"/>
    <s v="N"/>
    <x v="40"/>
    <n v="1001"/>
    <x v="1"/>
    <s v="Niederl. 1"/>
    <n v="1"/>
    <s v="Department"/>
    <s v="Supervisor"/>
    <s v="Non-Mgm."/>
    <s v="ang."/>
    <s v="M"/>
    <d v="2006-09-15T00:00:00"/>
    <m/>
    <s v=""/>
    <n v="13"/>
    <d v="1969-11-03T00:00:00"/>
    <n v="50"/>
    <s v="N"/>
    <n v="30"/>
    <n v="2.5"/>
    <n v="39"/>
    <x v="0"/>
    <n v="1"/>
    <n v="30"/>
    <n v="0"/>
    <n v="4894"/>
    <n v="1032.7927500000001"/>
    <n v="0"/>
    <n v="0"/>
    <n v="0"/>
    <n v="0"/>
    <n v="0"/>
    <n v="0"/>
    <n v="0"/>
    <n v="0"/>
    <n v="0"/>
    <n v="0"/>
    <n v="0"/>
    <n v="0"/>
    <n v="26.5"/>
    <n v="0"/>
    <n v="0"/>
    <n v="0"/>
    <n v="0"/>
    <n v="5.9346750000000004"/>
    <n v="0"/>
    <n v="0"/>
  </r>
  <r>
    <d v="2020-09-01T00:00:00"/>
    <x v="5"/>
    <s v="P"/>
    <s v="Active"/>
    <n v="141"/>
    <x v="140"/>
    <s v="N"/>
    <x v="43"/>
    <n v="1096"/>
    <x v="0"/>
    <s v="Niederl. 3"/>
    <n v="1"/>
    <s v="Department"/>
    <s v="Supervisor"/>
    <s v="Non-Mgm."/>
    <s v="ang."/>
    <s v="M"/>
    <d v="2006-10-01T00:00:00"/>
    <m/>
    <s v=""/>
    <n v="13"/>
    <d v="1968-07-20T00:00:00"/>
    <n v="51"/>
    <s v="N"/>
    <n v="30"/>
    <n v="2.5"/>
    <n v="39"/>
    <x v="0"/>
    <n v="1"/>
    <n v="30"/>
    <n v="0"/>
    <n v="4895"/>
    <n v="1032.92625"/>
    <n v="0"/>
    <n v="0"/>
    <n v="0"/>
    <n v="0"/>
    <n v="0"/>
    <n v="0"/>
    <n v="0"/>
    <n v="0"/>
    <n v="0"/>
    <n v="0"/>
    <n v="0"/>
    <n v="0"/>
    <n v="26.5"/>
    <n v="0"/>
    <n v="0"/>
    <n v="0"/>
    <n v="0"/>
    <n v="5.9346750000000004"/>
    <n v="0"/>
    <n v="0"/>
  </r>
  <r>
    <d v="2020-09-01T00:00:00"/>
    <x v="5"/>
    <s v="P"/>
    <s v="Active"/>
    <n v="142"/>
    <x v="141"/>
    <s v="N"/>
    <x v="5"/>
    <n v="1093"/>
    <x v="0"/>
    <s v="Niederl. 3"/>
    <n v="1"/>
    <s v="Department"/>
    <s v="Supervisor"/>
    <s v="Non-Mgm."/>
    <s v="ang."/>
    <s v="M"/>
    <d v="2006-05-08T00:00:00"/>
    <m/>
    <s v=""/>
    <n v="13"/>
    <d v="1963-06-14T00:00:00"/>
    <n v="56"/>
    <s v="N"/>
    <n v="30"/>
    <n v="2.5"/>
    <n v="39"/>
    <x v="0"/>
    <n v="1"/>
    <n v="30"/>
    <n v="0"/>
    <n v="4896"/>
    <n v="1033.0597500000001"/>
    <n v="0"/>
    <n v="0"/>
    <n v="0"/>
    <n v="0"/>
    <n v="0"/>
    <n v="0"/>
    <n v="0"/>
    <n v="0"/>
    <n v="0"/>
    <n v="0"/>
    <n v="0"/>
    <n v="0"/>
    <n v="26.5"/>
    <n v="0"/>
    <n v="0"/>
    <n v="0"/>
    <n v="0"/>
    <n v="5.9346750000000004"/>
    <n v="0"/>
    <n v="0"/>
  </r>
  <r>
    <d v="2020-09-01T00:00:00"/>
    <x v="5"/>
    <s v="P"/>
    <s v="Active"/>
    <n v="143"/>
    <x v="142"/>
    <s v="N"/>
    <x v="31"/>
    <n v="1040"/>
    <x v="4"/>
    <s v="Niederl. 6"/>
    <n v="1"/>
    <s v="Department"/>
    <s v="Supervisor"/>
    <s v="Non-Mgm."/>
    <s v="ang."/>
    <s v="M"/>
    <d v="2006-11-01T00:00:00"/>
    <m/>
    <s v=""/>
    <n v="13"/>
    <d v="1982-06-01T00:00:00"/>
    <n v="37"/>
    <s v="J"/>
    <n v="30"/>
    <n v="2.5"/>
    <n v="39"/>
    <x v="0"/>
    <n v="1"/>
    <n v="30"/>
    <n v="0"/>
    <n v="4897"/>
    <n v="1033.19325"/>
    <n v="0"/>
    <n v="0"/>
    <n v="60"/>
    <n v="0"/>
    <n v="807.91"/>
    <n v="0"/>
    <n v="0"/>
    <n v="0"/>
    <n v="0"/>
    <n v="0"/>
    <n v="282.51923076923077"/>
    <n v="224.44583333333335"/>
    <n v="26.5"/>
    <n v="0"/>
    <n v="0"/>
    <n v="0"/>
    <n v="0"/>
    <n v="313.83794560576928"/>
    <n v="101.08"/>
    <n v="0"/>
  </r>
  <r>
    <d v="2020-09-01T00:00:00"/>
    <x v="5"/>
    <s v="P"/>
    <s v="Active"/>
    <n v="144"/>
    <x v="143"/>
    <s v="N"/>
    <x v="31"/>
    <n v="1052"/>
    <x v="3"/>
    <s v="Niederl. 8"/>
    <n v="1"/>
    <s v="Department"/>
    <s v="Supervisor"/>
    <s v="Non-Mgm."/>
    <s v="ang."/>
    <s v="M"/>
    <d v="2007-01-01T00:00:00"/>
    <m/>
    <s v=""/>
    <n v="13"/>
    <d v="1973-11-14T00:00:00"/>
    <n v="46"/>
    <s v="J"/>
    <n v="30"/>
    <n v="2.5"/>
    <n v="39"/>
    <x v="0"/>
    <n v="1"/>
    <n v="30"/>
    <n v="0"/>
    <n v="4898"/>
    <n v="1033.3267500000002"/>
    <n v="0"/>
    <n v="0"/>
    <n v="30"/>
    <n v="0"/>
    <n v="0"/>
    <n v="0"/>
    <n v="0"/>
    <n v="0"/>
    <n v="0"/>
    <n v="0"/>
    <n v="282.57692307692309"/>
    <n v="224.4916666666667"/>
    <n v="26.5"/>
    <n v="0"/>
    <n v="0"/>
    <n v="0"/>
    <n v="0"/>
    <n v="126.21118567307694"/>
    <n v="99.18"/>
    <n v="0"/>
  </r>
  <r>
    <d v="2020-09-01T00:00:00"/>
    <x v="5"/>
    <s v="P"/>
    <s v="Active"/>
    <n v="145"/>
    <x v="144"/>
    <s v="N"/>
    <x v="36"/>
    <n v="1054"/>
    <x v="8"/>
    <s v="Niederl. 2"/>
    <n v="1"/>
    <s v="Department"/>
    <s v="Supervisor"/>
    <s v="Non-Mgm."/>
    <s v="ang."/>
    <s v="M"/>
    <d v="2007-02-01T00:00:00"/>
    <m/>
    <s v=""/>
    <n v="12"/>
    <d v="1961-12-07T00:00:00"/>
    <n v="58"/>
    <s v="N"/>
    <n v="30"/>
    <n v="2.5"/>
    <n v="39"/>
    <x v="0"/>
    <n v="1"/>
    <n v="30"/>
    <n v="0"/>
    <n v="4899"/>
    <n v="1033.4602500000001"/>
    <n v="0"/>
    <n v="0"/>
    <n v="0"/>
    <n v="0"/>
    <n v="0"/>
    <n v="0"/>
    <n v="0"/>
    <n v="0"/>
    <n v="0"/>
    <n v="0"/>
    <n v="0"/>
    <n v="0"/>
    <n v="26.5"/>
    <n v="0"/>
    <n v="0"/>
    <n v="0"/>
    <n v="0"/>
    <n v="5.9346750000000004"/>
    <n v="0"/>
    <n v="0"/>
  </r>
  <r>
    <d v="2020-09-01T00:00:00"/>
    <x v="5"/>
    <s v="P"/>
    <s v="Active"/>
    <n v="146"/>
    <x v="145"/>
    <s v="N"/>
    <x v="22"/>
    <n v="1047"/>
    <x v="9"/>
    <s v="Niederl. 4"/>
    <n v="1"/>
    <s v="Department"/>
    <s v="Supervisor"/>
    <s v="Non-Mgm."/>
    <s v="ang."/>
    <s v="M"/>
    <d v="2007-02-01T00:00:00"/>
    <m/>
    <s v=""/>
    <n v="12"/>
    <d v="1968-11-22T00:00:00"/>
    <n v="51"/>
    <s v="J"/>
    <n v="30"/>
    <n v="2.5"/>
    <n v="39"/>
    <x v="0"/>
    <n v="1"/>
    <n v="30"/>
    <n v="0"/>
    <n v="4900"/>
    <n v="1033.59375"/>
    <n v="0"/>
    <n v="0"/>
    <n v="0"/>
    <n v="0"/>
    <n v="0"/>
    <n v="0"/>
    <n v="0"/>
    <n v="0"/>
    <n v="0"/>
    <n v="0"/>
    <n v="282.69230769230768"/>
    <n v="224.58333333333334"/>
    <n v="26.5"/>
    <n v="0"/>
    <n v="0"/>
    <n v="0"/>
    <n v="0"/>
    <n v="119.53905480769231"/>
    <n v="0"/>
    <n v="0"/>
  </r>
  <r>
    <d v="2020-09-01T00:00:00"/>
    <x v="5"/>
    <s v="P"/>
    <s v="Active"/>
    <n v="147"/>
    <x v="146"/>
    <s v="N"/>
    <x v="16"/>
    <n v="1049"/>
    <x v="3"/>
    <s v="Niederl. 8"/>
    <n v="1"/>
    <s v="Department"/>
    <s v="Supervisor"/>
    <s v="Manager"/>
    <s v="ang."/>
    <s v="M"/>
    <d v="2007-04-01T00:00:00"/>
    <m/>
    <s v=""/>
    <n v="12"/>
    <d v="1975-02-01T00:00:00"/>
    <n v="44"/>
    <s v="N"/>
    <n v="30"/>
    <n v="2.5"/>
    <n v="39"/>
    <x v="0"/>
    <n v="1"/>
    <n v="30"/>
    <n v="0"/>
    <n v="4901"/>
    <n v="1033.7272499999999"/>
    <n v="0"/>
    <n v="0"/>
    <n v="30"/>
    <n v="0"/>
    <n v="0"/>
    <n v="0"/>
    <n v="0"/>
    <n v="0"/>
    <n v="0"/>
    <n v="0"/>
    <n v="0"/>
    <n v="0"/>
    <n v="26.5"/>
    <n v="0"/>
    <n v="0"/>
    <n v="0"/>
    <n v="0"/>
    <n v="12.653175000000001"/>
    <n v="77.900000000000006"/>
    <n v="0"/>
  </r>
  <r>
    <d v="2020-09-01T00:00:00"/>
    <x v="5"/>
    <s v="P"/>
    <s v="Active"/>
    <n v="148"/>
    <x v="147"/>
    <s v="N"/>
    <x v="30"/>
    <n v="1071"/>
    <x v="0"/>
    <s v="Niederl. 3"/>
    <n v="1"/>
    <s v="Department"/>
    <s v="Supervisor"/>
    <s v="Non-Mgm."/>
    <s v="ang."/>
    <s v="M"/>
    <d v="2007-07-01T00:00:00"/>
    <m/>
    <s v=""/>
    <n v="12"/>
    <d v="1972-08-08T00:00:00"/>
    <n v="47"/>
    <s v="N"/>
    <n v="30"/>
    <n v="2.5"/>
    <n v="39"/>
    <x v="0"/>
    <n v="1"/>
    <n v="30"/>
    <n v="0"/>
    <n v="4902"/>
    <n v="1033.8607500000001"/>
    <n v="0"/>
    <n v="0"/>
    <n v="0"/>
    <n v="0"/>
    <n v="0"/>
    <n v="0"/>
    <n v="0"/>
    <n v="0"/>
    <n v="0"/>
    <n v="0"/>
    <n v="0"/>
    <n v="0"/>
    <n v="26.5"/>
    <n v="0"/>
    <n v="0"/>
    <n v="0"/>
    <n v="0"/>
    <n v="5.9346750000000004"/>
    <n v="0"/>
    <n v="0"/>
  </r>
  <r>
    <d v="2020-09-01T00:00:00"/>
    <x v="5"/>
    <s v="P"/>
    <s v="Active"/>
    <n v="149"/>
    <x v="148"/>
    <s v="N"/>
    <x v="17"/>
    <n v="1088"/>
    <x v="0"/>
    <s v="Niederl. 3"/>
    <n v="1"/>
    <s v="Department"/>
    <s v="Supervisor"/>
    <s v="Non-Mgm."/>
    <s v="ang."/>
    <s v="W"/>
    <d v="2007-07-01T00:00:00"/>
    <m/>
    <s v=""/>
    <n v="12"/>
    <d v="1960-04-17T00:00:00"/>
    <n v="59"/>
    <s v="N"/>
    <n v="30"/>
    <n v="2.5"/>
    <n v="39"/>
    <x v="0"/>
    <n v="1"/>
    <n v="30"/>
    <n v="0"/>
    <n v="4903"/>
    <n v="1033.99425"/>
    <n v="0"/>
    <n v="0"/>
    <n v="0"/>
    <n v="0"/>
    <n v="0"/>
    <n v="0"/>
    <n v="0"/>
    <n v="0"/>
    <n v="0"/>
    <n v="0"/>
    <n v="0"/>
    <n v="0"/>
    <n v="26.5"/>
    <n v="0"/>
    <n v="0"/>
    <n v="0"/>
    <n v="0"/>
    <n v="5.9346750000000004"/>
    <n v="0"/>
    <n v="0"/>
  </r>
  <r>
    <d v="2020-09-01T00:00:00"/>
    <x v="5"/>
    <s v="P"/>
    <s v="Active"/>
    <n v="150"/>
    <x v="149"/>
    <s v="N"/>
    <x v="36"/>
    <n v="1054"/>
    <x v="8"/>
    <s v="Niederl. 2"/>
    <n v="1"/>
    <s v="Department"/>
    <s v="Supervisor"/>
    <s v="Non-Mgm."/>
    <s v="ang."/>
    <s v="M"/>
    <d v="2007-09-01T00:00:00"/>
    <m/>
    <s v=""/>
    <n v="12"/>
    <d v="1956-12-27T00:00:00"/>
    <n v="63"/>
    <s v="N"/>
    <n v="30"/>
    <n v="2.5"/>
    <n v="39"/>
    <x v="0"/>
    <n v="1"/>
    <n v="30"/>
    <n v="0"/>
    <n v="4904"/>
    <n v="1034.1277500000001"/>
    <n v="0"/>
    <n v="0"/>
    <n v="0"/>
    <n v="0"/>
    <n v="0"/>
    <n v="0"/>
    <n v="0"/>
    <n v="0"/>
    <n v="0"/>
    <n v="0"/>
    <n v="0"/>
    <n v="0"/>
    <n v="26.5"/>
    <n v="0"/>
    <n v="0"/>
    <n v="0"/>
    <n v="0"/>
    <n v="5.9346750000000004"/>
    <n v="0"/>
    <n v="0"/>
  </r>
  <r>
    <d v="2020-09-01T00:00:00"/>
    <x v="5"/>
    <s v="P"/>
    <s v="Active"/>
    <n v="151"/>
    <x v="150"/>
    <s v="N"/>
    <x v="34"/>
    <n v="1095"/>
    <x v="0"/>
    <s v="Niederl. 3"/>
    <n v="1"/>
    <s v="Department"/>
    <s v="Supervisor"/>
    <s v="Non-Mgm."/>
    <s v="ang."/>
    <s v="M"/>
    <d v="2007-09-01T00:00:00"/>
    <m/>
    <s v=""/>
    <n v="12"/>
    <d v="1966-09-24T00:00:00"/>
    <n v="53"/>
    <s v="N"/>
    <n v="30"/>
    <n v="2.5"/>
    <n v="39"/>
    <x v="0"/>
    <n v="1"/>
    <n v="30"/>
    <n v="0"/>
    <n v="4905"/>
    <n v="1034.26125"/>
    <n v="0"/>
    <n v="0"/>
    <n v="0"/>
    <n v="0"/>
    <n v="0"/>
    <n v="0"/>
    <n v="0"/>
    <n v="0"/>
    <n v="0"/>
    <n v="0"/>
    <n v="0"/>
    <n v="0"/>
    <n v="26.5"/>
    <n v="0"/>
    <n v="0"/>
    <n v="0"/>
    <n v="0"/>
    <n v="5.9346750000000004"/>
    <n v="0"/>
    <n v="0"/>
  </r>
  <r>
    <d v="2020-09-01T00:00:00"/>
    <x v="5"/>
    <s v="P"/>
    <s v="Active"/>
    <n v="152"/>
    <x v="151"/>
    <s v="Y"/>
    <x v="15"/>
    <n v="1057"/>
    <x v="2"/>
    <s v="Niederl. 7"/>
    <n v="0.5"/>
    <s v="Department"/>
    <s v="Supervisor"/>
    <s v="Non-Mgm."/>
    <s v="ang."/>
    <s v="M"/>
    <d v="2007-09-01T00:00:00"/>
    <m/>
    <s v=""/>
    <n v="12"/>
    <d v="1986-09-20T00:00:00"/>
    <n v="33"/>
    <s v="J"/>
    <n v="30"/>
    <n v="2.5"/>
    <n v="39"/>
    <x v="0"/>
    <n v="0.5"/>
    <n v="30"/>
    <n v="0"/>
    <n v="4906"/>
    <n v="1034.3947499999999"/>
    <n v="0"/>
    <n v="0"/>
    <n v="0"/>
    <n v="0"/>
    <n v="0"/>
    <n v="0"/>
    <n v="0"/>
    <n v="0"/>
    <n v="0"/>
    <n v="0"/>
    <n v="283.03846153846155"/>
    <n v="224.85833333333335"/>
    <n v="13.25"/>
    <n v="0"/>
    <n v="0"/>
    <n v="0"/>
    <n v="0"/>
    <n v="116.71082471153848"/>
    <n v="52.359249999999996"/>
    <n v="0"/>
  </r>
  <r>
    <d v="2020-09-01T00:00:00"/>
    <x v="5"/>
    <s v="P"/>
    <s v="Active"/>
    <n v="152"/>
    <x v="151"/>
    <s v="Y"/>
    <x v="15"/>
    <n v="1050"/>
    <x v="3"/>
    <s v="Niederl. 8"/>
    <n v="0.5"/>
    <s v="Department"/>
    <s v="Supervisor"/>
    <s v="Non-Mgm."/>
    <s v="ang."/>
    <s v="M"/>
    <d v="2007-09-01T00:00:00"/>
    <m/>
    <s v=""/>
    <n v="12"/>
    <d v="1986-09-20T00:00:00"/>
    <n v="33"/>
    <s v="J"/>
    <n v="30"/>
    <n v="2.5"/>
    <n v="39"/>
    <x v="0"/>
    <n v="0.5"/>
    <n v="30"/>
    <n v="0"/>
    <n v="4907"/>
    <n v="1034.5282500000001"/>
    <n v="0"/>
    <n v="0"/>
    <n v="0"/>
    <n v="0"/>
    <n v="0"/>
    <n v="0"/>
    <n v="0"/>
    <n v="0"/>
    <n v="0"/>
    <n v="0"/>
    <n v="283.09615384615387"/>
    <n v="224.9041666666667"/>
    <n v="13.25"/>
    <n v="0"/>
    <n v="0"/>
    <n v="0"/>
    <n v="0"/>
    <n v="116.73400927884616"/>
    <n v="52.359249999999996"/>
    <n v="0"/>
  </r>
  <r>
    <d v="2020-09-01T00:00:00"/>
    <x v="5"/>
    <s v="P"/>
    <s v="Active"/>
    <n v="153"/>
    <x v="152"/>
    <s v="N"/>
    <x v="5"/>
    <n v="1093"/>
    <x v="0"/>
    <s v="Niederl. 3"/>
    <n v="1"/>
    <s v="Department"/>
    <s v="Supervisor"/>
    <s v="Manager"/>
    <s v="ang."/>
    <s v="W"/>
    <d v="2007-09-01T00:00:00"/>
    <m/>
    <s v=""/>
    <n v="12"/>
    <d v="1987-08-05T00:00:00"/>
    <n v="32"/>
    <s v="N"/>
    <n v="30"/>
    <n v="2.5"/>
    <n v="39"/>
    <x v="0"/>
    <n v="1"/>
    <n v="30"/>
    <n v="0"/>
    <n v="4908"/>
    <n v="1034.66175"/>
    <n v="0"/>
    <n v="0"/>
    <n v="0"/>
    <n v="0"/>
    <n v="0"/>
    <n v="0"/>
    <n v="0"/>
    <n v="0"/>
    <n v="0"/>
    <n v="0"/>
    <n v="0"/>
    <n v="0"/>
    <n v="26.5"/>
    <n v="0"/>
    <n v="0"/>
    <n v="0"/>
    <n v="0"/>
    <n v="5.9346750000000004"/>
    <n v="0"/>
    <n v="0"/>
  </r>
  <r>
    <d v="2020-09-01T00:00:00"/>
    <x v="5"/>
    <s v="P"/>
    <s v="Active"/>
    <n v="154"/>
    <x v="153"/>
    <s v="N"/>
    <x v="13"/>
    <n v="1055"/>
    <x v="2"/>
    <s v="Niederl. 7"/>
    <n v="1"/>
    <s v="Department"/>
    <s v="Supervisor"/>
    <s v="Non-Mgm."/>
    <s v="ang."/>
    <s v="W"/>
    <d v="2007-10-01T00:00:00"/>
    <m/>
    <s v=""/>
    <n v="12"/>
    <d v="1962-08-13T00:00:00"/>
    <n v="57"/>
    <s v="J"/>
    <n v="24"/>
    <n v="2"/>
    <n v="20"/>
    <x v="0"/>
    <n v="0.51282051282051277"/>
    <n v="30"/>
    <n v="0"/>
    <n v="4909"/>
    <n v="1034.7952500000001"/>
    <n v="0"/>
    <n v="0"/>
    <n v="0"/>
    <n v="0"/>
    <n v="0"/>
    <n v="0"/>
    <n v="0"/>
    <n v="0"/>
    <n v="0"/>
    <n v="0"/>
    <n v="441.80999999999995"/>
    <n v="224.99583333333334"/>
    <n v="26.5"/>
    <n v="0"/>
    <n v="0"/>
    <n v="0"/>
    <n v="0"/>
    <n v="155.26584137500001"/>
    <n v="0"/>
    <n v="0"/>
  </r>
  <r>
    <d v="2020-09-01T00:00:00"/>
    <x v="5"/>
    <s v="P"/>
    <s v="Active"/>
    <n v="155"/>
    <x v="154"/>
    <s v="N"/>
    <x v="24"/>
    <n v="1081"/>
    <x v="0"/>
    <s v="Niederl. 3"/>
    <n v="1"/>
    <s v="Department"/>
    <s v="Supervisor"/>
    <s v="Director"/>
    <s v="ang."/>
    <s v="M"/>
    <d v="2007-08-28T00:00:00"/>
    <m/>
    <s v=""/>
    <n v="12"/>
    <d v="1966-11-21T00:00:00"/>
    <n v="53"/>
    <s v="N"/>
    <n v="30"/>
    <n v="2.5"/>
    <n v="39"/>
    <x v="0"/>
    <n v="1"/>
    <n v="30"/>
    <n v="0"/>
    <n v="4910"/>
    <n v="1034.92875"/>
    <n v="0"/>
    <n v="0"/>
    <n v="0"/>
    <n v="0"/>
    <n v="0"/>
    <n v="0"/>
    <n v="0"/>
    <n v="0"/>
    <n v="0"/>
    <n v="0"/>
    <n v="0"/>
    <n v="0"/>
    <n v="26.5"/>
    <n v="0"/>
    <n v="0"/>
    <n v="0"/>
    <n v="0"/>
    <n v="5.9346750000000004"/>
    <n v="219.07760000000002"/>
    <n v="0"/>
  </r>
  <r>
    <d v="2020-09-01T00:00:00"/>
    <x v="5"/>
    <s v="P"/>
    <s v="Active"/>
    <n v="156"/>
    <x v="155"/>
    <s v="N"/>
    <x v="29"/>
    <n v="1079"/>
    <x v="0"/>
    <s v="Niederl. 3"/>
    <n v="1"/>
    <s v="Department"/>
    <s v="Supervisor"/>
    <s v="Manager"/>
    <s v="ang."/>
    <s v="M"/>
    <d v="2008-01-01T00:00:00"/>
    <m/>
    <s v=""/>
    <n v="12"/>
    <d v="1969-07-09T00:00:00"/>
    <n v="50"/>
    <s v="N"/>
    <n v="24"/>
    <n v="2"/>
    <n v="34"/>
    <x v="0"/>
    <n v="0.87179487179487181"/>
    <n v="30"/>
    <n v="0"/>
    <n v="4911"/>
    <n v="1035.0622499999999"/>
    <n v="0"/>
    <n v="0"/>
    <n v="0"/>
    <n v="0"/>
    <n v="0"/>
    <n v="0"/>
    <n v="0"/>
    <n v="0"/>
    <n v="0"/>
    <n v="0"/>
    <n v="0"/>
    <n v="0"/>
    <n v="26.5"/>
    <n v="0"/>
    <n v="0"/>
    <n v="0"/>
    <n v="0"/>
    <n v="5.9346750000000004"/>
    <n v="0"/>
    <n v="0"/>
  </r>
  <r>
    <d v="2020-09-01T00:00:00"/>
    <x v="5"/>
    <s v="P"/>
    <s v="Active"/>
    <n v="157"/>
    <x v="156"/>
    <s v="N"/>
    <x v="31"/>
    <n v="1034"/>
    <x v="5"/>
    <s v="Niederl. 5"/>
    <n v="1"/>
    <s v="Department"/>
    <s v="Supervisor"/>
    <s v="Non-Mgm."/>
    <s v="ang."/>
    <s v="M"/>
    <d v="2008-01-01T00:00:00"/>
    <m/>
    <s v=""/>
    <n v="12"/>
    <d v="1975-06-15T00:00:00"/>
    <n v="44"/>
    <s v="N"/>
    <n v="30"/>
    <n v="2.5"/>
    <n v="39"/>
    <x v="0"/>
    <n v="1"/>
    <n v="30"/>
    <n v="0"/>
    <n v="4912"/>
    <n v="1035.1957500000001"/>
    <n v="0"/>
    <n v="0"/>
    <n v="0"/>
    <n v="0"/>
    <n v="0"/>
    <n v="0"/>
    <n v="0"/>
    <n v="0"/>
    <n v="0"/>
    <n v="0"/>
    <n v="0"/>
    <n v="0"/>
    <n v="26.5"/>
    <n v="0"/>
    <n v="0"/>
    <n v="0"/>
    <n v="0"/>
    <n v="5.9346750000000004"/>
    <n v="108.51280000000001"/>
    <n v="0"/>
  </r>
  <r>
    <d v="2020-09-01T00:00:00"/>
    <x v="5"/>
    <s v="P"/>
    <s v="Active"/>
    <n v="158"/>
    <x v="157"/>
    <s v="N"/>
    <x v="44"/>
    <n v="1084"/>
    <x v="0"/>
    <s v="Niederl. 3"/>
    <n v="1"/>
    <s v="Department"/>
    <s v="Supervisor"/>
    <s v="Manager"/>
    <s v="ang."/>
    <s v="M"/>
    <d v="2008-02-01T00:00:00"/>
    <m/>
    <s v=""/>
    <n v="11"/>
    <d v="1981-10-06T00:00:00"/>
    <n v="38"/>
    <s v="N"/>
    <n v="30"/>
    <n v="2.5"/>
    <n v="39"/>
    <x v="0"/>
    <n v="1"/>
    <n v="30"/>
    <n v="0"/>
    <n v="4913"/>
    <n v="1035.32925"/>
    <n v="0"/>
    <n v="0"/>
    <n v="0"/>
    <n v="0"/>
    <n v="0"/>
    <n v="0"/>
    <n v="0"/>
    <n v="0"/>
    <n v="0"/>
    <n v="0"/>
    <n v="0"/>
    <n v="0"/>
    <n v="26.5"/>
    <n v="0"/>
    <n v="0"/>
    <n v="0"/>
    <n v="0"/>
    <n v="5.9346750000000004"/>
    <n v="0"/>
    <n v="0"/>
  </r>
  <r>
    <d v="2020-09-01T00:00:00"/>
    <x v="5"/>
    <s v="P"/>
    <s v="Active"/>
    <n v="159"/>
    <x v="158"/>
    <s v="N"/>
    <x v="36"/>
    <n v="1054"/>
    <x v="8"/>
    <s v="Niederl. 2"/>
    <n v="1"/>
    <s v="Department"/>
    <s v="Supervisor"/>
    <s v="Manager"/>
    <s v="ang."/>
    <s v="M"/>
    <d v="2008-03-01T00:00:00"/>
    <m/>
    <s v=""/>
    <n v="11"/>
    <d v="1982-01-09T00:00:00"/>
    <n v="38"/>
    <s v="N"/>
    <n v="30"/>
    <n v="2.5"/>
    <n v="39"/>
    <x v="0"/>
    <n v="1"/>
    <n v="30"/>
    <n v="0"/>
    <n v="4914"/>
    <n v="1035.4627500000001"/>
    <n v="0"/>
    <n v="0"/>
    <n v="0"/>
    <n v="0"/>
    <n v="0"/>
    <n v="0"/>
    <n v="0"/>
    <n v="0"/>
    <n v="0"/>
    <n v="0"/>
    <n v="0"/>
    <n v="0"/>
    <n v="26.5"/>
    <n v="0"/>
    <n v="0"/>
    <n v="0"/>
    <n v="0"/>
    <n v="5.9346750000000004"/>
    <n v="0"/>
    <n v="0"/>
  </r>
  <r>
    <d v="2020-09-01T00:00:00"/>
    <x v="5"/>
    <s v="P"/>
    <s v="Active"/>
    <n v="160"/>
    <x v="159"/>
    <s v="N"/>
    <x v="42"/>
    <n v="1076"/>
    <x v="0"/>
    <s v="Niederl. 3"/>
    <n v="1"/>
    <s v="Department"/>
    <s v="Supervisor"/>
    <s v="Non-Mgm."/>
    <s v="ang."/>
    <s v="M"/>
    <d v="2008-04-01T00:00:00"/>
    <m/>
    <s v=""/>
    <n v="11"/>
    <d v="1968-11-01T00:00:00"/>
    <n v="51"/>
    <s v="N"/>
    <n v="30"/>
    <n v="2.5"/>
    <n v="39"/>
    <x v="0"/>
    <n v="1"/>
    <n v="30"/>
    <n v="0"/>
    <n v="4915"/>
    <n v="1035.5962500000001"/>
    <n v="0"/>
    <n v="0"/>
    <n v="0"/>
    <n v="0"/>
    <n v="0"/>
    <n v="0"/>
    <n v="0"/>
    <n v="0"/>
    <n v="0"/>
    <n v="0"/>
    <n v="0"/>
    <n v="0"/>
    <n v="26.5"/>
    <n v="0"/>
    <n v="0"/>
    <n v="0"/>
    <n v="0"/>
    <n v="5.9346750000000004"/>
    <n v="0"/>
    <n v="0"/>
  </r>
  <r>
    <d v="2020-09-01T00:00:00"/>
    <x v="5"/>
    <s v="P"/>
    <s v="Active"/>
    <n v="161"/>
    <x v="160"/>
    <s v="N"/>
    <x v="45"/>
    <n v="1094"/>
    <x v="0"/>
    <s v="Niederl. 3"/>
    <n v="1"/>
    <s v="Department"/>
    <s v="Supervisor"/>
    <s v="Director"/>
    <s v="ang."/>
    <s v="M"/>
    <d v="2008-04-01T00:00:00"/>
    <m/>
    <s v=""/>
    <n v="11"/>
    <d v="1973-08-25T00:00:00"/>
    <n v="46"/>
    <s v="N"/>
    <n v="30"/>
    <n v="2.5"/>
    <n v="39"/>
    <x v="0"/>
    <n v="1"/>
    <n v="30"/>
    <n v="0"/>
    <n v="4916"/>
    <n v="1035.72975"/>
    <n v="0"/>
    <n v="0"/>
    <n v="0"/>
    <n v="0"/>
    <n v="0"/>
    <n v="0"/>
    <n v="0"/>
    <n v="0"/>
    <n v="0"/>
    <n v="0"/>
    <n v="0"/>
    <n v="0"/>
    <n v="26.5"/>
    <n v="0"/>
    <n v="0"/>
    <n v="0"/>
    <n v="0"/>
    <n v="5.9346750000000004"/>
    <n v="293.4778"/>
    <n v="0"/>
  </r>
  <r>
    <d v="2020-09-01T00:00:00"/>
    <x v="5"/>
    <s v="P"/>
    <s v="Active"/>
    <n v="162"/>
    <x v="161"/>
    <s v="N"/>
    <x v="41"/>
    <n v="1006"/>
    <x v="1"/>
    <s v="Niederl. 1"/>
    <n v="1"/>
    <s v="Department"/>
    <s v="Supervisor"/>
    <s v="Non-Mgm."/>
    <s v="ang."/>
    <s v="M"/>
    <d v="2008-04-01T00:00:00"/>
    <m/>
    <s v=""/>
    <n v="11"/>
    <d v="1963-09-13T00:00:00"/>
    <n v="56"/>
    <s v="N"/>
    <n v="30"/>
    <n v="2.5"/>
    <n v="39"/>
    <x v="0"/>
    <n v="1"/>
    <n v="30"/>
    <n v="0"/>
    <n v="4917"/>
    <n v="1035.8632500000001"/>
    <n v="0"/>
    <n v="0"/>
    <n v="0"/>
    <n v="0"/>
    <n v="0"/>
    <n v="0"/>
    <n v="0"/>
    <n v="0"/>
    <n v="0"/>
    <n v="0"/>
    <n v="0"/>
    <n v="0"/>
    <n v="26.5"/>
    <n v="0"/>
    <n v="0"/>
    <n v="0"/>
    <n v="0"/>
    <n v="5.9346750000000004"/>
    <n v="0"/>
    <n v="0"/>
  </r>
  <r>
    <d v="2020-09-01T00:00:00"/>
    <x v="5"/>
    <s v="P"/>
    <s v="Active"/>
    <n v="163"/>
    <x v="162"/>
    <s v="N"/>
    <x v="22"/>
    <n v="1053"/>
    <x v="3"/>
    <s v="Niederl. 8"/>
    <n v="1"/>
    <s v="Department"/>
    <s v="Supervisor"/>
    <s v="Non-Mgm."/>
    <s v="ang."/>
    <s v="M"/>
    <d v="2008-05-01T00:00:00"/>
    <m/>
    <s v=""/>
    <n v="11"/>
    <d v="1971-09-02T00:00:00"/>
    <n v="48"/>
    <s v="J"/>
    <n v="30"/>
    <n v="2.5"/>
    <n v="39"/>
    <x v="0"/>
    <n v="1"/>
    <n v="30"/>
    <n v="0"/>
    <n v="4918"/>
    <n v="1035.99675"/>
    <n v="0"/>
    <n v="0"/>
    <n v="0"/>
    <n v="0"/>
    <n v="0"/>
    <n v="0"/>
    <n v="0"/>
    <n v="0"/>
    <n v="0"/>
    <n v="0"/>
    <n v="283.73076923076923"/>
    <n v="225.40833333333333"/>
    <n v="26.5"/>
    <n v="0"/>
    <n v="0"/>
    <n v="0"/>
    <n v="0"/>
    <n v="119.95637701923079"/>
    <n v="0"/>
    <n v="0"/>
  </r>
  <r>
    <d v="2020-09-01T00:00:00"/>
    <x v="5"/>
    <s v="P"/>
    <s v="Active"/>
    <n v="164"/>
    <x v="163"/>
    <s v="N"/>
    <x v="37"/>
    <n v="1005"/>
    <x v="1"/>
    <s v="Niederl. 1"/>
    <n v="1"/>
    <s v="Department"/>
    <s v="Supervisor"/>
    <s v="Non-Mgm."/>
    <s v="ang."/>
    <s v="W"/>
    <d v="2008-07-01T00:00:00"/>
    <m/>
    <s v=""/>
    <n v="11"/>
    <d v="1975-04-04T00:00:00"/>
    <n v="44"/>
    <s v="N"/>
    <n v="24"/>
    <n v="2"/>
    <n v="32"/>
    <x v="0"/>
    <n v="0.82051282051282048"/>
    <n v="30"/>
    <n v="0"/>
    <n v="4919"/>
    <n v="1036.1302500000002"/>
    <n v="0"/>
    <n v="0"/>
    <n v="0"/>
    <n v="0"/>
    <n v="0"/>
    <n v="0"/>
    <n v="0"/>
    <n v="0"/>
    <n v="0"/>
    <n v="0"/>
    <n v="0"/>
    <n v="0"/>
    <n v="26.5"/>
    <n v="0"/>
    <n v="0"/>
    <n v="0"/>
    <n v="0"/>
    <n v="5.9346750000000004"/>
    <n v="0"/>
    <n v="0"/>
  </r>
  <r>
    <d v="2020-09-01T00:00:00"/>
    <x v="5"/>
    <s v="P"/>
    <s v="Active"/>
    <n v="165"/>
    <x v="164"/>
    <s v="N"/>
    <x v="42"/>
    <n v="1076"/>
    <x v="0"/>
    <s v="Niederl. 3"/>
    <n v="1"/>
    <s v="Department"/>
    <s v="Supervisor"/>
    <s v="Non-Mgm."/>
    <s v="ang."/>
    <s v="M"/>
    <d v="2013-01-01T00:00:00"/>
    <m/>
    <s v=""/>
    <n v="7"/>
    <d v="1977-09-26T00:00:00"/>
    <n v="42"/>
    <s v="N"/>
    <n v="30"/>
    <n v="2.5"/>
    <n v="39"/>
    <x v="0"/>
    <n v="1"/>
    <n v="30"/>
    <n v="0"/>
    <n v="4920"/>
    <n v="1036.2637500000001"/>
    <n v="0"/>
    <n v="0"/>
    <n v="60"/>
    <n v="0"/>
    <n v="0"/>
    <n v="0"/>
    <n v="0"/>
    <n v="0"/>
    <n v="0"/>
    <n v="0"/>
    <n v="0"/>
    <n v="0"/>
    <n v="26.5"/>
    <n v="0"/>
    <n v="0"/>
    <n v="0"/>
    <n v="0"/>
    <n v="19.371675"/>
    <n v="133"/>
    <n v="0"/>
  </r>
  <r>
    <d v="2020-09-01T00:00:00"/>
    <x v="5"/>
    <s v="P"/>
    <s v="Active"/>
    <n v="166"/>
    <x v="165"/>
    <s v="N"/>
    <x v="22"/>
    <n v="1060"/>
    <x v="2"/>
    <s v="Niederl. 7"/>
    <n v="1"/>
    <s v="Department"/>
    <s v="Supervisor"/>
    <s v="Non-Mgm."/>
    <s v="ang."/>
    <s v="M"/>
    <d v="2008-07-01T00:00:00"/>
    <m/>
    <s v=""/>
    <n v="11"/>
    <d v="1983-08-24T00:00:00"/>
    <n v="36"/>
    <s v="J"/>
    <n v="30"/>
    <n v="2.5"/>
    <n v="39"/>
    <x v="0"/>
    <n v="1"/>
    <n v="30"/>
    <n v="0"/>
    <n v="4921"/>
    <n v="1036.39725"/>
    <n v="0"/>
    <n v="0"/>
    <n v="0"/>
    <n v="0"/>
    <n v="0"/>
    <n v="0"/>
    <n v="0"/>
    <n v="0"/>
    <n v="0"/>
    <n v="0"/>
    <n v="283.90384615384619"/>
    <n v="225.54583333333335"/>
    <n v="26.5"/>
    <n v="0"/>
    <n v="0"/>
    <n v="0"/>
    <n v="0"/>
    <n v="120.02593072115387"/>
    <n v="0"/>
    <n v="0"/>
  </r>
  <r>
    <d v="2020-09-01T00:00:00"/>
    <x v="5"/>
    <s v="P"/>
    <s v="Active"/>
    <n v="167"/>
    <x v="166"/>
    <s v="N"/>
    <x v="16"/>
    <n v="1025"/>
    <x v="6"/>
    <s v="Niederl. 10"/>
    <n v="1"/>
    <s v="Department"/>
    <s v="Supervisor"/>
    <s v="Manager"/>
    <s v="ang."/>
    <s v="M"/>
    <d v="2008-07-01T00:00:00"/>
    <m/>
    <s v=""/>
    <n v="11"/>
    <d v="1973-01-08T00:00:00"/>
    <n v="47"/>
    <s v="N"/>
    <n v="30"/>
    <n v="2.5"/>
    <n v="39"/>
    <x v="0"/>
    <n v="1"/>
    <n v="30"/>
    <n v="0"/>
    <n v="4922"/>
    <n v="1036.5307500000001"/>
    <n v="0"/>
    <n v="0"/>
    <n v="30"/>
    <n v="0"/>
    <n v="0"/>
    <n v="0"/>
    <n v="0"/>
    <n v="0"/>
    <n v="0"/>
    <n v="0"/>
    <n v="0"/>
    <n v="0"/>
    <n v="26.5"/>
    <n v="0"/>
    <n v="0"/>
    <n v="0"/>
    <n v="0"/>
    <n v="12.653175000000001"/>
    <n v="78.09"/>
    <n v="0"/>
  </r>
  <r>
    <d v="2020-09-01T00:00:00"/>
    <x v="5"/>
    <s v="P"/>
    <s v="Active"/>
    <n v="168"/>
    <x v="167"/>
    <s v="N"/>
    <x v="22"/>
    <n v="1060"/>
    <x v="2"/>
    <s v="Niederl. 7"/>
    <n v="1"/>
    <s v="Department"/>
    <s v="Supervisor"/>
    <s v="Non-Mgm."/>
    <s v="ang."/>
    <s v="M"/>
    <d v="2008-08-01T00:00:00"/>
    <m/>
    <s v=""/>
    <n v="11"/>
    <d v="1990-10-24T00:00:00"/>
    <n v="29"/>
    <s v="J"/>
    <n v="30"/>
    <n v="2.5"/>
    <n v="39"/>
    <x v="0"/>
    <n v="1"/>
    <n v="30"/>
    <n v="0"/>
    <n v="4923"/>
    <n v="1036.66425"/>
    <n v="0"/>
    <n v="0"/>
    <n v="0"/>
    <n v="0"/>
    <n v="0"/>
    <n v="0"/>
    <n v="0"/>
    <n v="0"/>
    <n v="0"/>
    <n v="0"/>
    <n v="284.01923076923077"/>
    <n v="225.63750000000002"/>
    <n v="26.5"/>
    <n v="0"/>
    <n v="0"/>
    <n v="0"/>
    <n v="0"/>
    <n v="120.07229985576923"/>
    <n v="0"/>
    <n v="0"/>
  </r>
  <r>
    <d v="2020-09-01T00:00:00"/>
    <x v="5"/>
    <s v="P"/>
    <s v="Active"/>
    <n v="169"/>
    <x v="168"/>
    <s v="N"/>
    <x v="46"/>
    <n v="1008"/>
    <x v="1"/>
    <s v="Niederl. 1"/>
    <n v="1"/>
    <s v="Department"/>
    <s v="Supervisor"/>
    <s v="Manager"/>
    <s v="ang."/>
    <s v="M"/>
    <d v="1986-02-17T00:00:00"/>
    <m/>
    <s v=""/>
    <n v="33"/>
    <d v="1955-08-06T00:00:00"/>
    <n v="64"/>
    <s v="N"/>
    <n v="18"/>
    <n v="1.5"/>
    <n v="24"/>
    <x v="0"/>
    <n v="0.61538461538461542"/>
    <n v="30"/>
    <n v="0"/>
    <n v="4924"/>
    <n v="1036.7977500000002"/>
    <n v="0"/>
    <n v="0"/>
    <n v="0"/>
    <n v="0"/>
    <n v="0"/>
    <n v="0"/>
    <n v="0"/>
    <n v="0"/>
    <n v="0"/>
    <n v="0"/>
    <n v="0"/>
    <n v="0"/>
    <n v="26.5"/>
    <n v="0"/>
    <n v="0"/>
    <n v="0"/>
    <n v="0"/>
    <n v="5.9346750000000004"/>
    <n v="0"/>
    <n v="0"/>
  </r>
  <r>
    <d v="2020-09-01T00:00:00"/>
    <x v="5"/>
    <s v="P"/>
    <s v="Active"/>
    <n v="170"/>
    <x v="169"/>
    <s v="N"/>
    <x v="11"/>
    <n v="1082"/>
    <x v="0"/>
    <s v="Niederl. 3"/>
    <n v="1"/>
    <s v="Department"/>
    <s v="Supervisor"/>
    <s v="Non-Mgm."/>
    <s v="ang."/>
    <s v="M"/>
    <d v="2008-09-01T00:00:00"/>
    <m/>
    <s v=""/>
    <n v="11"/>
    <d v="1969-03-28T00:00:00"/>
    <n v="50"/>
    <s v="N"/>
    <n v="30"/>
    <n v="2.5"/>
    <n v="39"/>
    <x v="0"/>
    <n v="1"/>
    <n v="30"/>
    <n v="0"/>
    <n v="4925"/>
    <n v="1036.9312500000001"/>
    <n v="0"/>
    <n v="0"/>
    <n v="0"/>
    <n v="0"/>
    <n v="0"/>
    <n v="0"/>
    <n v="0"/>
    <n v="0"/>
    <n v="0"/>
    <n v="0"/>
    <n v="0"/>
    <n v="0"/>
    <n v="26.5"/>
    <n v="0"/>
    <n v="0"/>
    <n v="0"/>
    <n v="0"/>
    <n v="5.9346750000000004"/>
    <n v="0"/>
    <n v="0"/>
  </r>
  <r>
    <d v="2020-09-01T00:00:00"/>
    <x v="5"/>
    <s v="P"/>
    <s v="Active"/>
    <n v="171"/>
    <x v="170"/>
    <s v="N"/>
    <x v="5"/>
    <n v="1093"/>
    <x v="0"/>
    <s v="Niederl. 3"/>
    <n v="1"/>
    <s v="Department"/>
    <s v="Supervisor"/>
    <s v="Non-Mgm."/>
    <s v="ang."/>
    <s v="W"/>
    <d v="2008-09-15T00:00:00"/>
    <m/>
    <s v=""/>
    <n v="11"/>
    <d v="1965-09-04T00:00:00"/>
    <n v="54"/>
    <s v="N"/>
    <n v="30"/>
    <n v="2.5"/>
    <n v="35"/>
    <x v="0"/>
    <n v="0.89743589743589747"/>
    <n v="30"/>
    <n v="0"/>
    <n v="4926"/>
    <n v="1037.06475"/>
    <n v="0"/>
    <n v="0"/>
    <n v="0"/>
    <n v="0"/>
    <n v="0"/>
    <n v="0"/>
    <n v="0"/>
    <n v="0"/>
    <n v="0"/>
    <n v="0"/>
    <n v="0"/>
    <n v="0"/>
    <n v="26.5"/>
    <n v="0"/>
    <n v="0"/>
    <n v="0"/>
    <n v="0"/>
    <n v="5.9346750000000004"/>
    <n v="0"/>
    <n v="0"/>
  </r>
  <r>
    <d v="2020-09-01T00:00:00"/>
    <x v="5"/>
    <s v="P"/>
    <s v="Active"/>
    <n v="172"/>
    <x v="171"/>
    <s v="N"/>
    <x v="8"/>
    <n v="1009"/>
    <x v="1"/>
    <s v="Niederl. 1"/>
    <n v="1"/>
    <s v="Department"/>
    <s v="Supervisor"/>
    <s v="Non-Mgm."/>
    <s v="ang."/>
    <s v="M"/>
    <d v="2008-09-15T00:00:00"/>
    <m/>
    <s v=""/>
    <n v="11"/>
    <d v="1986-01-26T00:00:00"/>
    <n v="33"/>
    <s v="N"/>
    <n v="30"/>
    <n v="2.5"/>
    <n v="39"/>
    <x v="0"/>
    <n v="1"/>
    <n v="30"/>
    <n v="0"/>
    <n v="4927"/>
    <n v="1037.1982500000001"/>
    <n v="-7.44"/>
    <n v="0"/>
    <n v="0"/>
    <n v="0"/>
    <n v="0"/>
    <n v="0"/>
    <n v="0"/>
    <n v="0"/>
    <n v="0"/>
    <n v="0"/>
    <n v="0"/>
    <n v="0"/>
    <n v="26.5"/>
    <n v="0"/>
    <n v="0"/>
    <n v="0"/>
    <n v="0"/>
    <n v="4.2684869999999995"/>
    <n v="0"/>
    <n v="0"/>
  </r>
  <r>
    <d v="2020-09-01T00:00:00"/>
    <x v="5"/>
    <s v="P"/>
    <s v="Active"/>
    <n v="173"/>
    <x v="172"/>
    <s v="N"/>
    <x v="19"/>
    <n v="1083"/>
    <x v="0"/>
    <s v="Niederl. 3"/>
    <n v="1"/>
    <s v="Department"/>
    <s v="Supervisor"/>
    <s v="Non-Mgm."/>
    <s v="ang."/>
    <s v="M"/>
    <d v="2008-10-01T00:00:00"/>
    <m/>
    <s v=""/>
    <n v="11"/>
    <d v="1971-08-16T00:00:00"/>
    <n v="48"/>
    <s v="N"/>
    <n v="30"/>
    <n v="2.5"/>
    <n v="39"/>
    <x v="0"/>
    <n v="1"/>
    <n v="30"/>
    <n v="0"/>
    <n v="4928"/>
    <n v="1037.3317500000001"/>
    <n v="0"/>
    <n v="0"/>
    <n v="0"/>
    <n v="0"/>
    <n v="0"/>
    <n v="0"/>
    <n v="0"/>
    <n v="0"/>
    <n v="0"/>
    <n v="0"/>
    <n v="0"/>
    <n v="0"/>
    <n v="26.5"/>
    <n v="0"/>
    <n v="0"/>
    <n v="0"/>
    <n v="0"/>
    <n v="5.9346750000000004"/>
    <n v="0"/>
    <n v="0"/>
  </r>
  <r>
    <d v="2020-09-01T00:00:00"/>
    <x v="5"/>
    <s v="P"/>
    <s v="Active"/>
    <n v="174"/>
    <x v="173"/>
    <s v="N"/>
    <x v="22"/>
    <n v="1029"/>
    <x v="6"/>
    <s v="Niederl. 10"/>
    <n v="1"/>
    <s v="Department"/>
    <s v="Supervisor"/>
    <s v="Non-Mgm."/>
    <s v="ang."/>
    <s v="M"/>
    <d v="2008-11-01T00:00:00"/>
    <m/>
    <s v=""/>
    <n v="11"/>
    <d v="1965-09-02T00:00:00"/>
    <n v="54"/>
    <s v="J"/>
    <n v="30"/>
    <n v="2.5"/>
    <n v="39"/>
    <x v="0"/>
    <n v="1"/>
    <n v="30"/>
    <n v="0"/>
    <n v="4929"/>
    <n v="1037.46525"/>
    <n v="0"/>
    <n v="0"/>
    <n v="0"/>
    <n v="0"/>
    <n v="0"/>
    <n v="0"/>
    <n v="0"/>
    <n v="0"/>
    <n v="0"/>
    <n v="0"/>
    <n v="284.36538461538464"/>
    <n v="225.91250000000002"/>
    <n v="26.5"/>
    <n v="0"/>
    <n v="0"/>
    <n v="0"/>
    <n v="0"/>
    <n v="120.2114072596154"/>
    <n v="0"/>
    <n v="0"/>
  </r>
  <r>
    <d v="2020-09-01T00:00:00"/>
    <x v="5"/>
    <s v="P"/>
    <s v="Active"/>
    <n v="175"/>
    <x v="174"/>
    <s v="N"/>
    <x v="16"/>
    <n v="1043"/>
    <x v="9"/>
    <s v="Niederl. 4"/>
    <n v="1"/>
    <s v="Department"/>
    <s v="Supervisor"/>
    <s v="Manager"/>
    <s v="ang."/>
    <s v="M"/>
    <d v="2008-12-01T00:00:00"/>
    <m/>
    <s v=""/>
    <n v="11"/>
    <d v="1979-02-19T00:00:00"/>
    <n v="40"/>
    <s v="N"/>
    <n v="30"/>
    <n v="2.5"/>
    <n v="39"/>
    <x v="0"/>
    <n v="1"/>
    <n v="30"/>
    <n v="0"/>
    <n v="4930"/>
    <n v="1037.5987500000001"/>
    <n v="0"/>
    <n v="0"/>
    <n v="0"/>
    <n v="0"/>
    <n v="0"/>
    <n v="0"/>
    <n v="0"/>
    <n v="0"/>
    <n v="0"/>
    <n v="0"/>
    <n v="0"/>
    <n v="0"/>
    <n v="26.5"/>
    <n v="0"/>
    <n v="0"/>
    <n v="0"/>
    <n v="0"/>
    <n v="5.9346750000000004"/>
    <n v="172.87720000000002"/>
    <n v="0"/>
  </r>
  <r>
    <d v="2020-09-01T00:00:00"/>
    <x v="5"/>
    <s v="P"/>
    <s v="Active"/>
    <n v="176"/>
    <x v="175"/>
    <s v="N"/>
    <x v="24"/>
    <n v="1081"/>
    <x v="0"/>
    <s v="Niederl. 3"/>
    <n v="1"/>
    <s v="Department"/>
    <s v="Supervisor"/>
    <s v="Manager"/>
    <s v="ang."/>
    <s v="M"/>
    <d v="2009-01-01T00:00:00"/>
    <m/>
    <s v=""/>
    <n v="11"/>
    <d v="1973-08-27T00:00:00"/>
    <n v="46"/>
    <s v="N"/>
    <n v="30"/>
    <n v="2.5"/>
    <n v="39"/>
    <x v="0"/>
    <n v="1"/>
    <n v="30"/>
    <n v="0"/>
    <n v="4931"/>
    <n v="1037.73225"/>
    <n v="0"/>
    <n v="0"/>
    <n v="0"/>
    <n v="0"/>
    <n v="0"/>
    <n v="0"/>
    <n v="0"/>
    <n v="0"/>
    <n v="0"/>
    <n v="0"/>
    <n v="0"/>
    <n v="0"/>
    <n v="26.5"/>
    <n v="0"/>
    <n v="0"/>
    <n v="0"/>
    <n v="0"/>
    <n v="5.9346750000000004"/>
    <n v="158.29660000000001"/>
    <n v="0"/>
  </r>
  <r>
    <d v="2020-09-01T00:00:00"/>
    <x v="5"/>
    <s v="P"/>
    <s v="Active"/>
    <n v="177"/>
    <x v="176"/>
    <s v="N"/>
    <x v="22"/>
    <n v="1060"/>
    <x v="2"/>
    <s v="Niederl. 7"/>
    <n v="1"/>
    <s v="Department"/>
    <s v="Supervisor"/>
    <s v="Non-Mgm."/>
    <s v="ang."/>
    <s v="M"/>
    <d v="2009-03-01T00:00:00"/>
    <m/>
    <s v=""/>
    <n v="10"/>
    <d v="1960-11-16T00:00:00"/>
    <n v="59"/>
    <s v="J"/>
    <n v="35"/>
    <n v="2.9166666666666665"/>
    <n v="39"/>
    <x v="0"/>
    <n v="1"/>
    <n v="30"/>
    <n v="0"/>
    <n v="4932"/>
    <n v="1037.8657499999999"/>
    <n v="0"/>
    <n v="0"/>
    <n v="0"/>
    <n v="0"/>
    <n v="0"/>
    <n v="0"/>
    <n v="0"/>
    <n v="0"/>
    <n v="0"/>
    <n v="0"/>
    <n v="331.96153846153845"/>
    <n v="226.05"/>
    <n v="26.5"/>
    <n v="0"/>
    <n v="0"/>
    <n v="0"/>
    <n v="0"/>
    <n v="130.90135903846155"/>
    <n v="0"/>
    <n v="0"/>
  </r>
  <r>
    <d v="2020-09-01T00:00:00"/>
    <x v="5"/>
    <s v="P"/>
    <s v="Active"/>
    <n v="178"/>
    <x v="177"/>
    <s v="N"/>
    <x v="22"/>
    <n v="1053"/>
    <x v="3"/>
    <s v="Niederl. 8"/>
    <n v="1"/>
    <s v="Department"/>
    <s v="Supervisor"/>
    <s v="Non-Mgm."/>
    <s v="ang."/>
    <s v="M"/>
    <d v="2009-08-01T00:00:00"/>
    <m/>
    <s v=""/>
    <n v="10"/>
    <d v="1960-08-05T00:00:00"/>
    <n v="59"/>
    <s v="J"/>
    <n v="30"/>
    <n v="2.5"/>
    <n v="39"/>
    <x v="0"/>
    <n v="1"/>
    <n v="30"/>
    <n v="0"/>
    <n v="4933"/>
    <n v="1037.9992499999998"/>
    <n v="0"/>
    <n v="0"/>
    <n v="0"/>
    <n v="0"/>
    <n v="0"/>
    <n v="0"/>
    <n v="0"/>
    <n v="0"/>
    <n v="0"/>
    <n v="0"/>
    <n v="284.59615384615387"/>
    <n v="226.09583333333333"/>
    <n v="26.5"/>
    <n v="0"/>
    <n v="0"/>
    <n v="0"/>
    <n v="0"/>
    <n v="120.30414552884616"/>
    <n v="0"/>
    <n v="0"/>
  </r>
  <r>
    <d v="2020-09-01T00:00:00"/>
    <x v="5"/>
    <s v="P"/>
    <s v="Active"/>
    <n v="179"/>
    <x v="178"/>
    <s v="N"/>
    <x v="31"/>
    <n v="1034"/>
    <x v="5"/>
    <s v="Niederl. 5"/>
    <n v="1"/>
    <s v="Department"/>
    <s v="Supervisor"/>
    <s v="Non-Mgm."/>
    <s v="ang."/>
    <s v="M"/>
    <d v="2009-09-01T00:00:00"/>
    <m/>
    <s v=""/>
    <n v="10"/>
    <d v="1985-01-27T00:00:00"/>
    <n v="34"/>
    <s v="J"/>
    <n v="30"/>
    <n v="2.5"/>
    <n v="39"/>
    <x v="0"/>
    <n v="1"/>
    <n v="30"/>
    <n v="0"/>
    <n v="4934"/>
    <n v="1038.13275"/>
    <n v="0"/>
    <n v="0"/>
    <n v="60"/>
    <n v="0"/>
    <n v="0"/>
    <n v="0"/>
    <n v="0"/>
    <n v="0"/>
    <n v="0"/>
    <n v="0"/>
    <n v="284.65384615384619"/>
    <n v="226.14166666666671"/>
    <n v="26.5"/>
    <n v="0"/>
    <n v="0"/>
    <n v="0"/>
    <n v="0"/>
    <n v="133.76433009615386"/>
    <n v="107.16"/>
    <n v="0"/>
  </r>
  <r>
    <d v="2020-09-01T00:00:00"/>
    <x v="5"/>
    <s v="P"/>
    <s v="Active"/>
    <n v="180"/>
    <x v="179"/>
    <s v="N"/>
    <x v="22"/>
    <n v="1053"/>
    <x v="3"/>
    <s v="Niederl. 8"/>
    <n v="1"/>
    <s v="Department"/>
    <s v="Supervisor"/>
    <s v="Non-Mgm."/>
    <s v="ang."/>
    <s v="M"/>
    <d v="2010-01-01T00:00:00"/>
    <m/>
    <s v=""/>
    <n v="10"/>
    <d v="1976-09-23T00:00:00"/>
    <n v="43"/>
    <s v="J"/>
    <n v="30"/>
    <n v="2.5"/>
    <n v="39"/>
    <x v="0"/>
    <n v="1"/>
    <n v="30"/>
    <n v="0"/>
    <n v="4935"/>
    <n v="1038.2662500000001"/>
    <n v="0"/>
    <n v="0"/>
    <n v="0"/>
    <n v="0"/>
    <n v="0"/>
    <n v="0"/>
    <n v="0"/>
    <n v="0"/>
    <n v="0"/>
    <n v="0"/>
    <n v="284.71153846153845"/>
    <n v="226.18750000000003"/>
    <n v="26.5"/>
    <n v="0"/>
    <n v="0"/>
    <n v="0"/>
    <n v="0"/>
    <n v="120.35051466346154"/>
    <n v="0"/>
    <n v="18.853333333333335"/>
  </r>
  <r>
    <d v="2020-09-01T00:00:00"/>
    <x v="5"/>
    <s v="P"/>
    <s v="Active"/>
    <n v="181"/>
    <x v="180"/>
    <s v="N"/>
    <x v="22"/>
    <n v="1041"/>
    <x v="4"/>
    <s v="Niederl. 6"/>
    <n v="1"/>
    <s v="Department"/>
    <s v="Supervisor"/>
    <s v="Non-Mgm."/>
    <s v="ang."/>
    <s v="M"/>
    <d v="2010-02-01T00:00:00"/>
    <m/>
    <s v=""/>
    <n v="9"/>
    <d v="1979-03-11T00:00:00"/>
    <n v="40"/>
    <s v="J"/>
    <n v="30"/>
    <n v="2.5"/>
    <n v="39"/>
    <x v="0"/>
    <n v="1"/>
    <n v="30"/>
    <n v="0"/>
    <n v="4936"/>
    <n v="1038.39975"/>
    <n v="0"/>
    <n v="0"/>
    <n v="0"/>
    <n v="0"/>
    <n v="0"/>
    <n v="0"/>
    <n v="0"/>
    <n v="0"/>
    <n v="0"/>
    <n v="0"/>
    <n v="284.76923076923077"/>
    <n v="226.23333333333335"/>
    <n v="26.5"/>
    <n v="0"/>
    <n v="0"/>
    <n v="0"/>
    <n v="0"/>
    <n v="120.37369923076923"/>
    <n v="0"/>
    <n v="18.853333333333335"/>
  </r>
  <r>
    <d v="2020-09-01T00:00:00"/>
    <x v="5"/>
    <s v="P"/>
    <s v="Active"/>
    <n v="182"/>
    <x v="181"/>
    <s v="N"/>
    <x v="2"/>
    <n v="1010"/>
    <x v="1"/>
    <s v="Niederl. 1"/>
    <n v="1"/>
    <s v="Department"/>
    <s v="Supervisor"/>
    <s v="Non-Mgm."/>
    <s v="ang."/>
    <s v="M"/>
    <d v="2005-09-01T00:00:00"/>
    <m/>
    <s v=""/>
    <n v="14"/>
    <d v="1988-09-30T00:00:00"/>
    <n v="31"/>
    <s v="N"/>
    <n v="30"/>
    <n v="2.5"/>
    <n v="39"/>
    <x v="0"/>
    <n v="1"/>
    <n v="30"/>
    <n v="0"/>
    <n v="4937"/>
    <n v="1038.53325"/>
    <n v="0"/>
    <n v="0"/>
    <n v="0"/>
    <n v="0"/>
    <n v="0"/>
    <n v="0"/>
    <n v="0"/>
    <n v="0"/>
    <n v="0"/>
    <n v="0"/>
    <n v="0"/>
    <n v="0"/>
    <n v="26.5"/>
    <n v="0"/>
    <n v="0"/>
    <n v="0"/>
    <n v="0"/>
    <n v="5.9346750000000004"/>
    <n v="0"/>
    <n v="23.726666666666667"/>
  </r>
  <r>
    <d v="2020-09-01T00:00:00"/>
    <x v="5"/>
    <s v="P"/>
    <s v="Active"/>
    <n v="183"/>
    <x v="182"/>
    <s v="N"/>
    <x v="31"/>
    <n v="1022"/>
    <x v="7"/>
    <s v="Niederl. 9"/>
    <n v="1"/>
    <s v="Department"/>
    <s v="Supervisor"/>
    <s v="Manager"/>
    <s v="ang."/>
    <s v="M"/>
    <d v="2010-07-15T00:00:00"/>
    <m/>
    <s v=""/>
    <n v="9"/>
    <d v="1968-06-18T00:00:00"/>
    <n v="51"/>
    <s v="N"/>
    <n v="30"/>
    <n v="2.5"/>
    <n v="39"/>
    <x v="0"/>
    <n v="1"/>
    <n v="30"/>
    <n v="0"/>
    <n v="4938"/>
    <n v="1038.6667499999999"/>
    <n v="0"/>
    <n v="0"/>
    <n v="30"/>
    <n v="0"/>
    <n v="0"/>
    <n v="0"/>
    <n v="0"/>
    <n v="0"/>
    <n v="0"/>
    <n v="0"/>
    <n v="0"/>
    <n v="0"/>
    <n v="26.5"/>
    <n v="0"/>
    <n v="0"/>
    <n v="0"/>
    <n v="0"/>
    <n v="12.653175000000001"/>
    <n v="121.03"/>
    <n v="18.853333333333335"/>
  </r>
  <r>
    <d v="2020-09-01T00:00:00"/>
    <x v="5"/>
    <s v="P"/>
    <s v="Active"/>
    <n v="184"/>
    <x v="183"/>
    <s v="N"/>
    <x v="5"/>
    <n v="1093"/>
    <x v="1"/>
    <s v="Niederl. 1"/>
    <n v="1"/>
    <s v="Department"/>
    <s v="Supervisor"/>
    <s v="Non-Mgm."/>
    <s v="ang."/>
    <s v="M"/>
    <d v="2010-09-01T00:00:00"/>
    <m/>
    <s v=""/>
    <n v="9"/>
    <d v="1986-05-04T00:00:00"/>
    <n v="33"/>
    <s v="N"/>
    <n v="30"/>
    <n v="2.5"/>
    <n v="39"/>
    <x v="0"/>
    <n v="1"/>
    <n v="30"/>
    <n v="0"/>
    <n v="4939"/>
    <n v="1038.80025"/>
    <n v="0"/>
    <n v="0"/>
    <n v="0"/>
    <n v="0"/>
    <n v="0"/>
    <n v="0"/>
    <n v="0"/>
    <n v="0"/>
    <n v="0"/>
    <n v="0"/>
    <n v="0"/>
    <n v="0"/>
    <n v="26.5"/>
    <n v="0"/>
    <n v="0"/>
    <n v="0"/>
    <n v="0"/>
    <n v="5.9346750000000004"/>
    <n v="0"/>
    <n v="18.853333333333335"/>
  </r>
  <r>
    <d v="2020-09-01T00:00:00"/>
    <x v="5"/>
    <s v="P"/>
    <s v="Active"/>
    <n v="185"/>
    <x v="184"/>
    <s v="N"/>
    <x v="6"/>
    <n v="1014"/>
    <x v="1"/>
    <s v="Niederl. 1"/>
    <n v="1"/>
    <s v="Department"/>
    <s v="Supervisor"/>
    <s v="Non-Mgm."/>
    <s v="ang."/>
    <s v="W"/>
    <d v="2010-09-01T00:00:00"/>
    <m/>
    <s v=""/>
    <n v="9"/>
    <d v="1994-06-11T00:00:00"/>
    <n v="25"/>
    <s v="N"/>
    <n v="30"/>
    <n v="2.5"/>
    <n v="39"/>
    <x v="0"/>
    <n v="1"/>
    <n v="30"/>
    <n v="0"/>
    <n v="4940"/>
    <n v="1038.9337500000001"/>
    <n v="0"/>
    <n v="0"/>
    <n v="0"/>
    <n v="0"/>
    <n v="0"/>
    <n v="0"/>
    <n v="0"/>
    <n v="0"/>
    <n v="0"/>
    <n v="0"/>
    <n v="0"/>
    <n v="0"/>
    <n v="26.5"/>
    <n v="0"/>
    <n v="0"/>
    <n v="0"/>
    <n v="0"/>
    <n v="5.9346750000000004"/>
    <n v="0"/>
    <n v="18.853333333333335"/>
  </r>
  <r>
    <d v="2020-09-01T00:00:00"/>
    <x v="5"/>
    <s v="P"/>
    <s v="Active"/>
    <n v="186"/>
    <x v="185"/>
    <s v="N"/>
    <x v="22"/>
    <n v="1053"/>
    <x v="3"/>
    <s v="Niederl. 8"/>
    <n v="1"/>
    <s v="Department"/>
    <s v="Supervisor"/>
    <s v="Non-Mgm."/>
    <s v="ang."/>
    <s v="M"/>
    <d v="2010-09-15T00:00:00"/>
    <m/>
    <s v=""/>
    <n v="9"/>
    <d v="1960-10-06T00:00:00"/>
    <n v="59"/>
    <s v="J"/>
    <n v="30"/>
    <n v="2.5"/>
    <n v="39"/>
    <x v="0"/>
    <n v="1"/>
    <n v="30"/>
    <n v="0"/>
    <n v="4941"/>
    <n v="1039.0672500000001"/>
    <n v="0"/>
    <n v="0"/>
    <n v="0"/>
    <n v="0"/>
    <n v="0"/>
    <n v="0"/>
    <n v="0"/>
    <n v="0"/>
    <n v="0"/>
    <n v="0"/>
    <n v="285.05769230769232"/>
    <n v="226.46250000000001"/>
    <n v="26.5"/>
    <n v="0"/>
    <n v="0"/>
    <n v="0"/>
    <n v="0"/>
    <n v="120.48962206730771"/>
    <n v="0"/>
    <n v="18.853333333333335"/>
  </r>
  <r>
    <d v="2020-09-01T00:00:00"/>
    <x v="5"/>
    <s v="P"/>
    <s v="Active"/>
    <n v="187"/>
    <x v="186"/>
    <s v="N"/>
    <x v="31"/>
    <n v="1046"/>
    <x v="9"/>
    <s v="Niederl. 4"/>
    <n v="1"/>
    <s v="Department"/>
    <s v="Supervisor"/>
    <s v="Non-Mgm."/>
    <s v="ang."/>
    <s v="M"/>
    <d v="2010-09-01T00:00:00"/>
    <m/>
    <s v=""/>
    <n v="9"/>
    <d v="1976-05-27T00:00:00"/>
    <n v="43"/>
    <s v="J"/>
    <n v="30"/>
    <n v="2.5"/>
    <n v="39"/>
    <x v="0"/>
    <n v="1"/>
    <n v="30"/>
    <n v="0"/>
    <n v="4942"/>
    <n v="1039.20075"/>
    <n v="0"/>
    <n v="875"/>
    <n v="60"/>
    <n v="0"/>
    <n v="0"/>
    <n v="0"/>
    <n v="0"/>
    <n v="0"/>
    <n v="0"/>
    <n v="0"/>
    <n v="285.11538461538458"/>
    <n v="226.50833333333335"/>
    <n v="26.5"/>
    <n v="0"/>
    <n v="0"/>
    <n v="0"/>
    <n v="0"/>
    <n v="329.90605663461542"/>
    <n v="116.47"/>
    <n v="18.853333333333335"/>
  </r>
  <r>
    <d v="2020-09-01T00:00:00"/>
    <x v="5"/>
    <s v="P"/>
    <s v="Active"/>
    <n v="188"/>
    <x v="187"/>
    <s v="N"/>
    <x v="31"/>
    <n v="1028"/>
    <x v="6"/>
    <s v="Niederl. 10"/>
    <n v="1"/>
    <s v="Department"/>
    <s v="Supervisor"/>
    <s v="Manager"/>
    <s v="ang."/>
    <s v="M"/>
    <d v="2010-09-01T00:00:00"/>
    <m/>
    <s v=""/>
    <n v="9"/>
    <d v="1972-09-25T00:00:00"/>
    <n v="47"/>
    <s v="N"/>
    <n v="30"/>
    <n v="2.5"/>
    <n v="39"/>
    <x v="0"/>
    <n v="1"/>
    <n v="30"/>
    <n v="0"/>
    <n v="4943"/>
    <n v="1039.3342500000001"/>
    <n v="0"/>
    <n v="0"/>
    <n v="60"/>
    <n v="0"/>
    <n v="0"/>
    <n v="0"/>
    <n v="0"/>
    <n v="0"/>
    <n v="0"/>
    <n v="0"/>
    <n v="0"/>
    <n v="0"/>
    <n v="26.5"/>
    <n v="0"/>
    <n v="0"/>
    <n v="0"/>
    <n v="0"/>
    <n v="19.371675"/>
    <n v="125.78"/>
    <n v="18.853333333333335"/>
  </r>
  <r>
    <d v="2020-09-01T00:00:00"/>
    <x v="5"/>
    <s v="P"/>
    <s v="Active"/>
    <n v="189"/>
    <x v="188"/>
    <s v="N"/>
    <x v="22"/>
    <n v="1029"/>
    <x v="6"/>
    <s v="Niederl. 10"/>
    <n v="1"/>
    <s v="Department"/>
    <s v="Supervisor"/>
    <s v="Non-Mgm."/>
    <s v="ang."/>
    <s v="M"/>
    <d v="2010-12-01T00:00:00"/>
    <m/>
    <s v=""/>
    <n v="9"/>
    <d v="1984-06-15T00:00:00"/>
    <n v="35"/>
    <s v="J"/>
    <n v="30"/>
    <n v="2.5"/>
    <n v="39"/>
    <x v="0"/>
    <n v="1"/>
    <n v="30"/>
    <n v="0"/>
    <n v="4944"/>
    <n v="1039.46775"/>
    <n v="0"/>
    <n v="0"/>
    <n v="0"/>
    <n v="0"/>
    <n v="0"/>
    <n v="0"/>
    <n v="0"/>
    <n v="0"/>
    <n v="0"/>
    <n v="0"/>
    <n v="285.23076923076923"/>
    <n v="226.60000000000002"/>
    <n v="26.5"/>
    <n v="0"/>
    <n v="0"/>
    <n v="0"/>
    <n v="0"/>
    <n v="120.55917576923076"/>
    <n v="0"/>
    <n v="18.853333333333335"/>
  </r>
  <r>
    <d v="2020-09-01T00:00:00"/>
    <x v="5"/>
    <s v="P"/>
    <s v="Active"/>
    <n v="190"/>
    <x v="189"/>
    <s v="N"/>
    <x v="31"/>
    <n v="1046"/>
    <x v="9"/>
    <s v="Niederl. 4"/>
    <n v="1"/>
    <s v="Department"/>
    <s v="Supervisor"/>
    <s v="Non-Mgm."/>
    <s v="ang."/>
    <s v="M"/>
    <d v="2010-12-01T00:00:00"/>
    <m/>
    <s v=""/>
    <n v="9"/>
    <d v="1958-09-21T00:00:00"/>
    <n v="61"/>
    <s v="J"/>
    <n v="30"/>
    <n v="2.5"/>
    <n v="39"/>
    <x v="0"/>
    <n v="1"/>
    <n v="30"/>
    <n v="0"/>
    <n v="4945"/>
    <n v="1039.6012500000002"/>
    <n v="0"/>
    <n v="0"/>
    <n v="60"/>
    <n v="0"/>
    <n v="0"/>
    <n v="0"/>
    <n v="0"/>
    <n v="0"/>
    <n v="0"/>
    <n v="0"/>
    <n v="285.28846153846155"/>
    <n v="226.64583333333334"/>
    <n v="26.5"/>
    <n v="0"/>
    <n v="0"/>
    <n v="0"/>
    <n v="0"/>
    <n v="134.01936033653848"/>
    <n v="78.09"/>
    <n v="18.853333333333335"/>
  </r>
  <r>
    <d v="2020-09-01T00:00:00"/>
    <x v="5"/>
    <s v="P"/>
    <s v="Active"/>
    <n v="191"/>
    <x v="190"/>
    <s v="N"/>
    <x v="19"/>
    <n v="1083"/>
    <x v="0"/>
    <s v="Niederl. 3"/>
    <n v="1"/>
    <s v="Department"/>
    <s v="Supervisor"/>
    <s v="Non-Mgm."/>
    <s v="ang."/>
    <s v="M"/>
    <d v="2011-01-01T00:00:00"/>
    <m/>
    <s v=""/>
    <n v="9"/>
    <d v="1980-02-11T00:00:00"/>
    <n v="39"/>
    <s v="N"/>
    <n v="30"/>
    <n v="2.5"/>
    <n v="39"/>
    <x v="0"/>
    <n v="1"/>
    <n v="30"/>
    <n v="0"/>
    <n v="4946"/>
    <n v="1039.7347500000001"/>
    <n v="0"/>
    <n v="0"/>
    <n v="0"/>
    <n v="0"/>
    <n v="0"/>
    <n v="0"/>
    <n v="0"/>
    <n v="0"/>
    <n v="0"/>
    <n v="0"/>
    <n v="0"/>
    <n v="0"/>
    <n v="26.5"/>
    <n v="0"/>
    <n v="0"/>
    <n v="0"/>
    <n v="0"/>
    <n v="5.9346750000000004"/>
    <n v="0"/>
    <n v="0"/>
  </r>
  <r>
    <d v="2020-09-01T00:00:00"/>
    <x v="5"/>
    <s v="P"/>
    <s v="Active"/>
    <n v="192"/>
    <x v="191"/>
    <s v="N"/>
    <x v="22"/>
    <n v="1047"/>
    <x v="9"/>
    <s v="Niederl. 4"/>
    <n v="1"/>
    <s v="Department"/>
    <s v="Supervisor"/>
    <s v="Non-Mgm."/>
    <s v="ang."/>
    <s v="M"/>
    <d v="2011-01-01T00:00:00"/>
    <m/>
    <s v=""/>
    <n v="9"/>
    <d v="1982-11-21T00:00:00"/>
    <n v="37"/>
    <s v="J"/>
    <n v="30"/>
    <n v="2.5"/>
    <n v="39"/>
    <x v="0"/>
    <n v="1"/>
    <n v="30"/>
    <n v="0"/>
    <n v="4947"/>
    <n v="1039.86825"/>
    <n v="0"/>
    <n v="0"/>
    <n v="0"/>
    <n v="0"/>
    <n v="0"/>
    <n v="0"/>
    <n v="0"/>
    <n v="0"/>
    <n v="0"/>
    <n v="0"/>
    <n v="285.40384615384619"/>
    <n v="226.73750000000001"/>
    <n v="26.5"/>
    <n v="0"/>
    <n v="0"/>
    <n v="0"/>
    <n v="0"/>
    <n v="120.62872947115385"/>
    <n v="0"/>
    <n v="0"/>
  </r>
  <r>
    <d v="2020-09-01T00:00:00"/>
    <x v="5"/>
    <s v="P"/>
    <s v="Active"/>
    <n v="193"/>
    <x v="192"/>
    <s v="N"/>
    <x v="11"/>
    <n v="1082"/>
    <x v="0"/>
    <s v="Niederl. 3"/>
    <n v="1"/>
    <s v="Department"/>
    <s v="Supervisor"/>
    <s v="Manager"/>
    <s v="ang."/>
    <s v="M"/>
    <d v="2011-02-01T00:00:00"/>
    <m/>
    <s v=""/>
    <n v="8"/>
    <d v="1985-01-15T00:00:00"/>
    <n v="35"/>
    <s v="N"/>
    <n v="30"/>
    <n v="2.5"/>
    <n v="39"/>
    <x v="0"/>
    <n v="1"/>
    <n v="30"/>
    <n v="0"/>
    <n v="4948"/>
    <n v="1040.0017500000001"/>
    <n v="0"/>
    <n v="0"/>
    <n v="0"/>
    <n v="0"/>
    <n v="0"/>
    <n v="0"/>
    <n v="0"/>
    <n v="0"/>
    <n v="0"/>
    <n v="0"/>
    <n v="0"/>
    <n v="0"/>
    <n v="26.5"/>
    <n v="0"/>
    <n v="0"/>
    <n v="0"/>
    <n v="0"/>
    <n v="5.9346750000000004"/>
    <n v="0"/>
    <n v="0"/>
  </r>
  <r>
    <d v="2020-09-01T00:00:00"/>
    <x v="5"/>
    <s v="P"/>
    <s v="Active"/>
    <n v="194"/>
    <x v="193"/>
    <s v="N"/>
    <x v="24"/>
    <n v="1081"/>
    <x v="0"/>
    <s v="Niederl. 3"/>
    <n v="1"/>
    <s v="Department"/>
    <s v="Supervisor"/>
    <s v="Manager"/>
    <s v="ang."/>
    <s v="M"/>
    <d v="2011-02-01T00:00:00"/>
    <m/>
    <s v=""/>
    <n v="8"/>
    <d v="1983-05-10T00:00:00"/>
    <n v="36"/>
    <s v="N"/>
    <n v="30"/>
    <n v="2.5"/>
    <n v="39"/>
    <x v="0"/>
    <n v="1"/>
    <n v="30"/>
    <n v="0"/>
    <n v="4949"/>
    <n v="1040.13525"/>
    <n v="0"/>
    <n v="0"/>
    <n v="0"/>
    <n v="0"/>
    <n v="0"/>
    <n v="0"/>
    <n v="0"/>
    <n v="0"/>
    <n v="0"/>
    <n v="0"/>
    <n v="0"/>
    <n v="0"/>
    <n v="26.5"/>
    <n v="0"/>
    <n v="0"/>
    <n v="0"/>
    <n v="0"/>
    <n v="5.9346750000000004"/>
    <n v="159.9914"/>
    <n v="0"/>
  </r>
  <r>
    <d v="2020-09-01T00:00:00"/>
    <x v="5"/>
    <s v="P"/>
    <s v="Active"/>
    <n v="195"/>
    <x v="194"/>
    <s v="N"/>
    <x v="19"/>
    <n v="1083"/>
    <x v="0"/>
    <s v="Niederl. 3"/>
    <n v="1"/>
    <s v="Department"/>
    <s v="Supervisor"/>
    <s v="Non-Mgm."/>
    <s v="ang."/>
    <s v="W"/>
    <d v="2011-03-15T00:00:00"/>
    <m/>
    <s v=""/>
    <n v="8"/>
    <d v="1987-03-02T00:00:00"/>
    <n v="32"/>
    <s v="N"/>
    <n v="30"/>
    <n v="2.5"/>
    <n v="39"/>
    <x v="0"/>
    <n v="1"/>
    <n v="30"/>
    <n v="0"/>
    <n v="4950"/>
    <n v="1040.2687500000002"/>
    <n v="0"/>
    <n v="0"/>
    <n v="0"/>
    <n v="0"/>
    <n v="0"/>
    <n v="0"/>
    <n v="0"/>
    <n v="0"/>
    <n v="0"/>
    <n v="0"/>
    <n v="0"/>
    <n v="0"/>
    <n v="26.5"/>
    <n v="0"/>
    <n v="0"/>
    <n v="0"/>
    <n v="0"/>
    <n v="5.9346750000000004"/>
    <n v="0"/>
    <n v="0"/>
  </r>
  <r>
    <d v="2020-09-01T00:00:00"/>
    <x v="5"/>
    <s v="P"/>
    <s v="Active"/>
    <n v="196"/>
    <x v="195"/>
    <s v="N"/>
    <x v="19"/>
    <n v="1083"/>
    <x v="0"/>
    <s v="Niederl. 3"/>
    <n v="1"/>
    <s v="Department"/>
    <s v="Supervisor"/>
    <s v="Manager"/>
    <s v="ang."/>
    <s v="M"/>
    <d v="2011-03-15T00:00:00"/>
    <m/>
    <s v=""/>
    <n v="8"/>
    <d v="1983-01-26T00:00:00"/>
    <n v="36"/>
    <s v="N"/>
    <n v="30"/>
    <n v="2.5"/>
    <n v="39"/>
    <x v="0"/>
    <n v="1"/>
    <n v="30"/>
    <n v="0"/>
    <n v="4951"/>
    <n v="1040.4022500000001"/>
    <n v="0"/>
    <n v="0"/>
    <n v="0"/>
    <n v="0"/>
    <n v="0"/>
    <n v="0"/>
    <n v="0"/>
    <n v="0"/>
    <n v="0"/>
    <n v="0"/>
    <n v="0"/>
    <n v="0"/>
    <n v="26.5"/>
    <n v="0"/>
    <n v="0"/>
    <n v="0"/>
    <n v="0"/>
    <n v="5.9346750000000004"/>
    <n v="0"/>
    <n v="0"/>
  </r>
  <r>
    <d v="2020-09-01T00:00:00"/>
    <x v="5"/>
    <s v="P"/>
    <s v="Active"/>
    <n v="197"/>
    <x v="196"/>
    <s v="N"/>
    <x v="22"/>
    <n v="1053"/>
    <x v="3"/>
    <s v="Niederl. 8"/>
    <n v="1"/>
    <s v="Department"/>
    <s v="Supervisor"/>
    <s v="Non-Mgm."/>
    <s v="ang."/>
    <s v="M"/>
    <d v="2011-04-01T00:00:00"/>
    <m/>
    <s v=""/>
    <n v="8"/>
    <d v="1960-09-16T00:00:00"/>
    <n v="59"/>
    <s v="J"/>
    <n v="30"/>
    <n v="2.5"/>
    <n v="39"/>
    <x v="0"/>
    <n v="1"/>
    <n v="30"/>
    <n v="0"/>
    <n v="4952"/>
    <n v="1040.53575"/>
    <n v="0"/>
    <n v="0"/>
    <n v="0"/>
    <n v="0"/>
    <n v="0"/>
    <n v="0"/>
    <n v="0"/>
    <n v="0"/>
    <n v="0"/>
    <n v="0"/>
    <n v="285.69230769230768"/>
    <n v="226.9666666666667"/>
    <n v="26.5"/>
    <n v="0"/>
    <n v="0"/>
    <n v="0"/>
    <n v="0"/>
    <n v="120.74465230769231"/>
    <n v="0"/>
    <n v="0"/>
  </r>
  <r>
    <d v="2020-09-01T00:00:00"/>
    <x v="5"/>
    <s v="P"/>
    <s v="Active"/>
    <n v="198"/>
    <x v="197"/>
    <s v="N"/>
    <x v="22"/>
    <n v="1060"/>
    <x v="2"/>
    <s v="Niederl. 7"/>
    <n v="1"/>
    <s v="Department"/>
    <s v="Supervisor"/>
    <s v="Non-Mgm."/>
    <s v="ang."/>
    <s v="M"/>
    <d v="2011-05-01T00:00:00"/>
    <m/>
    <s v=""/>
    <n v="8"/>
    <d v="1964-01-08T00:00:00"/>
    <n v="56"/>
    <s v="J"/>
    <n v="30"/>
    <n v="2.5"/>
    <n v="39"/>
    <x v="0"/>
    <n v="1"/>
    <n v="30"/>
    <n v="0"/>
    <n v="4953"/>
    <n v="1040.6692500000001"/>
    <n v="0"/>
    <n v="0"/>
    <n v="0"/>
    <n v="0"/>
    <n v="0"/>
    <n v="0"/>
    <n v="0"/>
    <n v="0"/>
    <n v="0"/>
    <n v="0"/>
    <n v="285.75"/>
    <n v="227.01250000000002"/>
    <n v="26.5"/>
    <n v="0"/>
    <n v="0"/>
    <n v="0"/>
    <n v="0"/>
    <n v="120.76783687500001"/>
    <n v="0"/>
    <n v="0"/>
  </r>
  <r>
    <d v="2020-09-01T00:00:00"/>
    <x v="5"/>
    <s v="P"/>
    <s v="Active"/>
    <n v="199"/>
    <x v="198"/>
    <s v="N"/>
    <x v="22"/>
    <n v="1053"/>
    <x v="3"/>
    <s v="Niederl. 8"/>
    <n v="1"/>
    <s v="Department"/>
    <s v="Supervisor"/>
    <s v="Non-Mgm."/>
    <s v="ang."/>
    <s v="M"/>
    <d v="2011-05-01T00:00:00"/>
    <m/>
    <s v=""/>
    <n v="8"/>
    <d v="1964-06-16T00:00:00"/>
    <n v="55"/>
    <s v="J"/>
    <n v="30"/>
    <n v="2.5"/>
    <n v="39"/>
    <x v="0"/>
    <n v="1"/>
    <n v="30"/>
    <n v="0"/>
    <n v="4954"/>
    <n v="1040.8027500000001"/>
    <n v="0"/>
    <n v="0"/>
    <n v="0"/>
    <n v="0"/>
    <n v="0"/>
    <n v="0"/>
    <n v="0"/>
    <n v="0"/>
    <n v="0"/>
    <n v="0"/>
    <n v="285.80769230769232"/>
    <n v="227.05833333333334"/>
    <n v="26.5"/>
    <n v="0"/>
    <n v="0"/>
    <n v="0"/>
    <n v="0"/>
    <n v="120.7910214423077"/>
    <n v="0"/>
    <n v="0"/>
  </r>
  <r>
    <d v="2020-09-01T00:00:00"/>
    <x v="5"/>
    <s v="P"/>
    <s v="Active"/>
    <n v="200"/>
    <x v="199"/>
    <s v="N"/>
    <x v="36"/>
    <n v="1054"/>
    <x v="8"/>
    <s v="Niederl. 2"/>
    <n v="1"/>
    <s v="Department"/>
    <s v="Supervisor"/>
    <s v="Non-Mgm."/>
    <s v="ang."/>
    <s v="M"/>
    <d v="2011-05-01T00:00:00"/>
    <m/>
    <s v=""/>
    <n v="8"/>
    <d v="1976-07-18T00:00:00"/>
    <n v="43"/>
    <s v="N"/>
    <n v="30"/>
    <n v="2.5"/>
    <n v="39"/>
    <x v="0"/>
    <n v="1"/>
    <n v="30"/>
    <n v="0"/>
    <n v="4955"/>
    <n v="1040.9362500000002"/>
    <n v="0"/>
    <n v="0"/>
    <n v="0"/>
    <n v="0"/>
    <n v="0"/>
    <n v="0"/>
    <n v="0"/>
    <n v="0"/>
    <n v="0"/>
    <n v="0"/>
    <n v="0"/>
    <n v="0"/>
    <n v="26.5"/>
    <n v="0"/>
    <n v="0"/>
    <n v="0"/>
    <n v="0"/>
    <n v="5.9346750000000004"/>
    <n v="0"/>
    <n v="0"/>
  </r>
  <r>
    <d v="2020-09-01T00:00:00"/>
    <x v="5"/>
    <s v="P"/>
    <s v="Active"/>
    <n v="201"/>
    <x v="200"/>
    <s v="N"/>
    <x v="38"/>
    <n v="1074"/>
    <x v="0"/>
    <s v="Niederl. 3"/>
    <n v="1"/>
    <s v="Department"/>
    <s v="Supervisor"/>
    <s v="Non-Mgm."/>
    <s v="ang."/>
    <s v="M"/>
    <d v="2011-05-16T00:00:00"/>
    <m/>
    <s v=""/>
    <n v="8"/>
    <d v="1981-03-15T00:00:00"/>
    <n v="38"/>
    <s v="N"/>
    <n v="30"/>
    <n v="2.5"/>
    <n v="39"/>
    <x v="0"/>
    <n v="1"/>
    <n v="30"/>
    <n v="0"/>
    <n v="4956"/>
    <n v="1041.0697500000001"/>
    <n v="0"/>
    <n v="0"/>
    <n v="0"/>
    <n v="0"/>
    <n v="0"/>
    <n v="0"/>
    <n v="0"/>
    <n v="0"/>
    <n v="0"/>
    <n v="0"/>
    <n v="0"/>
    <n v="0"/>
    <n v="26.5"/>
    <n v="0"/>
    <n v="0"/>
    <n v="0"/>
    <n v="0"/>
    <n v="5.9346750000000004"/>
    <n v="0"/>
    <n v="0"/>
  </r>
  <r>
    <d v="2020-09-01T00:00:00"/>
    <x v="5"/>
    <s v="P"/>
    <s v="Active"/>
    <n v="202"/>
    <x v="201"/>
    <s v="N"/>
    <x v="31"/>
    <n v="1040"/>
    <x v="4"/>
    <s v="Niederl. 6"/>
    <n v="1"/>
    <s v="Department"/>
    <s v="Supervisor"/>
    <s v="Manager"/>
    <s v="ang."/>
    <s v="M"/>
    <d v="2011-07-01T00:00:00"/>
    <m/>
    <s v=""/>
    <n v="8"/>
    <d v="1980-08-23T00:00:00"/>
    <n v="39"/>
    <s v="N"/>
    <n v="30"/>
    <n v="2.5"/>
    <n v="39"/>
    <x v="0"/>
    <n v="1"/>
    <n v="30"/>
    <n v="0"/>
    <n v="4957"/>
    <n v="1041.20325"/>
    <n v="0"/>
    <n v="0"/>
    <n v="60"/>
    <n v="0"/>
    <n v="0"/>
    <n v="0"/>
    <n v="0"/>
    <n v="0"/>
    <n v="0"/>
    <n v="0"/>
    <n v="0"/>
    <n v="0"/>
    <n v="26.5"/>
    <n v="0"/>
    <n v="0"/>
    <n v="0"/>
    <n v="0"/>
    <n v="19.371675"/>
    <n v="100.32000000000001"/>
    <n v="0"/>
  </r>
  <r>
    <d v="2020-09-01T00:00:00"/>
    <x v="5"/>
    <s v="P"/>
    <s v="Active"/>
    <n v="203"/>
    <x v="202"/>
    <s v="N"/>
    <x v="31"/>
    <n v="1022"/>
    <x v="7"/>
    <s v="Niederl. 9"/>
    <n v="1"/>
    <s v="Department"/>
    <s v="Supervisor"/>
    <s v="Non-Mgm."/>
    <s v="ang."/>
    <s v="M"/>
    <d v="2011-07-01T00:00:00"/>
    <m/>
    <s v=""/>
    <n v="8"/>
    <d v="1957-08-15T00:00:00"/>
    <n v="62"/>
    <s v="J"/>
    <n v="30"/>
    <n v="2.5"/>
    <n v="39"/>
    <x v="0"/>
    <n v="1"/>
    <n v="30"/>
    <n v="0"/>
    <n v="4958"/>
    <n v="1041.3367499999999"/>
    <n v="0"/>
    <n v="425"/>
    <n v="60"/>
    <n v="0"/>
    <n v="0"/>
    <n v="0"/>
    <n v="0"/>
    <n v="0"/>
    <n v="0"/>
    <n v="0"/>
    <n v="286.03846153846155"/>
    <n v="227.2416666666667"/>
    <n v="26.5"/>
    <n v="0"/>
    <n v="0"/>
    <n v="0"/>
    <n v="0"/>
    <n v="229.49950971153848"/>
    <n v="79.040000000000006"/>
    <n v="0"/>
  </r>
  <r>
    <d v="2020-09-01T00:00:00"/>
    <x v="5"/>
    <s v="P"/>
    <s v="Active"/>
    <n v="204"/>
    <x v="203"/>
    <s v="N"/>
    <x v="13"/>
    <n v="1048"/>
    <x v="3"/>
    <s v="Niederl. 8"/>
    <n v="1"/>
    <s v="Department"/>
    <s v="Supervisor"/>
    <s v="Non-Mgm."/>
    <s v="ang."/>
    <s v="W"/>
    <d v="2011-07-18T00:00:00"/>
    <m/>
    <s v=""/>
    <n v="8"/>
    <d v="1969-09-11T00:00:00"/>
    <n v="50"/>
    <s v="J"/>
    <n v="30"/>
    <n v="2.5"/>
    <n v="39"/>
    <x v="0"/>
    <n v="1"/>
    <n v="30"/>
    <n v="0"/>
    <n v="4959"/>
    <n v="1041.4702500000001"/>
    <n v="0"/>
    <n v="0"/>
    <n v="0"/>
    <n v="0"/>
    <n v="0"/>
    <n v="0"/>
    <n v="0"/>
    <n v="0"/>
    <n v="0"/>
    <n v="0"/>
    <n v="286.09615384615387"/>
    <n v="227.28750000000002"/>
    <n v="26.5"/>
    <n v="0"/>
    <n v="0"/>
    <n v="0"/>
    <n v="0"/>
    <n v="120.90694427884618"/>
    <n v="0"/>
    <n v="0"/>
  </r>
  <r>
    <d v="2020-09-01T00:00:00"/>
    <x v="5"/>
    <s v="P"/>
    <s v="Active"/>
    <n v="205"/>
    <x v="204"/>
    <s v="N"/>
    <x v="22"/>
    <n v="1060"/>
    <x v="2"/>
    <s v="Niederl. 7"/>
    <n v="1"/>
    <s v="Department"/>
    <s v="Supervisor"/>
    <s v="Non-Mgm."/>
    <s v="ang."/>
    <s v="M"/>
    <d v="2015-01-16T00:00:00"/>
    <m/>
    <s v=""/>
    <n v="5"/>
    <d v="1994-02-13T00:00:00"/>
    <n v="25"/>
    <s v="J"/>
    <n v="30"/>
    <n v="2.5"/>
    <n v="39"/>
    <x v="0"/>
    <n v="1"/>
    <n v="30"/>
    <n v="0"/>
    <n v="4960"/>
    <n v="1041.60375"/>
    <n v="0"/>
    <n v="0"/>
    <n v="0"/>
    <n v="0"/>
    <n v="0"/>
    <n v="0"/>
    <n v="0"/>
    <n v="0"/>
    <n v="0"/>
    <n v="0"/>
    <n v="286.15384615384619"/>
    <n v="227.33333333333334"/>
    <n v="26.5"/>
    <n v="0"/>
    <n v="0"/>
    <n v="0"/>
    <n v="0"/>
    <n v="120.93012884615386"/>
    <n v="0"/>
    <n v="2.1733333333333333"/>
  </r>
  <r>
    <d v="2020-09-01T00:00:00"/>
    <x v="5"/>
    <s v="P"/>
    <s v="Active"/>
    <n v="206"/>
    <x v="205"/>
    <s v="N"/>
    <x v="35"/>
    <n v="1078"/>
    <x v="0"/>
    <s v="Niederl. 3"/>
    <n v="1"/>
    <s v="Department"/>
    <s v="Supervisor"/>
    <s v="Non-Mgm."/>
    <s v="ang."/>
    <s v="M"/>
    <d v="2011-08-08T00:00:00"/>
    <m/>
    <s v=""/>
    <n v="8"/>
    <d v="1982-10-07T00:00:00"/>
    <n v="37"/>
    <s v="N"/>
    <n v="30"/>
    <n v="2.5"/>
    <n v="39"/>
    <x v="0"/>
    <n v="1"/>
    <n v="30"/>
    <n v="0"/>
    <n v="4961"/>
    <n v="1041.7372500000001"/>
    <n v="0"/>
    <n v="0"/>
    <n v="0"/>
    <n v="0"/>
    <n v="0"/>
    <n v="0"/>
    <n v="0"/>
    <n v="0"/>
    <n v="0"/>
    <n v="0"/>
    <n v="0"/>
    <n v="0"/>
    <n v="26.5"/>
    <n v="0"/>
    <n v="0"/>
    <n v="0"/>
    <n v="0"/>
    <n v="5.9346750000000004"/>
    <n v="0"/>
    <n v="0"/>
  </r>
  <r>
    <d v="2020-09-01T00:00:00"/>
    <x v="5"/>
    <s v="P"/>
    <s v="Active"/>
    <n v="207"/>
    <x v="206"/>
    <s v="N"/>
    <x v="9"/>
    <n v="1087"/>
    <x v="0"/>
    <s v="Niederl. 3"/>
    <n v="1"/>
    <s v="Department"/>
    <s v="Supervisor"/>
    <s v="Non-Mgm."/>
    <s v="ang."/>
    <s v="M"/>
    <d v="2011-09-15T00:00:00"/>
    <m/>
    <s v=""/>
    <n v="8"/>
    <d v="1976-03-29T00:00:00"/>
    <n v="43"/>
    <s v="N"/>
    <n v="30"/>
    <n v="2.5"/>
    <n v="39"/>
    <x v="0"/>
    <n v="1"/>
    <n v="30"/>
    <n v="0"/>
    <n v="4962"/>
    <n v="1041.87075"/>
    <n v="0"/>
    <n v="0"/>
    <n v="0"/>
    <n v="0"/>
    <n v="0"/>
    <n v="0"/>
    <n v="0"/>
    <n v="0"/>
    <n v="0"/>
    <n v="0"/>
    <n v="0"/>
    <n v="0"/>
    <n v="26.5"/>
    <n v="0"/>
    <n v="0"/>
    <n v="0"/>
    <n v="0"/>
    <n v="5.9346750000000004"/>
    <n v="0"/>
    <n v="0"/>
  </r>
  <r>
    <d v="2020-09-01T00:00:00"/>
    <x v="5"/>
    <s v="P"/>
    <s v="Active"/>
    <n v="208"/>
    <x v="207"/>
    <s v="N"/>
    <x v="30"/>
    <n v="1071"/>
    <x v="0"/>
    <s v="Niederl. 3"/>
    <n v="1"/>
    <s v="Department"/>
    <s v="Supervisor"/>
    <s v="Non-Mgm."/>
    <s v="ang."/>
    <s v="M"/>
    <d v="2014-01-22T00:00:00"/>
    <m/>
    <s v=""/>
    <n v="5"/>
    <d v="1989-06-05T00:00:00"/>
    <n v="30"/>
    <s v="N"/>
    <n v="30"/>
    <n v="2.5"/>
    <n v="39"/>
    <x v="0"/>
    <n v="1"/>
    <n v="30"/>
    <n v="0"/>
    <n v="4963"/>
    <n v="1042.00425"/>
    <n v="0"/>
    <n v="0"/>
    <n v="0"/>
    <n v="0"/>
    <n v="0"/>
    <n v="0"/>
    <n v="0"/>
    <n v="0"/>
    <n v="0"/>
    <n v="0"/>
    <n v="0"/>
    <n v="0"/>
    <n v="26.5"/>
    <n v="0"/>
    <n v="0"/>
    <n v="0"/>
    <n v="0"/>
    <n v="5.9346750000000004"/>
    <n v="0"/>
    <n v="0"/>
  </r>
  <r>
    <d v="2020-09-01T00:00:00"/>
    <x v="5"/>
    <s v="P"/>
    <s v="Active"/>
    <n v="209"/>
    <x v="208"/>
    <s v="N"/>
    <x v="33"/>
    <n v="1000"/>
    <x v="1"/>
    <s v="Niederl. 1"/>
    <n v="1"/>
    <s v="Department"/>
    <s v="Supervisor"/>
    <s v="Non-Mgm."/>
    <s v="ang."/>
    <s v="W"/>
    <d v="2011-09-01T00:00:00"/>
    <m/>
    <s v=""/>
    <n v="8"/>
    <d v="1994-01-16T00:00:00"/>
    <n v="26"/>
    <s v="N"/>
    <n v="30"/>
    <n v="2.5"/>
    <n v="39"/>
    <x v="0"/>
    <n v="1"/>
    <n v="30"/>
    <n v="0"/>
    <n v="4964"/>
    <n v="1042.1377499999999"/>
    <n v="0"/>
    <n v="0"/>
    <n v="0"/>
    <n v="0"/>
    <n v="0"/>
    <n v="0"/>
    <n v="0"/>
    <n v="0"/>
    <n v="0"/>
    <n v="0"/>
    <n v="0"/>
    <n v="0"/>
    <n v="26.5"/>
    <n v="0"/>
    <n v="0"/>
    <n v="0"/>
    <n v="0"/>
    <n v="5.9346750000000004"/>
    <n v="0"/>
    <n v="0"/>
  </r>
  <r>
    <d v="2020-09-01T00:00:00"/>
    <x v="5"/>
    <s v="P"/>
    <s v="Active"/>
    <n v="210"/>
    <x v="209"/>
    <s v="N"/>
    <x v="3"/>
    <n v="1011"/>
    <x v="1"/>
    <s v="Niederl. 1"/>
    <n v="1"/>
    <s v="Department"/>
    <s v="Supervisor"/>
    <s v="Non-Mgm."/>
    <s v="ang."/>
    <s v="W"/>
    <d v="2011-09-01T00:00:00"/>
    <m/>
    <s v=""/>
    <n v="8"/>
    <d v="1993-12-01T00:00:00"/>
    <n v="26"/>
    <s v="N"/>
    <n v="30"/>
    <n v="2.5"/>
    <n v="39"/>
    <x v="0"/>
    <n v="1"/>
    <n v="30"/>
    <n v="0"/>
    <n v="4965"/>
    <n v="1042.27125"/>
    <n v="0"/>
    <n v="0"/>
    <n v="0"/>
    <n v="0"/>
    <n v="0"/>
    <n v="0"/>
    <n v="0"/>
    <n v="0"/>
    <n v="0"/>
    <n v="0"/>
    <n v="0"/>
    <n v="0"/>
    <n v="26.5"/>
    <n v="0"/>
    <n v="0"/>
    <n v="0"/>
    <n v="0"/>
    <n v="5.9346750000000004"/>
    <n v="0"/>
    <n v="0"/>
  </r>
  <r>
    <d v="2020-09-01T00:00:00"/>
    <x v="5"/>
    <s v="P"/>
    <s v="Active"/>
    <n v="211"/>
    <x v="210"/>
    <s v="Y"/>
    <x v="16"/>
    <n v="1019"/>
    <x v="7"/>
    <s v="Niederl. 9"/>
    <n v="0.5"/>
    <s v="Department"/>
    <s v="Supervisor"/>
    <s v="Non-Mgm."/>
    <s v="ang."/>
    <s v="M"/>
    <d v="2011-09-16T00:00:00"/>
    <m/>
    <s v=""/>
    <n v="8"/>
    <d v="1963-04-30T00:00:00"/>
    <n v="56"/>
    <s v="J"/>
    <n v="30"/>
    <n v="2.5"/>
    <n v="39"/>
    <x v="0"/>
    <n v="0.5"/>
    <n v="30"/>
    <n v="0"/>
    <n v="4966"/>
    <n v="1042.4047499999999"/>
    <n v="0"/>
    <n v="0"/>
    <n v="15"/>
    <n v="0"/>
    <n v="0"/>
    <n v="0"/>
    <n v="0"/>
    <n v="0"/>
    <n v="0"/>
    <n v="0"/>
    <n v="286.5"/>
    <n v="227.60833333333335"/>
    <n v="13.25"/>
    <n v="0"/>
    <n v="0"/>
    <n v="0"/>
    <n v="0"/>
    <n v="121.46114875000001"/>
    <n v="40.564999999999998"/>
    <n v="0"/>
  </r>
  <r>
    <d v="2020-09-01T00:00:00"/>
    <x v="5"/>
    <s v="P"/>
    <s v="Active"/>
    <n v="211"/>
    <x v="210"/>
    <s v="Y"/>
    <x v="16"/>
    <n v="1025"/>
    <x v="6"/>
    <s v="Niederl. 10"/>
    <n v="0.5"/>
    <s v="Department"/>
    <s v="Supervisor"/>
    <s v="Non-Mgm."/>
    <s v="ang."/>
    <s v="M"/>
    <d v="2011-09-16T00:00:00"/>
    <m/>
    <s v=""/>
    <n v="8"/>
    <d v="1963-04-30T00:00:00"/>
    <n v="56"/>
    <s v="J"/>
    <n v="30"/>
    <n v="2.5"/>
    <n v="39"/>
    <x v="0"/>
    <n v="0.5"/>
    <n v="30"/>
    <n v="0"/>
    <n v="4967"/>
    <n v="1042.5382500000001"/>
    <n v="0"/>
    <n v="0"/>
    <n v="15"/>
    <n v="0"/>
    <n v="0"/>
    <n v="0"/>
    <n v="0"/>
    <n v="0"/>
    <n v="0"/>
    <n v="0"/>
    <n v="286.55769230769232"/>
    <n v="227.6541666666667"/>
    <n v="13.25"/>
    <n v="0"/>
    <n v="0"/>
    <n v="0"/>
    <n v="0"/>
    <n v="121.48433331730772"/>
    <n v="40.564999999999998"/>
    <n v="0"/>
  </r>
  <r>
    <d v="2020-09-01T00:00:00"/>
    <x v="5"/>
    <s v="P"/>
    <s v="Active"/>
    <n v="212"/>
    <x v="211"/>
    <s v="N"/>
    <x v="9"/>
    <n v="1087"/>
    <x v="0"/>
    <s v="Niederl. 3"/>
    <n v="1"/>
    <s v="Department"/>
    <s v="Supervisor"/>
    <s v="Non-Mgm."/>
    <s v="ang."/>
    <s v="M"/>
    <d v="2011-10-04T00:00:00"/>
    <m/>
    <s v=""/>
    <n v="8"/>
    <d v="1983-03-10T00:00:00"/>
    <n v="36"/>
    <s v="N"/>
    <n v="30"/>
    <n v="2.5"/>
    <n v="37"/>
    <x v="0"/>
    <n v="0.94871794871794868"/>
    <n v="30"/>
    <n v="0"/>
    <n v="4968"/>
    <n v="1042.67175"/>
    <n v="0"/>
    <n v="0"/>
    <n v="0"/>
    <n v="0"/>
    <n v="0"/>
    <n v="0"/>
    <n v="0"/>
    <n v="0"/>
    <n v="0"/>
    <n v="0"/>
    <n v="0"/>
    <n v="0"/>
    <n v="26.5"/>
    <n v="0"/>
    <n v="0"/>
    <n v="0"/>
    <n v="0"/>
    <n v="5.9346750000000004"/>
    <n v="0"/>
    <n v="0"/>
  </r>
  <r>
    <d v="2020-09-01T00:00:00"/>
    <x v="5"/>
    <s v="P"/>
    <s v="Active"/>
    <n v="213"/>
    <x v="212"/>
    <s v="N"/>
    <x v="40"/>
    <n v="1001"/>
    <x v="1"/>
    <s v="Niederl. 1"/>
    <n v="1"/>
    <s v="Department"/>
    <s v="Supervisor"/>
    <s v="Non-Mgm."/>
    <s v="ang."/>
    <s v="M"/>
    <d v="2011-10-01T00:00:00"/>
    <m/>
    <s v=""/>
    <n v="8"/>
    <d v="1962-04-26T00:00:00"/>
    <n v="57"/>
    <s v="N"/>
    <n v="30"/>
    <n v="2.5"/>
    <n v="39"/>
    <x v="0"/>
    <n v="1"/>
    <n v="30"/>
    <n v="0"/>
    <n v="4969"/>
    <n v="1042.8052499999999"/>
    <n v="0"/>
    <n v="0"/>
    <n v="0"/>
    <n v="0"/>
    <n v="0"/>
    <n v="0"/>
    <n v="0"/>
    <n v="0"/>
    <n v="0"/>
    <n v="0"/>
    <n v="0"/>
    <n v="0"/>
    <n v="26.5"/>
    <n v="0"/>
    <n v="0"/>
    <n v="0"/>
    <n v="0"/>
    <n v="5.9346750000000004"/>
    <n v="0"/>
    <n v="0"/>
  </r>
  <r>
    <d v="2020-09-01T00:00:00"/>
    <x v="5"/>
    <s v="P"/>
    <s v="Active"/>
    <n v="214"/>
    <x v="213"/>
    <s v="N"/>
    <x v="47"/>
    <n v="1016"/>
    <x v="1"/>
    <s v="Niederl. 1"/>
    <n v="1"/>
    <s v="Department"/>
    <s v="Supervisor"/>
    <s v="Non-Mgm."/>
    <s v="ang."/>
    <s v="M"/>
    <d v="2011-10-01T00:00:00"/>
    <m/>
    <s v=""/>
    <n v="8"/>
    <d v="1991-03-16T00:00:00"/>
    <n v="28"/>
    <s v="N"/>
    <n v="30"/>
    <n v="2.5"/>
    <n v="39"/>
    <x v="0"/>
    <n v="1"/>
    <n v="30"/>
    <n v="0"/>
    <n v="4970"/>
    <n v="1042.93875"/>
    <n v="0"/>
    <n v="0"/>
    <n v="0"/>
    <n v="0"/>
    <n v="0"/>
    <n v="0"/>
    <n v="0"/>
    <n v="0"/>
    <n v="0"/>
    <n v="0"/>
    <n v="0"/>
    <n v="0"/>
    <n v="26.5"/>
    <n v="0"/>
    <n v="0"/>
    <n v="0"/>
    <n v="0"/>
    <n v="5.9346750000000004"/>
    <n v="0"/>
    <n v="0"/>
  </r>
  <r>
    <d v="2020-09-01T00:00:00"/>
    <x v="5"/>
    <s v="P"/>
    <s v="Active"/>
    <n v="215"/>
    <x v="214"/>
    <s v="Y"/>
    <x v="31"/>
    <n v="1034"/>
    <x v="5"/>
    <s v="Niederl. 5"/>
    <n v="0.5"/>
    <s v="Department"/>
    <s v="Supervisor"/>
    <s v="Non-Mgm."/>
    <s v="ang."/>
    <s v="M"/>
    <d v="2011-11-01T00:00:00"/>
    <m/>
    <s v=""/>
    <n v="8"/>
    <d v="1982-11-02T00:00:00"/>
    <n v="37"/>
    <s v="N"/>
    <n v="30"/>
    <n v="2.5"/>
    <n v="39"/>
    <x v="0"/>
    <n v="0.5"/>
    <n v="30"/>
    <n v="0"/>
    <n v="4971"/>
    <n v="1043.0722500000002"/>
    <n v="0"/>
    <n v="0"/>
    <n v="15"/>
    <n v="0"/>
    <n v="0"/>
    <n v="0"/>
    <n v="0"/>
    <n v="0"/>
    <n v="0"/>
    <n v="0"/>
    <n v="0"/>
    <n v="0"/>
    <n v="13.25"/>
    <n v="0"/>
    <n v="0"/>
    <n v="0"/>
    <n v="0"/>
    <n v="6.3265875000000005"/>
    <n v="56.335000000000001"/>
    <n v="0"/>
  </r>
  <r>
    <d v="2020-09-01T00:00:00"/>
    <x v="5"/>
    <s v="P"/>
    <s v="Active"/>
    <n v="215"/>
    <x v="214"/>
    <s v="Y"/>
    <x v="31"/>
    <n v="1040"/>
    <x v="4"/>
    <s v="Niederl. 6"/>
    <n v="0.5"/>
    <s v="Department"/>
    <s v="Supervisor"/>
    <s v="Non-Mgm."/>
    <s v="ang."/>
    <s v="M"/>
    <d v="2011-11-01T00:00:00"/>
    <m/>
    <s v=""/>
    <n v="8"/>
    <d v="1982-11-02T00:00:00"/>
    <n v="37"/>
    <s v="N"/>
    <n v="30"/>
    <n v="2.5"/>
    <n v="39"/>
    <x v="0"/>
    <n v="0.5"/>
    <n v="30"/>
    <n v="0"/>
    <n v="4972"/>
    <n v="1043.2057500000001"/>
    <n v="0"/>
    <n v="0"/>
    <n v="15"/>
    <n v="0"/>
    <n v="0"/>
    <n v="0"/>
    <n v="0"/>
    <n v="0"/>
    <n v="0"/>
    <n v="0"/>
    <n v="0"/>
    <n v="0"/>
    <n v="13.25"/>
    <n v="0"/>
    <n v="0"/>
    <n v="0"/>
    <n v="0"/>
    <n v="6.3265875000000005"/>
    <n v="56.335000000000001"/>
    <n v="0"/>
  </r>
  <r>
    <d v="2020-09-01T00:00:00"/>
    <x v="5"/>
    <s v="P"/>
    <s v="Active"/>
    <n v="216"/>
    <x v="215"/>
    <s v="N"/>
    <x v="19"/>
    <n v="1083"/>
    <x v="0"/>
    <s v="Niederl. 3"/>
    <n v="1"/>
    <s v="Department"/>
    <s v="Supervisor"/>
    <s v="Manager"/>
    <s v="ang."/>
    <s v="M"/>
    <d v="2011-11-01T00:00:00"/>
    <m/>
    <s v=""/>
    <n v="8"/>
    <d v="1985-11-10T00:00:00"/>
    <n v="34"/>
    <s v="N"/>
    <n v="30"/>
    <n v="2.5"/>
    <n v="39"/>
    <x v="0"/>
    <n v="1"/>
    <n v="30"/>
    <n v="0"/>
    <n v="4973"/>
    <n v="1043.33925"/>
    <n v="0"/>
    <n v="0"/>
    <n v="0"/>
    <n v="0"/>
    <n v="0"/>
    <n v="0"/>
    <n v="0"/>
    <n v="0"/>
    <n v="0"/>
    <n v="0"/>
    <n v="0"/>
    <n v="0"/>
    <n v="26.5"/>
    <n v="0"/>
    <n v="0"/>
    <n v="0"/>
    <n v="0"/>
    <n v="5.9346750000000004"/>
    <n v="0"/>
    <n v="0"/>
  </r>
  <r>
    <d v="2020-09-01T00:00:00"/>
    <x v="5"/>
    <s v="P"/>
    <s v="Active"/>
    <n v="217"/>
    <x v="216"/>
    <s v="N"/>
    <x v="10"/>
    <n v="1075"/>
    <x v="0"/>
    <s v="Niederl. 3"/>
    <n v="1"/>
    <s v="Department"/>
    <s v="Supervisor"/>
    <s v="Manager"/>
    <s v="ang."/>
    <s v="M"/>
    <d v="2011-11-15T00:00:00"/>
    <m/>
    <s v=""/>
    <n v="8"/>
    <d v="1985-05-14T00:00:00"/>
    <n v="34"/>
    <s v="N"/>
    <n v="30"/>
    <n v="2.5"/>
    <n v="39"/>
    <x v="0"/>
    <n v="1"/>
    <n v="30"/>
    <n v="0"/>
    <n v="4974"/>
    <n v="1043.4727499999999"/>
    <n v="0"/>
    <n v="0"/>
    <n v="0"/>
    <n v="0"/>
    <n v="0"/>
    <n v="0"/>
    <n v="0"/>
    <n v="0"/>
    <n v="0"/>
    <n v="0"/>
    <n v="0"/>
    <n v="0"/>
    <n v="26.5"/>
    <n v="0"/>
    <n v="0"/>
    <n v="0"/>
    <n v="0"/>
    <n v="5.9346750000000004"/>
    <n v="0"/>
    <n v="0"/>
  </r>
  <r>
    <d v="2020-09-01T00:00:00"/>
    <x v="5"/>
    <s v="P"/>
    <s v="Active"/>
    <n v="218"/>
    <x v="217"/>
    <s v="N"/>
    <x v="28"/>
    <n v="1004"/>
    <x v="1"/>
    <s v="Niederl. 1"/>
    <n v="1"/>
    <s v="Department"/>
    <s v="Supervisor"/>
    <s v="Non-Mgm."/>
    <s v="ang."/>
    <s v="M"/>
    <d v="2011-11-18T00:00:00"/>
    <m/>
    <s v=""/>
    <n v="8"/>
    <d v="1987-07-13T00:00:00"/>
    <n v="32"/>
    <s v="N"/>
    <n v="30"/>
    <n v="2.5"/>
    <n v="39"/>
    <x v="0"/>
    <n v="1"/>
    <n v="30"/>
    <n v="0"/>
    <n v="4975"/>
    <n v="1043.60625"/>
    <n v="0"/>
    <n v="0"/>
    <n v="0"/>
    <n v="0"/>
    <n v="0"/>
    <n v="0"/>
    <n v="0"/>
    <n v="0"/>
    <n v="0"/>
    <n v="0"/>
    <n v="0"/>
    <n v="0"/>
    <n v="26.5"/>
    <n v="0"/>
    <n v="0"/>
    <n v="0"/>
    <n v="0"/>
    <n v="5.9346750000000004"/>
    <n v="0"/>
    <n v="0"/>
  </r>
  <r>
    <d v="2020-09-01T00:00:00"/>
    <x v="5"/>
    <s v="P"/>
    <s v="Active"/>
    <n v="219"/>
    <x v="218"/>
    <s v="N"/>
    <x v="15"/>
    <n v="1057"/>
    <x v="2"/>
    <s v="Niederl. 7"/>
    <n v="1"/>
    <s v="Department"/>
    <s v="Supervisor"/>
    <s v="Non-Mgm."/>
    <s v="ang."/>
    <s v="W"/>
    <d v="2012-02-01T00:00:00"/>
    <m/>
    <s v=""/>
    <n v="7"/>
    <d v="1986-04-02T00:00:00"/>
    <n v="33"/>
    <s v="J"/>
    <n v="35"/>
    <n v="2.9166666666666665"/>
    <n v="39"/>
    <x v="0"/>
    <n v="1"/>
    <n v="30"/>
    <n v="0"/>
    <n v="4976"/>
    <n v="1043.7397500000002"/>
    <n v="0"/>
    <n v="0"/>
    <n v="0"/>
    <n v="0"/>
    <n v="0"/>
    <n v="0"/>
    <n v="0"/>
    <n v="0"/>
    <n v="0"/>
    <n v="0"/>
    <n v="334.92307692307696"/>
    <n v="228.06666666666669"/>
    <n v="26.5"/>
    <n v="0"/>
    <n v="0"/>
    <n v="0"/>
    <n v="0"/>
    <n v="132.01622807692308"/>
    <n v="0"/>
    <n v="0"/>
  </r>
  <r>
    <d v="2020-09-01T00:00:00"/>
    <x v="5"/>
    <s v="P"/>
    <s v="Active"/>
    <n v="220"/>
    <x v="219"/>
    <s v="N"/>
    <x v="48"/>
    <n v="1073"/>
    <x v="0"/>
    <s v="Niederl. 3"/>
    <n v="1"/>
    <s v="Department"/>
    <s v="Supervisor"/>
    <s v="Non-Mgm."/>
    <s v="ang."/>
    <s v="M"/>
    <d v="2012-02-01T00:00:00"/>
    <m/>
    <s v=""/>
    <n v="7"/>
    <d v="1980-04-23T00:00:00"/>
    <n v="39"/>
    <s v="N"/>
    <n v="30"/>
    <n v="2.5"/>
    <n v="39"/>
    <x v="0"/>
    <n v="1"/>
    <n v="30"/>
    <n v="0"/>
    <n v="4977"/>
    <n v="1043.8732500000001"/>
    <n v="0"/>
    <n v="0"/>
    <n v="0"/>
    <n v="0"/>
    <n v="0"/>
    <n v="0"/>
    <n v="0"/>
    <n v="0"/>
    <n v="0"/>
    <n v="0"/>
    <n v="0"/>
    <n v="0"/>
    <n v="26.5"/>
    <n v="0"/>
    <n v="0"/>
    <n v="0"/>
    <n v="0"/>
    <n v="5.9346750000000004"/>
    <n v="0"/>
    <n v="0"/>
  </r>
  <r>
    <d v="2020-09-01T00:00:00"/>
    <x v="5"/>
    <s v="P"/>
    <s v="Active"/>
    <n v="221"/>
    <x v="220"/>
    <s v="N"/>
    <x v="22"/>
    <n v="1053"/>
    <x v="3"/>
    <s v="Niederl. 8"/>
    <n v="1"/>
    <s v="Department"/>
    <s v="Supervisor"/>
    <s v="Non-Mgm."/>
    <s v="ang."/>
    <s v="M"/>
    <d v="2012-02-01T00:00:00"/>
    <m/>
    <s v=""/>
    <n v="7"/>
    <d v="1975-01-23T00:00:00"/>
    <n v="44"/>
    <s v="J"/>
    <n v="30"/>
    <n v="2.5"/>
    <n v="39"/>
    <x v="0"/>
    <n v="1"/>
    <n v="30"/>
    <n v="0"/>
    <n v="4978"/>
    <n v="1044.00675"/>
    <n v="0"/>
    <n v="0"/>
    <n v="0"/>
    <n v="0"/>
    <n v="0"/>
    <n v="0"/>
    <n v="0"/>
    <n v="0"/>
    <n v="0"/>
    <n v="0"/>
    <n v="287.19230769230774"/>
    <n v="228.15833333333333"/>
    <n v="26.5"/>
    <n v="0"/>
    <n v="0"/>
    <n v="0"/>
    <n v="0"/>
    <n v="121.34745105769231"/>
    <n v="0"/>
    <n v="0"/>
  </r>
  <r>
    <d v="2020-09-01T00:00:00"/>
    <x v="5"/>
    <s v="P"/>
    <s v="Active"/>
    <n v="222"/>
    <x v="221"/>
    <s v="N"/>
    <x v="13"/>
    <n v="1042"/>
    <x v="9"/>
    <s v="Niederl. 4"/>
    <n v="1"/>
    <s v="Department"/>
    <s v="Supervisor"/>
    <s v="Manager"/>
    <s v="ang."/>
    <s v="M"/>
    <d v="2012-02-15T00:00:00"/>
    <m/>
    <s v=""/>
    <n v="7"/>
    <d v="1965-01-19T00:00:00"/>
    <n v="54"/>
    <s v="N"/>
    <n v="30"/>
    <n v="2.5"/>
    <n v="39"/>
    <x v="0"/>
    <n v="1"/>
    <n v="30"/>
    <n v="0"/>
    <n v="4979"/>
    <n v="1044.1402499999999"/>
    <n v="0"/>
    <n v="0"/>
    <n v="0"/>
    <n v="0"/>
    <n v="0"/>
    <n v="0"/>
    <n v="0"/>
    <n v="0"/>
    <n v="0"/>
    <n v="0"/>
    <n v="0"/>
    <n v="0"/>
    <n v="26.5"/>
    <n v="0"/>
    <n v="0"/>
    <n v="0"/>
    <n v="0"/>
    <n v="5.9346750000000004"/>
    <n v="139.45240000000001"/>
    <n v="0"/>
  </r>
  <r>
    <d v="2020-09-01T00:00:00"/>
    <x v="5"/>
    <s v="P"/>
    <s v="Active"/>
    <n v="223"/>
    <x v="222"/>
    <s v="N"/>
    <x v="37"/>
    <n v="1005"/>
    <x v="1"/>
    <s v="Niederl. 1"/>
    <n v="1"/>
    <s v="Department"/>
    <s v="Supervisor"/>
    <s v="Supervisor"/>
    <s v="ang."/>
    <s v="M"/>
    <d v="2012-02-01T00:00:00"/>
    <m/>
    <s v=""/>
    <n v="7"/>
    <d v="1962-04-20T00:00:00"/>
    <n v="57"/>
    <s v="N"/>
    <n v="30"/>
    <n v="2.5"/>
    <n v="39"/>
    <x v="0"/>
    <n v="1"/>
    <n v="30"/>
    <n v="0"/>
    <n v="4980"/>
    <n v="1044.2737500000001"/>
    <n v="-4.1399999999999997"/>
    <n v="0"/>
    <n v="0"/>
    <n v="0"/>
    <n v="0"/>
    <n v="0"/>
    <n v="0"/>
    <n v="0"/>
    <n v="0"/>
    <n v="0"/>
    <n v="0"/>
    <n v="0"/>
    <n v="26.5"/>
    <n v="0"/>
    <n v="0"/>
    <n v="0"/>
    <n v="0"/>
    <n v="5.0075219999999998"/>
    <n v="0"/>
    <n v="0"/>
  </r>
  <r>
    <d v="2020-09-01T00:00:00"/>
    <x v="5"/>
    <s v="P"/>
    <s v="Active"/>
    <n v="224"/>
    <x v="223"/>
    <s v="N"/>
    <x v="22"/>
    <n v="1029"/>
    <x v="6"/>
    <s v="Niederl. 10"/>
    <n v="1"/>
    <s v="Department"/>
    <s v="Supervisor"/>
    <s v="Non-Mgm."/>
    <s v="ang."/>
    <s v="M"/>
    <d v="2012-03-01T00:00:00"/>
    <m/>
    <s v=""/>
    <n v="7"/>
    <d v="1967-12-28T00:00:00"/>
    <n v="52"/>
    <s v="J"/>
    <n v="30"/>
    <n v="2.5"/>
    <n v="39"/>
    <x v="0"/>
    <n v="1"/>
    <n v="30"/>
    <n v="0"/>
    <n v="4981"/>
    <n v="1044.4072500000002"/>
    <n v="0"/>
    <n v="0"/>
    <n v="0"/>
    <n v="0"/>
    <n v="0"/>
    <n v="0"/>
    <n v="0"/>
    <n v="0"/>
    <n v="0"/>
    <n v="0"/>
    <n v="287.36538461538458"/>
    <n v="228.29583333333335"/>
    <n v="26.5"/>
    <n v="0"/>
    <n v="0"/>
    <n v="0"/>
    <n v="0"/>
    <n v="121.41700475961538"/>
    <n v="0"/>
    <n v="0"/>
  </r>
  <r>
    <d v="2020-09-01T00:00:00"/>
    <x v="5"/>
    <s v="P"/>
    <s v="Active"/>
    <n v="225"/>
    <x v="224"/>
    <s v="N"/>
    <x v="22"/>
    <n v="1053"/>
    <x v="3"/>
    <s v="Niederl. 8"/>
    <n v="1"/>
    <s v="Department"/>
    <s v="Supervisor"/>
    <s v="Non-Mgm."/>
    <s v="ang."/>
    <s v="M"/>
    <d v="2012-04-01T00:00:00"/>
    <m/>
    <s v=""/>
    <n v="7"/>
    <d v="1974-04-12T00:00:00"/>
    <n v="45"/>
    <s v="J"/>
    <n v="30"/>
    <n v="2.5"/>
    <n v="39"/>
    <x v="0"/>
    <n v="1"/>
    <n v="30"/>
    <n v="0"/>
    <n v="4982"/>
    <n v="1044.5407500000001"/>
    <n v="0"/>
    <n v="0"/>
    <n v="0"/>
    <n v="0"/>
    <n v="0"/>
    <n v="0"/>
    <n v="0"/>
    <n v="0"/>
    <n v="0"/>
    <n v="0"/>
    <n v="287.42307692307691"/>
    <n v="228.3416666666667"/>
    <n v="26.5"/>
    <n v="0"/>
    <n v="0"/>
    <n v="0"/>
    <n v="0"/>
    <n v="121.44018932692309"/>
    <n v="0"/>
    <n v="0"/>
  </r>
  <r>
    <d v="2020-09-01T00:00:00"/>
    <x v="5"/>
    <s v="P"/>
    <s v="Active"/>
    <n v="226"/>
    <x v="225"/>
    <s v="N"/>
    <x v="21"/>
    <n v="1086"/>
    <x v="0"/>
    <s v="Niederl. 3"/>
    <n v="1"/>
    <s v="Department"/>
    <s v="Supervisor"/>
    <s v="Non-Mgm."/>
    <s v="ang."/>
    <s v="W"/>
    <d v="2012-05-01T00:00:00"/>
    <m/>
    <s v=""/>
    <n v="7"/>
    <d v="1978-06-10T00:00:00"/>
    <n v="41"/>
    <s v="N"/>
    <n v="35"/>
    <n v="2.9166666666666665"/>
    <n v="39"/>
    <x v="0"/>
    <n v="1"/>
    <n v="30"/>
    <n v="0"/>
    <n v="4983"/>
    <n v="1044.67425"/>
    <n v="0"/>
    <n v="0"/>
    <n v="0"/>
    <n v="0"/>
    <n v="0"/>
    <n v="0"/>
    <n v="0"/>
    <n v="0"/>
    <n v="0"/>
    <n v="0"/>
    <n v="0"/>
    <n v="0"/>
    <n v="26.5"/>
    <n v="0"/>
    <n v="0"/>
    <n v="0"/>
    <n v="0"/>
    <n v="5.9346750000000004"/>
    <n v="0"/>
    <n v="0"/>
  </r>
  <r>
    <d v="2020-09-01T00:00:00"/>
    <x v="5"/>
    <s v="P"/>
    <s v="Active"/>
    <n v="227"/>
    <x v="226"/>
    <s v="N"/>
    <x v="30"/>
    <n v="1071"/>
    <x v="0"/>
    <s v="Niederl. 3"/>
    <n v="1"/>
    <s v="Department"/>
    <s v="Supervisor"/>
    <s v="Non-Mgm."/>
    <s v="ang."/>
    <s v="W"/>
    <d v="2012-05-01T00:00:00"/>
    <m/>
    <s v=""/>
    <n v="7"/>
    <d v="1984-01-09T00:00:00"/>
    <n v="36"/>
    <s v="N"/>
    <n v="0"/>
    <n v="0"/>
    <n v="30"/>
    <x v="0"/>
    <n v="0.76923076923076927"/>
    <n v="30"/>
    <n v="0"/>
    <n v="4984"/>
    <n v="1044.8077499999999"/>
    <n v="0"/>
    <n v="0"/>
    <n v="0"/>
    <n v="0"/>
    <n v="0"/>
    <n v="0"/>
    <n v="0"/>
    <n v="0"/>
    <n v="0"/>
    <n v="0"/>
    <n v="0"/>
    <n v="0"/>
    <n v="26.5"/>
    <n v="0"/>
    <n v="0"/>
    <n v="0"/>
    <n v="0"/>
    <n v="5.9346750000000004"/>
    <n v="0"/>
    <n v="0"/>
  </r>
  <r>
    <d v="2020-09-01T00:00:00"/>
    <x v="5"/>
    <s v="P"/>
    <s v="Active"/>
    <n v="228"/>
    <x v="227"/>
    <s v="N"/>
    <x v="23"/>
    <n v="1068"/>
    <x v="0"/>
    <s v="Niederl. 3"/>
    <n v="1"/>
    <s v="Department"/>
    <s v="Supervisor"/>
    <s v="Non-Mgm."/>
    <s v="ang."/>
    <s v="W"/>
    <d v="2012-06-01T00:00:00"/>
    <m/>
    <s v=""/>
    <n v="7"/>
    <d v="1957-07-22T00:00:00"/>
    <n v="62"/>
    <s v="N"/>
    <n v="30"/>
    <n v="2.5"/>
    <n v="39"/>
    <x v="0"/>
    <n v="1"/>
    <n v="30"/>
    <n v="0"/>
    <n v="4985"/>
    <n v="1044.9412500000001"/>
    <n v="0"/>
    <n v="0"/>
    <n v="0"/>
    <n v="0"/>
    <n v="0"/>
    <n v="0"/>
    <n v="0"/>
    <n v="0"/>
    <n v="0"/>
    <n v="0"/>
    <n v="0"/>
    <n v="0"/>
    <n v="26.5"/>
    <n v="0"/>
    <n v="0"/>
    <n v="0"/>
    <n v="0"/>
    <n v="5.9346750000000004"/>
    <n v="0"/>
    <n v="0"/>
  </r>
  <r>
    <d v="2020-09-01T00:00:00"/>
    <x v="5"/>
    <s v="P"/>
    <s v="Active"/>
    <n v="229"/>
    <x v="228"/>
    <s v="N"/>
    <x v="19"/>
    <n v="1083"/>
    <x v="0"/>
    <s v="Niederl. 3"/>
    <n v="1"/>
    <s v="Department"/>
    <s v="Supervisor"/>
    <s v="Non-Mgm."/>
    <s v="ang."/>
    <s v="M"/>
    <d v="2012-06-01T00:00:00"/>
    <m/>
    <s v=""/>
    <n v="7"/>
    <d v="1985-08-17T00:00:00"/>
    <n v="34"/>
    <s v="N"/>
    <n v="30"/>
    <n v="2.5"/>
    <n v="39"/>
    <x v="0"/>
    <n v="1"/>
    <n v="30"/>
    <n v="0"/>
    <n v="4986"/>
    <n v="1045.0747500000002"/>
    <n v="0"/>
    <n v="0"/>
    <n v="0"/>
    <n v="0"/>
    <n v="0"/>
    <n v="0"/>
    <n v="0"/>
    <n v="0"/>
    <n v="0"/>
    <n v="0"/>
    <n v="0"/>
    <n v="0"/>
    <n v="26.5"/>
    <n v="0"/>
    <n v="0"/>
    <n v="0"/>
    <n v="0"/>
    <n v="5.9346750000000004"/>
    <n v="0"/>
    <n v="0"/>
  </r>
  <r>
    <d v="2020-09-01T00:00:00"/>
    <x v="5"/>
    <s v="P"/>
    <s v="Active"/>
    <n v="230"/>
    <x v="229"/>
    <s v="N"/>
    <x v="5"/>
    <n v="1093"/>
    <x v="0"/>
    <s v="Niederl. 3"/>
    <n v="1"/>
    <s v="Department"/>
    <s v="Supervisor"/>
    <s v="Non-Mgm."/>
    <s v="ang."/>
    <s v="M"/>
    <d v="2012-06-01T00:00:00"/>
    <m/>
    <s v=""/>
    <n v="7"/>
    <d v="1959-06-12T00:00:00"/>
    <n v="60"/>
    <s v="N"/>
    <n v="30"/>
    <n v="2.5"/>
    <n v="39"/>
    <x v="0"/>
    <n v="1"/>
    <n v="30"/>
    <n v="0"/>
    <n v="4987"/>
    <n v="1045.2082500000001"/>
    <n v="0"/>
    <n v="0"/>
    <n v="0"/>
    <n v="0"/>
    <n v="0"/>
    <n v="0"/>
    <n v="0"/>
    <n v="0"/>
    <n v="0"/>
    <n v="0"/>
    <n v="0"/>
    <n v="0"/>
    <n v="26.5"/>
    <n v="0"/>
    <n v="0"/>
    <n v="0"/>
    <n v="0"/>
    <n v="5.9346750000000004"/>
    <n v="0"/>
    <n v="0"/>
  </r>
  <r>
    <d v="2020-09-01T00:00:00"/>
    <x v="5"/>
    <s v="P"/>
    <s v="Active"/>
    <n v="231"/>
    <x v="230"/>
    <s v="N"/>
    <x v="24"/>
    <n v="1081"/>
    <x v="0"/>
    <s v="Niederl. 3"/>
    <n v="1"/>
    <s v="Department"/>
    <s v="Supervisor"/>
    <s v="Manager"/>
    <s v="ang."/>
    <s v="M"/>
    <d v="2012-07-01T00:00:00"/>
    <m/>
    <s v=""/>
    <n v="7"/>
    <d v="1983-12-24T00:00:00"/>
    <n v="36"/>
    <s v="N"/>
    <n v="30"/>
    <n v="2.5"/>
    <n v="39"/>
    <x v="0"/>
    <n v="1"/>
    <n v="30"/>
    <n v="0"/>
    <n v="4988"/>
    <n v="1045.34175"/>
    <n v="0"/>
    <n v="0"/>
    <n v="0"/>
    <n v="0"/>
    <n v="0"/>
    <n v="0"/>
    <n v="0"/>
    <n v="0"/>
    <n v="0"/>
    <n v="0"/>
    <n v="0"/>
    <n v="0"/>
    <n v="26.5"/>
    <n v="0"/>
    <n v="0"/>
    <n v="0"/>
    <n v="0"/>
    <n v="5.9346750000000004"/>
    <n v="118.94759999999999"/>
    <n v="0"/>
  </r>
  <r>
    <d v="2020-09-01T00:00:00"/>
    <x v="5"/>
    <s v="P"/>
    <s v="Active"/>
    <n v="232"/>
    <x v="231"/>
    <s v="N"/>
    <x v="22"/>
    <n v="1041"/>
    <x v="4"/>
    <s v="Niederl. 6"/>
    <n v="1"/>
    <s v="Department"/>
    <s v="Supervisor"/>
    <s v="Non-Mgm."/>
    <s v="ang."/>
    <s v="M"/>
    <d v="2012-07-01T00:00:00"/>
    <m/>
    <s v=""/>
    <n v="7"/>
    <d v="1979-09-27T00:00:00"/>
    <n v="40"/>
    <s v="J"/>
    <n v="30"/>
    <n v="2.5"/>
    <n v="39"/>
    <x v="0"/>
    <n v="1"/>
    <n v="30"/>
    <n v="0"/>
    <n v="4989"/>
    <n v="1045.47525"/>
    <n v="0"/>
    <n v="0"/>
    <n v="0"/>
    <n v="0"/>
    <n v="0"/>
    <n v="0"/>
    <n v="0"/>
    <n v="0"/>
    <n v="0"/>
    <n v="0"/>
    <n v="287.82692307692309"/>
    <n v="228.66250000000002"/>
    <n v="26.5"/>
    <n v="0"/>
    <n v="0"/>
    <n v="0"/>
    <n v="0"/>
    <n v="121.60248129807694"/>
    <n v="0"/>
    <n v="0"/>
  </r>
  <r>
    <d v="2020-09-01T00:00:00"/>
    <x v="5"/>
    <s v="P"/>
    <s v="Active"/>
    <n v="233"/>
    <x v="232"/>
    <s v="N"/>
    <x v="11"/>
    <n v="1082"/>
    <x v="0"/>
    <s v="Niederl. 3"/>
    <n v="1"/>
    <s v="Department"/>
    <s v="Supervisor"/>
    <s v="Non-Mgm."/>
    <s v="ang."/>
    <s v="M"/>
    <d v="2012-08-01T00:00:00"/>
    <m/>
    <s v=""/>
    <n v="7"/>
    <d v="1970-10-12T00:00:00"/>
    <n v="49"/>
    <s v="N"/>
    <n v="30"/>
    <n v="2.5"/>
    <n v="39"/>
    <x v="0"/>
    <n v="1"/>
    <n v="30"/>
    <n v="0"/>
    <n v="4990"/>
    <n v="1045.6087500000001"/>
    <n v="0"/>
    <n v="0"/>
    <n v="0"/>
    <n v="0"/>
    <n v="0"/>
    <n v="0"/>
    <n v="0"/>
    <n v="0"/>
    <n v="0"/>
    <n v="0"/>
    <n v="0"/>
    <n v="0"/>
    <n v="26.5"/>
    <n v="0"/>
    <n v="0"/>
    <n v="0"/>
    <n v="0"/>
    <n v="5.9346750000000004"/>
    <n v="0"/>
    <n v="0"/>
  </r>
  <r>
    <d v="2020-09-01T00:00:00"/>
    <x v="5"/>
    <s v="P"/>
    <s v="Active"/>
    <n v="234"/>
    <x v="233"/>
    <s v="N"/>
    <x v="9"/>
    <n v="1087"/>
    <x v="0"/>
    <s v="Niederl. 3"/>
    <n v="1"/>
    <s v="Department"/>
    <s v="Supervisor"/>
    <s v="Non-Mgm."/>
    <s v="ang."/>
    <s v="M"/>
    <d v="2012-08-01T00:00:00"/>
    <m/>
    <s v=""/>
    <n v="7"/>
    <d v="1979-08-18T00:00:00"/>
    <n v="40"/>
    <s v="N"/>
    <n v="30"/>
    <n v="2.5"/>
    <n v="39"/>
    <x v="0"/>
    <n v="1"/>
    <n v="30"/>
    <n v="0"/>
    <n v="4991"/>
    <n v="1045.74225"/>
    <n v="0"/>
    <n v="0"/>
    <n v="0"/>
    <n v="0"/>
    <n v="0"/>
    <n v="0"/>
    <n v="0"/>
    <n v="0"/>
    <n v="0"/>
    <n v="0"/>
    <n v="0"/>
    <n v="0"/>
    <n v="26.5"/>
    <n v="0"/>
    <n v="0"/>
    <n v="0"/>
    <n v="0"/>
    <n v="5.9346750000000004"/>
    <n v="0"/>
    <n v="0"/>
  </r>
  <r>
    <d v="2020-09-01T00:00:00"/>
    <x v="5"/>
    <s v="P"/>
    <s v="Active"/>
    <n v="235"/>
    <x v="234"/>
    <s v="N"/>
    <x v="23"/>
    <n v="1068"/>
    <x v="0"/>
    <s v="Niederl. 3"/>
    <n v="1"/>
    <s v="Department"/>
    <s v="Supervisor"/>
    <s v="Non-Mgm."/>
    <s v="ang."/>
    <s v="W"/>
    <d v="2012-09-01T00:00:00"/>
    <m/>
    <s v=""/>
    <n v="7"/>
    <d v="1985-01-29T00:00:00"/>
    <n v="34"/>
    <s v="N"/>
    <n v="30"/>
    <n v="2.5"/>
    <n v="39"/>
    <x v="0"/>
    <n v="1"/>
    <n v="30"/>
    <n v="0"/>
    <n v="4992"/>
    <n v="1045.8757500000002"/>
    <n v="0"/>
    <n v="0"/>
    <n v="0"/>
    <n v="0"/>
    <n v="0"/>
    <n v="0"/>
    <n v="0"/>
    <n v="0"/>
    <n v="0"/>
    <n v="0"/>
    <n v="0"/>
    <n v="0"/>
    <n v="26.5"/>
    <n v="0"/>
    <n v="0"/>
    <n v="0"/>
    <n v="0"/>
    <n v="5.9346750000000004"/>
    <n v="0"/>
    <n v="0"/>
  </r>
  <r>
    <d v="2020-09-01T00:00:00"/>
    <x v="5"/>
    <s v="P"/>
    <s v="Active"/>
    <n v="236"/>
    <x v="235"/>
    <s v="N"/>
    <x v="9"/>
    <n v="1087"/>
    <x v="0"/>
    <s v="Niederl. 3"/>
    <n v="1"/>
    <s v="Department"/>
    <s v="Supervisor"/>
    <s v="Non-Mgm."/>
    <s v="ang."/>
    <s v="M"/>
    <d v="2012-09-01T00:00:00"/>
    <m/>
    <s v=""/>
    <n v="7"/>
    <d v="1974-09-04T00:00:00"/>
    <n v="45"/>
    <s v="N"/>
    <n v="30"/>
    <n v="2.5"/>
    <n v="39"/>
    <x v="0"/>
    <n v="1"/>
    <n v="30"/>
    <n v="0"/>
    <n v="4993"/>
    <n v="1046.0092500000001"/>
    <n v="0"/>
    <n v="0"/>
    <n v="0"/>
    <n v="0"/>
    <n v="0"/>
    <n v="0"/>
    <n v="0"/>
    <n v="0"/>
    <n v="0"/>
    <n v="0"/>
    <n v="0"/>
    <n v="0"/>
    <n v="26.5"/>
    <n v="0"/>
    <n v="0"/>
    <n v="0"/>
    <n v="0"/>
    <n v="5.9346750000000004"/>
    <n v="0"/>
    <n v="0"/>
  </r>
  <r>
    <d v="2020-09-01T00:00:00"/>
    <x v="5"/>
    <s v="P"/>
    <s v="Active"/>
    <n v="237"/>
    <x v="236"/>
    <s v="N"/>
    <x v="22"/>
    <n v="1053"/>
    <x v="3"/>
    <s v="Niederl. 8"/>
    <n v="1"/>
    <s v="Department"/>
    <s v="Supervisor"/>
    <s v="Non-Mgm."/>
    <s v="ang."/>
    <s v="M"/>
    <d v="2016-01-26T00:00:00"/>
    <m/>
    <s v=""/>
    <n v="3"/>
    <d v="1992-07-30T00:00:00"/>
    <n v="27"/>
    <s v="J"/>
    <n v="30"/>
    <n v="2.5"/>
    <n v="39"/>
    <x v="0"/>
    <n v="1"/>
    <n v="30"/>
    <n v="0"/>
    <n v="4994"/>
    <n v="1046.14275"/>
    <n v="0"/>
    <n v="0"/>
    <n v="0"/>
    <n v="0"/>
    <n v="0"/>
    <n v="0"/>
    <n v="0"/>
    <n v="0"/>
    <n v="0"/>
    <n v="0"/>
    <n v="288.11538461538458"/>
    <n v="228.89166666666671"/>
    <n v="26.5"/>
    <n v="0"/>
    <n v="0"/>
    <n v="0"/>
    <n v="0"/>
    <n v="121.7184041346154"/>
    <n v="0"/>
    <n v="0"/>
  </r>
  <r>
    <d v="2020-09-01T00:00:00"/>
    <x v="5"/>
    <s v="P"/>
    <s v="Active"/>
    <n v="238"/>
    <x v="237"/>
    <s v="N"/>
    <x v="27"/>
    <n v="1070"/>
    <x v="0"/>
    <s v="Niederl. 3"/>
    <n v="1"/>
    <s v="Department"/>
    <s v="Supervisor"/>
    <s v="Non-Mgm."/>
    <s v="ang."/>
    <s v="M"/>
    <d v="2012-10-01T00:00:00"/>
    <m/>
    <s v=""/>
    <n v="7"/>
    <d v="1968-05-07T00:00:00"/>
    <n v="51"/>
    <s v="N"/>
    <n v="30"/>
    <n v="2.5"/>
    <n v="39"/>
    <x v="0"/>
    <n v="1"/>
    <n v="30"/>
    <n v="0"/>
    <n v="4995"/>
    <n v="1046.2762499999999"/>
    <n v="0"/>
    <n v="0"/>
    <n v="0"/>
    <n v="0"/>
    <n v="0"/>
    <n v="0"/>
    <n v="0"/>
    <n v="0"/>
    <n v="0"/>
    <n v="0"/>
    <n v="0"/>
    <n v="0"/>
    <n v="26.5"/>
    <n v="0"/>
    <n v="0"/>
    <n v="0"/>
    <n v="0"/>
    <n v="5.9346750000000004"/>
    <n v="0"/>
    <n v="0"/>
  </r>
  <r>
    <d v="2020-09-01T00:00:00"/>
    <x v="5"/>
    <s v="P"/>
    <s v="Active"/>
    <n v="239"/>
    <x v="238"/>
    <s v="N"/>
    <x v="8"/>
    <n v="1009"/>
    <x v="0"/>
    <s v="Niederl. 3"/>
    <n v="1"/>
    <s v="Department"/>
    <s v="Supervisor"/>
    <s v="Non-Mgm."/>
    <s v="ang."/>
    <s v="M"/>
    <d v="2012-10-01T00:00:00"/>
    <m/>
    <s v=""/>
    <n v="7"/>
    <d v="1983-12-23T00:00:00"/>
    <n v="36"/>
    <s v="J"/>
    <n v="30"/>
    <n v="2.5"/>
    <n v="39"/>
    <x v="0"/>
    <n v="1"/>
    <n v="30"/>
    <n v="0"/>
    <n v="4996"/>
    <n v="1046.40975"/>
    <n v="0"/>
    <n v="0"/>
    <n v="0"/>
    <n v="0"/>
    <n v="0"/>
    <n v="0"/>
    <n v="0"/>
    <n v="0"/>
    <n v="0"/>
    <n v="0"/>
    <n v="288.23076923076923"/>
    <n v="228.98333333333335"/>
    <n v="26.5"/>
    <n v="0"/>
    <n v="0"/>
    <n v="0"/>
    <n v="0"/>
    <n v="121.76477326923079"/>
    <n v="0"/>
    <n v="0"/>
  </r>
  <r>
    <d v="2020-09-01T00:00:00"/>
    <x v="5"/>
    <s v="P"/>
    <s v="Active"/>
    <n v="240"/>
    <x v="239"/>
    <s v="N"/>
    <x v="11"/>
    <n v="1082"/>
    <x v="0"/>
    <s v="Niederl. 3"/>
    <n v="1"/>
    <s v="Department"/>
    <s v="Supervisor"/>
    <s v="Non-Mgm."/>
    <s v="ang."/>
    <s v="W"/>
    <d v="2012-11-01T00:00:00"/>
    <m/>
    <s v=""/>
    <n v="7"/>
    <d v="1989-10-14T00:00:00"/>
    <n v="30"/>
    <s v="N"/>
    <n v="30"/>
    <n v="2.5"/>
    <n v="39"/>
    <x v="0"/>
    <n v="1"/>
    <n v="30"/>
    <n v="0"/>
    <n v="4997"/>
    <n v="1046.5432499999999"/>
    <n v="0"/>
    <n v="0"/>
    <n v="0"/>
    <n v="137.81"/>
    <n v="0"/>
    <n v="0"/>
    <n v="0"/>
    <n v="0"/>
    <n v="0"/>
    <n v="0"/>
    <n v="0"/>
    <n v="0"/>
    <n v="26.5"/>
    <n v="0"/>
    <n v="0"/>
    <n v="0"/>
    <n v="0"/>
    <n v="36.797224499999999"/>
    <n v="0"/>
    <n v="0"/>
  </r>
  <r>
    <d v="2020-09-01T00:00:00"/>
    <x v="5"/>
    <s v="P"/>
    <s v="Active"/>
    <n v="241"/>
    <x v="240"/>
    <s v="N"/>
    <x v="47"/>
    <n v="1016"/>
    <x v="1"/>
    <s v="Niederl. 1"/>
    <n v="1"/>
    <s v="Department"/>
    <s v="Supervisor"/>
    <s v="Manager"/>
    <s v="ang."/>
    <s v="M"/>
    <d v="2012-11-15T00:00:00"/>
    <m/>
    <s v=""/>
    <n v="7"/>
    <d v="1961-01-15T00:00:00"/>
    <n v="59"/>
    <s v="N"/>
    <n v="30"/>
    <n v="2.5"/>
    <n v="39"/>
    <x v="0"/>
    <n v="1"/>
    <n v="30"/>
    <n v="0"/>
    <n v="4998"/>
    <n v="1046.6767500000001"/>
    <n v="0"/>
    <n v="0"/>
    <n v="0"/>
    <n v="0"/>
    <n v="0"/>
    <n v="0"/>
    <n v="0"/>
    <n v="0"/>
    <n v="0"/>
    <n v="0"/>
    <n v="0"/>
    <n v="0"/>
    <n v="26.5"/>
    <n v="0"/>
    <n v="0"/>
    <n v="0"/>
    <n v="0"/>
    <n v="5.9346750000000004"/>
    <n v="0"/>
    <n v="0"/>
  </r>
  <r>
    <d v="2020-09-01T00:00:00"/>
    <x v="5"/>
    <s v="P"/>
    <s v="Active"/>
    <n v="242"/>
    <x v="241"/>
    <s v="N"/>
    <x v="49"/>
    <n v="1072"/>
    <x v="0"/>
    <s v="Niederl. 3"/>
    <n v="1"/>
    <s v="Department"/>
    <s v="Supervisor"/>
    <s v="Non-Mgm."/>
    <s v="ang."/>
    <s v="W"/>
    <d v="2014-01-15T00:00:00"/>
    <m/>
    <s v=""/>
    <n v="6"/>
    <d v="1979-09-17T00:00:00"/>
    <n v="40"/>
    <s v="N"/>
    <n v="30"/>
    <n v="2.5"/>
    <n v="16"/>
    <x v="0"/>
    <n v="0.41025641025641024"/>
    <n v="30"/>
    <n v="0"/>
    <n v="4999"/>
    <n v="1046.81025"/>
    <n v="0"/>
    <n v="0"/>
    <n v="0"/>
    <n v="0"/>
    <n v="0"/>
    <n v="0"/>
    <n v="0"/>
    <n v="0"/>
    <n v="0"/>
    <n v="0"/>
    <n v="0"/>
    <n v="0"/>
    <n v="26.5"/>
    <n v="0"/>
    <n v="0"/>
    <n v="0"/>
    <n v="0"/>
    <n v="5.9346750000000004"/>
    <n v="0"/>
    <n v="0"/>
  </r>
  <r>
    <d v="2020-09-01T00:00:00"/>
    <x v="5"/>
    <s v="P"/>
    <s v="Active"/>
    <n v="243"/>
    <x v="242"/>
    <s v="N"/>
    <x v="31"/>
    <n v="1059"/>
    <x v="2"/>
    <s v="Niederl. 7"/>
    <n v="1"/>
    <s v="Department"/>
    <s v="Supervisor"/>
    <s v="Manager"/>
    <s v="ang."/>
    <s v="M"/>
    <d v="2012-12-01T00:00:00"/>
    <m/>
    <s v=""/>
    <n v="7"/>
    <d v="1988-01-16T00:00:00"/>
    <n v="32"/>
    <s v="N"/>
    <n v="30"/>
    <n v="2.5"/>
    <n v="39"/>
    <x v="0"/>
    <n v="1"/>
    <n v="30"/>
    <n v="0"/>
    <n v="5000"/>
    <n v="1046.9437499999999"/>
    <n v="0"/>
    <n v="0"/>
    <n v="30"/>
    <n v="0"/>
    <n v="0"/>
    <n v="0"/>
    <n v="0"/>
    <n v="0"/>
    <n v="0"/>
    <n v="0"/>
    <n v="0"/>
    <n v="0"/>
    <n v="26.5"/>
    <n v="0"/>
    <n v="0"/>
    <n v="0"/>
    <n v="0"/>
    <n v="12.653175000000001"/>
    <n v="118.94"/>
    <n v="0"/>
  </r>
  <r>
    <d v="2020-09-01T00:00:00"/>
    <x v="5"/>
    <s v="P"/>
    <s v="Active"/>
    <n v="244"/>
    <x v="243"/>
    <s v="N"/>
    <x v="39"/>
    <n v="1085"/>
    <x v="0"/>
    <s v="Niederl. 3"/>
    <n v="1"/>
    <s v="Department"/>
    <s v="Supervisor"/>
    <s v="Non-Mgm."/>
    <s v="ang."/>
    <s v="M"/>
    <d v="2013-02-01T00:00:00"/>
    <m/>
    <s v=""/>
    <n v="6"/>
    <d v="1985-12-21T00:00:00"/>
    <n v="34"/>
    <s v="N"/>
    <n v="30"/>
    <n v="2.5"/>
    <n v="39"/>
    <x v="0"/>
    <n v="1"/>
    <n v="30"/>
    <n v="0"/>
    <n v="5001"/>
    <n v="1047.07725"/>
    <n v="0"/>
    <n v="0"/>
    <n v="0"/>
    <n v="0"/>
    <n v="0"/>
    <n v="0"/>
    <n v="0"/>
    <n v="0"/>
    <n v="0"/>
    <n v="0"/>
    <n v="0"/>
    <n v="0"/>
    <n v="26.5"/>
    <n v="0"/>
    <n v="0"/>
    <n v="0"/>
    <n v="0"/>
    <n v="5.9346750000000004"/>
    <n v="0"/>
    <n v="0"/>
  </r>
  <r>
    <d v="2020-09-01T00:00:00"/>
    <x v="5"/>
    <s v="P"/>
    <s v="Active"/>
    <n v="245"/>
    <x v="244"/>
    <s v="N"/>
    <x v="49"/>
    <n v="1072"/>
    <x v="0"/>
    <s v="Niederl. 3"/>
    <n v="1"/>
    <s v="Department"/>
    <s v="Supervisor"/>
    <s v="Non-Mgm."/>
    <s v="ang."/>
    <s v="M"/>
    <d v="2013-02-01T00:00:00"/>
    <m/>
    <s v=""/>
    <n v="6"/>
    <d v="1975-05-25T00:00:00"/>
    <n v="44"/>
    <s v="N"/>
    <n v="30"/>
    <n v="2.5"/>
    <n v="39"/>
    <x v="0"/>
    <n v="1"/>
    <n v="30"/>
    <n v="0"/>
    <n v="5002"/>
    <n v="1047.21075"/>
    <n v="0"/>
    <n v="0"/>
    <n v="30"/>
    <n v="0"/>
    <n v="0"/>
    <n v="0"/>
    <n v="0"/>
    <n v="0"/>
    <n v="0"/>
    <n v="0"/>
    <n v="0"/>
    <n v="0"/>
    <n v="26.5"/>
    <n v="0"/>
    <n v="0"/>
    <n v="0"/>
    <n v="0"/>
    <n v="12.653175000000001"/>
    <n v="99.56"/>
    <n v="0"/>
  </r>
  <r>
    <d v="2020-09-01T00:00:00"/>
    <x v="5"/>
    <s v="P"/>
    <s v="Active"/>
    <n v="246"/>
    <x v="245"/>
    <s v="N"/>
    <x v="9"/>
    <n v="1087"/>
    <x v="1"/>
    <s v="Niederl. 1"/>
    <n v="1"/>
    <s v="Department"/>
    <s v="Supervisor"/>
    <s v="Non-Mgm."/>
    <s v="ang."/>
    <s v="M"/>
    <d v="2013-02-01T00:00:00"/>
    <m/>
    <s v=""/>
    <n v="6"/>
    <d v="1985-07-20T00:00:00"/>
    <n v="34"/>
    <s v="N"/>
    <n v="30"/>
    <n v="2.5"/>
    <n v="35"/>
    <x v="0"/>
    <n v="0.89743589743589747"/>
    <n v="30"/>
    <n v="0"/>
    <n v="5003"/>
    <n v="1047.3442500000001"/>
    <n v="0"/>
    <n v="0"/>
    <n v="0"/>
    <n v="0"/>
    <n v="0"/>
    <n v="0"/>
    <n v="0"/>
    <n v="0"/>
    <n v="0"/>
    <n v="0"/>
    <n v="0"/>
    <n v="0"/>
    <n v="26.5"/>
    <n v="0"/>
    <n v="0"/>
    <n v="0"/>
    <n v="0"/>
    <n v="5.9346750000000004"/>
    <n v="0"/>
    <n v="0"/>
  </r>
  <r>
    <d v="2020-09-01T00:00:00"/>
    <x v="5"/>
    <s v="P"/>
    <s v="Active"/>
    <n v="247"/>
    <x v="246"/>
    <s v="N"/>
    <x v="34"/>
    <n v="1095"/>
    <x v="1"/>
    <s v="Niederl. 1"/>
    <n v="1"/>
    <s v="Department"/>
    <s v="Supervisor"/>
    <s v="Non-Mgm."/>
    <s v="ang."/>
    <s v="M"/>
    <d v="2013-03-01T00:00:00"/>
    <m/>
    <s v=""/>
    <n v="6"/>
    <d v="1963-11-11T00:00:00"/>
    <n v="56"/>
    <s v="N"/>
    <n v="30"/>
    <n v="2.5"/>
    <n v="39"/>
    <x v="0"/>
    <n v="1"/>
    <n v="30"/>
    <n v="0"/>
    <n v="5004"/>
    <n v="1047.47775"/>
    <n v="0"/>
    <n v="0"/>
    <n v="0"/>
    <n v="0"/>
    <n v="0"/>
    <n v="0"/>
    <n v="0"/>
    <n v="0"/>
    <n v="0"/>
    <n v="0"/>
    <n v="0"/>
    <n v="0"/>
    <n v="26.5"/>
    <n v="0"/>
    <n v="0"/>
    <n v="0"/>
    <n v="0"/>
    <n v="5.9346750000000004"/>
    <n v="0"/>
    <n v="0"/>
  </r>
  <r>
    <d v="2020-09-01T00:00:00"/>
    <x v="5"/>
    <s v="P"/>
    <s v="Active"/>
    <n v="248"/>
    <x v="247"/>
    <s v="N"/>
    <x v="31"/>
    <n v="1059"/>
    <x v="2"/>
    <s v="Niederl. 7"/>
    <n v="1"/>
    <s v="Department"/>
    <s v="Supervisor"/>
    <s v="Non-Mgm."/>
    <s v="ang."/>
    <s v="W"/>
    <d v="2013-04-01T00:00:00"/>
    <m/>
    <s v=""/>
    <n v="6"/>
    <d v="1982-12-18T00:00:00"/>
    <n v="37"/>
    <s v="J"/>
    <n v="30"/>
    <n v="2.5"/>
    <n v="39"/>
    <x v="0"/>
    <n v="1"/>
    <n v="30"/>
    <n v="0"/>
    <n v="5005"/>
    <n v="1047.6112499999999"/>
    <n v="0"/>
    <n v="0"/>
    <n v="30"/>
    <n v="0"/>
    <n v="425"/>
    <n v="0"/>
    <n v="0"/>
    <n v="0"/>
    <n v="0"/>
    <n v="0"/>
    <n v="288.75"/>
    <n v="229.39583333333334"/>
    <n v="26.5"/>
    <n v="0"/>
    <n v="0"/>
    <n v="0"/>
    <n v="0"/>
    <n v="223.87068437500002"/>
    <n v="79.040000000000006"/>
    <n v="0"/>
  </r>
  <r>
    <d v="2020-09-01T00:00:00"/>
    <x v="5"/>
    <s v="P"/>
    <s v="Active"/>
    <n v="249"/>
    <x v="248"/>
    <s v="Y"/>
    <x v="15"/>
    <n v="1032"/>
    <x v="5"/>
    <s v="Niederl. 5"/>
    <n v="0.5"/>
    <s v="Department"/>
    <s v="Supervisor"/>
    <s v="Manager"/>
    <s v="ang."/>
    <s v="M"/>
    <d v="2013-04-01T00:00:00"/>
    <m/>
    <s v=""/>
    <n v="6"/>
    <d v="1967-12-09T00:00:00"/>
    <n v="52"/>
    <s v="N"/>
    <n v="30"/>
    <n v="2.5"/>
    <n v="39"/>
    <x v="0"/>
    <n v="0.5"/>
    <n v="30"/>
    <n v="0"/>
    <n v="5006"/>
    <n v="1047.7447500000001"/>
    <n v="0"/>
    <n v="0"/>
    <n v="0"/>
    <n v="0"/>
    <n v="175"/>
    <n v="0"/>
    <n v="0"/>
    <n v="0"/>
    <n v="0"/>
    <n v="0"/>
    <n v="0"/>
    <n v="0"/>
    <n v="13.25"/>
    <n v="0"/>
    <n v="0"/>
    <n v="0"/>
    <n v="0"/>
    <n v="42.158587500000003"/>
    <n v="177.5284"/>
    <n v="0"/>
  </r>
  <r>
    <d v="2020-09-01T00:00:00"/>
    <x v="5"/>
    <s v="P"/>
    <s v="Active"/>
    <n v="249"/>
    <x v="248"/>
    <s v="Y"/>
    <x v="15"/>
    <n v="1038"/>
    <x v="4"/>
    <s v="Niederl. 6"/>
    <n v="0.5"/>
    <s v="Department"/>
    <s v="Supervisor"/>
    <s v="Manager"/>
    <s v="ang."/>
    <s v="M"/>
    <d v="2013-04-01T00:00:00"/>
    <m/>
    <s v=""/>
    <n v="6"/>
    <d v="1967-12-09T00:00:00"/>
    <n v="52"/>
    <s v="N"/>
    <n v="30"/>
    <n v="2.5"/>
    <n v="39"/>
    <x v="0"/>
    <n v="0.5"/>
    <n v="30"/>
    <n v="0"/>
    <n v="5007"/>
    <n v="1047.87825"/>
    <n v="0"/>
    <n v="0"/>
    <n v="0"/>
    <n v="0"/>
    <n v="175"/>
    <n v="0"/>
    <n v="0"/>
    <n v="0"/>
    <n v="0"/>
    <n v="0"/>
    <n v="0"/>
    <n v="0"/>
    <n v="13.25"/>
    <n v="0"/>
    <n v="0"/>
    <n v="0"/>
    <n v="0"/>
    <n v="42.158587500000003"/>
    <n v="177.5284"/>
    <n v="0"/>
  </r>
  <r>
    <d v="2020-09-01T00:00:00"/>
    <x v="5"/>
    <s v="P"/>
    <s v="Active"/>
    <n v="250"/>
    <x v="249"/>
    <s v="N"/>
    <x v="16"/>
    <n v="1067"/>
    <x v="3"/>
    <s v="Niederl. 8"/>
    <n v="1"/>
    <s v="Department"/>
    <s v="Supervisor"/>
    <s v="Non-Mgm."/>
    <s v="ang."/>
    <s v="M"/>
    <d v="2013-04-01T00:00:00"/>
    <m/>
    <s v=""/>
    <n v="6"/>
    <d v="1965-08-20T00:00:00"/>
    <n v="54"/>
    <s v="N"/>
    <n v="30"/>
    <n v="2.5"/>
    <n v="39"/>
    <x v="0"/>
    <n v="1"/>
    <n v="30"/>
    <n v="0"/>
    <n v="5008"/>
    <n v="1048.0117500000001"/>
    <n v="0"/>
    <n v="0"/>
    <n v="0"/>
    <n v="0"/>
    <n v="0"/>
    <n v="0"/>
    <n v="0"/>
    <n v="0"/>
    <n v="0"/>
    <n v="0"/>
    <n v="0"/>
    <n v="0"/>
    <n v="26.5"/>
    <n v="0"/>
    <n v="0"/>
    <n v="0"/>
    <n v="0"/>
    <n v="5.9346750000000004"/>
    <n v="0"/>
    <n v="0"/>
  </r>
  <r>
    <d v="2020-09-01T00:00:00"/>
    <x v="5"/>
    <s v="P"/>
    <s v="Active"/>
    <n v="251"/>
    <x v="250"/>
    <s v="N"/>
    <x v="9"/>
    <n v="1087"/>
    <x v="0"/>
    <s v="Niederl. 3"/>
    <n v="1"/>
    <s v="Department"/>
    <s v="Supervisor"/>
    <s v="Manager"/>
    <s v="ang."/>
    <s v="M"/>
    <d v="2013-04-01T00:00:00"/>
    <m/>
    <s v=""/>
    <n v="6"/>
    <d v="1979-08-06T00:00:00"/>
    <n v="40"/>
    <s v="N"/>
    <n v="30"/>
    <n v="2.5"/>
    <n v="39"/>
    <x v="0"/>
    <n v="1"/>
    <n v="30"/>
    <n v="0"/>
    <n v="5009"/>
    <n v="1048.14525"/>
    <n v="0"/>
    <n v="0"/>
    <n v="0"/>
    <n v="0"/>
    <n v="0"/>
    <n v="0"/>
    <n v="0"/>
    <n v="0"/>
    <n v="0"/>
    <n v="0"/>
    <n v="0"/>
    <n v="0"/>
    <n v="26.5"/>
    <n v="0"/>
    <n v="0"/>
    <n v="0"/>
    <n v="0"/>
    <n v="5.9346750000000004"/>
    <n v="0"/>
    <n v="0"/>
  </r>
  <r>
    <d v="2020-09-01T00:00:00"/>
    <x v="5"/>
    <s v="P"/>
    <s v="Active"/>
    <n v="252"/>
    <x v="251"/>
    <s v="N"/>
    <x v="29"/>
    <n v="1079"/>
    <x v="0"/>
    <s v="Niederl. 3"/>
    <n v="1"/>
    <s v="Department"/>
    <s v="Supervisor"/>
    <s v="Non-Mgm."/>
    <s v="ang."/>
    <s v="M"/>
    <d v="2013-05-01T00:00:00"/>
    <m/>
    <s v=""/>
    <n v="6"/>
    <d v="1965-03-09T00:00:00"/>
    <n v="54"/>
    <s v="N"/>
    <n v="30"/>
    <n v="2.5"/>
    <n v="39"/>
    <x v="0"/>
    <n v="1"/>
    <n v="30"/>
    <n v="0"/>
    <n v="5010"/>
    <n v="1048.2787499999999"/>
    <n v="0"/>
    <n v="0"/>
    <n v="0"/>
    <n v="0"/>
    <n v="0"/>
    <n v="0"/>
    <n v="0"/>
    <n v="0"/>
    <n v="0"/>
    <n v="0"/>
    <n v="0"/>
    <n v="0"/>
    <n v="26.5"/>
    <n v="0"/>
    <n v="0"/>
    <n v="0"/>
    <n v="0"/>
    <n v="5.9346750000000004"/>
    <n v="0"/>
    <n v="0"/>
  </r>
  <r>
    <d v="2020-09-01T00:00:00"/>
    <x v="5"/>
    <s v="P"/>
    <s v="Active"/>
    <n v="253"/>
    <x v="252"/>
    <s v="Y"/>
    <x v="13"/>
    <n v="1030"/>
    <x v="5"/>
    <s v="Niederl. 5"/>
    <n v="0.5"/>
    <s v="Department"/>
    <s v="Supervisor"/>
    <s v="Manager"/>
    <s v="ang."/>
    <s v="M"/>
    <d v="2013-06-01T00:00:00"/>
    <m/>
    <s v=""/>
    <n v="6"/>
    <d v="1971-08-18T00:00:00"/>
    <n v="48"/>
    <s v="N"/>
    <n v="30"/>
    <n v="2.5"/>
    <n v="39"/>
    <x v="0"/>
    <n v="0.5"/>
    <n v="30"/>
    <n v="0"/>
    <n v="5011"/>
    <n v="1048.4122500000001"/>
    <n v="0"/>
    <n v="0"/>
    <n v="0"/>
    <n v="0"/>
    <n v="0"/>
    <n v="0"/>
    <n v="0"/>
    <n v="0"/>
    <n v="0"/>
    <n v="0"/>
    <n v="0"/>
    <n v="0"/>
    <n v="13.25"/>
    <n v="0"/>
    <n v="0"/>
    <n v="0"/>
    <n v="0"/>
    <n v="2.9673375000000002"/>
    <n v="226.1456"/>
    <n v="0"/>
  </r>
  <r>
    <d v="2020-09-01T00:00:00"/>
    <x v="5"/>
    <s v="P"/>
    <s v="Active"/>
    <n v="253"/>
    <x v="252"/>
    <s v="Y"/>
    <x v="13"/>
    <n v="1036"/>
    <x v="4"/>
    <s v="Niederl. 6"/>
    <n v="0.5"/>
    <s v="Department"/>
    <s v="Supervisor"/>
    <s v="Manager"/>
    <s v="ang."/>
    <s v="M"/>
    <d v="2013-06-01T00:00:00"/>
    <m/>
    <s v=""/>
    <n v="6"/>
    <d v="1971-08-18T00:00:00"/>
    <n v="48"/>
    <s v="N"/>
    <n v="30"/>
    <n v="2.5"/>
    <n v="39"/>
    <x v="0"/>
    <n v="0.5"/>
    <n v="30"/>
    <n v="0"/>
    <n v="5012"/>
    <n v="1048.54575"/>
    <n v="0"/>
    <n v="0"/>
    <n v="0"/>
    <n v="0"/>
    <n v="0"/>
    <n v="0"/>
    <n v="0"/>
    <n v="0"/>
    <n v="0"/>
    <n v="0"/>
    <n v="0"/>
    <n v="0"/>
    <n v="13.25"/>
    <n v="0"/>
    <n v="0"/>
    <n v="0"/>
    <n v="0"/>
    <n v="2.9673375000000002"/>
    <n v="226.1456"/>
    <n v="0"/>
  </r>
  <r>
    <d v="2020-09-01T00:00:00"/>
    <x v="5"/>
    <s v="P"/>
    <s v="Active"/>
    <n v="254"/>
    <x v="253"/>
    <s v="N"/>
    <x v="22"/>
    <n v="1029"/>
    <x v="6"/>
    <s v="Niederl. 10"/>
    <n v="1"/>
    <s v="Department"/>
    <s v="Supervisor"/>
    <s v="Non-Mgm."/>
    <s v="ang."/>
    <s v="M"/>
    <d v="2013-06-01T00:00:00"/>
    <m/>
    <s v=""/>
    <n v="6"/>
    <d v="1991-05-01T00:00:00"/>
    <n v="28"/>
    <s v="J"/>
    <n v="30"/>
    <n v="2.5"/>
    <n v="39"/>
    <x v="0"/>
    <n v="1"/>
    <n v="30"/>
    <n v="0"/>
    <n v="5013"/>
    <n v="1048.6792500000001"/>
    <n v="0"/>
    <n v="0"/>
    <n v="0"/>
    <n v="0"/>
    <n v="0"/>
    <n v="0"/>
    <n v="0"/>
    <n v="0"/>
    <n v="0"/>
    <n v="0"/>
    <n v="289.21153846153845"/>
    <n v="229.76250000000002"/>
    <n v="26.5"/>
    <n v="0"/>
    <n v="0"/>
    <n v="0"/>
    <n v="0"/>
    <n v="122.15891091346155"/>
    <n v="0"/>
    <n v="0"/>
  </r>
  <r>
    <d v="2020-09-01T00:00:00"/>
    <x v="5"/>
    <s v="P"/>
    <s v="Active"/>
    <n v="255"/>
    <x v="254"/>
    <s v="N"/>
    <x v="11"/>
    <n v="1082"/>
    <x v="0"/>
    <s v="Niederl. 3"/>
    <n v="1"/>
    <s v="Department"/>
    <s v="Supervisor"/>
    <s v="Non-Mgm."/>
    <s v="ang."/>
    <s v="M"/>
    <d v="2013-06-01T00:00:00"/>
    <m/>
    <s v=""/>
    <n v="6"/>
    <d v="1986-12-31T00:00:00"/>
    <n v="33"/>
    <s v="N"/>
    <n v="35"/>
    <n v="2.9166666666666665"/>
    <n v="30"/>
    <x v="0"/>
    <n v="0.76923076923076927"/>
    <n v="30"/>
    <n v="0"/>
    <n v="5014"/>
    <n v="1048.8127500000001"/>
    <n v="0"/>
    <n v="0"/>
    <n v="0"/>
    <n v="0"/>
    <n v="0"/>
    <n v="0"/>
    <n v="0"/>
    <n v="0"/>
    <n v="0"/>
    <n v="0"/>
    <n v="0"/>
    <n v="0"/>
    <n v="26.5"/>
    <n v="0"/>
    <n v="0"/>
    <n v="0"/>
    <n v="0"/>
    <n v="5.9346750000000004"/>
    <n v="0"/>
    <n v="0"/>
  </r>
  <r>
    <d v="2020-09-01T00:00:00"/>
    <x v="5"/>
    <s v="P"/>
    <s v="Active"/>
    <n v="256"/>
    <x v="255"/>
    <s v="N"/>
    <x v="18"/>
    <n v="1080"/>
    <x v="0"/>
    <s v="Niederl. 3"/>
    <n v="1"/>
    <s v="Department"/>
    <s v="Supervisor"/>
    <s v="Director"/>
    <s v="ang."/>
    <s v="M"/>
    <d v="2013-06-01T00:00:00"/>
    <m/>
    <s v=""/>
    <n v="6"/>
    <d v="1966-08-28T00:00:00"/>
    <n v="53"/>
    <s v="N"/>
    <n v="30"/>
    <n v="2.5"/>
    <n v="39"/>
    <x v="0"/>
    <n v="1"/>
    <n v="30"/>
    <n v="0"/>
    <n v="5015"/>
    <n v="1048.94625"/>
    <n v="0"/>
    <n v="0"/>
    <n v="0"/>
    <n v="0"/>
    <n v="0"/>
    <n v="0"/>
    <n v="2011.17"/>
    <n v="0"/>
    <n v="0"/>
    <n v="0"/>
    <n v="0"/>
    <n v="0"/>
    <n v="26.5"/>
    <n v="0"/>
    <n v="0"/>
    <n v="0"/>
    <n v="0"/>
    <n v="456.33619650000003"/>
    <n v="352.86610000000002"/>
    <n v="0"/>
  </r>
  <r>
    <d v="2020-09-01T00:00:00"/>
    <x v="5"/>
    <s v="P"/>
    <s v="Active"/>
    <n v="257"/>
    <x v="256"/>
    <s v="N"/>
    <x v="9"/>
    <n v="1087"/>
    <x v="0"/>
    <s v="Niederl. 3"/>
    <n v="1"/>
    <s v="Department"/>
    <s v="Supervisor"/>
    <s v="Non-Mgm."/>
    <s v="ang."/>
    <s v="M"/>
    <d v="2013-07-01T00:00:00"/>
    <m/>
    <s v=""/>
    <n v="6"/>
    <d v="1975-05-08T00:00:00"/>
    <n v="44"/>
    <s v="N"/>
    <n v="30"/>
    <n v="2.5"/>
    <n v="39"/>
    <x v="0"/>
    <n v="1"/>
    <n v="30"/>
    <n v="0"/>
    <n v="5016"/>
    <n v="1049.0797500000001"/>
    <n v="0"/>
    <n v="0"/>
    <n v="0"/>
    <n v="0"/>
    <n v="0"/>
    <n v="0"/>
    <n v="0"/>
    <n v="0"/>
    <n v="0"/>
    <n v="0"/>
    <n v="0"/>
    <n v="0"/>
    <n v="26.5"/>
    <n v="0"/>
    <n v="0"/>
    <n v="0"/>
    <n v="0"/>
    <n v="5.9346750000000004"/>
    <n v="0"/>
    <n v="0"/>
  </r>
  <r>
    <d v="2020-09-01T00:00:00"/>
    <x v="5"/>
    <s v="P"/>
    <s v="Active"/>
    <n v="258"/>
    <x v="257"/>
    <s v="N"/>
    <x v="20"/>
    <n v="1062"/>
    <x v="11"/>
    <s v="Niederl. 12"/>
    <n v="1"/>
    <s v="Department"/>
    <s v="Supervisor"/>
    <s v="Non-Mgm."/>
    <s v="ang."/>
    <s v="W"/>
    <d v="2013-07-15T00:00:00"/>
    <m/>
    <s v=""/>
    <n v="6"/>
    <d v="1983-04-22T00:00:00"/>
    <n v="36"/>
    <s v="N"/>
    <n v="30"/>
    <n v="2.5"/>
    <n v="39"/>
    <x v="0"/>
    <n v="1"/>
    <n v="30"/>
    <n v="0"/>
    <n v="5017"/>
    <n v="1049.21325"/>
    <n v="0"/>
    <n v="0"/>
    <n v="0"/>
    <n v="0"/>
    <n v="0"/>
    <n v="0"/>
    <n v="0"/>
    <n v="0"/>
    <n v="0"/>
    <n v="0"/>
    <n v="0"/>
    <n v="0"/>
    <n v="26.5"/>
    <n v="0"/>
    <n v="0"/>
    <n v="0"/>
    <n v="0"/>
    <n v="5.9346750000000004"/>
    <n v="0"/>
    <n v="0"/>
  </r>
  <r>
    <d v="2020-09-01T00:00:00"/>
    <x v="5"/>
    <s v="P"/>
    <s v="Active"/>
    <n v="259"/>
    <x v="258"/>
    <s v="N"/>
    <x v="9"/>
    <n v="1087"/>
    <x v="0"/>
    <s v="Niederl. 3"/>
    <n v="1"/>
    <s v="Department"/>
    <s v="Supervisor"/>
    <s v="Non-Mgm."/>
    <s v="ang."/>
    <s v="M"/>
    <d v="2013-07-01T00:00:00"/>
    <m/>
    <s v=""/>
    <n v="6"/>
    <d v="1982-10-31T00:00:00"/>
    <n v="37"/>
    <s v="N"/>
    <n v="30"/>
    <n v="2.5"/>
    <n v="39"/>
    <x v="0"/>
    <n v="1"/>
    <n v="30"/>
    <n v="0"/>
    <n v="5018"/>
    <n v="1049.3467500000002"/>
    <n v="0"/>
    <n v="0"/>
    <n v="0"/>
    <n v="0"/>
    <n v="0"/>
    <n v="0"/>
    <n v="0"/>
    <n v="0"/>
    <n v="0"/>
    <n v="0"/>
    <n v="0"/>
    <n v="0"/>
    <n v="26.5"/>
    <n v="0"/>
    <n v="0"/>
    <n v="0"/>
    <n v="0"/>
    <n v="5.9346750000000004"/>
    <n v="0"/>
    <n v="0"/>
  </r>
  <r>
    <d v="2020-09-01T00:00:00"/>
    <x v="5"/>
    <s v="P"/>
    <s v="Active"/>
    <n v="260"/>
    <x v="259"/>
    <s v="N"/>
    <x v="9"/>
    <n v="1087"/>
    <x v="0"/>
    <s v="Niederl. 3"/>
    <n v="1"/>
    <s v="Department"/>
    <s v="Supervisor"/>
    <s v="Non-Mgm."/>
    <s v="ang."/>
    <s v="M"/>
    <d v="2013-07-01T00:00:00"/>
    <m/>
    <s v=""/>
    <n v="6"/>
    <d v="1981-10-08T00:00:00"/>
    <n v="38"/>
    <s v="N"/>
    <n v="30"/>
    <n v="2.5"/>
    <n v="39"/>
    <x v="0"/>
    <n v="1"/>
    <n v="30"/>
    <n v="0"/>
    <n v="5019"/>
    <n v="1049.4802500000001"/>
    <n v="0"/>
    <n v="0"/>
    <n v="0"/>
    <n v="0"/>
    <n v="0"/>
    <n v="0"/>
    <n v="0"/>
    <n v="0"/>
    <n v="0"/>
    <n v="0"/>
    <n v="0"/>
    <n v="0"/>
    <n v="26.5"/>
    <n v="0"/>
    <n v="0"/>
    <n v="0"/>
    <n v="0"/>
    <n v="5.9346750000000004"/>
    <n v="0"/>
    <n v="0"/>
  </r>
  <r>
    <d v="2020-09-01T00:00:00"/>
    <x v="5"/>
    <s v="P"/>
    <s v="Active"/>
    <n v="261"/>
    <x v="260"/>
    <s v="N"/>
    <x v="31"/>
    <n v="1064"/>
    <x v="11"/>
    <s v="Niederl. 12"/>
    <n v="1"/>
    <s v="Department"/>
    <s v="Supervisor"/>
    <s v="Non-Mgm."/>
    <s v="ang."/>
    <s v="M"/>
    <d v="2013-08-01T00:00:00"/>
    <m/>
    <s v=""/>
    <n v="6"/>
    <d v="1976-12-05T00:00:00"/>
    <n v="43"/>
    <s v="N"/>
    <n v="30"/>
    <n v="2.5"/>
    <n v="39"/>
    <x v="0"/>
    <n v="1"/>
    <n v="30"/>
    <n v="0"/>
    <n v="5020"/>
    <n v="1049.61375"/>
    <n v="0"/>
    <n v="0"/>
    <n v="30"/>
    <n v="0"/>
    <n v="0"/>
    <n v="0"/>
    <n v="0"/>
    <n v="0"/>
    <n v="0"/>
    <n v="0"/>
    <n v="0"/>
    <n v="0"/>
    <n v="26.5"/>
    <n v="0"/>
    <n v="0"/>
    <n v="0"/>
    <n v="0"/>
    <n v="12.653175000000001"/>
    <n v="102.03"/>
    <n v="0"/>
  </r>
  <r>
    <d v="2020-09-01T00:00:00"/>
    <x v="5"/>
    <s v="P"/>
    <s v="Active"/>
    <n v="262"/>
    <x v="261"/>
    <s v="N"/>
    <x v="22"/>
    <n v="1060"/>
    <x v="2"/>
    <s v="Niederl. 7"/>
    <n v="1"/>
    <s v="Department"/>
    <s v="Supervisor"/>
    <s v="Non-Mgm."/>
    <s v="ang."/>
    <s v="M"/>
    <d v="2016-07-07T00:00:00"/>
    <m/>
    <s v=""/>
    <n v="3"/>
    <d v="1996-01-24T00:00:00"/>
    <n v="23"/>
    <s v="J"/>
    <n v="30"/>
    <n v="2.5"/>
    <n v="39"/>
    <x v="0"/>
    <n v="1"/>
    <n v="30"/>
    <n v="0"/>
    <n v="5021"/>
    <n v="1049.7472500000001"/>
    <n v="0"/>
    <n v="0"/>
    <n v="0"/>
    <n v="0"/>
    <n v="0"/>
    <n v="0"/>
    <n v="0"/>
    <n v="0"/>
    <n v="0"/>
    <n v="0"/>
    <n v="289.67307692307691"/>
    <n v="230.12916666666669"/>
    <n v="26.5"/>
    <n v="0"/>
    <n v="0"/>
    <n v="0"/>
    <n v="0"/>
    <n v="122.3443874519231"/>
    <n v="0"/>
    <n v="0"/>
  </r>
  <r>
    <d v="2020-09-01T00:00:00"/>
    <x v="5"/>
    <s v="P"/>
    <s v="Active"/>
    <n v="263"/>
    <x v="262"/>
    <s v="N"/>
    <x v="20"/>
    <n v="1033"/>
    <x v="5"/>
    <s v="Niederl. 5"/>
    <n v="1"/>
    <s v="Department"/>
    <s v="Supervisor"/>
    <s v="Non-Mgm."/>
    <s v="ang."/>
    <s v="W"/>
    <d v="2016-01-26T00:00:00"/>
    <m/>
    <s v=""/>
    <n v="3"/>
    <d v="1994-11-06T00:00:00"/>
    <n v="25"/>
    <s v="J"/>
    <n v="30"/>
    <n v="2.5"/>
    <n v="39"/>
    <x v="0"/>
    <n v="1"/>
    <n v="30"/>
    <n v="0"/>
    <n v="5022"/>
    <n v="1049.88075"/>
    <n v="0"/>
    <n v="0"/>
    <n v="0"/>
    <n v="0"/>
    <n v="0"/>
    <n v="0"/>
    <n v="0"/>
    <n v="0"/>
    <n v="0"/>
    <n v="0"/>
    <n v="289.73076923076923"/>
    <n v="230.17500000000001"/>
    <n v="26.5"/>
    <n v="0"/>
    <n v="0"/>
    <n v="0"/>
    <n v="0"/>
    <n v="122.36757201923078"/>
    <n v="0"/>
    <n v="0"/>
  </r>
  <r>
    <d v="2020-09-01T00:00:00"/>
    <x v="5"/>
    <s v="P"/>
    <s v="Active"/>
    <n v="264"/>
    <x v="263"/>
    <s v="N"/>
    <x v="28"/>
    <n v="1004"/>
    <x v="1"/>
    <s v="Niederl. 1"/>
    <n v="1"/>
    <s v="Department"/>
    <s v="Supervisor"/>
    <s v="Non-Mgm."/>
    <s v="ang."/>
    <s v="W"/>
    <d v="2013-09-01T00:00:00"/>
    <m/>
    <s v=""/>
    <n v="6"/>
    <d v="1997-04-08T00:00:00"/>
    <n v="22"/>
    <s v="N"/>
    <n v="30"/>
    <n v="2.5"/>
    <n v="39"/>
    <x v="0"/>
    <n v="1"/>
    <n v="30"/>
    <n v="0"/>
    <n v="5023"/>
    <n v="1050.0142500000002"/>
    <n v="0"/>
    <n v="0"/>
    <n v="0"/>
    <n v="0"/>
    <n v="0"/>
    <n v="0"/>
    <n v="0"/>
    <n v="0"/>
    <n v="0"/>
    <n v="0"/>
    <n v="0"/>
    <n v="0"/>
    <n v="26.5"/>
    <n v="0"/>
    <n v="0"/>
    <n v="0"/>
    <n v="0"/>
    <n v="5.9346750000000004"/>
    <n v="0"/>
    <n v="0"/>
  </r>
  <r>
    <d v="2020-09-01T00:00:00"/>
    <x v="5"/>
    <s v="P"/>
    <s v="Active"/>
    <n v="265"/>
    <x v="264"/>
    <s v="N"/>
    <x v="33"/>
    <n v="1000"/>
    <x v="1"/>
    <s v="Niederl. 1"/>
    <n v="1"/>
    <s v="Department"/>
    <s v="Supervisor"/>
    <s v="Non-Mgm."/>
    <s v="ang."/>
    <s v="W"/>
    <d v="2013-09-01T00:00:00"/>
    <m/>
    <s v=""/>
    <n v="6"/>
    <d v="1997-03-16T00:00:00"/>
    <n v="22"/>
    <s v="N"/>
    <n v="30"/>
    <n v="2.5"/>
    <n v="39"/>
    <x v="0"/>
    <n v="1"/>
    <n v="30"/>
    <n v="0"/>
    <n v="5024"/>
    <n v="1050.1477500000001"/>
    <n v="0"/>
    <n v="0"/>
    <n v="0"/>
    <n v="0"/>
    <n v="0"/>
    <n v="0"/>
    <n v="0"/>
    <n v="0"/>
    <n v="0"/>
    <n v="0"/>
    <n v="0"/>
    <n v="0"/>
    <n v="26.5"/>
    <n v="0"/>
    <n v="0"/>
    <n v="0"/>
    <n v="0"/>
    <n v="5.9346750000000004"/>
    <n v="0"/>
    <n v="0"/>
  </r>
  <r>
    <d v="2020-09-01T00:00:00"/>
    <x v="5"/>
    <s v="P"/>
    <s v="Active"/>
    <n v="266"/>
    <x v="265"/>
    <s v="N"/>
    <x v="1"/>
    <n v="1017"/>
    <x v="1"/>
    <s v="Niederl. 1"/>
    <n v="1"/>
    <s v="Department"/>
    <s v="Supervisor"/>
    <s v="Non-Mgm."/>
    <s v="ang."/>
    <s v="M"/>
    <d v="2013-09-01T00:00:00"/>
    <m/>
    <s v=""/>
    <n v="6"/>
    <d v="1997-01-27T00:00:00"/>
    <n v="22"/>
    <s v="N"/>
    <n v="30"/>
    <n v="2.5"/>
    <n v="34"/>
    <x v="0"/>
    <n v="0.87179487179487181"/>
    <n v="30"/>
    <n v="0"/>
    <n v="5025"/>
    <n v="1050.28125"/>
    <n v="0"/>
    <n v="0"/>
    <n v="0"/>
    <n v="0"/>
    <n v="0"/>
    <n v="0"/>
    <n v="0"/>
    <n v="0"/>
    <n v="0"/>
    <n v="0"/>
    <n v="0"/>
    <n v="0"/>
    <n v="26.5"/>
    <n v="0"/>
    <n v="0"/>
    <n v="0"/>
    <n v="0"/>
    <n v="5.9346750000000004"/>
    <n v="0"/>
    <n v="0"/>
  </r>
  <r>
    <d v="2020-09-01T00:00:00"/>
    <x v="5"/>
    <s v="P"/>
    <s v="Active"/>
    <n v="267"/>
    <x v="266"/>
    <s v="N"/>
    <x v="22"/>
    <n v="1053"/>
    <x v="3"/>
    <s v="Niederl. 8"/>
    <n v="1"/>
    <s v="Department"/>
    <s v="Supervisor"/>
    <s v="Non-Mgm."/>
    <s v="ang."/>
    <s v="M"/>
    <d v="2013-09-01T00:00:00"/>
    <m/>
    <s v=""/>
    <n v="6"/>
    <d v="1987-10-02T00:00:00"/>
    <n v="32"/>
    <s v="J"/>
    <n v="30"/>
    <n v="2.5"/>
    <n v="39"/>
    <x v="0"/>
    <n v="1"/>
    <n v="30"/>
    <n v="0"/>
    <n v="5026"/>
    <n v="1050.4147499999999"/>
    <n v="0"/>
    <n v="0"/>
    <n v="0"/>
    <n v="0"/>
    <n v="0"/>
    <n v="0"/>
    <n v="0"/>
    <n v="0"/>
    <n v="0"/>
    <n v="0"/>
    <n v="289.96153846153845"/>
    <n v="230.35833333333335"/>
    <n v="26.5"/>
    <n v="0"/>
    <n v="0"/>
    <n v="0"/>
    <n v="0"/>
    <n v="122.46031028846154"/>
    <n v="0"/>
    <n v="0"/>
  </r>
  <r>
    <d v="2020-09-01T00:00:00"/>
    <x v="5"/>
    <s v="P"/>
    <s v="Active"/>
    <n v="268"/>
    <x v="267"/>
    <s v="N"/>
    <x v="32"/>
    <n v="1077"/>
    <x v="0"/>
    <s v="Niederl. 3"/>
    <n v="1"/>
    <s v="Department"/>
    <s v="Supervisor"/>
    <s v="Manager"/>
    <s v="ang."/>
    <s v="M"/>
    <d v="2013-10-01T00:00:00"/>
    <m/>
    <s v=""/>
    <n v="6"/>
    <d v="1983-06-06T00:00:00"/>
    <n v="36"/>
    <s v="N"/>
    <n v="30"/>
    <n v="2.5"/>
    <n v="39"/>
    <x v="0"/>
    <n v="1"/>
    <n v="30"/>
    <n v="0"/>
    <n v="5027"/>
    <n v="1050.5482500000001"/>
    <n v="0"/>
    <n v="0"/>
    <n v="30"/>
    <n v="0"/>
    <n v="0"/>
    <n v="0"/>
    <n v="0"/>
    <n v="0"/>
    <n v="0"/>
    <n v="0"/>
    <n v="0"/>
    <n v="0"/>
    <n v="26.5"/>
    <n v="0"/>
    <n v="0"/>
    <n v="0"/>
    <n v="0"/>
    <n v="12.653175000000001"/>
    <n v="96.710000000000008"/>
    <n v="0"/>
  </r>
  <r>
    <d v="2020-09-01T00:00:00"/>
    <x v="5"/>
    <s v="P"/>
    <s v="Active"/>
    <n v="269"/>
    <x v="268"/>
    <s v="N"/>
    <x v="50"/>
    <n v="1069"/>
    <x v="0"/>
    <s v="Niederl. 3"/>
    <n v="1"/>
    <s v="Department"/>
    <s v="Supervisor"/>
    <s v="Manager"/>
    <s v="ang."/>
    <s v="M"/>
    <d v="2013-09-16T00:00:00"/>
    <m/>
    <s v=""/>
    <n v="6"/>
    <d v="1987-12-13T00:00:00"/>
    <n v="32"/>
    <s v="N"/>
    <n v="30"/>
    <n v="2.5"/>
    <n v="39"/>
    <x v="0"/>
    <n v="1"/>
    <n v="30"/>
    <n v="0"/>
    <n v="5028"/>
    <n v="1050.68175"/>
    <n v="0"/>
    <n v="0"/>
    <n v="0"/>
    <n v="0"/>
    <n v="0"/>
    <n v="0"/>
    <n v="0"/>
    <n v="0"/>
    <n v="0"/>
    <n v="0"/>
    <n v="0"/>
    <n v="0"/>
    <n v="26.5"/>
    <n v="0"/>
    <n v="0"/>
    <n v="0"/>
    <n v="0"/>
    <n v="5.9346750000000004"/>
    <n v="0"/>
    <n v="0"/>
  </r>
  <r>
    <d v="2020-09-01T00:00:00"/>
    <x v="5"/>
    <s v="P"/>
    <s v="Active"/>
    <n v="270"/>
    <x v="269"/>
    <s v="N"/>
    <x v="31"/>
    <n v="1063"/>
    <x v="10"/>
    <s v="Niederl. 11"/>
    <n v="1"/>
    <s v="Department"/>
    <s v="Supervisor"/>
    <s v="Non-Mgm."/>
    <s v="ang."/>
    <s v="M"/>
    <d v="2013-11-01T00:00:00"/>
    <m/>
    <s v=""/>
    <n v="6"/>
    <d v="1984-05-11T00:00:00"/>
    <n v="35"/>
    <s v="N"/>
    <n v="30"/>
    <n v="2.5"/>
    <n v="39"/>
    <x v="0"/>
    <n v="1"/>
    <n v="30"/>
    <n v="0"/>
    <n v="5029"/>
    <n v="1050.8152500000001"/>
    <n v="0"/>
    <n v="0"/>
    <n v="60"/>
    <n v="0"/>
    <n v="0"/>
    <n v="0"/>
    <n v="0"/>
    <n v="0"/>
    <n v="0"/>
    <n v="0"/>
    <n v="0"/>
    <n v="0"/>
    <n v="26.5"/>
    <n v="0"/>
    <n v="0"/>
    <n v="0"/>
    <n v="0"/>
    <n v="19.371675"/>
    <n v="128.63"/>
    <n v="0"/>
  </r>
  <r>
    <d v="2020-09-01T00:00:00"/>
    <x v="5"/>
    <s v="P"/>
    <s v="Active"/>
    <n v="271"/>
    <x v="270"/>
    <s v="N"/>
    <x v="22"/>
    <n v="1060"/>
    <x v="2"/>
    <s v="Niederl. 7"/>
    <n v="1"/>
    <s v="Department"/>
    <s v="Supervisor"/>
    <s v="Non-Mgm."/>
    <s v="ang."/>
    <s v="M"/>
    <d v="2013-11-01T00:00:00"/>
    <m/>
    <s v=""/>
    <n v="6"/>
    <d v="1984-06-29T00:00:00"/>
    <n v="35"/>
    <s v="J"/>
    <n v="30"/>
    <n v="2.5"/>
    <n v="39"/>
    <x v="0"/>
    <n v="1"/>
    <n v="30"/>
    <n v="0"/>
    <n v="5030"/>
    <n v="1050.94875"/>
    <n v="0"/>
    <n v="0"/>
    <n v="0"/>
    <n v="0"/>
    <n v="0"/>
    <n v="0"/>
    <n v="0"/>
    <n v="0"/>
    <n v="0"/>
    <n v="0"/>
    <n v="290.19230769230768"/>
    <n v="230.54166666666669"/>
    <n v="26.5"/>
    <n v="0"/>
    <n v="0"/>
    <n v="0"/>
    <n v="0"/>
    <n v="122.55304855769232"/>
    <n v="0"/>
    <n v="0"/>
  </r>
  <r>
    <d v="2020-09-01T00:00:00"/>
    <x v="5"/>
    <s v="P"/>
    <s v="Active"/>
    <n v="272"/>
    <x v="271"/>
    <s v="N"/>
    <x v="25"/>
    <n v="1002"/>
    <x v="1"/>
    <s v="Niederl. 1"/>
    <n v="1"/>
    <s v="Department"/>
    <s v="Supervisor"/>
    <s v="Manager"/>
    <s v="ang."/>
    <s v="M"/>
    <d v="2013-11-01T00:00:00"/>
    <m/>
    <s v=""/>
    <n v="6"/>
    <d v="1984-02-06T00:00:00"/>
    <n v="35"/>
    <s v="N"/>
    <n v="30"/>
    <n v="2.5"/>
    <n v="39"/>
    <x v="0"/>
    <n v="1"/>
    <n v="30"/>
    <n v="0"/>
    <n v="5031"/>
    <n v="1051.0822499999999"/>
    <n v="0"/>
    <n v="0"/>
    <n v="0"/>
    <n v="0"/>
    <n v="0"/>
    <n v="0"/>
    <n v="0"/>
    <n v="0"/>
    <n v="0"/>
    <n v="0"/>
    <n v="0"/>
    <n v="0"/>
    <n v="26.5"/>
    <n v="0"/>
    <n v="0"/>
    <n v="0"/>
    <n v="0"/>
    <n v="5.9346750000000004"/>
    <n v="0"/>
    <n v="0"/>
  </r>
  <r>
    <d v="2020-09-01T00:00:00"/>
    <x v="5"/>
    <s v="P"/>
    <s v="Active"/>
    <n v="273"/>
    <x v="272"/>
    <s v="N"/>
    <x v="22"/>
    <n v="1053"/>
    <x v="3"/>
    <s v="Niederl. 8"/>
    <n v="1"/>
    <s v="Department"/>
    <s v="Supervisor"/>
    <s v="Non-Mgm."/>
    <s v="ang."/>
    <s v="M"/>
    <d v="2013-12-01T00:00:00"/>
    <m/>
    <s v=""/>
    <n v="6"/>
    <d v="1964-08-12T00:00:00"/>
    <n v="55"/>
    <s v="J"/>
    <n v="30"/>
    <n v="2.5"/>
    <n v="39"/>
    <x v="0"/>
    <n v="1"/>
    <n v="30"/>
    <n v="0"/>
    <n v="5032"/>
    <n v="1051.2157500000001"/>
    <n v="0"/>
    <n v="0"/>
    <n v="0"/>
    <n v="0"/>
    <n v="0"/>
    <n v="0"/>
    <n v="0"/>
    <n v="0"/>
    <n v="0"/>
    <n v="0"/>
    <n v="290.30769230769232"/>
    <n v="230.63333333333335"/>
    <n v="26.5"/>
    <n v="0"/>
    <n v="0"/>
    <n v="0"/>
    <n v="0"/>
    <n v="122.59941769230771"/>
    <n v="0"/>
    <n v="0"/>
  </r>
  <r>
    <d v="2020-09-01T00:00:00"/>
    <x v="5"/>
    <s v="P"/>
    <s v="Active"/>
    <n v="274"/>
    <x v="273"/>
    <s v="N"/>
    <x v="22"/>
    <n v="1035"/>
    <x v="5"/>
    <s v="Niederl. 5"/>
    <n v="1"/>
    <s v="Department"/>
    <s v="Supervisor"/>
    <s v="Non-Mgm."/>
    <s v="ang."/>
    <s v="M"/>
    <d v="2014-01-01T00:00:00"/>
    <m/>
    <s v=""/>
    <n v="6"/>
    <d v="1959-01-08T00:00:00"/>
    <n v="61"/>
    <s v="J"/>
    <n v="30"/>
    <n v="2.5"/>
    <n v="39"/>
    <x v="0"/>
    <n v="1"/>
    <n v="30"/>
    <n v="0"/>
    <n v="5033"/>
    <n v="1051.34925"/>
    <n v="0"/>
    <n v="0"/>
    <n v="0"/>
    <n v="0"/>
    <n v="0"/>
    <n v="0"/>
    <n v="0"/>
    <n v="0"/>
    <n v="0"/>
    <n v="0"/>
    <n v="290.36538461538464"/>
    <n v="230.6791666666667"/>
    <n v="26.5"/>
    <n v="0"/>
    <n v="0"/>
    <n v="0"/>
    <n v="0"/>
    <n v="122.62260225961539"/>
    <n v="0"/>
    <n v="0"/>
  </r>
  <r>
    <d v="2020-09-01T00:00:00"/>
    <x v="5"/>
    <s v="P"/>
    <s v="Active"/>
    <n v="275"/>
    <x v="274"/>
    <s v="N"/>
    <x v="22"/>
    <n v="1053"/>
    <x v="3"/>
    <s v="Niederl. 8"/>
    <n v="1"/>
    <s v="Department"/>
    <s v="Supervisor"/>
    <s v="Non-Mgm."/>
    <s v="ang."/>
    <s v="M"/>
    <d v="2014-01-01T00:00:00"/>
    <m/>
    <s v=""/>
    <n v="6"/>
    <d v="1986-07-03T00:00:00"/>
    <n v="33"/>
    <s v="J"/>
    <n v="30"/>
    <n v="2.5"/>
    <n v="39"/>
    <x v="0"/>
    <n v="1"/>
    <n v="30"/>
    <n v="0"/>
    <n v="5034"/>
    <n v="1051.4827500000001"/>
    <n v="0"/>
    <n v="0"/>
    <n v="0"/>
    <n v="0"/>
    <n v="0"/>
    <n v="0"/>
    <n v="0"/>
    <n v="0"/>
    <n v="0"/>
    <n v="0"/>
    <n v="290.42307692307696"/>
    <n v="230.72500000000002"/>
    <n v="26.5"/>
    <n v="0"/>
    <n v="0"/>
    <n v="0"/>
    <n v="0"/>
    <n v="122.64578682692311"/>
    <n v="0"/>
    <n v="0"/>
  </r>
  <r>
    <d v="2020-09-01T00:00:00"/>
    <x v="5"/>
    <s v="P"/>
    <s v="Active"/>
    <n v="276"/>
    <x v="275"/>
    <s v="N"/>
    <x v="47"/>
    <n v="1016"/>
    <x v="1"/>
    <s v="Niederl. 1"/>
    <n v="1"/>
    <s v="Department"/>
    <s v="Supervisor"/>
    <s v="Non-Mgm."/>
    <s v="ang."/>
    <s v="W"/>
    <d v="2014-02-01T00:00:00"/>
    <m/>
    <s v=""/>
    <n v="5"/>
    <d v="1982-07-10T00:00:00"/>
    <n v="37"/>
    <s v="N"/>
    <n v="24"/>
    <n v="2"/>
    <n v="18"/>
    <x v="0"/>
    <n v="0.46153846153846156"/>
    <n v="30"/>
    <n v="0"/>
    <n v="5035"/>
    <n v="1051.61625"/>
    <n v="0"/>
    <n v="0"/>
    <n v="0"/>
    <n v="0"/>
    <n v="0"/>
    <n v="0"/>
    <n v="0"/>
    <n v="0"/>
    <n v="0"/>
    <n v="0"/>
    <n v="0"/>
    <n v="0"/>
    <n v="26.5"/>
    <n v="0"/>
    <n v="0"/>
    <n v="0"/>
    <n v="0"/>
    <n v="5.9346750000000004"/>
    <n v="0"/>
    <n v="0"/>
  </r>
  <r>
    <d v="2020-09-01T00:00:00"/>
    <x v="5"/>
    <s v="P"/>
    <s v="Active"/>
    <n v="277"/>
    <x v="276"/>
    <s v="N"/>
    <x v="4"/>
    <n v="1013"/>
    <x v="1"/>
    <s v="Niederl. 1"/>
    <n v="1"/>
    <s v="Department"/>
    <s v="Supervisor"/>
    <s v="Manager"/>
    <s v="ang."/>
    <s v="M"/>
    <d v="2014-02-01T00:00:00"/>
    <m/>
    <s v=""/>
    <n v="5"/>
    <d v="1969-10-30T00:00:00"/>
    <n v="50"/>
    <s v="N"/>
    <n v="30"/>
    <n v="2.5"/>
    <n v="39"/>
    <x v="0"/>
    <n v="1"/>
    <n v="30"/>
    <n v="0"/>
    <n v="5036"/>
    <n v="1051.7497499999999"/>
    <n v="0"/>
    <n v="0"/>
    <n v="0"/>
    <n v="0"/>
    <n v="0"/>
    <n v="0"/>
    <n v="0"/>
    <n v="0"/>
    <n v="0"/>
    <n v="0"/>
    <n v="0"/>
    <n v="0"/>
    <n v="26.5"/>
    <n v="0"/>
    <n v="0"/>
    <n v="0"/>
    <n v="0"/>
    <n v="5.9346750000000004"/>
    <n v="0"/>
    <n v="0"/>
  </r>
  <r>
    <d v="2020-09-01T00:00:00"/>
    <x v="5"/>
    <s v="P"/>
    <s v="Active"/>
    <n v="278"/>
    <x v="277"/>
    <s v="N"/>
    <x v="23"/>
    <n v="1068"/>
    <x v="0"/>
    <s v="Niederl. 3"/>
    <n v="1"/>
    <s v="Department"/>
    <s v="Supervisor"/>
    <s v="Non-Mgm."/>
    <s v="ang."/>
    <s v="M"/>
    <d v="2014-03-01T00:00:00"/>
    <m/>
    <s v=""/>
    <n v="5"/>
    <d v="1960-12-15T00:00:00"/>
    <n v="59"/>
    <s v="N"/>
    <n v="30"/>
    <n v="2.5"/>
    <n v="39"/>
    <x v="0"/>
    <n v="1"/>
    <n v="30"/>
    <n v="0"/>
    <n v="5037"/>
    <n v="1051.8832500000001"/>
    <n v="0"/>
    <n v="0"/>
    <n v="0"/>
    <n v="0"/>
    <n v="0"/>
    <n v="0"/>
    <n v="0"/>
    <n v="0"/>
    <n v="0"/>
    <n v="0"/>
    <n v="0"/>
    <n v="0"/>
    <n v="26.5"/>
    <n v="0"/>
    <n v="0"/>
    <n v="0"/>
    <n v="0"/>
    <n v="5.9346750000000004"/>
    <n v="0"/>
    <n v="0"/>
  </r>
  <r>
    <d v="2020-09-01T00:00:00"/>
    <x v="5"/>
    <s v="P"/>
    <s v="Active"/>
    <n v="279"/>
    <x v="278"/>
    <s v="N"/>
    <x v="23"/>
    <n v="1068"/>
    <x v="0"/>
    <s v="Niederl. 3"/>
    <n v="1"/>
    <s v="Department"/>
    <s v="Supervisor"/>
    <s v="Manager"/>
    <s v="ang."/>
    <s v="M"/>
    <d v="2014-03-01T00:00:00"/>
    <m/>
    <s v=""/>
    <n v="5"/>
    <d v="1981-05-31T00:00:00"/>
    <n v="38"/>
    <s v="N"/>
    <n v="30"/>
    <n v="2.5"/>
    <n v="39"/>
    <x v="0"/>
    <n v="1"/>
    <n v="30"/>
    <n v="0"/>
    <n v="5038"/>
    <n v="1052.01675"/>
    <n v="0"/>
    <n v="0"/>
    <n v="0"/>
    <n v="0"/>
    <n v="0"/>
    <n v="0"/>
    <n v="0"/>
    <n v="0"/>
    <n v="0"/>
    <n v="0"/>
    <n v="0"/>
    <n v="0"/>
    <n v="26.5"/>
    <n v="0"/>
    <n v="0"/>
    <n v="0"/>
    <n v="0"/>
    <n v="5.9346750000000004"/>
    <n v="0"/>
    <n v="0"/>
  </r>
  <r>
    <d v="2020-09-01T00:00:00"/>
    <x v="5"/>
    <s v="P"/>
    <s v="Active"/>
    <n v="280"/>
    <x v="279"/>
    <s v="N"/>
    <x v="0"/>
    <n v="1090"/>
    <x v="0"/>
    <s v="Niederl. 3"/>
    <n v="1"/>
    <s v="Department"/>
    <s v="Supervisor"/>
    <s v="Non-Mgm."/>
    <s v="ang."/>
    <s v="W"/>
    <d v="2014-04-01T00:00:00"/>
    <m/>
    <s v=""/>
    <n v="5"/>
    <d v="1978-07-24T00:00:00"/>
    <n v="41"/>
    <s v="N"/>
    <n v="35"/>
    <n v="2.9166666666666665"/>
    <n v="39"/>
    <x v="0"/>
    <n v="1"/>
    <n v="30"/>
    <n v="0"/>
    <n v="5039"/>
    <n v="1052.1502500000001"/>
    <n v="0"/>
    <n v="0"/>
    <n v="0"/>
    <n v="0"/>
    <n v="0"/>
    <n v="0"/>
    <n v="0"/>
    <n v="0"/>
    <n v="0"/>
    <n v="0"/>
    <n v="0"/>
    <n v="0"/>
    <n v="26.5"/>
    <n v="0"/>
    <n v="0"/>
    <n v="0"/>
    <n v="0"/>
    <n v="5.9346750000000004"/>
    <n v="0"/>
    <n v="0"/>
  </r>
  <r>
    <d v="2020-09-01T00:00:00"/>
    <x v="5"/>
    <s v="P"/>
    <s v="Active"/>
    <n v="281"/>
    <x v="280"/>
    <s v="N"/>
    <x v="48"/>
    <n v="1073"/>
    <x v="0"/>
    <s v="Niederl. 3"/>
    <n v="1"/>
    <s v="Department"/>
    <s v="Supervisor"/>
    <s v="Manager"/>
    <s v="ang."/>
    <s v="M"/>
    <d v="2014-04-01T00:00:00"/>
    <m/>
    <s v=""/>
    <n v="5"/>
    <d v="1989-03-05T00:00:00"/>
    <n v="30"/>
    <s v="N"/>
    <n v="30"/>
    <n v="2.5"/>
    <n v="39"/>
    <x v="0"/>
    <n v="1"/>
    <n v="30"/>
    <n v="0"/>
    <n v="5040"/>
    <n v="1052.2837500000001"/>
    <n v="0"/>
    <n v="0"/>
    <n v="0"/>
    <n v="0"/>
    <n v="0"/>
    <n v="0"/>
    <n v="0"/>
    <n v="0"/>
    <n v="0"/>
    <n v="0"/>
    <n v="0"/>
    <n v="0"/>
    <n v="26.5"/>
    <n v="0"/>
    <n v="0"/>
    <n v="0"/>
    <n v="0"/>
    <n v="5.9346750000000004"/>
    <n v="0"/>
    <n v="0"/>
  </r>
  <r>
    <d v="2020-09-01T00:00:00"/>
    <x v="5"/>
    <s v="P"/>
    <s v="Active"/>
    <n v="282"/>
    <x v="281"/>
    <s v="N"/>
    <x v="5"/>
    <n v="1093"/>
    <x v="1"/>
    <s v="Niederl. 1"/>
    <n v="1"/>
    <s v="Department"/>
    <s v="Supervisor"/>
    <s v="Non-Mgm."/>
    <s v="ang."/>
    <s v="M"/>
    <d v="2014-03-17T00:00:00"/>
    <m/>
    <s v=""/>
    <n v="5"/>
    <d v="1997-04-24T00:00:00"/>
    <n v="22"/>
    <s v="N"/>
    <n v="30"/>
    <n v="2.5"/>
    <n v="39"/>
    <x v="0"/>
    <n v="1"/>
    <n v="30"/>
    <n v="0"/>
    <n v="5041"/>
    <n v="1052.41725"/>
    <n v="0"/>
    <n v="0"/>
    <n v="0"/>
    <n v="0"/>
    <n v="0"/>
    <n v="0"/>
    <n v="0"/>
    <n v="0"/>
    <n v="0"/>
    <n v="0"/>
    <n v="0"/>
    <n v="0"/>
    <n v="26.5"/>
    <n v="0"/>
    <n v="0"/>
    <n v="0"/>
    <n v="0"/>
    <n v="5.9346750000000004"/>
    <n v="0"/>
    <n v="0"/>
  </r>
  <r>
    <d v="2020-09-01T00:00:00"/>
    <x v="5"/>
    <s v="P"/>
    <s v="Active"/>
    <n v="283"/>
    <x v="282"/>
    <s v="N"/>
    <x v="2"/>
    <n v="1010"/>
    <x v="1"/>
    <s v="Niederl. 1"/>
    <n v="1"/>
    <s v="Department"/>
    <s v="Supervisor"/>
    <s v="Non-Mgm."/>
    <s v="ang."/>
    <s v="M"/>
    <d v="2014-05-01T00:00:00"/>
    <m/>
    <s v=""/>
    <n v="5"/>
    <d v="1976-05-08T00:00:00"/>
    <n v="43"/>
    <s v="N"/>
    <n v="30"/>
    <n v="2.5"/>
    <n v="39"/>
    <x v="0"/>
    <n v="1"/>
    <n v="30"/>
    <n v="0"/>
    <n v="5042"/>
    <n v="1052.5507500000001"/>
    <n v="0"/>
    <n v="0"/>
    <n v="0"/>
    <n v="0"/>
    <n v="0"/>
    <n v="0"/>
    <n v="0"/>
    <n v="0"/>
    <n v="0"/>
    <n v="0"/>
    <n v="0"/>
    <n v="0"/>
    <n v="26.5"/>
    <n v="0"/>
    <n v="0"/>
    <n v="0"/>
    <n v="0"/>
    <n v="5.9346750000000004"/>
    <n v="0"/>
    <n v="0"/>
  </r>
  <r>
    <d v="2020-09-01T00:00:00"/>
    <x v="5"/>
    <s v="P"/>
    <s v="Active"/>
    <n v="284"/>
    <x v="283"/>
    <s v="N"/>
    <x v="16"/>
    <n v="1031"/>
    <x v="5"/>
    <s v="Niederl. 5"/>
    <n v="1"/>
    <s v="Department"/>
    <s v="Supervisor"/>
    <s v="Non-Mgm."/>
    <s v="ang."/>
    <s v="M"/>
    <d v="2014-05-15T00:00:00"/>
    <m/>
    <s v=""/>
    <n v="5"/>
    <d v="1983-10-20T00:00:00"/>
    <n v="36"/>
    <s v="N"/>
    <n v="30"/>
    <n v="2.5"/>
    <n v="39"/>
    <x v="0"/>
    <n v="1"/>
    <n v="30"/>
    <n v="0"/>
    <n v="5043"/>
    <n v="1052.68425"/>
    <n v="0"/>
    <n v="0"/>
    <n v="30"/>
    <n v="0"/>
    <n v="0"/>
    <n v="0"/>
    <n v="0"/>
    <n v="0"/>
    <n v="0"/>
    <n v="0"/>
    <n v="0"/>
    <n v="0"/>
    <n v="26.5"/>
    <n v="0"/>
    <n v="0"/>
    <n v="0"/>
    <n v="0"/>
    <n v="12.653175000000001"/>
    <n v="83.79"/>
    <n v="0"/>
  </r>
  <r>
    <d v="2020-09-01T00:00:00"/>
    <x v="5"/>
    <s v="P"/>
    <s v="Active"/>
    <n v="285"/>
    <x v="284"/>
    <s v="N"/>
    <x v="22"/>
    <n v="1047"/>
    <x v="9"/>
    <s v="Niederl. 4"/>
    <n v="1"/>
    <s v="Department"/>
    <s v="Supervisor"/>
    <s v="Non-Mgm."/>
    <s v="ang."/>
    <s v="M"/>
    <d v="2014-06-01T00:00:00"/>
    <m/>
    <s v=""/>
    <n v="5"/>
    <d v="1965-07-27T00:00:00"/>
    <n v="54"/>
    <s v="J"/>
    <n v="30"/>
    <n v="2.5"/>
    <n v="39"/>
    <x v="0"/>
    <n v="1"/>
    <n v="30"/>
    <n v="0"/>
    <n v="5044"/>
    <n v="1052.8177500000002"/>
    <n v="0"/>
    <n v="0"/>
    <n v="0"/>
    <n v="0"/>
    <n v="0"/>
    <n v="0"/>
    <n v="0"/>
    <n v="0"/>
    <n v="0"/>
    <n v="0"/>
    <n v="291"/>
    <n v="231.18333333333334"/>
    <n v="26.5"/>
    <n v="0"/>
    <n v="0"/>
    <n v="0"/>
    <n v="0"/>
    <n v="122.87763250000002"/>
    <n v="0"/>
    <n v="0"/>
  </r>
  <r>
    <d v="2020-09-01T00:00:00"/>
    <x v="5"/>
    <s v="P"/>
    <s v="Active"/>
    <n v="286"/>
    <x v="285"/>
    <s v="N"/>
    <x v="22"/>
    <n v="1053"/>
    <x v="3"/>
    <s v="Niederl. 8"/>
    <n v="1"/>
    <s v="Department"/>
    <s v="Supervisor"/>
    <s v="Non-Mgm."/>
    <s v="ang."/>
    <s v="M"/>
    <d v="2014-06-01T00:00:00"/>
    <m/>
    <s v=""/>
    <n v="5"/>
    <d v="1991-07-09T00:00:00"/>
    <n v="28"/>
    <s v="J"/>
    <n v="30"/>
    <n v="2.5"/>
    <n v="39"/>
    <x v="0"/>
    <n v="1"/>
    <n v="30"/>
    <n v="0"/>
    <n v="5045"/>
    <n v="1052.9512500000001"/>
    <n v="0"/>
    <n v="0"/>
    <n v="0"/>
    <n v="0"/>
    <n v="0"/>
    <n v="0"/>
    <n v="0"/>
    <n v="0"/>
    <n v="0"/>
    <n v="0"/>
    <n v="291.05769230769232"/>
    <n v="231.22916666666669"/>
    <n v="26.5"/>
    <n v="0"/>
    <n v="0"/>
    <n v="0"/>
    <n v="0"/>
    <n v="122.9008170673077"/>
    <n v="0"/>
    <n v="0"/>
  </r>
  <r>
    <d v="2020-09-01T00:00:00"/>
    <x v="5"/>
    <s v="P"/>
    <s v="Active"/>
    <n v="287"/>
    <x v="286"/>
    <s v="N"/>
    <x v="20"/>
    <n v="1051"/>
    <x v="3"/>
    <s v="Niederl. 8"/>
    <n v="1"/>
    <s v="Department"/>
    <s v="Supervisor"/>
    <s v="Non-Mgm."/>
    <s v="ang."/>
    <s v="M"/>
    <d v="2014-06-01T00:00:00"/>
    <m/>
    <s v=""/>
    <n v="5"/>
    <d v="1988-09-05T00:00:00"/>
    <n v="31"/>
    <s v="J"/>
    <n v="30"/>
    <n v="2.5"/>
    <n v="39"/>
    <x v="0"/>
    <n v="1"/>
    <n v="30"/>
    <n v="0"/>
    <n v="5046"/>
    <n v="1053.08475"/>
    <n v="0"/>
    <n v="0"/>
    <n v="0"/>
    <n v="0"/>
    <n v="0"/>
    <n v="0"/>
    <n v="0"/>
    <n v="0"/>
    <n v="0"/>
    <n v="0"/>
    <n v="291.11538461538464"/>
    <n v="231.27500000000001"/>
    <n v="26.5"/>
    <n v="0"/>
    <n v="0"/>
    <n v="0"/>
    <n v="0"/>
    <n v="122.92400163461539"/>
    <n v="0"/>
    <n v="0"/>
  </r>
  <r>
    <d v="2020-09-01T00:00:00"/>
    <x v="5"/>
    <s v="P"/>
    <s v="Active"/>
    <n v="288"/>
    <x v="287"/>
    <s v="N"/>
    <x v="17"/>
    <n v="1088"/>
    <x v="0"/>
    <s v="Niederl. 3"/>
    <n v="1"/>
    <s v="Department"/>
    <s v="Supervisor"/>
    <s v="Supervisor"/>
    <s v="ang."/>
    <s v="W"/>
    <d v="2014-07-01T00:00:00"/>
    <m/>
    <s v=""/>
    <n v="5"/>
    <d v="1983-09-27T00:00:00"/>
    <n v="36"/>
    <s v="N"/>
    <n v="30"/>
    <n v="2.5"/>
    <n v="39"/>
    <x v="0"/>
    <n v="1"/>
    <n v="30"/>
    <n v="0"/>
    <n v="5047"/>
    <n v="1053.2182500000001"/>
    <n v="0"/>
    <n v="0"/>
    <n v="0"/>
    <n v="0"/>
    <n v="0"/>
    <n v="0"/>
    <n v="0"/>
    <n v="0"/>
    <n v="0"/>
    <n v="0"/>
    <n v="0"/>
    <n v="0"/>
    <n v="26.5"/>
    <n v="0"/>
    <n v="0"/>
    <n v="0"/>
    <n v="0"/>
    <n v="5.9346750000000004"/>
    <n v="0"/>
    <n v="0"/>
  </r>
  <r>
    <d v="2020-09-01T00:00:00"/>
    <x v="5"/>
    <s v="P"/>
    <s v="Active"/>
    <n v="289"/>
    <x v="288"/>
    <s v="N"/>
    <x v="22"/>
    <n v="1035"/>
    <x v="5"/>
    <s v="Niederl. 5"/>
    <n v="1"/>
    <s v="Department"/>
    <s v="Supervisor"/>
    <s v="Non-Mgm."/>
    <s v="ang."/>
    <s v="M"/>
    <d v="2014-07-01T00:00:00"/>
    <m/>
    <s v=""/>
    <n v="5"/>
    <d v="1983-09-02T00:00:00"/>
    <n v="36"/>
    <s v="J"/>
    <n v="30"/>
    <n v="2.5"/>
    <n v="39"/>
    <x v="0"/>
    <n v="1"/>
    <n v="30"/>
    <n v="0"/>
    <n v="5048"/>
    <n v="1053.35175"/>
    <n v="0"/>
    <n v="0"/>
    <n v="0"/>
    <n v="0"/>
    <n v="0"/>
    <n v="0"/>
    <n v="0"/>
    <n v="0"/>
    <n v="0"/>
    <n v="0"/>
    <n v="291.23076923076923"/>
    <n v="231.3666666666667"/>
    <n v="26.5"/>
    <n v="0"/>
    <n v="0"/>
    <n v="0"/>
    <n v="0"/>
    <n v="122.97037076923078"/>
    <n v="0"/>
    <n v="0"/>
  </r>
  <r>
    <d v="2020-09-01T00:00:00"/>
    <x v="5"/>
    <s v="P"/>
    <s v="Active"/>
    <n v="290"/>
    <x v="289"/>
    <s v="N"/>
    <x v="47"/>
    <n v="1016"/>
    <x v="1"/>
    <s v="Niederl. 1"/>
    <n v="1"/>
    <s v="Department"/>
    <s v="Supervisor"/>
    <s v="Non-Mgm."/>
    <s v="ang."/>
    <s v="W"/>
    <d v="2014-07-01T00:00:00"/>
    <m/>
    <s v=""/>
    <n v="5"/>
    <d v="1989-01-29T00:00:00"/>
    <n v="30"/>
    <s v="N"/>
    <n v="30"/>
    <n v="2.5"/>
    <n v="39"/>
    <x v="0"/>
    <n v="1"/>
    <n v="30"/>
    <n v="0"/>
    <n v="5049"/>
    <n v="1053.4852500000002"/>
    <n v="0"/>
    <n v="0"/>
    <n v="0"/>
    <n v="0"/>
    <n v="0"/>
    <n v="0"/>
    <n v="0"/>
    <n v="0"/>
    <n v="0"/>
    <n v="0"/>
    <n v="0"/>
    <n v="0"/>
    <n v="26.5"/>
    <n v="0"/>
    <n v="0"/>
    <n v="0"/>
    <n v="0"/>
    <n v="5.9346750000000004"/>
    <n v="0"/>
    <n v="0"/>
  </r>
  <r>
    <d v="2020-09-01T00:00:00"/>
    <x v="5"/>
    <s v="P"/>
    <s v="Active"/>
    <n v="291"/>
    <x v="290"/>
    <s v="N"/>
    <x v="22"/>
    <n v="1060"/>
    <x v="2"/>
    <s v="Niederl. 7"/>
    <n v="1"/>
    <s v="Department"/>
    <s v="Supervisor"/>
    <s v="Non-Mgm."/>
    <s v="ang."/>
    <s v="M"/>
    <d v="2014-09-01T00:00:00"/>
    <m/>
    <s v=""/>
    <n v="5"/>
    <d v="1989-11-09T00:00:00"/>
    <n v="30"/>
    <s v="J"/>
    <n v="30"/>
    <n v="2.5"/>
    <n v="39"/>
    <x v="0"/>
    <n v="1"/>
    <n v="30"/>
    <n v="0"/>
    <n v="5050"/>
    <n v="1053.6187500000001"/>
    <n v="0"/>
    <n v="0"/>
    <n v="0"/>
    <n v="0"/>
    <n v="0"/>
    <n v="0"/>
    <n v="0"/>
    <n v="0"/>
    <n v="0"/>
    <n v="0"/>
    <n v="291.34615384615381"/>
    <n v="231.45833333333334"/>
    <n v="26.5"/>
    <n v="0"/>
    <n v="0"/>
    <n v="0"/>
    <n v="0"/>
    <n v="123.01673990384616"/>
    <n v="0"/>
    <n v="0"/>
  </r>
  <r>
    <d v="2020-09-01T00:00:00"/>
    <x v="5"/>
    <s v="P"/>
    <s v="Active"/>
    <n v="292"/>
    <x v="291"/>
    <s v="N"/>
    <x v="15"/>
    <n v="1050"/>
    <x v="3"/>
    <s v="Niederl. 8"/>
    <n v="1"/>
    <s v="Department"/>
    <s v="Supervisor"/>
    <s v="Non-Mgm."/>
    <s v="ang."/>
    <s v="W"/>
    <d v="2017-01-24T00:00:00"/>
    <m/>
    <s v=""/>
    <n v="2"/>
    <d v="1996-08-31T00:00:00"/>
    <n v="23"/>
    <s v="J"/>
    <n v="30"/>
    <n v="2.5"/>
    <n v="39"/>
    <x v="0"/>
    <n v="1"/>
    <n v="30"/>
    <n v="0"/>
    <n v="5051"/>
    <n v="1053.75225"/>
    <n v="0"/>
    <n v="0"/>
    <n v="0"/>
    <n v="0"/>
    <n v="0"/>
    <n v="0"/>
    <n v="0"/>
    <n v="0"/>
    <n v="0"/>
    <n v="0"/>
    <n v="291.40384615384613"/>
    <n v="231.50416666666669"/>
    <n v="26.5"/>
    <n v="0"/>
    <n v="0"/>
    <n v="0"/>
    <n v="0"/>
    <n v="123.03992447115385"/>
    <n v="0"/>
    <n v="0"/>
  </r>
  <r>
    <d v="2020-09-01T00:00:00"/>
    <x v="5"/>
    <s v="P"/>
    <s v="Active"/>
    <n v="293"/>
    <x v="292"/>
    <s v="N"/>
    <x v="16"/>
    <n v="1067"/>
    <x v="11"/>
    <s v="Niederl. 12"/>
    <n v="1"/>
    <s v="Department"/>
    <s v="Supervisor"/>
    <s v="Non-Mgm."/>
    <s v="ang."/>
    <s v="M"/>
    <d v="2014-09-01T00:00:00"/>
    <m/>
    <s v=""/>
    <n v="5"/>
    <d v="1994-06-21T00:00:00"/>
    <n v="25"/>
    <s v="N"/>
    <n v="30"/>
    <n v="2.5"/>
    <n v="39"/>
    <x v="0"/>
    <n v="1"/>
    <n v="30"/>
    <n v="0"/>
    <n v="5052"/>
    <n v="1053.8857500000001"/>
    <n v="0"/>
    <n v="0"/>
    <n v="0"/>
    <n v="0"/>
    <n v="0"/>
    <n v="0"/>
    <n v="0"/>
    <n v="0"/>
    <n v="0"/>
    <n v="0"/>
    <n v="0"/>
    <n v="0"/>
    <n v="26.5"/>
    <n v="0"/>
    <n v="0"/>
    <n v="0"/>
    <n v="0"/>
    <n v="5.9346750000000004"/>
    <n v="0"/>
    <n v="0"/>
  </r>
  <r>
    <d v="2020-09-01T00:00:00"/>
    <x v="5"/>
    <s v="P"/>
    <s v="Active"/>
    <n v="294"/>
    <x v="293"/>
    <s v="N"/>
    <x v="22"/>
    <n v="1029"/>
    <x v="6"/>
    <s v="Niederl. 10"/>
    <n v="1"/>
    <s v="Department"/>
    <s v="Supervisor"/>
    <s v="Non-Mgm."/>
    <s v="ang."/>
    <s v="M"/>
    <d v="2018-01-18T00:00:00"/>
    <m/>
    <s v=""/>
    <n v="1"/>
    <d v="1998-06-01T00:00:00"/>
    <n v="21"/>
    <s v="J"/>
    <n v="30"/>
    <n v="2.5"/>
    <n v="39"/>
    <x v="0"/>
    <n v="1"/>
    <n v="30"/>
    <n v="0"/>
    <n v="5053"/>
    <n v="1054.0192500000001"/>
    <n v="0"/>
    <n v="0"/>
    <n v="0"/>
    <n v="0"/>
    <n v="0"/>
    <n v="0"/>
    <n v="0"/>
    <n v="0"/>
    <n v="0"/>
    <n v="0"/>
    <n v="291.51923076923077"/>
    <n v="231.59583333333333"/>
    <n v="26.5"/>
    <n v="0"/>
    <n v="0"/>
    <n v="0"/>
    <n v="0"/>
    <n v="123.08629360576924"/>
    <n v="0"/>
    <n v="1.9716666666666665"/>
  </r>
  <r>
    <d v="2020-09-01T00:00:00"/>
    <x v="5"/>
    <s v="P"/>
    <s v="Active"/>
    <n v="295"/>
    <x v="294"/>
    <s v="N"/>
    <x v="25"/>
    <n v="1002"/>
    <x v="1"/>
    <s v="Niederl. 1"/>
    <n v="1"/>
    <s v="Department"/>
    <s v="Supervisor"/>
    <s v="Non-Mgm."/>
    <s v="ang."/>
    <s v="W"/>
    <d v="2014-09-01T00:00:00"/>
    <m/>
    <s v=""/>
    <n v="5"/>
    <d v="1997-06-29T00:00:00"/>
    <n v="22"/>
    <s v="N"/>
    <n v="30"/>
    <n v="2.5"/>
    <n v="39"/>
    <x v="0"/>
    <n v="1"/>
    <n v="30"/>
    <n v="0"/>
    <n v="5054"/>
    <n v="1054.15275"/>
    <n v="0"/>
    <n v="0"/>
    <n v="0"/>
    <n v="0"/>
    <n v="0"/>
    <n v="0"/>
    <n v="0"/>
    <n v="0"/>
    <n v="0"/>
    <n v="0"/>
    <n v="0"/>
    <n v="0"/>
    <n v="26.5"/>
    <n v="0"/>
    <n v="0"/>
    <n v="0"/>
    <n v="0"/>
    <n v="5.9346750000000004"/>
    <n v="0"/>
    <n v="0"/>
  </r>
  <r>
    <d v="2020-09-01T00:00:00"/>
    <x v="5"/>
    <s v="P"/>
    <s v="Active"/>
    <n v="296"/>
    <x v="295"/>
    <s v="N"/>
    <x v="1"/>
    <n v="1017"/>
    <x v="1"/>
    <s v="Niederl. 1"/>
    <n v="1"/>
    <s v="Department"/>
    <s v="Supervisor"/>
    <s v="Non-Mgm."/>
    <s v="ang."/>
    <s v="W"/>
    <d v="2014-09-01T00:00:00"/>
    <m/>
    <s v=""/>
    <n v="5"/>
    <d v="1998-03-18T00:00:00"/>
    <n v="21"/>
    <s v="N"/>
    <n v="30"/>
    <n v="2.5"/>
    <n v="39"/>
    <x v="0"/>
    <n v="1"/>
    <n v="30"/>
    <n v="0"/>
    <n v="5055"/>
    <n v="1054.2862500000001"/>
    <n v="0"/>
    <n v="0"/>
    <n v="0"/>
    <n v="0"/>
    <n v="0"/>
    <n v="0"/>
    <n v="0"/>
    <n v="0"/>
    <n v="0"/>
    <n v="0"/>
    <n v="0"/>
    <n v="0"/>
    <n v="26.5"/>
    <n v="0"/>
    <n v="0"/>
    <n v="0"/>
    <n v="0"/>
    <n v="5.9346750000000004"/>
    <n v="0"/>
    <n v="0"/>
  </r>
  <r>
    <d v="2020-09-01T00:00:00"/>
    <x v="5"/>
    <s v="P"/>
    <s v="Active"/>
    <n v="297"/>
    <x v="296"/>
    <s v="N"/>
    <x v="2"/>
    <n v="1010"/>
    <x v="1"/>
    <s v="Niederl. 1"/>
    <n v="1"/>
    <s v="Department"/>
    <s v="Supervisor"/>
    <s v="Non-Mgm."/>
    <s v="ang."/>
    <s v="M"/>
    <d v="2014-09-01T00:00:00"/>
    <m/>
    <s v=""/>
    <n v="5"/>
    <d v="1998-06-22T00:00:00"/>
    <n v="21"/>
    <s v="N"/>
    <n v="30"/>
    <n v="2.5"/>
    <n v="39"/>
    <x v="0"/>
    <n v="1"/>
    <n v="30"/>
    <n v="0"/>
    <n v="5056"/>
    <n v="1054.41975"/>
    <n v="0"/>
    <n v="0"/>
    <n v="0"/>
    <n v="0"/>
    <n v="0"/>
    <n v="0"/>
    <n v="0"/>
    <n v="0"/>
    <n v="0"/>
    <n v="0"/>
    <n v="0"/>
    <n v="0"/>
    <n v="26.5"/>
    <n v="0"/>
    <n v="0"/>
    <n v="0"/>
    <n v="0"/>
    <n v="5.9346750000000004"/>
    <n v="0"/>
    <n v="0"/>
  </r>
  <r>
    <d v="2020-09-01T00:00:00"/>
    <x v="5"/>
    <s v="P"/>
    <s v="Active"/>
    <n v="298"/>
    <x v="297"/>
    <s v="N"/>
    <x v="28"/>
    <n v="1004"/>
    <x v="1"/>
    <s v="Niederl. 1"/>
    <n v="1"/>
    <s v="Department"/>
    <s v="Supervisor"/>
    <s v="Non-Mgm."/>
    <s v="ang."/>
    <s v="W"/>
    <d v="2014-09-01T00:00:00"/>
    <m/>
    <s v=""/>
    <n v="5"/>
    <d v="1998-06-27T00:00:00"/>
    <n v="21"/>
    <s v="N"/>
    <n v="30"/>
    <n v="2.5"/>
    <n v="39"/>
    <x v="0"/>
    <n v="1"/>
    <n v="30"/>
    <n v="0"/>
    <n v="5057"/>
    <n v="1054.5532499999999"/>
    <n v="0"/>
    <n v="0"/>
    <n v="0"/>
    <n v="0"/>
    <n v="0"/>
    <n v="0"/>
    <n v="0"/>
    <n v="0"/>
    <n v="0"/>
    <n v="0"/>
    <n v="0"/>
    <n v="0"/>
    <n v="26.5"/>
    <n v="0"/>
    <n v="0"/>
    <n v="0"/>
    <n v="0"/>
    <n v="5.9346750000000004"/>
    <n v="0"/>
    <n v="0"/>
  </r>
  <r>
    <d v="2020-09-01T00:00:00"/>
    <x v="5"/>
    <s v="P"/>
    <s v="Active"/>
    <n v="299"/>
    <x v="298"/>
    <s v="N"/>
    <x v="22"/>
    <n v="1041"/>
    <x v="4"/>
    <s v="Niederl. 6"/>
    <n v="1"/>
    <s v="Department"/>
    <s v="Supervisor"/>
    <s v="Non-Mgm."/>
    <s v="ang."/>
    <s v="M"/>
    <d v="2014-10-18T00:00:00"/>
    <m/>
    <s v=""/>
    <n v="5"/>
    <d v="1965-09-15T00:00:00"/>
    <n v="54"/>
    <s v="J"/>
    <n v="30"/>
    <n v="2.5"/>
    <n v="39"/>
    <x v="0"/>
    <n v="1"/>
    <n v="30"/>
    <n v="0"/>
    <n v="5058"/>
    <n v="1054.6867499999998"/>
    <n v="0"/>
    <n v="0"/>
    <n v="0"/>
    <n v="0"/>
    <n v="0"/>
    <n v="0"/>
    <n v="0"/>
    <n v="0"/>
    <n v="0"/>
    <n v="0"/>
    <n v="291.80769230769232"/>
    <n v="231.82500000000002"/>
    <n v="26.5"/>
    <n v="0"/>
    <n v="0"/>
    <n v="0"/>
    <n v="0"/>
    <n v="123.2022164423077"/>
    <n v="0"/>
    <n v="0"/>
  </r>
  <r>
    <d v="2020-09-01T00:00:00"/>
    <x v="5"/>
    <s v="P"/>
    <s v="Active"/>
    <n v="300"/>
    <x v="299"/>
    <s v="Y"/>
    <x v="13"/>
    <n v="1030"/>
    <x v="5"/>
    <s v="Niederl. 5"/>
    <n v="0.5"/>
    <s v="Department"/>
    <s v="Supervisor"/>
    <s v="Non-Mgm."/>
    <s v="ang."/>
    <s v="W"/>
    <d v="2014-10-01T00:00:00"/>
    <m/>
    <s v=""/>
    <n v="5"/>
    <d v="1967-03-19T00:00:00"/>
    <n v="52"/>
    <s v="J"/>
    <n v="30"/>
    <n v="2.5"/>
    <n v="39"/>
    <x v="0"/>
    <n v="0.5"/>
    <n v="30"/>
    <n v="0"/>
    <n v="5059"/>
    <n v="1054.82025"/>
    <n v="0"/>
    <n v="0"/>
    <n v="0"/>
    <n v="0"/>
    <n v="0"/>
    <n v="0"/>
    <n v="0"/>
    <n v="0"/>
    <n v="0"/>
    <n v="0"/>
    <n v="291.86538461538464"/>
    <n v="231.87083333333334"/>
    <n v="13.25"/>
    <n v="0"/>
    <n v="0"/>
    <n v="0"/>
    <n v="0"/>
    <n v="120.25806350961538"/>
    <n v="0"/>
    <n v="0"/>
  </r>
  <r>
    <d v="2020-09-01T00:00:00"/>
    <x v="5"/>
    <s v="P"/>
    <s v="Active"/>
    <n v="300"/>
    <x v="299"/>
    <s v="Y"/>
    <x v="13"/>
    <n v="1036"/>
    <x v="4"/>
    <s v="Niederl. 6"/>
    <n v="0.5"/>
    <s v="Department"/>
    <s v="Supervisor"/>
    <s v="Non-Mgm."/>
    <s v="ang."/>
    <s v="W"/>
    <d v="2014-10-01T00:00:00"/>
    <m/>
    <s v=""/>
    <n v="5"/>
    <d v="1967-03-19T00:00:00"/>
    <n v="52"/>
    <s v="J"/>
    <n v="30"/>
    <n v="2.5"/>
    <n v="39"/>
    <x v="0"/>
    <n v="0.5"/>
    <n v="30"/>
    <n v="0"/>
    <n v="5060"/>
    <n v="1054.9537500000001"/>
    <n v="0"/>
    <n v="0"/>
    <n v="0"/>
    <n v="0"/>
    <n v="0"/>
    <n v="0"/>
    <n v="0"/>
    <n v="0"/>
    <n v="0"/>
    <n v="0"/>
    <n v="291.92307692307691"/>
    <n v="231.91666666666669"/>
    <n v="13.25"/>
    <n v="0"/>
    <n v="0"/>
    <n v="0"/>
    <n v="0"/>
    <n v="120.28124807692309"/>
    <n v="0"/>
    <n v="0"/>
  </r>
  <r>
    <d v="2020-09-01T00:00:00"/>
    <x v="5"/>
    <s v="P"/>
    <s v="Active"/>
    <n v="301"/>
    <x v="300"/>
    <s v="N"/>
    <x v="14"/>
    <n v="1003"/>
    <x v="1"/>
    <s v="Niederl. 1"/>
    <n v="1"/>
    <s v="Department"/>
    <s v="Supervisor"/>
    <s v="Supervisor"/>
    <s v="ang."/>
    <s v="M"/>
    <d v="2007-09-01T00:00:00"/>
    <m/>
    <s v=""/>
    <n v="12"/>
    <d v="1990-12-26T00:00:00"/>
    <n v="29"/>
    <s v="N"/>
    <n v="30"/>
    <n v="2.5"/>
    <n v="39"/>
    <x v="0"/>
    <n v="1"/>
    <n v="30"/>
    <n v="0"/>
    <n v="5061"/>
    <n v="1055.08725"/>
    <n v="0"/>
    <n v="0"/>
    <n v="0"/>
    <n v="0"/>
    <n v="0"/>
    <n v="0"/>
    <n v="0"/>
    <n v="0"/>
    <n v="0"/>
    <n v="0"/>
    <n v="0"/>
    <n v="0"/>
    <n v="26.5"/>
    <n v="0"/>
    <n v="0"/>
    <n v="0"/>
    <n v="0"/>
    <n v="5.9346750000000004"/>
    <n v="0"/>
    <n v="0"/>
  </r>
  <r>
    <d v="2020-09-01T00:00:00"/>
    <x v="5"/>
    <s v="P"/>
    <s v="Active"/>
    <n v="302"/>
    <x v="301"/>
    <s v="N"/>
    <x v="44"/>
    <n v="1084"/>
    <x v="0"/>
    <s v="Niederl. 3"/>
    <n v="1"/>
    <s v="Department"/>
    <s v="Supervisor"/>
    <s v="Non-Mgm."/>
    <s v="ang."/>
    <s v="M"/>
    <d v="2014-11-01T00:00:00"/>
    <m/>
    <s v=""/>
    <n v="5"/>
    <d v="1990-05-06T00:00:00"/>
    <n v="29"/>
    <s v="N"/>
    <n v="30"/>
    <n v="2.5"/>
    <n v="39"/>
    <x v="0"/>
    <n v="1"/>
    <n v="30"/>
    <n v="0"/>
    <n v="5062"/>
    <n v="1055.22075"/>
    <n v="0"/>
    <n v="0"/>
    <n v="0"/>
    <n v="0"/>
    <n v="0"/>
    <n v="0"/>
    <n v="0"/>
    <n v="0"/>
    <n v="0"/>
    <n v="0"/>
    <n v="0"/>
    <n v="0"/>
    <n v="26.5"/>
    <n v="0"/>
    <n v="0"/>
    <n v="0"/>
    <n v="0"/>
    <n v="5.9346750000000004"/>
    <n v="0"/>
    <n v="0"/>
  </r>
  <r>
    <d v="2020-09-01T00:00:00"/>
    <x v="5"/>
    <s v="P"/>
    <s v="Active"/>
    <n v="303"/>
    <x v="302"/>
    <s v="N"/>
    <x v="23"/>
    <n v="1068"/>
    <x v="0"/>
    <s v="Niederl. 3"/>
    <n v="1"/>
    <s v="Department"/>
    <s v="Supervisor"/>
    <s v="Non-Mgm."/>
    <s v="ang."/>
    <s v="W"/>
    <d v="2014-12-01T00:00:00"/>
    <m/>
    <s v=""/>
    <n v="5"/>
    <d v="1957-10-23T00:00:00"/>
    <n v="62"/>
    <s v="N"/>
    <n v="12"/>
    <n v="1"/>
    <n v="16"/>
    <x v="0"/>
    <n v="0.41025641025641024"/>
    <n v="30"/>
    <n v="0"/>
    <n v="5063"/>
    <n v="1055.3542499999999"/>
    <n v="0"/>
    <n v="0"/>
    <n v="0"/>
    <n v="0"/>
    <n v="0"/>
    <n v="0"/>
    <n v="0"/>
    <n v="0"/>
    <n v="0"/>
    <n v="0"/>
    <n v="0"/>
    <n v="0"/>
    <n v="26.5"/>
    <n v="0"/>
    <n v="0"/>
    <n v="0"/>
    <n v="0"/>
    <n v="5.9346750000000004"/>
    <n v="0"/>
    <n v="0"/>
  </r>
  <r>
    <d v="2020-09-01T00:00:00"/>
    <x v="5"/>
    <s v="P"/>
    <s v="Active"/>
    <n v="304"/>
    <x v="303"/>
    <s v="N"/>
    <x v="44"/>
    <n v="1084"/>
    <x v="0"/>
    <s v="Niederl. 3"/>
    <n v="1"/>
    <s v="Department"/>
    <s v="Supervisor"/>
    <s v="Non-Mgm."/>
    <s v="ang."/>
    <s v="M"/>
    <d v="2007-09-01T00:00:00"/>
    <m/>
    <s v=""/>
    <n v="12"/>
    <d v="1974-03-15T00:00:00"/>
    <n v="45"/>
    <s v="N"/>
    <n v="30"/>
    <n v="2.5"/>
    <n v="39"/>
    <x v="0"/>
    <n v="1"/>
    <n v="30"/>
    <n v="0"/>
    <n v="5064"/>
    <n v="1055.48775"/>
    <n v="0"/>
    <n v="0"/>
    <n v="0"/>
    <n v="0"/>
    <n v="0"/>
    <n v="0"/>
    <n v="0"/>
    <n v="0"/>
    <n v="0"/>
    <n v="0"/>
    <n v="0"/>
    <n v="0"/>
    <n v="26.5"/>
    <n v="0"/>
    <n v="0"/>
    <n v="0"/>
    <n v="0"/>
    <n v="5.9346750000000004"/>
    <n v="0"/>
    <n v="0"/>
  </r>
  <r>
    <d v="2020-09-01T00:00:00"/>
    <x v="5"/>
    <s v="P"/>
    <s v="Active"/>
    <n v="305"/>
    <x v="304"/>
    <s v="N"/>
    <x v="44"/>
    <n v="1084"/>
    <x v="0"/>
    <s v="Niederl. 3"/>
    <n v="1"/>
    <s v="Department"/>
    <s v="Supervisor"/>
    <s v="Non-Mgm."/>
    <s v="ang."/>
    <s v="M"/>
    <d v="2014-12-01T00:00:00"/>
    <m/>
    <s v=""/>
    <n v="5"/>
    <d v="1970-06-16T00:00:00"/>
    <n v="49"/>
    <s v="N"/>
    <n v="30"/>
    <n v="2.5"/>
    <n v="39"/>
    <x v="0"/>
    <n v="1"/>
    <n v="30"/>
    <n v="0"/>
    <n v="5065"/>
    <n v="1055.6212500000001"/>
    <n v="0"/>
    <n v="0"/>
    <n v="0"/>
    <n v="0"/>
    <n v="0"/>
    <n v="0"/>
    <n v="0"/>
    <n v="0"/>
    <n v="0"/>
    <n v="0"/>
    <n v="0"/>
    <n v="0"/>
    <n v="26.5"/>
    <n v="0"/>
    <n v="0"/>
    <n v="0"/>
    <n v="0"/>
    <n v="5.9346750000000004"/>
    <n v="0"/>
    <n v="0"/>
  </r>
  <r>
    <d v="2020-09-01T00:00:00"/>
    <x v="5"/>
    <s v="P"/>
    <s v="Active"/>
    <n v="306"/>
    <x v="305"/>
    <s v="N"/>
    <x v="22"/>
    <n v="1029"/>
    <x v="6"/>
    <s v="Niederl. 10"/>
    <n v="1"/>
    <s v="Department"/>
    <s v="Supervisor"/>
    <s v="Non-Mgm."/>
    <s v="ang."/>
    <s v="M"/>
    <d v="2014-12-01T00:00:00"/>
    <m/>
    <s v=""/>
    <n v="5"/>
    <d v="1981-04-29T00:00:00"/>
    <n v="38"/>
    <s v="J"/>
    <n v="30"/>
    <n v="2.5"/>
    <n v="39"/>
    <x v="0"/>
    <n v="1"/>
    <n v="30"/>
    <n v="0"/>
    <n v="5066"/>
    <n v="1055.7547500000001"/>
    <n v="0"/>
    <n v="0"/>
    <n v="0"/>
    <n v="0"/>
    <n v="0"/>
    <n v="0"/>
    <n v="0"/>
    <n v="0"/>
    <n v="0"/>
    <n v="0"/>
    <n v="292.26923076923077"/>
    <n v="232.19166666666669"/>
    <n v="26.5"/>
    <n v="0"/>
    <n v="0"/>
    <n v="0"/>
    <n v="0"/>
    <n v="123.38769298076923"/>
    <n v="0"/>
    <n v="0"/>
  </r>
  <r>
    <d v="2020-09-01T00:00:00"/>
    <x v="5"/>
    <s v="P"/>
    <s v="Active"/>
    <n v="307"/>
    <x v="306"/>
    <s v="N"/>
    <x v="40"/>
    <n v="1001"/>
    <x v="1"/>
    <s v="Niederl. 1"/>
    <n v="1"/>
    <s v="Department"/>
    <s v="Supervisor"/>
    <s v="Non-Mgm."/>
    <s v="ang."/>
    <s v="M"/>
    <d v="2013-09-01T00:00:00"/>
    <m/>
    <s v=""/>
    <n v="6"/>
    <d v="1975-12-03T00:00:00"/>
    <n v="44"/>
    <s v="N"/>
    <n v="30"/>
    <n v="2.5"/>
    <n v="39"/>
    <x v="0"/>
    <n v="1"/>
    <n v="30"/>
    <n v="0"/>
    <n v="5067"/>
    <n v="1055.88825"/>
    <n v="0"/>
    <n v="0"/>
    <n v="0"/>
    <n v="0"/>
    <n v="0"/>
    <n v="0"/>
    <n v="0"/>
    <n v="0"/>
    <n v="0"/>
    <n v="0"/>
    <n v="0"/>
    <n v="0"/>
    <n v="26.5"/>
    <n v="0"/>
    <n v="0"/>
    <n v="0"/>
    <n v="0"/>
    <n v="5.9346750000000004"/>
    <n v="0"/>
    <n v="0"/>
  </r>
  <r>
    <d v="2020-09-01T00:00:00"/>
    <x v="5"/>
    <s v="P"/>
    <s v="Active"/>
    <n v="308"/>
    <x v="307"/>
    <s v="N"/>
    <x v="33"/>
    <n v="1000"/>
    <x v="1"/>
    <s v="Niederl. 1"/>
    <n v="1"/>
    <s v="Department"/>
    <s v="Supervisor"/>
    <s v="Non-Mgm."/>
    <s v="ang."/>
    <s v="M"/>
    <d v="2003-09-01T00:00:00"/>
    <m/>
    <s v=""/>
    <n v="16"/>
    <d v="1986-12-14T00:00:00"/>
    <n v="33"/>
    <s v="N"/>
    <n v="30"/>
    <n v="2.5"/>
    <n v="39"/>
    <x v="0"/>
    <n v="1"/>
    <n v="30"/>
    <n v="0"/>
    <n v="5068"/>
    <n v="1056.0217500000001"/>
    <n v="0"/>
    <n v="0"/>
    <n v="0"/>
    <n v="0"/>
    <n v="0"/>
    <n v="0"/>
    <n v="0"/>
    <n v="0"/>
    <n v="0"/>
    <n v="0"/>
    <n v="0"/>
    <n v="0"/>
    <n v="26.5"/>
    <n v="0"/>
    <n v="0"/>
    <n v="0"/>
    <n v="0"/>
    <n v="5.9346750000000004"/>
    <n v="0"/>
    <n v="0"/>
  </r>
  <r>
    <d v="2020-09-01T00:00:00"/>
    <x v="5"/>
    <s v="P"/>
    <s v="Active"/>
    <n v="309"/>
    <x v="308"/>
    <s v="N"/>
    <x v="41"/>
    <n v="1006"/>
    <x v="1"/>
    <s v="Niederl. 1"/>
    <n v="1"/>
    <s v="Department"/>
    <s v="Supervisor"/>
    <s v="Non-Mgm."/>
    <s v="ang."/>
    <s v="M"/>
    <d v="2000-09-01T00:00:00"/>
    <m/>
    <s v=""/>
    <n v="19"/>
    <d v="1983-01-04T00:00:00"/>
    <n v="37"/>
    <s v="N"/>
    <n v="30"/>
    <n v="2.5"/>
    <n v="39"/>
    <x v="0"/>
    <n v="1"/>
    <n v="30"/>
    <n v="0"/>
    <n v="5069"/>
    <n v="1056.15525"/>
    <n v="0"/>
    <n v="0"/>
    <n v="0"/>
    <n v="0"/>
    <n v="0"/>
    <n v="0"/>
    <n v="0"/>
    <n v="0"/>
    <n v="0"/>
    <n v="0"/>
    <n v="0"/>
    <n v="0"/>
    <n v="26.5"/>
    <n v="0"/>
    <n v="0"/>
    <n v="0"/>
    <n v="0"/>
    <n v="5.9346750000000004"/>
    <n v="0"/>
    <n v="28.601666666666667"/>
  </r>
  <r>
    <d v="2020-09-01T00:00:00"/>
    <x v="5"/>
    <s v="P"/>
    <s v="Active"/>
    <n v="310"/>
    <x v="309"/>
    <s v="N"/>
    <x v="41"/>
    <n v="1006"/>
    <x v="1"/>
    <s v="Niederl. 1"/>
    <n v="1"/>
    <s v="Department"/>
    <s v="Supervisor"/>
    <s v="Non-Mgm."/>
    <s v="ang."/>
    <s v="M"/>
    <d v="2006-09-01T00:00:00"/>
    <m/>
    <s v=""/>
    <n v="13"/>
    <d v="1990-10-07T00:00:00"/>
    <n v="29"/>
    <s v="N"/>
    <n v="30"/>
    <n v="2.5"/>
    <n v="39"/>
    <x v="0"/>
    <n v="1"/>
    <n v="30"/>
    <n v="0"/>
    <n v="5070"/>
    <n v="1056.2887500000002"/>
    <n v="0"/>
    <n v="0"/>
    <n v="0"/>
    <n v="0"/>
    <n v="0"/>
    <n v="0"/>
    <n v="0"/>
    <n v="0"/>
    <n v="0"/>
    <n v="0"/>
    <n v="0"/>
    <n v="0"/>
    <n v="26.5"/>
    <n v="0"/>
    <n v="0"/>
    <n v="0"/>
    <n v="0"/>
    <n v="5.9346750000000004"/>
    <n v="0"/>
    <n v="0"/>
  </r>
  <r>
    <d v="2020-09-01T00:00:00"/>
    <x v="5"/>
    <s v="P"/>
    <s v="Active"/>
    <n v="311"/>
    <x v="310"/>
    <s v="N"/>
    <x v="41"/>
    <n v="1006"/>
    <x v="1"/>
    <s v="Niederl. 1"/>
    <n v="1"/>
    <s v="Department"/>
    <s v="Supervisor"/>
    <s v="Non-Mgm."/>
    <s v="ang."/>
    <s v="M"/>
    <d v="1998-03-02T00:00:00"/>
    <m/>
    <s v=""/>
    <n v="21"/>
    <d v="1979-06-01T00:00:00"/>
    <n v="40"/>
    <s v="N"/>
    <n v="30"/>
    <n v="2.5"/>
    <n v="39"/>
    <x v="0"/>
    <n v="1"/>
    <n v="30"/>
    <n v="0"/>
    <n v="5071"/>
    <n v="1056.4222500000001"/>
    <n v="0"/>
    <n v="0"/>
    <n v="0"/>
    <n v="0"/>
    <n v="0"/>
    <n v="0"/>
    <n v="0"/>
    <n v="0"/>
    <n v="0"/>
    <n v="0"/>
    <n v="0"/>
    <n v="0"/>
    <n v="26.5"/>
    <n v="0"/>
    <n v="0"/>
    <n v="0"/>
    <n v="0"/>
    <n v="5.9346750000000004"/>
    <n v="0"/>
    <n v="0"/>
  </r>
  <r>
    <d v="2020-09-01T00:00:00"/>
    <x v="5"/>
    <s v="P"/>
    <s v="Active"/>
    <n v="312"/>
    <x v="311"/>
    <s v="N"/>
    <x v="18"/>
    <n v="1080"/>
    <x v="0"/>
    <s v="Niederl. 3"/>
    <n v="1"/>
    <s v="Department"/>
    <s v="Supervisor"/>
    <s v="Supervisor"/>
    <s v="ang."/>
    <s v="W"/>
    <d v="2015-01-15T00:00:00"/>
    <m/>
    <s v=""/>
    <n v="5"/>
    <d v="1971-01-05T00:00:00"/>
    <n v="49"/>
    <s v="N"/>
    <n v="30"/>
    <n v="2.5"/>
    <n v="39"/>
    <x v="0"/>
    <n v="1"/>
    <n v="30"/>
    <n v="0"/>
    <n v="5072"/>
    <n v="1056.55575"/>
    <n v="0"/>
    <n v="0"/>
    <n v="0"/>
    <n v="0"/>
    <n v="0"/>
    <n v="0"/>
    <n v="0"/>
    <n v="0"/>
    <n v="0"/>
    <n v="0"/>
    <n v="0"/>
    <n v="0"/>
    <n v="26.5"/>
    <n v="0"/>
    <n v="0"/>
    <n v="0"/>
    <n v="0"/>
    <n v="5.9346750000000004"/>
    <n v="0"/>
    <n v="2.1733333333333333"/>
  </r>
  <r>
    <d v="2020-09-01T00:00:00"/>
    <x v="5"/>
    <s v="P"/>
    <s v="Active"/>
    <n v="313"/>
    <x v="312"/>
    <s v="N"/>
    <x v="2"/>
    <n v="1010"/>
    <x v="1"/>
    <s v="Niederl. 1"/>
    <n v="1"/>
    <s v="Department"/>
    <s v="Supervisor"/>
    <s v="Non-Mgm."/>
    <s v="ang."/>
    <s v="W"/>
    <d v="2015-01-01T00:00:00"/>
    <m/>
    <s v=""/>
    <n v="5"/>
    <d v="1982-07-01T00:00:00"/>
    <n v="37"/>
    <s v="N"/>
    <n v="30"/>
    <n v="2.5"/>
    <n v="39"/>
    <x v="0"/>
    <n v="1"/>
    <n v="30"/>
    <n v="0"/>
    <n v="5073"/>
    <n v="1056.6892500000001"/>
    <n v="0"/>
    <n v="0"/>
    <n v="0"/>
    <n v="0"/>
    <n v="0"/>
    <n v="0"/>
    <n v="0"/>
    <n v="0"/>
    <n v="0"/>
    <n v="0"/>
    <n v="0"/>
    <n v="0"/>
    <n v="26.5"/>
    <n v="0"/>
    <n v="0"/>
    <n v="0"/>
    <n v="0"/>
    <n v="5.9346750000000004"/>
    <n v="0"/>
    <n v="2.1733333333333333"/>
  </r>
  <r>
    <d v="2020-09-01T00:00:00"/>
    <x v="5"/>
    <s v="P"/>
    <s v="Active"/>
    <n v="314"/>
    <x v="313"/>
    <s v="N"/>
    <x v="9"/>
    <n v="1087"/>
    <x v="0"/>
    <s v="Niederl. 3"/>
    <n v="1"/>
    <s v="Department"/>
    <s v="Supervisor"/>
    <s v="Non-Mgm."/>
    <s v="ang."/>
    <s v="M"/>
    <d v="2015-02-01T00:00:00"/>
    <m/>
    <s v=""/>
    <n v="4"/>
    <d v="1966-08-07T00:00:00"/>
    <n v="53"/>
    <s v="N"/>
    <n v="30"/>
    <n v="2.5"/>
    <n v="39"/>
    <x v="0"/>
    <n v="1"/>
    <n v="30"/>
    <n v="0"/>
    <n v="5074"/>
    <n v="1056.82275"/>
    <n v="0"/>
    <n v="0"/>
    <n v="0"/>
    <n v="0"/>
    <n v="0"/>
    <n v="0"/>
    <n v="0"/>
    <n v="0"/>
    <n v="0"/>
    <n v="0"/>
    <n v="0"/>
    <n v="0"/>
    <n v="26.5"/>
    <n v="0"/>
    <n v="0"/>
    <n v="0"/>
    <n v="0"/>
    <n v="5.9346750000000004"/>
    <n v="0"/>
    <n v="2.1733333333333333"/>
  </r>
  <r>
    <d v="2020-09-01T00:00:00"/>
    <x v="5"/>
    <s v="P"/>
    <s v="Active"/>
    <n v="315"/>
    <x v="314"/>
    <s v="N"/>
    <x v="26"/>
    <n v="1091"/>
    <x v="0"/>
    <s v="Niederl. 3"/>
    <n v="1"/>
    <s v="Department"/>
    <s v="Supervisor"/>
    <s v="Manager"/>
    <s v="ang."/>
    <s v="W"/>
    <d v="2015-02-01T00:00:00"/>
    <m/>
    <s v=""/>
    <n v="4"/>
    <d v="1974-08-27T00:00:00"/>
    <n v="45"/>
    <s v="N"/>
    <n v="30"/>
    <n v="2.5"/>
    <n v="39"/>
    <x v="0"/>
    <n v="1"/>
    <n v="30"/>
    <n v="0"/>
    <n v="5075"/>
    <n v="1056.9562500000002"/>
    <n v="0"/>
    <n v="0"/>
    <n v="0"/>
    <n v="0"/>
    <n v="0"/>
    <n v="0"/>
    <n v="0"/>
    <n v="0"/>
    <n v="0"/>
    <n v="0"/>
    <n v="0"/>
    <n v="0"/>
    <n v="26.5"/>
    <n v="0"/>
    <n v="0"/>
    <n v="0"/>
    <n v="0"/>
    <n v="5.9346750000000004"/>
    <n v="0"/>
    <n v="2.1733333333333333"/>
  </r>
  <r>
    <d v="2020-09-01T00:00:00"/>
    <x v="5"/>
    <s v="P"/>
    <s v="Active"/>
    <n v="316"/>
    <x v="315"/>
    <s v="N"/>
    <x v="16"/>
    <n v="1043"/>
    <x v="9"/>
    <s v="Niederl. 4"/>
    <n v="1"/>
    <s v="Department"/>
    <s v="Supervisor"/>
    <s v="Non-Mgm."/>
    <s v="ang."/>
    <s v="W"/>
    <d v="2015-02-16T00:00:00"/>
    <m/>
    <s v=""/>
    <n v="4"/>
    <d v="1989-12-30T00:00:00"/>
    <n v="30"/>
    <s v="J"/>
    <n v="30"/>
    <n v="2.5"/>
    <n v="39"/>
    <x v="0"/>
    <n v="1"/>
    <n v="30"/>
    <n v="0"/>
    <n v="5076"/>
    <n v="1057.0897500000001"/>
    <n v="0"/>
    <n v="0"/>
    <n v="0"/>
    <n v="0"/>
    <n v="0"/>
    <n v="0"/>
    <n v="0"/>
    <n v="0"/>
    <n v="0"/>
    <n v="0"/>
    <n v="292.84615384615387"/>
    <n v="232.65"/>
    <n v="26.5"/>
    <n v="0"/>
    <n v="0"/>
    <n v="0"/>
    <n v="0"/>
    <n v="123.61953865384618"/>
    <n v="0"/>
    <n v="2.1733333333333333"/>
  </r>
  <r>
    <d v="2020-09-01T00:00:00"/>
    <x v="5"/>
    <s v="P"/>
    <s v="Active"/>
    <n v="317"/>
    <x v="316"/>
    <s v="N"/>
    <x v="31"/>
    <n v="1052"/>
    <x v="3"/>
    <s v="Niederl. 8"/>
    <n v="1"/>
    <s v="Department"/>
    <s v="Supervisor"/>
    <s v="Manager"/>
    <s v="ang."/>
    <s v="M"/>
    <d v="2015-03-01T00:00:00"/>
    <m/>
    <s v=""/>
    <n v="4"/>
    <d v="1981-07-18T00:00:00"/>
    <n v="38"/>
    <s v="N"/>
    <n v="30"/>
    <n v="2.5"/>
    <n v="39"/>
    <x v="0"/>
    <n v="1"/>
    <n v="30"/>
    <n v="0"/>
    <n v="5077"/>
    <n v="1057.22325"/>
    <n v="0"/>
    <n v="0"/>
    <n v="30"/>
    <n v="0"/>
    <n v="0"/>
    <n v="0"/>
    <n v="0"/>
    <n v="0"/>
    <n v="0"/>
    <n v="0"/>
    <n v="0"/>
    <n v="0"/>
    <n v="26.5"/>
    <n v="0"/>
    <n v="0"/>
    <n v="0"/>
    <n v="0"/>
    <n v="12.653175000000001"/>
    <n v="118.18"/>
    <n v="2.1733333333333333"/>
  </r>
  <r>
    <d v="2020-09-01T00:00:00"/>
    <x v="5"/>
    <s v="P"/>
    <s v="Active"/>
    <n v="318"/>
    <x v="317"/>
    <s v="N"/>
    <x v="31"/>
    <n v="1028"/>
    <x v="6"/>
    <s v="Niederl. 10"/>
    <n v="1"/>
    <s v="Department"/>
    <s v="Supervisor"/>
    <s v="Non-Mgm."/>
    <s v="ang."/>
    <s v="M"/>
    <d v="2015-04-01T00:00:00"/>
    <m/>
    <s v=""/>
    <n v="4"/>
    <d v="1967-08-31T00:00:00"/>
    <n v="52"/>
    <s v="J"/>
    <n v="30"/>
    <n v="2.5"/>
    <n v="39"/>
    <x v="0"/>
    <n v="1"/>
    <n v="30"/>
    <n v="0"/>
    <n v="5078"/>
    <n v="1057.3567500000001"/>
    <n v="0"/>
    <n v="0"/>
    <n v="30"/>
    <n v="0"/>
    <n v="236.72"/>
    <n v="200"/>
    <n v="0"/>
    <n v="0"/>
    <n v="0"/>
    <n v="0"/>
    <n v="292.96153846153845"/>
    <n v="232.7416666666667"/>
    <n v="26.5"/>
    <n v="0"/>
    <n v="0"/>
    <n v="0"/>
    <n v="0"/>
    <n v="228.18785178846156"/>
    <n v="100.32000000000001"/>
    <n v="2.1733333333333333"/>
  </r>
  <r>
    <d v="2020-09-01T00:00:00"/>
    <x v="5"/>
    <s v="P"/>
    <s v="Active"/>
    <n v="319"/>
    <x v="318"/>
    <s v="N"/>
    <x v="9"/>
    <n v="1087"/>
    <x v="0"/>
    <s v="Niederl. 3"/>
    <n v="1"/>
    <s v="Department"/>
    <s v="Supervisor"/>
    <s v="Manager"/>
    <s v="ang."/>
    <s v="M"/>
    <d v="2015-04-01T00:00:00"/>
    <m/>
    <s v=""/>
    <n v="4"/>
    <d v="1983-06-16T00:00:00"/>
    <n v="36"/>
    <s v="N"/>
    <n v="30"/>
    <n v="2.5"/>
    <n v="39"/>
    <x v="0"/>
    <n v="1"/>
    <n v="30"/>
    <n v="0"/>
    <n v="5079"/>
    <n v="1057.4902500000001"/>
    <n v="0"/>
    <n v="0"/>
    <n v="0"/>
    <n v="0"/>
    <n v="0"/>
    <n v="0"/>
    <n v="0"/>
    <n v="0"/>
    <n v="0"/>
    <n v="0"/>
    <n v="0"/>
    <n v="0"/>
    <n v="26.5"/>
    <n v="0"/>
    <n v="0"/>
    <n v="0"/>
    <n v="0"/>
    <n v="5.9346750000000004"/>
    <n v="0"/>
    <n v="2.1733333333333333"/>
  </r>
  <r>
    <d v="2020-09-01T00:00:00"/>
    <x v="5"/>
    <s v="P"/>
    <s v="Active"/>
    <n v="320"/>
    <x v="319"/>
    <s v="N"/>
    <x v="14"/>
    <n v="1003"/>
    <x v="1"/>
    <s v="Niederl. 1"/>
    <n v="1"/>
    <s v="Department"/>
    <s v="Supervisor"/>
    <s v="Supervisor"/>
    <s v="ang."/>
    <s v="M"/>
    <d v="2015-04-01T00:00:00"/>
    <m/>
    <s v=""/>
    <n v="4"/>
    <d v="1987-08-17T00:00:00"/>
    <n v="32"/>
    <s v="N"/>
    <n v="30"/>
    <n v="2.5"/>
    <n v="39"/>
    <x v="0"/>
    <n v="1"/>
    <n v="30"/>
    <n v="0"/>
    <n v="5080"/>
    <n v="1057.6237500000002"/>
    <n v="0"/>
    <n v="0"/>
    <n v="0"/>
    <n v="0"/>
    <n v="0"/>
    <n v="0"/>
    <n v="0"/>
    <n v="0"/>
    <n v="0"/>
    <n v="0"/>
    <n v="0"/>
    <n v="0"/>
    <n v="26.5"/>
    <n v="0"/>
    <n v="0"/>
    <n v="0"/>
    <n v="0"/>
    <n v="5.9346750000000004"/>
    <n v="0"/>
    <n v="2.1733333333333333"/>
  </r>
  <r>
    <d v="2020-09-01T00:00:00"/>
    <x v="5"/>
    <s v="P"/>
    <s v="Active"/>
    <n v="321"/>
    <x v="320"/>
    <s v="N"/>
    <x v="16"/>
    <n v="1056"/>
    <x v="2"/>
    <s v="Niederl. 7"/>
    <n v="1"/>
    <s v="Department"/>
    <s v="Supervisor"/>
    <s v="Non-Mgm."/>
    <s v="ang."/>
    <s v="W"/>
    <d v="2015-04-15T00:00:00"/>
    <m/>
    <s v=""/>
    <n v="4"/>
    <d v="1986-05-07T00:00:00"/>
    <n v="33"/>
    <s v="J"/>
    <n v="30"/>
    <n v="2.5"/>
    <n v="39"/>
    <x v="0"/>
    <n v="1"/>
    <n v="30"/>
    <n v="0"/>
    <n v="5081"/>
    <n v="1057.7572500000001"/>
    <n v="0"/>
    <n v="0"/>
    <n v="0"/>
    <n v="0"/>
    <n v="0"/>
    <n v="0"/>
    <n v="0"/>
    <n v="0"/>
    <n v="0"/>
    <n v="0"/>
    <n v="293.13461538461536"/>
    <n v="232.87916666666669"/>
    <n v="26.5"/>
    <n v="0"/>
    <n v="0"/>
    <n v="0"/>
    <n v="0"/>
    <n v="123.73546149038462"/>
    <n v="0"/>
    <n v="2.1733333333333333"/>
  </r>
  <r>
    <d v="2020-09-01T00:00:00"/>
    <x v="5"/>
    <s v="P"/>
    <s v="Active"/>
    <n v="322"/>
    <x v="321"/>
    <s v="N"/>
    <x v="24"/>
    <n v="1081"/>
    <x v="0"/>
    <s v="Niederl. 3"/>
    <n v="1"/>
    <s v="Department"/>
    <s v="Supervisor"/>
    <s v="Non-Mgm."/>
    <s v="ang."/>
    <s v="W"/>
    <d v="2015-04-22T00:00:00"/>
    <m/>
    <s v=""/>
    <n v="4"/>
    <d v="1983-12-19T00:00:00"/>
    <n v="36"/>
    <s v="N"/>
    <n v="30"/>
    <n v="2.5"/>
    <n v="39"/>
    <x v="0"/>
    <n v="1"/>
    <n v="30"/>
    <n v="0"/>
    <n v="5082"/>
    <n v="1057.89075"/>
    <n v="0"/>
    <n v="0"/>
    <n v="0"/>
    <n v="0"/>
    <n v="0"/>
    <n v="0"/>
    <n v="0"/>
    <n v="0"/>
    <n v="0"/>
    <n v="0"/>
    <n v="0"/>
    <n v="0"/>
    <n v="26.5"/>
    <n v="0"/>
    <n v="0"/>
    <n v="0"/>
    <n v="0"/>
    <n v="5.9346750000000004"/>
    <n v="0"/>
    <n v="2.1733333333333333"/>
  </r>
  <r>
    <d v="2020-09-01T00:00:00"/>
    <x v="5"/>
    <s v="P"/>
    <s v="Active"/>
    <n v="323"/>
    <x v="322"/>
    <s v="N"/>
    <x v="35"/>
    <n v="1078"/>
    <x v="0"/>
    <s v="Niederl. 3"/>
    <n v="1"/>
    <s v="Department"/>
    <s v="Supervisor"/>
    <s v="Non-Mgm."/>
    <s v="ang."/>
    <s v="W"/>
    <d v="2015-05-01T00:00:00"/>
    <m/>
    <s v=""/>
    <n v="4"/>
    <d v="1984-06-22T00:00:00"/>
    <n v="35"/>
    <s v="N"/>
    <n v="30"/>
    <n v="2.5"/>
    <n v="30"/>
    <x v="0"/>
    <n v="0.76923076923076927"/>
    <n v="30"/>
    <n v="0"/>
    <n v="5083"/>
    <n v="1058.0242499999999"/>
    <n v="0"/>
    <n v="0"/>
    <n v="0"/>
    <n v="0"/>
    <n v="0"/>
    <n v="0"/>
    <n v="0"/>
    <n v="0"/>
    <n v="0"/>
    <n v="0"/>
    <n v="0"/>
    <n v="0"/>
    <n v="26.5"/>
    <n v="0"/>
    <n v="0"/>
    <n v="0"/>
    <n v="0"/>
    <n v="5.9346750000000004"/>
    <n v="152.1216"/>
    <n v="2.1733333333333333"/>
  </r>
  <r>
    <d v="2020-09-01T00:00:00"/>
    <x v="5"/>
    <s v="P"/>
    <s v="Active"/>
    <n v="324"/>
    <x v="323"/>
    <s v="N"/>
    <x v="22"/>
    <n v="1047"/>
    <x v="9"/>
    <s v="Niederl. 4"/>
    <n v="1"/>
    <s v="Department"/>
    <s v="Supervisor"/>
    <s v="Non-Mgm."/>
    <s v="ang."/>
    <s v="M"/>
    <d v="2015-05-01T00:00:00"/>
    <m/>
    <s v=""/>
    <n v="4"/>
    <d v="1980-04-11T00:00:00"/>
    <n v="39"/>
    <s v="J"/>
    <n v="30"/>
    <n v="2.5"/>
    <n v="39"/>
    <x v="0"/>
    <n v="1"/>
    <n v="30"/>
    <n v="0"/>
    <n v="5084"/>
    <n v="1058.1577500000001"/>
    <n v="0"/>
    <n v="0"/>
    <n v="0"/>
    <n v="0"/>
    <n v="0"/>
    <n v="0"/>
    <n v="0"/>
    <n v="0"/>
    <n v="0"/>
    <n v="0"/>
    <n v="293.30769230769232"/>
    <n v="233.01666666666671"/>
    <n v="26.5"/>
    <n v="0"/>
    <n v="0"/>
    <n v="0"/>
    <n v="0"/>
    <n v="123.80501519230771"/>
    <n v="0"/>
    <n v="2.1733333333333333"/>
  </r>
  <r>
    <d v="2020-09-01T00:00:00"/>
    <x v="5"/>
    <s v="P"/>
    <s v="Active"/>
    <n v="325"/>
    <x v="324"/>
    <s v="N"/>
    <x v="37"/>
    <n v="1005"/>
    <x v="1"/>
    <s v="Niederl. 1"/>
    <n v="1"/>
    <s v="Department"/>
    <s v="Supervisor"/>
    <s v="Non-Mgm."/>
    <s v="ang."/>
    <s v="M"/>
    <d v="2015-05-01T00:00:00"/>
    <m/>
    <s v=""/>
    <n v="4"/>
    <d v="1989-08-01T00:00:00"/>
    <n v="30"/>
    <s v="N"/>
    <n v="30"/>
    <n v="2.5"/>
    <n v="39"/>
    <x v="0"/>
    <n v="1"/>
    <n v="30"/>
    <n v="0"/>
    <n v="5085"/>
    <n v="1058.29125"/>
    <n v="0"/>
    <n v="0"/>
    <n v="0"/>
    <n v="0"/>
    <n v="0"/>
    <n v="0"/>
    <n v="0"/>
    <n v="0"/>
    <n v="0"/>
    <n v="0"/>
    <n v="0"/>
    <n v="0"/>
    <n v="26.5"/>
    <n v="0"/>
    <n v="0"/>
    <n v="0"/>
    <n v="0"/>
    <n v="5.9346750000000004"/>
    <n v="0"/>
    <n v="2.1733333333333333"/>
  </r>
  <r>
    <d v="2020-09-01T00:00:00"/>
    <x v="5"/>
    <s v="P"/>
    <s v="Active"/>
    <n v="326"/>
    <x v="325"/>
    <s v="N"/>
    <x v="24"/>
    <n v="1081"/>
    <x v="0"/>
    <s v="Niederl. 3"/>
    <n v="1"/>
    <s v="Department"/>
    <s v="Supervisor"/>
    <s v="Non-Mgm."/>
    <s v="ang."/>
    <s v="W"/>
    <d v="2015-05-01T00:00:00"/>
    <m/>
    <s v=""/>
    <n v="4"/>
    <d v="1990-07-03T00:00:00"/>
    <n v="29"/>
    <s v="N"/>
    <n v="30"/>
    <n v="2.5"/>
    <n v="39"/>
    <x v="0"/>
    <n v="1"/>
    <n v="30"/>
    <n v="0"/>
    <n v="5086"/>
    <n v="1058.4247500000001"/>
    <n v="0"/>
    <n v="0"/>
    <n v="0"/>
    <n v="0"/>
    <n v="0"/>
    <n v="0"/>
    <n v="0"/>
    <n v="0"/>
    <n v="0"/>
    <n v="0"/>
    <n v="0"/>
    <n v="0"/>
    <n v="26.5"/>
    <n v="0"/>
    <n v="0"/>
    <n v="0"/>
    <n v="0"/>
    <n v="5.9346750000000004"/>
    <n v="0"/>
    <n v="2.1733333333333333"/>
  </r>
  <r>
    <d v="2020-09-01T00:00:00"/>
    <x v="5"/>
    <s v="P"/>
    <s v="Active"/>
    <n v="327"/>
    <x v="326"/>
    <s v="N"/>
    <x v="22"/>
    <n v="1023"/>
    <x v="7"/>
    <s v="Niederl. 9"/>
    <n v="1"/>
    <s v="Department"/>
    <s v="Supervisor"/>
    <s v="Non-Mgm."/>
    <s v="ang."/>
    <s v="M"/>
    <d v="2015-05-01T00:00:00"/>
    <m/>
    <s v=""/>
    <n v="4"/>
    <d v="1978-11-20T00:00:00"/>
    <n v="41"/>
    <s v="J"/>
    <n v="30"/>
    <n v="2.5"/>
    <n v="39"/>
    <x v="0"/>
    <n v="1"/>
    <n v="30"/>
    <n v="0"/>
    <n v="5087"/>
    <n v="1058.55825"/>
    <n v="0"/>
    <n v="0"/>
    <n v="0"/>
    <n v="0"/>
    <n v="0"/>
    <n v="0"/>
    <n v="0"/>
    <n v="0"/>
    <n v="0"/>
    <n v="0"/>
    <n v="293.48076923076923"/>
    <n v="233.1541666666667"/>
    <n v="26.5"/>
    <n v="0"/>
    <n v="0"/>
    <n v="0"/>
    <n v="0"/>
    <n v="123.87456889423079"/>
    <n v="0"/>
    <n v="2.1733333333333333"/>
  </r>
  <r>
    <d v="2020-09-01T00:00:00"/>
    <x v="5"/>
    <s v="P"/>
    <s v="Active"/>
    <n v="328"/>
    <x v="327"/>
    <s v="N"/>
    <x v="16"/>
    <n v="1037"/>
    <x v="4"/>
    <s v="Niederl. 6"/>
    <n v="1"/>
    <s v="Department"/>
    <s v="Supervisor"/>
    <s v="Non-Mgm."/>
    <s v="ang."/>
    <s v="M"/>
    <d v="2015-06-01T00:00:00"/>
    <m/>
    <s v=""/>
    <n v="4"/>
    <d v="1976-06-16T00:00:00"/>
    <n v="43"/>
    <s v="J"/>
    <n v="30"/>
    <n v="2.5"/>
    <n v="39"/>
    <x v="0"/>
    <n v="1"/>
    <n v="30"/>
    <n v="0"/>
    <n v="5088"/>
    <n v="1058.69175"/>
    <n v="0"/>
    <n v="0"/>
    <n v="0"/>
    <n v="0"/>
    <n v="0"/>
    <n v="0"/>
    <n v="0"/>
    <n v="0"/>
    <n v="0"/>
    <n v="0"/>
    <n v="293.53846153846155"/>
    <n v="233.20000000000002"/>
    <n v="26.5"/>
    <n v="0"/>
    <n v="0"/>
    <n v="0"/>
    <n v="0"/>
    <n v="123.89775346153849"/>
    <n v="0"/>
    <n v="2.1733333333333333"/>
  </r>
  <r>
    <d v="2020-09-01T00:00:00"/>
    <x v="5"/>
    <s v="P"/>
    <s v="Active"/>
    <n v="329"/>
    <x v="328"/>
    <s v="N"/>
    <x v="22"/>
    <n v="1023"/>
    <x v="7"/>
    <s v="Niederl. 9"/>
    <n v="1"/>
    <s v="Department"/>
    <s v="Supervisor"/>
    <s v="Non-Mgm."/>
    <s v="ang."/>
    <s v="M"/>
    <d v="2015-07-01T00:00:00"/>
    <m/>
    <s v=""/>
    <n v="4"/>
    <d v="1968-03-30T00:00:00"/>
    <n v="51"/>
    <s v="J"/>
    <n v="30"/>
    <n v="2.5"/>
    <n v="39"/>
    <x v="0"/>
    <n v="1"/>
    <n v="30"/>
    <n v="0"/>
    <n v="5089"/>
    <n v="1058.8252499999999"/>
    <n v="0"/>
    <n v="0"/>
    <n v="0"/>
    <n v="0"/>
    <n v="0"/>
    <n v="0"/>
    <n v="0"/>
    <n v="0"/>
    <n v="0"/>
    <n v="0"/>
    <n v="293.59615384615387"/>
    <n v="233.24583333333334"/>
    <n v="26.5"/>
    <n v="0"/>
    <n v="0"/>
    <n v="0"/>
    <n v="0"/>
    <n v="123.92093802884617"/>
    <n v="0"/>
    <n v="2.1733333333333333"/>
  </r>
  <r>
    <d v="2020-09-01T00:00:00"/>
    <x v="5"/>
    <s v="P"/>
    <s v="Active"/>
    <n v="330"/>
    <x v="329"/>
    <s v="N"/>
    <x v="22"/>
    <n v="1029"/>
    <x v="6"/>
    <s v="Niederl. 10"/>
    <n v="1"/>
    <s v="Department"/>
    <s v="Supervisor"/>
    <s v="Non-Mgm."/>
    <s v="ang."/>
    <s v="M"/>
    <d v="2015-07-01T00:00:00"/>
    <m/>
    <s v=""/>
    <n v="4"/>
    <d v="1985-04-25T00:00:00"/>
    <n v="34"/>
    <s v="J"/>
    <n v="30"/>
    <n v="2.5"/>
    <n v="39"/>
    <x v="0"/>
    <n v="1"/>
    <n v="30"/>
    <n v="0"/>
    <n v="5090"/>
    <n v="1058.95875"/>
    <n v="0"/>
    <n v="0"/>
    <n v="0"/>
    <n v="0"/>
    <n v="0"/>
    <n v="0"/>
    <n v="0"/>
    <n v="0"/>
    <n v="0"/>
    <n v="0"/>
    <n v="293.65384615384619"/>
    <n v="233.29166666666669"/>
    <n v="26.5"/>
    <n v="0"/>
    <n v="0"/>
    <n v="0"/>
    <n v="0"/>
    <n v="123.94412259615387"/>
    <n v="0"/>
    <n v="2.1733333333333333"/>
  </r>
  <r>
    <d v="2020-09-01T00:00:00"/>
    <x v="5"/>
    <s v="P"/>
    <s v="Active"/>
    <n v="331"/>
    <x v="330"/>
    <s v="N"/>
    <x v="32"/>
    <n v="1077"/>
    <x v="0"/>
    <s v="Niederl. 3"/>
    <n v="1"/>
    <s v="Department"/>
    <s v="Supervisor"/>
    <s v="Non-Mgm."/>
    <s v="ang."/>
    <s v="M"/>
    <d v="2015-07-15T00:00:00"/>
    <m/>
    <s v=""/>
    <n v="4"/>
    <d v="1974-08-24T00:00:00"/>
    <n v="45"/>
    <s v="N"/>
    <n v="30"/>
    <n v="2.5"/>
    <n v="39"/>
    <x v="0"/>
    <n v="1"/>
    <n v="30"/>
    <n v="0"/>
    <n v="5091"/>
    <n v="1059.0922499999999"/>
    <n v="0"/>
    <n v="0"/>
    <n v="0"/>
    <n v="0"/>
    <n v="0"/>
    <n v="0"/>
    <n v="0"/>
    <n v="0"/>
    <n v="0"/>
    <n v="0"/>
    <n v="0"/>
    <n v="0"/>
    <n v="26.5"/>
    <n v="0"/>
    <n v="0"/>
    <n v="0"/>
    <n v="0"/>
    <n v="5.9346750000000004"/>
    <n v="201.52539999999999"/>
    <n v="2.1733333333333333"/>
  </r>
  <r>
    <d v="2020-09-01T00:00:00"/>
    <x v="5"/>
    <s v="P"/>
    <s v="Active"/>
    <n v="332"/>
    <x v="331"/>
    <s v="N"/>
    <x v="15"/>
    <n v="1044"/>
    <x v="9"/>
    <s v="Niederl. 4"/>
    <n v="1"/>
    <s v="Department"/>
    <s v="Supervisor"/>
    <s v="Non-Mgm."/>
    <s v="ang."/>
    <s v="W"/>
    <d v="2018-06-28T00:00:00"/>
    <m/>
    <s v=""/>
    <n v="1"/>
    <d v="1996-03-20T00:00:00"/>
    <n v="23"/>
    <s v="J"/>
    <n v="30"/>
    <n v="2.5"/>
    <n v="39"/>
    <x v="0"/>
    <n v="1"/>
    <n v="30"/>
    <n v="0"/>
    <n v="5092"/>
    <n v="1059.2257500000001"/>
    <n v="0"/>
    <n v="0"/>
    <n v="0"/>
    <n v="0"/>
    <n v="0"/>
    <n v="0"/>
    <n v="0"/>
    <n v="0"/>
    <n v="0"/>
    <n v="0"/>
    <n v="293.76923076923077"/>
    <n v="233.38333333333335"/>
    <n v="26.5"/>
    <n v="0"/>
    <n v="0"/>
    <n v="0"/>
    <n v="0"/>
    <n v="123.99049173076925"/>
    <n v="0"/>
    <n v="1.9716666666666665"/>
  </r>
  <r>
    <d v="2020-09-01T00:00:00"/>
    <x v="5"/>
    <s v="P"/>
    <s v="Active"/>
    <n v="333"/>
    <x v="332"/>
    <s v="N"/>
    <x v="31"/>
    <n v="1063"/>
    <x v="10"/>
    <s v="Niederl. 11"/>
    <n v="1"/>
    <s v="Department"/>
    <s v="Supervisor"/>
    <s v="Non-Mgm."/>
    <s v="ang."/>
    <s v="M"/>
    <d v="2015-08-01T00:00:00"/>
    <m/>
    <s v=""/>
    <n v="4"/>
    <d v="1960-05-21T00:00:00"/>
    <n v="59"/>
    <s v="N"/>
    <n v="30"/>
    <n v="2.5"/>
    <n v="39"/>
    <x v="0"/>
    <n v="1"/>
    <n v="30"/>
    <n v="0"/>
    <n v="5093"/>
    <n v="1059.35925"/>
    <n v="0"/>
    <n v="0"/>
    <n v="30"/>
    <n v="0"/>
    <n v="0"/>
    <n v="0"/>
    <n v="0"/>
    <n v="0"/>
    <n v="0"/>
    <n v="0"/>
    <n v="0"/>
    <n v="0"/>
    <n v="26.5"/>
    <n v="0"/>
    <n v="0"/>
    <n v="0"/>
    <n v="0"/>
    <n v="12.653175000000001"/>
    <n v="118.37"/>
    <n v="2.1733333333333333"/>
  </r>
  <r>
    <d v="2020-09-01T00:00:00"/>
    <x v="5"/>
    <s v="P"/>
    <s v="Active"/>
    <n v="334"/>
    <x v="333"/>
    <s v="N"/>
    <x v="22"/>
    <n v="1041"/>
    <x v="4"/>
    <s v="Niederl. 6"/>
    <n v="1"/>
    <s v="Department"/>
    <s v="Supervisor"/>
    <s v="Non-Mgm."/>
    <s v="ang."/>
    <s v="M"/>
    <d v="2015-08-01T00:00:00"/>
    <m/>
    <s v=""/>
    <n v="4"/>
    <d v="1968-09-28T00:00:00"/>
    <n v="51"/>
    <s v="J"/>
    <n v="30"/>
    <n v="2.5"/>
    <n v="39"/>
    <x v="0"/>
    <n v="1"/>
    <n v="30"/>
    <n v="0"/>
    <n v="5094"/>
    <n v="1059.4927499999999"/>
    <n v="0"/>
    <n v="0"/>
    <n v="0"/>
    <n v="0"/>
    <n v="0"/>
    <n v="0"/>
    <n v="0"/>
    <n v="0"/>
    <n v="0"/>
    <n v="0"/>
    <n v="293.88461538461536"/>
    <n v="233.47500000000002"/>
    <n v="26.5"/>
    <n v="0"/>
    <n v="0"/>
    <n v="0"/>
    <n v="0"/>
    <n v="124.03686086538463"/>
    <n v="0"/>
    <n v="2.1733333333333333"/>
  </r>
  <r>
    <d v="2020-09-01T00:00:00"/>
    <x v="5"/>
    <s v="P"/>
    <s v="Active"/>
    <n v="335"/>
    <x v="334"/>
    <s v="N"/>
    <x v="49"/>
    <n v="1072"/>
    <x v="0"/>
    <s v="Niederl. 3"/>
    <n v="1"/>
    <s v="Department"/>
    <s v="Supervisor"/>
    <s v="Non-Mgm."/>
    <s v="ang."/>
    <s v="M"/>
    <d v="2015-08-18T00:00:00"/>
    <m/>
    <s v=""/>
    <n v="4"/>
    <d v="1987-04-24T00:00:00"/>
    <n v="32"/>
    <s v="N"/>
    <n v="30"/>
    <n v="2.5"/>
    <n v="39"/>
    <x v="0"/>
    <n v="1"/>
    <n v="30"/>
    <n v="0"/>
    <n v="5095"/>
    <n v="1059.62625"/>
    <n v="0"/>
    <n v="0"/>
    <n v="0"/>
    <n v="0"/>
    <n v="0"/>
    <n v="0"/>
    <n v="0"/>
    <n v="0"/>
    <n v="0"/>
    <n v="0"/>
    <n v="0"/>
    <n v="0"/>
    <n v="26.5"/>
    <n v="0"/>
    <n v="0"/>
    <n v="0"/>
    <n v="0"/>
    <n v="5.9346750000000004"/>
    <n v="0"/>
    <n v="2.1733333333333333"/>
  </r>
  <r>
    <d v="2020-09-01T00:00:00"/>
    <x v="5"/>
    <s v="P"/>
    <s v="Active"/>
    <n v="336"/>
    <x v="335"/>
    <s v="N"/>
    <x v="20"/>
    <n v="1045"/>
    <x v="9"/>
    <s v="Niederl. 4"/>
    <n v="1"/>
    <s v="Department"/>
    <s v="Supervisor"/>
    <s v="Non-Mgm."/>
    <s v="ang."/>
    <s v="W"/>
    <d v="2015-09-01T00:00:00"/>
    <m/>
    <s v=""/>
    <n v="4"/>
    <d v="1962-01-26T00:00:00"/>
    <n v="57"/>
    <s v="J"/>
    <n v="30"/>
    <n v="2.5"/>
    <n v="25"/>
    <x v="0"/>
    <n v="0.64102564102564108"/>
    <n v="30"/>
    <n v="0"/>
    <n v="5096"/>
    <n v="1059.7597500000002"/>
    <n v="0"/>
    <n v="0"/>
    <n v="0"/>
    <n v="0"/>
    <n v="0"/>
    <n v="0"/>
    <n v="0"/>
    <n v="0"/>
    <n v="0"/>
    <n v="0"/>
    <n v="458.64"/>
    <n v="233.56666666666669"/>
    <n v="26.5"/>
    <n v="0"/>
    <n v="0"/>
    <n v="0"/>
    <n v="0"/>
    <n v="160.95435800000001"/>
    <n v="0"/>
    <n v="2.1733333333333333"/>
  </r>
  <r>
    <d v="2020-09-01T00:00:00"/>
    <x v="5"/>
    <s v="P"/>
    <s v="Active"/>
    <n v="337"/>
    <x v="336"/>
    <s v="N"/>
    <x v="5"/>
    <n v="1093"/>
    <x v="0"/>
    <s v="Niederl. 3"/>
    <n v="1"/>
    <s v="Department"/>
    <s v="Supervisor"/>
    <s v="Non-Mgm."/>
    <s v="ang."/>
    <s v="M"/>
    <d v="2015-09-01T00:00:00"/>
    <m/>
    <s v=""/>
    <n v="4"/>
    <d v="1992-03-10T00:00:00"/>
    <n v="27"/>
    <s v="N"/>
    <n v="30"/>
    <n v="2.5"/>
    <n v="39"/>
    <x v="0"/>
    <n v="1"/>
    <n v="30"/>
    <n v="0"/>
    <n v="5097"/>
    <n v="1059.8932500000001"/>
    <n v="0"/>
    <n v="0"/>
    <n v="0"/>
    <n v="0"/>
    <n v="0"/>
    <n v="0"/>
    <n v="0"/>
    <n v="0"/>
    <n v="0"/>
    <n v="0"/>
    <n v="0"/>
    <n v="0"/>
    <n v="26.5"/>
    <n v="0"/>
    <n v="0"/>
    <n v="0"/>
    <n v="0"/>
    <n v="5.9346750000000004"/>
    <n v="0"/>
    <n v="2.1733333333333333"/>
  </r>
  <r>
    <d v="2020-09-01T00:00:00"/>
    <x v="5"/>
    <s v="P"/>
    <s v="Active"/>
    <n v="338"/>
    <x v="337"/>
    <s v="N"/>
    <x v="16"/>
    <n v="1067"/>
    <x v="11"/>
    <s v="Niederl. 12"/>
    <n v="1"/>
    <s v="Department"/>
    <s v="Supervisor"/>
    <s v="Non-Mgm."/>
    <s v="ang."/>
    <s v="W"/>
    <d v="2015-09-01T00:00:00"/>
    <m/>
    <s v=""/>
    <n v="4"/>
    <d v="1981-06-30T00:00:00"/>
    <n v="38"/>
    <s v="N"/>
    <n v="30"/>
    <n v="2.5"/>
    <n v="35"/>
    <x v="0"/>
    <n v="0.89743589743589747"/>
    <n v="30"/>
    <n v="0"/>
    <n v="5098"/>
    <n v="1060.02675"/>
    <n v="0"/>
    <n v="0"/>
    <n v="0"/>
    <n v="0"/>
    <n v="0"/>
    <n v="0"/>
    <n v="0"/>
    <n v="0"/>
    <n v="0"/>
    <n v="0"/>
    <n v="0"/>
    <n v="0"/>
    <n v="26.5"/>
    <n v="0"/>
    <n v="0"/>
    <n v="0"/>
    <n v="0"/>
    <n v="5.9346750000000004"/>
    <n v="0"/>
    <n v="2.1733333333333333"/>
  </r>
  <r>
    <d v="2020-09-01T00:00:00"/>
    <x v="5"/>
    <s v="P"/>
    <s v="Active"/>
    <n v="339"/>
    <x v="338"/>
    <s v="N"/>
    <x v="36"/>
    <n v="1054"/>
    <x v="8"/>
    <s v="Niederl. 2"/>
    <n v="1"/>
    <s v="Department"/>
    <s v="Supervisor"/>
    <s v="Non-Mgm."/>
    <s v="ang."/>
    <s v="M"/>
    <d v="2015-09-01T00:00:00"/>
    <m/>
    <s v=""/>
    <n v="4"/>
    <d v="1981-12-28T00:00:00"/>
    <n v="38"/>
    <s v="N"/>
    <n v="30"/>
    <n v="2.5"/>
    <n v="39"/>
    <x v="0"/>
    <n v="1"/>
    <n v="30"/>
    <n v="0"/>
    <n v="5099"/>
    <n v="1060.1602499999999"/>
    <n v="0"/>
    <n v="0"/>
    <n v="0"/>
    <n v="0"/>
    <n v="0"/>
    <n v="0"/>
    <n v="0"/>
    <n v="0"/>
    <n v="0"/>
    <n v="0"/>
    <n v="0"/>
    <n v="0"/>
    <n v="26.5"/>
    <n v="0"/>
    <n v="0"/>
    <n v="0"/>
    <n v="0"/>
    <n v="5.9346750000000004"/>
    <n v="0"/>
    <n v="2.1733333333333333"/>
  </r>
  <r>
    <d v="2020-09-01T00:00:00"/>
    <x v="5"/>
    <s v="P"/>
    <s v="Active"/>
    <n v="340"/>
    <x v="339"/>
    <s v="N"/>
    <x v="22"/>
    <n v="1035"/>
    <x v="5"/>
    <s v="Niederl. 5"/>
    <n v="1"/>
    <s v="Department"/>
    <s v="Supervisor"/>
    <s v="Non-Mgm."/>
    <s v="ang."/>
    <s v="M"/>
    <d v="2015-09-01T00:00:00"/>
    <m/>
    <s v=""/>
    <n v="4"/>
    <d v="1964-03-06T00:00:00"/>
    <n v="55"/>
    <s v="J"/>
    <n v="30"/>
    <n v="2.5"/>
    <n v="39"/>
    <x v="0"/>
    <n v="1"/>
    <n v="30"/>
    <n v="0"/>
    <n v="5100"/>
    <n v="1060.29375"/>
    <n v="0"/>
    <n v="0"/>
    <n v="0"/>
    <n v="0"/>
    <n v="0"/>
    <n v="0"/>
    <n v="0"/>
    <n v="0"/>
    <n v="0"/>
    <n v="0"/>
    <n v="294.23076923076923"/>
    <n v="233.75000000000003"/>
    <n v="26.5"/>
    <n v="0"/>
    <n v="0"/>
    <n v="0"/>
    <n v="0"/>
    <n v="124.17596826923079"/>
    <n v="0"/>
    <n v="2.1733333333333333"/>
  </r>
  <r>
    <d v="2020-09-01T00:00:00"/>
    <x v="5"/>
    <s v="P"/>
    <s v="Active"/>
    <n v="341"/>
    <x v="340"/>
    <s v="N"/>
    <x v="5"/>
    <n v="1093"/>
    <x v="0"/>
    <s v="Niederl. 3"/>
    <n v="1"/>
    <s v="Department"/>
    <s v="Supervisor"/>
    <s v="Non-Mgm."/>
    <s v="ang."/>
    <s v="M"/>
    <d v="2015-09-01T00:00:00"/>
    <m/>
    <s v=""/>
    <n v="4"/>
    <d v="1965-05-07T00:00:00"/>
    <n v="54"/>
    <s v="N"/>
    <n v="30"/>
    <n v="2.5"/>
    <n v="39"/>
    <x v="0"/>
    <n v="1"/>
    <n v="30"/>
    <n v="0"/>
    <n v="5101"/>
    <n v="1060.4272500000002"/>
    <n v="0"/>
    <n v="0"/>
    <n v="0"/>
    <n v="0"/>
    <n v="0"/>
    <n v="0"/>
    <n v="0"/>
    <n v="0"/>
    <n v="0"/>
    <n v="0"/>
    <n v="0"/>
    <n v="0"/>
    <n v="26.5"/>
    <n v="0"/>
    <n v="0"/>
    <n v="0"/>
    <n v="0"/>
    <n v="5.9346750000000004"/>
    <n v="0"/>
    <n v="2.1733333333333333"/>
  </r>
  <r>
    <d v="2020-09-01T00:00:00"/>
    <x v="5"/>
    <s v="P"/>
    <s v="Active"/>
    <n v="342"/>
    <x v="341"/>
    <s v="N"/>
    <x v="11"/>
    <n v="1082"/>
    <x v="1"/>
    <s v="Niederl. 1"/>
    <n v="1"/>
    <s v="Department"/>
    <s v="Supervisor"/>
    <s v="Non-Mgm."/>
    <s v="ang."/>
    <s v="M"/>
    <d v="2015-09-01T00:00:00"/>
    <m/>
    <s v=""/>
    <n v="4"/>
    <d v="1986-01-01T00:00:00"/>
    <n v="34"/>
    <s v="N"/>
    <n v="30"/>
    <n v="2.5"/>
    <n v="39"/>
    <x v="0"/>
    <n v="1"/>
    <n v="30"/>
    <n v="0"/>
    <n v="5102"/>
    <n v="1060.5607500000001"/>
    <n v="0"/>
    <n v="0"/>
    <n v="0"/>
    <n v="0"/>
    <n v="0"/>
    <n v="0"/>
    <n v="0"/>
    <n v="0"/>
    <n v="0"/>
    <n v="0"/>
    <n v="0"/>
    <n v="0"/>
    <n v="26.5"/>
    <n v="0"/>
    <n v="0"/>
    <n v="0"/>
    <n v="0"/>
    <n v="5.9346750000000004"/>
    <n v="0"/>
    <n v="2.1733333333333333"/>
  </r>
  <r>
    <d v="2020-09-01T00:00:00"/>
    <x v="5"/>
    <s v="P"/>
    <s v="Active"/>
    <n v="343"/>
    <x v="342"/>
    <s v="N"/>
    <x v="29"/>
    <n v="1079"/>
    <x v="0"/>
    <s v="Niederl. 3"/>
    <n v="1"/>
    <s v="Department"/>
    <s v="Supervisor"/>
    <s v="Non-Mgm."/>
    <s v="ang."/>
    <s v="M"/>
    <d v="2015-09-01T00:00:00"/>
    <m/>
    <s v=""/>
    <n v="4"/>
    <d v="1982-03-03T00:00:00"/>
    <n v="37"/>
    <s v="N"/>
    <n v="30"/>
    <n v="2.5"/>
    <n v="39"/>
    <x v="0"/>
    <n v="1"/>
    <n v="30"/>
    <n v="0"/>
    <n v="5103"/>
    <n v="1060.69425"/>
    <n v="0"/>
    <n v="0"/>
    <n v="0"/>
    <n v="0"/>
    <n v="0"/>
    <n v="0"/>
    <n v="0"/>
    <n v="0"/>
    <n v="0"/>
    <n v="0"/>
    <n v="0"/>
    <n v="0"/>
    <n v="26.5"/>
    <n v="0"/>
    <n v="0"/>
    <n v="0"/>
    <n v="0"/>
    <n v="5.9346750000000004"/>
    <n v="0"/>
    <n v="2.1733333333333333"/>
  </r>
  <r>
    <d v="2020-09-01T00:00:00"/>
    <x v="5"/>
    <s v="P"/>
    <s v="Active"/>
    <n v="344"/>
    <x v="343"/>
    <s v="N"/>
    <x v="5"/>
    <n v="1093"/>
    <x v="0"/>
    <s v="Niederl. 3"/>
    <n v="1"/>
    <s v="Department"/>
    <s v="Supervisor"/>
    <s v="Non-Mgm."/>
    <s v="ang."/>
    <s v="M"/>
    <d v="2015-09-01T00:00:00"/>
    <m/>
    <s v=""/>
    <n v="4"/>
    <d v="1986-07-29T00:00:00"/>
    <n v="33"/>
    <s v="N"/>
    <n v="30"/>
    <n v="2.5"/>
    <n v="39"/>
    <x v="0"/>
    <n v="1"/>
    <n v="30"/>
    <n v="0"/>
    <n v="5104"/>
    <n v="1060.8277499999999"/>
    <n v="0"/>
    <n v="0"/>
    <n v="0"/>
    <n v="0"/>
    <n v="0"/>
    <n v="0"/>
    <n v="0"/>
    <n v="0"/>
    <n v="0"/>
    <n v="0"/>
    <n v="0"/>
    <n v="0"/>
    <n v="26.5"/>
    <n v="0"/>
    <n v="0"/>
    <n v="0"/>
    <n v="0"/>
    <n v="5.9346750000000004"/>
    <n v="0"/>
    <n v="2.1733333333333333"/>
  </r>
  <r>
    <d v="2020-09-01T00:00:00"/>
    <x v="5"/>
    <s v="P"/>
    <s v="Active"/>
    <n v="345"/>
    <x v="344"/>
    <s v="Y"/>
    <x v="15"/>
    <n v="1026"/>
    <x v="6"/>
    <s v="Niederl. 10"/>
    <n v="0.5"/>
    <s v="Department"/>
    <s v="Supervisor"/>
    <s v="Non-Mgm."/>
    <s v="ang."/>
    <s v="M"/>
    <d v="2018-07-14T00:00:00"/>
    <m/>
    <s v=""/>
    <n v="1"/>
    <d v="1997-04-14T00:00:00"/>
    <n v="22"/>
    <s v="J"/>
    <n v="30"/>
    <n v="2.5"/>
    <n v="39"/>
    <x v="0"/>
    <n v="0.5"/>
    <n v="30"/>
    <n v="0"/>
    <n v="5105"/>
    <n v="1060.9612500000001"/>
    <n v="0"/>
    <n v="0"/>
    <n v="0"/>
    <n v="0"/>
    <n v="0"/>
    <n v="0"/>
    <n v="0"/>
    <n v="0"/>
    <n v="0"/>
    <n v="0"/>
    <n v="294.51923076923077"/>
    <n v="233.97916666666669"/>
    <n v="13.25"/>
    <n v="0"/>
    <n v="0"/>
    <n v="0"/>
    <n v="0"/>
    <n v="121.32455360576924"/>
    <n v="0"/>
    <n v="0.98583333333333323"/>
  </r>
  <r>
    <d v="2020-09-01T00:00:00"/>
    <x v="5"/>
    <s v="P"/>
    <s v="Active"/>
    <n v="345"/>
    <x v="344"/>
    <s v="Y"/>
    <x v="15"/>
    <n v="1020"/>
    <x v="7"/>
    <s v="Niederl. 9"/>
    <n v="0.5"/>
    <s v="Department"/>
    <s v="Supervisor"/>
    <s v="Non-Mgm."/>
    <s v="ang."/>
    <s v="M"/>
    <d v="2018-07-14T00:00:00"/>
    <m/>
    <s v=""/>
    <n v="1"/>
    <d v="1997-04-14T00:00:00"/>
    <n v="22"/>
    <s v="J"/>
    <n v="30"/>
    <n v="2.5"/>
    <n v="39"/>
    <x v="0"/>
    <n v="0.5"/>
    <n v="30"/>
    <n v="0"/>
    <n v="5106"/>
    <n v="1061.0947500000002"/>
    <n v="0"/>
    <n v="0"/>
    <n v="0"/>
    <n v="0"/>
    <n v="0"/>
    <n v="0"/>
    <n v="0"/>
    <n v="0"/>
    <n v="0"/>
    <n v="0"/>
    <n v="294.57692307692304"/>
    <n v="234.02500000000001"/>
    <n v="13.25"/>
    <n v="0"/>
    <n v="0"/>
    <n v="0"/>
    <n v="0"/>
    <n v="121.34773817307693"/>
    <n v="0"/>
    <n v="0.98583333333333323"/>
  </r>
  <r>
    <d v="2020-09-01T00:00:00"/>
    <x v="5"/>
    <s v="P"/>
    <s v="Active"/>
    <n v="346"/>
    <x v="345"/>
    <s v="N"/>
    <x v="6"/>
    <n v="1014"/>
    <x v="1"/>
    <s v="Niederl. 1"/>
    <n v="1"/>
    <s v="Department"/>
    <s v="Supervisor"/>
    <s v="Non-Mgm."/>
    <s v="ang."/>
    <s v="W"/>
    <d v="2015-09-01T00:00:00"/>
    <m/>
    <s v=""/>
    <n v="4"/>
    <d v="1999-03-09T00:00:00"/>
    <n v="20"/>
    <s v="N"/>
    <n v="30"/>
    <n v="2.5"/>
    <n v="39"/>
    <x v="0"/>
    <n v="1"/>
    <n v="30"/>
    <n v="0"/>
    <n v="5107"/>
    <n v="1061.2282500000001"/>
    <n v="0"/>
    <n v="0"/>
    <n v="0"/>
    <n v="0"/>
    <n v="0"/>
    <n v="0"/>
    <n v="0"/>
    <n v="0"/>
    <n v="0"/>
    <n v="0"/>
    <n v="0"/>
    <n v="0"/>
    <n v="26.5"/>
    <n v="0"/>
    <n v="0"/>
    <n v="0"/>
    <n v="0"/>
    <n v="5.9346750000000004"/>
    <n v="0"/>
    <n v="2.1733333333333333"/>
  </r>
  <r>
    <d v="2020-09-01T00:00:00"/>
    <x v="5"/>
    <s v="P"/>
    <s v="Active"/>
    <n v="347"/>
    <x v="346"/>
    <s v="N"/>
    <x v="33"/>
    <n v="1000"/>
    <x v="1"/>
    <s v="Niederl. 1"/>
    <n v="1"/>
    <s v="Department"/>
    <s v="Supervisor"/>
    <s v="Non-Mgm."/>
    <s v="ang."/>
    <s v="W"/>
    <d v="2015-09-01T00:00:00"/>
    <m/>
    <s v=""/>
    <n v="4"/>
    <d v="1999-04-24T00:00:00"/>
    <n v="20"/>
    <s v="N"/>
    <n v="30"/>
    <n v="2.5"/>
    <n v="39"/>
    <x v="0"/>
    <n v="1"/>
    <n v="30"/>
    <n v="0"/>
    <n v="5108"/>
    <n v="1061.36175"/>
    <n v="0"/>
    <n v="0"/>
    <n v="0"/>
    <n v="0"/>
    <n v="0"/>
    <n v="0"/>
    <n v="0"/>
    <n v="0"/>
    <n v="0"/>
    <n v="0"/>
    <n v="0"/>
    <n v="0"/>
    <n v="26.5"/>
    <n v="0"/>
    <n v="0"/>
    <n v="0"/>
    <n v="0"/>
    <n v="5.9346750000000004"/>
    <n v="0"/>
    <n v="2.1733333333333333"/>
  </r>
  <r>
    <d v="2020-09-01T00:00:00"/>
    <x v="5"/>
    <s v="P"/>
    <s v="Active"/>
    <n v="348"/>
    <x v="347"/>
    <s v="N"/>
    <x v="4"/>
    <n v="1013"/>
    <x v="1"/>
    <s v="Niederl. 1"/>
    <n v="1"/>
    <s v="Department"/>
    <s v="Supervisor"/>
    <s v="Non-Mgm."/>
    <s v="ang."/>
    <s v="M"/>
    <d v="2015-09-01T00:00:00"/>
    <m/>
    <s v=""/>
    <n v="4"/>
    <d v="1995-02-22T00:00:00"/>
    <n v="24"/>
    <s v="N"/>
    <n v="30"/>
    <n v="2.5"/>
    <n v="39"/>
    <x v="0"/>
    <n v="1"/>
    <n v="30"/>
    <n v="0"/>
    <n v="5109"/>
    <n v="1061.4952499999999"/>
    <n v="0"/>
    <n v="0"/>
    <n v="0"/>
    <n v="0"/>
    <n v="0"/>
    <n v="0"/>
    <n v="0"/>
    <n v="0"/>
    <n v="0"/>
    <n v="0"/>
    <n v="0"/>
    <n v="0"/>
    <n v="26.5"/>
    <n v="0"/>
    <n v="0"/>
    <n v="0"/>
    <n v="0"/>
    <n v="5.9346750000000004"/>
    <n v="0"/>
    <n v="2.1733333333333333"/>
  </r>
  <r>
    <d v="2020-09-01T00:00:00"/>
    <x v="5"/>
    <s v="P"/>
    <s v="Active"/>
    <n v="349"/>
    <x v="348"/>
    <s v="N"/>
    <x v="2"/>
    <n v="1010"/>
    <x v="1"/>
    <s v="Niederl. 1"/>
    <n v="1"/>
    <s v="Department"/>
    <s v="Supervisor"/>
    <s v="Non-Mgm."/>
    <s v="ang."/>
    <s v="W"/>
    <d v="2015-09-01T00:00:00"/>
    <m/>
    <s v=""/>
    <n v="4"/>
    <d v="1999-06-22T00:00:00"/>
    <n v="20"/>
    <s v="N"/>
    <n v="30"/>
    <n v="2.5"/>
    <n v="39"/>
    <x v="0"/>
    <n v="1"/>
    <n v="30"/>
    <n v="0"/>
    <n v="5110"/>
    <n v="1061.6287500000001"/>
    <n v="0"/>
    <n v="0"/>
    <n v="0"/>
    <n v="0"/>
    <n v="0"/>
    <n v="0"/>
    <n v="0"/>
    <n v="0"/>
    <n v="0"/>
    <n v="0"/>
    <n v="0"/>
    <n v="0"/>
    <n v="26.5"/>
    <n v="0"/>
    <n v="0"/>
    <n v="0"/>
    <n v="0"/>
    <n v="5.9346750000000004"/>
    <n v="0"/>
    <n v="2.1733333333333333"/>
  </r>
  <r>
    <d v="2020-09-01T00:00:00"/>
    <x v="5"/>
    <s v="P"/>
    <s v="Active"/>
    <n v="350"/>
    <x v="349"/>
    <s v="N"/>
    <x v="40"/>
    <n v="1001"/>
    <x v="1"/>
    <s v="Niederl. 1"/>
    <n v="1"/>
    <s v="Department"/>
    <s v="Supervisor"/>
    <s v="Non-Mgm."/>
    <s v="ang."/>
    <s v="M"/>
    <d v="2007-09-01T00:00:00"/>
    <m/>
    <s v=""/>
    <n v="12"/>
    <d v="1990-11-02T00:00:00"/>
    <n v="29"/>
    <s v="N"/>
    <n v="30"/>
    <n v="2.5"/>
    <n v="39"/>
    <x v="0"/>
    <n v="1"/>
    <n v="30"/>
    <n v="0"/>
    <n v="5111"/>
    <n v="1061.7622500000002"/>
    <n v="0"/>
    <n v="0"/>
    <n v="0"/>
    <n v="0"/>
    <n v="0"/>
    <n v="0"/>
    <n v="0"/>
    <n v="0"/>
    <n v="0"/>
    <n v="0"/>
    <n v="0"/>
    <n v="0"/>
    <n v="26.5"/>
    <n v="0"/>
    <n v="0"/>
    <n v="0"/>
    <n v="0"/>
    <n v="5.9346750000000004"/>
    <n v="0"/>
    <n v="0"/>
  </r>
  <r>
    <d v="2020-09-01T00:00:00"/>
    <x v="5"/>
    <s v="P"/>
    <s v="Active"/>
    <n v="351"/>
    <x v="350"/>
    <s v="N"/>
    <x v="16"/>
    <n v="1049"/>
    <x v="3"/>
    <s v="Niederl. 8"/>
    <n v="1"/>
    <s v="Department"/>
    <s v="Supervisor"/>
    <s v="Manager"/>
    <s v="ang."/>
    <s v="M"/>
    <d v="2015-10-01T00:00:00"/>
    <m/>
    <s v=""/>
    <n v="4"/>
    <d v="1989-08-01T00:00:00"/>
    <n v="30"/>
    <s v="N"/>
    <n v="30"/>
    <n v="2.5"/>
    <n v="39"/>
    <x v="0"/>
    <n v="1"/>
    <n v="30"/>
    <n v="0"/>
    <n v="5112"/>
    <n v="1061.8957500000001"/>
    <n v="0"/>
    <n v="0"/>
    <n v="30"/>
    <n v="0"/>
    <n v="0"/>
    <n v="0"/>
    <n v="0"/>
    <n v="0"/>
    <n v="0"/>
    <n v="0"/>
    <n v="0"/>
    <n v="0"/>
    <n v="26.5"/>
    <n v="0"/>
    <n v="0"/>
    <n v="0"/>
    <n v="0"/>
    <n v="12.653175000000001"/>
    <n v="79.61"/>
    <n v="2.1733333333333333"/>
  </r>
  <r>
    <d v="2020-09-01T00:00:00"/>
    <x v="5"/>
    <s v="P"/>
    <s v="Active"/>
    <n v="352"/>
    <x v="351"/>
    <s v="N"/>
    <x v="30"/>
    <n v="1071"/>
    <x v="0"/>
    <s v="Niederl. 3"/>
    <n v="1"/>
    <s v="Department"/>
    <s v="Supervisor"/>
    <s v="Manager"/>
    <s v="ang."/>
    <s v="W"/>
    <d v="2015-10-01T00:00:00"/>
    <m/>
    <s v=""/>
    <n v="4"/>
    <d v="1992-10-15T00:00:00"/>
    <n v="27"/>
    <s v="N"/>
    <n v="30"/>
    <n v="2.5"/>
    <n v="39"/>
    <x v="0"/>
    <n v="1"/>
    <n v="30"/>
    <n v="0"/>
    <n v="5113"/>
    <n v="1062.02925"/>
    <n v="0"/>
    <n v="0"/>
    <n v="0"/>
    <n v="0"/>
    <n v="0"/>
    <n v="0"/>
    <n v="0"/>
    <n v="0"/>
    <n v="0"/>
    <n v="0"/>
    <n v="0"/>
    <n v="0"/>
    <n v="26.5"/>
    <n v="0"/>
    <n v="0"/>
    <n v="0"/>
    <n v="0"/>
    <n v="5.9346750000000004"/>
    <n v="0"/>
    <n v="2.1733333333333333"/>
  </r>
  <r>
    <d v="2020-09-01T00:00:00"/>
    <x v="5"/>
    <s v="P"/>
    <s v="Active"/>
    <n v="353"/>
    <x v="352"/>
    <s v="N"/>
    <x v="10"/>
    <n v="1075"/>
    <x v="0"/>
    <s v="Niederl. 3"/>
    <n v="1"/>
    <s v="Department"/>
    <s v="Supervisor"/>
    <s v="Supervisor"/>
    <s v="ang."/>
    <s v="W"/>
    <d v="2015-10-01T00:00:00"/>
    <m/>
    <s v=""/>
    <n v="4"/>
    <d v="1971-06-16T00:00:00"/>
    <n v="48"/>
    <s v="N"/>
    <n v="30"/>
    <n v="2.5"/>
    <n v="39"/>
    <x v="0"/>
    <n v="1"/>
    <n v="30"/>
    <n v="0"/>
    <n v="5114"/>
    <n v="1062.16275"/>
    <n v="0"/>
    <n v="0"/>
    <n v="0"/>
    <n v="0"/>
    <n v="0"/>
    <n v="0"/>
    <n v="0"/>
    <n v="0"/>
    <n v="0"/>
    <n v="0"/>
    <n v="0"/>
    <n v="0"/>
    <n v="26.5"/>
    <n v="0"/>
    <n v="0"/>
    <n v="0"/>
    <n v="0"/>
    <n v="5.9346750000000004"/>
    <n v="0"/>
    <n v="2.1733333333333333"/>
  </r>
  <r>
    <d v="2020-09-01T00:00:00"/>
    <x v="5"/>
    <s v="P"/>
    <s v="Active"/>
    <n v="354"/>
    <x v="353"/>
    <s v="Y"/>
    <x v="16"/>
    <n v="1019"/>
    <x v="7"/>
    <s v="Niederl. 9"/>
    <n v="0.5"/>
    <s v="Department"/>
    <s v="Supervisor"/>
    <s v="Non-Mgm."/>
    <s v="ang."/>
    <s v="M"/>
    <d v="2015-10-01T00:00:00"/>
    <m/>
    <s v=""/>
    <n v="4"/>
    <d v="1966-05-02T00:00:00"/>
    <n v="53"/>
    <s v="N"/>
    <n v="30"/>
    <n v="2.5"/>
    <n v="39"/>
    <x v="0"/>
    <n v="0.5"/>
    <n v="30"/>
    <n v="0"/>
    <n v="5115"/>
    <n v="1062.2962500000001"/>
    <n v="0"/>
    <n v="0"/>
    <n v="15"/>
    <n v="0"/>
    <n v="400"/>
    <n v="0"/>
    <n v="0"/>
    <n v="0"/>
    <n v="0"/>
    <n v="0"/>
    <n v="0"/>
    <n v="0"/>
    <n v="13.25"/>
    <n v="0"/>
    <n v="0"/>
    <n v="0"/>
    <n v="0"/>
    <n v="95.906587500000001"/>
    <n v="38.57"/>
    <n v="1.0866666666666667"/>
  </r>
  <r>
    <d v="2020-09-01T00:00:00"/>
    <x v="5"/>
    <s v="P"/>
    <s v="Active"/>
    <n v="354"/>
    <x v="353"/>
    <s v="Y"/>
    <x v="16"/>
    <n v="1025"/>
    <x v="6"/>
    <s v="Niederl. 10"/>
    <n v="0.5"/>
    <s v="Department"/>
    <s v="Supervisor"/>
    <s v="Non-Mgm."/>
    <s v="ang."/>
    <s v="M"/>
    <d v="2015-10-01T00:00:00"/>
    <m/>
    <s v=""/>
    <n v="4"/>
    <d v="1966-05-02T00:00:00"/>
    <n v="53"/>
    <s v="N"/>
    <n v="30"/>
    <n v="2.5"/>
    <n v="39"/>
    <x v="0"/>
    <n v="0.5"/>
    <n v="30"/>
    <n v="0"/>
    <n v="5116"/>
    <n v="1062.42975"/>
    <n v="0"/>
    <n v="0"/>
    <n v="15"/>
    <n v="0"/>
    <n v="400"/>
    <n v="0"/>
    <n v="0"/>
    <n v="0"/>
    <n v="0"/>
    <n v="0"/>
    <n v="0"/>
    <n v="0"/>
    <n v="13.25"/>
    <n v="0"/>
    <n v="0"/>
    <n v="0"/>
    <n v="0"/>
    <n v="95.906587500000001"/>
    <n v="38.57"/>
    <n v="1.0866666666666667"/>
  </r>
  <r>
    <d v="2020-09-01T00:00:00"/>
    <x v="5"/>
    <s v="P"/>
    <s v="Active"/>
    <n v="355"/>
    <x v="354"/>
    <s v="N"/>
    <x v="31"/>
    <n v="1028"/>
    <x v="6"/>
    <s v="Niederl. 10"/>
    <n v="1"/>
    <s v="Department"/>
    <s v="Supervisor"/>
    <s v="Non-Mgm."/>
    <s v="ang."/>
    <s v="M"/>
    <d v="2015-10-01T00:00:00"/>
    <m/>
    <s v=""/>
    <n v="4"/>
    <d v="1969-11-22T00:00:00"/>
    <n v="50"/>
    <s v="J"/>
    <n v="30"/>
    <n v="2.5"/>
    <n v="39"/>
    <x v="0"/>
    <n v="1"/>
    <n v="30"/>
    <n v="0"/>
    <n v="5117"/>
    <n v="1062.5632500000002"/>
    <n v="0"/>
    <n v="0"/>
    <n v="30"/>
    <n v="0"/>
    <n v="875"/>
    <n v="0"/>
    <n v="0"/>
    <n v="0"/>
    <n v="0"/>
    <n v="0"/>
    <n v="295.21153846153845"/>
    <n v="234.5291666666667"/>
    <n v="26.5"/>
    <n v="0"/>
    <n v="0"/>
    <n v="0"/>
    <n v="0"/>
    <n v="327.24485591346161"/>
    <n v="102.41"/>
    <n v="2.1733333333333333"/>
  </r>
  <r>
    <d v="2020-09-01T00:00:00"/>
    <x v="5"/>
    <s v="P"/>
    <s v="Active"/>
    <n v="356"/>
    <x v="355"/>
    <s v="N"/>
    <x v="37"/>
    <n v="1005"/>
    <x v="1"/>
    <s v="Niederl. 1"/>
    <n v="1"/>
    <s v="Department"/>
    <s v="Supervisor"/>
    <s v="Non-Mgm."/>
    <s v="ang."/>
    <s v="M"/>
    <d v="2011-04-01T00:00:00"/>
    <m/>
    <s v=""/>
    <n v="8"/>
    <d v="1987-01-06T00:00:00"/>
    <n v="33"/>
    <s v="N"/>
    <n v="30"/>
    <n v="2.5"/>
    <n v="39"/>
    <x v="0"/>
    <n v="1"/>
    <n v="30"/>
    <n v="0"/>
    <n v="5118"/>
    <n v="1062.6967500000001"/>
    <n v="0"/>
    <n v="0"/>
    <n v="0"/>
    <n v="0"/>
    <n v="0"/>
    <n v="0"/>
    <n v="0"/>
    <n v="0"/>
    <n v="0"/>
    <n v="0"/>
    <n v="0"/>
    <n v="0"/>
    <n v="26.5"/>
    <n v="0"/>
    <n v="0"/>
    <n v="0"/>
    <n v="0"/>
    <n v="5.9346750000000004"/>
    <n v="0"/>
    <n v="0"/>
  </r>
  <r>
    <d v="2020-09-01T00:00:00"/>
    <x v="5"/>
    <s v="P"/>
    <s v="Active"/>
    <n v="357"/>
    <x v="356"/>
    <s v="N"/>
    <x v="48"/>
    <n v="1073"/>
    <x v="0"/>
    <s v="Niederl. 3"/>
    <n v="1"/>
    <s v="Department"/>
    <s v="Supervisor"/>
    <s v="Non-Mgm."/>
    <s v="ang."/>
    <s v="M"/>
    <d v="2015-11-01T00:00:00"/>
    <m/>
    <s v=""/>
    <n v="4"/>
    <d v="1985-06-30T00:00:00"/>
    <n v="34"/>
    <s v="N"/>
    <n v="30"/>
    <n v="2.5"/>
    <n v="39"/>
    <x v="0"/>
    <n v="1"/>
    <n v="30"/>
    <n v="0"/>
    <n v="5119"/>
    <n v="1062.83025"/>
    <n v="0"/>
    <n v="0"/>
    <n v="0"/>
    <n v="0"/>
    <n v="0"/>
    <n v="0"/>
    <n v="0"/>
    <n v="0"/>
    <n v="0"/>
    <n v="0"/>
    <n v="0"/>
    <n v="0"/>
    <n v="26.5"/>
    <n v="0"/>
    <n v="0"/>
    <n v="0"/>
    <n v="0"/>
    <n v="5.9346750000000004"/>
    <n v="0"/>
    <n v="2.1733333333333333"/>
  </r>
  <r>
    <d v="2020-09-01T00:00:00"/>
    <x v="5"/>
    <s v="P"/>
    <s v="Active"/>
    <n v="358"/>
    <x v="357"/>
    <s v="N"/>
    <x v="36"/>
    <n v="1054"/>
    <x v="8"/>
    <s v="Niederl. 2"/>
    <n v="1"/>
    <s v="Department"/>
    <s v="Supervisor"/>
    <s v="Non-Mgm."/>
    <s v="ang."/>
    <s v="M"/>
    <d v="2015-11-01T00:00:00"/>
    <m/>
    <s v=""/>
    <n v="4"/>
    <d v="1973-03-31T00:00:00"/>
    <n v="46"/>
    <s v="N"/>
    <n v="30"/>
    <n v="2.5"/>
    <n v="39"/>
    <x v="0"/>
    <n v="1"/>
    <n v="30"/>
    <n v="0"/>
    <n v="5120"/>
    <n v="1062.9637499999999"/>
    <n v="0"/>
    <n v="0"/>
    <n v="0"/>
    <n v="0"/>
    <n v="0"/>
    <n v="0"/>
    <n v="0"/>
    <n v="0"/>
    <n v="0"/>
    <n v="0"/>
    <n v="0"/>
    <n v="0"/>
    <n v="26.5"/>
    <n v="0"/>
    <n v="0"/>
    <n v="0"/>
    <n v="0"/>
    <n v="5.9346750000000004"/>
    <n v="0"/>
    <n v="2.1733333333333333"/>
  </r>
  <r>
    <d v="2020-09-01T00:00:00"/>
    <x v="5"/>
    <s v="P"/>
    <s v="Active"/>
    <n v="359"/>
    <x v="358"/>
    <s v="N"/>
    <x v="22"/>
    <n v="1035"/>
    <x v="5"/>
    <s v="Niederl. 5"/>
    <n v="1"/>
    <s v="Department"/>
    <s v="Supervisor"/>
    <s v="Non-Mgm."/>
    <s v="ang."/>
    <s v="M"/>
    <d v="2015-11-01T00:00:00"/>
    <m/>
    <s v=""/>
    <n v="4"/>
    <d v="1994-03-23T00:00:00"/>
    <n v="25"/>
    <s v="J"/>
    <n v="30"/>
    <n v="2.5"/>
    <n v="39"/>
    <x v="0"/>
    <n v="1"/>
    <n v="30"/>
    <n v="0"/>
    <n v="5121"/>
    <n v="1063.09725"/>
    <n v="0"/>
    <n v="0"/>
    <n v="0"/>
    <n v="0"/>
    <n v="0"/>
    <n v="0"/>
    <n v="0"/>
    <n v="0"/>
    <n v="0"/>
    <n v="0"/>
    <n v="295.44230769230768"/>
    <n v="234.71250000000001"/>
    <n v="26.5"/>
    <n v="0"/>
    <n v="0"/>
    <n v="0"/>
    <n v="0"/>
    <n v="124.66284418269233"/>
    <n v="0"/>
    <n v="2.1733333333333333"/>
  </r>
  <r>
    <d v="2020-09-01T00:00:00"/>
    <x v="5"/>
    <s v="P"/>
    <s v="Active"/>
    <n v="360"/>
    <x v="359"/>
    <s v="N"/>
    <x v="5"/>
    <n v="1093"/>
    <x v="0"/>
    <s v="Niederl. 3"/>
    <n v="1"/>
    <s v="Department"/>
    <s v="Supervisor"/>
    <s v="Director"/>
    <s v="ang."/>
    <s v="M"/>
    <d v="2015-12-01T00:00:00"/>
    <m/>
    <s v=""/>
    <n v="4"/>
    <d v="1970-03-31T00:00:00"/>
    <n v="49"/>
    <s v="N"/>
    <n v="30"/>
    <n v="2.5"/>
    <n v="39"/>
    <x v="0"/>
    <n v="1"/>
    <n v="30"/>
    <n v="0"/>
    <n v="5122"/>
    <n v="1063.2307499999999"/>
    <n v="0"/>
    <n v="0"/>
    <n v="0"/>
    <n v="0"/>
    <n v="0"/>
    <n v="0"/>
    <n v="0"/>
    <n v="0"/>
    <n v="0"/>
    <n v="0"/>
    <n v="0"/>
    <n v="0"/>
    <n v="26.5"/>
    <n v="0"/>
    <n v="0"/>
    <n v="0"/>
    <n v="0"/>
    <n v="5.9346750000000004"/>
    <n v="193.40099999999998"/>
    <n v="2.1733333333333333"/>
  </r>
  <r>
    <d v="2020-09-01T00:00:00"/>
    <x v="5"/>
    <s v="P"/>
    <s v="Active"/>
    <n v="361"/>
    <x v="360"/>
    <s v="N"/>
    <x v="31"/>
    <n v="1028"/>
    <x v="6"/>
    <s v="Niederl. 10"/>
    <n v="1"/>
    <s v="Department"/>
    <s v="Supervisor"/>
    <s v="Non-Mgm."/>
    <s v="ang."/>
    <s v="M"/>
    <d v="2016-01-01T00:00:00"/>
    <m/>
    <s v=""/>
    <n v="4"/>
    <d v="1958-10-04T00:00:00"/>
    <n v="61"/>
    <s v="J"/>
    <n v="30"/>
    <n v="2.5"/>
    <n v="39"/>
    <x v="0"/>
    <n v="1"/>
    <n v="30"/>
    <n v="0"/>
    <n v="5123"/>
    <n v="1063.3642500000001"/>
    <n v="0"/>
    <n v="0"/>
    <n v="30"/>
    <n v="0"/>
    <n v="787.99"/>
    <n v="0"/>
    <n v="0"/>
    <n v="0"/>
    <n v="0"/>
    <n v="0"/>
    <n v="295.55769230769232"/>
    <n v="234.8041666666667"/>
    <n v="26.5"/>
    <n v="0"/>
    <n v="0"/>
    <n v="0"/>
    <n v="0"/>
    <n v="307.89807381730776"/>
    <n v="78.28"/>
    <n v="0"/>
  </r>
  <r>
    <d v="2020-09-01T00:00:00"/>
    <x v="5"/>
    <s v="P"/>
    <s v="Active"/>
    <n v="362"/>
    <x v="361"/>
    <s v="N"/>
    <x v="10"/>
    <n v="1075"/>
    <x v="0"/>
    <s v="Niederl. 3"/>
    <n v="1"/>
    <s v="Department"/>
    <s v="Supervisor"/>
    <s v="Non-Mgm."/>
    <s v="ang."/>
    <s v="M"/>
    <d v="2016-01-01T00:00:00"/>
    <m/>
    <s v=""/>
    <n v="4"/>
    <d v="1970-10-09T00:00:00"/>
    <n v="49"/>
    <s v="N"/>
    <n v="30"/>
    <n v="2.5"/>
    <n v="39"/>
    <x v="0"/>
    <n v="1"/>
    <n v="30"/>
    <n v="0"/>
    <n v="5124"/>
    <n v="1063.49775"/>
    <n v="0"/>
    <n v="0"/>
    <n v="0"/>
    <n v="0"/>
    <n v="0"/>
    <n v="0"/>
    <n v="0"/>
    <n v="0"/>
    <n v="0"/>
    <n v="0"/>
    <n v="0"/>
    <n v="0"/>
    <n v="26.5"/>
    <n v="0"/>
    <n v="0"/>
    <n v="0"/>
    <n v="0"/>
    <n v="5.9346750000000004"/>
    <n v="0"/>
    <n v="0"/>
  </r>
  <r>
    <d v="2020-09-01T00:00:00"/>
    <x v="5"/>
    <s v="P"/>
    <s v="Active"/>
    <n v="363"/>
    <x v="362"/>
    <s v="N"/>
    <x v="22"/>
    <n v="1035"/>
    <x v="5"/>
    <s v="Niederl. 5"/>
    <n v="1"/>
    <s v="Department"/>
    <s v="Supervisor"/>
    <s v="Non-Mgm."/>
    <s v="ang."/>
    <s v="M"/>
    <d v="2016-01-01T00:00:00"/>
    <m/>
    <s v=""/>
    <n v="4"/>
    <d v="1990-11-14T00:00:00"/>
    <n v="29"/>
    <s v="J"/>
    <n v="30"/>
    <n v="2.5"/>
    <n v="39"/>
    <x v="0"/>
    <n v="1"/>
    <n v="30"/>
    <n v="0"/>
    <n v="5125"/>
    <n v="1063.6312499999999"/>
    <n v="0"/>
    <n v="0"/>
    <n v="0"/>
    <n v="0"/>
    <n v="0"/>
    <n v="0"/>
    <n v="0"/>
    <n v="0"/>
    <n v="0"/>
    <n v="0"/>
    <n v="295.67307692307691"/>
    <n v="234.89583333333334"/>
    <n v="26.5"/>
    <n v="0"/>
    <n v="0"/>
    <n v="0"/>
    <n v="0"/>
    <n v="124.75558245192309"/>
    <n v="0"/>
    <n v="0"/>
  </r>
  <r>
    <d v="2020-09-01T00:00:00"/>
    <x v="5"/>
    <s v="P"/>
    <s v="Active"/>
    <n v="364"/>
    <x v="363"/>
    <s v="N"/>
    <x v="16"/>
    <n v="1067"/>
    <x v="3"/>
    <s v="Niederl. 8"/>
    <n v="1"/>
    <s v="Department"/>
    <s v="Supervisor"/>
    <s v="Non-Mgm."/>
    <s v="ang."/>
    <s v="M"/>
    <d v="2016-02-03T00:00:00"/>
    <m/>
    <s v=""/>
    <n v="3"/>
    <d v="1988-09-08T00:00:00"/>
    <n v="31"/>
    <s v="N"/>
    <n v="30"/>
    <n v="2.5"/>
    <n v="39"/>
    <x v="0"/>
    <n v="1"/>
    <n v="30"/>
    <n v="0"/>
    <n v="5126"/>
    <n v="1063.76475"/>
    <n v="0"/>
    <n v="0"/>
    <n v="0"/>
    <n v="0"/>
    <n v="0"/>
    <n v="0"/>
    <n v="0"/>
    <n v="0"/>
    <n v="0"/>
    <n v="0"/>
    <n v="0"/>
    <n v="0"/>
    <n v="26.5"/>
    <n v="0"/>
    <n v="0"/>
    <n v="0"/>
    <n v="0"/>
    <n v="5.9346750000000004"/>
    <n v="0"/>
    <n v="0"/>
  </r>
  <r>
    <d v="2020-09-01T00:00:00"/>
    <x v="5"/>
    <s v="P"/>
    <s v="Active"/>
    <n v="365"/>
    <x v="364"/>
    <s v="N"/>
    <x v="29"/>
    <n v="1079"/>
    <x v="0"/>
    <s v="Niederl. 3"/>
    <n v="1"/>
    <s v="Department"/>
    <s v="Supervisor"/>
    <s v="Non-Mgm."/>
    <s v="ang."/>
    <s v="W"/>
    <d v="2016-02-01T00:00:00"/>
    <m/>
    <s v=""/>
    <n v="3"/>
    <d v="1986-05-05T00:00:00"/>
    <n v="33"/>
    <s v="N"/>
    <n v="30"/>
    <n v="2.5"/>
    <n v="16"/>
    <x v="0"/>
    <n v="0.41025641025641024"/>
    <n v="30"/>
    <n v="0"/>
    <n v="5127"/>
    <n v="1063.89825"/>
    <n v="0"/>
    <n v="0"/>
    <n v="0"/>
    <n v="0"/>
    <n v="0"/>
    <n v="0"/>
    <n v="0"/>
    <n v="0"/>
    <n v="0"/>
    <n v="0"/>
    <n v="0"/>
    <n v="0"/>
    <n v="26.5"/>
    <n v="0"/>
    <n v="0"/>
    <n v="0"/>
    <n v="0"/>
    <n v="5.9346750000000004"/>
    <n v="0"/>
    <n v="0"/>
  </r>
  <r>
    <d v="2020-09-01T00:00:00"/>
    <x v="5"/>
    <s v="P"/>
    <s v="Active"/>
    <n v="366"/>
    <x v="365"/>
    <s v="N"/>
    <x v="31"/>
    <n v="1028"/>
    <x v="6"/>
    <s v="Niederl. 10"/>
    <n v="1"/>
    <s v="Department"/>
    <s v="Supervisor"/>
    <s v="Non-Mgm."/>
    <s v="ang."/>
    <s v="M"/>
    <d v="2016-02-01T00:00:00"/>
    <m/>
    <s v=""/>
    <n v="3"/>
    <d v="1961-05-19T00:00:00"/>
    <n v="58"/>
    <s v="J"/>
    <n v="30"/>
    <n v="2.5"/>
    <n v="39"/>
    <x v="0"/>
    <n v="1"/>
    <n v="30"/>
    <n v="0"/>
    <n v="5128"/>
    <n v="1064.0317500000001"/>
    <n v="0"/>
    <n v="0"/>
    <n v="30"/>
    <n v="0"/>
    <n v="0"/>
    <n v="0"/>
    <n v="0"/>
    <n v="0"/>
    <n v="0"/>
    <n v="0"/>
    <n v="295.84615384615387"/>
    <n v="235.03333333333333"/>
    <n v="26.5"/>
    <n v="0"/>
    <n v="0"/>
    <n v="0"/>
    <n v="0"/>
    <n v="131.54363615384617"/>
    <n v="76.95"/>
    <n v="0"/>
  </r>
  <r>
    <d v="2020-09-01T00:00:00"/>
    <x v="5"/>
    <s v="P"/>
    <s v="Active"/>
    <n v="367"/>
    <x v="366"/>
    <s v="N"/>
    <x v="31"/>
    <n v="1022"/>
    <x v="7"/>
    <s v="Niederl. 9"/>
    <n v="1"/>
    <s v="Department"/>
    <s v="Supervisor"/>
    <s v="Non-Mgm."/>
    <s v="ang."/>
    <s v="M"/>
    <d v="2016-03-01T00:00:00"/>
    <m/>
    <s v=""/>
    <n v="3"/>
    <d v="1982-12-15T00:00:00"/>
    <n v="37"/>
    <s v="J"/>
    <n v="30"/>
    <n v="2.5"/>
    <n v="39"/>
    <x v="0"/>
    <n v="1"/>
    <n v="30"/>
    <n v="0"/>
    <n v="5129"/>
    <n v="1064.16525"/>
    <n v="0"/>
    <n v="0"/>
    <n v="30"/>
    <n v="0"/>
    <n v="875"/>
    <n v="0"/>
    <n v="0"/>
    <n v="0"/>
    <n v="0"/>
    <n v="0"/>
    <n v="295.90384615384619"/>
    <n v="235.07916666666671"/>
    <n v="26.5"/>
    <n v="0"/>
    <n v="0"/>
    <n v="0"/>
    <n v="0"/>
    <n v="327.52307072115389"/>
    <n v="113.24"/>
    <n v="0"/>
  </r>
  <r>
    <d v="2020-09-01T00:00:00"/>
    <x v="5"/>
    <s v="P"/>
    <s v="Active"/>
    <n v="368"/>
    <x v="367"/>
    <s v="N"/>
    <x v="16"/>
    <n v="1067"/>
    <x v="11"/>
    <s v="Niederl. 12"/>
    <n v="1"/>
    <s v="Department"/>
    <s v="Supervisor"/>
    <s v="Non-Mgm."/>
    <s v="ang."/>
    <s v="M"/>
    <d v="2016-03-01T00:00:00"/>
    <m/>
    <s v=""/>
    <n v="3"/>
    <d v="1962-02-04T00:00:00"/>
    <n v="57"/>
    <s v="N"/>
    <n v="30"/>
    <n v="2.5"/>
    <n v="39"/>
    <x v="0"/>
    <n v="1"/>
    <n v="30"/>
    <n v="0"/>
    <n v="5130"/>
    <n v="1064.2987499999999"/>
    <n v="0"/>
    <n v="0"/>
    <n v="30"/>
    <n v="0"/>
    <n v="0"/>
    <n v="0"/>
    <n v="0"/>
    <n v="0"/>
    <n v="0"/>
    <n v="0"/>
    <n v="0"/>
    <n v="0"/>
    <n v="26.5"/>
    <n v="0"/>
    <n v="0"/>
    <n v="0"/>
    <n v="0"/>
    <n v="12.653175000000001"/>
    <n v="95"/>
    <n v="0"/>
  </r>
  <r>
    <d v="2020-09-01T00:00:00"/>
    <x v="5"/>
    <s v="P"/>
    <s v="Active"/>
    <n v="369"/>
    <x v="368"/>
    <s v="N"/>
    <x v="20"/>
    <n v="1065"/>
    <x v="10"/>
    <s v="Niederl. 11"/>
    <n v="1"/>
    <s v="Department"/>
    <s v="Supervisor"/>
    <s v="Non-Mgm."/>
    <s v="ang."/>
    <s v="W"/>
    <d v="2016-04-01T00:00:00"/>
    <m/>
    <s v=""/>
    <n v="3"/>
    <d v="1977-07-19T00:00:00"/>
    <n v="42"/>
    <s v="N"/>
    <n v="30"/>
    <n v="2.5"/>
    <n v="39"/>
    <x v="0"/>
    <n v="1"/>
    <n v="30"/>
    <n v="0"/>
    <n v="5131"/>
    <n v="1064.4322500000001"/>
    <n v="0"/>
    <n v="0"/>
    <n v="0"/>
    <n v="0"/>
    <n v="0"/>
    <n v="0"/>
    <n v="0"/>
    <n v="0"/>
    <n v="0"/>
    <n v="0"/>
    <n v="0"/>
    <n v="0"/>
    <n v="26.5"/>
    <n v="0"/>
    <n v="0"/>
    <n v="0"/>
    <n v="0"/>
    <n v="5.9346750000000004"/>
    <n v="0"/>
    <n v="0"/>
  </r>
  <r>
    <d v="2020-09-01T00:00:00"/>
    <x v="5"/>
    <s v="P"/>
    <s v="Active"/>
    <n v="370"/>
    <x v="369"/>
    <s v="Y"/>
    <x v="15"/>
    <n v="1050"/>
    <x v="3"/>
    <s v="Niederl. 8"/>
    <n v="0.5"/>
    <s v="Department"/>
    <s v="Supervisor"/>
    <s v="Non-Mgm."/>
    <s v="ang."/>
    <s v="W"/>
    <d v="2016-04-16T00:00:00"/>
    <m/>
    <s v=""/>
    <n v="3"/>
    <d v="1988-09-06T00:00:00"/>
    <n v="31"/>
    <s v="J"/>
    <n v="30"/>
    <n v="2.5"/>
    <n v="39"/>
    <x v="0"/>
    <n v="0.5"/>
    <n v="30"/>
    <n v="0"/>
    <n v="5132"/>
    <n v="1064.56575"/>
    <n v="0"/>
    <n v="0"/>
    <n v="0"/>
    <n v="0"/>
    <n v="0"/>
    <n v="0"/>
    <n v="0"/>
    <n v="0"/>
    <n v="0"/>
    <n v="0"/>
    <n v="296.07692307692309"/>
    <n v="235.2166666666667"/>
    <n v="13.25"/>
    <n v="0"/>
    <n v="0"/>
    <n v="0"/>
    <n v="0"/>
    <n v="121.95053692307694"/>
    <n v="0"/>
    <n v="0"/>
  </r>
  <r>
    <d v="2020-09-01T00:00:00"/>
    <x v="5"/>
    <s v="P"/>
    <s v="Active"/>
    <n v="370"/>
    <x v="369"/>
    <s v="Y"/>
    <x v="15"/>
    <n v="1057"/>
    <x v="2"/>
    <s v="Niederl. 7"/>
    <n v="0.5"/>
    <s v="Department"/>
    <s v="Supervisor"/>
    <s v="Non-Mgm."/>
    <s v="ang."/>
    <s v="W"/>
    <d v="2016-04-16T00:00:00"/>
    <m/>
    <s v=""/>
    <n v="3"/>
    <d v="1988-09-06T00:00:00"/>
    <n v="31"/>
    <s v="J"/>
    <n v="30"/>
    <n v="2.5"/>
    <n v="39"/>
    <x v="0"/>
    <n v="0.5"/>
    <n v="30"/>
    <n v="0"/>
    <n v="5133"/>
    <n v="1064.6992500000001"/>
    <n v="0"/>
    <n v="0"/>
    <n v="0"/>
    <n v="0"/>
    <n v="0"/>
    <n v="0"/>
    <n v="0"/>
    <n v="0"/>
    <n v="0"/>
    <n v="0"/>
    <n v="296.13461538461542"/>
    <n v="235.26250000000002"/>
    <n v="13.25"/>
    <n v="0"/>
    <n v="0"/>
    <n v="0"/>
    <n v="0"/>
    <n v="121.97372149038462"/>
    <n v="0"/>
    <n v="0"/>
  </r>
  <r>
    <d v="2020-09-01T00:00:00"/>
    <x v="5"/>
    <s v="P"/>
    <s v="Active"/>
    <n v="371"/>
    <x v="370"/>
    <s v="N"/>
    <x v="10"/>
    <n v="1075"/>
    <x v="0"/>
    <s v="Niederl. 3"/>
    <n v="1"/>
    <s v="Department"/>
    <s v="Supervisor"/>
    <s v="Non-Mgm."/>
    <s v="ang."/>
    <s v="M"/>
    <d v="2016-04-01T00:00:00"/>
    <m/>
    <s v=""/>
    <n v="3"/>
    <d v="1989-04-11T00:00:00"/>
    <n v="30"/>
    <s v="N"/>
    <n v="30"/>
    <n v="2.5"/>
    <n v="39"/>
    <x v="0"/>
    <n v="1"/>
    <n v="30"/>
    <n v="0"/>
    <n v="5134"/>
    <n v="1064.83275"/>
    <n v="0"/>
    <n v="0"/>
    <n v="0"/>
    <n v="0"/>
    <n v="0"/>
    <n v="0"/>
    <n v="0"/>
    <n v="0"/>
    <n v="0"/>
    <n v="0"/>
    <n v="0"/>
    <n v="0"/>
    <n v="26.5"/>
    <n v="0"/>
    <n v="0"/>
    <n v="0"/>
    <n v="0"/>
    <n v="5.9346750000000004"/>
    <n v="0"/>
    <n v="0"/>
  </r>
  <r>
    <d v="2020-09-01T00:00:00"/>
    <x v="5"/>
    <s v="P"/>
    <s v="Active"/>
    <n v="372"/>
    <x v="371"/>
    <s v="N"/>
    <x v="17"/>
    <n v="1088"/>
    <x v="0"/>
    <s v="Niederl. 3"/>
    <n v="1"/>
    <s v="Department"/>
    <s v="Supervisor"/>
    <s v="Supervisor"/>
    <s v="ang."/>
    <s v="M"/>
    <d v="2016-04-01T00:00:00"/>
    <m/>
    <s v=""/>
    <n v="3"/>
    <d v="1964-09-17T00:00:00"/>
    <n v="55"/>
    <s v="N"/>
    <n v="30"/>
    <n v="2.5"/>
    <n v="39"/>
    <x v="0"/>
    <n v="1"/>
    <n v="30"/>
    <n v="0"/>
    <n v="5135"/>
    <n v="1064.9662499999999"/>
    <n v="0"/>
    <n v="0"/>
    <n v="0"/>
    <n v="0"/>
    <n v="0"/>
    <n v="0"/>
    <n v="0"/>
    <n v="0"/>
    <n v="0"/>
    <n v="0"/>
    <n v="0"/>
    <n v="0"/>
    <n v="26.5"/>
    <n v="0"/>
    <n v="0"/>
    <n v="0"/>
    <n v="0"/>
    <n v="5.9346750000000004"/>
    <n v="0"/>
    <n v="0"/>
  </r>
  <r>
    <d v="2020-09-01T00:00:00"/>
    <x v="5"/>
    <s v="P"/>
    <s v="Active"/>
    <n v="373"/>
    <x v="372"/>
    <s v="N"/>
    <x v="30"/>
    <n v="1071"/>
    <x v="0"/>
    <s v="Niederl. 3"/>
    <n v="1"/>
    <s v="Department"/>
    <s v="Supervisor"/>
    <s v="Non-Mgm."/>
    <s v="ang."/>
    <s v="M"/>
    <d v="2016-04-01T00:00:00"/>
    <m/>
    <s v=""/>
    <n v="3"/>
    <d v="1966-05-31T00:00:00"/>
    <n v="53"/>
    <s v="N"/>
    <n v="30"/>
    <n v="2.5"/>
    <n v="39"/>
    <x v="0"/>
    <n v="1"/>
    <n v="30"/>
    <n v="0"/>
    <n v="5136"/>
    <n v="1065.0997500000001"/>
    <n v="0"/>
    <n v="0"/>
    <n v="0"/>
    <n v="0"/>
    <n v="0"/>
    <n v="0"/>
    <n v="0"/>
    <n v="0"/>
    <n v="0"/>
    <n v="0"/>
    <n v="0"/>
    <n v="0"/>
    <n v="26.5"/>
    <n v="0"/>
    <n v="0"/>
    <n v="0"/>
    <n v="0"/>
    <n v="5.9346750000000004"/>
    <n v="0"/>
    <n v="0"/>
  </r>
  <r>
    <d v="2020-09-01T00:00:00"/>
    <x v="5"/>
    <s v="P"/>
    <s v="Active"/>
    <n v="374"/>
    <x v="373"/>
    <s v="N"/>
    <x v="10"/>
    <n v="1075"/>
    <x v="0"/>
    <s v="Niederl. 3"/>
    <n v="1"/>
    <s v="Department"/>
    <s v="Supervisor"/>
    <s v="Non-Mgm."/>
    <s v="ang."/>
    <s v="W"/>
    <d v="2016-04-01T00:00:00"/>
    <m/>
    <s v=""/>
    <n v="3"/>
    <d v="1982-04-05T00:00:00"/>
    <n v="37"/>
    <s v="N"/>
    <n v="30"/>
    <n v="2.5"/>
    <n v="39"/>
    <x v="0"/>
    <n v="1"/>
    <n v="30"/>
    <n v="0"/>
    <n v="5137"/>
    <n v="1065.23325"/>
    <n v="0"/>
    <n v="0"/>
    <n v="0"/>
    <n v="0"/>
    <n v="0"/>
    <n v="0"/>
    <n v="0"/>
    <n v="0"/>
    <n v="0"/>
    <n v="0"/>
    <n v="0"/>
    <n v="0"/>
    <n v="26.5"/>
    <n v="0"/>
    <n v="0"/>
    <n v="0"/>
    <n v="0"/>
    <n v="5.9346750000000004"/>
    <n v="0"/>
    <n v="0"/>
  </r>
  <r>
    <d v="2020-09-01T00:00:00"/>
    <x v="5"/>
    <s v="P"/>
    <s v="Active"/>
    <n v="375"/>
    <x v="374"/>
    <s v="N"/>
    <x v="16"/>
    <n v="1049"/>
    <x v="3"/>
    <s v="Niederl. 8"/>
    <n v="1"/>
    <s v="Department"/>
    <s v="Supervisor"/>
    <s v="Non-Mgm."/>
    <s v="ang."/>
    <s v="M"/>
    <d v="2016-05-01T00:00:00"/>
    <m/>
    <s v=""/>
    <n v="3"/>
    <d v="1969-11-20T00:00:00"/>
    <n v="50"/>
    <s v="J"/>
    <n v="30"/>
    <n v="2.5"/>
    <n v="39"/>
    <x v="0"/>
    <n v="1"/>
    <n v="30"/>
    <n v="0"/>
    <n v="5138"/>
    <n v="1065.3667500000001"/>
    <n v="0"/>
    <n v="0"/>
    <n v="0"/>
    <n v="0"/>
    <n v="0"/>
    <n v="0"/>
    <n v="0"/>
    <n v="0"/>
    <n v="0"/>
    <n v="0"/>
    <n v="296.42307692307691"/>
    <n v="235.4916666666667"/>
    <n v="26.5"/>
    <n v="0"/>
    <n v="0"/>
    <n v="0"/>
    <n v="0"/>
    <n v="125.05698182692308"/>
    <n v="0"/>
    <n v="0"/>
  </r>
  <r>
    <d v="2020-09-01T00:00:00"/>
    <x v="5"/>
    <s v="P"/>
    <s v="Active"/>
    <n v="376"/>
    <x v="375"/>
    <s v="N"/>
    <x v="22"/>
    <n v="1060"/>
    <x v="2"/>
    <s v="Niederl. 7"/>
    <n v="1"/>
    <s v="Department"/>
    <s v="Supervisor"/>
    <s v="Non-Mgm."/>
    <s v="ang."/>
    <s v="M"/>
    <d v="2016-05-01T00:00:00"/>
    <m/>
    <s v=""/>
    <n v="3"/>
    <d v="1987-08-20T00:00:00"/>
    <n v="32"/>
    <s v="J"/>
    <n v="30"/>
    <n v="2.5"/>
    <n v="39"/>
    <x v="0"/>
    <n v="1"/>
    <n v="30"/>
    <n v="0"/>
    <n v="5139"/>
    <n v="1065.5002500000001"/>
    <n v="0"/>
    <n v="0"/>
    <n v="0"/>
    <n v="0"/>
    <n v="0"/>
    <n v="0"/>
    <n v="0"/>
    <n v="0"/>
    <n v="0"/>
    <n v="0"/>
    <n v="296.48076923076923"/>
    <n v="235.53750000000002"/>
    <n v="26.5"/>
    <n v="0"/>
    <n v="0"/>
    <n v="0"/>
    <n v="0"/>
    <n v="125.08016639423077"/>
    <n v="0"/>
    <n v="0"/>
  </r>
  <r>
    <d v="2020-09-01T00:00:00"/>
    <x v="5"/>
    <s v="P"/>
    <s v="Active"/>
    <n v="377"/>
    <x v="376"/>
    <s v="N"/>
    <x v="22"/>
    <n v="1041"/>
    <x v="4"/>
    <s v="Niederl. 6"/>
    <n v="1"/>
    <s v="Department"/>
    <s v="Supervisor"/>
    <s v="Non-Mgm."/>
    <s v="ang."/>
    <s v="M"/>
    <d v="2016-05-01T00:00:00"/>
    <m/>
    <s v=""/>
    <n v="3"/>
    <d v="1979-04-09T00:00:00"/>
    <n v="40"/>
    <s v="J"/>
    <n v="30"/>
    <n v="2.5"/>
    <n v="39"/>
    <x v="0"/>
    <n v="1"/>
    <n v="30"/>
    <n v="0"/>
    <n v="5140"/>
    <n v="1065.63375"/>
    <n v="0"/>
    <n v="0"/>
    <n v="0"/>
    <n v="0"/>
    <n v="0"/>
    <n v="0"/>
    <n v="0"/>
    <n v="0"/>
    <n v="0"/>
    <n v="0"/>
    <n v="296.53846153846155"/>
    <n v="235.58333333333334"/>
    <n v="26.5"/>
    <n v="0"/>
    <n v="0"/>
    <n v="0"/>
    <n v="0"/>
    <n v="125.10335096153848"/>
    <n v="0"/>
    <n v="0"/>
  </r>
  <r>
    <d v="2020-09-01T00:00:00"/>
    <x v="5"/>
    <s v="P"/>
    <s v="Active"/>
    <n v="378"/>
    <x v="377"/>
    <s v="N"/>
    <x v="22"/>
    <n v="1047"/>
    <x v="9"/>
    <s v="Niederl. 4"/>
    <n v="1"/>
    <s v="Department"/>
    <s v="Supervisor"/>
    <s v="Non-Mgm."/>
    <s v="ang."/>
    <s v="M"/>
    <d v="2016-05-01T00:00:00"/>
    <m/>
    <s v=""/>
    <n v="3"/>
    <d v="1973-04-13T00:00:00"/>
    <n v="46"/>
    <s v="J"/>
    <n v="30"/>
    <n v="2.5"/>
    <n v="39"/>
    <x v="0"/>
    <n v="1"/>
    <n v="30"/>
    <n v="0"/>
    <n v="5141"/>
    <n v="1065.7672500000001"/>
    <n v="0"/>
    <n v="0"/>
    <n v="0"/>
    <n v="0"/>
    <n v="0"/>
    <n v="0"/>
    <n v="0"/>
    <n v="0"/>
    <n v="0"/>
    <n v="0"/>
    <n v="296.59615384615387"/>
    <n v="235.62916666666669"/>
    <n v="26.5"/>
    <n v="0"/>
    <n v="0"/>
    <n v="0"/>
    <n v="0"/>
    <n v="125.12653552884616"/>
    <n v="0"/>
    <n v="0"/>
  </r>
  <r>
    <d v="2020-09-01T00:00:00"/>
    <x v="5"/>
    <s v="P"/>
    <s v="Active"/>
    <n v="379"/>
    <x v="378"/>
    <s v="N"/>
    <x v="24"/>
    <n v="1081"/>
    <x v="0"/>
    <s v="Niederl. 3"/>
    <n v="1"/>
    <s v="Department"/>
    <s v="Supervisor"/>
    <s v="Director"/>
    <s v="ang."/>
    <s v="M"/>
    <d v="2016-05-01T00:00:00"/>
    <m/>
    <s v=""/>
    <n v="3"/>
    <d v="1965-11-26T00:00:00"/>
    <n v="54"/>
    <s v="N"/>
    <n v="30"/>
    <n v="2.5"/>
    <n v="39"/>
    <x v="0"/>
    <n v="1"/>
    <n v="30"/>
    <n v="0"/>
    <n v="5142"/>
    <n v="1065.9007500000002"/>
    <n v="0"/>
    <n v="0"/>
    <n v="0"/>
    <n v="0"/>
    <n v="0"/>
    <n v="0"/>
    <n v="0"/>
    <n v="0"/>
    <n v="0"/>
    <n v="0"/>
    <n v="0"/>
    <n v="0"/>
    <n v="26.5"/>
    <n v="0"/>
    <n v="0"/>
    <n v="0"/>
    <n v="0"/>
    <n v="5.9346750000000004"/>
    <n v="325.05200000000002"/>
    <n v="0"/>
  </r>
  <r>
    <d v="2020-09-01T00:00:00"/>
    <x v="5"/>
    <s v="P"/>
    <s v="Active"/>
    <n v="380"/>
    <x v="379"/>
    <s v="N"/>
    <x v="15"/>
    <n v="1038"/>
    <x v="4"/>
    <s v="Niederl. 6"/>
    <n v="1"/>
    <s v="Department"/>
    <s v="Supervisor"/>
    <s v="Non-Mgm."/>
    <s v="ang."/>
    <s v="W"/>
    <d v="2016-06-15T00:00:00"/>
    <m/>
    <s v=""/>
    <n v="3"/>
    <d v="1963-12-28T00:00:00"/>
    <n v="56"/>
    <s v="J"/>
    <n v="30"/>
    <n v="2.5"/>
    <n v="39"/>
    <x v="0"/>
    <n v="1"/>
    <n v="30"/>
    <n v="0"/>
    <n v="5143"/>
    <n v="1066.0342500000002"/>
    <n v="0"/>
    <n v="0"/>
    <n v="0"/>
    <n v="0"/>
    <n v="0"/>
    <n v="0"/>
    <n v="0"/>
    <n v="0"/>
    <n v="0"/>
    <n v="0"/>
    <n v="296.71153846153845"/>
    <n v="235.72083333333333"/>
    <n v="26.5"/>
    <n v="0"/>
    <n v="0"/>
    <n v="0"/>
    <n v="0"/>
    <n v="125.17290466346154"/>
    <n v="0"/>
    <n v="0"/>
  </r>
  <r>
    <d v="2020-09-01T00:00:00"/>
    <x v="5"/>
    <s v="P"/>
    <s v="Active"/>
    <n v="381"/>
    <x v="380"/>
    <s v="N"/>
    <x v="21"/>
    <n v="1086"/>
    <x v="0"/>
    <s v="Niederl. 3"/>
    <n v="1"/>
    <s v="Department"/>
    <s v="Supervisor"/>
    <s v="Non-Mgm."/>
    <s v="ang."/>
    <s v="M"/>
    <d v="2016-06-01T00:00:00"/>
    <m/>
    <s v=""/>
    <n v="3"/>
    <d v="1962-04-10T00:00:00"/>
    <n v="57"/>
    <s v="N"/>
    <n v="30"/>
    <n v="2.5"/>
    <n v="39"/>
    <x v="0"/>
    <n v="1"/>
    <n v="30"/>
    <n v="0"/>
    <n v="5144"/>
    <n v="1066.1677500000001"/>
    <n v="0"/>
    <n v="0"/>
    <n v="0"/>
    <n v="0"/>
    <n v="0"/>
    <n v="0"/>
    <n v="0"/>
    <n v="0"/>
    <n v="0"/>
    <n v="0"/>
    <n v="0"/>
    <n v="0"/>
    <n v="26.5"/>
    <n v="0"/>
    <n v="0"/>
    <n v="0"/>
    <n v="0"/>
    <n v="5.9346750000000004"/>
    <n v="0"/>
    <n v="0"/>
  </r>
  <r>
    <d v="2020-09-01T00:00:00"/>
    <x v="5"/>
    <s v="P"/>
    <s v="Active"/>
    <n v="382"/>
    <x v="381"/>
    <s v="N"/>
    <x v="22"/>
    <n v="1060"/>
    <x v="2"/>
    <s v="Niederl. 7"/>
    <n v="1"/>
    <s v="Department"/>
    <s v="Supervisor"/>
    <s v="Non-Mgm."/>
    <s v="ang."/>
    <s v="M"/>
    <d v="2016-06-01T00:00:00"/>
    <m/>
    <s v=""/>
    <n v="3"/>
    <d v="1967-11-12T00:00:00"/>
    <n v="52"/>
    <s v="J"/>
    <n v="30"/>
    <n v="2.5"/>
    <n v="39"/>
    <x v="0"/>
    <n v="1"/>
    <n v="30"/>
    <n v="0"/>
    <n v="5145"/>
    <n v="1066.30125"/>
    <n v="0"/>
    <n v="0"/>
    <n v="0"/>
    <n v="0"/>
    <n v="0"/>
    <n v="0"/>
    <n v="0"/>
    <n v="0"/>
    <n v="0"/>
    <n v="0"/>
    <n v="296.82692307692309"/>
    <n v="235.81250000000003"/>
    <n v="26.5"/>
    <n v="0"/>
    <n v="0"/>
    <n v="0"/>
    <n v="0"/>
    <n v="125.21927379807693"/>
    <n v="0"/>
    <n v="0"/>
  </r>
  <r>
    <d v="2020-09-01T00:00:00"/>
    <x v="5"/>
    <s v="P"/>
    <s v="Active"/>
    <n v="383"/>
    <x v="382"/>
    <s v="N"/>
    <x v="24"/>
    <n v="1081"/>
    <x v="0"/>
    <s v="Niederl. 3"/>
    <n v="1"/>
    <s v="Department"/>
    <s v="Supervisor"/>
    <s v="Non-Mgm."/>
    <s v="ang."/>
    <s v="W"/>
    <d v="2016-07-01T00:00:00"/>
    <m/>
    <s v=""/>
    <n v="3"/>
    <d v="1987-05-04T00:00:00"/>
    <n v="32"/>
    <s v="N"/>
    <n v="30"/>
    <n v="2.5"/>
    <n v="39"/>
    <x v="0"/>
    <n v="1"/>
    <n v="30"/>
    <n v="0"/>
    <n v="5146"/>
    <n v="1066.4347500000001"/>
    <n v="0"/>
    <n v="0"/>
    <n v="0"/>
    <n v="0"/>
    <n v="0"/>
    <n v="0"/>
    <n v="0"/>
    <n v="0"/>
    <n v="0"/>
    <n v="0"/>
    <n v="0"/>
    <n v="0"/>
    <n v="26.5"/>
    <n v="0"/>
    <n v="0"/>
    <n v="0"/>
    <n v="0"/>
    <n v="5.9346750000000004"/>
    <n v="0"/>
    <n v="0"/>
  </r>
  <r>
    <d v="2020-09-01T00:00:00"/>
    <x v="5"/>
    <s v="P"/>
    <s v="Active"/>
    <n v="384"/>
    <x v="383"/>
    <s v="N"/>
    <x v="31"/>
    <n v="1046"/>
    <x v="9"/>
    <s v="Niederl. 4"/>
    <n v="1"/>
    <s v="Department"/>
    <s v="Supervisor"/>
    <s v="Non-Mgm."/>
    <s v="ang."/>
    <s v="M"/>
    <d v="2016-07-01T00:00:00"/>
    <m/>
    <s v=""/>
    <n v="3"/>
    <d v="1972-09-01T00:00:00"/>
    <n v="47"/>
    <s v="J"/>
    <n v="30"/>
    <n v="2.5"/>
    <n v="39"/>
    <x v="0"/>
    <n v="1"/>
    <n v="30"/>
    <n v="0"/>
    <n v="5147"/>
    <n v="1066.56825"/>
    <n v="0"/>
    <n v="0"/>
    <n v="30"/>
    <n v="0"/>
    <n v="0"/>
    <n v="0"/>
    <n v="0"/>
    <n v="0"/>
    <n v="0"/>
    <n v="0"/>
    <n v="296.94230769230774"/>
    <n v="235.9041666666667"/>
    <n v="26.5"/>
    <n v="0"/>
    <n v="0"/>
    <n v="0"/>
    <n v="0"/>
    <n v="131.98414293269232"/>
    <n v="80.94"/>
    <n v="0"/>
  </r>
  <r>
    <d v="2020-09-01T00:00:00"/>
    <x v="5"/>
    <s v="P"/>
    <s v="Active"/>
    <n v="385"/>
    <x v="384"/>
    <s v="N"/>
    <x v="26"/>
    <n v="1091"/>
    <x v="0"/>
    <s v="Niederl. 3"/>
    <n v="1"/>
    <s v="Department"/>
    <s v="Supervisor"/>
    <s v="Non-Mgm."/>
    <s v="ang."/>
    <s v="W"/>
    <d v="2016-07-01T00:00:00"/>
    <m/>
    <s v=""/>
    <n v="3"/>
    <d v="1988-08-29T00:00:00"/>
    <n v="31"/>
    <s v="N"/>
    <n v="30"/>
    <n v="2.5"/>
    <n v="39"/>
    <x v="0"/>
    <n v="1"/>
    <n v="30"/>
    <n v="0"/>
    <n v="5148"/>
    <n v="1066.7017500000002"/>
    <n v="0"/>
    <n v="0"/>
    <n v="0"/>
    <n v="0"/>
    <n v="0"/>
    <n v="0"/>
    <n v="0"/>
    <n v="0"/>
    <n v="0"/>
    <n v="0"/>
    <n v="0"/>
    <n v="0"/>
    <n v="26.5"/>
    <n v="0"/>
    <n v="0"/>
    <n v="0"/>
    <n v="0"/>
    <n v="5.9346750000000004"/>
    <n v="0"/>
    <n v="0"/>
  </r>
  <r>
    <d v="2020-09-01T00:00:00"/>
    <x v="5"/>
    <s v="P"/>
    <s v="Active"/>
    <n v="386"/>
    <x v="385"/>
    <s v="N"/>
    <x v="46"/>
    <n v="1008"/>
    <x v="1"/>
    <s v="Niederl. 1"/>
    <n v="1"/>
    <s v="Department"/>
    <s v="Supervisor"/>
    <s v="Manager"/>
    <s v="ang."/>
    <s v="M"/>
    <d v="2016-07-01T00:00:00"/>
    <m/>
    <s v=""/>
    <n v="3"/>
    <d v="1979-07-12T00:00:00"/>
    <n v="40"/>
    <s v="N"/>
    <n v="30"/>
    <n v="2.5"/>
    <n v="39"/>
    <x v="0"/>
    <n v="1"/>
    <n v="30"/>
    <n v="0"/>
    <n v="5149"/>
    <n v="1066.8352500000001"/>
    <n v="0"/>
    <n v="0"/>
    <n v="0"/>
    <n v="0"/>
    <n v="0"/>
    <n v="0"/>
    <n v="0"/>
    <n v="0"/>
    <n v="0"/>
    <n v="0"/>
    <n v="0"/>
    <n v="0"/>
    <n v="26.5"/>
    <n v="0"/>
    <n v="0"/>
    <n v="0"/>
    <n v="0"/>
    <n v="5.9346750000000004"/>
    <n v="0"/>
    <n v="0"/>
  </r>
  <r>
    <d v="2020-09-01T00:00:00"/>
    <x v="5"/>
    <s v="P"/>
    <s v="Active"/>
    <n v="387"/>
    <x v="386"/>
    <s v="N"/>
    <x v="22"/>
    <n v="1041"/>
    <x v="4"/>
    <s v="Niederl. 6"/>
    <n v="1"/>
    <s v="Department"/>
    <s v="Supervisor"/>
    <s v="Non-Mgm."/>
    <s v="ang."/>
    <s v="M"/>
    <d v="2016-07-01T00:00:00"/>
    <m/>
    <s v=""/>
    <n v="3"/>
    <d v="1972-02-27T00:00:00"/>
    <n v="47"/>
    <s v="J"/>
    <n v="30"/>
    <n v="2.5"/>
    <n v="39"/>
    <x v="0"/>
    <n v="1"/>
    <n v="30"/>
    <n v="0"/>
    <n v="5150"/>
    <n v="1066.96875"/>
    <n v="0"/>
    <n v="0"/>
    <n v="0"/>
    <n v="0"/>
    <n v="0"/>
    <n v="0"/>
    <n v="0"/>
    <n v="0"/>
    <n v="0"/>
    <n v="0"/>
    <n v="297.11538461538458"/>
    <n v="236.04166666666669"/>
    <n v="26.5"/>
    <n v="0"/>
    <n v="0"/>
    <n v="0"/>
    <n v="0"/>
    <n v="125.33519663461539"/>
    <n v="0"/>
    <n v="0"/>
  </r>
  <r>
    <d v="2020-09-01T00:00:00"/>
    <x v="5"/>
    <s v="P"/>
    <s v="Active"/>
    <n v="388"/>
    <x v="387"/>
    <s v="N"/>
    <x v="9"/>
    <n v="1087"/>
    <x v="0"/>
    <s v="Niederl. 3"/>
    <n v="1"/>
    <s v="Department"/>
    <s v="Supervisor"/>
    <s v="Non-Mgm."/>
    <s v="ang."/>
    <s v="M"/>
    <d v="2016-07-01T00:00:00"/>
    <m/>
    <s v=""/>
    <n v="3"/>
    <d v="1976-09-16T00:00:00"/>
    <n v="43"/>
    <s v="N"/>
    <n v="30"/>
    <n v="2.5"/>
    <n v="39"/>
    <x v="0"/>
    <n v="1"/>
    <n v="30"/>
    <n v="0"/>
    <n v="5151"/>
    <n v="1067.1022499999999"/>
    <n v="0"/>
    <n v="0"/>
    <n v="0"/>
    <n v="0"/>
    <n v="0"/>
    <n v="0"/>
    <n v="0"/>
    <n v="0"/>
    <n v="0"/>
    <n v="0"/>
    <n v="0"/>
    <n v="0"/>
    <n v="26.5"/>
    <n v="0"/>
    <n v="0"/>
    <n v="0"/>
    <n v="0"/>
    <n v="5.9346750000000004"/>
    <n v="0"/>
    <n v="0"/>
  </r>
  <r>
    <d v="2020-09-01T00:00:00"/>
    <x v="5"/>
    <s v="P"/>
    <s v="Active"/>
    <n v="389"/>
    <x v="388"/>
    <s v="N"/>
    <x v="50"/>
    <n v="1069"/>
    <x v="0"/>
    <s v="Niederl. 3"/>
    <n v="1"/>
    <s v="Department"/>
    <s v="Supervisor"/>
    <s v="Non-Mgm."/>
    <s v="ang."/>
    <s v="W"/>
    <d v="2016-08-16T00:00:00"/>
    <m/>
    <s v=""/>
    <n v="3"/>
    <d v="1991-04-16T00:00:00"/>
    <n v="28"/>
    <s v="N"/>
    <n v="30"/>
    <n v="2.5"/>
    <n v="39"/>
    <x v="0"/>
    <n v="1"/>
    <n v="30"/>
    <n v="0"/>
    <n v="5152"/>
    <n v="1067.2357500000001"/>
    <n v="0"/>
    <n v="0"/>
    <n v="0"/>
    <n v="0"/>
    <n v="0"/>
    <n v="0"/>
    <n v="0"/>
    <n v="0"/>
    <n v="0"/>
    <n v="0"/>
    <n v="0"/>
    <n v="0"/>
    <n v="26.5"/>
    <n v="0"/>
    <n v="0"/>
    <n v="0"/>
    <n v="0"/>
    <n v="5.9346750000000004"/>
    <n v="0"/>
    <n v="0"/>
  </r>
  <r>
    <d v="2020-09-01T00:00:00"/>
    <x v="5"/>
    <s v="P"/>
    <s v="Active"/>
    <n v="390"/>
    <x v="389"/>
    <s v="N"/>
    <x v="9"/>
    <n v="1087"/>
    <x v="0"/>
    <s v="Niederl. 3"/>
    <n v="1"/>
    <s v="Department"/>
    <s v="Supervisor"/>
    <s v="Non-Mgm."/>
    <s v="ang."/>
    <s v="M"/>
    <d v="2016-08-01T00:00:00"/>
    <m/>
    <s v=""/>
    <n v="3"/>
    <d v="1982-11-28T00:00:00"/>
    <n v="37"/>
    <s v="N"/>
    <n v="30"/>
    <n v="2.5"/>
    <n v="39"/>
    <x v="0"/>
    <n v="1"/>
    <n v="30"/>
    <n v="0"/>
    <n v="5153"/>
    <n v="1067.36925"/>
    <n v="0"/>
    <n v="0"/>
    <n v="0"/>
    <n v="0"/>
    <n v="0"/>
    <n v="0"/>
    <n v="0"/>
    <n v="0"/>
    <n v="0"/>
    <n v="0"/>
    <n v="0"/>
    <n v="0"/>
    <n v="26.5"/>
    <n v="0"/>
    <n v="0"/>
    <n v="0"/>
    <n v="0"/>
    <n v="5.9346750000000004"/>
    <n v="0"/>
    <n v="0"/>
  </r>
  <r>
    <d v="2020-09-01T00:00:00"/>
    <x v="5"/>
    <s v="P"/>
    <s v="Active"/>
    <n v="392"/>
    <x v="391"/>
    <s v="N"/>
    <x v="22"/>
    <n v="1041"/>
    <x v="4"/>
    <s v="Niederl. 6"/>
    <n v="1"/>
    <s v="Department"/>
    <s v="Supervisor"/>
    <s v="Non-Mgm."/>
    <s v="ang."/>
    <s v="M"/>
    <d v="2016-08-01T00:00:00"/>
    <m/>
    <s v=""/>
    <n v="3"/>
    <d v="1968-04-16T00:00:00"/>
    <n v="51"/>
    <s v="J"/>
    <n v="30"/>
    <n v="2.5"/>
    <n v="39"/>
    <x v="0"/>
    <n v="1"/>
    <n v="30"/>
    <n v="0"/>
    <n v="5154"/>
    <n v="1067.5027500000001"/>
    <n v="0"/>
    <n v="0"/>
    <n v="0"/>
    <n v="0"/>
    <n v="0"/>
    <n v="0"/>
    <n v="0"/>
    <n v="0"/>
    <n v="0"/>
    <n v="0"/>
    <n v="297.34615384615387"/>
    <n v="236.22500000000002"/>
    <n v="26.5"/>
    <n v="0"/>
    <n v="0"/>
    <n v="0"/>
    <n v="0"/>
    <n v="125.42793490384618"/>
    <n v="0"/>
    <n v="0"/>
  </r>
  <r>
    <d v="2020-09-01T00:00:00"/>
    <x v="5"/>
    <s v="P"/>
    <s v="Active"/>
    <n v="393"/>
    <x v="392"/>
    <s v="N"/>
    <x v="50"/>
    <n v="1069"/>
    <x v="0"/>
    <s v="Niederl. 3"/>
    <n v="1"/>
    <s v="Department"/>
    <s v="Supervisor"/>
    <s v="Non-Mgm."/>
    <s v="ang."/>
    <s v="M"/>
    <d v="2016-08-01T00:00:00"/>
    <m/>
    <s v=""/>
    <n v="3"/>
    <d v="1983-09-24T00:00:00"/>
    <n v="36"/>
    <s v="N"/>
    <n v="30"/>
    <n v="2.5"/>
    <n v="39"/>
    <x v="0"/>
    <n v="1"/>
    <n v="30"/>
    <n v="0"/>
    <n v="5155"/>
    <n v="1067.63625"/>
    <n v="0"/>
    <n v="0"/>
    <n v="0"/>
    <n v="0"/>
    <n v="0"/>
    <n v="0"/>
    <n v="0"/>
    <n v="0"/>
    <n v="0"/>
    <n v="0"/>
    <n v="0"/>
    <n v="0"/>
    <n v="26.5"/>
    <n v="0"/>
    <n v="0"/>
    <n v="0"/>
    <n v="0"/>
    <n v="5.9346750000000004"/>
    <n v="0"/>
    <n v="0"/>
  </r>
  <r>
    <d v="2020-09-01T00:00:00"/>
    <x v="5"/>
    <s v="P"/>
    <s v="Active"/>
    <n v="394"/>
    <x v="393"/>
    <s v="N"/>
    <x v="36"/>
    <n v="1054"/>
    <x v="8"/>
    <s v="Niederl. 2"/>
    <n v="1"/>
    <s v="Department"/>
    <s v="Supervisor"/>
    <s v="Non-Mgm."/>
    <s v="ang."/>
    <s v="M"/>
    <d v="2016-08-01T00:00:00"/>
    <m/>
    <s v=""/>
    <n v="3"/>
    <d v="1989-01-16T00:00:00"/>
    <n v="31"/>
    <s v="N"/>
    <n v="30"/>
    <n v="2.5"/>
    <n v="39"/>
    <x v="0"/>
    <n v="1"/>
    <n v="30"/>
    <n v="0"/>
    <n v="5156"/>
    <n v="1067.7697499999999"/>
    <n v="0"/>
    <n v="0"/>
    <n v="0"/>
    <n v="0"/>
    <n v="0"/>
    <n v="0"/>
    <n v="0"/>
    <n v="0"/>
    <n v="0"/>
    <n v="0"/>
    <n v="0"/>
    <n v="0"/>
    <n v="26.5"/>
    <n v="0"/>
    <n v="0"/>
    <n v="0"/>
    <n v="0"/>
    <n v="5.9346750000000004"/>
    <n v="0"/>
    <n v="0"/>
  </r>
  <r>
    <d v="2020-09-01T00:00:00"/>
    <x v="5"/>
    <s v="P"/>
    <s v="Active"/>
    <n v="395"/>
    <x v="394"/>
    <s v="N"/>
    <x v="22"/>
    <n v="1029"/>
    <x v="6"/>
    <s v="Niederl. 10"/>
    <n v="1"/>
    <s v="Department"/>
    <s v="Supervisor"/>
    <s v="Non-Mgm."/>
    <s v="ang."/>
    <s v="M"/>
    <d v="2016-08-01T00:00:00"/>
    <m/>
    <s v=""/>
    <n v="3"/>
    <d v="1982-06-12T00:00:00"/>
    <n v="37"/>
    <s v="J"/>
    <n v="35"/>
    <n v="2.9166666666666665"/>
    <n v="39"/>
    <x v="0"/>
    <n v="1"/>
    <n v="30"/>
    <n v="0"/>
    <n v="5157"/>
    <n v="1067.9032500000001"/>
    <n v="0"/>
    <n v="0"/>
    <n v="0"/>
    <n v="0"/>
    <n v="0"/>
    <n v="0"/>
    <n v="0"/>
    <n v="0"/>
    <n v="0"/>
    <n v="0"/>
    <n v="347.10576923076923"/>
    <n v="236.36250000000001"/>
    <n v="26.5"/>
    <n v="0"/>
    <n v="0"/>
    <n v="0"/>
    <n v="0"/>
    <n v="136.60239389423077"/>
    <n v="0"/>
    <n v="0"/>
  </r>
  <r>
    <d v="2020-09-01T00:00:00"/>
    <x v="5"/>
    <s v="P"/>
    <s v="Active"/>
    <n v="396"/>
    <x v="395"/>
    <s v="N"/>
    <x v="50"/>
    <n v="1069"/>
    <x v="0"/>
    <s v="Niederl. 3"/>
    <n v="1"/>
    <s v="Department"/>
    <s v="Supervisor"/>
    <s v="Non-Mgm."/>
    <s v="ang."/>
    <s v="W"/>
    <d v="2016-08-01T00:00:00"/>
    <m/>
    <s v=""/>
    <n v="3"/>
    <d v="1981-04-13T00:00:00"/>
    <n v="38"/>
    <s v="N"/>
    <n v="30"/>
    <n v="2.5"/>
    <n v="39"/>
    <x v="0"/>
    <n v="1"/>
    <n v="30"/>
    <n v="0"/>
    <n v="5158"/>
    <n v="1068.03675"/>
    <n v="0"/>
    <n v="0"/>
    <n v="0"/>
    <n v="0"/>
    <n v="0"/>
    <n v="0"/>
    <n v="0"/>
    <n v="0"/>
    <n v="0"/>
    <n v="0"/>
    <n v="0"/>
    <n v="0"/>
    <n v="26.5"/>
    <n v="0"/>
    <n v="0"/>
    <n v="0"/>
    <n v="0"/>
    <n v="5.9346750000000004"/>
    <n v="0"/>
    <n v="0"/>
  </r>
  <r>
    <d v="2020-09-01T00:00:00"/>
    <x v="5"/>
    <s v="P"/>
    <s v="Active"/>
    <n v="397"/>
    <x v="396"/>
    <s v="N"/>
    <x v="22"/>
    <n v="1047"/>
    <x v="9"/>
    <s v="Niederl. 4"/>
    <n v="1"/>
    <s v="Department"/>
    <s v="Supervisor"/>
    <s v="Non-Mgm."/>
    <s v="ang."/>
    <s v="M"/>
    <d v="2016-09-01T00:00:00"/>
    <m/>
    <s v=""/>
    <n v="3"/>
    <d v="1993-07-28T00:00:00"/>
    <n v="26"/>
    <s v="J"/>
    <n v="30"/>
    <n v="2.5"/>
    <n v="39"/>
    <x v="0"/>
    <n v="1"/>
    <n v="30"/>
    <n v="0"/>
    <n v="5159"/>
    <n v="1068.1702500000001"/>
    <n v="0"/>
    <n v="0"/>
    <n v="0"/>
    <n v="0"/>
    <n v="0"/>
    <n v="0"/>
    <n v="0"/>
    <n v="0"/>
    <n v="0"/>
    <n v="0"/>
    <n v="297.63461538461542"/>
    <n v="236.45416666666671"/>
    <n v="26.5"/>
    <n v="0"/>
    <n v="0"/>
    <n v="0"/>
    <n v="0"/>
    <n v="125.54385774038464"/>
    <n v="0"/>
    <n v="0"/>
  </r>
  <r>
    <d v="2020-09-01T00:00:00"/>
    <x v="5"/>
    <s v="P"/>
    <s v="Active"/>
    <n v="398"/>
    <x v="397"/>
    <s v="N"/>
    <x v="31"/>
    <n v="1040"/>
    <x v="4"/>
    <s v="Niederl. 6"/>
    <n v="1"/>
    <s v="Department"/>
    <s v="Supervisor"/>
    <s v="Non-Mgm."/>
    <s v="ang."/>
    <s v="M"/>
    <d v="2016-09-01T00:00:00"/>
    <m/>
    <s v=""/>
    <n v="3"/>
    <d v="1982-03-22T00:00:00"/>
    <n v="37"/>
    <s v="J"/>
    <n v="30"/>
    <n v="2.5"/>
    <n v="39"/>
    <x v="0"/>
    <n v="1"/>
    <n v="30"/>
    <n v="0"/>
    <n v="5160"/>
    <n v="1068.30375"/>
    <n v="0"/>
    <n v="0"/>
    <n v="30"/>
    <n v="0"/>
    <n v="749.22"/>
    <n v="0"/>
    <n v="0"/>
    <n v="0"/>
    <n v="0"/>
    <n v="0"/>
    <n v="297.69230769230768"/>
    <n v="236.50000000000003"/>
    <n v="26.5"/>
    <n v="0"/>
    <n v="0"/>
    <n v="0"/>
    <n v="0"/>
    <n v="300.07336130769232"/>
    <n v="77.52"/>
    <n v="0"/>
  </r>
  <r>
    <d v="2020-09-01T00:00:00"/>
    <x v="5"/>
    <s v="P"/>
    <s v="Active"/>
    <n v="399"/>
    <x v="398"/>
    <s v="N"/>
    <x v="23"/>
    <n v="1068"/>
    <x v="0"/>
    <s v="Niederl. 3"/>
    <n v="1"/>
    <s v="Department"/>
    <s v="Supervisor"/>
    <s v="Non-Mgm."/>
    <s v="ang."/>
    <s v="W"/>
    <d v="2016-09-01T00:00:00"/>
    <m/>
    <s v=""/>
    <n v="3"/>
    <d v="1981-11-19T00:00:00"/>
    <n v="38"/>
    <s v="N"/>
    <n v="30"/>
    <n v="2.5"/>
    <n v="39"/>
    <x v="0"/>
    <n v="1"/>
    <n v="30"/>
    <n v="0"/>
    <n v="5161"/>
    <n v="1068.4372499999999"/>
    <n v="0"/>
    <n v="0"/>
    <n v="0"/>
    <n v="0"/>
    <n v="0"/>
    <n v="0"/>
    <n v="0"/>
    <n v="0"/>
    <n v="0"/>
    <n v="0"/>
    <n v="0"/>
    <n v="0"/>
    <n v="26.5"/>
    <n v="0"/>
    <n v="0"/>
    <n v="0"/>
    <n v="0"/>
    <n v="5.9346750000000004"/>
    <n v="0"/>
    <n v="0"/>
  </r>
  <r>
    <d v="2020-09-01T00:00:00"/>
    <x v="5"/>
    <s v="P"/>
    <s v="Active"/>
    <n v="400"/>
    <x v="399"/>
    <s v="Y"/>
    <x v="15"/>
    <n v="1020"/>
    <x v="7"/>
    <s v="Niederl. 9"/>
    <n v="0.5"/>
    <s v="Department"/>
    <s v="Supervisor"/>
    <s v="Non-Mgm."/>
    <s v="ang."/>
    <s v="M"/>
    <d v="2019-06-13T00:00:00"/>
    <m/>
    <s v=""/>
    <n v="0"/>
    <d v="1996-08-06T00:00:00"/>
    <n v="23"/>
    <s v="J"/>
    <n v="30"/>
    <n v="2.5"/>
    <n v="39"/>
    <x v="0"/>
    <n v="0.5"/>
    <n v="30"/>
    <n v="0"/>
    <n v="5162"/>
    <n v="1068.5707500000001"/>
    <n v="0"/>
    <n v="0"/>
    <n v="0"/>
    <n v="0"/>
    <n v="0"/>
    <n v="0"/>
    <n v="0"/>
    <n v="0"/>
    <n v="0"/>
    <n v="0"/>
    <n v="297.80769230769226"/>
    <n v="236.5916666666667"/>
    <n v="13.25"/>
    <n v="0"/>
    <n v="0"/>
    <n v="0"/>
    <n v="0"/>
    <n v="122.64607394230769"/>
    <n v="0"/>
    <n v="0"/>
  </r>
  <r>
    <d v="2020-09-01T00:00:00"/>
    <x v="5"/>
    <s v="P"/>
    <s v="Active"/>
    <n v="400"/>
    <x v="399"/>
    <s v="Y"/>
    <x v="15"/>
    <n v="1026"/>
    <x v="6"/>
    <s v="Niederl. 10"/>
    <n v="0.5"/>
    <s v="Department"/>
    <s v="Supervisor"/>
    <s v="Non-Mgm."/>
    <s v="ang."/>
    <s v="M"/>
    <d v="2019-06-13T00:00:00"/>
    <m/>
    <s v=""/>
    <n v="0"/>
    <d v="1996-08-06T00:00:00"/>
    <n v="23"/>
    <s v="J"/>
    <n v="30"/>
    <n v="2.5"/>
    <n v="39"/>
    <x v="0"/>
    <n v="0.5"/>
    <n v="30"/>
    <n v="0"/>
    <n v="5163"/>
    <n v="1068.70425"/>
    <n v="0"/>
    <n v="0"/>
    <n v="0"/>
    <n v="0"/>
    <n v="0"/>
    <n v="0"/>
    <n v="0"/>
    <n v="0"/>
    <n v="0"/>
    <n v="0"/>
    <n v="297.86538461538458"/>
    <n v="236.63750000000002"/>
    <n v="13.25"/>
    <n v="0"/>
    <n v="0"/>
    <n v="0"/>
    <n v="0"/>
    <n v="122.66925850961537"/>
    <n v="0"/>
    <n v="0"/>
  </r>
  <r>
    <d v="2020-09-01T00:00:00"/>
    <x v="5"/>
    <s v="P"/>
    <s v="Active"/>
    <n v="401"/>
    <x v="400"/>
    <s v="N"/>
    <x v="2"/>
    <n v="1010"/>
    <x v="1"/>
    <s v="Niederl. 1"/>
    <n v="1"/>
    <s v="Department"/>
    <s v="Supervisor"/>
    <s v="Non-Mgm."/>
    <s v="ang."/>
    <s v="M"/>
    <d v="2016-09-01T00:00:00"/>
    <m/>
    <s v=""/>
    <n v="3"/>
    <d v="1999-09-21T00:00:00"/>
    <n v="20"/>
    <s v="N"/>
    <n v="30"/>
    <n v="2.5"/>
    <n v="39"/>
    <x v="0"/>
    <n v="1"/>
    <n v="30"/>
    <n v="0"/>
    <n v="5164"/>
    <n v="1068.8377500000001"/>
    <n v="0"/>
    <n v="0"/>
    <n v="0"/>
    <n v="0"/>
    <n v="0"/>
    <n v="0"/>
    <n v="0"/>
    <n v="0"/>
    <n v="0"/>
    <n v="0"/>
    <n v="0"/>
    <n v="0"/>
    <n v="26.5"/>
    <n v="0"/>
    <n v="0"/>
    <n v="0"/>
    <n v="0"/>
    <n v="5.9346750000000004"/>
    <n v="0"/>
    <n v="0"/>
  </r>
  <r>
    <d v="2020-09-01T00:00:00"/>
    <x v="5"/>
    <s v="P"/>
    <s v="Active"/>
    <n v="403"/>
    <x v="402"/>
    <s v="N"/>
    <x v="19"/>
    <n v="1083"/>
    <x v="0"/>
    <s v="Niederl. 3"/>
    <n v="1"/>
    <s v="Department"/>
    <s v="Supervisor"/>
    <s v="Non-Mgm."/>
    <s v="ang."/>
    <s v="M"/>
    <d v="2016-09-01T00:00:00"/>
    <m/>
    <s v=""/>
    <n v="3"/>
    <d v="1988-11-13T00:00:00"/>
    <n v="31"/>
    <s v="N"/>
    <n v="30"/>
    <n v="2.5"/>
    <n v="39"/>
    <x v="0"/>
    <n v="1"/>
    <n v="30"/>
    <n v="0"/>
    <n v="5165"/>
    <n v="1068.9712500000001"/>
    <n v="0"/>
    <n v="0"/>
    <n v="0"/>
    <n v="0"/>
    <n v="0"/>
    <n v="0"/>
    <n v="0"/>
    <n v="0"/>
    <n v="0"/>
    <n v="0"/>
    <n v="0"/>
    <n v="0"/>
    <n v="26.5"/>
    <n v="0"/>
    <n v="0"/>
    <n v="0"/>
    <n v="0"/>
    <n v="5.9346750000000004"/>
    <n v="0"/>
    <n v="0"/>
  </r>
  <r>
    <d v="2020-09-01T00:00:00"/>
    <x v="5"/>
    <s v="P"/>
    <s v="Active"/>
    <n v="404"/>
    <x v="403"/>
    <s v="N"/>
    <x v="5"/>
    <n v="1093"/>
    <x v="0"/>
    <s v="Niederl. 3"/>
    <n v="1"/>
    <s v="Department"/>
    <s v="Supervisor"/>
    <s v="Non-Mgm."/>
    <s v="ang."/>
    <s v="M"/>
    <d v="2016-09-01T00:00:00"/>
    <m/>
    <s v=""/>
    <n v="3"/>
    <d v="1994-03-08T00:00:00"/>
    <n v="25"/>
    <s v="N"/>
    <n v="30"/>
    <n v="2.5"/>
    <n v="39"/>
    <x v="0"/>
    <n v="1"/>
    <n v="30"/>
    <n v="0"/>
    <n v="5166"/>
    <n v="1069.10475"/>
    <n v="0"/>
    <n v="0"/>
    <n v="0"/>
    <n v="0"/>
    <n v="0"/>
    <n v="0"/>
    <n v="0"/>
    <n v="0"/>
    <n v="0"/>
    <n v="0"/>
    <n v="0"/>
    <n v="0"/>
    <n v="26.5"/>
    <n v="0"/>
    <n v="0"/>
    <n v="0"/>
    <n v="0"/>
    <n v="5.9346750000000004"/>
    <n v="0"/>
    <n v="0"/>
  </r>
  <r>
    <d v="2020-09-01T00:00:00"/>
    <x v="5"/>
    <s v="P"/>
    <s v="Active"/>
    <n v="405"/>
    <x v="404"/>
    <s v="N"/>
    <x v="19"/>
    <n v="1083"/>
    <x v="0"/>
    <s v="Niederl. 3"/>
    <n v="1"/>
    <s v="Department"/>
    <s v="Supervisor"/>
    <s v="Non-Mgm."/>
    <s v="ang."/>
    <s v="M"/>
    <d v="2016-09-15T00:00:00"/>
    <m/>
    <s v=""/>
    <n v="3"/>
    <d v="1988-01-05T00:00:00"/>
    <n v="32"/>
    <s v="N"/>
    <n v="30"/>
    <n v="2.5"/>
    <n v="39"/>
    <x v="0"/>
    <n v="1"/>
    <n v="30"/>
    <n v="0"/>
    <n v="5167"/>
    <n v="1069.2382500000001"/>
    <n v="0"/>
    <n v="0"/>
    <n v="0"/>
    <n v="0"/>
    <n v="0"/>
    <n v="0"/>
    <n v="0"/>
    <n v="0"/>
    <n v="0"/>
    <n v="0"/>
    <n v="0"/>
    <n v="0"/>
    <n v="26.5"/>
    <n v="0"/>
    <n v="0"/>
    <n v="0"/>
    <n v="0"/>
    <n v="5.9346750000000004"/>
    <n v="0"/>
    <n v="0"/>
  </r>
  <r>
    <d v="2020-09-01T00:00:00"/>
    <x v="5"/>
    <s v="P"/>
    <s v="Active"/>
    <n v="406"/>
    <x v="405"/>
    <s v="N"/>
    <x v="27"/>
    <n v="1070"/>
    <x v="0"/>
    <s v="Niederl. 3"/>
    <n v="1"/>
    <s v="Department"/>
    <s v="Supervisor"/>
    <s v="Non-Mgm."/>
    <s v="ang."/>
    <s v="W"/>
    <d v="2016-09-12T00:00:00"/>
    <m/>
    <s v=""/>
    <n v="3"/>
    <d v="1982-12-15T00:00:00"/>
    <n v="37"/>
    <s v="N"/>
    <n v="30"/>
    <n v="2.5"/>
    <n v="39"/>
    <x v="0"/>
    <n v="1"/>
    <n v="30"/>
    <n v="0"/>
    <n v="5168"/>
    <n v="1069.37175"/>
    <n v="0"/>
    <n v="0"/>
    <n v="0"/>
    <n v="0"/>
    <n v="0"/>
    <n v="0"/>
    <n v="0"/>
    <n v="0"/>
    <n v="0"/>
    <n v="0"/>
    <n v="0"/>
    <n v="0"/>
    <n v="26.5"/>
    <n v="0"/>
    <n v="0"/>
    <n v="0"/>
    <n v="0"/>
    <n v="5.9346750000000004"/>
    <n v="0"/>
    <n v="0"/>
  </r>
  <r>
    <d v="2020-09-01T00:00:00"/>
    <x v="5"/>
    <s v="P"/>
    <s v="Active"/>
    <n v="407"/>
    <x v="406"/>
    <s v="N"/>
    <x v="5"/>
    <n v="1093"/>
    <x v="0"/>
    <s v="Niederl. 3"/>
    <n v="1"/>
    <s v="Department"/>
    <s v="Supervisor"/>
    <s v="Manager"/>
    <s v="ang."/>
    <s v="M"/>
    <d v="2016-09-01T00:00:00"/>
    <m/>
    <s v=""/>
    <n v="3"/>
    <d v="1980-06-22T00:00:00"/>
    <n v="39"/>
    <s v="N"/>
    <n v="30"/>
    <n v="2.5"/>
    <n v="39"/>
    <x v="0"/>
    <n v="1"/>
    <n v="30"/>
    <n v="0"/>
    <n v="5169"/>
    <n v="1069.5052500000002"/>
    <n v="0"/>
    <n v="0"/>
    <n v="0"/>
    <n v="0"/>
    <n v="0"/>
    <n v="0"/>
    <n v="0"/>
    <n v="0"/>
    <n v="0"/>
    <n v="0"/>
    <n v="0"/>
    <n v="0"/>
    <n v="26.5"/>
    <n v="0"/>
    <n v="0"/>
    <n v="0"/>
    <n v="0"/>
    <n v="5.9346750000000004"/>
    <n v="0"/>
    <n v="0"/>
  </r>
  <r>
    <d v="2020-09-01T00:00:00"/>
    <x v="5"/>
    <s v="P"/>
    <s v="Active"/>
    <n v="408"/>
    <x v="407"/>
    <s v="N"/>
    <x v="17"/>
    <n v="1088"/>
    <x v="0"/>
    <s v="Niederl. 3"/>
    <n v="1"/>
    <s v="Department"/>
    <s v="Supervisor"/>
    <s v="Director"/>
    <s v="ang."/>
    <s v="M"/>
    <d v="2016-10-01T00:00:00"/>
    <m/>
    <s v=""/>
    <n v="3"/>
    <d v="1969-04-18T00:00:00"/>
    <n v="50"/>
    <s v="N"/>
    <n v="30"/>
    <n v="2.5"/>
    <n v="39"/>
    <x v="0"/>
    <n v="1"/>
    <n v="30"/>
    <n v="0"/>
    <n v="5170"/>
    <n v="1069.6387500000001"/>
    <n v="0"/>
    <n v="0"/>
    <n v="0"/>
    <n v="0"/>
    <n v="0"/>
    <n v="0"/>
    <n v="0"/>
    <n v="833.34"/>
    <n v="0"/>
    <n v="0"/>
    <n v="0"/>
    <n v="0"/>
    <n v="26.5"/>
    <n v="0"/>
    <n v="0"/>
    <n v="0"/>
    <n v="0"/>
    <n v="192.56116800000001"/>
    <n v="181.792"/>
    <n v="0"/>
  </r>
  <r>
    <d v="2020-09-01T00:00:00"/>
    <x v="5"/>
    <s v="P"/>
    <s v="Active"/>
    <n v="409"/>
    <x v="408"/>
    <s v="N"/>
    <x v="22"/>
    <n v="1029"/>
    <x v="6"/>
    <s v="Niederl. 10"/>
    <n v="1"/>
    <s v="Department"/>
    <s v="Supervisor"/>
    <s v="Non-Mgm."/>
    <s v="ang."/>
    <s v="M"/>
    <d v="2016-10-01T00:00:00"/>
    <m/>
    <s v=""/>
    <n v="3"/>
    <d v="1970-02-20T00:00:00"/>
    <n v="49"/>
    <s v="J"/>
    <n v="30"/>
    <n v="2.5"/>
    <n v="39"/>
    <x v="0"/>
    <n v="1"/>
    <n v="30"/>
    <n v="0"/>
    <n v="5171"/>
    <n v="1069.77225"/>
    <n v="0"/>
    <n v="0"/>
    <n v="0"/>
    <n v="0"/>
    <n v="0"/>
    <n v="0"/>
    <n v="0"/>
    <n v="0"/>
    <n v="0"/>
    <n v="0"/>
    <n v="298.32692307692309"/>
    <n v="237.00416666666669"/>
    <n v="26.5"/>
    <n v="0"/>
    <n v="0"/>
    <n v="0"/>
    <n v="0"/>
    <n v="125.82207254807695"/>
    <n v="0"/>
    <n v="0"/>
  </r>
  <r>
    <d v="2020-09-01T00:00:00"/>
    <x v="5"/>
    <s v="P"/>
    <s v="Active"/>
    <n v="410"/>
    <x v="409"/>
    <s v="Y"/>
    <x v="20"/>
    <n v="1021"/>
    <x v="7"/>
    <s v="Niederl. 9"/>
    <n v="0.5"/>
    <s v="Department"/>
    <s v="Supervisor"/>
    <s v="Non-Mgm."/>
    <s v="ang."/>
    <s v="W"/>
    <d v="2016-10-01T00:00:00"/>
    <m/>
    <s v=""/>
    <n v="3"/>
    <d v="1977-03-21T00:00:00"/>
    <n v="42"/>
    <s v="N"/>
    <n v="24"/>
    <n v="2"/>
    <n v="39"/>
    <x v="0"/>
    <n v="0.5"/>
    <n v="30"/>
    <n v="0"/>
    <n v="5172"/>
    <n v="1069.9057500000001"/>
    <n v="0"/>
    <n v="0"/>
    <n v="0"/>
    <n v="0"/>
    <n v="0"/>
    <n v="0"/>
    <n v="0"/>
    <n v="0"/>
    <n v="0"/>
    <n v="0"/>
    <n v="0"/>
    <n v="0"/>
    <n v="13.25"/>
    <n v="0"/>
    <n v="0"/>
    <n v="0"/>
    <n v="0"/>
    <n v="2.9673375000000002"/>
    <n v="0"/>
    <n v="0"/>
  </r>
  <r>
    <d v="2020-09-01T00:00:00"/>
    <x v="5"/>
    <s v="P"/>
    <s v="Active"/>
    <n v="410"/>
    <x v="409"/>
    <s v="Y"/>
    <x v="20"/>
    <n v="1027"/>
    <x v="6"/>
    <s v="Niederl. 10"/>
    <n v="0.5"/>
    <s v="Department"/>
    <s v="Supervisor"/>
    <s v="Non-Mgm."/>
    <s v="ang."/>
    <s v="W"/>
    <d v="2016-10-01T00:00:00"/>
    <m/>
    <s v=""/>
    <n v="3"/>
    <d v="1977-03-21T00:00:00"/>
    <n v="42"/>
    <s v="N"/>
    <n v="24"/>
    <n v="2"/>
    <n v="39"/>
    <x v="0"/>
    <n v="0.5"/>
    <n v="30"/>
    <n v="0"/>
    <n v="5173"/>
    <n v="1070.03925"/>
    <n v="0"/>
    <n v="0"/>
    <n v="0"/>
    <n v="0"/>
    <n v="0"/>
    <n v="0"/>
    <n v="0"/>
    <n v="0"/>
    <n v="0"/>
    <n v="0"/>
    <n v="0"/>
    <n v="0"/>
    <n v="13.25"/>
    <n v="0"/>
    <n v="0"/>
    <n v="0"/>
    <n v="0"/>
    <n v="2.9673375000000002"/>
    <n v="0"/>
    <n v="0"/>
  </r>
  <r>
    <d v="2020-09-01T00:00:00"/>
    <x v="5"/>
    <s v="P"/>
    <s v="Active"/>
    <n v="411"/>
    <x v="410"/>
    <s v="N"/>
    <x v="16"/>
    <n v="1067"/>
    <x v="4"/>
    <s v="Niederl. 6"/>
    <n v="1"/>
    <s v="Department"/>
    <s v="Supervisor"/>
    <s v="Non-Mgm."/>
    <s v="ang."/>
    <s v="M"/>
    <d v="2016-10-27T00:00:00"/>
    <m/>
    <s v=""/>
    <n v="3"/>
    <d v="1967-03-18T00:00:00"/>
    <n v="52"/>
    <s v="J"/>
    <n v="30"/>
    <n v="2.5"/>
    <n v="39"/>
    <x v="0"/>
    <n v="1"/>
    <n v="30"/>
    <n v="0"/>
    <n v="5174"/>
    <n v="1070.1727500000002"/>
    <n v="0"/>
    <n v="0"/>
    <n v="0"/>
    <n v="0"/>
    <n v="0"/>
    <n v="0"/>
    <n v="0"/>
    <n v="0"/>
    <n v="0"/>
    <n v="0"/>
    <n v="298.5"/>
    <n v="237.14166666666671"/>
    <n v="26.5"/>
    <n v="0"/>
    <n v="0"/>
    <n v="0"/>
    <n v="0"/>
    <n v="125.89162625"/>
    <n v="0"/>
    <n v="0"/>
  </r>
  <r>
    <d v="2020-09-01T00:00:00"/>
    <x v="5"/>
    <s v="P"/>
    <s v="Active"/>
    <n v="412"/>
    <x v="411"/>
    <s v="N"/>
    <x v="22"/>
    <n v="1060"/>
    <x v="2"/>
    <s v="Niederl. 7"/>
    <n v="1"/>
    <s v="Department"/>
    <s v="Supervisor"/>
    <s v="Non-Mgm."/>
    <s v="ang."/>
    <s v="M"/>
    <d v="2017-01-01T00:00:00"/>
    <m/>
    <s v=""/>
    <n v="3"/>
    <d v="1982-09-20T00:00:00"/>
    <n v="37"/>
    <s v="J"/>
    <n v="30"/>
    <n v="2.5"/>
    <n v="39"/>
    <x v="0"/>
    <n v="1"/>
    <n v="30"/>
    <n v="0"/>
    <n v="5175"/>
    <n v="1070.3062500000001"/>
    <n v="0"/>
    <n v="0"/>
    <n v="0"/>
    <n v="0"/>
    <n v="0"/>
    <n v="0"/>
    <n v="0"/>
    <n v="0"/>
    <n v="0"/>
    <n v="0"/>
    <n v="298.55769230769232"/>
    <n v="237.18750000000003"/>
    <n v="26.5"/>
    <n v="0"/>
    <n v="0"/>
    <n v="0"/>
    <n v="0"/>
    <n v="125.91481081730771"/>
    <n v="0"/>
    <n v="0"/>
  </r>
  <r>
    <d v="2020-09-01T00:00:00"/>
    <x v="5"/>
    <s v="P"/>
    <s v="Active"/>
    <n v="413"/>
    <x v="412"/>
    <s v="N"/>
    <x v="42"/>
    <n v="1076"/>
    <x v="0"/>
    <s v="Niederl. 3"/>
    <n v="1"/>
    <s v="Department"/>
    <s v="Supervisor"/>
    <s v="Non-Mgm."/>
    <s v="ang."/>
    <s v="W"/>
    <d v="2017-01-09T00:00:00"/>
    <m/>
    <s v=""/>
    <n v="3"/>
    <d v="1977-09-09T00:00:00"/>
    <n v="42"/>
    <s v="N"/>
    <n v="30"/>
    <n v="2.5"/>
    <n v="39"/>
    <x v="0"/>
    <n v="1"/>
    <n v="30"/>
    <n v="0"/>
    <n v="5176"/>
    <n v="1070.43975"/>
    <n v="0"/>
    <n v="0"/>
    <n v="0"/>
    <n v="0"/>
    <n v="0"/>
    <n v="0"/>
    <n v="0"/>
    <n v="0"/>
    <n v="0"/>
    <n v="0"/>
    <n v="0"/>
    <n v="0"/>
    <n v="26.5"/>
    <n v="0"/>
    <n v="0"/>
    <n v="0"/>
    <n v="0"/>
    <n v="5.9346750000000004"/>
    <n v="0"/>
    <n v="0"/>
  </r>
  <r>
    <d v="2020-09-01T00:00:00"/>
    <x v="5"/>
    <s v="P"/>
    <s v="Active"/>
    <n v="414"/>
    <x v="413"/>
    <s v="N"/>
    <x v="35"/>
    <n v="1078"/>
    <x v="0"/>
    <s v="Niederl. 3"/>
    <n v="1"/>
    <s v="Department"/>
    <s v="Supervisor"/>
    <s v="Non-Mgm."/>
    <s v="ang."/>
    <s v="M"/>
    <d v="2017-01-01T00:00:00"/>
    <m/>
    <s v=""/>
    <n v="3"/>
    <d v="1980-04-12T00:00:00"/>
    <n v="39"/>
    <s v="N"/>
    <n v="30"/>
    <n v="2.5"/>
    <n v="39"/>
    <x v="0"/>
    <n v="1"/>
    <n v="30"/>
    <n v="0"/>
    <n v="5177"/>
    <n v="1070.5732500000001"/>
    <n v="0"/>
    <n v="0"/>
    <n v="0"/>
    <n v="0"/>
    <n v="0"/>
    <n v="0"/>
    <n v="0"/>
    <n v="0"/>
    <n v="0"/>
    <n v="0"/>
    <n v="0"/>
    <n v="0"/>
    <n v="26.5"/>
    <n v="0"/>
    <n v="0"/>
    <n v="0"/>
    <n v="0"/>
    <n v="5.9346750000000004"/>
    <n v="112.5712"/>
    <n v="0"/>
  </r>
  <r>
    <d v="2020-09-01T00:00:00"/>
    <x v="5"/>
    <s v="P"/>
    <s v="Active"/>
    <n v="415"/>
    <x v="414"/>
    <s v="Y"/>
    <x v="16"/>
    <n v="1025"/>
    <x v="6"/>
    <s v="Niederl. 10"/>
    <n v="0.5"/>
    <s v="Department"/>
    <s v="Supervisor"/>
    <s v="Manager"/>
    <s v="ang."/>
    <s v="M"/>
    <d v="2017-01-01T00:00:00"/>
    <m/>
    <s v=""/>
    <n v="3"/>
    <d v="1979-02-15T00:00:00"/>
    <n v="40"/>
    <s v="N"/>
    <n v="30"/>
    <n v="2.5"/>
    <n v="39"/>
    <x v="0"/>
    <n v="0.5"/>
    <n v="30"/>
    <n v="0"/>
    <n v="5178"/>
    <n v="1070.7067500000001"/>
    <n v="0"/>
    <n v="0"/>
    <n v="0"/>
    <n v="0"/>
    <n v="0"/>
    <n v="0"/>
    <n v="0"/>
    <n v="0"/>
    <n v="0"/>
    <n v="0"/>
    <n v="0"/>
    <n v="0"/>
    <n v="13.25"/>
    <n v="0"/>
    <n v="0"/>
    <n v="0"/>
    <n v="0"/>
    <n v="2.9673375000000002"/>
    <n v="85.661500000000004"/>
    <n v="0"/>
  </r>
  <r>
    <d v="2020-09-01T00:00:00"/>
    <x v="5"/>
    <s v="P"/>
    <s v="Active"/>
    <n v="415"/>
    <x v="414"/>
    <s v="Y"/>
    <x v="16"/>
    <n v="1019"/>
    <x v="7"/>
    <s v="Niederl. 9"/>
    <n v="0.5"/>
    <s v="Department"/>
    <s v="Supervisor"/>
    <s v="Manager"/>
    <s v="ang."/>
    <s v="M"/>
    <d v="2017-01-01T00:00:00"/>
    <m/>
    <s v=""/>
    <n v="3"/>
    <d v="1979-02-15T00:00:00"/>
    <n v="40"/>
    <s v="N"/>
    <n v="30"/>
    <n v="2.5"/>
    <n v="39"/>
    <x v="0"/>
    <n v="0.5"/>
    <n v="30"/>
    <n v="0"/>
    <n v="5179"/>
    <n v="1070.84025"/>
    <n v="0"/>
    <n v="0"/>
    <n v="0"/>
    <n v="0"/>
    <n v="0"/>
    <n v="0"/>
    <n v="0"/>
    <n v="0"/>
    <n v="0"/>
    <n v="0"/>
    <n v="0"/>
    <n v="0"/>
    <n v="13.25"/>
    <n v="0"/>
    <n v="0"/>
    <n v="0"/>
    <n v="0"/>
    <n v="2.9673375000000002"/>
    <n v="85.661500000000004"/>
    <n v="0"/>
  </r>
  <r>
    <d v="2020-09-01T00:00:00"/>
    <x v="5"/>
    <s v="P"/>
    <s v="Active"/>
    <n v="416"/>
    <x v="415"/>
    <s v="N"/>
    <x v="11"/>
    <n v="1082"/>
    <x v="0"/>
    <s v="Niederl. 3"/>
    <n v="1"/>
    <s v="Department"/>
    <s v="Supervisor"/>
    <s v="Manager"/>
    <s v="ang."/>
    <s v="M"/>
    <d v="2017-02-01T00:00:00"/>
    <m/>
    <s v=""/>
    <n v="2"/>
    <d v="1985-01-06T00:00:00"/>
    <n v="35"/>
    <s v="N"/>
    <n v="30"/>
    <n v="2.5"/>
    <n v="39"/>
    <x v="0"/>
    <n v="1"/>
    <n v="30"/>
    <n v="0"/>
    <n v="5180"/>
    <n v="1070.9737500000001"/>
    <n v="0"/>
    <n v="0"/>
    <n v="0"/>
    <n v="0"/>
    <n v="0"/>
    <n v="0"/>
    <n v="0"/>
    <n v="0"/>
    <n v="0"/>
    <n v="0"/>
    <n v="0"/>
    <n v="0"/>
    <n v="26.5"/>
    <n v="0"/>
    <n v="0"/>
    <n v="0"/>
    <n v="0"/>
    <n v="5.9346750000000004"/>
    <n v="0"/>
    <n v="0"/>
  </r>
  <r>
    <d v="2020-09-01T00:00:00"/>
    <x v="5"/>
    <s v="P"/>
    <s v="Active"/>
    <n v="417"/>
    <x v="416"/>
    <s v="N"/>
    <x v="18"/>
    <n v="1080"/>
    <x v="0"/>
    <s v="Niederl. 3"/>
    <n v="1"/>
    <s v="Department"/>
    <s v="Supervisor"/>
    <s v="Non-Mgm."/>
    <s v="ang."/>
    <s v="M"/>
    <d v="2017-02-01T00:00:00"/>
    <m/>
    <s v=""/>
    <n v="2"/>
    <d v="1959-01-16T00:00:00"/>
    <n v="61"/>
    <s v="N"/>
    <n v="30"/>
    <n v="2.5"/>
    <n v="39"/>
    <x v="0"/>
    <n v="1"/>
    <n v="30"/>
    <n v="0"/>
    <n v="5181"/>
    <n v="1071.10725"/>
    <n v="0"/>
    <n v="0"/>
    <n v="0"/>
    <n v="0"/>
    <n v="0"/>
    <n v="0"/>
    <n v="0"/>
    <n v="0"/>
    <n v="0"/>
    <n v="0"/>
    <n v="0"/>
    <n v="0"/>
    <n v="26.5"/>
    <n v="0"/>
    <n v="0"/>
    <n v="0"/>
    <n v="0"/>
    <n v="5.9346750000000004"/>
    <n v="0"/>
    <n v="0"/>
  </r>
  <r>
    <d v="2020-09-01T00:00:00"/>
    <x v="5"/>
    <s v="P"/>
    <s v="Active"/>
    <n v="418"/>
    <x v="417"/>
    <s v="N"/>
    <x v="6"/>
    <n v="1014"/>
    <x v="1"/>
    <s v="Niederl. 1"/>
    <n v="1"/>
    <s v="Department"/>
    <s v="Supervisor"/>
    <s v="Non-Mgm."/>
    <s v="ang."/>
    <s v="W"/>
    <d v="2017-02-01T00:00:00"/>
    <m/>
    <s v=""/>
    <n v="2"/>
    <d v="1986-11-19T00:00:00"/>
    <n v="33"/>
    <s v="N"/>
    <n v="30"/>
    <n v="2.5"/>
    <n v="39"/>
    <x v="0"/>
    <n v="1"/>
    <n v="30"/>
    <n v="0"/>
    <n v="5182"/>
    <n v="1071.2407499999999"/>
    <n v="0"/>
    <n v="0"/>
    <n v="0"/>
    <n v="0"/>
    <n v="0"/>
    <n v="0"/>
    <n v="0"/>
    <n v="0"/>
    <n v="0"/>
    <n v="0"/>
    <n v="0"/>
    <n v="0"/>
    <n v="26.5"/>
    <n v="0"/>
    <n v="0"/>
    <n v="0"/>
    <n v="0"/>
    <n v="5.9346750000000004"/>
    <n v="0"/>
    <n v="0"/>
  </r>
  <r>
    <d v="2020-09-01T00:00:00"/>
    <x v="5"/>
    <s v="P"/>
    <s v="Active"/>
    <n v="419"/>
    <x v="418"/>
    <s v="N"/>
    <x v="37"/>
    <n v="1005"/>
    <x v="1"/>
    <s v="Niederl. 1"/>
    <n v="1"/>
    <s v="Department"/>
    <s v="Supervisor"/>
    <s v="Non-Mgm."/>
    <s v="ang."/>
    <s v="M"/>
    <d v="2017-02-01T00:00:00"/>
    <m/>
    <s v=""/>
    <n v="2"/>
    <d v="1980-04-29T00:00:00"/>
    <n v="39"/>
    <s v="N"/>
    <n v="30"/>
    <n v="2.5"/>
    <n v="39"/>
    <x v="0"/>
    <n v="1"/>
    <n v="30"/>
    <n v="0"/>
    <n v="5183"/>
    <n v="1071.3742499999998"/>
    <n v="0"/>
    <n v="0"/>
    <n v="0"/>
    <n v="0"/>
    <n v="0"/>
    <n v="0"/>
    <n v="0"/>
    <n v="0"/>
    <n v="0"/>
    <n v="0"/>
    <n v="0"/>
    <n v="0"/>
    <n v="26.5"/>
    <n v="0"/>
    <n v="0"/>
    <n v="0"/>
    <n v="0"/>
    <n v="5.9346750000000004"/>
    <n v="0"/>
    <n v="0"/>
  </r>
  <r>
    <d v="2020-09-01T00:00:00"/>
    <x v="5"/>
    <s v="P"/>
    <s v="Active"/>
    <n v="420"/>
    <x v="419"/>
    <s v="N"/>
    <x v="31"/>
    <n v="1059"/>
    <x v="2"/>
    <s v="Niederl. 7"/>
    <n v="1"/>
    <s v="Department"/>
    <s v="Supervisor"/>
    <s v="Non-Mgm."/>
    <s v="ang."/>
    <s v="M"/>
    <d v="2017-02-01T00:00:00"/>
    <m/>
    <s v=""/>
    <n v="2"/>
    <d v="1966-02-17T00:00:00"/>
    <n v="53"/>
    <s v="J"/>
    <n v="30"/>
    <n v="2.5"/>
    <n v="39"/>
    <x v="0"/>
    <n v="1"/>
    <n v="30"/>
    <n v="0"/>
    <n v="5184"/>
    <n v="1071.50775"/>
    <n v="0"/>
    <n v="0"/>
    <n v="30"/>
    <n v="0"/>
    <n v="875"/>
    <n v="0"/>
    <n v="0"/>
    <n v="0"/>
    <n v="0"/>
    <n v="0"/>
    <n v="299.07692307692309"/>
    <n v="237.60000000000002"/>
    <n v="26.5"/>
    <n v="0"/>
    <n v="0"/>
    <n v="0"/>
    <n v="0"/>
    <n v="328.79822192307699"/>
    <n v="77.900000000000006"/>
    <n v="0"/>
  </r>
  <r>
    <d v="2020-09-01T00:00:00"/>
    <x v="5"/>
    <s v="P"/>
    <s v="Active"/>
    <n v="421"/>
    <x v="420"/>
    <s v="N"/>
    <x v="22"/>
    <n v="1029"/>
    <x v="6"/>
    <s v="Niederl. 10"/>
    <n v="1"/>
    <s v="Department"/>
    <s v="Supervisor"/>
    <s v="Non-Mgm."/>
    <s v="ang."/>
    <s v="M"/>
    <d v="2017-03-01T00:00:00"/>
    <m/>
    <s v=""/>
    <n v="2"/>
    <d v="1986-12-27T00:00:00"/>
    <n v="33"/>
    <s v="J"/>
    <n v="30"/>
    <n v="2.5"/>
    <n v="39"/>
    <x v="0"/>
    <n v="1"/>
    <n v="30"/>
    <n v="0"/>
    <n v="5185"/>
    <n v="1071.6412500000001"/>
    <n v="0"/>
    <n v="0"/>
    <n v="0"/>
    <n v="0"/>
    <n v="0"/>
    <n v="0"/>
    <n v="0"/>
    <n v="0"/>
    <n v="0"/>
    <n v="0"/>
    <n v="299.13461538461542"/>
    <n v="237.64583333333334"/>
    <n v="26.5"/>
    <n v="0"/>
    <n v="0"/>
    <n v="0"/>
    <n v="0"/>
    <n v="126.14665649038463"/>
    <n v="0"/>
    <n v="0"/>
  </r>
  <r>
    <d v="2020-09-01T00:00:00"/>
    <x v="5"/>
    <s v="P"/>
    <s v="Active"/>
    <n v="422"/>
    <x v="421"/>
    <s v="N"/>
    <x v="26"/>
    <n v="1091"/>
    <x v="0"/>
    <s v="Niederl. 3"/>
    <n v="1"/>
    <s v="Department"/>
    <s v="Supervisor"/>
    <s v="Non-Mgm."/>
    <s v="ang."/>
    <s v="W"/>
    <d v="2017-03-06T00:00:00"/>
    <m/>
    <s v=""/>
    <n v="2"/>
    <d v="1989-01-27T00:00:00"/>
    <n v="30"/>
    <s v="N"/>
    <n v="30"/>
    <n v="2.5"/>
    <n v="39"/>
    <x v="0"/>
    <n v="1"/>
    <n v="30"/>
    <n v="0"/>
    <n v="5186"/>
    <n v="1071.77475"/>
    <n v="0"/>
    <n v="0"/>
    <n v="0"/>
    <n v="0"/>
    <n v="0"/>
    <n v="0"/>
    <n v="0"/>
    <n v="0"/>
    <n v="0"/>
    <n v="0"/>
    <n v="0"/>
    <n v="0"/>
    <n v="26.5"/>
    <n v="0"/>
    <n v="0"/>
    <n v="0"/>
    <n v="0"/>
    <n v="5.9346750000000004"/>
    <n v="0"/>
    <n v="0"/>
  </r>
  <r>
    <d v="2020-09-01T00:00:00"/>
    <x v="5"/>
    <s v="P"/>
    <s v="Active"/>
    <n v="423"/>
    <x v="422"/>
    <s v="N"/>
    <x v="18"/>
    <n v="1080"/>
    <x v="0"/>
    <s v="Niederl. 3"/>
    <n v="1"/>
    <s v="Department"/>
    <s v="Supervisor"/>
    <s v="Non-Mgm."/>
    <s v="ang."/>
    <s v="W"/>
    <d v="2017-04-01T00:00:00"/>
    <m/>
    <s v=""/>
    <n v="2"/>
    <d v="1965-09-22T00:00:00"/>
    <n v="54"/>
    <s v="N"/>
    <n v="30"/>
    <n v="2.5"/>
    <n v="39"/>
    <x v="0"/>
    <n v="1"/>
    <n v="30"/>
    <n v="0"/>
    <n v="5187"/>
    <n v="1071.90825"/>
    <n v="0"/>
    <n v="0"/>
    <n v="0"/>
    <n v="0"/>
    <n v="0"/>
    <n v="0"/>
    <n v="0"/>
    <n v="0"/>
    <n v="0"/>
    <n v="0"/>
    <n v="0"/>
    <n v="0"/>
    <n v="26.5"/>
    <n v="0"/>
    <n v="0"/>
    <n v="0"/>
    <n v="0"/>
    <n v="5.9346750000000004"/>
    <n v="0"/>
    <n v="0"/>
  </r>
  <r>
    <d v="2020-09-01T00:00:00"/>
    <x v="5"/>
    <s v="P"/>
    <s v="Active"/>
    <n v="424"/>
    <x v="423"/>
    <s v="N"/>
    <x v="22"/>
    <n v="1029"/>
    <x v="6"/>
    <s v="Niederl. 10"/>
    <n v="1"/>
    <s v="Department"/>
    <s v="Supervisor"/>
    <s v="Non-Mgm."/>
    <s v="ang."/>
    <s v="M"/>
    <d v="2017-04-01T00:00:00"/>
    <m/>
    <s v=""/>
    <n v="2"/>
    <d v="1980-06-05T00:00:00"/>
    <n v="39"/>
    <s v="J"/>
    <n v="30"/>
    <n v="2.5"/>
    <n v="39"/>
    <x v="0"/>
    <n v="1"/>
    <n v="30"/>
    <n v="0"/>
    <n v="5188"/>
    <n v="1072.0417499999999"/>
    <n v="0"/>
    <n v="0"/>
    <n v="0"/>
    <n v="0"/>
    <n v="0"/>
    <n v="0"/>
    <n v="0"/>
    <n v="0"/>
    <n v="0"/>
    <n v="0"/>
    <n v="299.30769230769232"/>
    <n v="237.78333333333333"/>
    <n v="26.5"/>
    <n v="0"/>
    <n v="0"/>
    <n v="0"/>
    <n v="0"/>
    <n v="126.21621019230771"/>
    <n v="0"/>
    <n v="0"/>
  </r>
  <r>
    <d v="2020-09-01T00:00:00"/>
    <x v="5"/>
    <s v="P"/>
    <s v="Active"/>
    <n v="425"/>
    <x v="424"/>
    <s v="N"/>
    <x v="22"/>
    <n v="1035"/>
    <x v="5"/>
    <s v="Niederl. 5"/>
    <n v="1"/>
    <s v="Department"/>
    <s v="Supervisor"/>
    <s v="Non-Mgm."/>
    <s v="ang."/>
    <s v="M"/>
    <d v="2017-04-18T00:00:00"/>
    <m/>
    <s v=""/>
    <n v="2"/>
    <d v="1963-04-11T00:00:00"/>
    <n v="56"/>
    <s v="J"/>
    <n v="30"/>
    <n v="2.5"/>
    <n v="39"/>
    <x v="0"/>
    <n v="1"/>
    <n v="30"/>
    <n v="0"/>
    <n v="5189"/>
    <n v="1072.17525"/>
    <n v="0"/>
    <n v="0"/>
    <n v="0"/>
    <n v="0"/>
    <n v="0"/>
    <n v="0"/>
    <n v="0"/>
    <n v="0"/>
    <n v="0"/>
    <n v="0"/>
    <n v="299.36538461538464"/>
    <n v="237.82916666666671"/>
    <n v="26.5"/>
    <n v="0"/>
    <n v="0"/>
    <n v="0"/>
    <n v="0"/>
    <n v="126.23939475961542"/>
    <n v="0"/>
    <n v="0"/>
  </r>
  <r>
    <d v="2020-09-01T00:00:00"/>
    <x v="5"/>
    <s v="P"/>
    <s v="Active"/>
    <n v="426"/>
    <x v="425"/>
    <s v="N"/>
    <x v="17"/>
    <n v="1088"/>
    <x v="0"/>
    <s v="Niederl. 3"/>
    <n v="1"/>
    <s v="Department"/>
    <s v="Supervisor"/>
    <s v="Non-Mgm."/>
    <s v="ang."/>
    <s v="W"/>
    <d v="2017-03-27T00:00:00"/>
    <m/>
    <s v=""/>
    <n v="2"/>
    <d v="1979-06-07T00:00:00"/>
    <n v="40"/>
    <s v="N"/>
    <n v="30"/>
    <n v="2.5"/>
    <n v="35"/>
    <x v="0"/>
    <n v="0.89743589743589747"/>
    <n v="30"/>
    <n v="0"/>
    <n v="5190"/>
    <n v="1072.3087500000001"/>
    <n v="0"/>
    <n v="0"/>
    <n v="0"/>
    <n v="0"/>
    <n v="0"/>
    <n v="0"/>
    <n v="0"/>
    <n v="0"/>
    <n v="0"/>
    <n v="0"/>
    <n v="0"/>
    <n v="0"/>
    <n v="26.5"/>
    <n v="0"/>
    <n v="0"/>
    <n v="0"/>
    <n v="0"/>
    <n v="5.9346750000000004"/>
    <n v="0"/>
    <n v="0"/>
  </r>
  <r>
    <d v="2020-09-01T00:00:00"/>
    <x v="5"/>
    <s v="P"/>
    <s v="Active"/>
    <n v="427"/>
    <x v="426"/>
    <s v="N"/>
    <x v="28"/>
    <n v="1004"/>
    <x v="1"/>
    <s v="Niederl. 1"/>
    <n v="1"/>
    <s v="Department"/>
    <s v="Supervisor"/>
    <s v="Non-Mgm."/>
    <s v="ang."/>
    <s v="W"/>
    <d v="1991-02-18T00:00:00"/>
    <m/>
    <s v=""/>
    <n v="28"/>
    <d v="1967-06-28T00:00:00"/>
    <n v="52"/>
    <s v="N"/>
    <n v="24"/>
    <n v="2"/>
    <n v="20"/>
    <x v="0"/>
    <n v="0.51282051282051277"/>
    <n v="30"/>
    <n v="0"/>
    <n v="5191"/>
    <n v="1072.4422500000001"/>
    <n v="0"/>
    <n v="0"/>
    <n v="0"/>
    <n v="0"/>
    <n v="0"/>
    <n v="0"/>
    <n v="0"/>
    <n v="0"/>
    <n v="0"/>
    <n v="0"/>
    <n v="0"/>
    <n v="0"/>
    <n v="26.5"/>
    <n v="0"/>
    <n v="0"/>
    <n v="0"/>
    <n v="0"/>
    <n v="5.9346750000000004"/>
    <n v="0"/>
    <n v="0"/>
  </r>
  <r>
    <d v="2020-09-01T00:00:00"/>
    <x v="5"/>
    <s v="P"/>
    <s v="Active"/>
    <n v="428"/>
    <x v="427"/>
    <s v="N"/>
    <x v="22"/>
    <n v="1023"/>
    <x v="7"/>
    <s v="Niederl. 9"/>
    <n v="1"/>
    <s v="Department"/>
    <s v="Supervisor"/>
    <s v="Non-Mgm."/>
    <s v="ang."/>
    <s v="M"/>
    <d v="2017-04-16T00:00:00"/>
    <m/>
    <s v=""/>
    <n v="2"/>
    <d v="1978-09-12T00:00:00"/>
    <n v="41"/>
    <s v="J"/>
    <n v="30"/>
    <n v="2.5"/>
    <n v="39"/>
    <x v="0"/>
    <n v="1"/>
    <n v="30"/>
    <n v="0"/>
    <n v="5192"/>
    <n v="1072.57575"/>
    <n v="0"/>
    <n v="0"/>
    <n v="0"/>
    <n v="0"/>
    <n v="0"/>
    <n v="0"/>
    <n v="0"/>
    <n v="0"/>
    <n v="0"/>
    <n v="0"/>
    <n v="299.53846153846155"/>
    <n v="237.9666666666667"/>
    <n v="26.5"/>
    <n v="0"/>
    <n v="0"/>
    <n v="0"/>
    <n v="0"/>
    <n v="126.30894846153848"/>
    <n v="0"/>
    <n v="0"/>
  </r>
  <r>
    <d v="2020-09-01T00:00:00"/>
    <x v="5"/>
    <s v="P"/>
    <s v="Active"/>
    <n v="429"/>
    <x v="428"/>
    <s v="N"/>
    <x v="22"/>
    <n v="1047"/>
    <x v="9"/>
    <s v="Niederl. 4"/>
    <n v="1"/>
    <s v="Department"/>
    <s v="Supervisor"/>
    <s v="Non-Mgm."/>
    <s v="ang."/>
    <s v="M"/>
    <d v="2017-05-01T00:00:00"/>
    <m/>
    <s v=""/>
    <n v="2"/>
    <d v="1980-09-05T00:00:00"/>
    <n v="39"/>
    <s v="J"/>
    <n v="30"/>
    <n v="2.5"/>
    <n v="39"/>
    <x v="0"/>
    <n v="1"/>
    <n v="30"/>
    <n v="0"/>
    <n v="5193"/>
    <n v="1072.7092500000001"/>
    <n v="0"/>
    <n v="0"/>
    <n v="0"/>
    <n v="0"/>
    <n v="0"/>
    <n v="0"/>
    <n v="0"/>
    <n v="0"/>
    <n v="0"/>
    <n v="0"/>
    <n v="299.59615384615381"/>
    <n v="238.01250000000002"/>
    <n v="26.5"/>
    <n v="0"/>
    <n v="0"/>
    <n v="0"/>
    <n v="0"/>
    <n v="126.33213302884616"/>
    <n v="0"/>
    <n v="0"/>
  </r>
  <r>
    <d v="2020-09-01T00:00:00"/>
    <x v="5"/>
    <s v="P"/>
    <s v="Active"/>
    <n v="430"/>
    <x v="429"/>
    <s v="N"/>
    <x v="23"/>
    <n v="1068"/>
    <x v="0"/>
    <s v="Niederl. 3"/>
    <n v="1"/>
    <s v="Department"/>
    <s v="Supervisor"/>
    <s v="Non-Mgm."/>
    <s v="ang."/>
    <s v="M"/>
    <d v="2017-05-01T00:00:00"/>
    <m/>
    <s v=""/>
    <n v="2"/>
    <d v="1970-04-29T00:00:00"/>
    <n v="49"/>
    <s v="N"/>
    <n v="24"/>
    <n v="2"/>
    <n v="32"/>
    <x v="0"/>
    <n v="0.82051282051282048"/>
    <n v="30"/>
    <n v="0"/>
    <n v="5194"/>
    <n v="1072.84275"/>
    <n v="0"/>
    <n v="0"/>
    <n v="0"/>
    <n v="0"/>
    <n v="0"/>
    <n v="0"/>
    <n v="0"/>
    <n v="0"/>
    <n v="0"/>
    <n v="0"/>
    <n v="0"/>
    <n v="0"/>
    <n v="26.5"/>
    <n v="0"/>
    <n v="0"/>
    <n v="0"/>
    <n v="0"/>
    <n v="5.9346750000000004"/>
    <n v="0"/>
    <n v="0"/>
  </r>
  <r>
    <d v="2020-09-01T00:00:00"/>
    <x v="5"/>
    <s v="P"/>
    <s v="Active"/>
    <n v="431"/>
    <x v="430"/>
    <s v="N"/>
    <x v="22"/>
    <n v="1035"/>
    <x v="5"/>
    <s v="Niederl. 5"/>
    <n v="1"/>
    <s v="Department"/>
    <s v="Supervisor"/>
    <s v="Non-Mgm."/>
    <s v="ang."/>
    <s v="M"/>
    <d v="2017-05-01T00:00:00"/>
    <m/>
    <s v=""/>
    <n v="2"/>
    <d v="1979-05-15T00:00:00"/>
    <n v="40"/>
    <s v="J"/>
    <n v="30"/>
    <n v="2.5"/>
    <n v="39"/>
    <x v="0"/>
    <n v="1"/>
    <n v="30"/>
    <n v="0"/>
    <n v="5195"/>
    <n v="1072.9762500000002"/>
    <n v="0"/>
    <n v="0"/>
    <n v="0"/>
    <n v="0"/>
    <n v="0"/>
    <n v="0"/>
    <n v="0"/>
    <n v="0"/>
    <n v="0"/>
    <n v="0"/>
    <n v="299.71153846153845"/>
    <n v="238.10416666666669"/>
    <n v="26.5"/>
    <n v="0"/>
    <n v="0"/>
    <n v="0"/>
    <n v="0"/>
    <n v="126.37850216346153"/>
    <n v="0"/>
    <n v="0"/>
  </r>
  <r>
    <d v="2020-09-01T00:00:00"/>
    <x v="5"/>
    <s v="P"/>
    <s v="Active"/>
    <n v="432"/>
    <x v="431"/>
    <s v="Y"/>
    <x v="16"/>
    <n v="1049"/>
    <x v="3"/>
    <s v="Niederl. 8"/>
    <n v="0.5"/>
    <s v="Department"/>
    <s v="Supervisor"/>
    <s v="Manager"/>
    <s v="ang."/>
    <s v="M"/>
    <d v="2017-06-19T00:00:00"/>
    <m/>
    <s v=""/>
    <n v="2"/>
    <d v="1966-03-18T00:00:00"/>
    <n v="53"/>
    <s v="N"/>
    <n v="30"/>
    <n v="2.5"/>
    <n v="39"/>
    <x v="0"/>
    <n v="0.5"/>
    <n v="30"/>
    <n v="0"/>
    <n v="5196"/>
    <n v="1073.1097500000001"/>
    <n v="0"/>
    <n v="0"/>
    <n v="0"/>
    <n v="0"/>
    <n v="0"/>
    <n v="0"/>
    <n v="0"/>
    <n v="0"/>
    <n v="0"/>
    <n v="0"/>
    <n v="0"/>
    <n v="0"/>
    <n v="13.25"/>
    <n v="0"/>
    <n v="0"/>
    <n v="0"/>
    <n v="0"/>
    <n v="2.9673375000000002"/>
    <n v="78.323699999999988"/>
    <n v="0"/>
  </r>
  <r>
    <d v="2020-09-01T00:00:00"/>
    <x v="5"/>
    <s v="P"/>
    <s v="Active"/>
    <n v="432"/>
    <x v="431"/>
    <s v="Y"/>
    <x v="16"/>
    <n v="1056"/>
    <x v="2"/>
    <s v="Niederl. 7"/>
    <n v="0.5"/>
    <s v="Department"/>
    <s v="Supervisor"/>
    <s v="Manager"/>
    <s v="ang."/>
    <s v="M"/>
    <d v="2017-06-19T00:00:00"/>
    <m/>
    <s v=""/>
    <n v="2"/>
    <d v="1966-03-18T00:00:00"/>
    <n v="53"/>
    <s v="N"/>
    <n v="30"/>
    <n v="2.5"/>
    <n v="39"/>
    <x v="0"/>
    <n v="0.5"/>
    <n v="30"/>
    <n v="0"/>
    <n v="5197"/>
    <n v="1073.24325"/>
    <n v="0"/>
    <n v="0"/>
    <n v="0"/>
    <n v="0"/>
    <n v="0"/>
    <n v="0"/>
    <n v="0"/>
    <n v="0"/>
    <n v="0"/>
    <n v="0"/>
    <n v="0"/>
    <n v="0"/>
    <n v="13.25"/>
    <n v="0"/>
    <n v="0"/>
    <n v="0"/>
    <n v="0"/>
    <n v="2.9673375000000002"/>
    <n v="78.323699999999988"/>
    <n v="0"/>
  </r>
  <r>
    <d v="2020-09-01T00:00:00"/>
    <x v="5"/>
    <s v="P"/>
    <s v="Active"/>
    <n v="433"/>
    <x v="432"/>
    <s v="N"/>
    <x v="37"/>
    <n v="1005"/>
    <x v="1"/>
    <s v="Niederl. 1"/>
    <n v="1"/>
    <s v="Department"/>
    <s v="Supervisor"/>
    <s v="Non-Mgm."/>
    <s v="ang."/>
    <s v="M"/>
    <d v="2017-06-01T00:00:00"/>
    <m/>
    <s v=""/>
    <n v="2"/>
    <d v="1987-10-04T00:00:00"/>
    <n v="32"/>
    <s v="N"/>
    <n v="30"/>
    <n v="2.5"/>
    <n v="39"/>
    <x v="0"/>
    <n v="1"/>
    <n v="30"/>
    <n v="0"/>
    <n v="5198"/>
    <n v="1073.3767500000001"/>
    <n v="0"/>
    <n v="0"/>
    <n v="0"/>
    <n v="0"/>
    <n v="0"/>
    <n v="0"/>
    <n v="0"/>
    <n v="0"/>
    <n v="0"/>
    <n v="0"/>
    <n v="0"/>
    <n v="0"/>
    <n v="26.5"/>
    <n v="0"/>
    <n v="0"/>
    <n v="0"/>
    <n v="0"/>
    <n v="5.9346750000000004"/>
    <n v="0"/>
    <n v="0"/>
  </r>
  <r>
    <d v="2020-09-01T00:00:00"/>
    <x v="5"/>
    <s v="P"/>
    <s v="Active"/>
    <n v="434"/>
    <x v="433"/>
    <s v="N"/>
    <x v="26"/>
    <n v="1091"/>
    <x v="0"/>
    <s v="Niederl. 3"/>
    <n v="1"/>
    <s v="Department"/>
    <s v="Supervisor"/>
    <s v="Non-Mgm."/>
    <s v="ang."/>
    <s v="M"/>
    <d v="2017-06-01T00:00:00"/>
    <m/>
    <s v=""/>
    <n v="2"/>
    <d v="1963-11-26T00:00:00"/>
    <n v="56"/>
    <s v="N"/>
    <n v="30"/>
    <n v="2.5"/>
    <n v="39"/>
    <x v="0"/>
    <n v="1"/>
    <n v="30"/>
    <n v="0"/>
    <n v="5199"/>
    <n v="1073.51025"/>
    <n v="0"/>
    <n v="0"/>
    <n v="0"/>
    <n v="0"/>
    <n v="0"/>
    <n v="0"/>
    <n v="0"/>
    <n v="0"/>
    <n v="0"/>
    <n v="0"/>
    <n v="0"/>
    <n v="0"/>
    <n v="26.5"/>
    <n v="0"/>
    <n v="0"/>
    <n v="0"/>
    <n v="0"/>
    <n v="5.9346750000000004"/>
    <n v="0"/>
    <n v="0"/>
  </r>
  <r>
    <d v="2020-09-01T00:00:00"/>
    <x v="5"/>
    <s v="P"/>
    <s v="Active"/>
    <n v="435"/>
    <x v="434"/>
    <s v="N"/>
    <x v="31"/>
    <n v="1022"/>
    <x v="7"/>
    <s v="Niederl. 9"/>
    <n v="1"/>
    <s v="Department"/>
    <s v="Supervisor"/>
    <s v="Non-Mgm."/>
    <s v="ang."/>
    <s v="M"/>
    <d v="2017-06-01T00:00:00"/>
    <m/>
    <s v=""/>
    <n v="2"/>
    <d v="1986-07-14T00:00:00"/>
    <n v="33"/>
    <s v="J"/>
    <n v="30"/>
    <n v="2.5"/>
    <n v="39"/>
    <x v="0"/>
    <n v="1"/>
    <n v="30"/>
    <n v="0"/>
    <n v="5200"/>
    <n v="1073.6437500000002"/>
    <n v="0"/>
    <n v="0"/>
    <n v="30"/>
    <n v="0"/>
    <n v="320.83"/>
    <n v="0"/>
    <n v="0"/>
    <n v="0"/>
    <n v="0"/>
    <n v="0"/>
    <n v="300"/>
    <n v="238.33333333333334"/>
    <n v="26.5"/>
    <n v="0"/>
    <n v="0"/>
    <n v="0"/>
    <n v="0"/>
    <n v="205.0628035"/>
    <n v="77.900000000000006"/>
    <n v="0"/>
  </r>
  <r>
    <d v="2020-09-01T00:00:00"/>
    <x v="5"/>
    <s v="P"/>
    <s v="Active"/>
    <n v="436"/>
    <x v="435"/>
    <s v="N"/>
    <x v="0"/>
    <n v="1090"/>
    <x v="0"/>
    <s v="Niederl. 3"/>
    <n v="1"/>
    <s v="Department"/>
    <s v="Supervisor"/>
    <s v="Non-Mgm."/>
    <s v="ang."/>
    <s v="W"/>
    <d v="2017-06-13T00:00:00"/>
    <m/>
    <s v=""/>
    <n v="2"/>
    <d v="1990-10-27T00:00:00"/>
    <n v="29"/>
    <s v="N"/>
    <n v="30"/>
    <n v="2.5"/>
    <n v="39"/>
    <x v="0"/>
    <n v="1"/>
    <n v="30"/>
    <n v="0"/>
    <n v="5201"/>
    <n v="1073.7772500000001"/>
    <n v="0"/>
    <n v="0"/>
    <n v="0"/>
    <n v="0"/>
    <n v="0"/>
    <n v="0"/>
    <n v="0"/>
    <n v="0"/>
    <n v="0"/>
    <n v="0"/>
    <n v="0"/>
    <n v="0"/>
    <n v="26.5"/>
    <n v="0"/>
    <n v="0"/>
    <n v="0"/>
    <n v="0"/>
    <n v="5.9346750000000004"/>
    <n v="0"/>
    <n v="0"/>
  </r>
  <r>
    <d v="2020-09-01T00:00:00"/>
    <x v="5"/>
    <s v="P"/>
    <s v="Active"/>
    <n v="437"/>
    <x v="436"/>
    <s v="N"/>
    <x v="17"/>
    <n v="1088"/>
    <x v="0"/>
    <s v="Niederl. 3"/>
    <n v="1"/>
    <s v="Department"/>
    <s v="Supervisor"/>
    <s v="Non-Mgm."/>
    <s v="ang."/>
    <s v="W"/>
    <d v="2017-07-01T00:00:00"/>
    <m/>
    <s v=""/>
    <n v="2"/>
    <d v="1977-05-10T00:00:00"/>
    <n v="42"/>
    <s v="N"/>
    <n v="30"/>
    <n v="2.5"/>
    <n v="25"/>
    <x v="0"/>
    <n v="0.64102564102564108"/>
    <n v="30"/>
    <n v="0"/>
    <n v="5202"/>
    <n v="1073.91075"/>
    <n v="0"/>
    <n v="0"/>
    <n v="0"/>
    <n v="0"/>
    <n v="0"/>
    <n v="0"/>
    <n v="0"/>
    <n v="0"/>
    <n v="0"/>
    <n v="0"/>
    <n v="0"/>
    <n v="0"/>
    <n v="26.5"/>
    <n v="0"/>
    <n v="0"/>
    <n v="0"/>
    <n v="0"/>
    <n v="5.9346750000000004"/>
    <n v="0"/>
    <n v="0"/>
  </r>
  <r>
    <d v="2020-09-01T00:00:00"/>
    <x v="5"/>
    <s v="P"/>
    <s v="Active"/>
    <n v="438"/>
    <x v="437"/>
    <s v="N"/>
    <x v="38"/>
    <n v="1074"/>
    <x v="0"/>
    <s v="Niederl. 3"/>
    <n v="1"/>
    <s v="Department"/>
    <s v="Supervisor"/>
    <s v="Non-Mgm."/>
    <s v="ang."/>
    <s v="M"/>
    <d v="2017-07-17T00:00:00"/>
    <m/>
    <s v=""/>
    <n v="2"/>
    <d v="1986-05-10T00:00:00"/>
    <n v="33"/>
    <s v="N"/>
    <n v="30"/>
    <n v="2.5"/>
    <n v="39"/>
    <x v="0"/>
    <n v="1"/>
    <n v="30"/>
    <n v="0"/>
    <n v="5203"/>
    <n v="1074.0442500000001"/>
    <n v="0"/>
    <n v="0"/>
    <n v="0"/>
    <n v="0"/>
    <n v="0"/>
    <n v="0"/>
    <n v="0"/>
    <n v="0"/>
    <n v="0"/>
    <n v="0"/>
    <n v="0"/>
    <n v="0"/>
    <n v="26.5"/>
    <n v="0"/>
    <n v="0"/>
    <n v="0"/>
    <n v="0"/>
    <n v="5.9346750000000004"/>
    <n v="0"/>
    <n v="0"/>
  </r>
  <r>
    <d v="2020-09-01T00:00:00"/>
    <x v="5"/>
    <s v="P"/>
    <s v="Active"/>
    <n v="439"/>
    <x v="438"/>
    <s v="N"/>
    <x v="27"/>
    <n v="1070"/>
    <x v="0"/>
    <s v="Niederl. 3"/>
    <n v="1"/>
    <s v="Department"/>
    <s v="Supervisor"/>
    <s v="Non-Mgm."/>
    <s v="ang."/>
    <s v="W"/>
    <d v="2017-08-01T00:00:00"/>
    <m/>
    <s v=""/>
    <n v="2"/>
    <d v="1997-10-13T00:00:00"/>
    <n v="22"/>
    <s v="N"/>
    <n v="30"/>
    <n v="2.5"/>
    <n v="39"/>
    <x v="0"/>
    <n v="1"/>
    <n v="30"/>
    <n v="0"/>
    <n v="5204"/>
    <n v="1074.1777500000001"/>
    <n v="0"/>
    <n v="0"/>
    <n v="0"/>
    <n v="0"/>
    <n v="0"/>
    <n v="0"/>
    <n v="0"/>
    <n v="0"/>
    <n v="0"/>
    <n v="0"/>
    <n v="0"/>
    <n v="0"/>
    <n v="26.5"/>
    <n v="0"/>
    <n v="0"/>
    <n v="0"/>
    <n v="0"/>
    <n v="5.9346750000000004"/>
    <n v="0"/>
    <n v="0"/>
  </r>
  <r>
    <d v="2020-09-01T00:00:00"/>
    <x v="5"/>
    <s v="P"/>
    <s v="Active"/>
    <n v="440"/>
    <x v="439"/>
    <s v="N"/>
    <x v="5"/>
    <n v="1093"/>
    <x v="0"/>
    <s v="Niederl. 3"/>
    <n v="1"/>
    <s v="Department"/>
    <s v="Supervisor"/>
    <s v="Non-Mgm."/>
    <s v="ang."/>
    <s v="M"/>
    <d v="2017-08-01T00:00:00"/>
    <m/>
    <s v=""/>
    <n v="2"/>
    <d v="1979-07-25T00:00:00"/>
    <n v="40"/>
    <s v="N"/>
    <n v="30"/>
    <n v="2.5"/>
    <n v="39"/>
    <x v="0"/>
    <n v="1"/>
    <n v="30"/>
    <n v="0"/>
    <n v="5205"/>
    <n v="1074.3112500000002"/>
    <n v="0"/>
    <n v="0"/>
    <n v="0"/>
    <n v="0"/>
    <n v="0"/>
    <n v="0"/>
    <n v="0"/>
    <n v="0"/>
    <n v="0"/>
    <n v="0"/>
    <n v="0"/>
    <n v="0"/>
    <n v="26.5"/>
    <n v="0"/>
    <n v="0"/>
    <n v="0"/>
    <n v="0"/>
    <n v="5.9346750000000004"/>
    <n v="0"/>
    <n v="0"/>
  </r>
  <r>
    <d v="2020-09-01T00:00:00"/>
    <x v="5"/>
    <s v="P"/>
    <s v="Active"/>
    <n v="441"/>
    <x v="440"/>
    <s v="N"/>
    <x v="31"/>
    <n v="1059"/>
    <x v="2"/>
    <s v="Niederl. 7"/>
    <n v="1"/>
    <s v="Department"/>
    <s v="Supervisor"/>
    <s v="Non-Mgm."/>
    <s v="ang."/>
    <s v="M"/>
    <d v="2017-08-01T00:00:00"/>
    <m/>
    <s v=""/>
    <n v="2"/>
    <d v="1991-04-05T00:00:00"/>
    <n v="28"/>
    <s v="J"/>
    <n v="30"/>
    <n v="2.5"/>
    <n v="39"/>
    <x v="0"/>
    <n v="1"/>
    <n v="30"/>
    <n v="0"/>
    <n v="5206"/>
    <n v="1074.4447500000001"/>
    <n v="0"/>
    <n v="0"/>
    <n v="30"/>
    <n v="0"/>
    <n v="320.83"/>
    <n v="0"/>
    <n v="0"/>
    <n v="0"/>
    <n v="0"/>
    <n v="0"/>
    <n v="300.34615384615381"/>
    <n v="238.60833333333335"/>
    <n v="26.5"/>
    <n v="0"/>
    <n v="0"/>
    <n v="0"/>
    <n v="0"/>
    <n v="205.20191090384614"/>
    <n v="79.040000000000006"/>
    <n v="0"/>
  </r>
  <r>
    <d v="2020-09-01T00:00:00"/>
    <x v="5"/>
    <s v="P"/>
    <s v="Active"/>
    <n v="442"/>
    <x v="441"/>
    <s v="N"/>
    <x v="51"/>
    <n v="1092"/>
    <x v="2"/>
    <s v="Niederl. 7"/>
    <n v="1"/>
    <s v="Department"/>
    <s v="Supervisor"/>
    <s v="Non-Mgm."/>
    <s v="tech"/>
    <s v="M"/>
    <d v="2017-08-01T00:00:00"/>
    <d v="2021-01-31T00:00:00"/>
    <s v=""/>
    <n v="3"/>
    <d v="1999-11-04T00:00:00"/>
    <n v="20"/>
    <s v="J"/>
    <n v="30"/>
    <n v="2.5"/>
    <n v="39"/>
    <x v="0"/>
    <n v="1"/>
    <n v="30"/>
    <n v="0"/>
    <n v="5207"/>
    <n v="1074.57825"/>
    <n v="0"/>
    <n v="0"/>
    <n v="0"/>
    <n v="0"/>
    <n v="0"/>
    <n v="0"/>
    <n v="0"/>
    <n v="0"/>
    <n v="0"/>
    <n v="0"/>
    <n v="300.40384615384613"/>
    <n v="238.6541666666667"/>
    <n v="26.5"/>
    <n v="0"/>
    <n v="0"/>
    <n v="0"/>
    <n v="0"/>
    <n v="126.65671697115387"/>
    <n v="0"/>
    <n v="0"/>
  </r>
  <r>
    <d v="2020-09-01T00:00:00"/>
    <x v="5"/>
    <s v="P"/>
    <s v="Active"/>
    <n v="443"/>
    <x v="442"/>
    <s v="N"/>
    <x v="49"/>
    <n v="1072"/>
    <x v="0"/>
    <s v="Niederl. 3"/>
    <n v="1"/>
    <s v="Department"/>
    <s v="Supervisor"/>
    <s v="Non-Mgm."/>
    <s v="ang."/>
    <s v="W"/>
    <d v="2017-08-01T00:00:00"/>
    <m/>
    <s v=""/>
    <n v="2"/>
    <d v="1988-07-23T00:00:00"/>
    <n v="31"/>
    <s v="N"/>
    <n v="30"/>
    <n v="2.5"/>
    <n v="39"/>
    <x v="0"/>
    <n v="1"/>
    <n v="30"/>
    <n v="0"/>
    <n v="5208"/>
    <n v="1074.7117499999999"/>
    <n v="0"/>
    <n v="0"/>
    <n v="0"/>
    <n v="0"/>
    <n v="0"/>
    <n v="0"/>
    <n v="0"/>
    <n v="0"/>
    <n v="0"/>
    <n v="0"/>
    <n v="0"/>
    <n v="0"/>
    <n v="26.5"/>
    <n v="0"/>
    <n v="0"/>
    <n v="0"/>
    <n v="0"/>
    <n v="5.9346750000000004"/>
    <n v="0"/>
    <n v="0"/>
  </r>
  <r>
    <d v="2020-09-01T00:00:00"/>
    <x v="5"/>
    <s v="P"/>
    <s v="Active"/>
    <n v="444"/>
    <x v="443"/>
    <s v="N"/>
    <x v="35"/>
    <n v="1078"/>
    <x v="0"/>
    <s v="Niederl. 3"/>
    <n v="1"/>
    <s v="Department"/>
    <s v="Supervisor"/>
    <s v="Non-Mgm."/>
    <s v="ang."/>
    <s v="W"/>
    <d v="2017-08-01T00:00:00"/>
    <m/>
    <s v=""/>
    <n v="2"/>
    <d v="1988-02-25T00:00:00"/>
    <n v="31"/>
    <s v="N"/>
    <n v="30"/>
    <n v="2.5"/>
    <n v="39"/>
    <x v="0"/>
    <n v="1"/>
    <n v="30"/>
    <n v="0"/>
    <n v="5209"/>
    <n v="1074.8452500000001"/>
    <n v="0"/>
    <n v="0"/>
    <n v="0"/>
    <n v="0"/>
    <n v="0"/>
    <n v="0"/>
    <n v="0"/>
    <n v="0"/>
    <n v="0"/>
    <n v="0"/>
    <n v="0"/>
    <n v="0"/>
    <n v="26.5"/>
    <n v="0"/>
    <n v="0"/>
    <n v="0"/>
    <n v="0"/>
    <n v="5.9346750000000004"/>
    <n v="0"/>
    <n v="0"/>
  </r>
  <r>
    <d v="2020-09-01T00:00:00"/>
    <x v="5"/>
    <s v="P"/>
    <s v="Active"/>
    <n v="445"/>
    <x v="444"/>
    <s v="N"/>
    <x v="30"/>
    <n v="1071"/>
    <x v="0"/>
    <s v="Niederl. 3"/>
    <n v="1"/>
    <s v="Department"/>
    <s v="Supervisor"/>
    <s v="Non-Mgm."/>
    <s v="ang."/>
    <s v="M"/>
    <d v="2017-08-01T00:00:00"/>
    <m/>
    <s v=""/>
    <n v="2"/>
    <d v="1973-06-24T00:00:00"/>
    <n v="46"/>
    <s v="N"/>
    <n v="30"/>
    <n v="2.5"/>
    <n v="39"/>
    <x v="0"/>
    <n v="1"/>
    <n v="30"/>
    <n v="0"/>
    <n v="5210"/>
    <n v="1074.97875"/>
    <n v="0"/>
    <n v="0"/>
    <n v="0"/>
    <n v="0"/>
    <n v="0"/>
    <n v="0"/>
    <n v="0"/>
    <n v="0"/>
    <n v="0"/>
    <n v="0"/>
    <n v="0"/>
    <n v="0"/>
    <n v="26.5"/>
    <n v="0"/>
    <n v="0"/>
    <n v="0"/>
    <n v="0"/>
    <n v="5.9346750000000004"/>
    <n v="0"/>
    <n v="0"/>
  </r>
  <r>
    <d v="2020-09-01T00:00:00"/>
    <x v="5"/>
    <s v="P"/>
    <s v="Active"/>
    <n v="446"/>
    <x v="445"/>
    <s v="N"/>
    <x v="22"/>
    <n v="1029"/>
    <x v="6"/>
    <s v="Niederl. 10"/>
    <n v="1"/>
    <s v="Department"/>
    <s v="Supervisor"/>
    <s v="Non-Mgm."/>
    <s v="ang."/>
    <s v="M"/>
    <d v="2017-08-01T00:00:00"/>
    <m/>
    <s v=""/>
    <n v="2"/>
    <d v="1974-07-09T00:00:00"/>
    <n v="45"/>
    <s v="J"/>
    <n v="30"/>
    <n v="2.5"/>
    <n v="39"/>
    <x v="0"/>
    <n v="1"/>
    <n v="30"/>
    <n v="0"/>
    <n v="5211"/>
    <n v="1075.1122500000001"/>
    <n v="0"/>
    <n v="0"/>
    <n v="0"/>
    <n v="0"/>
    <n v="0"/>
    <n v="0"/>
    <n v="0"/>
    <n v="0"/>
    <n v="0"/>
    <n v="0"/>
    <n v="300.63461538461536"/>
    <n v="238.83750000000001"/>
    <n v="26.5"/>
    <n v="0"/>
    <n v="0"/>
    <n v="0"/>
    <n v="0"/>
    <n v="126.74945524038461"/>
    <n v="0"/>
    <n v="0"/>
  </r>
  <r>
    <d v="2020-09-01T00:00:00"/>
    <x v="5"/>
    <s v="P"/>
    <s v="Active"/>
    <n v="447"/>
    <x v="446"/>
    <s v="N"/>
    <x v="22"/>
    <n v="1035"/>
    <x v="5"/>
    <s v="Niederl. 5"/>
    <n v="1"/>
    <s v="Department"/>
    <s v="Supervisor"/>
    <s v="Non-Mgm."/>
    <s v="ang."/>
    <s v="M"/>
    <d v="2017-08-01T00:00:00"/>
    <m/>
    <s v=""/>
    <n v="2"/>
    <d v="1975-01-29T00:00:00"/>
    <n v="44"/>
    <s v="J"/>
    <n v="30"/>
    <n v="2.5"/>
    <n v="39"/>
    <x v="0"/>
    <n v="1"/>
    <n v="30"/>
    <n v="0"/>
    <n v="5212"/>
    <n v="1075.24575"/>
    <n v="0"/>
    <n v="0"/>
    <n v="0"/>
    <n v="0"/>
    <n v="0"/>
    <n v="0"/>
    <n v="0"/>
    <n v="0"/>
    <n v="0"/>
    <n v="0"/>
    <n v="300.69230769230768"/>
    <n v="238.88333333333335"/>
    <n v="26.5"/>
    <n v="0"/>
    <n v="0"/>
    <n v="0"/>
    <n v="0"/>
    <n v="126.77263980769231"/>
    <n v="0"/>
    <n v="0"/>
  </r>
  <r>
    <d v="2020-09-01T00:00:00"/>
    <x v="5"/>
    <s v="P"/>
    <s v="Active"/>
    <n v="448"/>
    <x v="447"/>
    <s v="N"/>
    <x v="1"/>
    <n v="1017"/>
    <x v="1"/>
    <s v="Niederl. 1"/>
    <n v="1"/>
    <s v="Department"/>
    <s v="Supervisor"/>
    <s v="Non-Mgm."/>
    <s v="ang."/>
    <s v="M"/>
    <d v="2017-08-21T00:00:00"/>
    <m/>
    <s v=""/>
    <n v="2"/>
    <d v="1975-07-02T00:00:00"/>
    <n v="44"/>
    <s v="N"/>
    <n v="30"/>
    <n v="2.5"/>
    <n v="39"/>
    <x v="0"/>
    <n v="1"/>
    <n v="30"/>
    <n v="0"/>
    <n v="5213"/>
    <n v="1075.37925"/>
    <n v="0"/>
    <n v="0"/>
    <n v="0"/>
    <n v="0"/>
    <n v="0"/>
    <n v="0"/>
    <n v="0"/>
    <n v="0"/>
    <n v="0"/>
    <n v="0"/>
    <n v="0"/>
    <n v="0"/>
    <n v="26.5"/>
    <n v="0"/>
    <n v="0"/>
    <n v="0"/>
    <n v="0"/>
    <n v="5.9346750000000004"/>
    <n v="0"/>
    <n v="0"/>
  </r>
  <r>
    <d v="2020-09-01T00:00:00"/>
    <x v="5"/>
    <s v="P"/>
    <s v="Active"/>
    <n v="449"/>
    <x v="448"/>
    <s v="N"/>
    <x v="52"/>
    <n v="1007"/>
    <x v="1"/>
    <s v="Niederl. 1"/>
    <n v="1"/>
    <s v="Department"/>
    <s v="Supervisor"/>
    <s v="Non-Mgm."/>
    <s v="tech"/>
    <s v="M"/>
    <d v="2017-09-01T00:00:00"/>
    <d v="2021-02-28T00:00:00"/>
    <s v=""/>
    <n v="3"/>
    <d v="2000-07-28T00:00:00"/>
    <n v="19"/>
    <s v="J"/>
    <n v="30"/>
    <n v="2.5"/>
    <n v="39"/>
    <x v="0"/>
    <n v="1"/>
    <n v="30"/>
    <n v="0"/>
    <n v="5214"/>
    <n v="1075.5127499999999"/>
    <n v="0"/>
    <n v="0"/>
    <n v="0"/>
    <n v="0"/>
    <n v="0"/>
    <n v="0"/>
    <n v="0"/>
    <n v="0"/>
    <n v="0"/>
    <n v="0"/>
    <n v="300.80769230769232"/>
    <n v="238.97500000000002"/>
    <n v="26.5"/>
    <n v="0"/>
    <n v="0"/>
    <n v="0"/>
    <n v="0"/>
    <n v="126.81900894230769"/>
    <n v="0"/>
    <n v="0"/>
  </r>
  <r>
    <d v="2020-09-01T00:00:00"/>
    <x v="5"/>
    <s v="P"/>
    <s v="Active"/>
    <n v="450"/>
    <x v="449"/>
    <s v="N"/>
    <x v="52"/>
    <n v="1007"/>
    <x v="1"/>
    <s v="Niederl. 1"/>
    <n v="1"/>
    <s v="Department"/>
    <s v="Supervisor"/>
    <s v="Non-Mgm."/>
    <s v="tech"/>
    <s v="W"/>
    <d v="2017-09-01T00:00:00"/>
    <d v="2021-02-28T00:00:00"/>
    <s v=""/>
    <n v="3"/>
    <d v="2002-01-28T00:00:00"/>
    <n v="17"/>
    <s v="J"/>
    <n v="30"/>
    <n v="2.5"/>
    <n v="39"/>
    <x v="0"/>
    <n v="1"/>
    <n v="30"/>
    <n v="0"/>
    <n v="5215"/>
    <n v="1075.64625"/>
    <n v="0"/>
    <n v="0"/>
    <n v="0"/>
    <n v="0"/>
    <n v="0"/>
    <n v="0"/>
    <n v="0"/>
    <n v="0"/>
    <n v="0"/>
    <n v="0"/>
    <n v="300.86538461538464"/>
    <n v="239.02083333333334"/>
    <n v="26.5"/>
    <n v="0"/>
    <n v="0"/>
    <n v="0"/>
    <n v="0"/>
    <n v="126.8421935096154"/>
    <n v="0"/>
    <n v="0"/>
  </r>
  <r>
    <d v="2020-09-01T00:00:00"/>
    <x v="5"/>
    <s v="P"/>
    <s v="Active"/>
    <n v="454"/>
    <x v="453"/>
    <s v="N"/>
    <x v="52"/>
    <n v="1007"/>
    <x v="1"/>
    <s v="Niederl. 1"/>
    <n v="1"/>
    <s v="Department"/>
    <s v="Supervisor"/>
    <s v="Non-Mgm."/>
    <s v="tech"/>
    <s v="M"/>
    <d v="2017-09-01T00:00:00"/>
    <d v="2021-02-28T00:00:00"/>
    <s v=""/>
    <n v="3"/>
    <d v="2001-05-20T00:00:00"/>
    <n v="18"/>
    <s v="J"/>
    <n v="30"/>
    <n v="2.5"/>
    <n v="39"/>
    <x v="0"/>
    <n v="1"/>
    <n v="30"/>
    <n v="0"/>
    <n v="5216"/>
    <n v="1075.7797499999999"/>
    <n v="0"/>
    <n v="0"/>
    <n v="0"/>
    <n v="0"/>
    <n v="0"/>
    <n v="0"/>
    <n v="0"/>
    <n v="0"/>
    <n v="0"/>
    <n v="0"/>
    <n v="300.92307692307696"/>
    <n v="239.06666666666669"/>
    <n v="26.5"/>
    <n v="0"/>
    <n v="0"/>
    <n v="0"/>
    <n v="0"/>
    <n v="126.86537807692309"/>
    <n v="0"/>
    <n v="0"/>
  </r>
  <r>
    <d v="2020-09-01T00:00:00"/>
    <x v="5"/>
    <s v="P"/>
    <s v="Active"/>
    <n v="455"/>
    <x v="454"/>
    <s v="N"/>
    <x v="52"/>
    <n v="1007"/>
    <x v="1"/>
    <s v="Niederl. 1"/>
    <n v="1"/>
    <s v="Department"/>
    <s v="Supervisor"/>
    <s v="Non-Mgm."/>
    <s v="tech"/>
    <s v="M"/>
    <d v="2017-09-01T00:00:00"/>
    <d v="2021-02-28T00:00:00"/>
    <s v=""/>
    <n v="3"/>
    <d v="2000-11-17T00:00:00"/>
    <n v="19"/>
    <s v="J"/>
    <n v="30"/>
    <n v="2.5"/>
    <n v="39"/>
    <x v="0"/>
    <n v="1"/>
    <n v="30"/>
    <n v="0"/>
    <n v="5217"/>
    <n v="1075.9132500000001"/>
    <n v="0"/>
    <n v="0"/>
    <n v="0"/>
    <n v="0"/>
    <n v="0"/>
    <n v="0"/>
    <n v="0"/>
    <n v="0"/>
    <n v="0"/>
    <n v="0"/>
    <n v="300.98076923076923"/>
    <n v="239.11250000000001"/>
    <n v="26.5"/>
    <n v="0"/>
    <n v="0"/>
    <n v="0"/>
    <n v="0"/>
    <n v="126.88856264423077"/>
    <n v="0"/>
    <n v="0"/>
  </r>
  <r>
    <d v="2020-09-01T00:00:00"/>
    <x v="5"/>
    <s v="P"/>
    <s v="Active"/>
    <n v="456"/>
    <x v="455"/>
    <s v="N"/>
    <x v="52"/>
    <n v="1007"/>
    <x v="1"/>
    <s v="Niederl. 1"/>
    <n v="1"/>
    <s v="Department"/>
    <s v="Supervisor"/>
    <s v="Non-Mgm."/>
    <s v="tech"/>
    <s v="M"/>
    <d v="2017-09-01T00:00:00"/>
    <d v="2021-02-28T00:00:00"/>
    <s v=""/>
    <n v="3"/>
    <d v="2000-10-30T00:00:00"/>
    <n v="19"/>
    <s v="J"/>
    <n v="30"/>
    <n v="2.5"/>
    <n v="39"/>
    <x v="0"/>
    <n v="1"/>
    <n v="30"/>
    <n v="0"/>
    <n v="5218"/>
    <n v="1076.04675"/>
    <n v="0"/>
    <n v="0"/>
    <n v="0"/>
    <n v="0"/>
    <n v="0"/>
    <n v="0"/>
    <n v="0"/>
    <n v="0"/>
    <n v="0"/>
    <n v="0"/>
    <n v="301.03846153846155"/>
    <n v="239.15833333333333"/>
    <n v="26.5"/>
    <n v="0"/>
    <n v="0"/>
    <n v="0"/>
    <n v="0"/>
    <n v="126.91174721153847"/>
    <n v="0"/>
    <n v="0"/>
  </r>
  <r>
    <d v="2020-09-01T00:00:00"/>
    <x v="5"/>
    <s v="P"/>
    <s v="Active"/>
    <n v="457"/>
    <x v="456"/>
    <s v="N"/>
    <x v="52"/>
    <n v="1007"/>
    <x v="1"/>
    <s v="Niederl. 1"/>
    <n v="1"/>
    <s v="Department"/>
    <s v="Supervisor"/>
    <s v="Non-Mgm."/>
    <s v="tech"/>
    <s v="M"/>
    <d v="2017-09-01T00:00:00"/>
    <d v="2021-02-28T00:00:00"/>
    <s v=""/>
    <n v="3"/>
    <d v="2001-06-19T00:00:00"/>
    <n v="18"/>
    <s v="J"/>
    <n v="30"/>
    <n v="2.5"/>
    <n v="39"/>
    <x v="0"/>
    <n v="1"/>
    <n v="30"/>
    <n v="0"/>
    <n v="5219"/>
    <n v="1076.1802499999999"/>
    <n v="0"/>
    <n v="0"/>
    <n v="0"/>
    <n v="0"/>
    <n v="0"/>
    <n v="0"/>
    <n v="0"/>
    <n v="0"/>
    <n v="0"/>
    <n v="0"/>
    <n v="301.09615384615381"/>
    <n v="239.20416666666671"/>
    <n v="26.5"/>
    <n v="0"/>
    <n v="0"/>
    <n v="0"/>
    <n v="0"/>
    <n v="126.93493177884615"/>
    <n v="0"/>
    <n v="0"/>
  </r>
  <r>
    <d v="2020-09-01T00:00:00"/>
    <x v="5"/>
    <s v="P"/>
    <s v="Active"/>
    <n v="459"/>
    <x v="458"/>
    <s v="N"/>
    <x v="52"/>
    <n v="1007"/>
    <x v="1"/>
    <s v="Niederl. 1"/>
    <n v="1"/>
    <s v="Department"/>
    <s v="Supervisor"/>
    <s v="Non-Mgm."/>
    <s v="tech"/>
    <s v="M"/>
    <d v="2017-09-01T00:00:00"/>
    <d v="2021-02-28T00:00:00"/>
    <s v=""/>
    <n v="3"/>
    <d v="2000-11-04T00:00:00"/>
    <n v="19"/>
    <s v="J"/>
    <n v="30"/>
    <n v="2.5"/>
    <n v="39"/>
    <x v="0"/>
    <n v="1"/>
    <n v="30"/>
    <n v="0"/>
    <n v="5220"/>
    <n v="1076.31375"/>
    <n v="0"/>
    <n v="0"/>
    <n v="0"/>
    <n v="0"/>
    <n v="0"/>
    <n v="0"/>
    <n v="0"/>
    <n v="0"/>
    <n v="0"/>
    <n v="0"/>
    <n v="301.15384615384613"/>
    <n v="239.25000000000003"/>
    <n v="26.5"/>
    <n v="0"/>
    <n v="0"/>
    <n v="0"/>
    <n v="0"/>
    <n v="126.95811634615386"/>
    <n v="0"/>
    <n v="0"/>
  </r>
  <r>
    <d v="2020-09-01T00:00:00"/>
    <x v="5"/>
    <s v="P"/>
    <s v="Active"/>
    <n v="460"/>
    <x v="459"/>
    <s v="N"/>
    <x v="52"/>
    <n v="1007"/>
    <x v="1"/>
    <s v="Niederl. 1"/>
    <n v="1"/>
    <s v="Department"/>
    <s v="Supervisor"/>
    <s v="Non-Mgm."/>
    <s v="tech"/>
    <s v="M"/>
    <d v="2017-09-01T00:00:00"/>
    <d v="2021-02-28T00:00:00"/>
    <s v=""/>
    <n v="3"/>
    <d v="2001-07-28T00:00:00"/>
    <n v="18"/>
    <s v="J"/>
    <n v="30"/>
    <n v="2.5"/>
    <n v="39"/>
    <x v="0"/>
    <n v="1"/>
    <n v="30"/>
    <n v="0"/>
    <n v="5221"/>
    <n v="1076.4472500000002"/>
    <n v="0"/>
    <n v="0"/>
    <n v="0"/>
    <n v="0"/>
    <n v="0"/>
    <n v="0"/>
    <n v="0"/>
    <n v="0"/>
    <n v="0"/>
    <n v="0"/>
    <n v="301.21153846153845"/>
    <n v="239.29583333333335"/>
    <n v="26.5"/>
    <n v="0"/>
    <n v="0"/>
    <n v="0"/>
    <n v="0"/>
    <n v="126.98130091346155"/>
    <n v="0"/>
    <n v="0"/>
  </r>
  <r>
    <d v="2020-09-01T00:00:00"/>
    <x v="5"/>
    <s v="P"/>
    <s v="Active"/>
    <n v="462"/>
    <x v="461"/>
    <s v="N"/>
    <x v="51"/>
    <n v="1092"/>
    <x v="3"/>
    <s v="Niederl. 8"/>
    <n v="1"/>
    <s v="Department"/>
    <s v="Supervisor"/>
    <s v="Non-Mgm."/>
    <s v="tech"/>
    <s v="M"/>
    <d v="2017-09-01T00:00:00"/>
    <d v="2021-02-28T00:00:00"/>
    <s v=""/>
    <n v="3"/>
    <d v="1997-12-09T00:00:00"/>
    <n v="22"/>
    <s v="J"/>
    <n v="30"/>
    <n v="2.5"/>
    <n v="39"/>
    <x v="0"/>
    <n v="1"/>
    <n v="30"/>
    <n v="0"/>
    <n v="5222"/>
    <n v="1076.5807500000001"/>
    <n v="0"/>
    <n v="0"/>
    <n v="0"/>
    <n v="0"/>
    <n v="0"/>
    <n v="0"/>
    <n v="0"/>
    <n v="0"/>
    <n v="0"/>
    <n v="0"/>
    <n v="301.26923076923077"/>
    <n v="239.3416666666667"/>
    <n v="26.5"/>
    <n v="0"/>
    <n v="0"/>
    <n v="0"/>
    <n v="0"/>
    <n v="127.00448548076923"/>
    <n v="0"/>
    <n v="0"/>
  </r>
  <r>
    <d v="2020-09-01T00:00:00"/>
    <x v="5"/>
    <s v="P"/>
    <s v="Active"/>
    <n v="465"/>
    <x v="464"/>
    <s v="N"/>
    <x v="21"/>
    <n v="1086"/>
    <x v="0"/>
    <s v="Niederl. 3"/>
    <n v="1"/>
    <s v="Department"/>
    <s v="Supervisor"/>
    <s v="Non-Mgm."/>
    <s v="ang."/>
    <s v="M"/>
    <d v="2017-09-01T00:00:00"/>
    <m/>
    <s v=""/>
    <n v="2"/>
    <d v="1993-04-28T00:00:00"/>
    <n v="26"/>
    <s v="N"/>
    <n v="30"/>
    <n v="2.5"/>
    <n v="39"/>
    <x v="0"/>
    <n v="1"/>
    <n v="30"/>
    <n v="0"/>
    <n v="5223"/>
    <n v="1076.71425"/>
    <n v="0"/>
    <n v="0"/>
    <n v="0"/>
    <n v="0"/>
    <n v="0"/>
    <n v="0"/>
    <n v="0"/>
    <n v="0"/>
    <n v="0"/>
    <n v="0"/>
    <n v="0"/>
    <n v="0"/>
    <n v="26.5"/>
    <n v="0"/>
    <n v="0"/>
    <n v="0"/>
    <n v="0"/>
    <n v="5.9346750000000004"/>
    <n v="0"/>
    <n v="0"/>
  </r>
  <r>
    <d v="2020-09-01T00:00:00"/>
    <x v="5"/>
    <s v="P"/>
    <s v="Active"/>
    <n v="466"/>
    <x v="465"/>
    <s v="N"/>
    <x v="35"/>
    <n v="1078"/>
    <x v="0"/>
    <s v="Niederl. 3"/>
    <n v="1"/>
    <s v="Department"/>
    <s v="Supervisor"/>
    <s v="Non-Mgm."/>
    <s v="ang."/>
    <s v="M"/>
    <d v="2017-09-04T00:00:00"/>
    <m/>
    <s v=""/>
    <n v="2"/>
    <d v="1984-05-16T00:00:00"/>
    <n v="35"/>
    <s v="N"/>
    <n v="30"/>
    <n v="2.5"/>
    <n v="39"/>
    <x v="0"/>
    <n v="1"/>
    <n v="30"/>
    <n v="0"/>
    <n v="5224"/>
    <n v="1076.8477499999999"/>
    <n v="0"/>
    <n v="0"/>
    <n v="0"/>
    <n v="0"/>
    <n v="0"/>
    <n v="0"/>
    <n v="0"/>
    <n v="0"/>
    <n v="0"/>
    <n v="0"/>
    <n v="0"/>
    <n v="0"/>
    <n v="26.5"/>
    <n v="0"/>
    <n v="0"/>
    <n v="0"/>
    <n v="0"/>
    <n v="5.9346750000000004"/>
    <n v="0"/>
    <n v="0"/>
  </r>
  <r>
    <d v="2020-09-01T00:00:00"/>
    <x v="5"/>
    <s v="P"/>
    <s v="Active"/>
    <n v="467"/>
    <x v="466"/>
    <s v="N"/>
    <x v="22"/>
    <n v="1060"/>
    <x v="2"/>
    <s v="Niederl. 7"/>
    <n v="1"/>
    <s v="Department"/>
    <s v="Supervisor"/>
    <s v="Non-Mgm."/>
    <s v="ang."/>
    <s v="M"/>
    <d v="2017-09-01T00:00:00"/>
    <m/>
    <s v=""/>
    <n v="2"/>
    <d v="1971-03-04T00:00:00"/>
    <n v="48"/>
    <s v="J"/>
    <n v="30"/>
    <n v="2.5"/>
    <n v="39"/>
    <x v="0"/>
    <n v="1"/>
    <n v="30"/>
    <n v="0"/>
    <n v="5225"/>
    <n v="1076.98125"/>
    <n v="0"/>
    <n v="0"/>
    <n v="0"/>
    <n v="0"/>
    <n v="0"/>
    <n v="0"/>
    <n v="0"/>
    <n v="0"/>
    <n v="0"/>
    <n v="0"/>
    <n v="301.44230769230768"/>
    <n v="239.47916666666669"/>
    <n v="26.5"/>
    <n v="0"/>
    <n v="0"/>
    <n v="0"/>
    <n v="0"/>
    <n v="127.07403918269232"/>
    <n v="0"/>
    <n v="0"/>
  </r>
  <r>
    <d v="2020-09-01T00:00:00"/>
    <x v="5"/>
    <s v="P"/>
    <s v="Active"/>
    <n v="468"/>
    <x v="467"/>
    <s v="N"/>
    <x v="22"/>
    <n v="1053"/>
    <x v="3"/>
    <s v="Niederl. 8"/>
    <n v="1"/>
    <s v="Department"/>
    <s v="Supervisor"/>
    <s v="Non-Mgm."/>
    <s v="ang."/>
    <s v="M"/>
    <d v="2017-09-01T00:00:00"/>
    <m/>
    <s v=""/>
    <n v="2"/>
    <d v="1994-01-23T00:00:00"/>
    <n v="25"/>
    <s v="J"/>
    <n v="30"/>
    <n v="2.5"/>
    <n v="39"/>
    <x v="0"/>
    <n v="1"/>
    <n v="30"/>
    <n v="0"/>
    <n v="5226"/>
    <n v="1077.1147500000002"/>
    <n v="0"/>
    <n v="0"/>
    <n v="0"/>
    <n v="0"/>
    <n v="0"/>
    <n v="0"/>
    <n v="0"/>
    <n v="0"/>
    <n v="0"/>
    <n v="0"/>
    <n v="301.5"/>
    <n v="239.52500000000001"/>
    <n v="26.5"/>
    <n v="0"/>
    <n v="0"/>
    <n v="0"/>
    <n v="0"/>
    <n v="127.09722375"/>
    <n v="0"/>
    <n v="0"/>
  </r>
  <r>
    <d v="2020-09-01T00:00:00"/>
    <x v="5"/>
    <s v="P"/>
    <s v="Active"/>
    <n v="469"/>
    <x v="468"/>
    <s v="N"/>
    <x v="15"/>
    <n v="1044"/>
    <x v="9"/>
    <s v="Niederl. 4"/>
    <n v="1"/>
    <s v="Department"/>
    <s v="Supervisor"/>
    <s v="Manager"/>
    <s v="ang."/>
    <s v="M"/>
    <d v="2017-09-01T00:00:00"/>
    <m/>
    <s v=""/>
    <n v="2"/>
    <d v="1964-11-15T00:00:00"/>
    <n v="55"/>
    <s v="N"/>
    <n v="30"/>
    <n v="2.5"/>
    <n v="39"/>
    <x v="0"/>
    <n v="1"/>
    <n v="30"/>
    <n v="0"/>
    <n v="5227"/>
    <n v="1077.2482500000001"/>
    <n v="0"/>
    <n v="0"/>
    <n v="0"/>
    <n v="0"/>
    <n v="0"/>
    <n v="0"/>
    <n v="0"/>
    <n v="0"/>
    <n v="0"/>
    <n v="0"/>
    <n v="0"/>
    <n v="0"/>
    <n v="26.5"/>
    <n v="0"/>
    <n v="0"/>
    <n v="0"/>
    <n v="0"/>
    <n v="5.9346750000000004"/>
    <n v="113.18680000000001"/>
    <n v="0"/>
  </r>
  <r>
    <d v="2020-09-01T00:00:00"/>
    <x v="5"/>
    <s v="P"/>
    <s v="Active"/>
    <n v="470"/>
    <x v="469"/>
    <s v="N"/>
    <x v="17"/>
    <n v="1088"/>
    <x v="0"/>
    <s v="Niederl. 3"/>
    <n v="1"/>
    <s v="Department"/>
    <s v="Supervisor"/>
    <s v="Non-Mgm."/>
    <s v="ang."/>
    <s v="W"/>
    <d v="2017-09-12T00:00:00"/>
    <m/>
    <s v=""/>
    <n v="2"/>
    <d v="1971-05-12T00:00:00"/>
    <n v="48"/>
    <s v="N"/>
    <n v="12"/>
    <n v="1"/>
    <n v="16"/>
    <x v="0"/>
    <n v="0.41025641025641024"/>
    <n v="30"/>
    <n v="0"/>
    <n v="5228"/>
    <n v="1077.38175"/>
    <n v="0"/>
    <n v="0"/>
    <n v="0"/>
    <n v="0"/>
    <n v="0"/>
    <n v="0"/>
    <n v="0"/>
    <n v="0"/>
    <n v="0"/>
    <n v="0"/>
    <n v="0"/>
    <n v="0"/>
    <n v="26.5"/>
    <n v="0"/>
    <n v="0"/>
    <n v="0"/>
    <n v="0"/>
    <n v="5.9346750000000004"/>
    <n v="0"/>
    <n v="0"/>
  </r>
  <r>
    <d v="2020-09-01T00:00:00"/>
    <x v="5"/>
    <s v="P"/>
    <s v="Active"/>
    <n v="471"/>
    <x v="470"/>
    <s v="N"/>
    <x v="36"/>
    <n v="1054"/>
    <x v="8"/>
    <s v="Niederl. 2"/>
    <n v="1"/>
    <s v="Department"/>
    <s v="Supervisor"/>
    <s v="Non-Mgm."/>
    <s v="ang."/>
    <s v="W"/>
    <d v="2017-09-04T00:00:00"/>
    <m/>
    <s v=""/>
    <n v="2"/>
    <d v="1991-06-08T00:00:00"/>
    <n v="28"/>
    <s v="N"/>
    <n v="30"/>
    <n v="2.5"/>
    <n v="39"/>
    <x v="0"/>
    <n v="1"/>
    <n v="30"/>
    <n v="0"/>
    <n v="5229"/>
    <n v="1077.5152499999999"/>
    <n v="0"/>
    <n v="0"/>
    <n v="0"/>
    <n v="0"/>
    <n v="0"/>
    <n v="0"/>
    <n v="0"/>
    <n v="0"/>
    <n v="0"/>
    <n v="0"/>
    <n v="0"/>
    <n v="0"/>
    <n v="26.5"/>
    <n v="0"/>
    <n v="0"/>
    <n v="0"/>
    <n v="0"/>
    <n v="5.9346750000000004"/>
    <n v="0"/>
    <n v="0"/>
  </r>
  <r>
    <d v="2020-09-01T00:00:00"/>
    <x v="5"/>
    <s v="P"/>
    <s v="Active"/>
    <n v="472"/>
    <x v="471"/>
    <s v="N"/>
    <x v="23"/>
    <n v="1068"/>
    <x v="0"/>
    <s v="Niederl. 3"/>
    <n v="1"/>
    <s v="Department"/>
    <s v="Supervisor"/>
    <s v="Non-Mgm."/>
    <s v="ang."/>
    <s v="M"/>
    <d v="2017-09-01T00:00:00"/>
    <m/>
    <s v=""/>
    <n v="2"/>
    <d v="1968-08-31T00:00:00"/>
    <n v="51"/>
    <s v="N"/>
    <n v="30"/>
    <n v="2.5"/>
    <n v="39"/>
    <x v="0"/>
    <n v="1"/>
    <n v="30"/>
    <n v="0"/>
    <n v="5230"/>
    <n v="1077.6487500000001"/>
    <n v="0"/>
    <n v="0"/>
    <n v="0"/>
    <n v="0"/>
    <n v="0"/>
    <n v="0"/>
    <n v="0"/>
    <n v="0"/>
    <n v="0"/>
    <n v="0"/>
    <n v="0"/>
    <n v="0"/>
    <n v="26.5"/>
    <n v="0"/>
    <n v="0"/>
    <n v="0"/>
    <n v="0"/>
    <n v="5.9346750000000004"/>
    <n v="0"/>
    <n v="0"/>
  </r>
  <r>
    <d v="2020-09-01T00:00:00"/>
    <x v="5"/>
    <s v="P"/>
    <s v="Active"/>
    <n v="473"/>
    <x v="472"/>
    <s v="N"/>
    <x v="28"/>
    <n v="1004"/>
    <x v="1"/>
    <s v="Niederl. 1"/>
    <n v="1"/>
    <s v="Department"/>
    <s v="Supervisor"/>
    <s v="Non-Mgm."/>
    <s v="ang."/>
    <s v="W"/>
    <d v="2017-09-01T00:00:00"/>
    <m/>
    <s v=""/>
    <n v="2"/>
    <d v="1960-07-17T00:00:00"/>
    <n v="59"/>
    <s v="N"/>
    <n v="30"/>
    <n v="2.5"/>
    <n v="25"/>
    <x v="0"/>
    <n v="0.64102564102564108"/>
    <n v="30"/>
    <n v="0"/>
    <n v="5231"/>
    <n v="1077.7822500000002"/>
    <n v="0"/>
    <n v="0"/>
    <n v="0"/>
    <n v="0"/>
    <n v="0"/>
    <n v="0"/>
    <n v="0"/>
    <n v="0"/>
    <n v="0"/>
    <n v="0"/>
    <n v="0"/>
    <n v="0"/>
    <n v="26.5"/>
    <n v="0"/>
    <n v="0"/>
    <n v="0"/>
    <n v="0"/>
    <n v="5.9346750000000004"/>
    <n v="0"/>
    <n v="0"/>
  </r>
  <r>
    <d v="2020-09-01T00:00:00"/>
    <x v="5"/>
    <s v="P"/>
    <s v="Active"/>
    <n v="474"/>
    <x v="473"/>
    <s v="N"/>
    <x v="36"/>
    <n v="1054"/>
    <x v="8"/>
    <s v="Niederl. 2"/>
    <n v="1"/>
    <s v="Department"/>
    <s v="Supervisor"/>
    <s v="Non-Mgm."/>
    <s v="ang."/>
    <s v="M"/>
    <d v="2017-09-18T00:00:00"/>
    <m/>
    <s v=""/>
    <n v="2"/>
    <d v="1987-10-12T00:00:00"/>
    <n v="32"/>
    <s v="N"/>
    <n v="30"/>
    <n v="2.5"/>
    <n v="39"/>
    <x v="0"/>
    <n v="1"/>
    <n v="30"/>
    <n v="0"/>
    <n v="5232"/>
    <n v="1077.9157500000001"/>
    <n v="0"/>
    <n v="0"/>
    <n v="0"/>
    <n v="0"/>
    <n v="0"/>
    <n v="0"/>
    <n v="0"/>
    <n v="0"/>
    <n v="0"/>
    <n v="0"/>
    <n v="0"/>
    <n v="0"/>
    <n v="26.5"/>
    <n v="0"/>
    <n v="0"/>
    <n v="0"/>
    <n v="0"/>
    <n v="5.9346750000000004"/>
    <n v="0"/>
    <n v="0"/>
  </r>
  <r>
    <d v="2020-09-01T00:00:00"/>
    <x v="5"/>
    <s v="P"/>
    <s v="Active"/>
    <n v="475"/>
    <x v="474"/>
    <s v="N"/>
    <x v="5"/>
    <n v="1093"/>
    <x v="0"/>
    <s v="Niederl. 3"/>
    <n v="1"/>
    <s v="Department"/>
    <s v="Supervisor"/>
    <s v="Non-Mgm."/>
    <s v="ang."/>
    <s v="M"/>
    <d v="2017-09-15T00:00:00"/>
    <m/>
    <s v=""/>
    <n v="2"/>
    <d v="1980-11-06T00:00:00"/>
    <n v="39"/>
    <s v="N"/>
    <n v="30"/>
    <n v="2.5"/>
    <n v="39"/>
    <x v="0"/>
    <n v="1"/>
    <n v="30"/>
    <n v="0"/>
    <n v="5233"/>
    <n v="1078.04925"/>
    <n v="0"/>
    <n v="0"/>
    <n v="0"/>
    <n v="0"/>
    <n v="0"/>
    <n v="0"/>
    <n v="0"/>
    <n v="0"/>
    <n v="0"/>
    <n v="0"/>
    <n v="0"/>
    <n v="0"/>
    <n v="26.5"/>
    <n v="0"/>
    <n v="0"/>
    <n v="0"/>
    <n v="0"/>
    <n v="5.9346750000000004"/>
    <n v="0"/>
    <n v="0"/>
  </r>
  <r>
    <d v="2020-09-01T00:00:00"/>
    <x v="5"/>
    <s v="P"/>
    <s v="Active"/>
    <n v="476"/>
    <x v="475"/>
    <s v="N"/>
    <x v="26"/>
    <n v="1091"/>
    <x v="0"/>
    <s v="Niederl. 3"/>
    <n v="1"/>
    <s v="Department"/>
    <s v="Supervisor"/>
    <s v="Manager"/>
    <s v="ang."/>
    <s v="M"/>
    <d v="2017-10-01T00:00:00"/>
    <m/>
    <s v=""/>
    <n v="2"/>
    <d v="1964-04-15T00:00:00"/>
    <n v="55"/>
    <s v="N"/>
    <n v="30"/>
    <n v="2.5"/>
    <n v="39"/>
    <x v="0"/>
    <n v="1"/>
    <n v="30"/>
    <n v="0"/>
    <n v="5234"/>
    <n v="1078.1827499999999"/>
    <n v="0"/>
    <n v="0"/>
    <n v="0"/>
    <n v="0"/>
    <n v="0"/>
    <n v="0"/>
    <n v="0"/>
    <n v="0"/>
    <n v="0"/>
    <n v="0"/>
    <n v="0"/>
    <n v="0"/>
    <n v="26.5"/>
    <n v="0"/>
    <n v="0"/>
    <n v="0"/>
    <n v="0"/>
    <n v="5.9346750000000004"/>
    <n v="222.9973"/>
    <n v="0"/>
  </r>
  <r>
    <d v="2020-09-01T00:00:00"/>
    <x v="5"/>
    <s v="P"/>
    <s v="Active"/>
    <n v="477"/>
    <x v="476"/>
    <s v="N"/>
    <x v="31"/>
    <n v="1028"/>
    <x v="6"/>
    <s v="Niederl. 10"/>
    <n v="1"/>
    <s v="Department"/>
    <s v="Supervisor"/>
    <s v="Non-Mgm."/>
    <s v="ang."/>
    <s v="M"/>
    <d v="2017-10-01T00:00:00"/>
    <m/>
    <s v=""/>
    <n v="2"/>
    <d v="1966-11-05T00:00:00"/>
    <n v="53"/>
    <s v="J"/>
    <n v="30"/>
    <n v="2.5"/>
    <n v="39"/>
    <x v="0"/>
    <n v="1"/>
    <n v="30"/>
    <n v="0"/>
    <n v="5235"/>
    <n v="1078.3162500000001"/>
    <n v="0"/>
    <n v="0"/>
    <n v="30"/>
    <n v="0"/>
    <n v="320.83"/>
    <n v="0"/>
    <n v="0"/>
    <n v="0"/>
    <n v="0"/>
    <n v="0"/>
    <n v="302.01923076923077"/>
    <n v="239.93750000000003"/>
    <n v="26.5"/>
    <n v="0"/>
    <n v="0"/>
    <n v="0"/>
    <n v="0"/>
    <n v="205.87426335576924"/>
    <n v="78.66"/>
    <n v="0"/>
  </r>
  <r>
    <d v="2020-09-01T00:00:00"/>
    <x v="5"/>
    <s v="P"/>
    <s v="Active"/>
    <n v="478"/>
    <x v="477"/>
    <s v="N"/>
    <x v="2"/>
    <n v="1010"/>
    <x v="1"/>
    <s v="Niederl. 1"/>
    <n v="1"/>
    <s v="Department"/>
    <s v="Supervisor"/>
    <s v="Non-Mgm."/>
    <s v="ang."/>
    <s v="W"/>
    <d v="2017-10-01T00:00:00"/>
    <m/>
    <s v=""/>
    <n v="2"/>
    <d v="1970-03-01T00:00:00"/>
    <n v="49"/>
    <s v="N"/>
    <n v="24"/>
    <n v="2"/>
    <n v="28"/>
    <x v="0"/>
    <n v="0.71794871794871795"/>
    <n v="30"/>
    <n v="0"/>
    <n v="5236"/>
    <n v="1078.4497500000002"/>
    <n v="0"/>
    <n v="0"/>
    <n v="0"/>
    <n v="0"/>
    <n v="0"/>
    <n v="0"/>
    <n v="0"/>
    <n v="0"/>
    <n v="0"/>
    <n v="0"/>
    <n v="0"/>
    <n v="0"/>
    <n v="26.5"/>
    <n v="0"/>
    <n v="0"/>
    <n v="0"/>
    <n v="0"/>
    <n v="5.9346750000000004"/>
    <n v="0"/>
    <n v="0"/>
  </r>
  <r>
    <d v="2020-09-01T00:00:00"/>
    <x v="5"/>
    <s v="P"/>
    <s v="Active"/>
    <n v="479"/>
    <x v="478"/>
    <s v="N"/>
    <x v="53"/>
    <n v="1012"/>
    <x v="1"/>
    <s v="Niederl. 1"/>
    <n v="1"/>
    <s v="Department"/>
    <s v="Supervisor"/>
    <s v="Non-Mgm."/>
    <s v="DS"/>
    <s v="M"/>
    <d v="2017-10-01T00:00:00"/>
    <m/>
    <s v=""/>
    <n v="2"/>
    <d v="1995-09-08T00:00:00"/>
    <n v="24"/>
    <s v="N"/>
    <n v="0"/>
    <n v="0"/>
    <n v="39"/>
    <x v="0"/>
    <n v="1"/>
    <n v="30"/>
    <n v="0"/>
    <n v="5237"/>
    <n v="1078.5832500000001"/>
    <n v="0"/>
    <n v="0"/>
    <n v="0"/>
    <n v="0"/>
    <n v="0"/>
    <n v="0"/>
    <n v="0"/>
    <n v="0"/>
    <n v="0"/>
    <n v="0"/>
    <n v="0"/>
    <n v="0"/>
    <n v="26.5"/>
    <n v="0"/>
    <n v="0"/>
    <n v="0"/>
    <n v="0"/>
    <n v="5.9346750000000004"/>
    <n v="0"/>
    <n v="0"/>
  </r>
  <r>
    <d v="2020-09-01T00:00:00"/>
    <x v="5"/>
    <s v="P"/>
    <s v="Active"/>
    <n v="480"/>
    <x v="479"/>
    <s v="N"/>
    <x v="22"/>
    <n v="1047"/>
    <x v="9"/>
    <s v="Niederl. 4"/>
    <n v="1"/>
    <s v="Department"/>
    <s v="Supervisor"/>
    <s v="Non-Mgm."/>
    <s v="ang."/>
    <s v="M"/>
    <d v="2017-11-01T00:00:00"/>
    <m/>
    <s v=""/>
    <n v="2"/>
    <d v="1990-10-06T00:00:00"/>
    <n v="29"/>
    <s v="J"/>
    <n v="30"/>
    <n v="2.5"/>
    <n v="39"/>
    <x v="0"/>
    <n v="1"/>
    <n v="30"/>
    <n v="0"/>
    <n v="5238"/>
    <n v="1078.71675"/>
    <n v="0"/>
    <n v="0"/>
    <n v="0"/>
    <n v="0"/>
    <n v="0"/>
    <n v="0"/>
    <n v="0"/>
    <n v="0"/>
    <n v="0"/>
    <n v="0"/>
    <n v="302.19230769230768"/>
    <n v="240.07500000000002"/>
    <n v="26.5"/>
    <n v="0"/>
    <n v="0"/>
    <n v="0"/>
    <n v="0"/>
    <n v="127.37543855769231"/>
    <n v="0"/>
    <n v="0"/>
  </r>
  <r>
    <d v="2020-09-01T00:00:00"/>
    <x v="5"/>
    <s v="P"/>
    <s v="Active"/>
    <n v="481"/>
    <x v="480"/>
    <s v="N"/>
    <x v="31"/>
    <n v="1046"/>
    <x v="9"/>
    <s v="Niederl. 4"/>
    <n v="1"/>
    <s v="Department"/>
    <s v="Supervisor"/>
    <s v="Non-Mgm."/>
    <s v="ang."/>
    <s v="M"/>
    <d v="2017-11-01T00:00:00"/>
    <m/>
    <s v=""/>
    <n v="2"/>
    <d v="1982-10-18T00:00:00"/>
    <n v="37"/>
    <s v="J"/>
    <n v="30"/>
    <n v="2.5"/>
    <n v="39"/>
    <x v="0"/>
    <n v="1"/>
    <n v="30"/>
    <n v="0"/>
    <n v="5239"/>
    <n v="1078.85025"/>
    <n v="0"/>
    <n v="0"/>
    <n v="30"/>
    <n v="0"/>
    <n v="0"/>
    <n v="1082.5"/>
    <n v="0"/>
    <n v="0"/>
    <n v="0"/>
    <n v="0"/>
    <n v="302.25"/>
    <n v="240.12083333333334"/>
    <n v="26.5"/>
    <n v="0"/>
    <n v="0"/>
    <n v="0"/>
    <n v="0"/>
    <n v="376.54299812500005"/>
    <n v="78.28"/>
    <n v="0"/>
  </r>
  <r>
    <d v="2020-09-01T00:00:00"/>
    <x v="5"/>
    <s v="P"/>
    <s v="Active"/>
    <n v="482"/>
    <x v="481"/>
    <s v="N"/>
    <x v="22"/>
    <n v="1035"/>
    <x v="5"/>
    <s v="Niederl. 5"/>
    <n v="1"/>
    <s v="Department"/>
    <s v="Supervisor"/>
    <s v="Non-Mgm."/>
    <s v="ang."/>
    <s v="M"/>
    <d v="2017-11-01T00:00:00"/>
    <m/>
    <s v=""/>
    <n v="2"/>
    <d v="1979-05-15T00:00:00"/>
    <n v="40"/>
    <s v="J"/>
    <n v="30"/>
    <n v="2.5"/>
    <n v="39"/>
    <x v="0"/>
    <n v="1"/>
    <n v="30"/>
    <n v="0"/>
    <n v="5240"/>
    <n v="1078.9837500000001"/>
    <n v="0"/>
    <n v="0"/>
    <n v="0"/>
    <n v="0"/>
    <n v="0"/>
    <n v="0"/>
    <n v="0"/>
    <n v="0"/>
    <n v="0"/>
    <n v="0"/>
    <n v="302.30769230769232"/>
    <n v="240.16666666666669"/>
    <n v="26.5"/>
    <n v="0"/>
    <n v="0"/>
    <n v="0"/>
    <n v="0"/>
    <n v="127.42180769230771"/>
    <n v="0"/>
    <n v="0"/>
  </r>
  <r>
    <d v="2020-09-01T00:00:00"/>
    <x v="5"/>
    <s v="P"/>
    <s v="Active"/>
    <n v="483"/>
    <x v="482"/>
    <s v="N"/>
    <x v="18"/>
    <n v="1080"/>
    <x v="0"/>
    <s v="Niederl. 3"/>
    <n v="1"/>
    <s v="Department"/>
    <s v="Supervisor"/>
    <s v="Non-Mgm."/>
    <s v="ang."/>
    <s v="M"/>
    <d v="2017-11-15T00:00:00"/>
    <m/>
    <s v=""/>
    <n v="2"/>
    <d v="1985-06-18T00:00:00"/>
    <n v="34"/>
    <s v="N"/>
    <n v="30"/>
    <n v="2.5"/>
    <n v="39"/>
    <x v="0"/>
    <n v="1"/>
    <n v="30"/>
    <n v="0"/>
    <n v="5241"/>
    <n v="1079.11725"/>
    <n v="0"/>
    <n v="0"/>
    <n v="0"/>
    <n v="0"/>
    <n v="0"/>
    <n v="0"/>
    <n v="0"/>
    <n v="0"/>
    <n v="0"/>
    <n v="0"/>
    <n v="0"/>
    <n v="0"/>
    <n v="26.5"/>
    <n v="0"/>
    <n v="0"/>
    <n v="0"/>
    <n v="0"/>
    <n v="5.9346750000000004"/>
    <n v="0"/>
    <n v="0"/>
  </r>
  <r>
    <d v="2020-09-01T00:00:00"/>
    <x v="5"/>
    <s v="P"/>
    <s v="Active"/>
    <n v="484"/>
    <x v="483"/>
    <s v="N"/>
    <x v="40"/>
    <n v="1001"/>
    <x v="1"/>
    <s v="Niederl. 1"/>
    <n v="1"/>
    <s v="Department"/>
    <s v="Supervisor"/>
    <s v="Non-Mgm."/>
    <s v="ang."/>
    <s v="M"/>
    <d v="2017-11-01T00:00:00"/>
    <m/>
    <s v=""/>
    <n v="2"/>
    <d v="1985-03-26T00:00:00"/>
    <n v="34"/>
    <s v="N"/>
    <n v="30"/>
    <n v="2.5"/>
    <n v="39"/>
    <x v="0"/>
    <n v="1"/>
    <n v="30"/>
    <n v="0"/>
    <n v="5242"/>
    <n v="1079.2507500000002"/>
    <n v="0"/>
    <n v="0"/>
    <n v="0"/>
    <n v="0"/>
    <n v="0"/>
    <n v="0"/>
    <n v="0"/>
    <n v="0"/>
    <n v="0"/>
    <n v="0"/>
    <n v="0"/>
    <n v="0"/>
    <n v="26.5"/>
    <n v="0"/>
    <n v="0"/>
    <n v="0"/>
    <n v="0"/>
    <n v="5.9346750000000004"/>
    <n v="0"/>
    <n v="0"/>
  </r>
  <r>
    <d v="2020-09-01T00:00:00"/>
    <x v="5"/>
    <s v="P"/>
    <s v="Active"/>
    <n v="485"/>
    <x v="484"/>
    <s v="N"/>
    <x v="27"/>
    <n v="1070"/>
    <x v="0"/>
    <s v="Niederl. 3"/>
    <n v="1"/>
    <s v="Department"/>
    <s v="Supervisor"/>
    <s v="Director"/>
    <s v="ang."/>
    <s v="M"/>
    <d v="2017-12-01T00:00:00"/>
    <m/>
    <s v=""/>
    <n v="2"/>
    <d v="1971-07-22T00:00:00"/>
    <n v="48"/>
    <s v="N"/>
    <n v="30"/>
    <n v="2.5"/>
    <n v="39"/>
    <x v="0"/>
    <n v="1"/>
    <n v="30"/>
    <n v="0"/>
    <n v="5243"/>
    <n v="1079.3842500000001"/>
    <n v="0"/>
    <n v="0"/>
    <n v="0"/>
    <n v="0"/>
    <n v="0"/>
    <n v="0"/>
    <n v="0"/>
    <n v="0"/>
    <n v="0"/>
    <n v="0"/>
    <n v="0"/>
    <n v="0"/>
    <n v="26.5"/>
    <n v="0"/>
    <n v="0"/>
    <n v="0"/>
    <n v="0"/>
    <n v="5.9346750000000004"/>
    <n v="201.7724"/>
    <n v="0"/>
  </r>
  <r>
    <d v="2020-09-01T00:00:00"/>
    <x v="5"/>
    <s v="P"/>
    <s v="Active"/>
    <n v="486"/>
    <x v="485"/>
    <s v="N"/>
    <x v="9"/>
    <n v="1087"/>
    <x v="0"/>
    <s v="Niederl. 3"/>
    <n v="1"/>
    <s v="Department"/>
    <s v="Supervisor"/>
    <s v="Non-Mgm."/>
    <s v="ang."/>
    <s v="W"/>
    <d v="2017-12-01T00:00:00"/>
    <m/>
    <s v=""/>
    <n v="2"/>
    <d v="1990-02-08T00:00:00"/>
    <n v="29"/>
    <s v="N"/>
    <n v="30"/>
    <n v="2.5"/>
    <n v="39"/>
    <x v="0"/>
    <n v="1"/>
    <n v="30"/>
    <n v="0"/>
    <n v="5244"/>
    <n v="1079.51775"/>
    <n v="0"/>
    <n v="0"/>
    <n v="0"/>
    <n v="0"/>
    <n v="0"/>
    <n v="0"/>
    <n v="0"/>
    <n v="0"/>
    <n v="0"/>
    <n v="0"/>
    <n v="0"/>
    <n v="0"/>
    <n v="26.5"/>
    <n v="0"/>
    <n v="0"/>
    <n v="0"/>
    <n v="0"/>
    <n v="5.9346750000000004"/>
    <n v="0"/>
    <n v="0"/>
  </r>
  <r>
    <d v="2020-09-01T00:00:00"/>
    <x v="5"/>
    <s v="P"/>
    <s v="Active"/>
    <n v="487"/>
    <x v="486"/>
    <s v="N"/>
    <x v="16"/>
    <n v="1067"/>
    <x v="11"/>
    <s v="Niederl. 12"/>
    <n v="1"/>
    <s v="Department"/>
    <s v="Supervisor"/>
    <s v="Non-Mgm."/>
    <s v="ang."/>
    <s v="W"/>
    <d v="2017-11-20T00:00:00"/>
    <m/>
    <s v=""/>
    <n v="2"/>
    <d v="1993-01-13T00:00:00"/>
    <n v="27"/>
    <s v="N"/>
    <n v="30"/>
    <n v="2.5"/>
    <n v="39"/>
    <x v="0"/>
    <n v="1"/>
    <n v="30"/>
    <n v="0"/>
    <n v="5245"/>
    <n v="1079.6512499999999"/>
    <n v="0"/>
    <n v="0"/>
    <n v="0"/>
    <n v="0"/>
    <n v="0"/>
    <n v="0"/>
    <n v="0"/>
    <n v="0"/>
    <n v="0"/>
    <n v="0"/>
    <n v="0"/>
    <n v="0"/>
    <n v="26.5"/>
    <n v="0"/>
    <n v="0"/>
    <n v="0"/>
    <n v="0"/>
    <n v="5.9346750000000004"/>
    <n v="0"/>
    <n v="0"/>
  </r>
  <r>
    <d v="2020-09-01T00:00:00"/>
    <x v="5"/>
    <s v="P"/>
    <s v="Active"/>
    <n v="488"/>
    <x v="487"/>
    <s v="N"/>
    <x v="48"/>
    <n v="1073"/>
    <x v="0"/>
    <s v="Niederl. 3"/>
    <n v="1"/>
    <s v="Department"/>
    <s v="Supervisor"/>
    <s v="Non-Mgm."/>
    <s v="ang."/>
    <s v="M"/>
    <d v="2018-01-01T00:00:00"/>
    <m/>
    <s v=""/>
    <n v="2"/>
    <d v="1990-11-12T00:00:00"/>
    <n v="29"/>
    <s v="N"/>
    <n v="30"/>
    <n v="2.5"/>
    <n v="39"/>
    <x v="0"/>
    <n v="1"/>
    <n v="30"/>
    <n v="0"/>
    <n v="5246"/>
    <n v="1079.78475"/>
    <n v="0"/>
    <n v="0"/>
    <n v="0"/>
    <n v="0"/>
    <n v="0"/>
    <n v="0"/>
    <n v="0"/>
    <n v="0"/>
    <n v="0"/>
    <n v="0"/>
    <n v="0"/>
    <n v="0"/>
    <n v="26.5"/>
    <n v="0"/>
    <n v="0"/>
    <n v="0"/>
    <n v="0"/>
    <n v="5.9346750000000004"/>
    <n v="0"/>
    <n v="1.9716666666666665"/>
  </r>
  <r>
    <d v="2020-09-01T00:00:00"/>
    <x v="5"/>
    <s v="P"/>
    <s v="Active"/>
    <n v="489"/>
    <x v="488"/>
    <s v="N"/>
    <x v="22"/>
    <n v="1060"/>
    <x v="2"/>
    <s v="Niederl. 7"/>
    <n v="1"/>
    <s v="Department"/>
    <s v="Supervisor"/>
    <s v="Non-Mgm."/>
    <s v="ang."/>
    <s v="M"/>
    <d v="2018-01-01T00:00:00"/>
    <m/>
    <s v=""/>
    <n v="2"/>
    <d v="1989-10-20T00:00:00"/>
    <n v="30"/>
    <s v="J"/>
    <n v="30"/>
    <n v="2.5"/>
    <n v="39"/>
    <x v="0"/>
    <n v="1"/>
    <n v="30"/>
    <n v="0"/>
    <n v="5247"/>
    <n v="1079.9182499999999"/>
    <n v="0"/>
    <n v="0"/>
    <n v="0"/>
    <n v="0"/>
    <n v="0"/>
    <n v="0"/>
    <n v="0"/>
    <n v="0"/>
    <n v="0"/>
    <n v="0"/>
    <n v="302.71153846153845"/>
    <n v="240.48750000000001"/>
    <n v="26.5"/>
    <n v="0"/>
    <n v="0"/>
    <n v="0"/>
    <n v="0"/>
    <n v="127.58409966346156"/>
    <n v="0"/>
    <n v="1.9716666666666665"/>
  </r>
  <r>
    <d v="2020-09-01T00:00:00"/>
    <x v="5"/>
    <s v="P"/>
    <s v="Active"/>
    <n v="490"/>
    <x v="489"/>
    <s v="N"/>
    <x v="22"/>
    <n v="1035"/>
    <x v="5"/>
    <s v="Niederl. 5"/>
    <n v="1"/>
    <s v="Department"/>
    <s v="Supervisor"/>
    <s v="Non-Mgm."/>
    <s v="ang."/>
    <s v="M"/>
    <d v="2018-01-01T00:00:00"/>
    <m/>
    <s v=""/>
    <n v="2"/>
    <d v="1993-03-10T00:00:00"/>
    <n v="26"/>
    <s v="J"/>
    <n v="30"/>
    <n v="2.5"/>
    <n v="39"/>
    <x v="0"/>
    <n v="1"/>
    <n v="30"/>
    <n v="0"/>
    <n v="5248"/>
    <n v="1080.0517500000001"/>
    <n v="0"/>
    <n v="0"/>
    <n v="0"/>
    <n v="0"/>
    <n v="0"/>
    <n v="0"/>
    <n v="0"/>
    <n v="0"/>
    <n v="0"/>
    <n v="0"/>
    <n v="302.76923076923077"/>
    <n v="240.53333333333333"/>
    <n v="26.5"/>
    <n v="0"/>
    <n v="0"/>
    <n v="0"/>
    <n v="0"/>
    <n v="127.60728423076924"/>
    <n v="0"/>
    <n v="1.9716666666666665"/>
  </r>
  <r>
    <d v="2020-09-01T00:00:00"/>
    <x v="5"/>
    <s v="P"/>
    <s v="Active"/>
    <n v="491"/>
    <x v="490"/>
    <s v="N"/>
    <x v="0"/>
    <n v="1090"/>
    <x v="0"/>
    <s v="Niederl. 3"/>
    <n v="1"/>
    <s v="Department"/>
    <s v="Supervisor"/>
    <s v="Manager"/>
    <s v="ang."/>
    <s v="W"/>
    <d v="2018-01-15T00:00:00"/>
    <m/>
    <s v=""/>
    <n v="2"/>
    <d v="1982-10-27T00:00:00"/>
    <n v="37"/>
    <s v="N"/>
    <n v="30"/>
    <n v="2.5"/>
    <n v="39"/>
    <x v="0"/>
    <n v="1"/>
    <n v="30"/>
    <n v="0"/>
    <n v="5249"/>
    <n v="1080.18525"/>
    <n v="0"/>
    <n v="0"/>
    <n v="0"/>
    <n v="0"/>
    <n v="0"/>
    <n v="0"/>
    <n v="0"/>
    <n v="0"/>
    <n v="0"/>
    <n v="0"/>
    <n v="0"/>
    <n v="0"/>
    <n v="26.5"/>
    <n v="0"/>
    <n v="0"/>
    <n v="0"/>
    <n v="0"/>
    <n v="5.9346750000000004"/>
    <n v="0"/>
    <n v="1.9716666666666665"/>
  </r>
  <r>
    <d v="2020-09-01T00:00:00"/>
    <x v="5"/>
    <s v="P"/>
    <s v="Active"/>
    <n v="492"/>
    <x v="491"/>
    <s v="N"/>
    <x v="22"/>
    <n v="1047"/>
    <x v="9"/>
    <s v="Niederl. 4"/>
    <n v="1"/>
    <s v="Department"/>
    <s v="Supervisor"/>
    <s v="Non-Mgm."/>
    <s v="ang."/>
    <s v="M"/>
    <d v="2018-01-01T00:00:00"/>
    <m/>
    <s v=""/>
    <n v="2"/>
    <d v="1980-11-21T00:00:00"/>
    <n v="39"/>
    <s v="J"/>
    <n v="30"/>
    <n v="2.5"/>
    <n v="39"/>
    <x v="0"/>
    <n v="1"/>
    <n v="30"/>
    <n v="0"/>
    <n v="5250"/>
    <n v="1080.3187499999999"/>
    <n v="0"/>
    <n v="0"/>
    <n v="0"/>
    <n v="0"/>
    <n v="0"/>
    <n v="0"/>
    <n v="0"/>
    <n v="0"/>
    <n v="0"/>
    <n v="0"/>
    <n v="302.88461538461536"/>
    <n v="240.62500000000003"/>
    <n v="26.5"/>
    <n v="0"/>
    <n v="0"/>
    <n v="0"/>
    <n v="0"/>
    <n v="127.65365336538461"/>
    <n v="0"/>
    <n v="1.9716666666666665"/>
  </r>
  <r>
    <d v="2020-09-01T00:00:00"/>
    <x v="5"/>
    <s v="P"/>
    <s v="Active"/>
    <n v="493"/>
    <x v="492"/>
    <s v="N"/>
    <x v="22"/>
    <n v="1053"/>
    <x v="3"/>
    <s v="Niederl. 8"/>
    <n v="1"/>
    <s v="Department"/>
    <s v="Supervisor"/>
    <s v="Non-Mgm."/>
    <s v="ang."/>
    <s v="M"/>
    <d v="2018-01-01T00:00:00"/>
    <m/>
    <s v=""/>
    <n v="2"/>
    <d v="1974-10-09T00:00:00"/>
    <n v="45"/>
    <s v="J"/>
    <n v="30"/>
    <n v="2.5"/>
    <n v="39"/>
    <x v="0"/>
    <n v="1"/>
    <n v="30"/>
    <n v="0"/>
    <n v="5251"/>
    <n v="1080.45225"/>
    <n v="0"/>
    <n v="0"/>
    <n v="0"/>
    <n v="0"/>
    <n v="0"/>
    <n v="0"/>
    <n v="0"/>
    <n v="0"/>
    <n v="0"/>
    <n v="0"/>
    <n v="302.94230769230768"/>
    <n v="240.67083333333335"/>
    <n v="26.5"/>
    <n v="0"/>
    <n v="0"/>
    <n v="0"/>
    <n v="0"/>
    <n v="127.67683793269231"/>
    <n v="0"/>
    <n v="1.9716666666666665"/>
  </r>
  <r>
    <d v="2020-09-01T00:00:00"/>
    <x v="5"/>
    <s v="P"/>
    <s v="Active"/>
    <n v="494"/>
    <x v="493"/>
    <s v="N"/>
    <x v="22"/>
    <n v="1023"/>
    <x v="7"/>
    <s v="Niederl. 9"/>
    <n v="1"/>
    <s v="Department"/>
    <s v="Supervisor"/>
    <s v="Non-Mgm."/>
    <s v="ang."/>
    <s v="M"/>
    <d v="2018-01-01T00:00:00"/>
    <m/>
    <s v=""/>
    <n v="2"/>
    <d v="1980-09-11T00:00:00"/>
    <n v="39"/>
    <s v="J"/>
    <n v="30"/>
    <n v="2.5"/>
    <n v="39"/>
    <x v="0"/>
    <n v="1"/>
    <n v="30"/>
    <n v="0"/>
    <n v="5252"/>
    <n v="1080.58575"/>
    <n v="0"/>
    <n v="0"/>
    <n v="0"/>
    <n v="0"/>
    <n v="0"/>
    <n v="0"/>
    <n v="0"/>
    <n v="0"/>
    <n v="0"/>
    <n v="0"/>
    <n v="303"/>
    <n v="240.7166666666667"/>
    <n v="26.5"/>
    <n v="0"/>
    <n v="0"/>
    <n v="0"/>
    <n v="0"/>
    <n v="127.70002250000002"/>
    <n v="0"/>
    <n v="1.9716666666666665"/>
  </r>
  <r>
    <d v="2020-09-01T00:00:00"/>
    <x v="5"/>
    <s v="P"/>
    <s v="Active"/>
    <n v="495"/>
    <x v="494"/>
    <s v="N"/>
    <x v="0"/>
    <n v="1090"/>
    <x v="0"/>
    <s v="Niederl. 3"/>
    <n v="1"/>
    <s v="Department"/>
    <s v="Supervisor"/>
    <s v="Non-Mgm."/>
    <s v="ang."/>
    <s v="W"/>
    <d v="2018-01-22T00:00:00"/>
    <m/>
    <s v=""/>
    <n v="1"/>
    <d v="1992-11-28T00:00:00"/>
    <n v="27"/>
    <s v="N"/>
    <n v="30"/>
    <n v="2.5"/>
    <n v="39"/>
    <x v="0"/>
    <n v="1"/>
    <n v="30"/>
    <n v="0"/>
    <n v="5253"/>
    <n v="1080.7192500000001"/>
    <n v="0"/>
    <n v="0"/>
    <n v="0"/>
    <n v="0"/>
    <n v="0"/>
    <n v="0"/>
    <n v="0"/>
    <n v="0"/>
    <n v="0"/>
    <n v="0"/>
    <n v="0"/>
    <n v="0"/>
    <n v="26.5"/>
    <n v="0"/>
    <n v="0"/>
    <n v="0"/>
    <n v="0"/>
    <n v="5.9346750000000004"/>
    <n v="0"/>
    <n v="1.9716666666666665"/>
  </r>
  <r>
    <d v="2020-09-01T00:00:00"/>
    <x v="5"/>
    <s v="P"/>
    <s v="Active"/>
    <n v="496"/>
    <x v="495"/>
    <s v="N"/>
    <x v="22"/>
    <n v="1029"/>
    <x v="6"/>
    <s v="Niederl. 10"/>
    <n v="1"/>
    <s v="Department"/>
    <s v="Supervisor"/>
    <s v="Non-Mgm."/>
    <s v="ang."/>
    <s v="M"/>
    <d v="2018-02-01T00:00:00"/>
    <m/>
    <s v=""/>
    <n v="1"/>
    <d v="1970-03-19T00:00:00"/>
    <n v="49"/>
    <s v="J"/>
    <n v="30"/>
    <n v="2.5"/>
    <n v="39"/>
    <x v="0"/>
    <n v="1"/>
    <n v="30"/>
    <n v="0"/>
    <n v="5254"/>
    <n v="1080.85275"/>
    <n v="0"/>
    <n v="0"/>
    <n v="0"/>
    <n v="0"/>
    <n v="0"/>
    <n v="0"/>
    <n v="0"/>
    <n v="0"/>
    <n v="0"/>
    <n v="0"/>
    <n v="303.11538461538464"/>
    <n v="240.80833333333334"/>
    <n v="26.5"/>
    <n v="0"/>
    <n v="0"/>
    <n v="0"/>
    <n v="0"/>
    <n v="127.74639163461538"/>
    <n v="0"/>
    <n v="1.9716666666666665"/>
  </r>
  <r>
    <d v="2020-09-01T00:00:00"/>
    <x v="5"/>
    <s v="P"/>
    <s v="Active"/>
    <n v="497"/>
    <x v="496"/>
    <s v="N"/>
    <x v="22"/>
    <n v="1053"/>
    <x v="3"/>
    <s v="Niederl. 8"/>
    <n v="1"/>
    <s v="Department"/>
    <s v="Supervisor"/>
    <s v="Non-Mgm."/>
    <s v="ang."/>
    <s v="M"/>
    <d v="2018-02-01T00:00:00"/>
    <m/>
    <s v=""/>
    <n v="1"/>
    <d v="1989-06-30T00:00:00"/>
    <n v="30"/>
    <s v="J"/>
    <n v="30"/>
    <n v="2.5"/>
    <n v="39"/>
    <x v="0"/>
    <n v="1"/>
    <n v="30"/>
    <n v="0"/>
    <n v="5255"/>
    <n v="1080.9862499999999"/>
    <n v="0"/>
    <n v="0"/>
    <n v="0"/>
    <n v="0"/>
    <n v="0"/>
    <n v="0"/>
    <n v="0"/>
    <n v="0"/>
    <n v="0"/>
    <n v="0"/>
    <n v="303.17307692307691"/>
    <n v="240.85416666666669"/>
    <n v="26.5"/>
    <n v="0"/>
    <n v="0"/>
    <n v="0"/>
    <n v="0"/>
    <n v="127.7695762019231"/>
    <n v="0"/>
    <n v="1.9716666666666665"/>
  </r>
  <r>
    <d v="2020-09-01T00:00:00"/>
    <x v="5"/>
    <s v="P"/>
    <s v="Active"/>
    <n v="498"/>
    <x v="497"/>
    <s v="N"/>
    <x v="11"/>
    <n v="1082"/>
    <x v="0"/>
    <s v="Niederl. 3"/>
    <n v="1"/>
    <s v="Department"/>
    <s v="Supervisor"/>
    <s v="Non-Mgm."/>
    <s v="ang."/>
    <s v="M"/>
    <d v="2018-02-01T00:00:00"/>
    <m/>
    <s v=""/>
    <n v="1"/>
    <d v="1989-02-17T00:00:00"/>
    <n v="30"/>
    <s v="N"/>
    <n v="30"/>
    <n v="2.5"/>
    <n v="39"/>
    <x v="0"/>
    <n v="1"/>
    <n v="30"/>
    <n v="0"/>
    <n v="5256"/>
    <n v="1081.1197500000001"/>
    <n v="0"/>
    <n v="0"/>
    <n v="0"/>
    <n v="0"/>
    <n v="0"/>
    <n v="0"/>
    <n v="0"/>
    <n v="0"/>
    <n v="0"/>
    <n v="0"/>
    <n v="0"/>
    <n v="0"/>
    <n v="26.5"/>
    <n v="0"/>
    <n v="0"/>
    <n v="0"/>
    <n v="0"/>
    <n v="5.9346750000000004"/>
    <n v="0"/>
    <n v="1.9716666666666665"/>
  </r>
  <r>
    <d v="2020-09-01T00:00:00"/>
    <x v="5"/>
    <s v="P"/>
    <s v="Active"/>
    <n v="499"/>
    <x v="498"/>
    <s v="N"/>
    <x v="4"/>
    <n v="1013"/>
    <x v="1"/>
    <s v="Niederl. 1"/>
    <n v="1"/>
    <s v="Department"/>
    <s v="Supervisor"/>
    <s v="Non-Mgm."/>
    <s v="ang."/>
    <s v="W"/>
    <d v="2018-02-01T00:00:00"/>
    <m/>
    <s v=""/>
    <n v="1"/>
    <d v="1993-07-29T00:00:00"/>
    <n v="26"/>
    <s v="N"/>
    <n v="30"/>
    <n v="2.5"/>
    <n v="39"/>
    <x v="0"/>
    <n v="1"/>
    <n v="30"/>
    <n v="0"/>
    <n v="5257"/>
    <n v="1081.25325"/>
    <n v="0"/>
    <n v="0"/>
    <n v="0"/>
    <n v="0"/>
    <n v="0"/>
    <n v="0"/>
    <n v="0"/>
    <n v="0"/>
    <n v="0"/>
    <n v="0"/>
    <n v="0"/>
    <n v="0"/>
    <n v="26.5"/>
    <n v="0"/>
    <n v="0"/>
    <n v="0"/>
    <n v="0"/>
    <n v="5.9346750000000004"/>
    <n v="0"/>
    <n v="1.9716666666666665"/>
  </r>
  <r>
    <d v="2020-09-01T00:00:00"/>
    <x v="5"/>
    <s v="P"/>
    <s v="Active"/>
    <n v="500"/>
    <x v="499"/>
    <s v="N"/>
    <x v="31"/>
    <n v="1022"/>
    <x v="7"/>
    <s v="Niederl. 9"/>
    <n v="1"/>
    <s v="Department"/>
    <s v="Supervisor"/>
    <s v="Non-Mgm."/>
    <s v="ang."/>
    <s v="M"/>
    <d v="2018-02-01T00:00:00"/>
    <m/>
    <s v=""/>
    <n v="1"/>
    <d v="1969-02-03T00:00:00"/>
    <n v="50"/>
    <s v="J"/>
    <n v="30"/>
    <n v="2.5"/>
    <n v="39"/>
    <x v="0"/>
    <n v="1"/>
    <n v="30"/>
    <n v="0"/>
    <n v="5258"/>
    <n v="1081.3867500000001"/>
    <n v="0"/>
    <n v="0"/>
    <n v="30"/>
    <n v="0"/>
    <n v="99.31"/>
    <n v="2970"/>
    <n v="0"/>
    <n v="0"/>
    <n v="0"/>
    <n v="0"/>
    <n v="303.34615384615387"/>
    <n v="240.9916666666667"/>
    <n v="26.5"/>
    <n v="0"/>
    <n v="0"/>
    <n v="0"/>
    <n v="0"/>
    <n v="821.92960440384616"/>
    <n v="109.44"/>
    <n v="1.9716666666666665"/>
  </r>
  <r>
    <d v="2020-09-01T00:00:00"/>
    <x v="5"/>
    <s v="P"/>
    <s v="Active"/>
    <n v="501"/>
    <x v="500"/>
    <s v="N"/>
    <x v="44"/>
    <n v="1084"/>
    <x v="0"/>
    <s v="Niederl. 3"/>
    <n v="1"/>
    <s v="Department"/>
    <s v="Supervisor"/>
    <s v="Non-Mgm."/>
    <s v="ang."/>
    <s v="M"/>
    <d v="2018-02-01T00:00:00"/>
    <m/>
    <s v=""/>
    <n v="1"/>
    <d v="1987-01-22T00:00:00"/>
    <n v="32"/>
    <s v="N"/>
    <n v="30"/>
    <n v="2.5"/>
    <n v="39"/>
    <x v="0"/>
    <n v="1"/>
    <n v="30"/>
    <n v="0"/>
    <n v="5259"/>
    <n v="1081.52025"/>
    <n v="0"/>
    <n v="0"/>
    <n v="0"/>
    <n v="0"/>
    <n v="0"/>
    <n v="0"/>
    <n v="0"/>
    <n v="0"/>
    <n v="0"/>
    <n v="0"/>
    <n v="0"/>
    <n v="0"/>
    <n v="26.5"/>
    <n v="0"/>
    <n v="0"/>
    <n v="0"/>
    <n v="0"/>
    <n v="5.9346750000000004"/>
    <n v="0"/>
    <n v="1.9716666666666665"/>
  </r>
  <r>
    <d v="2020-09-01T00:00:00"/>
    <x v="5"/>
    <s v="P"/>
    <s v="Active"/>
    <n v="502"/>
    <x v="501"/>
    <s v="N"/>
    <x v="22"/>
    <n v="1060"/>
    <x v="2"/>
    <s v="Niederl. 7"/>
    <n v="1"/>
    <s v="Department"/>
    <s v="Supervisor"/>
    <s v="Non-Mgm."/>
    <s v="ang."/>
    <s v="M"/>
    <d v="2018-02-01T00:00:00"/>
    <m/>
    <s v=""/>
    <n v="1"/>
    <d v="1987-09-29T00:00:00"/>
    <n v="32"/>
    <s v="J"/>
    <n v="30"/>
    <n v="2.5"/>
    <n v="39"/>
    <x v="0"/>
    <n v="1"/>
    <n v="30"/>
    <n v="0"/>
    <n v="5260"/>
    <n v="1081.6537499999999"/>
    <n v="0"/>
    <n v="0"/>
    <n v="0"/>
    <n v="0"/>
    <n v="0"/>
    <n v="0"/>
    <n v="0"/>
    <n v="0"/>
    <n v="0"/>
    <n v="0"/>
    <n v="303.46153846153845"/>
    <n v="241.08333333333334"/>
    <n v="26.5"/>
    <n v="0"/>
    <n v="0"/>
    <n v="0"/>
    <n v="0"/>
    <n v="127.88549903846155"/>
    <n v="0"/>
    <n v="1.9716666666666665"/>
  </r>
  <r>
    <d v="2020-09-01T00:00:00"/>
    <x v="5"/>
    <s v="P"/>
    <s v="Active"/>
    <n v="503"/>
    <x v="502"/>
    <s v="N"/>
    <x v="22"/>
    <n v="1060"/>
    <x v="2"/>
    <s v="Niederl. 7"/>
    <n v="1"/>
    <s v="Department"/>
    <s v="Supervisor"/>
    <s v="Non-Mgm."/>
    <s v="ang."/>
    <s v="M"/>
    <d v="2018-02-01T00:00:00"/>
    <m/>
    <s v=""/>
    <n v="1"/>
    <d v="1986-02-14T00:00:00"/>
    <n v="33"/>
    <s v="J"/>
    <n v="30"/>
    <n v="2.5"/>
    <n v="39"/>
    <x v="0"/>
    <n v="1"/>
    <n v="30"/>
    <n v="0"/>
    <n v="5261"/>
    <n v="1081.7872500000001"/>
    <n v="0"/>
    <n v="0"/>
    <n v="0"/>
    <n v="0"/>
    <n v="0"/>
    <n v="0"/>
    <n v="0"/>
    <n v="0"/>
    <n v="0"/>
    <n v="0"/>
    <n v="303.51923076923077"/>
    <n v="241.12916666666669"/>
    <n v="26.5"/>
    <n v="0"/>
    <n v="0"/>
    <n v="0"/>
    <n v="0"/>
    <n v="127.90868360576924"/>
    <n v="0"/>
    <n v="1.9716666666666665"/>
  </r>
  <r>
    <d v="2020-09-01T00:00:00"/>
    <x v="5"/>
    <s v="P"/>
    <s v="Active"/>
    <n v="504"/>
    <x v="503"/>
    <s v="N"/>
    <x v="30"/>
    <n v="1071"/>
    <x v="0"/>
    <s v="Niederl. 3"/>
    <n v="1"/>
    <s v="Department"/>
    <s v="Supervisor"/>
    <s v="Non-Mgm."/>
    <s v="ang."/>
    <s v="M"/>
    <d v="2018-02-19T00:00:00"/>
    <m/>
    <s v=""/>
    <n v="1"/>
    <d v="1960-01-09T00:00:00"/>
    <n v="60"/>
    <s v="N"/>
    <n v="30"/>
    <n v="2.5"/>
    <n v="39"/>
    <x v="0"/>
    <n v="1"/>
    <n v="30"/>
    <n v="0"/>
    <n v="5262"/>
    <n v="1081.92075"/>
    <n v="0"/>
    <n v="0"/>
    <n v="0"/>
    <n v="0"/>
    <n v="0"/>
    <n v="0"/>
    <n v="0"/>
    <n v="0"/>
    <n v="0"/>
    <n v="0"/>
    <n v="0"/>
    <n v="0"/>
    <n v="26.5"/>
    <n v="0"/>
    <n v="0"/>
    <n v="0"/>
    <n v="0"/>
    <n v="5.9346750000000004"/>
    <n v="0"/>
    <n v="1.9716666666666665"/>
  </r>
  <r>
    <d v="2020-09-01T00:00:00"/>
    <x v="5"/>
    <s v="P"/>
    <s v="Active"/>
    <n v="505"/>
    <x v="504"/>
    <s v="N"/>
    <x v="36"/>
    <n v="1054"/>
    <x v="8"/>
    <s v="Niederl. 2"/>
    <n v="1"/>
    <s v="Department"/>
    <s v="Supervisor"/>
    <s v="Non-Mgm."/>
    <s v="ang."/>
    <s v="M"/>
    <d v="2018-02-12T00:00:00"/>
    <m/>
    <s v=""/>
    <n v="1"/>
    <d v="1986-02-27T00:00:00"/>
    <n v="33"/>
    <s v="N"/>
    <n v="30"/>
    <n v="2.5"/>
    <n v="39"/>
    <x v="0"/>
    <n v="1"/>
    <n v="30"/>
    <n v="0"/>
    <n v="5263"/>
    <n v="1082.0542500000001"/>
    <n v="0"/>
    <n v="0"/>
    <n v="0"/>
    <n v="0"/>
    <n v="0"/>
    <n v="0"/>
    <n v="0"/>
    <n v="0"/>
    <n v="0"/>
    <n v="0"/>
    <n v="0"/>
    <n v="0"/>
    <n v="26.5"/>
    <n v="0"/>
    <n v="0"/>
    <n v="0"/>
    <n v="0"/>
    <n v="5.9346750000000004"/>
    <n v="0"/>
    <n v="1.9716666666666665"/>
  </r>
  <r>
    <d v="2020-09-01T00:00:00"/>
    <x v="5"/>
    <s v="P"/>
    <s v="Active"/>
    <n v="506"/>
    <x v="505"/>
    <s v="N"/>
    <x v="31"/>
    <n v="1034"/>
    <x v="5"/>
    <s v="Niederl. 5"/>
    <n v="1"/>
    <s v="Department"/>
    <s v="Supervisor"/>
    <s v="Non-Mgm."/>
    <s v="ang."/>
    <s v="M"/>
    <d v="2018-02-01T00:00:00"/>
    <m/>
    <s v=""/>
    <n v="1"/>
    <d v="1980-02-25T00:00:00"/>
    <n v="39"/>
    <s v="J"/>
    <n v="30"/>
    <n v="2.5"/>
    <n v="39"/>
    <x v="0"/>
    <n v="1"/>
    <n v="30"/>
    <n v="0"/>
    <n v="5264"/>
    <n v="1082.1877500000001"/>
    <n v="0"/>
    <n v="0"/>
    <n v="30"/>
    <n v="0"/>
    <n v="108.33"/>
    <n v="1625"/>
    <n v="0"/>
    <n v="0"/>
    <n v="0"/>
    <n v="0"/>
    <n v="303.69230769230768"/>
    <n v="241.26666666666671"/>
    <n v="26.5"/>
    <n v="0"/>
    <n v="0"/>
    <n v="0"/>
    <n v="0"/>
    <n v="522.87599080769235"/>
    <n v="101.65"/>
    <n v="1.9716666666666665"/>
  </r>
  <r>
    <d v="2020-09-01T00:00:00"/>
    <x v="5"/>
    <s v="P"/>
    <s v="Active"/>
    <n v="507"/>
    <x v="506"/>
    <s v="N"/>
    <x v="18"/>
    <n v="1080"/>
    <x v="0"/>
    <s v="Niederl. 3"/>
    <n v="1"/>
    <s v="Department"/>
    <s v="Supervisor"/>
    <s v="Non-Mgm."/>
    <s v="ang."/>
    <s v="M"/>
    <d v="2018-02-01T00:00:00"/>
    <m/>
    <s v=""/>
    <n v="1"/>
    <d v="1974-04-01T00:00:00"/>
    <n v="45"/>
    <s v="N"/>
    <n v="30"/>
    <n v="2.5"/>
    <n v="39"/>
    <x v="0"/>
    <n v="1"/>
    <n v="30"/>
    <n v="0"/>
    <n v="5265"/>
    <n v="1082.32125"/>
    <n v="0"/>
    <n v="0"/>
    <n v="0"/>
    <n v="0"/>
    <n v="0"/>
    <n v="0"/>
    <n v="0"/>
    <n v="0"/>
    <n v="0"/>
    <n v="0"/>
    <n v="0"/>
    <n v="0"/>
    <n v="26.5"/>
    <n v="0"/>
    <n v="0"/>
    <n v="0"/>
    <n v="0"/>
    <n v="5.9346750000000004"/>
    <n v="154.8177"/>
    <n v="1.9716666666666665"/>
  </r>
  <r>
    <d v="2020-09-01T00:00:00"/>
    <x v="5"/>
    <s v="P"/>
    <s v="Active"/>
    <n v="508"/>
    <x v="507"/>
    <s v="N"/>
    <x v="31"/>
    <n v="1063"/>
    <x v="10"/>
    <s v="Niederl. 11"/>
    <n v="1"/>
    <s v="Department"/>
    <s v="Supervisor"/>
    <s v="Non-Mgm."/>
    <s v="ang."/>
    <s v="M"/>
    <d v="2018-03-01T00:00:00"/>
    <m/>
    <s v=""/>
    <n v="1"/>
    <d v="1967-02-10T00:00:00"/>
    <n v="52"/>
    <s v="N"/>
    <n v="30"/>
    <n v="2.5"/>
    <n v="39"/>
    <x v="0"/>
    <n v="1"/>
    <n v="30"/>
    <n v="0"/>
    <n v="5266"/>
    <n v="1082.4547500000001"/>
    <n v="0"/>
    <n v="0"/>
    <n v="30"/>
    <n v="0"/>
    <n v="0"/>
    <n v="0"/>
    <n v="0"/>
    <n v="0"/>
    <n v="0"/>
    <n v="0"/>
    <n v="0"/>
    <n v="0"/>
    <n v="26.5"/>
    <n v="0"/>
    <n v="0"/>
    <n v="0"/>
    <n v="0"/>
    <n v="12.653175000000001"/>
    <n v="100.13"/>
    <n v="1.9716666666666665"/>
  </r>
  <r>
    <d v="2020-09-01T00:00:00"/>
    <x v="5"/>
    <s v="P"/>
    <s v="Active"/>
    <n v="509"/>
    <x v="508"/>
    <s v="N"/>
    <x v="22"/>
    <n v="1029"/>
    <x v="6"/>
    <s v="Niederl. 10"/>
    <n v="1"/>
    <s v="Department"/>
    <s v="Supervisor"/>
    <s v="Non-Mgm."/>
    <s v="ang."/>
    <s v="M"/>
    <d v="2018-03-01T00:00:00"/>
    <m/>
    <s v=""/>
    <n v="1"/>
    <d v="1986-06-20T00:00:00"/>
    <n v="33"/>
    <s v="J"/>
    <n v="30"/>
    <n v="2.5"/>
    <n v="39"/>
    <x v="0"/>
    <n v="1"/>
    <n v="30"/>
    <n v="0"/>
    <n v="5267"/>
    <n v="1082.5882500000002"/>
    <n v="0"/>
    <n v="0"/>
    <n v="0"/>
    <n v="0"/>
    <n v="0"/>
    <n v="0"/>
    <n v="0"/>
    <n v="0"/>
    <n v="0"/>
    <n v="0"/>
    <n v="303.86538461538464"/>
    <n v="241.4041666666667"/>
    <n v="26.5"/>
    <n v="0"/>
    <n v="0"/>
    <n v="0"/>
    <n v="0"/>
    <n v="128.04779100961539"/>
    <n v="0"/>
    <n v="1.9716666666666665"/>
  </r>
  <r>
    <d v="2020-09-01T00:00:00"/>
    <x v="5"/>
    <s v="P"/>
    <s v="Active"/>
    <n v="510"/>
    <x v="509"/>
    <s v="Y"/>
    <x v="13"/>
    <n v="1018"/>
    <x v="7"/>
    <s v="Niederl. 9"/>
    <n v="0.5"/>
    <s v="Department"/>
    <s v="Supervisor"/>
    <s v="Manager"/>
    <s v="ang."/>
    <s v="M"/>
    <d v="2018-03-01T00:00:00"/>
    <m/>
    <s v=""/>
    <n v="1"/>
    <d v="1971-07-06T00:00:00"/>
    <n v="48"/>
    <s v="N"/>
    <n v="30"/>
    <n v="2.5"/>
    <n v="39"/>
    <x v="0"/>
    <n v="0.5"/>
    <n v="30"/>
    <n v="0"/>
    <n v="5268"/>
    <n v="1082.7217500000002"/>
    <n v="0"/>
    <n v="0"/>
    <n v="0"/>
    <n v="0"/>
    <n v="0"/>
    <n v="0"/>
    <n v="0"/>
    <n v="0"/>
    <n v="0"/>
    <n v="0"/>
    <n v="0"/>
    <n v="0"/>
    <n v="13.25"/>
    <n v="0"/>
    <n v="0"/>
    <n v="0"/>
    <n v="0"/>
    <n v="2.9673375000000002"/>
    <n v="71.863699999999994"/>
    <n v="0.98583333333333323"/>
  </r>
  <r>
    <d v="2020-09-01T00:00:00"/>
    <x v="5"/>
    <s v="P"/>
    <s v="Active"/>
    <n v="510"/>
    <x v="509"/>
    <s v="Y"/>
    <x v="13"/>
    <n v="1024"/>
    <x v="6"/>
    <s v="Niederl. 10"/>
    <n v="0.5"/>
    <s v="Department"/>
    <s v="Supervisor"/>
    <s v="Manager"/>
    <s v="ang."/>
    <s v="M"/>
    <d v="2018-03-01T00:00:00"/>
    <m/>
    <s v=""/>
    <n v="1"/>
    <d v="1971-07-06T00:00:00"/>
    <n v="48"/>
    <s v="N"/>
    <n v="30"/>
    <n v="2.5"/>
    <n v="39"/>
    <x v="0"/>
    <n v="0.5"/>
    <n v="30"/>
    <n v="0"/>
    <n v="5269"/>
    <n v="1082.8552500000001"/>
    <n v="0"/>
    <n v="0"/>
    <n v="0"/>
    <n v="0"/>
    <n v="0"/>
    <n v="0"/>
    <n v="0"/>
    <n v="0"/>
    <n v="0"/>
    <n v="0"/>
    <n v="0"/>
    <n v="0"/>
    <n v="13.25"/>
    <n v="0"/>
    <n v="0"/>
    <n v="0"/>
    <n v="0"/>
    <n v="2.9673375000000002"/>
    <n v="71.863699999999994"/>
    <n v="0.98583333333333323"/>
  </r>
  <r>
    <d v="2020-09-01T00:00:00"/>
    <x v="5"/>
    <s v="P"/>
    <s v="Active"/>
    <n v="511"/>
    <x v="510"/>
    <s v="N"/>
    <x v="13"/>
    <n v="1024"/>
    <x v="6"/>
    <s v="Niederl. 10"/>
    <n v="1"/>
    <s v="Department"/>
    <s v="Supervisor"/>
    <s v="Non-Mgm."/>
    <s v="gerin"/>
    <s v="W"/>
    <d v="2011-05-05T00:00:00"/>
    <m/>
    <s v=""/>
    <n v="8"/>
    <d v="1969-10-19T00:00:00"/>
    <n v="50"/>
    <s v="N"/>
    <n v="12"/>
    <n v="1"/>
    <n v="8"/>
    <x v="0"/>
    <n v="0.20512820512820512"/>
    <n v="30"/>
    <n v="0"/>
    <n v="5270"/>
    <n v="1082.98875"/>
    <n v="0"/>
    <n v="0"/>
    <n v="0"/>
    <n v="0"/>
    <n v="0"/>
    <n v="0"/>
    <n v="0"/>
    <n v="0"/>
    <n v="0"/>
    <n v="0"/>
    <n v="0"/>
    <n v="0"/>
    <n v="26.5"/>
    <n v="0"/>
    <n v="0"/>
    <n v="0"/>
    <n v="0"/>
    <n v="5.9346750000000004"/>
    <n v="0"/>
    <n v="0"/>
  </r>
  <r>
    <d v="2020-09-01T00:00:00"/>
    <x v="5"/>
    <s v="P"/>
    <s v="Active"/>
    <n v="512"/>
    <x v="511"/>
    <s v="N"/>
    <x v="22"/>
    <n v="1060"/>
    <x v="2"/>
    <s v="Niederl. 7"/>
    <n v="1"/>
    <s v="Department"/>
    <s v="Supervisor"/>
    <s v="Non-Mgm."/>
    <s v="ang."/>
    <s v="M"/>
    <d v="2018-03-01T00:00:00"/>
    <m/>
    <s v=""/>
    <n v="1"/>
    <d v="1986-03-18T00:00:00"/>
    <n v="33"/>
    <s v="J"/>
    <n v="30"/>
    <n v="2.5"/>
    <n v="39"/>
    <x v="0"/>
    <n v="1"/>
    <n v="30"/>
    <n v="0"/>
    <n v="5271"/>
    <n v="1083.1222500000001"/>
    <n v="0"/>
    <n v="0"/>
    <n v="0"/>
    <n v="0"/>
    <n v="0"/>
    <n v="0"/>
    <n v="0"/>
    <n v="0"/>
    <n v="0"/>
    <n v="0"/>
    <n v="304.09615384615387"/>
    <n v="241.58750000000001"/>
    <n v="26.5"/>
    <n v="0"/>
    <n v="0"/>
    <n v="0"/>
    <n v="0"/>
    <n v="128.14052927884617"/>
    <n v="0"/>
    <n v="1.9716666666666665"/>
  </r>
  <r>
    <d v="2020-09-01T00:00:00"/>
    <x v="5"/>
    <s v="P"/>
    <s v="Active"/>
    <n v="513"/>
    <x v="512"/>
    <s v="N"/>
    <x v="19"/>
    <n v="1083"/>
    <x v="0"/>
    <s v="Niederl. 3"/>
    <n v="1"/>
    <s v="Department"/>
    <s v="Supervisor"/>
    <s v="Non-Mgm."/>
    <s v="ang."/>
    <s v="M"/>
    <d v="2018-03-01T00:00:00"/>
    <m/>
    <s v=""/>
    <n v="1"/>
    <d v="1988-01-11T00:00:00"/>
    <n v="32"/>
    <s v="N"/>
    <n v="30"/>
    <n v="2.5"/>
    <n v="39"/>
    <x v="0"/>
    <n v="1"/>
    <n v="30"/>
    <n v="0"/>
    <n v="5272"/>
    <n v="1083.25575"/>
    <n v="0"/>
    <n v="0"/>
    <n v="0"/>
    <n v="0"/>
    <n v="0"/>
    <n v="0"/>
    <n v="0"/>
    <n v="0"/>
    <n v="0"/>
    <n v="0"/>
    <n v="0"/>
    <n v="0"/>
    <n v="26.5"/>
    <n v="0"/>
    <n v="0"/>
    <n v="0"/>
    <n v="0"/>
    <n v="5.9346750000000004"/>
    <n v="0"/>
    <n v="1.9716666666666665"/>
  </r>
  <r>
    <d v="2020-09-01T00:00:00"/>
    <x v="5"/>
    <s v="P"/>
    <s v="Active"/>
    <n v="514"/>
    <x v="513"/>
    <s v="N"/>
    <x v="36"/>
    <n v="1054"/>
    <x v="8"/>
    <s v="Niederl. 2"/>
    <n v="1"/>
    <s v="Department"/>
    <s v="Supervisor"/>
    <s v="Non-Mgm."/>
    <s v="ang."/>
    <s v="W"/>
    <d v="2018-03-15T00:00:00"/>
    <m/>
    <s v=""/>
    <n v="1"/>
    <d v="1985-03-31T00:00:00"/>
    <n v="34"/>
    <s v="N"/>
    <n v="30"/>
    <n v="2.5"/>
    <n v="25"/>
    <x v="0"/>
    <n v="0.64102564102564108"/>
    <n v="30"/>
    <n v="0"/>
    <n v="5273"/>
    <n v="1083.3892500000002"/>
    <n v="0"/>
    <n v="0"/>
    <n v="0"/>
    <n v="0"/>
    <n v="0"/>
    <n v="0"/>
    <n v="0"/>
    <n v="0"/>
    <n v="0"/>
    <n v="0"/>
    <n v="0"/>
    <n v="0"/>
    <n v="26.5"/>
    <n v="0"/>
    <n v="0"/>
    <n v="0"/>
    <n v="0"/>
    <n v="5.9346750000000004"/>
    <n v="0"/>
    <n v="1.9716666666666665"/>
  </r>
  <r>
    <d v="2020-09-01T00:00:00"/>
    <x v="5"/>
    <s v="P"/>
    <s v="Active"/>
    <n v="515"/>
    <x v="514"/>
    <s v="N"/>
    <x v="17"/>
    <n v="1088"/>
    <x v="0"/>
    <s v="Niederl. 3"/>
    <n v="1"/>
    <s v="Department"/>
    <s v="Supervisor"/>
    <s v="Non-Mgm."/>
    <s v="ang."/>
    <s v="W"/>
    <d v="2018-03-01T00:00:00"/>
    <m/>
    <s v=""/>
    <n v="1"/>
    <d v="1966-11-25T00:00:00"/>
    <n v="53"/>
    <s v="N"/>
    <n v="30"/>
    <n v="2.5"/>
    <n v="39"/>
    <x v="0"/>
    <n v="1"/>
    <n v="30"/>
    <n v="0"/>
    <n v="5274"/>
    <n v="1083.5227500000001"/>
    <n v="0"/>
    <n v="0"/>
    <n v="0"/>
    <n v="0"/>
    <n v="0"/>
    <n v="0"/>
    <n v="0"/>
    <n v="0"/>
    <n v="0"/>
    <n v="0"/>
    <n v="0"/>
    <n v="0"/>
    <n v="26.5"/>
    <n v="0"/>
    <n v="0"/>
    <n v="0"/>
    <n v="0"/>
    <n v="5.9346750000000004"/>
    <n v="0"/>
    <n v="1.9716666666666665"/>
  </r>
  <r>
    <d v="2020-09-01T00:00:00"/>
    <x v="5"/>
    <s v="P"/>
    <s v="Active"/>
    <n v="516"/>
    <x v="515"/>
    <s v="N"/>
    <x v="17"/>
    <n v="1088"/>
    <x v="0"/>
    <s v="Niederl. 3"/>
    <n v="1"/>
    <s v="Department"/>
    <s v="Supervisor"/>
    <s v="Non-Mgm."/>
    <s v="ang."/>
    <s v="W"/>
    <d v="2018-03-01T00:00:00"/>
    <m/>
    <s v=""/>
    <n v="1"/>
    <d v="1996-02-23T00:00:00"/>
    <n v="23"/>
    <s v="N"/>
    <n v="30"/>
    <n v="2.5"/>
    <n v="39"/>
    <x v="0"/>
    <n v="1"/>
    <n v="30"/>
    <n v="0"/>
    <n v="5275"/>
    <n v="1083.65625"/>
    <n v="0"/>
    <n v="0"/>
    <n v="0"/>
    <n v="0"/>
    <n v="0"/>
    <n v="0"/>
    <n v="0"/>
    <n v="0"/>
    <n v="0"/>
    <n v="0"/>
    <n v="0"/>
    <n v="0"/>
    <n v="26.5"/>
    <n v="0"/>
    <n v="0"/>
    <n v="0"/>
    <n v="0"/>
    <n v="5.9346750000000004"/>
    <n v="0"/>
    <n v="1.9716666666666665"/>
  </r>
  <r>
    <d v="2020-09-01T00:00:00"/>
    <x v="5"/>
    <s v="P"/>
    <s v="Active"/>
    <n v="517"/>
    <x v="516"/>
    <s v="N"/>
    <x v="11"/>
    <n v="1082"/>
    <x v="0"/>
    <s v="Niederl. 3"/>
    <n v="1"/>
    <s v="Department"/>
    <s v="Supervisor"/>
    <s v="Non-Mgm."/>
    <s v="ang."/>
    <s v="M"/>
    <d v="2018-03-05T00:00:00"/>
    <m/>
    <s v=""/>
    <n v="1"/>
    <d v="1991-10-22T00:00:00"/>
    <n v="28"/>
    <s v="N"/>
    <n v="30"/>
    <n v="2.5"/>
    <n v="39"/>
    <x v="0"/>
    <n v="1"/>
    <n v="30"/>
    <n v="0"/>
    <n v="5276"/>
    <n v="1083.7897499999999"/>
    <n v="0"/>
    <n v="0"/>
    <n v="0"/>
    <n v="0"/>
    <n v="0"/>
    <n v="0"/>
    <n v="0"/>
    <n v="0"/>
    <n v="0"/>
    <n v="0"/>
    <n v="0"/>
    <n v="0"/>
    <n v="26.5"/>
    <n v="0"/>
    <n v="0"/>
    <n v="0"/>
    <n v="0"/>
    <n v="5.9346750000000004"/>
    <n v="0"/>
    <n v="1.9716666666666665"/>
  </r>
  <r>
    <d v="2020-09-01T00:00:00"/>
    <x v="5"/>
    <s v="P"/>
    <s v="Active"/>
    <n v="518"/>
    <x v="517"/>
    <s v="N"/>
    <x v="15"/>
    <n v="1032"/>
    <x v="5"/>
    <s v="Niederl. 5"/>
    <n v="1"/>
    <s v="Department"/>
    <s v="Supervisor"/>
    <s v="Non-Mgm."/>
    <s v="ang."/>
    <s v="W"/>
    <d v="2018-03-01T00:00:00"/>
    <m/>
    <s v=""/>
    <n v="1"/>
    <d v="1975-06-13T00:00:00"/>
    <n v="44"/>
    <s v="J"/>
    <n v="30"/>
    <n v="2.5"/>
    <n v="39"/>
    <x v="0"/>
    <n v="1"/>
    <n v="30"/>
    <n v="0"/>
    <n v="5277"/>
    <n v="1083.9232500000001"/>
    <n v="0"/>
    <n v="0"/>
    <n v="0"/>
    <n v="0"/>
    <n v="0"/>
    <n v="0"/>
    <n v="0"/>
    <n v="0"/>
    <n v="0"/>
    <n v="0"/>
    <n v="304.44230769230768"/>
    <n v="241.86250000000001"/>
    <n v="26.5"/>
    <n v="0"/>
    <n v="0"/>
    <n v="0"/>
    <n v="0"/>
    <n v="128.27963668269231"/>
    <n v="0"/>
    <n v="1.9716666666666665"/>
  </r>
  <r>
    <d v="2020-09-01T00:00:00"/>
    <x v="5"/>
    <s v="P"/>
    <s v="Active"/>
    <n v="519"/>
    <x v="518"/>
    <s v="Y"/>
    <x v="20"/>
    <n v="1021"/>
    <x v="7"/>
    <s v="Niederl. 9"/>
    <n v="0.5"/>
    <s v="Department"/>
    <s v="Supervisor"/>
    <s v="Non-Mgm."/>
    <s v="ang."/>
    <s v="W"/>
    <d v="2018-04-01T00:00:00"/>
    <m/>
    <s v=""/>
    <n v="1"/>
    <d v="1989-03-24T00:00:00"/>
    <n v="30"/>
    <s v="N"/>
    <n v="30"/>
    <n v="2.5"/>
    <n v="39"/>
    <x v="0"/>
    <n v="0.5"/>
    <n v="30"/>
    <n v="0"/>
    <n v="5278"/>
    <n v="1084.05675"/>
    <n v="0"/>
    <n v="0"/>
    <n v="0"/>
    <n v="0"/>
    <n v="0"/>
    <n v="0"/>
    <n v="0"/>
    <n v="0"/>
    <n v="0"/>
    <n v="0"/>
    <n v="0"/>
    <n v="0"/>
    <n v="13.25"/>
    <n v="0"/>
    <n v="0"/>
    <n v="0"/>
    <n v="0"/>
    <n v="2.9673375000000002"/>
    <n v="0"/>
    <n v="0.98583333333333323"/>
  </r>
  <r>
    <d v="2020-09-01T00:00:00"/>
    <x v="5"/>
    <s v="P"/>
    <s v="Active"/>
    <n v="519"/>
    <x v="518"/>
    <s v="Y"/>
    <x v="20"/>
    <n v="1027"/>
    <x v="6"/>
    <s v="Niederl. 10"/>
    <n v="0.5"/>
    <s v="Department"/>
    <s v="Supervisor"/>
    <s v="Non-Mgm."/>
    <s v="ang."/>
    <s v="W"/>
    <d v="2018-04-01T00:00:00"/>
    <m/>
    <s v=""/>
    <n v="1"/>
    <d v="1989-03-24T00:00:00"/>
    <n v="30"/>
    <s v="N"/>
    <n v="30"/>
    <n v="2.5"/>
    <n v="39"/>
    <x v="0"/>
    <n v="0.5"/>
    <n v="30"/>
    <n v="0"/>
    <n v="5279"/>
    <n v="1084.1902500000001"/>
    <n v="0"/>
    <n v="0"/>
    <n v="0"/>
    <n v="0"/>
    <n v="0"/>
    <n v="0"/>
    <n v="0"/>
    <n v="0"/>
    <n v="0"/>
    <n v="0"/>
    <n v="0"/>
    <n v="0"/>
    <n v="13.25"/>
    <n v="0"/>
    <n v="0"/>
    <n v="0"/>
    <n v="0"/>
    <n v="2.9673375000000002"/>
    <n v="0"/>
    <n v="0.98583333333333323"/>
  </r>
  <r>
    <d v="2020-09-01T00:00:00"/>
    <x v="5"/>
    <s v="P"/>
    <s v="Active"/>
    <n v="520"/>
    <x v="519"/>
    <s v="N"/>
    <x v="22"/>
    <n v="1053"/>
    <x v="3"/>
    <s v="Niederl. 8"/>
    <n v="1"/>
    <s v="Department"/>
    <s v="Supervisor"/>
    <s v="Non-Mgm."/>
    <s v="ang."/>
    <s v="M"/>
    <d v="2018-04-01T00:00:00"/>
    <m/>
    <s v=""/>
    <n v="1"/>
    <d v="1994-09-10T00:00:00"/>
    <n v="25"/>
    <s v="J"/>
    <n v="30"/>
    <n v="2.5"/>
    <n v="39"/>
    <x v="0"/>
    <n v="1"/>
    <n v="30"/>
    <n v="0"/>
    <n v="5280"/>
    <n v="1084.32375"/>
    <n v="0"/>
    <n v="0"/>
    <n v="0"/>
    <n v="0"/>
    <n v="0"/>
    <n v="0"/>
    <n v="0"/>
    <n v="0"/>
    <n v="0"/>
    <n v="0"/>
    <n v="304.61538461538458"/>
    <n v="242.00000000000003"/>
    <n v="26.5"/>
    <n v="0"/>
    <n v="0"/>
    <n v="0"/>
    <n v="0"/>
    <n v="128.34919038461538"/>
    <n v="0"/>
    <n v="1.9716666666666665"/>
  </r>
  <r>
    <d v="2020-09-01T00:00:00"/>
    <x v="5"/>
    <s v="P"/>
    <s v="Active"/>
    <n v="521"/>
    <x v="520"/>
    <s v="N"/>
    <x v="5"/>
    <n v="1093"/>
    <x v="0"/>
    <s v="Niederl. 3"/>
    <n v="1"/>
    <s v="Department"/>
    <s v="Supervisor"/>
    <s v="Non-Mgm."/>
    <s v="ang."/>
    <s v="M"/>
    <d v="2018-04-16T00:00:00"/>
    <m/>
    <s v=""/>
    <n v="1"/>
    <d v="1967-03-25T00:00:00"/>
    <n v="52"/>
    <s v="N"/>
    <n v="30"/>
    <n v="2.5"/>
    <n v="39"/>
    <x v="0"/>
    <n v="1"/>
    <n v="30"/>
    <n v="0"/>
    <n v="5281"/>
    <n v="1084.4572499999999"/>
    <n v="0"/>
    <n v="0"/>
    <n v="0"/>
    <n v="0"/>
    <n v="0"/>
    <n v="0"/>
    <n v="0"/>
    <n v="0"/>
    <n v="0"/>
    <n v="0"/>
    <n v="0"/>
    <n v="0"/>
    <n v="26.5"/>
    <n v="0"/>
    <n v="0"/>
    <n v="0"/>
    <n v="0"/>
    <n v="5.9346750000000004"/>
    <n v="0"/>
    <n v="1.9716666666666665"/>
  </r>
  <r>
    <d v="2020-09-01T00:00:00"/>
    <x v="5"/>
    <s v="P"/>
    <s v="Active"/>
    <n v="522"/>
    <x v="521"/>
    <s v="N"/>
    <x v="24"/>
    <n v="1081"/>
    <x v="0"/>
    <s v="Niederl. 3"/>
    <n v="1"/>
    <s v="Department"/>
    <s v="Supervisor"/>
    <s v="Non-Mgm."/>
    <s v="ang."/>
    <s v="M"/>
    <d v="2018-04-01T00:00:00"/>
    <m/>
    <s v=""/>
    <n v="1"/>
    <d v="1986-02-17T00:00:00"/>
    <n v="33"/>
    <s v="N"/>
    <n v="30"/>
    <n v="2.5"/>
    <n v="39"/>
    <x v="0"/>
    <n v="1"/>
    <n v="30"/>
    <n v="0"/>
    <n v="5282"/>
    <n v="1084.5907500000001"/>
    <n v="0"/>
    <n v="0"/>
    <n v="0"/>
    <n v="0"/>
    <n v="0"/>
    <n v="0"/>
    <n v="0"/>
    <n v="0"/>
    <n v="0"/>
    <n v="0"/>
    <n v="0"/>
    <n v="0"/>
    <n v="26.5"/>
    <n v="0"/>
    <n v="0"/>
    <n v="0"/>
    <n v="0"/>
    <n v="5.9346750000000004"/>
    <n v="0"/>
    <n v="1.9716666666666665"/>
  </r>
  <r>
    <d v="2020-09-01T00:00:00"/>
    <x v="5"/>
    <s v="P"/>
    <s v="Active"/>
    <n v="523"/>
    <x v="522"/>
    <s v="N"/>
    <x v="36"/>
    <n v="1054"/>
    <x v="8"/>
    <s v="Niederl. 2"/>
    <n v="1"/>
    <s v="Department"/>
    <s v="Supervisor"/>
    <s v="Non-Mgm."/>
    <s v="ang."/>
    <s v="W"/>
    <d v="2018-04-01T00:00:00"/>
    <m/>
    <s v=""/>
    <n v="1"/>
    <d v="1975-09-19T00:00:00"/>
    <n v="44"/>
    <s v="N"/>
    <n v="24"/>
    <n v="2"/>
    <n v="20"/>
    <x v="0"/>
    <n v="0.51282051282051277"/>
    <n v="30"/>
    <n v="0"/>
    <n v="5283"/>
    <n v="1084.72425"/>
    <n v="0"/>
    <n v="0"/>
    <n v="0"/>
    <n v="0"/>
    <n v="0"/>
    <n v="0"/>
    <n v="0"/>
    <n v="0"/>
    <n v="0"/>
    <n v="0"/>
    <n v="0"/>
    <n v="0"/>
    <n v="26.5"/>
    <n v="0"/>
    <n v="0"/>
    <n v="0"/>
    <n v="0"/>
    <n v="5.9346750000000004"/>
    <n v="0"/>
    <n v="1.9716666666666665"/>
  </r>
  <r>
    <d v="2020-09-01T00:00:00"/>
    <x v="5"/>
    <s v="P"/>
    <s v="Active"/>
    <n v="524"/>
    <x v="523"/>
    <s v="N"/>
    <x v="0"/>
    <n v="1090"/>
    <x v="0"/>
    <s v="Niederl. 3"/>
    <n v="1"/>
    <s v="Department"/>
    <s v="Supervisor"/>
    <s v="Non-Mgm."/>
    <s v="ang."/>
    <s v="W"/>
    <d v="2018-04-05T00:00:00"/>
    <m/>
    <s v=""/>
    <n v="1"/>
    <d v="1995-07-05T00:00:00"/>
    <n v="24"/>
    <s v="N"/>
    <n v="30"/>
    <n v="2.5"/>
    <n v="39"/>
    <x v="0"/>
    <n v="1"/>
    <n v="30"/>
    <n v="0"/>
    <n v="5284"/>
    <n v="1084.8577500000001"/>
    <n v="0"/>
    <n v="0"/>
    <n v="0"/>
    <n v="0"/>
    <n v="0"/>
    <n v="0"/>
    <n v="0"/>
    <n v="0"/>
    <n v="0"/>
    <n v="0"/>
    <n v="0"/>
    <n v="0"/>
    <n v="26.5"/>
    <n v="0"/>
    <n v="0"/>
    <n v="0"/>
    <n v="0"/>
    <n v="5.9346750000000004"/>
    <n v="0"/>
    <n v="1.9716666666666665"/>
  </r>
  <r>
    <d v="2020-09-01T00:00:00"/>
    <x v="5"/>
    <s v="P"/>
    <s v="Active"/>
    <n v="525"/>
    <x v="524"/>
    <s v="N"/>
    <x v="9"/>
    <n v="1087"/>
    <x v="0"/>
    <s v="Niederl. 3"/>
    <n v="1"/>
    <s v="Department"/>
    <s v="Supervisor"/>
    <s v="Non-Mgm."/>
    <s v="ang."/>
    <s v="M"/>
    <d v="2018-04-01T00:00:00"/>
    <m/>
    <s v=""/>
    <n v="1"/>
    <d v="1984-03-26T00:00:00"/>
    <n v="35"/>
    <s v="N"/>
    <n v="30"/>
    <n v="2.5"/>
    <n v="39"/>
    <x v="0"/>
    <n v="1"/>
    <n v="30"/>
    <n v="0"/>
    <n v="5285"/>
    <n v="1084.99125"/>
    <n v="0"/>
    <n v="0"/>
    <n v="0"/>
    <n v="0"/>
    <n v="0"/>
    <n v="0"/>
    <n v="0"/>
    <n v="0"/>
    <n v="0"/>
    <n v="0"/>
    <n v="0"/>
    <n v="0"/>
    <n v="26.5"/>
    <n v="0"/>
    <n v="0"/>
    <n v="0"/>
    <n v="0"/>
    <n v="5.9346750000000004"/>
    <n v="0"/>
    <n v="1.9716666666666665"/>
  </r>
  <r>
    <d v="2020-09-01T00:00:00"/>
    <x v="5"/>
    <s v="P"/>
    <s v="Active"/>
    <n v="526"/>
    <x v="525"/>
    <s v="N"/>
    <x v="31"/>
    <n v="1052"/>
    <x v="3"/>
    <s v="Niederl. 8"/>
    <n v="1"/>
    <s v="Department"/>
    <s v="Supervisor"/>
    <s v="Non-Mgm."/>
    <s v="ang."/>
    <s v="M"/>
    <d v="2018-04-16T00:00:00"/>
    <m/>
    <s v=""/>
    <n v="1"/>
    <d v="1987-02-05T00:00:00"/>
    <n v="32"/>
    <s v="J"/>
    <n v="30"/>
    <n v="2.5"/>
    <n v="39"/>
    <x v="0"/>
    <n v="1"/>
    <n v="30"/>
    <n v="0"/>
    <n v="5286"/>
    <n v="1085.1247499999999"/>
    <n v="0"/>
    <n v="0"/>
    <n v="30"/>
    <n v="0"/>
    <n v="108.33"/>
    <n v="0"/>
    <n v="0"/>
    <n v="0"/>
    <n v="0"/>
    <n v="0"/>
    <n v="304.96153846153845"/>
    <n v="242.27500000000001"/>
    <n v="26.5"/>
    <n v="0"/>
    <n v="0"/>
    <n v="0"/>
    <n v="0"/>
    <n v="159.46730128846156"/>
    <n v="78.66"/>
    <n v="1.9716666666666665"/>
  </r>
  <r>
    <d v="2020-09-01T00:00:00"/>
    <x v="5"/>
    <s v="P"/>
    <s v="Active"/>
    <n v="527"/>
    <x v="526"/>
    <s v="N"/>
    <x v="22"/>
    <n v="1023"/>
    <x v="7"/>
    <s v="Niederl. 9"/>
    <n v="1"/>
    <s v="Department"/>
    <s v="Supervisor"/>
    <s v="Non-Mgm."/>
    <s v="ang."/>
    <s v="M"/>
    <d v="2018-04-01T00:00:00"/>
    <m/>
    <s v=""/>
    <n v="1"/>
    <d v="1991-02-18T00:00:00"/>
    <n v="28"/>
    <s v="J"/>
    <n v="30"/>
    <n v="2.5"/>
    <n v="39"/>
    <x v="0"/>
    <n v="1"/>
    <n v="30"/>
    <n v="0"/>
    <n v="5287"/>
    <n v="1085.2582500000001"/>
    <n v="0"/>
    <n v="0"/>
    <n v="0"/>
    <n v="0"/>
    <n v="0"/>
    <n v="0"/>
    <n v="0"/>
    <n v="0"/>
    <n v="0"/>
    <n v="0"/>
    <n v="305.01923076923077"/>
    <n v="242.32083333333335"/>
    <n v="26.5"/>
    <n v="0"/>
    <n v="0"/>
    <n v="0"/>
    <n v="0"/>
    <n v="128.51148235576926"/>
    <n v="0"/>
    <n v="1.9716666666666665"/>
  </r>
  <r>
    <d v="2020-09-01T00:00:00"/>
    <x v="5"/>
    <s v="P"/>
    <s v="Active"/>
    <n v="528"/>
    <x v="527"/>
    <s v="N"/>
    <x v="11"/>
    <n v="1082"/>
    <x v="0"/>
    <s v="Niederl. 3"/>
    <n v="1"/>
    <s v="Department"/>
    <s v="Supervisor"/>
    <s v="Non-Mgm."/>
    <s v="ang."/>
    <s v="W"/>
    <d v="2018-04-01T00:00:00"/>
    <m/>
    <s v=""/>
    <n v="1"/>
    <d v="1991-10-08T00:00:00"/>
    <n v="28"/>
    <s v="N"/>
    <n v="30"/>
    <n v="2.5"/>
    <n v="39"/>
    <x v="0"/>
    <n v="1"/>
    <n v="30"/>
    <n v="0"/>
    <n v="5288"/>
    <n v="1085.39175"/>
    <n v="0"/>
    <n v="0"/>
    <n v="0"/>
    <n v="0"/>
    <n v="0"/>
    <n v="0"/>
    <n v="0"/>
    <n v="0"/>
    <n v="0"/>
    <n v="0"/>
    <n v="0"/>
    <n v="0"/>
    <n v="26.5"/>
    <n v="0"/>
    <n v="0"/>
    <n v="0"/>
    <n v="0"/>
    <n v="5.9346750000000004"/>
    <n v="0"/>
    <n v="1.9716666666666665"/>
  </r>
  <r>
    <d v="2020-09-01T00:00:00"/>
    <x v="5"/>
    <s v="P"/>
    <s v="Active"/>
    <n v="529"/>
    <x v="528"/>
    <s v="N"/>
    <x v="9"/>
    <n v="1087"/>
    <x v="0"/>
    <s v="Niederl. 3"/>
    <n v="1"/>
    <s v="Department"/>
    <s v="Supervisor"/>
    <s v="Non-Mgm."/>
    <s v="ang."/>
    <s v="M"/>
    <d v="2018-04-01T00:00:00"/>
    <m/>
    <s v=""/>
    <n v="1"/>
    <d v="1992-09-22T00:00:00"/>
    <n v="27"/>
    <s v="N"/>
    <n v="30"/>
    <n v="2.5"/>
    <n v="39"/>
    <x v="0"/>
    <n v="1"/>
    <n v="30"/>
    <n v="0"/>
    <n v="5289"/>
    <n v="1085.5252500000001"/>
    <n v="0"/>
    <n v="0"/>
    <n v="0"/>
    <n v="0"/>
    <n v="0"/>
    <n v="0"/>
    <n v="0"/>
    <n v="0"/>
    <n v="0"/>
    <n v="0"/>
    <n v="0"/>
    <n v="0"/>
    <n v="26.5"/>
    <n v="0"/>
    <n v="0"/>
    <n v="0"/>
    <n v="0"/>
    <n v="5.9346750000000004"/>
    <n v="0"/>
    <n v="1.9716666666666665"/>
  </r>
  <r>
    <d v="2020-09-01T00:00:00"/>
    <x v="5"/>
    <s v="P"/>
    <s v="Active"/>
    <n v="530"/>
    <x v="529"/>
    <s v="N"/>
    <x v="22"/>
    <n v="1060"/>
    <x v="2"/>
    <s v="Niederl. 7"/>
    <n v="1"/>
    <s v="Department"/>
    <s v="Supervisor"/>
    <s v="Non-Mgm."/>
    <s v="ang."/>
    <s v="M"/>
    <d v="2018-04-16T00:00:00"/>
    <m/>
    <s v=""/>
    <n v="1"/>
    <d v="1965-08-12T00:00:00"/>
    <n v="54"/>
    <s v="J"/>
    <n v="30"/>
    <n v="2.5"/>
    <n v="39"/>
    <x v="0"/>
    <n v="1"/>
    <n v="30"/>
    <n v="0"/>
    <n v="5290"/>
    <n v="1085.6587500000001"/>
    <n v="0"/>
    <n v="0"/>
    <n v="0"/>
    <n v="0"/>
    <n v="0"/>
    <n v="0"/>
    <n v="0"/>
    <n v="0"/>
    <n v="0"/>
    <n v="0"/>
    <n v="305.19230769230768"/>
    <n v="242.45833333333334"/>
    <n v="26.5"/>
    <n v="0"/>
    <n v="0"/>
    <n v="0"/>
    <n v="0"/>
    <n v="128.5810360576923"/>
    <n v="0"/>
    <n v="1.9716666666666665"/>
  </r>
  <r>
    <d v="2020-09-01T00:00:00"/>
    <x v="5"/>
    <s v="P"/>
    <s v="Active"/>
    <n v="531"/>
    <x v="530"/>
    <s v="N"/>
    <x v="20"/>
    <n v="1062"/>
    <x v="11"/>
    <s v="Niederl. 12"/>
    <n v="1"/>
    <s v="Department"/>
    <s v="Supervisor"/>
    <s v="Non-Mgm."/>
    <s v="ang."/>
    <s v="W"/>
    <d v="2018-04-16T00:00:00"/>
    <m/>
    <s v=""/>
    <n v="1"/>
    <d v="1987-06-15T00:00:00"/>
    <n v="32"/>
    <s v="N"/>
    <n v="30"/>
    <n v="2.5"/>
    <n v="39"/>
    <x v="0"/>
    <n v="1"/>
    <n v="30"/>
    <n v="0"/>
    <n v="5291"/>
    <n v="1085.79225"/>
    <n v="0"/>
    <n v="0"/>
    <n v="0"/>
    <n v="0"/>
    <n v="0"/>
    <n v="0"/>
    <n v="0"/>
    <n v="0"/>
    <n v="0"/>
    <n v="0"/>
    <n v="0"/>
    <n v="0"/>
    <n v="26.5"/>
    <n v="0"/>
    <n v="0"/>
    <n v="0"/>
    <n v="0"/>
    <n v="5.9346750000000004"/>
    <n v="0"/>
    <n v="1.9716666666666665"/>
  </r>
  <r>
    <d v="2020-09-01T00:00:00"/>
    <x v="5"/>
    <s v="P"/>
    <s v="Active"/>
    <n v="532"/>
    <x v="531"/>
    <s v="N"/>
    <x v="31"/>
    <n v="1040"/>
    <x v="4"/>
    <s v="Niederl. 6"/>
    <n v="1"/>
    <s v="Department"/>
    <s v="Supervisor"/>
    <s v="Non-Mgm."/>
    <s v="ang."/>
    <s v="M"/>
    <d v="2018-04-01T00:00:00"/>
    <m/>
    <s v=""/>
    <n v="1"/>
    <d v="1982-10-23T00:00:00"/>
    <n v="37"/>
    <s v="J"/>
    <n v="30"/>
    <n v="2.5"/>
    <n v="39"/>
    <x v="0"/>
    <n v="1"/>
    <n v="30"/>
    <n v="0"/>
    <n v="5292"/>
    <n v="1085.9257500000001"/>
    <n v="0"/>
    <n v="0"/>
    <n v="30"/>
    <n v="0"/>
    <n v="108.33"/>
    <n v="2300"/>
    <n v="0"/>
    <n v="0"/>
    <n v="0"/>
    <n v="0"/>
    <n v="305.30769230769232"/>
    <n v="242.55"/>
    <n v="26.5"/>
    <n v="0"/>
    <n v="0"/>
    <n v="0"/>
    <n v="0"/>
    <n v="674.69140869230773"/>
    <n v="100.51"/>
    <n v="1.9716666666666665"/>
  </r>
  <r>
    <d v="2020-09-01T00:00:00"/>
    <x v="5"/>
    <s v="P"/>
    <s v="Active"/>
    <n v="533"/>
    <x v="532"/>
    <s v="N"/>
    <x v="49"/>
    <n v="1072"/>
    <x v="0"/>
    <s v="Niederl. 3"/>
    <n v="1"/>
    <s v="Department"/>
    <s v="Supervisor"/>
    <s v="Non-Mgm."/>
    <s v="ang."/>
    <s v="M"/>
    <d v="2018-04-01T00:00:00"/>
    <m/>
    <s v=""/>
    <n v="1"/>
    <d v="1987-06-04T00:00:00"/>
    <n v="32"/>
    <s v="N"/>
    <n v="30"/>
    <n v="2.5"/>
    <n v="39"/>
    <x v="0"/>
    <n v="1"/>
    <n v="30"/>
    <n v="0"/>
    <n v="5293"/>
    <n v="1086.05925"/>
    <n v="0"/>
    <n v="0"/>
    <n v="0"/>
    <n v="0"/>
    <n v="0"/>
    <n v="0"/>
    <n v="0"/>
    <n v="0"/>
    <n v="0"/>
    <n v="0"/>
    <n v="0"/>
    <n v="0"/>
    <n v="26.5"/>
    <n v="0"/>
    <n v="0"/>
    <n v="0"/>
    <n v="0"/>
    <n v="5.9346750000000004"/>
    <n v="0"/>
    <n v="1.9716666666666665"/>
  </r>
  <r>
    <d v="2020-09-01T00:00:00"/>
    <x v="5"/>
    <s v="P"/>
    <s v="Active"/>
    <n v="534"/>
    <x v="533"/>
    <s v="N"/>
    <x v="16"/>
    <n v="1056"/>
    <x v="2"/>
    <s v="Niederl. 7"/>
    <n v="1"/>
    <s v="Department"/>
    <s v="Supervisor"/>
    <s v="Non-Mgm."/>
    <s v="ang."/>
    <s v="W"/>
    <d v="2018-04-09T00:00:00"/>
    <m/>
    <s v=""/>
    <n v="1"/>
    <d v="1987-01-12T00:00:00"/>
    <n v="33"/>
    <s v="J"/>
    <n v="30"/>
    <n v="2.5"/>
    <n v="39"/>
    <x v="0"/>
    <n v="1"/>
    <n v="30"/>
    <n v="0"/>
    <n v="5294"/>
    <n v="1086.1927500000002"/>
    <n v="0"/>
    <n v="0"/>
    <n v="0"/>
    <n v="0"/>
    <n v="0"/>
    <n v="0"/>
    <n v="0"/>
    <n v="0"/>
    <n v="0"/>
    <n v="0"/>
    <n v="305.42307692307691"/>
    <n v="242.64166666666671"/>
    <n v="26.5"/>
    <n v="0"/>
    <n v="0"/>
    <n v="0"/>
    <n v="0"/>
    <n v="128.67377432692308"/>
    <n v="0"/>
    <n v="1.9716666666666665"/>
  </r>
  <r>
    <d v="2020-09-01T00:00:00"/>
    <x v="5"/>
    <s v="P"/>
    <s v="Active"/>
    <n v="535"/>
    <x v="534"/>
    <s v="N"/>
    <x v="48"/>
    <n v="1073"/>
    <x v="0"/>
    <s v="Niederl. 3"/>
    <n v="1"/>
    <s v="Department"/>
    <s v="Supervisor"/>
    <s v="Non-Mgm."/>
    <s v="ang."/>
    <s v="M"/>
    <d v="2018-05-15T00:00:00"/>
    <m/>
    <s v=""/>
    <n v="1"/>
    <d v="1990-07-07T00:00:00"/>
    <n v="29"/>
    <s v="N"/>
    <n v="30"/>
    <n v="2.5"/>
    <n v="39"/>
    <x v="0"/>
    <n v="1"/>
    <n v="30"/>
    <n v="0"/>
    <n v="5295"/>
    <n v="1086.3262500000001"/>
    <n v="0"/>
    <n v="0"/>
    <n v="0"/>
    <n v="0"/>
    <n v="0"/>
    <n v="0"/>
    <n v="0"/>
    <n v="0"/>
    <n v="0"/>
    <n v="0"/>
    <n v="0"/>
    <n v="0"/>
    <n v="26.5"/>
    <n v="0"/>
    <n v="0"/>
    <n v="0"/>
    <n v="0"/>
    <n v="5.9346750000000004"/>
    <n v="0"/>
    <n v="1.9716666666666665"/>
  </r>
  <r>
    <d v="2020-09-01T00:00:00"/>
    <x v="5"/>
    <s v="P"/>
    <s v="Active"/>
    <n v="536"/>
    <x v="535"/>
    <s v="N"/>
    <x v="0"/>
    <n v="1090"/>
    <x v="0"/>
    <s v="Niederl. 3"/>
    <n v="1"/>
    <s v="Department"/>
    <s v="Supervisor"/>
    <s v="Manager"/>
    <s v="ang."/>
    <s v="M"/>
    <d v="2018-05-01T00:00:00"/>
    <m/>
    <s v=""/>
    <n v="1"/>
    <d v="1977-07-08T00:00:00"/>
    <n v="42"/>
    <s v="N"/>
    <n v="30"/>
    <n v="2.5"/>
    <n v="39"/>
    <x v="0"/>
    <n v="1"/>
    <n v="30"/>
    <n v="0"/>
    <n v="5296"/>
    <n v="1086.45975"/>
    <n v="0"/>
    <n v="0"/>
    <n v="0"/>
    <n v="0"/>
    <n v="0"/>
    <n v="0"/>
    <n v="0"/>
    <n v="0"/>
    <n v="0"/>
    <n v="0"/>
    <n v="0"/>
    <n v="0"/>
    <n v="26.5"/>
    <n v="0"/>
    <n v="0"/>
    <n v="0"/>
    <n v="0"/>
    <n v="5.9346750000000004"/>
    <n v="120.232"/>
    <n v="1.9716666666666665"/>
  </r>
  <r>
    <d v="2020-09-01T00:00:00"/>
    <x v="5"/>
    <s v="P"/>
    <s v="Active"/>
    <n v="537"/>
    <x v="536"/>
    <s v="N"/>
    <x v="23"/>
    <n v="1068"/>
    <x v="0"/>
    <s v="Niederl. 3"/>
    <n v="1"/>
    <s v="Department"/>
    <s v="Supervisor"/>
    <s v="Non-Mgm."/>
    <s v="ang."/>
    <s v="W"/>
    <d v="2018-05-15T00:00:00"/>
    <m/>
    <s v=""/>
    <n v="1"/>
    <d v="1988-02-17T00:00:00"/>
    <n v="31"/>
    <s v="N"/>
    <n v="30"/>
    <n v="2.5"/>
    <n v="39"/>
    <x v="0"/>
    <n v="1"/>
    <n v="30"/>
    <n v="0"/>
    <n v="5297"/>
    <n v="1086.5932500000001"/>
    <n v="0"/>
    <n v="0"/>
    <n v="0"/>
    <n v="0"/>
    <n v="0"/>
    <n v="0"/>
    <n v="0"/>
    <n v="0"/>
    <n v="0"/>
    <n v="0"/>
    <n v="0"/>
    <n v="0"/>
    <n v="26.5"/>
    <n v="0"/>
    <n v="0"/>
    <n v="0"/>
    <n v="0"/>
    <n v="5.9346750000000004"/>
    <n v="0"/>
    <n v="1.9716666666666665"/>
  </r>
  <r>
    <d v="2020-09-01T00:00:00"/>
    <x v="5"/>
    <s v="P"/>
    <s v="Active"/>
    <n v="538"/>
    <x v="537"/>
    <s v="N"/>
    <x v="9"/>
    <n v="1087"/>
    <x v="0"/>
    <s v="Niederl. 3"/>
    <n v="1"/>
    <s v="Department"/>
    <s v="Supervisor"/>
    <s v="Non-Mgm."/>
    <s v="ang."/>
    <s v="M"/>
    <d v="2018-05-01T00:00:00"/>
    <m/>
    <s v=""/>
    <n v="1"/>
    <d v="1979-07-24T00:00:00"/>
    <n v="40"/>
    <s v="N"/>
    <n v="30"/>
    <n v="2.5"/>
    <n v="39"/>
    <x v="0"/>
    <n v="1"/>
    <n v="30"/>
    <n v="0"/>
    <n v="5298"/>
    <n v="1086.72675"/>
    <n v="0"/>
    <n v="0"/>
    <n v="0"/>
    <n v="0"/>
    <n v="0"/>
    <n v="0"/>
    <n v="0"/>
    <n v="0"/>
    <n v="0"/>
    <n v="0"/>
    <n v="0"/>
    <n v="0"/>
    <n v="26.5"/>
    <n v="0"/>
    <n v="0"/>
    <n v="0"/>
    <n v="0"/>
    <n v="5.9346750000000004"/>
    <n v="0"/>
    <n v="1.9716666666666665"/>
  </r>
  <r>
    <d v="2020-09-01T00:00:00"/>
    <x v="5"/>
    <s v="P"/>
    <s v="Active"/>
    <n v="539"/>
    <x v="538"/>
    <s v="N"/>
    <x v="30"/>
    <n v="1071"/>
    <x v="0"/>
    <s v="Niederl. 3"/>
    <n v="1"/>
    <s v="Department"/>
    <s v="Supervisor"/>
    <s v="Non-Mgm."/>
    <s v="ang."/>
    <s v="M"/>
    <d v="2018-05-01T00:00:00"/>
    <m/>
    <s v=""/>
    <n v="1"/>
    <d v="1987-10-31T00:00:00"/>
    <n v="32"/>
    <s v="N"/>
    <n v="30"/>
    <n v="2.5"/>
    <n v="39"/>
    <x v="0"/>
    <n v="1"/>
    <n v="30"/>
    <n v="0"/>
    <n v="5299"/>
    <n v="1086.8602500000002"/>
    <n v="0"/>
    <n v="0"/>
    <n v="0"/>
    <n v="0"/>
    <n v="0"/>
    <n v="0"/>
    <n v="0"/>
    <n v="0"/>
    <n v="0"/>
    <n v="0"/>
    <n v="0"/>
    <n v="0"/>
    <n v="26.5"/>
    <n v="0"/>
    <n v="0"/>
    <n v="0"/>
    <n v="0"/>
    <n v="5.9346750000000004"/>
    <n v="0"/>
    <n v="1.9716666666666665"/>
  </r>
  <r>
    <d v="2020-09-01T00:00:00"/>
    <x v="5"/>
    <s v="P"/>
    <s v="Active"/>
    <n v="540"/>
    <x v="539"/>
    <s v="N"/>
    <x v="22"/>
    <n v="1023"/>
    <x v="7"/>
    <s v="Niederl. 9"/>
    <n v="1"/>
    <s v="Department"/>
    <s v="Supervisor"/>
    <s v="Non-Mgm."/>
    <s v="ang."/>
    <s v="M"/>
    <d v="2018-05-01T00:00:00"/>
    <m/>
    <s v=""/>
    <n v="1"/>
    <d v="1992-02-25T00:00:00"/>
    <n v="27"/>
    <s v="J"/>
    <n v="30"/>
    <n v="2.5"/>
    <n v="39"/>
    <x v="0"/>
    <n v="1"/>
    <n v="30"/>
    <n v="0"/>
    <n v="5300"/>
    <n v="1086.9937500000001"/>
    <n v="0"/>
    <n v="0"/>
    <n v="0"/>
    <n v="0"/>
    <n v="0"/>
    <n v="0"/>
    <n v="0"/>
    <n v="0"/>
    <n v="0"/>
    <n v="0"/>
    <n v="305.76923076923077"/>
    <n v="242.91666666666669"/>
    <n v="26.5"/>
    <n v="0"/>
    <n v="0"/>
    <n v="0"/>
    <n v="0"/>
    <n v="128.81288173076925"/>
    <n v="0"/>
    <n v="1.9716666666666665"/>
  </r>
  <r>
    <d v="2020-09-01T00:00:00"/>
    <x v="5"/>
    <s v="P"/>
    <s v="Active"/>
    <n v="541"/>
    <x v="540"/>
    <s v="N"/>
    <x v="22"/>
    <n v="1041"/>
    <x v="4"/>
    <s v="Niederl. 6"/>
    <n v="1"/>
    <s v="Department"/>
    <s v="Supervisor"/>
    <s v="Non-Mgm."/>
    <s v="ang."/>
    <s v="M"/>
    <d v="2018-05-01T00:00:00"/>
    <m/>
    <s v=""/>
    <n v="1"/>
    <d v="1967-11-02T00:00:00"/>
    <n v="52"/>
    <s v="J"/>
    <n v="30"/>
    <n v="2.5"/>
    <n v="39"/>
    <x v="0"/>
    <n v="1"/>
    <n v="30"/>
    <n v="0"/>
    <n v="5301"/>
    <n v="1087.12725"/>
    <n v="0"/>
    <n v="0"/>
    <n v="0"/>
    <n v="0"/>
    <n v="0"/>
    <n v="0"/>
    <n v="0"/>
    <n v="0"/>
    <n v="0"/>
    <n v="0"/>
    <n v="305.82692307692309"/>
    <n v="242.96250000000001"/>
    <n v="26.5"/>
    <n v="0"/>
    <n v="0"/>
    <n v="0"/>
    <n v="0"/>
    <n v="128.83606629807693"/>
    <n v="0"/>
    <n v="1.9716666666666665"/>
  </r>
  <r>
    <d v="2020-09-01T00:00:00"/>
    <x v="5"/>
    <s v="P"/>
    <s v="Active"/>
    <n v="542"/>
    <x v="541"/>
    <s v="N"/>
    <x v="31"/>
    <n v="1046"/>
    <x v="9"/>
    <s v="Niederl. 4"/>
    <n v="1"/>
    <s v="Department"/>
    <s v="Supervisor"/>
    <s v="Non-Mgm."/>
    <s v="ang."/>
    <s v="M"/>
    <d v="2018-05-01T00:00:00"/>
    <m/>
    <s v=""/>
    <n v="1"/>
    <d v="1986-09-15T00:00:00"/>
    <n v="33"/>
    <s v="J"/>
    <n v="30"/>
    <n v="2.5"/>
    <n v="39"/>
    <x v="0"/>
    <n v="1"/>
    <n v="30"/>
    <n v="0"/>
    <n v="5302"/>
    <n v="1087.2607500000001"/>
    <n v="0"/>
    <n v="0"/>
    <n v="30"/>
    <n v="0"/>
    <n v="454.51"/>
    <n v="875"/>
    <n v="0"/>
    <n v="0"/>
    <n v="0"/>
    <n v="0"/>
    <n v="305.88461538461542"/>
    <n v="243.00833333333335"/>
    <n v="26.5"/>
    <n v="0"/>
    <n v="0"/>
    <n v="0"/>
    <n v="0"/>
    <n v="433.3215153653847"/>
    <n v="91.01"/>
    <n v="1.9716666666666665"/>
  </r>
  <r>
    <d v="2020-09-01T00:00:00"/>
    <x v="5"/>
    <s v="P"/>
    <s v="Active"/>
    <n v="543"/>
    <x v="542"/>
    <s v="N"/>
    <x v="18"/>
    <n v="1080"/>
    <x v="0"/>
    <s v="Niederl. 3"/>
    <n v="1"/>
    <s v="Department"/>
    <s v="Supervisor"/>
    <s v="Non-Mgm."/>
    <s v="ang."/>
    <s v="W"/>
    <d v="2018-05-01T00:00:00"/>
    <m/>
    <s v=""/>
    <n v="1"/>
    <d v="1992-12-15T00:00:00"/>
    <n v="27"/>
    <s v="N"/>
    <n v="30"/>
    <n v="2.5"/>
    <n v="39"/>
    <x v="0"/>
    <n v="1"/>
    <n v="30"/>
    <n v="0"/>
    <n v="5303"/>
    <n v="1087.3942500000001"/>
    <n v="0"/>
    <n v="0"/>
    <n v="0"/>
    <n v="0"/>
    <n v="0"/>
    <n v="0"/>
    <n v="0"/>
    <n v="0"/>
    <n v="0"/>
    <n v="0"/>
    <n v="0"/>
    <n v="0"/>
    <n v="26.5"/>
    <n v="0"/>
    <n v="0"/>
    <n v="0"/>
    <n v="0"/>
    <n v="5.9346750000000004"/>
    <n v="0"/>
    <n v="1.9716666666666665"/>
  </r>
  <r>
    <d v="2020-09-01T00:00:00"/>
    <x v="5"/>
    <s v="P"/>
    <s v="Active"/>
    <n v="544"/>
    <x v="543"/>
    <s v="N"/>
    <x v="36"/>
    <n v="1054"/>
    <x v="8"/>
    <s v="Niederl. 2"/>
    <n v="1"/>
    <s v="Department"/>
    <s v="Supervisor"/>
    <s v="Non-Mgm."/>
    <s v="ang."/>
    <s v="M"/>
    <d v="2018-06-01T00:00:00"/>
    <m/>
    <s v=""/>
    <n v="1"/>
    <d v="1986-10-31T00:00:00"/>
    <n v="33"/>
    <s v="N"/>
    <n v="30"/>
    <n v="2.5"/>
    <n v="39"/>
    <x v="0"/>
    <n v="1"/>
    <n v="30"/>
    <n v="0"/>
    <n v="5304"/>
    <n v="1087.52775"/>
    <n v="0"/>
    <n v="0"/>
    <n v="0"/>
    <n v="0"/>
    <n v="0"/>
    <n v="0"/>
    <n v="0"/>
    <n v="0"/>
    <n v="0"/>
    <n v="0"/>
    <n v="0"/>
    <n v="0"/>
    <n v="26.5"/>
    <n v="0"/>
    <n v="0"/>
    <n v="0"/>
    <n v="0"/>
    <n v="5.9346750000000004"/>
    <n v="0"/>
    <n v="1.9716666666666665"/>
  </r>
  <r>
    <d v="2020-09-01T00:00:00"/>
    <x v="5"/>
    <s v="P"/>
    <s v="Active"/>
    <n v="545"/>
    <x v="544"/>
    <s v="N"/>
    <x v="19"/>
    <n v="1083"/>
    <x v="0"/>
    <s v="Niederl. 3"/>
    <n v="1"/>
    <s v="Department"/>
    <s v="Supervisor"/>
    <s v="Non-Mgm."/>
    <s v="ang."/>
    <s v="W"/>
    <d v="2018-06-01T00:00:00"/>
    <m/>
    <s v=""/>
    <n v="1"/>
    <d v="1991-05-06T00:00:00"/>
    <n v="28"/>
    <s v="N"/>
    <n v="30"/>
    <n v="2.5"/>
    <n v="39"/>
    <x v="0"/>
    <n v="1"/>
    <n v="30"/>
    <n v="0"/>
    <n v="5305"/>
    <n v="1087.6612500000001"/>
    <n v="0"/>
    <n v="0"/>
    <n v="0"/>
    <n v="0"/>
    <n v="0"/>
    <n v="0"/>
    <n v="0"/>
    <n v="0"/>
    <n v="0"/>
    <n v="0"/>
    <n v="0"/>
    <n v="0"/>
    <n v="26.5"/>
    <n v="0"/>
    <n v="0"/>
    <n v="0"/>
    <n v="0"/>
    <n v="5.9346750000000004"/>
    <n v="0"/>
    <n v="1.9716666666666665"/>
  </r>
  <r>
    <d v="2020-09-01T00:00:00"/>
    <x v="5"/>
    <s v="P"/>
    <s v="Active"/>
    <n v="546"/>
    <x v="545"/>
    <s v="N"/>
    <x v="16"/>
    <n v="1067"/>
    <x v="11"/>
    <s v="Niederl. 12"/>
    <n v="1"/>
    <s v="Department"/>
    <s v="Supervisor"/>
    <s v="Non-Mgm."/>
    <s v="ang."/>
    <s v="W"/>
    <d v="2018-06-01T00:00:00"/>
    <m/>
    <s v=""/>
    <n v="1"/>
    <d v="1993-09-24T00:00:00"/>
    <n v="26"/>
    <s v="N"/>
    <n v="30"/>
    <n v="2.5"/>
    <n v="39"/>
    <x v="0"/>
    <n v="1"/>
    <n v="30"/>
    <n v="0"/>
    <n v="5306"/>
    <n v="1087.79475"/>
    <n v="0"/>
    <n v="0"/>
    <n v="0"/>
    <n v="0"/>
    <n v="0"/>
    <n v="0"/>
    <n v="0"/>
    <n v="0"/>
    <n v="0"/>
    <n v="0"/>
    <n v="0"/>
    <n v="0"/>
    <n v="26.5"/>
    <n v="0"/>
    <n v="0"/>
    <n v="0"/>
    <n v="0"/>
    <n v="5.9346750000000004"/>
    <n v="0"/>
    <n v="1.9716666666666665"/>
  </r>
  <r>
    <d v="2020-09-01T00:00:00"/>
    <x v="5"/>
    <s v="P"/>
    <s v="Active"/>
    <n v="547"/>
    <x v="546"/>
    <s v="N"/>
    <x v="22"/>
    <n v="1035"/>
    <x v="5"/>
    <s v="Niederl. 5"/>
    <n v="1"/>
    <s v="Department"/>
    <s v="Supervisor"/>
    <s v="Non-Mgm."/>
    <s v="ang."/>
    <s v="M"/>
    <d v="2018-06-01T00:00:00"/>
    <m/>
    <s v=""/>
    <n v="1"/>
    <d v="1983-07-05T00:00:00"/>
    <n v="36"/>
    <s v="J"/>
    <n v="30"/>
    <n v="2.5"/>
    <n v="39"/>
    <x v="0"/>
    <n v="1"/>
    <n v="30"/>
    <n v="0"/>
    <n v="5307"/>
    <n v="1087.9282499999999"/>
    <n v="0"/>
    <n v="0"/>
    <n v="0"/>
    <n v="0"/>
    <n v="0"/>
    <n v="0"/>
    <n v="0"/>
    <n v="0"/>
    <n v="0"/>
    <n v="0"/>
    <n v="306.17307692307691"/>
    <n v="243.23750000000001"/>
    <n v="26.5"/>
    <n v="0"/>
    <n v="0"/>
    <n v="0"/>
    <n v="0"/>
    <n v="128.97517370192307"/>
    <n v="0"/>
    <n v="1.9716666666666665"/>
  </r>
  <r>
    <d v="2020-09-01T00:00:00"/>
    <x v="5"/>
    <s v="P"/>
    <s v="Active"/>
    <n v="548"/>
    <x v="547"/>
    <s v="N"/>
    <x v="22"/>
    <n v="1023"/>
    <x v="7"/>
    <s v="Niederl. 9"/>
    <n v="1"/>
    <s v="Department"/>
    <s v="Supervisor"/>
    <s v="Non-Mgm."/>
    <s v="ang."/>
    <s v="M"/>
    <d v="2018-06-01T00:00:00"/>
    <m/>
    <s v=""/>
    <n v="1"/>
    <d v="1998-03-12T00:00:00"/>
    <n v="21"/>
    <s v="J"/>
    <n v="30"/>
    <n v="2.5"/>
    <n v="39"/>
    <x v="0"/>
    <n v="1"/>
    <n v="30"/>
    <n v="0"/>
    <n v="5308"/>
    <n v="1088.0617499999998"/>
    <n v="0"/>
    <n v="0"/>
    <n v="0"/>
    <n v="0"/>
    <n v="0"/>
    <n v="0"/>
    <n v="0"/>
    <n v="0"/>
    <n v="0"/>
    <n v="0"/>
    <n v="306.23076923076923"/>
    <n v="243.28333333333333"/>
    <n v="26.5"/>
    <n v="0"/>
    <n v="0"/>
    <n v="0"/>
    <n v="0"/>
    <n v="128.99835826923078"/>
    <n v="0"/>
    <n v="1.9716666666666665"/>
  </r>
  <r>
    <d v="2020-09-01T00:00:00"/>
    <x v="5"/>
    <s v="P"/>
    <s v="Active"/>
    <n v="549"/>
    <x v="548"/>
    <s v="N"/>
    <x v="16"/>
    <n v="1043"/>
    <x v="9"/>
    <s v="Niederl. 4"/>
    <n v="1"/>
    <s v="Department"/>
    <s v="Supervisor"/>
    <s v="Non-Mgm."/>
    <s v="ang."/>
    <s v="M"/>
    <d v="2018-06-01T00:00:00"/>
    <m/>
    <s v=""/>
    <n v="1"/>
    <d v="1982-09-19T00:00:00"/>
    <n v="37"/>
    <s v="N"/>
    <n v="30"/>
    <n v="2.5"/>
    <n v="39"/>
    <x v="0"/>
    <n v="1"/>
    <n v="30"/>
    <n v="0"/>
    <n v="5309"/>
    <n v="1088.19525"/>
    <n v="0"/>
    <n v="0"/>
    <n v="30"/>
    <n v="0"/>
    <n v="0"/>
    <n v="0"/>
    <n v="0"/>
    <n v="0"/>
    <n v="0"/>
    <n v="0"/>
    <n v="0"/>
    <n v="0"/>
    <n v="26.5"/>
    <n v="0"/>
    <n v="0"/>
    <n v="0"/>
    <n v="0"/>
    <n v="12.653175000000001"/>
    <n v="79.61"/>
    <n v="1.9716666666666665"/>
  </r>
  <r>
    <d v="2020-09-01T00:00:00"/>
    <x v="5"/>
    <s v="P"/>
    <s v="Active"/>
    <n v="550"/>
    <x v="549"/>
    <s v="N"/>
    <x v="22"/>
    <n v="1053"/>
    <x v="3"/>
    <s v="Niederl. 8"/>
    <n v="1"/>
    <s v="Department"/>
    <s v="Supervisor"/>
    <s v="Non-Mgm."/>
    <s v="ang."/>
    <s v="M"/>
    <d v="2018-06-01T00:00:00"/>
    <m/>
    <s v=""/>
    <n v="1"/>
    <d v="1989-11-17T00:00:00"/>
    <n v="30"/>
    <s v="J"/>
    <n v="30"/>
    <n v="2.5"/>
    <n v="39"/>
    <x v="0"/>
    <n v="1"/>
    <n v="30"/>
    <n v="0"/>
    <n v="5310"/>
    <n v="1088.3287500000001"/>
    <n v="0"/>
    <n v="0"/>
    <n v="0"/>
    <n v="0"/>
    <n v="0"/>
    <n v="0"/>
    <n v="0"/>
    <n v="0"/>
    <n v="0"/>
    <n v="0"/>
    <n v="306.34615384615387"/>
    <n v="243.37500000000003"/>
    <n v="26.5"/>
    <n v="0"/>
    <n v="0"/>
    <n v="0"/>
    <n v="0"/>
    <n v="129.04472740384617"/>
    <n v="0"/>
    <n v="1.9716666666666665"/>
  </r>
  <r>
    <d v="2020-09-01T00:00:00"/>
    <x v="5"/>
    <s v="P"/>
    <s v="Active"/>
    <n v="551"/>
    <x v="550"/>
    <s v="N"/>
    <x v="17"/>
    <n v="1088"/>
    <x v="0"/>
    <s v="Niederl. 3"/>
    <n v="1"/>
    <s v="Department"/>
    <s v="Supervisor"/>
    <s v="Non-Mgm."/>
    <s v="ang."/>
    <s v="W"/>
    <d v="2018-06-04T00:00:00"/>
    <m/>
    <s v=""/>
    <n v="1"/>
    <d v="1993-05-04T00:00:00"/>
    <n v="26"/>
    <s v="N"/>
    <n v="30"/>
    <n v="2.5"/>
    <n v="39"/>
    <x v="0"/>
    <n v="1"/>
    <n v="30"/>
    <n v="0"/>
    <n v="5311"/>
    <n v="1088.46225"/>
    <n v="0"/>
    <n v="0"/>
    <n v="0"/>
    <n v="0"/>
    <n v="0"/>
    <n v="0"/>
    <n v="0"/>
    <n v="0"/>
    <n v="0"/>
    <n v="0"/>
    <n v="0"/>
    <n v="0"/>
    <n v="26.5"/>
    <n v="0"/>
    <n v="0"/>
    <n v="0"/>
    <n v="0"/>
    <n v="5.9346750000000004"/>
    <n v="0"/>
    <n v="1.9716666666666665"/>
  </r>
  <r>
    <d v="2020-09-01T00:00:00"/>
    <x v="5"/>
    <s v="P"/>
    <s v="Active"/>
    <n v="552"/>
    <x v="551"/>
    <s v="N"/>
    <x v="22"/>
    <n v="1029"/>
    <x v="6"/>
    <s v="Niederl. 10"/>
    <n v="1"/>
    <s v="Department"/>
    <s v="Supervisor"/>
    <s v="Non-Mgm."/>
    <s v="ang."/>
    <s v="M"/>
    <d v="2018-06-15T00:00:00"/>
    <m/>
    <s v=""/>
    <n v="1"/>
    <d v="1984-12-04T00:00:00"/>
    <n v="35"/>
    <s v="J"/>
    <n v="30"/>
    <n v="2.5"/>
    <n v="39"/>
    <x v="0"/>
    <n v="1"/>
    <n v="30"/>
    <n v="0"/>
    <n v="5312"/>
    <n v="1088.59575"/>
    <n v="0"/>
    <n v="0"/>
    <n v="0"/>
    <n v="0"/>
    <n v="0"/>
    <n v="0"/>
    <n v="0"/>
    <n v="0"/>
    <n v="0"/>
    <n v="0"/>
    <n v="306.46153846153845"/>
    <n v="243.4666666666667"/>
    <n v="26.5"/>
    <n v="0"/>
    <n v="0"/>
    <n v="0"/>
    <n v="0"/>
    <n v="129.09109653846156"/>
    <n v="0"/>
    <n v="1.9716666666666665"/>
  </r>
  <r>
    <d v="2020-09-01T00:00:00"/>
    <x v="5"/>
    <s v="P"/>
    <s v="Active"/>
    <n v="553"/>
    <x v="552"/>
    <s v="N"/>
    <x v="26"/>
    <n v="1091"/>
    <x v="0"/>
    <s v="Niederl. 3"/>
    <n v="1"/>
    <s v="Department"/>
    <s v="Supervisor"/>
    <s v="Non-Mgm."/>
    <s v="ang."/>
    <s v="M"/>
    <d v="2018-07-01T00:00:00"/>
    <m/>
    <s v=""/>
    <n v="1"/>
    <d v="1984-11-24T00:00:00"/>
    <n v="35"/>
    <s v="N"/>
    <n v="30"/>
    <n v="2.5"/>
    <n v="39"/>
    <x v="0"/>
    <n v="1"/>
    <n v="30"/>
    <n v="0"/>
    <n v="5313"/>
    <n v="1088.7292499999999"/>
    <n v="0"/>
    <n v="0"/>
    <n v="0"/>
    <n v="0"/>
    <n v="0"/>
    <n v="0"/>
    <n v="0"/>
    <n v="0"/>
    <n v="0"/>
    <n v="0"/>
    <n v="0"/>
    <n v="0"/>
    <n v="26.5"/>
    <n v="0"/>
    <n v="0"/>
    <n v="0"/>
    <n v="0"/>
    <n v="5.9346750000000004"/>
    <n v="0"/>
    <n v="1.9716666666666665"/>
  </r>
  <r>
    <d v="2020-09-01T00:00:00"/>
    <x v="5"/>
    <s v="P"/>
    <s v="Active"/>
    <n v="554"/>
    <x v="553"/>
    <s v="N"/>
    <x v="0"/>
    <n v="1090"/>
    <x v="0"/>
    <s v="Niederl. 3"/>
    <n v="1"/>
    <s v="Department"/>
    <s v="Supervisor"/>
    <s v="Non-Mgm."/>
    <s v="ang."/>
    <s v="W"/>
    <d v="2018-07-01T00:00:00"/>
    <m/>
    <s v=""/>
    <n v="1"/>
    <d v="1976-07-16T00:00:00"/>
    <n v="43"/>
    <s v="N"/>
    <n v="24"/>
    <n v="2"/>
    <n v="20"/>
    <x v="0"/>
    <n v="0.51282051282051277"/>
    <n v="30"/>
    <n v="0"/>
    <n v="5314"/>
    <n v="1088.86275"/>
    <n v="0"/>
    <n v="0"/>
    <n v="0"/>
    <n v="0"/>
    <n v="0"/>
    <n v="0"/>
    <n v="0"/>
    <n v="0"/>
    <n v="0"/>
    <n v="0"/>
    <n v="0"/>
    <n v="0"/>
    <n v="26.5"/>
    <n v="0"/>
    <n v="0"/>
    <n v="0"/>
    <n v="0"/>
    <n v="5.9346750000000004"/>
    <n v="0"/>
    <n v="1.9716666666666665"/>
  </r>
  <r>
    <d v="2020-09-01T00:00:00"/>
    <x v="5"/>
    <s v="P"/>
    <s v="Active"/>
    <n v="555"/>
    <x v="554"/>
    <s v="N"/>
    <x v="26"/>
    <n v="1091"/>
    <x v="0"/>
    <s v="Niederl. 3"/>
    <n v="1"/>
    <s v="Department"/>
    <s v="Supervisor"/>
    <s v="Non-Mgm."/>
    <s v="ang."/>
    <s v="W"/>
    <d v="2018-07-15T00:00:00"/>
    <m/>
    <s v=""/>
    <n v="1"/>
    <d v="1992-12-14T00:00:00"/>
    <n v="27"/>
    <s v="N"/>
    <n v="30"/>
    <n v="2.5"/>
    <n v="39"/>
    <x v="0"/>
    <n v="1"/>
    <n v="30"/>
    <n v="0"/>
    <n v="5315"/>
    <n v="1088.9962500000001"/>
    <n v="0"/>
    <n v="0"/>
    <n v="0"/>
    <n v="0"/>
    <n v="0"/>
    <n v="0"/>
    <n v="0"/>
    <n v="0"/>
    <n v="0"/>
    <n v="0"/>
    <n v="0"/>
    <n v="0"/>
    <n v="26.5"/>
    <n v="0"/>
    <n v="0"/>
    <n v="0"/>
    <n v="0"/>
    <n v="5.9346750000000004"/>
    <n v="0"/>
    <n v="1.9716666666666665"/>
  </r>
  <r>
    <d v="2020-09-01T00:00:00"/>
    <x v="5"/>
    <s v="P"/>
    <s v="Active"/>
    <n v="556"/>
    <x v="555"/>
    <s v="N"/>
    <x v="17"/>
    <n v="1088"/>
    <x v="0"/>
    <s v="Niederl. 3"/>
    <n v="1"/>
    <s v="Department"/>
    <s v="Supervisor"/>
    <s v="Non-Mgm."/>
    <s v="ang."/>
    <s v="M"/>
    <d v="2018-10-01T00:00:00"/>
    <m/>
    <s v=""/>
    <n v="1"/>
    <d v="1992-12-02T00:00:00"/>
    <n v="27"/>
    <s v="N"/>
    <n v="30"/>
    <n v="2.5"/>
    <n v="39"/>
    <x v="0"/>
    <n v="1"/>
    <n v="30"/>
    <n v="0"/>
    <n v="5316"/>
    <n v="1089.1297500000001"/>
    <n v="0"/>
    <n v="0"/>
    <n v="0"/>
    <n v="0"/>
    <n v="0"/>
    <n v="0"/>
    <n v="0"/>
    <n v="0"/>
    <n v="0"/>
    <n v="0"/>
    <n v="0"/>
    <n v="0"/>
    <n v="26.5"/>
    <n v="0"/>
    <n v="0"/>
    <n v="0"/>
    <n v="0"/>
    <n v="5.9346750000000004"/>
    <n v="0"/>
    <n v="1.9716666666666665"/>
  </r>
  <r>
    <d v="2020-09-01T00:00:00"/>
    <x v="5"/>
    <s v="P"/>
    <s v="Active"/>
    <n v="557"/>
    <x v="556"/>
    <s v="N"/>
    <x v="16"/>
    <n v="1067"/>
    <x v="11"/>
    <s v="Niederl. 12"/>
    <n v="1"/>
    <s v="Department"/>
    <s v="Supervisor"/>
    <s v="Non-Mgm."/>
    <s v="ang."/>
    <s v="W"/>
    <d v="2018-07-09T00:00:00"/>
    <m/>
    <s v=""/>
    <n v="1"/>
    <d v="1972-04-23T00:00:00"/>
    <n v="47"/>
    <s v="N"/>
    <n v="30"/>
    <n v="2.5"/>
    <n v="39"/>
    <x v="0"/>
    <n v="1"/>
    <n v="30"/>
    <n v="0"/>
    <n v="5317"/>
    <n v="1089.26325"/>
    <n v="0"/>
    <n v="0"/>
    <n v="0"/>
    <n v="0"/>
    <n v="0"/>
    <n v="0"/>
    <n v="0"/>
    <n v="0"/>
    <n v="0"/>
    <n v="0"/>
    <n v="0"/>
    <n v="0"/>
    <n v="26.5"/>
    <n v="0"/>
    <n v="0"/>
    <n v="0"/>
    <n v="0"/>
    <n v="5.9346750000000004"/>
    <n v="0"/>
    <n v="1.9716666666666665"/>
  </r>
  <r>
    <d v="2020-09-01T00:00:00"/>
    <x v="5"/>
    <s v="P"/>
    <s v="Active"/>
    <n v="558"/>
    <x v="557"/>
    <s v="N"/>
    <x v="22"/>
    <n v="1029"/>
    <x v="6"/>
    <s v="Niederl. 10"/>
    <n v="1"/>
    <s v="Department"/>
    <s v="Supervisor"/>
    <s v="Non-Mgm."/>
    <s v="ang."/>
    <s v="M"/>
    <d v="2018-07-01T00:00:00"/>
    <m/>
    <s v=""/>
    <n v="1"/>
    <d v="1975-08-12T00:00:00"/>
    <n v="44"/>
    <s v="J"/>
    <n v="30"/>
    <n v="2.5"/>
    <n v="39"/>
    <x v="0"/>
    <n v="1"/>
    <n v="30"/>
    <n v="0"/>
    <n v="5318"/>
    <n v="1089.3967500000001"/>
    <n v="0"/>
    <n v="0"/>
    <n v="0"/>
    <n v="0"/>
    <n v="0"/>
    <n v="0"/>
    <n v="0"/>
    <n v="0"/>
    <n v="0"/>
    <n v="0"/>
    <n v="306.80769230769232"/>
    <n v="243.7416666666667"/>
    <n v="26.5"/>
    <n v="0"/>
    <n v="0"/>
    <n v="0"/>
    <n v="0"/>
    <n v="129.23020394230772"/>
    <n v="0"/>
    <n v="1.9716666666666665"/>
  </r>
  <r>
    <d v="2020-09-01T00:00:00"/>
    <x v="5"/>
    <s v="P"/>
    <s v="Active"/>
    <n v="559"/>
    <x v="558"/>
    <s v="N"/>
    <x v="22"/>
    <n v="1035"/>
    <x v="5"/>
    <s v="Niederl. 5"/>
    <n v="1"/>
    <s v="Department"/>
    <s v="Supervisor"/>
    <s v="Non-Mgm."/>
    <s v="ang."/>
    <s v="M"/>
    <d v="2018-07-01T00:00:00"/>
    <m/>
    <s v=""/>
    <n v="1"/>
    <d v="1969-02-25T00:00:00"/>
    <n v="50"/>
    <s v="J"/>
    <n v="30"/>
    <n v="2.5"/>
    <n v="39"/>
    <x v="0"/>
    <n v="1"/>
    <n v="30"/>
    <n v="0"/>
    <n v="5319"/>
    <n v="1089.53025"/>
    <n v="0"/>
    <n v="0"/>
    <n v="0"/>
    <n v="0"/>
    <n v="0"/>
    <n v="0"/>
    <n v="0"/>
    <n v="0"/>
    <n v="0"/>
    <n v="0"/>
    <n v="306.86538461538458"/>
    <n v="243.78750000000002"/>
    <n v="26.5"/>
    <n v="0"/>
    <n v="0"/>
    <n v="0"/>
    <n v="0"/>
    <n v="129.25338850961541"/>
    <n v="0"/>
    <n v="1.9716666666666665"/>
  </r>
  <r>
    <d v="2020-09-01T00:00:00"/>
    <x v="5"/>
    <s v="P"/>
    <s v="Active"/>
    <n v="560"/>
    <x v="559"/>
    <s v="N"/>
    <x v="31"/>
    <n v="1059"/>
    <x v="2"/>
    <s v="Niederl. 7"/>
    <n v="1"/>
    <s v="Department"/>
    <s v="Supervisor"/>
    <s v="Non-Mgm."/>
    <s v="ang."/>
    <s v="M"/>
    <d v="2018-07-01T00:00:00"/>
    <m/>
    <s v=""/>
    <n v="1"/>
    <d v="1997-07-12T00:00:00"/>
    <n v="22"/>
    <s v="J"/>
    <n v="30"/>
    <n v="2.5"/>
    <n v="39"/>
    <x v="0"/>
    <n v="1"/>
    <n v="30"/>
    <n v="0"/>
    <n v="5320"/>
    <n v="1089.6637500000002"/>
    <n v="0"/>
    <n v="0"/>
    <n v="30"/>
    <n v="0"/>
    <n v="54.17"/>
    <n v="250"/>
    <n v="0"/>
    <n v="0"/>
    <n v="0"/>
    <n v="0"/>
    <n v="306.92307692307691"/>
    <n v="243.83333333333334"/>
    <n v="26.5"/>
    <n v="0"/>
    <n v="0"/>
    <n v="0"/>
    <n v="0"/>
    <n v="204.1139445769231"/>
    <n v="79.040000000000006"/>
    <n v="1.9716666666666665"/>
  </r>
  <r>
    <d v="2020-09-01T00:00:00"/>
    <x v="5"/>
    <s v="P"/>
    <s v="Active"/>
    <n v="561"/>
    <x v="560"/>
    <s v="N"/>
    <x v="22"/>
    <n v="1053"/>
    <x v="3"/>
    <s v="Niederl. 8"/>
    <n v="1"/>
    <s v="Department"/>
    <s v="Supervisor"/>
    <s v="Non-Mgm."/>
    <s v="ang."/>
    <s v="M"/>
    <d v="2018-07-01T00:00:00"/>
    <m/>
    <s v=""/>
    <n v="1"/>
    <d v="1994-02-08T00:00:00"/>
    <n v="25"/>
    <s v="J"/>
    <n v="30"/>
    <n v="2.5"/>
    <n v="39"/>
    <x v="0"/>
    <n v="1"/>
    <n v="30"/>
    <n v="0"/>
    <n v="5321"/>
    <n v="1089.7972500000001"/>
    <n v="0"/>
    <n v="0"/>
    <n v="0"/>
    <n v="0"/>
    <n v="0"/>
    <n v="0"/>
    <n v="0"/>
    <n v="0"/>
    <n v="0"/>
    <n v="0"/>
    <n v="306.98076923076923"/>
    <n v="243.87916666666669"/>
    <n v="26.5"/>
    <n v="0"/>
    <n v="0"/>
    <n v="0"/>
    <n v="0"/>
    <n v="129.29975764423077"/>
    <n v="0"/>
    <n v="1.9716666666666665"/>
  </r>
  <r>
    <d v="2020-09-01T00:00:00"/>
    <x v="5"/>
    <s v="P"/>
    <s v="Active"/>
    <n v="562"/>
    <x v="561"/>
    <s v="N"/>
    <x v="9"/>
    <n v="1087"/>
    <x v="0"/>
    <s v="Niederl. 3"/>
    <n v="1"/>
    <s v="Department"/>
    <s v="Supervisor"/>
    <s v="Non-Mgm."/>
    <s v="ang."/>
    <s v="M"/>
    <d v="2018-07-01T00:00:00"/>
    <m/>
    <s v=""/>
    <n v="1"/>
    <d v="1982-04-13T00:00:00"/>
    <n v="37"/>
    <s v="N"/>
    <n v="30"/>
    <n v="2.5"/>
    <n v="39"/>
    <x v="0"/>
    <n v="1"/>
    <n v="30"/>
    <n v="0"/>
    <n v="5322"/>
    <n v="1089.93075"/>
    <n v="0"/>
    <n v="0"/>
    <n v="0"/>
    <n v="0"/>
    <n v="0"/>
    <n v="0"/>
    <n v="0"/>
    <n v="0"/>
    <n v="0"/>
    <n v="0"/>
    <n v="0"/>
    <n v="0"/>
    <n v="26.5"/>
    <n v="0"/>
    <n v="0"/>
    <n v="0"/>
    <n v="0"/>
    <n v="5.9346750000000004"/>
    <n v="0"/>
    <n v="1.9716666666666665"/>
  </r>
  <r>
    <d v="2020-09-01T00:00:00"/>
    <x v="5"/>
    <s v="P"/>
    <s v="Active"/>
    <n v="563"/>
    <x v="562"/>
    <s v="N"/>
    <x v="48"/>
    <n v="1073"/>
    <x v="0"/>
    <s v="Niederl. 3"/>
    <n v="1"/>
    <s v="Department"/>
    <s v="Supervisor"/>
    <s v="Non-Mgm."/>
    <s v="ang."/>
    <s v="M"/>
    <d v="2018-08-01T00:00:00"/>
    <m/>
    <s v=""/>
    <n v="1"/>
    <d v="1989-11-04T00:00:00"/>
    <n v="30"/>
    <s v="N"/>
    <n v="30"/>
    <n v="2.5"/>
    <n v="39"/>
    <x v="0"/>
    <n v="1"/>
    <n v="30"/>
    <n v="0"/>
    <n v="5323"/>
    <n v="1090.0642500000001"/>
    <n v="0"/>
    <n v="0"/>
    <n v="0"/>
    <n v="0"/>
    <n v="0"/>
    <n v="0"/>
    <n v="0"/>
    <n v="0"/>
    <n v="0"/>
    <n v="0"/>
    <n v="0"/>
    <n v="0"/>
    <n v="26.5"/>
    <n v="0"/>
    <n v="0"/>
    <n v="0"/>
    <n v="0"/>
    <n v="5.9346750000000004"/>
    <n v="0"/>
    <n v="1.9716666666666665"/>
  </r>
  <r>
    <d v="2020-09-01T00:00:00"/>
    <x v="5"/>
    <s v="P"/>
    <s v="Active"/>
    <n v="564"/>
    <x v="563"/>
    <s v="N"/>
    <x v="22"/>
    <n v="1035"/>
    <x v="5"/>
    <s v="Niederl. 5"/>
    <n v="1"/>
    <s v="Department"/>
    <s v="Supervisor"/>
    <s v="Non-Mgm."/>
    <s v="ang."/>
    <s v="M"/>
    <d v="2018-08-01T00:00:00"/>
    <m/>
    <s v=""/>
    <n v="1"/>
    <d v="1966-10-06T00:00:00"/>
    <n v="53"/>
    <s v="J"/>
    <n v="30"/>
    <n v="2.5"/>
    <n v="39"/>
    <x v="0"/>
    <n v="1"/>
    <n v="30"/>
    <n v="0"/>
    <n v="5324"/>
    <n v="1090.19775"/>
    <n v="0"/>
    <n v="0"/>
    <n v="0"/>
    <n v="0"/>
    <n v="0"/>
    <n v="0"/>
    <n v="0"/>
    <n v="0"/>
    <n v="0"/>
    <n v="0"/>
    <n v="307.15384615384613"/>
    <n v="244.01666666666671"/>
    <n v="26.5"/>
    <n v="0"/>
    <n v="0"/>
    <n v="0"/>
    <n v="0"/>
    <n v="129.36931134615386"/>
    <n v="0"/>
    <n v="1.9716666666666665"/>
  </r>
  <r>
    <d v="2020-09-01T00:00:00"/>
    <x v="5"/>
    <s v="P"/>
    <s v="Active"/>
    <n v="565"/>
    <x v="564"/>
    <s v="N"/>
    <x v="9"/>
    <n v="1087"/>
    <x v="0"/>
    <s v="Niederl. 3"/>
    <n v="1"/>
    <s v="Department"/>
    <s v="Supervisor"/>
    <s v="Non-Mgm."/>
    <s v="ang."/>
    <s v="M"/>
    <d v="2018-08-01T00:00:00"/>
    <m/>
    <s v=""/>
    <n v="1"/>
    <d v="1984-12-31T00:00:00"/>
    <n v="35"/>
    <s v="N"/>
    <n v="30"/>
    <n v="2.5"/>
    <n v="39"/>
    <x v="0"/>
    <n v="1"/>
    <n v="30"/>
    <n v="0"/>
    <n v="5325"/>
    <n v="1090.3312500000002"/>
    <n v="0"/>
    <n v="0"/>
    <n v="0"/>
    <n v="0"/>
    <n v="0"/>
    <n v="0"/>
    <n v="0"/>
    <n v="0"/>
    <n v="0"/>
    <n v="0"/>
    <n v="0"/>
    <n v="0"/>
    <n v="26.5"/>
    <n v="0"/>
    <n v="0"/>
    <n v="0"/>
    <n v="0"/>
    <n v="5.9346750000000004"/>
    <n v="0"/>
    <n v="1.9716666666666665"/>
  </r>
  <r>
    <d v="2020-09-01T00:00:00"/>
    <x v="5"/>
    <s v="P"/>
    <s v="Active"/>
    <n v="566"/>
    <x v="565"/>
    <s v="N"/>
    <x v="31"/>
    <n v="1052"/>
    <x v="3"/>
    <s v="Niederl. 8"/>
    <n v="1"/>
    <s v="Department"/>
    <s v="Supervisor"/>
    <s v="Non-Mgm."/>
    <s v="ang."/>
    <s v="M"/>
    <d v="2018-08-01T00:00:00"/>
    <m/>
    <s v=""/>
    <n v="1"/>
    <d v="1996-11-28T00:00:00"/>
    <n v="23"/>
    <s v="J"/>
    <n v="30"/>
    <n v="2.5"/>
    <n v="39"/>
    <x v="0"/>
    <n v="1"/>
    <n v="30"/>
    <n v="0"/>
    <n v="5326"/>
    <n v="1090.4647500000001"/>
    <n v="0"/>
    <n v="0"/>
    <n v="30"/>
    <n v="0"/>
    <n v="45.14"/>
    <n v="0"/>
    <n v="0"/>
    <n v="0"/>
    <n v="0"/>
    <n v="0"/>
    <n v="307.26923076923077"/>
    <n v="244.10833333333335"/>
    <n v="26.5"/>
    <n v="0"/>
    <n v="0"/>
    <n v="0"/>
    <n v="0"/>
    <n v="146.24328348076926"/>
    <n v="78.28"/>
    <n v="1.9716666666666665"/>
  </r>
  <r>
    <d v="2020-09-01T00:00:00"/>
    <x v="5"/>
    <s v="P"/>
    <s v="Active"/>
    <n v="567"/>
    <x v="566"/>
    <s v="N"/>
    <x v="22"/>
    <n v="1029"/>
    <x v="6"/>
    <s v="Niederl. 10"/>
    <n v="1"/>
    <s v="Department"/>
    <s v="Supervisor"/>
    <s v="Non-Mgm."/>
    <s v="ang."/>
    <s v="M"/>
    <d v="2018-08-16T00:00:00"/>
    <m/>
    <s v=""/>
    <n v="1"/>
    <d v="1962-10-22T00:00:00"/>
    <n v="57"/>
    <s v="J"/>
    <n v="30"/>
    <n v="2.5"/>
    <n v="39"/>
    <x v="0"/>
    <n v="1"/>
    <n v="30"/>
    <n v="0"/>
    <n v="5327"/>
    <n v="1090.59825"/>
    <n v="0"/>
    <n v="0"/>
    <n v="0"/>
    <n v="0"/>
    <n v="0"/>
    <n v="0"/>
    <n v="0"/>
    <n v="0"/>
    <n v="0"/>
    <n v="0"/>
    <n v="307.32692307692309"/>
    <n v="244.1541666666667"/>
    <n v="26.5"/>
    <n v="0"/>
    <n v="0"/>
    <n v="0"/>
    <n v="0"/>
    <n v="129.43886504807693"/>
    <n v="0"/>
    <n v="1.9716666666666665"/>
  </r>
  <r>
    <d v="2020-09-01T00:00:00"/>
    <x v="5"/>
    <s v="P"/>
    <s v="Active"/>
    <n v="568"/>
    <x v="567"/>
    <s v="N"/>
    <x v="52"/>
    <n v="1007"/>
    <x v="1"/>
    <s v="Niederl. 1"/>
    <n v="1"/>
    <s v="Department"/>
    <s v="Supervisor"/>
    <s v="Non-Mgm."/>
    <s v="tech"/>
    <s v="M"/>
    <d v="2018-09-01T00:00:00"/>
    <d v="2022-02-28T00:00:00"/>
    <s v=""/>
    <n v="3"/>
    <d v="2002-05-31T00:00:00"/>
    <n v="17"/>
    <s v="J"/>
    <n v="30"/>
    <n v="2.5"/>
    <n v="39"/>
    <x v="0"/>
    <n v="1"/>
    <n v="30"/>
    <n v="0"/>
    <n v="5328"/>
    <n v="1090.7317500000001"/>
    <n v="0"/>
    <n v="0"/>
    <n v="0"/>
    <n v="0"/>
    <n v="0"/>
    <n v="0"/>
    <n v="0"/>
    <n v="0"/>
    <n v="0"/>
    <n v="0"/>
    <n v="307.38461538461542"/>
    <n v="244.20000000000002"/>
    <n v="26.5"/>
    <n v="0"/>
    <n v="0"/>
    <n v="0"/>
    <n v="0"/>
    <n v="129.46204961538461"/>
    <n v="0"/>
    <n v="1.9716666666666665"/>
  </r>
  <r>
    <d v="2020-09-01T00:00:00"/>
    <x v="5"/>
    <s v="P"/>
    <s v="Active"/>
    <n v="569"/>
    <x v="568"/>
    <s v="N"/>
    <x v="52"/>
    <n v="1007"/>
    <x v="1"/>
    <s v="Niederl. 1"/>
    <n v="1"/>
    <s v="Department"/>
    <s v="Supervisor"/>
    <s v="Non-Mgm."/>
    <s v="tech"/>
    <s v="M"/>
    <d v="2018-09-01T00:00:00"/>
    <d v="2022-02-28T00:00:00"/>
    <s v=""/>
    <n v="3"/>
    <d v="2001-04-01T00:00:00"/>
    <n v="18"/>
    <s v="J"/>
    <n v="30"/>
    <n v="2.5"/>
    <n v="39"/>
    <x v="0"/>
    <n v="1"/>
    <n v="30"/>
    <n v="0"/>
    <n v="5329"/>
    <n v="1090.8652500000001"/>
    <n v="0"/>
    <n v="0"/>
    <n v="0"/>
    <n v="0"/>
    <n v="0"/>
    <n v="0"/>
    <n v="0"/>
    <n v="0"/>
    <n v="0"/>
    <n v="0"/>
    <n v="307.44230769230768"/>
    <n v="244.24583333333334"/>
    <n v="26.5"/>
    <n v="0"/>
    <n v="0"/>
    <n v="0"/>
    <n v="0"/>
    <n v="129.48523418269232"/>
    <n v="0"/>
    <n v="1.9716666666666665"/>
  </r>
  <r>
    <d v="2020-09-01T00:00:00"/>
    <x v="5"/>
    <s v="P"/>
    <s v="Active"/>
    <n v="570"/>
    <x v="569"/>
    <s v="N"/>
    <x v="52"/>
    <n v="1007"/>
    <x v="1"/>
    <s v="Niederl. 1"/>
    <n v="1"/>
    <s v="Department"/>
    <s v="Supervisor"/>
    <s v="Non-Mgm."/>
    <s v="tech"/>
    <s v="M"/>
    <d v="2018-09-01T00:00:00"/>
    <d v="2022-02-28T00:00:00"/>
    <s v=""/>
    <n v="3"/>
    <d v="2003-07-08T00:00:00"/>
    <n v="16"/>
    <s v="J"/>
    <n v="30"/>
    <n v="2.5"/>
    <n v="39"/>
    <x v="0"/>
    <n v="1"/>
    <n v="30"/>
    <n v="0"/>
    <n v="5330"/>
    <n v="1090.9987500000002"/>
    <n v="0"/>
    <n v="0"/>
    <n v="0"/>
    <n v="0"/>
    <n v="0"/>
    <n v="0"/>
    <n v="0"/>
    <n v="0"/>
    <n v="0"/>
    <n v="0"/>
    <n v="307.5"/>
    <n v="244.29166666666669"/>
    <n v="26.5"/>
    <n v="0"/>
    <n v="0"/>
    <n v="0"/>
    <n v="0"/>
    <n v="129.50841875000003"/>
    <n v="0"/>
    <n v="1.9716666666666665"/>
  </r>
  <r>
    <d v="2020-09-01T00:00:00"/>
    <x v="5"/>
    <s v="P"/>
    <s v="Active"/>
    <n v="571"/>
    <x v="570"/>
    <s v="N"/>
    <x v="53"/>
    <n v="1012"/>
    <x v="1"/>
    <s v="Niederl. 1"/>
    <n v="1"/>
    <s v="Department"/>
    <s v="Supervisor"/>
    <s v="Non-Mgm."/>
    <s v="kfm"/>
    <s v="M"/>
    <d v="2018-09-01T00:00:00"/>
    <d v="2021-08-31T00:00:00"/>
    <s v=""/>
    <n v="2"/>
    <d v="2001-07-23T00:00:00"/>
    <n v="18"/>
    <s v="J"/>
    <n v="30"/>
    <n v="2.5"/>
    <n v="39"/>
    <x v="0"/>
    <n v="1"/>
    <n v="30"/>
    <n v="0"/>
    <n v="5331"/>
    <n v="1091.1322500000001"/>
    <n v="0"/>
    <n v="0"/>
    <n v="0"/>
    <n v="0"/>
    <n v="0"/>
    <n v="0"/>
    <n v="0"/>
    <n v="0"/>
    <n v="0"/>
    <n v="0"/>
    <n v="307.55769230769226"/>
    <n v="244.33750000000001"/>
    <n v="26.5"/>
    <n v="0"/>
    <n v="0"/>
    <n v="0"/>
    <n v="0"/>
    <n v="129.53160331730768"/>
    <n v="0"/>
    <n v="1.9716666666666665"/>
  </r>
  <r>
    <d v="2020-09-01T00:00:00"/>
    <x v="5"/>
    <s v="P"/>
    <s v="Active"/>
    <n v="572"/>
    <x v="571"/>
    <s v="N"/>
    <x v="52"/>
    <n v="1007"/>
    <x v="1"/>
    <s v="Niederl. 1"/>
    <n v="1"/>
    <s v="Department"/>
    <s v="Supervisor"/>
    <s v="Non-Mgm."/>
    <s v="tech"/>
    <s v="M"/>
    <d v="2018-09-01T00:00:00"/>
    <d v="2022-02-28T00:00:00"/>
    <s v=""/>
    <n v="3"/>
    <d v="2002-01-01T00:00:00"/>
    <n v="18"/>
    <s v="J"/>
    <n v="30"/>
    <n v="2.5"/>
    <n v="39"/>
    <x v="0"/>
    <n v="1"/>
    <n v="30"/>
    <n v="0"/>
    <n v="5332"/>
    <n v="1091.26575"/>
    <n v="0"/>
    <n v="0"/>
    <n v="0"/>
    <n v="0"/>
    <n v="0"/>
    <n v="0"/>
    <n v="0"/>
    <n v="0"/>
    <n v="0"/>
    <n v="0"/>
    <n v="307.61538461538458"/>
    <n v="244.38333333333335"/>
    <n v="26.5"/>
    <n v="0"/>
    <n v="0"/>
    <n v="0"/>
    <n v="0"/>
    <n v="129.55478788461539"/>
    <n v="0"/>
    <n v="1.9716666666666665"/>
  </r>
  <r>
    <d v="2020-09-01T00:00:00"/>
    <x v="5"/>
    <s v="P"/>
    <s v="Active"/>
    <n v="573"/>
    <x v="572"/>
    <s v="N"/>
    <x v="52"/>
    <n v="1007"/>
    <x v="1"/>
    <s v="Niederl. 1"/>
    <n v="1"/>
    <s v="Department"/>
    <s v="Supervisor"/>
    <s v="Non-Mgm."/>
    <s v="tech"/>
    <s v="M"/>
    <d v="2018-09-01T00:00:00"/>
    <d v="2022-02-28T00:00:00"/>
    <s v=""/>
    <n v="3"/>
    <d v="2003-02-19T00:00:00"/>
    <n v="16"/>
    <s v="J"/>
    <n v="30"/>
    <n v="2.5"/>
    <n v="39"/>
    <x v="0"/>
    <n v="1"/>
    <n v="30"/>
    <n v="0"/>
    <n v="5333"/>
    <n v="1091.3992499999999"/>
    <n v="0"/>
    <n v="0"/>
    <n v="0"/>
    <n v="0"/>
    <n v="0"/>
    <n v="0"/>
    <n v="0"/>
    <n v="0"/>
    <n v="0"/>
    <n v="0"/>
    <n v="307.67307692307691"/>
    <n v="244.4291666666667"/>
    <n v="26.5"/>
    <n v="0"/>
    <n v="0"/>
    <n v="0"/>
    <n v="0"/>
    <n v="129.57797245192307"/>
    <n v="0"/>
    <n v="1.9716666666666665"/>
  </r>
  <r>
    <d v="2020-09-01T00:00:00"/>
    <x v="5"/>
    <s v="P"/>
    <s v="Active"/>
    <n v="574"/>
    <x v="573"/>
    <s v="N"/>
    <x v="52"/>
    <n v="1007"/>
    <x v="1"/>
    <s v="Niederl. 1"/>
    <n v="1"/>
    <s v="Department"/>
    <s v="Supervisor"/>
    <s v="Non-Mgm."/>
    <s v="tech"/>
    <s v="M"/>
    <d v="2018-09-01T00:00:00"/>
    <d v="2022-02-28T00:00:00"/>
    <s v=""/>
    <n v="3"/>
    <d v="2002-05-07T00:00:00"/>
    <n v="17"/>
    <s v="J"/>
    <n v="30"/>
    <n v="2.5"/>
    <n v="39"/>
    <x v="0"/>
    <n v="1"/>
    <n v="30"/>
    <n v="0"/>
    <n v="5334"/>
    <n v="1091.5327500000001"/>
    <n v="0"/>
    <n v="0"/>
    <n v="0"/>
    <n v="0"/>
    <n v="0"/>
    <n v="0"/>
    <n v="0"/>
    <n v="0"/>
    <n v="0"/>
    <n v="0"/>
    <n v="307.73076923076923"/>
    <n v="244.47500000000002"/>
    <n v="26.5"/>
    <n v="0"/>
    <n v="0"/>
    <n v="0"/>
    <n v="0"/>
    <n v="129.60115701923075"/>
    <n v="0"/>
    <n v="1.9716666666666665"/>
  </r>
  <r>
    <d v="2020-09-01T00:00:00"/>
    <x v="5"/>
    <s v="P"/>
    <s v="Active"/>
    <n v="575"/>
    <x v="574"/>
    <s v="N"/>
    <x v="52"/>
    <n v="1007"/>
    <x v="1"/>
    <s v="Niederl. 1"/>
    <n v="1"/>
    <s v="Department"/>
    <s v="Supervisor"/>
    <s v="Non-Mgm."/>
    <s v="tech"/>
    <s v="M"/>
    <d v="2018-09-01T00:00:00"/>
    <d v="2022-02-28T00:00:00"/>
    <s v=""/>
    <n v="3"/>
    <d v="2001-09-24T00:00:00"/>
    <n v="18"/>
    <s v="J"/>
    <n v="30"/>
    <n v="2.5"/>
    <n v="39"/>
    <x v="0"/>
    <n v="1"/>
    <n v="30"/>
    <n v="0"/>
    <n v="5335"/>
    <n v="1091.66625"/>
    <n v="0"/>
    <n v="0"/>
    <n v="0"/>
    <n v="0"/>
    <n v="0"/>
    <n v="0"/>
    <n v="0"/>
    <n v="0"/>
    <n v="0"/>
    <n v="0"/>
    <n v="307.78846153846155"/>
    <n v="244.52083333333334"/>
    <n v="26.5"/>
    <n v="0"/>
    <n v="0"/>
    <n v="0"/>
    <n v="0"/>
    <n v="129.62434158653849"/>
    <n v="0"/>
    <n v="1.9716666666666665"/>
  </r>
  <r>
    <d v="2020-09-01T00:00:00"/>
    <x v="5"/>
    <s v="P"/>
    <s v="Active"/>
    <n v="576"/>
    <x v="575"/>
    <s v="N"/>
    <x v="53"/>
    <n v="1012"/>
    <x v="1"/>
    <s v="Niederl. 1"/>
    <n v="1"/>
    <s v="Department"/>
    <s v="Supervisor"/>
    <s v="Non-Mgm."/>
    <s v="kfm"/>
    <s v="W"/>
    <d v="2018-09-01T00:00:00"/>
    <d v="2021-08-31T00:00:00"/>
    <s v=""/>
    <n v="2"/>
    <d v="2001-10-28T00:00:00"/>
    <n v="18"/>
    <s v="J"/>
    <n v="30"/>
    <n v="2.5"/>
    <n v="39"/>
    <x v="0"/>
    <n v="1"/>
    <n v="30"/>
    <n v="0"/>
    <n v="5336"/>
    <n v="1091.7997500000001"/>
    <n v="0"/>
    <n v="0"/>
    <n v="0"/>
    <n v="0"/>
    <n v="0"/>
    <n v="0"/>
    <n v="0"/>
    <n v="0"/>
    <n v="0"/>
    <n v="0"/>
    <n v="307.84615384615387"/>
    <n v="244.56666666666669"/>
    <n v="26.5"/>
    <n v="0"/>
    <n v="0"/>
    <n v="0"/>
    <n v="0"/>
    <n v="129.64752615384617"/>
    <n v="0"/>
    <n v="1.9716666666666665"/>
  </r>
  <r>
    <d v="2020-09-01T00:00:00"/>
    <x v="5"/>
    <s v="P"/>
    <s v="Active"/>
    <n v="577"/>
    <x v="576"/>
    <s v="N"/>
    <x v="53"/>
    <n v="1012"/>
    <x v="1"/>
    <s v="Niederl. 1"/>
    <n v="1"/>
    <s v="Department"/>
    <s v="Supervisor"/>
    <s v="Non-Mgm."/>
    <s v="kfm"/>
    <s v="W"/>
    <d v="2018-09-01T00:00:00"/>
    <d v="2021-08-31T00:00:00"/>
    <s v=""/>
    <n v="2"/>
    <d v="2003-06-16T00:00:00"/>
    <n v="16"/>
    <s v="J"/>
    <n v="30"/>
    <n v="2.5"/>
    <n v="39"/>
    <x v="0"/>
    <n v="1"/>
    <n v="30"/>
    <n v="0"/>
    <n v="5337"/>
    <n v="1091.93325"/>
    <n v="0"/>
    <n v="0"/>
    <n v="0"/>
    <n v="0"/>
    <n v="0"/>
    <n v="0"/>
    <n v="0"/>
    <n v="0"/>
    <n v="0"/>
    <n v="0"/>
    <n v="307.90384615384613"/>
    <n v="244.61250000000001"/>
    <n v="26.5"/>
    <n v="0"/>
    <n v="0"/>
    <n v="0"/>
    <n v="0"/>
    <n v="129.67071072115385"/>
    <n v="0"/>
    <n v="1.9716666666666665"/>
  </r>
  <r>
    <d v="2020-09-01T00:00:00"/>
    <x v="5"/>
    <s v="P"/>
    <s v="Active"/>
    <n v="578"/>
    <x v="577"/>
    <s v="N"/>
    <x v="53"/>
    <n v="1012"/>
    <x v="1"/>
    <s v="Niederl. 1"/>
    <n v="1"/>
    <s v="Department"/>
    <s v="Supervisor"/>
    <s v="Non-Mgm."/>
    <s v="kfm"/>
    <s v="W"/>
    <d v="2018-09-01T00:00:00"/>
    <d v="2021-08-31T00:00:00"/>
    <s v=""/>
    <n v="2"/>
    <d v="2002-04-04T00:00:00"/>
    <n v="17"/>
    <s v="J"/>
    <n v="30"/>
    <n v="2.5"/>
    <n v="39"/>
    <x v="0"/>
    <n v="1"/>
    <n v="30"/>
    <n v="0"/>
    <n v="5338"/>
    <n v="1092.06675"/>
    <n v="0"/>
    <n v="0"/>
    <n v="0"/>
    <n v="0"/>
    <n v="0"/>
    <n v="0"/>
    <n v="0"/>
    <n v="0"/>
    <n v="0"/>
    <n v="0"/>
    <n v="307.96153846153845"/>
    <n v="244.65833333333333"/>
    <n v="26.5"/>
    <n v="0"/>
    <n v="0"/>
    <n v="0"/>
    <n v="0"/>
    <n v="129.69389528846153"/>
    <n v="0"/>
    <n v="1.9716666666666665"/>
  </r>
  <r>
    <d v="2020-09-01T00:00:00"/>
    <x v="5"/>
    <s v="P"/>
    <s v="Active"/>
    <n v="579"/>
    <x v="578"/>
    <s v="N"/>
    <x v="53"/>
    <n v="1012"/>
    <x v="1"/>
    <s v="Niederl. 1"/>
    <n v="1"/>
    <s v="Department"/>
    <s v="Supervisor"/>
    <s v="Non-Mgm."/>
    <s v="kfm"/>
    <s v="M"/>
    <d v="2018-09-01T00:00:00"/>
    <d v="2021-08-31T00:00:00"/>
    <s v=""/>
    <n v="2"/>
    <d v="2001-12-29T00:00:00"/>
    <n v="18"/>
    <s v="J"/>
    <n v="30"/>
    <n v="2.5"/>
    <n v="39"/>
    <x v="0"/>
    <n v="1"/>
    <n v="30"/>
    <n v="0"/>
    <n v="5339"/>
    <n v="1092.2002499999999"/>
    <n v="0"/>
    <n v="0"/>
    <n v="0"/>
    <n v="0"/>
    <n v="0"/>
    <n v="0"/>
    <n v="0"/>
    <n v="0"/>
    <n v="0"/>
    <n v="0"/>
    <n v="308.01923076923077"/>
    <n v="244.70416666666671"/>
    <n v="26.5"/>
    <n v="0"/>
    <n v="0"/>
    <n v="0"/>
    <n v="0"/>
    <n v="129.71707985576924"/>
    <n v="0"/>
    <n v="1.9716666666666665"/>
  </r>
  <r>
    <d v="2020-09-01T00:00:00"/>
    <x v="5"/>
    <s v="P"/>
    <s v="Active"/>
    <n v="580"/>
    <x v="579"/>
    <s v="N"/>
    <x v="52"/>
    <n v="1007"/>
    <x v="1"/>
    <s v="Niederl. 1"/>
    <n v="1"/>
    <s v="Department"/>
    <s v="Supervisor"/>
    <s v="Non-Mgm."/>
    <s v="tech"/>
    <s v="M"/>
    <d v="2018-09-01T00:00:00"/>
    <d v="2022-02-28T00:00:00"/>
    <s v=""/>
    <n v="3"/>
    <d v="2003-01-17T00:00:00"/>
    <n v="17"/>
    <s v="J"/>
    <n v="30"/>
    <n v="2.5"/>
    <n v="39"/>
    <x v="0"/>
    <n v="1"/>
    <n v="30"/>
    <n v="0"/>
    <n v="5340"/>
    <n v="1092.33375"/>
    <n v="0"/>
    <n v="0"/>
    <n v="0"/>
    <n v="0"/>
    <n v="0"/>
    <n v="0"/>
    <n v="0"/>
    <n v="0"/>
    <n v="0"/>
    <n v="0"/>
    <n v="308.07692307692309"/>
    <n v="244.75000000000003"/>
    <n v="26.5"/>
    <n v="0"/>
    <n v="0"/>
    <n v="0"/>
    <n v="0"/>
    <n v="129.74026442307692"/>
    <n v="0"/>
    <n v="1.9716666666666665"/>
  </r>
  <r>
    <d v="2020-09-01T00:00:00"/>
    <x v="5"/>
    <s v="P"/>
    <s v="Active"/>
    <n v="581"/>
    <x v="580"/>
    <s v="N"/>
    <x v="51"/>
    <n v="1092"/>
    <x v="0"/>
    <s v="Niederl. 3"/>
    <n v="1"/>
    <s v="Department"/>
    <s v="Supervisor"/>
    <s v="Non-Mgm."/>
    <s v="kfm"/>
    <s v="M"/>
    <d v="2018-09-01T00:00:00"/>
    <d v="2021-08-31T00:00:00"/>
    <s v=""/>
    <n v="2"/>
    <d v="2001-07-07T00:00:00"/>
    <n v="18"/>
    <s v="J"/>
    <n v="30"/>
    <n v="2.5"/>
    <n v="39"/>
    <x v="0"/>
    <n v="1"/>
    <n v="30"/>
    <n v="0"/>
    <n v="5341"/>
    <n v="1092.4672500000001"/>
    <n v="0"/>
    <n v="0"/>
    <n v="0"/>
    <n v="0"/>
    <n v="0"/>
    <n v="0"/>
    <n v="0"/>
    <n v="0"/>
    <n v="0"/>
    <n v="0"/>
    <n v="308.13461538461542"/>
    <n v="244.79583333333335"/>
    <n v="26.5"/>
    <n v="0"/>
    <n v="0"/>
    <n v="0"/>
    <n v="0"/>
    <n v="129.76344899038463"/>
    <n v="0"/>
    <n v="1.9716666666666665"/>
  </r>
  <r>
    <d v="2020-09-01T00:00:00"/>
    <x v="5"/>
    <s v="P"/>
    <s v="Active"/>
    <n v="582"/>
    <x v="581"/>
    <s v="N"/>
    <x v="51"/>
    <n v="1092"/>
    <x v="0"/>
    <s v="Niederl. 3"/>
    <n v="1"/>
    <s v="Department"/>
    <s v="Supervisor"/>
    <s v="Non-Mgm."/>
    <s v="kfm"/>
    <s v="M"/>
    <d v="2018-09-01T00:00:00"/>
    <d v="2021-08-31T00:00:00"/>
    <s v=""/>
    <n v="2"/>
    <d v="1996-07-26T00:00:00"/>
    <n v="23"/>
    <s v="J"/>
    <n v="30"/>
    <n v="2.5"/>
    <n v="39"/>
    <x v="0"/>
    <n v="1"/>
    <n v="30"/>
    <n v="0"/>
    <n v="5342"/>
    <n v="1092.6007500000001"/>
    <n v="0"/>
    <n v="0"/>
    <n v="0"/>
    <n v="0"/>
    <n v="0"/>
    <n v="0"/>
    <n v="0"/>
    <n v="0"/>
    <n v="0"/>
    <n v="0"/>
    <n v="308.19230769230768"/>
    <n v="244.8416666666667"/>
    <n v="26.5"/>
    <n v="0"/>
    <n v="0"/>
    <n v="0"/>
    <n v="0"/>
    <n v="129.78663355769231"/>
    <n v="0"/>
    <n v="1.9716666666666665"/>
  </r>
  <r>
    <d v="2020-09-01T00:00:00"/>
    <x v="5"/>
    <s v="P"/>
    <s v="Active"/>
    <n v="583"/>
    <x v="582"/>
    <s v="N"/>
    <x v="51"/>
    <n v="1092"/>
    <x v="0"/>
    <s v="Niederl. 3"/>
    <n v="1"/>
    <s v="Department"/>
    <s v="Supervisor"/>
    <s v="Non-Mgm."/>
    <s v="kfm"/>
    <s v="M"/>
    <d v="2018-09-01T00:00:00"/>
    <d v="2021-08-31T00:00:00"/>
    <s v=""/>
    <n v="2"/>
    <d v="1998-04-04T00:00:00"/>
    <n v="21"/>
    <s v="J"/>
    <n v="30"/>
    <n v="2.5"/>
    <n v="39"/>
    <x v="0"/>
    <n v="1"/>
    <n v="30"/>
    <n v="0"/>
    <n v="5343"/>
    <n v="1092.73425"/>
    <n v="0"/>
    <n v="0"/>
    <n v="0"/>
    <n v="0"/>
    <n v="0"/>
    <n v="0"/>
    <n v="0"/>
    <n v="0"/>
    <n v="0"/>
    <n v="0"/>
    <n v="308.25"/>
    <n v="244.88750000000002"/>
    <n v="26.5"/>
    <n v="0"/>
    <n v="0"/>
    <n v="0"/>
    <n v="0"/>
    <n v="129.80981812500002"/>
    <n v="0"/>
    <n v="1.9716666666666665"/>
  </r>
  <r>
    <d v="2020-09-01T00:00:00"/>
    <x v="5"/>
    <s v="P"/>
    <s v="Active"/>
    <n v="584"/>
    <x v="583"/>
    <s v="N"/>
    <x v="51"/>
    <n v="1092"/>
    <x v="0"/>
    <s v="Niederl. 3"/>
    <n v="1"/>
    <s v="Department"/>
    <s v="Supervisor"/>
    <s v="Non-Mgm."/>
    <s v="kfm"/>
    <s v="M"/>
    <d v="2018-09-01T00:00:00"/>
    <d v="2021-08-31T00:00:00"/>
    <s v=""/>
    <n v="2"/>
    <d v="2001-02-23T00:00:00"/>
    <n v="18"/>
    <s v="J"/>
    <n v="30"/>
    <n v="2.5"/>
    <n v="39"/>
    <x v="0"/>
    <n v="1"/>
    <n v="30"/>
    <n v="0"/>
    <n v="5344"/>
    <n v="1092.8677499999999"/>
    <n v="0"/>
    <n v="0"/>
    <n v="0"/>
    <n v="0"/>
    <n v="0"/>
    <n v="0"/>
    <n v="0"/>
    <n v="0"/>
    <n v="0"/>
    <n v="0"/>
    <n v="308.30769230769232"/>
    <n v="244.93333333333334"/>
    <n v="26.5"/>
    <n v="0"/>
    <n v="0"/>
    <n v="0"/>
    <n v="0"/>
    <n v="129.8330026923077"/>
    <n v="0"/>
    <n v="1.9716666666666665"/>
  </r>
  <r>
    <d v="2020-09-01T00:00:00"/>
    <x v="5"/>
    <s v="P"/>
    <s v="Active"/>
    <n v="585"/>
    <x v="584"/>
    <s v="N"/>
    <x v="51"/>
    <n v="1092"/>
    <x v="8"/>
    <s v="Niederl. 2"/>
    <n v="1"/>
    <s v="Department"/>
    <s v="Supervisor"/>
    <s v="Non-Mgm."/>
    <s v="tech"/>
    <s v="M"/>
    <d v="2018-09-01T00:00:00"/>
    <d v="2021-08-31T00:00:00"/>
    <s v=""/>
    <n v="2"/>
    <d v="2002-08-13T00:00:00"/>
    <n v="17"/>
    <s v="J"/>
    <n v="30"/>
    <n v="2.5"/>
    <n v="39"/>
    <x v="0"/>
    <n v="1"/>
    <n v="30"/>
    <n v="0"/>
    <n v="5345"/>
    <n v="1093.00125"/>
    <n v="0"/>
    <n v="0"/>
    <n v="0"/>
    <n v="0"/>
    <n v="0"/>
    <n v="0"/>
    <n v="0"/>
    <n v="0"/>
    <n v="0"/>
    <n v="0"/>
    <n v="308.36538461538458"/>
    <n v="244.97916666666669"/>
    <n v="26.5"/>
    <n v="0"/>
    <n v="0"/>
    <n v="0"/>
    <n v="0"/>
    <n v="129.85618725961538"/>
    <n v="0"/>
    <n v="1.9716666666666665"/>
  </r>
  <r>
    <d v="2020-09-01T00:00:00"/>
    <x v="5"/>
    <s v="P"/>
    <s v="Active"/>
    <n v="586"/>
    <x v="585"/>
    <s v="N"/>
    <x v="9"/>
    <n v="1087"/>
    <x v="0"/>
    <s v="Niederl. 3"/>
    <n v="1"/>
    <s v="Department"/>
    <s v="Supervisor"/>
    <s v="Non-Mgm."/>
    <s v="ang."/>
    <s v="M"/>
    <d v="2018-09-01T00:00:00"/>
    <m/>
    <s v=""/>
    <n v="1"/>
    <d v="1993-11-20T00:00:00"/>
    <n v="26"/>
    <s v="N"/>
    <n v="30"/>
    <n v="2.5"/>
    <n v="39"/>
    <x v="0"/>
    <n v="1"/>
    <n v="30"/>
    <n v="0"/>
    <n v="5346"/>
    <n v="1093.1347500000002"/>
    <n v="0"/>
    <n v="0"/>
    <n v="0"/>
    <n v="0"/>
    <n v="0"/>
    <n v="0"/>
    <n v="0"/>
    <n v="0"/>
    <n v="0"/>
    <n v="0"/>
    <n v="0"/>
    <n v="0"/>
    <n v="26.5"/>
    <n v="0"/>
    <n v="0"/>
    <n v="0"/>
    <n v="0"/>
    <n v="5.9346750000000004"/>
    <n v="0"/>
    <n v="1.9716666666666665"/>
  </r>
  <r>
    <d v="2020-09-01T00:00:00"/>
    <x v="5"/>
    <s v="P"/>
    <s v="Active"/>
    <n v="587"/>
    <x v="586"/>
    <s v="N"/>
    <x v="26"/>
    <n v="1091"/>
    <x v="0"/>
    <s v="Niederl. 3"/>
    <n v="1"/>
    <s v="Department"/>
    <s v="Supervisor"/>
    <s v="Non-Mgm."/>
    <s v="ang."/>
    <s v="W"/>
    <d v="2018-09-01T00:00:00"/>
    <m/>
    <s v=""/>
    <n v="1"/>
    <d v="1980-02-21T00:00:00"/>
    <n v="39"/>
    <s v="N"/>
    <n v="30"/>
    <n v="2.5"/>
    <n v="39"/>
    <x v="0"/>
    <n v="1"/>
    <n v="30"/>
    <n v="0"/>
    <n v="5347"/>
    <n v="1093.2682500000001"/>
    <n v="0"/>
    <n v="0"/>
    <n v="0"/>
    <n v="0"/>
    <n v="0"/>
    <n v="0"/>
    <n v="0"/>
    <n v="0"/>
    <n v="0"/>
    <n v="0"/>
    <n v="0"/>
    <n v="0"/>
    <n v="26.5"/>
    <n v="0"/>
    <n v="0"/>
    <n v="0"/>
    <n v="0"/>
    <n v="5.9346750000000004"/>
    <n v="0"/>
    <n v="1.9716666666666665"/>
  </r>
  <r>
    <d v="2020-09-01T00:00:00"/>
    <x v="5"/>
    <s v="P"/>
    <s v="Active"/>
    <n v="588"/>
    <x v="587"/>
    <s v="N"/>
    <x v="22"/>
    <n v="1029"/>
    <x v="6"/>
    <s v="Niederl. 10"/>
    <n v="1"/>
    <s v="Department"/>
    <s v="Supervisor"/>
    <s v="Non-Mgm."/>
    <s v="ang."/>
    <s v="M"/>
    <d v="2018-09-01T00:00:00"/>
    <m/>
    <s v=""/>
    <n v="1"/>
    <d v="1982-02-03T00:00:00"/>
    <n v="37"/>
    <s v="J"/>
    <n v="30"/>
    <n v="2.5"/>
    <n v="39"/>
    <x v="0"/>
    <n v="1"/>
    <n v="30"/>
    <n v="0"/>
    <n v="5348"/>
    <n v="1093.40175"/>
    <n v="0"/>
    <n v="0"/>
    <n v="0"/>
    <n v="0"/>
    <n v="0"/>
    <n v="0"/>
    <n v="0"/>
    <n v="0"/>
    <n v="0"/>
    <n v="0"/>
    <n v="308.53846153846155"/>
    <n v="245.1166666666667"/>
    <n v="26.5"/>
    <n v="0"/>
    <n v="0"/>
    <n v="0"/>
    <n v="0"/>
    <n v="129.92574096153848"/>
    <n v="0"/>
    <n v="1.9716666666666665"/>
  </r>
  <r>
    <d v="2020-09-01T00:00:00"/>
    <x v="5"/>
    <s v="P"/>
    <s v="Active"/>
    <n v="589"/>
    <x v="588"/>
    <s v="N"/>
    <x v="22"/>
    <n v="1023"/>
    <x v="7"/>
    <s v="Niederl. 9"/>
    <n v="1"/>
    <s v="Department"/>
    <s v="Supervisor"/>
    <s v="Non-Mgm."/>
    <s v="ang."/>
    <s v="M"/>
    <d v="2018-09-15T00:00:00"/>
    <m/>
    <s v=""/>
    <n v="1"/>
    <d v="1983-09-24T00:00:00"/>
    <n v="36"/>
    <s v="J"/>
    <n v="30"/>
    <n v="2.5"/>
    <n v="39"/>
    <x v="0"/>
    <n v="1"/>
    <n v="30"/>
    <n v="0"/>
    <n v="5349"/>
    <n v="1093.5352499999999"/>
    <n v="0"/>
    <n v="0"/>
    <n v="0"/>
    <n v="0"/>
    <n v="0"/>
    <n v="0"/>
    <n v="0"/>
    <n v="0"/>
    <n v="0"/>
    <n v="0"/>
    <n v="308.59615384615381"/>
    <n v="245.16250000000002"/>
    <n v="26.5"/>
    <n v="0"/>
    <n v="0"/>
    <n v="0"/>
    <n v="0"/>
    <n v="129.94892552884616"/>
    <n v="0"/>
    <n v="1.9716666666666665"/>
  </r>
  <r>
    <d v="2020-09-01T00:00:00"/>
    <x v="5"/>
    <s v="P"/>
    <s v="Active"/>
    <n v="590"/>
    <x v="589"/>
    <s v="N"/>
    <x v="36"/>
    <n v="1054"/>
    <x v="8"/>
    <s v="Niederl. 2"/>
    <n v="1"/>
    <s v="Department"/>
    <s v="Supervisor"/>
    <s v="Non-Mgm."/>
    <s v="ang."/>
    <s v="M"/>
    <d v="2018-09-01T00:00:00"/>
    <m/>
    <s v=""/>
    <n v="1"/>
    <d v="1966-06-18T00:00:00"/>
    <n v="53"/>
    <s v="N"/>
    <n v="30"/>
    <n v="2.5"/>
    <n v="39"/>
    <x v="0"/>
    <n v="1"/>
    <n v="30"/>
    <n v="0"/>
    <n v="5350"/>
    <n v="1093.66875"/>
    <n v="0"/>
    <n v="0"/>
    <n v="0"/>
    <n v="0"/>
    <n v="0"/>
    <n v="0"/>
    <n v="0"/>
    <n v="0"/>
    <n v="0"/>
    <n v="0"/>
    <n v="0"/>
    <n v="0"/>
    <n v="26.5"/>
    <n v="0"/>
    <n v="0"/>
    <n v="0"/>
    <n v="0"/>
    <n v="5.9346750000000004"/>
    <n v="0"/>
    <n v="1.9716666666666665"/>
  </r>
  <r>
    <d v="2020-09-01T00:00:00"/>
    <x v="5"/>
    <s v="P"/>
    <s v="Active"/>
    <n v="591"/>
    <x v="590"/>
    <s v="N"/>
    <x v="22"/>
    <n v="1023"/>
    <x v="7"/>
    <s v="Niederl. 9"/>
    <n v="1"/>
    <s v="Department"/>
    <s v="Supervisor"/>
    <s v="Non-Mgm."/>
    <s v="ang."/>
    <s v="M"/>
    <d v="2018-09-01T00:00:00"/>
    <m/>
    <s v=""/>
    <n v="1"/>
    <d v="1989-08-25T00:00:00"/>
    <n v="30"/>
    <s v="J"/>
    <n v="30"/>
    <n v="2.5"/>
    <n v="39"/>
    <x v="0"/>
    <n v="1"/>
    <n v="30"/>
    <n v="0"/>
    <n v="5351"/>
    <n v="1093.8022500000002"/>
    <n v="0"/>
    <n v="0"/>
    <n v="0"/>
    <n v="0"/>
    <n v="0"/>
    <n v="0"/>
    <n v="0"/>
    <n v="0"/>
    <n v="0"/>
    <n v="0"/>
    <n v="308.71153846153845"/>
    <n v="245.25416666666669"/>
    <n v="26.5"/>
    <n v="0"/>
    <n v="0"/>
    <n v="0"/>
    <n v="0"/>
    <n v="129.99529466346155"/>
    <n v="0"/>
    <n v="1.9716666666666665"/>
  </r>
  <r>
    <d v="2020-09-01T00:00:00"/>
    <x v="5"/>
    <s v="P"/>
    <s v="Active"/>
    <n v="592"/>
    <x v="591"/>
    <s v="N"/>
    <x v="22"/>
    <n v="1053"/>
    <x v="3"/>
    <s v="Niederl. 8"/>
    <n v="1"/>
    <s v="Department"/>
    <s v="Supervisor"/>
    <s v="Non-Mgm."/>
    <s v="ang."/>
    <s v="M"/>
    <d v="2018-09-01T00:00:00"/>
    <m/>
    <s v=""/>
    <n v="1"/>
    <d v="1961-09-04T00:00:00"/>
    <n v="58"/>
    <s v="J"/>
    <n v="30"/>
    <n v="2.5"/>
    <n v="39"/>
    <x v="0"/>
    <n v="1"/>
    <n v="30"/>
    <n v="0"/>
    <n v="5352"/>
    <n v="1093.9357500000001"/>
    <n v="0"/>
    <n v="0"/>
    <n v="0"/>
    <n v="0"/>
    <n v="0"/>
    <n v="0"/>
    <n v="0"/>
    <n v="0"/>
    <n v="0"/>
    <n v="0"/>
    <n v="308.76923076923077"/>
    <n v="245.3"/>
    <n v="26.5"/>
    <n v="0"/>
    <n v="0"/>
    <n v="0"/>
    <n v="0"/>
    <n v="130.01847923076923"/>
    <n v="0"/>
    <n v="1.9716666666666665"/>
  </r>
  <r>
    <d v="2020-09-01T00:00:00"/>
    <x v="5"/>
    <s v="P"/>
    <s v="Active"/>
    <n v="593"/>
    <x v="592"/>
    <s v="N"/>
    <x v="0"/>
    <n v="1090"/>
    <x v="0"/>
    <s v="Niederl. 3"/>
    <n v="1"/>
    <s v="Department"/>
    <s v="Supervisor"/>
    <s v="Non-Mgm."/>
    <s v="ang."/>
    <s v="M"/>
    <d v="2018-09-15T00:00:00"/>
    <m/>
    <s v=""/>
    <n v="1"/>
    <d v="1982-08-24T00:00:00"/>
    <n v="37"/>
    <s v="N"/>
    <n v="30"/>
    <n v="2.5"/>
    <n v="39"/>
    <x v="0"/>
    <n v="1"/>
    <n v="30"/>
    <n v="0"/>
    <n v="5353"/>
    <n v="1094.06925"/>
    <n v="0"/>
    <n v="0"/>
    <n v="0"/>
    <n v="0"/>
    <n v="0"/>
    <n v="0"/>
    <n v="0"/>
    <n v="0"/>
    <n v="0"/>
    <n v="0"/>
    <n v="0"/>
    <n v="0"/>
    <n v="26.5"/>
    <n v="0"/>
    <n v="0"/>
    <n v="0"/>
    <n v="0"/>
    <n v="5.9346750000000004"/>
    <n v="0"/>
    <n v="1.9716666666666665"/>
  </r>
  <r>
    <d v="2020-09-01T00:00:00"/>
    <x v="5"/>
    <s v="P"/>
    <s v="Active"/>
    <n v="594"/>
    <x v="593"/>
    <s v="N"/>
    <x v="22"/>
    <n v="1060"/>
    <x v="2"/>
    <s v="Niederl. 7"/>
    <n v="1"/>
    <s v="Department"/>
    <s v="Supervisor"/>
    <s v="Non-Mgm."/>
    <s v="ang."/>
    <s v="M"/>
    <d v="2018-09-15T00:00:00"/>
    <m/>
    <s v=""/>
    <n v="1"/>
    <d v="1988-11-14T00:00:00"/>
    <n v="31"/>
    <s v="J"/>
    <n v="30"/>
    <n v="2.5"/>
    <n v="39"/>
    <x v="0"/>
    <n v="1"/>
    <n v="30"/>
    <n v="0"/>
    <n v="5354"/>
    <n v="1094.2027499999999"/>
    <n v="0"/>
    <n v="0"/>
    <n v="0"/>
    <n v="0"/>
    <n v="0"/>
    <n v="0"/>
    <n v="0"/>
    <n v="0"/>
    <n v="0"/>
    <n v="0"/>
    <n v="308.88461538461542"/>
    <n v="245.39166666666671"/>
    <n v="26.5"/>
    <n v="0"/>
    <n v="0"/>
    <n v="0"/>
    <n v="0"/>
    <n v="130.06484836538465"/>
    <n v="0"/>
    <n v="1.9716666666666665"/>
  </r>
  <r>
    <d v="2020-09-01T00:00:00"/>
    <x v="5"/>
    <s v="P"/>
    <s v="Active"/>
    <n v="595"/>
    <x v="594"/>
    <s v="N"/>
    <x v="53"/>
    <n v="1012"/>
    <x v="1"/>
    <s v="Niederl. 1"/>
    <n v="1"/>
    <s v="Department"/>
    <s v="Supervisor"/>
    <s v="Non-Mgm."/>
    <s v="kfm"/>
    <s v="M"/>
    <d v="2018-09-01T00:00:00"/>
    <d v="2021-08-31T00:00:00"/>
    <s v=""/>
    <n v="2"/>
    <d v="2000-06-09T00:00:00"/>
    <n v="19"/>
    <s v="J"/>
    <n v="30"/>
    <n v="2.5"/>
    <n v="39"/>
    <x v="0"/>
    <n v="1"/>
    <n v="30"/>
    <n v="0"/>
    <n v="5355"/>
    <n v="1094.3362500000001"/>
    <n v="0"/>
    <n v="0"/>
    <n v="0"/>
    <n v="0"/>
    <n v="0"/>
    <n v="0"/>
    <n v="0"/>
    <n v="0"/>
    <n v="0"/>
    <n v="0"/>
    <n v="308.94230769230768"/>
    <n v="245.43750000000003"/>
    <n v="26.5"/>
    <n v="0"/>
    <n v="0"/>
    <n v="0"/>
    <n v="0"/>
    <n v="130.08803293269233"/>
    <n v="0"/>
    <n v="1.9716666666666665"/>
  </r>
  <r>
    <d v="2020-09-01T00:00:00"/>
    <x v="5"/>
    <s v="P"/>
    <s v="Active"/>
    <n v="596"/>
    <x v="595"/>
    <s v="N"/>
    <x v="16"/>
    <n v="1067"/>
    <x v="11"/>
    <s v="Niederl. 12"/>
    <n v="1"/>
    <s v="Department"/>
    <s v="Supervisor"/>
    <s v="Non-Mgm."/>
    <s v="ang."/>
    <s v="W"/>
    <d v="2018-09-17T00:00:00"/>
    <m/>
    <s v=""/>
    <n v="1"/>
    <d v="1999-06-02T00:00:00"/>
    <n v="20"/>
    <s v="N"/>
    <n v="30"/>
    <n v="2.5"/>
    <n v="39"/>
    <x v="0"/>
    <n v="1"/>
    <n v="30"/>
    <n v="0"/>
    <n v="5356"/>
    <n v="1094.4697500000002"/>
    <n v="0"/>
    <n v="0"/>
    <n v="0"/>
    <n v="0"/>
    <n v="0"/>
    <n v="0"/>
    <n v="0"/>
    <n v="0"/>
    <n v="0"/>
    <n v="0"/>
    <n v="0"/>
    <n v="0"/>
    <n v="26.5"/>
    <n v="0"/>
    <n v="0"/>
    <n v="0"/>
    <n v="0"/>
    <n v="5.9346750000000004"/>
    <n v="0"/>
    <n v="1.9716666666666665"/>
  </r>
  <r>
    <d v="2020-09-01T00:00:00"/>
    <x v="5"/>
    <s v="P"/>
    <s v="Active"/>
    <n v="597"/>
    <x v="596"/>
    <s v="N"/>
    <x v="37"/>
    <n v="1005"/>
    <x v="1"/>
    <s v="Niederl. 1"/>
    <n v="1"/>
    <s v="Department"/>
    <s v="Supervisor"/>
    <s v="Non-Mgm."/>
    <s v="ang."/>
    <s v="M"/>
    <d v="2018-09-01T00:00:00"/>
    <m/>
    <s v=""/>
    <n v="1"/>
    <d v="1992-02-03T00:00:00"/>
    <n v="27"/>
    <s v="N"/>
    <n v="30"/>
    <n v="2.5"/>
    <n v="39"/>
    <x v="0"/>
    <n v="1"/>
    <n v="30"/>
    <n v="0"/>
    <n v="5357"/>
    <n v="1094.6032500000001"/>
    <n v="0"/>
    <n v="0"/>
    <n v="0"/>
    <n v="0"/>
    <n v="0"/>
    <n v="0"/>
    <n v="0"/>
    <n v="0"/>
    <n v="0"/>
    <n v="0"/>
    <n v="0"/>
    <n v="0"/>
    <n v="26.5"/>
    <n v="0"/>
    <n v="0"/>
    <n v="0"/>
    <n v="0"/>
    <n v="5.9346750000000004"/>
    <n v="0"/>
    <n v="1.9716666666666665"/>
  </r>
  <r>
    <d v="2020-09-01T00:00:00"/>
    <x v="5"/>
    <s v="P"/>
    <s v="Active"/>
    <n v="598"/>
    <x v="597"/>
    <s v="N"/>
    <x v="17"/>
    <n v="1088"/>
    <x v="0"/>
    <s v="Niederl. 3"/>
    <n v="1"/>
    <s v="Department"/>
    <s v="Supervisor"/>
    <s v="Non-Mgm."/>
    <s v="ang."/>
    <s v="W"/>
    <d v="2018-10-01T00:00:00"/>
    <m/>
    <s v=""/>
    <n v="1"/>
    <d v="1978-03-11T00:00:00"/>
    <n v="41"/>
    <s v="N"/>
    <n v="30"/>
    <n v="2.5"/>
    <n v="39"/>
    <x v="0"/>
    <n v="1"/>
    <n v="30"/>
    <n v="0"/>
    <n v="5358"/>
    <n v="1094.73675"/>
    <n v="0"/>
    <n v="0"/>
    <n v="0"/>
    <n v="0"/>
    <n v="0"/>
    <n v="0"/>
    <n v="0"/>
    <n v="0"/>
    <n v="0"/>
    <n v="0"/>
    <n v="0"/>
    <n v="0"/>
    <n v="26.5"/>
    <n v="0"/>
    <n v="0"/>
    <n v="0"/>
    <n v="0"/>
    <n v="5.9346750000000004"/>
    <n v="0"/>
    <n v="1.9716666666666665"/>
  </r>
  <r>
    <d v="2020-09-01T00:00:00"/>
    <x v="5"/>
    <s v="P"/>
    <s v="Active"/>
    <n v="599"/>
    <x v="598"/>
    <s v="N"/>
    <x v="49"/>
    <n v="1072"/>
    <x v="0"/>
    <s v="Niederl. 3"/>
    <n v="1"/>
    <s v="Department"/>
    <s v="Supervisor"/>
    <s v="Non-Mgm."/>
    <s v="ang."/>
    <s v="W"/>
    <d v="2018-10-01T00:00:00"/>
    <m/>
    <s v=""/>
    <n v="1"/>
    <d v="1983-03-04T00:00:00"/>
    <n v="36"/>
    <s v="N"/>
    <n v="30"/>
    <n v="2.5"/>
    <n v="39"/>
    <x v="0"/>
    <n v="1"/>
    <n v="30"/>
    <n v="0"/>
    <n v="5359"/>
    <n v="1094.8702499999999"/>
    <n v="0"/>
    <n v="0"/>
    <n v="0"/>
    <n v="0"/>
    <n v="0"/>
    <n v="0"/>
    <n v="0"/>
    <n v="0"/>
    <n v="0"/>
    <n v="0"/>
    <n v="0"/>
    <n v="0"/>
    <n v="26.5"/>
    <n v="0"/>
    <n v="0"/>
    <n v="0"/>
    <n v="0"/>
    <n v="5.9346750000000004"/>
    <n v="0"/>
    <n v="1.9716666666666665"/>
  </r>
  <r>
    <d v="2020-09-01T00:00:00"/>
    <x v="5"/>
    <s v="P"/>
    <s v="Active"/>
    <n v="600"/>
    <x v="599"/>
    <s v="N"/>
    <x v="11"/>
    <n v="1082"/>
    <x v="0"/>
    <s v="Niederl. 3"/>
    <n v="1"/>
    <s v="Department"/>
    <s v="Supervisor"/>
    <s v="Non-Mgm."/>
    <s v="ang."/>
    <s v="M"/>
    <d v="2018-10-01T00:00:00"/>
    <m/>
    <s v=""/>
    <n v="1"/>
    <d v="1983-05-09T00:00:00"/>
    <n v="36"/>
    <s v="N"/>
    <n v="30"/>
    <n v="2.5"/>
    <n v="39"/>
    <x v="0"/>
    <n v="1"/>
    <n v="30"/>
    <n v="0"/>
    <n v="5360"/>
    <n v="1095.0037500000001"/>
    <n v="0"/>
    <n v="0"/>
    <n v="0"/>
    <n v="0"/>
    <n v="0"/>
    <n v="0"/>
    <n v="0"/>
    <n v="0"/>
    <n v="0"/>
    <n v="0"/>
    <n v="0"/>
    <n v="0"/>
    <n v="26.5"/>
    <n v="0"/>
    <n v="0"/>
    <n v="0"/>
    <n v="0"/>
    <n v="5.9346750000000004"/>
    <n v="0"/>
    <n v="1.9716666666666665"/>
  </r>
  <r>
    <d v="2020-09-01T00:00:00"/>
    <x v="5"/>
    <s v="P"/>
    <s v="Active"/>
    <n v="601"/>
    <x v="600"/>
    <s v="N"/>
    <x v="16"/>
    <n v="1031"/>
    <x v="5"/>
    <s v="Niederl. 5"/>
    <n v="1"/>
    <s v="Department"/>
    <s v="Supervisor"/>
    <s v="Non-Mgm."/>
    <s v="ang."/>
    <s v="M"/>
    <d v="2018-10-15T00:00:00"/>
    <m/>
    <s v=""/>
    <n v="1"/>
    <d v="1963-11-16T00:00:00"/>
    <n v="56"/>
    <s v="J"/>
    <n v="30"/>
    <n v="2.5"/>
    <n v="39"/>
    <x v="0"/>
    <n v="1"/>
    <n v="30"/>
    <n v="0"/>
    <n v="5361"/>
    <n v="1095.1372500000002"/>
    <n v="0"/>
    <n v="0"/>
    <n v="0"/>
    <n v="0"/>
    <n v="0"/>
    <n v="0"/>
    <n v="0"/>
    <n v="0"/>
    <n v="0"/>
    <n v="0"/>
    <n v="309.28846153846155"/>
    <n v="245.71250000000001"/>
    <n v="26.5"/>
    <n v="0"/>
    <n v="0"/>
    <n v="0"/>
    <n v="0"/>
    <n v="130.22714033653847"/>
    <n v="0"/>
    <n v="1.9716666666666665"/>
  </r>
  <r>
    <d v="2020-09-01T00:00:00"/>
    <x v="5"/>
    <s v="P"/>
    <s v="Active"/>
    <n v="602"/>
    <x v="601"/>
    <s v="N"/>
    <x v="17"/>
    <n v="1088"/>
    <x v="0"/>
    <s v="Niederl. 3"/>
    <n v="1"/>
    <s v="Department"/>
    <s v="Supervisor"/>
    <s v="Non-Mgm."/>
    <s v="ang."/>
    <s v="M"/>
    <d v="2018-10-01T00:00:00"/>
    <m/>
    <s v=""/>
    <n v="1"/>
    <d v="1990-11-28T00:00:00"/>
    <n v="29"/>
    <s v="N"/>
    <n v="30"/>
    <n v="2.5"/>
    <n v="39"/>
    <x v="0"/>
    <n v="1"/>
    <n v="30"/>
    <n v="0"/>
    <n v="5362"/>
    <n v="1095.2707500000001"/>
    <n v="0"/>
    <n v="0"/>
    <n v="0"/>
    <n v="0"/>
    <n v="0"/>
    <n v="0"/>
    <n v="0"/>
    <n v="0"/>
    <n v="0"/>
    <n v="0"/>
    <n v="0"/>
    <n v="0"/>
    <n v="26.5"/>
    <n v="0"/>
    <n v="0"/>
    <n v="0"/>
    <n v="0"/>
    <n v="5.9346750000000004"/>
    <n v="0"/>
    <n v="1.9716666666666665"/>
  </r>
  <r>
    <d v="2020-09-01T00:00:00"/>
    <x v="5"/>
    <s v="P"/>
    <s v="Active"/>
    <n v="603"/>
    <x v="602"/>
    <s v="N"/>
    <x v="5"/>
    <n v="1093"/>
    <x v="0"/>
    <s v="Niederl. 3"/>
    <n v="1"/>
    <s v="Department"/>
    <s v="Supervisor"/>
    <s v="Non-Mgm."/>
    <s v="ang."/>
    <s v="M"/>
    <d v="2018-10-01T00:00:00"/>
    <m/>
    <s v=""/>
    <n v="1"/>
    <d v="1978-09-15T00:00:00"/>
    <n v="41"/>
    <s v="N"/>
    <n v="30"/>
    <n v="2.5"/>
    <n v="39"/>
    <x v="0"/>
    <n v="1"/>
    <n v="30"/>
    <n v="0"/>
    <n v="5363"/>
    <n v="1095.40425"/>
    <n v="0"/>
    <n v="0"/>
    <n v="0"/>
    <n v="0"/>
    <n v="0"/>
    <n v="0"/>
    <n v="0"/>
    <n v="0"/>
    <n v="0"/>
    <n v="0"/>
    <n v="0"/>
    <n v="0"/>
    <n v="26.5"/>
    <n v="0"/>
    <n v="0"/>
    <n v="0"/>
    <n v="0"/>
    <n v="5.9346750000000004"/>
    <n v="0"/>
    <n v="1.9716666666666665"/>
  </r>
  <r>
    <d v="2020-09-01T00:00:00"/>
    <x v="5"/>
    <s v="P"/>
    <s v="Active"/>
    <n v="604"/>
    <x v="603"/>
    <s v="N"/>
    <x v="31"/>
    <n v="1063"/>
    <x v="10"/>
    <s v="Niederl. 11"/>
    <n v="1"/>
    <s v="Department"/>
    <s v="Supervisor"/>
    <s v="Non-Mgm."/>
    <s v="ang."/>
    <s v="M"/>
    <d v="2018-10-01T00:00:00"/>
    <m/>
    <s v=""/>
    <n v="1"/>
    <d v="1967-06-09T00:00:00"/>
    <n v="52"/>
    <s v="N"/>
    <n v="30"/>
    <n v="2.5"/>
    <n v="39"/>
    <x v="0"/>
    <n v="1"/>
    <n v="30"/>
    <n v="0"/>
    <n v="5364"/>
    <n v="1095.53775"/>
    <n v="0"/>
    <n v="0"/>
    <n v="30"/>
    <n v="0"/>
    <n v="0"/>
    <n v="0"/>
    <n v="0"/>
    <n v="0"/>
    <n v="0"/>
    <n v="0"/>
    <n v="0"/>
    <n v="0"/>
    <n v="26.5"/>
    <n v="0"/>
    <n v="0"/>
    <n v="0"/>
    <n v="0"/>
    <n v="12.653175000000001"/>
    <n v="100.32000000000001"/>
    <n v="1.9716666666666665"/>
  </r>
  <r>
    <d v="2020-09-01T00:00:00"/>
    <x v="5"/>
    <s v="P"/>
    <s v="Active"/>
    <n v="605"/>
    <x v="604"/>
    <s v="N"/>
    <x v="19"/>
    <n v="1083"/>
    <x v="0"/>
    <s v="Niederl. 3"/>
    <n v="1"/>
    <s v="Department"/>
    <s v="Supervisor"/>
    <s v="Non-Mgm."/>
    <s v="ang."/>
    <s v="M"/>
    <d v="2018-10-01T00:00:00"/>
    <m/>
    <s v=""/>
    <n v="1"/>
    <d v="1990-03-19T00:00:00"/>
    <n v="29"/>
    <s v="N"/>
    <n v="30"/>
    <n v="2.5"/>
    <n v="39"/>
    <x v="0"/>
    <n v="1"/>
    <n v="30"/>
    <n v="0"/>
    <n v="5365"/>
    <n v="1095.6712500000001"/>
    <n v="0"/>
    <n v="0"/>
    <n v="0"/>
    <n v="0"/>
    <n v="0"/>
    <n v="0"/>
    <n v="0"/>
    <n v="0"/>
    <n v="0"/>
    <n v="0"/>
    <n v="0"/>
    <n v="0"/>
    <n v="26.5"/>
    <n v="0"/>
    <n v="0"/>
    <n v="0"/>
    <n v="0"/>
    <n v="5.9346750000000004"/>
    <n v="0"/>
    <n v="1.9716666666666665"/>
  </r>
  <r>
    <d v="2020-09-01T00:00:00"/>
    <x v="5"/>
    <s v="P"/>
    <s v="Active"/>
    <n v="606"/>
    <x v="605"/>
    <s v="N"/>
    <x v="22"/>
    <n v="1053"/>
    <x v="3"/>
    <s v="Niederl. 8"/>
    <n v="1"/>
    <s v="Department"/>
    <s v="Supervisor"/>
    <s v="Non-Mgm."/>
    <s v="ang."/>
    <s v="M"/>
    <d v="2018-10-01T00:00:00"/>
    <m/>
    <s v=""/>
    <n v="1"/>
    <d v="1987-08-06T00:00:00"/>
    <n v="32"/>
    <s v="J"/>
    <n v="30"/>
    <n v="2.5"/>
    <n v="39"/>
    <x v="0"/>
    <n v="1"/>
    <n v="30"/>
    <n v="0"/>
    <n v="5366"/>
    <n v="1095.80475"/>
    <n v="0"/>
    <n v="0"/>
    <n v="0"/>
    <n v="0"/>
    <n v="0"/>
    <n v="0"/>
    <n v="0"/>
    <n v="0"/>
    <n v="0"/>
    <n v="0"/>
    <n v="309.57692307692309"/>
    <n v="245.94166666666669"/>
    <n v="26.5"/>
    <n v="0"/>
    <n v="0"/>
    <n v="0"/>
    <n v="0"/>
    <n v="130.34306317307696"/>
    <n v="0"/>
    <n v="1.9716666666666665"/>
  </r>
  <r>
    <d v="2020-09-01T00:00:00"/>
    <x v="5"/>
    <s v="P"/>
    <s v="Active"/>
    <n v="607"/>
    <x v="606"/>
    <s v="N"/>
    <x v="22"/>
    <n v="1029"/>
    <x v="6"/>
    <s v="Niederl. 10"/>
    <n v="1"/>
    <s v="Department"/>
    <s v="Supervisor"/>
    <s v="Non-Mgm."/>
    <s v="ang."/>
    <s v="M"/>
    <d v="2018-11-01T00:00:00"/>
    <m/>
    <s v=""/>
    <n v="1"/>
    <d v="1990-01-18T00:00:00"/>
    <n v="29"/>
    <s v="J"/>
    <n v="30"/>
    <n v="2.5"/>
    <n v="39"/>
    <x v="0"/>
    <n v="1"/>
    <n v="30"/>
    <n v="0"/>
    <n v="5367"/>
    <n v="1095.9382500000002"/>
    <n v="0"/>
    <n v="0"/>
    <n v="0"/>
    <n v="0"/>
    <n v="0"/>
    <n v="0"/>
    <n v="0"/>
    <n v="0"/>
    <n v="0"/>
    <n v="0"/>
    <n v="309.63461538461542"/>
    <n v="245.98750000000001"/>
    <n v="26.5"/>
    <n v="0"/>
    <n v="0"/>
    <n v="0"/>
    <n v="0"/>
    <n v="130.36624774038464"/>
    <n v="0"/>
    <n v="1.9716666666666665"/>
  </r>
  <r>
    <d v="2020-09-01T00:00:00"/>
    <x v="5"/>
    <s v="P"/>
    <s v="Active"/>
    <n v="608"/>
    <x v="607"/>
    <s v="N"/>
    <x v="22"/>
    <n v="1053"/>
    <x v="3"/>
    <s v="Niederl. 8"/>
    <n v="1"/>
    <s v="Department"/>
    <s v="Supervisor"/>
    <s v="Non-Mgm."/>
    <s v="ang."/>
    <s v="M"/>
    <d v="2018-11-01T00:00:00"/>
    <m/>
    <s v=""/>
    <n v="1"/>
    <d v="1992-04-16T00:00:00"/>
    <n v="27"/>
    <s v="J"/>
    <n v="30"/>
    <n v="2.5"/>
    <n v="39"/>
    <x v="0"/>
    <n v="1"/>
    <n v="30"/>
    <n v="0"/>
    <n v="5368"/>
    <n v="1096.0717500000001"/>
    <n v="0"/>
    <n v="0"/>
    <n v="0"/>
    <n v="0"/>
    <n v="0"/>
    <n v="0"/>
    <n v="0"/>
    <n v="0"/>
    <n v="0"/>
    <n v="0"/>
    <n v="309.69230769230768"/>
    <n v="246.03333333333333"/>
    <n v="26.5"/>
    <n v="0"/>
    <n v="0"/>
    <n v="0"/>
    <n v="0"/>
    <n v="130.38943230769232"/>
    <n v="0"/>
    <n v="1.9716666666666665"/>
  </r>
  <r>
    <d v="2020-09-01T00:00:00"/>
    <x v="5"/>
    <s v="P"/>
    <s v="Active"/>
    <n v="609"/>
    <x v="608"/>
    <s v="N"/>
    <x v="20"/>
    <n v="1065"/>
    <x v="10"/>
    <s v="Niederl. 11"/>
    <n v="1"/>
    <s v="Department"/>
    <s v="Supervisor"/>
    <s v="Non-Mgm."/>
    <s v="ang."/>
    <s v="M"/>
    <d v="2018-12-01T00:00:00"/>
    <m/>
    <s v=""/>
    <n v="1"/>
    <d v="1980-09-11T00:00:00"/>
    <n v="39"/>
    <s v="N"/>
    <n v="30"/>
    <n v="2.5"/>
    <n v="39"/>
    <x v="0"/>
    <n v="1"/>
    <n v="30"/>
    <n v="0"/>
    <n v="5369"/>
    <n v="1096.20525"/>
    <n v="0"/>
    <n v="0"/>
    <n v="0"/>
    <n v="0"/>
    <n v="0"/>
    <n v="0"/>
    <n v="0"/>
    <n v="0"/>
    <n v="0"/>
    <n v="0"/>
    <n v="0"/>
    <n v="0"/>
    <n v="26.5"/>
    <n v="0"/>
    <n v="0"/>
    <n v="0"/>
    <n v="0"/>
    <n v="5.9346750000000004"/>
    <n v="0"/>
    <n v="1.9716666666666665"/>
  </r>
  <r>
    <d v="2020-09-01T00:00:00"/>
    <x v="5"/>
    <s v="P"/>
    <s v="Active"/>
    <n v="610"/>
    <x v="609"/>
    <s v="N"/>
    <x v="29"/>
    <n v="1079"/>
    <x v="0"/>
    <s v="Niederl. 3"/>
    <n v="1"/>
    <s v="Department"/>
    <s v="Supervisor"/>
    <s v="Non-Mgm."/>
    <s v="ang."/>
    <s v="W"/>
    <d v="2018-11-01T00:00:00"/>
    <m/>
    <s v=""/>
    <n v="1"/>
    <d v="1971-05-25T00:00:00"/>
    <n v="48"/>
    <s v="N"/>
    <n v="18"/>
    <n v="1.5"/>
    <n v="24"/>
    <x v="0"/>
    <n v="0.61538461538461542"/>
    <n v="30"/>
    <n v="0"/>
    <n v="5370"/>
    <n v="1096.3387499999999"/>
    <n v="0"/>
    <n v="0"/>
    <n v="0"/>
    <n v="0"/>
    <n v="0"/>
    <n v="0"/>
    <n v="0"/>
    <n v="0"/>
    <n v="0"/>
    <n v="0"/>
    <n v="0"/>
    <n v="0"/>
    <n v="26.5"/>
    <n v="0"/>
    <n v="0"/>
    <n v="0"/>
    <n v="0"/>
    <n v="5.9346750000000004"/>
    <n v="0"/>
    <n v="1.9716666666666665"/>
  </r>
  <r>
    <d v="2020-09-01T00:00:00"/>
    <x v="5"/>
    <s v="P"/>
    <s v="Active"/>
    <n v="611"/>
    <x v="610"/>
    <s v="N"/>
    <x v="36"/>
    <n v="1054"/>
    <x v="8"/>
    <s v="Niederl. 2"/>
    <n v="1"/>
    <s v="Department"/>
    <s v="Supervisor"/>
    <s v="Non-Mgm."/>
    <s v="ang."/>
    <s v="W"/>
    <d v="2018-11-01T00:00:00"/>
    <m/>
    <s v=""/>
    <n v="1"/>
    <d v="1972-10-02T00:00:00"/>
    <n v="47"/>
    <s v="N"/>
    <n v="24"/>
    <n v="2"/>
    <n v="20"/>
    <x v="0"/>
    <n v="0.51282051282051277"/>
    <n v="30"/>
    <n v="0"/>
    <n v="5371"/>
    <n v="1096.47225"/>
    <n v="0"/>
    <n v="0"/>
    <n v="0"/>
    <n v="0"/>
    <n v="0"/>
    <n v="0"/>
    <n v="0"/>
    <n v="0"/>
    <n v="0"/>
    <n v="0"/>
    <n v="0"/>
    <n v="0"/>
    <n v="26.5"/>
    <n v="0"/>
    <n v="0"/>
    <n v="0"/>
    <n v="0"/>
    <n v="5.9346750000000004"/>
    <n v="0"/>
    <n v="1.9716666666666665"/>
  </r>
  <r>
    <d v="2020-09-01T00:00:00"/>
    <x v="5"/>
    <s v="P"/>
    <s v="Active"/>
    <n v="612"/>
    <x v="611"/>
    <s v="N"/>
    <x v="22"/>
    <n v="1023"/>
    <x v="7"/>
    <s v="Niederl. 9"/>
    <n v="1"/>
    <s v="Department"/>
    <s v="Supervisor"/>
    <s v="Non-Mgm."/>
    <s v="ang."/>
    <s v="M"/>
    <d v="2018-11-01T00:00:00"/>
    <m/>
    <s v=""/>
    <n v="1"/>
    <d v="1980-04-06T00:00:00"/>
    <n v="39"/>
    <s v="J"/>
    <n v="30"/>
    <n v="2.5"/>
    <n v="39"/>
    <x v="0"/>
    <n v="1"/>
    <n v="30"/>
    <n v="0"/>
    <n v="5372"/>
    <n v="1096.6057499999999"/>
    <n v="0"/>
    <n v="0"/>
    <n v="0"/>
    <n v="0"/>
    <n v="0"/>
    <n v="0"/>
    <n v="0"/>
    <n v="0"/>
    <n v="0"/>
    <n v="0"/>
    <n v="309.92307692307696"/>
    <n v="246.2166666666667"/>
    <n v="26.5"/>
    <n v="0"/>
    <n v="0"/>
    <n v="0"/>
    <n v="0"/>
    <n v="130.4821705769231"/>
    <n v="0"/>
    <n v="1.9716666666666665"/>
  </r>
  <r>
    <d v="2020-09-01T00:00:00"/>
    <x v="5"/>
    <s v="P"/>
    <s v="Active"/>
    <n v="613"/>
    <x v="612"/>
    <s v="N"/>
    <x v="50"/>
    <n v="1069"/>
    <x v="0"/>
    <s v="Niederl. 3"/>
    <n v="1"/>
    <s v="Department"/>
    <s v="Supervisor"/>
    <s v="Non-Mgm."/>
    <s v="ang."/>
    <s v="M"/>
    <d v="2018-11-01T00:00:00"/>
    <m/>
    <s v=""/>
    <n v="1"/>
    <d v="1987-08-03T00:00:00"/>
    <n v="32"/>
    <s v="N"/>
    <n v="30"/>
    <n v="2.5"/>
    <n v="39"/>
    <x v="0"/>
    <n v="1"/>
    <n v="30"/>
    <n v="0"/>
    <n v="5373"/>
    <n v="1096.7392500000001"/>
    <n v="0"/>
    <n v="0"/>
    <n v="0"/>
    <n v="0"/>
    <n v="0"/>
    <n v="0"/>
    <n v="0"/>
    <n v="0"/>
    <n v="0"/>
    <n v="0"/>
    <n v="0"/>
    <n v="0"/>
    <n v="26.5"/>
    <n v="0"/>
    <n v="0"/>
    <n v="0"/>
    <n v="0"/>
    <n v="5.9346750000000004"/>
    <n v="0"/>
    <n v="1.9716666666666665"/>
  </r>
  <r>
    <d v="2020-09-01T00:00:00"/>
    <x v="5"/>
    <s v="P"/>
    <s v="Active"/>
    <n v="614"/>
    <x v="613"/>
    <s v="N"/>
    <x v="36"/>
    <n v="1054"/>
    <x v="8"/>
    <s v="Niederl. 2"/>
    <n v="1"/>
    <s v="Department"/>
    <s v="Supervisor"/>
    <s v="Non-Mgm."/>
    <s v="ang."/>
    <s v="M"/>
    <d v="2018-11-01T00:00:00"/>
    <m/>
    <s v=""/>
    <n v="1"/>
    <d v="1996-03-17T00:00:00"/>
    <n v="23"/>
    <s v="N"/>
    <n v="30"/>
    <n v="2.5"/>
    <n v="39"/>
    <x v="0"/>
    <n v="1"/>
    <n v="30"/>
    <n v="0"/>
    <n v="5374"/>
    <n v="1096.87275"/>
    <n v="0"/>
    <n v="0"/>
    <n v="0"/>
    <n v="0"/>
    <n v="0"/>
    <n v="0"/>
    <n v="0"/>
    <n v="0"/>
    <n v="0"/>
    <n v="0"/>
    <n v="0"/>
    <n v="0"/>
    <n v="26.5"/>
    <n v="0"/>
    <n v="0"/>
    <n v="0"/>
    <n v="0"/>
    <n v="5.9346750000000004"/>
    <n v="0"/>
    <n v="1.9716666666666665"/>
  </r>
  <r>
    <d v="2020-09-01T00:00:00"/>
    <x v="5"/>
    <s v="P"/>
    <s v="Active"/>
    <n v="615"/>
    <x v="614"/>
    <s v="N"/>
    <x v="36"/>
    <n v="1054"/>
    <x v="8"/>
    <s v="Niederl. 2"/>
    <n v="1"/>
    <s v="Department"/>
    <s v="Supervisor"/>
    <s v="Non-Mgm."/>
    <s v="ang."/>
    <s v="W"/>
    <d v="2018-11-01T00:00:00"/>
    <m/>
    <s v=""/>
    <n v="1"/>
    <d v="1977-05-26T00:00:00"/>
    <n v="42"/>
    <s v="N"/>
    <n v="30"/>
    <n v="2.5"/>
    <n v="25"/>
    <x v="0"/>
    <n v="0.64102564102564108"/>
    <n v="30"/>
    <n v="0"/>
    <n v="5375"/>
    <n v="1097.0062499999999"/>
    <n v="0"/>
    <n v="0"/>
    <n v="0"/>
    <n v="0"/>
    <n v="0"/>
    <n v="0"/>
    <n v="0"/>
    <n v="0"/>
    <n v="0"/>
    <n v="0"/>
    <n v="0"/>
    <n v="0"/>
    <n v="26.5"/>
    <n v="0"/>
    <n v="0"/>
    <n v="0"/>
    <n v="0"/>
    <n v="5.9346750000000004"/>
    <n v="0"/>
    <n v="1.9716666666666665"/>
  </r>
  <r>
    <d v="2020-09-01T00:00:00"/>
    <x v="5"/>
    <s v="P"/>
    <s v="Active"/>
    <n v="616"/>
    <x v="615"/>
    <s v="N"/>
    <x v="46"/>
    <n v="1008"/>
    <x v="1"/>
    <s v="Niederl. 1"/>
    <n v="1"/>
    <s v="Department"/>
    <s v="Supervisor"/>
    <s v="Manager"/>
    <s v="ang."/>
    <s v="M"/>
    <d v="2018-11-01T00:00:00"/>
    <m/>
    <s v=""/>
    <n v="1"/>
    <d v="1962-04-05T00:00:00"/>
    <n v="57"/>
    <s v="N"/>
    <n v="30"/>
    <n v="2.5"/>
    <n v="39"/>
    <x v="0"/>
    <n v="1"/>
    <n v="30"/>
    <n v="0"/>
    <n v="5376"/>
    <n v="1097.13975"/>
    <n v="0"/>
    <n v="0"/>
    <n v="0"/>
    <n v="0"/>
    <n v="0"/>
    <n v="0"/>
    <n v="0"/>
    <n v="0"/>
    <n v="0"/>
    <n v="0"/>
    <n v="0"/>
    <n v="0"/>
    <n v="26.5"/>
    <n v="0"/>
    <n v="0"/>
    <n v="0"/>
    <n v="0"/>
    <n v="5.9346750000000004"/>
    <n v="0"/>
    <n v="1.9716666666666665"/>
  </r>
  <r>
    <d v="2020-09-01T00:00:00"/>
    <x v="5"/>
    <s v="P"/>
    <s v="Active"/>
    <n v="617"/>
    <x v="616"/>
    <s v="N"/>
    <x v="13"/>
    <n v="1061"/>
    <x v="11"/>
    <s v="Niederl. 12"/>
    <n v="1"/>
    <s v="Department"/>
    <s v="Supervisor"/>
    <s v="Non-Mgm."/>
    <s v="ang."/>
    <s v="M"/>
    <d v="2018-12-01T00:00:00"/>
    <m/>
    <s v=""/>
    <n v="1"/>
    <d v="1982-01-07T00:00:00"/>
    <n v="38"/>
    <s v="N"/>
    <n v="30"/>
    <n v="2.5"/>
    <n v="39"/>
    <x v="0"/>
    <n v="1"/>
    <n v="30"/>
    <n v="0"/>
    <n v="5377"/>
    <n v="1097.27325"/>
    <n v="0"/>
    <n v="0"/>
    <n v="0"/>
    <n v="0"/>
    <n v="0"/>
    <n v="0"/>
    <n v="0"/>
    <n v="0"/>
    <n v="0"/>
    <n v="0"/>
    <n v="0"/>
    <n v="0"/>
    <n v="26.5"/>
    <n v="0"/>
    <n v="0"/>
    <n v="0"/>
    <n v="0"/>
    <n v="5.9346750000000004"/>
    <n v="0"/>
    <n v="1.9716666666666665"/>
  </r>
  <r>
    <d v="2020-09-01T00:00:00"/>
    <x v="5"/>
    <s v="P"/>
    <s v="Active"/>
    <n v="618"/>
    <x v="617"/>
    <s v="Y"/>
    <x v="20"/>
    <n v="1021"/>
    <x v="7"/>
    <s v="Niederl. 9"/>
    <n v="0.5"/>
    <s v="Department"/>
    <s v="Supervisor"/>
    <s v="Non-Mgm."/>
    <s v="ang."/>
    <s v="W"/>
    <d v="2018-12-01T00:00:00"/>
    <m/>
    <s v=""/>
    <n v="1"/>
    <d v="1960-08-01T00:00:00"/>
    <n v="59"/>
    <s v="N"/>
    <n v="30"/>
    <n v="2.5"/>
    <n v="39"/>
    <x v="0"/>
    <n v="0.5"/>
    <n v="30"/>
    <n v="0"/>
    <n v="5378"/>
    <n v="1097.4067500000001"/>
    <n v="0"/>
    <n v="0"/>
    <n v="0"/>
    <n v="0"/>
    <n v="0"/>
    <n v="0"/>
    <n v="0"/>
    <n v="0"/>
    <n v="0"/>
    <n v="0"/>
    <n v="0"/>
    <n v="0"/>
    <n v="13.25"/>
    <n v="0"/>
    <n v="0"/>
    <n v="0"/>
    <n v="0"/>
    <n v="2.9673375000000002"/>
    <n v="0"/>
    <n v="0.98583333333333323"/>
  </r>
  <r>
    <d v="2020-09-01T00:00:00"/>
    <x v="5"/>
    <s v="P"/>
    <s v="Active"/>
    <n v="618"/>
    <x v="617"/>
    <s v="Y"/>
    <x v="20"/>
    <n v="1027"/>
    <x v="6"/>
    <s v="Niederl. 10"/>
    <n v="0.5"/>
    <s v="Department"/>
    <s v="Supervisor"/>
    <s v="Non-Mgm."/>
    <s v="ang."/>
    <s v="W"/>
    <d v="2018-12-01T00:00:00"/>
    <m/>
    <s v=""/>
    <n v="1"/>
    <d v="1960-08-01T00:00:00"/>
    <n v="59"/>
    <s v="N"/>
    <n v="30"/>
    <n v="2.5"/>
    <n v="39"/>
    <x v="0"/>
    <n v="0.5"/>
    <n v="30"/>
    <n v="0"/>
    <n v="5379"/>
    <n v="1097.54025"/>
    <n v="0"/>
    <n v="0"/>
    <n v="0"/>
    <n v="0"/>
    <n v="0"/>
    <n v="0"/>
    <n v="0"/>
    <n v="0"/>
    <n v="0"/>
    <n v="0"/>
    <n v="0"/>
    <n v="0"/>
    <n v="13.25"/>
    <n v="0"/>
    <n v="0"/>
    <n v="0"/>
    <n v="0"/>
    <n v="2.9673375000000002"/>
    <n v="0"/>
    <n v="0.98583333333333323"/>
  </r>
  <r>
    <d v="2020-09-01T00:00:00"/>
    <x v="5"/>
    <s v="P"/>
    <s v="Active"/>
    <n v="619"/>
    <x v="618"/>
    <s v="N"/>
    <x v="31"/>
    <n v="1046"/>
    <x v="9"/>
    <s v="Niederl. 4"/>
    <n v="1"/>
    <s v="Department"/>
    <s v="Supervisor"/>
    <s v="Non-Mgm."/>
    <s v="ang."/>
    <s v="M"/>
    <d v="2018-12-01T00:00:00"/>
    <m/>
    <s v=""/>
    <n v="1"/>
    <d v="1980-10-10T00:00:00"/>
    <n v="39"/>
    <s v="J"/>
    <n v="30"/>
    <n v="2.5"/>
    <n v="39"/>
    <x v="0"/>
    <n v="1"/>
    <n v="30"/>
    <n v="0"/>
    <n v="5380"/>
    <n v="1097.6737499999999"/>
    <n v="0"/>
    <n v="0"/>
    <n v="30"/>
    <n v="0"/>
    <n v="9.0299999999999994"/>
    <n v="1783.75"/>
    <n v="0"/>
    <n v="0"/>
    <n v="0"/>
    <n v="0"/>
    <n v="310.38461538461536"/>
    <n v="246.58333333333334"/>
    <n v="26.5"/>
    <n v="0"/>
    <n v="0"/>
    <n v="0"/>
    <n v="0"/>
    <n v="538.87922811538465"/>
    <n v="78.09"/>
    <n v="1.9716666666666665"/>
  </r>
  <r>
    <d v="2020-09-01T00:00:00"/>
    <x v="5"/>
    <s v="P"/>
    <s v="Active"/>
    <n v="620"/>
    <x v="619"/>
    <s v="N"/>
    <x v="22"/>
    <n v="1047"/>
    <x v="9"/>
    <s v="Niederl. 4"/>
    <n v="1"/>
    <s v="Department"/>
    <s v="Supervisor"/>
    <s v="Non-Mgm."/>
    <s v="ang."/>
    <s v="M"/>
    <d v="2018-12-01T00:00:00"/>
    <m/>
    <s v=""/>
    <n v="1"/>
    <d v="1991-09-26T00:00:00"/>
    <n v="28"/>
    <s v="J"/>
    <n v="30"/>
    <n v="2.5"/>
    <n v="39"/>
    <x v="0"/>
    <n v="1"/>
    <n v="30"/>
    <n v="0"/>
    <n v="5381"/>
    <n v="1097.8072500000001"/>
    <n v="0"/>
    <n v="0"/>
    <n v="0"/>
    <n v="0"/>
    <n v="0"/>
    <n v="0"/>
    <n v="0"/>
    <n v="0"/>
    <n v="0"/>
    <n v="0"/>
    <n v="310.44230769230768"/>
    <n v="246.62916666666669"/>
    <n v="26.5"/>
    <n v="0"/>
    <n v="0"/>
    <n v="0"/>
    <n v="0"/>
    <n v="130.69083168269231"/>
    <n v="0"/>
    <n v="1.9716666666666665"/>
  </r>
  <r>
    <d v="2020-09-01T00:00:00"/>
    <x v="5"/>
    <s v="P"/>
    <s v="Active"/>
    <n v="621"/>
    <x v="620"/>
    <s v="N"/>
    <x v="22"/>
    <n v="1047"/>
    <x v="9"/>
    <s v="Niederl. 4"/>
    <n v="1"/>
    <s v="Department"/>
    <s v="Supervisor"/>
    <s v="Non-Mgm."/>
    <s v="ang."/>
    <s v="M"/>
    <d v="2018-12-01T00:00:00"/>
    <m/>
    <s v=""/>
    <n v="1"/>
    <d v="1979-05-29T00:00:00"/>
    <n v="40"/>
    <s v="J"/>
    <n v="30"/>
    <n v="2.5"/>
    <n v="39"/>
    <x v="0"/>
    <n v="1"/>
    <n v="30"/>
    <n v="0"/>
    <n v="5382"/>
    <n v="1097.94075"/>
    <n v="0"/>
    <n v="0"/>
    <n v="0"/>
    <n v="0"/>
    <n v="0"/>
    <n v="0"/>
    <n v="0"/>
    <n v="0"/>
    <n v="0"/>
    <n v="0"/>
    <n v="310.5"/>
    <n v="246.67500000000001"/>
    <n v="26.5"/>
    <n v="0"/>
    <n v="0"/>
    <n v="0"/>
    <n v="0"/>
    <n v="130.71401624999999"/>
    <n v="0"/>
    <n v="1.9716666666666665"/>
  </r>
  <r>
    <d v="2020-09-01T00:00:00"/>
    <x v="5"/>
    <s v="P"/>
    <s v="Active"/>
    <n v="622"/>
    <x v="621"/>
    <s v="N"/>
    <x v="20"/>
    <n v="1033"/>
    <x v="5"/>
    <s v="Niederl. 5"/>
    <n v="1"/>
    <s v="Department"/>
    <s v="Supervisor"/>
    <s v="Non-Mgm."/>
    <s v="ang."/>
    <s v="M"/>
    <d v="2018-12-01T00:00:00"/>
    <d v="2020-11-30T00:00:00"/>
    <s v=""/>
    <n v="1"/>
    <d v="1977-09-30T00:00:00"/>
    <n v="42"/>
    <s v="J"/>
    <n v="30"/>
    <n v="2.5"/>
    <n v="39"/>
    <x v="0"/>
    <n v="1"/>
    <n v="30"/>
    <n v="0"/>
    <n v="5383"/>
    <n v="1098.0742500000001"/>
    <n v="0"/>
    <n v="0"/>
    <n v="0"/>
    <n v="0"/>
    <n v="0"/>
    <n v="0"/>
    <n v="0"/>
    <n v="0"/>
    <n v="0"/>
    <n v="0"/>
    <n v="310.55769230769232"/>
    <n v="246.72083333333333"/>
    <n v="26.5"/>
    <n v="0"/>
    <n v="0"/>
    <n v="0"/>
    <n v="0"/>
    <n v="130.73720081730769"/>
    <n v="0"/>
    <n v="0"/>
  </r>
  <r>
    <d v="2020-09-01T00:00:00"/>
    <x v="5"/>
    <s v="P"/>
    <s v="Active"/>
    <n v="623"/>
    <x v="622"/>
    <s v="N"/>
    <x v="16"/>
    <n v="1056"/>
    <x v="2"/>
    <s v="Niederl. 7"/>
    <n v="1"/>
    <s v="Department"/>
    <s v="Supervisor"/>
    <s v="Non-Mgm."/>
    <s v="ang."/>
    <s v="M"/>
    <d v="2019-01-01T00:00:00"/>
    <m/>
    <s v=""/>
    <n v="1"/>
    <d v="1979-02-17T00:00:00"/>
    <n v="40"/>
    <s v="N"/>
    <n v="30"/>
    <n v="2.5"/>
    <n v="39"/>
    <x v="0"/>
    <n v="1"/>
    <n v="30"/>
    <n v="0"/>
    <n v="5384"/>
    <n v="1098.20775"/>
    <n v="0"/>
    <n v="0"/>
    <n v="0"/>
    <n v="0"/>
    <n v="0"/>
    <n v="0"/>
    <n v="0"/>
    <n v="0"/>
    <n v="0"/>
    <n v="0"/>
    <n v="0"/>
    <n v="0"/>
    <n v="26.5"/>
    <n v="0"/>
    <n v="0"/>
    <n v="0"/>
    <n v="0"/>
    <n v="5.9346750000000004"/>
    <n v="80.56"/>
    <n v="0"/>
  </r>
  <r>
    <d v="2020-09-01T00:00:00"/>
    <x v="5"/>
    <s v="P"/>
    <s v="Active"/>
    <n v="624"/>
    <x v="623"/>
    <s v="N"/>
    <x v="22"/>
    <n v="1023"/>
    <x v="7"/>
    <s v="Niederl. 9"/>
    <n v="1"/>
    <s v="Department"/>
    <s v="Supervisor"/>
    <s v="Non-Mgm."/>
    <s v="ang."/>
    <s v="M"/>
    <d v="2019-01-01T00:00:00"/>
    <m/>
    <s v=""/>
    <n v="1"/>
    <d v="1981-03-01T00:00:00"/>
    <n v="38"/>
    <s v="J"/>
    <n v="30"/>
    <n v="2.5"/>
    <n v="39"/>
    <x v="0"/>
    <n v="1"/>
    <n v="30"/>
    <n v="0"/>
    <n v="5385"/>
    <n v="1098.3412499999999"/>
    <n v="0"/>
    <n v="0"/>
    <n v="0"/>
    <n v="0"/>
    <n v="0"/>
    <n v="0"/>
    <n v="0"/>
    <n v="0"/>
    <n v="0"/>
    <n v="0"/>
    <n v="310.67307692307696"/>
    <n v="246.81250000000003"/>
    <n v="26.5"/>
    <n v="0"/>
    <n v="0"/>
    <n v="0"/>
    <n v="0"/>
    <n v="130.78356995192311"/>
    <n v="0"/>
    <n v="0"/>
  </r>
  <r>
    <d v="2020-09-01T00:00:00"/>
    <x v="5"/>
    <s v="P"/>
    <s v="Active"/>
    <n v="625"/>
    <x v="624"/>
    <s v="Y"/>
    <x v="16"/>
    <n v="1019"/>
    <x v="7"/>
    <s v="Niederl. 9"/>
    <n v="0.5"/>
    <s v="Department"/>
    <s v="Supervisor"/>
    <s v="Non-Mgm."/>
    <s v="ang."/>
    <s v="M"/>
    <d v="2019-01-01T00:00:00"/>
    <m/>
    <s v=""/>
    <n v="1"/>
    <d v="1972-06-30T00:00:00"/>
    <n v="47"/>
    <s v="N"/>
    <n v="30"/>
    <n v="2.5"/>
    <n v="39"/>
    <x v="0"/>
    <n v="0.5"/>
    <n v="30"/>
    <n v="0"/>
    <n v="5386"/>
    <n v="1098.4747500000001"/>
    <n v="0"/>
    <n v="0"/>
    <n v="0"/>
    <n v="0"/>
    <n v="0"/>
    <n v="0"/>
    <n v="0"/>
    <n v="0"/>
    <n v="0"/>
    <n v="0"/>
    <n v="0"/>
    <n v="0"/>
    <n v="13.25"/>
    <n v="0"/>
    <n v="0"/>
    <n v="0"/>
    <n v="0"/>
    <n v="2.9673375000000002"/>
    <n v="0"/>
    <n v="0"/>
  </r>
  <r>
    <d v="2020-09-01T00:00:00"/>
    <x v="5"/>
    <s v="P"/>
    <s v="Active"/>
    <n v="625"/>
    <x v="624"/>
    <s v="Y"/>
    <x v="16"/>
    <n v="1025"/>
    <x v="6"/>
    <s v="Niederl. 10"/>
    <n v="0.5"/>
    <s v="Department"/>
    <s v="Supervisor"/>
    <s v="Non-Mgm."/>
    <s v="ang."/>
    <s v="M"/>
    <d v="2019-01-01T00:00:00"/>
    <m/>
    <s v=""/>
    <n v="1"/>
    <d v="1972-06-30T00:00:00"/>
    <n v="47"/>
    <s v="N"/>
    <n v="30"/>
    <n v="2.5"/>
    <n v="39"/>
    <x v="0"/>
    <n v="0.5"/>
    <n v="30"/>
    <n v="0"/>
    <n v="5387"/>
    <n v="1098.60825"/>
    <n v="0"/>
    <n v="0"/>
    <n v="0"/>
    <n v="0"/>
    <n v="0"/>
    <n v="0"/>
    <n v="0"/>
    <n v="0"/>
    <n v="0"/>
    <n v="0"/>
    <n v="0"/>
    <n v="0"/>
    <n v="13.25"/>
    <n v="0"/>
    <n v="0"/>
    <n v="0"/>
    <n v="0"/>
    <n v="2.9673375000000002"/>
    <n v="0"/>
    <n v="0"/>
  </r>
  <r>
    <d v="2020-09-01T00:00:00"/>
    <x v="5"/>
    <s v="P"/>
    <s v="Active"/>
    <n v="626"/>
    <x v="625"/>
    <s v="N"/>
    <x v="22"/>
    <n v="1060"/>
    <x v="2"/>
    <s v="Niederl. 7"/>
    <n v="1"/>
    <s v="Department"/>
    <s v="Supervisor"/>
    <s v="Non-Mgm."/>
    <s v="ang."/>
    <s v="M"/>
    <d v="2019-02-01T00:00:00"/>
    <m/>
    <s v=""/>
    <n v="0"/>
    <d v="1972-06-20T00:00:00"/>
    <n v="47"/>
    <s v="J"/>
    <n v="30"/>
    <n v="2.5"/>
    <n v="39"/>
    <x v="0"/>
    <n v="1"/>
    <n v="30"/>
    <n v="0"/>
    <n v="5388"/>
    <n v="1098.7417500000001"/>
    <n v="0"/>
    <n v="0"/>
    <n v="0"/>
    <n v="0"/>
    <n v="0"/>
    <n v="0"/>
    <n v="0"/>
    <n v="0"/>
    <n v="0"/>
    <n v="0"/>
    <n v="310.84615384615381"/>
    <n v="246.95000000000002"/>
    <n v="26.5"/>
    <n v="0"/>
    <n v="0"/>
    <n v="0"/>
    <n v="0"/>
    <n v="130.85312365384615"/>
    <n v="0"/>
    <n v="0"/>
  </r>
  <r>
    <d v="2020-09-01T00:00:00"/>
    <x v="5"/>
    <s v="P"/>
    <s v="Active"/>
    <n v="627"/>
    <x v="626"/>
    <s v="N"/>
    <x v="22"/>
    <n v="1060"/>
    <x v="2"/>
    <s v="Niederl. 7"/>
    <n v="1"/>
    <s v="Department"/>
    <s v="Supervisor"/>
    <s v="Non-Mgm."/>
    <s v="ang."/>
    <s v="M"/>
    <d v="2019-01-15T00:00:00"/>
    <m/>
    <s v=""/>
    <n v="1"/>
    <d v="1976-10-29T00:00:00"/>
    <n v="43"/>
    <s v="J"/>
    <n v="30"/>
    <n v="2.5"/>
    <n v="39"/>
    <x v="0"/>
    <n v="1"/>
    <n v="30"/>
    <n v="0"/>
    <n v="5389"/>
    <n v="1098.8752500000001"/>
    <n v="0"/>
    <n v="0"/>
    <n v="0"/>
    <n v="0"/>
    <n v="0"/>
    <n v="0"/>
    <n v="0"/>
    <n v="0"/>
    <n v="0"/>
    <n v="0"/>
    <n v="310.90384615384613"/>
    <n v="246.99583333333334"/>
    <n v="26.5"/>
    <n v="0"/>
    <n v="0"/>
    <n v="0"/>
    <n v="0"/>
    <n v="130.87630822115383"/>
    <n v="0"/>
    <n v="0"/>
  </r>
  <r>
    <d v="2020-09-01T00:00:00"/>
    <x v="5"/>
    <s v="P"/>
    <s v="Active"/>
    <n v="628"/>
    <x v="627"/>
    <s v="N"/>
    <x v="38"/>
    <n v="1074"/>
    <x v="0"/>
    <s v="Niederl. 3"/>
    <n v="1"/>
    <s v="Department"/>
    <s v="Supervisor"/>
    <s v="Non-Mgm."/>
    <s v="ang."/>
    <s v="M"/>
    <d v="2019-01-01T00:00:00"/>
    <m/>
    <s v=""/>
    <n v="1"/>
    <d v="1989-08-13T00:00:00"/>
    <n v="30"/>
    <s v="N"/>
    <n v="30"/>
    <n v="2.5"/>
    <n v="39"/>
    <x v="0"/>
    <n v="1"/>
    <n v="30"/>
    <n v="0"/>
    <n v="5390"/>
    <n v="1099.00875"/>
    <n v="0"/>
    <n v="0"/>
    <n v="0"/>
    <n v="0"/>
    <n v="0"/>
    <n v="0"/>
    <n v="0"/>
    <n v="0"/>
    <n v="0"/>
    <n v="0"/>
    <n v="0"/>
    <n v="0"/>
    <n v="26.5"/>
    <n v="0"/>
    <n v="0"/>
    <n v="0"/>
    <n v="0"/>
    <n v="5.9346750000000004"/>
    <n v="0"/>
    <n v="0"/>
  </r>
  <r>
    <d v="2020-09-01T00:00:00"/>
    <x v="5"/>
    <s v="P"/>
    <s v="Active"/>
    <n v="629"/>
    <x v="628"/>
    <s v="N"/>
    <x v="5"/>
    <n v="1093"/>
    <x v="0"/>
    <s v="Niederl. 3"/>
    <n v="1"/>
    <s v="Department"/>
    <s v="Supervisor"/>
    <s v="Manager"/>
    <s v="ang."/>
    <s v="M"/>
    <d v="2019-01-01T00:00:00"/>
    <m/>
    <s v=""/>
    <n v="1"/>
    <d v="1977-04-20T00:00:00"/>
    <n v="42"/>
    <s v="N"/>
    <n v="30"/>
    <n v="2.5"/>
    <n v="39"/>
    <x v="0"/>
    <n v="1"/>
    <n v="30"/>
    <n v="0"/>
    <n v="5391"/>
    <n v="1099.1422500000001"/>
    <n v="0"/>
    <n v="0"/>
    <n v="0"/>
    <n v="0"/>
    <n v="0"/>
    <n v="0"/>
    <n v="0"/>
    <n v="0"/>
    <n v="0"/>
    <n v="0"/>
    <n v="0"/>
    <n v="0"/>
    <n v="26.5"/>
    <n v="0"/>
    <n v="0"/>
    <n v="0"/>
    <n v="0"/>
    <n v="5.9346750000000004"/>
    <n v="0"/>
    <n v="0"/>
  </r>
  <r>
    <d v="2020-09-01T00:00:00"/>
    <x v="5"/>
    <s v="P"/>
    <s v="Active"/>
    <n v="630"/>
    <x v="629"/>
    <s v="N"/>
    <x v="10"/>
    <n v="1075"/>
    <x v="0"/>
    <s v="Niederl. 3"/>
    <n v="1"/>
    <s v="Department"/>
    <s v="Supervisor"/>
    <s v="Non-Mgm."/>
    <s v="ang."/>
    <s v="W"/>
    <d v="2019-01-01T00:00:00"/>
    <m/>
    <s v=""/>
    <n v="1"/>
    <d v="1988-04-22T00:00:00"/>
    <n v="31"/>
    <s v="N"/>
    <n v="30"/>
    <n v="2.5"/>
    <n v="39"/>
    <x v="0"/>
    <n v="1"/>
    <n v="30"/>
    <n v="0"/>
    <n v="5392"/>
    <n v="1099.2757500000002"/>
    <n v="0"/>
    <n v="0"/>
    <n v="0"/>
    <n v="0"/>
    <n v="0"/>
    <n v="0"/>
    <n v="0"/>
    <n v="0"/>
    <n v="0"/>
    <n v="0"/>
    <n v="0"/>
    <n v="0"/>
    <n v="26.5"/>
    <n v="0"/>
    <n v="0"/>
    <n v="0"/>
    <n v="0"/>
    <n v="5.9346750000000004"/>
    <n v="0"/>
    <n v="0"/>
  </r>
  <r>
    <d v="2020-09-01T00:00:00"/>
    <x v="5"/>
    <s v="P"/>
    <s v="Active"/>
    <n v="631"/>
    <x v="630"/>
    <s v="N"/>
    <x v="30"/>
    <n v="1071"/>
    <x v="0"/>
    <s v="Niederl. 3"/>
    <n v="1"/>
    <s v="Department"/>
    <s v="Supervisor"/>
    <s v="Non-Mgm."/>
    <s v="ang."/>
    <s v="W"/>
    <d v="2019-01-15T00:00:00"/>
    <m/>
    <s v=""/>
    <n v="1"/>
    <d v="1982-10-23T00:00:00"/>
    <n v="37"/>
    <s v="N"/>
    <n v="30"/>
    <n v="2.5"/>
    <n v="30"/>
    <x v="0"/>
    <n v="0.76923076923076927"/>
    <n v="30"/>
    <n v="0"/>
    <n v="5393"/>
    <n v="1099.4092500000002"/>
    <n v="0"/>
    <n v="0"/>
    <n v="0"/>
    <n v="0"/>
    <n v="0"/>
    <n v="0"/>
    <n v="0"/>
    <n v="0"/>
    <n v="0"/>
    <n v="0"/>
    <n v="0"/>
    <n v="0"/>
    <n v="26.5"/>
    <n v="0"/>
    <n v="0"/>
    <n v="0"/>
    <n v="0"/>
    <n v="5.9346750000000004"/>
    <n v="0"/>
    <n v="0"/>
  </r>
  <r>
    <d v="2020-09-01T00:00:00"/>
    <x v="5"/>
    <s v="P"/>
    <s v="Active"/>
    <n v="632"/>
    <x v="631"/>
    <s v="N"/>
    <x v="9"/>
    <n v="1087"/>
    <x v="0"/>
    <s v="Niederl. 3"/>
    <n v="1"/>
    <s v="Department"/>
    <s v="Supervisor"/>
    <s v="Non-Mgm."/>
    <s v="ang."/>
    <s v="M"/>
    <d v="2019-01-01T00:00:00"/>
    <m/>
    <s v=""/>
    <n v="1"/>
    <d v="1994-03-24T00:00:00"/>
    <n v="25"/>
    <s v="N"/>
    <n v="30"/>
    <n v="2.5"/>
    <n v="39"/>
    <x v="0"/>
    <n v="1"/>
    <n v="30"/>
    <n v="0"/>
    <n v="5394"/>
    <n v="1099.5427500000001"/>
    <n v="0"/>
    <n v="0"/>
    <n v="0"/>
    <n v="0"/>
    <n v="0"/>
    <n v="0"/>
    <n v="0"/>
    <n v="0"/>
    <n v="0"/>
    <n v="0"/>
    <n v="0"/>
    <n v="0"/>
    <n v="26.5"/>
    <n v="0"/>
    <n v="0"/>
    <n v="0"/>
    <n v="0"/>
    <n v="5.9346750000000004"/>
    <n v="0"/>
    <n v="0"/>
  </r>
  <r>
    <d v="2020-09-01T00:00:00"/>
    <x v="5"/>
    <s v="P"/>
    <s v="Active"/>
    <n v="633"/>
    <x v="632"/>
    <s v="N"/>
    <x v="35"/>
    <n v="1078"/>
    <x v="0"/>
    <s v="Niederl. 3"/>
    <n v="1"/>
    <s v="Department"/>
    <s v="Supervisor"/>
    <s v="Manager"/>
    <s v="ang."/>
    <s v="M"/>
    <d v="2019-01-01T00:00:00"/>
    <m/>
    <s v=""/>
    <n v="1"/>
    <d v="1969-11-08T00:00:00"/>
    <n v="50"/>
    <s v="N"/>
    <n v="30"/>
    <n v="2.5"/>
    <n v="39"/>
    <x v="0"/>
    <n v="1"/>
    <n v="30"/>
    <n v="0"/>
    <n v="5395"/>
    <n v="1099.67625"/>
    <n v="0"/>
    <n v="0"/>
    <n v="0"/>
    <n v="0"/>
    <n v="0"/>
    <n v="0"/>
    <n v="0"/>
    <n v="0"/>
    <n v="0"/>
    <n v="0"/>
    <n v="0"/>
    <n v="0"/>
    <n v="26.5"/>
    <n v="0"/>
    <n v="0"/>
    <n v="0"/>
    <n v="0"/>
    <n v="5.9346750000000004"/>
    <n v="132.0538"/>
    <n v="0"/>
  </r>
  <r>
    <d v="2020-09-01T00:00:00"/>
    <x v="5"/>
    <s v="P"/>
    <s v="Active"/>
    <n v="634"/>
    <x v="633"/>
    <s v="N"/>
    <x v="22"/>
    <n v="1035"/>
    <x v="5"/>
    <s v="Niederl. 5"/>
    <n v="1"/>
    <s v="Department"/>
    <s v="Supervisor"/>
    <s v="Non-Mgm."/>
    <s v="ang."/>
    <s v="M"/>
    <d v="2019-02-01T00:00:00"/>
    <m/>
    <s v=""/>
    <n v="0"/>
    <d v="1993-04-27T00:00:00"/>
    <n v="26"/>
    <s v="J"/>
    <n v="30"/>
    <n v="2.5"/>
    <n v="39"/>
    <x v="0"/>
    <n v="1"/>
    <n v="30"/>
    <n v="0"/>
    <n v="5396"/>
    <n v="1099.8097500000001"/>
    <n v="0"/>
    <n v="0"/>
    <n v="0"/>
    <n v="0"/>
    <n v="0"/>
    <n v="0"/>
    <n v="0"/>
    <n v="0"/>
    <n v="0"/>
    <n v="0"/>
    <n v="311.30769230769232"/>
    <n v="247.31666666666669"/>
    <n v="26.5"/>
    <n v="0"/>
    <n v="0"/>
    <n v="0"/>
    <n v="0"/>
    <n v="131.03860019230771"/>
    <n v="0"/>
    <n v="0"/>
  </r>
  <r>
    <d v="2020-09-01T00:00:00"/>
    <x v="5"/>
    <s v="P"/>
    <s v="Active"/>
    <n v="635"/>
    <x v="634"/>
    <s v="N"/>
    <x v="22"/>
    <n v="1029"/>
    <x v="6"/>
    <s v="Niederl. 10"/>
    <n v="1"/>
    <s v="Department"/>
    <s v="Supervisor"/>
    <s v="Non-Mgm."/>
    <s v="ang."/>
    <s v="M"/>
    <d v="2019-01-01T00:00:00"/>
    <m/>
    <s v=""/>
    <n v="1"/>
    <d v="1975-02-02T00:00:00"/>
    <n v="44"/>
    <s v="J"/>
    <n v="30"/>
    <n v="2.5"/>
    <n v="39"/>
    <x v="0"/>
    <n v="1"/>
    <n v="30"/>
    <n v="0"/>
    <n v="5397"/>
    <n v="1099.94325"/>
    <n v="0"/>
    <n v="0"/>
    <n v="0"/>
    <n v="0"/>
    <n v="0"/>
    <n v="0"/>
    <n v="0"/>
    <n v="0"/>
    <n v="0"/>
    <n v="0"/>
    <n v="311.36538461538464"/>
    <n v="247.36250000000001"/>
    <n v="26.5"/>
    <n v="0"/>
    <n v="0"/>
    <n v="0"/>
    <n v="0"/>
    <n v="131.06178475961542"/>
    <n v="0"/>
    <n v="0"/>
  </r>
  <r>
    <d v="2020-09-01T00:00:00"/>
    <x v="5"/>
    <s v="P"/>
    <s v="Active"/>
    <n v="636"/>
    <x v="635"/>
    <s v="Y"/>
    <x v="20"/>
    <n v="1027"/>
    <x v="6"/>
    <s v="Niederl. 10"/>
    <n v="0.5"/>
    <s v="Department"/>
    <s v="Supervisor"/>
    <s v="Non-Mgm."/>
    <s v="ang."/>
    <s v="W"/>
    <d v="2019-02-04T00:00:00"/>
    <m/>
    <s v=""/>
    <n v="0"/>
    <d v="1992-12-11T00:00:00"/>
    <n v="27"/>
    <s v="J"/>
    <n v="30"/>
    <n v="2.5"/>
    <n v="39"/>
    <x v="0"/>
    <n v="0.5"/>
    <n v="30"/>
    <n v="0"/>
    <n v="5398"/>
    <n v="1100.0767500000002"/>
    <n v="0"/>
    <n v="0"/>
    <n v="0"/>
    <n v="0"/>
    <n v="0"/>
    <n v="0"/>
    <n v="0"/>
    <n v="0"/>
    <n v="0"/>
    <n v="0"/>
    <n v="311.42307692307691"/>
    <n v="247.40833333333333"/>
    <n v="13.25"/>
    <n v="0"/>
    <n v="0"/>
    <n v="0"/>
    <n v="0"/>
    <n v="128.11763182692306"/>
    <n v="0"/>
    <n v="0"/>
  </r>
  <r>
    <d v="2020-09-01T00:00:00"/>
    <x v="5"/>
    <s v="P"/>
    <s v="Active"/>
    <n v="636"/>
    <x v="635"/>
    <s v="Y"/>
    <x v="20"/>
    <n v="1021"/>
    <x v="7"/>
    <s v="Niederl. 9"/>
    <n v="0.5"/>
    <s v="Department"/>
    <s v="Supervisor"/>
    <s v="Non-Mgm."/>
    <s v="ang."/>
    <s v="W"/>
    <d v="2019-02-04T00:00:00"/>
    <m/>
    <s v=""/>
    <n v="0"/>
    <d v="1992-12-11T00:00:00"/>
    <n v="27"/>
    <s v="J"/>
    <n v="30"/>
    <n v="2.5"/>
    <n v="39"/>
    <x v="0"/>
    <n v="0.5"/>
    <n v="30"/>
    <n v="0"/>
    <n v="5399"/>
    <n v="1100.2102500000001"/>
    <n v="0"/>
    <n v="0"/>
    <n v="0"/>
    <n v="0"/>
    <n v="0"/>
    <n v="0"/>
    <n v="0"/>
    <n v="0"/>
    <n v="0"/>
    <n v="0"/>
    <n v="311.48076923076923"/>
    <n v="247.45416666666671"/>
    <n v="13.25"/>
    <n v="0"/>
    <n v="0"/>
    <n v="0"/>
    <n v="0"/>
    <n v="128.1408163942308"/>
    <n v="0"/>
    <n v="0"/>
  </r>
  <r>
    <d v="2020-09-01T00:00:00"/>
    <x v="5"/>
    <s v="P"/>
    <s v="Active"/>
    <n v="637"/>
    <x v="636"/>
    <s v="N"/>
    <x v="16"/>
    <n v="1067"/>
    <x v="3"/>
    <s v="Niederl. 8"/>
    <n v="1"/>
    <s v="Department"/>
    <s v="Supervisor"/>
    <s v="Non-Mgm."/>
    <s v="ang."/>
    <s v="W"/>
    <d v="2019-02-01T00:00:00"/>
    <m/>
    <s v=""/>
    <n v="0"/>
    <d v="1992-03-11T00:00:00"/>
    <n v="27"/>
    <s v="N"/>
    <n v="30"/>
    <n v="2.5"/>
    <n v="39"/>
    <x v="0"/>
    <n v="1"/>
    <n v="30"/>
    <n v="0"/>
    <n v="5400"/>
    <n v="1100.34375"/>
    <n v="0"/>
    <n v="0"/>
    <n v="0"/>
    <n v="0"/>
    <n v="0"/>
    <n v="0"/>
    <n v="0"/>
    <n v="0"/>
    <n v="0"/>
    <n v="0"/>
    <n v="0"/>
    <n v="0"/>
    <n v="26.5"/>
    <n v="0"/>
    <n v="0"/>
    <n v="0"/>
    <n v="0"/>
    <n v="5.9346750000000004"/>
    <n v="0"/>
    <n v="0"/>
  </r>
  <r>
    <d v="2020-09-01T00:00:00"/>
    <x v="5"/>
    <s v="P"/>
    <s v="Active"/>
    <n v="638"/>
    <x v="637"/>
    <s v="Y"/>
    <x v="16"/>
    <n v="1019"/>
    <x v="7"/>
    <s v="Niederl. 9"/>
    <n v="0.5"/>
    <s v="Department"/>
    <s v="Supervisor"/>
    <s v="Non-Mgm."/>
    <s v="ang."/>
    <s v="W"/>
    <d v="2019-02-01T00:00:00"/>
    <m/>
    <s v=""/>
    <n v="0"/>
    <d v="1965-12-12T00:00:00"/>
    <n v="54"/>
    <s v="N"/>
    <n v="30"/>
    <n v="2.5"/>
    <n v="39"/>
    <x v="0"/>
    <n v="0.5"/>
    <n v="30"/>
    <n v="0"/>
    <n v="5401"/>
    <n v="1100.4772499999999"/>
    <n v="0"/>
    <n v="0"/>
    <n v="0"/>
    <n v="0"/>
    <n v="0"/>
    <n v="0"/>
    <n v="0"/>
    <n v="0"/>
    <n v="0"/>
    <n v="0"/>
    <n v="0"/>
    <n v="0"/>
    <n v="13.25"/>
    <n v="0"/>
    <n v="0"/>
    <n v="0"/>
    <n v="0"/>
    <n v="2.9673375000000002"/>
    <n v="0"/>
    <n v="0"/>
  </r>
  <r>
    <d v="2020-09-01T00:00:00"/>
    <x v="5"/>
    <s v="P"/>
    <s v="Active"/>
    <n v="638"/>
    <x v="637"/>
    <s v="Y"/>
    <x v="16"/>
    <n v="1025"/>
    <x v="6"/>
    <s v="Niederl. 10"/>
    <n v="0.5"/>
    <s v="Department"/>
    <s v="Supervisor"/>
    <s v="Non-Mgm."/>
    <s v="ang."/>
    <s v="W"/>
    <d v="2019-02-01T00:00:00"/>
    <m/>
    <s v=""/>
    <n v="0"/>
    <d v="1965-12-12T00:00:00"/>
    <n v="54"/>
    <s v="N"/>
    <n v="30"/>
    <n v="2.5"/>
    <n v="39"/>
    <x v="0"/>
    <n v="0.5"/>
    <n v="30"/>
    <n v="0"/>
    <n v="5402"/>
    <n v="1100.6107500000001"/>
    <n v="0"/>
    <n v="0"/>
    <n v="0"/>
    <n v="0"/>
    <n v="0"/>
    <n v="0"/>
    <n v="0"/>
    <n v="0"/>
    <n v="0"/>
    <n v="0"/>
    <n v="0"/>
    <n v="0"/>
    <n v="13.25"/>
    <n v="0"/>
    <n v="0"/>
    <n v="0"/>
    <n v="0"/>
    <n v="2.9673375000000002"/>
    <n v="0"/>
    <n v="0"/>
  </r>
  <r>
    <d v="2020-09-01T00:00:00"/>
    <x v="5"/>
    <s v="P"/>
    <s v="Active"/>
    <n v="639"/>
    <x v="638"/>
    <s v="Y"/>
    <x v="16"/>
    <n v="1037"/>
    <x v="4"/>
    <s v="Niederl. 6"/>
    <n v="0.5"/>
    <s v="Department"/>
    <s v="Supervisor"/>
    <s v="Manager"/>
    <s v="ang."/>
    <s v="M"/>
    <d v="2019-02-01T00:00:00"/>
    <m/>
    <s v=""/>
    <n v="0"/>
    <d v="1978-12-26T00:00:00"/>
    <n v="41"/>
    <s v="N"/>
    <n v="30"/>
    <n v="2.5"/>
    <n v="39"/>
    <x v="0"/>
    <n v="0.5"/>
    <n v="30"/>
    <n v="0"/>
    <n v="5403"/>
    <n v="1100.74425"/>
    <n v="0"/>
    <n v="0"/>
    <n v="0"/>
    <n v="0"/>
    <n v="0"/>
    <n v="0"/>
    <n v="0"/>
    <n v="0"/>
    <n v="0"/>
    <n v="0"/>
    <n v="0"/>
    <n v="0"/>
    <n v="13.25"/>
    <n v="0"/>
    <n v="0"/>
    <n v="0"/>
    <n v="0"/>
    <n v="2.9673375000000002"/>
    <n v="100.1091"/>
    <n v="0"/>
  </r>
  <r>
    <d v="2020-09-01T00:00:00"/>
    <x v="5"/>
    <s v="P"/>
    <s v="Active"/>
    <n v="639"/>
    <x v="638"/>
    <s v="Y"/>
    <x v="16"/>
    <n v="1031"/>
    <x v="5"/>
    <s v="Niederl. 5"/>
    <n v="0.5"/>
    <s v="Department"/>
    <s v="Supervisor"/>
    <s v="Manager"/>
    <s v="ang."/>
    <s v="M"/>
    <d v="2019-02-01T00:00:00"/>
    <m/>
    <s v=""/>
    <n v="0"/>
    <d v="1978-12-26T00:00:00"/>
    <n v="41"/>
    <s v="N"/>
    <n v="30"/>
    <n v="2.5"/>
    <n v="39"/>
    <x v="0"/>
    <n v="0.5"/>
    <n v="30"/>
    <n v="0"/>
    <n v="5404"/>
    <n v="1100.8777500000001"/>
    <n v="0"/>
    <n v="0"/>
    <n v="0"/>
    <n v="0"/>
    <n v="0"/>
    <n v="0"/>
    <n v="0"/>
    <n v="0"/>
    <n v="0"/>
    <n v="0"/>
    <n v="0"/>
    <n v="0"/>
    <n v="13.25"/>
    <n v="0"/>
    <n v="0"/>
    <n v="0"/>
    <n v="0"/>
    <n v="2.9673375000000002"/>
    <n v="100.1091"/>
    <n v="0"/>
  </r>
  <r>
    <d v="2020-09-01T00:00:00"/>
    <x v="5"/>
    <s v="P"/>
    <s v="Active"/>
    <n v="640"/>
    <x v="639"/>
    <s v="N"/>
    <x v="6"/>
    <n v="1014"/>
    <x v="1"/>
    <s v="Niederl. 1"/>
    <n v="1"/>
    <s v="Department"/>
    <s v="Supervisor"/>
    <s v="Non-Mgm."/>
    <s v="ang."/>
    <s v="W"/>
    <d v="2019-02-01T00:00:00"/>
    <m/>
    <s v=""/>
    <n v="0"/>
    <d v="1984-10-03T00:00:00"/>
    <n v="35"/>
    <s v="N"/>
    <n v="30"/>
    <n v="2.5"/>
    <n v="39"/>
    <x v="0"/>
    <n v="1"/>
    <n v="30"/>
    <n v="0"/>
    <n v="5405"/>
    <n v="1101.01125"/>
    <n v="0"/>
    <n v="0"/>
    <n v="0"/>
    <n v="0"/>
    <n v="0"/>
    <n v="0"/>
    <n v="0"/>
    <n v="0"/>
    <n v="0"/>
    <n v="0"/>
    <n v="0"/>
    <n v="0"/>
    <n v="26.5"/>
    <n v="0"/>
    <n v="0"/>
    <n v="0"/>
    <n v="0"/>
    <n v="5.9346750000000004"/>
    <n v="0"/>
    <n v="0"/>
  </r>
  <r>
    <d v="2020-09-01T00:00:00"/>
    <x v="5"/>
    <s v="P"/>
    <s v="Active"/>
    <n v="641"/>
    <x v="640"/>
    <s v="N"/>
    <x v="9"/>
    <n v="1087"/>
    <x v="0"/>
    <s v="Niederl. 3"/>
    <n v="1"/>
    <s v="Department"/>
    <s v="Supervisor"/>
    <s v="Non-Mgm."/>
    <s v="ang."/>
    <s v="M"/>
    <d v="2019-02-01T00:00:00"/>
    <m/>
    <s v=""/>
    <n v="0"/>
    <d v="1988-11-14T00:00:00"/>
    <n v="31"/>
    <s v="N"/>
    <n v="30"/>
    <n v="2.5"/>
    <n v="39"/>
    <x v="0"/>
    <n v="1"/>
    <n v="30"/>
    <n v="0"/>
    <n v="5406"/>
    <n v="1101.1447499999999"/>
    <n v="0"/>
    <n v="0"/>
    <n v="0"/>
    <n v="0"/>
    <n v="0"/>
    <n v="0"/>
    <n v="0"/>
    <n v="0"/>
    <n v="0"/>
    <n v="0"/>
    <n v="0"/>
    <n v="0"/>
    <n v="26.5"/>
    <n v="0"/>
    <n v="0"/>
    <n v="0"/>
    <n v="0"/>
    <n v="5.9346750000000004"/>
    <n v="0"/>
    <n v="0"/>
  </r>
  <r>
    <d v="2020-09-01T00:00:00"/>
    <x v="5"/>
    <s v="P"/>
    <s v="Active"/>
    <n v="642"/>
    <x v="641"/>
    <s v="N"/>
    <x v="31"/>
    <n v="1022"/>
    <x v="7"/>
    <s v="Niederl. 9"/>
    <n v="1"/>
    <s v="Department"/>
    <s v="Supervisor"/>
    <s v="Non-Mgm."/>
    <s v="ang."/>
    <s v="M"/>
    <d v="2019-02-14T00:00:00"/>
    <m/>
    <s v=""/>
    <n v="0"/>
    <d v="1995-07-27T00:00:00"/>
    <n v="24"/>
    <s v="J"/>
    <n v="30"/>
    <n v="2.5"/>
    <n v="39"/>
    <x v="0"/>
    <n v="1"/>
    <n v="30"/>
    <n v="0"/>
    <n v="5407"/>
    <n v="1101.2782500000001"/>
    <n v="0"/>
    <n v="0"/>
    <n v="30"/>
    <n v="0"/>
    <n v="0"/>
    <n v="1900"/>
    <n v="0"/>
    <n v="0"/>
    <n v="0"/>
    <n v="0"/>
    <n v="311.94230769230768"/>
    <n v="247.82083333333335"/>
    <n v="26.5"/>
    <n v="0"/>
    <n v="0"/>
    <n v="0"/>
    <n v="0"/>
    <n v="563.51713043269228"/>
    <n v="78.09"/>
    <n v="0"/>
  </r>
  <r>
    <d v="2020-09-01T00:00:00"/>
    <x v="5"/>
    <s v="P"/>
    <s v="Active"/>
    <n v="643"/>
    <x v="642"/>
    <s v="N"/>
    <x v="35"/>
    <n v="1078"/>
    <x v="0"/>
    <s v="Niederl. 3"/>
    <n v="1"/>
    <s v="Department"/>
    <s v="Supervisor"/>
    <s v="Non-Mgm."/>
    <s v="ang."/>
    <s v="M"/>
    <d v="2019-03-01T00:00:00"/>
    <m/>
    <s v=""/>
    <n v="0"/>
    <d v="1971-10-28T00:00:00"/>
    <n v="48"/>
    <s v="N"/>
    <n v="30"/>
    <n v="2.5"/>
    <n v="39"/>
    <x v="0"/>
    <n v="1"/>
    <n v="30"/>
    <n v="0"/>
    <n v="5408"/>
    <n v="1101.41175"/>
    <n v="0"/>
    <n v="0"/>
    <n v="0"/>
    <n v="0"/>
    <n v="0"/>
    <n v="0"/>
    <n v="0"/>
    <n v="0"/>
    <n v="0"/>
    <n v="0"/>
    <n v="0"/>
    <n v="0"/>
    <n v="26.5"/>
    <n v="0"/>
    <n v="0"/>
    <n v="0"/>
    <n v="0"/>
    <n v="5.9346750000000004"/>
    <n v="115.5865"/>
    <n v="0"/>
  </r>
  <r>
    <d v="2020-09-01T00:00:00"/>
    <x v="5"/>
    <s v="P"/>
    <s v="Active"/>
    <n v="644"/>
    <x v="643"/>
    <s v="Y"/>
    <x v="20"/>
    <n v="1058"/>
    <x v="2"/>
    <s v="Niederl. 7"/>
    <n v="0.5"/>
    <s v="Department"/>
    <s v="Supervisor"/>
    <s v="Non-Mgm."/>
    <s v="ang."/>
    <s v="M"/>
    <d v="2019-03-01T00:00:00"/>
    <m/>
    <s v=""/>
    <n v="0"/>
    <d v="1992-11-24T00:00:00"/>
    <n v="27"/>
    <s v="J"/>
    <n v="30"/>
    <n v="2.5"/>
    <n v="39"/>
    <x v="0"/>
    <n v="0.5"/>
    <n v="30"/>
    <n v="0"/>
    <n v="5409"/>
    <n v="1101.5452500000001"/>
    <n v="0"/>
    <n v="0"/>
    <n v="0"/>
    <n v="0"/>
    <n v="0"/>
    <n v="0"/>
    <n v="0"/>
    <n v="0"/>
    <n v="0"/>
    <n v="0"/>
    <n v="312.05769230769232"/>
    <n v="247.91250000000002"/>
    <n v="13.25"/>
    <n v="0"/>
    <n v="0"/>
    <n v="0"/>
    <n v="0"/>
    <n v="128.37266206730769"/>
    <n v="0"/>
    <n v="0"/>
  </r>
  <r>
    <d v="2020-09-01T00:00:00"/>
    <x v="5"/>
    <s v="P"/>
    <s v="Active"/>
    <n v="644"/>
    <x v="643"/>
    <s v="Y"/>
    <x v="20"/>
    <n v="1051"/>
    <x v="3"/>
    <s v="Niederl. 8"/>
    <n v="0.5"/>
    <s v="Department"/>
    <s v="Supervisor"/>
    <s v="Non-Mgm."/>
    <s v="ang."/>
    <s v="M"/>
    <d v="2019-03-01T00:00:00"/>
    <m/>
    <s v=""/>
    <n v="0"/>
    <d v="1992-11-24T00:00:00"/>
    <n v="27"/>
    <s v="J"/>
    <n v="30"/>
    <n v="2.5"/>
    <n v="39"/>
    <x v="0"/>
    <n v="0.5"/>
    <n v="30"/>
    <n v="0"/>
    <n v="5410"/>
    <n v="1101.67875"/>
    <n v="0"/>
    <n v="0"/>
    <n v="0"/>
    <n v="0"/>
    <n v="0"/>
    <n v="0"/>
    <n v="0"/>
    <n v="0"/>
    <n v="0"/>
    <n v="0"/>
    <n v="312.11538461538464"/>
    <n v="247.95833333333334"/>
    <n v="13.25"/>
    <n v="0"/>
    <n v="0"/>
    <n v="0"/>
    <n v="0"/>
    <n v="128.3958466346154"/>
    <n v="0"/>
    <n v="0"/>
  </r>
  <r>
    <d v="2020-09-01T00:00:00"/>
    <x v="5"/>
    <s v="P"/>
    <s v="Active"/>
    <n v="645"/>
    <x v="644"/>
    <s v="N"/>
    <x v="22"/>
    <n v="1053"/>
    <x v="3"/>
    <s v="Niederl. 8"/>
    <n v="1"/>
    <s v="Department"/>
    <s v="Supervisor"/>
    <s v="Non-Mgm."/>
    <s v="ang."/>
    <s v="M"/>
    <d v="2019-03-01T00:00:00"/>
    <m/>
    <s v=""/>
    <n v="0"/>
    <d v="1989-09-27T00:00:00"/>
    <n v="30"/>
    <s v="J"/>
    <n v="30"/>
    <n v="2.5"/>
    <n v="39"/>
    <x v="0"/>
    <n v="1"/>
    <n v="30"/>
    <n v="0"/>
    <n v="5411"/>
    <n v="1101.8122499999999"/>
    <n v="0"/>
    <n v="0"/>
    <n v="0"/>
    <n v="0"/>
    <n v="0"/>
    <n v="0"/>
    <n v="0"/>
    <n v="0"/>
    <n v="0"/>
    <n v="0"/>
    <n v="312.17307692307691"/>
    <n v="248.00416666666669"/>
    <n v="26.5"/>
    <n v="0"/>
    <n v="0"/>
    <n v="0"/>
    <n v="0"/>
    <n v="131.38636870192309"/>
    <n v="0"/>
    <n v="0"/>
  </r>
  <r>
    <d v="2020-09-01T00:00:00"/>
    <x v="5"/>
    <s v="P"/>
    <s v="Active"/>
    <n v="646"/>
    <x v="645"/>
    <s v="N"/>
    <x v="22"/>
    <n v="1047"/>
    <x v="9"/>
    <s v="Niederl. 4"/>
    <n v="1"/>
    <s v="Department"/>
    <s v="Supervisor"/>
    <s v="Non-Mgm."/>
    <s v="ang."/>
    <s v="M"/>
    <d v="2019-03-01T00:00:00"/>
    <m/>
    <s v=""/>
    <n v="0"/>
    <d v="1995-01-06T00:00:00"/>
    <n v="25"/>
    <s v="J"/>
    <n v="30"/>
    <n v="2.5"/>
    <n v="39"/>
    <x v="0"/>
    <n v="1"/>
    <n v="30"/>
    <n v="0"/>
    <n v="5412"/>
    <n v="1101.9457500000001"/>
    <n v="0"/>
    <n v="0"/>
    <n v="0"/>
    <n v="0"/>
    <n v="0"/>
    <n v="0"/>
    <n v="0"/>
    <n v="0"/>
    <n v="0"/>
    <n v="0"/>
    <n v="312.23076923076923"/>
    <n v="248.05"/>
    <n v="26.5"/>
    <n v="0"/>
    <n v="0"/>
    <n v="0"/>
    <n v="0"/>
    <n v="131.40955326923077"/>
    <n v="0"/>
    <n v="0"/>
  </r>
  <r>
    <d v="2020-09-01T00:00:00"/>
    <x v="5"/>
    <s v="P"/>
    <s v="Active"/>
    <n v="647"/>
    <x v="646"/>
    <s v="N"/>
    <x v="22"/>
    <n v="1047"/>
    <x v="9"/>
    <s v="Niederl. 4"/>
    <n v="1"/>
    <s v="Department"/>
    <s v="Supervisor"/>
    <s v="Non-Mgm."/>
    <s v="ang."/>
    <s v="M"/>
    <d v="2019-03-01T00:00:00"/>
    <m/>
    <s v=""/>
    <n v="0"/>
    <d v="1996-07-22T00:00:00"/>
    <n v="23"/>
    <s v="J"/>
    <n v="30"/>
    <n v="2.5"/>
    <n v="39"/>
    <x v="0"/>
    <n v="1"/>
    <n v="30"/>
    <n v="0"/>
    <n v="5413"/>
    <n v="1102.07925"/>
    <n v="0"/>
    <n v="0"/>
    <n v="0"/>
    <n v="0"/>
    <n v="0"/>
    <n v="0"/>
    <n v="0"/>
    <n v="0"/>
    <n v="0"/>
    <n v="0"/>
    <n v="312.28846153846155"/>
    <n v="248.09583333333333"/>
    <n v="26.5"/>
    <n v="0"/>
    <n v="0"/>
    <n v="0"/>
    <n v="0"/>
    <n v="131.43273783653845"/>
    <n v="0"/>
    <n v="0"/>
  </r>
  <r>
    <d v="2020-09-01T00:00:00"/>
    <x v="5"/>
    <s v="P"/>
    <s v="Active"/>
    <n v="648"/>
    <x v="647"/>
    <s v="N"/>
    <x v="22"/>
    <n v="1047"/>
    <x v="9"/>
    <s v="Niederl. 4"/>
    <n v="1"/>
    <s v="Department"/>
    <s v="Supervisor"/>
    <s v="Non-Mgm."/>
    <s v="ang."/>
    <s v="M"/>
    <d v="2019-03-01T00:00:00"/>
    <m/>
    <s v=""/>
    <n v="0"/>
    <d v="1986-02-09T00:00:00"/>
    <n v="33"/>
    <s v="J"/>
    <n v="30"/>
    <n v="2.5"/>
    <n v="39"/>
    <x v="0"/>
    <n v="1"/>
    <n v="30"/>
    <n v="0"/>
    <n v="5414"/>
    <n v="1102.2127500000001"/>
    <n v="0"/>
    <n v="0"/>
    <n v="0"/>
    <n v="0"/>
    <n v="0"/>
    <n v="0"/>
    <n v="0"/>
    <n v="0"/>
    <n v="0"/>
    <n v="0"/>
    <n v="312.34615384615387"/>
    <n v="248.14166666666671"/>
    <n v="26.5"/>
    <n v="0"/>
    <n v="0"/>
    <n v="0"/>
    <n v="0"/>
    <n v="131.45592240384619"/>
    <n v="0"/>
    <n v="0"/>
  </r>
  <r>
    <d v="2020-09-01T00:00:00"/>
    <x v="5"/>
    <s v="P"/>
    <s v="Active"/>
    <n v="649"/>
    <x v="648"/>
    <s v="N"/>
    <x v="13"/>
    <n v="1061"/>
    <x v="11"/>
    <s v="Niederl. 12"/>
    <n v="1"/>
    <s v="Department"/>
    <s v="Supervisor"/>
    <s v="Director"/>
    <s v="ang."/>
    <s v="M"/>
    <d v="2019-04-01T00:00:00"/>
    <m/>
    <s v=""/>
    <n v="0"/>
    <d v="1966-02-15T00:00:00"/>
    <n v="53"/>
    <s v="N"/>
    <n v="30"/>
    <n v="2.5"/>
    <n v="39"/>
    <x v="0"/>
    <n v="1"/>
    <n v="30"/>
    <n v="0"/>
    <n v="5415"/>
    <n v="1102.3462500000001"/>
    <n v="0"/>
    <n v="0"/>
    <n v="0"/>
    <n v="0"/>
    <n v="0"/>
    <n v="0"/>
    <n v="0"/>
    <n v="0"/>
    <n v="0"/>
    <n v="0"/>
    <n v="0"/>
    <n v="0"/>
    <n v="26.5"/>
    <n v="0"/>
    <n v="0"/>
    <n v="0"/>
    <n v="0"/>
    <n v="5.9346750000000004"/>
    <n v="186.3064"/>
    <n v="0"/>
  </r>
  <r>
    <d v="2020-09-01T00:00:00"/>
    <x v="5"/>
    <s v="P"/>
    <s v="Active"/>
    <n v="650"/>
    <x v="649"/>
    <s v="N"/>
    <x v="27"/>
    <n v="1070"/>
    <x v="0"/>
    <s v="Niederl. 3"/>
    <n v="1"/>
    <s v="Department"/>
    <s v="Supervisor"/>
    <s v="Manager"/>
    <s v="ang."/>
    <s v="M"/>
    <d v="2019-04-01T00:00:00"/>
    <m/>
    <s v=""/>
    <n v="0"/>
    <d v="1971-09-19T00:00:00"/>
    <n v="48"/>
    <s v="N"/>
    <n v="30"/>
    <n v="2.5"/>
    <n v="39"/>
    <x v="0"/>
    <n v="1"/>
    <n v="30"/>
    <n v="0"/>
    <n v="5416"/>
    <n v="1102.47975"/>
    <n v="0"/>
    <n v="0"/>
    <n v="0"/>
    <n v="0"/>
    <n v="0"/>
    <n v="0"/>
    <n v="0"/>
    <n v="0"/>
    <n v="0"/>
    <n v="0"/>
    <n v="0"/>
    <n v="0"/>
    <n v="26.5"/>
    <n v="0"/>
    <n v="0"/>
    <n v="0"/>
    <n v="0"/>
    <n v="5.9346750000000004"/>
    <n v="82.08"/>
    <n v="0"/>
  </r>
  <r>
    <d v="2020-09-01T00:00:00"/>
    <x v="5"/>
    <s v="P"/>
    <s v="Active"/>
    <n v="651"/>
    <x v="650"/>
    <s v="N"/>
    <x v="22"/>
    <n v="1053"/>
    <x v="3"/>
    <s v="Niederl. 8"/>
    <n v="1"/>
    <s v="Department"/>
    <s v="Supervisor"/>
    <s v="Non-Mgm."/>
    <s v="ang."/>
    <s v="M"/>
    <d v="2019-04-01T00:00:00"/>
    <m/>
    <s v=""/>
    <n v="0"/>
    <d v="1975-05-04T00:00:00"/>
    <n v="44"/>
    <s v="J"/>
    <n v="30"/>
    <n v="2.5"/>
    <n v="39"/>
    <x v="0"/>
    <n v="1"/>
    <n v="30"/>
    <n v="0"/>
    <n v="5417"/>
    <n v="1102.6132500000001"/>
    <n v="0"/>
    <n v="0"/>
    <n v="0"/>
    <n v="0"/>
    <n v="0"/>
    <n v="0"/>
    <n v="0"/>
    <n v="0"/>
    <n v="0"/>
    <n v="0"/>
    <n v="312.51923076923077"/>
    <n v="248.2791666666667"/>
    <n v="26.5"/>
    <n v="0"/>
    <n v="0"/>
    <n v="0"/>
    <n v="0"/>
    <n v="131.52547610576923"/>
    <n v="0"/>
    <n v="0"/>
  </r>
  <r>
    <d v="2020-09-01T00:00:00"/>
    <x v="5"/>
    <s v="P"/>
    <s v="Active"/>
    <n v="652"/>
    <x v="651"/>
    <s v="N"/>
    <x v="16"/>
    <n v="1049"/>
    <x v="3"/>
    <s v="Niederl. 8"/>
    <n v="1"/>
    <s v="Department"/>
    <s v="Supervisor"/>
    <s v="Non-Mgm."/>
    <s v="ang."/>
    <s v="M"/>
    <d v="2018-10-01T00:00:00"/>
    <m/>
    <s v=""/>
    <n v="1"/>
    <d v="1983-04-24T00:00:00"/>
    <n v="36"/>
    <s v="J"/>
    <n v="30"/>
    <n v="2.5"/>
    <n v="39"/>
    <x v="0"/>
    <n v="1"/>
    <n v="30"/>
    <n v="0"/>
    <n v="5418"/>
    <n v="1102.74675"/>
    <n v="0"/>
    <n v="0"/>
    <n v="0"/>
    <n v="0"/>
    <n v="0"/>
    <n v="0"/>
    <n v="0"/>
    <n v="0"/>
    <n v="0"/>
    <n v="0"/>
    <n v="312.57692307692309"/>
    <n v="248.32500000000002"/>
    <n v="26.5"/>
    <n v="0"/>
    <n v="0"/>
    <n v="0"/>
    <n v="0"/>
    <n v="131.54866067307694"/>
    <n v="0"/>
    <n v="1.9716666666666665"/>
  </r>
  <r>
    <d v="2020-09-01T00:00:00"/>
    <x v="5"/>
    <s v="P"/>
    <s v="Active"/>
    <n v="653"/>
    <x v="652"/>
    <s v="N"/>
    <x v="15"/>
    <n v="1032"/>
    <x v="5"/>
    <s v="Niederl. 5"/>
    <n v="1"/>
    <s v="Department"/>
    <s v="Supervisor"/>
    <s v="Non-Mgm."/>
    <s v="ang."/>
    <s v="W"/>
    <d v="2019-04-01T00:00:00"/>
    <m/>
    <s v=""/>
    <n v="0"/>
    <d v="1982-08-02T00:00:00"/>
    <n v="37"/>
    <s v="J"/>
    <n v="30"/>
    <n v="2.5"/>
    <n v="39"/>
    <x v="0"/>
    <n v="1"/>
    <n v="30"/>
    <n v="0"/>
    <n v="5419"/>
    <n v="1102.8802500000002"/>
    <n v="0"/>
    <n v="0"/>
    <n v="0"/>
    <n v="0"/>
    <n v="0"/>
    <n v="0"/>
    <n v="0"/>
    <n v="0"/>
    <n v="0"/>
    <n v="0"/>
    <n v="312.63461538461542"/>
    <n v="248.37083333333334"/>
    <n v="26.5"/>
    <n v="0"/>
    <n v="0"/>
    <n v="0"/>
    <n v="0"/>
    <n v="131.57184524038462"/>
    <n v="0"/>
    <n v="0"/>
  </r>
  <r>
    <d v="2020-09-01T00:00:00"/>
    <x v="5"/>
    <s v="P"/>
    <s v="Active"/>
    <n v="654"/>
    <x v="653"/>
    <s v="N"/>
    <x v="20"/>
    <n v="1039"/>
    <x v="4"/>
    <s v="Niederl. 6"/>
    <n v="1"/>
    <s v="Department"/>
    <s v="Supervisor"/>
    <s v="Non-Mgm."/>
    <s v="ang."/>
    <s v="M"/>
    <d v="2019-04-01T00:00:00"/>
    <m/>
    <s v=""/>
    <n v="0"/>
    <d v="1973-03-22T00:00:00"/>
    <n v="46"/>
    <s v="J"/>
    <n v="30"/>
    <n v="2.5"/>
    <n v="39"/>
    <x v="0"/>
    <n v="1"/>
    <n v="30"/>
    <n v="0"/>
    <n v="5420"/>
    <n v="1103.0137500000001"/>
    <n v="0"/>
    <n v="0"/>
    <n v="0"/>
    <n v="0"/>
    <n v="0"/>
    <n v="0"/>
    <n v="0"/>
    <n v="0"/>
    <n v="0"/>
    <n v="0"/>
    <n v="312.69230769230774"/>
    <n v="248.41666666666669"/>
    <n v="26.5"/>
    <n v="0"/>
    <n v="0"/>
    <n v="0"/>
    <n v="0"/>
    <n v="131.59502980769233"/>
    <n v="0"/>
    <n v="0"/>
  </r>
  <r>
    <d v="2020-09-01T00:00:00"/>
    <x v="5"/>
    <s v="P"/>
    <s v="Active"/>
    <n v="655"/>
    <x v="654"/>
    <s v="N"/>
    <x v="45"/>
    <n v="1094"/>
    <x v="0"/>
    <s v="Niederl. 3"/>
    <n v="1"/>
    <s v="Department"/>
    <s v="Supervisor"/>
    <s v="Non-Mgm."/>
    <s v="ang."/>
    <s v="M"/>
    <d v="2019-04-01T00:00:00"/>
    <m/>
    <s v=""/>
    <n v="0"/>
    <d v="1976-12-31T00:00:00"/>
    <n v="43"/>
    <s v="N"/>
    <n v="30"/>
    <n v="2.5"/>
    <n v="39"/>
    <x v="0"/>
    <n v="1"/>
    <n v="30"/>
    <n v="0"/>
    <n v="5421"/>
    <n v="1103.14725"/>
    <n v="0"/>
    <n v="0"/>
    <n v="0"/>
    <n v="0"/>
    <n v="0"/>
    <n v="0"/>
    <n v="0"/>
    <n v="0"/>
    <n v="0"/>
    <n v="0"/>
    <n v="0"/>
    <n v="0"/>
    <n v="26.5"/>
    <n v="0"/>
    <n v="0"/>
    <n v="0"/>
    <n v="0"/>
    <n v="5.9346750000000004"/>
    <n v="165.54129999999998"/>
    <n v="0"/>
  </r>
  <r>
    <d v="2020-09-01T00:00:00"/>
    <x v="5"/>
    <s v="P"/>
    <s v="Active"/>
    <n v="656"/>
    <x v="655"/>
    <s v="N"/>
    <x v="0"/>
    <n v="1090"/>
    <x v="0"/>
    <s v="Niederl. 3"/>
    <n v="1"/>
    <s v="Department"/>
    <s v="Supervisor"/>
    <s v="Manager"/>
    <s v="ang."/>
    <s v="M"/>
    <d v="2019-04-01T00:00:00"/>
    <m/>
    <s v=""/>
    <n v="0"/>
    <d v="1984-09-22T00:00:00"/>
    <n v="35"/>
    <s v="N"/>
    <n v="30"/>
    <n v="2.5"/>
    <n v="39"/>
    <x v="0"/>
    <n v="1"/>
    <n v="30"/>
    <n v="0"/>
    <n v="5422"/>
    <n v="1103.2807500000001"/>
    <n v="0"/>
    <n v="0"/>
    <n v="0"/>
    <n v="0"/>
    <n v="0"/>
    <n v="0"/>
    <n v="0"/>
    <n v="0"/>
    <n v="0"/>
    <n v="0"/>
    <n v="0"/>
    <n v="0"/>
    <n v="26.5"/>
    <n v="0"/>
    <n v="0"/>
    <n v="0"/>
    <n v="0"/>
    <n v="5.9346750000000004"/>
    <n v="0"/>
    <n v="0"/>
  </r>
  <r>
    <d v="2020-09-01T00:00:00"/>
    <x v="5"/>
    <s v="P"/>
    <s v="Active"/>
    <n v="657"/>
    <x v="656"/>
    <s v="N"/>
    <x v="36"/>
    <n v="1054"/>
    <x v="8"/>
    <s v="Niederl. 2"/>
    <n v="1"/>
    <s v="Department"/>
    <s v="Supervisor"/>
    <s v="Non-Mgm."/>
    <s v="ang."/>
    <s v="W"/>
    <d v="2019-04-01T00:00:00"/>
    <m/>
    <s v=""/>
    <n v="0"/>
    <d v="1996-01-02T00:00:00"/>
    <n v="24"/>
    <s v="N"/>
    <n v="30"/>
    <n v="2.5"/>
    <n v="39"/>
    <x v="0"/>
    <n v="1"/>
    <n v="30"/>
    <n v="0"/>
    <n v="5423"/>
    <n v="1103.41425"/>
    <n v="0"/>
    <n v="0"/>
    <n v="0"/>
    <n v="0"/>
    <n v="0"/>
    <n v="0"/>
    <n v="0"/>
    <n v="0"/>
    <n v="0"/>
    <n v="0"/>
    <n v="0"/>
    <n v="0"/>
    <n v="26.5"/>
    <n v="0"/>
    <n v="0"/>
    <n v="0"/>
    <n v="0"/>
    <n v="5.9346750000000004"/>
    <n v="0"/>
    <n v="0"/>
  </r>
  <r>
    <d v="2020-09-01T00:00:00"/>
    <x v="5"/>
    <s v="P"/>
    <s v="Active"/>
    <n v="658"/>
    <x v="657"/>
    <s v="N"/>
    <x v="7"/>
    <n v="1015"/>
    <x v="1"/>
    <s v="Niederl. 1"/>
    <n v="1"/>
    <s v="Department"/>
    <s v="Supervisor"/>
    <s v="Non-Mgm."/>
    <s v="ang."/>
    <s v="M"/>
    <d v="2019-04-01T00:00:00"/>
    <m/>
    <s v=""/>
    <n v="0"/>
    <d v="1996-06-20T00:00:00"/>
    <n v="23"/>
    <s v="N"/>
    <n v="30"/>
    <n v="2.5"/>
    <n v="39"/>
    <x v="0"/>
    <n v="1"/>
    <n v="30"/>
    <n v="0"/>
    <n v="5424"/>
    <n v="1103.5477500000002"/>
    <n v="0"/>
    <n v="0"/>
    <n v="0"/>
    <n v="0"/>
    <n v="0"/>
    <n v="0"/>
    <n v="0"/>
    <n v="0"/>
    <n v="0"/>
    <n v="0"/>
    <n v="0"/>
    <n v="0"/>
    <n v="26.5"/>
    <n v="0"/>
    <n v="0"/>
    <n v="0"/>
    <n v="0"/>
    <n v="5.9346750000000004"/>
    <n v="0"/>
    <n v="0"/>
  </r>
  <r>
    <d v="2020-09-01T00:00:00"/>
    <x v="5"/>
    <s v="P"/>
    <s v="Active"/>
    <n v="659"/>
    <x v="658"/>
    <s v="N"/>
    <x v="37"/>
    <n v="1005"/>
    <x v="1"/>
    <s v="Niederl. 1"/>
    <n v="1"/>
    <s v="Department"/>
    <s v="Supervisor"/>
    <s v="Supervisor"/>
    <s v="ang."/>
    <s v="M"/>
    <d v="2002-09-01T00:00:00"/>
    <m/>
    <s v=""/>
    <n v="17"/>
    <d v="1986-09-02T00:00:00"/>
    <n v="33"/>
    <s v="N"/>
    <n v="30"/>
    <n v="2.5"/>
    <n v="39"/>
    <x v="0"/>
    <n v="1"/>
    <n v="30"/>
    <n v="0"/>
    <n v="5425"/>
    <n v="1103.6812500000001"/>
    <n v="0"/>
    <n v="0"/>
    <n v="0"/>
    <n v="0"/>
    <n v="0"/>
    <n v="0"/>
    <n v="0"/>
    <n v="0"/>
    <n v="0"/>
    <n v="0"/>
    <n v="0"/>
    <n v="0"/>
    <n v="26.5"/>
    <n v="0"/>
    <n v="0"/>
    <n v="0"/>
    <n v="0"/>
    <n v="5.9346750000000004"/>
    <n v="0"/>
    <n v="0"/>
  </r>
  <r>
    <d v="2020-09-01T00:00:00"/>
    <x v="5"/>
    <s v="P"/>
    <s v="Active"/>
    <n v="660"/>
    <x v="659"/>
    <s v="N"/>
    <x v="29"/>
    <n v="1079"/>
    <x v="0"/>
    <s v="Niederl. 3"/>
    <n v="1"/>
    <s v="Department"/>
    <s v="Supervisor"/>
    <s v="Supervisor"/>
    <s v="ang."/>
    <s v="M"/>
    <d v="2019-05-01T00:00:00"/>
    <m/>
    <s v=""/>
    <n v="0"/>
    <d v="1980-12-20T00:00:00"/>
    <n v="39"/>
    <s v="N"/>
    <n v="30"/>
    <n v="2.5"/>
    <n v="39"/>
    <x v="0"/>
    <n v="1"/>
    <n v="30"/>
    <n v="0"/>
    <n v="5426"/>
    <n v="1103.81475"/>
    <n v="0"/>
    <n v="0"/>
    <n v="0"/>
    <n v="0"/>
    <n v="0"/>
    <n v="0"/>
    <n v="0"/>
    <n v="0"/>
    <n v="0"/>
    <n v="0"/>
    <n v="0"/>
    <n v="0"/>
    <n v="26.5"/>
    <n v="0"/>
    <n v="0"/>
    <n v="0"/>
    <n v="0"/>
    <n v="5.9346750000000004"/>
    <n v="0"/>
    <n v="0"/>
  </r>
  <r>
    <d v="2020-09-01T00:00:00"/>
    <x v="5"/>
    <s v="P"/>
    <s v="Active"/>
    <n v="661"/>
    <x v="660"/>
    <s v="N"/>
    <x v="13"/>
    <n v="1061"/>
    <x v="11"/>
    <s v="Niederl. 12"/>
    <n v="1"/>
    <s v="Department"/>
    <s v="Supervisor"/>
    <s v="Supervisor"/>
    <s v="ang."/>
    <s v="W"/>
    <d v="2019-05-15T00:00:00"/>
    <m/>
    <s v=""/>
    <n v="0"/>
    <d v="1980-11-25T00:00:00"/>
    <n v="39"/>
    <s v="N"/>
    <n v="30"/>
    <n v="2.5"/>
    <n v="39"/>
    <x v="0"/>
    <n v="1"/>
    <n v="30"/>
    <n v="0"/>
    <n v="5427"/>
    <n v="1103.9482500000001"/>
    <n v="0"/>
    <n v="0"/>
    <n v="0"/>
    <n v="0"/>
    <n v="0"/>
    <n v="0"/>
    <n v="0"/>
    <n v="0"/>
    <n v="0"/>
    <n v="0"/>
    <n v="0"/>
    <n v="0"/>
    <n v="26.5"/>
    <n v="0"/>
    <n v="0"/>
    <n v="0"/>
    <n v="0"/>
    <n v="5.9346750000000004"/>
    <n v="0"/>
    <n v="0"/>
  </r>
  <r>
    <d v="2020-09-01T00:00:00"/>
    <x v="5"/>
    <s v="P"/>
    <s v="Active"/>
    <n v="662"/>
    <x v="661"/>
    <s v="N"/>
    <x v="14"/>
    <n v="1003"/>
    <x v="1"/>
    <s v="Niederl. 1"/>
    <n v="1"/>
    <s v="Department"/>
    <s v="Supervisor"/>
    <s v="Non-Mgm."/>
    <s v="ang."/>
    <s v="W"/>
    <d v="2019-05-01T00:00:00"/>
    <m/>
    <s v=""/>
    <n v="0"/>
    <d v="1987-02-10T00:00:00"/>
    <n v="32"/>
    <s v="N"/>
    <n v="30"/>
    <n v="2.5"/>
    <n v="39"/>
    <x v="0"/>
    <n v="1"/>
    <n v="30"/>
    <n v="0"/>
    <n v="5428"/>
    <n v="1104.0817500000001"/>
    <n v="0"/>
    <n v="0"/>
    <n v="0"/>
    <n v="0"/>
    <n v="0"/>
    <n v="0"/>
    <n v="0"/>
    <n v="0"/>
    <n v="0"/>
    <n v="0"/>
    <n v="0"/>
    <n v="0"/>
    <n v="26.5"/>
    <n v="0"/>
    <n v="0"/>
    <n v="0"/>
    <n v="0"/>
    <n v="5.9346750000000004"/>
    <n v="0"/>
    <n v="0"/>
  </r>
  <r>
    <d v="2020-09-01T00:00:00"/>
    <x v="5"/>
    <s v="P"/>
    <s v="Active"/>
    <n v="663"/>
    <x v="662"/>
    <s v="N"/>
    <x v="37"/>
    <n v="1005"/>
    <x v="1"/>
    <s v="Niederl. 1"/>
    <n v="1"/>
    <s v="Department"/>
    <s v="Supervisor"/>
    <s v="Non-Mgm."/>
    <s v="ang."/>
    <s v="M"/>
    <d v="2019-05-01T00:00:00"/>
    <m/>
    <s v=""/>
    <n v="0"/>
    <d v="1991-05-21T00:00:00"/>
    <n v="28"/>
    <s v="N"/>
    <n v="30"/>
    <n v="2.5"/>
    <n v="39"/>
    <x v="0"/>
    <n v="1"/>
    <n v="30"/>
    <n v="0"/>
    <n v="5429"/>
    <n v="1104.21525"/>
    <n v="0"/>
    <n v="0"/>
    <n v="0"/>
    <n v="0"/>
    <n v="0"/>
    <n v="0"/>
    <n v="0"/>
    <n v="0"/>
    <n v="0"/>
    <n v="0"/>
    <n v="0"/>
    <n v="0"/>
    <n v="26.5"/>
    <n v="0"/>
    <n v="0"/>
    <n v="0"/>
    <n v="0"/>
    <n v="5.9346750000000004"/>
    <n v="0"/>
    <n v="0"/>
  </r>
  <r>
    <d v="2020-09-01T00:00:00"/>
    <x v="5"/>
    <s v="P"/>
    <s v="Active"/>
    <n v="664"/>
    <x v="663"/>
    <s v="N"/>
    <x v="47"/>
    <n v="1016"/>
    <x v="1"/>
    <s v="Niederl. 1"/>
    <n v="1"/>
    <s v="Department"/>
    <s v="Supervisor"/>
    <s v="Non-Mgm."/>
    <s v="ang."/>
    <s v="W"/>
    <d v="2019-05-01T00:00:00"/>
    <m/>
    <s v=""/>
    <n v="0"/>
    <d v="1991-10-31T00:00:00"/>
    <n v="28"/>
    <s v="N"/>
    <n v="30"/>
    <n v="2.5"/>
    <n v="39"/>
    <x v="0"/>
    <n v="1"/>
    <n v="30"/>
    <n v="0"/>
    <n v="5430"/>
    <n v="1104.3487500000001"/>
    <n v="0"/>
    <n v="0"/>
    <n v="0"/>
    <n v="0"/>
    <n v="0"/>
    <n v="0"/>
    <n v="0"/>
    <n v="0"/>
    <n v="0"/>
    <n v="0"/>
    <n v="0"/>
    <n v="0"/>
    <n v="26.5"/>
    <n v="0"/>
    <n v="0"/>
    <n v="0"/>
    <n v="0"/>
    <n v="5.9346750000000004"/>
    <n v="0"/>
    <n v="0"/>
  </r>
  <r>
    <d v="2020-09-01T00:00:00"/>
    <x v="5"/>
    <s v="P"/>
    <s v="Active"/>
    <n v="666"/>
    <x v="665"/>
    <s v="N"/>
    <x v="22"/>
    <n v="1053"/>
    <x v="3"/>
    <s v="Niederl. 8"/>
    <n v="1"/>
    <s v="Department"/>
    <s v="Supervisor"/>
    <s v="Non-Mgm."/>
    <s v="ang."/>
    <s v="M"/>
    <d v="2019-06-01T00:00:00"/>
    <m/>
    <s v=""/>
    <n v="0"/>
    <d v="1984-11-02T00:00:00"/>
    <n v="35"/>
    <s v="J"/>
    <n v="30"/>
    <n v="2.5"/>
    <n v="39"/>
    <x v="0"/>
    <n v="1"/>
    <n v="30"/>
    <n v="0"/>
    <n v="5431"/>
    <n v="1104.48225"/>
    <n v="0"/>
    <n v="0"/>
    <n v="0"/>
    <n v="0"/>
    <n v="0"/>
    <n v="0"/>
    <n v="0"/>
    <n v="0"/>
    <n v="0"/>
    <n v="0"/>
    <n v="313.32692307692304"/>
    <n v="248.92083333333335"/>
    <n v="26.5"/>
    <n v="0"/>
    <n v="0"/>
    <n v="0"/>
    <n v="0"/>
    <n v="131.85006004807693"/>
    <n v="0"/>
    <n v="0"/>
  </r>
  <r>
    <d v="2020-09-01T00:00:00"/>
    <x v="5"/>
    <s v="P"/>
    <s v="Active"/>
    <n v="667"/>
    <x v="666"/>
    <s v="N"/>
    <x v="37"/>
    <n v="1005"/>
    <x v="1"/>
    <s v="Niederl. 1"/>
    <n v="1"/>
    <s v="Department"/>
    <s v="Supervisor"/>
    <s v="Non-Mgm."/>
    <s v="ang."/>
    <s v="M"/>
    <d v="2019-05-15T00:00:00"/>
    <m/>
    <s v=""/>
    <n v="0"/>
    <d v="1988-07-06T00:00:00"/>
    <n v="31"/>
    <s v="N"/>
    <n v="30"/>
    <n v="2.5"/>
    <n v="39"/>
    <x v="0"/>
    <n v="1"/>
    <n v="30"/>
    <n v="0"/>
    <n v="5432"/>
    <n v="1104.6157499999999"/>
    <n v="0"/>
    <n v="0"/>
    <n v="0"/>
    <n v="0"/>
    <n v="0"/>
    <n v="0"/>
    <n v="0"/>
    <n v="0"/>
    <n v="0"/>
    <n v="0"/>
    <n v="0"/>
    <n v="0"/>
    <n v="26.5"/>
    <n v="0"/>
    <n v="0"/>
    <n v="0"/>
    <n v="0"/>
    <n v="5.9346750000000004"/>
    <n v="0"/>
    <n v="0"/>
  </r>
  <r>
    <d v="2020-09-01T00:00:00"/>
    <x v="5"/>
    <s v="P"/>
    <s v="Active"/>
    <n v="668"/>
    <x v="667"/>
    <s v="N"/>
    <x v="22"/>
    <n v="1053"/>
    <x v="3"/>
    <s v="Niederl. 8"/>
    <n v="1"/>
    <s v="Department"/>
    <s v="Supervisor"/>
    <s v="Non-Mgm."/>
    <s v="ang."/>
    <s v="M"/>
    <d v="2019-06-01T00:00:00"/>
    <m/>
    <s v=""/>
    <n v="0"/>
    <d v="1979-07-07T00:00:00"/>
    <n v="40"/>
    <s v="J"/>
    <n v="30"/>
    <n v="2.5"/>
    <n v="39"/>
    <x v="0"/>
    <n v="1"/>
    <n v="30"/>
    <n v="0"/>
    <n v="5433"/>
    <n v="1104.7492499999998"/>
    <n v="0"/>
    <n v="0"/>
    <n v="0"/>
    <n v="0"/>
    <n v="0"/>
    <n v="0"/>
    <n v="0"/>
    <n v="0"/>
    <n v="0"/>
    <n v="0"/>
    <n v="313.44230769230768"/>
    <n v="249.01250000000002"/>
    <n v="26.5"/>
    <n v="0"/>
    <n v="0"/>
    <n v="0"/>
    <n v="0"/>
    <n v="131.89642918269232"/>
    <n v="0"/>
    <n v="0"/>
  </r>
  <r>
    <d v="2020-09-01T00:00:00"/>
    <x v="5"/>
    <s v="P"/>
    <s v="Active"/>
    <n v="669"/>
    <x v="668"/>
    <s v="N"/>
    <x v="31"/>
    <n v="1046"/>
    <x v="9"/>
    <s v="Niederl. 4"/>
    <n v="1"/>
    <s v="Department"/>
    <s v="Supervisor"/>
    <s v="Manager"/>
    <s v="ang."/>
    <s v="M"/>
    <d v="2019-06-17T00:00:00"/>
    <m/>
    <s v=""/>
    <n v="0"/>
    <d v="1978-07-27T00:00:00"/>
    <n v="41"/>
    <s v="N"/>
    <n v="30"/>
    <n v="2.5"/>
    <n v="39"/>
    <x v="0"/>
    <n v="1"/>
    <n v="30"/>
    <n v="0"/>
    <n v="5434"/>
    <n v="1104.88275"/>
    <n v="0"/>
    <n v="0"/>
    <n v="30"/>
    <n v="0"/>
    <n v="0"/>
    <n v="0"/>
    <n v="0"/>
    <n v="0"/>
    <n v="0"/>
    <n v="0"/>
    <n v="0"/>
    <n v="0"/>
    <n v="26.5"/>
    <n v="0"/>
    <n v="0"/>
    <n v="0"/>
    <n v="0"/>
    <n v="12.653175000000001"/>
    <n v="79.040000000000006"/>
    <n v="0"/>
  </r>
  <r>
    <d v="2020-09-01T00:00:00"/>
    <x v="5"/>
    <s v="P"/>
    <s v="Active"/>
    <n v="670"/>
    <x v="669"/>
    <s v="N"/>
    <x v="27"/>
    <n v="1070"/>
    <x v="0"/>
    <s v="Niederl. 3"/>
    <n v="1"/>
    <s v="Department"/>
    <s v="Supervisor"/>
    <s v="Non-Mgm."/>
    <s v="ang."/>
    <s v="M"/>
    <d v="2019-06-01T00:00:00"/>
    <m/>
    <s v=""/>
    <n v="0"/>
    <d v="1988-08-28T00:00:00"/>
    <n v="31"/>
    <s v="N"/>
    <n v="30"/>
    <n v="2.5"/>
    <n v="39"/>
    <x v="0"/>
    <n v="1"/>
    <n v="30"/>
    <n v="0"/>
    <n v="5435"/>
    <n v="1105.0162500000001"/>
    <n v="0"/>
    <n v="0"/>
    <n v="0"/>
    <n v="0"/>
    <n v="0"/>
    <n v="0"/>
    <n v="0"/>
    <n v="0"/>
    <n v="0"/>
    <n v="0"/>
    <n v="0"/>
    <n v="0"/>
    <n v="26.5"/>
    <n v="0"/>
    <n v="0"/>
    <n v="0"/>
    <n v="0"/>
    <n v="5.9346750000000004"/>
    <n v="0"/>
    <n v="0"/>
  </r>
  <r>
    <d v="2020-09-01T00:00:00"/>
    <x v="5"/>
    <s v="P"/>
    <s v="Active"/>
    <n v="671"/>
    <x v="670"/>
    <s v="N"/>
    <x v="27"/>
    <n v="1070"/>
    <x v="0"/>
    <s v="Niederl. 3"/>
    <n v="1"/>
    <s v="Department"/>
    <s v="Supervisor"/>
    <s v="Non-Mgm."/>
    <s v="ang."/>
    <s v="W"/>
    <d v="2019-06-01T00:00:00"/>
    <m/>
    <s v=""/>
    <n v="0"/>
    <d v="1988-11-25T00:00:00"/>
    <n v="31"/>
    <s v="N"/>
    <n v="30"/>
    <n v="2.5"/>
    <n v="39"/>
    <x v="0"/>
    <n v="1"/>
    <n v="30"/>
    <n v="0"/>
    <n v="5436"/>
    <n v="1105.14975"/>
    <n v="0"/>
    <n v="0"/>
    <n v="0"/>
    <n v="0"/>
    <n v="0"/>
    <n v="0"/>
    <n v="0"/>
    <n v="0"/>
    <n v="0"/>
    <n v="0"/>
    <n v="0"/>
    <n v="0"/>
    <n v="26.5"/>
    <n v="0"/>
    <n v="0"/>
    <n v="0"/>
    <n v="0"/>
    <n v="5.9346750000000004"/>
    <n v="0"/>
    <n v="0"/>
  </r>
  <r>
    <d v="2020-09-01T00:00:00"/>
    <x v="5"/>
    <s v="P"/>
    <s v="Active"/>
    <n v="672"/>
    <x v="671"/>
    <s v="N"/>
    <x v="36"/>
    <n v="1054"/>
    <x v="8"/>
    <s v="Niederl. 2"/>
    <n v="1"/>
    <s v="Department"/>
    <s v="Supervisor"/>
    <s v="Non-Mgm."/>
    <s v="ang."/>
    <s v="M"/>
    <d v="2019-06-01T00:00:00"/>
    <m/>
    <s v=""/>
    <n v="0"/>
    <d v="1982-02-15T00:00:00"/>
    <n v="37"/>
    <s v="N"/>
    <n v="30"/>
    <n v="2.5"/>
    <n v="39"/>
    <x v="0"/>
    <n v="1"/>
    <n v="30"/>
    <n v="0"/>
    <n v="5437"/>
    <n v="1105.28325"/>
    <n v="0"/>
    <n v="0"/>
    <n v="0"/>
    <n v="0"/>
    <n v="0"/>
    <n v="0"/>
    <n v="0"/>
    <n v="0"/>
    <n v="0"/>
    <n v="0"/>
    <n v="0"/>
    <n v="0"/>
    <n v="26.5"/>
    <n v="0"/>
    <n v="0"/>
    <n v="0"/>
    <n v="0"/>
    <n v="5.9346750000000004"/>
    <n v="0"/>
    <n v="0"/>
  </r>
  <r>
    <d v="2020-09-01T00:00:00"/>
    <x v="5"/>
    <s v="P"/>
    <s v="Active"/>
    <n v="673"/>
    <x v="672"/>
    <s v="N"/>
    <x v="9"/>
    <n v="1087"/>
    <x v="0"/>
    <s v="Niederl. 3"/>
    <n v="1"/>
    <s v="Department"/>
    <s v="Supervisor"/>
    <s v="Non-Mgm."/>
    <s v="ang."/>
    <s v="M"/>
    <d v="2019-06-17T00:00:00"/>
    <m/>
    <s v=""/>
    <n v="0"/>
    <d v="1993-01-12T00:00:00"/>
    <n v="27"/>
    <s v="N"/>
    <n v="30"/>
    <n v="2.5"/>
    <n v="39"/>
    <x v="0"/>
    <n v="1"/>
    <n v="30"/>
    <n v="0"/>
    <n v="5438"/>
    <n v="1105.4167499999999"/>
    <n v="0"/>
    <n v="0"/>
    <n v="0"/>
    <n v="0"/>
    <n v="0"/>
    <n v="0"/>
    <n v="0"/>
    <n v="0"/>
    <n v="0"/>
    <n v="0"/>
    <n v="0"/>
    <n v="0"/>
    <n v="26.5"/>
    <n v="0"/>
    <n v="0"/>
    <n v="0"/>
    <n v="0"/>
    <n v="5.9346750000000004"/>
    <n v="0"/>
    <n v="0"/>
  </r>
  <r>
    <d v="2020-09-01T00:00:00"/>
    <x v="5"/>
    <s v="P"/>
    <s v="Active"/>
    <n v="674"/>
    <x v="673"/>
    <s v="N"/>
    <x v="19"/>
    <n v="1083"/>
    <x v="0"/>
    <s v="Niederl. 3"/>
    <n v="1"/>
    <s v="Department"/>
    <s v="Supervisor"/>
    <s v="Non-Mgm."/>
    <s v="ang."/>
    <s v="M"/>
    <d v="2019-07-01T00:00:00"/>
    <m/>
    <s v=""/>
    <n v="0"/>
    <d v="1989-02-15T00:00:00"/>
    <n v="30"/>
    <s v="N"/>
    <n v="30"/>
    <n v="2.5"/>
    <n v="39"/>
    <x v="0"/>
    <n v="1"/>
    <n v="30"/>
    <n v="0"/>
    <n v="5439"/>
    <n v="1105.55025"/>
    <n v="0"/>
    <n v="0"/>
    <n v="0"/>
    <n v="0"/>
    <n v="0"/>
    <n v="0"/>
    <n v="0"/>
    <n v="0"/>
    <n v="0"/>
    <n v="0"/>
    <n v="0"/>
    <n v="0"/>
    <n v="26.5"/>
    <n v="0"/>
    <n v="0"/>
    <n v="0"/>
    <n v="0"/>
    <n v="5.9346750000000004"/>
    <n v="0"/>
    <n v="0"/>
  </r>
  <r>
    <d v="2020-09-01T00:00:00"/>
    <x v="5"/>
    <s v="P"/>
    <s v="Active"/>
    <n v="675"/>
    <x v="674"/>
    <s v="N"/>
    <x v="22"/>
    <n v="1041"/>
    <x v="4"/>
    <s v="Niederl. 6"/>
    <n v="1"/>
    <s v="Department"/>
    <s v="Supervisor"/>
    <s v="Non-Mgm."/>
    <s v="ang."/>
    <s v="M"/>
    <d v="2019-07-01T00:00:00"/>
    <m/>
    <s v=""/>
    <n v="0"/>
    <d v="1970-01-12T00:00:00"/>
    <n v="50"/>
    <s v="J"/>
    <n v="30"/>
    <n v="2.5"/>
    <n v="39"/>
    <x v="0"/>
    <n v="1"/>
    <n v="30"/>
    <n v="0"/>
    <n v="5440"/>
    <n v="1105.6837500000001"/>
    <n v="0"/>
    <n v="0"/>
    <n v="0"/>
    <n v="0"/>
    <n v="0"/>
    <n v="0"/>
    <n v="0"/>
    <n v="0"/>
    <n v="0"/>
    <n v="0"/>
    <n v="313.84615384615387"/>
    <n v="249.33333333333334"/>
    <n v="26.5"/>
    <n v="0"/>
    <n v="0"/>
    <n v="0"/>
    <n v="0"/>
    <n v="132.05872115384616"/>
    <n v="0"/>
    <n v="0"/>
  </r>
  <r>
    <d v="2020-09-01T00:00:00"/>
    <x v="5"/>
    <s v="P"/>
    <s v="Active"/>
    <n v="676"/>
    <x v="675"/>
    <s v="N"/>
    <x v="22"/>
    <n v="1060"/>
    <x v="2"/>
    <s v="Niederl. 7"/>
    <n v="1"/>
    <s v="Department"/>
    <s v="Supervisor"/>
    <s v="Non-Mgm."/>
    <s v="ang."/>
    <s v="M"/>
    <d v="2019-07-01T00:00:00"/>
    <m/>
    <s v=""/>
    <n v="0"/>
    <d v="1968-10-15T00:00:00"/>
    <n v="51"/>
    <s v="J"/>
    <n v="30"/>
    <n v="2.5"/>
    <n v="39"/>
    <x v="0"/>
    <n v="1"/>
    <n v="30"/>
    <n v="0"/>
    <n v="5441"/>
    <n v="1105.8172500000001"/>
    <n v="0"/>
    <n v="0"/>
    <n v="0"/>
    <n v="0"/>
    <n v="0"/>
    <n v="0"/>
    <n v="0"/>
    <n v="0"/>
    <n v="0"/>
    <n v="0"/>
    <n v="313.90384615384619"/>
    <n v="249.37916666666669"/>
    <n v="26.5"/>
    <n v="0"/>
    <n v="0"/>
    <n v="0"/>
    <n v="0"/>
    <n v="132.08190572115387"/>
    <n v="0"/>
    <n v="0"/>
  </r>
  <r>
    <d v="2020-09-01T00:00:00"/>
    <x v="5"/>
    <s v="P"/>
    <s v="Active"/>
    <n v="677"/>
    <x v="676"/>
    <s v="N"/>
    <x v="16"/>
    <n v="1067"/>
    <x v="11"/>
    <s v="Niederl. 12"/>
    <n v="1"/>
    <s v="Department"/>
    <s v="Supervisor"/>
    <s v="Non-Mgm."/>
    <s v="ang."/>
    <s v="M"/>
    <d v="2019-07-01T00:00:00"/>
    <m/>
    <s v=""/>
    <n v="0"/>
    <d v="1985-03-02T00:00:00"/>
    <n v="34"/>
    <s v="N"/>
    <n v="30"/>
    <n v="2.5"/>
    <n v="39"/>
    <x v="0"/>
    <n v="1"/>
    <n v="30"/>
    <n v="0"/>
    <n v="5442"/>
    <n v="1105.95075"/>
    <n v="0"/>
    <n v="0"/>
    <n v="0"/>
    <n v="0"/>
    <n v="0"/>
    <n v="0"/>
    <n v="0"/>
    <n v="0"/>
    <n v="0"/>
    <n v="0"/>
    <n v="0"/>
    <n v="0"/>
    <n v="26.5"/>
    <n v="0"/>
    <n v="0"/>
    <n v="0"/>
    <n v="0"/>
    <n v="5.9346750000000004"/>
    <n v="0"/>
    <n v="0"/>
  </r>
  <r>
    <d v="2020-09-01T00:00:00"/>
    <x v="5"/>
    <s v="P"/>
    <s v="Active"/>
    <n v="678"/>
    <x v="677"/>
    <s v="N"/>
    <x v="31"/>
    <n v="1052"/>
    <x v="3"/>
    <s v="Niederl. 8"/>
    <n v="1"/>
    <s v="Department"/>
    <s v="Supervisor"/>
    <s v="Non-Mgm."/>
    <s v="ang."/>
    <s v="M"/>
    <d v="2019-07-01T00:00:00"/>
    <m/>
    <s v=""/>
    <n v="0"/>
    <d v="1967-03-01T00:00:00"/>
    <n v="52"/>
    <s v="J"/>
    <n v="30"/>
    <n v="2.5"/>
    <n v="39"/>
    <x v="0"/>
    <n v="1"/>
    <n v="30"/>
    <n v="0"/>
    <n v="5443"/>
    <n v="1106.0842500000001"/>
    <n v="0"/>
    <n v="0"/>
    <n v="30"/>
    <n v="0"/>
    <n v="0"/>
    <n v="1350"/>
    <n v="0"/>
    <n v="0"/>
    <n v="0"/>
    <n v="0"/>
    <n v="314.01923076923077"/>
    <n v="249.47083333333333"/>
    <n v="26.5"/>
    <n v="0"/>
    <n v="0"/>
    <n v="0"/>
    <n v="0"/>
    <n v="441.17927485576922"/>
    <n v="68.97"/>
    <n v="0"/>
  </r>
  <r>
    <d v="2020-09-01T00:00:00"/>
    <x v="5"/>
    <s v="P"/>
    <s v="Active"/>
    <n v="679"/>
    <x v="678"/>
    <s v="N"/>
    <x v="22"/>
    <n v="1041"/>
    <x v="4"/>
    <s v="Niederl. 6"/>
    <n v="1"/>
    <s v="Department"/>
    <s v="Supervisor"/>
    <s v="Non-Mgm."/>
    <s v="ang."/>
    <s v="M"/>
    <d v="2019-07-01T00:00:00"/>
    <m/>
    <s v=""/>
    <n v="0"/>
    <d v="1982-04-24T00:00:00"/>
    <n v="37"/>
    <s v="J"/>
    <n v="30"/>
    <n v="2.5"/>
    <n v="39"/>
    <x v="0"/>
    <n v="1"/>
    <n v="30"/>
    <n v="0"/>
    <n v="5444"/>
    <n v="1106.21775"/>
    <n v="0"/>
    <n v="0"/>
    <n v="0"/>
    <n v="0"/>
    <n v="0"/>
    <n v="0"/>
    <n v="0"/>
    <n v="0"/>
    <n v="0"/>
    <n v="0"/>
    <n v="314.07692307692309"/>
    <n v="249.51666666666671"/>
    <n v="26.5"/>
    <n v="0"/>
    <n v="0"/>
    <n v="0"/>
    <n v="0"/>
    <n v="132.15145942307694"/>
    <n v="0"/>
    <n v="0"/>
  </r>
  <r>
    <d v="2020-09-01T00:00:00"/>
    <x v="5"/>
    <s v="P"/>
    <s v="Active"/>
    <n v="680"/>
    <x v="679"/>
    <s v="N"/>
    <x v="27"/>
    <n v="1070"/>
    <x v="0"/>
    <s v="Niederl. 3"/>
    <n v="1"/>
    <s v="Department"/>
    <s v="Supervisor"/>
    <s v="Manager"/>
    <s v="ang."/>
    <s v="M"/>
    <d v="2019-07-01T00:00:00"/>
    <m/>
    <s v=""/>
    <n v="0"/>
    <d v="1979-11-17T00:00:00"/>
    <n v="40"/>
    <s v="N"/>
    <n v="30"/>
    <n v="2.5"/>
    <n v="39"/>
    <x v="0"/>
    <n v="1"/>
    <n v="30"/>
    <n v="0"/>
    <n v="5445"/>
    <n v="1106.3512500000002"/>
    <n v="0"/>
    <n v="0"/>
    <n v="0"/>
    <n v="0"/>
    <n v="0"/>
    <n v="0"/>
    <n v="0"/>
    <n v="0"/>
    <n v="0"/>
    <n v="0"/>
    <n v="0"/>
    <n v="0"/>
    <n v="26.5"/>
    <n v="0"/>
    <n v="0"/>
    <n v="0"/>
    <n v="0"/>
    <n v="5.9346750000000004"/>
    <n v="0"/>
    <n v="0"/>
  </r>
  <r>
    <d v="2020-09-01T00:00:00"/>
    <x v="5"/>
    <s v="P"/>
    <s v="Active"/>
    <n v="681"/>
    <x v="680"/>
    <s v="N"/>
    <x v="36"/>
    <n v="1054"/>
    <x v="8"/>
    <s v="Niederl. 2"/>
    <n v="1"/>
    <s v="Department"/>
    <s v="Supervisor"/>
    <s v="Non-Mgm."/>
    <s v="ang."/>
    <s v="M"/>
    <d v="2016-09-01T00:00:00"/>
    <m/>
    <s v=""/>
    <n v="3"/>
    <d v="1994-02-10T00:00:00"/>
    <n v="25"/>
    <s v="N"/>
    <n v="30"/>
    <n v="2.5"/>
    <n v="39"/>
    <x v="0"/>
    <n v="1"/>
    <n v="30"/>
    <n v="0"/>
    <n v="5446"/>
    <n v="1106.4847500000001"/>
    <n v="0"/>
    <n v="0"/>
    <n v="0"/>
    <n v="0"/>
    <n v="0"/>
    <n v="0"/>
    <n v="0"/>
    <n v="0"/>
    <n v="0"/>
    <n v="0"/>
    <n v="0"/>
    <n v="0"/>
    <n v="26.5"/>
    <n v="0"/>
    <n v="0"/>
    <n v="0"/>
    <n v="0"/>
    <n v="5.9346750000000004"/>
    <n v="0"/>
    <n v="0"/>
  </r>
  <r>
    <d v="2020-09-01T00:00:00"/>
    <x v="5"/>
    <s v="P"/>
    <s v="Active"/>
    <n v="682"/>
    <x v="681"/>
    <s v="N"/>
    <x v="51"/>
    <n v="1092"/>
    <x v="9"/>
    <s v="Niederl. 4"/>
    <n v="1"/>
    <s v="Department"/>
    <s v="Supervisor"/>
    <s v="Non-Mgm."/>
    <s v="kfm"/>
    <s v="M"/>
    <d v="2019-08-01T00:00:00"/>
    <d v="2022-07-31T00:00:00"/>
    <s v=""/>
    <n v="2"/>
    <d v="1998-12-26T00:00:00"/>
    <n v="21"/>
    <s v="J"/>
    <n v="30"/>
    <n v="2.5"/>
    <n v="39"/>
    <x v="0"/>
    <n v="1"/>
    <n v="30"/>
    <n v="0"/>
    <n v="5447"/>
    <n v="1106.61825"/>
    <n v="0"/>
    <n v="0"/>
    <n v="0"/>
    <n v="0"/>
    <n v="0"/>
    <n v="0"/>
    <n v="0"/>
    <n v="0"/>
    <n v="0"/>
    <n v="0"/>
    <n v="314.25"/>
    <n v="249.6541666666667"/>
    <n v="26.5"/>
    <n v="0"/>
    <n v="0"/>
    <n v="0"/>
    <n v="0"/>
    <n v="132.22101312500001"/>
    <n v="0"/>
    <n v="0"/>
  </r>
  <r>
    <d v="2020-09-01T00:00:00"/>
    <x v="5"/>
    <s v="P"/>
    <s v="Active"/>
    <n v="683"/>
    <x v="682"/>
    <s v="N"/>
    <x v="31"/>
    <n v="1028"/>
    <x v="6"/>
    <s v="Niederl. 10"/>
    <n v="1"/>
    <s v="Department"/>
    <s v="Supervisor"/>
    <s v="Non-Mgm."/>
    <s v="ang."/>
    <s v="M"/>
    <d v="2019-08-01T00:00:00"/>
    <m/>
    <s v=""/>
    <n v="0"/>
    <d v="1967-06-26T00:00:00"/>
    <n v="52"/>
    <s v="J"/>
    <n v="30"/>
    <n v="2.5"/>
    <n v="39"/>
    <x v="0"/>
    <n v="1"/>
    <n v="30"/>
    <n v="0"/>
    <n v="5448"/>
    <n v="1106.7517500000001"/>
    <n v="0"/>
    <n v="0"/>
    <n v="0"/>
    <n v="0"/>
    <n v="0"/>
    <n v="1400"/>
    <n v="0"/>
    <n v="0"/>
    <n v="0"/>
    <n v="0"/>
    <n v="314.30769230769232"/>
    <n v="249.70000000000002"/>
    <n v="26.5"/>
    <n v="0"/>
    <n v="0"/>
    <n v="0"/>
    <n v="0"/>
    <n v="445.77419769230772"/>
    <n v="78.09"/>
    <n v="0"/>
  </r>
  <r>
    <d v="2020-09-01T00:00:00"/>
    <x v="5"/>
    <s v="P"/>
    <s v="Active"/>
    <n v="684"/>
    <x v="683"/>
    <s v="N"/>
    <x v="37"/>
    <n v="1005"/>
    <x v="1"/>
    <s v="Niederl. 1"/>
    <n v="1"/>
    <s v="Department"/>
    <s v="Supervisor"/>
    <s v="Non-Mgm."/>
    <s v="ang."/>
    <s v="M"/>
    <d v="2014-07-01T00:00:00"/>
    <m/>
    <s v=""/>
    <n v="5"/>
    <d v="1993-09-25T00:00:00"/>
    <n v="26"/>
    <s v="N"/>
    <n v="30"/>
    <n v="2.5"/>
    <n v="39"/>
    <x v="0"/>
    <n v="1"/>
    <n v="30"/>
    <n v="0"/>
    <n v="5449"/>
    <n v="1106.88525"/>
    <n v="0"/>
    <n v="0"/>
    <n v="0"/>
    <n v="0"/>
    <n v="0"/>
    <n v="0"/>
    <n v="0"/>
    <n v="0"/>
    <n v="0"/>
    <n v="0"/>
    <n v="0"/>
    <n v="0"/>
    <n v="26.5"/>
    <n v="0"/>
    <n v="0"/>
    <n v="0"/>
    <n v="0"/>
    <n v="5.9346750000000004"/>
    <n v="0"/>
    <n v="0"/>
  </r>
  <r>
    <d v="2020-09-01T00:00:00"/>
    <x v="5"/>
    <s v="P"/>
    <s v="Active"/>
    <n v="685"/>
    <x v="684"/>
    <s v="N"/>
    <x v="51"/>
    <n v="1092"/>
    <x v="5"/>
    <s v="Niederl. 5"/>
    <n v="1"/>
    <s v="Department"/>
    <s v="Supervisor"/>
    <s v="Non-Mgm."/>
    <s v="kfm"/>
    <s v="M"/>
    <d v="2019-08-01T00:00:00"/>
    <d v="2022-07-31T00:00:00"/>
    <s v=""/>
    <n v="2"/>
    <d v="1992-05-10T00:00:00"/>
    <n v="27"/>
    <s v="J"/>
    <n v="30"/>
    <n v="2.5"/>
    <n v="39"/>
    <x v="0"/>
    <n v="1"/>
    <n v="30"/>
    <n v="0"/>
    <n v="5450"/>
    <n v="1107.0187500000002"/>
    <n v="0"/>
    <n v="0"/>
    <n v="0"/>
    <n v="0"/>
    <n v="0"/>
    <n v="0"/>
    <n v="0"/>
    <n v="0"/>
    <n v="0"/>
    <n v="0"/>
    <n v="314.42307692307696"/>
    <n v="249.79166666666669"/>
    <n v="26.5"/>
    <n v="0"/>
    <n v="0"/>
    <n v="0"/>
    <n v="0"/>
    <n v="132.29056682692308"/>
    <n v="0"/>
    <n v="0"/>
  </r>
  <r>
    <d v="2020-09-01T00:00:00"/>
    <x v="5"/>
    <s v="P"/>
    <s v="Active"/>
    <n v="686"/>
    <x v="685"/>
    <s v="N"/>
    <x v="0"/>
    <n v="1090"/>
    <x v="0"/>
    <s v="Niederl. 3"/>
    <n v="1"/>
    <s v="Department"/>
    <s v="Supervisor"/>
    <s v="Non-Mgm."/>
    <s v="ang."/>
    <s v="W"/>
    <d v="2019-08-01T00:00:00"/>
    <m/>
    <s v=""/>
    <n v="0"/>
    <d v="1987-05-20T00:00:00"/>
    <n v="32"/>
    <s v="N"/>
    <n v="30"/>
    <n v="2.5"/>
    <n v="39"/>
    <x v="0"/>
    <n v="1"/>
    <n v="30"/>
    <n v="0"/>
    <n v="5451"/>
    <n v="1107.1522500000001"/>
    <n v="0"/>
    <n v="0"/>
    <n v="0"/>
    <n v="0"/>
    <n v="0"/>
    <n v="0"/>
    <n v="0"/>
    <n v="0"/>
    <n v="0"/>
    <n v="0"/>
    <n v="0"/>
    <n v="0"/>
    <n v="26.5"/>
    <n v="0"/>
    <n v="0"/>
    <n v="0"/>
    <n v="0"/>
    <n v="5.9346750000000004"/>
    <n v="0"/>
    <n v="0"/>
  </r>
  <r>
    <d v="2020-09-01T00:00:00"/>
    <x v="5"/>
    <s v="P"/>
    <s v="Active"/>
    <n v="687"/>
    <x v="686"/>
    <s v="N"/>
    <x v="22"/>
    <n v="1060"/>
    <x v="2"/>
    <s v="Niederl. 7"/>
    <n v="1"/>
    <s v="Department"/>
    <s v="Supervisor"/>
    <s v="Non-Mgm."/>
    <s v="ang."/>
    <s v="M"/>
    <d v="2019-08-01T00:00:00"/>
    <m/>
    <s v=""/>
    <n v="0"/>
    <d v="1980-03-08T00:00:00"/>
    <n v="39"/>
    <s v="J"/>
    <n v="30"/>
    <n v="2.5"/>
    <n v="39"/>
    <x v="0"/>
    <n v="1"/>
    <n v="30"/>
    <n v="0"/>
    <n v="5452"/>
    <n v="1107.28575"/>
    <n v="0"/>
    <n v="0"/>
    <n v="0"/>
    <n v="0"/>
    <n v="0"/>
    <n v="0"/>
    <n v="0"/>
    <n v="0"/>
    <n v="0"/>
    <n v="0"/>
    <n v="314.53846153846149"/>
    <n v="249.88333333333335"/>
    <n v="26.5"/>
    <n v="0"/>
    <n v="0"/>
    <n v="0"/>
    <n v="0"/>
    <n v="132.33693596153847"/>
    <n v="0"/>
    <n v="0"/>
  </r>
  <r>
    <d v="2020-09-01T00:00:00"/>
    <x v="5"/>
    <s v="P"/>
    <s v="Active"/>
    <n v="688"/>
    <x v="687"/>
    <s v="N"/>
    <x v="51"/>
    <n v="1092"/>
    <x v="7"/>
    <s v="Niederl. 9"/>
    <n v="1"/>
    <s v="Department"/>
    <s v="Supervisor"/>
    <s v="Non-Mgm."/>
    <s v="kfm"/>
    <s v="W"/>
    <d v="2019-09-01T00:00:00"/>
    <d v="2022-08-31T00:00:00"/>
    <s v=""/>
    <n v="2"/>
    <d v="2001-07-16T00:00:00"/>
    <n v="18"/>
    <s v="J"/>
    <n v="30"/>
    <n v="2.5"/>
    <n v="39"/>
    <x v="0"/>
    <n v="1"/>
    <n v="30"/>
    <n v="0"/>
    <n v="5453"/>
    <n v="1107.4192500000001"/>
    <n v="0"/>
    <n v="0"/>
    <n v="0"/>
    <n v="0"/>
    <n v="0"/>
    <n v="0"/>
    <n v="0"/>
    <n v="0"/>
    <n v="0"/>
    <n v="0"/>
    <n v="314.59615384615381"/>
    <n v="249.9291666666667"/>
    <n v="26.5"/>
    <n v="0"/>
    <n v="0"/>
    <n v="0"/>
    <n v="0"/>
    <n v="132.36012052884615"/>
    <n v="0"/>
    <n v="0"/>
  </r>
  <r>
    <d v="2020-09-01T00:00:00"/>
    <x v="5"/>
    <s v="P"/>
    <s v="Active"/>
    <n v="689"/>
    <x v="688"/>
    <s v="N"/>
    <x v="21"/>
    <n v="1086"/>
    <x v="0"/>
    <s v="Niederl. 3"/>
    <n v="1"/>
    <s v="Department"/>
    <s v="Supervisor"/>
    <s v="Non-Mgm."/>
    <s v="Werks"/>
    <s v="M"/>
    <d v="2019-09-01T00:00:00"/>
    <d v="2020-12-20T00:00:00"/>
    <s v=""/>
    <n v="1"/>
    <d v="1998-01-15T00:00:00"/>
    <n v="22"/>
    <s v="N"/>
    <n v="0"/>
    <n v="0"/>
    <n v="20"/>
    <x v="0"/>
    <n v="0.51282051282051277"/>
    <n v="30"/>
    <n v="0"/>
    <n v="5454"/>
    <n v="1107.5527500000001"/>
    <n v="0"/>
    <n v="0"/>
    <n v="0"/>
    <n v="0"/>
    <n v="0"/>
    <n v="0"/>
    <n v="0"/>
    <n v="0"/>
    <n v="0"/>
    <n v="0"/>
    <n v="0"/>
    <n v="0"/>
    <n v="26.5"/>
    <n v="0"/>
    <n v="0"/>
    <n v="0"/>
    <n v="0"/>
    <n v="5.9346750000000004"/>
    <n v="0"/>
    <n v="0"/>
  </r>
  <r>
    <d v="2020-09-01T00:00:00"/>
    <x v="5"/>
    <s v="P"/>
    <s v="Active"/>
    <n v="690"/>
    <x v="689"/>
    <s v="N"/>
    <x v="16"/>
    <n v="1067"/>
    <x v="11"/>
    <s v="Niederl. 12"/>
    <n v="1"/>
    <s v="Department"/>
    <s v="Supervisor"/>
    <s v="Non-Mgm."/>
    <s v="ang."/>
    <s v="W"/>
    <d v="2019-09-01T00:00:00"/>
    <m/>
    <s v=""/>
    <n v="0"/>
    <d v="1997-08-05T00:00:00"/>
    <n v="22"/>
    <s v="N"/>
    <n v="30"/>
    <n v="2.5"/>
    <n v="39"/>
    <x v="0"/>
    <n v="1"/>
    <n v="30"/>
    <n v="0"/>
    <n v="5455"/>
    <n v="1107.6862500000002"/>
    <n v="0"/>
    <n v="0"/>
    <n v="0"/>
    <n v="0"/>
    <n v="0"/>
    <n v="0"/>
    <n v="0"/>
    <n v="0"/>
    <n v="0"/>
    <n v="0"/>
    <n v="0"/>
    <n v="0"/>
    <n v="26.5"/>
    <n v="0"/>
    <n v="0"/>
    <n v="0"/>
    <n v="0"/>
    <n v="5.9346750000000004"/>
    <n v="0"/>
    <n v="0"/>
  </r>
  <r>
    <d v="2020-09-01T00:00:00"/>
    <x v="5"/>
    <s v="P"/>
    <s v="Active"/>
    <n v="691"/>
    <x v="690"/>
    <s v="N"/>
    <x v="9"/>
    <n v="1087"/>
    <x v="0"/>
    <s v="Niederl. 3"/>
    <n v="1"/>
    <s v="Department"/>
    <s v="Supervisor"/>
    <s v="Non-Mgm."/>
    <s v="ang."/>
    <s v="W"/>
    <d v="2019-09-01T00:00:00"/>
    <m/>
    <s v=""/>
    <n v="0"/>
    <d v="1989-02-06T00:00:00"/>
    <n v="30"/>
    <s v="N"/>
    <n v="30"/>
    <n v="2.5"/>
    <n v="39"/>
    <x v="0"/>
    <n v="1"/>
    <n v="30"/>
    <n v="0"/>
    <n v="5456"/>
    <n v="1107.8197500000001"/>
    <n v="0"/>
    <n v="0"/>
    <n v="0"/>
    <n v="0"/>
    <n v="0"/>
    <n v="0"/>
    <n v="0"/>
    <n v="0"/>
    <n v="0"/>
    <n v="0"/>
    <n v="0"/>
    <n v="0"/>
    <n v="26.5"/>
    <n v="0"/>
    <n v="0"/>
    <n v="0"/>
    <n v="0"/>
    <n v="5.9346750000000004"/>
    <n v="0"/>
    <n v="0"/>
  </r>
  <r>
    <d v="2020-09-01T00:00:00"/>
    <x v="5"/>
    <s v="P"/>
    <s v="Active"/>
    <n v="692"/>
    <x v="691"/>
    <s v="N"/>
    <x v="51"/>
    <n v="1092"/>
    <x v="8"/>
    <s v="Niederl. 2"/>
    <n v="1"/>
    <s v="Department"/>
    <s v="Supervisor"/>
    <s v="Non-Mgm."/>
    <s v="tech"/>
    <s v="M"/>
    <d v="2019-09-01T00:00:00"/>
    <d v="2022-08-31T00:00:00"/>
    <s v=""/>
    <n v="2"/>
    <d v="1998-03-01T00:00:00"/>
    <n v="21"/>
    <s v="J"/>
    <n v="30"/>
    <n v="2.5"/>
    <n v="39"/>
    <x v="0"/>
    <n v="1"/>
    <n v="30"/>
    <n v="0"/>
    <n v="5457"/>
    <n v="1107.95325"/>
    <n v="0"/>
    <n v="0"/>
    <n v="0"/>
    <n v="0"/>
    <n v="0"/>
    <n v="0"/>
    <n v="0"/>
    <n v="0"/>
    <n v="0"/>
    <n v="0"/>
    <n v="314.82692307692304"/>
    <n v="250.11250000000001"/>
    <n v="26.5"/>
    <n v="0"/>
    <n v="0"/>
    <n v="0"/>
    <n v="0"/>
    <n v="132.45285879807693"/>
    <n v="0"/>
    <n v="0"/>
  </r>
  <r>
    <d v="2020-09-01T00:00:00"/>
    <x v="5"/>
    <s v="P"/>
    <s v="Active"/>
    <n v="693"/>
    <x v="692"/>
    <s v="N"/>
    <x v="51"/>
    <n v="1092"/>
    <x v="0"/>
    <s v="Niederl. 3"/>
    <n v="1"/>
    <s v="Department"/>
    <s v="Supervisor"/>
    <s v="Non-Mgm."/>
    <s v="kfm"/>
    <s v="M"/>
    <d v="2019-09-01T00:00:00"/>
    <d v="2021-08-31T00:00:00"/>
    <s v=""/>
    <n v="1"/>
    <d v="2002-01-10T00:00:00"/>
    <n v="18"/>
    <s v="J"/>
    <n v="30"/>
    <n v="2.5"/>
    <n v="39"/>
    <x v="0"/>
    <n v="1"/>
    <n v="30"/>
    <n v="0"/>
    <n v="5458"/>
    <n v="1108.0867499999999"/>
    <n v="0"/>
    <n v="0"/>
    <n v="0"/>
    <n v="0"/>
    <n v="0"/>
    <n v="0"/>
    <n v="0"/>
    <n v="0"/>
    <n v="0"/>
    <n v="0"/>
    <n v="314.88461538461536"/>
    <n v="250.15833333333333"/>
    <n v="26.5"/>
    <n v="0"/>
    <n v="0"/>
    <n v="0"/>
    <n v="0"/>
    <n v="132.47604336538461"/>
    <n v="0"/>
    <n v="0"/>
  </r>
  <r>
    <d v="2020-09-01T00:00:00"/>
    <x v="5"/>
    <s v="P"/>
    <s v="Active"/>
    <n v="695"/>
    <x v="694"/>
    <s v="N"/>
    <x v="24"/>
    <n v="1081"/>
    <x v="0"/>
    <s v="Niederl. 3"/>
    <n v="1"/>
    <s v="Department"/>
    <s v="Supervisor"/>
    <s v="Non-Mgm."/>
    <s v="ang."/>
    <s v="M"/>
    <d v="2019-10-01T00:00:00"/>
    <m/>
    <s v=""/>
    <n v="0"/>
    <d v="1986-01-11T00:00:00"/>
    <n v="34"/>
    <s v="N"/>
    <n v="30"/>
    <n v="2.5"/>
    <n v="39"/>
    <x v="0"/>
    <n v="1"/>
    <n v="30"/>
    <n v="0"/>
    <n v="5459"/>
    <n v="1108.2202500000001"/>
    <n v="0"/>
    <n v="0"/>
    <n v="0"/>
    <n v="0"/>
    <n v="0"/>
    <n v="0"/>
    <n v="0"/>
    <n v="0"/>
    <n v="0"/>
    <n v="0"/>
    <n v="0"/>
    <n v="0"/>
    <n v="26.5"/>
    <n v="0"/>
    <n v="0"/>
    <n v="0"/>
    <n v="0"/>
    <n v="5.9346750000000004"/>
    <n v="0"/>
    <n v="0"/>
  </r>
  <r>
    <d v="2020-09-01T00:00:00"/>
    <x v="5"/>
    <s v="P"/>
    <s v="Active"/>
    <n v="696"/>
    <x v="695"/>
    <s v="N"/>
    <x v="22"/>
    <n v="1060"/>
    <x v="2"/>
    <s v="Niederl. 7"/>
    <n v="1"/>
    <s v="Department"/>
    <s v="Supervisor"/>
    <s v="Non-Mgm."/>
    <s v="ang."/>
    <s v="M"/>
    <d v="2019-09-16T00:00:00"/>
    <m/>
    <s v=""/>
    <n v="0"/>
    <d v="1984-06-26T00:00:00"/>
    <n v="35"/>
    <s v="J"/>
    <n v="30"/>
    <n v="2.5"/>
    <n v="39"/>
    <x v="0"/>
    <n v="1"/>
    <n v="30"/>
    <n v="0"/>
    <n v="5460"/>
    <n v="1108.35375"/>
    <n v="0"/>
    <n v="0"/>
    <n v="0"/>
    <n v="0"/>
    <n v="0"/>
    <n v="0"/>
    <n v="0"/>
    <n v="0"/>
    <n v="0"/>
    <n v="0"/>
    <n v="315"/>
    <n v="250.25000000000003"/>
    <n v="26.5"/>
    <n v="0"/>
    <n v="0"/>
    <n v="0"/>
    <n v="0"/>
    <n v="132.5224125"/>
    <n v="0"/>
    <n v="0"/>
  </r>
  <r>
    <d v="2020-09-01T00:00:00"/>
    <x v="5"/>
    <s v="P"/>
    <s v="Active"/>
    <n v="697"/>
    <x v="696"/>
    <s v="N"/>
    <x v="16"/>
    <n v="1043"/>
    <x v="9"/>
    <s v="Niederl. 4"/>
    <n v="1"/>
    <s v="Department"/>
    <s v="Supervisor"/>
    <s v="Non-Mgm."/>
    <s v="ang."/>
    <s v="W"/>
    <d v="2019-10-01T00:00:00"/>
    <m/>
    <s v=""/>
    <n v="0"/>
    <d v="1991-07-10T00:00:00"/>
    <n v="28"/>
    <s v="J"/>
    <n v="30"/>
    <n v="2.5"/>
    <n v="25"/>
    <x v="0"/>
    <n v="0.64102564102564108"/>
    <n v="30"/>
    <n v="0"/>
    <n v="5461"/>
    <n v="1108.4872500000001"/>
    <n v="0"/>
    <n v="0"/>
    <n v="0"/>
    <n v="0"/>
    <n v="0"/>
    <n v="0"/>
    <n v="0"/>
    <n v="0"/>
    <n v="0"/>
    <n v="0"/>
    <n v="491.49000000000007"/>
    <n v="250.29583333333335"/>
    <n v="26.5"/>
    <n v="0"/>
    <n v="0"/>
    <n v="0"/>
    <n v="0"/>
    <n v="172.05761237500002"/>
    <n v="0"/>
    <n v="0"/>
  </r>
  <r>
    <d v="2020-09-01T00:00:00"/>
    <x v="5"/>
    <s v="P"/>
    <s v="Active"/>
    <n v="698"/>
    <x v="697"/>
    <s v="N"/>
    <x v="16"/>
    <n v="1049"/>
    <x v="3"/>
    <s v="Niederl. 8"/>
    <n v="1"/>
    <s v="Department"/>
    <s v="Supervisor"/>
    <s v="Non-Mgm."/>
    <s v="ang."/>
    <s v="M"/>
    <d v="2019-10-01T00:00:00"/>
    <m/>
    <s v=""/>
    <n v="0"/>
    <d v="1991-01-28T00:00:00"/>
    <n v="28"/>
    <s v="J"/>
    <n v="30"/>
    <n v="2.5"/>
    <n v="39"/>
    <x v="0"/>
    <n v="1"/>
    <n v="30"/>
    <n v="0"/>
    <n v="5462"/>
    <n v="1108.62075"/>
    <n v="0"/>
    <n v="0"/>
    <n v="0"/>
    <n v="0"/>
    <n v="0"/>
    <n v="0"/>
    <n v="0"/>
    <n v="0"/>
    <n v="0"/>
    <n v="0"/>
    <n v="315.11538461538458"/>
    <n v="250.3416666666667"/>
    <n v="26.5"/>
    <n v="0"/>
    <n v="0"/>
    <n v="0"/>
    <n v="0"/>
    <n v="132.56878163461539"/>
    <n v="0"/>
    <n v="0"/>
  </r>
  <r>
    <d v="2020-09-01T00:00:00"/>
    <x v="5"/>
    <s v="P"/>
    <s v="Active"/>
    <n v="699"/>
    <x v="698"/>
    <s v="N"/>
    <x v="26"/>
    <n v="1091"/>
    <x v="0"/>
    <s v="Niederl. 3"/>
    <n v="1"/>
    <s v="Department"/>
    <s v="Supervisor"/>
    <s v="Non-Mgm."/>
    <s v="ang."/>
    <s v="W"/>
    <d v="2019-10-07T00:00:00"/>
    <d v="2020-09-30T00:00:00"/>
    <s v=""/>
    <n v="0"/>
    <d v="1998-02-07T00:00:00"/>
    <n v="21"/>
    <s v="N"/>
    <n v="9"/>
    <n v="0.75"/>
    <n v="15"/>
    <x v="0"/>
    <n v="0.38461538461538464"/>
    <n v="30"/>
    <n v="0"/>
    <n v="5463"/>
    <n v="1108.75425"/>
    <n v="0"/>
    <n v="0"/>
    <n v="0"/>
    <n v="0"/>
    <n v="0"/>
    <n v="0"/>
    <n v="0"/>
    <n v="0"/>
    <n v="0"/>
    <n v="0"/>
    <n v="0"/>
    <n v="0"/>
    <n v="26.5"/>
    <n v="0"/>
    <n v="0"/>
    <n v="0"/>
    <n v="0"/>
    <n v="5.9346750000000004"/>
    <n v="0"/>
    <n v="0"/>
  </r>
  <r>
    <d v="2020-09-01T00:00:00"/>
    <x v="5"/>
    <s v="P"/>
    <s v="Active"/>
    <n v="700"/>
    <x v="699"/>
    <s v="N"/>
    <x v="17"/>
    <n v="1088"/>
    <x v="0"/>
    <s v="Niederl. 3"/>
    <n v="1"/>
    <s v="Department"/>
    <s v="Supervisor"/>
    <s v="Non-Mgm."/>
    <s v="ang."/>
    <s v="W"/>
    <d v="2019-10-01T00:00:00"/>
    <d v="2021-09-30T00:00:00"/>
    <s v=""/>
    <n v="1"/>
    <d v="1982-09-25T00:00:00"/>
    <n v="37"/>
    <s v="N"/>
    <n v="30"/>
    <n v="2.5"/>
    <n v="15"/>
    <x v="0"/>
    <n v="0.38461538461538464"/>
    <n v="30"/>
    <n v="0"/>
    <n v="5464"/>
    <n v="1108.8877499999999"/>
    <n v="0"/>
    <n v="0"/>
    <n v="0"/>
    <n v="0"/>
    <n v="0"/>
    <n v="0"/>
    <n v="0"/>
    <n v="0"/>
    <n v="0"/>
    <n v="0"/>
    <n v="0"/>
    <n v="0"/>
    <n v="26.5"/>
    <n v="0"/>
    <n v="0"/>
    <n v="0"/>
    <n v="0"/>
    <n v="5.9346750000000004"/>
    <n v="0"/>
    <n v="0"/>
  </r>
  <r>
    <d v="2020-09-01T00:00:00"/>
    <x v="5"/>
    <s v="P"/>
    <s v="Active"/>
    <n v="701"/>
    <x v="700"/>
    <s v="N"/>
    <x v="53"/>
    <n v="1012"/>
    <x v="1"/>
    <s v="Niederl. 1"/>
    <n v="1"/>
    <s v="Department"/>
    <s v="Supervisor"/>
    <s v="Non-Mgm."/>
    <s v="kfm"/>
    <s v="W"/>
    <d v="2019-09-01T00:00:00"/>
    <d v="2022-08-31T00:00:00"/>
    <s v=""/>
    <n v="2"/>
    <d v="2000-09-12T00:00:00"/>
    <n v="19"/>
    <s v="J"/>
    <n v="30"/>
    <n v="2.5"/>
    <n v="39"/>
    <x v="0"/>
    <n v="1"/>
    <n v="30"/>
    <n v="0"/>
    <n v="5465"/>
    <n v="1109.02125"/>
    <n v="0"/>
    <n v="0"/>
    <n v="0"/>
    <n v="0"/>
    <n v="0"/>
    <n v="0"/>
    <n v="0"/>
    <n v="0"/>
    <n v="0"/>
    <n v="0"/>
    <n v="315.28846153846155"/>
    <n v="250.47916666666669"/>
    <n v="26.5"/>
    <n v="0"/>
    <n v="0"/>
    <n v="0"/>
    <n v="0"/>
    <n v="132.63833533653846"/>
    <n v="0"/>
    <n v="0"/>
  </r>
  <r>
    <d v="2020-09-01T00:00:00"/>
    <x v="5"/>
    <s v="P"/>
    <s v="Active"/>
    <n v="702"/>
    <x v="701"/>
    <s v="N"/>
    <x v="52"/>
    <n v="1007"/>
    <x v="1"/>
    <s v="Niederl. 1"/>
    <n v="1"/>
    <s v="Department"/>
    <s v="Supervisor"/>
    <s v="Non-Mgm."/>
    <s v="tech"/>
    <s v="M"/>
    <d v="2019-09-01T00:00:00"/>
    <d v="2023-02-28T00:00:00"/>
    <s v=""/>
    <n v="3"/>
    <d v="2004-02-03T00:00:00"/>
    <n v="15"/>
    <s v="J"/>
    <n v="30"/>
    <n v="2.5"/>
    <n v="39"/>
    <x v="0"/>
    <n v="1"/>
    <n v="30"/>
    <n v="0"/>
    <n v="5466"/>
    <n v="1109.1547500000001"/>
    <n v="0"/>
    <n v="0"/>
    <n v="0"/>
    <n v="0"/>
    <n v="0"/>
    <n v="0"/>
    <n v="0"/>
    <n v="0"/>
    <n v="0"/>
    <n v="0"/>
    <n v="315.34615384615387"/>
    <n v="250.52500000000003"/>
    <n v="26.5"/>
    <n v="0"/>
    <n v="0"/>
    <n v="0"/>
    <n v="0"/>
    <n v="132.66151990384617"/>
    <n v="0"/>
    <n v="0"/>
  </r>
  <r>
    <d v="2020-09-01T00:00:00"/>
    <x v="5"/>
    <s v="P"/>
    <s v="Active"/>
    <n v="703"/>
    <x v="702"/>
    <s v="N"/>
    <x v="52"/>
    <n v="1007"/>
    <x v="1"/>
    <s v="Niederl. 1"/>
    <n v="1"/>
    <s v="Department"/>
    <s v="Supervisor"/>
    <s v="Non-Mgm."/>
    <s v="tech"/>
    <s v="M"/>
    <d v="2019-09-01T00:00:00"/>
    <d v="2023-02-28T00:00:00"/>
    <s v=""/>
    <n v="3"/>
    <d v="2003-04-29T00:00:00"/>
    <n v="16"/>
    <s v="J"/>
    <n v="30"/>
    <n v="2.5"/>
    <n v="39"/>
    <x v="0"/>
    <n v="1"/>
    <n v="30"/>
    <n v="0"/>
    <n v="5467"/>
    <n v="1109.2882500000001"/>
    <n v="0"/>
    <n v="0"/>
    <n v="0"/>
    <n v="0"/>
    <n v="0"/>
    <n v="0"/>
    <n v="0"/>
    <n v="0"/>
    <n v="0"/>
    <n v="0"/>
    <n v="315.40384615384619"/>
    <n v="250.57083333333335"/>
    <n v="26.5"/>
    <n v="0"/>
    <n v="0"/>
    <n v="0"/>
    <n v="0"/>
    <n v="132.68470447115385"/>
    <n v="0"/>
    <n v="0"/>
  </r>
  <r>
    <d v="2020-09-01T00:00:00"/>
    <x v="5"/>
    <s v="P"/>
    <s v="Active"/>
    <n v="704"/>
    <x v="703"/>
    <s v="N"/>
    <x v="52"/>
    <n v="1007"/>
    <x v="1"/>
    <s v="Niederl. 1"/>
    <n v="1"/>
    <s v="Department"/>
    <s v="Supervisor"/>
    <s v="Non-Mgm."/>
    <s v="tech"/>
    <s v="M"/>
    <d v="2019-09-01T00:00:00"/>
    <d v="2023-02-28T00:00:00"/>
    <s v=""/>
    <n v="3"/>
    <d v="2002-10-14T00:00:00"/>
    <n v="17"/>
    <s v="J"/>
    <n v="30"/>
    <n v="2.5"/>
    <n v="39"/>
    <x v="0"/>
    <n v="1"/>
    <n v="30"/>
    <n v="0"/>
    <n v="5468"/>
    <n v="1109.42175"/>
    <n v="0"/>
    <n v="0"/>
    <n v="0"/>
    <n v="0"/>
    <n v="0"/>
    <n v="0"/>
    <n v="0"/>
    <n v="0"/>
    <n v="0"/>
    <n v="0"/>
    <n v="315.46153846153845"/>
    <n v="250.6166666666667"/>
    <n v="26.5"/>
    <n v="0"/>
    <n v="0"/>
    <n v="0"/>
    <n v="0"/>
    <n v="132.70788903846153"/>
    <n v="0"/>
    <n v="0"/>
  </r>
  <r>
    <d v="2020-09-01T00:00:00"/>
    <x v="5"/>
    <s v="P"/>
    <s v="Active"/>
    <n v="705"/>
    <x v="704"/>
    <s v="N"/>
    <x v="52"/>
    <n v="1007"/>
    <x v="1"/>
    <s v="Niederl. 1"/>
    <n v="1"/>
    <s v="Department"/>
    <s v="Supervisor"/>
    <s v="Non-Mgm."/>
    <s v="tech"/>
    <s v="M"/>
    <d v="2019-09-01T00:00:00"/>
    <d v="2023-02-28T00:00:00"/>
    <s v=""/>
    <n v="3"/>
    <d v="2003-01-10T00:00:00"/>
    <n v="17"/>
    <s v="J"/>
    <n v="30"/>
    <n v="2.5"/>
    <n v="39"/>
    <x v="0"/>
    <n v="1"/>
    <n v="30"/>
    <n v="0"/>
    <n v="5469"/>
    <n v="1109.5552499999999"/>
    <n v="0"/>
    <n v="0"/>
    <n v="0"/>
    <n v="0"/>
    <n v="0"/>
    <n v="0"/>
    <n v="0"/>
    <n v="0"/>
    <n v="0"/>
    <n v="0"/>
    <n v="315.51923076923077"/>
    <n v="250.66250000000002"/>
    <n v="26.5"/>
    <n v="0"/>
    <n v="0"/>
    <n v="0"/>
    <n v="0"/>
    <n v="132.73107360576927"/>
    <n v="0"/>
    <n v="0"/>
  </r>
  <r>
    <d v="2020-09-01T00:00:00"/>
    <x v="5"/>
    <s v="P"/>
    <s v="Active"/>
    <n v="706"/>
    <x v="705"/>
    <s v="N"/>
    <x v="52"/>
    <n v="1007"/>
    <x v="1"/>
    <s v="Niederl. 1"/>
    <n v="1"/>
    <s v="Department"/>
    <s v="Supervisor"/>
    <s v="Non-Mgm."/>
    <s v="tech"/>
    <s v="M"/>
    <d v="2019-09-01T00:00:00"/>
    <d v="2023-02-28T00:00:00"/>
    <s v=""/>
    <n v="3"/>
    <d v="2002-10-01T00:00:00"/>
    <n v="17"/>
    <s v="J"/>
    <n v="30"/>
    <n v="2.5"/>
    <n v="39"/>
    <x v="0"/>
    <n v="1"/>
    <n v="30"/>
    <n v="0"/>
    <n v="5470"/>
    <n v="1109.68875"/>
    <n v="0"/>
    <n v="0"/>
    <n v="0"/>
    <n v="0"/>
    <n v="0"/>
    <n v="0"/>
    <n v="0"/>
    <n v="0"/>
    <n v="0"/>
    <n v="0"/>
    <n v="315.57692307692309"/>
    <n v="250.70833333333334"/>
    <n v="26.5"/>
    <n v="0"/>
    <n v="0"/>
    <n v="0"/>
    <n v="0"/>
    <n v="132.75425817307695"/>
    <n v="0"/>
    <n v="0"/>
  </r>
  <r>
    <d v="2020-09-01T00:00:00"/>
    <x v="5"/>
    <s v="P"/>
    <s v="Active"/>
    <n v="707"/>
    <x v="706"/>
    <s v="N"/>
    <x v="53"/>
    <n v="1012"/>
    <x v="1"/>
    <s v="Niederl. 1"/>
    <n v="1"/>
    <s v="Department"/>
    <s v="Supervisor"/>
    <s v="Non-Mgm."/>
    <s v="kfm"/>
    <s v="M"/>
    <d v="2019-09-01T00:00:00"/>
    <d v="2022-08-31T00:00:00"/>
    <s v=""/>
    <n v="2"/>
    <d v="2003-06-18T00:00:00"/>
    <n v="16"/>
    <s v="J"/>
    <n v="30"/>
    <n v="2.5"/>
    <n v="39"/>
    <x v="0"/>
    <n v="1"/>
    <n v="30"/>
    <n v="0"/>
    <n v="5471"/>
    <n v="1109.8222500000002"/>
    <n v="0"/>
    <n v="0"/>
    <n v="0"/>
    <n v="0"/>
    <n v="0"/>
    <n v="0"/>
    <n v="0"/>
    <n v="0"/>
    <n v="0"/>
    <n v="0"/>
    <n v="315.63461538461542"/>
    <n v="250.75416666666669"/>
    <n v="26.5"/>
    <n v="0"/>
    <n v="0"/>
    <n v="0"/>
    <n v="0"/>
    <n v="132.77744274038463"/>
    <n v="0"/>
    <n v="0"/>
  </r>
  <r>
    <d v="2020-09-01T00:00:00"/>
    <x v="5"/>
    <s v="P"/>
    <s v="Active"/>
    <n v="708"/>
    <x v="707"/>
    <s v="N"/>
    <x v="53"/>
    <n v="1012"/>
    <x v="1"/>
    <s v="Niederl. 1"/>
    <n v="1"/>
    <s v="Department"/>
    <s v="Supervisor"/>
    <s v="Non-Mgm."/>
    <s v="kfm"/>
    <s v="W"/>
    <d v="2019-09-01T00:00:00"/>
    <d v="2022-08-31T00:00:00"/>
    <s v=""/>
    <n v="2"/>
    <d v="2003-07-06T00:00:00"/>
    <n v="16"/>
    <s v="J"/>
    <n v="30"/>
    <n v="2.5"/>
    <n v="39"/>
    <x v="0"/>
    <n v="1"/>
    <n v="30"/>
    <n v="0"/>
    <n v="5472"/>
    <n v="1109.9557500000001"/>
    <n v="0"/>
    <n v="0"/>
    <n v="0"/>
    <n v="0"/>
    <n v="0"/>
    <n v="0"/>
    <n v="0"/>
    <n v="0"/>
    <n v="0"/>
    <n v="0"/>
    <n v="315.69230769230774"/>
    <n v="250.8"/>
    <n v="26.5"/>
    <n v="0"/>
    <n v="0"/>
    <n v="0"/>
    <n v="0"/>
    <n v="132.80062730769234"/>
    <n v="0"/>
    <n v="0"/>
  </r>
  <r>
    <d v="2020-09-01T00:00:00"/>
    <x v="5"/>
    <s v="P"/>
    <s v="Active"/>
    <n v="709"/>
    <x v="708"/>
    <s v="N"/>
    <x v="52"/>
    <n v="1007"/>
    <x v="1"/>
    <s v="Niederl. 1"/>
    <n v="1"/>
    <s v="Department"/>
    <s v="Supervisor"/>
    <s v="Non-Mgm."/>
    <s v="tech"/>
    <s v="M"/>
    <d v="2019-09-01T00:00:00"/>
    <d v="2023-01-31T00:00:00"/>
    <s v=""/>
    <n v="3"/>
    <d v="2003-02-14T00:00:00"/>
    <n v="16"/>
    <s v="J"/>
    <n v="30"/>
    <n v="2.5"/>
    <n v="39"/>
    <x v="0"/>
    <n v="1"/>
    <n v="30"/>
    <n v="0"/>
    <n v="5473"/>
    <n v="1110.08925"/>
    <n v="0"/>
    <n v="0"/>
    <n v="0"/>
    <n v="0"/>
    <n v="0"/>
    <n v="0"/>
    <n v="0"/>
    <n v="0"/>
    <n v="0"/>
    <n v="0"/>
    <n v="315.75"/>
    <n v="250.84583333333333"/>
    <n v="26.5"/>
    <n v="0"/>
    <n v="0"/>
    <n v="0"/>
    <n v="0"/>
    <n v="132.82381187499999"/>
    <n v="0"/>
    <n v="0"/>
  </r>
  <r>
    <d v="2020-09-01T00:00:00"/>
    <x v="5"/>
    <s v="P"/>
    <s v="Active"/>
    <n v="710"/>
    <x v="709"/>
    <s v="N"/>
    <x v="52"/>
    <n v="1007"/>
    <x v="1"/>
    <s v="Niederl. 1"/>
    <n v="1"/>
    <s v="Department"/>
    <s v="Supervisor"/>
    <s v="Non-Mgm."/>
    <s v="tech"/>
    <s v="M"/>
    <d v="2019-09-01T00:00:00"/>
    <d v="2023-02-28T00:00:00"/>
    <s v=""/>
    <n v="3"/>
    <d v="2003-02-14T00:00:00"/>
    <n v="16"/>
    <s v="J"/>
    <n v="30"/>
    <n v="2.5"/>
    <n v="39"/>
    <x v="0"/>
    <n v="1"/>
    <n v="30"/>
    <n v="0"/>
    <n v="5474"/>
    <n v="1110.2227499999999"/>
    <n v="0"/>
    <n v="0"/>
    <n v="0"/>
    <n v="0"/>
    <n v="0"/>
    <n v="0"/>
    <n v="0"/>
    <n v="0"/>
    <n v="0"/>
    <n v="0"/>
    <n v="315.80769230769232"/>
    <n v="250.89166666666671"/>
    <n v="26.5"/>
    <n v="0"/>
    <n v="0"/>
    <n v="0"/>
    <n v="0"/>
    <n v="132.8469964423077"/>
    <n v="0"/>
    <n v="0"/>
  </r>
  <r>
    <d v="2020-09-01T00:00:00"/>
    <x v="5"/>
    <s v="P"/>
    <s v="Active"/>
    <n v="711"/>
    <x v="710"/>
    <s v="N"/>
    <x v="52"/>
    <n v="1007"/>
    <x v="1"/>
    <s v="Niederl. 1"/>
    <n v="1"/>
    <s v="Department"/>
    <s v="Supervisor"/>
    <s v="Non-Mgm."/>
    <s v="tech"/>
    <s v="M"/>
    <d v="2019-09-01T00:00:00"/>
    <d v="2023-02-28T00:00:00"/>
    <s v=""/>
    <n v="3"/>
    <d v="2002-07-25T00:00:00"/>
    <n v="17"/>
    <s v="J"/>
    <n v="30"/>
    <n v="2.5"/>
    <n v="39"/>
    <x v="0"/>
    <n v="1"/>
    <n v="30"/>
    <n v="0"/>
    <n v="5475"/>
    <n v="1110.35625"/>
    <n v="0"/>
    <n v="0"/>
    <n v="0"/>
    <n v="0"/>
    <n v="0"/>
    <n v="0"/>
    <n v="0"/>
    <n v="0"/>
    <n v="0"/>
    <n v="0"/>
    <n v="315.86538461538464"/>
    <n v="250.93750000000003"/>
    <n v="26.5"/>
    <n v="0"/>
    <n v="0"/>
    <n v="0"/>
    <n v="0"/>
    <n v="132.87018100961541"/>
    <n v="0"/>
    <n v="0"/>
  </r>
  <r>
    <d v="2020-09-01T00:00:00"/>
    <x v="5"/>
    <s v="P"/>
    <s v="Active"/>
    <n v="712"/>
    <x v="711"/>
    <s v="N"/>
    <x v="37"/>
    <n v="1005"/>
    <x v="1"/>
    <s v="Niederl. 1"/>
    <n v="1"/>
    <s v="Department"/>
    <s v="Supervisor"/>
    <s v="Non-Mgm."/>
    <s v="ang."/>
    <s v="M"/>
    <d v="2004-05-11T00:00:00"/>
    <m/>
    <s v=""/>
    <n v="15"/>
    <d v="1985-03-18T00:00:00"/>
    <n v="34"/>
    <s v="N"/>
    <n v="30"/>
    <n v="2.5"/>
    <n v="30"/>
    <x v="0"/>
    <n v="0.76923076923076927"/>
    <n v="30"/>
    <n v="0"/>
    <n v="5476"/>
    <n v="1110.4897500000002"/>
    <n v="0"/>
    <n v="0"/>
    <n v="0"/>
    <n v="0"/>
    <n v="0"/>
    <n v="0"/>
    <n v="0"/>
    <n v="0"/>
    <n v="0"/>
    <n v="0"/>
    <n v="0"/>
    <n v="0"/>
    <n v="26.5"/>
    <n v="0"/>
    <n v="0"/>
    <n v="0"/>
    <n v="0"/>
    <n v="5.9346750000000004"/>
    <n v="0"/>
    <n v="0"/>
  </r>
  <r>
    <d v="2020-09-01T00:00:00"/>
    <x v="5"/>
    <s v="P"/>
    <s v="Active"/>
    <n v="713"/>
    <x v="712"/>
    <s v="N"/>
    <x v="20"/>
    <n v="1045"/>
    <x v="9"/>
    <s v="Niederl. 4"/>
    <n v="1"/>
    <s v="Department"/>
    <s v="Supervisor"/>
    <s v="Non-Mgm."/>
    <s v="ang."/>
    <s v="W"/>
    <d v="2019-10-01T00:00:00"/>
    <m/>
    <s v=""/>
    <n v="0"/>
    <d v="1973-04-11T00:00:00"/>
    <n v="46"/>
    <s v="J"/>
    <n v="24"/>
    <n v="2"/>
    <n v="20"/>
    <x v="0"/>
    <n v="0.51282051282051277"/>
    <n v="30"/>
    <n v="0"/>
    <n v="5477"/>
    <n v="1110.6232500000001"/>
    <n v="0"/>
    <n v="0"/>
    <n v="0"/>
    <n v="0"/>
    <n v="0"/>
    <n v="0"/>
    <n v="0"/>
    <n v="0"/>
    <n v="0"/>
    <n v="0"/>
    <n v="492.92999999999995"/>
    <n v="251.0291666666667"/>
    <n v="26.5"/>
    <n v="0"/>
    <n v="0"/>
    <n v="0"/>
    <n v="0"/>
    <n v="172.54433037500002"/>
    <n v="0"/>
    <n v="0"/>
  </r>
  <r>
    <d v="2020-09-01T00:00:00"/>
    <x v="5"/>
    <s v="P"/>
    <s v="Active"/>
    <n v="714"/>
    <x v="713"/>
    <s v="N"/>
    <x v="50"/>
    <n v="1069"/>
    <x v="0"/>
    <s v="Niederl. 3"/>
    <n v="1"/>
    <s v="Department"/>
    <s v="Supervisor"/>
    <s v="Non-Mgm."/>
    <s v="ang."/>
    <s v="M"/>
    <d v="2019-10-01T00:00:00"/>
    <m/>
    <s v=""/>
    <n v="0"/>
    <d v="1984-08-06T00:00:00"/>
    <n v="35"/>
    <s v="N"/>
    <n v="30"/>
    <n v="2.5"/>
    <n v="39"/>
    <x v="0"/>
    <n v="1"/>
    <n v="30"/>
    <n v="0"/>
    <n v="5478"/>
    <n v="1110.75675"/>
    <n v="0"/>
    <n v="0"/>
    <n v="0"/>
    <n v="0"/>
    <n v="0"/>
    <n v="0"/>
    <n v="0"/>
    <n v="0"/>
    <n v="0"/>
    <n v="0"/>
    <n v="0"/>
    <n v="0"/>
    <n v="26.5"/>
    <n v="0"/>
    <n v="0"/>
    <n v="0"/>
    <n v="0"/>
    <n v="5.9346750000000004"/>
    <n v="0"/>
    <n v="0"/>
  </r>
  <r>
    <d v="2020-09-01T00:00:00"/>
    <x v="5"/>
    <s v="P"/>
    <s v="Active"/>
    <n v="716"/>
    <x v="715"/>
    <s v="N"/>
    <x v="16"/>
    <n v="1019"/>
    <x v="7"/>
    <s v="Niederl. 9"/>
    <n v="1"/>
    <s v="Department"/>
    <s v="Supervisor"/>
    <s v="Manager"/>
    <s v="ang."/>
    <s v="M"/>
    <d v="2019-11-01T00:00:00"/>
    <m/>
    <s v=""/>
    <n v="0"/>
    <d v="1971-12-26T00:00:00"/>
    <n v="48"/>
    <s v="N"/>
    <n v="30"/>
    <n v="2.5"/>
    <n v="39"/>
    <x v="0"/>
    <n v="1"/>
    <n v="30"/>
    <n v="0"/>
    <n v="5479"/>
    <n v="1110.8902499999999"/>
    <n v="0"/>
    <n v="0"/>
    <n v="30"/>
    <n v="0"/>
    <n v="0"/>
    <n v="0"/>
    <n v="0"/>
    <n v="0"/>
    <n v="0"/>
    <n v="0"/>
    <n v="0"/>
    <n v="0"/>
    <n v="26.5"/>
    <n v="0"/>
    <n v="0"/>
    <n v="0"/>
    <n v="0"/>
    <n v="12.653175000000001"/>
    <n v="78.09"/>
    <n v="0"/>
  </r>
  <r>
    <d v="2020-09-01T00:00:00"/>
    <x v="5"/>
    <s v="P"/>
    <s v="Active"/>
    <n v="718"/>
    <x v="717"/>
    <s v="N"/>
    <x v="29"/>
    <n v="1079"/>
    <x v="0"/>
    <s v="Niederl. 3"/>
    <n v="1"/>
    <s v="Department"/>
    <s v="Supervisor"/>
    <s v="Non-Mgm."/>
    <s v="ang."/>
    <s v="M"/>
    <d v="2019-11-01T00:00:00"/>
    <m/>
    <s v=""/>
    <n v="0"/>
    <d v="1985-03-09T00:00:00"/>
    <n v="34"/>
    <s v="N"/>
    <n v="30"/>
    <n v="2.5"/>
    <n v="39"/>
    <x v="0"/>
    <n v="1"/>
    <n v="30"/>
    <n v="0"/>
    <n v="5480"/>
    <n v="1111.0237500000001"/>
    <n v="0"/>
    <n v="0"/>
    <n v="0"/>
    <n v="0"/>
    <n v="0"/>
    <n v="0"/>
    <n v="0"/>
    <n v="0"/>
    <n v="0"/>
    <n v="0"/>
    <n v="0"/>
    <n v="0"/>
    <n v="26.5"/>
    <n v="0"/>
    <n v="0"/>
    <n v="0"/>
    <n v="0"/>
    <n v="5.9346750000000004"/>
    <n v="0"/>
    <n v="0"/>
  </r>
  <r>
    <d v="2020-09-01T00:00:00"/>
    <x v="5"/>
    <s v="P"/>
    <s v="Active"/>
    <n v="719"/>
    <x v="718"/>
    <s v="N"/>
    <x v="9"/>
    <n v="1087"/>
    <x v="0"/>
    <s v="Niederl. 3"/>
    <n v="1"/>
    <s v="Department"/>
    <s v="Supervisor"/>
    <s v="Non-Mgm."/>
    <s v="ang."/>
    <s v="W"/>
    <d v="2019-11-01T00:00:00"/>
    <m/>
    <s v=""/>
    <n v="0"/>
    <d v="1990-12-30T00:00:00"/>
    <n v="29"/>
    <s v="N"/>
    <n v="30"/>
    <n v="2.5"/>
    <n v="39"/>
    <x v="0"/>
    <n v="1"/>
    <n v="30"/>
    <n v="0"/>
    <n v="5481"/>
    <n v="1111.1572500000002"/>
    <n v="0"/>
    <n v="0"/>
    <n v="0"/>
    <n v="0"/>
    <n v="0"/>
    <n v="0"/>
    <n v="0"/>
    <n v="0"/>
    <n v="0"/>
    <n v="0"/>
    <n v="0"/>
    <n v="0"/>
    <n v="26.5"/>
    <n v="0"/>
    <n v="0"/>
    <n v="0"/>
    <n v="0"/>
    <n v="5.9346750000000004"/>
    <n v="0"/>
    <n v="0"/>
  </r>
  <r>
    <d v="2020-09-01T00:00:00"/>
    <x v="5"/>
    <s v="P"/>
    <s v="Active"/>
    <n v="720"/>
    <x v="719"/>
    <s v="N"/>
    <x v="9"/>
    <n v="1087"/>
    <x v="0"/>
    <s v="Niederl. 3"/>
    <n v="1"/>
    <s v="Department"/>
    <s v="Supervisor"/>
    <s v="Non-Mgm."/>
    <s v="ang."/>
    <s v="M"/>
    <d v="2019-11-01T00:00:00"/>
    <m/>
    <s v=""/>
    <n v="0"/>
    <d v="1993-04-19T00:00:00"/>
    <n v="26"/>
    <s v="N"/>
    <n v="30"/>
    <n v="2.5"/>
    <n v="39"/>
    <x v="0"/>
    <n v="1"/>
    <n v="30"/>
    <n v="0"/>
    <n v="5482"/>
    <n v="1111.2907500000001"/>
    <n v="0"/>
    <n v="0"/>
    <n v="0"/>
    <n v="0"/>
    <n v="0"/>
    <n v="0"/>
    <n v="0"/>
    <n v="0"/>
    <n v="0"/>
    <n v="0"/>
    <n v="0"/>
    <n v="0"/>
    <n v="26.5"/>
    <n v="0"/>
    <n v="0"/>
    <n v="0"/>
    <n v="0"/>
    <n v="5.9346750000000004"/>
    <n v="0"/>
    <n v="0"/>
  </r>
  <r>
    <d v="2020-09-01T00:00:00"/>
    <x v="5"/>
    <s v="P"/>
    <s v="Active"/>
    <n v="721"/>
    <x v="720"/>
    <s v="N"/>
    <x v="35"/>
    <n v="1078"/>
    <x v="0"/>
    <s v="Niederl. 3"/>
    <n v="1"/>
    <s v="Department"/>
    <s v="Supervisor"/>
    <s v="Manager"/>
    <s v="ang."/>
    <s v="M"/>
    <d v="2019-11-01T00:00:00"/>
    <m/>
    <s v=""/>
    <n v="0"/>
    <d v="1988-07-01T00:00:00"/>
    <n v="31"/>
    <s v="N"/>
    <n v="30"/>
    <n v="2.5"/>
    <n v="39"/>
    <x v="0"/>
    <n v="1"/>
    <n v="30"/>
    <n v="0"/>
    <n v="5483"/>
    <n v="1111.42425"/>
    <n v="0"/>
    <n v="0"/>
    <n v="0"/>
    <n v="0"/>
    <n v="0"/>
    <n v="0"/>
    <n v="0"/>
    <n v="0"/>
    <n v="0"/>
    <n v="0"/>
    <n v="0"/>
    <n v="0"/>
    <n v="26.5"/>
    <n v="0"/>
    <n v="0"/>
    <n v="0"/>
    <n v="0"/>
    <n v="5.9346750000000004"/>
    <n v="153.178"/>
    <n v="0"/>
  </r>
  <r>
    <d v="2020-09-01T00:00:00"/>
    <x v="5"/>
    <s v="P"/>
    <s v="Active"/>
    <n v="722"/>
    <x v="721"/>
    <s v="N"/>
    <x v="44"/>
    <n v="1084"/>
    <x v="0"/>
    <s v="Niederl. 3"/>
    <n v="1"/>
    <s v="Department"/>
    <s v="Supervisor"/>
    <s v="Non-Mgm."/>
    <s v="ang."/>
    <s v="M"/>
    <d v="2019-11-01T00:00:00"/>
    <m/>
    <s v=""/>
    <n v="0"/>
    <d v="1981-11-29T00:00:00"/>
    <n v="38"/>
    <s v="N"/>
    <n v="30"/>
    <n v="2.5"/>
    <n v="39"/>
    <x v="0"/>
    <n v="1"/>
    <n v="30"/>
    <n v="0"/>
    <n v="5484"/>
    <n v="1111.5577499999999"/>
    <n v="0"/>
    <n v="0"/>
    <n v="0"/>
    <n v="0"/>
    <n v="0"/>
    <n v="0"/>
    <n v="0"/>
    <n v="0"/>
    <n v="0"/>
    <n v="0"/>
    <n v="0"/>
    <n v="0"/>
    <n v="26.5"/>
    <n v="0"/>
    <n v="0"/>
    <n v="0"/>
    <n v="0"/>
    <n v="5.9346750000000004"/>
    <n v="0"/>
    <n v="0"/>
  </r>
  <r>
    <d v="2020-09-01T00:00:00"/>
    <x v="5"/>
    <s v="P"/>
    <s v="Active"/>
    <n v="723"/>
    <x v="722"/>
    <s v="N"/>
    <x v="0"/>
    <n v="1090"/>
    <x v="0"/>
    <s v="Niederl. 3"/>
    <n v="1"/>
    <s v="Department"/>
    <s v="Supervisor"/>
    <s v="Drector"/>
    <s v="ang."/>
    <s v="M"/>
    <d v="2019-11-01T00:00:00"/>
    <m/>
    <s v=""/>
    <n v="0"/>
    <d v="1964-03-11T00:00:00"/>
    <n v="55"/>
    <s v="N"/>
    <n v="30"/>
    <n v="2.5"/>
    <n v="39"/>
    <x v="0"/>
    <n v="1"/>
    <n v="30"/>
    <n v="0"/>
    <n v="5485"/>
    <n v="1111.6912500000001"/>
    <n v="0"/>
    <n v="0"/>
    <n v="0"/>
    <n v="0"/>
    <n v="0"/>
    <n v="0"/>
    <n v="0"/>
    <n v="0"/>
    <n v="0"/>
    <n v="0"/>
    <n v="0"/>
    <n v="0"/>
    <n v="26.5"/>
    <n v="0"/>
    <n v="0"/>
    <n v="0"/>
    <n v="0"/>
    <n v="5.9346750000000004"/>
    <n v="164.14859999999999"/>
    <n v="0"/>
  </r>
  <r>
    <d v="2020-09-01T00:00:00"/>
    <x v="5"/>
    <s v="P"/>
    <s v="Active"/>
    <n v="724"/>
    <x v="723"/>
    <s v="N"/>
    <x v="5"/>
    <n v="1093"/>
    <x v="0"/>
    <s v="Niederl. 3"/>
    <n v="1"/>
    <s v="Department"/>
    <s v="Supervisor"/>
    <s v="Non-Mgm."/>
    <s v="ang."/>
    <s v="M"/>
    <d v="2019-11-01T00:00:00"/>
    <m/>
    <s v=""/>
    <n v="0"/>
    <d v="1991-01-22T00:00:00"/>
    <n v="28"/>
    <s v="N"/>
    <n v="30"/>
    <n v="2.5"/>
    <n v="39"/>
    <x v="0"/>
    <n v="1"/>
    <n v="30"/>
    <n v="0"/>
    <n v="5486"/>
    <n v="1111.8247500000002"/>
    <n v="0"/>
    <n v="0"/>
    <n v="0"/>
    <n v="0"/>
    <n v="0"/>
    <n v="0"/>
    <n v="0"/>
    <n v="0"/>
    <n v="0"/>
    <n v="0"/>
    <n v="0"/>
    <n v="0"/>
    <n v="26.5"/>
    <n v="0"/>
    <n v="0"/>
    <n v="0"/>
    <n v="0"/>
    <n v="5.9346750000000004"/>
    <n v="0"/>
    <n v="0"/>
  </r>
  <r>
    <d v="2020-09-01T00:00:00"/>
    <x v="5"/>
    <s v="P"/>
    <s v="Active"/>
    <n v="726"/>
    <x v="725"/>
    <s v="N"/>
    <x v="11"/>
    <n v="1082"/>
    <x v="0"/>
    <s v="Niederl. 3"/>
    <n v="1"/>
    <s v="Department"/>
    <s v="Supervisor"/>
    <s v="Non-Mgm."/>
    <s v="ang."/>
    <s v="M"/>
    <d v="2019-11-19T00:00:00"/>
    <d v="2020-11-18T00:00:00"/>
    <s v=""/>
    <n v="0"/>
    <d v="1987-05-18T00:00:00"/>
    <n v="32"/>
    <s v="N"/>
    <n v="26"/>
    <n v="2.1666666666666665"/>
    <n v="39"/>
    <x v="0"/>
    <n v="1"/>
    <n v="30"/>
    <n v="0"/>
    <n v="5487"/>
    <n v="1111.9582500000001"/>
    <n v="0"/>
    <n v="0"/>
    <n v="0"/>
    <n v="0"/>
    <n v="0"/>
    <n v="0"/>
    <n v="0"/>
    <n v="0"/>
    <n v="0"/>
    <n v="0"/>
    <n v="0"/>
    <n v="0"/>
    <n v="26.5"/>
    <n v="0"/>
    <n v="0"/>
    <n v="0"/>
    <n v="0"/>
    <n v="5.9346750000000004"/>
    <n v="0"/>
    <n v="0"/>
  </r>
  <r>
    <d v="2020-10-01T00:00:00"/>
    <x v="6"/>
    <s v="P"/>
    <s v="Active"/>
    <n v="2"/>
    <x v="1"/>
    <s v="N"/>
    <x v="1"/>
    <n v="1017"/>
    <x v="1"/>
    <s v="Niederl. 1"/>
    <n v="1"/>
    <s v="Department"/>
    <s v="Supervisor"/>
    <s v="Manager"/>
    <s v="ang."/>
    <s v="M"/>
    <d v="1986-05-20T00:00:00"/>
    <m/>
    <s v=""/>
    <n v="33"/>
    <d v="1955-09-08T00:00:00"/>
    <n v="64"/>
    <s v="N"/>
    <n v="30"/>
    <n v="2.5"/>
    <n v="39"/>
    <x v="0"/>
    <n v="1"/>
    <n v="31"/>
    <n v="0"/>
    <n v="5488"/>
    <n v="1112.09175"/>
    <n v="0"/>
    <n v="0"/>
    <n v="0"/>
    <n v="0"/>
    <n v="0"/>
    <n v="0"/>
    <n v="0"/>
    <n v="0"/>
    <n v="0"/>
    <n v="0"/>
    <n v="0"/>
    <n v="0"/>
    <n v="26.5"/>
    <n v="0"/>
    <n v="0"/>
    <n v="0"/>
    <n v="0"/>
    <n v="5.9346750000000004"/>
    <n v="0"/>
    <n v="0"/>
  </r>
  <r>
    <d v="2020-10-01T00:00:00"/>
    <x v="6"/>
    <s v="P"/>
    <s v="Active"/>
    <n v="3"/>
    <x v="2"/>
    <s v="N"/>
    <x v="2"/>
    <n v="1010"/>
    <x v="1"/>
    <s v="Niederl. 1"/>
    <n v="1"/>
    <s v="Department"/>
    <s v="Supervisor"/>
    <s v="Manager"/>
    <s v="ang."/>
    <s v="M"/>
    <d v="1986-06-02T00:00:00"/>
    <m/>
    <s v=""/>
    <n v="33"/>
    <d v="1964-08-02T00:00:00"/>
    <n v="55"/>
    <s v="N"/>
    <n v="30"/>
    <n v="2.5"/>
    <n v="39"/>
    <x v="0"/>
    <n v="1"/>
    <n v="31"/>
    <n v="0"/>
    <n v="5489"/>
    <n v="1112.22525"/>
    <n v="0"/>
    <n v="0"/>
    <n v="0"/>
    <n v="0"/>
    <n v="0"/>
    <n v="0"/>
    <n v="0"/>
    <n v="0"/>
    <n v="0"/>
    <n v="0"/>
    <n v="0"/>
    <n v="0"/>
    <n v="26.5"/>
    <n v="0"/>
    <n v="0"/>
    <n v="0"/>
    <n v="0"/>
    <n v="5.9346750000000004"/>
    <n v="112.3318"/>
    <n v="0"/>
  </r>
  <r>
    <d v="2020-10-01T00:00:00"/>
    <x v="6"/>
    <s v="P"/>
    <s v="Active"/>
    <n v="4"/>
    <x v="3"/>
    <s v="N"/>
    <x v="3"/>
    <n v="1011"/>
    <x v="1"/>
    <s v="Niederl. 1"/>
    <n v="1"/>
    <s v="Department"/>
    <s v="Supervisor"/>
    <s v="Supervisor"/>
    <s v="ang."/>
    <s v="W"/>
    <d v="1987-02-01T00:00:00"/>
    <m/>
    <s v=""/>
    <n v="32"/>
    <d v="1966-02-19T00:00:00"/>
    <n v="53"/>
    <s v="N"/>
    <n v="24"/>
    <n v="2"/>
    <n v="20"/>
    <x v="0"/>
    <n v="0.51282051282051277"/>
    <n v="31"/>
    <n v="0"/>
    <n v="5490"/>
    <n v="1112.3587500000001"/>
    <n v="0"/>
    <n v="0"/>
    <n v="0"/>
    <n v="0"/>
    <n v="0"/>
    <n v="0"/>
    <n v="0"/>
    <n v="0"/>
    <n v="0"/>
    <n v="0"/>
    <n v="0"/>
    <n v="0"/>
    <n v="26.5"/>
    <n v="0"/>
    <n v="0"/>
    <n v="0"/>
    <n v="0"/>
    <n v="5.9346750000000004"/>
    <n v="0"/>
    <n v="0"/>
  </r>
  <r>
    <d v="2020-10-01T00:00:00"/>
    <x v="6"/>
    <s v="P"/>
    <s v="Active"/>
    <n v="5"/>
    <x v="4"/>
    <s v="N"/>
    <x v="4"/>
    <n v="1013"/>
    <x v="1"/>
    <s v="Niederl. 1"/>
    <n v="1"/>
    <s v="Department"/>
    <s v="Supervisor"/>
    <s v="Manager"/>
    <s v="ang."/>
    <s v="M"/>
    <d v="1988-10-01T00:00:00"/>
    <m/>
    <s v=""/>
    <n v="31"/>
    <d v="1954-04-07T00:00:00"/>
    <n v="65"/>
    <s v="N"/>
    <n v="30"/>
    <n v="2.5"/>
    <n v="39"/>
    <x v="0"/>
    <n v="1"/>
    <n v="31"/>
    <n v="0"/>
    <n v="5491"/>
    <n v="1112.49225"/>
    <n v="0"/>
    <n v="0"/>
    <n v="0"/>
    <n v="0"/>
    <n v="0"/>
    <n v="0"/>
    <n v="0"/>
    <n v="0"/>
    <n v="0"/>
    <n v="0"/>
    <n v="0"/>
    <n v="0"/>
    <n v="26.5"/>
    <n v="0"/>
    <n v="0"/>
    <n v="0"/>
    <n v="0"/>
    <n v="5.9346750000000004"/>
    <n v="0"/>
    <n v="0"/>
  </r>
  <r>
    <d v="2020-10-01T00:00:00"/>
    <x v="6"/>
    <s v="P"/>
    <s v="Active"/>
    <n v="6"/>
    <x v="5"/>
    <s v="N"/>
    <x v="5"/>
    <n v="1093"/>
    <x v="1"/>
    <s v="Niederl. 1"/>
    <n v="1"/>
    <s v="Department"/>
    <s v="Supervisor"/>
    <s v="Manager"/>
    <s v="ang."/>
    <s v="M"/>
    <d v="1989-03-01T00:00:00"/>
    <m/>
    <s v=""/>
    <n v="30"/>
    <d v="1963-10-26T00:00:00"/>
    <n v="56"/>
    <s v="N"/>
    <n v="30"/>
    <n v="2.5"/>
    <n v="39"/>
    <x v="0"/>
    <n v="1"/>
    <n v="31"/>
    <n v="0"/>
    <n v="5492"/>
    <n v="1112.6257500000002"/>
    <n v="0"/>
    <n v="0"/>
    <n v="0"/>
    <n v="0"/>
    <n v="0"/>
    <n v="0"/>
    <n v="0"/>
    <n v="0"/>
    <n v="0"/>
    <n v="0"/>
    <n v="0"/>
    <n v="0"/>
    <n v="26.5"/>
    <n v="0"/>
    <n v="0"/>
    <n v="0"/>
    <n v="0"/>
    <n v="5.9346750000000004"/>
    <n v="0"/>
    <n v="0"/>
  </r>
  <r>
    <d v="2020-10-01T00:00:00"/>
    <x v="6"/>
    <s v="P"/>
    <s v="Active"/>
    <n v="7"/>
    <x v="6"/>
    <s v="N"/>
    <x v="5"/>
    <n v="1093"/>
    <x v="1"/>
    <s v="Niederl. 1"/>
    <n v="1"/>
    <s v="Department"/>
    <s v="Supervisor"/>
    <s v="Non-Mgm."/>
    <s v="ang."/>
    <s v="W"/>
    <d v="1996-09-01T00:00:00"/>
    <m/>
    <s v=""/>
    <n v="23"/>
    <d v="1979-11-22T00:00:00"/>
    <n v="40"/>
    <s v="N"/>
    <n v="30"/>
    <n v="2.5"/>
    <n v="22"/>
    <x v="0"/>
    <n v="0.5641025641025641"/>
    <n v="31"/>
    <n v="0"/>
    <n v="5493"/>
    <n v="1112.7592500000001"/>
    <n v="0"/>
    <n v="0"/>
    <n v="0"/>
    <n v="0"/>
    <n v="0"/>
    <n v="0"/>
    <n v="0"/>
    <n v="0"/>
    <n v="0"/>
    <n v="0"/>
    <n v="0"/>
    <n v="0"/>
    <n v="26.5"/>
    <n v="0"/>
    <n v="0"/>
    <n v="0"/>
    <n v="0"/>
    <n v="5.9346750000000004"/>
    <n v="0"/>
    <n v="0"/>
  </r>
  <r>
    <d v="2020-10-01T00:00:00"/>
    <x v="6"/>
    <s v="P"/>
    <s v="Active"/>
    <n v="8"/>
    <x v="7"/>
    <s v="N"/>
    <x v="3"/>
    <n v="1011"/>
    <x v="1"/>
    <s v="Niederl. 1"/>
    <n v="1"/>
    <s v="Department"/>
    <s v="Supervisor"/>
    <s v="Non-Mgm."/>
    <s v="ang."/>
    <s v="W"/>
    <d v="2001-09-01T00:00:00"/>
    <m/>
    <s v=""/>
    <n v="18"/>
    <d v="1985-03-30T00:00:00"/>
    <n v="34"/>
    <s v="N"/>
    <n v="0"/>
    <n v="0"/>
    <n v="8"/>
    <x v="0"/>
    <n v="0.20512820512820512"/>
    <n v="31"/>
    <n v="0"/>
    <n v="5494"/>
    <n v="1112.89275"/>
    <n v="0"/>
    <n v="0"/>
    <n v="0"/>
    <n v="0"/>
    <n v="0"/>
    <n v="0"/>
    <n v="0"/>
    <n v="0"/>
    <n v="0"/>
    <n v="0"/>
    <n v="0"/>
    <n v="0"/>
    <n v="26.5"/>
    <n v="0"/>
    <n v="0"/>
    <n v="0"/>
    <n v="0"/>
    <n v="5.9346750000000004"/>
    <n v="0"/>
    <n v="0"/>
  </r>
  <r>
    <d v="2020-10-01T00:00:00"/>
    <x v="6"/>
    <s v="P"/>
    <s v="Active"/>
    <n v="9"/>
    <x v="8"/>
    <s v="N"/>
    <x v="6"/>
    <n v="1014"/>
    <x v="1"/>
    <s v="Niederl. 1"/>
    <n v="1"/>
    <s v="Department"/>
    <s v="Supervisor"/>
    <s v="Non-Mgm."/>
    <s v="ang."/>
    <s v="W"/>
    <d v="2003-09-01T00:00:00"/>
    <m/>
    <s v=""/>
    <n v="16"/>
    <d v="1986-08-16T00:00:00"/>
    <n v="33"/>
    <s v="N"/>
    <n v="30"/>
    <n v="2.5"/>
    <n v="20"/>
    <x v="0"/>
    <n v="0.51282051282051277"/>
    <n v="31"/>
    <n v="0"/>
    <n v="5495"/>
    <n v="1113.0262499999999"/>
    <n v="0"/>
    <n v="0"/>
    <n v="0"/>
    <n v="0"/>
    <n v="0"/>
    <n v="0"/>
    <n v="0"/>
    <n v="0"/>
    <n v="0"/>
    <n v="0"/>
    <n v="0"/>
    <n v="0"/>
    <n v="26.5"/>
    <n v="0"/>
    <n v="0"/>
    <n v="0"/>
    <n v="0"/>
    <n v="5.9346750000000004"/>
    <n v="0"/>
    <n v="0"/>
  </r>
  <r>
    <d v="2020-10-01T00:00:00"/>
    <x v="6"/>
    <s v="P"/>
    <s v="Active"/>
    <n v="10"/>
    <x v="9"/>
    <s v="N"/>
    <x v="4"/>
    <n v="1013"/>
    <x v="1"/>
    <s v="Niederl. 1"/>
    <n v="1"/>
    <s v="Department"/>
    <s v="Supervisor"/>
    <s v="Non-Mgm."/>
    <s v="ang."/>
    <s v="M"/>
    <d v="2003-09-01T00:00:00"/>
    <m/>
    <s v=""/>
    <n v="16"/>
    <d v="1987-01-15T00:00:00"/>
    <n v="33"/>
    <s v="N"/>
    <n v="30"/>
    <n v="2.5"/>
    <n v="39"/>
    <x v="0"/>
    <n v="1"/>
    <n v="31"/>
    <n v="0"/>
    <n v="5496"/>
    <n v="1113.15975"/>
    <n v="0"/>
    <n v="0"/>
    <n v="0"/>
    <n v="0"/>
    <n v="0"/>
    <n v="0"/>
    <n v="0"/>
    <n v="0"/>
    <n v="0"/>
    <n v="0"/>
    <n v="0"/>
    <n v="0"/>
    <n v="26.5"/>
    <n v="0"/>
    <n v="0"/>
    <n v="0"/>
    <n v="0"/>
    <n v="5.9346750000000004"/>
    <n v="0"/>
    <n v="0"/>
  </r>
  <r>
    <d v="2020-10-01T00:00:00"/>
    <x v="6"/>
    <s v="P"/>
    <s v="Active"/>
    <n v="11"/>
    <x v="10"/>
    <s v="N"/>
    <x v="2"/>
    <n v="1010"/>
    <x v="1"/>
    <s v="Niederl. 1"/>
    <n v="1"/>
    <s v="Department"/>
    <s v="Supervisor"/>
    <s v="Non-Mgm."/>
    <s v="ang."/>
    <s v="W"/>
    <d v="2004-09-01T00:00:00"/>
    <m/>
    <s v=""/>
    <n v="15"/>
    <d v="1986-01-25T00:00:00"/>
    <n v="33"/>
    <s v="N"/>
    <n v="12"/>
    <n v="1"/>
    <n v="16"/>
    <x v="0"/>
    <n v="0.41025641025641024"/>
    <n v="31"/>
    <n v="0"/>
    <n v="5497"/>
    <n v="1113.2932499999999"/>
    <n v="0"/>
    <n v="0"/>
    <n v="0"/>
    <n v="0"/>
    <n v="0"/>
    <n v="0"/>
    <n v="0"/>
    <n v="0"/>
    <n v="0"/>
    <n v="0"/>
    <n v="0"/>
    <n v="0"/>
    <n v="26.5"/>
    <n v="0"/>
    <n v="0"/>
    <n v="0"/>
    <n v="0"/>
    <n v="5.9346750000000004"/>
    <n v="0"/>
    <n v="0"/>
  </r>
  <r>
    <d v="2020-10-01T00:00:00"/>
    <x v="6"/>
    <s v="P"/>
    <s v="Active"/>
    <n v="12"/>
    <x v="11"/>
    <s v="N"/>
    <x v="3"/>
    <n v="1011"/>
    <x v="1"/>
    <s v="Niederl. 1"/>
    <n v="1"/>
    <s v="Department"/>
    <s v="Supervisor"/>
    <s v="Non-Mgm."/>
    <s v="ang."/>
    <s v="W"/>
    <d v="2004-09-01T00:00:00"/>
    <m/>
    <s v=""/>
    <n v="15"/>
    <d v="1988-01-30T00:00:00"/>
    <n v="31"/>
    <s v="N"/>
    <n v="30"/>
    <n v="2.5"/>
    <n v="39"/>
    <x v="0"/>
    <n v="1"/>
    <n v="31"/>
    <n v="0"/>
    <n v="5498"/>
    <n v="1113.4267500000001"/>
    <n v="0"/>
    <n v="0"/>
    <n v="0"/>
    <n v="0"/>
    <n v="0"/>
    <n v="0"/>
    <n v="0"/>
    <n v="0"/>
    <n v="0"/>
    <n v="0"/>
    <n v="0"/>
    <n v="0"/>
    <n v="26.5"/>
    <n v="0"/>
    <n v="0"/>
    <n v="0"/>
    <n v="0"/>
    <n v="5.9346750000000004"/>
    <n v="0"/>
    <n v="0"/>
  </r>
  <r>
    <d v="2020-10-01T00:00:00"/>
    <x v="6"/>
    <s v="P"/>
    <s v="Active"/>
    <n v="13"/>
    <x v="12"/>
    <s v="N"/>
    <x v="5"/>
    <n v="1093"/>
    <x v="1"/>
    <s v="Niederl. 1"/>
    <n v="1"/>
    <s v="Department"/>
    <s v="Supervisor"/>
    <s v="Manager"/>
    <s v="ang."/>
    <s v="M"/>
    <d v="2004-04-01T00:00:00"/>
    <m/>
    <s v=""/>
    <n v="15"/>
    <d v="1980-03-05T00:00:00"/>
    <n v="39"/>
    <s v="N"/>
    <n v="30"/>
    <n v="2.5"/>
    <n v="39"/>
    <x v="0"/>
    <n v="1"/>
    <n v="31"/>
    <n v="0"/>
    <n v="5499"/>
    <n v="1113.56025"/>
    <n v="0"/>
    <n v="0"/>
    <n v="0"/>
    <n v="0"/>
    <n v="0"/>
    <n v="0"/>
    <n v="0"/>
    <n v="0"/>
    <n v="0"/>
    <n v="0"/>
    <n v="0"/>
    <n v="0"/>
    <n v="26.5"/>
    <n v="0"/>
    <n v="0"/>
    <n v="0"/>
    <n v="0"/>
    <n v="5.9346750000000004"/>
    <n v="0"/>
    <n v="0"/>
  </r>
  <r>
    <d v="2020-10-01T00:00:00"/>
    <x v="6"/>
    <s v="P"/>
    <s v="Active"/>
    <n v="14"/>
    <x v="13"/>
    <s v="N"/>
    <x v="4"/>
    <n v="1013"/>
    <x v="1"/>
    <s v="Niederl. 1"/>
    <n v="1"/>
    <s v="Department"/>
    <s v="Supervisor"/>
    <s v="Non-Mgm."/>
    <s v="ang."/>
    <s v="W"/>
    <d v="2005-09-01T00:00:00"/>
    <m/>
    <s v=""/>
    <n v="14"/>
    <d v="1989-03-20T00:00:00"/>
    <n v="30"/>
    <s v="N"/>
    <n v="30"/>
    <n v="2.5"/>
    <n v="39"/>
    <x v="0"/>
    <n v="1"/>
    <n v="31"/>
    <n v="0"/>
    <n v="5500"/>
    <n v="1113.6937499999999"/>
    <n v="0"/>
    <n v="0"/>
    <n v="0"/>
    <n v="0"/>
    <n v="0"/>
    <n v="0"/>
    <n v="0"/>
    <n v="0"/>
    <n v="0"/>
    <n v="0"/>
    <n v="0"/>
    <n v="0"/>
    <n v="26.5"/>
    <n v="0"/>
    <n v="0"/>
    <n v="0"/>
    <n v="0"/>
    <n v="5.9346750000000004"/>
    <n v="0"/>
    <n v="23.726666666666667"/>
  </r>
  <r>
    <d v="2020-10-01T00:00:00"/>
    <x v="6"/>
    <s v="P"/>
    <s v="Active"/>
    <n v="15"/>
    <x v="14"/>
    <s v="N"/>
    <x v="6"/>
    <n v="1014"/>
    <x v="1"/>
    <s v="Niederl. 1"/>
    <n v="1"/>
    <s v="Department"/>
    <s v="Supervisor"/>
    <s v="Non-Mgm."/>
    <s v="ang."/>
    <s v="W"/>
    <d v="2008-09-01T00:00:00"/>
    <m/>
    <s v=""/>
    <n v="11"/>
    <d v="1991-09-21T00:00:00"/>
    <n v="28"/>
    <s v="N"/>
    <n v="30"/>
    <n v="2.5"/>
    <n v="39"/>
    <x v="0"/>
    <n v="1"/>
    <n v="31"/>
    <n v="0"/>
    <n v="5501"/>
    <n v="1113.82725"/>
    <n v="0"/>
    <n v="0"/>
    <n v="0"/>
    <n v="0"/>
    <n v="0"/>
    <n v="0"/>
    <n v="0"/>
    <n v="0"/>
    <n v="0"/>
    <n v="0"/>
    <n v="0"/>
    <n v="0"/>
    <n v="26.5"/>
    <n v="0"/>
    <n v="0"/>
    <n v="0"/>
    <n v="0"/>
    <n v="5.9346750000000004"/>
    <n v="0"/>
    <n v="0"/>
  </r>
  <r>
    <d v="2020-10-01T00:00:00"/>
    <x v="6"/>
    <s v="P"/>
    <s v="Active"/>
    <n v="16"/>
    <x v="15"/>
    <s v="N"/>
    <x v="3"/>
    <n v="1011"/>
    <x v="1"/>
    <s v="Niederl. 1"/>
    <n v="1"/>
    <s v="Department"/>
    <s v="Supervisor"/>
    <s v="Non-Mgm."/>
    <s v="ang."/>
    <s v="W"/>
    <d v="2008-09-01T00:00:00"/>
    <m/>
    <s v=""/>
    <n v="11"/>
    <d v="1990-09-01T00:00:00"/>
    <n v="29"/>
    <s v="N"/>
    <n v="30"/>
    <n v="2.5"/>
    <n v="39"/>
    <x v="0"/>
    <n v="1"/>
    <n v="31"/>
    <n v="0"/>
    <n v="5502"/>
    <n v="1113.96075"/>
    <n v="0"/>
    <n v="0"/>
    <n v="0"/>
    <n v="0"/>
    <n v="0"/>
    <n v="0"/>
    <n v="0"/>
    <n v="0"/>
    <n v="0"/>
    <n v="0"/>
    <n v="0"/>
    <n v="0"/>
    <n v="26.5"/>
    <n v="0"/>
    <n v="0"/>
    <n v="0"/>
    <n v="0"/>
    <n v="5.9346750000000004"/>
    <n v="0"/>
    <n v="0"/>
  </r>
  <r>
    <d v="2020-10-01T00:00:00"/>
    <x v="6"/>
    <s v="P"/>
    <s v="Active"/>
    <n v="17"/>
    <x v="16"/>
    <s v="N"/>
    <x v="5"/>
    <n v="1093"/>
    <x v="1"/>
    <s v="Niederl. 1"/>
    <n v="1"/>
    <s v="Department"/>
    <s v="Supervisor"/>
    <s v="Non-Mgm."/>
    <s v="ang."/>
    <s v="M"/>
    <d v="2008-09-01T00:00:00"/>
    <m/>
    <s v=""/>
    <n v="11"/>
    <d v="1987-06-17T00:00:00"/>
    <n v="32"/>
    <s v="N"/>
    <n v="30"/>
    <n v="2.5"/>
    <n v="39"/>
    <x v="0"/>
    <n v="1"/>
    <n v="31"/>
    <n v="0"/>
    <n v="5503"/>
    <n v="1114.0942500000001"/>
    <n v="0"/>
    <n v="0"/>
    <n v="0"/>
    <n v="0"/>
    <n v="0"/>
    <n v="0"/>
    <n v="0"/>
    <n v="0"/>
    <n v="0"/>
    <n v="0"/>
    <n v="0"/>
    <n v="0"/>
    <n v="26.5"/>
    <n v="0"/>
    <n v="0"/>
    <n v="0"/>
    <n v="0"/>
    <n v="5.9346750000000004"/>
    <n v="0"/>
    <n v="0"/>
  </r>
  <r>
    <d v="2020-10-01T00:00:00"/>
    <x v="6"/>
    <s v="P"/>
    <s v="Active"/>
    <n v="18"/>
    <x v="17"/>
    <s v="N"/>
    <x v="2"/>
    <n v="1010"/>
    <x v="1"/>
    <s v="Niederl. 1"/>
    <n v="1"/>
    <s v="Department"/>
    <s v="Supervisor"/>
    <s v="Non-Mgm."/>
    <s v="ang."/>
    <s v="M"/>
    <d v="2008-09-01T00:00:00"/>
    <m/>
    <s v=""/>
    <n v="11"/>
    <d v="1988-02-22T00:00:00"/>
    <n v="31"/>
    <s v="N"/>
    <n v="30"/>
    <n v="2.5"/>
    <n v="39"/>
    <x v="0"/>
    <n v="1"/>
    <n v="31"/>
    <n v="0"/>
    <n v="5504"/>
    <n v="1114.22775"/>
    <n v="0"/>
    <n v="0"/>
    <n v="0"/>
    <n v="0"/>
    <n v="0"/>
    <n v="0"/>
    <n v="0"/>
    <n v="0"/>
    <n v="0"/>
    <n v="0"/>
    <n v="0"/>
    <n v="0"/>
    <n v="26.5"/>
    <n v="0"/>
    <n v="0"/>
    <n v="0"/>
    <n v="0"/>
    <n v="5.9346750000000004"/>
    <n v="0"/>
    <n v="0"/>
  </r>
  <r>
    <d v="2020-10-01T00:00:00"/>
    <x v="6"/>
    <s v="P"/>
    <s v="Active"/>
    <n v="19"/>
    <x v="18"/>
    <s v="N"/>
    <x v="7"/>
    <n v="1015"/>
    <x v="1"/>
    <s v="Niederl. 1"/>
    <n v="1"/>
    <s v="Department"/>
    <s v="Supervisor"/>
    <s v="Non-Mgm."/>
    <s v="ang."/>
    <s v="M"/>
    <d v="2009-09-01T00:00:00"/>
    <m/>
    <s v=""/>
    <n v="10"/>
    <d v="1988-08-29T00:00:00"/>
    <n v="31"/>
    <s v="N"/>
    <n v="30"/>
    <n v="2.5"/>
    <n v="39"/>
    <x v="0"/>
    <n v="1"/>
    <n v="31"/>
    <n v="0"/>
    <n v="5505"/>
    <n v="1114.3612499999999"/>
    <n v="0"/>
    <n v="0"/>
    <n v="0"/>
    <n v="0"/>
    <n v="0"/>
    <n v="0"/>
    <n v="0"/>
    <n v="0"/>
    <n v="0"/>
    <n v="0"/>
    <n v="0"/>
    <n v="0"/>
    <n v="26.5"/>
    <n v="0"/>
    <n v="0"/>
    <n v="0"/>
    <n v="0"/>
    <n v="5.9346750000000004"/>
    <n v="0"/>
    <n v="0"/>
  </r>
  <r>
    <d v="2020-10-01T00:00:00"/>
    <x v="6"/>
    <s v="P"/>
    <s v="Active"/>
    <n v="20"/>
    <x v="19"/>
    <s v="N"/>
    <x v="8"/>
    <n v="1009"/>
    <x v="1"/>
    <s v="Niederl. 1"/>
    <n v="1"/>
    <s v="Department"/>
    <s v="Supervisor"/>
    <s v="Non-Mgm."/>
    <s v="ang."/>
    <s v="M"/>
    <d v="1986-05-14T00:00:00"/>
    <m/>
    <s v=""/>
    <n v="33"/>
    <d v="1958-07-14T00:00:00"/>
    <n v="61"/>
    <s v="N"/>
    <n v="35"/>
    <n v="2.9166666666666665"/>
    <n v="35"/>
    <x v="0"/>
    <n v="0.89743589743589747"/>
    <n v="31"/>
    <n v="0"/>
    <n v="5506"/>
    <n v="1114.4947500000001"/>
    <n v="-6.86"/>
    <n v="0"/>
    <n v="0"/>
    <n v="0"/>
    <n v="0"/>
    <n v="0"/>
    <n v="0"/>
    <n v="0"/>
    <n v="0"/>
    <n v="0"/>
    <n v="0"/>
    <n v="0"/>
    <n v="26.5"/>
    <n v="0"/>
    <n v="0"/>
    <n v="0"/>
    <n v="0"/>
    <n v="4.3983780000000001"/>
    <n v="0"/>
    <n v="0"/>
  </r>
  <r>
    <d v="2020-10-01T00:00:00"/>
    <x v="6"/>
    <s v="P"/>
    <s v="Active"/>
    <n v="21"/>
    <x v="20"/>
    <s v="N"/>
    <x v="9"/>
    <n v="1087"/>
    <x v="1"/>
    <s v="Niederl. 1"/>
    <n v="1"/>
    <s v="Department"/>
    <s v="Supervisor"/>
    <s v="Non-Mgm."/>
    <s v="ang."/>
    <s v="M"/>
    <d v="1988-01-11T00:00:00"/>
    <m/>
    <s v=""/>
    <n v="32"/>
    <d v="1965-01-13T00:00:00"/>
    <n v="55"/>
    <s v="N"/>
    <n v="30"/>
    <n v="2.5"/>
    <n v="39"/>
    <x v="0"/>
    <n v="1"/>
    <n v="31"/>
    <n v="0"/>
    <n v="5507"/>
    <n v="1114.62825"/>
    <n v="-10.210000000000001"/>
    <n v="0"/>
    <n v="0"/>
    <n v="0"/>
    <n v="0"/>
    <n v="0"/>
    <n v="0"/>
    <n v="0"/>
    <n v="0"/>
    <n v="0"/>
    <n v="0"/>
    <n v="0"/>
    <n v="26.5"/>
    <n v="0"/>
    <n v="0"/>
    <n v="0"/>
    <n v="0"/>
    <n v="3.6481455"/>
    <n v="0"/>
    <n v="0"/>
  </r>
  <r>
    <d v="2020-10-01T00:00:00"/>
    <x v="6"/>
    <s v="P"/>
    <s v="Active"/>
    <n v="22"/>
    <x v="21"/>
    <s v="N"/>
    <x v="10"/>
    <n v="1075"/>
    <x v="0"/>
    <s v="Niederl. 3"/>
    <n v="1"/>
    <s v="Department"/>
    <s v="Supervisor"/>
    <s v="Non-Mgm."/>
    <s v="ang."/>
    <s v="M"/>
    <d v="1988-08-22T00:00:00"/>
    <m/>
    <s v=""/>
    <n v="31"/>
    <d v="1964-03-20T00:00:00"/>
    <n v="55"/>
    <s v="N"/>
    <n v="30"/>
    <n v="2.5"/>
    <n v="39"/>
    <x v="0"/>
    <n v="1"/>
    <n v="31"/>
    <n v="0"/>
    <n v="5508"/>
    <n v="1114.7617500000001"/>
    <n v="0"/>
    <n v="0"/>
    <n v="0"/>
    <n v="0"/>
    <n v="0"/>
    <n v="0"/>
    <n v="0"/>
    <n v="0"/>
    <n v="0"/>
    <n v="0"/>
    <n v="0"/>
    <n v="0"/>
    <n v="26.5"/>
    <n v="0"/>
    <n v="0"/>
    <n v="0"/>
    <n v="0"/>
    <n v="5.9346750000000004"/>
    <n v="0"/>
    <n v="0"/>
  </r>
  <r>
    <d v="2020-10-01T00:00:00"/>
    <x v="6"/>
    <s v="P"/>
    <s v="Active"/>
    <n v="23"/>
    <x v="22"/>
    <s v="N"/>
    <x v="11"/>
    <n v="1082"/>
    <x v="0"/>
    <s v="Niederl. 3"/>
    <n v="1"/>
    <s v="Department"/>
    <s v="Supervisor"/>
    <s v="Non-Mgm."/>
    <s v="ang."/>
    <s v="M"/>
    <d v="1988-09-01T00:00:00"/>
    <m/>
    <s v=""/>
    <n v="31"/>
    <d v="1967-08-29T00:00:00"/>
    <n v="52"/>
    <s v="N"/>
    <n v="35"/>
    <n v="2.9166666666666665"/>
    <n v="39"/>
    <x v="0"/>
    <n v="1"/>
    <n v="31"/>
    <n v="0"/>
    <n v="5509"/>
    <n v="1114.89525"/>
    <n v="0"/>
    <n v="0"/>
    <n v="0"/>
    <n v="0"/>
    <n v="0"/>
    <n v="0"/>
    <n v="0"/>
    <n v="0"/>
    <n v="0"/>
    <n v="0"/>
    <n v="0"/>
    <n v="0"/>
    <n v="26.5"/>
    <n v="0"/>
    <n v="0"/>
    <n v="0"/>
    <n v="0"/>
    <n v="5.9346750000000004"/>
    <n v="0"/>
    <n v="0"/>
  </r>
  <r>
    <d v="2020-10-01T00:00:00"/>
    <x v="6"/>
    <s v="P"/>
    <s v="Active"/>
    <n v="24"/>
    <x v="23"/>
    <s v="N"/>
    <x v="3"/>
    <n v="1011"/>
    <x v="1"/>
    <s v="Niederl. 1"/>
    <n v="1"/>
    <s v="Department"/>
    <s v="Supervisor"/>
    <s v="Director"/>
    <s v="ang."/>
    <s v="M"/>
    <d v="1988-10-13T00:00:00"/>
    <m/>
    <s v=""/>
    <n v="31"/>
    <d v="1964-05-17T00:00:00"/>
    <n v="55"/>
    <s v="N"/>
    <n v="30"/>
    <n v="2.5"/>
    <n v="39"/>
    <x v="0"/>
    <n v="1"/>
    <n v="31"/>
    <n v="0"/>
    <n v="5510"/>
    <n v="1115.0287499999999"/>
    <n v="0"/>
    <n v="0"/>
    <n v="0"/>
    <n v="0"/>
    <n v="0"/>
    <n v="0"/>
    <n v="0"/>
    <n v="0"/>
    <n v="0"/>
    <n v="0"/>
    <n v="0"/>
    <n v="0"/>
    <n v="26.5"/>
    <n v="0"/>
    <n v="0"/>
    <n v="0"/>
    <n v="0"/>
    <n v="5.9346750000000004"/>
    <n v="184.965"/>
    <n v="0"/>
  </r>
  <r>
    <d v="2020-10-01T00:00:00"/>
    <x v="6"/>
    <s v="P"/>
    <s v="Active"/>
    <n v="25"/>
    <x v="24"/>
    <s v="N"/>
    <x v="8"/>
    <n v="1009"/>
    <x v="1"/>
    <s v="Niederl. 1"/>
    <n v="1"/>
    <s v="Department"/>
    <s v="Supervisor"/>
    <s v="Supervisor"/>
    <s v="ang."/>
    <s v="M"/>
    <d v="1989-10-02T00:00:00"/>
    <m/>
    <s v=""/>
    <n v="30"/>
    <d v="1957-03-05T00:00:00"/>
    <n v="62"/>
    <s v="N"/>
    <n v="30"/>
    <n v="2.5"/>
    <n v="39"/>
    <x v="0"/>
    <n v="1"/>
    <n v="31"/>
    <n v="0"/>
    <n v="5511"/>
    <n v="1115.1622500000001"/>
    <n v="0"/>
    <n v="0"/>
    <n v="0"/>
    <n v="0"/>
    <n v="0"/>
    <n v="0"/>
    <n v="0"/>
    <n v="0"/>
    <n v="0"/>
    <n v="0"/>
    <n v="0"/>
    <n v="0"/>
    <n v="26.5"/>
    <n v="0"/>
    <n v="0"/>
    <n v="0"/>
    <n v="0"/>
    <n v="5.9346750000000004"/>
    <n v="0"/>
    <n v="0"/>
  </r>
  <r>
    <d v="2020-10-01T00:00:00"/>
    <x v="6"/>
    <s v="P"/>
    <s v="Active"/>
    <n v="26"/>
    <x v="25"/>
    <s v="N"/>
    <x v="12"/>
    <n v="1089"/>
    <x v="0"/>
    <s v="Niederl. 3"/>
    <n v="1"/>
    <s v="Department"/>
    <s v="Supervisor"/>
    <s v="Supervisor"/>
    <s v="ang."/>
    <s v="W"/>
    <d v="1989-12-01T00:00:00"/>
    <m/>
    <s v=""/>
    <n v="30"/>
    <d v="1961-12-19T00:00:00"/>
    <n v="58"/>
    <s v="N"/>
    <n v="30"/>
    <n v="2.5"/>
    <n v="39"/>
    <x v="0"/>
    <n v="1"/>
    <n v="31"/>
    <n v="0"/>
    <n v="5512"/>
    <n v="1115.29575"/>
    <n v="0"/>
    <n v="0"/>
    <n v="0"/>
    <n v="0"/>
    <n v="0"/>
    <n v="0"/>
    <n v="0"/>
    <n v="0"/>
    <n v="0"/>
    <n v="0"/>
    <n v="0"/>
    <n v="0"/>
    <n v="26.5"/>
    <n v="0"/>
    <n v="0"/>
    <n v="0"/>
    <n v="0"/>
    <n v="5.9346750000000004"/>
    <n v="0"/>
    <n v="0"/>
  </r>
  <r>
    <d v="2020-10-01T00:00:00"/>
    <x v="6"/>
    <s v="P"/>
    <s v="Active"/>
    <n v="27"/>
    <x v="26"/>
    <s v="N"/>
    <x v="10"/>
    <n v="1075"/>
    <x v="0"/>
    <s v="Niederl. 3"/>
    <n v="1"/>
    <s v="Department"/>
    <s v="Supervisor"/>
    <s v="Non-Mgm."/>
    <s v="ang."/>
    <s v="W"/>
    <d v="1990-06-01T00:00:00"/>
    <m/>
    <s v=""/>
    <n v="29"/>
    <d v="1966-11-25T00:00:00"/>
    <n v="53"/>
    <s v="N"/>
    <n v="30"/>
    <n v="2.5"/>
    <n v="39"/>
    <x v="0"/>
    <n v="1"/>
    <n v="31"/>
    <n v="0"/>
    <n v="5513"/>
    <n v="1115.4292500000001"/>
    <n v="0"/>
    <n v="0"/>
    <n v="0"/>
    <n v="0"/>
    <n v="0"/>
    <n v="0"/>
    <n v="0"/>
    <n v="0"/>
    <n v="0"/>
    <n v="0"/>
    <n v="0"/>
    <n v="0"/>
    <n v="26.5"/>
    <n v="0"/>
    <n v="0"/>
    <n v="0"/>
    <n v="0"/>
    <n v="5.9346750000000004"/>
    <n v="0"/>
    <n v="159.04083333333332"/>
  </r>
  <r>
    <d v="2020-10-01T00:00:00"/>
    <x v="6"/>
    <s v="P"/>
    <s v="Active"/>
    <n v="28"/>
    <x v="27"/>
    <s v="Y"/>
    <x v="13"/>
    <n v="1055"/>
    <x v="2"/>
    <s v="Niederl. 7"/>
    <n v="0.5"/>
    <s v="Department"/>
    <s v="Supervisor"/>
    <s v="Manager"/>
    <s v="ang."/>
    <s v="M"/>
    <d v="1991-01-01T00:00:00"/>
    <m/>
    <s v=""/>
    <n v="29"/>
    <d v="1959-05-31T00:00:00"/>
    <n v="60"/>
    <s v="N"/>
    <n v="30"/>
    <n v="2.5"/>
    <n v="39"/>
    <x v="0"/>
    <n v="0.5"/>
    <n v="31"/>
    <n v="0"/>
    <n v="5514"/>
    <n v="1115.5627500000001"/>
    <n v="0"/>
    <n v="0"/>
    <n v="30"/>
    <n v="0"/>
    <n v="0"/>
    <n v="0"/>
    <n v="0"/>
    <n v="0"/>
    <n v="0"/>
    <n v="0"/>
    <n v="0"/>
    <n v="0"/>
    <n v="13.25"/>
    <n v="0"/>
    <n v="0"/>
    <n v="0"/>
    <n v="0"/>
    <n v="9.6858374999999999"/>
    <n v="141.78749999999999"/>
    <n v="0"/>
  </r>
  <r>
    <d v="2020-10-01T00:00:00"/>
    <x v="6"/>
    <s v="P"/>
    <s v="Active"/>
    <n v="28"/>
    <x v="27"/>
    <s v="Y"/>
    <x v="13"/>
    <n v="1048"/>
    <x v="3"/>
    <s v="Niederl. 8"/>
    <n v="0.5"/>
    <s v="Department"/>
    <s v="Supervisor"/>
    <s v="Manager"/>
    <s v="ang."/>
    <s v="M"/>
    <d v="1991-01-01T00:00:00"/>
    <m/>
    <s v=""/>
    <n v="29"/>
    <d v="1959-05-31T00:00:00"/>
    <n v="60"/>
    <s v="N"/>
    <n v="30"/>
    <n v="2.5"/>
    <n v="39"/>
    <x v="0"/>
    <n v="0.5"/>
    <n v="31"/>
    <n v="0"/>
    <n v="5515"/>
    <n v="1115.69625"/>
    <n v="0"/>
    <n v="0"/>
    <n v="30"/>
    <n v="0"/>
    <n v="0"/>
    <n v="0"/>
    <n v="0"/>
    <n v="0"/>
    <n v="0"/>
    <n v="0"/>
    <n v="0"/>
    <n v="0"/>
    <n v="13.25"/>
    <n v="0"/>
    <n v="0"/>
    <n v="0"/>
    <n v="0"/>
    <n v="9.6858374999999999"/>
    <n v="141.78749999999999"/>
    <n v="0"/>
  </r>
  <r>
    <d v="2020-10-01T00:00:00"/>
    <x v="6"/>
    <s v="P"/>
    <s v="Active"/>
    <n v="29"/>
    <x v="28"/>
    <s v="N"/>
    <x v="14"/>
    <n v="1003"/>
    <x v="1"/>
    <s v="Niederl. 1"/>
    <n v="1"/>
    <s v="Department"/>
    <s v="Supervisor"/>
    <s v="Non-Mgm."/>
    <s v="ang."/>
    <s v="M"/>
    <d v="1989-08-01T00:00:00"/>
    <m/>
    <s v=""/>
    <n v="30"/>
    <d v="1962-01-09T00:00:00"/>
    <n v="58"/>
    <s v="N"/>
    <n v="30"/>
    <n v="2.5"/>
    <n v="39"/>
    <x v="0"/>
    <n v="1"/>
    <n v="31"/>
    <n v="0"/>
    <n v="5516"/>
    <n v="1115.8297500000001"/>
    <n v="0"/>
    <n v="0"/>
    <n v="0"/>
    <n v="0"/>
    <n v="0"/>
    <n v="0"/>
    <n v="0"/>
    <n v="0"/>
    <n v="0"/>
    <n v="0"/>
    <n v="0"/>
    <n v="0"/>
    <n v="26.5"/>
    <n v="0"/>
    <n v="0"/>
    <n v="0"/>
    <n v="0"/>
    <n v="5.9346750000000004"/>
    <n v="0"/>
    <n v="0"/>
  </r>
  <r>
    <d v="2020-10-01T00:00:00"/>
    <x v="6"/>
    <s v="P"/>
    <s v="Active"/>
    <n v="30"/>
    <x v="29"/>
    <s v="Y"/>
    <x v="15"/>
    <n v="1050"/>
    <x v="3"/>
    <s v="Niederl. 8"/>
    <n v="0.5"/>
    <s v="Department"/>
    <s v="Supervisor"/>
    <s v="Manager"/>
    <s v="ang."/>
    <s v="M"/>
    <d v="1992-01-02T00:00:00"/>
    <m/>
    <s v=""/>
    <n v="28"/>
    <d v="1966-01-25T00:00:00"/>
    <n v="53"/>
    <s v="J"/>
    <n v="30"/>
    <n v="2.5"/>
    <n v="39"/>
    <x v="0"/>
    <n v="0.5"/>
    <n v="31"/>
    <n v="0"/>
    <n v="5517"/>
    <n v="1115.9632500000002"/>
    <n v="0"/>
    <n v="0"/>
    <n v="0"/>
    <n v="0"/>
    <n v="175"/>
    <n v="0"/>
    <n v="0"/>
    <n v="0"/>
    <n v="0"/>
    <n v="0"/>
    <n v="318.28846153846155"/>
    <n v="252.86250000000001"/>
    <n v="13.25"/>
    <n v="0"/>
    <n v="0"/>
    <n v="0"/>
    <n v="0"/>
    <n v="170.06784533653848"/>
    <n v="73.97175"/>
    <n v="0"/>
  </r>
  <r>
    <d v="2020-10-01T00:00:00"/>
    <x v="6"/>
    <s v="P"/>
    <s v="Active"/>
    <n v="30"/>
    <x v="29"/>
    <s v="Y"/>
    <x v="15"/>
    <n v="1057"/>
    <x v="2"/>
    <s v="Niederl. 7"/>
    <n v="0.5"/>
    <s v="Department"/>
    <s v="Supervisor"/>
    <s v="Manager"/>
    <s v="ang."/>
    <s v="M"/>
    <d v="1992-01-02T00:00:00"/>
    <m/>
    <s v=""/>
    <n v="28"/>
    <d v="1966-01-25T00:00:00"/>
    <n v="53"/>
    <s v="J"/>
    <n v="30"/>
    <n v="2.5"/>
    <n v="39"/>
    <x v="0"/>
    <n v="0.5"/>
    <n v="31"/>
    <n v="0"/>
    <n v="5518"/>
    <n v="1116.0967500000002"/>
    <n v="0"/>
    <n v="0"/>
    <n v="0"/>
    <n v="0"/>
    <n v="175"/>
    <n v="0"/>
    <n v="0"/>
    <n v="0"/>
    <n v="0"/>
    <n v="0"/>
    <n v="318.34615384615381"/>
    <n v="252.90833333333333"/>
    <n v="13.25"/>
    <n v="0"/>
    <n v="0"/>
    <n v="0"/>
    <n v="0"/>
    <n v="170.09102990384613"/>
    <n v="73.97175"/>
    <n v="0"/>
  </r>
  <r>
    <d v="2020-10-01T00:00:00"/>
    <x v="6"/>
    <s v="P"/>
    <s v="Active"/>
    <n v="31"/>
    <x v="30"/>
    <s v="N"/>
    <x v="16"/>
    <n v="1056"/>
    <x v="2"/>
    <s v="Niederl. 7"/>
    <n v="1"/>
    <s v="Department"/>
    <s v="Supervisor"/>
    <s v="Non-Mgm."/>
    <s v="ang."/>
    <s v="M"/>
    <d v="1992-04-01T00:00:00"/>
    <m/>
    <s v=""/>
    <n v="27"/>
    <d v="1960-04-16T00:00:00"/>
    <n v="59"/>
    <s v="N"/>
    <n v="30"/>
    <n v="2.5"/>
    <n v="39"/>
    <x v="0"/>
    <n v="1"/>
    <n v="31"/>
    <n v="0"/>
    <n v="5519"/>
    <n v="1116.2302500000001"/>
    <n v="0"/>
    <n v="0"/>
    <n v="30"/>
    <n v="0"/>
    <n v="0"/>
    <n v="0"/>
    <n v="0"/>
    <n v="0"/>
    <n v="0"/>
    <n v="0"/>
    <n v="0"/>
    <n v="0"/>
    <n v="26.5"/>
    <n v="0"/>
    <n v="0"/>
    <n v="0"/>
    <n v="0"/>
    <n v="12.653175000000001"/>
    <n v="78.849999999999994"/>
    <n v="0"/>
  </r>
  <r>
    <d v="2020-10-01T00:00:00"/>
    <x v="6"/>
    <s v="P"/>
    <s v="Active"/>
    <n v="32"/>
    <x v="31"/>
    <s v="N"/>
    <x v="17"/>
    <n v="1088"/>
    <x v="0"/>
    <s v="Niederl. 3"/>
    <n v="1"/>
    <s v="Department"/>
    <s v="Supervisor"/>
    <s v="Manager"/>
    <s v="ang."/>
    <s v="M"/>
    <d v="1992-07-01T00:00:00"/>
    <m/>
    <s v=""/>
    <n v="27"/>
    <d v="1962-05-04T00:00:00"/>
    <n v="57"/>
    <s v="N"/>
    <n v="30"/>
    <n v="2.5"/>
    <n v="39"/>
    <x v="0"/>
    <n v="1"/>
    <n v="31"/>
    <n v="0"/>
    <n v="5520"/>
    <n v="1116.36375"/>
    <n v="0"/>
    <n v="0"/>
    <n v="0"/>
    <n v="0"/>
    <n v="0"/>
    <n v="0"/>
    <n v="0"/>
    <n v="0"/>
    <n v="0"/>
    <n v="0"/>
    <n v="0"/>
    <n v="0"/>
    <n v="26.5"/>
    <n v="0"/>
    <n v="0"/>
    <n v="0"/>
    <n v="0"/>
    <n v="5.9346750000000004"/>
    <n v="181.43859999999998"/>
    <n v="0"/>
  </r>
  <r>
    <d v="2020-10-01T00:00:00"/>
    <x v="6"/>
    <s v="P"/>
    <s v="Active"/>
    <n v="33"/>
    <x v="32"/>
    <s v="N"/>
    <x v="18"/>
    <n v="1080"/>
    <x v="0"/>
    <s v="Niederl. 3"/>
    <n v="1"/>
    <s v="Department"/>
    <s v="Supervisor"/>
    <s v="Director"/>
    <s v="ang."/>
    <s v="M"/>
    <d v="1992-09-14T00:00:00"/>
    <m/>
    <s v=""/>
    <n v="27"/>
    <d v="1966-07-09T00:00:00"/>
    <n v="53"/>
    <s v="N"/>
    <n v="30"/>
    <n v="2.5"/>
    <n v="39"/>
    <x v="0"/>
    <n v="1"/>
    <n v="31"/>
    <n v="0"/>
    <n v="5521"/>
    <n v="1116.4972500000001"/>
    <n v="0"/>
    <n v="0"/>
    <n v="39.950000000000003"/>
    <n v="0"/>
    <n v="0"/>
    <n v="0"/>
    <n v="0"/>
    <n v="0"/>
    <n v="0"/>
    <n v="0"/>
    <n v="0"/>
    <n v="0"/>
    <n v="26.5"/>
    <n v="0"/>
    <n v="0"/>
    <n v="0"/>
    <n v="0"/>
    <n v="14.881477500000001"/>
    <n v="347.38459999999998"/>
    <n v="0"/>
  </r>
  <r>
    <d v="2020-10-01T00:00:00"/>
    <x v="6"/>
    <s v="P"/>
    <s v="Active"/>
    <n v="34"/>
    <x v="33"/>
    <s v="N"/>
    <x v="19"/>
    <n v="1083"/>
    <x v="0"/>
    <s v="Niederl. 3"/>
    <n v="1"/>
    <s v="Department"/>
    <s v="Supervisor"/>
    <s v="Non-Mgm."/>
    <s v="ang."/>
    <s v="M"/>
    <d v="1992-11-01T00:00:00"/>
    <m/>
    <s v=""/>
    <n v="27"/>
    <d v="1957-10-19T00:00:00"/>
    <n v="62"/>
    <s v="N"/>
    <n v="30"/>
    <n v="2.5"/>
    <n v="39"/>
    <x v="0"/>
    <n v="1"/>
    <n v="31"/>
    <n v="0"/>
    <n v="5522"/>
    <n v="1116.63075"/>
    <n v="0"/>
    <n v="0"/>
    <n v="0"/>
    <n v="0"/>
    <n v="0"/>
    <n v="0"/>
    <n v="0"/>
    <n v="0"/>
    <n v="0"/>
    <n v="0"/>
    <n v="0"/>
    <n v="0"/>
    <n v="26.5"/>
    <n v="0"/>
    <n v="0"/>
    <n v="0"/>
    <n v="0"/>
    <n v="5.9346750000000004"/>
    <n v="0"/>
    <n v="0"/>
  </r>
  <r>
    <d v="2020-10-01T00:00:00"/>
    <x v="6"/>
    <s v="P"/>
    <s v="Active"/>
    <n v="35"/>
    <x v="34"/>
    <s v="N"/>
    <x v="20"/>
    <n v="1058"/>
    <x v="2"/>
    <s v="Niederl. 7"/>
    <n v="1"/>
    <s v="Department"/>
    <s v="Supervisor"/>
    <s v="Non-Mgm."/>
    <s v="ang."/>
    <s v="M"/>
    <d v="1993-01-01T00:00:00"/>
    <m/>
    <s v=""/>
    <n v="27"/>
    <d v="1956-02-08T00:00:00"/>
    <n v="63"/>
    <s v="J"/>
    <n v="35"/>
    <n v="2.9166666666666665"/>
    <n v="39"/>
    <x v="0"/>
    <n v="1"/>
    <n v="31"/>
    <n v="0"/>
    <n v="5523"/>
    <n v="1116.7642500000002"/>
    <n v="0"/>
    <n v="0"/>
    <n v="0"/>
    <n v="0"/>
    <n v="0"/>
    <n v="0"/>
    <n v="0"/>
    <n v="0"/>
    <n v="0"/>
    <n v="0"/>
    <n v="371.74038461538464"/>
    <n v="253.13750000000002"/>
    <n v="26.5"/>
    <n v="0"/>
    <n v="0"/>
    <n v="0"/>
    <n v="0"/>
    <n v="145.87607725961541"/>
    <n v="0"/>
    <n v="0"/>
  </r>
  <r>
    <d v="2020-10-01T00:00:00"/>
    <x v="6"/>
    <s v="P"/>
    <s v="Active"/>
    <n v="36"/>
    <x v="35"/>
    <s v="N"/>
    <x v="21"/>
    <n v="1086"/>
    <x v="0"/>
    <s v="Niederl. 3"/>
    <n v="1"/>
    <s v="Department"/>
    <s v="Supervisor"/>
    <s v="Manager"/>
    <s v="ang."/>
    <s v="M"/>
    <d v="1993-06-15T00:00:00"/>
    <m/>
    <s v=""/>
    <n v="26"/>
    <d v="1967-01-29T00:00:00"/>
    <n v="52"/>
    <s v="N"/>
    <n v="30"/>
    <n v="2.5"/>
    <n v="39"/>
    <x v="0"/>
    <n v="1"/>
    <n v="31"/>
    <n v="0"/>
    <n v="5524"/>
    <n v="1116.8977500000001"/>
    <n v="0"/>
    <n v="0"/>
    <n v="0"/>
    <n v="0"/>
    <n v="0"/>
    <n v="0"/>
    <n v="0"/>
    <n v="0"/>
    <n v="0"/>
    <n v="0"/>
    <n v="0"/>
    <n v="0"/>
    <n v="26.5"/>
    <n v="0"/>
    <n v="0"/>
    <n v="0"/>
    <n v="0"/>
    <n v="5.9346750000000004"/>
    <n v="0"/>
    <n v="0"/>
  </r>
  <r>
    <d v="2020-10-01T00:00:00"/>
    <x v="6"/>
    <s v="P"/>
    <s v="Active"/>
    <n v="37"/>
    <x v="36"/>
    <s v="N"/>
    <x v="22"/>
    <n v="1060"/>
    <x v="2"/>
    <s v="Niederl. 7"/>
    <n v="1"/>
    <s v="Department"/>
    <s v="Supervisor"/>
    <s v="Non-Mgm."/>
    <s v="ang."/>
    <s v="M"/>
    <d v="1993-07-15T00:00:00"/>
    <m/>
    <s v=""/>
    <n v="26"/>
    <d v="1955-08-28T00:00:00"/>
    <n v="64"/>
    <s v="J"/>
    <n v="35"/>
    <n v="2.9166666666666665"/>
    <n v="39"/>
    <x v="0"/>
    <n v="1"/>
    <n v="31"/>
    <n v="0"/>
    <n v="5525"/>
    <n v="1117.03125"/>
    <n v="0"/>
    <n v="0"/>
    <n v="0"/>
    <n v="0"/>
    <n v="0"/>
    <n v="0"/>
    <n v="0"/>
    <n v="0"/>
    <n v="0"/>
    <n v="0"/>
    <n v="371.875"/>
    <n v="253.22916666666669"/>
    <n v="26.5"/>
    <n v="0"/>
    <n v="0"/>
    <n v="0"/>
    <n v="0"/>
    <n v="145.92675312500003"/>
    <n v="0"/>
    <n v="0"/>
  </r>
  <r>
    <d v="2020-10-01T00:00:00"/>
    <x v="6"/>
    <s v="P"/>
    <s v="Active"/>
    <n v="38"/>
    <x v="37"/>
    <s v="N"/>
    <x v="5"/>
    <n v="1093"/>
    <x v="0"/>
    <s v="Niederl. 3"/>
    <n v="1"/>
    <s v="Department"/>
    <s v="Supervisor"/>
    <s v="Non-Mgm."/>
    <s v="ang."/>
    <s v="M"/>
    <d v="1994-01-01T00:00:00"/>
    <m/>
    <s v=""/>
    <n v="26"/>
    <d v="1967-11-30T00:00:00"/>
    <n v="52"/>
    <s v="N"/>
    <n v="35"/>
    <n v="2.9166666666666665"/>
    <n v="39"/>
    <x v="0"/>
    <n v="1"/>
    <n v="31"/>
    <n v="0"/>
    <n v="5526"/>
    <n v="1117.1647499999999"/>
    <n v="0"/>
    <n v="0"/>
    <n v="0"/>
    <n v="0"/>
    <n v="0"/>
    <n v="0"/>
    <n v="0"/>
    <n v="0"/>
    <n v="0"/>
    <n v="0"/>
    <n v="0"/>
    <n v="0"/>
    <n v="26.5"/>
    <n v="0"/>
    <n v="0"/>
    <n v="0"/>
    <n v="0"/>
    <n v="5.9346750000000004"/>
    <n v="0"/>
    <n v="0"/>
  </r>
  <r>
    <d v="2020-10-01T00:00:00"/>
    <x v="6"/>
    <s v="P"/>
    <s v="Active"/>
    <n v="39"/>
    <x v="38"/>
    <s v="N"/>
    <x v="2"/>
    <n v="1010"/>
    <x v="1"/>
    <s v="Niederl. 1"/>
    <n v="1"/>
    <s v="Department"/>
    <s v="Supervisor"/>
    <s v="Manager"/>
    <s v="ang."/>
    <s v="M"/>
    <d v="1994-02-14T00:00:00"/>
    <m/>
    <s v=""/>
    <n v="25"/>
    <d v="1963-11-04T00:00:00"/>
    <n v="56"/>
    <s v="N"/>
    <n v="30"/>
    <n v="2.5"/>
    <n v="39"/>
    <x v="0"/>
    <n v="1"/>
    <n v="31"/>
    <n v="0"/>
    <n v="5527"/>
    <n v="1117.2982500000001"/>
    <n v="0"/>
    <n v="0"/>
    <n v="0"/>
    <n v="0"/>
    <n v="0"/>
    <n v="0"/>
    <n v="0"/>
    <n v="0"/>
    <n v="0"/>
    <n v="0"/>
    <n v="0"/>
    <n v="0"/>
    <n v="26.5"/>
    <n v="0"/>
    <n v="0"/>
    <n v="0"/>
    <n v="0"/>
    <n v="5.9346750000000004"/>
    <n v="0"/>
    <n v="0"/>
  </r>
  <r>
    <d v="2020-10-01T00:00:00"/>
    <x v="6"/>
    <s v="P"/>
    <s v="Active"/>
    <n v="40"/>
    <x v="39"/>
    <s v="N"/>
    <x v="19"/>
    <n v="1083"/>
    <x v="0"/>
    <s v="Niederl. 3"/>
    <n v="1"/>
    <s v="Department"/>
    <s v="Supervisor"/>
    <s v="Manager"/>
    <s v="ang."/>
    <s v="M"/>
    <d v="1994-08-08T00:00:00"/>
    <m/>
    <s v=""/>
    <n v="25"/>
    <d v="1967-10-23T00:00:00"/>
    <n v="52"/>
    <s v="N"/>
    <n v="30"/>
    <n v="2.5"/>
    <n v="39"/>
    <x v="0"/>
    <n v="1"/>
    <n v="31"/>
    <n v="0"/>
    <n v="5528"/>
    <n v="1117.43175"/>
    <n v="0"/>
    <n v="0"/>
    <n v="0"/>
    <n v="0"/>
    <n v="0"/>
    <n v="0"/>
    <n v="0"/>
    <n v="0"/>
    <n v="0"/>
    <n v="0"/>
    <n v="0"/>
    <n v="0"/>
    <n v="26.5"/>
    <n v="0"/>
    <n v="0"/>
    <n v="0"/>
    <n v="0"/>
    <n v="5.9346750000000004"/>
    <n v="0"/>
    <n v="0"/>
  </r>
  <r>
    <d v="2020-10-01T00:00:00"/>
    <x v="6"/>
    <s v="P"/>
    <s v="Active"/>
    <n v="41"/>
    <x v="40"/>
    <s v="N"/>
    <x v="22"/>
    <n v="1060"/>
    <x v="2"/>
    <s v="Niederl. 7"/>
    <n v="1"/>
    <s v="Department"/>
    <s v="Supervisor"/>
    <s v="Non-Mgm."/>
    <s v="ang."/>
    <s v="M"/>
    <d v="1994-10-01T00:00:00"/>
    <m/>
    <s v=""/>
    <n v="25"/>
    <d v="1964-11-09T00:00:00"/>
    <n v="55"/>
    <s v="J"/>
    <n v="30"/>
    <n v="2.5"/>
    <n v="39"/>
    <x v="0"/>
    <n v="1"/>
    <n v="31"/>
    <n v="0"/>
    <n v="5529"/>
    <n v="1117.5652500000001"/>
    <n v="0"/>
    <n v="0"/>
    <n v="0"/>
    <n v="0"/>
    <n v="0"/>
    <n v="0"/>
    <n v="0"/>
    <n v="0"/>
    <n v="0"/>
    <n v="0"/>
    <n v="318.98076923076923"/>
    <n v="253.41250000000002"/>
    <n v="26.5"/>
    <n v="0"/>
    <n v="0"/>
    <n v="0"/>
    <n v="0"/>
    <n v="134.12214764423078"/>
    <n v="0"/>
    <n v="0"/>
  </r>
  <r>
    <d v="2020-10-01T00:00:00"/>
    <x v="6"/>
    <s v="P"/>
    <s v="Active"/>
    <n v="42"/>
    <x v="41"/>
    <s v="N"/>
    <x v="23"/>
    <n v="1068"/>
    <x v="0"/>
    <s v="Niederl. 3"/>
    <n v="1"/>
    <s v="Department"/>
    <s v="Supervisor"/>
    <s v="Manager"/>
    <s v="ang."/>
    <s v="W"/>
    <d v="1994-12-01T00:00:00"/>
    <m/>
    <s v=""/>
    <n v="25"/>
    <d v="1966-07-09T00:00:00"/>
    <n v="53"/>
    <s v="N"/>
    <n v="30"/>
    <n v="2.5"/>
    <n v="39"/>
    <x v="0"/>
    <n v="1"/>
    <n v="31"/>
    <n v="0"/>
    <n v="5530"/>
    <n v="1117.69875"/>
    <n v="0"/>
    <n v="0"/>
    <n v="0"/>
    <n v="0"/>
    <n v="0"/>
    <n v="0"/>
    <n v="0"/>
    <n v="0"/>
    <n v="0"/>
    <n v="0"/>
    <n v="0"/>
    <n v="0"/>
    <n v="26.5"/>
    <n v="0"/>
    <n v="0"/>
    <n v="0"/>
    <n v="0"/>
    <n v="5.9346750000000004"/>
    <n v="130.3571"/>
    <n v="0"/>
  </r>
  <r>
    <d v="2020-10-01T00:00:00"/>
    <x v="6"/>
    <s v="P"/>
    <s v="Active"/>
    <n v="43"/>
    <x v="42"/>
    <s v="N"/>
    <x v="24"/>
    <n v="1081"/>
    <x v="0"/>
    <s v="Niederl. 3"/>
    <n v="1"/>
    <s v="Department"/>
    <s v="Supervisor"/>
    <s v="Director"/>
    <s v="ang."/>
    <s v="M"/>
    <d v="1995-02-01T00:00:00"/>
    <m/>
    <s v=""/>
    <n v="24"/>
    <d v="1963-11-20T00:00:00"/>
    <n v="56"/>
    <s v="N"/>
    <n v="30"/>
    <n v="2.5"/>
    <n v="39"/>
    <x v="0"/>
    <n v="1"/>
    <n v="31"/>
    <n v="0"/>
    <n v="5531"/>
    <n v="1117.8322499999999"/>
    <n v="0"/>
    <n v="0"/>
    <n v="0"/>
    <n v="0"/>
    <n v="0"/>
    <n v="0"/>
    <n v="0"/>
    <n v="0"/>
    <n v="0"/>
    <n v="0"/>
    <n v="0"/>
    <n v="0"/>
    <n v="26.5"/>
    <n v="0"/>
    <n v="0"/>
    <n v="0"/>
    <n v="0"/>
    <n v="5.9346750000000004"/>
    <n v="175.9932"/>
    <n v="121.69583333333333"/>
  </r>
  <r>
    <d v="2020-10-01T00:00:00"/>
    <x v="6"/>
    <s v="P"/>
    <s v="Active"/>
    <n v="44"/>
    <x v="43"/>
    <s v="N"/>
    <x v="25"/>
    <n v="1002"/>
    <x v="1"/>
    <s v="Niederl. 1"/>
    <n v="1"/>
    <s v="Department"/>
    <s v="Supervisor"/>
    <s v="Manager"/>
    <s v="ang."/>
    <s v="M"/>
    <d v="1995-09-01T00:00:00"/>
    <m/>
    <s v=""/>
    <n v="24"/>
    <d v="1967-11-28T00:00:00"/>
    <n v="52"/>
    <s v="N"/>
    <n v="30"/>
    <n v="2.5"/>
    <n v="39"/>
    <x v="0"/>
    <n v="1"/>
    <n v="31"/>
    <n v="0"/>
    <n v="5532"/>
    <n v="1117.9657500000001"/>
    <n v="0"/>
    <n v="0"/>
    <n v="0"/>
    <n v="0"/>
    <n v="0"/>
    <n v="0"/>
    <n v="0"/>
    <n v="0"/>
    <n v="0"/>
    <n v="0"/>
    <n v="0"/>
    <n v="0"/>
    <n v="26.5"/>
    <n v="0"/>
    <n v="0"/>
    <n v="0"/>
    <n v="0"/>
    <n v="5.9346750000000004"/>
    <n v="0"/>
    <n v="121.69583333333333"/>
  </r>
  <r>
    <d v="2020-10-01T00:00:00"/>
    <x v="6"/>
    <s v="P"/>
    <s v="Active"/>
    <n v="45"/>
    <x v="44"/>
    <s v="N"/>
    <x v="22"/>
    <n v="1060"/>
    <x v="2"/>
    <s v="Niederl. 7"/>
    <n v="1"/>
    <s v="Department"/>
    <s v="Supervisor"/>
    <s v="Non-Mgm."/>
    <s v="ang."/>
    <s v="M"/>
    <d v="1995-05-01T00:00:00"/>
    <m/>
    <s v=""/>
    <n v="24"/>
    <d v="1955-07-18T00:00:00"/>
    <n v="64"/>
    <s v="J"/>
    <n v="30"/>
    <n v="2.5"/>
    <n v="39"/>
    <x v="0"/>
    <n v="1"/>
    <n v="31"/>
    <n v="0"/>
    <n v="5533"/>
    <n v="1118.09925"/>
    <n v="0"/>
    <n v="0"/>
    <n v="0"/>
    <n v="0"/>
    <n v="0"/>
    <n v="0"/>
    <n v="0"/>
    <n v="0"/>
    <n v="0"/>
    <n v="0"/>
    <n v="319.21153846153851"/>
    <n v="253.59583333333333"/>
    <n v="26.5"/>
    <n v="0"/>
    <n v="0"/>
    <n v="0"/>
    <n v="0"/>
    <n v="134.21488591346156"/>
    <n v="0"/>
    <n v="121.69583333333333"/>
  </r>
  <r>
    <d v="2020-10-01T00:00:00"/>
    <x v="6"/>
    <s v="P"/>
    <s v="Active"/>
    <n v="46"/>
    <x v="45"/>
    <s v="N"/>
    <x v="26"/>
    <n v="1091"/>
    <x v="0"/>
    <s v="Niederl. 3"/>
    <n v="1"/>
    <s v="Department"/>
    <s v="Supervisor"/>
    <s v="Manager"/>
    <s v="ang."/>
    <s v="M"/>
    <d v="1995-06-01T00:00:00"/>
    <m/>
    <s v=""/>
    <n v="24"/>
    <d v="1966-06-11T00:00:00"/>
    <n v="53"/>
    <s v="N"/>
    <n v="30"/>
    <n v="2.5"/>
    <n v="39"/>
    <x v="0"/>
    <n v="1"/>
    <n v="31"/>
    <n v="0"/>
    <n v="5534"/>
    <n v="1118.2327500000001"/>
    <n v="0"/>
    <n v="0"/>
    <n v="0"/>
    <n v="0"/>
    <n v="0"/>
    <n v="0"/>
    <n v="0"/>
    <n v="0"/>
    <n v="0"/>
    <n v="0"/>
    <n v="0"/>
    <n v="0"/>
    <n v="26.5"/>
    <n v="0"/>
    <n v="0"/>
    <n v="0"/>
    <n v="0"/>
    <n v="5.9346750000000004"/>
    <n v="113.8974"/>
    <n v="121.69583333333333"/>
  </r>
  <r>
    <d v="2020-10-01T00:00:00"/>
    <x v="6"/>
    <s v="P"/>
    <s v="Active"/>
    <n v="47"/>
    <x v="46"/>
    <s v="N"/>
    <x v="27"/>
    <n v="1070"/>
    <x v="0"/>
    <s v="Niederl. 3"/>
    <n v="1"/>
    <s v="Department"/>
    <s v="Supervisor"/>
    <s v="Non-Mgm."/>
    <s v="ang."/>
    <s v="W"/>
    <d v="1995-06-12T00:00:00"/>
    <m/>
    <s v=""/>
    <n v="24"/>
    <d v="1961-06-05T00:00:00"/>
    <n v="58"/>
    <s v="N"/>
    <n v="30"/>
    <n v="2.5"/>
    <n v="39"/>
    <x v="0"/>
    <n v="1"/>
    <n v="31"/>
    <n v="0"/>
    <n v="5535"/>
    <n v="1118.36625"/>
    <n v="0"/>
    <n v="0"/>
    <n v="0"/>
    <n v="0"/>
    <n v="0"/>
    <n v="0"/>
    <n v="0"/>
    <n v="0"/>
    <n v="0"/>
    <n v="0"/>
    <n v="0"/>
    <n v="0"/>
    <n v="26.5"/>
    <n v="0"/>
    <n v="0"/>
    <n v="0"/>
    <n v="0"/>
    <n v="5.9346750000000004"/>
    <n v="0"/>
    <n v="121.69583333333333"/>
  </r>
  <r>
    <d v="2020-10-01T00:00:00"/>
    <x v="6"/>
    <s v="P"/>
    <s v="Active"/>
    <n v="48"/>
    <x v="47"/>
    <s v="N"/>
    <x v="22"/>
    <n v="1053"/>
    <x v="3"/>
    <s v="Niederl. 8"/>
    <n v="1"/>
    <s v="Department"/>
    <s v="Supervisor"/>
    <s v="Non-Mgm."/>
    <s v="ang."/>
    <s v="M"/>
    <d v="1995-09-01T00:00:00"/>
    <m/>
    <s v=""/>
    <n v="24"/>
    <d v="1970-08-22T00:00:00"/>
    <n v="49"/>
    <s v="J"/>
    <n v="30"/>
    <n v="2.5"/>
    <n v="39"/>
    <x v="0"/>
    <n v="1"/>
    <n v="31"/>
    <n v="0"/>
    <n v="5536"/>
    <n v="1118.4997499999999"/>
    <n v="0"/>
    <n v="0"/>
    <n v="0"/>
    <n v="0"/>
    <n v="0"/>
    <n v="0"/>
    <n v="0"/>
    <n v="0"/>
    <n v="0"/>
    <n v="0"/>
    <n v="319.38461538461536"/>
    <n v="253.73333333333335"/>
    <n v="26.5"/>
    <n v="0"/>
    <n v="0"/>
    <n v="0"/>
    <n v="0"/>
    <n v="134.28443961538463"/>
    <n v="0"/>
    <n v="121.69583333333333"/>
  </r>
  <r>
    <d v="2020-10-01T00:00:00"/>
    <x v="6"/>
    <s v="P"/>
    <s v="Active"/>
    <n v="49"/>
    <x v="48"/>
    <s v="N"/>
    <x v="28"/>
    <n v="1004"/>
    <x v="1"/>
    <s v="Niederl. 1"/>
    <n v="1"/>
    <s v="Department"/>
    <s v="Supervisor"/>
    <s v="Manager"/>
    <s v="ang."/>
    <s v="M"/>
    <d v="1995-09-18T00:00:00"/>
    <m/>
    <s v=""/>
    <n v="24"/>
    <d v="1967-11-20T00:00:00"/>
    <n v="52"/>
    <s v="N"/>
    <n v="30"/>
    <n v="2.5"/>
    <n v="39"/>
    <x v="0"/>
    <n v="1"/>
    <n v="31"/>
    <n v="0"/>
    <n v="5537"/>
    <n v="1118.6332500000001"/>
    <n v="0"/>
    <n v="0"/>
    <n v="0"/>
    <n v="0"/>
    <n v="0"/>
    <n v="0"/>
    <n v="0"/>
    <n v="0"/>
    <n v="0"/>
    <n v="0"/>
    <n v="0"/>
    <n v="0"/>
    <n v="26.5"/>
    <n v="0"/>
    <n v="0"/>
    <n v="0"/>
    <n v="0"/>
    <n v="5.9346750000000004"/>
    <n v="0"/>
    <n v="121.69583333333333"/>
  </r>
  <r>
    <d v="2020-10-01T00:00:00"/>
    <x v="6"/>
    <s v="P"/>
    <s v="Active"/>
    <n v="50"/>
    <x v="49"/>
    <s v="N"/>
    <x v="22"/>
    <n v="1053"/>
    <x v="3"/>
    <s v="Niederl. 8"/>
    <n v="1"/>
    <s v="Department"/>
    <s v="Supervisor"/>
    <s v="Non-Mgm."/>
    <s v="ang."/>
    <s v="M"/>
    <d v="1995-11-06T00:00:00"/>
    <m/>
    <s v=""/>
    <n v="24"/>
    <d v="1961-11-20T00:00:00"/>
    <n v="58"/>
    <s v="J"/>
    <n v="30"/>
    <n v="2.5"/>
    <n v="39"/>
    <x v="0"/>
    <n v="1"/>
    <n v="31"/>
    <n v="0"/>
    <n v="5538"/>
    <n v="1118.76675"/>
    <n v="0"/>
    <n v="0"/>
    <n v="0"/>
    <n v="0"/>
    <n v="0"/>
    <n v="0"/>
    <n v="0"/>
    <n v="0"/>
    <n v="0"/>
    <n v="0"/>
    <n v="319.5"/>
    <n v="253.82500000000002"/>
    <n v="26.5"/>
    <n v="0"/>
    <n v="0"/>
    <n v="0"/>
    <n v="0"/>
    <n v="134.33080875000002"/>
    <n v="0"/>
    <n v="121.69583333333333"/>
  </r>
  <r>
    <d v="2020-10-01T00:00:00"/>
    <x v="6"/>
    <s v="P"/>
    <s v="Active"/>
    <n v="51"/>
    <x v="50"/>
    <s v="N"/>
    <x v="29"/>
    <n v="1079"/>
    <x v="0"/>
    <s v="Niederl. 3"/>
    <n v="1"/>
    <s v="Department"/>
    <s v="Supervisor"/>
    <s v="Non-Mgm."/>
    <s v="ang."/>
    <s v="M"/>
    <d v="1996-03-01T00:00:00"/>
    <m/>
    <s v=""/>
    <n v="23"/>
    <d v="1966-09-04T00:00:00"/>
    <n v="53"/>
    <s v="N"/>
    <n v="24"/>
    <n v="2"/>
    <n v="32"/>
    <x v="0"/>
    <n v="0.82051282051282048"/>
    <n v="31"/>
    <n v="0"/>
    <n v="5539"/>
    <n v="1118.9002500000001"/>
    <n v="0"/>
    <n v="0"/>
    <n v="0"/>
    <n v="0"/>
    <n v="0"/>
    <n v="0"/>
    <n v="0"/>
    <n v="0"/>
    <n v="0"/>
    <n v="0"/>
    <n v="0"/>
    <n v="0"/>
    <n v="26.5"/>
    <n v="0"/>
    <n v="0"/>
    <n v="0"/>
    <n v="0"/>
    <n v="5.9346750000000004"/>
    <n v="0"/>
    <n v="0"/>
  </r>
  <r>
    <d v="2020-10-01T00:00:00"/>
    <x v="6"/>
    <s v="P"/>
    <s v="Active"/>
    <n v="52"/>
    <x v="51"/>
    <s v="N"/>
    <x v="19"/>
    <n v="1083"/>
    <x v="0"/>
    <s v="Niederl. 3"/>
    <n v="1"/>
    <s v="Department"/>
    <s v="Supervisor"/>
    <s v="Non-Mgm."/>
    <s v="ang."/>
    <s v="M"/>
    <d v="1996-05-01T00:00:00"/>
    <m/>
    <s v=""/>
    <n v="23"/>
    <d v="1967-06-09T00:00:00"/>
    <n v="52"/>
    <s v="N"/>
    <n v="30"/>
    <n v="2.5"/>
    <n v="39"/>
    <x v="0"/>
    <n v="1"/>
    <n v="31"/>
    <n v="0"/>
    <n v="5540"/>
    <n v="1119.0337500000001"/>
    <n v="0"/>
    <n v="0"/>
    <n v="0"/>
    <n v="0"/>
    <n v="0"/>
    <n v="0"/>
    <n v="0"/>
    <n v="0"/>
    <n v="0"/>
    <n v="0"/>
    <n v="0"/>
    <n v="0"/>
    <n v="26.5"/>
    <n v="0"/>
    <n v="0"/>
    <n v="0"/>
    <n v="0"/>
    <n v="5.9346750000000004"/>
    <n v="0"/>
    <n v="0"/>
  </r>
  <r>
    <d v="2020-10-01T00:00:00"/>
    <x v="6"/>
    <s v="P"/>
    <s v="Active"/>
    <n v="53"/>
    <x v="52"/>
    <s v="N"/>
    <x v="27"/>
    <n v="1070"/>
    <x v="0"/>
    <s v="Niederl. 3"/>
    <n v="1"/>
    <s v="Department"/>
    <s v="Supervisor"/>
    <s v="Non-Mgm."/>
    <s v="ang."/>
    <s v="W"/>
    <d v="1996-07-01T00:00:00"/>
    <m/>
    <s v=""/>
    <n v="23"/>
    <d v="1967-11-24T00:00:00"/>
    <n v="52"/>
    <s v="N"/>
    <n v="30"/>
    <n v="2.5"/>
    <n v="39"/>
    <x v="0"/>
    <n v="1"/>
    <n v="31"/>
    <n v="0"/>
    <n v="5541"/>
    <n v="1119.16725"/>
    <n v="0"/>
    <n v="0"/>
    <n v="0"/>
    <n v="0"/>
    <n v="0"/>
    <n v="0"/>
    <n v="0"/>
    <n v="0"/>
    <n v="0"/>
    <n v="0"/>
    <n v="0"/>
    <n v="0"/>
    <n v="26.5"/>
    <n v="0"/>
    <n v="0"/>
    <n v="0"/>
    <n v="0"/>
    <n v="5.9346750000000004"/>
    <n v="0"/>
    <n v="0"/>
  </r>
  <r>
    <d v="2020-10-01T00:00:00"/>
    <x v="6"/>
    <s v="P"/>
    <s v="Active"/>
    <n v="54"/>
    <x v="53"/>
    <s v="N"/>
    <x v="17"/>
    <n v="1088"/>
    <x v="0"/>
    <s v="Niederl. 3"/>
    <n v="1"/>
    <s v="Department"/>
    <s v="Supervisor"/>
    <s v="Supervisor"/>
    <s v="ang."/>
    <s v="M"/>
    <d v="1996-09-16T00:00:00"/>
    <m/>
    <s v=""/>
    <n v="23"/>
    <d v="1965-05-18T00:00:00"/>
    <n v="54"/>
    <s v="J"/>
    <n v="30"/>
    <n v="2.5"/>
    <n v="39"/>
    <x v="0"/>
    <n v="1"/>
    <n v="31"/>
    <n v="0"/>
    <n v="5542"/>
    <n v="1119.3007500000001"/>
    <n v="0"/>
    <n v="0"/>
    <n v="0"/>
    <n v="0"/>
    <n v="0"/>
    <n v="0"/>
    <n v="0"/>
    <n v="0"/>
    <n v="0"/>
    <n v="0"/>
    <n v="319.73076923076923"/>
    <n v="254.00833333333335"/>
    <n v="26.5"/>
    <n v="0"/>
    <n v="0"/>
    <n v="0"/>
    <n v="0"/>
    <n v="134.4235470192308"/>
    <n v="0"/>
    <n v="0"/>
  </r>
  <r>
    <d v="2020-10-01T00:00:00"/>
    <x v="6"/>
    <s v="P"/>
    <s v="Active"/>
    <n v="55"/>
    <x v="54"/>
    <s v="N"/>
    <x v="4"/>
    <n v="1013"/>
    <x v="1"/>
    <s v="Niederl. 1"/>
    <n v="1"/>
    <s v="Department"/>
    <s v="Supervisor"/>
    <s v="Non-Mgm."/>
    <s v="ang."/>
    <s v="W"/>
    <d v="1996-10-28T00:00:00"/>
    <m/>
    <s v=""/>
    <n v="23"/>
    <d v="1977-10-02T00:00:00"/>
    <n v="42"/>
    <s v="N"/>
    <n v="30"/>
    <n v="2.5"/>
    <n v="39"/>
    <x v="0"/>
    <n v="1"/>
    <n v="31"/>
    <n v="0"/>
    <n v="5543"/>
    <n v="1119.43425"/>
    <n v="0"/>
    <n v="0"/>
    <n v="0"/>
    <n v="0"/>
    <n v="0"/>
    <n v="0"/>
    <n v="0"/>
    <n v="0"/>
    <n v="0"/>
    <n v="0"/>
    <n v="0"/>
    <n v="0"/>
    <n v="26.5"/>
    <n v="0"/>
    <n v="0"/>
    <n v="0"/>
    <n v="0"/>
    <n v="5.9346750000000004"/>
    <n v="0"/>
    <n v="0"/>
  </r>
  <r>
    <d v="2020-10-01T00:00:00"/>
    <x v="6"/>
    <s v="P"/>
    <s v="Active"/>
    <n v="56"/>
    <x v="55"/>
    <s v="N"/>
    <x v="16"/>
    <n v="1037"/>
    <x v="4"/>
    <s v="Niederl. 6"/>
    <n v="1"/>
    <s v="Department"/>
    <s v="Supervisor"/>
    <s v="Non-Mgm."/>
    <s v="ang."/>
    <s v="M"/>
    <d v="1997-06-15T00:00:00"/>
    <m/>
    <s v=""/>
    <n v="22"/>
    <d v="1957-06-29T00:00:00"/>
    <n v="62"/>
    <s v="N"/>
    <n v="30"/>
    <n v="2.5"/>
    <n v="39"/>
    <x v="0"/>
    <n v="1"/>
    <n v="31"/>
    <n v="0"/>
    <n v="5544"/>
    <n v="1119.5677500000002"/>
    <n v="0"/>
    <n v="0"/>
    <n v="30"/>
    <n v="0"/>
    <n v="0"/>
    <n v="0"/>
    <n v="0"/>
    <n v="0"/>
    <n v="0"/>
    <n v="0"/>
    <n v="0"/>
    <n v="0"/>
    <n v="26.5"/>
    <n v="0"/>
    <n v="0"/>
    <n v="0"/>
    <n v="0"/>
    <n v="12.653175000000001"/>
    <n v="101.27"/>
    <n v="0"/>
  </r>
  <r>
    <d v="2020-10-01T00:00:00"/>
    <x v="6"/>
    <s v="P"/>
    <s v="Active"/>
    <n v="57"/>
    <x v="56"/>
    <s v="N"/>
    <x v="19"/>
    <n v="1083"/>
    <x v="0"/>
    <s v="Niederl. 3"/>
    <n v="1"/>
    <s v="Department"/>
    <s v="Supervisor"/>
    <s v="Non-Mgm."/>
    <s v="ang."/>
    <s v="M"/>
    <d v="1997-11-01T00:00:00"/>
    <m/>
    <s v=""/>
    <n v="22"/>
    <d v="1970-03-06T00:00:00"/>
    <n v="49"/>
    <s v="N"/>
    <n v="30"/>
    <n v="2.5"/>
    <n v="32"/>
    <x v="0"/>
    <n v="0.82051282051282048"/>
    <n v="31"/>
    <n v="0"/>
    <n v="5545"/>
    <n v="1119.7012500000001"/>
    <n v="0"/>
    <n v="0"/>
    <n v="0"/>
    <n v="0"/>
    <n v="0"/>
    <n v="0"/>
    <n v="0"/>
    <n v="0"/>
    <n v="0"/>
    <n v="0"/>
    <n v="0"/>
    <n v="0"/>
    <n v="26.5"/>
    <n v="0"/>
    <n v="0"/>
    <n v="0"/>
    <n v="0"/>
    <n v="5.9346750000000004"/>
    <n v="0"/>
    <n v="0"/>
  </r>
  <r>
    <d v="2020-10-01T00:00:00"/>
    <x v="6"/>
    <s v="P"/>
    <s v="Active"/>
    <n v="58"/>
    <x v="57"/>
    <s v="N"/>
    <x v="2"/>
    <n v="1010"/>
    <x v="1"/>
    <s v="Niederl. 1"/>
    <n v="1"/>
    <s v="Department"/>
    <s v="Supervisor"/>
    <s v="Non-Mgm."/>
    <s v="ang."/>
    <s v="M"/>
    <d v="1995-07-03T00:00:00"/>
    <m/>
    <s v=""/>
    <n v="24"/>
    <d v="1962-07-10T00:00:00"/>
    <n v="57"/>
    <s v="N"/>
    <n v="30"/>
    <n v="2.5"/>
    <n v="39"/>
    <x v="0"/>
    <n v="1"/>
    <n v="31"/>
    <n v="0"/>
    <n v="5546"/>
    <n v="1119.83475"/>
    <n v="0"/>
    <n v="0"/>
    <n v="0"/>
    <n v="0"/>
    <n v="0"/>
    <n v="0"/>
    <n v="0"/>
    <n v="0"/>
    <n v="0"/>
    <n v="0"/>
    <n v="0"/>
    <n v="0"/>
    <n v="26.5"/>
    <n v="0"/>
    <n v="0"/>
    <n v="0"/>
    <n v="0"/>
    <n v="5.9346750000000004"/>
    <n v="0"/>
    <n v="121.69583333333333"/>
  </r>
  <r>
    <d v="2020-10-01T00:00:00"/>
    <x v="6"/>
    <s v="P"/>
    <s v="Active"/>
    <n v="59"/>
    <x v="58"/>
    <s v="N"/>
    <x v="30"/>
    <n v="1071"/>
    <x v="0"/>
    <s v="Niederl. 3"/>
    <n v="1"/>
    <s v="Department"/>
    <s v="Supervisor"/>
    <s v="Non-Mgm."/>
    <s v="ang."/>
    <s v="M"/>
    <d v="1998-07-01T00:00:00"/>
    <m/>
    <s v=""/>
    <n v="21"/>
    <d v="1962-08-29T00:00:00"/>
    <n v="57"/>
    <s v="N"/>
    <n v="30"/>
    <n v="2.5"/>
    <n v="39"/>
    <x v="0"/>
    <n v="1"/>
    <n v="31"/>
    <n v="0"/>
    <n v="5547"/>
    <n v="1119.9682500000001"/>
    <n v="0"/>
    <n v="0"/>
    <n v="0"/>
    <n v="0"/>
    <n v="0"/>
    <n v="0"/>
    <n v="0"/>
    <n v="0"/>
    <n v="0"/>
    <n v="0"/>
    <n v="0"/>
    <n v="0"/>
    <n v="26.5"/>
    <n v="0"/>
    <n v="0"/>
    <n v="0"/>
    <n v="0"/>
    <n v="5.9346750000000004"/>
    <n v="0"/>
    <n v="0"/>
  </r>
  <r>
    <d v="2020-10-01T00:00:00"/>
    <x v="6"/>
    <s v="P"/>
    <s v="Active"/>
    <n v="60"/>
    <x v="59"/>
    <s v="N"/>
    <x v="16"/>
    <n v="1067"/>
    <x v="3"/>
    <s v="Niederl. 8"/>
    <n v="1"/>
    <s v="Department"/>
    <s v="Supervisor"/>
    <s v="Non-Mgm."/>
    <s v="ang."/>
    <s v="M"/>
    <d v="1998-10-01T00:00:00"/>
    <m/>
    <s v=""/>
    <n v="21"/>
    <d v="1964-03-17T00:00:00"/>
    <n v="55"/>
    <s v="N"/>
    <n v="30"/>
    <n v="2.5"/>
    <n v="39"/>
    <x v="0"/>
    <n v="1"/>
    <n v="31"/>
    <n v="0"/>
    <n v="5548"/>
    <n v="1120.10175"/>
    <n v="0"/>
    <n v="0"/>
    <n v="0"/>
    <n v="0"/>
    <n v="0"/>
    <n v="0"/>
    <n v="0"/>
    <n v="0"/>
    <n v="0"/>
    <n v="0"/>
    <n v="0"/>
    <n v="0"/>
    <n v="26.5"/>
    <n v="0"/>
    <n v="0"/>
    <n v="0"/>
    <n v="0"/>
    <n v="5.9346750000000004"/>
    <n v="0"/>
    <n v="0"/>
  </r>
  <r>
    <d v="2020-10-01T00:00:00"/>
    <x v="6"/>
    <s v="P"/>
    <s v="Active"/>
    <n v="61"/>
    <x v="60"/>
    <s v="N"/>
    <x v="29"/>
    <n v="1079"/>
    <x v="0"/>
    <s v="Niederl. 3"/>
    <n v="1"/>
    <s v="Department"/>
    <s v="Supervisor"/>
    <s v="Non-Mgm."/>
    <s v="ang."/>
    <s v="M"/>
    <d v="1999-01-18T00:00:00"/>
    <m/>
    <s v=""/>
    <n v="20"/>
    <d v="1963-07-23T00:00:00"/>
    <n v="56"/>
    <s v="N"/>
    <n v="30"/>
    <n v="2.5"/>
    <n v="39"/>
    <x v="0"/>
    <n v="1"/>
    <n v="31"/>
    <n v="0"/>
    <n v="5549"/>
    <n v="1120.2352500000002"/>
    <n v="0"/>
    <n v="0"/>
    <n v="0"/>
    <n v="0"/>
    <n v="0"/>
    <n v="0"/>
    <n v="0"/>
    <n v="0"/>
    <n v="0"/>
    <n v="0"/>
    <n v="0"/>
    <n v="0"/>
    <n v="26.5"/>
    <n v="0"/>
    <n v="0"/>
    <n v="0"/>
    <n v="0"/>
    <n v="5.9346750000000004"/>
    <n v="0"/>
    <n v="0"/>
  </r>
  <r>
    <d v="2020-10-01T00:00:00"/>
    <x v="6"/>
    <s v="P"/>
    <s v="Active"/>
    <n v="62"/>
    <x v="61"/>
    <s v="N"/>
    <x v="17"/>
    <n v="1088"/>
    <x v="0"/>
    <s v="Niederl. 3"/>
    <n v="1"/>
    <s v="Department"/>
    <s v="Supervisor"/>
    <s v="Supervisor"/>
    <s v="ang."/>
    <s v="M"/>
    <d v="1999-04-01T00:00:00"/>
    <m/>
    <s v=""/>
    <n v="20"/>
    <d v="1972-12-13T00:00:00"/>
    <n v="47"/>
    <s v="N"/>
    <n v="30"/>
    <n v="2.5"/>
    <n v="39"/>
    <x v="0"/>
    <n v="1"/>
    <n v="31"/>
    <n v="0"/>
    <n v="5550"/>
    <n v="1120.3687500000001"/>
    <n v="0"/>
    <n v="0"/>
    <n v="0"/>
    <n v="0"/>
    <n v="0"/>
    <n v="0"/>
    <n v="0"/>
    <n v="0"/>
    <n v="0"/>
    <n v="0"/>
    <n v="0"/>
    <n v="0"/>
    <n v="26.5"/>
    <n v="0"/>
    <n v="0"/>
    <n v="0"/>
    <n v="0"/>
    <n v="5.9346750000000004"/>
    <n v="0"/>
    <n v="0"/>
  </r>
  <r>
    <d v="2020-10-01T00:00:00"/>
    <x v="6"/>
    <s v="P"/>
    <s v="Active"/>
    <n v="63"/>
    <x v="62"/>
    <s v="N"/>
    <x v="17"/>
    <n v="1088"/>
    <x v="0"/>
    <s v="Niederl. 3"/>
    <n v="1"/>
    <s v="Department"/>
    <s v="Supervisor"/>
    <s v="Non-Mgm."/>
    <s v="ang."/>
    <s v="W"/>
    <d v="1999-05-01T00:00:00"/>
    <m/>
    <s v=""/>
    <n v="20"/>
    <d v="1962-06-26T00:00:00"/>
    <n v="57"/>
    <s v="N"/>
    <n v="30"/>
    <n v="2.5"/>
    <n v="39"/>
    <x v="0"/>
    <n v="1"/>
    <n v="31"/>
    <n v="0"/>
    <n v="5551"/>
    <n v="1120.50225"/>
    <n v="0"/>
    <n v="0"/>
    <n v="0"/>
    <n v="0"/>
    <n v="0"/>
    <n v="0"/>
    <n v="0"/>
    <n v="0"/>
    <n v="0"/>
    <n v="0"/>
    <n v="0"/>
    <n v="0"/>
    <n v="26.5"/>
    <n v="0"/>
    <n v="0"/>
    <n v="0"/>
    <n v="0"/>
    <n v="5.9346750000000004"/>
    <n v="0"/>
    <n v="0"/>
  </r>
  <r>
    <d v="2020-10-01T00:00:00"/>
    <x v="6"/>
    <s v="P"/>
    <s v="Active"/>
    <n v="64"/>
    <x v="63"/>
    <s v="N"/>
    <x v="31"/>
    <n v="1059"/>
    <x v="2"/>
    <s v="Niederl. 7"/>
    <n v="1"/>
    <s v="Department"/>
    <s v="Supervisor"/>
    <s v="Non-Mgm."/>
    <s v="ang."/>
    <s v="M"/>
    <d v="1999-06-01T00:00:00"/>
    <m/>
    <s v=""/>
    <n v="20"/>
    <d v="1974-07-06T00:00:00"/>
    <n v="45"/>
    <s v="J"/>
    <n v="30"/>
    <n v="2.5"/>
    <n v="39"/>
    <x v="0"/>
    <n v="1"/>
    <n v="31"/>
    <n v="0"/>
    <n v="5552"/>
    <n v="1120.6357500000001"/>
    <n v="0"/>
    <n v="875"/>
    <n v="60"/>
    <n v="0"/>
    <n v="0"/>
    <n v="0"/>
    <n v="0"/>
    <n v="0"/>
    <n v="0"/>
    <n v="0"/>
    <n v="320.30769230769232"/>
    <n v="254.4666666666667"/>
    <n v="26.5"/>
    <n v="0"/>
    <n v="0"/>
    <n v="0"/>
    <n v="0"/>
    <n v="344.04864269230774"/>
    <n v="104.5"/>
    <n v="0"/>
  </r>
  <r>
    <d v="2020-10-01T00:00:00"/>
    <x v="6"/>
    <s v="P"/>
    <s v="Active"/>
    <n v="65"/>
    <x v="64"/>
    <s v="N"/>
    <x v="22"/>
    <n v="1041"/>
    <x v="4"/>
    <s v="Niederl. 6"/>
    <n v="1"/>
    <s v="Department"/>
    <s v="Supervisor"/>
    <s v="Non-Mgm."/>
    <s v="ang."/>
    <s v="M"/>
    <d v="1999-06-01T00:00:00"/>
    <m/>
    <s v=""/>
    <n v="20"/>
    <d v="1962-06-26T00:00:00"/>
    <n v="57"/>
    <s v="J"/>
    <n v="30"/>
    <n v="2.5"/>
    <n v="39"/>
    <x v="0"/>
    <n v="1"/>
    <n v="31"/>
    <n v="0"/>
    <n v="5553"/>
    <n v="1120.7692500000001"/>
    <n v="0"/>
    <n v="0"/>
    <n v="0"/>
    <n v="0"/>
    <n v="0"/>
    <n v="0"/>
    <n v="0"/>
    <n v="0"/>
    <n v="0"/>
    <n v="0"/>
    <n v="320.36538461538464"/>
    <n v="254.51250000000002"/>
    <n v="26.5"/>
    <n v="0"/>
    <n v="0"/>
    <n v="0"/>
    <n v="0"/>
    <n v="134.67857725961539"/>
    <n v="0"/>
    <n v="0"/>
  </r>
  <r>
    <d v="2020-10-01T00:00:00"/>
    <x v="6"/>
    <s v="P"/>
    <s v="Active"/>
    <n v="66"/>
    <x v="65"/>
    <s v="N"/>
    <x v="31"/>
    <n v="1034"/>
    <x v="5"/>
    <s v="Niederl. 5"/>
    <n v="1"/>
    <s v="Department"/>
    <s v="Supervisor"/>
    <s v="Non-Mgm."/>
    <s v="ang."/>
    <s v="M"/>
    <d v="1999-07-01T00:00:00"/>
    <m/>
    <s v=""/>
    <n v="20"/>
    <d v="1969-11-17T00:00:00"/>
    <n v="50"/>
    <s v="J"/>
    <n v="30"/>
    <n v="2.5"/>
    <n v="39"/>
    <x v="0"/>
    <n v="1"/>
    <n v="31"/>
    <n v="0"/>
    <n v="5554"/>
    <n v="1120.90275"/>
    <n v="0"/>
    <n v="0"/>
    <n v="60"/>
    <n v="0"/>
    <n v="238.38"/>
    <n v="0"/>
    <n v="0"/>
    <n v="0"/>
    <n v="0"/>
    <n v="0"/>
    <n v="320.42307692307696"/>
    <n v="254.55833333333334"/>
    <n v="26.5"/>
    <n v="0"/>
    <n v="0"/>
    <n v="0"/>
    <n v="0"/>
    <n v="201.52396282692311"/>
    <n v="84.55"/>
    <n v="0"/>
  </r>
  <r>
    <d v="2020-10-01T00:00:00"/>
    <x v="6"/>
    <s v="P"/>
    <s v="Active"/>
    <n v="67"/>
    <x v="66"/>
    <s v="N"/>
    <x v="32"/>
    <n v="1077"/>
    <x v="0"/>
    <s v="Niederl. 3"/>
    <n v="1"/>
    <s v="Department"/>
    <s v="Supervisor"/>
    <s v="Non-Mgm."/>
    <s v="ang."/>
    <s v="W"/>
    <d v="1999-07-01T00:00:00"/>
    <m/>
    <s v=""/>
    <n v="20"/>
    <d v="1963-06-08T00:00:00"/>
    <n v="56"/>
    <s v="N"/>
    <n v="30"/>
    <n v="2.5"/>
    <n v="39"/>
    <x v="0"/>
    <n v="1"/>
    <n v="31"/>
    <n v="0"/>
    <n v="5555"/>
    <n v="1121.0362500000001"/>
    <n v="0"/>
    <n v="0"/>
    <n v="0"/>
    <n v="0"/>
    <n v="0"/>
    <n v="0"/>
    <n v="0"/>
    <n v="0"/>
    <n v="0"/>
    <n v="0"/>
    <n v="0"/>
    <n v="0"/>
    <n v="26.5"/>
    <n v="0"/>
    <n v="0"/>
    <n v="0"/>
    <n v="0"/>
    <n v="5.9346750000000004"/>
    <n v="0"/>
    <n v="0"/>
  </r>
  <r>
    <d v="2020-10-01T00:00:00"/>
    <x v="6"/>
    <s v="P"/>
    <s v="Active"/>
    <n v="68"/>
    <x v="67"/>
    <s v="N"/>
    <x v="12"/>
    <n v="1089"/>
    <x v="0"/>
    <s v="Niederl. 3"/>
    <n v="1"/>
    <s v="Department"/>
    <s v="Supervisor"/>
    <s v="Non-Mgm."/>
    <s v="ang."/>
    <s v="W"/>
    <d v="1999-08-01T00:00:00"/>
    <m/>
    <s v=""/>
    <n v="20"/>
    <d v="1970-04-17T00:00:00"/>
    <n v="49"/>
    <s v="N"/>
    <n v="12"/>
    <n v="1"/>
    <n v="15"/>
    <x v="0"/>
    <n v="0.38461538461538464"/>
    <n v="31"/>
    <n v="0"/>
    <n v="5556"/>
    <n v="1121.16975"/>
    <n v="0"/>
    <n v="0"/>
    <n v="0"/>
    <n v="0"/>
    <n v="0"/>
    <n v="0"/>
    <n v="0"/>
    <n v="0"/>
    <n v="0"/>
    <n v="0"/>
    <n v="0"/>
    <n v="0"/>
    <n v="26.5"/>
    <n v="0"/>
    <n v="0"/>
    <n v="0"/>
    <n v="0"/>
    <n v="5.9346750000000004"/>
    <n v="0"/>
    <n v="0"/>
  </r>
  <r>
    <d v="2020-10-01T00:00:00"/>
    <x v="6"/>
    <s v="P"/>
    <s v="Active"/>
    <n v="69"/>
    <x v="68"/>
    <s v="N"/>
    <x v="5"/>
    <n v="1093"/>
    <x v="0"/>
    <s v="Niederl. 3"/>
    <n v="1"/>
    <s v="Department"/>
    <s v="Supervisor"/>
    <s v="Non-Mgm."/>
    <s v="ang."/>
    <s v="M"/>
    <d v="1999-09-01T00:00:00"/>
    <m/>
    <s v=""/>
    <n v="20"/>
    <d v="1981-03-15T00:00:00"/>
    <n v="38"/>
    <s v="N"/>
    <n v="30"/>
    <n v="2.5"/>
    <n v="39"/>
    <x v="0"/>
    <n v="1"/>
    <n v="31"/>
    <n v="0"/>
    <n v="5557"/>
    <n v="1121.3032499999999"/>
    <n v="0"/>
    <n v="0"/>
    <n v="0"/>
    <n v="0"/>
    <n v="0"/>
    <n v="0"/>
    <n v="0"/>
    <n v="0"/>
    <n v="0"/>
    <n v="0"/>
    <n v="0"/>
    <n v="0"/>
    <n v="26.5"/>
    <n v="0"/>
    <n v="0"/>
    <n v="0"/>
    <n v="0"/>
    <n v="5.9346750000000004"/>
    <n v="0"/>
    <n v="0"/>
  </r>
  <r>
    <d v="2020-10-01T00:00:00"/>
    <x v="6"/>
    <s v="P"/>
    <s v="Active"/>
    <n v="70"/>
    <x v="69"/>
    <s v="N"/>
    <x v="10"/>
    <n v="1075"/>
    <x v="0"/>
    <s v="Niederl. 3"/>
    <n v="1"/>
    <s v="Department"/>
    <s v="Supervisor"/>
    <s v="Non-Mgm."/>
    <s v="ang."/>
    <s v="M"/>
    <d v="1999-09-01T00:00:00"/>
    <m/>
    <s v=""/>
    <n v="20"/>
    <d v="1971-11-28T00:00:00"/>
    <n v="48"/>
    <s v="N"/>
    <n v="30"/>
    <n v="2.5"/>
    <n v="39"/>
    <x v="0"/>
    <n v="1"/>
    <n v="31"/>
    <n v="0"/>
    <n v="5558"/>
    <n v="1121.4367499999998"/>
    <n v="0"/>
    <n v="0"/>
    <n v="0"/>
    <n v="0"/>
    <n v="0"/>
    <n v="0"/>
    <n v="0"/>
    <n v="0"/>
    <n v="0"/>
    <n v="0"/>
    <n v="0"/>
    <n v="0"/>
    <n v="26.5"/>
    <n v="0"/>
    <n v="0"/>
    <n v="0"/>
    <n v="0"/>
    <n v="5.9346750000000004"/>
    <n v="0"/>
    <n v="0"/>
  </r>
  <r>
    <d v="2020-10-01T00:00:00"/>
    <x v="6"/>
    <s v="P"/>
    <s v="Active"/>
    <n v="71"/>
    <x v="70"/>
    <s v="N"/>
    <x v="22"/>
    <n v="1053"/>
    <x v="3"/>
    <s v="Niederl. 8"/>
    <n v="1"/>
    <s v="Department"/>
    <s v="Supervisor"/>
    <s v="Non-Mgm."/>
    <s v="ang."/>
    <s v="M"/>
    <d v="2000-02-14T00:00:00"/>
    <m/>
    <s v=""/>
    <n v="19"/>
    <d v="1966-08-08T00:00:00"/>
    <n v="53"/>
    <s v="J"/>
    <n v="30"/>
    <n v="2.5"/>
    <n v="39"/>
    <x v="0"/>
    <n v="1"/>
    <n v="31"/>
    <n v="0"/>
    <n v="5559"/>
    <n v="1121.57025"/>
    <n v="0"/>
    <n v="0"/>
    <n v="0"/>
    <n v="0"/>
    <n v="0"/>
    <n v="0"/>
    <n v="0"/>
    <n v="0"/>
    <n v="0"/>
    <n v="0"/>
    <n v="320.71153846153851"/>
    <n v="254.78750000000002"/>
    <n v="26.5"/>
    <n v="0"/>
    <n v="0"/>
    <n v="0"/>
    <n v="0"/>
    <n v="134.81768466346153"/>
    <n v="0"/>
    <n v="28.601666666666667"/>
  </r>
  <r>
    <d v="2020-10-01T00:00:00"/>
    <x v="6"/>
    <s v="P"/>
    <s v="Active"/>
    <n v="72"/>
    <x v="71"/>
    <s v="N"/>
    <x v="9"/>
    <n v="1087"/>
    <x v="0"/>
    <s v="Niederl. 3"/>
    <n v="1"/>
    <s v="Department"/>
    <s v="Supervisor"/>
    <s v="Non-Mgm."/>
    <s v="ang."/>
    <s v="M"/>
    <d v="2000-06-01T00:00:00"/>
    <m/>
    <s v=""/>
    <n v="19"/>
    <d v="1971-08-25T00:00:00"/>
    <n v="48"/>
    <s v="N"/>
    <n v="30"/>
    <n v="2.5"/>
    <n v="39"/>
    <x v="0"/>
    <n v="1"/>
    <n v="31"/>
    <n v="0"/>
    <n v="5560"/>
    <n v="1121.7037500000001"/>
    <n v="0"/>
    <n v="0"/>
    <n v="0"/>
    <n v="0"/>
    <n v="0"/>
    <n v="0"/>
    <n v="0"/>
    <n v="0"/>
    <n v="0"/>
    <n v="0"/>
    <n v="0"/>
    <n v="0"/>
    <n v="26.5"/>
    <n v="0"/>
    <n v="0"/>
    <n v="0"/>
    <n v="0"/>
    <n v="5.9346750000000004"/>
    <n v="0"/>
    <n v="28.601666666666667"/>
  </r>
  <r>
    <d v="2020-10-01T00:00:00"/>
    <x v="6"/>
    <s v="P"/>
    <s v="Active"/>
    <n v="73"/>
    <x v="72"/>
    <s v="N"/>
    <x v="2"/>
    <n v="1010"/>
    <x v="1"/>
    <s v="Niederl. 1"/>
    <n v="1"/>
    <s v="Department"/>
    <s v="Supervisor"/>
    <s v="Manager"/>
    <s v="ang."/>
    <s v="M"/>
    <d v="2000-08-01T00:00:00"/>
    <m/>
    <s v=""/>
    <n v="19"/>
    <d v="1971-06-24T00:00:00"/>
    <n v="48"/>
    <s v="N"/>
    <n v="30"/>
    <n v="2.5"/>
    <n v="39"/>
    <x v="0"/>
    <n v="1"/>
    <n v="31"/>
    <n v="0"/>
    <n v="5561"/>
    <n v="1121.83725"/>
    <n v="0"/>
    <n v="0"/>
    <n v="0"/>
    <n v="0"/>
    <n v="0"/>
    <n v="0"/>
    <n v="0"/>
    <n v="0"/>
    <n v="0"/>
    <n v="0"/>
    <n v="0"/>
    <n v="0"/>
    <n v="26.5"/>
    <n v="0"/>
    <n v="0"/>
    <n v="0"/>
    <n v="0"/>
    <n v="5.9346750000000004"/>
    <n v="0"/>
    <n v="28.601666666666667"/>
  </r>
  <r>
    <d v="2020-10-01T00:00:00"/>
    <x v="6"/>
    <s v="P"/>
    <s v="Active"/>
    <n v="74"/>
    <x v="73"/>
    <s v="N"/>
    <x v="22"/>
    <n v="1029"/>
    <x v="6"/>
    <s v="Niederl. 10"/>
    <n v="1"/>
    <s v="Department"/>
    <s v="Supervisor"/>
    <s v="Non-Mgm."/>
    <s v="ang."/>
    <s v="M"/>
    <d v="2000-09-01T00:00:00"/>
    <m/>
    <s v=""/>
    <n v="19"/>
    <d v="1955-04-09T00:00:00"/>
    <n v="64"/>
    <s v="J"/>
    <n v="30"/>
    <n v="2.5"/>
    <n v="39"/>
    <x v="0"/>
    <n v="1"/>
    <n v="31"/>
    <n v="0"/>
    <n v="5562"/>
    <n v="1121.97075"/>
    <n v="0"/>
    <n v="0"/>
    <n v="0"/>
    <n v="0"/>
    <n v="0"/>
    <n v="0"/>
    <n v="0"/>
    <n v="0"/>
    <n v="0"/>
    <n v="0"/>
    <n v="320.88461538461542"/>
    <n v="254.92500000000001"/>
    <n v="26.5"/>
    <n v="0"/>
    <n v="0"/>
    <n v="0"/>
    <n v="0"/>
    <n v="134.88723836538463"/>
    <n v="0"/>
    <n v="28.601666666666667"/>
  </r>
  <r>
    <d v="2020-10-01T00:00:00"/>
    <x v="6"/>
    <s v="P"/>
    <s v="Active"/>
    <n v="75"/>
    <x v="74"/>
    <s v="N"/>
    <x v="9"/>
    <n v="1087"/>
    <x v="0"/>
    <s v="Niederl. 3"/>
    <n v="1"/>
    <s v="Department"/>
    <s v="Supervisor"/>
    <s v="Non-Mgm."/>
    <s v="ang."/>
    <s v="M"/>
    <d v="2000-09-04T00:00:00"/>
    <m/>
    <s v=""/>
    <n v="19"/>
    <d v="1973-06-14T00:00:00"/>
    <n v="46"/>
    <s v="N"/>
    <n v="30"/>
    <n v="2.5"/>
    <n v="39"/>
    <x v="0"/>
    <n v="1"/>
    <n v="31"/>
    <n v="0"/>
    <n v="5563"/>
    <n v="1122.1042499999999"/>
    <n v="0"/>
    <n v="0"/>
    <n v="0"/>
    <n v="0"/>
    <n v="0"/>
    <n v="0"/>
    <n v="0"/>
    <n v="0"/>
    <n v="0"/>
    <n v="0"/>
    <n v="0"/>
    <n v="0"/>
    <n v="26.5"/>
    <n v="0"/>
    <n v="0"/>
    <n v="0"/>
    <n v="0"/>
    <n v="5.9346750000000004"/>
    <n v="0"/>
    <n v="28.601666666666667"/>
  </r>
  <r>
    <d v="2020-10-01T00:00:00"/>
    <x v="6"/>
    <s v="P"/>
    <s v="Active"/>
    <n v="76"/>
    <x v="75"/>
    <s v="N"/>
    <x v="23"/>
    <n v="1068"/>
    <x v="0"/>
    <s v="Niederl. 3"/>
    <n v="1"/>
    <s v="Department"/>
    <s v="Supervisor"/>
    <s v="Non-Mgm."/>
    <s v="ang."/>
    <s v="W"/>
    <d v="2000-10-01T00:00:00"/>
    <m/>
    <s v=""/>
    <n v="19"/>
    <d v="1960-12-05T00:00:00"/>
    <n v="59"/>
    <s v="N"/>
    <n v="30"/>
    <n v="2.5"/>
    <n v="39"/>
    <x v="0"/>
    <n v="1"/>
    <n v="31"/>
    <n v="0"/>
    <n v="5564"/>
    <n v="1122.23775"/>
    <n v="0"/>
    <n v="0"/>
    <n v="0"/>
    <n v="0"/>
    <n v="0"/>
    <n v="0"/>
    <n v="0"/>
    <n v="0"/>
    <n v="0"/>
    <n v="0"/>
    <n v="0"/>
    <n v="0"/>
    <n v="26.5"/>
    <n v="0"/>
    <n v="0"/>
    <n v="0"/>
    <n v="0"/>
    <n v="5.9346750000000004"/>
    <n v="0"/>
    <n v="28.601666666666667"/>
  </r>
  <r>
    <d v="2020-10-01T00:00:00"/>
    <x v="6"/>
    <s v="P"/>
    <s v="Active"/>
    <n v="77"/>
    <x v="76"/>
    <s v="N"/>
    <x v="30"/>
    <n v="1071"/>
    <x v="0"/>
    <s v="Niederl. 3"/>
    <n v="1"/>
    <s v="Department"/>
    <s v="Supervisor"/>
    <s v="Non-Mgm."/>
    <s v="ang."/>
    <s v="M"/>
    <d v="2000-11-01T00:00:00"/>
    <m/>
    <s v=""/>
    <n v="19"/>
    <d v="1970-03-12T00:00:00"/>
    <n v="49"/>
    <s v="N"/>
    <n v="30"/>
    <n v="2.5"/>
    <n v="39"/>
    <x v="0"/>
    <n v="1"/>
    <n v="31"/>
    <n v="0"/>
    <n v="5565"/>
    <n v="1122.3712500000001"/>
    <n v="0"/>
    <n v="0"/>
    <n v="0"/>
    <n v="0"/>
    <n v="0"/>
    <n v="0"/>
    <n v="0"/>
    <n v="0"/>
    <n v="0"/>
    <n v="0"/>
    <n v="0"/>
    <n v="0"/>
    <n v="26.5"/>
    <n v="0"/>
    <n v="0"/>
    <n v="0"/>
    <n v="0"/>
    <n v="5.9346750000000004"/>
    <n v="0"/>
    <n v="28.601666666666667"/>
  </r>
  <r>
    <d v="2020-10-01T00:00:00"/>
    <x v="6"/>
    <s v="P"/>
    <s v="Active"/>
    <n v="78"/>
    <x v="77"/>
    <s v="N"/>
    <x v="9"/>
    <n v="1087"/>
    <x v="0"/>
    <s v="Niederl. 3"/>
    <n v="1"/>
    <s v="Department"/>
    <s v="Supervisor"/>
    <s v="Non-Mgm."/>
    <s v="ang."/>
    <s v="M"/>
    <d v="2000-12-01T00:00:00"/>
    <m/>
    <s v=""/>
    <n v="19"/>
    <d v="1957-02-12T00:00:00"/>
    <n v="62"/>
    <s v="N"/>
    <n v="30"/>
    <n v="2.5"/>
    <n v="39"/>
    <x v="0"/>
    <n v="1"/>
    <n v="31"/>
    <n v="0"/>
    <n v="5566"/>
    <n v="1122.5047500000001"/>
    <n v="0"/>
    <n v="0"/>
    <n v="0"/>
    <n v="0"/>
    <n v="0"/>
    <n v="0"/>
    <n v="0"/>
    <n v="0"/>
    <n v="0"/>
    <n v="0"/>
    <n v="0"/>
    <n v="0"/>
    <n v="26.5"/>
    <n v="0"/>
    <n v="0"/>
    <n v="0"/>
    <n v="0"/>
    <n v="5.9346750000000004"/>
    <n v="0"/>
    <n v="28.601666666666667"/>
  </r>
  <r>
    <d v="2020-10-01T00:00:00"/>
    <x v="6"/>
    <s v="P"/>
    <s v="Active"/>
    <n v="79"/>
    <x v="78"/>
    <s v="N"/>
    <x v="22"/>
    <n v="1023"/>
    <x v="7"/>
    <s v="Niederl. 9"/>
    <n v="1"/>
    <s v="Department"/>
    <s v="Supervisor"/>
    <s v="Non-Mgm."/>
    <s v="ang."/>
    <s v="M"/>
    <d v="2001-01-01T00:00:00"/>
    <m/>
    <s v=""/>
    <n v="19"/>
    <d v="1971-08-22T00:00:00"/>
    <n v="48"/>
    <s v="J"/>
    <n v="30"/>
    <n v="2.5"/>
    <n v="39"/>
    <x v="0"/>
    <n v="1"/>
    <n v="31"/>
    <n v="0"/>
    <n v="5567"/>
    <n v="1122.63825"/>
    <n v="0"/>
    <n v="0"/>
    <n v="0"/>
    <n v="0"/>
    <n v="0"/>
    <n v="0"/>
    <n v="0"/>
    <n v="0"/>
    <n v="0"/>
    <n v="0"/>
    <n v="321.17307692307691"/>
    <n v="255.1541666666667"/>
    <n v="26.5"/>
    <n v="0"/>
    <n v="0"/>
    <n v="0"/>
    <n v="0"/>
    <n v="135.00316120192309"/>
    <n v="0"/>
    <n v="0"/>
  </r>
  <r>
    <d v="2020-10-01T00:00:00"/>
    <x v="6"/>
    <s v="P"/>
    <s v="Active"/>
    <n v="80"/>
    <x v="79"/>
    <s v="N"/>
    <x v="10"/>
    <n v="1075"/>
    <x v="0"/>
    <s v="Niederl. 3"/>
    <n v="1"/>
    <s v="Department"/>
    <s v="Supervisor"/>
    <s v="Manager"/>
    <s v="ang."/>
    <s v="M"/>
    <d v="2001-01-01T00:00:00"/>
    <m/>
    <s v=""/>
    <n v="19"/>
    <d v="1967-12-31T00:00:00"/>
    <n v="52"/>
    <s v="N"/>
    <n v="30"/>
    <n v="2.5"/>
    <n v="39"/>
    <x v="0"/>
    <n v="1"/>
    <n v="31"/>
    <n v="0"/>
    <n v="5568"/>
    <n v="1122.7717500000001"/>
    <n v="0"/>
    <n v="0"/>
    <n v="0"/>
    <n v="0"/>
    <n v="0"/>
    <n v="0"/>
    <n v="0"/>
    <n v="0"/>
    <n v="0"/>
    <n v="0"/>
    <n v="0"/>
    <n v="0"/>
    <n v="26.5"/>
    <n v="0"/>
    <n v="0"/>
    <n v="0"/>
    <n v="0"/>
    <n v="5.9346750000000004"/>
    <n v="0"/>
    <n v="0"/>
  </r>
  <r>
    <d v="2020-10-01T00:00:00"/>
    <x v="6"/>
    <s v="P"/>
    <s v="Active"/>
    <n v="81"/>
    <x v="80"/>
    <s v="N"/>
    <x v="6"/>
    <n v="1014"/>
    <x v="1"/>
    <s v="Niederl. 1"/>
    <n v="1"/>
    <s v="Department"/>
    <s v="Supervisor"/>
    <s v="Manager"/>
    <s v="ang."/>
    <s v="W"/>
    <d v="2001-01-01T00:00:00"/>
    <m/>
    <s v=""/>
    <n v="19"/>
    <d v="1973-11-01T00:00:00"/>
    <n v="46"/>
    <s v="N"/>
    <n v="30"/>
    <n v="2.5"/>
    <n v="39"/>
    <x v="0"/>
    <n v="1"/>
    <n v="31"/>
    <n v="0"/>
    <n v="5569"/>
    <n v="1122.90525"/>
    <n v="0"/>
    <n v="0"/>
    <n v="0"/>
    <n v="0"/>
    <n v="0"/>
    <n v="0"/>
    <n v="0"/>
    <n v="0"/>
    <n v="0"/>
    <n v="0"/>
    <n v="0"/>
    <n v="0"/>
    <n v="26.5"/>
    <n v="0"/>
    <n v="0"/>
    <n v="0"/>
    <n v="0"/>
    <n v="5.9346750000000004"/>
    <n v="0"/>
    <n v="0"/>
  </r>
  <r>
    <d v="2020-10-01T00:00:00"/>
    <x v="6"/>
    <s v="P"/>
    <s v="Active"/>
    <n v="82"/>
    <x v="81"/>
    <s v="N"/>
    <x v="33"/>
    <n v="1000"/>
    <x v="1"/>
    <s v="Niederl. 1"/>
    <n v="1"/>
    <s v="Department"/>
    <s v="Supervisor"/>
    <s v="Non-Mgm."/>
    <s v="ang."/>
    <s v="M"/>
    <d v="2001-01-01T00:00:00"/>
    <m/>
    <s v=""/>
    <n v="19"/>
    <d v="1971-01-18T00:00:00"/>
    <n v="48"/>
    <s v="N"/>
    <n v="30"/>
    <n v="2.5"/>
    <n v="39"/>
    <x v="0"/>
    <n v="1"/>
    <n v="31"/>
    <n v="0"/>
    <n v="5570"/>
    <n v="1123.0387500000002"/>
    <n v="0"/>
    <n v="0"/>
    <n v="0"/>
    <n v="0"/>
    <n v="0"/>
    <n v="0"/>
    <n v="0"/>
    <n v="0"/>
    <n v="0"/>
    <n v="0"/>
    <n v="0"/>
    <n v="0"/>
    <n v="26.5"/>
    <n v="0"/>
    <n v="0"/>
    <n v="0"/>
    <n v="0"/>
    <n v="5.9346750000000004"/>
    <n v="0"/>
    <n v="0"/>
  </r>
  <r>
    <d v="2020-10-01T00:00:00"/>
    <x v="6"/>
    <s v="P"/>
    <s v="Active"/>
    <n v="83"/>
    <x v="82"/>
    <s v="N"/>
    <x v="34"/>
    <n v="1095"/>
    <x v="0"/>
    <s v="Niederl. 3"/>
    <n v="1"/>
    <s v="Department"/>
    <s v="Supervisor"/>
    <s v="Non-Mgm."/>
    <s v="ang."/>
    <s v="W"/>
    <d v="2001-01-15T00:00:00"/>
    <m/>
    <s v=""/>
    <n v="19"/>
    <d v="1973-01-08T00:00:00"/>
    <n v="47"/>
    <s v="N"/>
    <n v="30"/>
    <n v="2.5"/>
    <n v="39"/>
    <x v="0"/>
    <n v="1"/>
    <n v="31"/>
    <n v="0"/>
    <n v="5571"/>
    <n v="1123.1722500000001"/>
    <n v="0"/>
    <n v="0"/>
    <n v="0"/>
    <n v="0"/>
    <n v="0"/>
    <n v="0"/>
    <n v="0"/>
    <n v="0"/>
    <n v="0"/>
    <n v="0"/>
    <n v="0"/>
    <n v="0"/>
    <n v="26.5"/>
    <n v="0"/>
    <n v="0"/>
    <n v="0"/>
    <n v="0"/>
    <n v="5.9346750000000004"/>
    <n v="0"/>
    <n v="0"/>
  </r>
  <r>
    <d v="2020-10-01T00:00:00"/>
    <x v="6"/>
    <s v="P"/>
    <s v="Active"/>
    <n v="84"/>
    <x v="83"/>
    <s v="N"/>
    <x v="35"/>
    <n v="1078"/>
    <x v="0"/>
    <s v="Niederl. 3"/>
    <n v="1"/>
    <s v="Department"/>
    <s v="Supervisor"/>
    <s v="Non-Mgm."/>
    <s v="ang."/>
    <s v="W"/>
    <d v="1996-07-01T00:00:00"/>
    <m/>
    <s v=""/>
    <n v="23"/>
    <d v="1965-08-27T00:00:00"/>
    <n v="54"/>
    <s v="N"/>
    <n v="30"/>
    <n v="2.5"/>
    <n v="39"/>
    <x v="0"/>
    <n v="1"/>
    <n v="31"/>
    <n v="0"/>
    <n v="5572"/>
    <n v="1123.30575"/>
    <n v="0"/>
    <n v="0"/>
    <n v="0"/>
    <n v="0"/>
    <n v="0"/>
    <n v="0"/>
    <n v="0"/>
    <n v="0"/>
    <n v="0"/>
    <n v="0"/>
    <n v="0"/>
    <n v="0"/>
    <n v="26.5"/>
    <n v="0"/>
    <n v="0"/>
    <n v="0"/>
    <n v="0"/>
    <n v="5.9346750000000004"/>
    <n v="0"/>
    <n v="0"/>
  </r>
  <r>
    <d v="2020-10-01T00:00:00"/>
    <x v="6"/>
    <s v="P"/>
    <s v="Active"/>
    <n v="85"/>
    <x v="84"/>
    <s v="N"/>
    <x v="36"/>
    <n v="1054"/>
    <x v="8"/>
    <s v="Niederl. 2"/>
    <n v="1"/>
    <s v="Department"/>
    <s v="Supervisor"/>
    <s v="Non-Mgm."/>
    <s v="ang."/>
    <s v="M"/>
    <d v="2001-03-01T00:00:00"/>
    <m/>
    <s v=""/>
    <n v="18"/>
    <d v="1960-02-02T00:00:00"/>
    <n v="59"/>
    <s v="N"/>
    <n v="30"/>
    <n v="2.5"/>
    <n v="39"/>
    <x v="0"/>
    <n v="1"/>
    <n v="31"/>
    <n v="0"/>
    <n v="5573"/>
    <n v="1123.4392500000001"/>
    <n v="0"/>
    <n v="0"/>
    <n v="0"/>
    <n v="0"/>
    <n v="0"/>
    <n v="0"/>
    <n v="0"/>
    <n v="0"/>
    <n v="0"/>
    <n v="0"/>
    <n v="0"/>
    <n v="0"/>
    <n v="26.5"/>
    <n v="0"/>
    <n v="0"/>
    <n v="0"/>
    <n v="0"/>
    <n v="5.9346750000000004"/>
    <n v="0"/>
    <n v="0"/>
  </r>
  <r>
    <d v="2020-10-01T00:00:00"/>
    <x v="6"/>
    <s v="P"/>
    <s v="Active"/>
    <n v="86"/>
    <x v="85"/>
    <s v="N"/>
    <x v="2"/>
    <n v="1010"/>
    <x v="1"/>
    <s v="Niederl. 1"/>
    <n v="1"/>
    <s v="Department"/>
    <s v="Supervisor"/>
    <s v="Non-Mgm."/>
    <s v="ang."/>
    <s v="M"/>
    <d v="2001-03-01T00:00:00"/>
    <m/>
    <s v=""/>
    <n v="18"/>
    <d v="1976-04-01T00:00:00"/>
    <n v="43"/>
    <s v="N"/>
    <n v="30"/>
    <n v="2.5"/>
    <n v="39"/>
    <x v="0"/>
    <n v="1"/>
    <n v="31"/>
    <n v="0"/>
    <n v="5574"/>
    <n v="1123.57275"/>
    <n v="0"/>
    <n v="0"/>
    <n v="0"/>
    <n v="0"/>
    <n v="0"/>
    <n v="0"/>
    <n v="0"/>
    <n v="0"/>
    <n v="0"/>
    <n v="0"/>
    <n v="0"/>
    <n v="0"/>
    <n v="26.5"/>
    <n v="0"/>
    <n v="0"/>
    <n v="0"/>
    <n v="0"/>
    <n v="5.9346750000000004"/>
    <n v="0"/>
    <n v="0"/>
  </r>
  <r>
    <d v="2020-10-01T00:00:00"/>
    <x v="6"/>
    <s v="P"/>
    <s v="Active"/>
    <n v="87"/>
    <x v="86"/>
    <s v="N"/>
    <x v="36"/>
    <n v="1054"/>
    <x v="8"/>
    <s v="Niederl. 2"/>
    <n v="1"/>
    <s v="Department"/>
    <s v="Supervisor"/>
    <s v="Non-Mgm."/>
    <s v="ang."/>
    <s v="M"/>
    <d v="2001-03-21T00:00:00"/>
    <m/>
    <s v=""/>
    <n v="18"/>
    <d v="1961-02-09T00:00:00"/>
    <n v="58"/>
    <s v="N"/>
    <n v="29"/>
    <n v="2.4166666666666665"/>
    <n v="24"/>
    <x v="0"/>
    <n v="0.61538461538461542"/>
    <n v="31"/>
    <n v="0"/>
    <n v="5575"/>
    <n v="1123.7062500000002"/>
    <n v="0"/>
    <n v="0"/>
    <n v="0"/>
    <n v="0"/>
    <n v="0"/>
    <n v="0"/>
    <n v="0"/>
    <n v="0"/>
    <n v="0"/>
    <n v="0"/>
    <n v="0"/>
    <n v="0"/>
    <n v="26.5"/>
    <n v="0"/>
    <n v="0"/>
    <n v="0"/>
    <n v="0"/>
    <n v="5.9346750000000004"/>
    <n v="0"/>
    <n v="0"/>
  </r>
  <r>
    <d v="2020-10-01T00:00:00"/>
    <x v="6"/>
    <s v="P"/>
    <s v="Active"/>
    <n v="88"/>
    <x v="87"/>
    <s v="N"/>
    <x v="36"/>
    <n v="1054"/>
    <x v="8"/>
    <s v="Niederl. 2"/>
    <n v="1"/>
    <s v="Department"/>
    <s v="Supervisor"/>
    <s v="Non-Mgm."/>
    <s v="ang."/>
    <s v="M"/>
    <d v="2001-04-01T00:00:00"/>
    <m/>
    <s v=""/>
    <n v="18"/>
    <d v="1957-05-29T00:00:00"/>
    <n v="62"/>
    <s v="J"/>
    <n v="30"/>
    <n v="2.5"/>
    <n v="39"/>
    <x v="0"/>
    <n v="1"/>
    <n v="31"/>
    <n v="0"/>
    <n v="5576"/>
    <n v="1123.8397500000001"/>
    <n v="0"/>
    <n v="0"/>
    <n v="0"/>
    <n v="0"/>
    <n v="0"/>
    <n v="0"/>
    <n v="0"/>
    <n v="0"/>
    <n v="0"/>
    <n v="0"/>
    <n v="321.69230769230768"/>
    <n v="255.56666666666669"/>
    <n v="26.5"/>
    <n v="0"/>
    <n v="0"/>
    <n v="0"/>
    <n v="0"/>
    <n v="135.2118223076923"/>
    <n v="0"/>
    <n v="0"/>
  </r>
  <r>
    <d v="2020-10-01T00:00:00"/>
    <x v="6"/>
    <s v="P"/>
    <s v="Active"/>
    <n v="89"/>
    <x v="88"/>
    <s v="N"/>
    <x v="22"/>
    <n v="1035"/>
    <x v="5"/>
    <s v="Niederl. 5"/>
    <n v="1"/>
    <s v="Department"/>
    <s v="Supervisor"/>
    <s v="Non-Mgm."/>
    <s v="ang."/>
    <s v="M"/>
    <d v="2001-04-02T00:00:00"/>
    <m/>
    <s v=""/>
    <n v="18"/>
    <d v="1962-10-20T00:00:00"/>
    <n v="57"/>
    <s v="J"/>
    <n v="35"/>
    <n v="2.9166666666666665"/>
    <n v="39"/>
    <x v="0"/>
    <n v="1"/>
    <n v="31"/>
    <n v="0"/>
    <n v="5577"/>
    <n v="1123.97325"/>
    <n v="0"/>
    <n v="0"/>
    <n v="0"/>
    <n v="0"/>
    <n v="0"/>
    <n v="0"/>
    <n v="0"/>
    <n v="0"/>
    <n v="0"/>
    <n v="0"/>
    <n v="375.375"/>
    <n v="255.61250000000001"/>
    <n v="26.5"/>
    <n v="0"/>
    <n v="0"/>
    <n v="0"/>
    <n v="0"/>
    <n v="147.24432562499999"/>
    <n v="0"/>
    <n v="0"/>
  </r>
  <r>
    <d v="2020-10-01T00:00:00"/>
    <x v="6"/>
    <s v="P"/>
    <s v="Active"/>
    <n v="90"/>
    <x v="89"/>
    <s v="N"/>
    <x v="36"/>
    <n v="1054"/>
    <x v="8"/>
    <s v="Niederl. 2"/>
    <n v="1"/>
    <s v="Department"/>
    <s v="Supervisor"/>
    <s v="Non-Mgm."/>
    <s v="ang."/>
    <s v="M"/>
    <d v="2001-05-07T00:00:00"/>
    <m/>
    <s v=""/>
    <n v="18"/>
    <d v="1968-11-29T00:00:00"/>
    <n v="51"/>
    <s v="N"/>
    <n v="30"/>
    <n v="2.5"/>
    <n v="39"/>
    <x v="0"/>
    <n v="1"/>
    <n v="31"/>
    <n v="0"/>
    <n v="5578"/>
    <n v="1124.1067500000001"/>
    <n v="0"/>
    <n v="0"/>
    <n v="0"/>
    <n v="0"/>
    <n v="0"/>
    <n v="0"/>
    <n v="0"/>
    <n v="0"/>
    <n v="0"/>
    <n v="0"/>
    <n v="0"/>
    <n v="0"/>
    <n v="26.5"/>
    <n v="0"/>
    <n v="0"/>
    <n v="0"/>
    <n v="0"/>
    <n v="5.9346750000000004"/>
    <n v="0"/>
    <n v="0"/>
  </r>
  <r>
    <d v="2020-10-01T00:00:00"/>
    <x v="6"/>
    <s v="P"/>
    <s v="Active"/>
    <n v="91"/>
    <x v="90"/>
    <s v="N"/>
    <x v="22"/>
    <n v="1060"/>
    <x v="2"/>
    <s v="Niederl. 7"/>
    <n v="1"/>
    <s v="Department"/>
    <s v="Supervisor"/>
    <s v="Non-Mgm."/>
    <s v="ang."/>
    <s v="M"/>
    <d v="2001-07-01T00:00:00"/>
    <m/>
    <s v=""/>
    <n v="18"/>
    <d v="1980-04-28T00:00:00"/>
    <n v="39"/>
    <s v="J"/>
    <n v="30"/>
    <n v="2.5"/>
    <n v="39"/>
    <x v="0"/>
    <n v="1"/>
    <n v="31"/>
    <n v="0"/>
    <n v="5579"/>
    <n v="1124.2402500000001"/>
    <n v="0"/>
    <n v="0"/>
    <n v="0"/>
    <n v="0"/>
    <n v="0"/>
    <n v="0"/>
    <n v="0"/>
    <n v="0"/>
    <n v="0"/>
    <n v="0"/>
    <n v="321.86538461538464"/>
    <n v="255.70416666666671"/>
    <n v="26.5"/>
    <n v="0"/>
    <n v="0"/>
    <n v="0"/>
    <n v="0"/>
    <n v="135.28137600961543"/>
    <n v="0"/>
    <n v="0"/>
  </r>
  <r>
    <d v="2020-10-01T00:00:00"/>
    <x v="6"/>
    <s v="P"/>
    <s v="Active"/>
    <n v="92"/>
    <x v="91"/>
    <s v="N"/>
    <x v="22"/>
    <n v="1047"/>
    <x v="9"/>
    <s v="Niederl. 4"/>
    <n v="1"/>
    <s v="Department"/>
    <s v="Supervisor"/>
    <s v="Non-Mgm."/>
    <s v="ang."/>
    <s v="M"/>
    <d v="2001-07-01T00:00:00"/>
    <m/>
    <s v=""/>
    <n v="18"/>
    <d v="1973-09-27T00:00:00"/>
    <n v="46"/>
    <s v="J"/>
    <n v="30"/>
    <n v="2.5"/>
    <n v="39"/>
    <x v="0"/>
    <n v="1"/>
    <n v="31"/>
    <n v="0"/>
    <n v="5580"/>
    <n v="1124.3737500000002"/>
    <n v="0"/>
    <n v="0"/>
    <n v="0"/>
    <n v="0"/>
    <n v="0"/>
    <n v="0"/>
    <n v="0"/>
    <n v="0"/>
    <n v="0"/>
    <n v="0"/>
    <n v="321.92307692307691"/>
    <n v="255.75000000000003"/>
    <n v="26.5"/>
    <n v="0"/>
    <n v="0"/>
    <n v="0"/>
    <n v="0"/>
    <n v="135.30456057692308"/>
    <n v="0"/>
    <n v="0"/>
  </r>
  <r>
    <d v="2020-10-01T00:00:00"/>
    <x v="6"/>
    <s v="P"/>
    <s v="Active"/>
    <n v="93"/>
    <x v="92"/>
    <s v="Y"/>
    <x v="20"/>
    <n v="1058"/>
    <x v="2"/>
    <s v="Niederl. 7"/>
    <n v="0.5"/>
    <s v="Department"/>
    <s v="Supervisor"/>
    <s v="Non-Mgm."/>
    <s v="ang."/>
    <s v="M"/>
    <d v="2001-07-01T00:00:00"/>
    <m/>
    <s v=""/>
    <n v="18"/>
    <d v="1961-03-28T00:00:00"/>
    <n v="58"/>
    <s v="J"/>
    <n v="30"/>
    <n v="2.5"/>
    <n v="39"/>
    <x v="0"/>
    <n v="0.5"/>
    <n v="31"/>
    <n v="0"/>
    <n v="5581"/>
    <n v="1124.5072500000001"/>
    <n v="0"/>
    <n v="0"/>
    <n v="0"/>
    <n v="0"/>
    <n v="0"/>
    <n v="0"/>
    <n v="0"/>
    <n v="0"/>
    <n v="0"/>
    <n v="0"/>
    <n v="321.98076923076923"/>
    <n v="255.79583333333335"/>
    <n v="13.25"/>
    <n v="0"/>
    <n v="0"/>
    <n v="0"/>
    <n v="0"/>
    <n v="132.3604076442308"/>
    <n v="0"/>
    <n v="0"/>
  </r>
  <r>
    <d v="2020-10-01T00:00:00"/>
    <x v="6"/>
    <s v="P"/>
    <s v="Active"/>
    <n v="93"/>
    <x v="92"/>
    <s v="Y"/>
    <x v="20"/>
    <n v="1051"/>
    <x v="3"/>
    <s v="Niederl. 8"/>
    <n v="0.5"/>
    <s v="Department"/>
    <s v="Supervisor"/>
    <s v="Non-Mgm."/>
    <s v="ang."/>
    <s v="M"/>
    <d v="2001-07-01T00:00:00"/>
    <m/>
    <s v=""/>
    <n v="18"/>
    <d v="1961-03-28T00:00:00"/>
    <n v="58"/>
    <s v="J"/>
    <n v="30"/>
    <n v="2.5"/>
    <n v="39"/>
    <x v="0"/>
    <n v="0.5"/>
    <n v="31"/>
    <n v="0"/>
    <n v="5582"/>
    <n v="1124.64075"/>
    <n v="0"/>
    <n v="0"/>
    <n v="0"/>
    <n v="0"/>
    <n v="0"/>
    <n v="0"/>
    <n v="0"/>
    <n v="0"/>
    <n v="0"/>
    <n v="0"/>
    <n v="322.03846153846155"/>
    <n v="255.8416666666667"/>
    <n v="13.25"/>
    <n v="0"/>
    <n v="0"/>
    <n v="0"/>
    <n v="0"/>
    <n v="132.38359221153848"/>
    <n v="0"/>
    <n v="0"/>
  </r>
  <r>
    <d v="2020-10-01T00:00:00"/>
    <x v="6"/>
    <s v="P"/>
    <s v="Active"/>
    <n v="94"/>
    <x v="93"/>
    <s v="N"/>
    <x v="10"/>
    <n v="1075"/>
    <x v="0"/>
    <s v="Niederl. 3"/>
    <n v="1"/>
    <s v="Department"/>
    <s v="Supervisor"/>
    <s v="Non-Mgm."/>
    <s v="ang."/>
    <s v="M"/>
    <d v="2001-09-01T00:00:00"/>
    <m/>
    <s v=""/>
    <n v="18"/>
    <d v="1962-10-01T00:00:00"/>
    <n v="57"/>
    <s v="N"/>
    <n v="30"/>
    <n v="2.5"/>
    <n v="39"/>
    <x v="0"/>
    <n v="1"/>
    <n v="31"/>
    <n v="0"/>
    <n v="5583"/>
    <n v="1124.7742499999999"/>
    <n v="0"/>
    <n v="0"/>
    <n v="0"/>
    <n v="0"/>
    <n v="0"/>
    <n v="0"/>
    <n v="0"/>
    <n v="0"/>
    <n v="0"/>
    <n v="0"/>
    <n v="0"/>
    <n v="0"/>
    <n v="26.5"/>
    <n v="0"/>
    <n v="0"/>
    <n v="0"/>
    <n v="0"/>
    <n v="5.9346750000000004"/>
    <n v="0"/>
    <n v="0"/>
  </r>
  <r>
    <d v="2020-10-01T00:00:00"/>
    <x v="6"/>
    <s v="P"/>
    <s v="Active"/>
    <n v="95"/>
    <x v="94"/>
    <s v="N"/>
    <x v="25"/>
    <n v="1002"/>
    <x v="1"/>
    <s v="Niederl. 1"/>
    <n v="1"/>
    <s v="Department"/>
    <s v="Supervisor"/>
    <s v="Manager"/>
    <s v="ang."/>
    <s v="M"/>
    <d v="2000-02-14T00:00:00"/>
    <m/>
    <s v=""/>
    <n v="19"/>
    <d v="1977-02-08T00:00:00"/>
    <n v="42"/>
    <s v="N"/>
    <n v="30"/>
    <n v="2.5"/>
    <n v="39"/>
    <x v="0"/>
    <n v="1"/>
    <n v="31"/>
    <n v="0"/>
    <n v="5584"/>
    <n v="1124.9077500000001"/>
    <n v="0"/>
    <n v="0"/>
    <n v="0"/>
    <n v="0"/>
    <n v="0"/>
    <n v="0"/>
    <n v="0"/>
    <n v="0"/>
    <n v="0"/>
    <n v="0"/>
    <n v="0"/>
    <n v="0"/>
    <n v="26.5"/>
    <n v="0"/>
    <n v="0"/>
    <n v="0"/>
    <n v="0"/>
    <n v="5.9346750000000004"/>
    <n v="0"/>
    <n v="28.601666666666667"/>
  </r>
  <r>
    <d v="2020-10-01T00:00:00"/>
    <x v="6"/>
    <s v="P"/>
    <s v="Active"/>
    <n v="96"/>
    <x v="95"/>
    <s v="N"/>
    <x v="22"/>
    <n v="1060"/>
    <x v="2"/>
    <s v="Niederl. 7"/>
    <n v="1"/>
    <s v="Department"/>
    <s v="Supervisor"/>
    <s v="Non-Mgm."/>
    <s v="ang."/>
    <s v="M"/>
    <d v="2001-09-16T00:00:00"/>
    <m/>
    <s v=""/>
    <n v="18"/>
    <d v="1965-12-17T00:00:00"/>
    <n v="54"/>
    <s v="J"/>
    <n v="30"/>
    <n v="2.5"/>
    <n v="39"/>
    <x v="0"/>
    <n v="1"/>
    <n v="31"/>
    <n v="0"/>
    <n v="5585"/>
    <n v="1125.04125"/>
    <n v="0"/>
    <n v="0"/>
    <n v="0"/>
    <n v="0"/>
    <n v="0"/>
    <n v="0"/>
    <n v="0"/>
    <n v="0"/>
    <n v="0"/>
    <n v="0"/>
    <n v="322.21153846153845"/>
    <n v="255.97916666666669"/>
    <n v="26.5"/>
    <n v="0"/>
    <n v="0"/>
    <n v="0"/>
    <n v="0"/>
    <n v="135.42048341346154"/>
    <n v="0"/>
    <n v="0"/>
  </r>
  <r>
    <d v="2020-10-01T00:00:00"/>
    <x v="6"/>
    <s v="P"/>
    <s v="Active"/>
    <n v="97"/>
    <x v="96"/>
    <s v="N"/>
    <x v="11"/>
    <n v="1082"/>
    <x v="0"/>
    <s v="Niederl. 3"/>
    <n v="1"/>
    <s v="Department"/>
    <s v="Supervisor"/>
    <s v="Non-Mgm."/>
    <s v="ang."/>
    <s v="M"/>
    <d v="2002-01-01T00:00:00"/>
    <m/>
    <s v=""/>
    <n v="18"/>
    <d v="1957-09-04T00:00:00"/>
    <n v="62"/>
    <s v="N"/>
    <n v="24"/>
    <n v="2"/>
    <n v="32"/>
    <x v="0"/>
    <n v="0.82051282051282048"/>
    <n v="31"/>
    <n v="0"/>
    <n v="5586"/>
    <n v="1125.1747500000001"/>
    <n v="0"/>
    <n v="0"/>
    <n v="0"/>
    <n v="0"/>
    <n v="0"/>
    <n v="0"/>
    <n v="0"/>
    <n v="0"/>
    <n v="0"/>
    <n v="0"/>
    <n v="0"/>
    <n v="0"/>
    <n v="26.5"/>
    <n v="0"/>
    <n v="0"/>
    <n v="0"/>
    <n v="0"/>
    <n v="5.9346750000000004"/>
    <n v="0"/>
    <n v="0"/>
  </r>
  <r>
    <d v="2020-10-01T00:00:00"/>
    <x v="6"/>
    <s v="P"/>
    <s v="Active"/>
    <n v="98"/>
    <x v="97"/>
    <s v="N"/>
    <x v="22"/>
    <n v="1035"/>
    <x v="5"/>
    <s v="Niederl. 5"/>
    <n v="1"/>
    <s v="Department"/>
    <s v="Supervisor"/>
    <s v="Non-Mgm."/>
    <s v="ang."/>
    <s v="M"/>
    <d v="2002-04-01T00:00:00"/>
    <m/>
    <s v=""/>
    <n v="17"/>
    <d v="1957-08-06T00:00:00"/>
    <n v="62"/>
    <s v="J"/>
    <n v="30"/>
    <n v="2.5"/>
    <n v="39"/>
    <x v="0"/>
    <n v="1"/>
    <n v="31"/>
    <n v="0"/>
    <n v="5587"/>
    <n v="1125.30825"/>
    <n v="0"/>
    <n v="0"/>
    <n v="0"/>
    <n v="0"/>
    <n v="0"/>
    <n v="0"/>
    <n v="0"/>
    <n v="0"/>
    <n v="0"/>
    <n v="0"/>
    <n v="322.32692307692309"/>
    <n v="256.07083333333333"/>
    <n v="26.5"/>
    <n v="0"/>
    <n v="0"/>
    <n v="0"/>
    <n v="0"/>
    <n v="135.46685254807693"/>
    <n v="0"/>
    <n v="0"/>
  </r>
  <r>
    <d v="2020-10-01T00:00:00"/>
    <x v="6"/>
    <s v="P"/>
    <s v="Active"/>
    <n v="99"/>
    <x v="98"/>
    <s v="N"/>
    <x v="21"/>
    <n v="1086"/>
    <x v="0"/>
    <s v="Niederl. 3"/>
    <n v="1"/>
    <s v="Department"/>
    <s v="Supervisor"/>
    <s v="Non-Mgm."/>
    <s v="ang."/>
    <s v="M"/>
    <d v="2002-05-01T00:00:00"/>
    <m/>
    <s v=""/>
    <n v="17"/>
    <d v="1959-05-21T00:00:00"/>
    <n v="60"/>
    <s v="N"/>
    <n v="30"/>
    <n v="2.5"/>
    <n v="39"/>
    <x v="0"/>
    <n v="1"/>
    <n v="31"/>
    <n v="0"/>
    <n v="5588"/>
    <n v="1125.44175"/>
    <n v="0"/>
    <n v="0"/>
    <n v="0"/>
    <n v="0"/>
    <n v="0"/>
    <n v="0"/>
    <n v="0"/>
    <n v="0"/>
    <n v="0"/>
    <n v="0"/>
    <n v="0"/>
    <n v="0"/>
    <n v="26.5"/>
    <n v="0"/>
    <n v="0"/>
    <n v="0"/>
    <n v="0"/>
    <n v="5.9346750000000004"/>
    <n v="0"/>
    <n v="0"/>
  </r>
  <r>
    <d v="2020-10-01T00:00:00"/>
    <x v="6"/>
    <s v="P"/>
    <s v="Active"/>
    <n v="100"/>
    <x v="99"/>
    <s v="N"/>
    <x v="22"/>
    <n v="1035"/>
    <x v="5"/>
    <s v="Niederl. 5"/>
    <n v="1"/>
    <s v="Department"/>
    <s v="Supervisor"/>
    <s v="Non-Mgm."/>
    <s v="ang."/>
    <s v="M"/>
    <d v="2002-05-01T00:00:00"/>
    <m/>
    <s v=""/>
    <n v="17"/>
    <d v="1959-12-10T00:00:00"/>
    <n v="60"/>
    <s v="J"/>
    <n v="30"/>
    <n v="2.5"/>
    <n v="39"/>
    <x v="0"/>
    <n v="1"/>
    <n v="31"/>
    <n v="0"/>
    <n v="5589"/>
    <n v="1125.5752499999999"/>
    <n v="0"/>
    <n v="0"/>
    <n v="0"/>
    <n v="0"/>
    <n v="0"/>
    <n v="0"/>
    <n v="0"/>
    <n v="0"/>
    <n v="0"/>
    <n v="0"/>
    <n v="322.44230769230774"/>
    <n v="256.16250000000002"/>
    <n v="26.5"/>
    <n v="0"/>
    <n v="0"/>
    <n v="0"/>
    <n v="0"/>
    <n v="135.51322168269232"/>
    <n v="0"/>
    <n v="0"/>
  </r>
  <r>
    <d v="2020-10-01T00:00:00"/>
    <x v="6"/>
    <s v="P"/>
    <s v="Active"/>
    <n v="101"/>
    <x v="100"/>
    <s v="N"/>
    <x v="11"/>
    <n v="1082"/>
    <x v="0"/>
    <s v="Niederl. 3"/>
    <n v="1"/>
    <s v="Department"/>
    <s v="Supervisor"/>
    <s v="Non-Mgm."/>
    <s v="ang."/>
    <s v="M"/>
    <d v="2002-07-01T00:00:00"/>
    <m/>
    <s v=""/>
    <n v="17"/>
    <d v="1968-09-16T00:00:00"/>
    <n v="51"/>
    <s v="N"/>
    <n v="30"/>
    <n v="2.5"/>
    <n v="39"/>
    <x v="0"/>
    <n v="1"/>
    <n v="31"/>
    <n v="0"/>
    <n v="5590"/>
    <n v="1125.70875"/>
    <n v="0"/>
    <n v="0"/>
    <n v="0"/>
    <n v="0"/>
    <n v="0"/>
    <n v="0"/>
    <n v="0"/>
    <n v="0"/>
    <n v="0"/>
    <n v="0"/>
    <n v="0"/>
    <n v="0"/>
    <n v="26.5"/>
    <n v="0"/>
    <n v="0"/>
    <n v="0"/>
    <n v="0"/>
    <n v="5.9346750000000004"/>
    <n v="0"/>
    <n v="0"/>
  </r>
  <r>
    <d v="2020-10-01T00:00:00"/>
    <x v="6"/>
    <s v="P"/>
    <s v="Active"/>
    <n v="102"/>
    <x v="101"/>
    <s v="N"/>
    <x v="16"/>
    <n v="1066"/>
    <x v="10"/>
    <s v="Niederl. 11"/>
    <n v="1"/>
    <s v="Department"/>
    <s v="Supervisor"/>
    <s v="Manager"/>
    <s v="ang."/>
    <s v="M"/>
    <d v="1994-08-22T00:00:00"/>
    <m/>
    <s v=""/>
    <n v="25"/>
    <d v="1975-02-27T00:00:00"/>
    <n v="44"/>
    <s v="N"/>
    <n v="30"/>
    <n v="2.5"/>
    <n v="39"/>
    <x v="0"/>
    <n v="1"/>
    <n v="31"/>
    <n v="0"/>
    <n v="5591"/>
    <n v="1125.8422500000001"/>
    <n v="0"/>
    <n v="0"/>
    <n v="30"/>
    <n v="0"/>
    <n v="0"/>
    <n v="0"/>
    <n v="0"/>
    <n v="0"/>
    <n v="0"/>
    <n v="0"/>
    <n v="0"/>
    <n v="0"/>
    <n v="26.5"/>
    <n v="0"/>
    <n v="0"/>
    <n v="0"/>
    <n v="0"/>
    <n v="12.653175000000001"/>
    <n v="81.510000000000005"/>
    <n v="0"/>
  </r>
  <r>
    <d v="2020-10-01T00:00:00"/>
    <x v="6"/>
    <s v="P"/>
    <s v="Active"/>
    <n v="103"/>
    <x v="102"/>
    <s v="N"/>
    <x v="22"/>
    <n v="1060"/>
    <x v="2"/>
    <s v="Niederl. 7"/>
    <n v="1"/>
    <s v="Department"/>
    <s v="Supervisor"/>
    <s v="Non-Mgm."/>
    <s v="ang."/>
    <s v="M"/>
    <d v="2002-10-01T00:00:00"/>
    <m/>
    <s v=""/>
    <n v="17"/>
    <d v="1964-02-10T00:00:00"/>
    <n v="55"/>
    <s v="J"/>
    <n v="30"/>
    <n v="2.5"/>
    <n v="39"/>
    <x v="0"/>
    <n v="1"/>
    <n v="31"/>
    <n v="0"/>
    <n v="5592"/>
    <n v="1125.9757500000001"/>
    <n v="0"/>
    <n v="0"/>
    <n v="0"/>
    <n v="0"/>
    <n v="0"/>
    <n v="0"/>
    <n v="0"/>
    <n v="0"/>
    <n v="0"/>
    <n v="0"/>
    <n v="322.61538461538458"/>
    <n v="256.3"/>
    <n v="26.5"/>
    <n v="0"/>
    <n v="0"/>
    <n v="0"/>
    <n v="0"/>
    <n v="135.58277538461539"/>
    <n v="0"/>
    <n v="0"/>
  </r>
  <r>
    <d v="2020-10-01T00:00:00"/>
    <x v="6"/>
    <s v="P"/>
    <s v="Active"/>
    <n v="104"/>
    <x v="103"/>
    <s v="N"/>
    <x v="5"/>
    <n v="1093"/>
    <x v="1"/>
    <s v="Niederl. 1"/>
    <n v="1"/>
    <s v="Department"/>
    <s v="Supervisor"/>
    <s v="Non-Mgm."/>
    <s v="ang."/>
    <s v="M"/>
    <d v="2002-11-01T00:00:00"/>
    <m/>
    <s v=""/>
    <n v="17"/>
    <d v="1974-01-03T00:00:00"/>
    <n v="46"/>
    <s v="N"/>
    <n v="30"/>
    <n v="2.5"/>
    <n v="39"/>
    <x v="0"/>
    <n v="1"/>
    <n v="31"/>
    <n v="0"/>
    <n v="5593"/>
    <n v="1126.10925"/>
    <n v="0"/>
    <n v="0"/>
    <n v="0"/>
    <n v="0"/>
    <n v="0"/>
    <n v="0"/>
    <n v="0"/>
    <n v="0"/>
    <n v="0"/>
    <n v="0"/>
    <n v="0"/>
    <n v="0"/>
    <n v="26.5"/>
    <n v="0"/>
    <n v="0"/>
    <n v="0"/>
    <n v="0"/>
    <n v="5.9346750000000004"/>
    <n v="0"/>
    <n v="0"/>
  </r>
  <r>
    <d v="2020-10-01T00:00:00"/>
    <x v="6"/>
    <s v="P"/>
    <s v="Active"/>
    <n v="105"/>
    <x v="104"/>
    <s v="N"/>
    <x v="19"/>
    <n v="1083"/>
    <x v="0"/>
    <s v="Niederl. 3"/>
    <n v="1"/>
    <s v="Department"/>
    <s v="Supervisor"/>
    <s v="Non-Mgm."/>
    <s v="ang."/>
    <s v="M"/>
    <d v="2002-11-18T00:00:00"/>
    <m/>
    <s v=""/>
    <n v="17"/>
    <d v="1976-01-24T00:00:00"/>
    <n v="43"/>
    <s v="N"/>
    <n v="30"/>
    <n v="2.5"/>
    <n v="39"/>
    <x v="0"/>
    <n v="1"/>
    <n v="31"/>
    <n v="0"/>
    <n v="5594"/>
    <n v="1126.2427499999999"/>
    <n v="0"/>
    <n v="0"/>
    <n v="0"/>
    <n v="0"/>
    <n v="0"/>
    <n v="0"/>
    <n v="0"/>
    <n v="0"/>
    <n v="0"/>
    <n v="0"/>
    <n v="0"/>
    <n v="0"/>
    <n v="26.5"/>
    <n v="0"/>
    <n v="0"/>
    <n v="0"/>
    <n v="0"/>
    <n v="5.9346750000000004"/>
    <n v="0"/>
    <n v="0"/>
  </r>
  <r>
    <d v="2020-10-01T00:00:00"/>
    <x v="6"/>
    <s v="P"/>
    <s v="Active"/>
    <n v="106"/>
    <x v="105"/>
    <s v="N"/>
    <x v="37"/>
    <n v="1005"/>
    <x v="1"/>
    <s v="Niederl. 1"/>
    <n v="1"/>
    <s v="Department"/>
    <s v="Supervisor"/>
    <s v="Manager"/>
    <s v="ang."/>
    <s v="M"/>
    <d v="2002-12-01T00:00:00"/>
    <m/>
    <s v=""/>
    <n v="17"/>
    <d v="1970-11-16T00:00:00"/>
    <n v="49"/>
    <s v="N"/>
    <n v="30"/>
    <n v="2.5"/>
    <n v="39"/>
    <x v="0"/>
    <n v="1"/>
    <n v="31"/>
    <n v="0"/>
    <n v="5595"/>
    <n v="1126.37625"/>
    <n v="0"/>
    <n v="0"/>
    <n v="0"/>
    <n v="0"/>
    <n v="0"/>
    <n v="0"/>
    <n v="0"/>
    <n v="0"/>
    <n v="0"/>
    <n v="0"/>
    <n v="0"/>
    <n v="0"/>
    <n v="26.5"/>
    <n v="0"/>
    <n v="0"/>
    <n v="0"/>
    <n v="0"/>
    <n v="5.9346750000000004"/>
    <n v="0"/>
    <n v="0"/>
  </r>
  <r>
    <d v="2020-10-01T00:00:00"/>
    <x v="6"/>
    <s v="P"/>
    <s v="Active"/>
    <n v="107"/>
    <x v="106"/>
    <s v="N"/>
    <x v="24"/>
    <n v="1081"/>
    <x v="0"/>
    <s v="Niederl. 3"/>
    <n v="1"/>
    <s v="Department"/>
    <s v="Supervisor"/>
    <s v="Director"/>
    <s v="ang."/>
    <s v="M"/>
    <d v="2003-05-01T00:00:00"/>
    <m/>
    <s v=""/>
    <n v="16"/>
    <d v="1968-01-19T00:00:00"/>
    <n v="51"/>
    <s v="N"/>
    <n v="30"/>
    <n v="2.5"/>
    <n v="39"/>
    <x v="0"/>
    <n v="1"/>
    <n v="31"/>
    <n v="0"/>
    <n v="5596"/>
    <n v="1126.5097500000002"/>
    <n v="0"/>
    <n v="0"/>
    <n v="0"/>
    <n v="0"/>
    <n v="0"/>
    <n v="0"/>
    <n v="0"/>
    <n v="0"/>
    <n v="0"/>
    <n v="0"/>
    <n v="0"/>
    <n v="0"/>
    <n v="26.5"/>
    <n v="0"/>
    <n v="0"/>
    <n v="0"/>
    <n v="0"/>
    <n v="5.9346750000000004"/>
    <n v="179.56899999999999"/>
    <n v="0"/>
  </r>
  <r>
    <d v="2020-10-01T00:00:00"/>
    <x v="6"/>
    <s v="P"/>
    <s v="Active"/>
    <n v="108"/>
    <x v="107"/>
    <s v="N"/>
    <x v="21"/>
    <n v="1086"/>
    <x v="0"/>
    <s v="Niederl. 3"/>
    <n v="1"/>
    <s v="Department"/>
    <s v="Supervisor"/>
    <s v="Non-Mgm."/>
    <s v="ang."/>
    <s v="M"/>
    <d v="2003-05-01T00:00:00"/>
    <m/>
    <s v=""/>
    <n v="16"/>
    <d v="1970-03-27T00:00:00"/>
    <n v="49"/>
    <s v="N"/>
    <n v="30"/>
    <n v="2.5"/>
    <n v="39"/>
    <x v="0"/>
    <n v="1"/>
    <n v="31"/>
    <n v="0"/>
    <n v="5597"/>
    <n v="1126.6432500000001"/>
    <n v="0"/>
    <n v="0"/>
    <n v="0"/>
    <n v="0"/>
    <n v="0"/>
    <n v="0"/>
    <n v="0"/>
    <n v="0"/>
    <n v="0"/>
    <n v="0"/>
    <n v="0"/>
    <n v="0"/>
    <n v="26.5"/>
    <n v="0"/>
    <n v="0"/>
    <n v="0"/>
    <n v="0"/>
    <n v="5.9346750000000004"/>
    <n v="0"/>
    <n v="0"/>
  </r>
  <r>
    <d v="2020-10-01T00:00:00"/>
    <x v="6"/>
    <s v="P"/>
    <s v="Active"/>
    <n v="109"/>
    <x v="108"/>
    <s v="N"/>
    <x v="2"/>
    <n v="1010"/>
    <x v="1"/>
    <s v="Niederl. 1"/>
    <n v="1"/>
    <s v="Department"/>
    <s v="Supervisor"/>
    <s v="Non-Mgm."/>
    <s v="ang."/>
    <s v="M"/>
    <d v="2003-05-05T00:00:00"/>
    <m/>
    <s v=""/>
    <n v="16"/>
    <d v="1960-02-06T00:00:00"/>
    <n v="59"/>
    <s v="N"/>
    <n v="30"/>
    <n v="2.5"/>
    <n v="39"/>
    <x v="0"/>
    <n v="1"/>
    <n v="31"/>
    <n v="0"/>
    <n v="5598"/>
    <n v="1126.77675"/>
    <n v="0"/>
    <n v="0"/>
    <n v="0"/>
    <n v="0"/>
    <n v="0"/>
    <n v="0"/>
    <n v="0"/>
    <n v="0"/>
    <n v="0"/>
    <n v="0"/>
    <n v="0"/>
    <n v="0"/>
    <n v="26.5"/>
    <n v="0"/>
    <n v="0"/>
    <n v="0"/>
    <n v="0"/>
    <n v="5.9346750000000004"/>
    <n v="0"/>
    <n v="0"/>
  </r>
  <r>
    <d v="2020-10-01T00:00:00"/>
    <x v="6"/>
    <s v="P"/>
    <s v="Active"/>
    <n v="110"/>
    <x v="109"/>
    <s v="N"/>
    <x v="12"/>
    <n v="1089"/>
    <x v="0"/>
    <s v="Niederl. 3"/>
    <n v="1"/>
    <s v="Department"/>
    <s v="Supervisor"/>
    <s v="Director"/>
    <s v="ang."/>
    <s v="M"/>
    <d v="2003-06-10T00:00:00"/>
    <m/>
    <s v=""/>
    <n v="16"/>
    <d v="1965-09-21T00:00:00"/>
    <n v="54"/>
    <s v="N"/>
    <n v="30"/>
    <n v="2.5"/>
    <n v="39"/>
    <x v="0"/>
    <n v="1"/>
    <n v="31"/>
    <n v="0"/>
    <n v="5599"/>
    <n v="1126.9102499999999"/>
    <n v="0"/>
    <n v="0"/>
    <n v="0"/>
    <n v="0"/>
    <n v="0"/>
    <n v="0"/>
    <n v="3131.67"/>
    <n v="0"/>
    <n v="0"/>
    <n v="0"/>
    <n v="0"/>
    <n v="0"/>
    <n v="26.5"/>
    <n v="0"/>
    <n v="0"/>
    <n v="0"/>
    <n v="0"/>
    <n v="707.27217150000001"/>
    <n v="197.5335"/>
    <n v="0"/>
  </r>
  <r>
    <d v="2020-10-01T00:00:00"/>
    <x v="6"/>
    <s v="P"/>
    <s v="Active"/>
    <n v="111"/>
    <x v="110"/>
    <s v="N"/>
    <x v="38"/>
    <n v="1074"/>
    <x v="0"/>
    <s v="Niederl. 3"/>
    <n v="1"/>
    <s v="Department"/>
    <s v="Supervisor"/>
    <s v="Manager"/>
    <s v="ang."/>
    <s v="M"/>
    <d v="2003-10-01T00:00:00"/>
    <m/>
    <s v=""/>
    <n v="16"/>
    <d v="1973-06-23T00:00:00"/>
    <n v="46"/>
    <s v="N"/>
    <n v="30"/>
    <n v="2.5"/>
    <n v="39"/>
    <x v="0"/>
    <n v="1"/>
    <n v="31"/>
    <n v="0"/>
    <n v="5600"/>
    <n v="1127.04375"/>
    <n v="0"/>
    <n v="0"/>
    <n v="0"/>
    <n v="0"/>
    <n v="0"/>
    <n v="0"/>
    <n v="0"/>
    <n v="0"/>
    <n v="0"/>
    <n v="0"/>
    <n v="0"/>
    <n v="0"/>
    <n v="26.5"/>
    <n v="0"/>
    <n v="0"/>
    <n v="0"/>
    <n v="0"/>
    <n v="5.9346750000000004"/>
    <n v="273.524"/>
    <n v="0"/>
  </r>
  <r>
    <d v="2020-10-01T00:00:00"/>
    <x v="6"/>
    <s v="P"/>
    <s v="Active"/>
    <n v="112"/>
    <x v="111"/>
    <s v="N"/>
    <x v="16"/>
    <n v="1067"/>
    <x v="11"/>
    <s v="Niederl. 12"/>
    <n v="1"/>
    <s v="Department"/>
    <s v="Supervisor"/>
    <s v="Non-Mgm."/>
    <s v="ang."/>
    <s v="M"/>
    <d v="2003-11-01T00:00:00"/>
    <m/>
    <s v=""/>
    <n v="16"/>
    <d v="1966-03-06T00:00:00"/>
    <n v="53"/>
    <s v="N"/>
    <n v="30"/>
    <n v="2.5"/>
    <n v="39"/>
    <x v="0"/>
    <n v="1"/>
    <n v="31"/>
    <n v="0"/>
    <n v="5601"/>
    <n v="1127.1772500000002"/>
    <n v="0"/>
    <n v="0"/>
    <n v="0"/>
    <n v="0"/>
    <n v="0"/>
    <n v="0"/>
    <n v="0"/>
    <n v="0"/>
    <n v="0"/>
    <n v="0"/>
    <n v="0"/>
    <n v="0"/>
    <n v="26.5"/>
    <n v="0"/>
    <n v="0"/>
    <n v="0"/>
    <n v="0"/>
    <n v="5.9346750000000004"/>
    <n v="0"/>
    <n v="0"/>
  </r>
  <r>
    <d v="2020-10-01T00:00:00"/>
    <x v="6"/>
    <s v="P"/>
    <s v="Active"/>
    <n v="113"/>
    <x v="112"/>
    <s v="N"/>
    <x v="22"/>
    <n v="1035"/>
    <x v="5"/>
    <s v="Niederl. 5"/>
    <n v="1"/>
    <s v="Department"/>
    <s v="Supervisor"/>
    <s v="Non-Mgm."/>
    <s v="ang."/>
    <s v="M"/>
    <d v="2004-01-01T00:00:00"/>
    <m/>
    <s v=""/>
    <n v="16"/>
    <d v="1965-10-14T00:00:00"/>
    <n v="54"/>
    <s v="J"/>
    <n v="30"/>
    <n v="2.5"/>
    <n v="39"/>
    <x v="0"/>
    <n v="1"/>
    <n v="31"/>
    <n v="0"/>
    <n v="5602"/>
    <n v="1127.3107500000001"/>
    <n v="0"/>
    <n v="0"/>
    <n v="0"/>
    <n v="0"/>
    <n v="0"/>
    <n v="0"/>
    <n v="0"/>
    <n v="0"/>
    <n v="0"/>
    <n v="0"/>
    <n v="323.19230769230768"/>
    <n v="256.75833333333333"/>
    <n v="26.5"/>
    <n v="0"/>
    <n v="0"/>
    <n v="0"/>
    <n v="0"/>
    <n v="135.81462105769234"/>
    <n v="0"/>
    <n v="0"/>
  </r>
  <r>
    <d v="2020-10-01T00:00:00"/>
    <x v="6"/>
    <s v="P"/>
    <s v="Active"/>
    <n v="114"/>
    <x v="113"/>
    <s v="N"/>
    <x v="22"/>
    <n v="1047"/>
    <x v="9"/>
    <s v="Niederl. 4"/>
    <n v="1"/>
    <s v="Department"/>
    <s v="Supervisor"/>
    <s v="Non-Mgm."/>
    <s v="ang."/>
    <s v="M"/>
    <d v="2004-01-01T00:00:00"/>
    <m/>
    <s v=""/>
    <n v="16"/>
    <d v="1965-01-09T00:00:00"/>
    <n v="55"/>
    <s v="J"/>
    <n v="30"/>
    <n v="2.5"/>
    <n v="39"/>
    <x v="0"/>
    <n v="1"/>
    <n v="31"/>
    <n v="0"/>
    <n v="5603"/>
    <n v="1127.44425"/>
    <n v="0"/>
    <n v="0"/>
    <n v="0"/>
    <n v="0"/>
    <n v="0"/>
    <n v="0"/>
    <n v="0"/>
    <n v="0"/>
    <n v="0"/>
    <n v="0"/>
    <n v="323.25"/>
    <n v="256.80416666666667"/>
    <n v="26.5"/>
    <n v="0"/>
    <n v="0"/>
    <n v="0"/>
    <n v="0"/>
    <n v="135.83780562500002"/>
    <n v="0"/>
    <n v="0"/>
  </r>
  <r>
    <d v="2020-10-01T00:00:00"/>
    <x v="6"/>
    <s v="P"/>
    <s v="Active"/>
    <n v="115"/>
    <x v="114"/>
    <s v="N"/>
    <x v="22"/>
    <n v="1041"/>
    <x v="4"/>
    <s v="Niederl. 6"/>
    <n v="1"/>
    <s v="Department"/>
    <s v="Supervisor"/>
    <s v="Non-Mgm."/>
    <s v="ang."/>
    <s v="M"/>
    <d v="2004-01-01T00:00:00"/>
    <m/>
    <s v=""/>
    <n v="16"/>
    <d v="1957-03-29T00:00:00"/>
    <n v="62"/>
    <s v="J"/>
    <n v="35"/>
    <n v="2.9166666666666665"/>
    <n v="39"/>
    <x v="0"/>
    <n v="1"/>
    <n v="31"/>
    <n v="0"/>
    <n v="5604"/>
    <n v="1127.5777499999999"/>
    <n v="0"/>
    <n v="0"/>
    <n v="0"/>
    <n v="0"/>
    <n v="0"/>
    <n v="0"/>
    <n v="0"/>
    <n v="0"/>
    <n v="0"/>
    <n v="0"/>
    <n v="377.19230769230768"/>
    <n v="256.85000000000002"/>
    <n v="26.5"/>
    <n v="0"/>
    <n v="0"/>
    <n v="0"/>
    <n v="0"/>
    <n v="147.92844980769232"/>
    <n v="0"/>
    <n v="0"/>
  </r>
  <r>
    <d v="2020-10-01T00:00:00"/>
    <x v="6"/>
    <s v="P"/>
    <s v="Active"/>
    <n v="116"/>
    <x v="115"/>
    <s v="N"/>
    <x v="28"/>
    <n v="1004"/>
    <x v="1"/>
    <s v="Niederl. 1"/>
    <n v="1"/>
    <s v="Department"/>
    <s v="Supervisor"/>
    <s v="Non-Mgm."/>
    <s v="ang."/>
    <s v="M"/>
    <d v="2004-02-16T00:00:00"/>
    <m/>
    <s v=""/>
    <n v="15"/>
    <d v="1977-06-14T00:00:00"/>
    <n v="42"/>
    <s v="N"/>
    <n v="30"/>
    <n v="2.5"/>
    <n v="39"/>
    <x v="0"/>
    <n v="1"/>
    <n v="31"/>
    <n v="0"/>
    <n v="5605"/>
    <n v="1127.7112500000001"/>
    <n v="0"/>
    <n v="0"/>
    <n v="0"/>
    <n v="0"/>
    <n v="0"/>
    <n v="0"/>
    <n v="0"/>
    <n v="0"/>
    <n v="0"/>
    <n v="0"/>
    <n v="0"/>
    <n v="0"/>
    <n v="26.5"/>
    <n v="0"/>
    <n v="0"/>
    <n v="0"/>
    <n v="0"/>
    <n v="5.9346750000000004"/>
    <n v="0"/>
    <n v="0"/>
  </r>
  <r>
    <d v="2020-10-01T00:00:00"/>
    <x v="6"/>
    <s v="P"/>
    <s v="Active"/>
    <n v="117"/>
    <x v="116"/>
    <s v="N"/>
    <x v="37"/>
    <n v="1005"/>
    <x v="1"/>
    <s v="Niederl. 1"/>
    <n v="1"/>
    <s v="Department"/>
    <s v="Supervisor"/>
    <s v="Non-Mgm."/>
    <s v="ang."/>
    <s v="M"/>
    <d v="2004-04-01T00:00:00"/>
    <m/>
    <s v=""/>
    <n v="15"/>
    <d v="1969-09-26T00:00:00"/>
    <n v="50"/>
    <s v="N"/>
    <n v="30"/>
    <n v="2.5"/>
    <n v="39"/>
    <x v="0"/>
    <n v="1"/>
    <n v="31"/>
    <n v="0"/>
    <n v="5606"/>
    <n v="1127.8447500000002"/>
    <n v="0"/>
    <n v="0"/>
    <n v="0"/>
    <n v="0"/>
    <n v="0"/>
    <n v="0"/>
    <n v="0"/>
    <n v="0"/>
    <n v="0"/>
    <n v="0"/>
    <n v="0"/>
    <n v="0"/>
    <n v="26.5"/>
    <n v="0"/>
    <n v="0"/>
    <n v="0"/>
    <n v="0"/>
    <n v="5.9346750000000004"/>
    <n v="0"/>
    <n v="0"/>
  </r>
  <r>
    <d v="2020-10-01T00:00:00"/>
    <x v="6"/>
    <s v="P"/>
    <s v="Active"/>
    <n v="118"/>
    <x v="117"/>
    <s v="N"/>
    <x v="39"/>
    <n v="1085"/>
    <x v="0"/>
    <s v="Niederl. 3"/>
    <n v="1"/>
    <s v="Department"/>
    <s v="Supervisor"/>
    <s v="Non-Mgm."/>
    <s v="ang."/>
    <s v="M"/>
    <d v="2004-05-24T00:00:00"/>
    <m/>
    <s v=""/>
    <n v="15"/>
    <d v="1964-02-05T00:00:00"/>
    <n v="55"/>
    <s v="N"/>
    <n v="30"/>
    <n v="2.5"/>
    <n v="39"/>
    <x v="0"/>
    <n v="1"/>
    <n v="31"/>
    <n v="0"/>
    <n v="5607"/>
    <n v="1127.9782500000001"/>
    <n v="0"/>
    <n v="0"/>
    <n v="0"/>
    <n v="0"/>
    <n v="0"/>
    <n v="0"/>
    <n v="0"/>
    <n v="0"/>
    <n v="0"/>
    <n v="0"/>
    <n v="0"/>
    <n v="0"/>
    <n v="26.5"/>
    <n v="0"/>
    <n v="0"/>
    <n v="0"/>
    <n v="0"/>
    <n v="5.9346750000000004"/>
    <n v="0"/>
    <n v="0"/>
  </r>
  <r>
    <d v="2020-10-01T00:00:00"/>
    <x v="6"/>
    <s v="P"/>
    <s v="Active"/>
    <n v="119"/>
    <x v="118"/>
    <s v="N"/>
    <x v="1"/>
    <n v="1017"/>
    <x v="1"/>
    <s v="Niederl. 1"/>
    <n v="1"/>
    <s v="Department"/>
    <s v="Supervisor"/>
    <s v="Non-Mgm."/>
    <s v="ang."/>
    <s v="M"/>
    <d v="2004-07-19T00:00:00"/>
    <m/>
    <s v=""/>
    <n v="15"/>
    <d v="1973-11-30T00:00:00"/>
    <n v="46"/>
    <s v="N"/>
    <n v="30"/>
    <n v="2.5"/>
    <n v="39"/>
    <x v="0"/>
    <n v="1"/>
    <n v="31"/>
    <n v="0"/>
    <n v="5608"/>
    <n v="1128.11175"/>
    <n v="0"/>
    <n v="0"/>
    <n v="0"/>
    <n v="0"/>
    <n v="0"/>
    <n v="0"/>
    <n v="0"/>
    <n v="0"/>
    <n v="0"/>
    <n v="0"/>
    <n v="0"/>
    <n v="0"/>
    <n v="26.5"/>
    <n v="0"/>
    <n v="0"/>
    <n v="0"/>
    <n v="0"/>
    <n v="5.9346750000000004"/>
    <n v="0"/>
    <n v="0"/>
  </r>
  <r>
    <d v="2020-10-01T00:00:00"/>
    <x v="6"/>
    <s v="P"/>
    <s v="Active"/>
    <n v="120"/>
    <x v="119"/>
    <s v="N"/>
    <x v="1"/>
    <n v="1017"/>
    <x v="1"/>
    <s v="Niederl. 1"/>
    <n v="1"/>
    <s v="Department"/>
    <s v="Supervisor"/>
    <s v="Non-Mgm."/>
    <s v="ang."/>
    <s v="W"/>
    <d v="2004-02-16T00:00:00"/>
    <m/>
    <s v=""/>
    <n v="15"/>
    <d v="1979-11-06T00:00:00"/>
    <n v="40"/>
    <s v="N"/>
    <n v="18"/>
    <n v="1.5"/>
    <n v="12"/>
    <x v="0"/>
    <n v="0.30769230769230771"/>
    <n v="31"/>
    <n v="0"/>
    <n v="5609"/>
    <n v="1128.2452499999999"/>
    <n v="0"/>
    <n v="0"/>
    <n v="0"/>
    <n v="0"/>
    <n v="0"/>
    <n v="0"/>
    <n v="0"/>
    <n v="0"/>
    <n v="0"/>
    <n v="0"/>
    <n v="0"/>
    <n v="0"/>
    <n v="26.5"/>
    <n v="0"/>
    <n v="0"/>
    <n v="0"/>
    <n v="0"/>
    <n v="5.9346750000000004"/>
    <n v="0"/>
    <n v="0"/>
  </r>
  <r>
    <d v="2020-10-01T00:00:00"/>
    <x v="6"/>
    <s v="P"/>
    <s v="Active"/>
    <n v="121"/>
    <x v="120"/>
    <s v="Y"/>
    <x v="16"/>
    <n v="1049"/>
    <x v="3"/>
    <s v="Niederl. 8"/>
    <n v="0.5"/>
    <s v="Department"/>
    <s v="Supervisor"/>
    <s v="Non-Mgm."/>
    <s v="ang."/>
    <s v="W"/>
    <d v="2004-09-01T00:00:00"/>
    <m/>
    <s v=""/>
    <n v="15"/>
    <d v="1987-08-27T00:00:00"/>
    <n v="32"/>
    <s v="J"/>
    <n v="30"/>
    <n v="2.5"/>
    <n v="20"/>
    <x v="0"/>
    <n v="0.25641025641025639"/>
    <n v="31"/>
    <n v="0"/>
    <n v="5610"/>
    <n v="1128.3787500000001"/>
    <n v="0"/>
    <n v="0"/>
    <n v="0"/>
    <n v="0"/>
    <n v="0"/>
    <n v="0"/>
    <n v="0"/>
    <n v="0"/>
    <n v="0"/>
    <n v="0"/>
    <n v="631.125"/>
    <n v="257.125"/>
    <n v="13.25"/>
    <n v="0"/>
    <n v="0"/>
    <n v="0"/>
    <n v="0"/>
    <n v="201.89092500000001"/>
    <n v="0"/>
    <n v="0"/>
  </r>
  <r>
    <d v="2020-10-01T00:00:00"/>
    <x v="6"/>
    <s v="P"/>
    <s v="Active"/>
    <n v="121"/>
    <x v="120"/>
    <s v="Y"/>
    <x v="16"/>
    <n v="1056"/>
    <x v="2"/>
    <s v="Niederl. 7"/>
    <n v="0.5"/>
    <s v="Department"/>
    <s v="Supervisor"/>
    <s v="Non-Mgm."/>
    <s v="ang."/>
    <s v="W"/>
    <d v="2004-09-01T00:00:00"/>
    <m/>
    <s v=""/>
    <n v="15"/>
    <d v="1987-08-27T00:00:00"/>
    <n v="32"/>
    <s v="J"/>
    <n v="30"/>
    <n v="2.5"/>
    <n v="20"/>
    <x v="0"/>
    <n v="0.25641025641025639"/>
    <n v="31"/>
    <n v="0"/>
    <n v="5611"/>
    <n v="1128.5122500000002"/>
    <n v="0"/>
    <n v="0"/>
    <n v="0"/>
    <n v="0"/>
    <n v="0"/>
    <n v="0"/>
    <n v="0"/>
    <n v="0"/>
    <n v="0"/>
    <n v="0"/>
    <n v="631.23749999999995"/>
    <n v="257.17083333333335"/>
    <n v="13.25"/>
    <n v="0"/>
    <n v="0"/>
    <n v="0"/>
    <n v="0"/>
    <n v="201.92638375000001"/>
    <n v="0"/>
    <n v="0"/>
  </r>
  <r>
    <d v="2020-10-01T00:00:00"/>
    <x v="6"/>
    <s v="P"/>
    <s v="Active"/>
    <n v="122"/>
    <x v="121"/>
    <s v="N"/>
    <x v="21"/>
    <n v="1086"/>
    <x v="0"/>
    <s v="Niederl. 3"/>
    <n v="1"/>
    <s v="Department"/>
    <s v="Supervisor"/>
    <s v="Non-Mgm."/>
    <s v="ang."/>
    <s v="M"/>
    <d v="2004-10-01T00:00:00"/>
    <m/>
    <s v=""/>
    <n v="15"/>
    <d v="1971-06-10T00:00:00"/>
    <n v="48"/>
    <s v="N"/>
    <n v="30"/>
    <n v="2.5"/>
    <n v="39"/>
    <x v="0"/>
    <n v="1"/>
    <n v="31"/>
    <n v="0"/>
    <n v="5612"/>
    <n v="1128.6457500000001"/>
    <n v="0"/>
    <n v="0"/>
    <n v="0"/>
    <n v="0"/>
    <n v="0"/>
    <n v="0"/>
    <n v="0"/>
    <n v="0"/>
    <n v="0"/>
    <n v="0"/>
    <n v="0"/>
    <n v="0"/>
    <n v="26.5"/>
    <n v="0"/>
    <n v="0"/>
    <n v="0"/>
    <n v="0"/>
    <n v="5.9346750000000004"/>
    <n v="0"/>
    <n v="0"/>
  </r>
  <r>
    <d v="2020-10-01T00:00:00"/>
    <x v="6"/>
    <s v="P"/>
    <s v="Active"/>
    <n v="123"/>
    <x v="122"/>
    <s v="N"/>
    <x v="40"/>
    <n v="1001"/>
    <x v="1"/>
    <s v="Niederl. 1"/>
    <n v="1"/>
    <s v="Department"/>
    <s v="Supervisor"/>
    <s v="Manager"/>
    <s v="ang."/>
    <s v="M"/>
    <d v="2005-01-10T00:00:00"/>
    <m/>
    <s v=""/>
    <n v="15"/>
    <d v="1961-06-21T00:00:00"/>
    <n v="58"/>
    <s v="N"/>
    <n v="30"/>
    <n v="2.5"/>
    <n v="39"/>
    <x v="0"/>
    <n v="1"/>
    <n v="31"/>
    <n v="0"/>
    <n v="5613"/>
    <n v="1128.77925"/>
    <n v="0"/>
    <n v="0"/>
    <n v="0"/>
    <n v="0"/>
    <n v="0"/>
    <n v="0"/>
    <n v="0"/>
    <n v="0"/>
    <n v="0"/>
    <n v="0"/>
    <n v="0"/>
    <n v="0"/>
    <n v="26.5"/>
    <n v="0"/>
    <n v="0"/>
    <n v="0"/>
    <n v="0"/>
    <n v="5.9346750000000004"/>
    <n v="0"/>
    <n v="23.726666666666667"/>
  </r>
  <r>
    <d v="2020-10-01T00:00:00"/>
    <x v="6"/>
    <s v="P"/>
    <s v="Active"/>
    <n v="124"/>
    <x v="123"/>
    <s v="N"/>
    <x v="22"/>
    <n v="1053"/>
    <x v="3"/>
    <s v="Niederl. 8"/>
    <n v="1"/>
    <s v="Department"/>
    <s v="Supervisor"/>
    <s v="Non-Mgm."/>
    <s v="ang."/>
    <s v="M"/>
    <d v="2005-02-01T00:00:00"/>
    <m/>
    <s v=""/>
    <n v="14"/>
    <d v="1958-11-05T00:00:00"/>
    <n v="61"/>
    <s v="J"/>
    <n v="30"/>
    <n v="2.5"/>
    <n v="39"/>
    <x v="0"/>
    <n v="1"/>
    <n v="31"/>
    <n v="0"/>
    <n v="5614"/>
    <n v="1128.91275"/>
    <n v="0"/>
    <n v="0"/>
    <n v="0"/>
    <n v="0"/>
    <n v="0"/>
    <n v="0"/>
    <n v="0"/>
    <n v="0"/>
    <n v="0"/>
    <n v="0"/>
    <n v="323.88461538461542"/>
    <n v="257.30833333333334"/>
    <n v="26.5"/>
    <n v="0"/>
    <n v="0"/>
    <n v="0"/>
    <n v="0"/>
    <n v="136.09283586538464"/>
    <n v="0"/>
    <n v="23.726666666666667"/>
  </r>
  <r>
    <d v="2020-10-01T00:00:00"/>
    <x v="6"/>
    <s v="P"/>
    <s v="Active"/>
    <n v="125"/>
    <x v="124"/>
    <s v="N"/>
    <x v="41"/>
    <n v="1006"/>
    <x v="1"/>
    <s v="Niederl. 1"/>
    <n v="1"/>
    <s v="Department"/>
    <s v="Supervisor"/>
    <s v="Manager"/>
    <s v="ang."/>
    <s v="M"/>
    <d v="1989-10-02T00:00:00"/>
    <m/>
    <s v=""/>
    <n v="30"/>
    <d v="1968-09-21T00:00:00"/>
    <n v="51"/>
    <s v="N"/>
    <n v="30"/>
    <n v="2.5"/>
    <n v="39"/>
    <x v="0"/>
    <n v="1"/>
    <n v="31"/>
    <n v="0"/>
    <n v="5615"/>
    <n v="1129.0462500000001"/>
    <n v="0"/>
    <n v="0"/>
    <n v="0"/>
    <n v="0"/>
    <n v="0"/>
    <n v="0"/>
    <n v="0"/>
    <n v="0"/>
    <n v="0"/>
    <n v="0"/>
    <n v="0"/>
    <n v="0"/>
    <n v="26.5"/>
    <n v="0"/>
    <n v="0"/>
    <n v="0"/>
    <n v="0"/>
    <n v="5.9346750000000004"/>
    <n v="0"/>
    <n v="0"/>
  </r>
  <r>
    <d v="2020-10-01T00:00:00"/>
    <x v="6"/>
    <s v="P"/>
    <s v="Active"/>
    <n v="126"/>
    <x v="125"/>
    <s v="N"/>
    <x v="22"/>
    <n v="1023"/>
    <x v="7"/>
    <s v="Niederl. 9"/>
    <n v="1"/>
    <s v="Department"/>
    <s v="Supervisor"/>
    <s v="Non-Mgm."/>
    <s v="ang."/>
    <s v="M"/>
    <d v="2005-07-01T00:00:00"/>
    <m/>
    <s v=""/>
    <n v="14"/>
    <d v="1978-01-16T00:00:00"/>
    <n v="42"/>
    <s v="J"/>
    <n v="30"/>
    <n v="2.5"/>
    <n v="39"/>
    <x v="0"/>
    <n v="1"/>
    <n v="31"/>
    <n v="0"/>
    <n v="5616"/>
    <n v="1129.17975"/>
    <n v="0"/>
    <n v="0"/>
    <n v="0"/>
    <n v="0"/>
    <n v="0"/>
    <n v="0"/>
    <n v="0"/>
    <n v="0"/>
    <n v="0"/>
    <n v="0"/>
    <n v="324"/>
    <n v="257.40000000000003"/>
    <n v="26.5"/>
    <n v="0"/>
    <n v="0"/>
    <n v="0"/>
    <n v="0"/>
    <n v="136.13920500000003"/>
    <n v="0"/>
    <n v="23.726666666666667"/>
  </r>
  <r>
    <d v="2020-10-01T00:00:00"/>
    <x v="6"/>
    <s v="P"/>
    <s v="Active"/>
    <n v="127"/>
    <x v="126"/>
    <s v="N"/>
    <x v="31"/>
    <n v="1034"/>
    <x v="5"/>
    <s v="Niederl. 5"/>
    <n v="1"/>
    <s v="Department"/>
    <s v="Supervisor"/>
    <s v="Manager"/>
    <s v="ang."/>
    <s v="M"/>
    <d v="2005-07-01T00:00:00"/>
    <m/>
    <s v=""/>
    <n v="14"/>
    <d v="1973-01-03T00:00:00"/>
    <n v="47"/>
    <s v="N"/>
    <n v="30"/>
    <n v="2.5"/>
    <n v="39"/>
    <x v="0"/>
    <n v="1"/>
    <n v="31"/>
    <n v="0"/>
    <n v="5617"/>
    <n v="1129.3132500000002"/>
    <n v="0"/>
    <n v="0"/>
    <n v="60"/>
    <n v="0"/>
    <n v="0"/>
    <n v="0"/>
    <n v="0"/>
    <n v="0"/>
    <n v="0"/>
    <n v="0"/>
    <n v="0"/>
    <n v="0"/>
    <n v="26.5"/>
    <n v="0"/>
    <n v="0"/>
    <n v="0"/>
    <n v="0"/>
    <n v="19.371675"/>
    <n v="117.04"/>
    <n v="23.726666666666667"/>
  </r>
  <r>
    <d v="2020-10-01T00:00:00"/>
    <x v="6"/>
    <s v="P"/>
    <s v="Active"/>
    <n v="128"/>
    <x v="127"/>
    <s v="N"/>
    <x v="17"/>
    <n v="1088"/>
    <x v="0"/>
    <s v="Niederl. 3"/>
    <n v="1"/>
    <s v="Department"/>
    <s v="Supervisor"/>
    <s v="Non-Mgm."/>
    <s v="ang."/>
    <s v="M"/>
    <d v="2005-08-01T00:00:00"/>
    <m/>
    <s v=""/>
    <n v="14"/>
    <d v="1971-05-10T00:00:00"/>
    <n v="48"/>
    <s v="N"/>
    <n v="30"/>
    <n v="2.5"/>
    <n v="39"/>
    <x v="0"/>
    <n v="1"/>
    <n v="31"/>
    <n v="0"/>
    <n v="5618"/>
    <n v="1129.4467500000001"/>
    <n v="0"/>
    <n v="0"/>
    <n v="0"/>
    <n v="0"/>
    <n v="0"/>
    <n v="0"/>
    <n v="0"/>
    <n v="0"/>
    <n v="0"/>
    <n v="0"/>
    <n v="0"/>
    <n v="0"/>
    <n v="26.5"/>
    <n v="0"/>
    <n v="0"/>
    <n v="0"/>
    <n v="0"/>
    <n v="5.9346750000000004"/>
    <n v="0"/>
    <n v="23.726666666666667"/>
  </r>
  <r>
    <d v="2020-10-01T00:00:00"/>
    <x v="6"/>
    <s v="P"/>
    <s v="Active"/>
    <n v="129"/>
    <x v="128"/>
    <s v="N"/>
    <x v="36"/>
    <n v="1054"/>
    <x v="8"/>
    <s v="Niederl. 2"/>
    <n v="1"/>
    <s v="Department"/>
    <s v="Supervisor"/>
    <s v="Supervisor"/>
    <s v="ang."/>
    <s v="M"/>
    <d v="2005-09-01T00:00:00"/>
    <m/>
    <s v=""/>
    <n v="14"/>
    <d v="1988-10-25T00:00:00"/>
    <n v="31"/>
    <s v="N"/>
    <n v="30"/>
    <n v="2.5"/>
    <n v="39"/>
    <x v="0"/>
    <n v="1"/>
    <n v="31"/>
    <n v="0"/>
    <n v="5619"/>
    <n v="1129.58025"/>
    <n v="0"/>
    <n v="0"/>
    <n v="0"/>
    <n v="0"/>
    <n v="0"/>
    <n v="0"/>
    <n v="0"/>
    <n v="0"/>
    <n v="0"/>
    <n v="0"/>
    <n v="0"/>
    <n v="0"/>
    <n v="26.5"/>
    <n v="0"/>
    <n v="0"/>
    <n v="0"/>
    <n v="0"/>
    <n v="5.9346750000000004"/>
    <n v="0"/>
    <n v="23.726666666666667"/>
  </r>
  <r>
    <d v="2020-10-01T00:00:00"/>
    <x v="6"/>
    <s v="P"/>
    <s v="Active"/>
    <n v="130"/>
    <x v="129"/>
    <s v="N"/>
    <x v="37"/>
    <n v="1005"/>
    <x v="1"/>
    <s v="Niederl. 1"/>
    <n v="1"/>
    <s v="Department"/>
    <s v="Supervisor"/>
    <s v="Non-Mgm."/>
    <s v="ang."/>
    <s v="M"/>
    <d v="2003-06-02T00:00:00"/>
    <m/>
    <s v=""/>
    <n v="16"/>
    <d v="1980-09-05T00:00:00"/>
    <n v="39"/>
    <s v="N"/>
    <n v="30"/>
    <n v="2.5"/>
    <n v="39"/>
    <x v="0"/>
    <n v="1"/>
    <n v="31"/>
    <n v="0"/>
    <n v="5620"/>
    <n v="1129.7137499999999"/>
    <n v="0"/>
    <n v="0"/>
    <n v="0"/>
    <n v="0"/>
    <n v="0"/>
    <n v="0"/>
    <n v="0"/>
    <n v="0"/>
    <n v="0"/>
    <n v="0"/>
    <n v="0"/>
    <n v="0"/>
    <n v="26.5"/>
    <n v="0"/>
    <n v="0"/>
    <n v="0"/>
    <n v="0"/>
    <n v="5.9346750000000004"/>
    <n v="0"/>
    <n v="0"/>
  </r>
  <r>
    <d v="2020-10-01T00:00:00"/>
    <x v="6"/>
    <s v="P"/>
    <s v="Active"/>
    <n v="131"/>
    <x v="130"/>
    <s v="N"/>
    <x v="31"/>
    <n v="1052"/>
    <x v="3"/>
    <s v="Niederl. 8"/>
    <n v="1"/>
    <s v="Department"/>
    <s v="Supervisor"/>
    <s v="Non-Mgm."/>
    <s v="ang."/>
    <s v="M"/>
    <d v="2005-10-01T00:00:00"/>
    <m/>
    <s v=""/>
    <n v="14"/>
    <d v="1962-12-31T00:00:00"/>
    <n v="57"/>
    <s v="N"/>
    <n v="30"/>
    <n v="2.5"/>
    <n v="39"/>
    <x v="0"/>
    <n v="1"/>
    <n v="31"/>
    <n v="0"/>
    <n v="5621"/>
    <n v="1129.84725"/>
    <n v="0"/>
    <n v="684.6"/>
    <n v="60"/>
    <n v="0"/>
    <n v="0"/>
    <n v="0"/>
    <n v="0"/>
    <n v="0"/>
    <n v="0"/>
    <n v="0"/>
    <n v="0"/>
    <n v="0"/>
    <n v="26.5"/>
    <n v="0"/>
    <n v="0"/>
    <n v="0"/>
    <n v="0"/>
    <n v="172.68784500000001"/>
    <n v="119.51"/>
    <n v="23.726666666666667"/>
  </r>
  <r>
    <d v="2020-10-01T00:00:00"/>
    <x v="6"/>
    <s v="P"/>
    <s v="Active"/>
    <n v="132"/>
    <x v="131"/>
    <s v="N"/>
    <x v="22"/>
    <n v="1041"/>
    <x v="4"/>
    <s v="Niederl. 6"/>
    <n v="1"/>
    <s v="Department"/>
    <s v="Supervisor"/>
    <s v="Non-Mgm."/>
    <s v="ang."/>
    <s v="M"/>
    <d v="2006-01-01T00:00:00"/>
    <m/>
    <s v=""/>
    <n v="14"/>
    <d v="1966-07-17T00:00:00"/>
    <n v="53"/>
    <s v="J"/>
    <n v="35"/>
    <n v="2.9166666666666665"/>
    <n v="39"/>
    <x v="0"/>
    <n v="1"/>
    <n v="31"/>
    <n v="0"/>
    <n v="5622"/>
    <n v="1129.9807499999999"/>
    <n v="0"/>
    <n v="0"/>
    <n v="0"/>
    <n v="0"/>
    <n v="0"/>
    <n v="0"/>
    <n v="0"/>
    <n v="0"/>
    <n v="0"/>
    <n v="0"/>
    <n v="378.40384615384613"/>
    <n v="257.67500000000001"/>
    <n v="26.5"/>
    <n v="0"/>
    <n v="0"/>
    <n v="0"/>
    <n v="0"/>
    <n v="148.38453259615386"/>
    <n v="0"/>
    <n v="0"/>
  </r>
  <r>
    <d v="2020-10-01T00:00:00"/>
    <x v="6"/>
    <s v="P"/>
    <s v="Active"/>
    <n v="133"/>
    <x v="132"/>
    <s v="N"/>
    <x v="9"/>
    <n v="1087"/>
    <x v="0"/>
    <s v="Niederl. 3"/>
    <n v="1"/>
    <s v="Department"/>
    <s v="Supervisor"/>
    <s v="Non-Mgm."/>
    <s v="ang."/>
    <s v="M"/>
    <d v="2006-05-01T00:00:00"/>
    <m/>
    <s v=""/>
    <n v="13"/>
    <d v="1974-09-25T00:00:00"/>
    <n v="45"/>
    <s v="N"/>
    <n v="30"/>
    <n v="2.5"/>
    <n v="39"/>
    <x v="0"/>
    <n v="1"/>
    <n v="31"/>
    <n v="0"/>
    <n v="5623"/>
    <n v="1130.1142500000001"/>
    <n v="0"/>
    <n v="0"/>
    <n v="0"/>
    <n v="0"/>
    <n v="0"/>
    <n v="0"/>
    <n v="0"/>
    <n v="0"/>
    <n v="0"/>
    <n v="0"/>
    <n v="0"/>
    <n v="0"/>
    <n v="26.5"/>
    <n v="0"/>
    <n v="0"/>
    <n v="0"/>
    <n v="0"/>
    <n v="5.9346750000000004"/>
    <n v="0"/>
    <n v="0"/>
  </r>
  <r>
    <d v="2020-10-01T00:00:00"/>
    <x v="6"/>
    <s v="P"/>
    <s v="Active"/>
    <n v="134"/>
    <x v="133"/>
    <s v="N"/>
    <x v="42"/>
    <n v="1076"/>
    <x v="0"/>
    <s v="Niederl. 3"/>
    <n v="1"/>
    <s v="Department"/>
    <s v="Supervisor"/>
    <s v="Manager"/>
    <s v="ang."/>
    <s v="M"/>
    <d v="2006-06-01T00:00:00"/>
    <m/>
    <s v=""/>
    <n v="13"/>
    <d v="1979-11-30T00:00:00"/>
    <n v="40"/>
    <s v="N"/>
    <n v="30"/>
    <n v="2.5"/>
    <n v="39"/>
    <x v="0"/>
    <n v="1"/>
    <n v="31"/>
    <n v="0"/>
    <n v="5624"/>
    <n v="1130.24775"/>
    <n v="0"/>
    <n v="0"/>
    <n v="0"/>
    <n v="0"/>
    <n v="0"/>
    <n v="0"/>
    <n v="0"/>
    <n v="0"/>
    <n v="0"/>
    <n v="0"/>
    <n v="0"/>
    <n v="0"/>
    <n v="26.5"/>
    <n v="0"/>
    <n v="0"/>
    <n v="0"/>
    <n v="0"/>
    <n v="5.9346750000000004"/>
    <n v="168.83019999999999"/>
    <n v="0"/>
  </r>
  <r>
    <d v="2020-10-01T00:00:00"/>
    <x v="6"/>
    <s v="P"/>
    <s v="Active"/>
    <n v="135"/>
    <x v="134"/>
    <s v="N"/>
    <x v="31"/>
    <n v="1052"/>
    <x v="3"/>
    <s v="Niederl. 8"/>
    <n v="1"/>
    <s v="Department"/>
    <s v="Supervisor"/>
    <s v="Non-Mgm."/>
    <s v="ang."/>
    <s v="M"/>
    <d v="2006-07-01T00:00:00"/>
    <m/>
    <s v=""/>
    <n v="13"/>
    <d v="1966-11-12T00:00:00"/>
    <n v="53"/>
    <s v="J"/>
    <n v="30"/>
    <n v="2.5"/>
    <n v="39"/>
    <x v="0"/>
    <n v="1"/>
    <n v="31"/>
    <n v="0"/>
    <n v="5625"/>
    <n v="1130.3812499999999"/>
    <n v="0"/>
    <n v="0"/>
    <n v="60"/>
    <n v="0"/>
    <n v="1666.67"/>
    <n v="0"/>
    <n v="0"/>
    <n v="0"/>
    <n v="0"/>
    <n v="0"/>
    <n v="324.51923076923077"/>
    <n v="257.8125"/>
    <n v="26.5"/>
    <n v="0"/>
    <n v="0"/>
    <n v="0"/>
    <n v="0"/>
    <n v="523.0356126057693"/>
    <n v="102.98"/>
    <n v="0"/>
  </r>
  <r>
    <d v="2020-10-01T00:00:00"/>
    <x v="6"/>
    <s v="P"/>
    <s v="Active"/>
    <n v="136"/>
    <x v="135"/>
    <s v="N"/>
    <x v="22"/>
    <n v="1047"/>
    <x v="9"/>
    <s v="Niederl. 4"/>
    <n v="1"/>
    <s v="Department"/>
    <s v="Supervisor"/>
    <s v="Non-Mgm."/>
    <s v="ang."/>
    <s v="M"/>
    <d v="2006-07-01T00:00:00"/>
    <m/>
    <s v=""/>
    <n v="13"/>
    <d v="1964-01-29T00:00:00"/>
    <n v="55"/>
    <s v="J"/>
    <n v="30"/>
    <n v="2.5"/>
    <n v="39"/>
    <x v="0"/>
    <n v="1"/>
    <n v="31"/>
    <n v="0"/>
    <n v="5626"/>
    <n v="1130.51475"/>
    <n v="0"/>
    <n v="0"/>
    <n v="0"/>
    <n v="0"/>
    <n v="0"/>
    <n v="0"/>
    <n v="0"/>
    <n v="0"/>
    <n v="0"/>
    <n v="0"/>
    <n v="324.57692307692304"/>
    <n v="257.85833333333335"/>
    <n v="26.5"/>
    <n v="0"/>
    <n v="0"/>
    <n v="0"/>
    <n v="0"/>
    <n v="136.37105067307692"/>
    <n v="0"/>
    <n v="0"/>
  </r>
  <r>
    <d v="2020-10-01T00:00:00"/>
    <x v="6"/>
    <s v="P"/>
    <s v="Active"/>
    <n v="137"/>
    <x v="136"/>
    <s v="N"/>
    <x v="22"/>
    <n v="1060"/>
    <x v="2"/>
    <s v="Niederl. 7"/>
    <n v="1"/>
    <s v="Department"/>
    <s v="Supervisor"/>
    <s v="Non-Mgm."/>
    <s v="ang."/>
    <s v="M"/>
    <d v="2006-08-21T00:00:00"/>
    <m/>
    <s v=""/>
    <n v="13"/>
    <d v="1988-05-17T00:00:00"/>
    <n v="31"/>
    <s v="J"/>
    <n v="30"/>
    <n v="2.5"/>
    <n v="39"/>
    <x v="0"/>
    <n v="1"/>
    <n v="31"/>
    <n v="0"/>
    <n v="5627"/>
    <n v="1130.64825"/>
    <n v="0"/>
    <n v="0"/>
    <n v="0"/>
    <n v="0"/>
    <n v="0"/>
    <n v="0"/>
    <n v="0"/>
    <n v="0"/>
    <n v="0"/>
    <n v="0"/>
    <n v="324.63461538461536"/>
    <n v="257.9041666666667"/>
    <n v="26.5"/>
    <n v="0"/>
    <n v="0"/>
    <n v="0"/>
    <n v="0"/>
    <n v="136.39423524038463"/>
    <n v="0"/>
    <n v="0"/>
  </r>
  <r>
    <d v="2020-10-01T00:00:00"/>
    <x v="6"/>
    <s v="P"/>
    <s v="Active"/>
    <n v="138"/>
    <x v="137"/>
    <s v="Y"/>
    <x v="15"/>
    <n v="1026"/>
    <x v="6"/>
    <s v="Niederl. 10"/>
    <n v="0.5"/>
    <s v="Department"/>
    <s v="Supervisor"/>
    <s v="Manager"/>
    <s v="ang."/>
    <s v="W"/>
    <d v="2006-09-01T00:00:00"/>
    <m/>
    <s v=""/>
    <n v="13"/>
    <d v="1989-06-26T00:00:00"/>
    <n v="30"/>
    <s v="N"/>
    <n v="30"/>
    <n v="2.5"/>
    <n v="39"/>
    <x v="0"/>
    <n v="0.5"/>
    <n v="31"/>
    <n v="0"/>
    <n v="5628"/>
    <n v="1130.7817500000001"/>
    <n v="0"/>
    <n v="0"/>
    <n v="0"/>
    <n v="0"/>
    <n v="175"/>
    <n v="0"/>
    <n v="0"/>
    <n v="0"/>
    <n v="0"/>
    <n v="0"/>
    <n v="0"/>
    <n v="0"/>
    <n v="13.25"/>
    <n v="0"/>
    <n v="0"/>
    <n v="0"/>
    <n v="0"/>
    <n v="42.158587500000003"/>
    <n v="45.994249999999994"/>
    <n v="0"/>
  </r>
  <r>
    <d v="2020-10-01T00:00:00"/>
    <x v="6"/>
    <s v="P"/>
    <s v="Active"/>
    <n v="138"/>
    <x v="137"/>
    <s v="Y"/>
    <x v="15"/>
    <n v="1020"/>
    <x v="7"/>
    <s v="Niederl. 9"/>
    <n v="0.5"/>
    <s v="Department"/>
    <s v="Supervisor"/>
    <s v="Manager"/>
    <s v="ang."/>
    <s v="W"/>
    <d v="2006-09-01T00:00:00"/>
    <m/>
    <s v=""/>
    <n v="13"/>
    <d v="1989-06-26T00:00:00"/>
    <n v="30"/>
    <s v="N"/>
    <n v="30"/>
    <n v="2.5"/>
    <n v="39"/>
    <x v="0"/>
    <n v="0.5"/>
    <n v="31"/>
    <n v="0"/>
    <n v="5629"/>
    <n v="1130.91525"/>
    <n v="0"/>
    <n v="0"/>
    <n v="0"/>
    <n v="0"/>
    <n v="175"/>
    <n v="0"/>
    <n v="0"/>
    <n v="0"/>
    <n v="0"/>
    <n v="0"/>
    <n v="0"/>
    <n v="0"/>
    <n v="13.25"/>
    <n v="0"/>
    <n v="0"/>
    <n v="0"/>
    <n v="0"/>
    <n v="42.158587500000003"/>
    <n v="45.994249999999994"/>
    <n v="0"/>
  </r>
  <r>
    <d v="2020-10-01T00:00:00"/>
    <x v="6"/>
    <s v="P"/>
    <s v="Active"/>
    <n v="139"/>
    <x v="138"/>
    <s v="Y"/>
    <x v="20"/>
    <n v="1058"/>
    <x v="2"/>
    <s v="Niederl. 7"/>
    <n v="0.5"/>
    <s v="Department"/>
    <s v="Supervisor"/>
    <s v="Non-Mgm."/>
    <s v="ang."/>
    <s v="W"/>
    <d v="2006-09-01T00:00:00"/>
    <m/>
    <s v=""/>
    <n v="13"/>
    <d v="1989-04-20T00:00:00"/>
    <n v="30"/>
    <s v="J"/>
    <n v="30"/>
    <n v="2.5"/>
    <n v="39"/>
    <x v="0"/>
    <n v="0.5"/>
    <n v="31"/>
    <n v="0"/>
    <n v="5630"/>
    <n v="1131.0487499999999"/>
    <n v="0"/>
    <n v="0"/>
    <n v="0"/>
    <n v="0"/>
    <n v="0"/>
    <n v="0"/>
    <n v="0"/>
    <n v="0"/>
    <n v="0"/>
    <n v="0"/>
    <n v="324.80769230769232"/>
    <n v="258.04166666666669"/>
    <n v="13.25"/>
    <n v="0"/>
    <n v="0"/>
    <n v="0"/>
    <n v="0"/>
    <n v="133.49645144230772"/>
    <n v="0"/>
    <n v="0"/>
  </r>
  <r>
    <d v="2020-10-01T00:00:00"/>
    <x v="6"/>
    <s v="P"/>
    <s v="Active"/>
    <n v="139"/>
    <x v="138"/>
    <s v="Y"/>
    <x v="20"/>
    <n v="1051"/>
    <x v="3"/>
    <s v="Niederl. 8"/>
    <n v="0.5"/>
    <s v="Department"/>
    <s v="Supervisor"/>
    <s v="Non-Mgm."/>
    <s v="ang."/>
    <s v="W"/>
    <d v="2006-09-01T00:00:00"/>
    <m/>
    <s v=""/>
    <n v="13"/>
    <d v="1989-04-20T00:00:00"/>
    <n v="30"/>
    <s v="J"/>
    <n v="30"/>
    <n v="2.5"/>
    <n v="39"/>
    <x v="0"/>
    <n v="0.5"/>
    <n v="31"/>
    <n v="0"/>
    <n v="5631"/>
    <n v="1131.1822500000001"/>
    <n v="0"/>
    <n v="0"/>
    <n v="0"/>
    <n v="0"/>
    <n v="0"/>
    <n v="0"/>
    <n v="0"/>
    <n v="0"/>
    <n v="0"/>
    <n v="0"/>
    <n v="324.86538461538458"/>
    <n v="258.08750000000003"/>
    <n v="13.25"/>
    <n v="0"/>
    <n v="0"/>
    <n v="0"/>
    <n v="0"/>
    <n v="133.5196360096154"/>
    <n v="0"/>
    <n v="0"/>
  </r>
  <r>
    <d v="2020-10-01T00:00:00"/>
    <x v="6"/>
    <s v="P"/>
    <s v="Active"/>
    <n v="140"/>
    <x v="139"/>
    <s v="N"/>
    <x v="40"/>
    <n v="1001"/>
    <x v="1"/>
    <s v="Niederl. 1"/>
    <n v="1"/>
    <s v="Department"/>
    <s v="Supervisor"/>
    <s v="Non-Mgm."/>
    <s v="ang."/>
    <s v="M"/>
    <d v="2006-09-15T00:00:00"/>
    <m/>
    <s v=""/>
    <n v="13"/>
    <d v="1969-11-03T00:00:00"/>
    <n v="50"/>
    <s v="N"/>
    <n v="30"/>
    <n v="2.5"/>
    <n v="39"/>
    <x v="0"/>
    <n v="1"/>
    <n v="31"/>
    <n v="0"/>
    <n v="5632"/>
    <n v="1131.31575"/>
    <n v="0"/>
    <n v="0"/>
    <n v="0"/>
    <n v="0"/>
    <n v="0"/>
    <n v="0"/>
    <n v="0"/>
    <n v="0"/>
    <n v="0"/>
    <n v="0"/>
    <n v="0"/>
    <n v="0"/>
    <n v="26.5"/>
    <n v="0"/>
    <n v="0"/>
    <n v="0"/>
    <n v="0"/>
    <n v="5.9346750000000004"/>
    <n v="0"/>
    <n v="0"/>
  </r>
  <r>
    <d v="2020-10-01T00:00:00"/>
    <x v="6"/>
    <s v="P"/>
    <s v="Active"/>
    <n v="141"/>
    <x v="140"/>
    <s v="N"/>
    <x v="43"/>
    <n v="1096"/>
    <x v="0"/>
    <s v="Niederl. 3"/>
    <n v="1"/>
    <s v="Department"/>
    <s v="Supervisor"/>
    <s v="Non-Mgm."/>
    <s v="ang."/>
    <s v="M"/>
    <d v="2006-10-01T00:00:00"/>
    <m/>
    <s v=""/>
    <n v="13"/>
    <d v="1968-07-20T00:00:00"/>
    <n v="51"/>
    <s v="N"/>
    <n v="30"/>
    <n v="2.5"/>
    <n v="39"/>
    <x v="0"/>
    <n v="1"/>
    <n v="31"/>
    <n v="0"/>
    <n v="5633"/>
    <n v="1131.4492500000001"/>
    <n v="0"/>
    <n v="0"/>
    <n v="0"/>
    <n v="0"/>
    <n v="0"/>
    <n v="0"/>
    <n v="0"/>
    <n v="0"/>
    <n v="0"/>
    <n v="0"/>
    <n v="0"/>
    <n v="0"/>
    <n v="26.5"/>
    <n v="0"/>
    <n v="0"/>
    <n v="0"/>
    <n v="0"/>
    <n v="5.9346750000000004"/>
    <n v="0"/>
    <n v="0"/>
  </r>
  <r>
    <d v="2020-10-01T00:00:00"/>
    <x v="6"/>
    <s v="P"/>
    <s v="Active"/>
    <n v="142"/>
    <x v="141"/>
    <s v="N"/>
    <x v="5"/>
    <n v="1093"/>
    <x v="0"/>
    <s v="Niederl. 3"/>
    <n v="1"/>
    <s v="Department"/>
    <s v="Supervisor"/>
    <s v="Non-Mgm."/>
    <s v="ang."/>
    <s v="M"/>
    <d v="2006-05-08T00:00:00"/>
    <m/>
    <s v=""/>
    <n v="13"/>
    <d v="1963-06-14T00:00:00"/>
    <n v="56"/>
    <s v="N"/>
    <n v="30"/>
    <n v="2.5"/>
    <n v="39"/>
    <x v="0"/>
    <n v="1"/>
    <n v="31"/>
    <n v="0"/>
    <n v="5634"/>
    <n v="1131.58275"/>
    <n v="0"/>
    <n v="0"/>
    <n v="0"/>
    <n v="0"/>
    <n v="0"/>
    <n v="0"/>
    <n v="0"/>
    <n v="0"/>
    <n v="0"/>
    <n v="0"/>
    <n v="0"/>
    <n v="0"/>
    <n v="26.5"/>
    <n v="0"/>
    <n v="0"/>
    <n v="0"/>
    <n v="0"/>
    <n v="5.9346750000000004"/>
    <n v="0"/>
    <n v="0"/>
  </r>
  <r>
    <d v="2020-10-01T00:00:00"/>
    <x v="6"/>
    <s v="P"/>
    <s v="Active"/>
    <n v="143"/>
    <x v="142"/>
    <s v="N"/>
    <x v="31"/>
    <n v="1040"/>
    <x v="4"/>
    <s v="Niederl. 6"/>
    <n v="1"/>
    <s v="Department"/>
    <s v="Supervisor"/>
    <s v="Non-Mgm."/>
    <s v="ang."/>
    <s v="M"/>
    <d v="2006-11-01T00:00:00"/>
    <m/>
    <s v=""/>
    <n v="13"/>
    <d v="1982-06-01T00:00:00"/>
    <n v="37"/>
    <s v="J"/>
    <n v="30"/>
    <n v="2.5"/>
    <n v="39"/>
    <x v="0"/>
    <n v="1"/>
    <n v="31"/>
    <n v="0"/>
    <n v="5635"/>
    <n v="1131.7162499999999"/>
    <n v="0"/>
    <n v="0"/>
    <n v="60"/>
    <n v="0"/>
    <n v="807.91"/>
    <n v="0"/>
    <n v="0"/>
    <n v="0"/>
    <n v="0"/>
    <n v="0"/>
    <n v="325.09615384615387"/>
    <n v="258.27083333333337"/>
    <n v="26.5"/>
    <n v="0"/>
    <n v="0"/>
    <n v="0"/>
    <n v="0"/>
    <n v="330.94815627884617"/>
    <n v="101.08"/>
    <n v="0"/>
  </r>
  <r>
    <d v="2020-10-01T00:00:00"/>
    <x v="6"/>
    <s v="P"/>
    <s v="Active"/>
    <n v="144"/>
    <x v="143"/>
    <s v="N"/>
    <x v="31"/>
    <n v="1052"/>
    <x v="3"/>
    <s v="Niederl. 8"/>
    <n v="1"/>
    <s v="Department"/>
    <s v="Supervisor"/>
    <s v="Non-Mgm."/>
    <s v="ang."/>
    <s v="M"/>
    <d v="2007-01-01T00:00:00"/>
    <m/>
    <s v=""/>
    <n v="13"/>
    <d v="1973-11-14T00:00:00"/>
    <n v="46"/>
    <s v="J"/>
    <n v="30"/>
    <n v="2.5"/>
    <n v="39"/>
    <x v="0"/>
    <n v="1"/>
    <n v="31"/>
    <n v="0"/>
    <n v="5636"/>
    <n v="1131.8497500000001"/>
    <n v="0"/>
    <n v="0"/>
    <n v="30"/>
    <n v="0"/>
    <n v="0"/>
    <n v="0"/>
    <n v="0"/>
    <n v="0"/>
    <n v="0"/>
    <n v="0"/>
    <n v="325.15384615384619"/>
    <n v="258.31666666666672"/>
    <n v="26.5"/>
    <n v="0"/>
    <n v="0"/>
    <n v="0"/>
    <n v="0"/>
    <n v="143.32139634615388"/>
    <n v="99.18"/>
    <n v="0"/>
  </r>
  <r>
    <d v="2020-10-01T00:00:00"/>
    <x v="6"/>
    <s v="P"/>
    <s v="Active"/>
    <n v="145"/>
    <x v="144"/>
    <s v="N"/>
    <x v="36"/>
    <n v="1054"/>
    <x v="8"/>
    <s v="Niederl. 2"/>
    <n v="1"/>
    <s v="Department"/>
    <s v="Supervisor"/>
    <s v="Non-Mgm."/>
    <s v="ang."/>
    <s v="M"/>
    <d v="2007-02-01T00:00:00"/>
    <m/>
    <s v=""/>
    <n v="12"/>
    <d v="1961-12-07T00:00:00"/>
    <n v="58"/>
    <s v="N"/>
    <n v="30"/>
    <n v="2.5"/>
    <n v="39"/>
    <x v="0"/>
    <n v="1"/>
    <n v="31"/>
    <n v="0"/>
    <n v="5637"/>
    <n v="1131.98325"/>
    <n v="0"/>
    <n v="0"/>
    <n v="0"/>
    <n v="0"/>
    <n v="0"/>
    <n v="0"/>
    <n v="0"/>
    <n v="0"/>
    <n v="0"/>
    <n v="0"/>
    <n v="0"/>
    <n v="0"/>
    <n v="26.5"/>
    <n v="0"/>
    <n v="0"/>
    <n v="0"/>
    <n v="0"/>
    <n v="5.9346750000000004"/>
    <n v="0"/>
    <n v="0"/>
  </r>
  <r>
    <d v="2020-10-01T00:00:00"/>
    <x v="6"/>
    <s v="P"/>
    <s v="Active"/>
    <n v="146"/>
    <x v="145"/>
    <s v="N"/>
    <x v="22"/>
    <n v="1047"/>
    <x v="9"/>
    <s v="Niederl. 4"/>
    <n v="1"/>
    <s v="Department"/>
    <s v="Supervisor"/>
    <s v="Non-Mgm."/>
    <s v="ang."/>
    <s v="M"/>
    <d v="2007-02-01T00:00:00"/>
    <m/>
    <s v=""/>
    <n v="12"/>
    <d v="1968-11-22T00:00:00"/>
    <n v="51"/>
    <s v="J"/>
    <n v="30"/>
    <n v="2.5"/>
    <n v="39"/>
    <x v="0"/>
    <n v="1"/>
    <n v="31"/>
    <n v="0"/>
    <n v="5638"/>
    <n v="1132.1167500000001"/>
    <n v="0"/>
    <n v="0"/>
    <n v="0"/>
    <n v="0"/>
    <n v="0"/>
    <n v="0"/>
    <n v="0"/>
    <n v="0"/>
    <n v="0"/>
    <n v="0"/>
    <n v="325.26923076923077"/>
    <n v="258.40833333333336"/>
    <n v="26.5"/>
    <n v="0"/>
    <n v="0"/>
    <n v="0"/>
    <n v="0"/>
    <n v="136.64926548076923"/>
    <n v="0"/>
    <n v="0"/>
  </r>
  <r>
    <d v="2020-10-01T00:00:00"/>
    <x v="6"/>
    <s v="P"/>
    <s v="Active"/>
    <n v="147"/>
    <x v="146"/>
    <s v="N"/>
    <x v="16"/>
    <n v="1049"/>
    <x v="3"/>
    <s v="Niederl. 8"/>
    <n v="1"/>
    <s v="Department"/>
    <s v="Supervisor"/>
    <s v="Manager"/>
    <s v="ang."/>
    <s v="M"/>
    <d v="2007-04-01T00:00:00"/>
    <m/>
    <s v=""/>
    <n v="12"/>
    <d v="1975-02-01T00:00:00"/>
    <n v="44"/>
    <s v="N"/>
    <n v="30"/>
    <n v="2.5"/>
    <n v="39"/>
    <x v="0"/>
    <n v="1"/>
    <n v="31"/>
    <n v="0"/>
    <n v="5639"/>
    <n v="1132.2502500000001"/>
    <n v="0"/>
    <n v="0"/>
    <n v="30"/>
    <n v="0"/>
    <n v="0"/>
    <n v="0"/>
    <n v="0"/>
    <n v="0"/>
    <n v="0"/>
    <n v="0"/>
    <n v="0"/>
    <n v="0"/>
    <n v="26.5"/>
    <n v="0"/>
    <n v="0"/>
    <n v="0"/>
    <n v="0"/>
    <n v="12.653175000000001"/>
    <n v="77.900000000000006"/>
    <n v="0"/>
  </r>
  <r>
    <d v="2020-10-01T00:00:00"/>
    <x v="6"/>
    <s v="P"/>
    <s v="Active"/>
    <n v="148"/>
    <x v="147"/>
    <s v="N"/>
    <x v="30"/>
    <n v="1071"/>
    <x v="0"/>
    <s v="Niederl. 3"/>
    <n v="1"/>
    <s v="Department"/>
    <s v="Supervisor"/>
    <s v="Non-Mgm."/>
    <s v="ang."/>
    <s v="M"/>
    <d v="2007-07-01T00:00:00"/>
    <m/>
    <s v=""/>
    <n v="12"/>
    <d v="1972-08-08T00:00:00"/>
    <n v="47"/>
    <s v="N"/>
    <n v="30"/>
    <n v="2.5"/>
    <n v="39"/>
    <x v="0"/>
    <n v="1"/>
    <n v="31"/>
    <n v="0"/>
    <n v="5640"/>
    <n v="1132.38375"/>
    <n v="0"/>
    <n v="0"/>
    <n v="0"/>
    <n v="0"/>
    <n v="0"/>
    <n v="0"/>
    <n v="0"/>
    <n v="0"/>
    <n v="0"/>
    <n v="0"/>
    <n v="0"/>
    <n v="0"/>
    <n v="26.5"/>
    <n v="0"/>
    <n v="0"/>
    <n v="0"/>
    <n v="0"/>
    <n v="5.9346750000000004"/>
    <n v="0"/>
    <n v="0"/>
  </r>
  <r>
    <d v="2020-10-01T00:00:00"/>
    <x v="6"/>
    <s v="P"/>
    <s v="Active"/>
    <n v="149"/>
    <x v="148"/>
    <s v="N"/>
    <x v="17"/>
    <n v="1088"/>
    <x v="0"/>
    <s v="Niederl. 3"/>
    <n v="1"/>
    <s v="Department"/>
    <s v="Supervisor"/>
    <s v="Non-Mgm."/>
    <s v="ang."/>
    <s v="W"/>
    <d v="2007-07-01T00:00:00"/>
    <m/>
    <s v=""/>
    <n v="12"/>
    <d v="1960-04-17T00:00:00"/>
    <n v="59"/>
    <s v="N"/>
    <n v="30"/>
    <n v="2.5"/>
    <n v="39"/>
    <x v="0"/>
    <n v="1"/>
    <n v="31"/>
    <n v="0"/>
    <n v="5641"/>
    <n v="1132.5172500000001"/>
    <n v="0"/>
    <n v="0"/>
    <n v="0"/>
    <n v="0"/>
    <n v="0"/>
    <n v="0"/>
    <n v="0"/>
    <n v="0"/>
    <n v="0"/>
    <n v="0"/>
    <n v="0"/>
    <n v="0"/>
    <n v="26.5"/>
    <n v="0"/>
    <n v="0"/>
    <n v="0"/>
    <n v="0"/>
    <n v="5.9346750000000004"/>
    <n v="0"/>
    <n v="0"/>
  </r>
  <r>
    <d v="2020-10-01T00:00:00"/>
    <x v="6"/>
    <s v="P"/>
    <s v="Active"/>
    <n v="150"/>
    <x v="149"/>
    <s v="N"/>
    <x v="36"/>
    <n v="1054"/>
    <x v="8"/>
    <s v="Niederl. 2"/>
    <n v="1"/>
    <s v="Department"/>
    <s v="Supervisor"/>
    <s v="Non-Mgm."/>
    <s v="ang."/>
    <s v="M"/>
    <d v="2007-09-01T00:00:00"/>
    <m/>
    <s v=""/>
    <n v="12"/>
    <d v="1956-12-27T00:00:00"/>
    <n v="63"/>
    <s v="N"/>
    <n v="30"/>
    <n v="2.5"/>
    <n v="39"/>
    <x v="0"/>
    <n v="1"/>
    <n v="31"/>
    <n v="0"/>
    <n v="5642"/>
    <n v="1132.6507500000002"/>
    <n v="0"/>
    <n v="0"/>
    <n v="0"/>
    <n v="0"/>
    <n v="0"/>
    <n v="0"/>
    <n v="0"/>
    <n v="0"/>
    <n v="0"/>
    <n v="0"/>
    <n v="0"/>
    <n v="0"/>
    <n v="26.5"/>
    <n v="0"/>
    <n v="0"/>
    <n v="0"/>
    <n v="0"/>
    <n v="5.9346750000000004"/>
    <n v="0"/>
    <n v="0"/>
  </r>
  <r>
    <d v="2020-10-01T00:00:00"/>
    <x v="6"/>
    <s v="P"/>
    <s v="Active"/>
    <n v="151"/>
    <x v="150"/>
    <s v="N"/>
    <x v="34"/>
    <n v="1095"/>
    <x v="0"/>
    <s v="Niederl. 3"/>
    <n v="1"/>
    <s v="Department"/>
    <s v="Supervisor"/>
    <s v="Non-Mgm."/>
    <s v="ang."/>
    <s v="M"/>
    <d v="2007-09-01T00:00:00"/>
    <m/>
    <s v=""/>
    <n v="12"/>
    <d v="1966-09-24T00:00:00"/>
    <n v="53"/>
    <s v="N"/>
    <n v="30"/>
    <n v="2.5"/>
    <n v="39"/>
    <x v="0"/>
    <n v="1"/>
    <n v="31"/>
    <n v="0"/>
    <n v="5643"/>
    <n v="1132.7842500000002"/>
    <n v="0"/>
    <n v="0"/>
    <n v="0"/>
    <n v="0"/>
    <n v="0"/>
    <n v="0"/>
    <n v="0"/>
    <n v="0"/>
    <n v="0"/>
    <n v="0"/>
    <n v="0"/>
    <n v="0"/>
    <n v="26.5"/>
    <n v="0"/>
    <n v="0"/>
    <n v="0"/>
    <n v="0"/>
    <n v="5.9346750000000004"/>
    <n v="0"/>
    <n v="0"/>
  </r>
  <r>
    <d v="2020-10-01T00:00:00"/>
    <x v="6"/>
    <s v="P"/>
    <s v="Active"/>
    <n v="152"/>
    <x v="151"/>
    <s v="Y"/>
    <x v="15"/>
    <n v="1057"/>
    <x v="2"/>
    <s v="Niederl. 7"/>
    <n v="0.5"/>
    <s v="Department"/>
    <s v="Supervisor"/>
    <s v="Non-Mgm."/>
    <s v="ang."/>
    <s v="M"/>
    <d v="2007-09-01T00:00:00"/>
    <m/>
    <s v=""/>
    <n v="12"/>
    <d v="1986-09-20T00:00:00"/>
    <n v="33"/>
    <s v="J"/>
    <n v="30"/>
    <n v="2.5"/>
    <n v="39"/>
    <x v="0"/>
    <n v="0.5"/>
    <n v="31"/>
    <n v="0"/>
    <n v="5644"/>
    <n v="1132.9177500000001"/>
    <n v="0"/>
    <n v="0"/>
    <n v="0"/>
    <n v="0"/>
    <n v="0"/>
    <n v="0"/>
    <n v="0"/>
    <n v="0"/>
    <n v="0"/>
    <n v="0"/>
    <n v="325.61538461538464"/>
    <n v="258.68333333333334"/>
    <n v="13.25"/>
    <n v="0"/>
    <n v="0"/>
    <n v="0"/>
    <n v="0"/>
    <n v="133.82103538461539"/>
    <n v="52.359249999999996"/>
    <n v="0"/>
  </r>
  <r>
    <d v="2020-10-01T00:00:00"/>
    <x v="6"/>
    <s v="P"/>
    <s v="Active"/>
    <n v="152"/>
    <x v="151"/>
    <s v="Y"/>
    <x v="15"/>
    <n v="1050"/>
    <x v="3"/>
    <s v="Niederl. 8"/>
    <n v="0.5"/>
    <s v="Department"/>
    <s v="Supervisor"/>
    <s v="Non-Mgm."/>
    <s v="ang."/>
    <s v="M"/>
    <d v="2007-09-01T00:00:00"/>
    <m/>
    <s v=""/>
    <n v="12"/>
    <d v="1986-09-20T00:00:00"/>
    <n v="33"/>
    <s v="J"/>
    <n v="30"/>
    <n v="2.5"/>
    <n v="39"/>
    <x v="0"/>
    <n v="0.5"/>
    <n v="31"/>
    <n v="0"/>
    <n v="5645"/>
    <n v="1133.05125"/>
    <n v="0"/>
    <n v="0"/>
    <n v="0"/>
    <n v="0"/>
    <n v="0"/>
    <n v="0"/>
    <n v="0"/>
    <n v="0"/>
    <n v="0"/>
    <n v="0"/>
    <n v="325.67307692307696"/>
    <n v="258.72916666666669"/>
    <n v="13.25"/>
    <n v="0"/>
    <n v="0"/>
    <n v="0"/>
    <n v="0"/>
    <n v="133.84421995192309"/>
    <n v="52.359249999999996"/>
    <n v="0"/>
  </r>
  <r>
    <d v="2020-10-01T00:00:00"/>
    <x v="6"/>
    <s v="P"/>
    <s v="Active"/>
    <n v="153"/>
    <x v="152"/>
    <s v="N"/>
    <x v="5"/>
    <n v="1093"/>
    <x v="0"/>
    <s v="Niederl. 3"/>
    <n v="1"/>
    <s v="Department"/>
    <s v="Supervisor"/>
    <s v="Manager"/>
    <s v="ang."/>
    <s v="W"/>
    <d v="2007-09-01T00:00:00"/>
    <m/>
    <s v=""/>
    <n v="12"/>
    <d v="1987-08-05T00:00:00"/>
    <n v="32"/>
    <s v="N"/>
    <n v="30"/>
    <n v="2.5"/>
    <n v="39"/>
    <x v="0"/>
    <n v="1"/>
    <n v="31"/>
    <n v="0"/>
    <n v="5646"/>
    <n v="1133.1847500000001"/>
    <n v="0"/>
    <n v="0"/>
    <n v="0"/>
    <n v="0"/>
    <n v="0"/>
    <n v="0"/>
    <n v="0"/>
    <n v="0"/>
    <n v="0"/>
    <n v="0"/>
    <n v="0"/>
    <n v="0"/>
    <n v="26.5"/>
    <n v="0"/>
    <n v="0"/>
    <n v="0"/>
    <n v="0"/>
    <n v="5.9346750000000004"/>
    <n v="0"/>
    <n v="0"/>
  </r>
  <r>
    <d v="2020-10-01T00:00:00"/>
    <x v="6"/>
    <s v="P"/>
    <s v="Active"/>
    <n v="154"/>
    <x v="153"/>
    <s v="N"/>
    <x v="13"/>
    <n v="1055"/>
    <x v="2"/>
    <s v="Niederl. 7"/>
    <n v="1"/>
    <s v="Department"/>
    <s v="Supervisor"/>
    <s v="Non-Mgm."/>
    <s v="ang."/>
    <s v="W"/>
    <d v="2007-10-01T00:00:00"/>
    <m/>
    <s v=""/>
    <n v="12"/>
    <d v="1962-08-13T00:00:00"/>
    <n v="57"/>
    <s v="J"/>
    <n v="24"/>
    <n v="2"/>
    <n v="20"/>
    <x v="0"/>
    <n v="0.51282051282051277"/>
    <n v="31"/>
    <n v="0"/>
    <n v="5647"/>
    <n v="1133.31825"/>
    <n v="0"/>
    <n v="0"/>
    <n v="0"/>
    <n v="0"/>
    <n v="0"/>
    <n v="0"/>
    <n v="0"/>
    <n v="0"/>
    <n v="0"/>
    <n v="0"/>
    <n v="508.22999999999996"/>
    <n v="258.82083333333333"/>
    <n v="26.5"/>
    <n v="0"/>
    <n v="0"/>
    <n v="0"/>
    <n v="0"/>
    <n v="177.71570912499999"/>
    <n v="0"/>
    <n v="0"/>
  </r>
  <r>
    <d v="2020-10-01T00:00:00"/>
    <x v="6"/>
    <s v="P"/>
    <s v="Active"/>
    <n v="155"/>
    <x v="154"/>
    <s v="N"/>
    <x v="24"/>
    <n v="1081"/>
    <x v="0"/>
    <s v="Niederl. 3"/>
    <n v="1"/>
    <s v="Department"/>
    <s v="Supervisor"/>
    <s v="Director"/>
    <s v="ang."/>
    <s v="M"/>
    <d v="2007-08-28T00:00:00"/>
    <m/>
    <s v=""/>
    <n v="12"/>
    <d v="1966-11-21T00:00:00"/>
    <n v="53"/>
    <s v="N"/>
    <n v="30"/>
    <n v="2.5"/>
    <n v="39"/>
    <x v="0"/>
    <n v="1"/>
    <n v="31"/>
    <n v="0"/>
    <n v="5648"/>
    <n v="1133.4517500000002"/>
    <n v="0"/>
    <n v="0"/>
    <n v="0"/>
    <n v="0"/>
    <n v="0"/>
    <n v="0"/>
    <n v="0"/>
    <n v="0"/>
    <n v="0"/>
    <n v="0"/>
    <n v="0"/>
    <n v="0"/>
    <n v="26.5"/>
    <n v="0"/>
    <n v="0"/>
    <n v="0"/>
    <n v="0"/>
    <n v="5.9346750000000004"/>
    <n v="219.07760000000002"/>
    <n v="0"/>
  </r>
  <r>
    <d v="2020-10-01T00:00:00"/>
    <x v="6"/>
    <s v="P"/>
    <s v="Active"/>
    <n v="156"/>
    <x v="155"/>
    <s v="N"/>
    <x v="29"/>
    <n v="1079"/>
    <x v="0"/>
    <s v="Niederl. 3"/>
    <n v="1"/>
    <s v="Department"/>
    <s v="Supervisor"/>
    <s v="Manager"/>
    <s v="ang."/>
    <s v="M"/>
    <d v="2008-01-01T00:00:00"/>
    <m/>
    <s v=""/>
    <n v="12"/>
    <d v="1969-07-09T00:00:00"/>
    <n v="50"/>
    <s v="N"/>
    <n v="24"/>
    <n v="2"/>
    <n v="34"/>
    <x v="0"/>
    <n v="0.87179487179487181"/>
    <n v="31"/>
    <n v="0"/>
    <n v="5649"/>
    <n v="1133.5852500000001"/>
    <n v="0"/>
    <n v="0"/>
    <n v="0"/>
    <n v="0"/>
    <n v="0"/>
    <n v="0"/>
    <n v="0"/>
    <n v="0"/>
    <n v="0"/>
    <n v="0"/>
    <n v="0"/>
    <n v="0"/>
    <n v="26.5"/>
    <n v="0"/>
    <n v="0"/>
    <n v="0"/>
    <n v="0"/>
    <n v="5.9346750000000004"/>
    <n v="0"/>
    <n v="0"/>
  </r>
  <r>
    <d v="2020-10-01T00:00:00"/>
    <x v="6"/>
    <s v="P"/>
    <s v="Active"/>
    <n v="157"/>
    <x v="156"/>
    <s v="N"/>
    <x v="31"/>
    <n v="1034"/>
    <x v="5"/>
    <s v="Niederl. 5"/>
    <n v="1"/>
    <s v="Department"/>
    <s v="Supervisor"/>
    <s v="Non-Mgm."/>
    <s v="ang."/>
    <s v="M"/>
    <d v="2008-01-01T00:00:00"/>
    <m/>
    <s v=""/>
    <n v="12"/>
    <d v="1975-06-15T00:00:00"/>
    <n v="44"/>
    <s v="N"/>
    <n v="30"/>
    <n v="2.5"/>
    <n v="39"/>
    <x v="0"/>
    <n v="1"/>
    <n v="31"/>
    <n v="0"/>
    <n v="5650"/>
    <n v="1133.71875"/>
    <n v="0"/>
    <n v="0"/>
    <n v="0"/>
    <n v="0"/>
    <n v="0"/>
    <n v="0"/>
    <n v="0"/>
    <n v="0"/>
    <n v="0"/>
    <n v="0"/>
    <n v="0"/>
    <n v="0"/>
    <n v="26.5"/>
    <n v="0"/>
    <n v="0"/>
    <n v="0"/>
    <n v="0"/>
    <n v="5.9346750000000004"/>
    <n v="108.51280000000001"/>
    <n v="0"/>
  </r>
  <r>
    <d v="2020-10-01T00:00:00"/>
    <x v="6"/>
    <s v="P"/>
    <s v="Active"/>
    <n v="158"/>
    <x v="157"/>
    <s v="N"/>
    <x v="44"/>
    <n v="1084"/>
    <x v="0"/>
    <s v="Niederl. 3"/>
    <n v="1"/>
    <s v="Department"/>
    <s v="Supervisor"/>
    <s v="Manager"/>
    <s v="ang."/>
    <s v="M"/>
    <d v="2008-02-01T00:00:00"/>
    <m/>
    <s v=""/>
    <n v="11"/>
    <d v="1981-10-06T00:00:00"/>
    <n v="38"/>
    <s v="N"/>
    <n v="30"/>
    <n v="2.5"/>
    <n v="39"/>
    <x v="0"/>
    <n v="1"/>
    <n v="31"/>
    <n v="0"/>
    <n v="5651"/>
    <n v="1133.8522499999999"/>
    <n v="0"/>
    <n v="0"/>
    <n v="0"/>
    <n v="0"/>
    <n v="0"/>
    <n v="0"/>
    <n v="0"/>
    <n v="0"/>
    <n v="0"/>
    <n v="0"/>
    <n v="0"/>
    <n v="0"/>
    <n v="26.5"/>
    <n v="0"/>
    <n v="0"/>
    <n v="0"/>
    <n v="0"/>
    <n v="5.9346750000000004"/>
    <n v="0"/>
    <n v="0"/>
  </r>
  <r>
    <d v="2020-10-01T00:00:00"/>
    <x v="6"/>
    <s v="P"/>
    <s v="Active"/>
    <n v="159"/>
    <x v="158"/>
    <s v="N"/>
    <x v="36"/>
    <n v="1054"/>
    <x v="8"/>
    <s v="Niederl. 2"/>
    <n v="1"/>
    <s v="Department"/>
    <s v="Supervisor"/>
    <s v="Manager"/>
    <s v="ang."/>
    <s v="M"/>
    <d v="2008-03-01T00:00:00"/>
    <m/>
    <s v=""/>
    <n v="11"/>
    <d v="1982-01-09T00:00:00"/>
    <n v="38"/>
    <s v="N"/>
    <n v="30"/>
    <n v="2.5"/>
    <n v="39"/>
    <x v="0"/>
    <n v="1"/>
    <n v="31"/>
    <n v="0"/>
    <n v="5652"/>
    <n v="1133.9857500000001"/>
    <n v="0"/>
    <n v="0"/>
    <n v="0"/>
    <n v="0"/>
    <n v="0"/>
    <n v="0"/>
    <n v="0"/>
    <n v="0"/>
    <n v="0"/>
    <n v="0"/>
    <n v="0"/>
    <n v="0"/>
    <n v="26.5"/>
    <n v="0"/>
    <n v="0"/>
    <n v="0"/>
    <n v="0"/>
    <n v="5.9346750000000004"/>
    <n v="0"/>
    <n v="0"/>
  </r>
  <r>
    <d v="2020-10-01T00:00:00"/>
    <x v="6"/>
    <s v="P"/>
    <s v="Active"/>
    <n v="160"/>
    <x v="159"/>
    <s v="N"/>
    <x v="42"/>
    <n v="1076"/>
    <x v="0"/>
    <s v="Niederl. 3"/>
    <n v="1"/>
    <s v="Department"/>
    <s v="Supervisor"/>
    <s v="Non-Mgm."/>
    <s v="ang."/>
    <s v="M"/>
    <d v="2008-04-01T00:00:00"/>
    <m/>
    <s v=""/>
    <n v="11"/>
    <d v="1968-11-01T00:00:00"/>
    <n v="51"/>
    <s v="N"/>
    <n v="30"/>
    <n v="2.5"/>
    <n v="39"/>
    <x v="0"/>
    <n v="1"/>
    <n v="31"/>
    <n v="0"/>
    <n v="5653"/>
    <n v="1134.11925"/>
    <n v="0"/>
    <n v="0"/>
    <n v="0"/>
    <n v="0"/>
    <n v="0"/>
    <n v="0"/>
    <n v="0"/>
    <n v="0"/>
    <n v="0"/>
    <n v="0"/>
    <n v="0"/>
    <n v="0"/>
    <n v="26.5"/>
    <n v="0"/>
    <n v="0"/>
    <n v="0"/>
    <n v="0"/>
    <n v="5.9346750000000004"/>
    <n v="0"/>
    <n v="0"/>
  </r>
  <r>
    <d v="2020-10-01T00:00:00"/>
    <x v="6"/>
    <s v="P"/>
    <s v="Active"/>
    <n v="161"/>
    <x v="160"/>
    <s v="N"/>
    <x v="45"/>
    <n v="1094"/>
    <x v="0"/>
    <s v="Niederl. 3"/>
    <n v="1"/>
    <s v="Department"/>
    <s v="Supervisor"/>
    <s v="Director"/>
    <s v="ang."/>
    <s v="M"/>
    <d v="2008-04-01T00:00:00"/>
    <m/>
    <s v=""/>
    <n v="11"/>
    <d v="1973-08-25T00:00:00"/>
    <n v="46"/>
    <s v="N"/>
    <n v="30"/>
    <n v="2.5"/>
    <n v="39"/>
    <x v="0"/>
    <n v="1"/>
    <n v="31"/>
    <n v="0"/>
    <n v="5654"/>
    <n v="1134.2527500000001"/>
    <n v="0"/>
    <n v="0"/>
    <n v="0"/>
    <n v="0"/>
    <n v="0"/>
    <n v="0"/>
    <n v="0"/>
    <n v="0"/>
    <n v="0"/>
    <n v="0"/>
    <n v="0"/>
    <n v="0"/>
    <n v="26.5"/>
    <n v="0"/>
    <n v="0"/>
    <n v="0"/>
    <n v="0"/>
    <n v="5.9346750000000004"/>
    <n v="293.4778"/>
    <n v="0"/>
  </r>
  <r>
    <d v="2020-10-01T00:00:00"/>
    <x v="6"/>
    <s v="P"/>
    <s v="Active"/>
    <n v="162"/>
    <x v="161"/>
    <s v="N"/>
    <x v="41"/>
    <n v="1006"/>
    <x v="1"/>
    <s v="Niederl. 1"/>
    <n v="1"/>
    <s v="Department"/>
    <s v="Supervisor"/>
    <s v="Non-Mgm."/>
    <s v="ang."/>
    <s v="M"/>
    <d v="2008-04-01T00:00:00"/>
    <m/>
    <s v=""/>
    <n v="11"/>
    <d v="1963-09-13T00:00:00"/>
    <n v="56"/>
    <s v="N"/>
    <n v="30"/>
    <n v="2.5"/>
    <n v="39"/>
    <x v="0"/>
    <n v="1"/>
    <n v="31"/>
    <n v="0"/>
    <n v="5655"/>
    <n v="1134.38625"/>
    <n v="0"/>
    <n v="0"/>
    <n v="0"/>
    <n v="0"/>
    <n v="0"/>
    <n v="0"/>
    <n v="0"/>
    <n v="0"/>
    <n v="0"/>
    <n v="0"/>
    <n v="0"/>
    <n v="0"/>
    <n v="26.5"/>
    <n v="0"/>
    <n v="0"/>
    <n v="0"/>
    <n v="0"/>
    <n v="5.9346750000000004"/>
    <n v="0"/>
    <n v="0"/>
  </r>
  <r>
    <d v="2020-10-01T00:00:00"/>
    <x v="6"/>
    <s v="P"/>
    <s v="Active"/>
    <n v="163"/>
    <x v="162"/>
    <s v="N"/>
    <x v="22"/>
    <n v="1053"/>
    <x v="3"/>
    <s v="Niederl. 8"/>
    <n v="1"/>
    <s v="Department"/>
    <s v="Supervisor"/>
    <s v="Non-Mgm."/>
    <s v="ang."/>
    <s v="M"/>
    <d v="2008-05-01T00:00:00"/>
    <m/>
    <s v=""/>
    <n v="11"/>
    <d v="1971-09-02T00:00:00"/>
    <n v="48"/>
    <s v="J"/>
    <n v="30"/>
    <n v="2.5"/>
    <n v="39"/>
    <x v="0"/>
    <n v="1"/>
    <n v="31"/>
    <n v="0"/>
    <n v="5656"/>
    <n v="1134.5197499999999"/>
    <n v="0"/>
    <n v="0"/>
    <n v="0"/>
    <n v="0"/>
    <n v="0"/>
    <n v="0"/>
    <n v="0"/>
    <n v="0"/>
    <n v="0"/>
    <n v="0"/>
    <n v="326.30769230769232"/>
    <n v="259.23333333333335"/>
    <n v="26.5"/>
    <n v="0"/>
    <n v="0"/>
    <n v="0"/>
    <n v="0"/>
    <n v="137.06658769230771"/>
    <n v="0"/>
    <n v="0"/>
  </r>
  <r>
    <d v="2020-10-01T00:00:00"/>
    <x v="6"/>
    <s v="P"/>
    <s v="Active"/>
    <n v="164"/>
    <x v="163"/>
    <s v="N"/>
    <x v="37"/>
    <n v="1005"/>
    <x v="1"/>
    <s v="Niederl. 1"/>
    <n v="1"/>
    <s v="Department"/>
    <s v="Supervisor"/>
    <s v="Non-Mgm."/>
    <s v="ang."/>
    <s v="W"/>
    <d v="2008-07-01T00:00:00"/>
    <m/>
    <s v=""/>
    <n v="11"/>
    <d v="1975-04-04T00:00:00"/>
    <n v="44"/>
    <s v="N"/>
    <n v="24"/>
    <n v="2"/>
    <n v="32"/>
    <x v="0"/>
    <n v="0.82051282051282048"/>
    <n v="31"/>
    <n v="0"/>
    <n v="5657"/>
    <n v="1134.6532500000001"/>
    <n v="0"/>
    <n v="0"/>
    <n v="0"/>
    <n v="0"/>
    <n v="0"/>
    <n v="0"/>
    <n v="0"/>
    <n v="0"/>
    <n v="0"/>
    <n v="0"/>
    <n v="0"/>
    <n v="0"/>
    <n v="26.5"/>
    <n v="0"/>
    <n v="0"/>
    <n v="0"/>
    <n v="0"/>
    <n v="5.9346750000000004"/>
    <n v="0"/>
    <n v="0"/>
  </r>
  <r>
    <d v="2020-10-01T00:00:00"/>
    <x v="6"/>
    <s v="P"/>
    <s v="Active"/>
    <n v="165"/>
    <x v="164"/>
    <s v="N"/>
    <x v="42"/>
    <n v="1076"/>
    <x v="0"/>
    <s v="Niederl. 3"/>
    <n v="1"/>
    <s v="Department"/>
    <s v="Supervisor"/>
    <s v="Non-Mgm."/>
    <s v="ang."/>
    <s v="M"/>
    <d v="2013-01-01T00:00:00"/>
    <m/>
    <s v=""/>
    <n v="7"/>
    <d v="1977-09-26T00:00:00"/>
    <n v="42"/>
    <s v="N"/>
    <n v="30"/>
    <n v="2.5"/>
    <n v="39"/>
    <x v="0"/>
    <n v="1"/>
    <n v="31"/>
    <n v="0"/>
    <n v="5658"/>
    <n v="1134.78675"/>
    <n v="0"/>
    <n v="0"/>
    <n v="60"/>
    <n v="0"/>
    <n v="0"/>
    <n v="0"/>
    <n v="0"/>
    <n v="0"/>
    <n v="0"/>
    <n v="0"/>
    <n v="0"/>
    <n v="0"/>
    <n v="26.5"/>
    <n v="0"/>
    <n v="0"/>
    <n v="0"/>
    <n v="0"/>
    <n v="19.371675"/>
    <n v="133"/>
    <n v="0"/>
  </r>
  <r>
    <d v="2020-10-01T00:00:00"/>
    <x v="6"/>
    <s v="P"/>
    <s v="Active"/>
    <n v="166"/>
    <x v="165"/>
    <s v="N"/>
    <x v="22"/>
    <n v="1060"/>
    <x v="2"/>
    <s v="Niederl. 7"/>
    <n v="1"/>
    <s v="Department"/>
    <s v="Supervisor"/>
    <s v="Non-Mgm."/>
    <s v="ang."/>
    <s v="M"/>
    <d v="2008-07-01T00:00:00"/>
    <m/>
    <s v=""/>
    <n v="11"/>
    <d v="1983-08-24T00:00:00"/>
    <n v="36"/>
    <s v="J"/>
    <n v="30"/>
    <n v="2.5"/>
    <n v="39"/>
    <x v="0"/>
    <n v="1"/>
    <n v="31"/>
    <n v="0"/>
    <n v="5659"/>
    <n v="1134.9202500000001"/>
    <n v="0"/>
    <n v="0"/>
    <n v="0"/>
    <n v="0"/>
    <n v="0"/>
    <n v="0"/>
    <n v="0"/>
    <n v="0"/>
    <n v="0"/>
    <n v="0"/>
    <n v="326.48076923076923"/>
    <n v="259.37083333333334"/>
    <n v="26.5"/>
    <n v="0"/>
    <n v="0"/>
    <n v="0"/>
    <n v="0"/>
    <n v="137.13614139423078"/>
    <n v="0"/>
    <n v="0"/>
  </r>
  <r>
    <d v="2020-10-01T00:00:00"/>
    <x v="6"/>
    <s v="P"/>
    <s v="Active"/>
    <n v="167"/>
    <x v="166"/>
    <s v="N"/>
    <x v="16"/>
    <n v="1025"/>
    <x v="6"/>
    <s v="Niederl. 10"/>
    <n v="1"/>
    <s v="Department"/>
    <s v="Supervisor"/>
    <s v="Manager"/>
    <s v="ang."/>
    <s v="M"/>
    <d v="2008-07-01T00:00:00"/>
    <m/>
    <s v=""/>
    <n v="11"/>
    <d v="1973-01-08T00:00:00"/>
    <n v="47"/>
    <s v="N"/>
    <n v="30"/>
    <n v="2.5"/>
    <n v="39"/>
    <x v="0"/>
    <n v="1"/>
    <n v="31"/>
    <n v="0"/>
    <n v="5660"/>
    <n v="1135.05375"/>
    <n v="0"/>
    <n v="0"/>
    <n v="30"/>
    <n v="0"/>
    <n v="0"/>
    <n v="0"/>
    <n v="0"/>
    <n v="0"/>
    <n v="0"/>
    <n v="0"/>
    <n v="0"/>
    <n v="0"/>
    <n v="26.5"/>
    <n v="0"/>
    <n v="0"/>
    <n v="0"/>
    <n v="0"/>
    <n v="12.653175000000001"/>
    <n v="78.09"/>
    <n v="0"/>
  </r>
  <r>
    <d v="2020-10-01T00:00:00"/>
    <x v="6"/>
    <s v="P"/>
    <s v="Active"/>
    <n v="168"/>
    <x v="167"/>
    <s v="N"/>
    <x v="22"/>
    <n v="1060"/>
    <x v="2"/>
    <s v="Niederl. 7"/>
    <n v="1"/>
    <s v="Department"/>
    <s v="Supervisor"/>
    <s v="Non-Mgm."/>
    <s v="ang."/>
    <s v="M"/>
    <d v="2008-08-01T00:00:00"/>
    <m/>
    <s v=""/>
    <n v="11"/>
    <d v="1990-10-24T00:00:00"/>
    <n v="29"/>
    <s v="J"/>
    <n v="30"/>
    <n v="2.5"/>
    <n v="39"/>
    <x v="0"/>
    <n v="1"/>
    <n v="31"/>
    <n v="0"/>
    <n v="5661"/>
    <n v="1135.1872499999999"/>
    <n v="0"/>
    <n v="0"/>
    <n v="0"/>
    <n v="0"/>
    <n v="0"/>
    <n v="0"/>
    <n v="0"/>
    <n v="0"/>
    <n v="0"/>
    <n v="0"/>
    <n v="326.59615384615387"/>
    <n v="259.46250000000003"/>
    <n v="26.5"/>
    <n v="0"/>
    <n v="0"/>
    <n v="0"/>
    <n v="0"/>
    <n v="137.18251052884617"/>
    <n v="0"/>
    <n v="0"/>
  </r>
  <r>
    <d v="2020-10-01T00:00:00"/>
    <x v="6"/>
    <s v="P"/>
    <s v="Active"/>
    <n v="169"/>
    <x v="168"/>
    <s v="N"/>
    <x v="46"/>
    <n v="1008"/>
    <x v="1"/>
    <s v="Niederl. 1"/>
    <n v="1"/>
    <s v="Department"/>
    <s v="Supervisor"/>
    <s v="Manager"/>
    <s v="ang."/>
    <s v="M"/>
    <d v="1986-02-17T00:00:00"/>
    <m/>
    <s v=""/>
    <n v="33"/>
    <d v="1955-08-06T00:00:00"/>
    <n v="64"/>
    <s v="N"/>
    <n v="18"/>
    <n v="1.5"/>
    <n v="24"/>
    <x v="0"/>
    <n v="0.61538461538461542"/>
    <n v="31"/>
    <n v="0"/>
    <n v="5662"/>
    <n v="1135.3207500000001"/>
    <n v="0"/>
    <n v="0"/>
    <n v="0"/>
    <n v="0"/>
    <n v="0"/>
    <n v="0"/>
    <n v="0"/>
    <n v="0"/>
    <n v="0"/>
    <n v="0"/>
    <n v="0"/>
    <n v="0"/>
    <n v="26.5"/>
    <n v="0"/>
    <n v="0"/>
    <n v="0"/>
    <n v="0"/>
    <n v="5.9346750000000004"/>
    <n v="0"/>
    <n v="0"/>
  </r>
  <r>
    <d v="2020-10-01T00:00:00"/>
    <x v="6"/>
    <s v="P"/>
    <s v="Active"/>
    <n v="170"/>
    <x v="169"/>
    <s v="N"/>
    <x v="11"/>
    <n v="1082"/>
    <x v="0"/>
    <s v="Niederl. 3"/>
    <n v="1"/>
    <s v="Department"/>
    <s v="Supervisor"/>
    <s v="Non-Mgm."/>
    <s v="ang."/>
    <s v="M"/>
    <d v="2008-09-01T00:00:00"/>
    <m/>
    <s v=""/>
    <n v="11"/>
    <d v="1969-03-28T00:00:00"/>
    <n v="50"/>
    <s v="N"/>
    <n v="30"/>
    <n v="2.5"/>
    <n v="39"/>
    <x v="0"/>
    <n v="1"/>
    <n v="31"/>
    <n v="0"/>
    <n v="5663"/>
    <n v="1135.45425"/>
    <n v="0"/>
    <n v="0"/>
    <n v="0"/>
    <n v="0"/>
    <n v="0"/>
    <n v="0"/>
    <n v="0"/>
    <n v="0"/>
    <n v="0"/>
    <n v="0"/>
    <n v="0"/>
    <n v="0"/>
    <n v="26.5"/>
    <n v="0"/>
    <n v="0"/>
    <n v="0"/>
    <n v="0"/>
    <n v="5.9346750000000004"/>
    <n v="0"/>
    <n v="0"/>
  </r>
  <r>
    <d v="2020-10-01T00:00:00"/>
    <x v="6"/>
    <s v="P"/>
    <s v="Active"/>
    <n v="171"/>
    <x v="170"/>
    <s v="N"/>
    <x v="5"/>
    <n v="1093"/>
    <x v="0"/>
    <s v="Niederl. 3"/>
    <n v="1"/>
    <s v="Department"/>
    <s v="Supervisor"/>
    <s v="Non-Mgm."/>
    <s v="ang."/>
    <s v="W"/>
    <d v="2008-09-15T00:00:00"/>
    <m/>
    <s v=""/>
    <n v="11"/>
    <d v="1965-09-04T00:00:00"/>
    <n v="54"/>
    <s v="N"/>
    <n v="30"/>
    <n v="2.5"/>
    <n v="35"/>
    <x v="0"/>
    <n v="0.89743589743589747"/>
    <n v="31"/>
    <n v="0"/>
    <n v="5664"/>
    <n v="1135.5877500000001"/>
    <n v="0"/>
    <n v="0"/>
    <n v="0"/>
    <n v="0"/>
    <n v="0"/>
    <n v="0"/>
    <n v="0"/>
    <n v="0"/>
    <n v="0"/>
    <n v="0"/>
    <n v="0"/>
    <n v="0"/>
    <n v="26.5"/>
    <n v="0"/>
    <n v="0"/>
    <n v="0"/>
    <n v="0"/>
    <n v="5.9346750000000004"/>
    <n v="0"/>
    <n v="0"/>
  </r>
  <r>
    <d v="2020-10-01T00:00:00"/>
    <x v="6"/>
    <s v="P"/>
    <s v="Active"/>
    <n v="172"/>
    <x v="171"/>
    <s v="N"/>
    <x v="8"/>
    <n v="1009"/>
    <x v="1"/>
    <s v="Niederl. 1"/>
    <n v="1"/>
    <s v="Department"/>
    <s v="Supervisor"/>
    <s v="Non-Mgm."/>
    <s v="ang."/>
    <s v="M"/>
    <d v="2008-09-15T00:00:00"/>
    <m/>
    <s v=""/>
    <n v="11"/>
    <d v="1986-01-26T00:00:00"/>
    <n v="33"/>
    <s v="N"/>
    <n v="30"/>
    <n v="2.5"/>
    <n v="39"/>
    <x v="0"/>
    <n v="1"/>
    <n v="31"/>
    <n v="0"/>
    <n v="5665"/>
    <n v="1135.7212500000001"/>
    <n v="-7.44"/>
    <n v="0"/>
    <n v="0"/>
    <n v="0"/>
    <n v="0"/>
    <n v="0"/>
    <n v="0"/>
    <n v="0"/>
    <n v="0"/>
    <n v="0"/>
    <n v="0"/>
    <n v="0"/>
    <n v="26.5"/>
    <n v="0"/>
    <n v="0"/>
    <n v="0"/>
    <n v="0"/>
    <n v="4.2684869999999995"/>
    <n v="0"/>
    <n v="0"/>
  </r>
  <r>
    <d v="2020-10-01T00:00:00"/>
    <x v="6"/>
    <s v="P"/>
    <s v="Active"/>
    <n v="173"/>
    <x v="172"/>
    <s v="N"/>
    <x v="19"/>
    <n v="1083"/>
    <x v="0"/>
    <s v="Niederl. 3"/>
    <n v="1"/>
    <s v="Department"/>
    <s v="Supervisor"/>
    <s v="Non-Mgm."/>
    <s v="ang."/>
    <s v="M"/>
    <d v="2008-10-01T00:00:00"/>
    <m/>
    <s v=""/>
    <n v="11"/>
    <d v="1971-08-16T00:00:00"/>
    <n v="48"/>
    <s v="N"/>
    <n v="30"/>
    <n v="2.5"/>
    <n v="39"/>
    <x v="0"/>
    <n v="1"/>
    <n v="31"/>
    <n v="0"/>
    <n v="5666"/>
    <n v="1135.85475"/>
    <n v="0"/>
    <n v="0"/>
    <n v="0"/>
    <n v="0"/>
    <n v="0"/>
    <n v="0"/>
    <n v="0"/>
    <n v="0"/>
    <n v="0"/>
    <n v="0"/>
    <n v="0"/>
    <n v="0"/>
    <n v="26.5"/>
    <n v="0"/>
    <n v="0"/>
    <n v="0"/>
    <n v="0"/>
    <n v="5.9346750000000004"/>
    <n v="0"/>
    <n v="0"/>
  </r>
  <r>
    <d v="2020-10-01T00:00:00"/>
    <x v="6"/>
    <s v="P"/>
    <s v="Active"/>
    <n v="174"/>
    <x v="173"/>
    <s v="N"/>
    <x v="22"/>
    <n v="1029"/>
    <x v="6"/>
    <s v="Niederl. 10"/>
    <n v="1"/>
    <s v="Department"/>
    <s v="Supervisor"/>
    <s v="Non-Mgm."/>
    <s v="ang."/>
    <s v="M"/>
    <d v="2008-11-01T00:00:00"/>
    <m/>
    <s v=""/>
    <n v="11"/>
    <d v="1965-09-02T00:00:00"/>
    <n v="54"/>
    <s v="J"/>
    <n v="30"/>
    <n v="2.5"/>
    <n v="39"/>
    <x v="0"/>
    <n v="1"/>
    <n v="31"/>
    <n v="0"/>
    <n v="5667"/>
    <n v="1135.9882500000001"/>
    <n v="0"/>
    <n v="0"/>
    <n v="0"/>
    <n v="0"/>
    <n v="0"/>
    <n v="0"/>
    <n v="0"/>
    <n v="0"/>
    <n v="0"/>
    <n v="0"/>
    <n v="326.94230769230768"/>
    <n v="259.73750000000001"/>
    <n v="26.5"/>
    <n v="0"/>
    <n v="0"/>
    <n v="0"/>
    <n v="0"/>
    <n v="137.32161793269231"/>
    <n v="0"/>
    <n v="0"/>
  </r>
  <r>
    <d v="2020-10-01T00:00:00"/>
    <x v="6"/>
    <s v="P"/>
    <s v="Active"/>
    <n v="175"/>
    <x v="174"/>
    <s v="N"/>
    <x v="16"/>
    <n v="1043"/>
    <x v="9"/>
    <s v="Niederl. 4"/>
    <n v="1"/>
    <s v="Department"/>
    <s v="Supervisor"/>
    <s v="Manager"/>
    <s v="ang."/>
    <s v="M"/>
    <d v="2008-12-01T00:00:00"/>
    <m/>
    <s v=""/>
    <n v="11"/>
    <d v="1979-02-19T00:00:00"/>
    <n v="40"/>
    <s v="N"/>
    <n v="30"/>
    <n v="2.5"/>
    <n v="39"/>
    <x v="0"/>
    <n v="1"/>
    <n v="31"/>
    <n v="0"/>
    <n v="5668"/>
    <n v="1136.12175"/>
    <n v="0"/>
    <n v="0"/>
    <n v="0"/>
    <n v="0"/>
    <n v="0"/>
    <n v="0"/>
    <n v="0"/>
    <n v="0"/>
    <n v="0"/>
    <n v="0"/>
    <n v="0"/>
    <n v="0"/>
    <n v="26.5"/>
    <n v="0"/>
    <n v="0"/>
    <n v="0"/>
    <n v="0"/>
    <n v="5.9346750000000004"/>
    <n v="172.87720000000002"/>
    <n v="0"/>
  </r>
  <r>
    <d v="2020-10-01T00:00:00"/>
    <x v="6"/>
    <s v="P"/>
    <s v="Active"/>
    <n v="176"/>
    <x v="175"/>
    <s v="N"/>
    <x v="24"/>
    <n v="1081"/>
    <x v="0"/>
    <s v="Niederl. 3"/>
    <n v="1"/>
    <s v="Department"/>
    <s v="Supervisor"/>
    <s v="Manager"/>
    <s v="ang."/>
    <s v="M"/>
    <d v="2009-01-01T00:00:00"/>
    <m/>
    <s v=""/>
    <n v="11"/>
    <d v="1973-08-27T00:00:00"/>
    <n v="46"/>
    <s v="N"/>
    <n v="30"/>
    <n v="2.5"/>
    <n v="39"/>
    <x v="0"/>
    <n v="1"/>
    <n v="31"/>
    <n v="0"/>
    <n v="5669"/>
    <n v="1136.2552500000002"/>
    <n v="0"/>
    <n v="0"/>
    <n v="0"/>
    <n v="0"/>
    <n v="0"/>
    <n v="0"/>
    <n v="0"/>
    <n v="0"/>
    <n v="0"/>
    <n v="0"/>
    <n v="0"/>
    <n v="0"/>
    <n v="26.5"/>
    <n v="0"/>
    <n v="0"/>
    <n v="0"/>
    <n v="0"/>
    <n v="5.9346750000000004"/>
    <n v="158.29660000000001"/>
    <n v="0"/>
  </r>
  <r>
    <d v="2020-10-01T00:00:00"/>
    <x v="6"/>
    <s v="P"/>
    <s v="Active"/>
    <n v="177"/>
    <x v="176"/>
    <s v="N"/>
    <x v="22"/>
    <n v="1060"/>
    <x v="2"/>
    <s v="Niederl. 7"/>
    <n v="1"/>
    <s v="Department"/>
    <s v="Supervisor"/>
    <s v="Non-Mgm."/>
    <s v="ang."/>
    <s v="M"/>
    <d v="2009-03-01T00:00:00"/>
    <m/>
    <s v=""/>
    <n v="10"/>
    <d v="1960-11-16T00:00:00"/>
    <n v="59"/>
    <s v="J"/>
    <n v="35"/>
    <n v="2.9166666666666665"/>
    <n v="39"/>
    <x v="0"/>
    <n v="1"/>
    <n v="31"/>
    <n v="0"/>
    <n v="5670"/>
    <n v="1136.3887500000001"/>
    <n v="0"/>
    <n v="0"/>
    <n v="0"/>
    <n v="0"/>
    <n v="0"/>
    <n v="0"/>
    <n v="0"/>
    <n v="0"/>
    <n v="0"/>
    <n v="0"/>
    <n v="381.63461538461542"/>
    <n v="259.875"/>
    <n v="26.5"/>
    <n v="0"/>
    <n v="0"/>
    <n v="0"/>
    <n v="0"/>
    <n v="149.60075336538463"/>
    <n v="0"/>
    <n v="0"/>
  </r>
  <r>
    <d v="2020-10-01T00:00:00"/>
    <x v="6"/>
    <s v="P"/>
    <s v="Active"/>
    <n v="178"/>
    <x v="177"/>
    <s v="N"/>
    <x v="22"/>
    <n v="1053"/>
    <x v="3"/>
    <s v="Niederl. 8"/>
    <n v="1"/>
    <s v="Department"/>
    <s v="Supervisor"/>
    <s v="Non-Mgm."/>
    <s v="ang."/>
    <s v="M"/>
    <d v="2009-08-01T00:00:00"/>
    <m/>
    <s v=""/>
    <n v="10"/>
    <d v="1960-08-05T00:00:00"/>
    <n v="59"/>
    <s v="J"/>
    <n v="30"/>
    <n v="2.5"/>
    <n v="39"/>
    <x v="0"/>
    <n v="1"/>
    <n v="31"/>
    <n v="0"/>
    <n v="5671"/>
    <n v="1136.52225"/>
    <n v="0"/>
    <n v="0"/>
    <n v="0"/>
    <n v="0"/>
    <n v="0"/>
    <n v="0"/>
    <n v="0"/>
    <n v="0"/>
    <n v="0"/>
    <n v="0"/>
    <n v="327.17307692307696"/>
    <n v="259.92083333333335"/>
    <n v="26.5"/>
    <n v="0"/>
    <n v="0"/>
    <n v="0"/>
    <n v="0"/>
    <n v="137.41435620192308"/>
    <n v="0"/>
    <n v="0"/>
  </r>
  <r>
    <d v="2020-10-01T00:00:00"/>
    <x v="6"/>
    <s v="P"/>
    <s v="Active"/>
    <n v="179"/>
    <x v="178"/>
    <s v="N"/>
    <x v="31"/>
    <n v="1034"/>
    <x v="5"/>
    <s v="Niederl. 5"/>
    <n v="1"/>
    <s v="Department"/>
    <s v="Supervisor"/>
    <s v="Non-Mgm."/>
    <s v="ang."/>
    <s v="M"/>
    <d v="2009-09-01T00:00:00"/>
    <m/>
    <s v=""/>
    <n v="10"/>
    <d v="1985-01-27T00:00:00"/>
    <n v="34"/>
    <s v="J"/>
    <n v="30"/>
    <n v="2.5"/>
    <n v="39"/>
    <x v="0"/>
    <n v="1"/>
    <n v="31"/>
    <n v="0"/>
    <n v="5672"/>
    <n v="1136.6557500000001"/>
    <n v="0"/>
    <n v="0"/>
    <n v="60"/>
    <n v="0"/>
    <n v="0"/>
    <n v="0"/>
    <n v="0"/>
    <n v="0"/>
    <n v="0"/>
    <n v="0"/>
    <n v="327.23076923076928"/>
    <n v="259.9666666666667"/>
    <n v="26.5"/>
    <n v="0"/>
    <n v="0"/>
    <n v="0"/>
    <n v="0"/>
    <n v="150.8745407692308"/>
    <n v="107.16"/>
    <n v="0"/>
  </r>
  <r>
    <d v="2020-10-01T00:00:00"/>
    <x v="6"/>
    <s v="P"/>
    <s v="Active"/>
    <n v="180"/>
    <x v="179"/>
    <s v="N"/>
    <x v="22"/>
    <n v="1053"/>
    <x v="3"/>
    <s v="Niederl. 8"/>
    <n v="1"/>
    <s v="Department"/>
    <s v="Supervisor"/>
    <s v="Non-Mgm."/>
    <s v="ang."/>
    <s v="M"/>
    <d v="2010-01-01T00:00:00"/>
    <m/>
    <s v=""/>
    <n v="10"/>
    <d v="1976-09-23T00:00:00"/>
    <n v="43"/>
    <s v="J"/>
    <n v="30"/>
    <n v="2.5"/>
    <n v="39"/>
    <x v="0"/>
    <n v="1"/>
    <n v="31"/>
    <n v="0"/>
    <n v="5673"/>
    <n v="1136.78925"/>
    <n v="0"/>
    <n v="0"/>
    <n v="0"/>
    <n v="0"/>
    <n v="0"/>
    <n v="0"/>
    <n v="0"/>
    <n v="0"/>
    <n v="0"/>
    <n v="0"/>
    <n v="327.28846153846155"/>
    <n v="260.01250000000005"/>
    <n v="26.5"/>
    <n v="0"/>
    <n v="0"/>
    <n v="0"/>
    <n v="0"/>
    <n v="137.46072533653847"/>
    <n v="0"/>
    <n v="18.853333333333335"/>
  </r>
  <r>
    <d v="2020-10-01T00:00:00"/>
    <x v="6"/>
    <s v="P"/>
    <s v="Active"/>
    <n v="181"/>
    <x v="180"/>
    <s v="N"/>
    <x v="22"/>
    <n v="1041"/>
    <x v="4"/>
    <s v="Niederl. 6"/>
    <n v="1"/>
    <s v="Department"/>
    <s v="Supervisor"/>
    <s v="Non-Mgm."/>
    <s v="ang."/>
    <s v="M"/>
    <d v="2010-02-01T00:00:00"/>
    <m/>
    <s v=""/>
    <n v="9"/>
    <d v="1979-03-11T00:00:00"/>
    <n v="40"/>
    <s v="J"/>
    <n v="30"/>
    <n v="2.5"/>
    <n v="39"/>
    <x v="0"/>
    <n v="1"/>
    <n v="31"/>
    <n v="0"/>
    <n v="5674"/>
    <n v="1136.9227500000002"/>
    <n v="0"/>
    <n v="0"/>
    <n v="0"/>
    <n v="0"/>
    <n v="0"/>
    <n v="0"/>
    <n v="0"/>
    <n v="0"/>
    <n v="0"/>
    <n v="0"/>
    <n v="327.34615384615387"/>
    <n v="260.05833333333334"/>
    <n v="26.5"/>
    <n v="0"/>
    <n v="0"/>
    <n v="0"/>
    <n v="0"/>
    <n v="137.48390990384615"/>
    <n v="0"/>
    <n v="18.853333333333335"/>
  </r>
  <r>
    <d v="2020-10-01T00:00:00"/>
    <x v="6"/>
    <s v="P"/>
    <s v="Active"/>
    <n v="182"/>
    <x v="181"/>
    <s v="N"/>
    <x v="2"/>
    <n v="1010"/>
    <x v="1"/>
    <s v="Niederl. 1"/>
    <n v="1"/>
    <s v="Department"/>
    <s v="Supervisor"/>
    <s v="Non-Mgm."/>
    <s v="ang."/>
    <s v="M"/>
    <d v="2005-09-01T00:00:00"/>
    <m/>
    <s v=""/>
    <n v="14"/>
    <d v="1988-09-30T00:00:00"/>
    <n v="31"/>
    <s v="N"/>
    <n v="30"/>
    <n v="2.5"/>
    <n v="39"/>
    <x v="0"/>
    <n v="1"/>
    <n v="31"/>
    <n v="0"/>
    <n v="5675"/>
    <n v="1137.0562500000001"/>
    <n v="0"/>
    <n v="0"/>
    <n v="0"/>
    <n v="0"/>
    <n v="0"/>
    <n v="0"/>
    <n v="0"/>
    <n v="0"/>
    <n v="0"/>
    <n v="0"/>
    <n v="0"/>
    <n v="0"/>
    <n v="26.5"/>
    <n v="0"/>
    <n v="0"/>
    <n v="0"/>
    <n v="0"/>
    <n v="5.9346750000000004"/>
    <n v="0"/>
    <n v="23.726666666666667"/>
  </r>
  <r>
    <d v="2020-10-01T00:00:00"/>
    <x v="6"/>
    <s v="P"/>
    <s v="Active"/>
    <n v="183"/>
    <x v="182"/>
    <s v="N"/>
    <x v="31"/>
    <n v="1022"/>
    <x v="7"/>
    <s v="Niederl. 9"/>
    <n v="1"/>
    <s v="Department"/>
    <s v="Supervisor"/>
    <s v="Manager"/>
    <s v="ang."/>
    <s v="M"/>
    <d v="2010-07-15T00:00:00"/>
    <m/>
    <s v=""/>
    <n v="9"/>
    <d v="1968-06-18T00:00:00"/>
    <n v="51"/>
    <s v="N"/>
    <n v="30"/>
    <n v="2.5"/>
    <n v="39"/>
    <x v="0"/>
    <n v="1"/>
    <n v="31"/>
    <n v="0"/>
    <n v="5676"/>
    <n v="1137.18975"/>
    <n v="0"/>
    <n v="0"/>
    <n v="30"/>
    <n v="0"/>
    <n v="0"/>
    <n v="0"/>
    <n v="0"/>
    <n v="0"/>
    <n v="0"/>
    <n v="0"/>
    <n v="0"/>
    <n v="0"/>
    <n v="26.5"/>
    <n v="0"/>
    <n v="0"/>
    <n v="0"/>
    <n v="0"/>
    <n v="12.653175000000001"/>
    <n v="121.03"/>
    <n v="18.853333333333335"/>
  </r>
  <r>
    <d v="2020-10-01T00:00:00"/>
    <x v="6"/>
    <s v="P"/>
    <s v="Active"/>
    <n v="184"/>
    <x v="183"/>
    <s v="N"/>
    <x v="5"/>
    <n v="1093"/>
    <x v="1"/>
    <s v="Niederl. 1"/>
    <n v="1"/>
    <s v="Department"/>
    <s v="Supervisor"/>
    <s v="Non-Mgm."/>
    <s v="ang."/>
    <s v="M"/>
    <d v="2010-09-01T00:00:00"/>
    <m/>
    <s v=""/>
    <n v="9"/>
    <d v="1986-05-04T00:00:00"/>
    <n v="33"/>
    <s v="N"/>
    <n v="30"/>
    <n v="2.5"/>
    <n v="39"/>
    <x v="0"/>
    <n v="1"/>
    <n v="31"/>
    <n v="0"/>
    <n v="5677"/>
    <n v="1137.3232500000001"/>
    <n v="0"/>
    <n v="0"/>
    <n v="0"/>
    <n v="0"/>
    <n v="0"/>
    <n v="0"/>
    <n v="0"/>
    <n v="0"/>
    <n v="0"/>
    <n v="0"/>
    <n v="0"/>
    <n v="0"/>
    <n v="26.5"/>
    <n v="0"/>
    <n v="0"/>
    <n v="0"/>
    <n v="0"/>
    <n v="5.9346750000000004"/>
    <n v="0"/>
    <n v="18.853333333333335"/>
  </r>
  <r>
    <d v="2020-10-01T00:00:00"/>
    <x v="6"/>
    <s v="P"/>
    <s v="Active"/>
    <n v="185"/>
    <x v="184"/>
    <s v="N"/>
    <x v="6"/>
    <n v="1014"/>
    <x v="1"/>
    <s v="Niederl. 1"/>
    <n v="1"/>
    <s v="Department"/>
    <s v="Supervisor"/>
    <s v="Non-Mgm."/>
    <s v="ang."/>
    <s v="W"/>
    <d v="2010-09-01T00:00:00"/>
    <m/>
    <s v=""/>
    <n v="9"/>
    <d v="1994-06-11T00:00:00"/>
    <n v="25"/>
    <s v="N"/>
    <n v="30"/>
    <n v="2.5"/>
    <n v="39"/>
    <x v="0"/>
    <n v="1"/>
    <n v="31"/>
    <n v="0"/>
    <n v="5678"/>
    <n v="1137.4567500000001"/>
    <n v="0"/>
    <n v="0"/>
    <n v="0"/>
    <n v="0"/>
    <n v="0"/>
    <n v="0"/>
    <n v="0"/>
    <n v="0"/>
    <n v="0"/>
    <n v="0"/>
    <n v="0"/>
    <n v="0"/>
    <n v="26.5"/>
    <n v="0"/>
    <n v="0"/>
    <n v="0"/>
    <n v="0"/>
    <n v="5.9346750000000004"/>
    <n v="0"/>
    <n v="18.853333333333335"/>
  </r>
  <r>
    <d v="2020-10-01T00:00:00"/>
    <x v="6"/>
    <s v="P"/>
    <s v="Active"/>
    <n v="186"/>
    <x v="185"/>
    <s v="N"/>
    <x v="22"/>
    <n v="1053"/>
    <x v="3"/>
    <s v="Niederl. 8"/>
    <n v="1"/>
    <s v="Department"/>
    <s v="Supervisor"/>
    <s v="Non-Mgm."/>
    <s v="ang."/>
    <s v="M"/>
    <d v="2010-09-15T00:00:00"/>
    <m/>
    <s v=""/>
    <n v="9"/>
    <d v="1960-10-06T00:00:00"/>
    <n v="59"/>
    <s v="J"/>
    <n v="30"/>
    <n v="2.5"/>
    <n v="39"/>
    <x v="0"/>
    <n v="1"/>
    <n v="31"/>
    <n v="0"/>
    <n v="5679"/>
    <n v="1137.59025"/>
    <n v="0"/>
    <n v="0"/>
    <n v="0"/>
    <n v="0"/>
    <n v="0"/>
    <n v="0"/>
    <n v="0"/>
    <n v="0"/>
    <n v="0"/>
    <n v="0"/>
    <n v="327.63461538461536"/>
    <n v="260.28750000000002"/>
    <n v="26.5"/>
    <n v="0"/>
    <n v="0"/>
    <n v="0"/>
    <n v="0"/>
    <n v="137.59983274038461"/>
    <n v="0"/>
    <n v="18.853333333333335"/>
  </r>
  <r>
    <d v="2020-10-01T00:00:00"/>
    <x v="6"/>
    <s v="P"/>
    <s v="Active"/>
    <n v="187"/>
    <x v="186"/>
    <s v="N"/>
    <x v="31"/>
    <n v="1046"/>
    <x v="9"/>
    <s v="Niederl. 4"/>
    <n v="1"/>
    <s v="Department"/>
    <s v="Supervisor"/>
    <s v="Non-Mgm."/>
    <s v="ang."/>
    <s v="M"/>
    <d v="2010-09-01T00:00:00"/>
    <m/>
    <s v=""/>
    <n v="9"/>
    <d v="1976-05-27T00:00:00"/>
    <n v="43"/>
    <s v="J"/>
    <n v="30"/>
    <n v="2.5"/>
    <n v="39"/>
    <x v="0"/>
    <n v="1"/>
    <n v="31"/>
    <n v="0"/>
    <n v="5680"/>
    <n v="1137.7237500000001"/>
    <n v="0"/>
    <n v="875"/>
    <n v="60"/>
    <n v="0"/>
    <n v="0"/>
    <n v="0"/>
    <n v="0"/>
    <n v="0"/>
    <n v="0"/>
    <n v="0"/>
    <n v="327.69230769230768"/>
    <n v="260.33333333333337"/>
    <n v="26.5"/>
    <n v="0"/>
    <n v="0"/>
    <n v="0"/>
    <n v="0"/>
    <n v="347.01626730769232"/>
    <n v="116.47"/>
    <n v="18.853333333333335"/>
  </r>
  <r>
    <d v="2020-10-01T00:00:00"/>
    <x v="6"/>
    <s v="P"/>
    <s v="Active"/>
    <n v="188"/>
    <x v="187"/>
    <s v="N"/>
    <x v="31"/>
    <n v="1028"/>
    <x v="6"/>
    <s v="Niederl. 10"/>
    <n v="1"/>
    <s v="Department"/>
    <s v="Supervisor"/>
    <s v="Manager"/>
    <s v="ang."/>
    <s v="M"/>
    <d v="2010-09-01T00:00:00"/>
    <m/>
    <s v=""/>
    <n v="9"/>
    <d v="1972-09-25T00:00:00"/>
    <n v="47"/>
    <s v="N"/>
    <n v="30"/>
    <n v="2.5"/>
    <n v="39"/>
    <x v="0"/>
    <n v="1"/>
    <n v="31"/>
    <n v="0"/>
    <n v="5681"/>
    <n v="1137.85725"/>
    <n v="0"/>
    <n v="0"/>
    <n v="60"/>
    <n v="0"/>
    <n v="0"/>
    <n v="0"/>
    <n v="0"/>
    <n v="0"/>
    <n v="0"/>
    <n v="0"/>
    <n v="0"/>
    <n v="0"/>
    <n v="26.5"/>
    <n v="0"/>
    <n v="0"/>
    <n v="0"/>
    <n v="0"/>
    <n v="19.371675"/>
    <n v="125.78"/>
    <n v="18.853333333333335"/>
  </r>
  <r>
    <d v="2020-10-01T00:00:00"/>
    <x v="6"/>
    <s v="P"/>
    <s v="Active"/>
    <n v="189"/>
    <x v="188"/>
    <s v="N"/>
    <x v="22"/>
    <n v="1029"/>
    <x v="6"/>
    <s v="Niederl. 10"/>
    <n v="1"/>
    <s v="Department"/>
    <s v="Supervisor"/>
    <s v="Non-Mgm."/>
    <s v="ang."/>
    <s v="M"/>
    <d v="2010-12-01T00:00:00"/>
    <m/>
    <s v=""/>
    <n v="9"/>
    <d v="1984-06-15T00:00:00"/>
    <n v="35"/>
    <s v="J"/>
    <n v="30"/>
    <n v="2.5"/>
    <n v="39"/>
    <x v="0"/>
    <n v="1"/>
    <n v="31"/>
    <n v="0"/>
    <n v="5682"/>
    <n v="1137.9907499999999"/>
    <n v="0"/>
    <n v="0"/>
    <n v="0"/>
    <n v="0"/>
    <n v="0"/>
    <n v="0"/>
    <n v="0"/>
    <n v="0"/>
    <n v="0"/>
    <n v="0"/>
    <n v="327.80769230769226"/>
    <n v="260.42500000000001"/>
    <n v="26.5"/>
    <n v="0"/>
    <n v="0"/>
    <n v="0"/>
    <n v="0"/>
    <n v="137.66938644230771"/>
    <n v="0"/>
    <n v="18.853333333333335"/>
  </r>
  <r>
    <d v="2020-10-01T00:00:00"/>
    <x v="6"/>
    <s v="P"/>
    <s v="Active"/>
    <n v="190"/>
    <x v="189"/>
    <s v="N"/>
    <x v="31"/>
    <n v="1046"/>
    <x v="9"/>
    <s v="Niederl. 4"/>
    <n v="1"/>
    <s v="Department"/>
    <s v="Supervisor"/>
    <s v="Non-Mgm."/>
    <s v="ang."/>
    <s v="M"/>
    <d v="2010-12-01T00:00:00"/>
    <m/>
    <s v=""/>
    <n v="9"/>
    <d v="1958-09-21T00:00:00"/>
    <n v="61"/>
    <s v="J"/>
    <n v="30"/>
    <n v="2.5"/>
    <n v="39"/>
    <x v="0"/>
    <n v="1"/>
    <n v="31"/>
    <n v="0"/>
    <n v="5683"/>
    <n v="1138.1242499999998"/>
    <n v="0"/>
    <n v="0"/>
    <n v="60"/>
    <n v="0"/>
    <n v="0"/>
    <n v="0"/>
    <n v="0"/>
    <n v="0"/>
    <n v="0"/>
    <n v="0"/>
    <n v="327.86538461538458"/>
    <n v="260.47083333333336"/>
    <n v="26.5"/>
    <n v="0"/>
    <n v="0"/>
    <n v="0"/>
    <n v="0"/>
    <n v="151.1295710096154"/>
    <n v="78.09"/>
    <n v="18.853333333333335"/>
  </r>
  <r>
    <d v="2020-10-01T00:00:00"/>
    <x v="6"/>
    <s v="P"/>
    <s v="Active"/>
    <n v="191"/>
    <x v="190"/>
    <s v="N"/>
    <x v="19"/>
    <n v="1083"/>
    <x v="0"/>
    <s v="Niederl. 3"/>
    <n v="1"/>
    <s v="Department"/>
    <s v="Supervisor"/>
    <s v="Non-Mgm."/>
    <s v="ang."/>
    <s v="M"/>
    <d v="2011-01-01T00:00:00"/>
    <m/>
    <s v=""/>
    <n v="9"/>
    <d v="1980-02-11T00:00:00"/>
    <n v="39"/>
    <s v="N"/>
    <n v="30"/>
    <n v="2.5"/>
    <n v="39"/>
    <x v="0"/>
    <n v="1"/>
    <n v="31"/>
    <n v="0"/>
    <n v="5684"/>
    <n v="1138.25775"/>
    <n v="0"/>
    <n v="0"/>
    <n v="0"/>
    <n v="0"/>
    <n v="0"/>
    <n v="0"/>
    <n v="0"/>
    <n v="0"/>
    <n v="0"/>
    <n v="0"/>
    <n v="0"/>
    <n v="0"/>
    <n v="26.5"/>
    <n v="0"/>
    <n v="0"/>
    <n v="0"/>
    <n v="0"/>
    <n v="5.9346750000000004"/>
    <n v="0"/>
    <n v="0"/>
  </r>
  <r>
    <d v="2020-10-01T00:00:00"/>
    <x v="6"/>
    <s v="P"/>
    <s v="Active"/>
    <n v="192"/>
    <x v="191"/>
    <s v="N"/>
    <x v="22"/>
    <n v="1047"/>
    <x v="9"/>
    <s v="Niederl. 4"/>
    <n v="1"/>
    <s v="Department"/>
    <s v="Supervisor"/>
    <s v="Non-Mgm."/>
    <s v="ang."/>
    <s v="M"/>
    <d v="2011-01-01T00:00:00"/>
    <m/>
    <s v=""/>
    <n v="9"/>
    <d v="1982-11-21T00:00:00"/>
    <n v="37"/>
    <s v="J"/>
    <n v="30"/>
    <n v="2.5"/>
    <n v="39"/>
    <x v="0"/>
    <n v="1"/>
    <n v="31"/>
    <n v="0"/>
    <n v="5685"/>
    <n v="1138.3912500000001"/>
    <n v="0"/>
    <n v="0"/>
    <n v="0"/>
    <n v="0"/>
    <n v="0"/>
    <n v="0"/>
    <n v="0"/>
    <n v="0"/>
    <n v="0"/>
    <n v="0"/>
    <n v="327.98076923076923"/>
    <n v="260.5625"/>
    <n v="26.5"/>
    <n v="0"/>
    <n v="0"/>
    <n v="0"/>
    <n v="0"/>
    <n v="137.73894014423078"/>
    <n v="0"/>
    <n v="0"/>
  </r>
  <r>
    <d v="2020-10-01T00:00:00"/>
    <x v="6"/>
    <s v="P"/>
    <s v="Active"/>
    <n v="193"/>
    <x v="192"/>
    <s v="N"/>
    <x v="11"/>
    <n v="1082"/>
    <x v="0"/>
    <s v="Niederl. 3"/>
    <n v="1"/>
    <s v="Department"/>
    <s v="Supervisor"/>
    <s v="Manager"/>
    <s v="ang."/>
    <s v="M"/>
    <d v="2011-02-01T00:00:00"/>
    <m/>
    <s v=""/>
    <n v="8"/>
    <d v="1985-01-15T00:00:00"/>
    <n v="35"/>
    <s v="N"/>
    <n v="30"/>
    <n v="2.5"/>
    <n v="39"/>
    <x v="0"/>
    <n v="1"/>
    <n v="31"/>
    <n v="0"/>
    <n v="5686"/>
    <n v="1138.52475"/>
    <n v="0"/>
    <n v="0"/>
    <n v="0"/>
    <n v="0"/>
    <n v="0"/>
    <n v="0"/>
    <n v="0"/>
    <n v="0"/>
    <n v="0"/>
    <n v="0"/>
    <n v="0"/>
    <n v="0"/>
    <n v="26.5"/>
    <n v="0"/>
    <n v="0"/>
    <n v="0"/>
    <n v="0"/>
    <n v="5.9346750000000004"/>
    <n v="0"/>
    <n v="0"/>
  </r>
  <r>
    <d v="2020-10-01T00:00:00"/>
    <x v="6"/>
    <s v="P"/>
    <s v="Active"/>
    <n v="194"/>
    <x v="193"/>
    <s v="N"/>
    <x v="24"/>
    <n v="1081"/>
    <x v="0"/>
    <s v="Niederl. 3"/>
    <n v="1"/>
    <s v="Department"/>
    <s v="Supervisor"/>
    <s v="Manager"/>
    <s v="ang."/>
    <s v="M"/>
    <d v="2011-02-01T00:00:00"/>
    <m/>
    <s v=""/>
    <n v="8"/>
    <d v="1983-05-10T00:00:00"/>
    <n v="36"/>
    <s v="N"/>
    <n v="30"/>
    <n v="2.5"/>
    <n v="39"/>
    <x v="0"/>
    <n v="1"/>
    <n v="31"/>
    <n v="0"/>
    <n v="5687"/>
    <n v="1138.65825"/>
    <n v="0"/>
    <n v="0"/>
    <n v="0"/>
    <n v="0"/>
    <n v="0"/>
    <n v="0"/>
    <n v="0"/>
    <n v="0"/>
    <n v="0"/>
    <n v="0"/>
    <n v="0"/>
    <n v="0"/>
    <n v="26.5"/>
    <n v="0"/>
    <n v="0"/>
    <n v="0"/>
    <n v="0"/>
    <n v="5.9346750000000004"/>
    <n v="159.9914"/>
    <n v="0"/>
  </r>
  <r>
    <d v="2020-10-01T00:00:00"/>
    <x v="6"/>
    <s v="P"/>
    <s v="Active"/>
    <n v="195"/>
    <x v="194"/>
    <s v="N"/>
    <x v="19"/>
    <n v="1083"/>
    <x v="0"/>
    <s v="Niederl. 3"/>
    <n v="1"/>
    <s v="Department"/>
    <s v="Supervisor"/>
    <s v="Non-Mgm."/>
    <s v="ang."/>
    <s v="W"/>
    <d v="2011-03-15T00:00:00"/>
    <m/>
    <s v=""/>
    <n v="8"/>
    <d v="1987-03-02T00:00:00"/>
    <n v="32"/>
    <s v="N"/>
    <n v="30"/>
    <n v="2.5"/>
    <n v="39"/>
    <x v="0"/>
    <n v="1"/>
    <n v="31"/>
    <n v="0"/>
    <n v="5688"/>
    <n v="1138.7917499999999"/>
    <n v="0"/>
    <n v="0"/>
    <n v="0"/>
    <n v="0"/>
    <n v="0"/>
    <n v="0"/>
    <n v="0"/>
    <n v="0"/>
    <n v="0"/>
    <n v="0"/>
    <n v="0"/>
    <n v="0"/>
    <n v="26.5"/>
    <n v="0"/>
    <n v="0"/>
    <n v="0"/>
    <n v="0"/>
    <n v="5.9346750000000004"/>
    <n v="0"/>
    <n v="0"/>
  </r>
  <r>
    <d v="2020-10-01T00:00:00"/>
    <x v="6"/>
    <s v="P"/>
    <s v="Active"/>
    <n v="196"/>
    <x v="195"/>
    <s v="N"/>
    <x v="19"/>
    <n v="1083"/>
    <x v="0"/>
    <s v="Niederl. 3"/>
    <n v="1"/>
    <s v="Department"/>
    <s v="Supervisor"/>
    <s v="Manager"/>
    <s v="ang."/>
    <s v="M"/>
    <d v="2011-03-15T00:00:00"/>
    <m/>
    <s v=""/>
    <n v="8"/>
    <d v="1983-01-26T00:00:00"/>
    <n v="36"/>
    <s v="N"/>
    <n v="30"/>
    <n v="2.5"/>
    <n v="39"/>
    <x v="0"/>
    <n v="1"/>
    <n v="31"/>
    <n v="0"/>
    <n v="5689"/>
    <n v="1138.92525"/>
    <n v="0"/>
    <n v="0"/>
    <n v="0"/>
    <n v="0"/>
    <n v="0"/>
    <n v="0"/>
    <n v="0"/>
    <n v="0"/>
    <n v="0"/>
    <n v="0"/>
    <n v="0"/>
    <n v="0"/>
    <n v="26.5"/>
    <n v="0"/>
    <n v="0"/>
    <n v="0"/>
    <n v="0"/>
    <n v="5.9346750000000004"/>
    <n v="0"/>
    <n v="0"/>
  </r>
  <r>
    <d v="2020-10-01T00:00:00"/>
    <x v="6"/>
    <s v="P"/>
    <s v="Active"/>
    <n v="197"/>
    <x v="196"/>
    <s v="N"/>
    <x v="22"/>
    <n v="1053"/>
    <x v="3"/>
    <s v="Niederl. 8"/>
    <n v="1"/>
    <s v="Department"/>
    <s v="Supervisor"/>
    <s v="Non-Mgm."/>
    <s v="ang."/>
    <s v="M"/>
    <d v="2011-04-01T00:00:00"/>
    <m/>
    <s v=""/>
    <n v="8"/>
    <d v="1960-09-16T00:00:00"/>
    <n v="59"/>
    <s v="J"/>
    <n v="30"/>
    <n v="2.5"/>
    <n v="39"/>
    <x v="0"/>
    <n v="1"/>
    <n v="31"/>
    <n v="0"/>
    <n v="5690"/>
    <n v="1139.0587500000001"/>
    <n v="0"/>
    <n v="0"/>
    <n v="0"/>
    <n v="0"/>
    <n v="0"/>
    <n v="0"/>
    <n v="0"/>
    <n v="0"/>
    <n v="0"/>
    <n v="0"/>
    <n v="328.26923076923077"/>
    <n v="260.79166666666669"/>
    <n v="26.5"/>
    <n v="0"/>
    <n v="0"/>
    <n v="0"/>
    <n v="0"/>
    <n v="137.85486298076924"/>
    <n v="0"/>
    <n v="0"/>
  </r>
  <r>
    <d v="2020-10-01T00:00:00"/>
    <x v="6"/>
    <s v="P"/>
    <s v="Active"/>
    <n v="198"/>
    <x v="197"/>
    <s v="N"/>
    <x v="22"/>
    <n v="1060"/>
    <x v="2"/>
    <s v="Niederl. 7"/>
    <n v="1"/>
    <s v="Department"/>
    <s v="Supervisor"/>
    <s v="Non-Mgm."/>
    <s v="ang."/>
    <s v="M"/>
    <d v="2011-05-01T00:00:00"/>
    <m/>
    <s v=""/>
    <n v="8"/>
    <d v="1964-01-08T00:00:00"/>
    <n v="56"/>
    <s v="J"/>
    <n v="30"/>
    <n v="2.5"/>
    <n v="39"/>
    <x v="0"/>
    <n v="1"/>
    <n v="31"/>
    <n v="0"/>
    <n v="5691"/>
    <n v="1139.1922500000001"/>
    <n v="0"/>
    <n v="0"/>
    <n v="0"/>
    <n v="0"/>
    <n v="0"/>
    <n v="0"/>
    <n v="0"/>
    <n v="0"/>
    <n v="0"/>
    <n v="0"/>
    <n v="328.32692307692309"/>
    <n v="260.83750000000003"/>
    <n v="26.5"/>
    <n v="0"/>
    <n v="0"/>
    <n v="0"/>
    <n v="0"/>
    <n v="137.87804754807695"/>
    <n v="0"/>
    <n v="0"/>
  </r>
  <r>
    <d v="2020-10-01T00:00:00"/>
    <x v="6"/>
    <s v="P"/>
    <s v="Active"/>
    <n v="199"/>
    <x v="198"/>
    <s v="N"/>
    <x v="22"/>
    <n v="1053"/>
    <x v="3"/>
    <s v="Niederl. 8"/>
    <n v="1"/>
    <s v="Department"/>
    <s v="Supervisor"/>
    <s v="Non-Mgm."/>
    <s v="ang."/>
    <s v="M"/>
    <d v="2011-05-01T00:00:00"/>
    <m/>
    <s v=""/>
    <n v="8"/>
    <d v="1964-06-16T00:00:00"/>
    <n v="55"/>
    <s v="J"/>
    <n v="30"/>
    <n v="2.5"/>
    <n v="39"/>
    <x v="0"/>
    <n v="1"/>
    <n v="31"/>
    <n v="0"/>
    <n v="5692"/>
    <n v="1139.32575"/>
    <n v="0"/>
    <n v="0"/>
    <n v="0"/>
    <n v="0"/>
    <n v="0"/>
    <n v="0"/>
    <n v="0"/>
    <n v="0"/>
    <n v="0"/>
    <n v="0"/>
    <n v="328.38461538461542"/>
    <n v="260.88333333333333"/>
    <n v="26.5"/>
    <n v="0"/>
    <n v="0"/>
    <n v="0"/>
    <n v="0"/>
    <n v="137.9012321153846"/>
    <n v="0"/>
    <n v="0"/>
  </r>
  <r>
    <d v="2020-10-01T00:00:00"/>
    <x v="6"/>
    <s v="P"/>
    <s v="Active"/>
    <n v="200"/>
    <x v="199"/>
    <s v="N"/>
    <x v="36"/>
    <n v="1054"/>
    <x v="8"/>
    <s v="Niederl. 2"/>
    <n v="1"/>
    <s v="Department"/>
    <s v="Supervisor"/>
    <s v="Non-Mgm."/>
    <s v="ang."/>
    <s v="M"/>
    <d v="2011-05-01T00:00:00"/>
    <m/>
    <s v=""/>
    <n v="8"/>
    <d v="1976-07-18T00:00:00"/>
    <n v="43"/>
    <s v="N"/>
    <n v="30"/>
    <n v="2.5"/>
    <n v="39"/>
    <x v="0"/>
    <n v="1"/>
    <n v="31"/>
    <n v="0"/>
    <n v="5693"/>
    <n v="1139.4592500000001"/>
    <n v="0"/>
    <n v="0"/>
    <n v="0"/>
    <n v="0"/>
    <n v="0"/>
    <n v="0"/>
    <n v="0"/>
    <n v="0"/>
    <n v="0"/>
    <n v="0"/>
    <n v="0"/>
    <n v="0"/>
    <n v="26.5"/>
    <n v="0"/>
    <n v="0"/>
    <n v="0"/>
    <n v="0"/>
    <n v="5.9346750000000004"/>
    <n v="0"/>
    <n v="0"/>
  </r>
  <r>
    <d v="2020-10-01T00:00:00"/>
    <x v="6"/>
    <s v="P"/>
    <s v="Active"/>
    <n v="201"/>
    <x v="200"/>
    <s v="N"/>
    <x v="38"/>
    <n v="1074"/>
    <x v="0"/>
    <s v="Niederl. 3"/>
    <n v="1"/>
    <s v="Department"/>
    <s v="Supervisor"/>
    <s v="Non-Mgm."/>
    <s v="ang."/>
    <s v="M"/>
    <d v="2011-05-16T00:00:00"/>
    <m/>
    <s v=""/>
    <n v="8"/>
    <d v="1981-03-15T00:00:00"/>
    <n v="38"/>
    <s v="N"/>
    <n v="30"/>
    <n v="2.5"/>
    <n v="39"/>
    <x v="0"/>
    <n v="1"/>
    <n v="31"/>
    <n v="0"/>
    <n v="5694"/>
    <n v="1139.59275"/>
    <n v="0"/>
    <n v="0"/>
    <n v="0"/>
    <n v="0"/>
    <n v="0"/>
    <n v="0"/>
    <n v="0"/>
    <n v="0"/>
    <n v="0"/>
    <n v="0"/>
    <n v="0"/>
    <n v="0"/>
    <n v="26.5"/>
    <n v="0"/>
    <n v="0"/>
    <n v="0"/>
    <n v="0"/>
    <n v="5.9346750000000004"/>
    <n v="0"/>
    <n v="0"/>
  </r>
  <r>
    <d v="2020-10-01T00:00:00"/>
    <x v="6"/>
    <s v="P"/>
    <s v="Active"/>
    <n v="202"/>
    <x v="201"/>
    <s v="N"/>
    <x v="31"/>
    <n v="1040"/>
    <x v="4"/>
    <s v="Niederl. 6"/>
    <n v="1"/>
    <s v="Department"/>
    <s v="Supervisor"/>
    <s v="Manager"/>
    <s v="ang."/>
    <s v="M"/>
    <d v="2011-07-01T00:00:00"/>
    <m/>
    <s v=""/>
    <n v="8"/>
    <d v="1980-08-23T00:00:00"/>
    <n v="39"/>
    <s v="N"/>
    <n v="30"/>
    <n v="2.5"/>
    <n v="39"/>
    <x v="0"/>
    <n v="1"/>
    <n v="31"/>
    <n v="0"/>
    <n v="5695"/>
    <n v="1139.7262500000002"/>
    <n v="0"/>
    <n v="0"/>
    <n v="60"/>
    <n v="0"/>
    <n v="0"/>
    <n v="0"/>
    <n v="0"/>
    <n v="0"/>
    <n v="0"/>
    <n v="0"/>
    <n v="0"/>
    <n v="0"/>
    <n v="26.5"/>
    <n v="0"/>
    <n v="0"/>
    <n v="0"/>
    <n v="0"/>
    <n v="19.371675"/>
    <n v="100.32000000000001"/>
    <n v="0"/>
  </r>
  <r>
    <d v="2020-10-01T00:00:00"/>
    <x v="6"/>
    <s v="P"/>
    <s v="Active"/>
    <n v="203"/>
    <x v="202"/>
    <s v="N"/>
    <x v="31"/>
    <n v="1022"/>
    <x v="7"/>
    <s v="Niederl. 9"/>
    <n v="1"/>
    <s v="Department"/>
    <s v="Supervisor"/>
    <s v="Non-Mgm."/>
    <s v="ang."/>
    <s v="M"/>
    <d v="2011-07-01T00:00:00"/>
    <m/>
    <s v=""/>
    <n v="8"/>
    <d v="1957-08-15T00:00:00"/>
    <n v="62"/>
    <s v="J"/>
    <n v="30"/>
    <n v="2.5"/>
    <n v="39"/>
    <x v="0"/>
    <n v="1"/>
    <n v="31"/>
    <n v="0"/>
    <n v="5696"/>
    <n v="1139.8597500000001"/>
    <n v="0"/>
    <n v="425"/>
    <n v="60"/>
    <n v="0"/>
    <n v="0"/>
    <n v="0"/>
    <n v="0"/>
    <n v="0"/>
    <n v="0"/>
    <n v="0"/>
    <n v="328.61538461538464"/>
    <n v="261.06666666666672"/>
    <n v="26.5"/>
    <n v="0"/>
    <n v="0"/>
    <n v="0"/>
    <n v="0"/>
    <n v="246.6097203846154"/>
    <n v="79.040000000000006"/>
    <n v="0"/>
  </r>
  <r>
    <d v="2020-10-01T00:00:00"/>
    <x v="6"/>
    <s v="P"/>
    <s v="Active"/>
    <n v="204"/>
    <x v="203"/>
    <s v="N"/>
    <x v="13"/>
    <n v="1048"/>
    <x v="3"/>
    <s v="Niederl. 8"/>
    <n v="1"/>
    <s v="Department"/>
    <s v="Supervisor"/>
    <s v="Non-Mgm."/>
    <s v="ang."/>
    <s v="W"/>
    <d v="2011-07-18T00:00:00"/>
    <m/>
    <s v=""/>
    <n v="8"/>
    <d v="1969-09-11T00:00:00"/>
    <n v="50"/>
    <s v="J"/>
    <n v="30"/>
    <n v="2.5"/>
    <n v="39"/>
    <x v="0"/>
    <n v="1"/>
    <n v="31"/>
    <n v="0"/>
    <n v="5697"/>
    <n v="1139.99325"/>
    <n v="0"/>
    <n v="0"/>
    <n v="0"/>
    <n v="0"/>
    <n v="0"/>
    <n v="0"/>
    <n v="0"/>
    <n v="0"/>
    <n v="0"/>
    <n v="0"/>
    <n v="328.67307692307696"/>
    <n v="261.11250000000001"/>
    <n v="26.5"/>
    <n v="0"/>
    <n v="0"/>
    <n v="0"/>
    <n v="0"/>
    <n v="138.01715495192309"/>
    <n v="0"/>
    <n v="0"/>
  </r>
  <r>
    <d v="2020-10-01T00:00:00"/>
    <x v="6"/>
    <s v="P"/>
    <s v="Active"/>
    <n v="205"/>
    <x v="204"/>
    <s v="N"/>
    <x v="22"/>
    <n v="1060"/>
    <x v="2"/>
    <s v="Niederl. 7"/>
    <n v="1"/>
    <s v="Department"/>
    <s v="Supervisor"/>
    <s v="Non-Mgm."/>
    <s v="ang."/>
    <s v="M"/>
    <d v="2015-01-16T00:00:00"/>
    <m/>
    <s v=""/>
    <n v="5"/>
    <d v="1994-02-13T00:00:00"/>
    <n v="25"/>
    <s v="J"/>
    <n v="30"/>
    <n v="2.5"/>
    <n v="39"/>
    <x v="0"/>
    <n v="1"/>
    <n v="31"/>
    <n v="0"/>
    <n v="5698"/>
    <n v="1140.1267500000001"/>
    <n v="0"/>
    <n v="0"/>
    <n v="0"/>
    <n v="0"/>
    <n v="0"/>
    <n v="0"/>
    <n v="0"/>
    <n v="0"/>
    <n v="0"/>
    <n v="0"/>
    <n v="328.73076923076923"/>
    <n v="261.15833333333336"/>
    <n v="26.5"/>
    <n v="0"/>
    <n v="0"/>
    <n v="0"/>
    <n v="0"/>
    <n v="138.04033951923077"/>
    <n v="0"/>
    <n v="2.1733333333333333"/>
  </r>
  <r>
    <d v="2020-10-01T00:00:00"/>
    <x v="6"/>
    <s v="P"/>
    <s v="Active"/>
    <n v="206"/>
    <x v="205"/>
    <s v="N"/>
    <x v="35"/>
    <n v="1078"/>
    <x v="0"/>
    <s v="Niederl. 3"/>
    <n v="1"/>
    <s v="Department"/>
    <s v="Supervisor"/>
    <s v="Non-Mgm."/>
    <s v="ang."/>
    <s v="M"/>
    <d v="2011-08-08T00:00:00"/>
    <m/>
    <s v=""/>
    <n v="8"/>
    <d v="1982-10-07T00:00:00"/>
    <n v="37"/>
    <s v="N"/>
    <n v="30"/>
    <n v="2.5"/>
    <n v="39"/>
    <x v="0"/>
    <n v="1"/>
    <n v="31"/>
    <n v="0"/>
    <n v="5699"/>
    <n v="1140.26025"/>
    <n v="0"/>
    <n v="0"/>
    <n v="0"/>
    <n v="0"/>
    <n v="0"/>
    <n v="0"/>
    <n v="0"/>
    <n v="0"/>
    <n v="0"/>
    <n v="0"/>
    <n v="0"/>
    <n v="0"/>
    <n v="26.5"/>
    <n v="0"/>
    <n v="0"/>
    <n v="0"/>
    <n v="0"/>
    <n v="5.9346750000000004"/>
    <n v="0"/>
    <n v="0"/>
  </r>
  <r>
    <d v="2020-10-01T00:00:00"/>
    <x v="6"/>
    <s v="P"/>
    <s v="Active"/>
    <n v="207"/>
    <x v="206"/>
    <s v="N"/>
    <x v="9"/>
    <n v="1087"/>
    <x v="0"/>
    <s v="Niederl. 3"/>
    <n v="1"/>
    <s v="Department"/>
    <s v="Supervisor"/>
    <s v="Non-Mgm."/>
    <s v="ang."/>
    <s v="M"/>
    <d v="2011-09-15T00:00:00"/>
    <m/>
    <s v=""/>
    <n v="8"/>
    <d v="1976-03-29T00:00:00"/>
    <n v="43"/>
    <s v="N"/>
    <n v="30"/>
    <n v="2.5"/>
    <n v="39"/>
    <x v="0"/>
    <n v="1"/>
    <n v="31"/>
    <n v="0"/>
    <n v="5700"/>
    <n v="1140.3937500000002"/>
    <n v="0"/>
    <n v="0"/>
    <n v="0"/>
    <n v="0"/>
    <n v="0"/>
    <n v="0"/>
    <n v="0"/>
    <n v="0"/>
    <n v="0"/>
    <n v="0"/>
    <n v="0"/>
    <n v="0"/>
    <n v="26.5"/>
    <n v="0"/>
    <n v="0"/>
    <n v="0"/>
    <n v="0"/>
    <n v="5.9346750000000004"/>
    <n v="0"/>
    <n v="0"/>
  </r>
  <r>
    <d v="2020-10-01T00:00:00"/>
    <x v="6"/>
    <s v="P"/>
    <s v="Active"/>
    <n v="208"/>
    <x v="207"/>
    <s v="N"/>
    <x v="30"/>
    <n v="1071"/>
    <x v="0"/>
    <s v="Niederl. 3"/>
    <n v="1"/>
    <s v="Department"/>
    <s v="Supervisor"/>
    <s v="Non-Mgm."/>
    <s v="ang."/>
    <s v="M"/>
    <d v="2014-01-22T00:00:00"/>
    <m/>
    <s v=""/>
    <n v="5"/>
    <d v="1989-06-05T00:00:00"/>
    <n v="30"/>
    <s v="N"/>
    <n v="30"/>
    <n v="2.5"/>
    <n v="39"/>
    <x v="0"/>
    <n v="1"/>
    <n v="31"/>
    <n v="0"/>
    <n v="5701"/>
    <n v="1140.5272500000001"/>
    <n v="0"/>
    <n v="0"/>
    <n v="0"/>
    <n v="0"/>
    <n v="0"/>
    <n v="0"/>
    <n v="0"/>
    <n v="0"/>
    <n v="0"/>
    <n v="0"/>
    <n v="0"/>
    <n v="0"/>
    <n v="26.5"/>
    <n v="0"/>
    <n v="0"/>
    <n v="0"/>
    <n v="0"/>
    <n v="5.9346750000000004"/>
    <n v="0"/>
    <n v="0"/>
  </r>
  <r>
    <d v="2020-10-01T00:00:00"/>
    <x v="6"/>
    <s v="P"/>
    <s v="Active"/>
    <n v="209"/>
    <x v="208"/>
    <s v="N"/>
    <x v="33"/>
    <n v="1000"/>
    <x v="1"/>
    <s v="Niederl. 1"/>
    <n v="1"/>
    <s v="Department"/>
    <s v="Supervisor"/>
    <s v="Non-Mgm."/>
    <s v="ang."/>
    <s v="W"/>
    <d v="2011-09-01T00:00:00"/>
    <m/>
    <s v=""/>
    <n v="8"/>
    <d v="1994-01-16T00:00:00"/>
    <n v="26"/>
    <s v="N"/>
    <n v="30"/>
    <n v="2.5"/>
    <n v="39"/>
    <x v="0"/>
    <n v="1"/>
    <n v="31"/>
    <n v="0"/>
    <n v="5702"/>
    <n v="1140.66075"/>
    <n v="0"/>
    <n v="0"/>
    <n v="0"/>
    <n v="0"/>
    <n v="0"/>
    <n v="0"/>
    <n v="0"/>
    <n v="0"/>
    <n v="0"/>
    <n v="0"/>
    <n v="0"/>
    <n v="0"/>
    <n v="26.5"/>
    <n v="0"/>
    <n v="0"/>
    <n v="0"/>
    <n v="0"/>
    <n v="5.9346750000000004"/>
    <n v="0"/>
    <n v="0"/>
  </r>
  <r>
    <d v="2020-10-01T00:00:00"/>
    <x v="6"/>
    <s v="P"/>
    <s v="Active"/>
    <n v="210"/>
    <x v="209"/>
    <s v="N"/>
    <x v="3"/>
    <n v="1011"/>
    <x v="1"/>
    <s v="Niederl. 1"/>
    <n v="1"/>
    <s v="Department"/>
    <s v="Supervisor"/>
    <s v="Non-Mgm."/>
    <s v="ang."/>
    <s v="W"/>
    <d v="2011-09-01T00:00:00"/>
    <m/>
    <s v=""/>
    <n v="8"/>
    <d v="1993-12-01T00:00:00"/>
    <n v="26"/>
    <s v="N"/>
    <n v="30"/>
    <n v="2.5"/>
    <n v="39"/>
    <x v="0"/>
    <n v="1"/>
    <n v="31"/>
    <n v="0"/>
    <n v="5703"/>
    <n v="1140.7942500000001"/>
    <n v="0"/>
    <n v="0"/>
    <n v="0"/>
    <n v="0"/>
    <n v="0"/>
    <n v="0"/>
    <n v="0"/>
    <n v="0"/>
    <n v="0"/>
    <n v="0"/>
    <n v="0"/>
    <n v="0"/>
    <n v="26.5"/>
    <n v="0"/>
    <n v="0"/>
    <n v="0"/>
    <n v="0"/>
    <n v="5.9346750000000004"/>
    <n v="0"/>
    <n v="0"/>
  </r>
  <r>
    <d v="2020-10-01T00:00:00"/>
    <x v="6"/>
    <s v="P"/>
    <s v="Active"/>
    <n v="211"/>
    <x v="210"/>
    <s v="Y"/>
    <x v="16"/>
    <n v="1019"/>
    <x v="7"/>
    <s v="Niederl. 9"/>
    <n v="0.5"/>
    <s v="Department"/>
    <s v="Supervisor"/>
    <s v="Non-Mgm."/>
    <s v="ang."/>
    <s v="M"/>
    <d v="2011-09-16T00:00:00"/>
    <m/>
    <s v=""/>
    <n v="8"/>
    <d v="1963-04-30T00:00:00"/>
    <n v="56"/>
    <s v="J"/>
    <n v="30"/>
    <n v="2.5"/>
    <n v="39"/>
    <x v="0"/>
    <n v="0.5"/>
    <n v="31"/>
    <n v="0"/>
    <n v="5704"/>
    <n v="1140.9277500000001"/>
    <n v="0"/>
    <n v="0"/>
    <n v="15"/>
    <n v="0"/>
    <n v="0"/>
    <n v="0"/>
    <n v="0"/>
    <n v="0"/>
    <n v="0"/>
    <n v="0"/>
    <n v="329.07692307692304"/>
    <n v="261.43333333333334"/>
    <n v="13.25"/>
    <n v="0"/>
    <n v="0"/>
    <n v="0"/>
    <n v="0"/>
    <n v="138.57135942307693"/>
    <n v="40.564999999999998"/>
    <n v="0"/>
  </r>
  <r>
    <d v="2020-10-01T00:00:00"/>
    <x v="6"/>
    <s v="P"/>
    <s v="Active"/>
    <n v="211"/>
    <x v="210"/>
    <s v="Y"/>
    <x v="16"/>
    <n v="1025"/>
    <x v="6"/>
    <s v="Niederl. 10"/>
    <n v="0.5"/>
    <s v="Department"/>
    <s v="Supervisor"/>
    <s v="Non-Mgm."/>
    <s v="ang."/>
    <s v="M"/>
    <d v="2011-09-16T00:00:00"/>
    <m/>
    <s v=""/>
    <n v="8"/>
    <d v="1963-04-30T00:00:00"/>
    <n v="56"/>
    <s v="J"/>
    <n v="30"/>
    <n v="2.5"/>
    <n v="39"/>
    <x v="0"/>
    <n v="0.5"/>
    <n v="31"/>
    <n v="0"/>
    <n v="5705"/>
    <n v="1141.0612500000002"/>
    <n v="0"/>
    <n v="0"/>
    <n v="15"/>
    <n v="0"/>
    <n v="0"/>
    <n v="0"/>
    <n v="0"/>
    <n v="0"/>
    <n v="0"/>
    <n v="0"/>
    <n v="329.13461538461536"/>
    <n v="261.47916666666669"/>
    <n v="13.25"/>
    <n v="0"/>
    <n v="0"/>
    <n v="0"/>
    <n v="0"/>
    <n v="138.59454399038461"/>
    <n v="40.564999999999998"/>
    <n v="0"/>
  </r>
  <r>
    <d v="2020-10-01T00:00:00"/>
    <x v="6"/>
    <s v="P"/>
    <s v="Active"/>
    <n v="212"/>
    <x v="211"/>
    <s v="N"/>
    <x v="9"/>
    <n v="1087"/>
    <x v="0"/>
    <s v="Niederl. 3"/>
    <n v="1"/>
    <s v="Department"/>
    <s v="Supervisor"/>
    <s v="Non-Mgm."/>
    <s v="ang."/>
    <s v="M"/>
    <d v="2011-10-04T00:00:00"/>
    <m/>
    <s v=""/>
    <n v="8"/>
    <d v="1983-03-10T00:00:00"/>
    <n v="36"/>
    <s v="N"/>
    <n v="30"/>
    <n v="2.5"/>
    <n v="37"/>
    <x v="0"/>
    <n v="0.94871794871794868"/>
    <n v="31"/>
    <n v="0"/>
    <n v="5706"/>
    <n v="1141.1947500000001"/>
    <n v="0"/>
    <n v="0"/>
    <n v="0"/>
    <n v="0"/>
    <n v="0"/>
    <n v="0"/>
    <n v="0"/>
    <n v="0"/>
    <n v="0"/>
    <n v="0"/>
    <n v="0"/>
    <n v="0"/>
    <n v="26.5"/>
    <n v="0"/>
    <n v="0"/>
    <n v="0"/>
    <n v="0"/>
    <n v="5.9346750000000004"/>
    <n v="0"/>
    <n v="0"/>
  </r>
  <r>
    <d v="2020-10-01T00:00:00"/>
    <x v="6"/>
    <s v="P"/>
    <s v="Active"/>
    <n v="213"/>
    <x v="212"/>
    <s v="N"/>
    <x v="40"/>
    <n v="1001"/>
    <x v="1"/>
    <s v="Niederl. 1"/>
    <n v="1"/>
    <s v="Department"/>
    <s v="Supervisor"/>
    <s v="Non-Mgm."/>
    <s v="ang."/>
    <s v="M"/>
    <d v="2011-10-01T00:00:00"/>
    <m/>
    <s v=""/>
    <n v="8"/>
    <d v="1962-04-26T00:00:00"/>
    <n v="57"/>
    <s v="N"/>
    <n v="30"/>
    <n v="2.5"/>
    <n v="39"/>
    <x v="0"/>
    <n v="1"/>
    <n v="31"/>
    <n v="0"/>
    <n v="5707"/>
    <n v="1141.32825"/>
    <n v="0"/>
    <n v="0"/>
    <n v="0"/>
    <n v="0"/>
    <n v="0"/>
    <n v="0"/>
    <n v="0"/>
    <n v="0"/>
    <n v="0"/>
    <n v="0"/>
    <n v="0"/>
    <n v="0"/>
    <n v="26.5"/>
    <n v="0"/>
    <n v="0"/>
    <n v="0"/>
    <n v="0"/>
    <n v="5.9346750000000004"/>
    <n v="0"/>
    <n v="0"/>
  </r>
  <r>
    <d v="2020-10-01T00:00:00"/>
    <x v="6"/>
    <s v="P"/>
    <s v="Active"/>
    <n v="214"/>
    <x v="213"/>
    <s v="N"/>
    <x v="47"/>
    <n v="1016"/>
    <x v="1"/>
    <s v="Niederl. 1"/>
    <n v="1"/>
    <s v="Department"/>
    <s v="Supervisor"/>
    <s v="Non-Mgm."/>
    <s v="ang."/>
    <s v="M"/>
    <d v="2011-10-01T00:00:00"/>
    <m/>
    <s v=""/>
    <n v="8"/>
    <d v="1991-03-16T00:00:00"/>
    <n v="28"/>
    <s v="N"/>
    <n v="30"/>
    <n v="2.5"/>
    <n v="39"/>
    <x v="0"/>
    <n v="1"/>
    <n v="31"/>
    <n v="0"/>
    <n v="5708"/>
    <n v="1141.4617499999999"/>
    <n v="0"/>
    <n v="0"/>
    <n v="0"/>
    <n v="0"/>
    <n v="0"/>
    <n v="0"/>
    <n v="0"/>
    <n v="0"/>
    <n v="0"/>
    <n v="0"/>
    <n v="0"/>
    <n v="0"/>
    <n v="26.5"/>
    <n v="0"/>
    <n v="0"/>
    <n v="0"/>
    <n v="0"/>
    <n v="5.9346750000000004"/>
    <n v="0"/>
    <n v="0"/>
  </r>
  <r>
    <d v="2020-10-01T00:00:00"/>
    <x v="6"/>
    <s v="P"/>
    <s v="Active"/>
    <n v="215"/>
    <x v="214"/>
    <s v="Y"/>
    <x v="31"/>
    <n v="1034"/>
    <x v="5"/>
    <s v="Niederl. 5"/>
    <n v="0.5"/>
    <s v="Department"/>
    <s v="Supervisor"/>
    <s v="Non-Mgm."/>
    <s v="ang."/>
    <s v="M"/>
    <d v="2011-11-01T00:00:00"/>
    <m/>
    <s v=""/>
    <n v="8"/>
    <d v="1982-11-02T00:00:00"/>
    <n v="37"/>
    <s v="N"/>
    <n v="30"/>
    <n v="2.5"/>
    <n v="39"/>
    <x v="0"/>
    <n v="0.5"/>
    <n v="31"/>
    <n v="0"/>
    <n v="5709"/>
    <n v="1141.5952500000001"/>
    <n v="0"/>
    <n v="0"/>
    <n v="15"/>
    <n v="0"/>
    <n v="0"/>
    <n v="0"/>
    <n v="0"/>
    <n v="0"/>
    <n v="0"/>
    <n v="0"/>
    <n v="0"/>
    <n v="0"/>
    <n v="13.25"/>
    <n v="0"/>
    <n v="0"/>
    <n v="0"/>
    <n v="0"/>
    <n v="6.3265875000000005"/>
    <n v="56.335000000000001"/>
    <n v="0"/>
  </r>
  <r>
    <d v="2020-10-01T00:00:00"/>
    <x v="6"/>
    <s v="P"/>
    <s v="Active"/>
    <n v="215"/>
    <x v="214"/>
    <s v="Y"/>
    <x v="31"/>
    <n v="1040"/>
    <x v="4"/>
    <s v="Niederl. 6"/>
    <n v="0.5"/>
    <s v="Department"/>
    <s v="Supervisor"/>
    <s v="Non-Mgm."/>
    <s v="ang."/>
    <s v="M"/>
    <d v="2011-11-01T00:00:00"/>
    <m/>
    <s v=""/>
    <n v="8"/>
    <d v="1982-11-02T00:00:00"/>
    <n v="37"/>
    <s v="N"/>
    <n v="30"/>
    <n v="2.5"/>
    <n v="39"/>
    <x v="0"/>
    <n v="0.5"/>
    <n v="31"/>
    <n v="0"/>
    <n v="5710"/>
    <n v="1141.72875"/>
    <n v="0"/>
    <n v="0"/>
    <n v="15"/>
    <n v="0"/>
    <n v="0"/>
    <n v="0"/>
    <n v="0"/>
    <n v="0"/>
    <n v="0"/>
    <n v="0"/>
    <n v="0"/>
    <n v="0"/>
    <n v="13.25"/>
    <n v="0"/>
    <n v="0"/>
    <n v="0"/>
    <n v="0"/>
    <n v="6.3265875000000005"/>
    <n v="56.335000000000001"/>
    <n v="0"/>
  </r>
  <r>
    <d v="2020-10-01T00:00:00"/>
    <x v="6"/>
    <s v="P"/>
    <s v="Active"/>
    <n v="216"/>
    <x v="215"/>
    <s v="N"/>
    <x v="19"/>
    <n v="1083"/>
    <x v="0"/>
    <s v="Niederl. 3"/>
    <n v="1"/>
    <s v="Department"/>
    <s v="Supervisor"/>
    <s v="Manager"/>
    <s v="ang."/>
    <s v="M"/>
    <d v="2011-11-01T00:00:00"/>
    <m/>
    <s v=""/>
    <n v="8"/>
    <d v="1985-11-10T00:00:00"/>
    <n v="34"/>
    <s v="N"/>
    <n v="30"/>
    <n v="2.5"/>
    <n v="39"/>
    <x v="0"/>
    <n v="1"/>
    <n v="31"/>
    <n v="0"/>
    <n v="5711"/>
    <n v="1141.8622500000001"/>
    <n v="0"/>
    <n v="0"/>
    <n v="0"/>
    <n v="0"/>
    <n v="0"/>
    <n v="0"/>
    <n v="0"/>
    <n v="0"/>
    <n v="0"/>
    <n v="0"/>
    <n v="0"/>
    <n v="0"/>
    <n v="26.5"/>
    <n v="0"/>
    <n v="0"/>
    <n v="0"/>
    <n v="0"/>
    <n v="5.9346750000000004"/>
    <n v="0"/>
    <n v="0"/>
  </r>
  <r>
    <d v="2020-10-01T00:00:00"/>
    <x v="6"/>
    <s v="P"/>
    <s v="Active"/>
    <n v="217"/>
    <x v="216"/>
    <s v="N"/>
    <x v="10"/>
    <n v="1075"/>
    <x v="0"/>
    <s v="Niederl. 3"/>
    <n v="1"/>
    <s v="Department"/>
    <s v="Supervisor"/>
    <s v="Manager"/>
    <s v="ang."/>
    <s v="M"/>
    <d v="2011-11-15T00:00:00"/>
    <m/>
    <s v=""/>
    <n v="8"/>
    <d v="1985-05-14T00:00:00"/>
    <n v="34"/>
    <s v="N"/>
    <n v="30"/>
    <n v="2.5"/>
    <n v="39"/>
    <x v="0"/>
    <n v="1"/>
    <n v="31"/>
    <n v="0"/>
    <n v="5712"/>
    <n v="1141.99575"/>
    <n v="0"/>
    <n v="0"/>
    <n v="0"/>
    <n v="0"/>
    <n v="0"/>
    <n v="0"/>
    <n v="0"/>
    <n v="0"/>
    <n v="0"/>
    <n v="0"/>
    <n v="0"/>
    <n v="0"/>
    <n v="26.5"/>
    <n v="0"/>
    <n v="0"/>
    <n v="0"/>
    <n v="0"/>
    <n v="5.9346750000000004"/>
    <n v="0"/>
    <n v="0"/>
  </r>
  <r>
    <d v="2020-10-01T00:00:00"/>
    <x v="6"/>
    <s v="P"/>
    <s v="Active"/>
    <n v="218"/>
    <x v="217"/>
    <s v="N"/>
    <x v="28"/>
    <n v="1004"/>
    <x v="1"/>
    <s v="Niederl. 1"/>
    <n v="1"/>
    <s v="Department"/>
    <s v="Supervisor"/>
    <s v="Non-Mgm."/>
    <s v="ang."/>
    <s v="M"/>
    <d v="2011-11-18T00:00:00"/>
    <m/>
    <s v=""/>
    <n v="8"/>
    <d v="1987-07-13T00:00:00"/>
    <n v="32"/>
    <s v="N"/>
    <n v="30"/>
    <n v="2.5"/>
    <n v="39"/>
    <x v="0"/>
    <n v="1"/>
    <n v="31"/>
    <n v="0"/>
    <n v="5713"/>
    <n v="1142.12925"/>
    <n v="0"/>
    <n v="0"/>
    <n v="0"/>
    <n v="0"/>
    <n v="0"/>
    <n v="0"/>
    <n v="0"/>
    <n v="0"/>
    <n v="0"/>
    <n v="0"/>
    <n v="0"/>
    <n v="0"/>
    <n v="26.5"/>
    <n v="0"/>
    <n v="0"/>
    <n v="0"/>
    <n v="0"/>
    <n v="5.9346750000000004"/>
    <n v="0"/>
    <n v="0"/>
  </r>
  <r>
    <d v="2020-10-01T00:00:00"/>
    <x v="6"/>
    <s v="P"/>
    <s v="Active"/>
    <n v="219"/>
    <x v="218"/>
    <s v="N"/>
    <x v="15"/>
    <n v="1057"/>
    <x v="2"/>
    <s v="Niederl. 7"/>
    <n v="1"/>
    <s v="Department"/>
    <s v="Supervisor"/>
    <s v="Non-Mgm."/>
    <s v="ang."/>
    <s v="W"/>
    <d v="2012-02-01T00:00:00"/>
    <m/>
    <s v=""/>
    <n v="7"/>
    <d v="1986-04-02T00:00:00"/>
    <n v="33"/>
    <s v="J"/>
    <n v="35"/>
    <n v="2.9166666666666665"/>
    <n v="39"/>
    <x v="0"/>
    <n v="1"/>
    <n v="31"/>
    <n v="0"/>
    <n v="5714"/>
    <n v="1142.2627499999999"/>
    <n v="0"/>
    <n v="0"/>
    <n v="0"/>
    <n v="0"/>
    <n v="0"/>
    <n v="0"/>
    <n v="0"/>
    <n v="0"/>
    <n v="0"/>
    <n v="0"/>
    <n v="384.59615384615381"/>
    <n v="261.89166666666671"/>
    <n v="26.5"/>
    <n v="0"/>
    <n v="0"/>
    <n v="0"/>
    <n v="0"/>
    <n v="150.71562240384614"/>
    <n v="0"/>
    <n v="0"/>
  </r>
  <r>
    <d v="2020-10-01T00:00:00"/>
    <x v="6"/>
    <s v="P"/>
    <s v="Active"/>
    <n v="220"/>
    <x v="219"/>
    <s v="N"/>
    <x v="48"/>
    <n v="1073"/>
    <x v="0"/>
    <s v="Niederl. 3"/>
    <n v="1"/>
    <s v="Department"/>
    <s v="Supervisor"/>
    <s v="Non-Mgm."/>
    <s v="ang."/>
    <s v="M"/>
    <d v="2012-02-01T00:00:00"/>
    <m/>
    <s v=""/>
    <n v="7"/>
    <d v="1980-04-23T00:00:00"/>
    <n v="39"/>
    <s v="N"/>
    <n v="30"/>
    <n v="2.5"/>
    <n v="39"/>
    <x v="0"/>
    <n v="1"/>
    <n v="31"/>
    <n v="0"/>
    <n v="5715"/>
    <n v="1142.39625"/>
    <n v="0"/>
    <n v="0"/>
    <n v="0"/>
    <n v="0"/>
    <n v="0"/>
    <n v="0"/>
    <n v="0"/>
    <n v="0"/>
    <n v="0"/>
    <n v="0"/>
    <n v="0"/>
    <n v="0"/>
    <n v="26.5"/>
    <n v="0"/>
    <n v="0"/>
    <n v="0"/>
    <n v="0"/>
    <n v="5.9346750000000004"/>
    <n v="0"/>
    <n v="0"/>
  </r>
  <r>
    <d v="2020-10-01T00:00:00"/>
    <x v="6"/>
    <s v="P"/>
    <s v="Active"/>
    <n v="221"/>
    <x v="220"/>
    <s v="N"/>
    <x v="22"/>
    <n v="1053"/>
    <x v="3"/>
    <s v="Niederl. 8"/>
    <n v="1"/>
    <s v="Department"/>
    <s v="Supervisor"/>
    <s v="Non-Mgm."/>
    <s v="ang."/>
    <s v="M"/>
    <d v="2012-02-01T00:00:00"/>
    <m/>
    <s v=""/>
    <n v="7"/>
    <d v="1975-01-23T00:00:00"/>
    <n v="44"/>
    <s v="J"/>
    <n v="30"/>
    <n v="2.5"/>
    <n v="39"/>
    <x v="0"/>
    <n v="1"/>
    <n v="31"/>
    <n v="0"/>
    <n v="5716"/>
    <n v="1142.5297500000001"/>
    <n v="0"/>
    <n v="0"/>
    <n v="0"/>
    <n v="0"/>
    <n v="0"/>
    <n v="0"/>
    <n v="0"/>
    <n v="0"/>
    <n v="0"/>
    <n v="0"/>
    <n v="329.76923076923077"/>
    <n v="261.98333333333335"/>
    <n v="26.5"/>
    <n v="0"/>
    <n v="0"/>
    <n v="0"/>
    <n v="0"/>
    <n v="138.45766173076922"/>
    <n v="0"/>
    <n v="0"/>
  </r>
  <r>
    <d v="2020-10-01T00:00:00"/>
    <x v="6"/>
    <s v="P"/>
    <s v="Active"/>
    <n v="222"/>
    <x v="221"/>
    <s v="N"/>
    <x v="13"/>
    <n v="1042"/>
    <x v="9"/>
    <s v="Niederl. 4"/>
    <n v="1"/>
    <s v="Department"/>
    <s v="Supervisor"/>
    <s v="Manager"/>
    <s v="ang."/>
    <s v="M"/>
    <d v="2012-02-15T00:00:00"/>
    <m/>
    <s v=""/>
    <n v="7"/>
    <d v="1965-01-19T00:00:00"/>
    <n v="54"/>
    <s v="N"/>
    <n v="30"/>
    <n v="2.5"/>
    <n v="39"/>
    <x v="0"/>
    <n v="1"/>
    <n v="31"/>
    <n v="0"/>
    <n v="5717"/>
    <n v="1142.6632500000001"/>
    <n v="0"/>
    <n v="0"/>
    <n v="0"/>
    <n v="0"/>
    <n v="0"/>
    <n v="0"/>
    <n v="0"/>
    <n v="0"/>
    <n v="0"/>
    <n v="0"/>
    <n v="0"/>
    <n v="0"/>
    <n v="26.5"/>
    <n v="0"/>
    <n v="0"/>
    <n v="0"/>
    <n v="0"/>
    <n v="5.9346750000000004"/>
    <n v="139.45240000000001"/>
    <n v="0"/>
  </r>
  <r>
    <d v="2020-10-01T00:00:00"/>
    <x v="6"/>
    <s v="P"/>
    <s v="Active"/>
    <n v="223"/>
    <x v="222"/>
    <s v="N"/>
    <x v="37"/>
    <n v="1005"/>
    <x v="1"/>
    <s v="Niederl. 1"/>
    <n v="1"/>
    <s v="Department"/>
    <s v="Supervisor"/>
    <s v="Supervisor"/>
    <s v="ang."/>
    <s v="M"/>
    <d v="2012-02-01T00:00:00"/>
    <m/>
    <s v=""/>
    <n v="7"/>
    <d v="1962-04-20T00:00:00"/>
    <n v="57"/>
    <s v="N"/>
    <n v="30"/>
    <n v="2.5"/>
    <n v="39"/>
    <x v="0"/>
    <n v="1"/>
    <n v="31"/>
    <n v="0"/>
    <n v="5718"/>
    <n v="1142.79675"/>
    <n v="-4.1399999999999997"/>
    <n v="0"/>
    <n v="0"/>
    <n v="0"/>
    <n v="0"/>
    <n v="0"/>
    <n v="0"/>
    <n v="0"/>
    <n v="0"/>
    <n v="0"/>
    <n v="0"/>
    <n v="0"/>
    <n v="26.5"/>
    <n v="0"/>
    <n v="0"/>
    <n v="0"/>
    <n v="0"/>
    <n v="5.0075219999999998"/>
    <n v="0"/>
    <n v="0"/>
  </r>
  <r>
    <d v="2020-10-01T00:00:00"/>
    <x v="6"/>
    <s v="P"/>
    <s v="Active"/>
    <n v="224"/>
    <x v="223"/>
    <s v="N"/>
    <x v="22"/>
    <n v="1029"/>
    <x v="6"/>
    <s v="Niederl. 10"/>
    <n v="1"/>
    <s v="Department"/>
    <s v="Supervisor"/>
    <s v="Non-Mgm."/>
    <s v="ang."/>
    <s v="M"/>
    <d v="2012-03-01T00:00:00"/>
    <m/>
    <s v=""/>
    <n v="7"/>
    <d v="1967-12-28T00:00:00"/>
    <n v="52"/>
    <s v="J"/>
    <n v="30"/>
    <n v="2.5"/>
    <n v="39"/>
    <x v="0"/>
    <n v="1"/>
    <n v="31"/>
    <n v="0"/>
    <n v="5719"/>
    <n v="1142.9302499999999"/>
    <n v="0"/>
    <n v="0"/>
    <n v="0"/>
    <n v="0"/>
    <n v="0"/>
    <n v="0"/>
    <n v="0"/>
    <n v="0"/>
    <n v="0"/>
    <n v="0"/>
    <n v="329.94230769230768"/>
    <n v="262.12083333333334"/>
    <n v="26.5"/>
    <n v="0"/>
    <n v="0"/>
    <n v="0"/>
    <n v="0"/>
    <n v="138.52721543269232"/>
    <n v="0"/>
    <n v="0"/>
  </r>
  <r>
    <d v="2020-10-01T00:00:00"/>
    <x v="6"/>
    <s v="P"/>
    <s v="Active"/>
    <n v="225"/>
    <x v="224"/>
    <s v="N"/>
    <x v="22"/>
    <n v="1053"/>
    <x v="3"/>
    <s v="Niederl. 8"/>
    <n v="1"/>
    <s v="Department"/>
    <s v="Supervisor"/>
    <s v="Non-Mgm."/>
    <s v="ang."/>
    <s v="M"/>
    <d v="2012-04-01T00:00:00"/>
    <m/>
    <s v=""/>
    <n v="7"/>
    <d v="1974-04-12T00:00:00"/>
    <n v="45"/>
    <s v="J"/>
    <n v="30"/>
    <n v="2.5"/>
    <n v="39"/>
    <x v="0"/>
    <n v="1"/>
    <n v="31"/>
    <n v="0"/>
    <n v="5720"/>
    <n v="1143.06375"/>
    <n v="0"/>
    <n v="0"/>
    <n v="0"/>
    <n v="0"/>
    <n v="0"/>
    <n v="0"/>
    <n v="0"/>
    <n v="0"/>
    <n v="0"/>
    <n v="0"/>
    <n v="330"/>
    <n v="262.16666666666669"/>
    <n v="26.5"/>
    <n v="0"/>
    <n v="0"/>
    <n v="0"/>
    <n v="0"/>
    <n v="138.55040000000002"/>
    <n v="0"/>
    <n v="0"/>
  </r>
  <r>
    <d v="2020-10-01T00:00:00"/>
    <x v="6"/>
    <s v="P"/>
    <s v="Active"/>
    <n v="226"/>
    <x v="225"/>
    <s v="N"/>
    <x v="21"/>
    <n v="1086"/>
    <x v="0"/>
    <s v="Niederl. 3"/>
    <n v="1"/>
    <s v="Department"/>
    <s v="Supervisor"/>
    <s v="Non-Mgm."/>
    <s v="ang."/>
    <s v="W"/>
    <d v="2012-05-01T00:00:00"/>
    <m/>
    <s v=""/>
    <n v="7"/>
    <d v="1978-06-10T00:00:00"/>
    <n v="41"/>
    <s v="N"/>
    <n v="35"/>
    <n v="2.9166666666666665"/>
    <n v="39"/>
    <x v="0"/>
    <n v="1"/>
    <n v="31"/>
    <n v="0"/>
    <n v="5721"/>
    <n v="1143.1972500000002"/>
    <n v="0"/>
    <n v="0"/>
    <n v="0"/>
    <n v="0"/>
    <n v="0"/>
    <n v="0"/>
    <n v="0"/>
    <n v="0"/>
    <n v="0"/>
    <n v="0"/>
    <n v="0"/>
    <n v="0"/>
    <n v="26.5"/>
    <n v="0"/>
    <n v="0"/>
    <n v="0"/>
    <n v="0"/>
    <n v="5.9346750000000004"/>
    <n v="0"/>
    <n v="0"/>
  </r>
  <r>
    <d v="2020-10-01T00:00:00"/>
    <x v="6"/>
    <s v="P"/>
    <s v="Active"/>
    <n v="227"/>
    <x v="226"/>
    <s v="N"/>
    <x v="30"/>
    <n v="1071"/>
    <x v="0"/>
    <s v="Niederl. 3"/>
    <n v="1"/>
    <s v="Department"/>
    <s v="Supervisor"/>
    <s v="Non-Mgm."/>
    <s v="ang."/>
    <s v="W"/>
    <d v="2012-05-01T00:00:00"/>
    <m/>
    <s v=""/>
    <n v="7"/>
    <d v="1984-01-09T00:00:00"/>
    <n v="36"/>
    <s v="N"/>
    <n v="0"/>
    <n v="0"/>
    <n v="30"/>
    <x v="0"/>
    <n v="0.76923076923076927"/>
    <n v="31"/>
    <n v="0"/>
    <n v="5722"/>
    <n v="1143.3307500000001"/>
    <n v="0"/>
    <n v="0"/>
    <n v="0"/>
    <n v="0"/>
    <n v="0"/>
    <n v="0"/>
    <n v="0"/>
    <n v="0"/>
    <n v="0"/>
    <n v="0"/>
    <n v="0"/>
    <n v="0"/>
    <n v="26.5"/>
    <n v="0"/>
    <n v="0"/>
    <n v="0"/>
    <n v="0"/>
    <n v="5.9346750000000004"/>
    <n v="0"/>
    <n v="0"/>
  </r>
  <r>
    <d v="2020-10-01T00:00:00"/>
    <x v="6"/>
    <s v="P"/>
    <s v="Active"/>
    <n v="228"/>
    <x v="227"/>
    <s v="N"/>
    <x v="23"/>
    <n v="1068"/>
    <x v="0"/>
    <s v="Niederl. 3"/>
    <n v="1"/>
    <s v="Department"/>
    <s v="Supervisor"/>
    <s v="Non-Mgm."/>
    <s v="ang."/>
    <s v="W"/>
    <d v="2012-06-01T00:00:00"/>
    <m/>
    <s v=""/>
    <n v="7"/>
    <d v="1957-07-22T00:00:00"/>
    <n v="62"/>
    <s v="N"/>
    <n v="30"/>
    <n v="2.5"/>
    <n v="39"/>
    <x v="0"/>
    <n v="1"/>
    <n v="31"/>
    <n v="0"/>
    <n v="5723"/>
    <n v="1143.46425"/>
    <n v="0"/>
    <n v="0"/>
    <n v="0"/>
    <n v="0"/>
    <n v="0"/>
    <n v="0"/>
    <n v="0"/>
    <n v="0"/>
    <n v="0"/>
    <n v="0"/>
    <n v="0"/>
    <n v="0"/>
    <n v="26.5"/>
    <n v="0"/>
    <n v="0"/>
    <n v="0"/>
    <n v="0"/>
    <n v="5.9346750000000004"/>
    <n v="0"/>
    <n v="0"/>
  </r>
  <r>
    <d v="2020-10-01T00:00:00"/>
    <x v="6"/>
    <s v="P"/>
    <s v="Active"/>
    <n v="229"/>
    <x v="228"/>
    <s v="N"/>
    <x v="19"/>
    <n v="1083"/>
    <x v="0"/>
    <s v="Niederl. 3"/>
    <n v="1"/>
    <s v="Department"/>
    <s v="Supervisor"/>
    <s v="Non-Mgm."/>
    <s v="ang."/>
    <s v="M"/>
    <d v="2012-06-01T00:00:00"/>
    <m/>
    <s v=""/>
    <n v="7"/>
    <d v="1985-08-17T00:00:00"/>
    <n v="34"/>
    <s v="N"/>
    <n v="30"/>
    <n v="2.5"/>
    <n v="39"/>
    <x v="0"/>
    <n v="1"/>
    <n v="31"/>
    <n v="0"/>
    <n v="5724"/>
    <n v="1143.5977499999999"/>
    <n v="0"/>
    <n v="0"/>
    <n v="0"/>
    <n v="0"/>
    <n v="0"/>
    <n v="0"/>
    <n v="0"/>
    <n v="0"/>
    <n v="0"/>
    <n v="0"/>
    <n v="0"/>
    <n v="0"/>
    <n v="26.5"/>
    <n v="0"/>
    <n v="0"/>
    <n v="0"/>
    <n v="0"/>
    <n v="5.9346750000000004"/>
    <n v="0"/>
    <n v="0"/>
  </r>
  <r>
    <d v="2020-10-01T00:00:00"/>
    <x v="6"/>
    <s v="P"/>
    <s v="Active"/>
    <n v="230"/>
    <x v="229"/>
    <s v="N"/>
    <x v="5"/>
    <n v="1093"/>
    <x v="0"/>
    <s v="Niederl. 3"/>
    <n v="1"/>
    <s v="Department"/>
    <s v="Supervisor"/>
    <s v="Non-Mgm."/>
    <s v="ang."/>
    <s v="M"/>
    <d v="2012-06-01T00:00:00"/>
    <m/>
    <s v=""/>
    <n v="7"/>
    <d v="1959-06-12T00:00:00"/>
    <n v="60"/>
    <s v="N"/>
    <n v="30"/>
    <n v="2.5"/>
    <n v="39"/>
    <x v="0"/>
    <n v="1"/>
    <n v="31"/>
    <n v="0"/>
    <n v="5725"/>
    <n v="1143.73125"/>
    <n v="0"/>
    <n v="0"/>
    <n v="0"/>
    <n v="0"/>
    <n v="0"/>
    <n v="0"/>
    <n v="0"/>
    <n v="0"/>
    <n v="0"/>
    <n v="0"/>
    <n v="0"/>
    <n v="0"/>
    <n v="26.5"/>
    <n v="0"/>
    <n v="0"/>
    <n v="0"/>
    <n v="0"/>
    <n v="5.9346750000000004"/>
    <n v="0"/>
    <n v="0"/>
  </r>
  <r>
    <d v="2020-10-01T00:00:00"/>
    <x v="6"/>
    <s v="P"/>
    <s v="Active"/>
    <n v="231"/>
    <x v="230"/>
    <s v="N"/>
    <x v="24"/>
    <n v="1081"/>
    <x v="0"/>
    <s v="Niederl. 3"/>
    <n v="1"/>
    <s v="Department"/>
    <s v="Supervisor"/>
    <s v="Manager"/>
    <s v="ang."/>
    <s v="M"/>
    <d v="2012-07-01T00:00:00"/>
    <m/>
    <s v=""/>
    <n v="7"/>
    <d v="1983-12-24T00:00:00"/>
    <n v="36"/>
    <s v="N"/>
    <n v="30"/>
    <n v="2.5"/>
    <n v="39"/>
    <x v="0"/>
    <n v="1"/>
    <n v="31"/>
    <n v="0"/>
    <n v="5726"/>
    <n v="1143.8647500000002"/>
    <n v="0"/>
    <n v="0"/>
    <n v="0"/>
    <n v="0"/>
    <n v="0"/>
    <n v="0"/>
    <n v="0"/>
    <n v="0"/>
    <n v="0"/>
    <n v="0"/>
    <n v="0"/>
    <n v="0"/>
    <n v="26.5"/>
    <n v="0"/>
    <n v="0"/>
    <n v="0"/>
    <n v="0"/>
    <n v="5.9346750000000004"/>
    <n v="118.94759999999999"/>
    <n v="0"/>
  </r>
  <r>
    <d v="2020-10-01T00:00:00"/>
    <x v="6"/>
    <s v="P"/>
    <s v="Active"/>
    <n v="232"/>
    <x v="231"/>
    <s v="N"/>
    <x v="22"/>
    <n v="1041"/>
    <x v="4"/>
    <s v="Niederl. 6"/>
    <n v="1"/>
    <s v="Department"/>
    <s v="Supervisor"/>
    <s v="Non-Mgm."/>
    <s v="ang."/>
    <s v="M"/>
    <d v="2012-07-01T00:00:00"/>
    <m/>
    <s v=""/>
    <n v="7"/>
    <d v="1979-09-27T00:00:00"/>
    <n v="40"/>
    <s v="J"/>
    <n v="30"/>
    <n v="2.5"/>
    <n v="39"/>
    <x v="0"/>
    <n v="1"/>
    <n v="31"/>
    <n v="0"/>
    <n v="5727"/>
    <n v="1143.9982500000001"/>
    <n v="0"/>
    <n v="0"/>
    <n v="0"/>
    <n v="0"/>
    <n v="0"/>
    <n v="0"/>
    <n v="0"/>
    <n v="0"/>
    <n v="0"/>
    <n v="0"/>
    <n v="330.40384615384619"/>
    <n v="262.48750000000001"/>
    <n v="26.5"/>
    <n v="0"/>
    <n v="0"/>
    <n v="0"/>
    <n v="0"/>
    <n v="138.71269197115384"/>
    <n v="0"/>
    <n v="0"/>
  </r>
  <r>
    <d v="2020-10-01T00:00:00"/>
    <x v="6"/>
    <s v="P"/>
    <s v="Active"/>
    <n v="233"/>
    <x v="232"/>
    <s v="N"/>
    <x v="11"/>
    <n v="1082"/>
    <x v="0"/>
    <s v="Niederl. 3"/>
    <n v="1"/>
    <s v="Department"/>
    <s v="Supervisor"/>
    <s v="Non-Mgm."/>
    <s v="ang."/>
    <s v="M"/>
    <d v="2012-08-01T00:00:00"/>
    <m/>
    <s v=""/>
    <n v="7"/>
    <d v="1970-10-12T00:00:00"/>
    <n v="49"/>
    <s v="N"/>
    <n v="30"/>
    <n v="2.5"/>
    <n v="39"/>
    <x v="0"/>
    <n v="1"/>
    <n v="31"/>
    <n v="0"/>
    <n v="5728"/>
    <n v="1144.13175"/>
    <n v="0"/>
    <n v="0"/>
    <n v="0"/>
    <n v="0"/>
    <n v="0"/>
    <n v="0"/>
    <n v="0"/>
    <n v="0"/>
    <n v="0"/>
    <n v="0"/>
    <n v="0"/>
    <n v="0"/>
    <n v="26.5"/>
    <n v="0"/>
    <n v="0"/>
    <n v="0"/>
    <n v="0"/>
    <n v="5.9346750000000004"/>
    <n v="0"/>
    <n v="0"/>
  </r>
  <r>
    <d v="2020-10-01T00:00:00"/>
    <x v="6"/>
    <s v="P"/>
    <s v="Active"/>
    <n v="234"/>
    <x v="233"/>
    <s v="N"/>
    <x v="9"/>
    <n v="1087"/>
    <x v="0"/>
    <s v="Niederl. 3"/>
    <n v="1"/>
    <s v="Department"/>
    <s v="Supervisor"/>
    <s v="Non-Mgm."/>
    <s v="ang."/>
    <s v="M"/>
    <d v="2012-08-01T00:00:00"/>
    <m/>
    <s v=""/>
    <n v="7"/>
    <d v="1979-08-18T00:00:00"/>
    <n v="40"/>
    <s v="N"/>
    <n v="30"/>
    <n v="2.5"/>
    <n v="39"/>
    <x v="0"/>
    <n v="1"/>
    <n v="31"/>
    <n v="0"/>
    <n v="5729"/>
    <n v="1144.2652499999999"/>
    <n v="0"/>
    <n v="0"/>
    <n v="0"/>
    <n v="0"/>
    <n v="0"/>
    <n v="0"/>
    <n v="0"/>
    <n v="0"/>
    <n v="0"/>
    <n v="0"/>
    <n v="0"/>
    <n v="0"/>
    <n v="26.5"/>
    <n v="0"/>
    <n v="0"/>
    <n v="0"/>
    <n v="0"/>
    <n v="5.9346750000000004"/>
    <n v="0"/>
    <n v="0"/>
  </r>
  <r>
    <d v="2020-10-01T00:00:00"/>
    <x v="6"/>
    <s v="P"/>
    <s v="Active"/>
    <n v="235"/>
    <x v="234"/>
    <s v="N"/>
    <x v="23"/>
    <n v="1068"/>
    <x v="0"/>
    <s v="Niederl. 3"/>
    <n v="1"/>
    <s v="Department"/>
    <s v="Supervisor"/>
    <s v="Non-Mgm."/>
    <s v="ang."/>
    <s v="W"/>
    <d v="2012-09-01T00:00:00"/>
    <m/>
    <s v=""/>
    <n v="7"/>
    <d v="1985-01-29T00:00:00"/>
    <n v="34"/>
    <s v="N"/>
    <n v="30"/>
    <n v="2.5"/>
    <n v="39"/>
    <x v="0"/>
    <n v="1"/>
    <n v="31"/>
    <n v="0"/>
    <n v="5730"/>
    <n v="1144.3987500000001"/>
    <n v="0"/>
    <n v="0"/>
    <n v="0"/>
    <n v="0"/>
    <n v="0"/>
    <n v="0"/>
    <n v="0"/>
    <n v="0"/>
    <n v="0"/>
    <n v="0"/>
    <n v="0"/>
    <n v="0"/>
    <n v="26.5"/>
    <n v="0"/>
    <n v="0"/>
    <n v="0"/>
    <n v="0"/>
    <n v="5.9346750000000004"/>
    <n v="0"/>
    <n v="0"/>
  </r>
  <r>
    <d v="2020-10-01T00:00:00"/>
    <x v="6"/>
    <s v="P"/>
    <s v="Active"/>
    <n v="236"/>
    <x v="235"/>
    <s v="N"/>
    <x v="9"/>
    <n v="1087"/>
    <x v="0"/>
    <s v="Niederl. 3"/>
    <n v="1"/>
    <s v="Department"/>
    <s v="Supervisor"/>
    <s v="Non-Mgm."/>
    <s v="ang."/>
    <s v="M"/>
    <d v="2012-09-01T00:00:00"/>
    <m/>
    <s v=""/>
    <n v="7"/>
    <d v="1974-09-04T00:00:00"/>
    <n v="45"/>
    <s v="N"/>
    <n v="30"/>
    <n v="2.5"/>
    <n v="39"/>
    <x v="0"/>
    <n v="1"/>
    <n v="31"/>
    <n v="0"/>
    <n v="5731"/>
    <n v="1144.5322500000002"/>
    <n v="0"/>
    <n v="0"/>
    <n v="0"/>
    <n v="0"/>
    <n v="0"/>
    <n v="0"/>
    <n v="0"/>
    <n v="0"/>
    <n v="0"/>
    <n v="0"/>
    <n v="0"/>
    <n v="0"/>
    <n v="26.5"/>
    <n v="0"/>
    <n v="0"/>
    <n v="0"/>
    <n v="0"/>
    <n v="5.9346750000000004"/>
    <n v="0"/>
    <n v="0"/>
  </r>
  <r>
    <d v="2020-10-01T00:00:00"/>
    <x v="6"/>
    <s v="P"/>
    <s v="Active"/>
    <n v="237"/>
    <x v="236"/>
    <s v="N"/>
    <x v="22"/>
    <n v="1053"/>
    <x v="3"/>
    <s v="Niederl. 8"/>
    <n v="1"/>
    <s v="Department"/>
    <s v="Supervisor"/>
    <s v="Non-Mgm."/>
    <s v="ang."/>
    <s v="M"/>
    <d v="2016-01-26T00:00:00"/>
    <m/>
    <s v=""/>
    <n v="3"/>
    <d v="1992-07-30T00:00:00"/>
    <n v="27"/>
    <s v="J"/>
    <n v="30"/>
    <n v="2.5"/>
    <n v="39"/>
    <x v="0"/>
    <n v="1"/>
    <n v="31"/>
    <n v="0"/>
    <n v="5732"/>
    <n v="1144.6657500000001"/>
    <n v="0"/>
    <n v="0"/>
    <n v="0"/>
    <n v="0"/>
    <n v="0"/>
    <n v="0"/>
    <n v="0"/>
    <n v="0"/>
    <n v="0"/>
    <n v="0"/>
    <n v="330.69230769230768"/>
    <n v="262.7166666666667"/>
    <n v="26.5"/>
    <n v="0"/>
    <n v="0"/>
    <n v="0"/>
    <n v="0"/>
    <n v="138.8286148076923"/>
    <n v="0"/>
    <n v="0"/>
  </r>
  <r>
    <d v="2020-10-01T00:00:00"/>
    <x v="6"/>
    <s v="P"/>
    <s v="Active"/>
    <n v="238"/>
    <x v="237"/>
    <s v="N"/>
    <x v="27"/>
    <n v="1070"/>
    <x v="0"/>
    <s v="Niederl. 3"/>
    <n v="1"/>
    <s v="Department"/>
    <s v="Supervisor"/>
    <s v="Non-Mgm."/>
    <s v="ang."/>
    <s v="M"/>
    <d v="2012-10-01T00:00:00"/>
    <m/>
    <s v=""/>
    <n v="7"/>
    <d v="1968-05-07T00:00:00"/>
    <n v="51"/>
    <s v="N"/>
    <n v="30"/>
    <n v="2.5"/>
    <n v="39"/>
    <x v="0"/>
    <n v="1"/>
    <n v="31"/>
    <n v="0"/>
    <n v="5733"/>
    <n v="1144.79925"/>
    <n v="0"/>
    <n v="0"/>
    <n v="0"/>
    <n v="0"/>
    <n v="0"/>
    <n v="0"/>
    <n v="0"/>
    <n v="0"/>
    <n v="0"/>
    <n v="0"/>
    <n v="0"/>
    <n v="0"/>
    <n v="26.5"/>
    <n v="0"/>
    <n v="0"/>
    <n v="0"/>
    <n v="0"/>
    <n v="5.9346750000000004"/>
    <n v="0"/>
    <n v="0"/>
  </r>
  <r>
    <d v="2020-10-01T00:00:00"/>
    <x v="6"/>
    <s v="P"/>
    <s v="Active"/>
    <n v="239"/>
    <x v="238"/>
    <s v="N"/>
    <x v="8"/>
    <n v="1009"/>
    <x v="0"/>
    <s v="Niederl. 3"/>
    <n v="1"/>
    <s v="Department"/>
    <s v="Supervisor"/>
    <s v="Non-Mgm."/>
    <s v="ang."/>
    <s v="M"/>
    <d v="2012-10-01T00:00:00"/>
    <m/>
    <s v=""/>
    <n v="7"/>
    <d v="1983-12-23T00:00:00"/>
    <n v="36"/>
    <s v="J"/>
    <n v="30"/>
    <n v="2.5"/>
    <n v="39"/>
    <x v="0"/>
    <n v="1"/>
    <n v="31"/>
    <n v="0"/>
    <n v="5734"/>
    <n v="1144.9327499999999"/>
    <n v="0"/>
    <n v="0"/>
    <n v="0"/>
    <n v="0"/>
    <n v="0"/>
    <n v="0"/>
    <n v="0"/>
    <n v="0"/>
    <n v="0"/>
    <n v="0"/>
    <n v="330.80769230769226"/>
    <n v="262.80833333333334"/>
    <n v="26.5"/>
    <n v="0"/>
    <n v="0"/>
    <n v="0"/>
    <n v="0"/>
    <n v="138.87498394230767"/>
    <n v="0"/>
    <n v="0"/>
  </r>
  <r>
    <d v="2020-10-01T00:00:00"/>
    <x v="6"/>
    <s v="P"/>
    <s v="Active"/>
    <n v="240"/>
    <x v="239"/>
    <s v="N"/>
    <x v="11"/>
    <n v="1082"/>
    <x v="0"/>
    <s v="Niederl. 3"/>
    <n v="1"/>
    <s v="Department"/>
    <s v="Supervisor"/>
    <s v="Non-Mgm."/>
    <s v="ang."/>
    <s v="W"/>
    <d v="2012-11-01T00:00:00"/>
    <m/>
    <s v=""/>
    <n v="7"/>
    <d v="1989-10-14T00:00:00"/>
    <n v="30"/>
    <s v="N"/>
    <n v="30"/>
    <n v="2.5"/>
    <n v="39"/>
    <x v="0"/>
    <n v="1"/>
    <n v="31"/>
    <n v="0"/>
    <n v="5735"/>
    <n v="1145.0662500000001"/>
    <n v="0"/>
    <n v="0"/>
    <n v="0"/>
    <n v="137.81"/>
    <n v="0"/>
    <n v="0"/>
    <n v="0"/>
    <n v="0"/>
    <n v="0"/>
    <n v="0"/>
    <n v="0"/>
    <n v="0"/>
    <n v="26.5"/>
    <n v="0"/>
    <n v="0"/>
    <n v="0"/>
    <n v="0"/>
    <n v="36.797224499999999"/>
    <n v="0"/>
    <n v="0"/>
  </r>
  <r>
    <d v="2020-10-01T00:00:00"/>
    <x v="6"/>
    <s v="P"/>
    <s v="Active"/>
    <n v="241"/>
    <x v="240"/>
    <s v="N"/>
    <x v="47"/>
    <n v="1016"/>
    <x v="1"/>
    <s v="Niederl. 1"/>
    <n v="1"/>
    <s v="Department"/>
    <s v="Supervisor"/>
    <s v="Manager"/>
    <s v="ang."/>
    <s v="M"/>
    <d v="2012-11-15T00:00:00"/>
    <m/>
    <s v=""/>
    <n v="7"/>
    <d v="1961-01-15T00:00:00"/>
    <n v="59"/>
    <s v="N"/>
    <n v="30"/>
    <n v="2.5"/>
    <n v="39"/>
    <x v="0"/>
    <n v="1"/>
    <n v="31"/>
    <n v="0"/>
    <n v="5736"/>
    <n v="1145.1997500000002"/>
    <n v="0"/>
    <n v="0"/>
    <n v="0"/>
    <n v="0"/>
    <n v="0"/>
    <n v="0"/>
    <n v="0"/>
    <n v="0"/>
    <n v="0"/>
    <n v="0"/>
    <n v="0"/>
    <n v="0"/>
    <n v="26.5"/>
    <n v="0"/>
    <n v="0"/>
    <n v="0"/>
    <n v="0"/>
    <n v="5.9346750000000004"/>
    <n v="0"/>
    <n v="0"/>
  </r>
  <r>
    <d v="2020-10-01T00:00:00"/>
    <x v="6"/>
    <s v="P"/>
    <s v="Active"/>
    <n v="242"/>
    <x v="241"/>
    <s v="N"/>
    <x v="49"/>
    <n v="1072"/>
    <x v="0"/>
    <s v="Niederl. 3"/>
    <n v="1"/>
    <s v="Department"/>
    <s v="Supervisor"/>
    <s v="Non-Mgm."/>
    <s v="ang."/>
    <s v="W"/>
    <d v="2014-01-15T00:00:00"/>
    <m/>
    <s v=""/>
    <n v="6"/>
    <d v="1979-09-17T00:00:00"/>
    <n v="40"/>
    <s v="N"/>
    <n v="30"/>
    <n v="2.5"/>
    <n v="16"/>
    <x v="0"/>
    <n v="0.41025641025641024"/>
    <n v="31"/>
    <n v="0"/>
    <n v="5737"/>
    <n v="1145.3332500000001"/>
    <n v="0"/>
    <n v="0"/>
    <n v="0"/>
    <n v="0"/>
    <n v="0"/>
    <n v="0"/>
    <n v="0"/>
    <n v="0"/>
    <n v="0"/>
    <n v="0"/>
    <n v="0"/>
    <n v="0"/>
    <n v="26.5"/>
    <n v="0"/>
    <n v="0"/>
    <n v="0"/>
    <n v="0"/>
    <n v="5.9346750000000004"/>
    <n v="0"/>
    <n v="0"/>
  </r>
  <r>
    <d v="2020-10-01T00:00:00"/>
    <x v="6"/>
    <s v="P"/>
    <s v="Active"/>
    <n v="243"/>
    <x v="242"/>
    <s v="N"/>
    <x v="31"/>
    <n v="1059"/>
    <x v="2"/>
    <s v="Niederl. 7"/>
    <n v="1"/>
    <s v="Department"/>
    <s v="Supervisor"/>
    <s v="Manager"/>
    <s v="ang."/>
    <s v="M"/>
    <d v="2012-12-01T00:00:00"/>
    <m/>
    <s v=""/>
    <n v="7"/>
    <d v="1988-01-16T00:00:00"/>
    <n v="32"/>
    <s v="N"/>
    <n v="30"/>
    <n v="2.5"/>
    <n v="39"/>
    <x v="0"/>
    <n v="1"/>
    <n v="31"/>
    <n v="0"/>
    <n v="5738"/>
    <n v="1145.46675"/>
    <n v="0"/>
    <n v="0"/>
    <n v="30"/>
    <n v="0"/>
    <n v="0"/>
    <n v="0"/>
    <n v="0"/>
    <n v="0"/>
    <n v="0"/>
    <n v="0"/>
    <n v="0"/>
    <n v="0"/>
    <n v="26.5"/>
    <n v="0"/>
    <n v="0"/>
    <n v="0"/>
    <n v="0"/>
    <n v="12.653175000000001"/>
    <n v="118.94"/>
    <n v="0"/>
  </r>
  <r>
    <d v="2020-10-01T00:00:00"/>
    <x v="6"/>
    <s v="P"/>
    <s v="Active"/>
    <n v="244"/>
    <x v="243"/>
    <s v="N"/>
    <x v="39"/>
    <n v="1085"/>
    <x v="0"/>
    <s v="Niederl. 3"/>
    <n v="1"/>
    <s v="Department"/>
    <s v="Supervisor"/>
    <s v="Non-Mgm."/>
    <s v="ang."/>
    <s v="M"/>
    <d v="2013-02-01T00:00:00"/>
    <m/>
    <s v=""/>
    <n v="6"/>
    <d v="1985-12-21T00:00:00"/>
    <n v="34"/>
    <s v="N"/>
    <n v="30"/>
    <n v="2.5"/>
    <n v="39"/>
    <x v="0"/>
    <n v="1"/>
    <n v="31"/>
    <n v="0"/>
    <n v="5739"/>
    <n v="1145.60025"/>
    <n v="0"/>
    <n v="0"/>
    <n v="0"/>
    <n v="0"/>
    <n v="0"/>
    <n v="0"/>
    <n v="0"/>
    <n v="0"/>
    <n v="0"/>
    <n v="0"/>
    <n v="0"/>
    <n v="0"/>
    <n v="26.5"/>
    <n v="0"/>
    <n v="0"/>
    <n v="0"/>
    <n v="0"/>
    <n v="5.9346750000000004"/>
    <n v="0"/>
    <n v="0"/>
  </r>
  <r>
    <d v="2020-10-01T00:00:00"/>
    <x v="6"/>
    <s v="P"/>
    <s v="Active"/>
    <n v="245"/>
    <x v="244"/>
    <s v="N"/>
    <x v="49"/>
    <n v="1072"/>
    <x v="0"/>
    <s v="Niederl. 3"/>
    <n v="1"/>
    <s v="Department"/>
    <s v="Supervisor"/>
    <s v="Non-Mgm."/>
    <s v="ang."/>
    <s v="M"/>
    <d v="2013-02-01T00:00:00"/>
    <m/>
    <s v=""/>
    <n v="6"/>
    <d v="1975-05-25T00:00:00"/>
    <n v="44"/>
    <s v="N"/>
    <n v="30"/>
    <n v="2.5"/>
    <n v="39"/>
    <x v="0"/>
    <n v="1"/>
    <n v="31"/>
    <n v="0"/>
    <n v="5740"/>
    <n v="1145.7337500000001"/>
    <n v="0"/>
    <n v="0"/>
    <n v="30"/>
    <n v="0"/>
    <n v="0"/>
    <n v="0"/>
    <n v="0"/>
    <n v="0"/>
    <n v="0"/>
    <n v="0"/>
    <n v="0"/>
    <n v="0"/>
    <n v="26.5"/>
    <n v="0"/>
    <n v="0"/>
    <n v="0"/>
    <n v="0"/>
    <n v="12.653175000000001"/>
    <n v="99.56"/>
    <n v="0"/>
  </r>
  <r>
    <d v="2020-10-01T00:00:00"/>
    <x v="6"/>
    <s v="P"/>
    <s v="Active"/>
    <n v="246"/>
    <x v="245"/>
    <s v="N"/>
    <x v="9"/>
    <n v="1087"/>
    <x v="1"/>
    <s v="Niederl. 1"/>
    <n v="1"/>
    <s v="Department"/>
    <s v="Supervisor"/>
    <s v="Non-Mgm."/>
    <s v="ang."/>
    <s v="M"/>
    <d v="2013-02-01T00:00:00"/>
    <m/>
    <s v=""/>
    <n v="6"/>
    <d v="1985-07-20T00:00:00"/>
    <n v="34"/>
    <s v="N"/>
    <n v="30"/>
    <n v="2.5"/>
    <n v="35"/>
    <x v="0"/>
    <n v="0.89743589743589747"/>
    <n v="31"/>
    <n v="0"/>
    <n v="5741"/>
    <n v="1145.86725"/>
    <n v="0"/>
    <n v="0"/>
    <n v="0"/>
    <n v="0"/>
    <n v="0"/>
    <n v="0"/>
    <n v="0"/>
    <n v="0"/>
    <n v="0"/>
    <n v="0"/>
    <n v="0"/>
    <n v="0"/>
    <n v="26.5"/>
    <n v="0"/>
    <n v="0"/>
    <n v="0"/>
    <n v="0"/>
    <n v="5.9346750000000004"/>
    <n v="0"/>
    <n v="0"/>
  </r>
  <r>
    <d v="2020-10-01T00:00:00"/>
    <x v="6"/>
    <s v="P"/>
    <s v="Active"/>
    <n v="247"/>
    <x v="246"/>
    <s v="N"/>
    <x v="34"/>
    <n v="1095"/>
    <x v="1"/>
    <s v="Niederl. 1"/>
    <n v="1"/>
    <s v="Department"/>
    <s v="Supervisor"/>
    <s v="Non-Mgm."/>
    <s v="ang."/>
    <s v="M"/>
    <d v="2013-03-01T00:00:00"/>
    <m/>
    <s v=""/>
    <n v="6"/>
    <d v="1963-11-11T00:00:00"/>
    <n v="56"/>
    <s v="N"/>
    <n v="30"/>
    <n v="2.5"/>
    <n v="39"/>
    <x v="0"/>
    <n v="1"/>
    <n v="31"/>
    <n v="0"/>
    <n v="5742"/>
    <n v="1146.0007500000002"/>
    <n v="0"/>
    <n v="0"/>
    <n v="0"/>
    <n v="0"/>
    <n v="0"/>
    <n v="0"/>
    <n v="0"/>
    <n v="0"/>
    <n v="0"/>
    <n v="0"/>
    <n v="0"/>
    <n v="0"/>
    <n v="26.5"/>
    <n v="0"/>
    <n v="0"/>
    <n v="0"/>
    <n v="0"/>
    <n v="5.9346750000000004"/>
    <n v="0"/>
    <n v="0"/>
  </r>
  <r>
    <d v="2020-10-01T00:00:00"/>
    <x v="6"/>
    <s v="P"/>
    <s v="Active"/>
    <n v="248"/>
    <x v="247"/>
    <s v="N"/>
    <x v="31"/>
    <n v="1059"/>
    <x v="2"/>
    <s v="Niederl. 7"/>
    <n v="1"/>
    <s v="Department"/>
    <s v="Supervisor"/>
    <s v="Non-Mgm."/>
    <s v="ang."/>
    <s v="W"/>
    <d v="2013-04-01T00:00:00"/>
    <m/>
    <s v=""/>
    <n v="6"/>
    <d v="1982-12-18T00:00:00"/>
    <n v="37"/>
    <s v="J"/>
    <n v="30"/>
    <n v="2.5"/>
    <n v="39"/>
    <x v="0"/>
    <n v="1"/>
    <n v="31"/>
    <n v="0"/>
    <n v="5743"/>
    <n v="1146.1342500000001"/>
    <n v="0"/>
    <n v="0"/>
    <n v="30"/>
    <n v="0"/>
    <n v="425"/>
    <n v="0"/>
    <n v="0"/>
    <n v="0"/>
    <n v="0"/>
    <n v="0"/>
    <n v="331.32692307692309"/>
    <n v="263.22083333333336"/>
    <n v="26.5"/>
    <n v="0"/>
    <n v="0"/>
    <n v="0"/>
    <n v="0"/>
    <n v="240.98089504807692"/>
    <n v="79.040000000000006"/>
    <n v="0"/>
  </r>
  <r>
    <d v="2020-10-01T00:00:00"/>
    <x v="6"/>
    <s v="P"/>
    <s v="Active"/>
    <n v="249"/>
    <x v="248"/>
    <s v="Y"/>
    <x v="15"/>
    <n v="1032"/>
    <x v="5"/>
    <s v="Niederl. 5"/>
    <n v="0.5"/>
    <s v="Department"/>
    <s v="Supervisor"/>
    <s v="Manager"/>
    <s v="ang."/>
    <s v="M"/>
    <d v="2013-04-01T00:00:00"/>
    <m/>
    <s v=""/>
    <n v="6"/>
    <d v="1967-12-09T00:00:00"/>
    <n v="52"/>
    <s v="N"/>
    <n v="30"/>
    <n v="2.5"/>
    <n v="39"/>
    <x v="0"/>
    <n v="0.5"/>
    <n v="31"/>
    <n v="0"/>
    <n v="5744"/>
    <n v="1146.26775"/>
    <n v="0"/>
    <n v="0"/>
    <n v="0"/>
    <n v="0"/>
    <n v="175"/>
    <n v="0"/>
    <n v="0"/>
    <n v="0"/>
    <n v="0"/>
    <n v="0"/>
    <n v="0"/>
    <n v="0"/>
    <n v="13.25"/>
    <n v="0"/>
    <n v="0"/>
    <n v="0"/>
    <n v="0"/>
    <n v="42.158587500000003"/>
    <n v="177.5284"/>
    <n v="0"/>
  </r>
  <r>
    <d v="2020-10-01T00:00:00"/>
    <x v="6"/>
    <s v="P"/>
    <s v="Active"/>
    <n v="249"/>
    <x v="248"/>
    <s v="Y"/>
    <x v="15"/>
    <n v="1038"/>
    <x v="4"/>
    <s v="Niederl. 6"/>
    <n v="0.5"/>
    <s v="Department"/>
    <s v="Supervisor"/>
    <s v="Manager"/>
    <s v="ang."/>
    <s v="M"/>
    <d v="2013-04-01T00:00:00"/>
    <m/>
    <s v=""/>
    <n v="6"/>
    <d v="1967-12-09T00:00:00"/>
    <n v="52"/>
    <s v="N"/>
    <n v="30"/>
    <n v="2.5"/>
    <n v="39"/>
    <x v="0"/>
    <n v="0.5"/>
    <n v="31"/>
    <n v="0"/>
    <n v="5745"/>
    <n v="1146.4012499999999"/>
    <n v="0"/>
    <n v="0"/>
    <n v="0"/>
    <n v="0"/>
    <n v="175"/>
    <n v="0"/>
    <n v="0"/>
    <n v="0"/>
    <n v="0"/>
    <n v="0"/>
    <n v="0"/>
    <n v="0"/>
    <n v="13.25"/>
    <n v="0"/>
    <n v="0"/>
    <n v="0"/>
    <n v="0"/>
    <n v="42.158587500000003"/>
    <n v="177.5284"/>
    <n v="0"/>
  </r>
  <r>
    <d v="2020-10-01T00:00:00"/>
    <x v="6"/>
    <s v="P"/>
    <s v="Active"/>
    <n v="250"/>
    <x v="249"/>
    <s v="N"/>
    <x v="16"/>
    <n v="1067"/>
    <x v="3"/>
    <s v="Niederl. 8"/>
    <n v="1"/>
    <s v="Department"/>
    <s v="Supervisor"/>
    <s v="Non-Mgm."/>
    <s v="ang."/>
    <s v="M"/>
    <d v="2013-04-01T00:00:00"/>
    <m/>
    <s v=""/>
    <n v="6"/>
    <d v="1965-08-20T00:00:00"/>
    <n v="54"/>
    <s v="N"/>
    <n v="30"/>
    <n v="2.5"/>
    <n v="39"/>
    <x v="0"/>
    <n v="1"/>
    <n v="31"/>
    <n v="0"/>
    <n v="5746"/>
    <n v="1146.53475"/>
    <n v="0"/>
    <n v="0"/>
    <n v="0"/>
    <n v="0"/>
    <n v="0"/>
    <n v="0"/>
    <n v="0"/>
    <n v="0"/>
    <n v="0"/>
    <n v="0"/>
    <n v="0"/>
    <n v="0"/>
    <n v="26.5"/>
    <n v="0"/>
    <n v="0"/>
    <n v="0"/>
    <n v="0"/>
    <n v="5.9346750000000004"/>
    <n v="0"/>
    <n v="0"/>
  </r>
  <r>
    <d v="2020-10-01T00:00:00"/>
    <x v="6"/>
    <s v="P"/>
    <s v="Active"/>
    <n v="251"/>
    <x v="250"/>
    <s v="N"/>
    <x v="9"/>
    <n v="1087"/>
    <x v="0"/>
    <s v="Niederl. 3"/>
    <n v="1"/>
    <s v="Department"/>
    <s v="Supervisor"/>
    <s v="Manager"/>
    <s v="ang."/>
    <s v="M"/>
    <d v="2013-04-01T00:00:00"/>
    <m/>
    <s v=""/>
    <n v="6"/>
    <d v="1979-08-06T00:00:00"/>
    <n v="40"/>
    <s v="N"/>
    <n v="30"/>
    <n v="2.5"/>
    <n v="39"/>
    <x v="0"/>
    <n v="1"/>
    <n v="31"/>
    <n v="0"/>
    <n v="5747"/>
    <n v="1146.6682499999999"/>
    <n v="0"/>
    <n v="0"/>
    <n v="0"/>
    <n v="0"/>
    <n v="0"/>
    <n v="0"/>
    <n v="0"/>
    <n v="0"/>
    <n v="0"/>
    <n v="0"/>
    <n v="0"/>
    <n v="0"/>
    <n v="26.5"/>
    <n v="0"/>
    <n v="0"/>
    <n v="0"/>
    <n v="0"/>
    <n v="5.9346750000000004"/>
    <n v="0"/>
    <n v="0"/>
  </r>
  <r>
    <d v="2020-10-01T00:00:00"/>
    <x v="6"/>
    <s v="P"/>
    <s v="Active"/>
    <n v="252"/>
    <x v="251"/>
    <s v="N"/>
    <x v="29"/>
    <n v="1079"/>
    <x v="0"/>
    <s v="Niederl. 3"/>
    <n v="1"/>
    <s v="Department"/>
    <s v="Supervisor"/>
    <s v="Non-Mgm."/>
    <s v="ang."/>
    <s v="M"/>
    <d v="2013-05-01T00:00:00"/>
    <m/>
    <s v=""/>
    <n v="6"/>
    <d v="1965-03-09T00:00:00"/>
    <n v="54"/>
    <s v="N"/>
    <n v="30"/>
    <n v="2.5"/>
    <n v="39"/>
    <x v="0"/>
    <n v="1"/>
    <n v="31"/>
    <n v="0"/>
    <n v="5748"/>
    <n v="1146.8017500000001"/>
    <n v="0"/>
    <n v="0"/>
    <n v="0"/>
    <n v="0"/>
    <n v="0"/>
    <n v="0"/>
    <n v="0"/>
    <n v="0"/>
    <n v="0"/>
    <n v="0"/>
    <n v="0"/>
    <n v="0"/>
    <n v="26.5"/>
    <n v="0"/>
    <n v="0"/>
    <n v="0"/>
    <n v="0"/>
    <n v="5.9346750000000004"/>
    <n v="0"/>
    <n v="0"/>
  </r>
  <r>
    <d v="2020-10-01T00:00:00"/>
    <x v="6"/>
    <s v="P"/>
    <s v="Active"/>
    <n v="253"/>
    <x v="252"/>
    <s v="Y"/>
    <x v="13"/>
    <n v="1030"/>
    <x v="5"/>
    <s v="Niederl. 5"/>
    <n v="0.5"/>
    <s v="Department"/>
    <s v="Supervisor"/>
    <s v="Manager"/>
    <s v="ang."/>
    <s v="M"/>
    <d v="2013-06-01T00:00:00"/>
    <m/>
    <s v=""/>
    <n v="6"/>
    <d v="1971-08-18T00:00:00"/>
    <n v="48"/>
    <s v="N"/>
    <n v="30"/>
    <n v="2.5"/>
    <n v="39"/>
    <x v="0"/>
    <n v="0.5"/>
    <n v="31"/>
    <n v="0"/>
    <n v="5749"/>
    <n v="1146.93525"/>
    <n v="0"/>
    <n v="0"/>
    <n v="0"/>
    <n v="0"/>
    <n v="0"/>
    <n v="0"/>
    <n v="0"/>
    <n v="0"/>
    <n v="0"/>
    <n v="0"/>
    <n v="0"/>
    <n v="0"/>
    <n v="13.25"/>
    <n v="0"/>
    <n v="0"/>
    <n v="0"/>
    <n v="0"/>
    <n v="2.9673375000000002"/>
    <n v="226.1456"/>
    <n v="0"/>
  </r>
  <r>
    <d v="2020-10-01T00:00:00"/>
    <x v="6"/>
    <s v="P"/>
    <s v="Active"/>
    <n v="253"/>
    <x v="252"/>
    <s v="Y"/>
    <x v="13"/>
    <n v="1036"/>
    <x v="4"/>
    <s v="Niederl. 6"/>
    <n v="0.5"/>
    <s v="Department"/>
    <s v="Supervisor"/>
    <s v="Manager"/>
    <s v="ang."/>
    <s v="M"/>
    <d v="2013-06-01T00:00:00"/>
    <m/>
    <s v=""/>
    <n v="6"/>
    <d v="1971-08-18T00:00:00"/>
    <n v="48"/>
    <s v="N"/>
    <n v="30"/>
    <n v="2.5"/>
    <n v="39"/>
    <x v="0"/>
    <n v="0.5"/>
    <n v="31"/>
    <n v="0"/>
    <n v="5750"/>
    <n v="1147.0687499999999"/>
    <n v="0"/>
    <n v="0"/>
    <n v="0"/>
    <n v="0"/>
    <n v="0"/>
    <n v="0"/>
    <n v="0"/>
    <n v="0"/>
    <n v="0"/>
    <n v="0"/>
    <n v="0"/>
    <n v="0"/>
    <n v="13.25"/>
    <n v="0"/>
    <n v="0"/>
    <n v="0"/>
    <n v="0"/>
    <n v="2.9673375000000002"/>
    <n v="226.1456"/>
    <n v="0"/>
  </r>
  <r>
    <d v="2020-10-01T00:00:00"/>
    <x v="6"/>
    <s v="P"/>
    <s v="Active"/>
    <n v="254"/>
    <x v="253"/>
    <s v="N"/>
    <x v="22"/>
    <n v="1029"/>
    <x v="6"/>
    <s v="Niederl. 10"/>
    <n v="1"/>
    <s v="Department"/>
    <s v="Supervisor"/>
    <s v="Non-Mgm."/>
    <s v="ang."/>
    <s v="M"/>
    <d v="2013-06-01T00:00:00"/>
    <m/>
    <s v=""/>
    <n v="6"/>
    <d v="1991-05-01T00:00:00"/>
    <n v="28"/>
    <s v="J"/>
    <n v="30"/>
    <n v="2.5"/>
    <n v="39"/>
    <x v="0"/>
    <n v="1"/>
    <n v="31"/>
    <n v="0"/>
    <n v="5751"/>
    <n v="1147.20225"/>
    <n v="0"/>
    <n v="0"/>
    <n v="0"/>
    <n v="0"/>
    <n v="0"/>
    <n v="0"/>
    <n v="0"/>
    <n v="0"/>
    <n v="0"/>
    <n v="0"/>
    <n v="331.78846153846155"/>
    <n v="263.58750000000003"/>
    <n v="26.5"/>
    <n v="0"/>
    <n v="0"/>
    <n v="0"/>
    <n v="0"/>
    <n v="139.26912158653846"/>
    <n v="0"/>
    <n v="0"/>
  </r>
  <r>
    <d v="2020-10-01T00:00:00"/>
    <x v="6"/>
    <s v="P"/>
    <s v="Active"/>
    <n v="255"/>
    <x v="254"/>
    <s v="N"/>
    <x v="11"/>
    <n v="1082"/>
    <x v="0"/>
    <s v="Niederl. 3"/>
    <n v="1"/>
    <s v="Department"/>
    <s v="Supervisor"/>
    <s v="Non-Mgm."/>
    <s v="ang."/>
    <s v="M"/>
    <d v="2013-06-01T00:00:00"/>
    <m/>
    <s v=""/>
    <n v="6"/>
    <d v="1986-12-31T00:00:00"/>
    <n v="33"/>
    <s v="N"/>
    <n v="35"/>
    <n v="2.9166666666666665"/>
    <n v="30"/>
    <x v="0"/>
    <n v="0.76923076923076927"/>
    <n v="31"/>
    <n v="0"/>
    <n v="5752"/>
    <n v="1147.33575"/>
    <n v="0"/>
    <n v="0"/>
    <n v="0"/>
    <n v="0"/>
    <n v="0"/>
    <n v="0"/>
    <n v="0"/>
    <n v="0"/>
    <n v="0"/>
    <n v="0"/>
    <n v="0"/>
    <n v="0"/>
    <n v="26.5"/>
    <n v="0"/>
    <n v="0"/>
    <n v="0"/>
    <n v="0"/>
    <n v="5.9346750000000004"/>
    <n v="0"/>
    <n v="0"/>
  </r>
  <r>
    <d v="2020-10-01T00:00:00"/>
    <x v="6"/>
    <s v="P"/>
    <s v="Active"/>
    <n v="256"/>
    <x v="255"/>
    <s v="N"/>
    <x v="18"/>
    <n v="1080"/>
    <x v="0"/>
    <s v="Niederl. 3"/>
    <n v="1"/>
    <s v="Department"/>
    <s v="Supervisor"/>
    <s v="Director"/>
    <s v="ang."/>
    <s v="M"/>
    <d v="2013-06-01T00:00:00"/>
    <m/>
    <s v=""/>
    <n v="6"/>
    <d v="1966-08-28T00:00:00"/>
    <n v="53"/>
    <s v="N"/>
    <n v="30"/>
    <n v="2.5"/>
    <n v="39"/>
    <x v="0"/>
    <n v="1"/>
    <n v="31"/>
    <n v="0"/>
    <n v="5753"/>
    <n v="1147.4692500000001"/>
    <n v="0"/>
    <n v="0"/>
    <n v="0"/>
    <n v="0"/>
    <n v="0"/>
    <n v="0"/>
    <n v="2011.17"/>
    <n v="0"/>
    <n v="0"/>
    <n v="0"/>
    <n v="0"/>
    <n v="0"/>
    <n v="26.5"/>
    <n v="0"/>
    <n v="0"/>
    <n v="0"/>
    <n v="0"/>
    <n v="456.33619650000003"/>
    <n v="352.86610000000002"/>
    <n v="0"/>
  </r>
  <r>
    <d v="2020-10-01T00:00:00"/>
    <x v="6"/>
    <s v="P"/>
    <s v="Active"/>
    <n v="257"/>
    <x v="256"/>
    <s v="N"/>
    <x v="9"/>
    <n v="1087"/>
    <x v="0"/>
    <s v="Niederl. 3"/>
    <n v="1"/>
    <s v="Department"/>
    <s v="Supervisor"/>
    <s v="Non-Mgm."/>
    <s v="ang."/>
    <s v="M"/>
    <d v="2013-07-01T00:00:00"/>
    <m/>
    <s v=""/>
    <n v="6"/>
    <d v="1975-05-08T00:00:00"/>
    <n v="44"/>
    <s v="N"/>
    <n v="30"/>
    <n v="2.5"/>
    <n v="39"/>
    <x v="0"/>
    <n v="1"/>
    <n v="31"/>
    <n v="0"/>
    <n v="5754"/>
    <n v="1147.60275"/>
    <n v="0"/>
    <n v="0"/>
    <n v="0"/>
    <n v="0"/>
    <n v="0"/>
    <n v="0"/>
    <n v="0"/>
    <n v="0"/>
    <n v="0"/>
    <n v="0"/>
    <n v="0"/>
    <n v="0"/>
    <n v="26.5"/>
    <n v="0"/>
    <n v="0"/>
    <n v="0"/>
    <n v="0"/>
    <n v="5.9346750000000004"/>
    <n v="0"/>
    <n v="0"/>
  </r>
  <r>
    <d v="2020-10-01T00:00:00"/>
    <x v="6"/>
    <s v="P"/>
    <s v="Active"/>
    <n v="258"/>
    <x v="257"/>
    <s v="N"/>
    <x v="20"/>
    <n v="1062"/>
    <x v="11"/>
    <s v="Niederl. 12"/>
    <n v="1"/>
    <s v="Department"/>
    <s v="Supervisor"/>
    <s v="Non-Mgm."/>
    <s v="ang."/>
    <s v="W"/>
    <d v="2013-07-15T00:00:00"/>
    <m/>
    <s v=""/>
    <n v="6"/>
    <d v="1983-04-22T00:00:00"/>
    <n v="36"/>
    <s v="N"/>
    <n v="30"/>
    <n v="2.5"/>
    <n v="39"/>
    <x v="0"/>
    <n v="1"/>
    <n v="31"/>
    <n v="0"/>
    <n v="5755"/>
    <n v="1147.7362499999999"/>
    <n v="0"/>
    <n v="0"/>
    <n v="0"/>
    <n v="0"/>
    <n v="0"/>
    <n v="0"/>
    <n v="0"/>
    <n v="0"/>
    <n v="0"/>
    <n v="0"/>
    <n v="0"/>
    <n v="0"/>
    <n v="26.5"/>
    <n v="0"/>
    <n v="0"/>
    <n v="0"/>
    <n v="0"/>
    <n v="5.9346750000000004"/>
    <n v="0"/>
    <n v="0"/>
  </r>
  <r>
    <d v="2020-10-01T00:00:00"/>
    <x v="6"/>
    <s v="P"/>
    <s v="Active"/>
    <n v="259"/>
    <x v="258"/>
    <s v="N"/>
    <x v="9"/>
    <n v="1087"/>
    <x v="0"/>
    <s v="Niederl. 3"/>
    <n v="1"/>
    <s v="Department"/>
    <s v="Supervisor"/>
    <s v="Non-Mgm."/>
    <s v="ang."/>
    <s v="M"/>
    <d v="2013-07-01T00:00:00"/>
    <m/>
    <s v=""/>
    <n v="6"/>
    <d v="1982-10-31T00:00:00"/>
    <n v="37"/>
    <s v="N"/>
    <n v="30"/>
    <n v="2.5"/>
    <n v="39"/>
    <x v="0"/>
    <n v="1"/>
    <n v="31"/>
    <n v="0"/>
    <n v="5756"/>
    <n v="1147.8697500000001"/>
    <n v="0"/>
    <n v="0"/>
    <n v="0"/>
    <n v="0"/>
    <n v="0"/>
    <n v="0"/>
    <n v="0"/>
    <n v="0"/>
    <n v="0"/>
    <n v="0"/>
    <n v="0"/>
    <n v="0"/>
    <n v="26.5"/>
    <n v="0"/>
    <n v="0"/>
    <n v="0"/>
    <n v="0"/>
    <n v="5.9346750000000004"/>
    <n v="0"/>
    <n v="0"/>
  </r>
  <r>
    <d v="2020-10-01T00:00:00"/>
    <x v="6"/>
    <s v="P"/>
    <s v="Active"/>
    <n v="260"/>
    <x v="259"/>
    <s v="N"/>
    <x v="9"/>
    <n v="1087"/>
    <x v="0"/>
    <s v="Niederl. 3"/>
    <n v="1"/>
    <s v="Department"/>
    <s v="Supervisor"/>
    <s v="Non-Mgm."/>
    <s v="ang."/>
    <s v="M"/>
    <d v="2013-07-01T00:00:00"/>
    <m/>
    <s v=""/>
    <n v="6"/>
    <d v="1981-10-08T00:00:00"/>
    <n v="38"/>
    <s v="N"/>
    <n v="30"/>
    <n v="2.5"/>
    <n v="39"/>
    <x v="0"/>
    <n v="1"/>
    <n v="31"/>
    <n v="0"/>
    <n v="5757"/>
    <n v="1148.00325"/>
    <n v="0"/>
    <n v="0"/>
    <n v="0"/>
    <n v="0"/>
    <n v="0"/>
    <n v="0"/>
    <n v="0"/>
    <n v="0"/>
    <n v="0"/>
    <n v="0"/>
    <n v="0"/>
    <n v="0"/>
    <n v="26.5"/>
    <n v="0"/>
    <n v="0"/>
    <n v="0"/>
    <n v="0"/>
    <n v="5.9346750000000004"/>
    <n v="0"/>
    <n v="0"/>
  </r>
  <r>
    <d v="2020-10-01T00:00:00"/>
    <x v="6"/>
    <s v="P"/>
    <s v="Active"/>
    <n v="261"/>
    <x v="260"/>
    <s v="N"/>
    <x v="31"/>
    <n v="1064"/>
    <x v="11"/>
    <s v="Niederl. 12"/>
    <n v="1"/>
    <s v="Department"/>
    <s v="Supervisor"/>
    <s v="Non-Mgm."/>
    <s v="ang."/>
    <s v="M"/>
    <d v="2013-08-01T00:00:00"/>
    <m/>
    <s v=""/>
    <n v="6"/>
    <d v="1976-12-05T00:00:00"/>
    <n v="43"/>
    <s v="N"/>
    <n v="30"/>
    <n v="2.5"/>
    <n v="39"/>
    <x v="0"/>
    <n v="1"/>
    <n v="31"/>
    <n v="0"/>
    <n v="5758"/>
    <n v="1148.1367500000001"/>
    <n v="0"/>
    <n v="0"/>
    <n v="30"/>
    <n v="0"/>
    <n v="0"/>
    <n v="0"/>
    <n v="0"/>
    <n v="0"/>
    <n v="0"/>
    <n v="0"/>
    <n v="0"/>
    <n v="0"/>
    <n v="26.5"/>
    <n v="0"/>
    <n v="0"/>
    <n v="0"/>
    <n v="0"/>
    <n v="12.653175000000001"/>
    <n v="102.03"/>
    <n v="0"/>
  </r>
  <r>
    <d v="2020-10-01T00:00:00"/>
    <x v="6"/>
    <s v="P"/>
    <s v="Active"/>
    <n v="262"/>
    <x v="261"/>
    <s v="N"/>
    <x v="22"/>
    <n v="1060"/>
    <x v="2"/>
    <s v="Niederl. 7"/>
    <n v="1"/>
    <s v="Department"/>
    <s v="Supervisor"/>
    <s v="Non-Mgm."/>
    <s v="ang."/>
    <s v="M"/>
    <d v="2016-07-07T00:00:00"/>
    <m/>
    <s v=""/>
    <n v="3"/>
    <d v="1996-01-24T00:00:00"/>
    <n v="23"/>
    <s v="J"/>
    <n v="30"/>
    <n v="2.5"/>
    <n v="39"/>
    <x v="0"/>
    <n v="1"/>
    <n v="31"/>
    <n v="0"/>
    <n v="5759"/>
    <n v="1148.27025"/>
    <n v="0"/>
    <n v="0"/>
    <n v="0"/>
    <n v="0"/>
    <n v="0"/>
    <n v="0"/>
    <n v="0"/>
    <n v="0"/>
    <n v="0"/>
    <n v="0"/>
    <n v="332.25000000000006"/>
    <n v="263.95416666666671"/>
    <n v="26.5"/>
    <n v="0"/>
    <n v="0"/>
    <n v="0"/>
    <n v="0"/>
    <n v="139.45459812500002"/>
    <n v="0"/>
    <n v="0"/>
  </r>
  <r>
    <d v="2020-10-01T00:00:00"/>
    <x v="6"/>
    <s v="P"/>
    <s v="Active"/>
    <n v="263"/>
    <x v="262"/>
    <s v="N"/>
    <x v="20"/>
    <n v="1033"/>
    <x v="5"/>
    <s v="Niederl. 5"/>
    <n v="1"/>
    <s v="Department"/>
    <s v="Supervisor"/>
    <s v="Non-Mgm."/>
    <s v="ang."/>
    <s v="W"/>
    <d v="2016-01-26T00:00:00"/>
    <m/>
    <s v=""/>
    <n v="3"/>
    <d v="1994-11-06T00:00:00"/>
    <n v="25"/>
    <s v="J"/>
    <n v="30"/>
    <n v="2.5"/>
    <n v="39"/>
    <x v="0"/>
    <n v="1"/>
    <n v="31"/>
    <n v="0"/>
    <n v="5760"/>
    <n v="1148.4037499999999"/>
    <n v="0"/>
    <n v="0"/>
    <n v="0"/>
    <n v="0"/>
    <n v="0"/>
    <n v="0"/>
    <n v="0"/>
    <n v="0"/>
    <n v="0"/>
    <n v="0"/>
    <n v="332.30769230769232"/>
    <n v="264"/>
    <n v="26.5"/>
    <n v="0"/>
    <n v="0"/>
    <n v="0"/>
    <n v="0"/>
    <n v="139.47778269230773"/>
    <n v="0"/>
    <n v="0"/>
  </r>
  <r>
    <d v="2020-10-01T00:00:00"/>
    <x v="6"/>
    <s v="P"/>
    <s v="Active"/>
    <n v="264"/>
    <x v="263"/>
    <s v="N"/>
    <x v="28"/>
    <n v="1004"/>
    <x v="1"/>
    <s v="Niederl. 1"/>
    <n v="1"/>
    <s v="Department"/>
    <s v="Supervisor"/>
    <s v="Non-Mgm."/>
    <s v="ang."/>
    <s v="W"/>
    <d v="2013-09-01T00:00:00"/>
    <m/>
    <s v=""/>
    <n v="6"/>
    <d v="1997-04-08T00:00:00"/>
    <n v="22"/>
    <s v="N"/>
    <n v="30"/>
    <n v="2.5"/>
    <n v="39"/>
    <x v="0"/>
    <n v="1"/>
    <n v="31"/>
    <n v="0"/>
    <n v="5761"/>
    <n v="1148.5372500000001"/>
    <n v="0"/>
    <n v="0"/>
    <n v="0"/>
    <n v="0"/>
    <n v="0"/>
    <n v="0"/>
    <n v="0"/>
    <n v="0"/>
    <n v="0"/>
    <n v="0"/>
    <n v="0"/>
    <n v="0"/>
    <n v="26.5"/>
    <n v="0"/>
    <n v="0"/>
    <n v="0"/>
    <n v="0"/>
    <n v="5.9346750000000004"/>
    <n v="0"/>
    <n v="0"/>
  </r>
  <r>
    <d v="2020-10-01T00:00:00"/>
    <x v="6"/>
    <s v="P"/>
    <s v="Active"/>
    <n v="265"/>
    <x v="264"/>
    <s v="N"/>
    <x v="33"/>
    <n v="1000"/>
    <x v="1"/>
    <s v="Niederl. 1"/>
    <n v="1"/>
    <s v="Department"/>
    <s v="Supervisor"/>
    <s v="Non-Mgm."/>
    <s v="ang."/>
    <s v="W"/>
    <d v="2013-09-01T00:00:00"/>
    <m/>
    <s v=""/>
    <n v="6"/>
    <d v="1997-03-16T00:00:00"/>
    <n v="22"/>
    <s v="N"/>
    <n v="30"/>
    <n v="2.5"/>
    <n v="39"/>
    <x v="0"/>
    <n v="1"/>
    <n v="31"/>
    <n v="0"/>
    <n v="5762"/>
    <n v="1148.67075"/>
    <n v="0"/>
    <n v="0"/>
    <n v="0"/>
    <n v="0"/>
    <n v="0"/>
    <n v="0"/>
    <n v="0"/>
    <n v="0"/>
    <n v="0"/>
    <n v="0"/>
    <n v="0"/>
    <n v="0"/>
    <n v="26.5"/>
    <n v="0"/>
    <n v="0"/>
    <n v="0"/>
    <n v="0"/>
    <n v="5.9346750000000004"/>
    <n v="0"/>
    <n v="0"/>
  </r>
  <r>
    <d v="2020-10-01T00:00:00"/>
    <x v="6"/>
    <s v="P"/>
    <s v="Active"/>
    <n v="266"/>
    <x v="265"/>
    <s v="N"/>
    <x v="1"/>
    <n v="1017"/>
    <x v="1"/>
    <s v="Niederl. 1"/>
    <n v="1"/>
    <s v="Department"/>
    <s v="Supervisor"/>
    <s v="Non-Mgm."/>
    <s v="ang."/>
    <s v="M"/>
    <d v="2013-09-01T00:00:00"/>
    <m/>
    <s v=""/>
    <n v="6"/>
    <d v="1997-01-27T00:00:00"/>
    <n v="22"/>
    <s v="N"/>
    <n v="30"/>
    <n v="2.5"/>
    <n v="34"/>
    <x v="0"/>
    <n v="0.87179487179487181"/>
    <n v="31"/>
    <n v="0"/>
    <n v="5763"/>
    <n v="1148.8042500000001"/>
    <n v="0"/>
    <n v="0"/>
    <n v="0"/>
    <n v="0"/>
    <n v="0"/>
    <n v="0"/>
    <n v="0"/>
    <n v="0"/>
    <n v="0"/>
    <n v="0"/>
    <n v="0"/>
    <n v="0"/>
    <n v="26.5"/>
    <n v="0"/>
    <n v="0"/>
    <n v="0"/>
    <n v="0"/>
    <n v="5.9346750000000004"/>
    <n v="0"/>
    <n v="0"/>
  </r>
  <r>
    <d v="2020-10-01T00:00:00"/>
    <x v="6"/>
    <s v="P"/>
    <s v="Active"/>
    <n v="267"/>
    <x v="266"/>
    <s v="N"/>
    <x v="22"/>
    <n v="1053"/>
    <x v="3"/>
    <s v="Niederl. 8"/>
    <n v="1"/>
    <s v="Department"/>
    <s v="Supervisor"/>
    <s v="Non-Mgm."/>
    <s v="ang."/>
    <s v="M"/>
    <d v="2013-09-01T00:00:00"/>
    <m/>
    <s v=""/>
    <n v="6"/>
    <d v="1987-10-02T00:00:00"/>
    <n v="32"/>
    <s v="J"/>
    <n v="30"/>
    <n v="2.5"/>
    <n v="39"/>
    <x v="0"/>
    <n v="1"/>
    <n v="31"/>
    <n v="0"/>
    <n v="5764"/>
    <n v="1148.9377500000001"/>
    <n v="0"/>
    <n v="0"/>
    <n v="0"/>
    <n v="0"/>
    <n v="0"/>
    <n v="0"/>
    <n v="0"/>
    <n v="0"/>
    <n v="0"/>
    <n v="0"/>
    <n v="332.53846153846149"/>
    <n v="264.18333333333334"/>
    <n v="26.5"/>
    <n v="0"/>
    <n v="0"/>
    <n v="0"/>
    <n v="0"/>
    <n v="139.57052096153845"/>
    <n v="0"/>
    <n v="0"/>
  </r>
  <r>
    <d v="2020-10-01T00:00:00"/>
    <x v="6"/>
    <s v="P"/>
    <s v="Active"/>
    <n v="268"/>
    <x v="267"/>
    <s v="N"/>
    <x v="32"/>
    <n v="1077"/>
    <x v="0"/>
    <s v="Niederl. 3"/>
    <n v="1"/>
    <s v="Department"/>
    <s v="Supervisor"/>
    <s v="Manager"/>
    <s v="ang."/>
    <s v="M"/>
    <d v="2013-10-01T00:00:00"/>
    <m/>
    <s v=""/>
    <n v="6"/>
    <d v="1983-06-06T00:00:00"/>
    <n v="36"/>
    <s v="N"/>
    <n v="30"/>
    <n v="2.5"/>
    <n v="39"/>
    <x v="0"/>
    <n v="1"/>
    <n v="31"/>
    <n v="0"/>
    <n v="5765"/>
    <n v="1149.07125"/>
    <n v="0"/>
    <n v="0"/>
    <n v="30"/>
    <n v="0"/>
    <n v="0"/>
    <n v="0"/>
    <n v="0"/>
    <n v="0"/>
    <n v="0"/>
    <n v="0"/>
    <n v="0"/>
    <n v="0"/>
    <n v="26.5"/>
    <n v="0"/>
    <n v="0"/>
    <n v="0"/>
    <n v="0"/>
    <n v="12.653175000000001"/>
    <n v="96.710000000000008"/>
    <n v="0"/>
  </r>
  <r>
    <d v="2020-10-01T00:00:00"/>
    <x v="6"/>
    <s v="P"/>
    <s v="Active"/>
    <n v="269"/>
    <x v="268"/>
    <s v="N"/>
    <x v="50"/>
    <n v="1069"/>
    <x v="0"/>
    <s v="Niederl. 3"/>
    <n v="1"/>
    <s v="Department"/>
    <s v="Supervisor"/>
    <s v="Manager"/>
    <s v="ang."/>
    <s v="M"/>
    <d v="2013-09-16T00:00:00"/>
    <m/>
    <s v=""/>
    <n v="6"/>
    <d v="1987-12-13T00:00:00"/>
    <n v="32"/>
    <s v="N"/>
    <n v="30"/>
    <n v="2.5"/>
    <n v="39"/>
    <x v="0"/>
    <n v="1"/>
    <n v="31"/>
    <n v="0"/>
    <n v="5766"/>
    <n v="1149.2047500000001"/>
    <n v="0"/>
    <n v="0"/>
    <n v="0"/>
    <n v="0"/>
    <n v="0"/>
    <n v="0"/>
    <n v="0"/>
    <n v="0"/>
    <n v="0"/>
    <n v="0"/>
    <n v="0"/>
    <n v="0"/>
    <n v="26.5"/>
    <n v="0"/>
    <n v="0"/>
    <n v="0"/>
    <n v="0"/>
    <n v="5.9346750000000004"/>
    <n v="0"/>
    <n v="0"/>
  </r>
  <r>
    <d v="2020-10-01T00:00:00"/>
    <x v="6"/>
    <s v="P"/>
    <s v="Active"/>
    <n v="270"/>
    <x v="269"/>
    <s v="N"/>
    <x v="31"/>
    <n v="1063"/>
    <x v="10"/>
    <s v="Niederl. 11"/>
    <n v="1"/>
    <s v="Department"/>
    <s v="Supervisor"/>
    <s v="Non-Mgm."/>
    <s v="ang."/>
    <s v="M"/>
    <d v="2013-11-01T00:00:00"/>
    <m/>
    <s v=""/>
    <n v="6"/>
    <d v="1984-05-11T00:00:00"/>
    <n v="35"/>
    <s v="N"/>
    <n v="30"/>
    <n v="2.5"/>
    <n v="39"/>
    <x v="0"/>
    <n v="1"/>
    <n v="31"/>
    <n v="0"/>
    <n v="5767"/>
    <n v="1149.3382500000002"/>
    <n v="0"/>
    <n v="0"/>
    <n v="60"/>
    <n v="0"/>
    <n v="0"/>
    <n v="0"/>
    <n v="0"/>
    <n v="0"/>
    <n v="0"/>
    <n v="0"/>
    <n v="0"/>
    <n v="0"/>
    <n v="26.5"/>
    <n v="0"/>
    <n v="0"/>
    <n v="0"/>
    <n v="0"/>
    <n v="19.371675"/>
    <n v="128.63"/>
    <n v="0"/>
  </r>
  <r>
    <d v="2020-10-01T00:00:00"/>
    <x v="6"/>
    <s v="P"/>
    <s v="Active"/>
    <n v="271"/>
    <x v="270"/>
    <s v="N"/>
    <x v="22"/>
    <n v="1060"/>
    <x v="2"/>
    <s v="Niederl. 7"/>
    <n v="1"/>
    <s v="Department"/>
    <s v="Supervisor"/>
    <s v="Non-Mgm."/>
    <s v="ang."/>
    <s v="M"/>
    <d v="2013-11-01T00:00:00"/>
    <m/>
    <s v=""/>
    <n v="6"/>
    <d v="1984-06-29T00:00:00"/>
    <n v="35"/>
    <s v="J"/>
    <n v="30"/>
    <n v="2.5"/>
    <n v="39"/>
    <x v="0"/>
    <n v="1"/>
    <n v="31"/>
    <n v="0"/>
    <n v="5768"/>
    <n v="1149.4717500000002"/>
    <n v="0"/>
    <n v="0"/>
    <n v="0"/>
    <n v="0"/>
    <n v="0"/>
    <n v="0"/>
    <n v="0"/>
    <n v="0"/>
    <n v="0"/>
    <n v="0"/>
    <n v="332.76923076923077"/>
    <n v="264.36666666666667"/>
    <n v="26.5"/>
    <n v="0"/>
    <n v="0"/>
    <n v="0"/>
    <n v="0"/>
    <n v="139.66325923076926"/>
    <n v="0"/>
    <n v="0"/>
  </r>
  <r>
    <d v="2020-10-01T00:00:00"/>
    <x v="6"/>
    <s v="P"/>
    <s v="Active"/>
    <n v="272"/>
    <x v="271"/>
    <s v="N"/>
    <x v="25"/>
    <n v="1002"/>
    <x v="1"/>
    <s v="Niederl. 1"/>
    <n v="1"/>
    <s v="Department"/>
    <s v="Supervisor"/>
    <s v="Manager"/>
    <s v="ang."/>
    <s v="M"/>
    <d v="2013-11-01T00:00:00"/>
    <m/>
    <s v=""/>
    <n v="6"/>
    <d v="1984-02-06T00:00:00"/>
    <n v="35"/>
    <s v="N"/>
    <n v="30"/>
    <n v="2.5"/>
    <n v="39"/>
    <x v="0"/>
    <n v="1"/>
    <n v="31"/>
    <n v="0"/>
    <n v="5769"/>
    <n v="1149.6052500000001"/>
    <n v="0"/>
    <n v="0"/>
    <n v="0"/>
    <n v="0"/>
    <n v="0"/>
    <n v="0"/>
    <n v="0"/>
    <n v="0"/>
    <n v="0"/>
    <n v="0"/>
    <n v="0"/>
    <n v="0"/>
    <n v="26.5"/>
    <n v="0"/>
    <n v="0"/>
    <n v="0"/>
    <n v="0"/>
    <n v="5.9346750000000004"/>
    <n v="0"/>
    <n v="0"/>
  </r>
  <r>
    <d v="2020-10-01T00:00:00"/>
    <x v="6"/>
    <s v="P"/>
    <s v="Active"/>
    <n v="273"/>
    <x v="272"/>
    <s v="N"/>
    <x v="22"/>
    <n v="1053"/>
    <x v="3"/>
    <s v="Niederl. 8"/>
    <n v="1"/>
    <s v="Department"/>
    <s v="Supervisor"/>
    <s v="Non-Mgm."/>
    <s v="ang."/>
    <s v="M"/>
    <d v="2013-12-01T00:00:00"/>
    <m/>
    <s v=""/>
    <n v="6"/>
    <d v="1964-08-12T00:00:00"/>
    <n v="55"/>
    <s v="J"/>
    <n v="30"/>
    <n v="2.5"/>
    <n v="39"/>
    <x v="0"/>
    <n v="1"/>
    <n v="31"/>
    <n v="0"/>
    <n v="5770"/>
    <n v="1149.73875"/>
    <n v="0"/>
    <n v="0"/>
    <n v="0"/>
    <n v="0"/>
    <n v="0"/>
    <n v="0"/>
    <n v="0"/>
    <n v="0"/>
    <n v="0"/>
    <n v="0"/>
    <n v="332.88461538461536"/>
    <n v="264.45833333333337"/>
    <n v="26.5"/>
    <n v="0"/>
    <n v="0"/>
    <n v="0"/>
    <n v="0"/>
    <n v="139.70962836538462"/>
    <n v="0"/>
    <n v="0"/>
  </r>
  <r>
    <d v="2020-10-01T00:00:00"/>
    <x v="6"/>
    <s v="P"/>
    <s v="Active"/>
    <n v="274"/>
    <x v="273"/>
    <s v="N"/>
    <x v="22"/>
    <n v="1035"/>
    <x v="5"/>
    <s v="Niederl. 5"/>
    <n v="1"/>
    <s v="Department"/>
    <s v="Supervisor"/>
    <s v="Non-Mgm."/>
    <s v="ang."/>
    <s v="M"/>
    <d v="2014-01-01T00:00:00"/>
    <m/>
    <s v=""/>
    <n v="6"/>
    <d v="1959-01-08T00:00:00"/>
    <n v="61"/>
    <s v="J"/>
    <n v="30"/>
    <n v="2.5"/>
    <n v="39"/>
    <x v="0"/>
    <n v="1"/>
    <n v="31"/>
    <n v="0"/>
    <n v="5771"/>
    <n v="1149.8722500000001"/>
    <n v="0"/>
    <n v="0"/>
    <n v="0"/>
    <n v="0"/>
    <n v="0"/>
    <n v="0"/>
    <n v="0"/>
    <n v="0"/>
    <n v="0"/>
    <n v="0"/>
    <n v="332.94230769230768"/>
    <n v="264.50416666666672"/>
    <n v="26.5"/>
    <n v="0"/>
    <n v="0"/>
    <n v="0"/>
    <n v="0"/>
    <n v="139.73281293269233"/>
    <n v="0"/>
    <n v="0"/>
  </r>
  <r>
    <d v="2020-10-01T00:00:00"/>
    <x v="6"/>
    <s v="P"/>
    <s v="Active"/>
    <n v="275"/>
    <x v="274"/>
    <s v="N"/>
    <x v="22"/>
    <n v="1053"/>
    <x v="3"/>
    <s v="Niederl. 8"/>
    <n v="1"/>
    <s v="Department"/>
    <s v="Supervisor"/>
    <s v="Non-Mgm."/>
    <s v="ang."/>
    <s v="M"/>
    <d v="2014-01-01T00:00:00"/>
    <m/>
    <s v=""/>
    <n v="6"/>
    <d v="1986-07-03T00:00:00"/>
    <n v="33"/>
    <s v="J"/>
    <n v="30"/>
    <n v="2.5"/>
    <n v="39"/>
    <x v="0"/>
    <n v="1"/>
    <n v="31"/>
    <n v="0"/>
    <n v="5772"/>
    <n v="1150.00575"/>
    <n v="0"/>
    <n v="0"/>
    <n v="0"/>
    <n v="0"/>
    <n v="0"/>
    <n v="0"/>
    <n v="0"/>
    <n v="0"/>
    <n v="0"/>
    <n v="0"/>
    <n v="333"/>
    <n v="264.55"/>
    <n v="26.5"/>
    <n v="0"/>
    <n v="0"/>
    <n v="0"/>
    <n v="0"/>
    <n v="139.75599750000001"/>
    <n v="0"/>
    <n v="0"/>
  </r>
  <r>
    <d v="2020-10-01T00:00:00"/>
    <x v="6"/>
    <s v="P"/>
    <s v="Active"/>
    <n v="276"/>
    <x v="275"/>
    <s v="N"/>
    <x v="47"/>
    <n v="1016"/>
    <x v="1"/>
    <s v="Niederl. 1"/>
    <n v="1"/>
    <s v="Department"/>
    <s v="Supervisor"/>
    <s v="Non-Mgm."/>
    <s v="ang."/>
    <s v="W"/>
    <d v="2014-02-01T00:00:00"/>
    <m/>
    <s v=""/>
    <n v="5"/>
    <d v="1982-07-10T00:00:00"/>
    <n v="37"/>
    <s v="N"/>
    <n v="24"/>
    <n v="2"/>
    <n v="18"/>
    <x v="0"/>
    <n v="0.46153846153846156"/>
    <n v="31"/>
    <n v="0"/>
    <n v="5773"/>
    <n v="1150.1392500000002"/>
    <n v="0"/>
    <n v="0"/>
    <n v="0"/>
    <n v="0"/>
    <n v="0"/>
    <n v="0"/>
    <n v="0"/>
    <n v="0"/>
    <n v="0"/>
    <n v="0"/>
    <n v="0"/>
    <n v="0"/>
    <n v="26.5"/>
    <n v="0"/>
    <n v="0"/>
    <n v="0"/>
    <n v="0"/>
    <n v="5.9346750000000004"/>
    <n v="0"/>
    <n v="0"/>
  </r>
  <r>
    <d v="2020-10-01T00:00:00"/>
    <x v="6"/>
    <s v="P"/>
    <s v="Active"/>
    <n v="277"/>
    <x v="276"/>
    <s v="N"/>
    <x v="4"/>
    <n v="1013"/>
    <x v="1"/>
    <s v="Niederl. 1"/>
    <n v="1"/>
    <s v="Department"/>
    <s v="Supervisor"/>
    <s v="Manager"/>
    <s v="ang."/>
    <s v="M"/>
    <d v="2014-02-01T00:00:00"/>
    <m/>
    <s v=""/>
    <n v="5"/>
    <d v="1969-10-30T00:00:00"/>
    <n v="50"/>
    <s v="N"/>
    <n v="30"/>
    <n v="2.5"/>
    <n v="39"/>
    <x v="0"/>
    <n v="1"/>
    <n v="31"/>
    <n v="0"/>
    <n v="5774"/>
    <n v="1150.2727500000001"/>
    <n v="0"/>
    <n v="0"/>
    <n v="0"/>
    <n v="0"/>
    <n v="0"/>
    <n v="0"/>
    <n v="0"/>
    <n v="0"/>
    <n v="0"/>
    <n v="0"/>
    <n v="0"/>
    <n v="0"/>
    <n v="26.5"/>
    <n v="0"/>
    <n v="0"/>
    <n v="0"/>
    <n v="0"/>
    <n v="5.9346750000000004"/>
    <n v="0"/>
    <n v="0"/>
  </r>
  <r>
    <d v="2020-10-01T00:00:00"/>
    <x v="6"/>
    <s v="P"/>
    <s v="Active"/>
    <n v="278"/>
    <x v="277"/>
    <s v="N"/>
    <x v="23"/>
    <n v="1068"/>
    <x v="0"/>
    <s v="Niederl. 3"/>
    <n v="1"/>
    <s v="Department"/>
    <s v="Supervisor"/>
    <s v="Non-Mgm."/>
    <s v="ang."/>
    <s v="M"/>
    <d v="2014-03-01T00:00:00"/>
    <m/>
    <s v=""/>
    <n v="5"/>
    <d v="1960-12-15T00:00:00"/>
    <n v="59"/>
    <s v="N"/>
    <n v="30"/>
    <n v="2.5"/>
    <n v="39"/>
    <x v="0"/>
    <n v="1"/>
    <n v="31"/>
    <n v="0"/>
    <n v="5775"/>
    <n v="1150.40625"/>
    <n v="0"/>
    <n v="0"/>
    <n v="0"/>
    <n v="0"/>
    <n v="0"/>
    <n v="0"/>
    <n v="0"/>
    <n v="0"/>
    <n v="0"/>
    <n v="0"/>
    <n v="0"/>
    <n v="0"/>
    <n v="26.5"/>
    <n v="0"/>
    <n v="0"/>
    <n v="0"/>
    <n v="0"/>
    <n v="5.9346750000000004"/>
    <n v="0"/>
    <n v="0"/>
  </r>
  <r>
    <d v="2020-10-01T00:00:00"/>
    <x v="6"/>
    <s v="P"/>
    <s v="Active"/>
    <n v="279"/>
    <x v="278"/>
    <s v="N"/>
    <x v="23"/>
    <n v="1068"/>
    <x v="0"/>
    <s v="Niederl. 3"/>
    <n v="1"/>
    <s v="Department"/>
    <s v="Supervisor"/>
    <s v="Manager"/>
    <s v="ang."/>
    <s v="M"/>
    <d v="2014-03-01T00:00:00"/>
    <m/>
    <s v=""/>
    <n v="5"/>
    <d v="1981-05-31T00:00:00"/>
    <n v="38"/>
    <s v="N"/>
    <n v="30"/>
    <n v="2.5"/>
    <n v="39"/>
    <x v="0"/>
    <n v="1"/>
    <n v="31"/>
    <n v="0"/>
    <n v="5776"/>
    <n v="1150.5397499999999"/>
    <n v="0"/>
    <n v="0"/>
    <n v="0"/>
    <n v="0"/>
    <n v="0"/>
    <n v="0"/>
    <n v="0"/>
    <n v="0"/>
    <n v="0"/>
    <n v="0"/>
    <n v="0"/>
    <n v="0"/>
    <n v="26.5"/>
    <n v="0"/>
    <n v="0"/>
    <n v="0"/>
    <n v="0"/>
    <n v="5.9346750000000004"/>
    <n v="0"/>
    <n v="0"/>
  </r>
  <r>
    <d v="2020-10-01T00:00:00"/>
    <x v="6"/>
    <s v="P"/>
    <s v="Active"/>
    <n v="280"/>
    <x v="279"/>
    <s v="N"/>
    <x v="0"/>
    <n v="1090"/>
    <x v="0"/>
    <s v="Niederl. 3"/>
    <n v="1"/>
    <s v="Department"/>
    <s v="Supervisor"/>
    <s v="Non-Mgm."/>
    <s v="ang."/>
    <s v="W"/>
    <d v="2014-04-01T00:00:00"/>
    <m/>
    <s v=""/>
    <n v="5"/>
    <d v="1978-07-24T00:00:00"/>
    <n v="41"/>
    <s v="N"/>
    <n v="35"/>
    <n v="2.9166666666666665"/>
    <n v="39"/>
    <x v="0"/>
    <n v="1"/>
    <n v="31"/>
    <n v="0"/>
    <n v="5777"/>
    <n v="1150.6732500000001"/>
    <n v="0"/>
    <n v="0"/>
    <n v="0"/>
    <n v="0"/>
    <n v="0"/>
    <n v="0"/>
    <n v="0"/>
    <n v="0"/>
    <n v="0"/>
    <n v="0"/>
    <n v="0"/>
    <n v="0"/>
    <n v="26.5"/>
    <n v="0"/>
    <n v="0"/>
    <n v="0"/>
    <n v="0"/>
    <n v="5.9346750000000004"/>
    <n v="0"/>
    <n v="0"/>
  </r>
  <r>
    <d v="2020-10-01T00:00:00"/>
    <x v="6"/>
    <s v="P"/>
    <s v="Active"/>
    <n v="281"/>
    <x v="280"/>
    <s v="N"/>
    <x v="48"/>
    <n v="1073"/>
    <x v="0"/>
    <s v="Niederl. 3"/>
    <n v="1"/>
    <s v="Department"/>
    <s v="Supervisor"/>
    <s v="Manager"/>
    <s v="ang."/>
    <s v="M"/>
    <d v="2014-04-01T00:00:00"/>
    <m/>
    <s v=""/>
    <n v="5"/>
    <d v="1989-03-05T00:00:00"/>
    <n v="30"/>
    <s v="N"/>
    <n v="30"/>
    <n v="2.5"/>
    <n v="39"/>
    <x v="0"/>
    <n v="1"/>
    <n v="31"/>
    <n v="0"/>
    <n v="5778"/>
    <n v="1150.80675"/>
    <n v="0"/>
    <n v="0"/>
    <n v="0"/>
    <n v="0"/>
    <n v="0"/>
    <n v="0"/>
    <n v="0"/>
    <n v="0"/>
    <n v="0"/>
    <n v="0"/>
    <n v="0"/>
    <n v="0"/>
    <n v="26.5"/>
    <n v="0"/>
    <n v="0"/>
    <n v="0"/>
    <n v="0"/>
    <n v="5.9346750000000004"/>
    <n v="0"/>
    <n v="0"/>
  </r>
  <r>
    <d v="2020-10-01T00:00:00"/>
    <x v="6"/>
    <s v="P"/>
    <s v="Active"/>
    <n v="282"/>
    <x v="281"/>
    <s v="N"/>
    <x v="5"/>
    <n v="1093"/>
    <x v="1"/>
    <s v="Niederl. 1"/>
    <n v="1"/>
    <s v="Department"/>
    <s v="Supervisor"/>
    <s v="Non-Mgm."/>
    <s v="ang."/>
    <s v="M"/>
    <d v="2014-03-17T00:00:00"/>
    <m/>
    <s v=""/>
    <n v="5"/>
    <d v="1997-04-24T00:00:00"/>
    <n v="22"/>
    <s v="N"/>
    <n v="30"/>
    <n v="2.5"/>
    <n v="39"/>
    <x v="0"/>
    <n v="1"/>
    <n v="31"/>
    <n v="0"/>
    <n v="5779"/>
    <n v="1150.9402500000001"/>
    <n v="0"/>
    <n v="0"/>
    <n v="0"/>
    <n v="0"/>
    <n v="0"/>
    <n v="0"/>
    <n v="0"/>
    <n v="0"/>
    <n v="0"/>
    <n v="0"/>
    <n v="0"/>
    <n v="0"/>
    <n v="26.5"/>
    <n v="0"/>
    <n v="0"/>
    <n v="0"/>
    <n v="0"/>
    <n v="5.9346750000000004"/>
    <n v="0"/>
    <n v="0"/>
  </r>
  <r>
    <d v="2020-10-01T00:00:00"/>
    <x v="6"/>
    <s v="P"/>
    <s v="Active"/>
    <n v="283"/>
    <x v="282"/>
    <s v="N"/>
    <x v="2"/>
    <n v="1010"/>
    <x v="1"/>
    <s v="Niederl. 1"/>
    <n v="1"/>
    <s v="Department"/>
    <s v="Supervisor"/>
    <s v="Non-Mgm."/>
    <s v="ang."/>
    <s v="M"/>
    <d v="2014-05-01T00:00:00"/>
    <m/>
    <s v=""/>
    <n v="5"/>
    <d v="1976-05-08T00:00:00"/>
    <n v="43"/>
    <s v="N"/>
    <n v="30"/>
    <n v="2.5"/>
    <n v="39"/>
    <x v="0"/>
    <n v="1"/>
    <n v="31"/>
    <n v="0"/>
    <n v="5780"/>
    <n v="1151.07375"/>
    <n v="0"/>
    <n v="0"/>
    <n v="0"/>
    <n v="0"/>
    <n v="0"/>
    <n v="0"/>
    <n v="0"/>
    <n v="0"/>
    <n v="0"/>
    <n v="0"/>
    <n v="0"/>
    <n v="0"/>
    <n v="26.5"/>
    <n v="0"/>
    <n v="0"/>
    <n v="0"/>
    <n v="0"/>
    <n v="5.9346750000000004"/>
    <n v="0"/>
    <n v="0"/>
  </r>
  <r>
    <d v="2020-10-01T00:00:00"/>
    <x v="6"/>
    <s v="P"/>
    <s v="Active"/>
    <n v="284"/>
    <x v="283"/>
    <s v="N"/>
    <x v="16"/>
    <n v="1031"/>
    <x v="5"/>
    <s v="Niederl. 5"/>
    <n v="1"/>
    <s v="Department"/>
    <s v="Supervisor"/>
    <s v="Non-Mgm."/>
    <s v="ang."/>
    <s v="M"/>
    <d v="2014-05-15T00:00:00"/>
    <m/>
    <s v=""/>
    <n v="5"/>
    <d v="1983-10-20T00:00:00"/>
    <n v="36"/>
    <s v="N"/>
    <n v="30"/>
    <n v="2.5"/>
    <n v="39"/>
    <x v="0"/>
    <n v="1"/>
    <n v="31"/>
    <n v="0"/>
    <n v="5781"/>
    <n v="1151.2072499999999"/>
    <n v="0"/>
    <n v="0"/>
    <n v="30"/>
    <n v="0"/>
    <n v="0"/>
    <n v="0"/>
    <n v="0"/>
    <n v="0"/>
    <n v="0"/>
    <n v="0"/>
    <n v="0"/>
    <n v="0"/>
    <n v="26.5"/>
    <n v="0"/>
    <n v="0"/>
    <n v="0"/>
    <n v="0"/>
    <n v="12.653175000000001"/>
    <n v="83.79"/>
    <n v="0"/>
  </r>
  <r>
    <d v="2020-10-01T00:00:00"/>
    <x v="6"/>
    <s v="P"/>
    <s v="Active"/>
    <n v="285"/>
    <x v="284"/>
    <s v="N"/>
    <x v="22"/>
    <n v="1047"/>
    <x v="9"/>
    <s v="Niederl. 4"/>
    <n v="1"/>
    <s v="Department"/>
    <s v="Supervisor"/>
    <s v="Non-Mgm."/>
    <s v="ang."/>
    <s v="M"/>
    <d v="2014-06-01T00:00:00"/>
    <m/>
    <s v=""/>
    <n v="5"/>
    <d v="1965-07-27T00:00:00"/>
    <n v="54"/>
    <s v="J"/>
    <n v="30"/>
    <n v="2.5"/>
    <n v="39"/>
    <x v="0"/>
    <n v="1"/>
    <n v="31"/>
    <n v="0"/>
    <n v="5782"/>
    <n v="1151.3407500000001"/>
    <n v="0"/>
    <n v="0"/>
    <n v="0"/>
    <n v="0"/>
    <n v="0"/>
    <n v="0"/>
    <n v="0"/>
    <n v="0"/>
    <n v="0"/>
    <n v="0"/>
    <n v="333.57692307692309"/>
    <n v="265.00833333333333"/>
    <n v="26.5"/>
    <n v="0"/>
    <n v="0"/>
    <n v="0"/>
    <n v="0"/>
    <n v="139.98784317307693"/>
    <n v="0"/>
    <n v="0"/>
  </r>
  <r>
    <d v="2020-10-01T00:00:00"/>
    <x v="6"/>
    <s v="P"/>
    <s v="Active"/>
    <n v="286"/>
    <x v="285"/>
    <s v="N"/>
    <x v="22"/>
    <n v="1053"/>
    <x v="3"/>
    <s v="Niederl. 8"/>
    <n v="1"/>
    <s v="Department"/>
    <s v="Supervisor"/>
    <s v="Non-Mgm."/>
    <s v="ang."/>
    <s v="M"/>
    <d v="2014-06-01T00:00:00"/>
    <m/>
    <s v=""/>
    <n v="5"/>
    <d v="1991-07-09T00:00:00"/>
    <n v="28"/>
    <s v="J"/>
    <n v="30"/>
    <n v="2.5"/>
    <n v="39"/>
    <x v="0"/>
    <n v="1"/>
    <n v="31"/>
    <n v="0"/>
    <n v="5783"/>
    <n v="1151.47425"/>
    <n v="0"/>
    <n v="0"/>
    <n v="0"/>
    <n v="0"/>
    <n v="0"/>
    <n v="0"/>
    <n v="0"/>
    <n v="0"/>
    <n v="0"/>
    <n v="0"/>
    <n v="333.63461538461542"/>
    <n v="265.05416666666667"/>
    <n v="26.5"/>
    <n v="0"/>
    <n v="0"/>
    <n v="0"/>
    <n v="0"/>
    <n v="140.01102774038461"/>
    <n v="0"/>
    <n v="0"/>
  </r>
  <r>
    <d v="2020-10-01T00:00:00"/>
    <x v="6"/>
    <s v="P"/>
    <s v="Active"/>
    <n v="287"/>
    <x v="286"/>
    <s v="N"/>
    <x v="20"/>
    <n v="1051"/>
    <x v="3"/>
    <s v="Niederl. 8"/>
    <n v="1"/>
    <s v="Department"/>
    <s v="Supervisor"/>
    <s v="Non-Mgm."/>
    <s v="ang."/>
    <s v="M"/>
    <d v="2014-06-01T00:00:00"/>
    <m/>
    <s v=""/>
    <n v="5"/>
    <d v="1988-09-05T00:00:00"/>
    <n v="31"/>
    <s v="J"/>
    <n v="30"/>
    <n v="2.5"/>
    <n v="39"/>
    <x v="0"/>
    <n v="1"/>
    <n v="31"/>
    <n v="0"/>
    <n v="5784"/>
    <n v="1151.6077500000001"/>
    <n v="0"/>
    <n v="0"/>
    <n v="0"/>
    <n v="0"/>
    <n v="0"/>
    <n v="0"/>
    <n v="0"/>
    <n v="0"/>
    <n v="0"/>
    <n v="0"/>
    <n v="333.69230769230774"/>
    <n v="265.10000000000002"/>
    <n v="26.5"/>
    <n v="0"/>
    <n v="0"/>
    <n v="0"/>
    <n v="0"/>
    <n v="140.03421230769234"/>
    <n v="0"/>
    <n v="0"/>
  </r>
  <r>
    <d v="2020-10-01T00:00:00"/>
    <x v="6"/>
    <s v="P"/>
    <s v="Active"/>
    <n v="288"/>
    <x v="287"/>
    <s v="N"/>
    <x v="17"/>
    <n v="1088"/>
    <x v="0"/>
    <s v="Niederl. 3"/>
    <n v="1"/>
    <s v="Department"/>
    <s v="Supervisor"/>
    <s v="Supervisor"/>
    <s v="ang."/>
    <s v="W"/>
    <d v="2014-07-01T00:00:00"/>
    <m/>
    <s v=""/>
    <n v="5"/>
    <d v="1983-09-27T00:00:00"/>
    <n v="36"/>
    <s v="N"/>
    <n v="30"/>
    <n v="2.5"/>
    <n v="39"/>
    <x v="0"/>
    <n v="1"/>
    <n v="31"/>
    <n v="0"/>
    <n v="5785"/>
    <n v="1151.74125"/>
    <n v="0"/>
    <n v="0"/>
    <n v="0"/>
    <n v="0"/>
    <n v="0"/>
    <n v="0"/>
    <n v="0"/>
    <n v="0"/>
    <n v="0"/>
    <n v="0"/>
    <n v="0"/>
    <n v="0"/>
    <n v="26.5"/>
    <n v="0"/>
    <n v="0"/>
    <n v="0"/>
    <n v="0"/>
    <n v="5.9346750000000004"/>
    <n v="0"/>
    <n v="0"/>
  </r>
  <r>
    <d v="2020-10-01T00:00:00"/>
    <x v="6"/>
    <s v="P"/>
    <s v="Active"/>
    <n v="289"/>
    <x v="288"/>
    <s v="N"/>
    <x v="22"/>
    <n v="1035"/>
    <x v="5"/>
    <s v="Niederl. 5"/>
    <n v="1"/>
    <s v="Department"/>
    <s v="Supervisor"/>
    <s v="Non-Mgm."/>
    <s v="ang."/>
    <s v="M"/>
    <d v="2014-07-01T00:00:00"/>
    <m/>
    <s v=""/>
    <n v="5"/>
    <d v="1983-09-02T00:00:00"/>
    <n v="36"/>
    <s v="J"/>
    <n v="30"/>
    <n v="2.5"/>
    <n v="39"/>
    <x v="0"/>
    <n v="1"/>
    <n v="31"/>
    <n v="0"/>
    <n v="5786"/>
    <n v="1151.8747499999999"/>
    <n v="0"/>
    <n v="0"/>
    <n v="0"/>
    <n v="0"/>
    <n v="0"/>
    <n v="0"/>
    <n v="0"/>
    <n v="0"/>
    <n v="0"/>
    <n v="0"/>
    <n v="333.80769230769232"/>
    <n v="265.19166666666672"/>
    <n v="26.5"/>
    <n v="0"/>
    <n v="0"/>
    <n v="0"/>
    <n v="0"/>
    <n v="140.0805814423077"/>
    <n v="0"/>
    <n v="0"/>
  </r>
  <r>
    <d v="2020-10-01T00:00:00"/>
    <x v="6"/>
    <s v="P"/>
    <s v="Active"/>
    <n v="290"/>
    <x v="289"/>
    <s v="N"/>
    <x v="47"/>
    <n v="1016"/>
    <x v="1"/>
    <s v="Niederl. 1"/>
    <n v="1"/>
    <s v="Department"/>
    <s v="Supervisor"/>
    <s v="Non-Mgm."/>
    <s v="ang."/>
    <s v="W"/>
    <d v="2014-07-01T00:00:00"/>
    <m/>
    <s v=""/>
    <n v="5"/>
    <d v="1989-01-29T00:00:00"/>
    <n v="30"/>
    <s v="N"/>
    <n v="30"/>
    <n v="2.5"/>
    <n v="39"/>
    <x v="0"/>
    <n v="1"/>
    <n v="31"/>
    <n v="0"/>
    <n v="5787"/>
    <n v="1152.0082500000001"/>
    <n v="0"/>
    <n v="0"/>
    <n v="0"/>
    <n v="0"/>
    <n v="0"/>
    <n v="0"/>
    <n v="0"/>
    <n v="0"/>
    <n v="0"/>
    <n v="0"/>
    <n v="0"/>
    <n v="0"/>
    <n v="26.5"/>
    <n v="0"/>
    <n v="0"/>
    <n v="0"/>
    <n v="0"/>
    <n v="5.9346750000000004"/>
    <n v="0"/>
    <n v="0"/>
  </r>
  <r>
    <d v="2020-10-01T00:00:00"/>
    <x v="6"/>
    <s v="P"/>
    <s v="Active"/>
    <n v="291"/>
    <x v="290"/>
    <s v="N"/>
    <x v="22"/>
    <n v="1060"/>
    <x v="2"/>
    <s v="Niederl. 7"/>
    <n v="1"/>
    <s v="Department"/>
    <s v="Supervisor"/>
    <s v="Non-Mgm."/>
    <s v="ang."/>
    <s v="M"/>
    <d v="2014-09-01T00:00:00"/>
    <m/>
    <s v=""/>
    <n v="5"/>
    <d v="1989-11-09T00:00:00"/>
    <n v="30"/>
    <s v="J"/>
    <n v="30"/>
    <n v="2.5"/>
    <n v="39"/>
    <x v="0"/>
    <n v="1"/>
    <n v="31"/>
    <n v="0"/>
    <n v="5788"/>
    <n v="1152.14175"/>
    <n v="0"/>
    <n v="0"/>
    <n v="0"/>
    <n v="0"/>
    <n v="0"/>
    <n v="0"/>
    <n v="0"/>
    <n v="0"/>
    <n v="0"/>
    <n v="0"/>
    <n v="333.92307692307696"/>
    <n v="265.28333333333336"/>
    <n v="26.5"/>
    <n v="0"/>
    <n v="0"/>
    <n v="0"/>
    <n v="0"/>
    <n v="140.12695057692309"/>
    <n v="0"/>
    <n v="0"/>
  </r>
  <r>
    <d v="2020-10-01T00:00:00"/>
    <x v="6"/>
    <s v="P"/>
    <s v="Active"/>
    <n v="292"/>
    <x v="291"/>
    <s v="N"/>
    <x v="15"/>
    <n v="1050"/>
    <x v="3"/>
    <s v="Niederl. 8"/>
    <n v="1"/>
    <s v="Department"/>
    <s v="Supervisor"/>
    <s v="Non-Mgm."/>
    <s v="ang."/>
    <s v="W"/>
    <d v="2017-01-24T00:00:00"/>
    <m/>
    <s v=""/>
    <n v="2"/>
    <d v="1996-08-31T00:00:00"/>
    <n v="23"/>
    <s v="J"/>
    <n v="30"/>
    <n v="2.5"/>
    <n v="39"/>
    <x v="0"/>
    <n v="1"/>
    <n v="31"/>
    <n v="0"/>
    <n v="5789"/>
    <n v="1152.2752500000001"/>
    <n v="0"/>
    <n v="0"/>
    <n v="0"/>
    <n v="0"/>
    <n v="0"/>
    <n v="0"/>
    <n v="0"/>
    <n v="0"/>
    <n v="0"/>
    <n v="0"/>
    <n v="333.98076923076917"/>
    <n v="265.32916666666671"/>
    <n v="26.5"/>
    <n v="0"/>
    <n v="0"/>
    <n v="0"/>
    <n v="0"/>
    <n v="140.15013514423077"/>
    <n v="0"/>
    <n v="0"/>
  </r>
  <r>
    <d v="2020-10-01T00:00:00"/>
    <x v="6"/>
    <s v="P"/>
    <s v="Active"/>
    <n v="293"/>
    <x v="292"/>
    <s v="N"/>
    <x v="16"/>
    <n v="1067"/>
    <x v="11"/>
    <s v="Niederl. 12"/>
    <n v="1"/>
    <s v="Department"/>
    <s v="Supervisor"/>
    <s v="Non-Mgm."/>
    <s v="ang."/>
    <s v="M"/>
    <d v="2014-09-01T00:00:00"/>
    <m/>
    <s v=""/>
    <n v="5"/>
    <d v="1994-06-21T00:00:00"/>
    <n v="25"/>
    <s v="N"/>
    <n v="30"/>
    <n v="2.5"/>
    <n v="39"/>
    <x v="0"/>
    <n v="1"/>
    <n v="31"/>
    <n v="0"/>
    <n v="5790"/>
    <n v="1152.4087500000001"/>
    <n v="0"/>
    <n v="0"/>
    <n v="0"/>
    <n v="0"/>
    <n v="0"/>
    <n v="0"/>
    <n v="0"/>
    <n v="0"/>
    <n v="0"/>
    <n v="0"/>
    <n v="0"/>
    <n v="0"/>
    <n v="26.5"/>
    <n v="0"/>
    <n v="0"/>
    <n v="0"/>
    <n v="0"/>
    <n v="5.9346750000000004"/>
    <n v="0"/>
    <n v="0"/>
  </r>
  <r>
    <d v="2020-10-01T00:00:00"/>
    <x v="6"/>
    <s v="P"/>
    <s v="Active"/>
    <n v="294"/>
    <x v="293"/>
    <s v="N"/>
    <x v="22"/>
    <n v="1029"/>
    <x v="6"/>
    <s v="Niederl. 10"/>
    <n v="1"/>
    <s v="Department"/>
    <s v="Supervisor"/>
    <s v="Non-Mgm."/>
    <s v="ang."/>
    <s v="M"/>
    <d v="2018-01-18T00:00:00"/>
    <m/>
    <s v=""/>
    <n v="1"/>
    <d v="1998-06-01T00:00:00"/>
    <n v="21"/>
    <s v="J"/>
    <n v="30"/>
    <n v="2.5"/>
    <n v="39"/>
    <x v="0"/>
    <n v="1"/>
    <n v="31"/>
    <n v="0"/>
    <n v="5791"/>
    <n v="1152.54225"/>
    <n v="0"/>
    <n v="0"/>
    <n v="0"/>
    <n v="0"/>
    <n v="0"/>
    <n v="0"/>
    <n v="0"/>
    <n v="0"/>
    <n v="0"/>
    <n v="0"/>
    <n v="334.09615384615381"/>
    <n v="265.42083333333335"/>
    <n v="26.5"/>
    <n v="0"/>
    <n v="0"/>
    <n v="0"/>
    <n v="0"/>
    <n v="140.19650427884616"/>
    <n v="0"/>
    <n v="1.9716666666666665"/>
  </r>
  <r>
    <d v="2020-10-01T00:00:00"/>
    <x v="6"/>
    <s v="P"/>
    <s v="Active"/>
    <n v="295"/>
    <x v="294"/>
    <s v="N"/>
    <x v="25"/>
    <n v="1002"/>
    <x v="1"/>
    <s v="Niederl. 1"/>
    <n v="1"/>
    <s v="Department"/>
    <s v="Supervisor"/>
    <s v="Non-Mgm."/>
    <s v="ang."/>
    <s v="W"/>
    <d v="2014-09-01T00:00:00"/>
    <m/>
    <s v=""/>
    <n v="5"/>
    <d v="1997-06-29T00:00:00"/>
    <n v="22"/>
    <s v="N"/>
    <n v="30"/>
    <n v="2.5"/>
    <n v="39"/>
    <x v="0"/>
    <n v="1"/>
    <n v="31"/>
    <n v="0"/>
    <n v="5792"/>
    <n v="1152.6757500000001"/>
    <n v="0"/>
    <n v="0"/>
    <n v="0"/>
    <n v="0"/>
    <n v="0"/>
    <n v="0"/>
    <n v="0"/>
    <n v="0"/>
    <n v="0"/>
    <n v="0"/>
    <n v="0"/>
    <n v="0"/>
    <n v="26.5"/>
    <n v="0"/>
    <n v="0"/>
    <n v="0"/>
    <n v="0"/>
    <n v="5.9346750000000004"/>
    <n v="0"/>
    <n v="0"/>
  </r>
  <r>
    <d v="2020-10-01T00:00:00"/>
    <x v="6"/>
    <s v="P"/>
    <s v="Active"/>
    <n v="296"/>
    <x v="295"/>
    <s v="N"/>
    <x v="1"/>
    <n v="1017"/>
    <x v="1"/>
    <s v="Niederl. 1"/>
    <n v="1"/>
    <s v="Department"/>
    <s v="Supervisor"/>
    <s v="Non-Mgm."/>
    <s v="ang."/>
    <s v="W"/>
    <d v="2014-09-01T00:00:00"/>
    <m/>
    <s v=""/>
    <n v="5"/>
    <d v="1998-03-18T00:00:00"/>
    <n v="21"/>
    <s v="N"/>
    <n v="30"/>
    <n v="2.5"/>
    <n v="39"/>
    <x v="0"/>
    <n v="1"/>
    <n v="31"/>
    <n v="0"/>
    <n v="5793"/>
    <n v="1152.80925"/>
    <n v="0"/>
    <n v="0"/>
    <n v="0"/>
    <n v="0"/>
    <n v="0"/>
    <n v="0"/>
    <n v="0"/>
    <n v="0"/>
    <n v="0"/>
    <n v="0"/>
    <n v="0"/>
    <n v="0"/>
    <n v="26.5"/>
    <n v="0"/>
    <n v="0"/>
    <n v="0"/>
    <n v="0"/>
    <n v="5.9346750000000004"/>
    <n v="0"/>
    <n v="0"/>
  </r>
  <r>
    <d v="2020-10-01T00:00:00"/>
    <x v="6"/>
    <s v="P"/>
    <s v="Active"/>
    <n v="297"/>
    <x v="296"/>
    <s v="N"/>
    <x v="2"/>
    <n v="1010"/>
    <x v="1"/>
    <s v="Niederl. 1"/>
    <n v="1"/>
    <s v="Department"/>
    <s v="Supervisor"/>
    <s v="Non-Mgm."/>
    <s v="ang."/>
    <s v="M"/>
    <d v="2014-09-01T00:00:00"/>
    <m/>
    <s v=""/>
    <n v="5"/>
    <d v="1998-06-22T00:00:00"/>
    <n v="21"/>
    <s v="N"/>
    <n v="30"/>
    <n v="2.5"/>
    <n v="39"/>
    <x v="0"/>
    <n v="1"/>
    <n v="31"/>
    <n v="0"/>
    <n v="5794"/>
    <n v="1152.9427500000002"/>
    <n v="0"/>
    <n v="0"/>
    <n v="0"/>
    <n v="0"/>
    <n v="0"/>
    <n v="0"/>
    <n v="0"/>
    <n v="0"/>
    <n v="0"/>
    <n v="0"/>
    <n v="0"/>
    <n v="0"/>
    <n v="26.5"/>
    <n v="0"/>
    <n v="0"/>
    <n v="0"/>
    <n v="0"/>
    <n v="5.9346750000000004"/>
    <n v="0"/>
    <n v="0"/>
  </r>
  <r>
    <d v="2020-10-01T00:00:00"/>
    <x v="6"/>
    <s v="P"/>
    <s v="Active"/>
    <n v="298"/>
    <x v="297"/>
    <s v="N"/>
    <x v="28"/>
    <n v="1004"/>
    <x v="1"/>
    <s v="Niederl. 1"/>
    <n v="1"/>
    <s v="Department"/>
    <s v="Supervisor"/>
    <s v="Non-Mgm."/>
    <s v="ang."/>
    <s v="W"/>
    <d v="2014-09-01T00:00:00"/>
    <m/>
    <s v=""/>
    <n v="5"/>
    <d v="1998-06-27T00:00:00"/>
    <n v="21"/>
    <s v="N"/>
    <n v="30"/>
    <n v="2.5"/>
    <n v="39"/>
    <x v="0"/>
    <n v="1"/>
    <n v="31"/>
    <n v="0"/>
    <n v="5795"/>
    <n v="1153.0762500000001"/>
    <n v="0"/>
    <n v="0"/>
    <n v="0"/>
    <n v="0"/>
    <n v="0"/>
    <n v="0"/>
    <n v="0"/>
    <n v="0"/>
    <n v="0"/>
    <n v="0"/>
    <n v="0"/>
    <n v="0"/>
    <n v="26.5"/>
    <n v="0"/>
    <n v="0"/>
    <n v="0"/>
    <n v="0"/>
    <n v="5.9346750000000004"/>
    <n v="0"/>
    <n v="0"/>
  </r>
  <r>
    <d v="2020-10-01T00:00:00"/>
    <x v="6"/>
    <s v="P"/>
    <s v="Active"/>
    <n v="299"/>
    <x v="298"/>
    <s v="N"/>
    <x v="22"/>
    <n v="1041"/>
    <x v="4"/>
    <s v="Niederl. 6"/>
    <n v="1"/>
    <s v="Department"/>
    <s v="Supervisor"/>
    <s v="Non-Mgm."/>
    <s v="ang."/>
    <s v="M"/>
    <d v="2014-10-18T00:00:00"/>
    <m/>
    <s v=""/>
    <n v="5"/>
    <d v="1965-09-15T00:00:00"/>
    <n v="54"/>
    <s v="J"/>
    <n v="30"/>
    <n v="2.5"/>
    <n v="39"/>
    <x v="0"/>
    <n v="1"/>
    <n v="31"/>
    <n v="0"/>
    <n v="5796"/>
    <n v="1153.20975"/>
    <n v="0"/>
    <n v="0"/>
    <n v="0"/>
    <n v="0"/>
    <n v="0"/>
    <n v="0"/>
    <n v="0"/>
    <n v="0"/>
    <n v="0"/>
    <n v="0"/>
    <n v="334.38461538461536"/>
    <n v="265.65000000000003"/>
    <n v="26.5"/>
    <n v="0"/>
    <n v="0"/>
    <n v="0"/>
    <n v="0"/>
    <n v="140.31242711538462"/>
    <n v="0"/>
    <n v="0"/>
  </r>
  <r>
    <d v="2020-10-01T00:00:00"/>
    <x v="6"/>
    <s v="P"/>
    <s v="Active"/>
    <n v="300"/>
    <x v="299"/>
    <s v="Y"/>
    <x v="13"/>
    <n v="1030"/>
    <x v="5"/>
    <s v="Niederl. 5"/>
    <n v="0.5"/>
    <s v="Department"/>
    <s v="Supervisor"/>
    <s v="Non-Mgm."/>
    <s v="ang."/>
    <s v="W"/>
    <d v="2014-10-01T00:00:00"/>
    <m/>
    <s v=""/>
    <n v="5"/>
    <d v="1967-03-19T00:00:00"/>
    <n v="52"/>
    <s v="J"/>
    <n v="30"/>
    <n v="2.5"/>
    <n v="39"/>
    <x v="0"/>
    <n v="0.5"/>
    <n v="31"/>
    <n v="0"/>
    <n v="5797"/>
    <n v="1153.3432500000001"/>
    <n v="0"/>
    <n v="0"/>
    <n v="0"/>
    <n v="0"/>
    <n v="0"/>
    <n v="0"/>
    <n v="0"/>
    <n v="0"/>
    <n v="0"/>
    <n v="0"/>
    <n v="334.44230769230768"/>
    <n v="265.69583333333333"/>
    <n v="13.25"/>
    <n v="0"/>
    <n v="0"/>
    <n v="0"/>
    <n v="0"/>
    <n v="137.36827418269232"/>
    <n v="0"/>
    <n v="0"/>
  </r>
  <r>
    <d v="2020-10-01T00:00:00"/>
    <x v="6"/>
    <s v="P"/>
    <s v="Active"/>
    <n v="300"/>
    <x v="299"/>
    <s v="Y"/>
    <x v="13"/>
    <n v="1036"/>
    <x v="4"/>
    <s v="Niederl. 6"/>
    <n v="0.5"/>
    <s v="Department"/>
    <s v="Supervisor"/>
    <s v="Non-Mgm."/>
    <s v="ang."/>
    <s v="W"/>
    <d v="2014-10-01T00:00:00"/>
    <m/>
    <s v=""/>
    <n v="5"/>
    <d v="1967-03-19T00:00:00"/>
    <n v="52"/>
    <s v="J"/>
    <n v="30"/>
    <n v="2.5"/>
    <n v="39"/>
    <x v="0"/>
    <n v="0.5"/>
    <n v="31"/>
    <n v="0"/>
    <n v="5798"/>
    <n v="1153.47675"/>
    <n v="0"/>
    <n v="0"/>
    <n v="0"/>
    <n v="0"/>
    <n v="0"/>
    <n v="0"/>
    <n v="0"/>
    <n v="0"/>
    <n v="0"/>
    <n v="0"/>
    <n v="334.5"/>
    <n v="265.74166666666667"/>
    <n v="13.25"/>
    <n v="0"/>
    <n v="0"/>
    <n v="0"/>
    <n v="0"/>
    <n v="137.39145875"/>
    <n v="0"/>
    <n v="0"/>
  </r>
  <r>
    <d v="2020-10-01T00:00:00"/>
    <x v="6"/>
    <s v="P"/>
    <s v="Active"/>
    <n v="301"/>
    <x v="300"/>
    <s v="N"/>
    <x v="14"/>
    <n v="1003"/>
    <x v="1"/>
    <s v="Niederl. 1"/>
    <n v="1"/>
    <s v="Department"/>
    <s v="Supervisor"/>
    <s v="Supervisor"/>
    <s v="ang."/>
    <s v="M"/>
    <d v="2007-09-01T00:00:00"/>
    <m/>
    <s v=""/>
    <n v="12"/>
    <d v="1990-12-26T00:00:00"/>
    <n v="29"/>
    <s v="N"/>
    <n v="30"/>
    <n v="2.5"/>
    <n v="39"/>
    <x v="0"/>
    <n v="1"/>
    <n v="31"/>
    <n v="0"/>
    <n v="5799"/>
    <n v="1153.6102500000002"/>
    <n v="0"/>
    <n v="0"/>
    <n v="0"/>
    <n v="0"/>
    <n v="0"/>
    <n v="0"/>
    <n v="0"/>
    <n v="0"/>
    <n v="0"/>
    <n v="0"/>
    <n v="0"/>
    <n v="0"/>
    <n v="26.5"/>
    <n v="0"/>
    <n v="0"/>
    <n v="0"/>
    <n v="0"/>
    <n v="5.9346750000000004"/>
    <n v="0"/>
    <n v="0"/>
  </r>
  <r>
    <d v="2020-10-01T00:00:00"/>
    <x v="6"/>
    <s v="P"/>
    <s v="Active"/>
    <n v="302"/>
    <x v="301"/>
    <s v="N"/>
    <x v="44"/>
    <n v="1084"/>
    <x v="0"/>
    <s v="Niederl. 3"/>
    <n v="1"/>
    <s v="Department"/>
    <s v="Supervisor"/>
    <s v="Non-Mgm."/>
    <s v="ang."/>
    <s v="M"/>
    <d v="2014-11-01T00:00:00"/>
    <m/>
    <s v=""/>
    <n v="5"/>
    <d v="1990-05-06T00:00:00"/>
    <n v="29"/>
    <s v="N"/>
    <n v="30"/>
    <n v="2.5"/>
    <n v="39"/>
    <x v="0"/>
    <n v="1"/>
    <n v="31"/>
    <n v="0"/>
    <n v="5800"/>
    <n v="1153.7437500000001"/>
    <n v="0"/>
    <n v="0"/>
    <n v="0"/>
    <n v="0"/>
    <n v="0"/>
    <n v="0"/>
    <n v="0"/>
    <n v="0"/>
    <n v="0"/>
    <n v="0"/>
    <n v="0"/>
    <n v="0"/>
    <n v="26.5"/>
    <n v="0"/>
    <n v="0"/>
    <n v="0"/>
    <n v="0"/>
    <n v="5.9346750000000004"/>
    <n v="0"/>
    <n v="0"/>
  </r>
  <r>
    <d v="2020-10-01T00:00:00"/>
    <x v="6"/>
    <s v="P"/>
    <s v="Active"/>
    <n v="303"/>
    <x v="302"/>
    <s v="N"/>
    <x v="23"/>
    <n v="1068"/>
    <x v="0"/>
    <s v="Niederl. 3"/>
    <n v="1"/>
    <s v="Department"/>
    <s v="Supervisor"/>
    <s v="Non-Mgm."/>
    <s v="ang."/>
    <s v="W"/>
    <d v="2014-12-01T00:00:00"/>
    <m/>
    <s v=""/>
    <n v="5"/>
    <d v="1957-10-23T00:00:00"/>
    <n v="62"/>
    <s v="N"/>
    <n v="12"/>
    <n v="1"/>
    <n v="16"/>
    <x v="0"/>
    <n v="0.41025641025641024"/>
    <n v="31"/>
    <n v="0"/>
    <n v="5801"/>
    <n v="1153.87725"/>
    <n v="0"/>
    <n v="0"/>
    <n v="0"/>
    <n v="0"/>
    <n v="0"/>
    <n v="0"/>
    <n v="0"/>
    <n v="0"/>
    <n v="0"/>
    <n v="0"/>
    <n v="0"/>
    <n v="0"/>
    <n v="26.5"/>
    <n v="0"/>
    <n v="0"/>
    <n v="0"/>
    <n v="0"/>
    <n v="5.9346750000000004"/>
    <n v="0"/>
    <n v="0"/>
  </r>
  <r>
    <d v="2020-10-01T00:00:00"/>
    <x v="6"/>
    <s v="P"/>
    <s v="Active"/>
    <n v="304"/>
    <x v="303"/>
    <s v="N"/>
    <x v="44"/>
    <n v="1084"/>
    <x v="0"/>
    <s v="Niederl. 3"/>
    <n v="1"/>
    <s v="Department"/>
    <s v="Supervisor"/>
    <s v="Non-Mgm."/>
    <s v="ang."/>
    <s v="M"/>
    <d v="2007-09-01T00:00:00"/>
    <m/>
    <s v=""/>
    <n v="12"/>
    <d v="1974-03-15T00:00:00"/>
    <n v="45"/>
    <s v="N"/>
    <n v="30"/>
    <n v="2.5"/>
    <n v="39"/>
    <x v="0"/>
    <n v="1"/>
    <n v="31"/>
    <n v="0"/>
    <n v="5802"/>
    <n v="1154.0107500000001"/>
    <n v="0"/>
    <n v="0"/>
    <n v="0"/>
    <n v="0"/>
    <n v="0"/>
    <n v="0"/>
    <n v="0"/>
    <n v="0"/>
    <n v="0"/>
    <n v="0"/>
    <n v="0"/>
    <n v="0"/>
    <n v="26.5"/>
    <n v="0"/>
    <n v="0"/>
    <n v="0"/>
    <n v="0"/>
    <n v="5.9346750000000004"/>
    <n v="0"/>
    <n v="0"/>
  </r>
  <r>
    <d v="2020-10-01T00:00:00"/>
    <x v="6"/>
    <s v="P"/>
    <s v="Active"/>
    <n v="305"/>
    <x v="304"/>
    <s v="N"/>
    <x v="44"/>
    <n v="1084"/>
    <x v="0"/>
    <s v="Niederl. 3"/>
    <n v="1"/>
    <s v="Department"/>
    <s v="Supervisor"/>
    <s v="Non-Mgm."/>
    <s v="ang."/>
    <s v="M"/>
    <d v="2014-12-01T00:00:00"/>
    <m/>
    <s v=""/>
    <n v="5"/>
    <d v="1970-06-16T00:00:00"/>
    <n v="49"/>
    <s v="N"/>
    <n v="30"/>
    <n v="2.5"/>
    <n v="39"/>
    <x v="0"/>
    <n v="1"/>
    <n v="31"/>
    <n v="0"/>
    <n v="5803"/>
    <n v="1154.1442500000001"/>
    <n v="0"/>
    <n v="0"/>
    <n v="0"/>
    <n v="0"/>
    <n v="0"/>
    <n v="0"/>
    <n v="0"/>
    <n v="0"/>
    <n v="0"/>
    <n v="0"/>
    <n v="0"/>
    <n v="0"/>
    <n v="26.5"/>
    <n v="0"/>
    <n v="0"/>
    <n v="0"/>
    <n v="0"/>
    <n v="5.9346750000000004"/>
    <n v="0"/>
    <n v="0"/>
  </r>
  <r>
    <d v="2020-10-01T00:00:00"/>
    <x v="6"/>
    <s v="P"/>
    <s v="Active"/>
    <n v="306"/>
    <x v="305"/>
    <s v="N"/>
    <x v="22"/>
    <n v="1029"/>
    <x v="6"/>
    <s v="Niederl. 10"/>
    <n v="1"/>
    <s v="Department"/>
    <s v="Supervisor"/>
    <s v="Non-Mgm."/>
    <s v="ang."/>
    <s v="M"/>
    <d v="2014-12-01T00:00:00"/>
    <m/>
    <s v=""/>
    <n v="5"/>
    <d v="1981-04-29T00:00:00"/>
    <n v="38"/>
    <s v="J"/>
    <n v="30"/>
    <n v="2.5"/>
    <n v="39"/>
    <x v="0"/>
    <n v="1"/>
    <n v="31"/>
    <n v="0"/>
    <n v="5804"/>
    <n v="1154.27775"/>
    <n v="0"/>
    <n v="0"/>
    <n v="0"/>
    <n v="0"/>
    <n v="0"/>
    <n v="0"/>
    <n v="0"/>
    <n v="0"/>
    <n v="0"/>
    <n v="0"/>
    <n v="334.84615384615387"/>
    <n v="266.01666666666671"/>
    <n v="26.5"/>
    <n v="0"/>
    <n v="0"/>
    <n v="0"/>
    <n v="0"/>
    <n v="140.49790365384618"/>
    <n v="0"/>
    <n v="0"/>
  </r>
  <r>
    <d v="2020-10-01T00:00:00"/>
    <x v="6"/>
    <s v="P"/>
    <s v="Active"/>
    <n v="307"/>
    <x v="306"/>
    <s v="N"/>
    <x v="40"/>
    <n v="1001"/>
    <x v="1"/>
    <s v="Niederl. 1"/>
    <n v="1"/>
    <s v="Department"/>
    <s v="Supervisor"/>
    <s v="Non-Mgm."/>
    <s v="ang."/>
    <s v="M"/>
    <d v="2013-09-01T00:00:00"/>
    <m/>
    <s v=""/>
    <n v="6"/>
    <d v="1975-12-03T00:00:00"/>
    <n v="44"/>
    <s v="N"/>
    <n v="30"/>
    <n v="2.5"/>
    <n v="39"/>
    <x v="0"/>
    <n v="1"/>
    <n v="31"/>
    <n v="0"/>
    <n v="5805"/>
    <n v="1154.4112500000001"/>
    <n v="0"/>
    <n v="0"/>
    <n v="0"/>
    <n v="0"/>
    <n v="0"/>
    <n v="0"/>
    <n v="0"/>
    <n v="0"/>
    <n v="0"/>
    <n v="0"/>
    <n v="0"/>
    <n v="0"/>
    <n v="26.5"/>
    <n v="0"/>
    <n v="0"/>
    <n v="0"/>
    <n v="0"/>
    <n v="5.9346750000000004"/>
    <n v="0"/>
    <n v="0"/>
  </r>
  <r>
    <d v="2020-10-01T00:00:00"/>
    <x v="6"/>
    <s v="P"/>
    <s v="Active"/>
    <n v="308"/>
    <x v="307"/>
    <s v="N"/>
    <x v="33"/>
    <n v="1000"/>
    <x v="1"/>
    <s v="Niederl. 1"/>
    <n v="1"/>
    <s v="Department"/>
    <s v="Supervisor"/>
    <s v="Non-Mgm."/>
    <s v="ang."/>
    <s v="M"/>
    <d v="2003-09-01T00:00:00"/>
    <m/>
    <s v=""/>
    <n v="16"/>
    <d v="1986-12-14T00:00:00"/>
    <n v="33"/>
    <s v="N"/>
    <n v="30"/>
    <n v="2.5"/>
    <n v="39"/>
    <x v="0"/>
    <n v="1"/>
    <n v="31"/>
    <n v="0"/>
    <n v="5806"/>
    <n v="1154.54475"/>
    <n v="0"/>
    <n v="0"/>
    <n v="0"/>
    <n v="0"/>
    <n v="0"/>
    <n v="0"/>
    <n v="0"/>
    <n v="0"/>
    <n v="0"/>
    <n v="0"/>
    <n v="0"/>
    <n v="0"/>
    <n v="26.5"/>
    <n v="0"/>
    <n v="0"/>
    <n v="0"/>
    <n v="0"/>
    <n v="5.9346750000000004"/>
    <n v="0"/>
    <n v="0"/>
  </r>
  <r>
    <d v="2020-10-01T00:00:00"/>
    <x v="6"/>
    <s v="P"/>
    <s v="Active"/>
    <n v="309"/>
    <x v="308"/>
    <s v="N"/>
    <x v="41"/>
    <n v="1006"/>
    <x v="1"/>
    <s v="Niederl. 1"/>
    <n v="1"/>
    <s v="Department"/>
    <s v="Supervisor"/>
    <s v="Non-Mgm."/>
    <s v="ang."/>
    <s v="M"/>
    <d v="2000-09-01T00:00:00"/>
    <m/>
    <s v=""/>
    <n v="19"/>
    <d v="1983-01-04T00:00:00"/>
    <n v="37"/>
    <s v="N"/>
    <n v="30"/>
    <n v="2.5"/>
    <n v="39"/>
    <x v="0"/>
    <n v="1"/>
    <n v="31"/>
    <n v="0"/>
    <n v="5807"/>
    <n v="1154.6782499999999"/>
    <n v="0"/>
    <n v="0"/>
    <n v="0"/>
    <n v="0"/>
    <n v="0"/>
    <n v="0"/>
    <n v="0"/>
    <n v="0"/>
    <n v="0"/>
    <n v="0"/>
    <n v="0"/>
    <n v="0"/>
    <n v="26.5"/>
    <n v="0"/>
    <n v="0"/>
    <n v="0"/>
    <n v="0"/>
    <n v="5.9346750000000004"/>
    <n v="0"/>
    <n v="28.601666666666667"/>
  </r>
  <r>
    <d v="2020-10-01T00:00:00"/>
    <x v="6"/>
    <s v="P"/>
    <s v="Active"/>
    <n v="310"/>
    <x v="309"/>
    <s v="N"/>
    <x v="41"/>
    <n v="1006"/>
    <x v="1"/>
    <s v="Niederl. 1"/>
    <n v="1"/>
    <s v="Department"/>
    <s v="Supervisor"/>
    <s v="Non-Mgm."/>
    <s v="ang."/>
    <s v="M"/>
    <d v="2006-09-01T00:00:00"/>
    <m/>
    <s v=""/>
    <n v="13"/>
    <d v="1990-10-07T00:00:00"/>
    <n v="29"/>
    <s v="N"/>
    <n v="30"/>
    <n v="2.5"/>
    <n v="39"/>
    <x v="0"/>
    <n v="1"/>
    <n v="31"/>
    <n v="0"/>
    <n v="5808"/>
    <n v="1154.8117499999998"/>
    <n v="0"/>
    <n v="0"/>
    <n v="0"/>
    <n v="0"/>
    <n v="0"/>
    <n v="0"/>
    <n v="0"/>
    <n v="0"/>
    <n v="0"/>
    <n v="0"/>
    <n v="0"/>
    <n v="0"/>
    <n v="26.5"/>
    <n v="0"/>
    <n v="0"/>
    <n v="0"/>
    <n v="0"/>
    <n v="5.9346750000000004"/>
    <n v="0"/>
    <n v="0"/>
  </r>
  <r>
    <d v="2020-10-01T00:00:00"/>
    <x v="6"/>
    <s v="P"/>
    <s v="Active"/>
    <n v="311"/>
    <x v="310"/>
    <s v="N"/>
    <x v="41"/>
    <n v="1006"/>
    <x v="1"/>
    <s v="Niederl. 1"/>
    <n v="1"/>
    <s v="Department"/>
    <s v="Supervisor"/>
    <s v="Non-Mgm."/>
    <s v="ang."/>
    <s v="M"/>
    <d v="1998-03-02T00:00:00"/>
    <m/>
    <s v=""/>
    <n v="21"/>
    <d v="1979-06-01T00:00:00"/>
    <n v="40"/>
    <s v="N"/>
    <n v="30"/>
    <n v="2.5"/>
    <n v="39"/>
    <x v="0"/>
    <n v="1"/>
    <n v="31"/>
    <n v="0"/>
    <n v="5809"/>
    <n v="1154.94525"/>
    <n v="0"/>
    <n v="0"/>
    <n v="0"/>
    <n v="0"/>
    <n v="0"/>
    <n v="0"/>
    <n v="0"/>
    <n v="0"/>
    <n v="0"/>
    <n v="0"/>
    <n v="0"/>
    <n v="0"/>
    <n v="26.5"/>
    <n v="0"/>
    <n v="0"/>
    <n v="0"/>
    <n v="0"/>
    <n v="5.9346750000000004"/>
    <n v="0"/>
    <n v="0"/>
  </r>
  <r>
    <d v="2020-10-01T00:00:00"/>
    <x v="6"/>
    <s v="P"/>
    <s v="Active"/>
    <n v="312"/>
    <x v="311"/>
    <s v="N"/>
    <x v="18"/>
    <n v="1080"/>
    <x v="0"/>
    <s v="Niederl. 3"/>
    <n v="1"/>
    <s v="Department"/>
    <s v="Supervisor"/>
    <s v="Supervisor"/>
    <s v="ang."/>
    <s v="W"/>
    <d v="2015-01-15T00:00:00"/>
    <m/>
    <s v=""/>
    <n v="5"/>
    <d v="1971-01-05T00:00:00"/>
    <n v="49"/>
    <s v="N"/>
    <n v="30"/>
    <n v="2.5"/>
    <n v="39"/>
    <x v="0"/>
    <n v="1"/>
    <n v="31"/>
    <n v="0"/>
    <n v="5810"/>
    <n v="1155.0787500000001"/>
    <n v="0"/>
    <n v="0"/>
    <n v="0"/>
    <n v="0"/>
    <n v="0"/>
    <n v="0"/>
    <n v="0"/>
    <n v="0"/>
    <n v="0"/>
    <n v="0"/>
    <n v="0"/>
    <n v="0"/>
    <n v="26.5"/>
    <n v="0"/>
    <n v="0"/>
    <n v="0"/>
    <n v="0"/>
    <n v="5.9346750000000004"/>
    <n v="0"/>
    <n v="2.1733333333333333"/>
  </r>
  <r>
    <d v="2020-10-01T00:00:00"/>
    <x v="6"/>
    <s v="P"/>
    <s v="Active"/>
    <n v="313"/>
    <x v="312"/>
    <s v="N"/>
    <x v="2"/>
    <n v="1010"/>
    <x v="1"/>
    <s v="Niederl. 1"/>
    <n v="1"/>
    <s v="Department"/>
    <s v="Supervisor"/>
    <s v="Non-Mgm."/>
    <s v="ang."/>
    <s v="W"/>
    <d v="2015-01-01T00:00:00"/>
    <m/>
    <s v=""/>
    <n v="5"/>
    <d v="1982-07-01T00:00:00"/>
    <n v="37"/>
    <s v="N"/>
    <n v="30"/>
    <n v="2.5"/>
    <n v="39"/>
    <x v="0"/>
    <n v="1"/>
    <n v="31"/>
    <n v="0"/>
    <n v="5811"/>
    <n v="1155.21225"/>
    <n v="0"/>
    <n v="0"/>
    <n v="0"/>
    <n v="0"/>
    <n v="0"/>
    <n v="0"/>
    <n v="0"/>
    <n v="0"/>
    <n v="0"/>
    <n v="0"/>
    <n v="0"/>
    <n v="0"/>
    <n v="26.5"/>
    <n v="0"/>
    <n v="0"/>
    <n v="0"/>
    <n v="0"/>
    <n v="5.9346750000000004"/>
    <n v="0"/>
    <n v="2.1733333333333333"/>
  </r>
  <r>
    <d v="2020-10-01T00:00:00"/>
    <x v="6"/>
    <s v="P"/>
    <s v="Active"/>
    <n v="314"/>
    <x v="313"/>
    <s v="N"/>
    <x v="9"/>
    <n v="1087"/>
    <x v="0"/>
    <s v="Niederl. 3"/>
    <n v="1"/>
    <s v="Department"/>
    <s v="Supervisor"/>
    <s v="Non-Mgm."/>
    <s v="ang."/>
    <s v="M"/>
    <d v="2015-02-01T00:00:00"/>
    <m/>
    <s v=""/>
    <n v="4"/>
    <d v="1966-08-07T00:00:00"/>
    <n v="53"/>
    <s v="N"/>
    <n v="30"/>
    <n v="2.5"/>
    <n v="39"/>
    <x v="0"/>
    <n v="1"/>
    <n v="31"/>
    <n v="0"/>
    <n v="5812"/>
    <n v="1155.34575"/>
    <n v="0"/>
    <n v="0"/>
    <n v="0"/>
    <n v="0"/>
    <n v="0"/>
    <n v="0"/>
    <n v="0"/>
    <n v="0"/>
    <n v="0"/>
    <n v="0"/>
    <n v="0"/>
    <n v="0"/>
    <n v="26.5"/>
    <n v="0"/>
    <n v="0"/>
    <n v="0"/>
    <n v="0"/>
    <n v="5.9346750000000004"/>
    <n v="0"/>
    <n v="2.1733333333333333"/>
  </r>
  <r>
    <d v="2020-10-01T00:00:00"/>
    <x v="6"/>
    <s v="P"/>
    <s v="Active"/>
    <n v="315"/>
    <x v="314"/>
    <s v="N"/>
    <x v="26"/>
    <n v="1091"/>
    <x v="0"/>
    <s v="Niederl. 3"/>
    <n v="1"/>
    <s v="Department"/>
    <s v="Supervisor"/>
    <s v="Manager"/>
    <s v="ang."/>
    <s v="W"/>
    <d v="2015-02-01T00:00:00"/>
    <m/>
    <s v=""/>
    <n v="4"/>
    <d v="1974-08-27T00:00:00"/>
    <n v="45"/>
    <s v="N"/>
    <n v="30"/>
    <n v="2.5"/>
    <n v="39"/>
    <x v="0"/>
    <n v="1"/>
    <n v="31"/>
    <n v="0"/>
    <n v="5813"/>
    <n v="1155.4792499999999"/>
    <n v="0"/>
    <n v="0"/>
    <n v="0"/>
    <n v="0"/>
    <n v="0"/>
    <n v="0"/>
    <n v="0"/>
    <n v="0"/>
    <n v="0"/>
    <n v="0"/>
    <n v="0"/>
    <n v="0"/>
    <n v="26.5"/>
    <n v="0"/>
    <n v="0"/>
    <n v="0"/>
    <n v="0"/>
    <n v="5.9346750000000004"/>
    <n v="0"/>
    <n v="2.1733333333333333"/>
  </r>
  <r>
    <d v="2020-10-01T00:00:00"/>
    <x v="6"/>
    <s v="P"/>
    <s v="Active"/>
    <n v="316"/>
    <x v="315"/>
    <s v="N"/>
    <x v="16"/>
    <n v="1043"/>
    <x v="9"/>
    <s v="Niederl. 4"/>
    <n v="1"/>
    <s v="Department"/>
    <s v="Supervisor"/>
    <s v="Non-Mgm."/>
    <s v="ang."/>
    <s v="W"/>
    <d v="2015-02-16T00:00:00"/>
    <m/>
    <s v=""/>
    <n v="4"/>
    <d v="1989-12-30T00:00:00"/>
    <n v="30"/>
    <s v="J"/>
    <n v="30"/>
    <n v="2.5"/>
    <n v="39"/>
    <x v="0"/>
    <n v="1"/>
    <n v="31"/>
    <n v="0"/>
    <n v="5814"/>
    <n v="1155.61275"/>
    <n v="0"/>
    <n v="0"/>
    <n v="0"/>
    <n v="0"/>
    <n v="0"/>
    <n v="0"/>
    <n v="0"/>
    <n v="0"/>
    <n v="0"/>
    <n v="0"/>
    <n v="335.42307692307696"/>
    <n v="266.47500000000002"/>
    <n v="26.5"/>
    <n v="0"/>
    <n v="0"/>
    <n v="0"/>
    <n v="0"/>
    <n v="140.7297493269231"/>
    <n v="0"/>
    <n v="2.1733333333333333"/>
  </r>
  <r>
    <d v="2020-10-01T00:00:00"/>
    <x v="6"/>
    <s v="P"/>
    <s v="Active"/>
    <n v="317"/>
    <x v="316"/>
    <s v="N"/>
    <x v="31"/>
    <n v="1052"/>
    <x v="3"/>
    <s v="Niederl. 8"/>
    <n v="1"/>
    <s v="Department"/>
    <s v="Supervisor"/>
    <s v="Manager"/>
    <s v="ang."/>
    <s v="M"/>
    <d v="2015-03-01T00:00:00"/>
    <m/>
    <s v=""/>
    <n v="4"/>
    <d v="1981-07-18T00:00:00"/>
    <n v="38"/>
    <s v="N"/>
    <n v="30"/>
    <n v="2.5"/>
    <n v="39"/>
    <x v="0"/>
    <n v="1"/>
    <n v="31"/>
    <n v="0"/>
    <n v="5815"/>
    <n v="1155.7462500000001"/>
    <n v="0"/>
    <n v="0"/>
    <n v="30"/>
    <n v="0"/>
    <n v="0"/>
    <n v="0"/>
    <n v="0"/>
    <n v="0"/>
    <n v="0"/>
    <n v="0"/>
    <n v="0"/>
    <n v="0"/>
    <n v="26.5"/>
    <n v="0"/>
    <n v="0"/>
    <n v="0"/>
    <n v="0"/>
    <n v="12.653175000000001"/>
    <n v="118.18"/>
    <n v="2.1733333333333333"/>
  </r>
  <r>
    <d v="2020-10-01T00:00:00"/>
    <x v="6"/>
    <s v="P"/>
    <s v="Active"/>
    <n v="318"/>
    <x v="317"/>
    <s v="N"/>
    <x v="31"/>
    <n v="1028"/>
    <x v="6"/>
    <s v="Niederl. 10"/>
    <n v="1"/>
    <s v="Department"/>
    <s v="Supervisor"/>
    <s v="Non-Mgm."/>
    <s v="ang."/>
    <s v="M"/>
    <d v="2015-04-01T00:00:00"/>
    <m/>
    <s v=""/>
    <n v="4"/>
    <d v="1967-08-31T00:00:00"/>
    <n v="52"/>
    <s v="J"/>
    <n v="30"/>
    <n v="2.5"/>
    <n v="39"/>
    <x v="0"/>
    <n v="1"/>
    <n v="31"/>
    <n v="0"/>
    <n v="5816"/>
    <n v="1155.8797500000001"/>
    <n v="0"/>
    <n v="0"/>
    <n v="30"/>
    <n v="0"/>
    <n v="236.72"/>
    <n v="200"/>
    <n v="0"/>
    <n v="0"/>
    <n v="0"/>
    <n v="0"/>
    <n v="335.53846153846155"/>
    <n v="266.56666666666672"/>
    <n v="26.5"/>
    <n v="0"/>
    <n v="0"/>
    <n v="0"/>
    <n v="0"/>
    <n v="245.29806246153851"/>
    <n v="100.32000000000001"/>
    <n v="2.1733333333333333"/>
  </r>
  <r>
    <d v="2020-10-01T00:00:00"/>
    <x v="6"/>
    <s v="P"/>
    <s v="Active"/>
    <n v="319"/>
    <x v="318"/>
    <s v="N"/>
    <x v="9"/>
    <n v="1087"/>
    <x v="0"/>
    <s v="Niederl. 3"/>
    <n v="1"/>
    <s v="Department"/>
    <s v="Supervisor"/>
    <s v="Manager"/>
    <s v="ang."/>
    <s v="M"/>
    <d v="2015-04-01T00:00:00"/>
    <m/>
    <s v=""/>
    <n v="4"/>
    <d v="1983-06-16T00:00:00"/>
    <n v="36"/>
    <s v="N"/>
    <n v="30"/>
    <n v="2.5"/>
    <n v="39"/>
    <x v="0"/>
    <n v="1"/>
    <n v="31"/>
    <n v="0"/>
    <n v="5817"/>
    <n v="1156.01325"/>
    <n v="0"/>
    <n v="0"/>
    <n v="0"/>
    <n v="0"/>
    <n v="0"/>
    <n v="0"/>
    <n v="0"/>
    <n v="0"/>
    <n v="0"/>
    <n v="0"/>
    <n v="0"/>
    <n v="0"/>
    <n v="26.5"/>
    <n v="0"/>
    <n v="0"/>
    <n v="0"/>
    <n v="0"/>
    <n v="5.9346750000000004"/>
    <n v="0"/>
    <n v="2.1733333333333333"/>
  </r>
  <r>
    <d v="2020-10-01T00:00:00"/>
    <x v="6"/>
    <s v="P"/>
    <s v="Active"/>
    <n v="320"/>
    <x v="319"/>
    <s v="N"/>
    <x v="14"/>
    <n v="1003"/>
    <x v="1"/>
    <s v="Niederl. 1"/>
    <n v="1"/>
    <s v="Department"/>
    <s v="Supervisor"/>
    <s v="Supervisor"/>
    <s v="ang."/>
    <s v="M"/>
    <d v="2015-04-01T00:00:00"/>
    <m/>
    <s v=""/>
    <n v="4"/>
    <d v="1987-08-17T00:00:00"/>
    <n v="32"/>
    <s v="N"/>
    <n v="30"/>
    <n v="2.5"/>
    <n v="39"/>
    <x v="0"/>
    <n v="1"/>
    <n v="31"/>
    <n v="0"/>
    <n v="5818"/>
    <n v="1156.1467500000001"/>
    <n v="0"/>
    <n v="0"/>
    <n v="0"/>
    <n v="0"/>
    <n v="0"/>
    <n v="0"/>
    <n v="0"/>
    <n v="0"/>
    <n v="0"/>
    <n v="0"/>
    <n v="0"/>
    <n v="0"/>
    <n v="26.5"/>
    <n v="0"/>
    <n v="0"/>
    <n v="0"/>
    <n v="0"/>
    <n v="5.9346750000000004"/>
    <n v="0"/>
    <n v="2.1733333333333333"/>
  </r>
  <r>
    <d v="2020-10-01T00:00:00"/>
    <x v="6"/>
    <s v="P"/>
    <s v="Active"/>
    <n v="321"/>
    <x v="320"/>
    <s v="N"/>
    <x v="16"/>
    <n v="1056"/>
    <x v="2"/>
    <s v="Niederl. 7"/>
    <n v="1"/>
    <s v="Department"/>
    <s v="Supervisor"/>
    <s v="Non-Mgm."/>
    <s v="ang."/>
    <s v="W"/>
    <d v="2015-04-15T00:00:00"/>
    <m/>
    <s v=""/>
    <n v="4"/>
    <d v="1986-05-07T00:00:00"/>
    <n v="33"/>
    <s v="J"/>
    <n v="30"/>
    <n v="2.5"/>
    <n v="39"/>
    <x v="0"/>
    <n v="1"/>
    <n v="31"/>
    <n v="0"/>
    <n v="5819"/>
    <n v="1156.28025"/>
    <n v="0"/>
    <n v="0"/>
    <n v="0"/>
    <n v="0"/>
    <n v="0"/>
    <n v="0"/>
    <n v="0"/>
    <n v="0"/>
    <n v="0"/>
    <n v="0"/>
    <n v="335.71153846153845"/>
    <n v="266.70416666666671"/>
    <n v="26.5"/>
    <n v="0"/>
    <n v="0"/>
    <n v="0"/>
    <n v="0"/>
    <n v="140.84567216346156"/>
    <n v="0"/>
    <n v="2.1733333333333333"/>
  </r>
  <r>
    <d v="2020-10-01T00:00:00"/>
    <x v="6"/>
    <s v="P"/>
    <s v="Active"/>
    <n v="322"/>
    <x v="321"/>
    <s v="N"/>
    <x v="24"/>
    <n v="1081"/>
    <x v="0"/>
    <s v="Niederl. 3"/>
    <n v="1"/>
    <s v="Department"/>
    <s v="Supervisor"/>
    <s v="Non-Mgm."/>
    <s v="ang."/>
    <s v="W"/>
    <d v="2015-04-22T00:00:00"/>
    <m/>
    <s v=""/>
    <n v="4"/>
    <d v="1983-12-19T00:00:00"/>
    <n v="36"/>
    <s v="N"/>
    <n v="30"/>
    <n v="2.5"/>
    <n v="39"/>
    <x v="0"/>
    <n v="1"/>
    <n v="31"/>
    <n v="0"/>
    <n v="5820"/>
    <n v="1156.4137500000002"/>
    <n v="0"/>
    <n v="0"/>
    <n v="0"/>
    <n v="0"/>
    <n v="0"/>
    <n v="0"/>
    <n v="0"/>
    <n v="0"/>
    <n v="0"/>
    <n v="0"/>
    <n v="0"/>
    <n v="0"/>
    <n v="26.5"/>
    <n v="0"/>
    <n v="0"/>
    <n v="0"/>
    <n v="0"/>
    <n v="5.9346750000000004"/>
    <n v="0"/>
    <n v="2.1733333333333333"/>
  </r>
  <r>
    <d v="2020-10-01T00:00:00"/>
    <x v="6"/>
    <s v="P"/>
    <s v="Active"/>
    <n v="323"/>
    <x v="322"/>
    <s v="N"/>
    <x v="35"/>
    <n v="1078"/>
    <x v="0"/>
    <s v="Niederl. 3"/>
    <n v="1"/>
    <s v="Department"/>
    <s v="Supervisor"/>
    <s v="Non-Mgm."/>
    <s v="ang."/>
    <s v="W"/>
    <d v="2015-05-01T00:00:00"/>
    <m/>
    <s v=""/>
    <n v="4"/>
    <d v="1984-06-22T00:00:00"/>
    <n v="35"/>
    <s v="N"/>
    <n v="30"/>
    <n v="2.5"/>
    <n v="30"/>
    <x v="0"/>
    <n v="0.76923076923076927"/>
    <n v="31"/>
    <n v="0"/>
    <n v="5821"/>
    <n v="1156.5472500000001"/>
    <n v="0"/>
    <n v="0"/>
    <n v="0"/>
    <n v="0"/>
    <n v="0"/>
    <n v="0"/>
    <n v="0"/>
    <n v="0"/>
    <n v="0"/>
    <n v="0"/>
    <n v="0"/>
    <n v="0"/>
    <n v="26.5"/>
    <n v="0"/>
    <n v="0"/>
    <n v="0"/>
    <n v="0"/>
    <n v="5.9346750000000004"/>
    <n v="152.1216"/>
    <n v="2.1733333333333333"/>
  </r>
  <r>
    <d v="2020-10-01T00:00:00"/>
    <x v="6"/>
    <s v="P"/>
    <s v="Active"/>
    <n v="324"/>
    <x v="323"/>
    <s v="N"/>
    <x v="22"/>
    <n v="1047"/>
    <x v="9"/>
    <s v="Niederl. 4"/>
    <n v="1"/>
    <s v="Department"/>
    <s v="Supervisor"/>
    <s v="Non-Mgm."/>
    <s v="ang."/>
    <s v="M"/>
    <d v="2015-05-01T00:00:00"/>
    <m/>
    <s v=""/>
    <n v="4"/>
    <d v="1980-04-11T00:00:00"/>
    <n v="39"/>
    <s v="J"/>
    <n v="30"/>
    <n v="2.5"/>
    <n v="39"/>
    <x v="0"/>
    <n v="1"/>
    <n v="31"/>
    <n v="0"/>
    <n v="5822"/>
    <n v="1156.68075"/>
    <n v="0"/>
    <n v="0"/>
    <n v="0"/>
    <n v="0"/>
    <n v="0"/>
    <n v="0"/>
    <n v="0"/>
    <n v="0"/>
    <n v="0"/>
    <n v="0"/>
    <n v="335.88461538461536"/>
    <n v="266.8416666666667"/>
    <n v="26.5"/>
    <n v="0"/>
    <n v="0"/>
    <n v="0"/>
    <n v="0"/>
    <n v="140.91522586538463"/>
    <n v="0"/>
    <n v="2.1733333333333333"/>
  </r>
  <r>
    <d v="2020-10-01T00:00:00"/>
    <x v="6"/>
    <s v="P"/>
    <s v="Active"/>
    <n v="325"/>
    <x v="324"/>
    <s v="N"/>
    <x v="37"/>
    <n v="1005"/>
    <x v="1"/>
    <s v="Niederl. 1"/>
    <n v="1"/>
    <s v="Department"/>
    <s v="Supervisor"/>
    <s v="Non-Mgm."/>
    <s v="ang."/>
    <s v="M"/>
    <d v="2015-05-01T00:00:00"/>
    <m/>
    <s v=""/>
    <n v="4"/>
    <d v="1989-08-01T00:00:00"/>
    <n v="30"/>
    <s v="N"/>
    <n v="30"/>
    <n v="2.5"/>
    <n v="39"/>
    <x v="0"/>
    <n v="1"/>
    <n v="31"/>
    <n v="0"/>
    <n v="5823"/>
    <n v="1156.8142500000001"/>
    <n v="0"/>
    <n v="0"/>
    <n v="0"/>
    <n v="0"/>
    <n v="0"/>
    <n v="0"/>
    <n v="0"/>
    <n v="0"/>
    <n v="0"/>
    <n v="0"/>
    <n v="0"/>
    <n v="0"/>
    <n v="26.5"/>
    <n v="0"/>
    <n v="0"/>
    <n v="0"/>
    <n v="0"/>
    <n v="5.9346750000000004"/>
    <n v="0"/>
    <n v="2.1733333333333333"/>
  </r>
  <r>
    <d v="2020-10-01T00:00:00"/>
    <x v="6"/>
    <s v="P"/>
    <s v="Active"/>
    <n v="326"/>
    <x v="325"/>
    <s v="N"/>
    <x v="24"/>
    <n v="1081"/>
    <x v="0"/>
    <s v="Niederl. 3"/>
    <n v="1"/>
    <s v="Department"/>
    <s v="Supervisor"/>
    <s v="Non-Mgm."/>
    <s v="ang."/>
    <s v="W"/>
    <d v="2015-05-01T00:00:00"/>
    <m/>
    <s v=""/>
    <n v="4"/>
    <d v="1990-07-03T00:00:00"/>
    <n v="29"/>
    <s v="N"/>
    <n v="30"/>
    <n v="2.5"/>
    <n v="39"/>
    <x v="0"/>
    <n v="1"/>
    <n v="31"/>
    <n v="0"/>
    <n v="5824"/>
    <n v="1156.94775"/>
    <n v="0"/>
    <n v="0"/>
    <n v="0"/>
    <n v="0"/>
    <n v="0"/>
    <n v="0"/>
    <n v="0"/>
    <n v="0"/>
    <n v="0"/>
    <n v="0"/>
    <n v="0"/>
    <n v="0"/>
    <n v="26.5"/>
    <n v="0"/>
    <n v="0"/>
    <n v="0"/>
    <n v="0"/>
    <n v="5.9346750000000004"/>
    <n v="0"/>
    <n v="2.1733333333333333"/>
  </r>
  <r>
    <d v="2020-10-01T00:00:00"/>
    <x v="6"/>
    <s v="P"/>
    <s v="Active"/>
    <n v="327"/>
    <x v="326"/>
    <s v="N"/>
    <x v="22"/>
    <n v="1023"/>
    <x v="7"/>
    <s v="Niederl. 9"/>
    <n v="1"/>
    <s v="Department"/>
    <s v="Supervisor"/>
    <s v="Non-Mgm."/>
    <s v="ang."/>
    <s v="M"/>
    <d v="2015-05-01T00:00:00"/>
    <m/>
    <s v=""/>
    <n v="4"/>
    <d v="1978-11-20T00:00:00"/>
    <n v="41"/>
    <s v="J"/>
    <n v="30"/>
    <n v="2.5"/>
    <n v="39"/>
    <x v="0"/>
    <n v="1"/>
    <n v="31"/>
    <n v="0"/>
    <n v="5825"/>
    <n v="1157.0812500000002"/>
    <n v="0"/>
    <n v="0"/>
    <n v="0"/>
    <n v="0"/>
    <n v="0"/>
    <n v="0"/>
    <n v="0"/>
    <n v="0"/>
    <n v="0"/>
    <n v="0"/>
    <n v="336.05769230769232"/>
    <n v="266.97916666666669"/>
    <n v="26.5"/>
    <n v="0"/>
    <n v="0"/>
    <n v="0"/>
    <n v="0"/>
    <n v="140.9847795673077"/>
    <n v="0"/>
    <n v="2.1733333333333333"/>
  </r>
  <r>
    <d v="2020-10-01T00:00:00"/>
    <x v="6"/>
    <s v="P"/>
    <s v="Active"/>
    <n v="328"/>
    <x v="327"/>
    <s v="N"/>
    <x v="16"/>
    <n v="1037"/>
    <x v="4"/>
    <s v="Niederl. 6"/>
    <n v="1"/>
    <s v="Department"/>
    <s v="Supervisor"/>
    <s v="Non-Mgm."/>
    <s v="ang."/>
    <s v="M"/>
    <d v="2015-06-01T00:00:00"/>
    <m/>
    <s v=""/>
    <n v="4"/>
    <d v="1976-06-16T00:00:00"/>
    <n v="43"/>
    <s v="J"/>
    <n v="30"/>
    <n v="2.5"/>
    <n v="39"/>
    <x v="0"/>
    <n v="1"/>
    <n v="31"/>
    <n v="0"/>
    <n v="5826"/>
    <n v="1157.2147500000001"/>
    <n v="0"/>
    <n v="0"/>
    <n v="0"/>
    <n v="0"/>
    <n v="0"/>
    <n v="0"/>
    <n v="0"/>
    <n v="0"/>
    <n v="0"/>
    <n v="0"/>
    <n v="336.11538461538458"/>
    <n v="267.02500000000003"/>
    <n v="26.5"/>
    <n v="0"/>
    <n v="0"/>
    <n v="0"/>
    <n v="0"/>
    <n v="141.00796413461538"/>
    <n v="0"/>
    <n v="2.1733333333333333"/>
  </r>
  <r>
    <d v="2020-10-01T00:00:00"/>
    <x v="6"/>
    <s v="P"/>
    <s v="Active"/>
    <n v="329"/>
    <x v="328"/>
    <s v="N"/>
    <x v="22"/>
    <n v="1023"/>
    <x v="7"/>
    <s v="Niederl. 9"/>
    <n v="1"/>
    <s v="Department"/>
    <s v="Supervisor"/>
    <s v="Non-Mgm."/>
    <s v="ang."/>
    <s v="M"/>
    <d v="2015-07-01T00:00:00"/>
    <m/>
    <s v=""/>
    <n v="4"/>
    <d v="1968-03-30T00:00:00"/>
    <n v="51"/>
    <s v="J"/>
    <n v="30"/>
    <n v="2.5"/>
    <n v="39"/>
    <x v="0"/>
    <n v="1"/>
    <n v="31"/>
    <n v="0"/>
    <n v="5827"/>
    <n v="1157.34825"/>
    <n v="0"/>
    <n v="0"/>
    <n v="0"/>
    <n v="0"/>
    <n v="0"/>
    <n v="0"/>
    <n v="0"/>
    <n v="0"/>
    <n v="0"/>
    <n v="0"/>
    <n v="336.17307692307691"/>
    <n v="267.07083333333333"/>
    <n v="26.5"/>
    <n v="0"/>
    <n v="0"/>
    <n v="0"/>
    <n v="0"/>
    <n v="141.03114870192309"/>
    <n v="0"/>
    <n v="2.1733333333333333"/>
  </r>
  <r>
    <d v="2020-10-01T00:00:00"/>
    <x v="6"/>
    <s v="P"/>
    <s v="Active"/>
    <n v="330"/>
    <x v="329"/>
    <s v="N"/>
    <x v="22"/>
    <n v="1029"/>
    <x v="6"/>
    <s v="Niederl. 10"/>
    <n v="1"/>
    <s v="Department"/>
    <s v="Supervisor"/>
    <s v="Non-Mgm."/>
    <s v="ang."/>
    <s v="M"/>
    <d v="2015-07-01T00:00:00"/>
    <m/>
    <s v=""/>
    <n v="4"/>
    <d v="1985-04-25T00:00:00"/>
    <n v="34"/>
    <s v="J"/>
    <n v="30"/>
    <n v="2.5"/>
    <n v="39"/>
    <x v="0"/>
    <n v="1"/>
    <n v="31"/>
    <n v="0"/>
    <n v="5828"/>
    <n v="1157.4817500000001"/>
    <n v="0"/>
    <n v="0"/>
    <n v="0"/>
    <n v="0"/>
    <n v="0"/>
    <n v="0"/>
    <n v="0"/>
    <n v="0"/>
    <n v="0"/>
    <n v="0"/>
    <n v="336.23076923076923"/>
    <n v="267.11666666666667"/>
    <n v="26.5"/>
    <n v="0"/>
    <n v="0"/>
    <n v="0"/>
    <n v="0"/>
    <n v="141.05433326923077"/>
    <n v="0"/>
    <n v="2.1733333333333333"/>
  </r>
  <r>
    <d v="2020-10-01T00:00:00"/>
    <x v="6"/>
    <s v="P"/>
    <s v="Active"/>
    <n v="331"/>
    <x v="330"/>
    <s v="N"/>
    <x v="32"/>
    <n v="1077"/>
    <x v="0"/>
    <s v="Niederl. 3"/>
    <n v="1"/>
    <s v="Department"/>
    <s v="Supervisor"/>
    <s v="Non-Mgm."/>
    <s v="ang."/>
    <s v="M"/>
    <d v="2015-07-15T00:00:00"/>
    <m/>
    <s v=""/>
    <n v="4"/>
    <d v="1974-08-24T00:00:00"/>
    <n v="45"/>
    <s v="N"/>
    <n v="30"/>
    <n v="2.5"/>
    <n v="39"/>
    <x v="0"/>
    <n v="1"/>
    <n v="31"/>
    <n v="0"/>
    <n v="5829"/>
    <n v="1157.6152500000001"/>
    <n v="0"/>
    <n v="0"/>
    <n v="0"/>
    <n v="0"/>
    <n v="0"/>
    <n v="0"/>
    <n v="0"/>
    <n v="0"/>
    <n v="0"/>
    <n v="0"/>
    <n v="0"/>
    <n v="0"/>
    <n v="26.5"/>
    <n v="0"/>
    <n v="0"/>
    <n v="0"/>
    <n v="0"/>
    <n v="5.9346750000000004"/>
    <n v="201.52539999999999"/>
    <n v="2.1733333333333333"/>
  </r>
  <r>
    <d v="2020-10-01T00:00:00"/>
    <x v="6"/>
    <s v="P"/>
    <s v="Active"/>
    <n v="332"/>
    <x v="331"/>
    <s v="N"/>
    <x v="15"/>
    <n v="1044"/>
    <x v="9"/>
    <s v="Niederl. 4"/>
    <n v="1"/>
    <s v="Department"/>
    <s v="Supervisor"/>
    <s v="Non-Mgm."/>
    <s v="ang."/>
    <s v="W"/>
    <d v="2018-06-28T00:00:00"/>
    <m/>
    <s v=""/>
    <n v="1"/>
    <d v="1996-03-20T00:00:00"/>
    <n v="23"/>
    <s v="J"/>
    <n v="30"/>
    <n v="2.5"/>
    <n v="39"/>
    <x v="0"/>
    <n v="1"/>
    <n v="31"/>
    <n v="0"/>
    <n v="5830"/>
    <n v="1157.7487500000002"/>
    <n v="0"/>
    <n v="0"/>
    <n v="0"/>
    <n v="0"/>
    <n v="0"/>
    <n v="0"/>
    <n v="0"/>
    <n v="0"/>
    <n v="0"/>
    <n v="0"/>
    <n v="336.34615384615387"/>
    <n v="267.20833333333337"/>
    <n v="26.5"/>
    <n v="0"/>
    <n v="0"/>
    <n v="0"/>
    <n v="0"/>
    <n v="141.10070240384619"/>
    <n v="0"/>
    <n v="1.9716666666666665"/>
  </r>
  <r>
    <d v="2020-10-01T00:00:00"/>
    <x v="6"/>
    <s v="P"/>
    <s v="Active"/>
    <n v="333"/>
    <x v="332"/>
    <s v="N"/>
    <x v="31"/>
    <n v="1063"/>
    <x v="10"/>
    <s v="Niederl. 11"/>
    <n v="1"/>
    <s v="Department"/>
    <s v="Supervisor"/>
    <s v="Non-Mgm."/>
    <s v="ang."/>
    <s v="M"/>
    <d v="2015-08-01T00:00:00"/>
    <m/>
    <s v=""/>
    <n v="4"/>
    <d v="1960-05-21T00:00:00"/>
    <n v="59"/>
    <s v="N"/>
    <n v="30"/>
    <n v="2.5"/>
    <n v="39"/>
    <x v="0"/>
    <n v="1"/>
    <n v="31"/>
    <n v="0"/>
    <n v="5831"/>
    <n v="1157.8822500000001"/>
    <n v="0"/>
    <n v="0"/>
    <n v="30"/>
    <n v="0"/>
    <n v="0"/>
    <n v="0"/>
    <n v="0"/>
    <n v="0"/>
    <n v="0"/>
    <n v="0"/>
    <n v="0"/>
    <n v="0"/>
    <n v="26.5"/>
    <n v="0"/>
    <n v="0"/>
    <n v="0"/>
    <n v="0"/>
    <n v="12.653175000000001"/>
    <n v="118.37"/>
    <n v="2.1733333333333333"/>
  </r>
  <r>
    <d v="2020-10-01T00:00:00"/>
    <x v="6"/>
    <s v="P"/>
    <s v="Active"/>
    <n v="334"/>
    <x v="333"/>
    <s v="N"/>
    <x v="22"/>
    <n v="1041"/>
    <x v="4"/>
    <s v="Niederl. 6"/>
    <n v="1"/>
    <s v="Department"/>
    <s v="Supervisor"/>
    <s v="Non-Mgm."/>
    <s v="ang."/>
    <s v="M"/>
    <d v="2015-08-01T00:00:00"/>
    <m/>
    <s v=""/>
    <n v="4"/>
    <d v="1968-09-28T00:00:00"/>
    <n v="51"/>
    <s v="J"/>
    <n v="30"/>
    <n v="2.5"/>
    <n v="39"/>
    <x v="0"/>
    <n v="1"/>
    <n v="31"/>
    <n v="0"/>
    <n v="5832"/>
    <n v="1158.01575"/>
    <n v="0"/>
    <n v="0"/>
    <n v="0"/>
    <n v="0"/>
    <n v="0"/>
    <n v="0"/>
    <n v="0"/>
    <n v="0"/>
    <n v="0"/>
    <n v="0"/>
    <n v="336.46153846153845"/>
    <n v="267.3"/>
    <n v="26.5"/>
    <n v="0"/>
    <n v="0"/>
    <n v="0"/>
    <n v="0"/>
    <n v="141.14707153846155"/>
    <n v="0"/>
    <n v="2.1733333333333333"/>
  </r>
  <r>
    <d v="2020-10-01T00:00:00"/>
    <x v="6"/>
    <s v="P"/>
    <s v="Active"/>
    <n v="335"/>
    <x v="334"/>
    <s v="N"/>
    <x v="49"/>
    <n v="1072"/>
    <x v="0"/>
    <s v="Niederl. 3"/>
    <n v="1"/>
    <s v="Department"/>
    <s v="Supervisor"/>
    <s v="Non-Mgm."/>
    <s v="ang."/>
    <s v="M"/>
    <d v="2015-08-18T00:00:00"/>
    <m/>
    <s v=""/>
    <n v="4"/>
    <d v="1987-04-24T00:00:00"/>
    <n v="32"/>
    <s v="N"/>
    <n v="30"/>
    <n v="2.5"/>
    <n v="39"/>
    <x v="0"/>
    <n v="1"/>
    <n v="31"/>
    <n v="0"/>
    <n v="5833"/>
    <n v="1158.1492499999999"/>
    <n v="0"/>
    <n v="0"/>
    <n v="0"/>
    <n v="0"/>
    <n v="0"/>
    <n v="0"/>
    <n v="0"/>
    <n v="0"/>
    <n v="0"/>
    <n v="0"/>
    <n v="0"/>
    <n v="0"/>
    <n v="26.5"/>
    <n v="0"/>
    <n v="0"/>
    <n v="0"/>
    <n v="0"/>
    <n v="5.9346750000000004"/>
    <n v="0"/>
    <n v="2.1733333333333333"/>
  </r>
  <r>
    <d v="2020-10-01T00:00:00"/>
    <x v="6"/>
    <s v="P"/>
    <s v="Active"/>
    <n v="336"/>
    <x v="335"/>
    <s v="N"/>
    <x v="20"/>
    <n v="1045"/>
    <x v="9"/>
    <s v="Niederl. 4"/>
    <n v="1"/>
    <s v="Department"/>
    <s v="Supervisor"/>
    <s v="Non-Mgm."/>
    <s v="ang."/>
    <s v="W"/>
    <d v="2015-09-01T00:00:00"/>
    <m/>
    <s v=""/>
    <n v="4"/>
    <d v="1962-01-26T00:00:00"/>
    <n v="57"/>
    <s v="J"/>
    <n v="30"/>
    <n v="2.5"/>
    <n v="25"/>
    <x v="0"/>
    <n v="0.64102564102564108"/>
    <n v="31"/>
    <n v="0"/>
    <n v="5834"/>
    <n v="1158.2827500000001"/>
    <n v="0"/>
    <n v="0"/>
    <n v="0"/>
    <n v="0"/>
    <n v="0"/>
    <n v="0"/>
    <n v="0"/>
    <n v="0"/>
    <n v="0"/>
    <n v="0"/>
    <n v="525.06000000000006"/>
    <n v="267.39166666666671"/>
    <n v="26.5"/>
    <n v="0"/>
    <n v="0"/>
    <n v="0"/>
    <n v="0"/>
    <n v="183.40422575000005"/>
    <n v="0"/>
    <n v="2.1733333333333333"/>
  </r>
  <r>
    <d v="2020-10-01T00:00:00"/>
    <x v="6"/>
    <s v="P"/>
    <s v="Active"/>
    <n v="337"/>
    <x v="336"/>
    <s v="N"/>
    <x v="5"/>
    <n v="1093"/>
    <x v="0"/>
    <s v="Niederl. 3"/>
    <n v="1"/>
    <s v="Department"/>
    <s v="Supervisor"/>
    <s v="Non-Mgm."/>
    <s v="ang."/>
    <s v="M"/>
    <d v="2015-09-01T00:00:00"/>
    <m/>
    <s v=""/>
    <n v="4"/>
    <d v="1992-03-10T00:00:00"/>
    <n v="27"/>
    <s v="N"/>
    <n v="30"/>
    <n v="2.5"/>
    <n v="39"/>
    <x v="0"/>
    <n v="1"/>
    <n v="31"/>
    <n v="0"/>
    <n v="5835"/>
    <n v="1158.41625"/>
    <n v="0"/>
    <n v="0"/>
    <n v="0"/>
    <n v="0"/>
    <n v="0"/>
    <n v="0"/>
    <n v="0"/>
    <n v="0"/>
    <n v="0"/>
    <n v="0"/>
    <n v="0"/>
    <n v="0"/>
    <n v="26.5"/>
    <n v="0"/>
    <n v="0"/>
    <n v="0"/>
    <n v="0"/>
    <n v="5.9346750000000004"/>
    <n v="0"/>
    <n v="2.1733333333333333"/>
  </r>
  <r>
    <d v="2020-10-01T00:00:00"/>
    <x v="6"/>
    <s v="P"/>
    <s v="Active"/>
    <n v="338"/>
    <x v="337"/>
    <s v="N"/>
    <x v="16"/>
    <n v="1067"/>
    <x v="11"/>
    <s v="Niederl. 12"/>
    <n v="1"/>
    <s v="Department"/>
    <s v="Supervisor"/>
    <s v="Non-Mgm."/>
    <s v="ang."/>
    <s v="W"/>
    <d v="2015-09-01T00:00:00"/>
    <m/>
    <s v=""/>
    <n v="4"/>
    <d v="1981-06-30T00:00:00"/>
    <n v="38"/>
    <s v="N"/>
    <n v="30"/>
    <n v="2.5"/>
    <n v="35"/>
    <x v="0"/>
    <n v="0.89743589743589747"/>
    <n v="31"/>
    <n v="0"/>
    <n v="5836"/>
    <n v="1158.5497500000001"/>
    <n v="0"/>
    <n v="0"/>
    <n v="0"/>
    <n v="0"/>
    <n v="0"/>
    <n v="0"/>
    <n v="0"/>
    <n v="0"/>
    <n v="0"/>
    <n v="0"/>
    <n v="0"/>
    <n v="0"/>
    <n v="26.5"/>
    <n v="0"/>
    <n v="0"/>
    <n v="0"/>
    <n v="0"/>
    <n v="5.9346750000000004"/>
    <n v="0"/>
    <n v="2.1733333333333333"/>
  </r>
  <r>
    <d v="2020-10-01T00:00:00"/>
    <x v="6"/>
    <s v="P"/>
    <s v="Active"/>
    <n v="339"/>
    <x v="338"/>
    <s v="N"/>
    <x v="36"/>
    <n v="1054"/>
    <x v="8"/>
    <s v="Niederl. 2"/>
    <n v="1"/>
    <s v="Department"/>
    <s v="Supervisor"/>
    <s v="Non-Mgm."/>
    <s v="ang."/>
    <s v="M"/>
    <d v="2015-09-01T00:00:00"/>
    <m/>
    <s v=""/>
    <n v="4"/>
    <d v="1981-12-28T00:00:00"/>
    <n v="38"/>
    <s v="N"/>
    <n v="30"/>
    <n v="2.5"/>
    <n v="39"/>
    <x v="0"/>
    <n v="1"/>
    <n v="31"/>
    <n v="0"/>
    <n v="5837"/>
    <n v="1158.68325"/>
    <n v="0"/>
    <n v="0"/>
    <n v="0"/>
    <n v="0"/>
    <n v="0"/>
    <n v="0"/>
    <n v="0"/>
    <n v="0"/>
    <n v="0"/>
    <n v="0"/>
    <n v="0"/>
    <n v="0"/>
    <n v="26.5"/>
    <n v="0"/>
    <n v="0"/>
    <n v="0"/>
    <n v="0"/>
    <n v="5.9346750000000004"/>
    <n v="0"/>
    <n v="2.1733333333333333"/>
  </r>
  <r>
    <d v="2020-10-01T00:00:00"/>
    <x v="6"/>
    <s v="P"/>
    <s v="Active"/>
    <n v="340"/>
    <x v="339"/>
    <s v="N"/>
    <x v="22"/>
    <n v="1035"/>
    <x v="5"/>
    <s v="Niederl. 5"/>
    <n v="1"/>
    <s v="Department"/>
    <s v="Supervisor"/>
    <s v="Non-Mgm."/>
    <s v="ang."/>
    <s v="M"/>
    <d v="2015-09-01T00:00:00"/>
    <m/>
    <s v=""/>
    <n v="4"/>
    <d v="1964-03-06T00:00:00"/>
    <n v="55"/>
    <s v="J"/>
    <n v="30"/>
    <n v="2.5"/>
    <n v="39"/>
    <x v="0"/>
    <n v="1"/>
    <n v="31"/>
    <n v="0"/>
    <n v="5838"/>
    <n v="1158.81675"/>
    <n v="0"/>
    <n v="0"/>
    <n v="0"/>
    <n v="0"/>
    <n v="0"/>
    <n v="0"/>
    <n v="0"/>
    <n v="0"/>
    <n v="0"/>
    <n v="0"/>
    <n v="336.80769230769232"/>
    <n v="267.57500000000005"/>
    <n v="26.5"/>
    <n v="0"/>
    <n v="0"/>
    <n v="0"/>
    <n v="0"/>
    <n v="141.28617894230771"/>
    <n v="0"/>
    <n v="2.1733333333333333"/>
  </r>
  <r>
    <d v="2020-10-01T00:00:00"/>
    <x v="6"/>
    <s v="P"/>
    <s v="Active"/>
    <n v="341"/>
    <x v="340"/>
    <s v="N"/>
    <x v="5"/>
    <n v="1093"/>
    <x v="0"/>
    <s v="Niederl. 3"/>
    <n v="1"/>
    <s v="Department"/>
    <s v="Supervisor"/>
    <s v="Non-Mgm."/>
    <s v="ang."/>
    <s v="M"/>
    <d v="2015-09-01T00:00:00"/>
    <m/>
    <s v=""/>
    <n v="4"/>
    <d v="1965-05-07T00:00:00"/>
    <n v="54"/>
    <s v="N"/>
    <n v="30"/>
    <n v="2.5"/>
    <n v="39"/>
    <x v="0"/>
    <n v="1"/>
    <n v="31"/>
    <n v="0"/>
    <n v="5839"/>
    <n v="1158.9502499999999"/>
    <n v="0"/>
    <n v="0"/>
    <n v="0"/>
    <n v="0"/>
    <n v="0"/>
    <n v="0"/>
    <n v="0"/>
    <n v="0"/>
    <n v="0"/>
    <n v="0"/>
    <n v="0"/>
    <n v="0"/>
    <n v="26.5"/>
    <n v="0"/>
    <n v="0"/>
    <n v="0"/>
    <n v="0"/>
    <n v="5.9346750000000004"/>
    <n v="0"/>
    <n v="2.1733333333333333"/>
  </r>
  <r>
    <d v="2020-10-01T00:00:00"/>
    <x v="6"/>
    <s v="P"/>
    <s v="Active"/>
    <n v="342"/>
    <x v="341"/>
    <s v="N"/>
    <x v="11"/>
    <n v="1082"/>
    <x v="1"/>
    <s v="Niederl. 1"/>
    <n v="1"/>
    <s v="Department"/>
    <s v="Supervisor"/>
    <s v="Non-Mgm."/>
    <s v="ang."/>
    <s v="M"/>
    <d v="2015-09-01T00:00:00"/>
    <m/>
    <s v=""/>
    <n v="4"/>
    <d v="1986-01-01T00:00:00"/>
    <n v="34"/>
    <s v="N"/>
    <n v="30"/>
    <n v="2.5"/>
    <n v="39"/>
    <x v="0"/>
    <n v="1"/>
    <n v="31"/>
    <n v="0"/>
    <n v="5840"/>
    <n v="1159.08375"/>
    <n v="0"/>
    <n v="0"/>
    <n v="0"/>
    <n v="0"/>
    <n v="0"/>
    <n v="0"/>
    <n v="0"/>
    <n v="0"/>
    <n v="0"/>
    <n v="0"/>
    <n v="0"/>
    <n v="0"/>
    <n v="26.5"/>
    <n v="0"/>
    <n v="0"/>
    <n v="0"/>
    <n v="0"/>
    <n v="5.9346750000000004"/>
    <n v="0"/>
    <n v="2.1733333333333333"/>
  </r>
  <r>
    <d v="2020-10-01T00:00:00"/>
    <x v="6"/>
    <s v="P"/>
    <s v="Active"/>
    <n v="343"/>
    <x v="342"/>
    <s v="N"/>
    <x v="29"/>
    <n v="1079"/>
    <x v="0"/>
    <s v="Niederl. 3"/>
    <n v="1"/>
    <s v="Department"/>
    <s v="Supervisor"/>
    <s v="Non-Mgm."/>
    <s v="ang."/>
    <s v="M"/>
    <d v="2015-09-01T00:00:00"/>
    <m/>
    <s v=""/>
    <n v="4"/>
    <d v="1982-03-03T00:00:00"/>
    <n v="37"/>
    <s v="N"/>
    <n v="30"/>
    <n v="2.5"/>
    <n v="39"/>
    <x v="0"/>
    <n v="1"/>
    <n v="31"/>
    <n v="0"/>
    <n v="5841"/>
    <n v="1159.2172500000001"/>
    <n v="0"/>
    <n v="0"/>
    <n v="0"/>
    <n v="0"/>
    <n v="0"/>
    <n v="0"/>
    <n v="0"/>
    <n v="0"/>
    <n v="0"/>
    <n v="0"/>
    <n v="0"/>
    <n v="0"/>
    <n v="26.5"/>
    <n v="0"/>
    <n v="0"/>
    <n v="0"/>
    <n v="0"/>
    <n v="5.9346750000000004"/>
    <n v="0"/>
    <n v="2.1733333333333333"/>
  </r>
  <r>
    <d v="2020-10-01T00:00:00"/>
    <x v="6"/>
    <s v="P"/>
    <s v="Active"/>
    <n v="344"/>
    <x v="343"/>
    <s v="N"/>
    <x v="5"/>
    <n v="1093"/>
    <x v="0"/>
    <s v="Niederl. 3"/>
    <n v="1"/>
    <s v="Department"/>
    <s v="Supervisor"/>
    <s v="Non-Mgm."/>
    <s v="ang."/>
    <s v="M"/>
    <d v="2015-09-01T00:00:00"/>
    <m/>
    <s v=""/>
    <n v="4"/>
    <d v="1986-07-29T00:00:00"/>
    <n v="33"/>
    <s v="N"/>
    <n v="30"/>
    <n v="2.5"/>
    <n v="39"/>
    <x v="0"/>
    <n v="1"/>
    <n v="31"/>
    <n v="0"/>
    <n v="5842"/>
    <n v="1159.3507500000001"/>
    <n v="0"/>
    <n v="0"/>
    <n v="0"/>
    <n v="0"/>
    <n v="0"/>
    <n v="0"/>
    <n v="0"/>
    <n v="0"/>
    <n v="0"/>
    <n v="0"/>
    <n v="0"/>
    <n v="0"/>
    <n v="26.5"/>
    <n v="0"/>
    <n v="0"/>
    <n v="0"/>
    <n v="0"/>
    <n v="5.9346750000000004"/>
    <n v="0"/>
    <n v="2.1733333333333333"/>
  </r>
  <r>
    <d v="2020-10-01T00:00:00"/>
    <x v="6"/>
    <s v="P"/>
    <s v="Active"/>
    <n v="345"/>
    <x v="344"/>
    <s v="Y"/>
    <x v="15"/>
    <n v="1026"/>
    <x v="6"/>
    <s v="Niederl. 10"/>
    <n v="0.5"/>
    <s v="Department"/>
    <s v="Supervisor"/>
    <s v="Non-Mgm."/>
    <s v="ang."/>
    <s v="M"/>
    <d v="2018-07-14T00:00:00"/>
    <m/>
    <s v=""/>
    <n v="1"/>
    <d v="1997-04-14T00:00:00"/>
    <n v="22"/>
    <s v="J"/>
    <n v="30"/>
    <n v="2.5"/>
    <n v="39"/>
    <x v="0"/>
    <n v="0.5"/>
    <n v="31"/>
    <n v="0"/>
    <n v="5843"/>
    <n v="1159.48425"/>
    <n v="0"/>
    <n v="0"/>
    <n v="0"/>
    <n v="0"/>
    <n v="0"/>
    <n v="0"/>
    <n v="0"/>
    <n v="0"/>
    <n v="0"/>
    <n v="0"/>
    <n v="337.09615384615387"/>
    <n v="267.80416666666667"/>
    <n v="13.25"/>
    <n v="0"/>
    <n v="0"/>
    <n v="0"/>
    <n v="0"/>
    <n v="138.43476427884619"/>
    <n v="0"/>
    <n v="0.98583333333333323"/>
  </r>
  <r>
    <d v="2020-10-01T00:00:00"/>
    <x v="6"/>
    <s v="P"/>
    <s v="Active"/>
    <n v="345"/>
    <x v="344"/>
    <s v="Y"/>
    <x v="15"/>
    <n v="1020"/>
    <x v="7"/>
    <s v="Niederl. 9"/>
    <n v="0.5"/>
    <s v="Department"/>
    <s v="Supervisor"/>
    <s v="Non-Mgm."/>
    <s v="ang."/>
    <s v="M"/>
    <d v="2018-07-14T00:00:00"/>
    <m/>
    <s v=""/>
    <n v="1"/>
    <d v="1997-04-14T00:00:00"/>
    <n v="22"/>
    <s v="J"/>
    <n v="30"/>
    <n v="2.5"/>
    <n v="39"/>
    <x v="0"/>
    <n v="0.5"/>
    <n v="31"/>
    <n v="0"/>
    <n v="5844"/>
    <n v="1159.6177499999999"/>
    <n v="0"/>
    <n v="0"/>
    <n v="0"/>
    <n v="0"/>
    <n v="0"/>
    <n v="0"/>
    <n v="0"/>
    <n v="0"/>
    <n v="0"/>
    <n v="0"/>
    <n v="337.15384615384619"/>
    <n v="267.85000000000002"/>
    <n v="13.25"/>
    <n v="0"/>
    <n v="0"/>
    <n v="0"/>
    <n v="0"/>
    <n v="138.45794884615387"/>
    <n v="0"/>
    <n v="0.98583333333333323"/>
  </r>
  <r>
    <d v="2020-10-01T00:00:00"/>
    <x v="6"/>
    <s v="P"/>
    <s v="Active"/>
    <n v="346"/>
    <x v="345"/>
    <s v="N"/>
    <x v="6"/>
    <n v="1014"/>
    <x v="1"/>
    <s v="Niederl. 1"/>
    <n v="1"/>
    <s v="Department"/>
    <s v="Supervisor"/>
    <s v="Non-Mgm."/>
    <s v="ang."/>
    <s v="W"/>
    <d v="2015-09-01T00:00:00"/>
    <m/>
    <s v=""/>
    <n v="4"/>
    <d v="1999-03-09T00:00:00"/>
    <n v="20"/>
    <s v="N"/>
    <n v="30"/>
    <n v="2.5"/>
    <n v="39"/>
    <x v="0"/>
    <n v="1"/>
    <n v="31"/>
    <n v="0"/>
    <n v="5845"/>
    <n v="1159.75125"/>
    <n v="0"/>
    <n v="0"/>
    <n v="0"/>
    <n v="0"/>
    <n v="0"/>
    <n v="0"/>
    <n v="0"/>
    <n v="0"/>
    <n v="0"/>
    <n v="0"/>
    <n v="0"/>
    <n v="0"/>
    <n v="26.5"/>
    <n v="0"/>
    <n v="0"/>
    <n v="0"/>
    <n v="0"/>
    <n v="5.9346750000000004"/>
    <n v="0"/>
    <n v="2.1733333333333333"/>
  </r>
  <r>
    <d v="2020-10-01T00:00:00"/>
    <x v="6"/>
    <s v="P"/>
    <s v="Active"/>
    <n v="347"/>
    <x v="346"/>
    <s v="N"/>
    <x v="33"/>
    <n v="1000"/>
    <x v="1"/>
    <s v="Niederl. 1"/>
    <n v="1"/>
    <s v="Department"/>
    <s v="Supervisor"/>
    <s v="Non-Mgm."/>
    <s v="ang."/>
    <s v="W"/>
    <d v="2015-09-01T00:00:00"/>
    <m/>
    <s v=""/>
    <n v="4"/>
    <d v="1999-04-24T00:00:00"/>
    <n v="20"/>
    <s v="N"/>
    <n v="30"/>
    <n v="2.5"/>
    <n v="39"/>
    <x v="0"/>
    <n v="1"/>
    <n v="31"/>
    <n v="0"/>
    <n v="5846"/>
    <n v="1159.8847500000002"/>
    <n v="0"/>
    <n v="0"/>
    <n v="0"/>
    <n v="0"/>
    <n v="0"/>
    <n v="0"/>
    <n v="0"/>
    <n v="0"/>
    <n v="0"/>
    <n v="0"/>
    <n v="0"/>
    <n v="0"/>
    <n v="26.5"/>
    <n v="0"/>
    <n v="0"/>
    <n v="0"/>
    <n v="0"/>
    <n v="5.9346750000000004"/>
    <n v="0"/>
    <n v="2.1733333333333333"/>
  </r>
  <r>
    <d v="2020-10-01T00:00:00"/>
    <x v="6"/>
    <s v="P"/>
    <s v="Active"/>
    <n v="348"/>
    <x v="347"/>
    <s v="N"/>
    <x v="4"/>
    <n v="1013"/>
    <x v="1"/>
    <s v="Niederl. 1"/>
    <n v="1"/>
    <s v="Department"/>
    <s v="Supervisor"/>
    <s v="Non-Mgm."/>
    <s v="ang."/>
    <s v="M"/>
    <d v="2015-09-01T00:00:00"/>
    <m/>
    <s v=""/>
    <n v="4"/>
    <d v="1995-02-22T00:00:00"/>
    <n v="24"/>
    <s v="N"/>
    <n v="30"/>
    <n v="2.5"/>
    <n v="39"/>
    <x v="0"/>
    <n v="1"/>
    <n v="31"/>
    <n v="0"/>
    <n v="5847"/>
    <n v="1160.0182500000001"/>
    <n v="0"/>
    <n v="0"/>
    <n v="0"/>
    <n v="0"/>
    <n v="0"/>
    <n v="0"/>
    <n v="0"/>
    <n v="0"/>
    <n v="0"/>
    <n v="0"/>
    <n v="0"/>
    <n v="0"/>
    <n v="26.5"/>
    <n v="0"/>
    <n v="0"/>
    <n v="0"/>
    <n v="0"/>
    <n v="5.9346750000000004"/>
    <n v="0"/>
    <n v="2.1733333333333333"/>
  </r>
  <r>
    <d v="2020-10-01T00:00:00"/>
    <x v="6"/>
    <s v="P"/>
    <s v="Active"/>
    <n v="349"/>
    <x v="348"/>
    <s v="N"/>
    <x v="2"/>
    <n v="1010"/>
    <x v="1"/>
    <s v="Niederl. 1"/>
    <n v="1"/>
    <s v="Department"/>
    <s v="Supervisor"/>
    <s v="Non-Mgm."/>
    <s v="ang."/>
    <s v="W"/>
    <d v="2015-09-01T00:00:00"/>
    <m/>
    <s v=""/>
    <n v="4"/>
    <d v="1999-06-22T00:00:00"/>
    <n v="20"/>
    <s v="N"/>
    <n v="30"/>
    <n v="2.5"/>
    <n v="39"/>
    <x v="0"/>
    <n v="1"/>
    <n v="31"/>
    <n v="0"/>
    <n v="5848"/>
    <n v="1160.15175"/>
    <n v="0"/>
    <n v="0"/>
    <n v="0"/>
    <n v="0"/>
    <n v="0"/>
    <n v="0"/>
    <n v="0"/>
    <n v="0"/>
    <n v="0"/>
    <n v="0"/>
    <n v="0"/>
    <n v="0"/>
    <n v="26.5"/>
    <n v="0"/>
    <n v="0"/>
    <n v="0"/>
    <n v="0"/>
    <n v="5.9346750000000004"/>
    <n v="0"/>
    <n v="2.1733333333333333"/>
  </r>
  <r>
    <d v="2020-10-01T00:00:00"/>
    <x v="6"/>
    <s v="P"/>
    <s v="Active"/>
    <n v="350"/>
    <x v="349"/>
    <s v="N"/>
    <x v="40"/>
    <n v="1001"/>
    <x v="1"/>
    <s v="Niederl. 1"/>
    <n v="1"/>
    <s v="Department"/>
    <s v="Supervisor"/>
    <s v="Non-Mgm."/>
    <s v="ang."/>
    <s v="M"/>
    <d v="2007-09-01T00:00:00"/>
    <m/>
    <s v=""/>
    <n v="12"/>
    <d v="1990-11-02T00:00:00"/>
    <n v="29"/>
    <s v="N"/>
    <n v="30"/>
    <n v="2.5"/>
    <n v="39"/>
    <x v="0"/>
    <n v="1"/>
    <n v="31"/>
    <n v="0"/>
    <n v="5849"/>
    <n v="1160.2852499999999"/>
    <n v="0"/>
    <n v="0"/>
    <n v="0"/>
    <n v="0"/>
    <n v="0"/>
    <n v="0"/>
    <n v="0"/>
    <n v="0"/>
    <n v="0"/>
    <n v="0"/>
    <n v="0"/>
    <n v="0"/>
    <n v="26.5"/>
    <n v="0"/>
    <n v="0"/>
    <n v="0"/>
    <n v="0"/>
    <n v="5.9346750000000004"/>
    <n v="0"/>
    <n v="0"/>
  </r>
  <r>
    <d v="2020-10-01T00:00:00"/>
    <x v="6"/>
    <s v="P"/>
    <s v="Active"/>
    <n v="351"/>
    <x v="350"/>
    <s v="N"/>
    <x v="16"/>
    <n v="1049"/>
    <x v="3"/>
    <s v="Niederl. 8"/>
    <n v="1"/>
    <s v="Department"/>
    <s v="Supervisor"/>
    <s v="Manager"/>
    <s v="ang."/>
    <s v="M"/>
    <d v="2015-10-01T00:00:00"/>
    <m/>
    <s v=""/>
    <n v="4"/>
    <d v="1989-08-01T00:00:00"/>
    <n v="30"/>
    <s v="N"/>
    <n v="30"/>
    <n v="2.5"/>
    <n v="39"/>
    <x v="0"/>
    <n v="1"/>
    <n v="31"/>
    <n v="0"/>
    <n v="5850"/>
    <n v="1160.41875"/>
    <n v="0"/>
    <n v="0"/>
    <n v="30"/>
    <n v="0"/>
    <n v="0"/>
    <n v="0"/>
    <n v="0"/>
    <n v="0"/>
    <n v="0"/>
    <n v="0"/>
    <n v="0"/>
    <n v="0"/>
    <n v="26.5"/>
    <n v="0"/>
    <n v="0"/>
    <n v="0"/>
    <n v="0"/>
    <n v="12.653175000000001"/>
    <n v="79.61"/>
    <n v="2.1733333333333333"/>
  </r>
  <r>
    <d v="2020-10-01T00:00:00"/>
    <x v="6"/>
    <s v="P"/>
    <s v="Active"/>
    <n v="352"/>
    <x v="351"/>
    <s v="N"/>
    <x v="30"/>
    <n v="1071"/>
    <x v="0"/>
    <s v="Niederl. 3"/>
    <n v="1"/>
    <s v="Department"/>
    <s v="Supervisor"/>
    <s v="Manager"/>
    <s v="ang."/>
    <s v="W"/>
    <d v="2015-10-01T00:00:00"/>
    <m/>
    <s v=""/>
    <n v="4"/>
    <d v="1992-10-15T00:00:00"/>
    <n v="27"/>
    <s v="N"/>
    <n v="30"/>
    <n v="2.5"/>
    <n v="39"/>
    <x v="0"/>
    <n v="1"/>
    <n v="31"/>
    <n v="0"/>
    <n v="5851"/>
    <n v="1160.5522500000002"/>
    <n v="0"/>
    <n v="0"/>
    <n v="0"/>
    <n v="0"/>
    <n v="0"/>
    <n v="0"/>
    <n v="0"/>
    <n v="0"/>
    <n v="0"/>
    <n v="0"/>
    <n v="0"/>
    <n v="0"/>
    <n v="26.5"/>
    <n v="0"/>
    <n v="0"/>
    <n v="0"/>
    <n v="0"/>
    <n v="5.9346750000000004"/>
    <n v="0"/>
    <n v="2.1733333333333333"/>
  </r>
  <r>
    <d v="2020-10-01T00:00:00"/>
    <x v="6"/>
    <s v="P"/>
    <s v="Active"/>
    <n v="353"/>
    <x v="352"/>
    <s v="N"/>
    <x v="10"/>
    <n v="1075"/>
    <x v="0"/>
    <s v="Niederl. 3"/>
    <n v="1"/>
    <s v="Department"/>
    <s v="Supervisor"/>
    <s v="Supervisor"/>
    <s v="ang."/>
    <s v="W"/>
    <d v="2015-10-01T00:00:00"/>
    <m/>
    <s v=""/>
    <n v="4"/>
    <d v="1971-06-16T00:00:00"/>
    <n v="48"/>
    <s v="N"/>
    <n v="30"/>
    <n v="2.5"/>
    <n v="39"/>
    <x v="0"/>
    <n v="1"/>
    <n v="31"/>
    <n v="0"/>
    <n v="5852"/>
    <n v="1160.6857500000001"/>
    <n v="0"/>
    <n v="0"/>
    <n v="0"/>
    <n v="0"/>
    <n v="0"/>
    <n v="0"/>
    <n v="0"/>
    <n v="0"/>
    <n v="0"/>
    <n v="0"/>
    <n v="0"/>
    <n v="0"/>
    <n v="26.5"/>
    <n v="0"/>
    <n v="0"/>
    <n v="0"/>
    <n v="0"/>
    <n v="5.9346750000000004"/>
    <n v="0"/>
    <n v="2.1733333333333333"/>
  </r>
  <r>
    <d v="2020-10-01T00:00:00"/>
    <x v="6"/>
    <s v="P"/>
    <s v="Active"/>
    <n v="354"/>
    <x v="353"/>
    <s v="Y"/>
    <x v="16"/>
    <n v="1019"/>
    <x v="7"/>
    <s v="Niederl. 9"/>
    <n v="0.5"/>
    <s v="Department"/>
    <s v="Supervisor"/>
    <s v="Non-Mgm."/>
    <s v="ang."/>
    <s v="M"/>
    <d v="2015-10-01T00:00:00"/>
    <m/>
    <s v=""/>
    <n v="4"/>
    <d v="1966-05-02T00:00:00"/>
    <n v="53"/>
    <s v="N"/>
    <n v="30"/>
    <n v="2.5"/>
    <n v="39"/>
    <x v="0"/>
    <n v="0.5"/>
    <n v="31"/>
    <n v="0"/>
    <n v="5853"/>
    <n v="1160.81925"/>
    <n v="0"/>
    <n v="0"/>
    <n v="15"/>
    <n v="0"/>
    <n v="400"/>
    <n v="0"/>
    <n v="0"/>
    <n v="0"/>
    <n v="0"/>
    <n v="0"/>
    <n v="0"/>
    <n v="0"/>
    <n v="13.25"/>
    <n v="0"/>
    <n v="0"/>
    <n v="0"/>
    <n v="0"/>
    <n v="95.906587500000001"/>
    <n v="38.57"/>
    <n v="1.0866666666666667"/>
  </r>
  <r>
    <d v="2020-10-01T00:00:00"/>
    <x v="6"/>
    <s v="P"/>
    <s v="Active"/>
    <n v="354"/>
    <x v="353"/>
    <s v="Y"/>
    <x v="16"/>
    <n v="1025"/>
    <x v="6"/>
    <s v="Niederl. 10"/>
    <n v="0.5"/>
    <s v="Department"/>
    <s v="Supervisor"/>
    <s v="Non-Mgm."/>
    <s v="ang."/>
    <s v="M"/>
    <d v="2015-10-01T00:00:00"/>
    <m/>
    <s v=""/>
    <n v="4"/>
    <d v="1966-05-02T00:00:00"/>
    <n v="53"/>
    <s v="N"/>
    <n v="30"/>
    <n v="2.5"/>
    <n v="39"/>
    <x v="0"/>
    <n v="0.5"/>
    <n v="31"/>
    <n v="0"/>
    <n v="5854"/>
    <n v="1160.9527499999999"/>
    <n v="0"/>
    <n v="0"/>
    <n v="15"/>
    <n v="0"/>
    <n v="400"/>
    <n v="0"/>
    <n v="0"/>
    <n v="0"/>
    <n v="0"/>
    <n v="0"/>
    <n v="0"/>
    <n v="0"/>
    <n v="13.25"/>
    <n v="0"/>
    <n v="0"/>
    <n v="0"/>
    <n v="0"/>
    <n v="95.906587500000001"/>
    <n v="38.57"/>
    <n v="1.0866666666666667"/>
  </r>
  <r>
    <d v="2020-10-01T00:00:00"/>
    <x v="6"/>
    <s v="P"/>
    <s v="Active"/>
    <n v="355"/>
    <x v="354"/>
    <s v="N"/>
    <x v="31"/>
    <n v="1028"/>
    <x v="6"/>
    <s v="Niederl. 10"/>
    <n v="1"/>
    <s v="Department"/>
    <s v="Supervisor"/>
    <s v="Non-Mgm."/>
    <s v="ang."/>
    <s v="M"/>
    <d v="2015-10-01T00:00:00"/>
    <m/>
    <s v=""/>
    <n v="4"/>
    <d v="1969-11-22T00:00:00"/>
    <n v="50"/>
    <s v="J"/>
    <n v="30"/>
    <n v="2.5"/>
    <n v="39"/>
    <x v="0"/>
    <n v="1"/>
    <n v="31"/>
    <n v="0"/>
    <n v="5855"/>
    <n v="1161.0862500000001"/>
    <n v="0"/>
    <n v="0"/>
    <n v="30"/>
    <n v="0"/>
    <n v="875"/>
    <n v="0"/>
    <n v="0"/>
    <n v="0"/>
    <n v="0"/>
    <n v="0"/>
    <n v="337.78846153846155"/>
    <n v="268.35416666666669"/>
    <n v="26.5"/>
    <n v="0"/>
    <n v="0"/>
    <n v="0"/>
    <n v="0"/>
    <n v="344.3550665865385"/>
    <n v="102.41"/>
    <n v="2.1733333333333333"/>
  </r>
  <r>
    <d v="2020-10-01T00:00:00"/>
    <x v="6"/>
    <s v="P"/>
    <s v="Active"/>
    <n v="356"/>
    <x v="355"/>
    <s v="N"/>
    <x v="37"/>
    <n v="1005"/>
    <x v="1"/>
    <s v="Niederl. 1"/>
    <n v="1"/>
    <s v="Department"/>
    <s v="Supervisor"/>
    <s v="Non-Mgm."/>
    <s v="ang."/>
    <s v="M"/>
    <d v="2011-04-01T00:00:00"/>
    <m/>
    <s v=""/>
    <n v="8"/>
    <d v="1987-01-06T00:00:00"/>
    <n v="33"/>
    <s v="N"/>
    <n v="30"/>
    <n v="2.5"/>
    <n v="39"/>
    <x v="0"/>
    <n v="1"/>
    <n v="31"/>
    <n v="0"/>
    <n v="5856"/>
    <n v="1161.2197500000002"/>
    <n v="0"/>
    <n v="0"/>
    <n v="0"/>
    <n v="0"/>
    <n v="0"/>
    <n v="0"/>
    <n v="0"/>
    <n v="0"/>
    <n v="0"/>
    <n v="0"/>
    <n v="0"/>
    <n v="0"/>
    <n v="26.5"/>
    <n v="0"/>
    <n v="0"/>
    <n v="0"/>
    <n v="0"/>
    <n v="5.9346750000000004"/>
    <n v="0"/>
    <n v="0"/>
  </r>
  <r>
    <d v="2020-10-01T00:00:00"/>
    <x v="6"/>
    <s v="P"/>
    <s v="Active"/>
    <n v="357"/>
    <x v="356"/>
    <s v="N"/>
    <x v="48"/>
    <n v="1073"/>
    <x v="0"/>
    <s v="Niederl. 3"/>
    <n v="1"/>
    <s v="Department"/>
    <s v="Supervisor"/>
    <s v="Non-Mgm."/>
    <s v="ang."/>
    <s v="M"/>
    <d v="2015-11-01T00:00:00"/>
    <m/>
    <s v=""/>
    <n v="4"/>
    <d v="1985-06-30T00:00:00"/>
    <n v="34"/>
    <s v="N"/>
    <n v="30"/>
    <n v="2.5"/>
    <n v="39"/>
    <x v="0"/>
    <n v="1"/>
    <n v="31"/>
    <n v="0"/>
    <n v="5857"/>
    <n v="1161.3532500000001"/>
    <n v="0"/>
    <n v="0"/>
    <n v="0"/>
    <n v="0"/>
    <n v="0"/>
    <n v="0"/>
    <n v="0"/>
    <n v="0"/>
    <n v="0"/>
    <n v="0"/>
    <n v="0"/>
    <n v="0"/>
    <n v="26.5"/>
    <n v="0"/>
    <n v="0"/>
    <n v="0"/>
    <n v="0"/>
    <n v="5.9346750000000004"/>
    <n v="0"/>
    <n v="2.1733333333333333"/>
  </r>
  <r>
    <d v="2020-10-01T00:00:00"/>
    <x v="6"/>
    <s v="P"/>
    <s v="Active"/>
    <n v="358"/>
    <x v="357"/>
    <s v="N"/>
    <x v="36"/>
    <n v="1054"/>
    <x v="8"/>
    <s v="Niederl. 2"/>
    <n v="1"/>
    <s v="Department"/>
    <s v="Supervisor"/>
    <s v="Non-Mgm."/>
    <s v="ang."/>
    <s v="M"/>
    <d v="2015-11-01T00:00:00"/>
    <m/>
    <s v=""/>
    <n v="4"/>
    <d v="1973-03-31T00:00:00"/>
    <n v="46"/>
    <s v="N"/>
    <n v="30"/>
    <n v="2.5"/>
    <n v="39"/>
    <x v="0"/>
    <n v="1"/>
    <n v="31"/>
    <n v="0"/>
    <n v="5858"/>
    <n v="1161.48675"/>
    <n v="0"/>
    <n v="0"/>
    <n v="0"/>
    <n v="0"/>
    <n v="0"/>
    <n v="0"/>
    <n v="0"/>
    <n v="0"/>
    <n v="0"/>
    <n v="0"/>
    <n v="0"/>
    <n v="0"/>
    <n v="26.5"/>
    <n v="0"/>
    <n v="0"/>
    <n v="0"/>
    <n v="0"/>
    <n v="5.9346750000000004"/>
    <n v="0"/>
    <n v="2.1733333333333333"/>
  </r>
  <r>
    <d v="2020-10-01T00:00:00"/>
    <x v="6"/>
    <s v="P"/>
    <s v="Active"/>
    <n v="359"/>
    <x v="358"/>
    <s v="N"/>
    <x v="22"/>
    <n v="1035"/>
    <x v="5"/>
    <s v="Niederl. 5"/>
    <n v="1"/>
    <s v="Department"/>
    <s v="Supervisor"/>
    <s v="Non-Mgm."/>
    <s v="ang."/>
    <s v="M"/>
    <d v="2015-11-01T00:00:00"/>
    <m/>
    <s v=""/>
    <n v="4"/>
    <d v="1994-03-23T00:00:00"/>
    <n v="25"/>
    <s v="J"/>
    <n v="30"/>
    <n v="2.5"/>
    <n v="39"/>
    <x v="0"/>
    <n v="1"/>
    <n v="31"/>
    <n v="0"/>
    <n v="5859"/>
    <n v="1161.6202499999999"/>
    <n v="0"/>
    <n v="0"/>
    <n v="0"/>
    <n v="0"/>
    <n v="0"/>
    <n v="0"/>
    <n v="0"/>
    <n v="0"/>
    <n v="0"/>
    <n v="0"/>
    <n v="338.01923076923077"/>
    <n v="268.53750000000002"/>
    <n v="26.5"/>
    <n v="0"/>
    <n v="0"/>
    <n v="0"/>
    <n v="0"/>
    <n v="141.77305485576926"/>
    <n v="0"/>
    <n v="2.1733333333333333"/>
  </r>
  <r>
    <d v="2020-10-01T00:00:00"/>
    <x v="6"/>
    <s v="P"/>
    <s v="Active"/>
    <n v="360"/>
    <x v="359"/>
    <s v="N"/>
    <x v="5"/>
    <n v="1093"/>
    <x v="0"/>
    <s v="Niederl. 3"/>
    <n v="1"/>
    <s v="Department"/>
    <s v="Supervisor"/>
    <s v="Director"/>
    <s v="ang."/>
    <s v="M"/>
    <d v="2015-12-01T00:00:00"/>
    <m/>
    <s v=""/>
    <n v="4"/>
    <d v="1970-03-31T00:00:00"/>
    <n v="49"/>
    <s v="N"/>
    <n v="30"/>
    <n v="2.5"/>
    <n v="39"/>
    <x v="0"/>
    <n v="1"/>
    <n v="31"/>
    <n v="0"/>
    <n v="5860"/>
    <n v="1161.7537500000001"/>
    <n v="0"/>
    <n v="0"/>
    <n v="0"/>
    <n v="0"/>
    <n v="0"/>
    <n v="0"/>
    <n v="0"/>
    <n v="0"/>
    <n v="0"/>
    <n v="0"/>
    <n v="0"/>
    <n v="0"/>
    <n v="26.5"/>
    <n v="0"/>
    <n v="0"/>
    <n v="0"/>
    <n v="0"/>
    <n v="5.9346750000000004"/>
    <n v="193.40099999999998"/>
    <n v="2.1733333333333333"/>
  </r>
  <r>
    <d v="2020-10-01T00:00:00"/>
    <x v="6"/>
    <s v="P"/>
    <s v="Active"/>
    <n v="361"/>
    <x v="360"/>
    <s v="N"/>
    <x v="31"/>
    <n v="1028"/>
    <x v="6"/>
    <s v="Niederl. 10"/>
    <n v="1"/>
    <s v="Department"/>
    <s v="Supervisor"/>
    <s v="Non-Mgm."/>
    <s v="ang."/>
    <s v="M"/>
    <d v="2016-01-01T00:00:00"/>
    <m/>
    <s v=""/>
    <n v="4"/>
    <d v="1958-10-04T00:00:00"/>
    <n v="61"/>
    <s v="J"/>
    <n v="30"/>
    <n v="2.5"/>
    <n v="39"/>
    <x v="0"/>
    <n v="1"/>
    <n v="31"/>
    <n v="0"/>
    <n v="5861"/>
    <n v="1161.8872500000002"/>
    <n v="0"/>
    <n v="0"/>
    <n v="30"/>
    <n v="0"/>
    <n v="787.99"/>
    <n v="0"/>
    <n v="0"/>
    <n v="0"/>
    <n v="0"/>
    <n v="0"/>
    <n v="338.13461538461542"/>
    <n v="268.62916666666672"/>
    <n v="26.5"/>
    <n v="0"/>
    <n v="0"/>
    <n v="0"/>
    <n v="0"/>
    <n v="325.00828449038465"/>
    <n v="78.28"/>
    <n v="0"/>
  </r>
  <r>
    <d v="2020-10-01T00:00:00"/>
    <x v="6"/>
    <s v="P"/>
    <s v="Active"/>
    <n v="362"/>
    <x v="361"/>
    <s v="N"/>
    <x v="10"/>
    <n v="1075"/>
    <x v="0"/>
    <s v="Niederl. 3"/>
    <n v="1"/>
    <s v="Department"/>
    <s v="Supervisor"/>
    <s v="Non-Mgm."/>
    <s v="ang."/>
    <s v="M"/>
    <d v="2016-01-01T00:00:00"/>
    <m/>
    <s v=""/>
    <n v="4"/>
    <d v="1970-10-09T00:00:00"/>
    <n v="49"/>
    <s v="N"/>
    <n v="30"/>
    <n v="2.5"/>
    <n v="39"/>
    <x v="0"/>
    <n v="1"/>
    <n v="31"/>
    <n v="0"/>
    <n v="5862"/>
    <n v="1162.0207500000001"/>
    <n v="0"/>
    <n v="0"/>
    <n v="0"/>
    <n v="0"/>
    <n v="0"/>
    <n v="0"/>
    <n v="0"/>
    <n v="0"/>
    <n v="0"/>
    <n v="0"/>
    <n v="0"/>
    <n v="0"/>
    <n v="26.5"/>
    <n v="0"/>
    <n v="0"/>
    <n v="0"/>
    <n v="0"/>
    <n v="5.9346750000000004"/>
    <n v="0"/>
    <n v="0"/>
  </r>
  <r>
    <d v="2020-10-01T00:00:00"/>
    <x v="6"/>
    <s v="P"/>
    <s v="Active"/>
    <n v="363"/>
    <x v="362"/>
    <s v="N"/>
    <x v="22"/>
    <n v="1035"/>
    <x v="5"/>
    <s v="Niederl. 5"/>
    <n v="1"/>
    <s v="Department"/>
    <s v="Supervisor"/>
    <s v="Non-Mgm."/>
    <s v="ang."/>
    <s v="M"/>
    <d v="2016-01-01T00:00:00"/>
    <m/>
    <s v=""/>
    <n v="4"/>
    <d v="1990-11-14T00:00:00"/>
    <n v="29"/>
    <s v="J"/>
    <n v="30"/>
    <n v="2.5"/>
    <n v="39"/>
    <x v="0"/>
    <n v="1"/>
    <n v="31"/>
    <n v="0"/>
    <n v="5863"/>
    <n v="1162.15425"/>
    <n v="0"/>
    <n v="0"/>
    <n v="0"/>
    <n v="0"/>
    <n v="0"/>
    <n v="0"/>
    <n v="0"/>
    <n v="0"/>
    <n v="0"/>
    <n v="0"/>
    <n v="338.25"/>
    <n v="268.72083333333336"/>
    <n v="26.5"/>
    <n v="0"/>
    <n v="0"/>
    <n v="0"/>
    <n v="0"/>
    <n v="141.86579312500001"/>
    <n v="0"/>
    <n v="0"/>
  </r>
  <r>
    <d v="2020-10-01T00:00:00"/>
    <x v="6"/>
    <s v="P"/>
    <s v="Active"/>
    <n v="364"/>
    <x v="363"/>
    <s v="N"/>
    <x v="16"/>
    <n v="1067"/>
    <x v="3"/>
    <s v="Niederl. 8"/>
    <n v="1"/>
    <s v="Department"/>
    <s v="Supervisor"/>
    <s v="Non-Mgm."/>
    <s v="ang."/>
    <s v="M"/>
    <d v="2016-02-03T00:00:00"/>
    <m/>
    <s v=""/>
    <n v="3"/>
    <d v="1988-09-08T00:00:00"/>
    <n v="31"/>
    <s v="N"/>
    <n v="30"/>
    <n v="2.5"/>
    <n v="39"/>
    <x v="0"/>
    <n v="1"/>
    <n v="31"/>
    <n v="0"/>
    <n v="5864"/>
    <n v="1162.28775"/>
    <n v="0"/>
    <n v="0"/>
    <n v="0"/>
    <n v="0"/>
    <n v="0"/>
    <n v="0"/>
    <n v="0"/>
    <n v="0"/>
    <n v="0"/>
    <n v="0"/>
    <n v="0"/>
    <n v="0"/>
    <n v="26.5"/>
    <n v="0"/>
    <n v="0"/>
    <n v="0"/>
    <n v="0"/>
    <n v="5.9346750000000004"/>
    <n v="0"/>
    <n v="0"/>
  </r>
  <r>
    <d v="2020-10-01T00:00:00"/>
    <x v="6"/>
    <s v="P"/>
    <s v="Active"/>
    <n v="365"/>
    <x v="364"/>
    <s v="N"/>
    <x v="29"/>
    <n v="1079"/>
    <x v="0"/>
    <s v="Niederl. 3"/>
    <n v="1"/>
    <s v="Department"/>
    <s v="Supervisor"/>
    <s v="Non-Mgm."/>
    <s v="ang."/>
    <s v="W"/>
    <d v="2016-02-01T00:00:00"/>
    <m/>
    <s v=""/>
    <n v="3"/>
    <d v="1986-05-05T00:00:00"/>
    <n v="33"/>
    <s v="N"/>
    <n v="30"/>
    <n v="2.5"/>
    <n v="16"/>
    <x v="0"/>
    <n v="0.41025641025641024"/>
    <n v="31"/>
    <n v="0"/>
    <n v="5865"/>
    <n v="1162.4212500000001"/>
    <n v="0"/>
    <n v="0"/>
    <n v="0"/>
    <n v="0"/>
    <n v="0"/>
    <n v="0"/>
    <n v="0"/>
    <n v="0"/>
    <n v="0"/>
    <n v="0"/>
    <n v="0"/>
    <n v="0"/>
    <n v="26.5"/>
    <n v="0"/>
    <n v="0"/>
    <n v="0"/>
    <n v="0"/>
    <n v="5.9346750000000004"/>
    <n v="0"/>
    <n v="0"/>
  </r>
  <r>
    <d v="2020-10-01T00:00:00"/>
    <x v="6"/>
    <s v="P"/>
    <s v="Active"/>
    <n v="366"/>
    <x v="365"/>
    <s v="N"/>
    <x v="31"/>
    <n v="1028"/>
    <x v="6"/>
    <s v="Niederl. 10"/>
    <n v="1"/>
    <s v="Department"/>
    <s v="Supervisor"/>
    <s v="Non-Mgm."/>
    <s v="ang."/>
    <s v="M"/>
    <d v="2016-02-01T00:00:00"/>
    <m/>
    <s v=""/>
    <n v="3"/>
    <d v="1961-05-19T00:00:00"/>
    <n v="58"/>
    <s v="J"/>
    <n v="30"/>
    <n v="2.5"/>
    <n v="39"/>
    <x v="0"/>
    <n v="1"/>
    <n v="31"/>
    <n v="0"/>
    <n v="5866"/>
    <n v="1162.55475"/>
    <n v="0"/>
    <n v="0"/>
    <n v="30"/>
    <n v="0"/>
    <n v="0"/>
    <n v="0"/>
    <n v="0"/>
    <n v="0"/>
    <n v="0"/>
    <n v="0"/>
    <n v="338.42307692307696"/>
    <n v="268.85833333333335"/>
    <n v="26.5"/>
    <n v="0"/>
    <n v="0"/>
    <n v="0"/>
    <n v="0"/>
    <n v="148.65384682692309"/>
    <n v="76.95"/>
    <n v="0"/>
  </r>
  <r>
    <d v="2020-10-01T00:00:00"/>
    <x v="6"/>
    <s v="P"/>
    <s v="Active"/>
    <n v="367"/>
    <x v="366"/>
    <s v="N"/>
    <x v="31"/>
    <n v="1022"/>
    <x v="7"/>
    <s v="Niederl. 9"/>
    <n v="1"/>
    <s v="Department"/>
    <s v="Supervisor"/>
    <s v="Non-Mgm."/>
    <s v="ang."/>
    <s v="M"/>
    <d v="2016-03-01T00:00:00"/>
    <m/>
    <s v=""/>
    <n v="3"/>
    <d v="1982-12-15T00:00:00"/>
    <n v="37"/>
    <s v="J"/>
    <n v="30"/>
    <n v="2.5"/>
    <n v="39"/>
    <x v="0"/>
    <n v="1"/>
    <n v="31"/>
    <n v="0"/>
    <n v="5867"/>
    <n v="1162.6882500000002"/>
    <n v="0"/>
    <n v="0"/>
    <n v="30"/>
    <n v="0"/>
    <n v="875"/>
    <n v="0"/>
    <n v="0"/>
    <n v="0"/>
    <n v="0"/>
    <n v="0"/>
    <n v="338.48076923076923"/>
    <n v="268.9041666666667"/>
    <n v="26.5"/>
    <n v="0"/>
    <n v="0"/>
    <n v="0"/>
    <n v="0"/>
    <n v="344.63328139423078"/>
    <n v="113.24"/>
    <n v="0"/>
  </r>
  <r>
    <d v="2020-10-01T00:00:00"/>
    <x v="6"/>
    <s v="P"/>
    <s v="Active"/>
    <n v="368"/>
    <x v="367"/>
    <s v="N"/>
    <x v="16"/>
    <n v="1067"/>
    <x v="11"/>
    <s v="Niederl. 12"/>
    <n v="1"/>
    <s v="Department"/>
    <s v="Supervisor"/>
    <s v="Non-Mgm."/>
    <s v="ang."/>
    <s v="M"/>
    <d v="2016-03-01T00:00:00"/>
    <m/>
    <s v=""/>
    <n v="3"/>
    <d v="1962-02-04T00:00:00"/>
    <n v="57"/>
    <s v="N"/>
    <n v="30"/>
    <n v="2.5"/>
    <n v="39"/>
    <x v="0"/>
    <n v="1"/>
    <n v="31"/>
    <n v="0"/>
    <n v="5868"/>
    <n v="1162.8217500000001"/>
    <n v="0"/>
    <n v="0"/>
    <n v="30"/>
    <n v="0"/>
    <n v="0"/>
    <n v="0"/>
    <n v="0"/>
    <n v="0"/>
    <n v="0"/>
    <n v="0"/>
    <n v="0"/>
    <n v="0"/>
    <n v="26.5"/>
    <n v="0"/>
    <n v="0"/>
    <n v="0"/>
    <n v="0"/>
    <n v="12.653175000000001"/>
    <n v="95"/>
    <n v="0"/>
  </r>
  <r>
    <d v="2020-10-01T00:00:00"/>
    <x v="6"/>
    <s v="P"/>
    <s v="Active"/>
    <n v="369"/>
    <x v="368"/>
    <s v="N"/>
    <x v="20"/>
    <n v="1065"/>
    <x v="10"/>
    <s v="Niederl. 11"/>
    <n v="1"/>
    <s v="Department"/>
    <s v="Supervisor"/>
    <s v="Non-Mgm."/>
    <s v="ang."/>
    <s v="W"/>
    <d v="2016-04-01T00:00:00"/>
    <m/>
    <s v=""/>
    <n v="3"/>
    <d v="1977-07-19T00:00:00"/>
    <n v="42"/>
    <s v="N"/>
    <n v="30"/>
    <n v="2.5"/>
    <n v="39"/>
    <x v="0"/>
    <n v="1"/>
    <n v="31"/>
    <n v="0"/>
    <n v="5869"/>
    <n v="1162.95525"/>
    <n v="0"/>
    <n v="0"/>
    <n v="0"/>
    <n v="0"/>
    <n v="0"/>
    <n v="0"/>
    <n v="0"/>
    <n v="0"/>
    <n v="0"/>
    <n v="0"/>
    <n v="0"/>
    <n v="0"/>
    <n v="26.5"/>
    <n v="0"/>
    <n v="0"/>
    <n v="0"/>
    <n v="0"/>
    <n v="5.9346750000000004"/>
    <n v="0"/>
    <n v="0"/>
  </r>
  <r>
    <d v="2020-10-01T00:00:00"/>
    <x v="6"/>
    <s v="P"/>
    <s v="Active"/>
    <n v="370"/>
    <x v="369"/>
    <s v="Y"/>
    <x v="15"/>
    <n v="1050"/>
    <x v="3"/>
    <s v="Niederl. 8"/>
    <n v="0.5"/>
    <s v="Department"/>
    <s v="Supervisor"/>
    <s v="Non-Mgm."/>
    <s v="ang."/>
    <s v="W"/>
    <d v="2016-04-16T00:00:00"/>
    <m/>
    <s v=""/>
    <n v="3"/>
    <d v="1988-09-06T00:00:00"/>
    <n v="31"/>
    <s v="J"/>
    <n v="30"/>
    <n v="2.5"/>
    <n v="39"/>
    <x v="0"/>
    <n v="0.5"/>
    <n v="31"/>
    <n v="0"/>
    <n v="5870"/>
    <n v="1163.0887499999999"/>
    <n v="0"/>
    <n v="0"/>
    <n v="0"/>
    <n v="0"/>
    <n v="0"/>
    <n v="0"/>
    <n v="0"/>
    <n v="0"/>
    <n v="0"/>
    <n v="0"/>
    <n v="338.65384615384619"/>
    <n v="269.04166666666669"/>
    <n v="13.25"/>
    <n v="0"/>
    <n v="0"/>
    <n v="0"/>
    <n v="0"/>
    <n v="139.06074759615387"/>
    <n v="0"/>
    <n v="0"/>
  </r>
  <r>
    <d v="2020-10-01T00:00:00"/>
    <x v="6"/>
    <s v="P"/>
    <s v="Active"/>
    <n v="370"/>
    <x v="369"/>
    <s v="Y"/>
    <x v="15"/>
    <n v="1057"/>
    <x v="2"/>
    <s v="Niederl. 7"/>
    <n v="0.5"/>
    <s v="Department"/>
    <s v="Supervisor"/>
    <s v="Non-Mgm."/>
    <s v="ang."/>
    <s v="W"/>
    <d v="2016-04-16T00:00:00"/>
    <m/>
    <s v=""/>
    <n v="3"/>
    <d v="1988-09-06T00:00:00"/>
    <n v="31"/>
    <s v="J"/>
    <n v="30"/>
    <n v="2.5"/>
    <n v="39"/>
    <x v="0"/>
    <n v="0.5"/>
    <n v="31"/>
    <n v="0"/>
    <n v="5871"/>
    <n v="1163.22225"/>
    <n v="0"/>
    <n v="0"/>
    <n v="0"/>
    <n v="0"/>
    <n v="0"/>
    <n v="0"/>
    <n v="0"/>
    <n v="0"/>
    <n v="0"/>
    <n v="0"/>
    <n v="338.71153846153851"/>
    <n v="269.08750000000003"/>
    <n v="13.25"/>
    <n v="0"/>
    <n v="0"/>
    <n v="0"/>
    <n v="0"/>
    <n v="139.08393216346155"/>
    <n v="0"/>
    <n v="0"/>
  </r>
  <r>
    <d v="2020-10-01T00:00:00"/>
    <x v="6"/>
    <s v="P"/>
    <s v="Active"/>
    <n v="371"/>
    <x v="370"/>
    <s v="N"/>
    <x v="10"/>
    <n v="1075"/>
    <x v="0"/>
    <s v="Niederl. 3"/>
    <n v="1"/>
    <s v="Department"/>
    <s v="Supervisor"/>
    <s v="Non-Mgm."/>
    <s v="ang."/>
    <s v="M"/>
    <d v="2016-04-01T00:00:00"/>
    <m/>
    <s v=""/>
    <n v="3"/>
    <d v="1989-04-11T00:00:00"/>
    <n v="30"/>
    <s v="N"/>
    <n v="30"/>
    <n v="2.5"/>
    <n v="39"/>
    <x v="0"/>
    <n v="1"/>
    <n v="31"/>
    <n v="0"/>
    <n v="5872"/>
    <n v="1163.3557499999999"/>
    <n v="0"/>
    <n v="0"/>
    <n v="0"/>
    <n v="0"/>
    <n v="0"/>
    <n v="0"/>
    <n v="0"/>
    <n v="0"/>
    <n v="0"/>
    <n v="0"/>
    <n v="0"/>
    <n v="0"/>
    <n v="26.5"/>
    <n v="0"/>
    <n v="0"/>
    <n v="0"/>
    <n v="0"/>
    <n v="5.9346750000000004"/>
    <n v="0"/>
    <n v="0"/>
  </r>
  <r>
    <d v="2020-10-01T00:00:00"/>
    <x v="6"/>
    <s v="P"/>
    <s v="Active"/>
    <n v="372"/>
    <x v="371"/>
    <s v="N"/>
    <x v="17"/>
    <n v="1088"/>
    <x v="0"/>
    <s v="Niederl. 3"/>
    <n v="1"/>
    <s v="Department"/>
    <s v="Supervisor"/>
    <s v="Supervisor"/>
    <s v="ang."/>
    <s v="M"/>
    <d v="2016-04-01T00:00:00"/>
    <m/>
    <s v=""/>
    <n v="3"/>
    <d v="1964-09-17T00:00:00"/>
    <n v="55"/>
    <s v="N"/>
    <n v="30"/>
    <n v="2.5"/>
    <n v="39"/>
    <x v="0"/>
    <n v="1"/>
    <n v="31"/>
    <n v="0"/>
    <n v="5873"/>
    <n v="1163.4892500000001"/>
    <n v="0"/>
    <n v="0"/>
    <n v="0"/>
    <n v="0"/>
    <n v="0"/>
    <n v="0"/>
    <n v="0"/>
    <n v="0"/>
    <n v="0"/>
    <n v="0"/>
    <n v="0"/>
    <n v="0"/>
    <n v="26.5"/>
    <n v="0"/>
    <n v="0"/>
    <n v="0"/>
    <n v="0"/>
    <n v="5.9346750000000004"/>
    <n v="0"/>
    <n v="0"/>
  </r>
  <r>
    <d v="2020-10-01T00:00:00"/>
    <x v="6"/>
    <s v="P"/>
    <s v="Active"/>
    <n v="373"/>
    <x v="372"/>
    <s v="N"/>
    <x v="30"/>
    <n v="1071"/>
    <x v="0"/>
    <s v="Niederl. 3"/>
    <n v="1"/>
    <s v="Department"/>
    <s v="Supervisor"/>
    <s v="Non-Mgm."/>
    <s v="ang."/>
    <s v="M"/>
    <d v="2016-04-01T00:00:00"/>
    <m/>
    <s v=""/>
    <n v="3"/>
    <d v="1966-05-31T00:00:00"/>
    <n v="53"/>
    <s v="N"/>
    <n v="30"/>
    <n v="2.5"/>
    <n v="39"/>
    <x v="0"/>
    <n v="1"/>
    <n v="31"/>
    <n v="0"/>
    <n v="5874"/>
    <n v="1163.62275"/>
    <n v="0"/>
    <n v="0"/>
    <n v="0"/>
    <n v="0"/>
    <n v="0"/>
    <n v="0"/>
    <n v="0"/>
    <n v="0"/>
    <n v="0"/>
    <n v="0"/>
    <n v="0"/>
    <n v="0"/>
    <n v="26.5"/>
    <n v="0"/>
    <n v="0"/>
    <n v="0"/>
    <n v="0"/>
    <n v="5.9346750000000004"/>
    <n v="0"/>
    <n v="0"/>
  </r>
  <r>
    <d v="2020-10-01T00:00:00"/>
    <x v="6"/>
    <s v="P"/>
    <s v="Active"/>
    <n v="374"/>
    <x v="373"/>
    <s v="N"/>
    <x v="10"/>
    <n v="1075"/>
    <x v="0"/>
    <s v="Niederl. 3"/>
    <n v="1"/>
    <s v="Department"/>
    <s v="Supervisor"/>
    <s v="Non-Mgm."/>
    <s v="ang."/>
    <s v="W"/>
    <d v="2016-04-01T00:00:00"/>
    <m/>
    <s v=""/>
    <n v="3"/>
    <d v="1982-04-05T00:00:00"/>
    <n v="37"/>
    <s v="N"/>
    <n v="30"/>
    <n v="2.5"/>
    <n v="39"/>
    <x v="0"/>
    <n v="1"/>
    <n v="31"/>
    <n v="0"/>
    <n v="5875"/>
    <n v="1163.7562499999999"/>
    <n v="0"/>
    <n v="0"/>
    <n v="0"/>
    <n v="0"/>
    <n v="0"/>
    <n v="0"/>
    <n v="0"/>
    <n v="0"/>
    <n v="0"/>
    <n v="0"/>
    <n v="0"/>
    <n v="0"/>
    <n v="26.5"/>
    <n v="0"/>
    <n v="0"/>
    <n v="0"/>
    <n v="0"/>
    <n v="5.9346750000000004"/>
    <n v="0"/>
    <n v="0"/>
  </r>
  <r>
    <d v="2020-10-01T00:00:00"/>
    <x v="6"/>
    <s v="P"/>
    <s v="Active"/>
    <n v="375"/>
    <x v="374"/>
    <s v="N"/>
    <x v="16"/>
    <n v="1049"/>
    <x v="3"/>
    <s v="Niederl. 8"/>
    <n v="1"/>
    <s v="Department"/>
    <s v="Supervisor"/>
    <s v="Non-Mgm."/>
    <s v="ang."/>
    <s v="M"/>
    <d v="2016-05-01T00:00:00"/>
    <m/>
    <s v=""/>
    <n v="3"/>
    <d v="1969-11-20T00:00:00"/>
    <n v="50"/>
    <s v="J"/>
    <n v="30"/>
    <n v="2.5"/>
    <n v="39"/>
    <x v="0"/>
    <n v="1"/>
    <n v="31"/>
    <n v="0"/>
    <n v="5876"/>
    <n v="1163.88975"/>
    <n v="0"/>
    <n v="0"/>
    <n v="0"/>
    <n v="0"/>
    <n v="0"/>
    <n v="0"/>
    <n v="0"/>
    <n v="0"/>
    <n v="0"/>
    <n v="0"/>
    <n v="339"/>
    <n v="269.31666666666672"/>
    <n v="26.5"/>
    <n v="0"/>
    <n v="0"/>
    <n v="0"/>
    <n v="0"/>
    <n v="142.16719250000003"/>
    <n v="0"/>
    <n v="0"/>
  </r>
  <r>
    <d v="2020-10-01T00:00:00"/>
    <x v="6"/>
    <s v="P"/>
    <s v="Active"/>
    <n v="376"/>
    <x v="375"/>
    <s v="N"/>
    <x v="22"/>
    <n v="1060"/>
    <x v="2"/>
    <s v="Niederl. 7"/>
    <n v="1"/>
    <s v="Department"/>
    <s v="Supervisor"/>
    <s v="Non-Mgm."/>
    <s v="ang."/>
    <s v="M"/>
    <d v="2016-05-01T00:00:00"/>
    <m/>
    <s v=""/>
    <n v="3"/>
    <d v="1987-08-20T00:00:00"/>
    <n v="32"/>
    <s v="J"/>
    <n v="30"/>
    <n v="2.5"/>
    <n v="39"/>
    <x v="0"/>
    <n v="1"/>
    <n v="31"/>
    <n v="0"/>
    <n v="5877"/>
    <n v="1164.02325"/>
    <n v="0"/>
    <n v="0"/>
    <n v="0"/>
    <n v="0"/>
    <n v="0"/>
    <n v="0"/>
    <n v="0"/>
    <n v="0"/>
    <n v="0"/>
    <n v="0"/>
    <n v="339.05769230769226"/>
    <n v="269.36250000000001"/>
    <n v="26.5"/>
    <n v="0"/>
    <n v="0"/>
    <n v="0"/>
    <n v="0"/>
    <n v="142.19037706730771"/>
    <n v="0"/>
    <n v="0"/>
  </r>
  <r>
    <d v="2020-10-01T00:00:00"/>
    <x v="6"/>
    <s v="P"/>
    <s v="Active"/>
    <n v="377"/>
    <x v="376"/>
    <s v="N"/>
    <x v="22"/>
    <n v="1041"/>
    <x v="4"/>
    <s v="Niederl. 6"/>
    <n v="1"/>
    <s v="Department"/>
    <s v="Supervisor"/>
    <s v="Non-Mgm."/>
    <s v="ang."/>
    <s v="M"/>
    <d v="2016-05-01T00:00:00"/>
    <m/>
    <s v=""/>
    <n v="3"/>
    <d v="1979-04-09T00:00:00"/>
    <n v="40"/>
    <s v="J"/>
    <n v="30"/>
    <n v="2.5"/>
    <n v="39"/>
    <x v="0"/>
    <n v="1"/>
    <n v="31"/>
    <n v="0"/>
    <n v="5878"/>
    <n v="1164.1567500000001"/>
    <n v="0"/>
    <n v="0"/>
    <n v="0"/>
    <n v="0"/>
    <n v="0"/>
    <n v="0"/>
    <n v="0"/>
    <n v="0"/>
    <n v="0"/>
    <n v="0"/>
    <n v="339.11538461538458"/>
    <n v="269.40833333333336"/>
    <n v="26.5"/>
    <n v="0"/>
    <n v="0"/>
    <n v="0"/>
    <n v="0"/>
    <n v="142.21356163461539"/>
    <n v="0"/>
    <n v="0"/>
  </r>
  <r>
    <d v="2020-10-01T00:00:00"/>
    <x v="6"/>
    <s v="P"/>
    <s v="Active"/>
    <n v="378"/>
    <x v="377"/>
    <s v="N"/>
    <x v="22"/>
    <n v="1047"/>
    <x v="9"/>
    <s v="Niederl. 4"/>
    <n v="1"/>
    <s v="Department"/>
    <s v="Supervisor"/>
    <s v="Non-Mgm."/>
    <s v="ang."/>
    <s v="M"/>
    <d v="2016-05-01T00:00:00"/>
    <m/>
    <s v=""/>
    <n v="3"/>
    <d v="1973-04-13T00:00:00"/>
    <n v="46"/>
    <s v="J"/>
    <n v="30"/>
    <n v="2.5"/>
    <n v="39"/>
    <x v="0"/>
    <n v="1"/>
    <n v="31"/>
    <n v="0"/>
    <n v="5879"/>
    <n v="1164.29025"/>
    <n v="0"/>
    <n v="0"/>
    <n v="0"/>
    <n v="0"/>
    <n v="0"/>
    <n v="0"/>
    <n v="0"/>
    <n v="0"/>
    <n v="0"/>
    <n v="0"/>
    <n v="339.17307692307691"/>
    <n v="269.45416666666671"/>
    <n v="26.5"/>
    <n v="0"/>
    <n v="0"/>
    <n v="0"/>
    <n v="0"/>
    <n v="142.23674620192307"/>
    <n v="0"/>
    <n v="0"/>
  </r>
  <r>
    <d v="2020-10-01T00:00:00"/>
    <x v="6"/>
    <s v="P"/>
    <s v="Active"/>
    <n v="379"/>
    <x v="378"/>
    <s v="N"/>
    <x v="24"/>
    <n v="1081"/>
    <x v="0"/>
    <s v="Niederl. 3"/>
    <n v="1"/>
    <s v="Department"/>
    <s v="Supervisor"/>
    <s v="Director"/>
    <s v="ang."/>
    <s v="M"/>
    <d v="2016-05-01T00:00:00"/>
    <m/>
    <s v=""/>
    <n v="3"/>
    <d v="1965-11-26T00:00:00"/>
    <n v="54"/>
    <s v="N"/>
    <n v="30"/>
    <n v="2.5"/>
    <n v="39"/>
    <x v="0"/>
    <n v="1"/>
    <n v="31"/>
    <n v="0"/>
    <n v="5880"/>
    <n v="1164.4237499999999"/>
    <n v="0"/>
    <n v="0"/>
    <n v="0"/>
    <n v="0"/>
    <n v="0"/>
    <n v="0"/>
    <n v="0"/>
    <n v="0"/>
    <n v="0"/>
    <n v="0"/>
    <n v="0"/>
    <n v="0"/>
    <n v="26.5"/>
    <n v="0"/>
    <n v="0"/>
    <n v="0"/>
    <n v="0"/>
    <n v="5.9346750000000004"/>
    <n v="325.05200000000002"/>
    <n v="0"/>
  </r>
  <r>
    <d v="2020-10-01T00:00:00"/>
    <x v="6"/>
    <s v="P"/>
    <s v="Active"/>
    <n v="380"/>
    <x v="379"/>
    <s v="N"/>
    <x v="15"/>
    <n v="1038"/>
    <x v="4"/>
    <s v="Niederl. 6"/>
    <n v="1"/>
    <s v="Department"/>
    <s v="Supervisor"/>
    <s v="Non-Mgm."/>
    <s v="ang."/>
    <s v="W"/>
    <d v="2016-06-15T00:00:00"/>
    <m/>
    <s v=""/>
    <n v="3"/>
    <d v="1963-12-28T00:00:00"/>
    <n v="56"/>
    <s v="J"/>
    <n v="30"/>
    <n v="2.5"/>
    <n v="39"/>
    <x v="0"/>
    <n v="1"/>
    <n v="31"/>
    <n v="0"/>
    <n v="5881"/>
    <n v="1164.5572500000001"/>
    <n v="0"/>
    <n v="0"/>
    <n v="0"/>
    <n v="0"/>
    <n v="0"/>
    <n v="0"/>
    <n v="0"/>
    <n v="0"/>
    <n v="0"/>
    <n v="0"/>
    <n v="339.28846153846155"/>
    <n v="269.54583333333335"/>
    <n v="26.5"/>
    <n v="0"/>
    <n v="0"/>
    <n v="0"/>
    <n v="0"/>
    <n v="142.28311533653849"/>
    <n v="0"/>
    <n v="0"/>
  </r>
  <r>
    <d v="2020-10-01T00:00:00"/>
    <x v="6"/>
    <s v="P"/>
    <s v="Active"/>
    <n v="381"/>
    <x v="380"/>
    <s v="N"/>
    <x v="21"/>
    <n v="1086"/>
    <x v="0"/>
    <s v="Niederl. 3"/>
    <n v="1"/>
    <s v="Department"/>
    <s v="Supervisor"/>
    <s v="Non-Mgm."/>
    <s v="ang."/>
    <s v="M"/>
    <d v="2016-06-01T00:00:00"/>
    <m/>
    <s v=""/>
    <n v="3"/>
    <d v="1962-04-10T00:00:00"/>
    <n v="57"/>
    <s v="N"/>
    <n v="30"/>
    <n v="2.5"/>
    <n v="39"/>
    <x v="0"/>
    <n v="1"/>
    <n v="31"/>
    <n v="0"/>
    <n v="5882"/>
    <n v="1164.69075"/>
    <n v="0"/>
    <n v="0"/>
    <n v="0"/>
    <n v="0"/>
    <n v="0"/>
    <n v="0"/>
    <n v="0"/>
    <n v="0"/>
    <n v="0"/>
    <n v="0"/>
    <n v="0"/>
    <n v="0"/>
    <n v="26.5"/>
    <n v="0"/>
    <n v="0"/>
    <n v="0"/>
    <n v="0"/>
    <n v="5.9346750000000004"/>
    <n v="0"/>
    <n v="0"/>
  </r>
  <r>
    <d v="2020-10-01T00:00:00"/>
    <x v="6"/>
    <s v="P"/>
    <s v="Active"/>
    <n v="382"/>
    <x v="381"/>
    <s v="N"/>
    <x v="22"/>
    <n v="1060"/>
    <x v="2"/>
    <s v="Niederl. 7"/>
    <n v="1"/>
    <s v="Department"/>
    <s v="Supervisor"/>
    <s v="Non-Mgm."/>
    <s v="ang."/>
    <s v="M"/>
    <d v="2016-06-01T00:00:00"/>
    <m/>
    <s v=""/>
    <n v="3"/>
    <d v="1967-11-12T00:00:00"/>
    <n v="52"/>
    <s v="J"/>
    <n v="30"/>
    <n v="2.5"/>
    <n v="39"/>
    <x v="0"/>
    <n v="1"/>
    <n v="31"/>
    <n v="0"/>
    <n v="5883"/>
    <n v="1164.8242500000001"/>
    <n v="0"/>
    <n v="0"/>
    <n v="0"/>
    <n v="0"/>
    <n v="0"/>
    <n v="0"/>
    <n v="0"/>
    <n v="0"/>
    <n v="0"/>
    <n v="0"/>
    <n v="339.40384615384613"/>
    <n v="269.63750000000005"/>
    <n v="26.5"/>
    <n v="0"/>
    <n v="0"/>
    <n v="0"/>
    <n v="0"/>
    <n v="142.32948447115388"/>
    <n v="0"/>
    <n v="0"/>
  </r>
  <r>
    <d v="2020-10-01T00:00:00"/>
    <x v="6"/>
    <s v="P"/>
    <s v="Active"/>
    <n v="383"/>
    <x v="382"/>
    <s v="N"/>
    <x v="24"/>
    <n v="1081"/>
    <x v="0"/>
    <s v="Niederl. 3"/>
    <n v="1"/>
    <s v="Department"/>
    <s v="Supervisor"/>
    <s v="Non-Mgm."/>
    <s v="ang."/>
    <s v="W"/>
    <d v="2016-07-01T00:00:00"/>
    <m/>
    <s v=""/>
    <n v="3"/>
    <d v="1987-05-04T00:00:00"/>
    <n v="32"/>
    <s v="N"/>
    <n v="30"/>
    <n v="2.5"/>
    <n v="39"/>
    <x v="0"/>
    <n v="1"/>
    <n v="31"/>
    <n v="0"/>
    <n v="5884"/>
    <n v="1164.95775"/>
    <n v="0"/>
    <n v="0"/>
    <n v="0"/>
    <n v="0"/>
    <n v="0"/>
    <n v="0"/>
    <n v="0"/>
    <n v="0"/>
    <n v="0"/>
    <n v="0"/>
    <n v="0"/>
    <n v="0"/>
    <n v="26.5"/>
    <n v="0"/>
    <n v="0"/>
    <n v="0"/>
    <n v="0"/>
    <n v="5.9346750000000004"/>
    <n v="0"/>
    <n v="0"/>
  </r>
  <r>
    <d v="2020-10-01T00:00:00"/>
    <x v="6"/>
    <s v="P"/>
    <s v="Active"/>
    <n v="384"/>
    <x v="383"/>
    <s v="N"/>
    <x v="31"/>
    <n v="1046"/>
    <x v="9"/>
    <s v="Niederl. 4"/>
    <n v="1"/>
    <s v="Department"/>
    <s v="Supervisor"/>
    <s v="Non-Mgm."/>
    <s v="ang."/>
    <s v="M"/>
    <d v="2016-07-01T00:00:00"/>
    <m/>
    <s v=""/>
    <n v="3"/>
    <d v="1972-09-01T00:00:00"/>
    <n v="47"/>
    <s v="J"/>
    <n v="30"/>
    <n v="2.5"/>
    <n v="39"/>
    <x v="0"/>
    <n v="1"/>
    <n v="31"/>
    <n v="0"/>
    <n v="5885"/>
    <n v="1165.0912499999999"/>
    <n v="0"/>
    <n v="0"/>
    <n v="30"/>
    <n v="0"/>
    <n v="0"/>
    <n v="0"/>
    <n v="0"/>
    <n v="0"/>
    <n v="0"/>
    <n v="0"/>
    <n v="339.51923076923077"/>
    <n v="269.72916666666669"/>
    <n v="26.5"/>
    <n v="0"/>
    <n v="0"/>
    <n v="0"/>
    <n v="0"/>
    <n v="149.09435360576924"/>
    <n v="80.94"/>
    <n v="0"/>
  </r>
  <r>
    <d v="2020-10-01T00:00:00"/>
    <x v="6"/>
    <s v="P"/>
    <s v="Active"/>
    <n v="385"/>
    <x v="384"/>
    <s v="N"/>
    <x v="26"/>
    <n v="1091"/>
    <x v="0"/>
    <s v="Niederl. 3"/>
    <n v="1"/>
    <s v="Department"/>
    <s v="Supervisor"/>
    <s v="Non-Mgm."/>
    <s v="ang."/>
    <s v="W"/>
    <d v="2016-07-01T00:00:00"/>
    <m/>
    <s v=""/>
    <n v="3"/>
    <d v="1988-08-29T00:00:00"/>
    <n v="31"/>
    <s v="N"/>
    <n v="30"/>
    <n v="2.5"/>
    <n v="39"/>
    <x v="0"/>
    <n v="1"/>
    <n v="31"/>
    <n v="0"/>
    <n v="5886"/>
    <n v="1165.2247500000001"/>
    <n v="0"/>
    <n v="0"/>
    <n v="0"/>
    <n v="0"/>
    <n v="0"/>
    <n v="0"/>
    <n v="0"/>
    <n v="0"/>
    <n v="0"/>
    <n v="0"/>
    <n v="0"/>
    <n v="0"/>
    <n v="26.5"/>
    <n v="0"/>
    <n v="0"/>
    <n v="0"/>
    <n v="0"/>
    <n v="5.9346750000000004"/>
    <n v="0"/>
    <n v="0"/>
  </r>
  <r>
    <d v="2020-10-01T00:00:00"/>
    <x v="6"/>
    <s v="P"/>
    <s v="Active"/>
    <n v="386"/>
    <x v="385"/>
    <s v="N"/>
    <x v="46"/>
    <n v="1008"/>
    <x v="1"/>
    <s v="Niederl. 1"/>
    <n v="1"/>
    <s v="Department"/>
    <s v="Supervisor"/>
    <s v="Manager"/>
    <s v="ang."/>
    <s v="M"/>
    <d v="2016-07-01T00:00:00"/>
    <m/>
    <s v=""/>
    <n v="3"/>
    <d v="1979-07-12T00:00:00"/>
    <n v="40"/>
    <s v="N"/>
    <n v="30"/>
    <n v="2.5"/>
    <n v="39"/>
    <x v="0"/>
    <n v="1"/>
    <n v="31"/>
    <n v="0"/>
    <n v="5887"/>
    <n v="1165.35825"/>
    <n v="0"/>
    <n v="0"/>
    <n v="0"/>
    <n v="0"/>
    <n v="0"/>
    <n v="0"/>
    <n v="0"/>
    <n v="0"/>
    <n v="0"/>
    <n v="0"/>
    <n v="0"/>
    <n v="0"/>
    <n v="26.5"/>
    <n v="0"/>
    <n v="0"/>
    <n v="0"/>
    <n v="0"/>
    <n v="5.9346750000000004"/>
    <n v="0"/>
    <n v="0"/>
  </r>
  <r>
    <d v="2020-10-01T00:00:00"/>
    <x v="6"/>
    <s v="P"/>
    <s v="Active"/>
    <n v="387"/>
    <x v="386"/>
    <s v="N"/>
    <x v="22"/>
    <n v="1041"/>
    <x v="4"/>
    <s v="Niederl. 6"/>
    <n v="1"/>
    <s v="Department"/>
    <s v="Supervisor"/>
    <s v="Non-Mgm."/>
    <s v="ang."/>
    <s v="M"/>
    <d v="2016-07-01T00:00:00"/>
    <m/>
    <s v=""/>
    <n v="3"/>
    <d v="1972-02-27T00:00:00"/>
    <n v="47"/>
    <s v="J"/>
    <n v="30"/>
    <n v="2.5"/>
    <n v="39"/>
    <x v="0"/>
    <n v="1"/>
    <n v="31"/>
    <n v="0"/>
    <n v="5888"/>
    <n v="1165.4917500000001"/>
    <n v="0"/>
    <n v="0"/>
    <n v="0"/>
    <n v="0"/>
    <n v="0"/>
    <n v="0"/>
    <n v="0"/>
    <n v="0"/>
    <n v="0"/>
    <n v="0"/>
    <n v="339.69230769230768"/>
    <n v="269.86666666666667"/>
    <n v="26.5"/>
    <n v="0"/>
    <n v="0"/>
    <n v="0"/>
    <n v="0"/>
    <n v="142.44540730769234"/>
    <n v="0"/>
    <n v="0"/>
  </r>
  <r>
    <d v="2020-10-01T00:00:00"/>
    <x v="6"/>
    <s v="P"/>
    <s v="Active"/>
    <n v="388"/>
    <x v="387"/>
    <s v="N"/>
    <x v="9"/>
    <n v="1087"/>
    <x v="0"/>
    <s v="Niederl. 3"/>
    <n v="1"/>
    <s v="Department"/>
    <s v="Supervisor"/>
    <s v="Non-Mgm."/>
    <s v="ang."/>
    <s v="M"/>
    <d v="2016-07-01T00:00:00"/>
    <m/>
    <s v=""/>
    <n v="3"/>
    <d v="1976-09-16T00:00:00"/>
    <n v="43"/>
    <s v="N"/>
    <n v="30"/>
    <n v="2.5"/>
    <n v="39"/>
    <x v="0"/>
    <n v="1"/>
    <n v="31"/>
    <n v="0"/>
    <n v="5889"/>
    <n v="1165.6252500000001"/>
    <n v="0"/>
    <n v="0"/>
    <n v="0"/>
    <n v="0"/>
    <n v="0"/>
    <n v="0"/>
    <n v="0"/>
    <n v="0"/>
    <n v="0"/>
    <n v="0"/>
    <n v="0"/>
    <n v="0"/>
    <n v="26.5"/>
    <n v="0"/>
    <n v="0"/>
    <n v="0"/>
    <n v="0"/>
    <n v="5.9346750000000004"/>
    <n v="0"/>
    <n v="0"/>
  </r>
  <r>
    <d v="2020-10-01T00:00:00"/>
    <x v="6"/>
    <s v="P"/>
    <s v="Active"/>
    <n v="389"/>
    <x v="388"/>
    <s v="N"/>
    <x v="50"/>
    <n v="1069"/>
    <x v="0"/>
    <s v="Niederl. 3"/>
    <n v="1"/>
    <s v="Department"/>
    <s v="Supervisor"/>
    <s v="Non-Mgm."/>
    <s v="ang."/>
    <s v="W"/>
    <d v="2016-08-16T00:00:00"/>
    <m/>
    <s v=""/>
    <n v="3"/>
    <d v="1991-04-16T00:00:00"/>
    <n v="28"/>
    <s v="N"/>
    <n v="30"/>
    <n v="2.5"/>
    <n v="39"/>
    <x v="0"/>
    <n v="1"/>
    <n v="31"/>
    <n v="0"/>
    <n v="5890"/>
    <n v="1165.75875"/>
    <n v="0"/>
    <n v="0"/>
    <n v="0"/>
    <n v="0"/>
    <n v="0"/>
    <n v="0"/>
    <n v="0"/>
    <n v="0"/>
    <n v="0"/>
    <n v="0"/>
    <n v="0"/>
    <n v="0"/>
    <n v="26.5"/>
    <n v="0"/>
    <n v="0"/>
    <n v="0"/>
    <n v="0"/>
    <n v="5.9346750000000004"/>
    <n v="0"/>
    <n v="0"/>
  </r>
  <r>
    <d v="2020-10-01T00:00:00"/>
    <x v="6"/>
    <s v="P"/>
    <s v="Active"/>
    <n v="390"/>
    <x v="389"/>
    <s v="N"/>
    <x v="9"/>
    <n v="1087"/>
    <x v="0"/>
    <s v="Niederl. 3"/>
    <n v="1"/>
    <s v="Department"/>
    <s v="Supervisor"/>
    <s v="Non-Mgm."/>
    <s v="ang."/>
    <s v="M"/>
    <d v="2016-08-01T00:00:00"/>
    <m/>
    <s v=""/>
    <n v="3"/>
    <d v="1982-11-28T00:00:00"/>
    <n v="37"/>
    <s v="N"/>
    <n v="30"/>
    <n v="2.5"/>
    <n v="39"/>
    <x v="0"/>
    <n v="1"/>
    <n v="31"/>
    <n v="0"/>
    <n v="5891"/>
    <n v="1165.8922500000001"/>
    <n v="0"/>
    <n v="0"/>
    <n v="0"/>
    <n v="0"/>
    <n v="0"/>
    <n v="0"/>
    <n v="0"/>
    <n v="0"/>
    <n v="0"/>
    <n v="0"/>
    <n v="0"/>
    <n v="0"/>
    <n v="26.5"/>
    <n v="0"/>
    <n v="0"/>
    <n v="0"/>
    <n v="0"/>
    <n v="5.9346750000000004"/>
    <n v="0"/>
    <n v="0"/>
  </r>
  <r>
    <d v="2020-10-01T00:00:00"/>
    <x v="6"/>
    <s v="P"/>
    <s v="Active"/>
    <n v="392"/>
    <x v="391"/>
    <s v="N"/>
    <x v="22"/>
    <n v="1041"/>
    <x v="4"/>
    <s v="Niederl. 6"/>
    <n v="1"/>
    <s v="Department"/>
    <s v="Supervisor"/>
    <s v="Non-Mgm."/>
    <s v="ang."/>
    <s v="M"/>
    <d v="2016-08-01T00:00:00"/>
    <m/>
    <s v=""/>
    <n v="3"/>
    <d v="1968-04-16T00:00:00"/>
    <n v="51"/>
    <s v="J"/>
    <n v="30"/>
    <n v="2.5"/>
    <n v="39"/>
    <x v="0"/>
    <n v="1"/>
    <n v="31"/>
    <n v="0"/>
    <n v="5892"/>
    <n v="1166.0257500000002"/>
    <n v="0"/>
    <n v="0"/>
    <n v="0"/>
    <n v="0"/>
    <n v="0"/>
    <n v="0"/>
    <n v="0"/>
    <n v="0"/>
    <n v="0"/>
    <n v="0"/>
    <n v="339.92307692307696"/>
    <n v="270.05"/>
    <n v="26.5"/>
    <n v="0"/>
    <n v="0"/>
    <n v="0"/>
    <n v="0"/>
    <n v="142.53814557692309"/>
    <n v="0"/>
    <n v="0"/>
  </r>
  <r>
    <d v="2020-10-01T00:00:00"/>
    <x v="6"/>
    <s v="P"/>
    <s v="Active"/>
    <n v="393"/>
    <x v="392"/>
    <s v="N"/>
    <x v="50"/>
    <n v="1069"/>
    <x v="0"/>
    <s v="Niederl. 3"/>
    <n v="1"/>
    <s v="Department"/>
    <s v="Supervisor"/>
    <s v="Non-Mgm."/>
    <s v="ang."/>
    <s v="M"/>
    <d v="2016-08-01T00:00:00"/>
    <m/>
    <s v=""/>
    <n v="3"/>
    <d v="1983-09-24T00:00:00"/>
    <n v="36"/>
    <s v="N"/>
    <n v="30"/>
    <n v="2.5"/>
    <n v="39"/>
    <x v="0"/>
    <n v="1"/>
    <n v="31"/>
    <n v="0"/>
    <n v="5893"/>
    <n v="1166.1592500000002"/>
    <n v="0"/>
    <n v="0"/>
    <n v="0"/>
    <n v="0"/>
    <n v="0"/>
    <n v="0"/>
    <n v="0"/>
    <n v="0"/>
    <n v="0"/>
    <n v="0"/>
    <n v="0"/>
    <n v="0"/>
    <n v="26.5"/>
    <n v="0"/>
    <n v="0"/>
    <n v="0"/>
    <n v="0"/>
    <n v="5.9346750000000004"/>
    <n v="0"/>
    <n v="0"/>
  </r>
  <r>
    <d v="2020-10-01T00:00:00"/>
    <x v="6"/>
    <s v="P"/>
    <s v="Active"/>
    <n v="394"/>
    <x v="393"/>
    <s v="N"/>
    <x v="36"/>
    <n v="1054"/>
    <x v="8"/>
    <s v="Niederl. 2"/>
    <n v="1"/>
    <s v="Department"/>
    <s v="Supervisor"/>
    <s v="Non-Mgm."/>
    <s v="ang."/>
    <s v="M"/>
    <d v="2016-08-01T00:00:00"/>
    <m/>
    <s v=""/>
    <n v="3"/>
    <d v="1989-01-16T00:00:00"/>
    <n v="31"/>
    <s v="N"/>
    <n v="30"/>
    <n v="2.5"/>
    <n v="39"/>
    <x v="0"/>
    <n v="1"/>
    <n v="31"/>
    <n v="0"/>
    <n v="5894"/>
    <n v="1166.2927500000001"/>
    <n v="0"/>
    <n v="0"/>
    <n v="0"/>
    <n v="0"/>
    <n v="0"/>
    <n v="0"/>
    <n v="0"/>
    <n v="0"/>
    <n v="0"/>
    <n v="0"/>
    <n v="0"/>
    <n v="0"/>
    <n v="26.5"/>
    <n v="0"/>
    <n v="0"/>
    <n v="0"/>
    <n v="0"/>
    <n v="5.9346750000000004"/>
    <n v="0"/>
    <n v="0"/>
  </r>
  <r>
    <d v="2020-10-01T00:00:00"/>
    <x v="6"/>
    <s v="P"/>
    <s v="Active"/>
    <n v="395"/>
    <x v="394"/>
    <s v="N"/>
    <x v="22"/>
    <n v="1029"/>
    <x v="6"/>
    <s v="Niederl. 10"/>
    <n v="1"/>
    <s v="Department"/>
    <s v="Supervisor"/>
    <s v="Non-Mgm."/>
    <s v="ang."/>
    <s v="M"/>
    <d v="2016-08-01T00:00:00"/>
    <m/>
    <s v=""/>
    <n v="3"/>
    <d v="1982-06-12T00:00:00"/>
    <n v="37"/>
    <s v="J"/>
    <n v="35"/>
    <n v="2.9166666666666665"/>
    <n v="39"/>
    <x v="0"/>
    <n v="1"/>
    <n v="31"/>
    <n v="0"/>
    <n v="5895"/>
    <n v="1166.42625"/>
    <n v="0"/>
    <n v="0"/>
    <n v="0"/>
    <n v="0"/>
    <n v="0"/>
    <n v="0"/>
    <n v="0"/>
    <n v="0"/>
    <n v="0"/>
    <n v="0"/>
    <n v="396.77884615384619"/>
    <n v="270.1875"/>
    <n v="26.5"/>
    <n v="0"/>
    <n v="0"/>
    <n v="0"/>
    <n v="0"/>
    <n v="155.30178822115386"/>
    <n v="0"/>
    <n v="0"/>
  </r>
  <r>
    <d v="2020-10-01T00:00:00"/>
    <x v="6"/>
    <s v="P"/>
    <s v="Active"/>
    <n v="396"/>
    <x v="395"/>
    <s v="N"/>
    <x v="50"/>
    <n v="1069"/>
    <x v="0"/>
    <s v="Niederl. 3"/>
    <n v="1"/>
    <s v="Department"/>
    <s v="Supervisor"/>
    <s v="Non-Mgm."/>
    <s v="ang."/>
    <s v="W"/>
    <d v="2016-08-01T00:00:00"/>
    <m/>
    <s v=""/>
    <n v="3"/>
    <d v="1981-04-13T00:00:00"/>
    <n v="38"/>
    <s v="N"/>
    <n v="30"/>
    <n v="2.5"/>
    <n v="39"/>
    <x v="0"/>
    <n v="1"/>
    <n v="31"/>
    <n v="0"/>
    <n v="5896"/>
    <n v="1166.5597500000001"/>
    <n v="0"/>
    <n v="0"/>
    <n v="0"/>
    <n v="0"/>
    <n v="0"/>
    <n v="0"/>
    <n v="0"/>
    <n v="0"/>
    <n v="0"/>
    <n v="0"/>
    <n v="0"/>
    <n v="0"/>
    <n v="26.5"/>
    <n v="0"/>
    <n v="0"/>
    <n v="0"/>
    <n v="0"/>
    <n v="5.9346750000000004"/>
    <n v="0"/>
    <n v="0"/>
  </r>
  <r>
    <d v="2020-10-01T00:00:00"/>
    <x v="6"/>
    <s v="P"/>
    <s v="Active"/>
    <n v="397"/>
    <x v="396"/>
    <s v="N"/>
    <x v="22"/>
    <n v="1047"/>
    <x v="9"/>
    <s v="Niederl. 4"/>
    <n v="1"/>
    <s v="Department"/>
    <s v="Supervisor"/>
    <s v="Non-Mgm."/>
    <s v="ang."/>
    <s v="M"/>
    <d v="2016-09-01T00:00:00"/>
    <m/>
    <s v=""/>
    <n v="3"/>
    <d v="1993-07-28T00:00:00"/>
    <n v="26"/>
    <s v="J"/>
    <n v="30"/>
    <n v="2.5"/>
    <n v="39"/>
    <x v="0"/>
    <n v="1"/>
    <n v="31"/>
    <n v="0"/>
    <n v="5897"/>
    <n v="1166.69325"/>
    <n v="0"/>
    <n v="0"/>
    <n v="0"/>
    <n v="0"/>
    <n v="0"/>
    <n v="0"/>
    <n v="0"/>
    <n v="0"/>
    <n v="0"/>
    <n v="0"/>
    <n v="340.21153846153851"/>
    <n v="270.2791666666667"/>
    <n v="26.5"/>
    <n v="0"/>
    <n v="0"/>
    <n v="0"/>
    <n v="0"/>
    <n v="142.65406841346157"/>
    <n v="0"/>
    <n v="0"/>
  </r>
  <r>
    <d v="2020-10-01T00:00:00"/>
    <x v="6"/>
    <s v="P"/>
    <s v="Active"/>
    <n v="398"/>
    <x v="397"/>
    <s v="N"/>
    <x v="31"/>
    <n v="1040"/>
    <x v="4"/>
    <s v="Niederl. 6"/>
    <n v="1"/>
    <s v="Department"/>
    <s v="Supervisor"/>
    <s v="Non-Mgm."/>
    <s v="ang."/>
    <s v="M"/>
    <d v="2016-09-01T00:00:00"/>
    <m/>
    <s v=""/>
    <n v="3"/>
    <d v="1982-03-22T00:00:00"/>
    <n v="37"/>
    <s v="J"/>
    <n v="30"/>
    <n v="2.5"/>
    <n v="39"/>
    <x v="0"/>
    <n v="1"/>
    <n v="31"/>
    <n v="0"/>
    <n v="5898"/>
    <n v="1166.8267500000002"/>
    <n v="0"/>
    <n v="0"/>
    <n v="30"/>
    <n v="0"/>
    <n v="749.22"/>
    <n v="0"/>
    <n v="0"/>
    <n v="0"/>
    <n v="0"/>
    <n v="0"/>
    <n v="340.26923076923077"/>
    <n v="270.32500000000005"/>
    <n v="26.5"/>
    <n v="0"/>
    <n v="0"/>
    <n v="0"/>
    <n v="0"/>
    <n v="317.18357198076927"/>
    <n v="77.52"/>
    <n v="0"/>
  </r>
  <r>
    <d v="2020-10-01T00:00:00"/>
    <x v="6"/>
    <s v="P"/>
    <s v="Active"/>
    <n v="399"/>
    <x v="398"/>
    <s v="N"/>
    <x v="23"/>
    <n v="1068"/>
    <x v="0"/>
    <s v="Niederl. 3"/>
    <n v="1"/>
    <s v="Department"/>
    <s v="Supervisor"/>
    <s v="Non-Mgm."/>
    <s v="ang."/>
    <s v="W"/>
    <d v="2016-09-01T00:00:00"/>
    <m/>
    <s v=""/>
    <n v="3"/>
    <d v="1981-11-19T00:00:00"/>
    <n v="38"/>
    <s v="N"/>
    <n v="30"/>
    <n v="2.5"/>
    <n v="39"/>
    <x v="0"/>
    <n v="1"/>
    <n v="31"/>
    <n v="0"/>
    <n v="5899"/>
    <n v="1166.9602500000001"/>
    <n v="0"/>
    <n v="0"/>
    <n v="0"/>
    <n v="0"/>
    <n v="0"/>
    <n v="0"/>
    <n v="0"/>
    <n v="0"/>
    <n v="0"/>
    <n v="0"/>
    <n v="0"/>
    <n v="0"/>
    <n v="26.5"/>
    <n v="0"/>
    <n v="0"/>
    <n v="0"/>
    <n v="0"/>
    <n v="5.9346750000000004"/>
    <n v="0"/>
    <n v="0"/>
  </r>
  <r>
    <d v="2020-10-01T00:00:00"/>
    <x v="6"/>
    <s v="P"/>
    <s v="Active"/>
    <n v="400"/>
    <x v="399"/>
    <s v="Y"/>
    <x v="15"/>
    <n v="1020"/>
    <x v="7"/>
    <s v="Niederl. 9"/>
    <n v="0.5"/>
    <s v="Department"/>
    <s v="Supervisor"/>
    <s v="Non-Mgm."/>
    <s v="ang."/>
    <s v="M"/>
    <d v="2019-06-13T00:00:00"/>
    <m/>
    <s v=""/>
    <n v="0"/>
    <d v="1996-08-06T00:00:00"/>
    <n v="23"/>
    <s v="J"/>
    <n v="30"/>
    <n v="2.5"/>
    <n v="39"/>
    <x v="0"/>
    <n v="0.5"/>
    <n v="31"/>
    <n v="0"/>
    <n v="5900"/>
    <n v="1167.09375"/>
    <n v="0"/>
    <n v="0"/>
    <n v="0"/>
    <n v="0"/>
    <n v="0"/>
    <n v="0"/>
    <n v="0"/>
    <n v="0"/>
    <n v="0"/>
    <n v="0"/>
    <n v="340.38461538461542"/>
    <n v="270.41666666666669"/>
    <n v="13.25"/>
    <n v="0"/>
    <n v="0"/>
    <n v="0"/>
    <n v="0"/>
    <n v="139.75628461538463"/>
    <n v="0"/>
    <n v="0"/>
  </r>
  <r>
    <d v="2020-10-01T00:00:00"/>
    <x v="6"/>
    <s v="P"/>
    <s v="Active"/>
    <n v="400"/>
    <x v="399"/>
    <s v="Y"/>
    <x v="15"/>
    <n v="1026"/>
    <x v="6"/>
    <s v="Niederl. 10"/>
    <n v="0.5"/>
    <s v="Department"/>
    <s v="Supervisor"/>
    <s v="Non-Mgm."/>
    <s v="ang."/>
    <s v="M"/>
    <d v="2019-06-13T00:00:00"/>
    <m/>
    <s v=""/>
    <n v="0"/>
    <d v="1996-08-06T00:00:00"/>
    <n v="23"/>
    <s v="J"/>
    <n v="30"/>
    <n v="2.5"/>
    <n v="39"/>
    <x v="0"/>
    <n v="0.5"/>
    <n v="31"/>
    <n v="0"/>
    <n v="5901"/>
    <n v="1167.2272499999999"/>
    <n v="0"/>
    <n v="0"/>
    <n v="0"/>
    <n v="0"/>
    <n v="0"/>
    <n v="0"/>
    <n v="0"/>
    <n v="0"/>
    <n v="0"/>
    <n v="0"/>
    <n v="340.44230769230768"/>
    <n v="270.46250000000003"/>
    <n v="13.25"/>
    <n v="0"/>
    <n v="0"/>
    <n v="0"/>
    <n v="0"/>
    <n v="139.77946918269231"/>
    <n v="0"/>
    <n v="0"/>
  </r>
  <r>
    <d v="2020-10-01T00:00:00"/>
    <x v="6"/>
    <s v="P"/>
    <s v="Active"/>
    <n v="401"/>
    <x v="400"/>
    <s v="N"/>
    <x v="2"/>
    <n v="1010"/>
    <x v="1"/>
    <s v="Niederl. 1"/>
    <n v="1"/>
    <s v="Department"/>
    <s v="Supervisor"/>
    <s v="Non-Mgm."/>
    <s v="ang."/>
    <s v="M"/>
    <d v="2016-09-01T00:00:00"/>
    <m/>
    <s v=""/>
    <n v="3"/>
    <d v="1999-09-21T00:00:00"/>
    <n v="20"/>
    <s v="N"/>
    <n v="30"/>
    <n v="2.5"/>
    <n v="39"/>
    <x v="0"/>
    <n v="1"/>
    <n v="31"/>
    <n v="0"/>
    <n v="5902"/>
    <n v="1167.3607500000001"/>
    <n v="0"/>
    <n v="0"/>
    <n v="0"/>
    <n v="0"/>
    <n v="0"/>
    <n v="0"/>
    <n v="0"/>
    <n v="0"/>
    <n v="0"/>
    <n v="0"/>
    <n v="0"/>
    <n v="0"/>
    <n v="26.5"/>
    <n v="0"/>
    <n v="0"/>
    <n v="0"/>
    <n v="0"/>
    <n v="5.9346750000000004"/>
    <n v="0"/>
    <n v="0"/>
  </r>
  <r>
    <d v="2020-10-01T00:00:00"/>
    <x v="6"/>
    <s v="P"/>
    <s v="Active"/>
    <n v="403"/>
    <x v="402"/>
    <s v="N"/>
    <x v="19"/>
    <n v="1083"/>
    <x v="0"/>
    <s v="Niederl. 3"/>
    <n v="1"/>
    <s v="Department"/>
    <s v="Supervisor"/>
    <s v="Non-Mgm."/>
    <s v="ang."/>
    <s v="M"/>
    <d v="2016-09-01T00:00:00"/>
    <m/>
    <s v=""/>
    <n v="3"/>
    <d v="1988-11-13T00:00:00"/>
    <n v="31"/>
    <s v="N"/>
    <n v="30"/>
    <n v="2.5"/>
    <n v="39"/>
    <x v="0"/>
    <n v="1"/>
    <n v="31"/>
    <n v="0"/>
    <n v="5903"/>
    <n v="1167.49425"/>
    <n v="0"/>
    <n v="0"/>
    <n v="0"/>
    <n v="0"/>
    <n v="0"/>
    <n v="0"/>
    <n v="0"/>
    <n v="0"/>
    <n v="0"/>
    <n v="0"/>
    <n v="0"/>
    <n v="0"/>
    <n v="26.5"/>
    <n v="0"/>
    <n v="0"/>
    <n v="0"/>
    <n v="0"/>
    <n v="5.9346750000000004"/>
    <n v="0"/>
    <n v="0"/>
  </r>
  <r>
    <d v="2020-10-01T00:00:00"/>
    <x v="6"/>
    <s v="P"/>
    <s v="Active"/>
    <n v="404"/>
    <x v="403"/>
    <s v="N"/>
    <x v="5"/>
    <n v="1093"/>
    <x v="0"/>
    <s v="Niederl. 3"/>
    <n v="1"/>
    <s v="Department"/>
    <s v="Supervisor"/>
    <s v="Non-Mgm."/>
    <s v="ang."/>
    <s v="M"/>
    <d v="2016-09-01T00:00:00"/>
    <m/>
    <s v=""/>
    <n v="3"/>
    <d v="1994-03-08T00:00:00"/>
    <n v="25"/>
    <s v="N"/>
    <n v="30"/>
    <n v="2.5"/>
    <n v="39"/>
    <x v="0"/>
    <n v="1"/>
    <n v="31"/>
    <n v="0"/>
    <n v="5904"/>
    <n v="1167.6277500000001"/>
    <n v="0"/>
    <n v="0"/>
    <n v="0"/>
    <n v="0"/>
    <n v="0"/>
    <n v="0"/>
    <n v="0"/>
    <n v="0"/>
    <n v="0"/>
    <n v="0"/>
    <n v="0"/>
    <n v="0"/>
    <n v="26.5"/>
    <n v="0"/>
    <n v="0"/>
    <n v="0"/>
    <n v="0"/>
    <n v="5.9346750000000004"/>
    <n v="0"/>
    <n v="0"/>
  </r>
  <r>
    <d v="2020-10-01T00:00:00"/>
    <x v="6"/>
    <s v="P"/>
    <s v="Active"/>
    <n v="405"/>
    <x v="404"/>
    <s v="N"/>
    <x v="19"/>
    <n v="1083"/>
    <x v="0"/>
    <s v="Niederl. 3"/>
    <n v="1"/>
    <s v="Department"/>
    <s v="Supervisor"/>
    <s v="Non-Mgm."/>
    <s v="ang."/>
    <s v="M"/>
    <d v="2016-09-15T00:00:00"/>
    <m/>
    <s v=""/>
    <n v="3"/>
    <d v="1988-01-05T00:00:00"/>
    <n v="32"/>
    <s v="N"/>
    <n v="30"/>
    <n v="2.5"/>
    <n v="39"/>
    <x v="0"/>
    <n v="1"/>
    <n v="31"/>
    <n v="0"/>
    <n v="5905"/>
    <n v="1167.76125"/>
    <n v="0"/>
    <n v="0"/>
    <n v="0"/>
    <n v="0"/>
    <n v="0"/>
    <n v="0"/>
    <n v="0"/>
    <n v="0"/>
    <n v="0"/>
    <n v="0"/>
    <n v="0"/>
    <n v="0"/>
    <n v="26.5"/>
    <n v="0"/>
    <n v="0"/>
    <n v="0"/>
    <n v="0"/>
    <n v="5.9346750000000004"/>
    <n v="0"/>
    <n v="0"/>
  </r>
  <r>
    <d v="2020-10-01T00:00:00"/>
    <x v="6"/>
    <s v="P"/>
    <s v="Active"/>
    <n v="406"/>
    <x v="405"/>
    <s v="N"/>
    <x v="27"/>
    <n v="1070"/>
    <x v="0"/>
    <s v="Niederl. 3"/>
    <n v="1"/>
    <s v="Department"/>
    <s v="Supervisor"/>
    <s v="Non-Mgm."/>
    <s v="ang."/>
    <s v="W"/>
    <d v="2016-09-12T00:00:00"/>
    <m/>
    <s v=""/>
    <n v="3"/>
    <d v="1982-12-15T00:00:00"/>
    <n v="37"/>
    <s v="N"/>
    <n v="30"/>
    <n v="2.5"/>
    <n v="39"/>
    <x v="0"/>
    <n v="1"/>
    <n v="31"/>
    <n v="0"/>
    <n v="5906"/>
    <n v="1167.8947499999999"/>
    <n v="0"/>
    <n v="0"/>
    <n v="0"/>
    <n v="0"/>
    <n v="0"/>
    <n v="0"/>
    <n v="0"/>
    <n v="0"/>
    <n v="0"/>
    <n v="0"/>
    <n v="0"/>
    <n v="0"/>
    <n v="26.5"/>
    <n v="0"/>
    <n v="0"/>
    <n v="0"/>
    <n v="0"/>
    <n v="5.9346750000000004"/>
    <n v="0"/>
    <n v="0"/>
  </r>
  <r>
    <d v="2020-10-01T00:00:00"/>
    <x v="6"/>
    <s v="P"/>
    <s v="Active"/>
    <n v="407"/>
    <x v="406"/>
    <s v="N"/>
    <x v="5"/>
    <n v="1093"/>
    <x v="0"/>
    <s v="Niederl. 3"/>
    <n v="1"/>
    <s v="Department"/>
    <s v="Supervisor"/>
    <s v="Manager"/>
    <s v="ang."/>
    <s v="M"/>
    <d v="2016-09-01T00:00:00"/>
    <m/>
    <s v=""/>
    <n v="3"/>
    <d v="1980-06-22T00:00:00"/>
    <n v="39"/>
    <s v="N"/>
    <n v="30"/>
    <n v="2.5"/>
    <n v="39"/>
    <x v="0"/>
    <n v="1"/>
    <n v="31"/>
    <n v="0"/>
    <n v="5907"/>
    <n v="1168.0282500000001"/>
    <n v="0"/>
    <n v="0"/>
    <n v="0"/>
    <n v="0"/>
    <n v="0"/>
    <n v="0"/>
    <n v="0"/>
    <n v="0"/>
    <n v="0"/>
    <n v="0"/>
    <n v="0"/>
    <n v="0"/>
    <n v="26.5"/>
    <n v="0"/>
    <n v="0"/>
    <n v="0"/>
    <n v="0"/>
    <n v="5.9346750000000004"/>
    <n v="0"/>
    <n v="0"/>
  </r>
  <r>
    <d v="2020-10-01T00:00:00"/>
    <x v="6"/>
    <s v="P"/>
    <s v="Active"/>
    <n v="408"/>
    <x v="407"/>
    <s v="N"/>
    <x v="17"/>
    <n v="1088"/>
    <x v="0"/>
    <s v="Niederl. 3"/>
    <n v="1"/>
    <s v="Department"/>
    <s v="Supervisor"/>
    <s v="Director"/>
    <s v="ang."/>
    <s v="M"/>
    <d v="2016-10-01T00:00:00"/>
    <m/>
    <s v=""/>
    <n v="3"/>
    <d v="1969-04-18T00:00:00"/>
    <n v="50"/>
    <s v="N"/>
    <n v="30"/>
    <n v="2.5"/>
    <n v="39"/>
    <x v="0"/>
    <n v="1"/>
    <n v="31"/>
    <n v="0"/>
    <n v="5908"/>
    <n v="1168.16175"/>
    <n v="0"/>
    <n v="0"/>
    <n v="0"/>
    <n v="0"/>
    <n v="0"/>
    <n v="0"/>
    <n v="0"/>
    <n v="833.34"/>
    <n v="0"/>
    <n v="0"/>
    <n v="0"/>
    <n v="0"/>
    <n v="26.5"/>
    <n v="0"/>
    <n v="0"/>
    <n v="0"/>
    <n v="0"/>
    <n v="192.56116800000001"/>
    <n v="181.792"/>
    <n v="0"/>
  </r>
  <r>
    <d v="2020-10-01T00:00:00"/>
    <x v="6"/>
    <s v="P"/>
    <s v="Active"/>
    <n v="409"/>
    <x v="408"/>
    <s v="N"/>
    <x v="22"/>
    <n v="1029"/>
    <x v="6"/>
    <s v="Niederl. 10"/>
    <n v="1"/>
    <s v="Department"/>
    <s v="Supervisor"/>
    <s v="Non-Mgm."/>
    <s v="ang."/>
    <s v="M"/>
    <d v="2016-10-01T00:00:00"/>
    <m/>
    <s v=""/>
    <n v="3"/>
    <d v="1970-02-20T00:00:00"/>
    <n v="49"/>
    <s v="J"/>
    <n v="30"/>
    <n v="2.5"/>
    <n v="39"/>
    <x v="0"/>
    <n v="1"/>
    <n v="31"/>
    <n v="0"/>
    <n v="5909"/>
    <n v="1168.2952500000001"/>
    <n v="0"/>
    <n v="0"/>
    <n v="0"/>
    <n v="0"/>
    <n v="0"/>
    <n v="0"/>
    <n v="0"/>
    <n v="0"/>
    <n v="0"/>
    <n v="0"/>
    <n v="340.90384615384613"/>
    <n v="270.82916666666671"/>
    <n v="26.5"/>
    <n v="0"/>
    <n v="0"/>
    <n v="0"/>
    <n v="0"/>
    <n v="142.93228322115385"/>
    <n v="0"/>
    <n v="0"/>
  </r>
  <r>
    <d v="2020-10-01T00:00:00"/>
    <x v="6"/>
    <s v="P"/>
    <s v="Active"/>
    <n v="410"/>
    <x v="409"/>
    <s v="Y"/>
    <x v="20"/>
    <n v="1021"/>
    <x v="7"/>
    <s v="Niederl. 9"/>
    <n v="0.5"/>
    <s v="Department"/>
    <s v="Supervisor"/>
    <s v="Non-Mgm."/>
    <s v="ang."/>
    <s v="W"/>
    <d v="2016-10-01T00:00:00"/>
    <m/>
    <s v=""/>
    <n v="3"/>
    <d v="1977-03-21T00:00:00"/>
    <n v="42"/>
    <s v="N"/>
    <n v="24"/>
    <n v="2"/>
    <n v="39"/>
    <x v="0"/>
    <n v="0.5"/>
    <n v="31"/>
    <n v="0"/>
    <n v="5910"/>
    <n v="1168.42875"/>
    <n v="0"/>
    <n v="0"/>
    <n v="0"/>
    <n v="0"/>
    <n v="0"/>
    <n v="0"/>
    <n v="0"/>
    <n v="0"/>
    <n v="0"/>
    <n v="0"/>
    <n v="0"/>
    <n v="0"/>
    <n v="13.25"/>
    <n v="0"/>
    <n v="0"/>
    <n v="0"/>
    <n v="0"/>
    <n v="2.9673375000000002"/>
    <n v="0"/>
    <n v="0"/>
  </r>
  <r>
    <d v="2020-10-01T00:00:00"/>
    <x v="6"/>
    <s v="P"/>
    <s v="Active"/>
    <n v="410"/>
    <x v="409"/>
    <s v="Y"/>
    <x v="20"/>
    <n v="1027"/>
    <x v="6"/>
    <s v="Niederl. 10"/>
    <n v="0.5"/>
    <s v="Department"/>
    <s v="Supervisor"/>
    <s v="Non-Mgm."/>
    <s v="ang."/>
    <s v="W"/>
    <d v="2016-10-01T00:00:00"/>
    <m/>
    <s v=""/>
    <n v="3"/>
    <d v="1977-03-21T00:00:00"/>
    <n v="42"/>
    <s v="N"/>
    <n v="24"/>
    <n v="2"/>
    <n v="39"/>
    <x v="0"/>
    <n v="0.5"/>
    <n v="31"/>
    <n v="0"/>
    <n v="5911"/>
    <n v="1168.5622499999999"/>
    <n v="0"/>
    <n v="0"/>
    <n v="0"/>
    <n v="0"/>
    <n v="0"/>
    <n v="0"/>
    <n v="0"/>
    <n v="0"/>
    <n v="0"/>
    <n v="0"/>
    <n v="0"/>
    <n v="0"/>
    <n v="13.25"/>
    <n v="0"/>
    <n v="0"/>
    <n v="0"/>
    <n v="0"/>
    <n v="2.9673375000000002"/>
    <n v="0"/>
    <n v="0"/>
  </r>
  <r>
    <d v="2020-10-01T00:00:00"/>
    <x v="6"/>
    <s v="P"/>
    <s v="Active"/>
    <n v="411"/>
    <x v="410"/>
    <s v="N"/>
    <x v="16"/>
    <n v="1067"/>
    <x v="4"/>
    <s v="Niederl. 6"/>
    <n v="1"/>
    <s v="Department"/>
    <s v="Supervisor"/>
    <s v="Non-Mgm."/>
    <s v="ang."/>
    <s v="M"/>
    <d v="2016-10-27T00:00:00"/>
    <m/>
    <s v=""/>
    <n v="3"/>
    <d v="1967-03-18T00:00:00"/>
    <n v="52"/>
    <s v="J"/>
    <n v="30"/>
    <n v="2.5"/>
    <n v="39"/>
    <x v="0"/>
    <n v="1"/>
    <n v="31"/>
    <n v="0"/>
    <n v="5912"/>
    <n v="1168.6957500000001"/>
    <n v="0"/>
    <n v="0"/>
    <n v="0"/>
    <n v="0"/>
    <n v="0"/>
    <n v="0"/>
    <n v="0"/>
    <n v="0"/>
    <n v="0"/>
    <n v="0"/>
    <n v="341.07692307692309"/>
    <n v="270.9666666666667"/>
    <n v="26.5"/>
    <n v="0"/>
    <n v="0"/>
    <n v="0"/>
    <n v="0"/>
    <n v="143.00183692307695"/>
    <n v="0"/>
    <n v="0"/>
  </r>
  <r>
    <d v="2020-10-01T00:00:00"/>
    <x v="6"/>
    <s v="P"/>
    <s v="Active"/>
    <n v="412"/>
    <x v="411"/>
    <s v="N"/>
    <x v="22"/>
    <n v="1060"/>
    <x v="2"/>
    <s v="Niederl. 7"/>
    <n v="1"/>
    <s v="Department"/>
    <s v="Supervisor"/>
    <s v="Non-Mgm."/>
    <s v="ang."/>
    <s v="M"/>
    <d v="2017-01-01T00:00:00"/>
    <m/>
    <s v=""/>
    <n v="3"/>
    <d v="1982-09-20T00:00:00"/>
    <n v="37"/>
    <s v="J"/>
    <n v="30"/>
    <n v="2.5"/>
    <n v="39"/>
    <x v="0"/>
    <n v="1"/>
    <n v="31"/>
    <n v="0"/>
    <n v="5913"/>
    <n v="1168.82925"/>
    <n v="0"/>
    <n v="0"/>
    <n v="0"/>
    <n v="0"/>
    <n v="0"/>
    <n v="0"/>
    <n v="0"/>
    <n v="0"/>
    <n v="0"/>
    <n v="0"/>
    <n v="341.13461538461536"/>
    <n v="271.01250000000005"/>
    <n v="26.5"/>
    <n v="0"/>
    <n v="0"/>
    <n v="0"/>
    <n v="0"/>
    <n v="143.02502149038463"/>
    <n v="0"/>
    <n v="0"/>
  </r>
  <r>
    <d v="2020-10-01T00:00:00"/>
    <x v="6"/>
    <s v="P"/>
    <s v="Active"/>
    <n v="413"/>
    <x v="412"/>
    <s v="N"/>
    <x v="42"/>
    <n v="1076"/>
    <x v="0"/>
    <s v="Niederl. 3"/>
    <n v="1"/>
    <s v="Department"/>
    <s v="Supervisor"/>
    <s v="Non-Mgm."/>
    <s v="ang."/>
    <s v="W"/>
    <d v="2017-01-09T00:00:00"/>
    <m/>
    <s v=""/>
    <n v="3"/>
    <d v="1977-09-09T00:00:00"/>
    <n v="42"/>
    <s v="N"/>
    <n v="30"/>
    <n v="2.5"/>
    <n v="39"/>
    <x v="0"/>
    <n v="1"/>
    <n v="31"/>
    <n v="0"/>
    <n v="5914"/>
    <n v="1168.9627500000001"/>
    <n v="0"/>
    <n v="0"/>
    <n v="0"/>
    <n v="0"/>
    <n v="0"/>
    <n v="0"/>
    <n v="0"/>
    <n v="0"/>
    <n v="0"/>
    <n v="0"/>
    <n v="0"/>
    <n v="0"/>
    <n v="26.5"/>
    <n v="0"/>
    <n v="0"/>
    <n v="0"/>
    <n v="0"/>
    <n v="5.9346750000000004"/>
    <n v="0"/>
    <n v="0"/>
  </r>
  <r>
    <d v="2020-10-01T00:00:00"/>
    <x v="6"/>
    <s v="P"/>
    <s v="Active"/>
    <n v="414"/>
    <x v="413"/>
    <s v="N"/>
    <x v="35"/>
    <n v="1078"/>
    <x v="0"/>
    <s v="Niederl. 3"/>
    <n v="1"/>
    <s v="Department"/>
    <s v="Supervisor"/>
    <s v="Non-Mgm."/>
    <s v="ang."/>
    <s v="M"/>
    <d v="2017-01-01T00:00:00"/>
    <m/>
    <s v=""/>
    <n v="3"/>
    <d v="1980-04-12T00:00:00"/>
    <n v="39"/>
    <s v="N"/>
    <n v="30"/>
    <n v="2.5"/>
    <n v="39"/>
    <x v="0"/>
    <n v="1"/>
    <n v="31"/>
    <n v="0"/>
    <n v="5915"/>
    <n v="1169.0962500000001"/>
    <n v="0"/>
    <n v="0"/>
    <n v="0"/>
    <n v="0"/>
    <n v="0"/>
    <n v="0"/>
    <n v="0"/>
    <n v="0"/>
    <n v="0"/>
    <n v="0"/>
    <n v="0"/>
    <n v="0"/>
    <n v="26.5"/>
    <n v="0"/>
    <n v="0"/>
    <n v="0"/>
    <n v="0"/>
    <n v="5.9346750000000004"/>
    <n v="112.5712"/>
    <n v="0"/>
  </r>
  <r>
    <d v="2020-10-01T00:00:00"/>
    <x v="6"/>
    <s v="P"/>
    <s v="Active"/>
    <n v="415"/>
    <x v="414"/>
    <s v="Y"/>
    <x v="16"/>
    <n v="1025"/>
    <x v="6"/>
    <s v="Niederl. 10"/>
    <n v="0.5"/>
    <s v="Department"/>
    <s v="Supervisor"/>
    <s v="Manager"/>
    <s v="ang."/>
    <s v="M"/>
    <d v="2017-01-01T00:00:00"/>
    <m/>
    <s v=""/>
    <n v="3"/>
    <d v="1979-02-15T00:00:00"/>
    <n v="40"/>
    <s v="N"/>
    <n v="30"/>
    <n v="2.5"/>
    <n v="39"/>
    <x v="0"/>
    <n v="0.5"/>
    <n v="31"/>
    <n v="0"/>
    <n v="5916"/>
    <n v="1169.22975"/>
    <n v="0"/>
    <n v="0"/>
    <n v="0"/>
    <n v="0"/>
    <n v="0"/>
    <n v="0"/>
    <n v="0"/>
    <n v="0"/>
    <n v="0"/>
    <n v="0"/>
    <n v="0"/>
    <n v="0"/>
    <n v="13.25"/>
    <n v="0"/>
    <n v="0"/>
    <n v="0"/>
    <n v="0"/>
    <n v="2.9673375000000002"/>
    <n v="85.661500000000004"/>
    <n v="0"/>
  </r>
  <r>
    <d v="2020-10-01T00:00:00"/>
    <x v="6"/>
    <s v="P"/>
    <s v="Active"/>
    <n v="415"/>
    <x v="414"/>
    <s v="Y"/>
    <x v="16"/>
    <n v="1019"/>
    <x v="7"/>
    <s v="Niederl. 9"/>
    <n v="0.5"/>
    <s v="Department"/>
    <s v="Supervisor"/>
    <s v="Manager"/>
    <s v="ang."/>
    <s v="M"/>
    <d v="2017-01-01T00:00:00"/>
    <m/>
    <s v=""/>
    <n v="3"/>
    <d v="1979-02-15T00:00:00"/>
    <n v="40"/>
    <s v="N"/>
    <n v="30"/>
    <n v="2.5"/>
    <n v="39"/>
    <x v="0"/>
    <n v="0.5"/>
    <n v="31"/>
    <n v="0"/>
    <n v="5917"/>
    <n v="1169.3632500000001"/>
    <n v="0"/>
    <n v="0"/>
    <n v="0"/>
    <n v="0"/>
    <n v="0"/>
    <n v="0"/>
    <n v="0"/>
    <n v="0"/>
    <n v="0"/>
    <n v="0"/>
    <n v="0"/>
    <n v="0"/>
    <n v="13.25"/>
    <n v="0"/>
    <n v="0"/>
    <n v="0"/>
    <n v="0"/>
    <n v="2.9673375000000002"/>
    <n v="85.661500000000004"/>
    <n v="0"/>
  </r>
  <r>
    <d v="2020-10-01T00:00:00"/>
    <x v="6"/>
    <s v="P"/>
    <s v="Active"/>
    <n v="416"/>
    <x v="415"/>
    <s v="N"/>
    <x v="11"/>
    <n v="1082"/>
    <x v="0"/>
    <s v="Niederl. 3"/>
    <n v="1"/>
    <s v="Department"/>
    <s v="Supervisor"/>
    <s v="Manager"/>
    <s v="ang."/>
    <s v="M"/>
    <d v="2017-02-01T00:00:00"/>
    <m/>
    <s v=""/>
    <n v="2"/>
    <d v="1985-01-06T00:00:00"/>
    <n v="35"/>
    <s v="N"/>
    <n v="30"/>
    <n v="2.5"/>
    <n v="39"/>
    <x v="0"/>
    <n v="1"/>
    <n v="31"/>
    <n v="0"/>
    <n v="5918"/>
    <n v="1169.49675"/>
    <n v="0"/>
    <n v="0"/>
    <n v="0"/>
    <n v="0"/>
    <n v="0"/>
    <n v="0"/>
    <n v="0"/>
    <n v="0"/>
    <n v="0"/>
    <n v="0"/>
    <n v="0"/>
    <n v="0"/>
    <n v="26.5"/>
    <n v="0"/>
    <n v="0"/>
    <n v="0"/>
    <n v="0"/>
    <n v="5.9346750000000004"/>
    <n v="0"/>
    <n v="0"/>
  </r>
  <r>
    <d v="2020-10-01T00:00:00"/>
    <x v="6"/>
    <s v="P"/>
    <s v="Active"/>
    <n v="417"/>
    <x v="416"/>
    <s v="N"/>
    <x v="18"/>
    <n v="1080"/>
    <x v="0"/>
    <s v="Niederl. 3"/>
    <n v="1"/>
    <s v="Department"/>
    <s v="Supervisor"/>
    <s v="Non-Mgm."/>
    <s v="ang."/>
    <s v="M"/>
    <d v="2017-02-01T00:00:00"/>
    <m/>
    <s v=""/>
    <n v="2"/>
    <d v="1959-01-16T00:00:00"/>
    <n v="61"/>
    <s v="N"/>
    <n v="30"/>
    <n v="2.5"/>
    <n v="39"/>
    <x v="0"/>
    <n v="1"/>
    <n v="31"/>
    <n v="0"/>
    <n v="5919"/>
    <n v="1169.6302500000002"/>
    <n v="0"/>
    <n v="0"/>
    <n v="0"/>
    <n v="0"/>
    <n v="0"/>
    <n v="0"/>
    <n v="0"/>
    <n v="0"/>
    <n v="0"/>
    <n v="0"/>
    <n v="0"/>
    <n v="0"/>
    <n v="26.5"/>
    <n v="0"/>
    <n v="0"/>
    <n v="0"/>
    <n v="0"/>
    <n v="5.9346750000000004"/>
    <n v="0"/>
    <n v="0"/>
  </r>
  <r>
    <d v="2020-10-01T00:00:00"/>
    <x v="6"/>
    <s v="P"/>
    <s v="Active"/>
    <n v="418"/>
    <x v="417"/>
    <s v="N"/>
    <x v="6"/>
    <n v="1014"/>
    <x v="1"/>
    <s v="Niederl. 1"/>
    <n v="1"/>
    <s v="Department"/>
    <s v="Supervisor"/>
    <s v="Non-Mgm."/>
    <s v="ang."/>
    <s v="W"/>
    <d v="2017-02-01T00:00:00"/>
    <m/>
    <s v=""/>
    <n v="2"/>
    <d v="1986-11-19T00:00:00"/>
    <n v="33"/>
    <s v="N"/>
    <n v="30"/>
    <n v="2.5"/>
    <n v="39"/>
    <x v="0"/>
    <n v="1"/>
    <n v="31"/>
    <n v="0"/>
    <n v="5920"/>
    <n v="1169.7637500000001"/>
    <n v="0"/>
    <n v="0"/>
    <n v="0"/>
    <n v="0"/>
    <n v="0"/>
    <n v="0"/>
    <n v="0"/>
    <n v="0"/>
    <n v="0"/>
    <n v="0"/>
    <n v="0"/>
    <n v="0"/>
    <n v="26.5"/>
    <n v="0"/>
    <n v="0"/>
    <n v="0"/>
    <n v="0"/>
    <n v="5.9346750000000004"/>
    <n v="0"/>
    <n v="0"/>
  </r>
  <r>
    <d v="2020-10-01T00:00:00"/>
    <x v="6"/>
    <s v="P"/>
    <s v="Active"/>
    <n v="419"/>
    <x v="418"/>
    <s v="N"/>
    <x v="37"/>
    <n v="1005"/>
    <x v="1"/>
    <s v="Niederl. 1"/>
    <n v="1"/>
    <s v="Department"/>
    <s v="Supervisor"/>
    <s v="Non-Mgm."/>
    <s v="ang."/>
    <s v="M"/>
    <d v="2017-02-01T00:00:00"/>
    <m/>
    <s v=""/>
    <n v="2"/>
    <d v="1980-04-29T00:00:00"/>
    <n v="39"/>
    <s v="N"/>
    <n v="30"/>
    <n v="2.5"/>
    <n v="39"/>
    <x v="0"/>
    <n v="1"/>
    <n v="31"/>
    <n v="0"/>
    <n v="5921"/>
    <n v="1169.89725"/>
    <n v="0"/>
    <n v="0"/>
    <n v="0"/>
    <n v="0"/>
    <n v="0"/>
    <n v="0"/>
    <n v="0"/>
    <n v="0"/>
    <n v="0"/>
    <n v="0"/>
    <n v="0"/>
    <n v="0"/>
    <n v="26.5"/>
    <n v="0"/>
    <n v="0"/>
    <n v="0"/>
    <n v="0"/>
    <n v="5.9346750000000004"/>
    <n v="0"/>
    <n v="0"/>
  </r>
  <r>
    <d v="2020-10-01T00:00:00"/>
    <x v="6"/>
    <s v="P"/>
    <s v="Active"/>
    <n v="420"/>
    <x v="419"/>
    <s v="N"/>
    <x v="31"/>
    <n v="1059"/>
    <x v="2"/>
    <s v="Niederl. 7"/>
    <n v="1"/>
    <s v="Department"/>
    <s v="Supervisor"/>
    <s v="Non-Mgm."/>
    <s v="ang."/>
    <s v="M"/>
    <d v="2017-02-01T00:00:00"/>
    <m/>
    <s v=""/>
    <n v="2"/>
    <d v="1966-02-17T00:00:00"/>
    <n v="53"/>
    <s v="J"/>
    <n v="30"/>
    <n v="2.5"/>
    <n v="39"/>
    <x v="0"/>
    <n v="1"/>
    <n v="31"/>
    <n v="0"/>
    <n v="5922"/>
    <n v="1170.0307500000001"/>
    <n v="0"/>
    <n v="0"/>
    <n v="30"/>
    <n v="0"/>
    <n v="875"/>
    <n v="0"/>
    <n v="0"/>
    <n v="0"/>
    <n v="0"/>
    <n v="0"/>
    <n v="341.65384615384619"/>
    <n v="271.42500000000001"/>
    <n v="26.5"/>
    <n v="0"/>
    <n v="0"/>
    <n v="0"/>
    <n v="0"/>
    <n v="345.90843259615389"/>
    <n v="77.900000000000006"/>
    <n v="0"/>
  </r>
  <r>
    <d v="2020-10-01T00:00:00"/>
    <x v="6"/>
    <s v="P"/>
    <s v="Active"/>
    <n v="421"/>
    <x v="420"/>
    <s v="N"/>
    <x v="22"/>
    <n v="1029"/>
    <x v="6"/>
    <s v="Niederl. 10"/>
    <n v="1"/>
    <s v="Department"/>
    <s v="Supervisor"/>
    <s v="Non-Mgm."/>
    <s v="ang."/>
    <s v="M"/>
    <d v="2017-03-01T00:00:00"/>
    <m/>
    <s v=""/>
    <n v="2"/>
    <d v="1986-12-27T00:00:00"/>
    <n v="33"/>
    <s v="J"/>
    <n v="30"/>
    <n v="2.5"/>
    <n v="39"/>
    <x v="0"/>
    <n v="1"/>
    <n v="31"/>
    <n v="0"/>
    <n v="5923"/>
    <n v="1170.16425"/>
    <n v="0"/>
    <n v="0"/>
    <n v="0"/>
    <n v="0"/>
    <n v="0"/>
    <n v="0"/>
    <n v="0"/>
    <n v="0"/>
    <n v="0"/>
    <n v="0"/>
    <n v="341.71153846153845"/>
    <n v="271.47083333333336"/>
    <n v="26.5"/>
    <n v="0"/>
    <n v="0"/>
    <n v="0"/>
    <n v="0"/>
    <n v="143.25686716346155"/>
    <n v="0"/>
    <n v="0"/>
  </r>
  <r>
    <d v="2020-10-01T00:00:00"/>
    <x v="6"/>
    <s v="P"/>
    <s v="Active"/>
    <n v="422"/>
    <x v="421"/>
    <s v="N"/>
    <x v="26"/>
    <n v="1091"/>
    <x v="0"/>
    <s v="Niederl. 3"/>
    <n v="1"/>
    <s v="Department"/>
    <s v="Supervisor"/>
    <s v="Non-Mgm."/>
    <s v="ang."/>
    <s v="W"/>
    <d v="2017-03-06T00:00:00"/>
    <m/>
    <s v=""/>
    <n v="2"/>
    <d v="1989-01-27T00:00:00"/>
    <n v="30"/>
    <s v="N"/>
    <n v="30"/>
    <n v="2.5"/>
    <n v="39"/>
    <x v="0"/>
    <n v="1"/>
    <n v="31"/>
    <n v="0"/>
    <n v="5924"/>
    <n v="1170.2977500000002"/>
    <n v="0"/>
    <n v="0"/>
    <n v="0"/>
    <n v="0"/>
    <n v="0"/>
    <n v="0"/>
    <n v="0"/>
    <n v="0"/>
    <n v="0"/>
    <n v="0"/>
    <n v="0"/>
    <n v="0"/>
    <n v="26.5"/>
    <n v="0"/>
    <n v="0"/>
    <n v="0"/>
    <n v="0"/>
    <n v="5.9346750000000004"/>
    <n v="0"/>
    <n v="0"/>
  </r>
  <r>
    <d v="2020-10-01T00:00:00"/>
    <x v="6"/>
    <s v="P"/>
    <s v="Active"/>
    <n v="423"/>
    <x v="422"/>
    <s v="N"/>
    <x v="18"/>
    <n v="1080"/>
    <x v="0"/>
    <s v="Niederl. 3"/>
    <n v="1"/>
    <s v="Department"/>
    <s v="Supervisor"/>
    <s v="Non-Mgm."/>
    <s v="ang."/>
    <s v="W"/>
    <d v="2017-04-01T00:00:00"/>
    <m/>
    <s v=""/>
    <n v="2"/>
    <d v="1965-09-22T00:00:00"/>
    <n v="54"/>
    <s v="N"/>
    <n v="30"/>
    <n v="2.5"/>
    <n v="39"/>
    <x v="0"/>
    <n v="1"/>
    <n v="31"/>
    <n v="0"/>
    <n v="5925"/>
    <n v="1170.4312500000001"/>
    <n v="0"/>
    <n v="0"/>
    <n v="0"/>
    <n v="0"/>
    <n v="0"/>
    <n v="0"/>
    <n v="0"/>
    <n v="0"/>
    <n v="0"/>
    <n v="0"/>
    <n v="0"/>
    <n v="0"/>
    <n v="26.5"/>
    <n v="0"/>
    <n v="0"/>
    <n v="0"/>
    <n v="0"/>
    <n v="5.9346750000000004"/>
    <n v="0"/>
    <n v="0"/>
  </r>
  <r>
    <d v="2020-10-01T00:00:00"/>
    <x v="6"/>
    <s v="P"/>
    <s v="Active"/>
    <n v="424"/>
    <x v="423"/>
    <s v="N"/>
    <x v="22"/>
    <n v="1029"/>
    <x v="6"/>
    <s v="Niederl. 10"/>
    <n v="1"/>
    <s v="Department"/>
    <s v="Supervisor"/>
    <s v="Non-Mgm."/>
    <s v="ang."/>
    <s v="M"/>
    <d v="2017-04-01T00:00:00"/>
    <m/>
    <s v=""/>
    <n v="2"/>
    <d v="1980-06-05T00:00:00"/>
    <n v="39"/>
    <s v="J"/>
    <n v="30"/>
    <n v="2.5"/>
    <n v="39"/>
    <x v="0"/>
    <n v="1"/>
    <n v="31"/>
    <n v="0"/>
    <n v="5926"/>
    <n v="1170.56475"/>
    <n v="0"/>
    <n v="0"/>
    <n v="0"/>
    <n v="0"/>
    <n v="0"/>
    <n v="0"/>
    <n v="0"/>
    <n v="0"/>
    <n v="0"/>
    <n v="0"/>
    <n v="341.88461538461542"/>
    <n v="271.60833333333335"/>
    <n v="26.5"/>
    <n v="0"/>
    <n v="0"/>
    <n v="0"/>
    <n v="0"/>
    <n v="143.32642086538465"/>
    <n v="0"/>
    <n v="0"/>
  </r>
  <r>
    <d v="2020-10-01T00:00:00"/>
    <x v="6"/>
    <s v="P"/>
    <s v="Active"/>
    <n v="425"/>
    <x v="424"/>
    <s v="N"/>
    <x v="22"/>
    <n v="1035"/>
    <x v="5"/>
    <s v="Niederl. 5"/>
    <n v="1"/>
    <s v="Department"/>
    <s v="Supervisor"/>
    <s v="Non-Mgm."/>
    <s v="ang."/>
    <s v="M"/>
    <d v="2017-04-18T00:00:00"/>
    <m/>
    <s v=""/>
    <n v="2"/>
    <d v="1963-04-11T00:00:00"/>
    <n v="56"/>
    <s v="J"/>
    <n v="30"/>
    <n v="2.5"/>
    <n v="39"/>
    <x v="0"/>
    <n v="1"/>
    <n v="31"/>
    <n v="0"/>
    <n v="5927"/>
    <n v="1170.6982500000001"/>
    <n v="0"/>
    <n v="0"/>
    <n v="0"/>
    <n v="0"/>
    <n v="0"/>
    <n v="0"/>
    <n v="0"/>
    <n v="0"/>
    <n v="0"/>
    <n v="0"/>
    <n v="341.94230769230774"/>
    <n v="271.6541666666667"/>
    <n v="26.5"/>
    <n v="0"/>
    <n v="0"/>
    <n v="0"/>
    <n v="0"/>
    <n v="143.34960543269233"/>
    <n v="0"/>
    <n v="0"/>
  </r>
  <r>
    <d v="2020-10-01T00:00:00"/>
    <x v="6"/>
    <s v="P"/>
    <s v="Active"/>
    <n v="426"/>
    <x v="425"/>
    <s v="N"/>
    <x v="17"/>
    <n v="1088"/>
    <x v="0"/>
    <s v="Niederl. 3"/>
    <n v="1"/>
    <s v="Department"/>
    <s v="Supervisor"/>
    <s v="Non-Mgm."/>
    <s v="ang."/>
    <s v="W"/>
    <d v="2017-03-27T00:00:00"/>
    <m/>
    <s v=""/>
    <n v="2"/>
    <d v="1979-06-07T00:00:00"/>
    <n v="40"/>
    <s v="N"/>
    <n v="30"/>
    <n v="2.5"/>
    <n v="35"/>
    <x v="0"/>
    <n v="0.89743589743589747"/>
    <n v="31"/>
    <n v="0"/>
    <n v="5928"/>
    <n v="1170.8317500000001"/>
    <n v="0"/>
    <n v="0"/>
    <n v="0"/>
    <n v="0"/>
    <n v="0"/>
    <n v="0"/>
    <n v="0"/>
    <n v="0"/>
    <n v="0"/>
    <n v="0"/>
    <n v="0"/>
    <n v="0"/>
    <n v="26.5"/>
    <n v="0"/>
    <n v="0"/>
    <n v="0"/>
    <n v="0"/>
    <n v="5.9346750000000004"/>
    <n v="0"/>
    <n v="0"/>
  </r>
  <r>
    <d v="2020-10-01T00:00:00"/>
    <x v="6"/>
    <s v="P"/>
    <s v="Active"/>
    <n v="427"/>
    <x v="426"/>
    <s v="N"/>
    <x v="28"/>
    <n v="1004"/>
    <x v="1"/>
    <s v="Niederl. 1"/>
    <n v="1"/>
    <s v="Department"/>
    <s v="Supervisor"/>
    <s v="Non-Mgm."/>
    <s v="ang."/>
    <s v="W"/>
    <d v="1991-02-18T00:00:00"/>
    <m/>
    <s v=""/>
    <n v="28"/>
    <d v="1967-06-28T00:00:00"/>
    <n v="52"/>
    <s v="N"/>
    <n v="24"/>
    <n v="2"/>
    <n v="20"/>
    <x v="0"/>
    <n v="0.51282051282051277"/>
    <n v="31"/>
    <n v="0"/>
    <n v="5929"/>
    <n v="1170.96525"/>
    <n v="0"/>
    <n v="0"/>
    <n v="0"/>
    <n v="0"/>
    <n v="0"/>
    <n v="0"/>
    <n v="0"/>
    <n v="0"/>
    <n v="0"/>
    <n v="0"/>
    <n v="0"/>
    <n v="0"/>
    <n v="26.5"/>
    <n v="0"/>
    <n v="0"/>
    <n v="0"/>
    <n v="0"/>
    <n v="5.9346750000000004"/>
    <n v="0"/>
    <n v="0"/>
  </r>
  <r>
    <d v="2020-10-01T00:00:00"/>
    <x v="6"/>
    <s v="P"/>
    <s v="Active"/>
    <n v="428"/>
    <x v="427"/>
    <s v="N"/>
    <x v="22"/>
    <n v="1023"/>
    <x v="7"/>
    <s v="Niederl. 9"/>
    <n v="1"/>
    <s v="Department"/>
    <s v="Supervisor"/>
    <s v="Non-Mgm."/>
    <s v="ang."/>
    <s v="M"/>
    <d v="2017-04-16T00:00:00"/>
    <m/>
    <s v=""/>
    <n v="2"/>
    <d v="1978-09-12T00:00:00"/>
    <n v="41"/>
    <s v="J"/>
    <n v="30"/>
    <n v="2.5"/>
    <n v="39"/>
    <x v="0"/>
    <n v="1"/>
    <n v="31"/>
    <n v="0"/>
    <n v="5930"/>
    <n v="1171.0987500000001"/>
    <n v="0"/>
    <n v="0"/>
    <n v="0"/>
    <n v="0"/>
    <n v="0"/>
    <n v="0"/>
    <n v="0"/>
    <n v="0"/>
    <n v="0"/>
    <n v="0"/>
    <n v="342.11538461538458"/>
    <n v="271.79166666666669"/>
    <n v="26.5"/>
    <n v="0"/>
    <n v="0"/>
    <n v="0"/>
    <n v="0"/>
    <n v="143.4191591346154"/>
    <n v="0"/>
    <n v="0"/>
  </r>
  <r>
    <d v="2020-10-01T00:00:00"/>
    <x v="6"/>
    <s v="P"/>
    <s v="Active"/>
    <n v="429"/>
    <x v="428"/>
    <s v="N"/>
    <x v="22"/>
    <n v="1047"/>
    <x v="9"/>
    <s v="Niederl. 4"/>
    <n v="1"/>
    <s v="Department"/>
    <s v="Supervisor"/>
    <s v="Non-Mgm."/>
    <s v="ang."/>
    <s v="M"/>
    <d v="2017-05-01T00:00:00"/>
    <m/>
    <s v=""/>
    <n v="2"/>
    <d v="1980-09-05T00:00:00"/>
    <n v="39"/>
    <s v="J"/>
    <n v="30"/>
    <n v="2.5"/>
    <n v="39"/>
    <x v="0"/>
    <n v="1"/>
    <n v="31"/>
    <n v="0"/>
    <n v="5931"/>
    <n v="1171.23225"/>
    <n v="0"/>
    <n v="0"/>
    <n v="0"/>
    <n v="0"/>
    <n v="0"/>
    <n v="0"/>
    <n v="0"/>
    <n v="0"/>
    <n v="0"/>
    <n v="0"/>
    <n v="342.17307692307691"/>
    <n v="271.83750000000003"/>
    <n v="26.5"/>
    <n v="0"/>
    <n v="0"/>
    <n v="0"/>
    <n v="0"/>
    <n v="143.44234370192311"/>
    <n v="0"/>
    <n v="0"/>
  </r>
  <r>
    <d v="2020-10-01T00:00:00"/>
    <x v="6"/>
    <s v="P"/>
    <s v="Active"/>
    <n v="430"/>
    <x v="429"/>
    <s v="N"/>
    <x v="23"/>
    <n v="1068"/>
    <x v="0"/>
    <s v="Niederl. 3"/>
    <n v="1"/>
    <s v="Department"/>
    <s v="Supervisor"/>
    <s v="Non-Mgm."/>
    <s v="ang."/>
    <s v="M"/>
    <d v="2017-05-01T00:00:00"/>
    <m/>
    <s v=""/>
    <n v="2"/>
    <d v="1970-04-29T00:00:00"/>
    <n v="49"/>
    <s v="N"/>
    <n v="24"/>
    <n v="2"/>
    <n v="32"/>
    <x v="0"/>
    <n v="0.82051282051282048"/>
    <n v="31"/>
    <n v="0"/>
    <n v="5932"/>
    <n v="1171.3657499999999"/>
    <n v="0"/>
    <n v="0"/>
    <n v="0"/>
    <n v="0"/>
    <n v="0"/>
    <n v="0"/>
    <n v="0"/>
    <n v="0"/>
    <n v="0"/>
    <n v="0"/>
    <n v="0"/>
    <n v="0"/>
    <n v="26.5"/>
    <n v="0"/>
    <n v="0"/>
    <n v="0"/>
    <n v="0"/>
    <n v="5.9346750000000004"/>
    <n v="0"/>
    <n v="0"/>
  </r>
  <r>
    <d v="2020-10-01T00:00:00"/>
    <x v="6"/>
    <s v="P"/>
    <s v="Active"/>
    <n v="431"/>
    <x v="430"/>
    <s v="N"/>
    <x v="22"/>
    <n v="1035"/>
    <x v="5"/>
    <s v="Niederl. 5"/>
    <n v="1"/>
    <s v="Department"/>
    <s v="Supervisor"/>
    <s v="Non-Mgm."/>
    <s v="ang."/>
    <s v="M"/>
    <d v="2017-05-01T00:00:00"/>
    <m/>
    <s v=""/>
    <n v="2"/>
    <d v="1979-05-15T00:00:00"/>
    <n v="40"/>
    <s v="J"/>
    <n v="30"/>
    <n v="2.5"/>
    <n v="39"/>
    <x v="0"/>
    <n v="1"/>
    <n v="31"/>
    <n v="0"/>
    <n v="5933"/>
    <n v="1171.4992499999998"/>
    <n v="0"/>
    <n v="0"/>
    <n v="0"/>
    <n v="0"/>
    <n v="0"/>
    <n v="0"/>
    <n v="0"/>
    <n v="0"/>
    <n v="0"/>
    <n v="0"/>
    <n v="342.28846153846149"/>
    <n v="271.92916666666667"/>
    <n v="26.5"/>
    <n v="0"/>
    <n v="0"/>
    <n v="0"/>
    <n v="0"/>
    <n v="143.48871283653847"/>
    <n v="0"/>
    <n v="0"/>
  </r>
  <r>
    <d v="2020-10-01T00:00:00"/>
    <x v="6"/>
    <s v="P"/>
    <s v="Active"/>
    <n v="432"/>
    <x v="431"/>
    <s v="Y"/>
    <x v="16"/>
    <n v="1049"/>
    <x v="3"/>
    <s v="Niederl. 8"/>
    <n v="0.5"/>
    <s v="Department"/>
    <s v="Supervisor"/>
    <s v="Manager"/>
    <s v="ang."/>
    <s v="M"/>
    <d v="2017-06-19T00:00:00"/>
    <m/>
    <s v=""/>
    <n v="2"/>
    <d v="1966-03-18T00:00:00"/>
    <n v="53"/>
    <s v="N"/>
    <n v="30"/>
    <n v="2.5"/>
    <n v="39"/>
    <x v="0"/>
    <n v="0.5"/>
    <n v="31"/>
    <n v="0"/>
    <n v="5934"/>
    <n v="1171.63275"/>
    <n v="0"/>
    <n v="0"/>
    <n v="0"/>
    <n v="0"/>
    <n v="0"/>
    <n v="0"/>
    <n v="0"/>
    <n v="0"/>
    <n v="0"/>
    <n v="0"/>
    <n v="0"/>
    <n v="0"/>
    <n v="13.25"/>
    <n v="0"/>
    <n v="0"/>
    <n v="0"/>
    <n v="0"/>
    <n v="2.9673375000000002"/>
    <n v="78.323699999999988"/>
    <n v="0"/>
  </r>
  <r>
    <d v="2020-10-01T00:00:00"/>
    <x v="6"/>
    <s v="P"/>
    <s v="Active"/>
    <n v="432"/>
    <x v="431"/>
    <s v="Y"/>
    <x v="16"/>
    <n v="1056"/>
    <x v="2"/>
    <s v="Niederl. 7"/>
    <n v="0.5"/>
    <s v="Department"/>
    <s v="Supervisor"/>
    <s v="Manager"/>
    <s v="ang."/>
    <s v="M"/>
    <d v="2017-06-19T00:00:00"/>
    <m/>
    <s v=""/>
    <n v="2"/>
    <d v="1966-03-18T00:00:00"/>
    <n v="53"/>
    <s v="N"/>
    <n v="30"/>
    <n v="2.5"/>
    <n v="39"/>
    <x v="0"/>
    <n v="0.5"/>
    <n v="31"/>
    <n v="0"/>
    <n v="5935"/>
    <n v="1171.7662500000001"/>
    <n v="0"/>
    <n v="0"/>
    <n v="0"/>
    <n v="0"/>
    <n v="0"/>
    <n v="0"/>
    <n v="0"/>
    <n v="0"/>
    <n v="0"/>
    <n v="0"/>
    <n v="0"/>
    <n v="0"/>
    <n v="13.25"/>
    <n v="0"/>
    <n v="0"/>
    <n v="0"/>
    <n v="0"/>
    <n v="2.9673375000000002"/>
    <n v="78.323699999999988"/>
    <n v="0"/>
  </r>
  <r>
    <d v="2020-10-01T00:00:00"/>
    <x v="6"/>
    <s v="P"/>
    <s v="Active"/>
    <n v="433"/>
    <x v="432"/>
    <s v="N"/>
    <x v="37"/>
    <n v="1005"/>
    <x v="1"/>
    <s v="Niederl. 1"/>
    <n v="1"/>
    <s v="Department"/>
    <s v="Supervisor"/>
    <s v="Non-Mgm."/>
    <s v="ang."/>
    <s v="M"/>
    <d v="2017-06-01T00:00:00"/>
    <m/>
    <s v=""/>
    <n v="2"/>
    <d v="1987-10-04T00:00:00"/>
    <n v="32"/>
    <s v="N"/>
    <n v="30"/>
    <n v="2.5"/>
    <n v="39"/>
    <x v="0"/>
    <n v="1"/>
    <n v="31"/>
    <n v="0"/>
    <n v="5936"/>
    <n v="1171.89975"/>
    <n v="0"/>
    <n v="0"/>
    <n v="0"/>
    <n v="0"/>
    <n v="0"/>
    <n v="0"/>
    <n v="0"/>
    <n v="0"/>
    <n v="0"/>
    <n v="0"/>
    <n v="0"/>
    <n v="0"/>
    <n v="26.5"/>
    <n v="0"/>
    <n v="0"/>
    <n v="0"/>
    <n v="0"/>
    <n v="5.9346750000000004"/>
    <n v="0"/>
    <n v="0"/>
  </r>
  <r>
    <d v="2020-10-01T00:00:00"/>
    <x v="6"/>
    <s v="P"/>
    <s v="Active"/>
    <n v="434"/>
    <x v="433"/>
    <s v="N"/>
    <x v="26"/>
    <n v="1091"/>
    <x v="0"/>
    <s v="Niederl. 3"/>
    <n v="1"/>
    <s v="Department"/>
    <s v="Supervisor"/>
    <s v="Non-Mgm."/>
    <s v="ang."/>
    <s v="M"/>
    <d v="2017-06-01T00:00:00"/>
    <m/>
    <s v=""/>
    <n v="2"/>
    <d v="1963-11-26T00:00:00"/>
    <n v="56"/>
    <s v="N"/>
    <n v="30"/>
    <n v="2.5"/>
    <n v="39"/>
    <x v="0"/>
    <n v="1"/>
    <n v="31"/>
    <n v="0"/>
    <n v="5937"/>
    <n v="1172.03325"/>
    <n v="0"/>
    <n v="0"/>
    <n v="0"/>
    <n v="0"/>
    <n v="0"/>
    <n v="0"/>
    <n v="0"/>
    <n v="0"/>
    <n v="0"/>
    <n v="0"/>
    <n v="0"/>
    <n v="0"/>
    <n v="26.5"/>
    <n v="0"/>
    <n v="0"/>
    <n v="0"/>
    <n v="0"/>
    <n v="5.9346750000000004"/>
    <n v="0"/>
    <n v="0"/>
  </r>
  <r>
    <d v="2020-10-01T00:00:00"/>
    <x v="6"/>
    <s v="P"/>
    <s v="Active"/>
    <n v="435"/>
    <x v="434"/>
    <s v="N"/>
    <x v="31"/>
    <n v="1022"/>
    <x v="7"/>
    <s v="Niederl. 9"/>
    <n v="1"/>
    <s v="Department"/>
    <s v="Supervisor"/>
    <s v="Non-Mgm."/>
    <s v="ang."/>
    <s v="M"/>
    <d v="2017-06-01T00:00:00"/>
    <m/>
    <s v=""/>
    <n v="2"/>
    <d v="1986-07-14T00:00:00"/>
    <n v="33"/>
    <s v="J"/>
    <n v="30"/>
    <n v="2.5"/>
    <n v="39"/>
    <x v="0"/>
    <n v="1"/>
    <n v="31"/>
    <n v="0"/>
    <n v="5938"/>
    <n v="1172.1667499999999"/>
    <n v="0"/>
    <n v="0"/>
    <n v="30"/>
    <n v="0"/>
    <n v="320.83"/>
    <n v="0"/>
    <n v="0"/>
    <n v="0"/>
    <n v="0"/>
    <n v="0"/>
    <n v="342.57692307692304"/>
    <n v="272.15833333333336"/>
    <n v="26.5"/>
    <n v="0"/>
    <n v="0"/>
    <n v="0"/>
    <n v="0"/>
    <n v="222.17301417307692"/>
    <n v="77.900000000000006"/>
    <n v="0"/>
  </r>
  <r>
    <d v="2020-10-01T00:00:00"/>
    <x v="6"/>
    <s v="P"/>
    <s v="Active"/>
    <n v="436"/>
    <x v="435"/>
    <s v="N"/>
    <x v="0"/>
    <n v="1090"/>
    <x v="0"/>
    <s v="Niederl. 3"/>
    <n v="1"/>
    <s v="Department"/>
    <s v="Supervisor"/>
    <s v="Non-Mgm."/>
    <s v="ang."/>
    <s v="W"/>
    <d v="2017-06-13T00:00:00"/>
    <m/>
    <s v=""/>
    <n v="2"/>
    <d v="1990-10-27T00:00:00"/>
    <n v="29"/>
    <s v="N"/>
    <n v="30"/>
    <n v="2.5"/>
    <n v="39"/>
    <x v="0"/>
    <n v="1"/>
    <n v="31"/>
    <n v="0"/>
    <n v="5939"/>
    <n v="1172.30025"/>
    <n v="0"/>
    <n v="0"/>
    <n v="0"/>
    <n v="0"/>
    <n v="0"/>
    <n v="0"/>
    <n v="0"/>
    <n v="0"/>
    <n v="0"/>
    <n v="0"/>
    <n v="0"/>
    <n v="0"/>
    <n v="26.5"/>
    <n v="0"/>
    <n v="0"/>
    <n v="0"/>
    <n v="0"/>
    <n v="5.9346750000000004"/>
    <n v="0"/>
    <n v="0"/>
  </r>
  <r>
    <d v="2020-10-01T00:00:00"/>
    <x v="6"/>
    <s v="P"/>
    <s v="Active"/>
    <n v="437"/>
    <x v="436"/>
    <s v="N"/>
    <x v="17"/>
    <n v="1088"/>
    <x v="0"/>
    <s v="Niederl. 3"/>
    <n v="1"/>
    <s v="Department"/>
    <s v="Supervisor"/>
    <s v="Non-Mgm."/>
    <s v="ang."/>
    <s v="W"/>
    <d v="2017-07-01T00:00:00"/>
    <m/>
    <s v=""/>
    <n v="2"/>
    <d v="1977-05-10T00:00:00"/>
    <n v="42"/>
    <s v="N"/>
    <n v="30"/>
    <n v="2.5"/>
    <n v="25"/>
    <x v="0"/>
    <n v="0.64102564102564108"/>
    <n v="31"/>
    <n v="0"/>
    <n v="5940"/>
    <n v="1172.4337500000001"/>
    <n v="0"/>
    <n v="0"/>
    <n v="0"/>
    <n v="0"/>
    <n v="0"/>
    <n v="0"/>
    <n v="0"/>
    <n v="0"/>
    <n v="0"/>
    <n v="0"/>
    <n v="0"/>
    <n v="0"/>
    <n v="26.5"/>
    <n v="0"/>
    <n v="0"/>
    <n v="0"/>
    <n v="0"/>
    <n v="5.9346750000000004"/>
    <n v="0"/>
    <n v="0"/>
  </r>
  <r>
    <d v="2020-10-01T00:00:00"/>
    <x v="6"/>
    <s v="P"/>
    <s v="Active"/>
    <n v="438"/>
    <x v="437"/>
    <s v="N"/>
    <x v="38"/>
    <n v="1074"/>
    <x v="0"/>
    <s v="Niederl. 3"/>
    <n v="1"/>
    <s v="Department"/>
    <s v="Supervisor"/>
    <s v="Non-Mgm."/>
    <s v="ang."/>
    <s v="M"/>
    <d v="2017-07-17T00:00:00"/>
    <m/>
    <s v=""/>
    <n v="2"/>
    <d v="1986-05-10T00:00:00"/>
    <n v="33"/>
    <s v="N"/>
    <n v="30"/>
    <n v="2.5"/>
    <n v="39"/>
    <x v="0"/>
    <n v="1"/>
    <n v="31"/>
    <n v="0"/>
    <n v="5941"/>
    <n v="1172.5672500000001"/>
    <n v="0"/>
    <n v="0"/>
    <n v="0"/>
    <n v="0"/>
    <n v="0"/>
    <n v="0"/>
    <n v="0"/>
    <n v="0"/>
    <n v="0"/>
    <n v="0"/>
    <n v="0"/>
    <n v="0"/>
    <n v="26.5"/>
    <n v="0"/>
    <n v="0"/>
    <n v="0"/>
    <n v="0"/>
    <n v="5.9346750000000004"/>
    <n v="0"/>
    <n v="0"/>
  </r>
  <r>
    <d v="2020-10-01T00:00:00"/>
    <x v="6"/>
    <s v="P"/>
    <s v="Active"/>
    <n v="439"/>
    <x v="438"/>
    <s v="N"/>
    <x v="27"/>
    <n v="1070"/>
    <x v="0"/>
    <s v="Niederl. 3"/>
    <n v="1"/>
    <s v="Department"/>
    <s v="Supervisor"/>
    <s v="Non-Mgm."/>
    <s v="ang."/>
    <s v="W"/>
    <d v="2017-08-01T00:00:00"/>
    <m/>
    <s v=""/>
    <n v="2"/>
    <d v="1997-10-13T00:00:00"/>
    <n v="22"/>
    <s v="N"/>
    <n v="30"/>
    <n v="2.5"/>
    <n v="39"/>
    <x v="0"/>
    <n v="1"/>
    <n v="31"/>
    <n v="0"/>
    <n v="5942"/>
    <n v="1172.70075"/>
    <n v="0"/>
    <n v="0"/>
    <n v="0"/>
    <n v="0"/>
    <n v="0"/>
    <n v="0"/>
    <n v="0"/>
    <n v="0"/>
    <n v="0"/>
    <n v="0"/>
    <n v="0"/>
    <n v="0"/>
    <n v="26.5"/>
    <n v="0"/>
    <n v="0"/>
    <n v="0"/>
    <n v="0"/>
    <n v="5.9346750000000004"/>
    <n v="0"/>
    <n v="0"/>
  </r>
  <r>
    <d v="2020-10-01T00:00:00"/>
    <x v="6"/>
    <s v="P"/>
    <s v="Active"/>
    <n v="440"/>
    <x v="439"/>
    <s v="N"/>
    <x v="5"/>
    <n v="1093"/>
    <x v="0"/>
    <s v="Niederl. 3"/>
    <n v="1"/>
    <s v="Department"/>
    <s v="Supervisor"/>
    <s v="Non-Mgm."/>
    <s v="ang."/>
    <s v="M"/>
    <d v="2017-08-01T00:00:00"/>
    <m/>
    <s v=""/>
    <n v="2"/>
    <d v="1979-07-25T00:00:00"/>
    <n v="40"/>
    <s v="N"/>
    <n v="30"/>
    <n v="2.5"/>
    <n v="39"/>
    <x v="0"/>
    <n v="1"/>
    <n v="31"/>
    <n v="0"/>
    <n v="5943"/>
    <n v="1172.8342500000001"/>
    <n v="0"/>
    <n v="0"/>
    <n v="0"/>
    <n v="0"/>
    <n v="0"/>
    <n v="0"/>
    <n v="0"/>
    <n v="0"/>
    <n v="0"/>
    <n v="0"/>
    <n v="0"/>
    <n v="0"/>
    <n v="26.5"/>
    <n v="0"/>
    <n v="0"/>
    <n v="0"/>
    <n v="0"/>
    <n v="5.9346750000000004"/>
    <n v="0"/>
    <n v="0"/>
  </r>
  <r>
    <d v="2020-10-01T00:00:00"/>
    <x v="6"/>
    <s v="P"/>
    <s v="Active"/>
    <n v="441"/>
    <x v="440"/>
    <s v="N"/>
    <x v="31"/>
    <n v="1059"/>
    <x v="2"/>
    <s v="Niederl. 7"/>
    <n v="1"/>
    <s v="Department"/>
    <s v="Supervisor"/>
    <s v="Non-Mgm."/>
    <s v="ang."/>
    <s v="M"/>
    <d v="2017-08-01T00:00:00"/>
    <m/>
    <s v=""/>
    <n v="2"/>
    <d v="1991-04-05T00:00:00"/>
    <n v="28"/>
    <s v="J"/>
    <n v="30"/>
    <n v="2.5"/>
    <n v="39"/>
    <x v="0"/>
    <n v="1"/>
    <n v="31"/>
    <n v="0"/>
    <n v="5944"/>
    <n v="1172.96775"/>
    <n v="0"/>
    <n v="0"/>
    <n v="30"/>
    <n v="0"/>
    <n v="320.83"/>
    <n v="0"/>
    <n v="0"/>
    <n v="0"/>
    <n v="0"/>
    <n v="0"/>
    <n v="342.92307692307691"/>
    <n v="272.43333333333334"/>
    <n v="26.5"/>
    <n v="0"/>
    <n v="0"/>
    <n v="0"/>
    <n v="0"/>
    <n v="222.31212157692309"/>
    <n v="79.040000000000006"/>
    <n v="0"/>
  </r>
  <r>
    <d v="2020-10-01T00:00:00"/>
    <x v="6"/>
    <s v="P"/>
    <s v="Active"/>
    <n v="442"/>
    <x v="441"/>
    <s v="N"/>
    <x v="51"/>
    <n v="1092"/>
    <x v="2"/>
    <s v="Niederl. 7"/>
    <n v="1"/>
    <s v="Department"/>
    <s v="Supervisor"/>
    <s v="Non-Mgm."/>
    <s v="tech"/>
    <s v="M"/>
    <d v="2017-08-01T00:00:00"/>
    <d v="2021-01-31T00:00:00"/>
    <s v=""/>
    <n v="3"/>
    <d v="1999-11-04T00:00:00"/>
    <n v="20"/>
    <s v="J"/>
    <n v="30"/>
    <n v="2.5"/>
    <n v="39"/>
    <x v="0"/>
    <n v="1"/>
    <n v="31"/>
    <n v="0"/>
    <n v="5945"/>
    <n v="1173.1012500000002"/>
    <n v="0"/>
    <n v="0"/>
    <n v="0"/>
    <n v="0"/>
    <n v="0"/>
    <n v="0"/>
    <n v="0"/>
    <n v="0"/>
    <n v="0"/>
    <n v="0"/>
    <n v="342.98076923076923"/>
    <n v="272.47916666666669"/>
    <n v="26.5"/>
    <n v="0"/>
    <n v="0"/>
    <n v="0"/>
    <n v="0"/>
    <n v="143.76692764423078"/>
    <n v="0"/>
    <n v="0"/>
  </r>
  <r>
    <d v="2020-10-01T00:00:00"/>
    <x v="6"/>
    <s v="P"/>
    <s v="Active"/>
    <n v="443"/>
    <x v="442"/>
    <s v="N"/>
    <x v="49"/>
    <n v="1072"/>
    <x v="0"/>
    <s v="Niederl. 3"/>
    <n v="1"/>
    <s v="Department"/>
    <s v="Supervisor"/>
    <s v="Non-Mgm."/>
    <s v="ang."/>
    <s v="W"/>
    <d v="2017-08-01T00:00:00"/>
    <m/>
    <s v=""/>
    <n v="2"/>
    <d v="1988-07-23T00:00:00"/>
    <n v="31"/>
    <s v="N"/>
    <n v="30"/>
    <n v="2.5"/>
    <n v="39"/>
    <x v="0"/>
    <n v="1"/>
    <n v="31"/>
    <n v="0"/>
    <n v="5946"/>
    <n v="1173.2347500000001"/>
    <n v="0"/>
    <n v="0"/>
    <n v="0"/>
    <n v="0"/>
    <n v="0"/>
    <n v="0"/>
    <n v="0"/>
    <n v="0"/>
    <n v="0"/>
    <n v="0"/>
    <n v="0"/>
    <n v="0"/>
    <n v="26.5"/>
    <n v="0"/>
    <n v="0"/>
    <n v="0"/>
    <n v="0"/>
    <n v="5.9346750000000004"/>
    <n v="0"/>
    <n v="0"/>
  </r>
  <r>
    <d v="2020-10-01T00:00:00"/>
    <x v="6"/>
    <s v="P"/>
    <s v="Active"/>
    <n v="444"/>
    <x v="443"/>
    <s v="N"/>
    <x v="35"/>
    <n v="1078"/>
    <x v="0"/>
    <s v="Niederl. 3"/>
    <n v="1"/>
    <s v="Department"/>
    <s v="Supervisor"/>
    <s v="Non-Mgm."/>
    <s v="ang."/>
    <s v="W"/>
    <d v="2017-08-01T00:00:00"/>
    <m/>
    <s v=""/>
    <n v="2"/>
    <d v="1988-02-25T00:00:00"/>
    <n v="31"/>
    <s v="N"/>
    <n v="30"/>
    <n v="2.5"/>
    <n v="39"/>
    <x v="0"/>
    <n v="1"/>
    <n v="31"/>
    <n v="0"/>
    <n v="5947"/>
    <n v="1173.36825"/>
    <n v="0"/>
    <n v="0"/>
    <n v="0"/>
    <n v="0"/>
    <n v="0"/>
    <n v="0"/>
    <n v="0"/>
    <n v="0"/>
    <n v="0"/>
    <n v="0"/>
    <n v="0"/>
    <n v="0"/>
    <n v="26.5"/>
    <n v="0"/>
    <n v="0"/>
    <n v="0"/>
    <n v="0"/>
    <n v="5.9346750000000004"/>
    <n v="0"/>
    <n v="0"/>
  </r>
  <r>
    <d v="2020-10-01T00:00:00"/>
    <x v="6"/>
    <s v="P"/>
    <s v="Active"/>
    <n v="445"/>
    <x v="444"/>
    <s v="N"/>
    <x v="30"/>
    <n v="1071"/>
    <x v="0"/>
    <s v="Niederl. 3"/>
    <n v="1"/>
    <s v="Department"/>
    <s v="Supervisor"/>
    <s v="Non-Mgm."/>
    <s v="ang."/>
    <s v="M"/>
    <d v="2017-08-01T00:00:00"/>
    <m/>
    <s v=""/>
    <n v="2"/>
    <d v="1973-06-24T00:00:00"/>
    <n v="46"/>
    <s v="N"/>
    <n v="30"/>
    <n v="2.5"/>
    <n v="39"/>
    <x v="0"/>
    <n v="1"/>
    <n v="31"/>
    <n v="0"/>
    <n v="5948"/>
    <n v="1173.5017500000001"/>
    <n v="0"/>
    <n v="0"/>
    <n v="0"/>
    <n v="0"/>
    <n v="0"/>
    <n v="0"/>
    <n v="0"/>
    <n v="0"/>
    <n v="0"/>
    <n v="0"/>
    <n v="0"/>
    <n v="0"/>
    <n v="26.5"/>
    <n v="0"/>
    <n v="0"/>
    <n v="0"/>
    <n v="0"/>
    <n v="5.9346750000000004"/>
    <n v="0"/>
    <n v="0"/>
  </r>
  <r>
    <d v="2020-10-01T00:00:00"/>
    <x v="6"/>
    <s v="P"/>
    <s v="Active"/>
    <n v="446"/>
    <x v="445"/>
    <s v="N"/>
    <x v="22"/>
    <n v="1029"/>
    <x v="6"/>
    <s v="Niederl. 10"/>
    <n v="1"/>
    <s v="Department"/>
    <s v="Supervisor"/>
    <s v="Non-Mgm."/>
    <s v="ang."/>
    <s v="M"/>
    <d v="2017-08-01T00:00:00"/>
    <m/>
    <s v=""/>
    <n v="2"/>
    <d v="1974-07-09T00:00:00"/>
    <n v="45"/>
    <s v="J"/>
    <n v="30"/>
    <n v="2.5"/>
    <n v="39"/>
    <x v="0"/>
    <n v="1"/>
    <n v="31"/>
    <n v="0"/>
    <n v="5949"/>
    <n v="1173.63525"/>
    <n v="0"/>
    <n v="0"/>
    <n v="0"/>
    <n v="0"/>
    <n v="0"/>
    <n v="0"/>
    <n v="0"/>
    <n v="0"/>
    <n v="0"/>
    <n v="0"/>
    <n v="343.21153846153845"/>
    <n v="272.66250000000002"/>
    <n v="26.5"/>
    <n v="0"/>
    <n v="0"/>
    <n v="0"/>
    <n v="0"/>
    <n v="143.85966591346155"/>
    <n v="0"/>
    <n v="0"/>
  </r>
  <r>
    <d v="2020-10-01T00:00:00"/>
    <x v="6"/>
    <s v="P"/>
    <s v="Active"/>
    <n v="447"/>
    <x v="446"/>
    <s v="N"/>
    <x v="22"/>
    <n v="1035"/>
    <x v="5"/>
    <s v="Niederl. 5"/>
    <n v="1"/>
    <s v="Department"/>
    <s v="Supervisor"/>
    <s v="Non-Mgm."/>
    <s v="ang."/>
    <s v="M"/>
    <d v="2017-08-01T00:00:00"/>
    <m/>
    <s v=""/>
    <n v="2"/>
    <d v="1975-01-29T00:00:00"/>
    <n v="44"/>
    <s v="J"/>
    <n v="30"/>
    <n v="2.5"/>
    <n v="39"/>
    <x v="0"/>
    <n v="1"/>
    <n v="31"/>
    <n v="0"/>
    <n v="5950"/>
    <n v="1173.7687500000002"/>
    <n v="0"/>
    <n v="0"/>
    <n v="0"/>
    <n v="0"/>
    <n v="0"/>
    <n v="0"/>
    <n v="0"/>
    <n v="0"/>
    <n v="0"/>
    <n v="0"/>
    <n v="343.26923076923077"/>
    <n v="272.70833333333337"/>
    <n v="26.5"/>
    <n v="0"/>
    <n v="0"/>
    <n v="0"/>
    <n v="0"/>
    <n v="143.88285048076926"/>
    <n v="0"/>
    <n v="0"/>
  </r>
  <r>
    <d v="2020-10-01T00:00:00"/>
    <x v="6"/>
    <s v="P"/>
    <s v="Active"/>
    <n v="448"/>
    <x v="447"/>
    <s v="N"/>
    <x v="1"/>
    <n v="1017"/>
    <x v="1"/>
    <s v="Niederl. 1"/>
    <n v="1"/>
    <s v="Department"/>
    <s v="Supervisor"/>
    <s v="Non-Mgm."/>
    <s v="ang."/>
    <s v="M"/>
    <d v="2017-08-21T00:00:00"/>
    <m/>
    <s v=""/>
    <n v="2"/>
    <d v="1975-07-02T00:00:00"/>
    <n v="44"/>
    <s v="N"/>
    <n v="30"/>
    <n v="2.5"/>
    <n v="39"/>
    <x v="0"/>
    <n v="1"/>
    <n v="31"/>
    <n v="0"/>
    <n v="5951"/>
    <n v="1173.9022500000001"/>
    <n v="0"/>
    <n v="0"/>
    <n v="0"/>
    <n v="0"/>
    <n v="0"/>
    <n v="0"/>
    <n v="0"/>
    <n v="0"/>
    <n v="0"/>
    <n v="0"/>
    <n v="0"/>
    <n v="0"/>
    <n v="26.5"/>
    <n v="0"/>
    <n v="0"/>
    <n v="0"/>
    <n v="0"/>
    <n v="5.9346750000000004"/>
    <n v="0"/>
    <n v="0"/>
  </r>
  <r>
    <d v="2020-10-01T00:00:00"/>
    <x v="6"/>
    <s v="P"/>
    <s v="Active"/>
    <n v="449"/>
    <x v="448"/>
    <s v="N"/>
    <x v="52"/>
    <n v="1007"/>
    <x v="1"/>
    <s v="Niederl. 1"/>
    <n v="1"/>
    <s v="Department"/>
    <s v="Supervisor"/>
    <s v="Non-Mgm."/>
    <s v="tech"/>
    <s v="M"/>
    <d v="2017-09-01T00:00:00"/>
    <d v="2021-02-28T00:00:00"/>
    <s v=""/>
    <n v="3"/>
    <d v="2000-07-28T00:00:00"/>
    <n v="19"/>
    <s v="J"/>
    <n v="30"/>
    <n v="2.5"/>
    <n v="39"/>
    <x v="0"/>
    <n v="1"/>
    <n v="31"/>
    <n v="0"/>
    <n v="5952"/>
    <n v="1174.03575"/>
    <n v="0"/>
    <n v="0"/>
    <n v="0"/>
    <n v="0"/>
    <n v="0"/>
    <n v="0"/>
    <n v="0"/>
    <n v="0"/>
    <n v="0"/>
    <n v="0"/>
    <n v="343.38461538461542"/>
    <n v="272.8"/>
    <n v="26.5"/>
    <n v="0"/>
    <n v="0"/>
    <n v="0"/>
    <n v="0"/>
    <n v="143.92921961538462"/>
    <n v="0"/>
    <n v="0"/>
  </r>
  <r>
    <d v="2020-10-01T00:00:00"/>
    <x v="6"/>
    <s v="P"/>
    <s v="Active"/>
    <n v="450"/>
    <x v="449"/>
    <s v="N"/>
    <x v="52"/>
    <n v="1007"/>
    <x v="1"/>
    <s v="Niederl. 1"/>
    <n v="1"/>
    <s v="Department"/>
    <s v="Supervisor"/>
    <s v="Non-Mgm."/>
    <s v="tech"/>
    <s v="W"/>
    <d v="2017-09-01T00:00:00"/>
    <d v="2021-02-28T00:00:00"/>
    <s v=""/>
    <n v="3"/>
    <d v="2002-01-28T00:00:00"/>
    <n v="17"/>
    <s v="J"/>
    <n v="30"/>
    <n v="2.5"/>
    <n v="39"/>
    <x v="0"/>
    <n v="1"/>
    <n v="31"/>
    <n v="0"/>
    <n v="5953"/>
    <n v="1174.1692500000001"/>
    <n v="0"/>
    <n v="0"/>
    <n v="0"/>
    <n v="0"/>
    <n v="0"/>
    <n v="0"/>
    <n v="0"/>
    <n v="0"/>
    <n v="0"/>
    <n v="0"/>
    <n v="343.44230769230774"/>
    <n v="272.84583333333336"/>
    <n v="26.5"/>
    <n v="0"/>
    <n v="0"/>
    <n v="0"/>
    <n v="0"/>
    <n v="143.95240418269233"/>
    <n v="0"/>
    <n v="0"/>
  </r>
  <r>
    <d v="2020-10-01T00:00:00"/>
    <x v="6"/>
    <s v="P"/>
    <s v="Active"/>
    <n v="454"/>
    <x v="453"/>
    <s v="N"/>
    <x v="52"/>
    <n v="1007"/>
    <x v="1"/>
    <s v="Niederl. 1"/>
    <n v="1"/>
    <s v="Department"/>
    <s v="Supervisor"/>
    <s v="Non-Mgm."/>
    <s v="tech"/>
    <s v="M"/>
    <d v="2017-09-01T00:00:00"/>
    <d v="2021-02-28T00:00:00"/>
    <s v=""/>
    <n v="3"/>
    <d v="2001-05-20T00:00:00"/>
    <n v="18"/>
    <s v="J"/>
    <n v="30"/>
    <n v="2.5"/>
    <n v="39"/>
    <x v="0"/>
    <n v="1"/>
    <n v="31"/>
    <n v="0"/>
    <n v="5954"/>
    <n v="1174.3027500000001"/>
    <n v="0"/>
    <n v="0"/>
    <n v="0"/>
    <n v="0"/>
    <n v="0"/>
    <n v="0"/>
    <n v="0"/>
    <n v="0"/>
    <n v="0"/>
    <n v="0"/>
    <n v="343.5"/>
    <n v="272.89166666666671"/>
    <n v="26.5"/>
    <n v="0"/>
    <n v="0"/>
    <n v="0"/>
    <n v="0"/>
    <n v="143.97558875000001"/>
    <n v="0"/>
    <n v="0"/>
  </r>
  <r>
    <d v="2020-10-01T00:00:00"/>
    <x v="6"/>
    <s v="P"/>
    <s v="Active"/>
    <n v="455"/>
    <x v="454"/>
    <s v="N"/>
    <x v="52"/>
    <n v="1007"/>
    <x v="1"/>
    <s v="Niederl. 1"/>
    <n v="1"/>
    <s v="Department"/>
    <s v="Supervisor"/>
    <s v="Non-Mgm."/>
    <s v="tech"/>
    <s v="M"/>
    <d v="2017-09-01T00:00:00"/>
    <d v="2021-02-28T00:00:00"/>
    <s v=""/>
    <n v="3"/>
    <d v="2000-11-17T00:00:00"/>
    <n v="19"/>
    <s v="J"/>
    <n v="30"/>
    <n v="2.5"/>
    <n v="39"/>
    <x v="0"/>
    <n v="1"/>
    <n v="31"/>
    <n v="0"/>
    <n v="5955"/>
    <n v="1174.4362500000002"/>
    <n v="0"/>
    <n v="0"/>
    <n v="0"/>
    <n v="0"/>
    <n v="0"/>
    <n v="0"/>
    <n v="0"/>
    <n v="0"/>
    <n v="0"/>
    <n v="0"/>
    <n v="343.55769230769232"/>
    <n v="272.9375"/>
    <n v="26.5"/>
    <n v="0"/>
    <n v="0"/>
    <n v="0"/>
    <n v="0"/>
    <n v="143.99877331730772"/>
    <n v="0"/>
    <n v="0"/>
  </r>
  <r>
    <d v="2020-10-01T00:00:00"/>
    <x v="6"/>
    <s v="P"/>
    <s v="Active"/>
    <n v="456"/>
    <x v="455"/>
    <s v="N"/>
    <x v="52"/>
    <n v="1007"/>
    <x v="1"/>
    <s v="Niederl. 1"/>
    <n v="1"/>
    <s v="Department"/>
    <s v="Supervisor"/>
    <s v="Non-Mgm."/>
    <s v="tech"/>
    <s v="M"/>
    <d v="2017-09-01T00:00:00"/>
    <d v="2021-02-28T00:00:00"/>
    <s v=""/>
    <n v="3"/>
    <d v="2000-10-30T00:00:00"/>
    <n v="19"/>
    <s v="J"/>
    <n v="30"/>
    <n v="2.5"/>
    <n v="39"/>
    <x v="0"/>
    <n v="1"/>
    <n v="31"/>
    <n v="0"/>
    <n v="5956"/>
    <n v="1174.5697500000001"/>
    <n v="0"/>
    <n v="0"/>
    <n v="0"/>
    <n v="0"/>
    <n v="0"/>
    <n v="0"/>
    <n v="0"/>
    <n v="0"/>
    <n v="0"/>
    <n v="0"/>
    <n v="343.61538461538464"/>
    <n v="272.98333333333335"/>
    <n v="26.5"/>
    <n v="0"/>
    <n v="0"/>
    <n v="0"/>
    <n v="0"/>
    <n v="144.0219578846154"/>
    <n v="0"/>
    <n v="0"/>
  </r>
  <r>
    <d v="2020-10-01T00:00:00"/>
    <x v="6"/>
    <s v="P"/>
    <s v="Active"/>
    <n v="457"/>
    <x v="456"/>
    <s v="N"/>
    <x v="52"/>
    <n v="1007"/>
    <x v="1"/>
    <s v="Niederl. 1"/>
    <n v="1"/>
    <s v="Department"/>
    <s v="Supervisor"/>
    <s v="Non-Mgm."/>
    <s v="tech"/>
    <s v="M"/>
    <d v="2017-09-01T00:00:00"/>
    <d v="2021-02-28T00:00:00"/>
    <s v=""/>
    <n v="3"/>
    <d v="2001-06-19T00:00:00"/>
    <n v="18"/>
    <s v="J"/>
    <n v="30"/>
    <n v="2.5"/>
    <n v="39"/>
    <x v="0"/>
    <n v="1"/>
    <n v="31"/>
    <n v="0"/>
    <n v="5957"/>
    <n v="1174.70325"/>
    <n v="0"/>
    <n v="0"/>
    <n v="0"/>
    <n v="0"/>
    <n v="0"/>
    <n v="0"/>
    <n v="0"/>
    <n v="0"/>
    <n v="0"/>
    <n v="0"/>
    <n v="343.67307692307696"/>
    <n v="273.0291666666667"/>
    <n v="26.5"/>
    <n v="0"/>
    <n v="0"/>
    <n v="0"/>
    <n v="0"/>
    <n v="144.04514245192308"/>
    <n v="0"/>
    <n v="0"/>
  </r>
  <r>
    <d v="2020-10-01T00:00:00"/>
    <x v="6"/>
    <s v="P"/>
    <s v="Active"/>
    <n v="459"/>
    <x v="458"/>
    <s v="N"/>
    <x v="52"/>
    <n v="1007"/>
    <x v="1"/>
    <s v="Niederl. 1"/>
    <n v="1"/>
    <s v="Department"/>
    <s v="Supervisor"/>
    <s v="Non-Mgm."/>
    <s v="tech"/>
    <s v="M"/>
    <d v="2017-09-01T00:00:00"/>
    <d v="2021-02-28T00:00:00"/>
    <s v=""/>
    <n v="3"/>
    <d v="2000-11-04T00:00:00"/>
    <n v="19"/>
    <s v="J"/>
    <n v="30"/>
    <n v="2.5"/>
    <n v="39"/>
    <x v="0"/>
    <n v="1"/>
    <n v="31"/>
    <n v="0"/>
    <n v="5958"/>
    <n v="1174.8367499999999"/>
    <n v="0"/>
    <n v="0"/>
    <n v="0"/>
    <n v="0"/>
    <n v="0"/>
    <n v="0"/>
    <n v="0"/>
    <n v="0"/>
    <n v="0"/>
    <n v="0"/>
    <n v="343.73076923076917"/>
    <n v="273.07500000000005"/>
    <n v="26.5"/>
    <n v="0"/>
    <n v="0"/>
    <n v="0"/>
    <n v="0"/>
    <n v="144.06832701923076"/>
    <n v="0"/>
    <n v="0"/>
  </r>
  <r>
    <d v="2020-10-01T00:00:00"/>
    <x v="6"/>
    <s v="P"/>
    <s v="Active"/>
    <n v="460"/>
    <x v="459"/>
    <s v="N"/>
    <x v="52"/>
    <n v="1007"/>
    <x v="1"/>
    <s v="Niederl. 1"/>
    <n v="1"/>
    <s v="Department"/>
    <s v="Supervisor"/>
    <s v="Non-Mgm."/>
    <s v="tech"/>
    <s v="M"/>
    <d v="2017-09-01T00:00:00"/>
    <d v="2021-02-28T00:00:00"/>
    <s v=""/>
    <n v="3"/>
    <d v="2001-07-28T00:00:00"/>
    <n v="18"/>
    <s v="J"/>
    <n v="30"/>
    <n v="2.5"/>
    <n v="39"/>
    <x v="0"/>
    <n v="1"/>
    <n v="31"/>
    <n v="0"/>
    <n v="5959"/>
    <n v="1174.9702500000001"/>
    <n v="0"/>
    <n v="0"/>
    <n v="0"/>
    <n v="0"/>
    <n v="0"/>
    <n v="0"/>
    <n v="0"/>
    <n v="0"/>
    <n v="0"/>
    <n v="0"/>
    <n v="343.78846153846149"/>
    <n v="273.12083333333334"/>
    <n v="26.5"/>
    <n v="0"/>
    <n v="0"/>
    <n v="0"/>
    <n v="0"/>
    <n v="144.09151158653845"/>
    <n v="0"/>
    <n v="0"/>
  </r>
  <r>
    <d v="2020-10-01T00:00:00"/>
    <x v="6"/>
    <s v="P"/>
    <s v="Active"/>
    <n v="462"/>
    <x v="461"/>
    <s v="N"/>
    <x v="51"/>
    <n v="1092"/>
    <x v="3"/>
    <s v="Niederl. 8"/>
    <n v="1"/>
    <s v="Department"/>
    <s v="Supervisor"/>
    <s v="Non-Mgm."/>
    <s v="tech"/>
    <s v="M"/>
    <d v="2017-09-01T00:00:00"/>
    <d v="2021-02-28T00:00:00"/>
    <s v=""/>
    <n v="3"/>
    <d v="1997-12-09T00:00:00"/>
    <n v="22"/>
    <s v="J"/>
    <n v="30"/>
    <n v="2.5"/>
    <n v="39"/>
    <x v="0"/>
    <n v="1"/>
    <n v="31"/>
    <n v="0"/>
    <n v="5960"/>
    <n v="1175.10375"/>
    <n v="0"/>
    <n v="0"/>
    <n v="0"/>
    <n v="0"/>
    <n v="0"/>
    <n v="0"/>
    <n v="0"/>
    <n v="0"/>
    <n v="0"/>
    <n v="0"/>
    <n v="343.84615384615381"/>
    <n v="273.16666666666669"/>
    <n v="26.5"/>
    <n v="0"/>
    <n v="0"/>
    <n v="0"/>
    <n v="0"/>
    <n v="144.11469615384618"/>
    <n v="0"/>
    <n v="0"/>
  </r>
  <r>
    <d v="2020-10-01T00:00:00"/>
    <x v="6"/>
    <s v="P"/>
    <s v="Active"/>
    <n v="465"/>
    <x v="464"/>
    <s v="N"/>
    <x v="21"/>
    <n v="1086"/>
    <x v="0"/>
    <s v="Niederl. 3"/>
    <n v="1"/>
    <s v="Department"/>
    <s v="Supervisor"/>
    <s v="Non-Mgm."/>
    <s v="ang."/>
    <s v="M"/>
    <d v="2017-09-01T00:00:00"/>
    <m/>
    <s v=""/>
    <n v="2"/>
    <d v="1993-04-28T00:00:00"/>
    <n v="26"/>
    <s v="N"/>
    <n v="30"/>
    <n v="2.5"/>
    <n v="39"/>
    <x v="0"/>
    <n v="1"/>
    <n v="31"/>
    <n v="0"/>
    <n v="5961"/>
    <n v="1175.2372500000001"/>
    <n v="0"/>
    <n v="0"/>
    <n v="0"/>
    <n v="0"/>
    <n v="0"/>
    <n v="0"/>
    <n v="0"/>
    <n v="0"/>
    <n v="0"/>
    <n v="0"/>
    <n v="0"/>
    <n v="0"/>
    <n v="26.5"/>
    <n v="0"/>
    <n v="0"/>
    <n v="0"/>
    <n v="0"/>
    <n v="5.9346750000000004"/>
    <n v="0"/>
    <n v="0"/>
  </r>
  <r>
    <d v="2020-10-01T00:00:00"/>
    <x v="6"/>
    <s v="P"/>
    <s v="Active"/>
    <n v="466"/>
    <x v="465"/>
    <s v="N"/>
    <x v="35"/>
    <n v="1078"/>
    <x v="0"/>
    <s v="Niederl. 3"/>
    <n v="1"/>
    <s v="Department"/>
    <s v="Supervisor"/>
    <s v="Non-Mgm."/>
    <s v="ang."/>
    <s v="M"/>
    <d v="2017-09-04T00:00:00"/>
    <m/>
    <s v=""/>
    <n v="2"/>
    <d v="1984-05-16T00:00:00"/>
    <n v="35"/>
    <s v="N"/>
    <n v="30"/>
    <n v="2.5"/>
    <n v="39"/>
    <x v="0"/>
    <n v="1"/>
    <n v="31"/>
    <n v="0"/>
    <n v="5962"/>
    <n v="1175.37075"/>
    <n v="0"/>
    <n v="0"/>
    <n v="0"/>
    <n v="0"/>
    <n v="0"/>
    <n v="0"/>
    <n v="0"/>
    <n v="0"/>
    <n v="0"/>
    <n v="0"/>
    <n v="0"/>
    <n v="0"/>
    <n v="26.5"/>
    <n v="0"/>
    <n v="0"/>
    <n v="0"/>
    <n v="0"/>
    <n v="5.9346750000000004"/>
    <n v="0"/>
    <n v="0"/>
  </r>
  <r>
    <d v="2020-10-01T00:00:00"/>
    <x v="6"/>
    <s v="P"/>
    <s v="Active"/>
    <n v="467"/>
    <x v="466"/>
    <s v="N"/>
    <x v="22"/>
    <n v="1060"/>
    <x v="2"/>
    <s v="Niederl. 7"/>
    <n v="1"/>
    <s v="Department"/>
    <s v="Supervisor"/>
    <s v="Non-Mgm."/>
    <s v="ang."/>
    <s v="M"/>
    <d v="2017-09-01T00:00:00"/>
    <m/>
    <s v=""/>
    <n v="2"/>
    <d v="1971-03-04T00:00:00"/>
    <n v="48"/>
    <s v="J"/>
    <n v="30"/>
    <n v="2.5"/>
    <n v="39"/>
    <x v="0"/>
    <n v="1"/>
    <n v="31"/>
    <n v="0"/>
    <n v="5963"/>
    <n v="1175.50425"/>
    <n v="0"/>
    <n v="0"/>
    <n v="0"/>
    <n v="0"/>
    <n v="0"/>
    <n v="0"/>
    <n v="0"/>
    <n v="0"/>
    <n v="0"/>
    <n v="0"/>
    <n v="344.01923076923077"/>
    <n v="273.30416666666667"/>
    <n v="26.5"/>
    <n v="0"/>
    <n v="0"/>
    <n v="0"/>
    <n v="0"/>
    <n v="144.18424985576925"/>
    <n v="0"/>
    <n v="0"/>
  </r>
  <r>
    <d v="2020-10-01T00:00:00"/>
    <x v="6"/>
    <s v="P"/>
    <s v="Active"/>
    <n v="468"/>
    <x v="467"/>
    <s v="N"/>
    <x v="22"/>
    <n v="1053"/>
    <x v="3"/>
    <s v="Niederl. 8"/>
    <n v="1"/>
    <s v="Department"/>
    <s v="Supervisor"/>
    <s v="Non-Mgm."/>
    <s v="ang."/>
    <s v="M"/>
    <d v="2017-09-01T00:00:00"/>
    <m/>
    <s v=""/>
    <n v="2"/>
    <d v="1994-01-23T00:00:00"/>
    <n v="25"/>
    <s v="J"/>
    <n v="30"/>
    <n v="2.5"/>
    <n v="39"/>
    <x v="0"/>
    <n v="1"/>
    <n v="31"/>
    <n v="0"/>
    <n v="5964"/>
    <n v="1175.6377499999999"/>
    <n v="0"/>
    <n v="0"/>
    <n v="0"/>
    <n v="0"/>
    <n v="0"/>
    <n v="0"/>
    <n v="0"/>
    <n v="0"/>
    <n v="0"/>
    <n v="0"/>
    <n v="344.07692307692304"/>
    <n v="273.35000000000002"/>
    <n v="26.5"/>
    <n v="0"/>
    <n v="0"/>
    <n v="0"/>
    <n v="0"/>
    <n v="144.2074344230769"/>
    <n v="0"/>
    <n v="0"/>
  </r>
  <r>
    <d v="2020-10-01T00:00:00"/>
    <x v="6"/>
    <s v="P"/>
    <s v="Active"/>
    <n v="469"/>
    <x v="468"/>
    <s v="N"/>
    <x v="15"/>
    <n v="1044"/>
    <x v="9"/>
    <s v="Niederl. 4"/>
    <n v="1"/>
    <s v="Department"/>
    <s v="Supervisor"/>
    <s v="Manager"/>
    <s v="ang."/>
    <s v="M"/>
    <d v="2017-09-01T00:00:00"/>
    <m/>
    <s v=""/>
    <n v="2"/>
    <d v="1964-11-15T00:00:00"/>
    <n v="55"/>
    <s v="N"/>
    <n v="30"/>
    <n v="2.5"/>
    <n v="39"/>
    <x v="0"/>
    <n v="1"/>
    <n v="31"/>
    <n v="0"/>
    <n v="5965"/>
    <n v="1175.77125"/>
    <n v="0"/>
    <n v="0"/>
    <n v="0"/>
    <n v="0"/>
    <n v="0"/>
    <n v="0"/>
    <n v="0"/>
    <n v="0"/>
    <n v="0"/>
    <n v="0"/>
    <n v="0"/>
    <n v="0"/>
    <n v="26.5"/>
    <n v="0"/>
    <n v="0"/>
    <n v="0"/>
    <n v="0"/>
    <n v="5.9346750000000004"/>
    <n v="113.18680000000001"/>
    <n v="0"/>
  </r>
  <r>
    <d v="2020-10-01T00:00:00"/>
    <x v="6"/>
    <s v="P"/>
    <s v="Active"/>
    <n v="470"/>
    <x v="469"/>
    <s v="N"/>
    <x v="17"/>
    <n v="1088"/>
    <x v="0"/>
    <s v="Niederl. 3"/>
    <n v="1"/>
    <s v="Department"/>
    <s v="Supervisor"/>
    <s v="Non-Mgm."/>
    <s v="ang."/>
    <s v="W"/>
    <d v="2017-09-12T00:00:00"/>
    <m/>
    <s v=""/>
    <n v="2"/>
    <d v="1971-05-12T00:00:00"/>
    <n v="48"/>
    <s v="N"/>
    <n v="12"/>
    <n v="1"/>
    <n v="16"/>
    <x v="0"/>
    <n v="0.41025641025641024"/>
    <n v="31"/>
    <n v="0"/>
    <n v="5966"/>
    <n v="1175.9047500000001"/>
    <n v="0"/>
    <n v="0"/>
    <n v="0"/>
    <n v="0"/>
    <n v="0"/>
    <n v="0"/>
    <n v="0"/>
    <n v="0"/>
    <n v="0"/>
    <n v="0"/>
    <n v="0"/>
    <n v="0"/>
    <n v="26.5"/>
    <n v="0"/>
    <n v="0"/>
    <n v="0"/>
    <n v="0"/>
    <n v="5.9346750000000004"/>
    <n v="0"/>
    <n v="0"/>
  </r>
  <r>
    <d v="2020-10-01T00:00:00"/>
    <x v="6"/>
    <s v="P"/>
    <s v="Active"/>
    <n v="471"/>
    <x v="470"/>
    <s v="N"/>
    <x v="36"/>
    <n v="1054"/>
    <x v="8"/>
    <s v="Niederl. 2"/>
    <n v="1"/>
    <s v="Department"/>
    <s v="Supervisor"/>
    <s v="Non-Mgm."/>
    <s v="ang."/>
    <s v="W"/>
    <d v="2017-09-04T00:00:00"/>
    <m/>
    <s v=""/>
    <n v="2"/>
    <d v="1991-06-08T00:00:00"/>
    <n v="28"/>
    <s v="N"/>
    <n v="30"/>
    <n v="2.5"/>
    <n v="39"/>
    <x v="0"/>
    <n v="1"/>
    <n v="31"/>
    <n v="0"/>
    <n v="5967"/>
    <n v="1176.0382500000001"/>
    <n v="0"/>
    <n v="0"/>
    <n v="0"/>
    <n v="0"/>
    <n v="0"/>
    <n v="0"/>
    <n v="0"/>
    <n v="0"/>
    <n v="0"/>
    <n v="0"/>
    <n v="0"/>
    <n v="0"/>
    <n v="26.5"/>
    <n v="0"/>
    <n v="0"/>
    <n v="0"/>
    <n v="0"/>
    <n v="5.9346750000000004"/>
    <n v="0"/>
    <n v="0"/>
  </r>
  <r>
    <d v="2020-10-01T00:00:00"/>
    <x v="6"/>
    <s v="P"/>
    <s v="Active"/>
    <n v="472"/>
    <x v="471"/>
    <s v="N"/>
    <x v="23"/>
    <n v="1068"/>
    <x v="0"/>
    <s v="Niederl. 3"/>
    <n v="1"/>
    <s v="Department"/>
    <s v="Supervisor"/>
    <s v="Non-Mgm."/>
    <s v="ang."/>
    <s v="M"/>
    <d v="2017-09-01T00:00:00"/>
    <m/>
    <s v=""/>
    <n v="2"/>
    <d v="1968-08-31T00:00:00"/>
    <n v="51"/>
    <s v="N"/>
    <n v="30"/>
    <n v="2.5"/>
    <n v="39"/>
    <x v="0"/>
    <n v="1"/>
    <n v="31"/>
    <n v="0"/>
    <n v="5968"/>
    <n v="1176.17175"/>
    <n v="0"/>
    <n v="0"/>
    <n v="0"/>
    <n v="0"/>
    <n v="0"/>
    <n v="0"/>
    <n v="0"/>
    <n v="0"/>
    <n v="0"/>
    <n v="0"/>
    <n v="0"/>
    <n v="0"/>
    <n v="26.5"/>
    <n v="0"/>
    <n v="0"/>
    <n v="0"/>
    <n v="0"/>
    <n v="5.9346750000000004"/>
    <n v="0"/>
    <n v="0"/>
  </r>
  <r>
    <d v="2020-10-01T00:00:00"/>
    <x v="6"/>
    <s v="P"/>
    <s v="Active"/>
    <n v="473"/>
    <x v="472"/>
    <s v="N"/>
    <x v="28"/>
    <n v="1004"/>
    <x v="1"/>
    <s v="Niederl. 1"/>
    <n v="1"/>
    <s v="Department"/>
    <s v="Supervisor"/>
    <s v="Non-Mgm."/>
    <s v="ang."/>
    <s v="W"/>
    <d v="2017-09-01T00:00:00"/>
    <m/>
    <s v=""/>
    <n v="2"/>
    <d v="1960-07-17T00:00:00"/>
    <n v="59"/>
    <s v="N"/>
    <n v="30"/>
    <n v="2.5"/>
    <n v="25"/>
    <x v="0"/>
    <n v="0.64102564102564108"/>
    <n v="31"/>
    <n v="0"/>
    <n v="5969"/>
    <n v="1176.3052499999999"/>
    <n v="0"/>
    <n v="0"/>
    <n v="0"/>
    <n v="0"/>
    <n v="0"/>
    <n v="0"/>
    <n v="0"/>
    <n v="0"/>
    <n v="0"/>
    <n v="0"/>
    <n v="0"/>
    <n v="0"/>
    <n v="26.5"/>
    <n v="0"/>
    <n v="0"/>
    <n v="0"/>
    <n v="0"/>
    <n v="5.9346750000000004"/>
    <n v="0"/>
    <n v="0"/>
  </r>
  <r>
    <d v="2020-10-01T00:00:00"/>
    <x v="6"/>
    <s v="P"/>
    <s v="Active"/>
    <n v="474"/>
    <x v="473"/>
    <s v="N"/>
    <x v="36"/>
    <n v="1054"/>
    <x v="8"/>
    <s v="Niederl. 2"/>
    <n v="1"/>
    <s v="Department"/>
    <s v="Supervisor"/>
    <s v="Non-Mgm."/>
    <s v="ang."/>
    <s v="M"/>
    <d v="2017-09-18T00:00:00"/>
    <m/>
    <s v=""/>
    <n v="2"/>
    <d v="1987-10-12T00:00:00"/>
    <n v="32"/>
    <s v="N"/>
    <n v="30"/>
    <n v="2.5"/>
    <n v="39"/>
    <x v="0"/>
    <n v="1"/>
    <n v="31"/>
    <n v="0"/>
    <n v="5970"/>
    <n v="1176.43875"/>
    <n v="0"/>
    <n v="0"/>
    <n v="0"/>
    <n v="0"/>
    <n v="0"/>
    <n v="0"/>
    <n v="0"/>
    <n v="0"/>
    <n v="0"/>
    <n v="0"/>
    <n v="0"/>
    <n v="0"/>
    <n v="26.5"/>
    <n v="0"/>
    <n v="0"/>
    <n v="0"/>
    <n v="0"/>
    <n v="5.9346750000000004"/>
    <n v="0"/>
    <n v="0"/>
  </r>
  <r>
    <d v="2020-10-01T00:00:00"/>
    <x v="6"/>
    <s v="P"/>
    <s v="Active"/>
    <n v="475"/>
    <x v="474"/>
    <s v="N"/>
    <x v="5"/>
    <n v="1093"/>
    <x v="0"/>
    <s v="Niederl. 3"/>
    <n v="1"/>
    <s v="Department"/>
    <s v="Supervisor"/>
    <s v="Non-Mgm."/>
    <s v="ang."/>
    <s v="M"/>
    <d v="2017-09-15T00:00:00"/>
    <m/>
    <s v=""/>
    <n v="2"/>
    <d v="1980-11-06T00:00:00"/>
    <n v="39"/>
    <s v="N"/>
    <n v="30"/>
    <n v="2.5"/>
    <n v="39"/>
    <x v="0"/>
    <n v="1"/>
    <n v="31"/>
    <n v="0"/>
    <n v="5971"/>
    <n v="1176.5722500000002"/>
    <n v="0"/>
    <n v="0"/>
    <n v="0"/>
    <n v="0"/>
    <n v="0"/>
    <n v="0"/>
    <n v="0"/>
    <n v="0"/>
    <n v="0"/>
    <n v="0"/>
    <n v="0"/>
    <n v="0"/>
    <n v="26.5"/>
    <n v="0"/>
    <n v="0"/>
    <n v="0"/>
    <n v="0"/>
    <n v="5.9346750000000004"/>
    <n v="0"/>
    <n v="0"/>
  </r>
  <r>
    <d v="2020-10-01T00:00:00"/>
    <x v="6"/>
    <s v="P"/>
    <s v="Active"/>
    <n v="476"/>
    <x v="475"/>
    <s v="N"/>
    <x v="26"/>
    <n v="1091"/>
    <x v="0"/>
    <s v="Niederl. 3"/>
    <n v="1"/>
    <s v="Department"/>
    <s v="Supervisor"/>
    <s v="Manager"/>
    <s v="ang."/>
    <s v="M"/>
    <d v="2017-10-01T00:00:00"/>
    <m/>
    <s v=""/>
    <n v="2"/>
    <d v="1964-04-15T00:00:00"/>
    <n v="55"/>
    <s v="N"/>
    <n v="30"/>
    <n v="2.5"/>
    <n v="39"/>
    <x v="0"/>
    <n v="1"/>
    <n v="31"/>
    <n v="0"/>
    <n v="5972"/>
    <n v="1176.7057500000001"/>
    <n v="0"/>
    <n v="0"/>
    <n v="0"/>
    <n v="0"/>
    <n v="0"/>
    <n v="0"/>
    <n v="0"/>
    <n v="0"/>
    <n v="0"/>
    <n v="0"/>
    <n v="0"/>
    <n v="0"/>
    <n v="26.5"/>
    <n v="0"/>
    <n v="0"/>
    <n v="0"/>
    <n v="0"/>
    <n v="5.9346750000000004"/>
    <n v="222.9973"/>
    <n v="0"/>
  </r>
  <r>
    <d v="2020-10-01T00:00:00"/>
    <x v="6"/>
    <s v="P"/>
    <s v="Active"/>
    <n v="477"/>
    <x v="476"/>
    <s v="N"/>
    <x v="31"/>
    <n v="1028"/>
    <x v="6"/>
    <s v="Niederl. 10"/>
    <n v="1"/>
    <s v="Department"/>
    <s v="Supervisor"/>
    <s v="Non-Mgm."/>
    <s v="ang."/>
    <s v="M"/>
    <d v="2017-10-01T00:00:00"/>
    <m/>
    <s v=""/>
    <n v="2"/>
    <d v="1966-11-05T00:00:00"/>
    <n v="53"/>
    <s v="J"/>
    <n v="30"/>
    <n v="2.5"/>
    <n v="39"/>
    <x v="0"/>
    <n v="1"/>
    <n v="31"/>
    <n v="0"/>
    <n v="5973"/>
    <n v="1176.83925"/>
    <n v="0"/>
    <n v="0"/>
    <n v="30"/>
    <n v="0"/>
    <n v="320.83"/>
    <n v="0"/>
    <n v="0"/>
    <n v="0"/>
    <n v="0"/>
    <n v="0"/>
    <n v="344.59615384615387"/>
    <n v="273.76250000000005"/>
    <n v="26.5"/>
    <n v="0"/>
    <n v="0"/>
    <n v="0"/>
    <n v="0"/>
    <n v="222.98447402884617"/>
    <n v="78.66"/>
    <n v="0"/>
  </r>
  <r>
    <d v="2020-10-01T00:00:00"/>
    <x v="6"/>
    <s v="P"/>
    <s v="Active"/>
    <n v="478"/>
    <x v="477"/>
    <s v="N"/>
    <x v="2"/>
    <n v="1010"/>
    <x v="1"/>
    <s v="Niederl. 1"/>
    <n v="1"/>
    <s v="Department"/>
    <s v="Supervisor"/>
    <s v="Non-Mgm."/>
    <s v="ang."/>
    <s v="W"/>
    <d v="2017-10-01T00:00:00"/>
    <m/>
    <s v=""/>
    <n v="2"/>
    <d v="1970-03-01T00:00:00"/>
    <n v="49"/>
    <s v="N"/>
    <n v="24"/>
    <n v="2"/>
    <n v="28"/>
    <x v="0"/>
    <n v="0.71794871794871795"/>
    <n v="31"/>
    <n v="0"/>
    <n v="5974"/>
    <n v="1176.9727499999999"/>
    <n v="0"/>
    <n v="0"/>
    <n v="0"/>
    <n v="0"/>
    <n v="0"/>
    <n v="0"/>
    <n v="0"/>
    <n v="0"/>
    <n v="0"/>
    <n v="0"/>
    <n v="0"/>
    <n v="0"/>
    <n v="26.5"/>
    <n v="0"/>
    <n v="0"/>
    <n v="0"/>
    <n v="0"/>
    <n v="5.9346750000000004"/>
    <n v="0"/>
    <n v="0"/>
  </r>
  <r>
    <d v="2020-10-01T00:00:00"/>
    <x v="6"/>
    <s v="P"/>
    <s v="Active"/>
    <n v="479"/>
    <x v="478"/>
    <s v="N"/>
    <x v="53"/>
    <n v="1012"/>
    <x v="1"/>
    <s v="Niederl. 1"/>
    <n v="1"/>
    <s v="Department"/>
    <s v="Supervisor"/>
    <s v="Non-Mgm."/>
    <s v="DS"/>
    <s v="M"/>
    <d v="2017-10-01T00:00:00"/>
    <m/>
    <s v=""/>
    <n v="2"/>
    <d v="1995-09-08T00:00:00"/>
    <n v="24"/>
    <s v="N"/>
    <n v="0"/>
    <n v="0"/>
    <n v="39"/>
    <x v="0"/>
    <n v="1"/>
    <n v="31"/>
    <n v="0"/>
    <n v="5975"/>
    <n v="1177.10625"/>
    <n v="0"/>
    <n v="0"/>
    <n v="0"/>
    <n v="0"/>
    <n v="0"/>
    <n v="0"/>
    <n v="0"/>
    <n v="0"/>
    <n v="0"/>
    <n v="0"/>
    <n v="0"/>
    <n v="0"/>
    <n v="26.5"/>
    <n v="0"/>
    <n v="0"/>
    <n v="0"/>
    <n v="0"/>
    <n v="5.9346750000000004"/>
    <n v="0"/>
    <n v="0"/>
  </r>
  <r>
    <d v="2020-10-01T00:00:00"/>
    <x v="6"/>
    <s v="P"/>
    <s v="Active"/>
    <n v="480"/>
    <x v="479"/>
    <s v="N"/>
    <x v="22"/>
    <n v="1047"/>
    <x v="9"/>
    <s v="Niederl. 4"/>
    <n v="1"/>
    <s v="Department"/>
    <s v="Supervisor"/>
    <s v="Non-Mgm."/>
    <s v="ang."/>
    <s v="M"/>
    <d v="2017-11-01T00:00:00"/>
    <m/>
    <s v=""/>
    <n v="2"/>
    <d v="1990-10-06T00:00:00"/>
    <n v="29"/>
    <s v="J"/>
    <n v="30"/>
    <n v="2.5"/>
    <n v="39"/>
    <x v="0"/>
    <n v="1"/>
    <n v="31"/>
    <n v="0"/>
    <n v="5976"/>
    <n v="1177.2397500000002"/>
    <n v="0"/>
    <n v="0"/>
    <n v="0"/>
    <n v="0"/>
    <n v="0"/>
    <n v="0"/>
    <n v="0"/>
    <n v="0"/>
    <n v="0"/>
    <n v="0"/>
    <n v="344.76923076923077"/>
    <n v="273.90000000000003"/>
    <n v="26.5"/>
    <n v="0"/>
    <n v="0"/>
    <n v="0"/>
    <n v="0"/>
    <n v="144.48564923076924"/>
    <n v="0"/>
    <n v="0"/>
  </r>
  <r>
    <d v="2020-10-01T00:00:00"/>
    <x v="6"/>
    <s v="P"/>
    <s v="Active"/>
    <n v="481"/>
    <x v="480"/>
    <s v="N"/>
    <x v="31"/>
    <n v="1046"/>
    <x v="9"/>
    <s v="Niederl. 4"/>
    <n v="1"/>
    <s v="Department"/>
    <s v="Supervisor"/>
    <s v="Non-Mgm."/>
    <s v="ang."/>
    <s v="M"/>
    <d v="2017-11-01T00:00:00"/>
    <m/>
    <s v=""/>
    <n v="2"/>
    <d v="1982-10-18T00:00:00"/>
    <n v="37"/>
    <s v="J"/>
    <n v="30"/>
    <n v="2.5"/>
    <n v="39"/>
    <x v="0"/>
    <n v="1"/>
    <n v="31"/>
    <n v="0"/>
    <n v="5977"/>
    <n v="1177.3732500000001"/>
    <n v="0"/>
    <n v="0"/>
    <n v="30"/>
    <n v="0"/>
    <n v="0"/>
    <n v="1082.5"/>
    <n v="0"/>
    <n v="0"/>
    <n v="0"/>
    <n v="0"/>
    <n v="344.82692307692309"/>
    <n v="273.94583333333333"/>
    <n v="26.5"/>
    <n v="0"/>
    <n v="0"/>
    <n v="0"/>
    <n v="0"/>
    <n v="393.65320879807695"/>
    <n v="78.28"/>
    <n v="0"/>
  </r>
  <r>
    <d v="2020-10-01T00:00:00"/>
    <x v="6"/>
    <s v="P"/>
    <s v="Active"/>
    <n v="482"/>
    <x v="481"/>
    <s v="N"/>
    <x v="22"/>
    <n v="1035"/>
    <x v="5"/>
    <s v="Niederl. 5"/>
    <n v="1"/>
    <s v="Department"/>
    <s v="Supervisor"/>
    <s v="Non-Mgm."/>
    <s v="ang."/>
    <s v="M"/>
    <d v="2017-11-01T00:00:00"/>
    <m/>
    <s v=""/>
    <n v="2"/>
    <d v="1979-05-15T00:00:00"/>
    <n v="40"/>
    <s v="J"/>
    <n v="30"/>
    <n v="2.5"/>
    <n v="39"/>
    <x v="0"/>
    <n v="1"/>
    <n v="31"/>
    <n v="0"/>
    <n v="5978"/>
    <n v="1177.50675"/>
    <n v="0"/>
    <n v="0"/>
    <n v="0"/>
    <n v="0"/>
    <n v="0"/>
    <n v="0"/>
    <n v="0"/>
    <n v="0"/>
    <n v="0"/>
    <n v="0"/>
    <n v="344.88461538461542"/>
    <n v="273.99166666666667"/>
    <n v="26.5"/>
    <n v="0"/>
    <n v="0"/>
    <n v="0"/>
    <n v="0"/>
    <n v="144.53201836538463"/>
    <n v="0"/>
    <n v="0"/>
  </r>
  <r>
    <d v="2020-10-01T00:00:00"/>
    <x v="6"/>
    <s v="P"/>
    <s v="Active"/>
    <n v="483"/>
    <x v="482"/>
    <s v="N"/>
    <x v="18"/>
    <n v="1080"/>
    <x v="0"/>
    <s v="Niederl. 3"/>
    <n v="1"/>
    <s v="Department"/>
    <s v="Supervisor"/>
    <s v="Non-Mgm."/>
    <s v="ang."/>
    <s v="M"/>
    <d v="2017-11-15T00:00:00"/>
    <m/>
    <s v=""/>
    <n v="2"/>
    <d v="1985-06-18T00:00:00"/>
    <n v="34"/>
    <s v="N"/>
    <n v="30"/>
    <n v="2.5"/>
    <n v="39"/>
    <x v="0"/>
    <n v="1"/>
    <n v="31"/>
    <n v="0"/>
    <n v="5979"/>
    <n v="1177.6402499999999"/>
    <n v="0"/>
    <n v="0"/>
    <n v="0"/>
    <n v="0"/>
    <n v="0"/>
    <n v="0"/>
    <n v="0"/>
    <n v="0"/>
    <n v="0"/>
    <n v="0"/>
    <n v="0"/>
    <n v="0"/>
    <n v="26.5"/>
    <n v="0"/>
    <n v="0"/>
    <n v="0"/>
    <n v="0"/>
    <n v="5.9346750000000004"/>
    <n v="0"/>
    <n v="0"/>
  </r>
  <r>
    <d v="2020-10-01T00:00:00"/>
    <x v="6"/>
    <s v="P"/>
    <s v="Active"/>
    <n v="484"/>
    <x v="483"/>
    <s v="N"/>
    <x v="40"/>
    <n v="1001"/>
    <x v="1"/>
    <s v="Niederl. 1"/>
    <n v="1"/>
    <s v="Department"/>
    <s v="Supervisor"/>
    <s v="Non-Mgm."/>
    <s v="ang."/>
    <s v="M"/>
    <d v="2017-11-01T00:00:00"/>
    <m/>
    <s v=""/>
    <n v="2"/>
    <d v="1985-03-26T00:00:00"/>
    <n v="34"/>
    <s v="N"/>
    <n v="30"/>
    <n v="2.5"/>
    <n v="39"/>
    <x v="0"/>
    <n v="1"/>
    <n v="31"/>
    <n v="0"/>
    <n v="5980"/>
    <n v="1177.7737500000001"/>
    <n v="0"/>
    <n v="0"/>
    <n v="0"/>
    <n v="0"/>
    <n v="0"/>
    <n v="0"/>
    <n v="0"/>
    <n v="0"/>
    <n v="0"/>
    <n v="0"/>
    <n v="0"/>
    <n v="0"/>
    <n v="26.5"/>
    <n v="0"/>
    <n v="0"/>
    <n v="0"/>
    <n v="0"/>
    <n v="5.9346750000000004"/>
    <n v="0"/>
    <n v="0"/>
  </r>
  <r>
    <d v="2020-10-01T00:00:00"/>
    <x v="6"/>
    <s v="P"/>
    <s v="Active"/>
    <n v="485"/>
    <x v="484"/>
    <s v="N"/>
    <x v="27"/>
    <n v="1070"/>
    <x v="0"/>
    <s v="Niederl. 3"/>
    <n v="1"/>
    <s v="Department"/>
    <s v="Supervisor"/>
    <s v="Director"/>
    <s v="ang."/>
    <s v="M"/>
    <d v="2017-12-01T00:00:00"/>
    <m/>
    <s v=""/>
    <n v="2"/>
    <d v="1971-07-22T00:00:00"/>
    <n v="48"/>
    <s v="N"/>
    <n v="30"/>
    <n v="2.5"/>
    <n v="39"/>
    <x v="0"/>
    <n v="1"/>
    <n v="31"/>
    <n v="0"/>
    <n v="5981"/>
    <n v="1177.9072500000002"/>
    <n v="0"/>
    <n v="0"/>
    <n v="0"/>
    <n v="0"/>
    <n v="0"/>
    <n v="0"/>
    <n v="0"/>
    <n v="0"/>
    <n v="0"/>
    <n v="0"/>
    <n v="0"/>
    <n v="0"/>
    <n v="26.5"/>
    <n v="0"/>
    <n v="0"/>
    <n v="0"/>
    <n v="0"/>
    <n v="5.9346750000000004"/>
    <n v="201.7724"/>
    <n v="0"/>
  </r>
  <r>
    <d v="2020-10-01T00:00:00"/>
    <x v="6"/>
    <s v="P"/>
    <s v="Active"/>
    <n v="486"/>
    <x v="485"/>
    <s v="N"/>
    <x v="9"/>
    <n v="1087"/>
    <x v="0"/>
    <s v="Niederl. 3"/>
    <n v="1"/>
    <s v="Department"/>
    <s v="Supervisor"/>
    <s v="Non-Mgm."/>
    <s v="ang."/>
    <s v="W"/>
    <d v="2017-12-01T00:00:00"/>
    <m/>
    <s v=""/>
    <n v="2"/>
    <d v="1990-02-08T00:00:00"/>
    <n v="29"/>
    <s v="N"/>
    <n v="30"/>
    <n v="2.5"/>
    <n v="39"/>
    <x v="0"/>
    <n v="1"/>
    <n v="31"/>
    <n v="0"/>
    <n v="5982"/>
    <n v="1178.0407500000001"/>
    <n v="0"/>
    <n v="0"/>
    <n v="0"/>
    <n v="0"/>
    <n v="0"/>
    <n v="0"/>
    <n v="0"/>
    <n v="0"/>
    <n v="0"/>
    <n v="0"/>
    <n v="0"/>
    <n v="0"/>
    <n v="26.5"/>
    <n v="0"/>
    <n v="0"/>
    <n v="0"/>
    <n v="0"/>
    <n v="5.9346750000000004"/>
    <n v="0"/>
    <n v="0"/>
  </r>
  <r>
    <d v="2020-10-01T00:00:00"/>
    <x v="6"/>
    <s v="P"/>
    <s v="Active"/>
    <n v="487"/>
    <x v="486"/>
    <s v="N"/>
    <x v="16"/>
    <n v="1067"/>
    <x v="11"/>
    <s v="Niederl. 12"/>
    <n v="1"/>
    <s v="Department"/>
    <s v="Supervisor"/>
    <s v="Non-Mgm."/>
    <s v="ang."/>
    <s v="W"/>
    <d v="2017-11-20T00:00:00"/>
    <m/>
    <s v=""/>
    <n v="2"/>
    <d v="1993-01-13T00:00:00"/>
    <n v="27"/>
    <s v="N"/>
    <n v="30"/>
    <n v="2.5"/>
    <n v="39"/>
    <x v="0"/>
    <n v="1"/>
    <n v="31"/>
    <n v="0"/>
    <n v="5983"/>
    <n v="1178.17425"/>
    <n v="0"/>
    <n v="0"/>
    <n v="0"/>
    <n v="0"/>
    <n v="0"/>
    <n v="0"/>
    <n v="0"/>
    <n v="0"/>
    <n v="0"/>
    <n v="0"/>
    <n v="0"/>
    <n v="0"/>
    <n v="26.5"/>
    <n v="0"/>
    <n v="0"/>
    <n v="0"/>
    <n v="0"/>
    <n v="5.9346750000000004"/>
    <n v="0"/>
    <n v="0"/>
  </r>
  <r>
    <d v="2020-10-01T00:00:00"/>
    <x v="6"/>
    <s v="P"/>
    <s v="Active"/>
    <n v="488"/>
    <x v="487"/>
    <s v="N"/>
    <x v="48"/>
    <n v="1073"/>
    <x v="0"/>
    <s v="Niederl. 3"/>
    <n v="1"/>
    <s v="Department"/>
    <s v="Supervisor"/>
    <s v="Non-Mgm."/>
    <s v="ang."/>
    <s v="M"/>
    <d v="2018-01-01T00:00:00"/>
    <m/>
    <s v=""/>
    <n v="2"/>
    <d v="1990-11-12T00:00:00"/>
    <n v="29"/>
    <s v="N"/>
    <n v="30"/>
    <n v="2.5"/>
    <n v="39"/>
    <x v="0"/>
    <n v="1"/>
    <n v="31"/>
    <n v="0"/>
    <n v="5984"/>
    <n v="1178.3077499999999"/>
    <n v="0"/>
    <n v="0"/>
    <n v="0"/>
    <n v="0"/>
    <n v="0"/>
    <n v="0"/>
    <n v="0"/>
    <n v="0"/>
    <n v="0"/>
    <n v="0"/>
    <n v="0"/>
    <n v="0"/>
    <n v="26.5"/>
    <n v="0"/>
    <n v="0"/>
    <n v="0"/>
    <n v="0"/>
    <n v="5.9346750000000004"/>
    <n v="0"/>
    <n v="1.9716666666666665"/>
  </r>
  <r>
    <d v="2020-10-01T00:00:00"/>
    <x v="6"/>
    <s v="P"/>
    <s v="Active"/>
    <n v="489"/>
    <x v="488"/>
    <s v="N"/>
    <x v="22"/>
    <n v="1060"/>
    <x v="2"/>
    <s v="Niederl. 7"/>
    <n v="1"/>
    <s v="Department"/>
    <s v="Supervisor"/>
    <s v="Non-Mgm."/>
    <s v="ang."/>
    <s v="M"/>
    <d v="2018-01-01T00:00:00"/>
    <m/>
    <s v=""/>
    <n v="2"/>
    <d v="1989-10-20T00:00:00"/>
    <n v="30"/>
    <s v="J"/>
    <n v="30"/>
    <n v="2.5"/>
    <n v="39"/>
    <x v="0"/>
    <n v="1"/>
    <n v="31"/>
    <n v="0"/>
    <n v="5985"/>
    <n v="1178.4412500000001"/>
    <n v="0"/>
    <n v="0"/>
    <n v="0"/>
    <n v="0"/>
    <n v="0"/>
    <n v="0"/>
    <n v="0"/>
    <n v="0"/>
    <n v="0"/>
    <n v="0"/>
    <n v="345.28846153846155"/>
    <n v="274.3125"/>
    <n v="26.5"/>
    <n v="0"/>
    <n v="0"/>
    <n v="0"/>
    <n v="0"/>
    <n v="144.69431033653848"/>
    <n v="0"/>
    <n v="1.9716666666666665"/>
  </r>
  <r>
    <d v="2020-10-01T00:00:00"/>
    <x v="6"/>
    <s v="P"/>
    <s v="Active"/>
    <n v="490"/>
    <x v="489"/>
    <s v="N"/>
    <x v="22"/>
    <n v="1035"/>
    <x v="5"/>
    <s v="Niederl. 5"/>
    <n v="1"/>
    <s v="Department"/>
    <s v="Supervisor"/>
    <s v="Non-Mgm."/>
    <s v="ang."/>
    <s v="M"/>
    <d v="2018-01-01T00:00:00"/>
    <m/>
    <s v=""/>
    <n v="2"/>
    <d v="1993-03-10T00:00:00"/>
    <n v="26"/>
    <s v="J"/>
    <n v="30"/>
    <n v="2.5"/>
    <n v="39"/>
    <x v="0"/>
    <n v="1"/>
    <n v="31"/>
    <n v="0"/>
    <n v="5986"/>
    <n v="1178.5747500000002"/>
    <n v="0"/>
    <n v="0"/>
    <n v="0"/>
    <n v="0"/>
    <n v="0"/>
    <n v="0"/>
    <n v="0"/>
    <n v="0"/>
    <n v="0"/>
    <n v="0"/>
    <n v="345.34615384615381"/>
    <n v="274.35833333333335"/>
    <n v="26.5"/>
    <n v="0"/>
    <n v="0"/>
    <n v="0"/>
    <n v="0"/>
    <n v="144.71749490384616"/>
    <n v="0"/>
    <n v="1.9716666666666665"/>
  </r>
  <r>
    <d v="2020-10-01T00:00:00"/>
    <x v="6"/>
    <s v="P"/>
    <s v="Active"/>
    <n v="491"/>
    <x v="490"/>
    <s v="N"/>
    <x v="0"/>
    <n v="1090"/>
    <x v="0"/>
    <s v="Niederl. 3"/>
    <n v="1"/>
    <s v="Department"/>
    <s v="Supervisor"/>
    <s v="Manager"/>
    <s v="ang."/>
    <s v="W"/>
    <d v="2018-01-15T00:00:00"/>
    <m/>
    <s v=""/>
    <n v="2"/>
    <d v="1982-10-27T00:00:00"/>
    <n v="37"/>
    <s v="N"/>
    <n v="30"/>
    <n v="2.5"/>
    <n v="39"/>
    <x v="0"/>
    <n v="1"/>
    <n v="31"/>
    <n v="0"/>
    <n v="5987"/>
    <n v="1178.7082500000001"/>
    <n v="0"/>
    <n v="0"/>
    <n v="0"/>
    <n v="0"/>
    <n v="0"/>
    <n v="0"/>
    <n v="0"/>
    <n v="0"/>
    <n v="0"/>
    <n v="0"/>
    <n v="0"/>
    <n v="0"/>
    <n v="26.5"/>
    <n v="0"/>
    <n v="0"/>
    <n v="0"/>
    <n v="0"/>
    <n v="5.9346750000000004"/>
    <n v="0"/>
    <n v="1.9716666666666665"/>
  </r>
  <r>
    <d v="2020-10-01T00:00:00"/>
    <x v="6"/>
    <s v="P"/>
    <s v="Active"/>
    <n v="492"/>
    <x v="491"/>
    <s v="N"/>
    <x v="22"/>
    <n v="1047"/>
    <x v="9"/>
    <s v="Niederl. 4"/>
    <n v="1"/>
    <s v="Department"/>
    <s v="Supervisor"/>
    <s v="Non-Mgm."/>
    <s v="ang."/>
    <s v="M"/>
    <d v="2018-01-01T00:00:00"/>
    <m/>
    <s v=""/>
    <n v="2"/>
    <d v="1980-11-21T00:00:00"/>
    <n v="39"/>
    <s v="J"/>
    <n v="30"/>
    <n v="2.5"/>
    <n v="39"/>
    <x v="0"/>
    <n v="1"/>
    <n v="31"/>
    <n v="0"/>
    <n v="5988"/>
    <n v="1178.84175"/>
    <n v="0"/>
    <n v="0"/>
    <n v="0"/>
    <n v="0"/>
    <n v="0"/>
    <n v="0"/>
    <n v="0"/>
    <n v="0"/>
    <n v="0"/>
    <n v="0"/>
    <n v="345.46153846153845"/>
    <n v="274.45000000000005"/>
    <n v="26.5"/>
    <n v="0"/>
    <n v="0"/>
    <n v="0"/>
    <n v="0"/>
    <n v="144.76386403846155"/>
    <n v="0"/>
    <n v="1.9716666666666665"/>
  </r>
  <r>
    <d v="2020-10-01T00:00:00"/>
    <x v="6"/>
    <s v="P"/>
    <s v="Active"/>
    <n v="493"/>
    <x v="492"/>
    <s v="N"/>
    <x v="22"/>
    <n v="1053"/>
    <x v="3"/>
    <s v="Niederl. 8"/>
    <n v="1"/>
    <s v="Department"/>
    <s v="Supervisor"/>
    <s v="Non-Mgm."/>
    <s v="ang."/>
    <s v="M"/>
    <d v="2018-01-01T00:00:00"/>
    <m/>
    <s v=""/>
    <n v="2"/>
    <d v="1974-10-09T00:00:00"/>
    <n v="45"/>
    <s v="J"/>
    <n v="30"/>
    <n v="2.5"/>
    <n v="39"/>
    <x v="0"/>
    <n v="1"/>
    <n v="31"/>
    <n v="0"/>
    <n v="5989"/>
    <n v="1178.97525"/>
    <n v="0"/>
    <n v="0"/>
    <n v="0"/>
    <n v="0"/>
    <n v="0"/>
    <n v="0"/>
    <n v="0"/>
    <n v="0"/>
    <n v="0"/>
    <n v="0"/>
    <n v="345.51923076923072"/>
    <n v="274.49583333333334"/>
    <n v="26.5"/>
    <n v="0"/>
    <n v="0"/>
    <n v="0"/>
    <n v="0"/>
    <n v="144.78704860576923"/>
    <n v="0"/>
    <n v="1.9716666666666665"/>
  </r>
  <r>
    <d v="2020-10-01T00:00:00"/>
    <x v="6"/>
    <s v="P"/>
    <s v="Active"/>
    <n v="494"/>
    <x v="493"/>
    <s v="N"/>
    <x v="22"/>
    <n v="1023"/>
    <x v="7"/>
    <s v="Niederl. 9"/>
    <n v="1"/>
    <s v="Department"/>
    <s v="Supervisor"/>
    <s v="Non-Mgm."/>
    <s v="ang."/>
    <s v="M"/>
    <d v="2018-01-01T00:00:00"/>
    <m/>
    <s v=""/>
    <n v="2"/>
    <d v="1980-09-11T00:00:00"/>
    <n v="39"/>
    <s v="J"/>
    <n v="30"/>
    <n v="2.5"/>
    <n v="39"/>
    <x v="0"/>
    <n v="1"/>
    <n v="31"/>
    <n v="0"/>
    <n v="5990"/>
    <n v="1179.1087500000001"/>
    <n v="0"/>
    <n v="0"/>
    <n v="0"/>
    <n v="0"/>
    <n v="0"/>
    <n v="0"/>
    <n v="0"/>
    <n v="0"/>
    <n v="0"/>
    <n v="0"/>
    <n v="345.57692307692304"/>
    <n v="274.54166666666669"/>
    <n v="26.5"/>
    <n v="0"/>
    <n v="0"/>
    <n v="0"/>
    <n v="0"/>
    <n v="144.81023317307694"/>
    <n v="0"/>
    <n v="1.9716666666666665"/>
  </r>
  <r>
    <d v="2020-10-01T00:00:00"/>
    <x v="6"/>
    <s v="P"/>
    <s v="Active"/>
    <n v="495"/>
    <x v="494"/>
    <s v="N"/>
    <x v="0"/>
    <n v="1090"/>
    <x v="0"/>
    <s v="Niederl. 3"/>
    <n v="1"/>
    <s v="Department"/>
    <s v="Supervisor"/>
    <s v="Non-Mgm."/>
    <s v="ang."/>
    <s v="W"/>
    <d v="2018-01-22T00:00:00"/>
    <m/>
    <s v=""/>
    <n v="1"/>
    <d v="1992-11-28T00:00:00"/>
    <n v="27"/>
    <s v="N"/>
    <n v="30"/>
    <n v="2.5"/>
    <n v="39"/>
    <x v="0"/>
    <n v="1"/>
    <n v="31"/>
    <n v="0"/>
    <n v="5991"/>
    <n v="1179.24225"/>
    <n v="0"/>
    <n v="0"/>
    <n v="0"/>
    <n v="0"/>
    <n v="0"/>
    <n v="0"/>
    <n v="0"/>
    <n v="0"/>
    <n v="0"/>
    <n v="0"/>
    <n v="0"/>
    <n v="0"/>
    <n v="26.5"/>
    <n v="0"/>
    <n v="0"/>
    <n v="0"/>
    <n v="0"/>
    <n v="5.9346750000000004"/>
    <n v="0"/>
    <n v="1.9716666666666665"/>
  </r>
  <r>
    <d v="2020-10-01T00:00:00"/>
    <x v="6"/>
    <s v="P"/>
    <s v="Active"/>
    <n v="496"/>
    <x v="495"/>
    <s v="N"/>
    <x v="22"/>
    <n v="1029"/>
    <x v="6"/>
    <s v="Niederl. 10"/>
    <n v="1"/>
    <s v="Department"/>
    <s v="Supervisor"/>
    <s v="Non-Mgm."/>
    <s v="ang."/>
    <s v="M"/>
    <d v="2018-02-01T00:00:00"/>
    <m/>
    <s v=""/>
    <n v="1"/>
    <d v="1970-03-19T00:00:00"/>
    <n v="49"/>
    <s v="J"/>
    <n v="30"/>
    <n v="2.5"/>
    <n v="39"/>
    <x v="0"/>
    <n v="1"/>
    <n v="31"/>
    <n v="0"/>
    <n v="5992"/>
    <n v="1179.3757500000002"/>
    <n v="0"/>
    <n v="0"/>
    <n v="0"/>
    <n v="0"/>
    <n v="0"/>
    <n v="0"/>
    <n v="0"/>
    <n v="0"/>
    <n v="0"/>
    <n v="0"/>
    <n v="345.69230769230768"/>
    <n v="274.63333333333333"/>
    <n v="26.5"/>
    <n v="0"/>
    <n v="0"/>
    <n v="0"/>
    <n v="0"/>
    <n v="144.85660230769233"/>
    <n v="0"/>
    <n v="1.9716666666666665"/>
  </r>
  <r>
    <d v="2020-10-01T00:00:00"/>
    <x v="6"/>
    <s v="P"/>
    <s v="Active"/>
    <n v="497"/>
    <x v="496"/>
    <s v="N"/>
    <x v="22"/>
    <n v="1053"/>
    <x v="3"/>
    <s v="Niederl. 8"/>
    <n v="1"/>
    <s v="Department"/>
    <s v="Supervisor"/>
    <s v="Non-Mgm."/>
    <s v="ang."/>
    <s v="M"/>
    <d v="2018-02-01T00:00:00"/>
    <m/>
    <s v=""/>
    <n v="1"/>
    <d v="1989-06-30T00:00:00"/>
    <n v="30"/>
    <s v="J"/>
    <n v="30"/>
    <n v="2.5"/>
    <n v="39"/>
    <x v="0"/>
    <n v="1"/>
    <n v="31"/>
    <n v="0"/>
    <n v="5993"/>
    <n v="1179.5092500000001"/>
    <n v="0"/>
    <n v="0"/>
    <n v="0"/>
    <n v="0"/>
    <n v="0"/>
    <n v="0"/>
    <n v="0"/>
    <n v="0"/>
    <n v="0"/>
    <n v="0"/>
    <n v="345.75"/>
    <n v="274.67916666666667"/>
    <n v="26.5"/>
    <n v="0"/>
    <n v="0"/>
    <n v="0"/>
    <n v="0"/>
    <n v="144.87978687500001"/>
    <n v="0"/>
    <n v="1.9716666666666665"/>
  </r>
  <r>
    <d v="2020-10-01T00:00:00"/>
    <x v="6"/>
    <s v="P"/>
    <s v="Active"/>
    <n v="498"/>
    <x v="497"/>
    <s v="N"/>
    <x v="11"/>
    <n v="1082"/>
    <x v="0"/>
    <s v="Niederl. 3"/>
    <n v="1"/>
    <s v="Department"/>
    <s v="Supervisor"/>
    <s v="Non-Mgm."/>
    <s v="ang."/>
    <s v="M"/>
    <d v="2018-02-01T00:00:00"/>
    <m/>
    <s v=""/>
    <n v="1"/>
    <d v="1989-02-17T00:00:00"/>
    <n v="30"/>
    <s v="N"/>
    <n v="30"/>
    <n v="2.5"/>
    <n v="39"/>
    <x v="0"/>
    <n v="1"/>
    <n v="31"/>
    <n v="0"/>
    <n v="5994"/>
    <n v="1179.64275"/>
    <n v="0"/>
    <n v="0"/>
    <n v="0"/>
    <n v="0"/>
    <n v="0"/>
    <n v="0"/>
    <n v="0"/>
    <n v="0"/>
    <n v="0"/>
    <n v="0"/>
    <n v="0"/>
    <n v="0"/>
    <n v="26.5"/>
    <n v="0"/>
    <n v="0"/>
    <n v="0"/>
    <n v="0"/>
    <n v="5.9346750000000004"/>
    <n v="0"/>
    <n v="1.9716666666666665"/>
  </r>
  <r>
    <d v="2020-10-01T00:00:00"/>
    <x v="6"/>
    <s v="P"/>
    <s v="Active"/>
    <n v="499"/>
    <x v="498"/>
    <s v="N"/>
    <x v="4"/>
    <n v="1013"/>
    <x v="1"/>
    <s v="Niederl. 1"/>
    <n v="1"/>
    <s v="Department"/>
    <s v="Supervisor"/>
    <s v="Non-Mgm."/>
    <s v="ang."/>
    <s v="W"/>
    <d v="2018-02-01T00:00:00"/>
    <m/>
    <s v=""/>
    <n v="1"/>
    <d v="1993-07-29T00:00:00"/>
    <n v="26"/>
    <s v="N"/>
    <n v="30"/>
    <n v="2.5"/>
    <n v="39"/>
    <x v="0"/>
    <n v="1"/>
    <n v="31"/>
    <n v="0"/>
    <n v="5995"/>
    <n v="1179.7762499999999"/>
    <n v="0"/>
    <n v="0"/>
    <n v="0"/>
    <n v="0"/>
    <n v="0"/>
    <n v="0"/>
    <n v="0"/>
    <n v="0"/>
    <n v="0"/>
    <n v="0"/>
    <n v="0"/>
    <n v="0"/>
    <n v="26.5"/>
    <n v="0"/>
    <n v="0"/>
    <n v="0"/>
    <n v="0"/>
    <n v="5.9346750000000004"/>
    <n v="0"/>
    <n v="1.9716666666666665"/>
  </r>
  <r>
    <d v="2020-10-01T00:00:00"/>
    <x v="6"/>
    <s v="P"/>
    <s v="Active"/>
    <n v="500"/>
    <x v="499"/>
    <s v="N"/>
    <x v="31"/>
    <n v="1022"/>
    <x v="7"/>
    <s v="Niederl. 9"/>
    <n v="1"/>
    <s v="Department"/>
    <s v="Supervisor"/>
    <s v="Non-Mgm."/>
    <s v="ang."/>
    <s v="M"/>
    <d v="2018-02-01T00:00:00"/>
    <m/>
    <s v=""/>
    <n v="1"/>
    <d v="1969-02-03T00:00:00"/>
    <n v="50"/>
    <s v="J"/>
    <n v="30"/>
    <n v="2.5"/>
    <n v="39"/>
    <x v="0"/>
    <n v="1"/>
    <n v="31"/>
    <n v="0"/>
    <n v="5996"/>
    <n v="1179.90975"/>
    <n v="0"/>
    <n v="0"/>
    <n v="30"/>
    <n v="0"/>
    <n v="99.31"/>
    <n v="2970"/>
    <n v="0"/>
    <n v="0"/>
    <n v="0"/>
    <n v="0"/>
    <n v="345.92307692307691"/>
    <n v="274.81666666666672"/>
    <n v="26.5"/>
    <n v="0"/>
    <n v="0"/>
    <n v="0"/>
    <n v="0"/>
    <n v="839.03981507692299"/>
    <n v="109.44"/>
    <n v="1.9716666666666665"/>
  </r>
  <r>
    <d v="2020-10-01T00:00:00"/>
    <x v="6"/>
    <s v="P"/>
    <s v="Active"/>
    <n v="501"/>
    <x v="500"/>
    <s v="N"/>
    <x v="44"/>
    <n v="1084"/>
    <x v="0"/>
    <s v="Niederl. 3"/>
    <n v="1"/>
    <s v="Department"/>
    <s v="Supervisor"/>
    <s v="Non-Mgm."/>
    <s v="ang."/>
    <s v="M"/>
    <d v="2018-02-01T00:00:00"/>
    <m/>
    <s v=""/>
    <n v="1"/>
    <d v="1987-01-22T00:00:00"/>
    <n v="32"/>
    <s v="N"/>
    <n v="30"/>
    <n v="2.5"/>
    <n v="39"/>
    <x v="0"/>
    <n v="1"/>
    <n v="31"/>
    <n v="0"/>
    <n v="5997"/>
    <n v="1180.0432499999999"/>
    <n v="0"/>
    <n v="0"/>
    <n v="0"/>
    <n v="0"/>
    <n v="0"/>
    <n v="0"/>
    <n v="0"/>
    <n v="0"/>
    <n v="0"/>
    <n v="0"/>
    <n v="0"/>
    <n v="0"/>
    <n v="26.5"/>
    <n v="0"/>
    <n v="0"/>
    <n v="0"/>
    <n v="0"/>
    <n v="5.9346750000000004"/>
    <n v="0"/>
    <n v="1.9716666666666665"/>
  </r>
  <r>
    <d v="2020-10-01T00:00:00"/>
    <x v="6"/>
    <s v="P"/>
    <s v="Active"/>
    <n v="502"/>
    <x v="501"/>
    <s v="N"/>
    <x v="22"/>
    <n v="1060"/>
    <x v="2"/>
    <s v="Niederl. 7"/>
    <n v="1"/>
    <s v="Department"/>
    <s v="Supervisor"/>
    <s v="Non-Mgm."/>
    <s v="ang."/>
    <s v="M"/>
    <d v="2018-02-01T00:00:00"/>
    <m/>
    <s v=""/>
    <n v="1"/>
    <d v="1987-09-29T00:00:00"/>
    <n v="32"/>
    <s v="J"/>
    <n v="30"/>
    <n v="2.5"/>
    <n v="39"/>
    <x v="0"/>
    <n v="1"/>
    <n v="31"/>
    <n v="0"/>
    <n v="5998"/>
    <n v="1180.1767500000001"/>
    <n v="0"/>
    <n v="0"/>
    <n v="0"/>
    <n v="0"/>
    <n v="0"/>
    <n v="0"/>
    <n v="0"/>
    <n v="0"/>
    <n v="0"/>
    <n v="0"/>
    <n v="346.03846153846155"/>
    <n v="274.90833333333336"/>
    <n v="26.5"/>
    <n v="0"/>
    <n v="0"/>
    <n v="0"/>
    <n v="0"/>
    <n v="144.9957097115385"/>
    <n v="0"/>
    <n v="1.9716666666666665"/>
  </r>
  <r>
    <d v="2020-10-01T00:00:00"/>
    <x v="6"/>
    <s v="P"/>
    <s v="Active"/>
    <n v="503"/>
    <x v="502"/>
    <s v="N"/>
    <x v="22"/>
    <n v="1060"/>
    <x v="2"/>
    <s v="Niederl. 7"/>
    <n v="1"/>
    <s v="Department"/>
    <s v="Supervisor"/>
    <s v="Non-Mgm."/>
    <s v="ang."/>
    <s v="M"/>
    <d v="2018-02-01T00:00:00"/>
    <m/>
    <s v=""/>
    <n v="1"/>
    <d v="1986-02-14T00:00:00"/>
    <n v="33"/>
    <s v="J"/>
    <n v="30"/>
    <n v="2.5"/>
    <n v="39"/>
    <x v="0"/>
    <n v="1"/>
    <n v="31"/>
    <n v="0"/>
    <n v="5999"/>
    <n v="1180.31025"/>
    <n v="0"/>
    <n v="0"/>
    <n v="0"/>
    <n v="0"/>
    <n v="0"/>
    <n v="0"/>
    <n v="0"/>
    <n v="0"/>
    <n v="0"/>
    <n v="0"/>
    <n v="346.09615384615387"/>
    <n v="274.95416666666671"/>
    <n v="26.5"/>
    <n v="0"/>
    <n v="0"/>
    <n v="0"/>
    <n v="0"/>
    <n v="145.01889427884618"/>
    <n v="0"/>
    <n v="1.9716666666666665"/>
  </r>
  <r>
    <d v="2020-10-01T00:00:00"/>
    <x v="6"/>
    <s v="P"/>
    <s v="Active"/>
    <n v="504"/>
    <x v="503"/>
    <s v="N"/>
    <x v="30"/>
    <n v="1071"/>
    <x v="0"/>
    <s v="Niederl. 3"/>
    <n v="1"/>
    <s v="Department"/>
    <s v="Supervisor"/>
    <s v="Non-Mgm."/>
    <s v="ang."/>
    <s v="M"/>
    <d v="2018-02-19T00:00:00"/>
    <m/>
    <s v=""/>
    <n v="1"/>
    <d v="1960-01-09T00:00:00"/>
    <n v="60"/>
    <s v="N"/>
    <n v="30"/>
    <n v="2.5"/>
    <n v="39"/>
    <x v="0"/>
    <n v="1"/>
    <n v="31"/>
    <n v="0"/>
    <n v="6000"/>
    <n v="1180.4437499999999"/>
    <n v="0"/>
    <n v="0"/>
    <n v="0"/>
    <n v="0"/>
    <n v="0"/>
    <n v="0"/>
    <n v="0"/>
    <n v="0"/>
    <n v="0"/>
    <n v="0"/>
    <n v="0"/>
    <n v="0"/>
    <n v="26.5"/>
    <n v="0"/>
    <n v="0"/>
    <n v="0"/>
    <n v="0"/>
    <n v="5.9346750000000004"/>
    <n v="0"/>
    <n v="1.9716666666666665"/>
  </r>
  <r>
    <d v="2020-10-01T00:00:00"/>
    <x v="6"/>
    <s v="P"/>
    <s v="Active"/>
    <n v="505"/>
    <x v="504"/>
    <s v="N"/>
    <x v="36"/>
    <n v="1054"/>
    <x v="8"/>
    <s v="Niederl. 2"/>
    <n v="1"/>
    <s v="Department"/>
    <s v="Supervisor"/>
    <s v="Non-Mgm."/>
    <s v="ang."/>
    <s v="M"/>
    <d v="2018-02-12T00:00:00"/>
    <m/>
    <s v=""/>
    <n v="1"/>
    <d v="1986-02-27T00:00:00"/>
    <n v="33"/>
    <s v="N"/>
    <n v="30"/>
    <n v="2.5"/>
    <n v="39"/>
    <x v="0"/>
    <n v="1"/>
    <n v="31"/>
    <n v="0"/>
    <n v="6001"/>
    <n v="1180.57725"/>
    <n v="0"/>
    <n v="0"/>
    <n v="0"/>
    <n v="0"/>
    <n v="0"/>
    <n v="0"/>
    <n v="0"/>
    <n v="0"/>
    <n v="0"/>
    <n v="0"/>
    <n v="0"/>
    <n v="0"/>
    <n v="26.5"/>
    <n v="0"/>
    <n v="0"/>
    <n v="0"/>
    <n v="0"/>
    <n v="5.9346750000000004"/>
    <n v="0"/>
    <n v="1.9716666666666665"/>
  </r>
  <r>
    <d v="2020-10-01T00:00:00"/>
    <x v="6"/>
    <s v="P"/>
    <s v="Active"/>
    <n v="506"/>
    <x v="505"/>
    <s v="N"/>
    <x v="31"/>
    <n v="1034"/>
    <x v="5"/>
    <s v="Niederl. 5"/>
    <n v="1"/>
    <s v="Department"/>
    <s v="Supervisor"/>
    <s v="Non-Mgm."/>
    <s v="ang."/>
    <s v="M"/>
    <d v="2018-02-01T00:00:00"/>
    <m/>
    <s v=""/>
    <n v="1"/>
    <d v="1980-02-25T00:00:00"/>
    <n v="39"/>
    <s v="J"/>
    <n v="30"/>
    <n v="2.5"/>
    <n v="39"/>
    <x v="0"/>
    <n v="1"/>
    <n v="31"/>
    <n v="0"/>
    <n v="6002"/>
    <n v="1180.71075"/>
    <n v="0"/>
    <n v="0"/>
    <n v="30"/>
    <n v="0"/>
    <n v="108.33"/>
    <n v="1625"/>
    <n v="0"/>
    <n v="0"/>
    <n v="0"/>
    <n v="0"/>
    <n v="346.26923076923077"/>
    <n v="275.0916666666667"/>
    <n v="26.5"/>
    <n v="0"/>
    <n v="0"/>
    <n v="0"/>
    <n v="0"/>
    <n v="539.9862014807693"/>
    <n v="101.65"/>
    <n v="1.9716666666666665"/>
  </r>
  <r>
    <d v="2020-10-01T00:00:00"/>
    <x v="6"/>
    <s v="P"/>
    <s v="Active"/>
    <n v="507"/>
    <x v="506"/>
    <s v="N"/>
    <x v="18"/>
    <n v="1080"/>
    <x v="0"/>
    <s v="Niederl. 3"/>
    <n v="1"/>
    <s v="Department"/>
    <s v="Supervisor"/>
    <s v="Non-Mgm."/>
    <s v="ang."/>
    <s v="M"/>
    <d v="2018-02-01T00:00:00"/>
    <m/>
    <s v=""/>
    <n v="1"/>
    <d v="1974-04-01T00:00:00"/>
    <n v="45"/>
    <s v="N"/>
    <n v="30"/>
    <n v="2.5"/>
    <n v="39"/>
    <x v="0"/>
    <n v="1"/>
    <n v="31"/>
    <n v="0"/>
    <n v="6003"/>
    <n v="1180.8442500000001"/>
    <n v="0"/>
    <n v="0"/>
    <n v="0"/>
    <n v="0"/>
    <n v="0"/>
    <n v="0"/>
    <n v="0"/>
    <n v="0"/>
    <n v="0"/>
    <n v="0"/>
    <n v="0"/>
    <n v="0"/>
    <n v="26.5"/>
    <n v="0"/>
    <n v="0"/>
    <n v="0"/>
    <n v="0"/>
    <n v="5.9346750000000004"/>
    <n v="154.8177"/>
    <n v="1.9716666666666665"/>
  </r>
  <r>
    <d v="2020-10-01T00:00:00"/>
    <x v="6"/>
    <s v="P"/>
    <s v="Active"/>
    <n v="508"/>
    <x v="507"/>
    <s v="N"/>
    <x v="31"/>
    <n v="1063"/>
    <x v="10"/>
    <s v="Niederl. 11"/>
    <n v="1"/>
    <s v="Department"/>
    <s v="Supervisor"/>
    <s v="Non-Mgm."/>
    <s v="ang."/>
    <s v="M"/>
    <d v="2018-03-01T00:00:00"/>
    <m/>
    <s v=""/>
    <n v="1"/>
    <d v="1967-02-10T00:00:00"/>
    <n v="52"/>
    <s v="N"/>
    <n v="30"/>
    <n v="2.5"/>
    <n v="39"/>
    <x v="0"/>
    <n v="1"/>
    <n v="31"/>
    <n v="0"/>
    <n v="6004"/>
    <n v="1180.97775"/>
    <n v="0"/>
    <n v="0"/>
    <n v="30"/>
    <n v="0"/>
    <n v="0"/>
    <n v="0"/>
    <n v="0"/>
    <n v="0"/>
    <n v="0"/>
    <n v="0"/>
    <n v="0"/>
    <n v="0"/>
    <n v="26.5"/>
    <n v="0"/>
    <n v="0"/>
    <n v="0"/>
    <n v="0"/>
    <n v="12.653175000000001"/>
    <n v="100.13"/>
    <n v="1.9716666666666665"/>
  </r>
  <r>
    <d v="2020-10-01T00:00:00"/>
    <x v="6"/>
    <s v="P"/>
    <s v="Active"/>
    <n v="509"/>
    <x v="508"/>
    <s v="N"/>
    <x v="22"/>
    <n v="1029"/>
    <x v="6"/>
    <s v="Niederl. 10"/>
    <n v="1"/>
    <s v="Department"/>
    <s v="Supervisor"/>
    <s v="Non-Mgm."/>
    <s v="ang."/>
    <s v="M"/>
    <d v="2018-03-01T00:00:00"/>
    <m/>
    <s v=""/>
    <n v="1"/>
    <d v="1986-06-20T00:00:00"/>
    <n v="33"/>
    <s v="J"/>
    <n v="30"/>
    <n v="2.5"/>
    <n v="39"/>
    <x v="0"/>
    <n v="1"/>
    <n v="31"/>
    <n v="0"/>
    <n v="6005"/>
    <n v="1181.1112499999999"/>
    <n v="0"/>
    <n v="0"/>
    <n v="0"/>
    <n v="0"/>
    <n v="0"/>
    <n v="0"/>
    <n v="0"/>
    <n v="0"/>
    <n v="0"/>
    <n v="0"/>
    <n v="346.44230769230768"/>
    <n v="275.22916666666669"/>
    <n v="26.5"/>
    <n v="0"/>
    <n v="0"/>
    <n v="0"/>
    <n v="0"/>
    <n v="145.15800168269232"/>
    <n v="0"/>
    <n v="1.9716666666666665"/>
  </r>
  <r>
    <d v="2020-10-01T00:00:00"/>
    <x v="6"/>
    <s v="P"/>
    <s v="Active"/>
    <n v="510"/>
    <x v="509"/>
    <s v="Y"/>
    <x v="13"/>
    <n v="1018"/>
    <x v="7"/>
    <s v="Niederl. 9"/>
    <n v="0.5"/>
    <s v="Department"/>
    <s v="Supervisor"/>
    <s v="Manager"/>
    <s v="ang."/>
    <s v="M"/>
    <d v="2018-03-01T00:00:00"/>
    <m/>
    <s v=""/>
    <n v="1"/>
    <d v="1971-07-06T00:00:00"/>
    <n v="48"/>
    <s v="N"/>
    <n v="30"/>
    <n v="2.5"/>
    <n v="39"/>
    <x v="0"/>
    <n v="0.5"/>
    <n v="31"/>
    <n v="0"/>
    <n v="6006"/>
    <n v="1181.2447500000001"/>
    <n v="0"/>
    <n v="0"/>
    <n v="0"/>
    <n v="0"/>
    <n v="0"/>
    <n v="0"/>
    <n v="0"/>
    <n v="0"/>
    <n v="0"/>
    <n v="0"/>
    <n v="0"/>
    <n v="0"/>
    <n v="13.25"/>
    <n v="0"/>
    <n v="0"/>
    <n v="0"/>
    <n v="0"/>
    <n v="2.9673375000000002"/>
    <n v="71.863699999999994"/>
    <n v="0.98583333333333323"/>
  </r>
  <r>
    <d v="2020-10-01T00:00:00"/>
    <x v="6"/>
    <s v="P"/>
    <s v="Active"/>
    <n v="510"/>
    <x v="509"/>
    <s v="Y"/>
    <x v="13"/>
    <n v="1024"/>
    <x v="6"/>
    <s v="Niederl. 10"/>
    <n v="0.5"/>
    <s v="Department"/>
    <s v="Supervisor"/>
    <s v="Manager"/>
    <s v="ang."/>
    <s v="M"/>
    <d v="2018-03-01T00:00:00"/>
    <m/>
    <s v=""/>
    <n v="1"/>
    <d v="1971-07-06T00:00:00"/>
    <n v="48"/>
    <s v="N"/>
    <n v="30"/>
    <n v="2.5"/>
    <n v="39"/>
    <x v="0"/>
    <n v="0.5"/>
    <n v="31"/>
    <n v="0"/>
    <n v="6007"/>
    <n v="1181.37825"/>
    <n v="0"/>
    <n v="0"/>
    <n v="0"/>
    <n v="0"/>
    <n v="0"/>
    <n v="0"/>
    <n v="0"/>
    <n v="0"/>
    <n v="0"/>
    <n v="0"/>
    <n v="0"/>
    <n v="0"/>
    <n v="13.25"/>
    <n v="0"/>
    <n v="0"/>
    <n v="0"/>
    <n v="0"/>
    <n v="2.9673375000000002"/>
    <n v="71.863699999999994"/>
    <n v="0.98583333333333323"/>
  </r>
  <r>
    <d v="2020-10-01T00:00:00"/>
    <x v="6"/>
    <s v="P"/>
    <s v="Active"/>
    <n v="511"/>
    <x v="510"/>
    <s v="N"/>
    <x v="13"/>
    <n v="1024"/>
    <x v="6"/>
    <s v="Niederl. 10"/>
    <n v="1"/>
    <s v="Department"/>
    <s v="Supervisor"/>
    <s v="Non-Mgm."/>
    <s v="gerin"/>
    <s v="W"/>
    <d v="2011-05-05T00:00:00"/>
    <m/>
    <s v=""/>
    <n v="8"/>
    <d v="1969-10-19T00:00:00"/>
    <n v="50"/>
    <s v="N"/>
    <n v="12"/>
    <n v="1"/>
    <n v="8"/>
    <x v="0"/>
    <n v="0.20512820512820512"/>
    <n v="31"/>
    <n v="0"/>
    <n v="6008"/>
    <n v="1181.5117500000001"/>
    <n v="0"/>
    <n v="0"/>
    <n v="0"/>
    <n v="0"/>
    <n v="0"/>
    <n v="0"/>
    <n v="0"/>
    <n v="0"/>
    <n v="0"/>
    <n v="0"/>
    <n v="0"/>
    <n v="0"/>
    <n v="26.5"/>
    <n v="0"/>
    <n v="0"/>
    <n v="0"/>
    <n v="0"/>
    <n v="5.9346750000000004"/>
    <n v="0"/>
    <n v="0"/>
  </r>
  <r>
    <d v="2020-10-01T00:00:00"/>
    <x v="6"/>
    <s v="P"/>
    <s v="Active"/>
    <n v="512"/>
    <x v="511"/>
    <s v="N"/>
    <x v="22"/>
    <n v="1060"/>
    <x v="2"/>
    <s v="Niederl. 7"/>
    <n v="1"/>
    <s v="Department"/>
    <s v="Supervisor"/>
    <s v="Non-Mgm."/>
    <s v="ang."/>
    <s v="M"/>
    <d v="2018-03-01T00:00:00"/>
    <m/>
    <s v=""/>
    <n v="1"/>
    <d v="1986-03-18T00:00:00"/>
    <n v="33"/>
    <s v="J"/>
    <n v="30"/>
    <n v="2.5"/>
    <n v="39"/>
    <x v="0"/>
    <n v="1"/>
    <n v="31"/>
    <n v="0"/>
    <n v="6009"/>
    <n v="1181.64525"/>
    <n v="0"/>
    <n v="0"/>
    <n v="0"/>
    <n v="0"/>
    <n v="0"/>
    <n v="0"/>
    <n v="0"/>
    <n v="0"/>
    <n v="0"/>
    <n v="0"/>
    <n v="346.67307692307696"/>
    <n v="275.41250000000002"/>
    <n v="26.5"/>
    <n v="0"/>
    <n v="0"/>
    <n v="0"/>
    <n v="0"/>
    <n v="145.25073995192312"/>
    <n v="0"/>
    <n v="1.9716666666666665"/>
  </r>
  <r>
    <d v="2020-10-01T00:00:00"/>
    <x v="6"/>
    <s v="P"/>
    <s v="Active"/>
    <n v="513"/>
    <x v="512"/>
    <s v="N"/>
    <x v="19"/>
    <n v="1083"/>
    <x v="0"/>
    <s v="Niederl. 3"/>
    <n v="1"/>
    <s v="Department"/>
    <s v="Supervisor"/>
    <s v="Non-Mgm."/>
    <s v="ang."/>
    <s v="M"/>
    <d v="2018-03-01T00:00:00"/>
    <m/>
    <s v=""/>
    <n v="1"/>
    <d v="1988-01-11T00:00:00"/>
    <n v="32"/>
    <s v="N"/>
    <n v="30"/>
    <n v="2.5"/>
    <n v="39"/>
    <x v="0"/>
    <n v="1"/>
    <n v="31"/>
    <n v="0"/>
    <n v="6010"/>
    <n v="1181.7787499999999"/>
    <n v="0"/>
    <n v="0"/>
    <n v="0"/>
    <n v="0"/>
    <n v="0"/>
    <n v="0"/>
    <n v="0"/>
    <n v="0"/>
    <n v="0"/>
    <n v="0"/>
    <n v="0"/>
    <n v="0"/>
    <n v="26.5"/>
    <n v="0"/>
    <n v="0"/>
    <n v="0"/>
    <n v="0"/>
    <n v="5.9346750000000004"/>
    <n v="0"/>
    <n v="1.9716666666666665"/>
  </r>
  <r>
    <d v="2020-10-01T00:00:00"/>
    <x v="6"/>
    <s v="P"/>
    <s v="Active"/>
    <n v="514"/>
    <x v="513"/>
    <s v="N"/>
    <x v="36"/>
    <n v="1054"/>
    <x v="8"/>
    <s v="Niederl. 2"/>
    <n v="1"/>
    <s v="Department"/>
    <s v="Supervisor"/>
    <s v="Non-Mgm."/>
    <s v="ang."/>
    <s v="W"/>
    <d v="2018-03-15T00:00:00"/>
    <m/>
    <s v=""/>
    <n v="1"/>
    <d v="1985-03-31T00:00:00"/>
    <n v="34"/>
    <s v="N"/>
    <n v="30"/>
    <n v="2.5"/>
    <n v="25"/>
    <x v="0"/>
    <n v="0.64102564102564108"/>
    <n v="31"/>
    <n v="0"/>
    <n v="6011"/>
    <n v="1181.9122500000001"/>
    <n v="0"/>
    <n v="0"/>
    <n v="0"/>
    <n v="0"/>
    <n v="0"/>
    <n v="0"/>
    <n v="0"/>
    <n v="0"/>
    <n v="0"/>
    <n v="0"/>
    <n v="0"/>
    <n v="0"/>
    <n v="26.5"/>
    <n v="0"/>
    <n v="0"/>
    <n v="0"/>
    <n v="0"/>
    <n v="5.9346750000000004"/>
    <n v="0"/>
    <n v="1.9716666666666665"/>
  </r>
  <r>
    <d v="2020-10-01T00:00:00"/>
    <x v="6"/>
    <s v="P"/>
    <s v="Active"/>
    <n v="515"/>
    <x v="514"/>
    <s v="N"/>
    <x v="17"/>
    <n v="1088"/>
    <x v="0"/>
    <s v="Niederl. 3"/>
    <n v="1"/>
    <s v="Department"/>
    <s v="Supervisor"/>
    <s v="Non-Mgm."/>
    <s v="ang."/>
    <s v="W"/>
    <d v="2018-03-01T00:00:00"/>
    <m/>
    <s v=""/>
    <n v="1"/>
    <d v="1966-11-25T00:00:00"/>
    <n v="53"/>
    <s v="N"/>
    <n v="30"/>
    <n v="2.5"/>
    <n v="39"/>
    <x v="0"/>
    <n v="1"/>
    <n v="31"/>
    <n v="0"/>
    <n v="6012"/>
    <n v="1182.04575"/>
    <n v="0"/>
    <n v="0"/>
    <n v="0"/>
    <n v="0"/>
    <n v="0"/>
    <n v="0"/>
    <n v="0"/>
    <n v="0"/>
    <n v="0"/>
    <n v="0"/>
    <n v="0"/>
    <n v="0"/>
    <n v="26.5"/>
    <n v="0"/>
    <n v="0"/>
    <n v="0"/>
    <n v="0"/>
    <n v="5.9346750000000004"/>
    <n v="0"/>
    <n v="1.9716666666666665"/>
  </r>
  <r>
    <d v="2020-10-01T00:00:00"/>
    <x v="6"/>
    <s v="P"/>
    <s v="Active"/>
    <n v="516"/>
    <x v="515"/>
    <s v="N"/>
    <x v="17"/>
    <n v="1088"/>
    <x v="0"/>
    <s v="Niederl. 3"/>
    <n v="1"/>
    <s v="Department"/>
    <s v="Supervisor"/>
    <s v="Non-Mgm."/>
    <s v="ang."/>
    <s v="W"/>
    <d v="2018-03-01T00:00:00"/>
    <m/>
    <s v=""/>
    <n v="1"/>
    <d v="1996-02-23T00:00:00"/>
    <n v="23"/>
    <s v="N"/>
    <n v="30"/>
    <n v="2.5"/>
    <n v="39"/>
    <x v="0"/>
    <n v="1"/>
    <n v="31"/>
    <n v="0"/>
    <n v="6013"/>
    <n v="1182.1792500000001"/>
    <n v="0"/>
    <n v="0"/>
    <n v="0"/>
    <n v="0"/>
    <n v="0"/>
    <n v="0"/>
    <n v="0"/>
    <n v="0"/>
    <n v="0"/>
    <n v="0"/>
    <n v="0"/>
    <n v="0"/>
    <n v="26.5"/>
    <n v="0"/>
    <n v="0"/>
    <n v="0"/>
    <n v="0"/>
    <n v="5.9346750000000004"/>
    <n v="0"/>
    <n v="1.9716666666666665"/>
  </r>
  <r>
    <d v="2020-10-01T00:00:00"/>
    <x v="6"/>
    <s v="P"/>
    <s v="Active"/>
    <n v="517"/>
    <x v="516"/>
    <s v="N"/>
    <x v="11"/>
    <n v="1082"/>
    <x v="0"/>
    <s v="Niederl. 3"/>
    <n v="1"/>
    <s v="Department"/>
    <s v="Supervisor"/>
    <s v="Non-Mgm."/>
    <s v="ang."/>
    <s v="M"/>
    <d v="2018-03-05T00:00:00"/>
    <m/>
    <s v=""/>
    <n v="1"/>
    <d v="1991-10-22T00:00:00"/>
    <n v="28"/>
    <s v="N"/>
    <n v="30"/>
    <n v="2.5"/>
    <n v="39"/>
    <x v="0"/>
    <n v="1"/>
    <n v="31"/>
    <n v="0"/>
    <n v="6014"/>
    <n v="1182.3127500000001"/>
    <n v="0"/>
    <n v="0"/>
    <n v="0"/>
    <n v="0"/>
    <n v="0"/>
    <n v="0"/>
    <n v="0"/>
    <n v="0"/>
    <n v="0"/>
    <n v="0"/>
    <n v="0"/>
    <n v="0"/>
    <n v="26.5"/>
    <n v="0"/>
    <n v="0"/>
    <n v="0"/>
    <n v="0"/>
    <n v="5.9346750000000004"/>
    <n v="0"/>
    <n v="1.9716666666666665"/>
  </r>
  <r>
    <d v="2020-10-01T00:00:00"/>
    <x v="6"/>
    <s v="P"/>
    <s v="Active"/>
    <n v="518"/>
    <x v="517"/>
    <s v="N"/>
    <x v="15"/>
    <n v="1032"/>
    <x v="5"/>
    <s v="Niederl. 5"/>
    <n v="1"/>
    <s v="Department"/>
    <s v="Supervisor"/>
    <s v="Non-Mgm."/>
    <s v="ang."/>
    <s v="W"/>
    <d v="2018-03-01T00:00:00"/>
    <m/>
    <s v=""/>
    <n v="1"/>
    <d v="1975-06-13T00:00:00"/>
    <n v="44"/>
    <s v="J"/>
    <n v="30"/>
    <n v="2.5"/>
    <n v="39"/>
    <x v="0"/>
    <n v="1"/>
    <n v="31"/>
    <n v="0"/>
    <n v="6015"/>
    <n v="1182.44625"/>
    <n v="0"/>
    <n v="0"/>
    <n v="0"/>
    <n v="0"/>
    <n v="0"/>
    <n v="0"/>
    <n v="0"/>
    <n v="0"/>
    <n v="0"/>
    <n v="0"/>
    <n v="347.01923076923072"/>
    <n v="275.6875"/>
    <n v="26.5"/>
    <n v="0"/>
    <n v="0"/>
    <n v="0"/>
    <n v="0"/>
    <n v="145.38984735576923"/>
    <n v="0"/>
    <n v="1.9716666666666665"/>
  </r>
  <r>
    <d v="2020-10-01T00:00:00"/>
    <x v="6"/>
    <s v="P"/>
    <s v="Active"/>
    <n v="519"/>
    <x v="518"/>
    <s v="Y"/>
    <x v="20"/>
    <n v="1021"/>
    <x v="7"/>
    <s v="Niederl. 9"/>
    <n v="0.5"/>
    <s v="Department"/>
    <s v="Supervisor"/>
    <s v="Non-Mgm."/>
    <s v="ang."/>
    <s v="W"/>
    <d v="2018-04-01T00:00:00"/>
    <m/>
    <s v=""/>
    <n v="1"/>
    <d v="1989-03-24T00:00:00"/>
    <n v="30"/>
    <s v="N"/>
    <n v="30"/>
    <n v="2.5"/>
    <n v="39"/>
    <x v="0"/>
    <n v="0.5"/>
    <n v="31"/>
    <n v="0"/>
    <n v="6016"/>
    <n v="1182.5797500000001"/>
    <n v="0"/>
    <n v="0"/>
    <n v="0"/>
    <n v="0"/>
    <n v="0"/>
    <n v="0"/>
    <n v="0"/>
    <n v="0"/>
    <n v="0"/>
    <n v="0"/>
    <n v="0"/>
    <n v="0"/>
    <n v="13.25"/>
    <n v="0"/>
    <n v="0"/>
    <n v="0"/>
    <n v="0"/>
    <n v="2.9673375000000002"/>
    <n v="0"/>
    <n v="0.98583333333333323"/>
  </r>
  <r>
    <d v="2020-10-01T00:00:00"/>
    <x v="6"/>
    <s v="P"/>
    <s v="Active"/>
    <n v="519"/>
    <x v="518"/>
    <s v="Y"/>
    <x v="20"/>
    <n v="1027"/>
    <x v="6"/>
    <s v="Niederl. 10"/>
    <n v="0.5"/>
    <s v="Department"/>
    <s v="Supervisor"/>
    <s v="Non-Mgm."/>
    <s v="ang."/>
    <s v="W"/>
    <d v="2018-04-01T00:00:00"/>
    <m/>
    <s v=""/>
    <n v="1"/>
    <d v="1989-03-24T00:00:00"/>
    <n v="30"/>
    <s v="N"/>
    <n v="30"/>
    <n v="2.5"/>
    <n v="39"/>
    <x v="0"/>
    <n v="0.5"/>
    <n v="31"/>
    <n v="0"/>
    <n v="6017"/>
    <n v="1182.7132500000002"/>
    <n v="0"/>
    <n v="0"/>
    <n v="0"/>
    <n v="0"/>
    <n v="0"/>
    <n v="0"/>
    <n v="0"/>
    <n v="0"/>
    <n v="0"/>
    <n v="0"/>
    <n v="0"/>
    <n v="0"/>
    <n v="13.25"/>
    <n v="0"/>
    <n v="0"/>
    <n v="0"/>
    <n v="0"/>
    <n v="2.9673375000000002"/>
    <n v="0"/>
    <n v="0.98583333333333323"/>
  </r>
  <r>
    <d v="2020-10-01T00:00:00"/>
    <x v="6"/>
    <s v="P"/>
    <s v="Active"/>
    <n v="520"/>
    <x v="519"/>
    <s v="N"/>
    <x v="22"/>
    <n v="1053"/>
    <x v="3"/>
    <s v="Niederl. 8"/>
    <n v="1"/>
    <s v="Department"/>
    <s v="Supervisor"/>
    <s v="Non-Mgm."/>
    <s v="ang."/>
    <s v="M"/>
    <d v="2018-04-01T00:00:00"/>
    <m/>
    <s v=""/>
    <n v="1"/>
    <d v="1994-09-10T00:00:00"/>
    <n v="25"/>
    <s v="J"/>
    <n v="30"/>
    <n v="2.5"/>
    <n v="39"/>
    <x v="0"/>
    <n v="1"/>
    <n v="31"/>
    <n v="0"/>
    <n v="6018"/>
    <n v="1182.8467500000002"/>
    <n v="0"/>
    <n v="0"/>
    <n v="0"/>
    <n v="0"/>
    <n v="0"/>
    <n v="0"/>
    <n v="0"/>
    <n v="0"/>
    <n v="0"/>
    <n v="0"/>
    <n v="347.19230769230768"/>
    <n v="275.82500000000005"/>
    <n v="26.5"/>
    <n v="0"/>
    <n v="0"/>
    <n v="0"/>
    <n v="0"/>
    <n v="145.4594010576923"/>
    <n v="0"/>
    <n v="1.9716666666666665"/>
  </r>
  <r>
    <d v="2020-10-01T00:00:00"/>
    <x v="6"/>
    <s v="P"/>
    <s v="Active"/>
    <n v="521"/>
    <x v="520"/>
    <s v="N"/>
    <x v="5"/>
    <n v="1093"/>
    <x v="0"/>
    <s v="Niederl. 3"/>
    <n v="1"/>
    <s v="Department"/>
    <s v="Supervisor"/>
    <s v="Non-Mgm."/>
    <s v="ang."/>
    <s v="M"/>
    <d v="2018-04-16T00:00:00"/>
    <m/>
    <s v=""/>
    <n v="1"/>
    <d v="1967-03-25T00:00:00"/>
    <n v="52"/>
    <s v="N"/>
    <n v="30"/>
    <n v="2.5"/>
    <n v="39"/>
    <x v="0"/>
    <n v="1"/>
    <n v="31"/>
    <n v="0"/>
    <n v="6019"/>
    <n v="1182.9802500000001"/>
    <n v="0"/>
    <n v="0"/>
    <n v="0"/>
    <n v="0"/>
    <n v="0"/>
    <n v="0"/>
    <n v="0"/>
    <n v="0"/>
    <n v="0"/>
    <n v="0"/>
    <n v="0"/>
    <n v="0"/>
    <n v="26.5"/>
    <n v="0"/>
    <n v="0"/>
    <n v="0"/>
    <n v="0"/>
    <n v="5.9346750000000004"/>
    <n v="0"/>
    <n v="1.9716666666666665"/>
  </r>
  <r>
    <d v="2020-10-01T00:00:00"/>
    <x v="6"/>
    <s v="P"/>
    <s v="Active"/>
    <n v="522"/>
    <x v="521"/>
    <s v="N"/>
    <x v="24"/>
    <n v="1081"/>
    <x v="0"/>
    <s v="Niederl. 3"/>
    <n v="1"/>
    <s v="Department"/>
    <s v="Supervisor"/>
    <s v="Non-Mgm."/>
    <s v="ang."/>
    <s v="M"/>
    <d v="2018-04-01T00:00:00"/>
    <m/>
    <s v=""/>
    <n v="1"/>
    <d v="1986-02-17T00:00:00"/>
    <n v="33"/>
    <s v="N"/>
    <n v="30"/>
    <n v="2.5"/>
    <n v="39"/>
    <x v="0"/>
    <n v="1"/>
    <n v="31"/>
    <n v="0"/>
    <n v="6020"/>
    <n v="1183.11375"/>
    <n v="0"/>
    <n v="0"/>
    <n v="0"/>
    <n v="0"/>
    <n v="0"/>
    <n v="0"/>
    <n v="0"/>
    <n v="0"/>
    <n v="0"/>
    <n v="0"/>
    <n v="0"/>
    <n v="0"/>
    <n v="26.5"/>
    <n v="0"/>
    <n v="0"/>
    <n v="0"/>
    <n v="0"/>
    <n v="5.9346750000000004"/>
    <n v="0"/>
    <n v="1.9716666666666665"/>
  </r>
  <r>
    <d v="2020-10-01T00:00:00"/>
    <x v="6"/>
    <s v="P"/>
    <s v="Active"/>
    <n v="523"/>
    <x v="522"/>
    <s v="N"/>
    <x v="36"/>
    <n v="1054"/>
    <x v="8"/>
    <s v="Niederl. 2"/>
    <n v="1"/>
    <s v="Department"/>
    <s v="Supervisor"/>
    <s v="Non-Mgm."/>
    <s v="ang."/>
    <s v="W"/>
    <d v="2018-04-01T00:00:00"/>
    <m/>
    <s v=""/>
    <n v="1"/>
    <d v="1975-09-19T00:00:00"/>
    <n v="44"/>
    <s v="N"/>
    <n v="24"/>
    <n v="2"/>
    <n v="20"/>
    <x v="0"/>
    <n v="0.51282051282051277"/>
    <n v="31"/>
    <n v="0"/>
    <n v="6021"/>
    <n v="1183.2472500000001"/>
    <n v="0"/>
    <n v="0"/>
    <n v="0"/>
    <n v="0"/>
    <n v="0"/>
    <n v="0"/>
    <n v="0"/>
    <n v="0"/>
    <n v="0"/>
    <n v="0"/>
    <n v="0"/>
    <n v="0"/>
    <n v="26.5"/>
    <n v="0"/>
    <n v="0"/>
    <n v="0"/>
    <n v="0"/>
    <n v="5.9346750000000004"/>
    <n v="0"/>
    <n v="1.9716666666666665"/>
  </r>
  <r>
    <d v="2020-10-01T00:00:00"/>
    <x v="6"/>
    <s v="P"/>
    <s v="Active"/>
    <n v="524"/>
    <x v="523"/>
    <s v="N"/>
    <x v="0"/>
    <n v="1090"/>
    <x v="0"/>
    <s v="Niederl. 3"/>
    <n v="1"/>
    <s v="Department"/>
    <s v="Supervisor"/>
    <s v="Non-Mgm."/>
    <s v="ang."/>
    <s v="W"/>
    <d v="2018-04-05T00:00:00"/>
    <m/>
    <s v=""/>
    <n v="1"/>
    <d v="1995-07-05T00:00:00"/>
    <n v="24"/>
    <s v="N"/>
    <n v="30"/>
    <n v="2.5"/>
    <n v="39"/>
    <x v="0"/>
    <n v="1"/>
    <n v="31"/>
    <n v="0"/>
    <n v="6022"/>
    <n v="1183.38075"/>
    <n v="0"/>
    <n v="0"/>
    <n v="0"/>
    <n v="0"/>
    <n v="0"/>
    <n v="0"/>
    <n v="0"/>
    <n v="0"/>
    <n v="0"/>
    <n v="0"/>
    <n v="0"/>
    <n v="0"/>
    <n v="26.5"/>
    <n v="0"/>
    <n v="0"/>
    <n v="0"/>
    <n v="0"/>
    <n v="5.9346750000000004"/>
    <n v="0"/>
    <n v="1.9716666666666665"/>
  </r>
  <r>
    <d v="2020-10-01T00:00:00"/>
    <x v="6"/>
    <s v="P"/>
    <s v="Active"/>
    <n v="525"/>
    <x v="524"/>
    <s v="N"/>
    <x v="9"/>
    <n v="1087"/>
    <x v="0"/>
    <s v="Niederl. 3"/>
    <n v="1"/>
    <s v="Department"/>
    <s v="Supervisor"/>
    <s v="Non-Mgm."/>
    <s v="ang."/>
    <s v="M"/>
    <d v="2018-04-01T00:00:00"/>
    <m/>
    <s v=""/>
    <n v="1"/>
    <d v="1984-03-26T00:00:00"/>
    <n v="35"/>
    <s v="N"/>
    <n v="30"/>
    <n v="2.5"/>
    <n v="39"/>
    <x v="0"/>
    <n v="1"/>
    <n v="31"/>
    <n v="0"/>
    <n v="6023"/>
    <n v="1183.5142500000002"/>
    <n v="0"/>
    <n v="0"/>
    <n v="0"/>
    <n v="0"/>
    <n v="0"/>
    <n v="0"/>
    <n v="0"/>
    <n v="0"/>
    <n v="0"/>
    <n v="0"/>
    <n v="0"/>
    <n v="0"/>
    <n v="26.5"/>
    <n v="0"/>
    <n v="0"/>
    <n v="0"/>
    <n v="0"/>
    <n v="5.9346750000000004"/>
    <n v="0"/>
    <n v="1.9716666666666665"/>
  </r>
  <r>
    <d v="2020-10-01T00:00:00"/>
    <x v="6"/>
    <s v="P"/>
    <s v="Active"/>
    <n v="526"/>
    <x v="525"/>
    <s v="N"/>
    <x v="31"/>
    <n v="1052"/>
    <x v="3"/>
    <s v="Niederl. 8"/>
    <n v="1"/>
    <s v="Department"/>
    <s v="Supervisor"/>
    <s v="Non-Mgm."/>
    <s v="ang."/>
    <s v="M"/>
    <d v="2018-04-16T00:00:00"/>
    <m/>
    <s v=""/>
    <n v="1"/>
    <d v="1987-02-05T00:00:00"/>
    <n v="32"/>
    <s v="J"/>
    <n v="30"/>
    <n v="2.5"/>
    <n v="39"/>
    <x v="0"/>
    <n v="1"/>
    <n v="31"/>
    <n v="0"/>
    <n v="6024"/>
    <n v="1183.6477500000001"/>
    <n v="0"/>
    <n v="0"/>
    <n v="30"/>
    <n v="0"/>
    <n v="108.33"/>
    <n v="0"/>
    <n v="0"/>
    <n v="0"/>
    <n v="0"/>
    <n v="0"/>
    <n v="347.53846153846155"/>
    <n v="276.10000000000002"/>
    <n v="26.5"/>
    <n v="0"/>
    <n v="0"/>
    <n v="0"/>
    <n v="0"/>
    <n v="176.57751196153845"/>
    <n v="78.66"/>
    <n v="1.9716666666666665"/>
  </r>
  <r>
    <d v="2020-10-01T00:00:00"/>
    <x v="6"/>
    <s v="P"/>
    <s v="Active"/>
    <n v="527"/>
    <x v="526"/>
    <s v="N"/>
    <x v="22"/>
    <n v="1023"/>
    <x v="7"/>
    <s v="Niederl. 9"/>
    <n v="1"/>
    <s v="Department"/>
    <s v="Supervisor"/>
    <s v="Non-Mgm."/>
    <s v="ang."/>
    <s v="M"/>
    <d v="2018-04-01T00:00:00"/>
    <m/>
    <s v=""/>
    <n v="1"/>
    <d v="1991-02-18T00:00:00"/>
    <n v="28"/>
    <s v="J"/>
    <n v="30"/>
    <n v="2.5"/>
    <n v="39"/>
    <x v="0"/>
    <n v="1"/>
    <n v="31"/>
    <n v="0"/>
    <n v="6025"/>
    <n v="1183.78125"/>
    <n v="0"/>
    <n v="0"/>
    <n v="0"/>
    <n v="0"/>
    <n v="0"/>
    <n v="0"/>
    <n v="0"/>
    <n v="0"/>
    <n v="0"/>
    <n v="0"/>
    <n v="347.59615384615381"/>
    <n v="276.14583333333337"/>
    <n v="26.5"/>
    <n v="0"/>
    <n v="0"/>
    <n v="0"/>
    <n v="0"/>
    <n v="145.62169302884615"/>
    <n v="0"/>
    <n v="1.9716666666666665"/>
  </r>
  <r>
    <d v="2020-10-01T00:00:00"/>
    <x v="6"/>
    <s v="P"/>
    <s v="Active"/>
    <n v="528"/>
    <x v="527"/>
    <s v="N"/>
    <x v="11"/>
    <n v="1082"/>
    <x v="0"/>
    <s v="Niederl. 3"/>
    <n v="1"/>
    <s v="Department"/>
    <s v="Supervisor"/>
    <s v="Non-Mgm."/>
    <s v="ang."/>
    <s v="W"/>
    <d v="2018-04-01T00:00:00"/>
    <m/>
    <s v=""/>
    <n v="1"/>
    <d v="1991-10-08T00:00:00"/>
    <n v="28"/>
    <s v="N"/>
    <n v="30"/>
    <n v="2.5"/>
    <n v="39"/>
    <x v="0"/>
    <n v="1"/>
    <n v="31"/>
    <n v="0"/>
    <n v="6026"/>
    <n v="1183.9147499999999"/>
    <n v="0"/>
    <n v="0"/>
    <n v="0"/>
    <n v="0"/>
    <n v="0"/>
    <n v="0"/>
    <n v="0"/>
    <n v="0"/>
    <n v="0"/>
    <n v="0"/>
    <n v="0"/>
    <n v="0"/>
    <n v="26.5"/>
    <n v="0"/>
    <n v="0"/>
    <n v="0"/>
    <n v="0"/>
    <n v="5.9346750000000004"/>
    <n v="0"/>
    <n v="1.9716666666666665"/>
  </r>
  <r>
    <d v="2020-10-01T00:00:00"/>
    <x v="6"/>
    <s v="P"/>
    <s v="Active"/>
    <n v="529"/>
    <x v="528"/>
    <s v="N"/>
    <x v="9"/>
    <n v="1087"/>
    <x v="0"/>
    <s v="Niederl. 3"/>
    <n v="1"/>
    <s v="Department"/>
    <s v="Supervisor"/>
    <s v="Non-Mgm."/>
    <s v="ang."/>
    <s v="M"/>
    <d v="2018-04-01T00:00:00"/>
    <m/>
    <s v=""/>
    <n v="1"/>
    <d v="1992-09-22T00:00:00"/>
    <n v="27"/>
    <s v="N"/>
    <n v="30"/>
    <n v="2.5"/>
    <n v="39"/>
    <x v="0"/>
    <n v="1"/>
    <n v="31"/>
    <n v="0"/>
    <n v="6027"/>
    <n v="1184.0482500000001"/>
    <n v="0"/>
    <n v="0"/>
    <n v="0"/>
    <n v="0"/>
    <n v="0"/>
    <n v="0"/>
    <n v="0"/>
    <n v="0"/>
    <n v="0"/>
    <n v="0"/>
    <n v="0"/>
    <n v="0"/>
    <n v="26.5"/>
    <n v="0"/>
    <n v="0"/>
    <n v="0"/>
    <n v="0"/>
    <n v="5.9346750000000004"/>
    <n v="0"/>
    <n v="1.9716666666666665"/>
  </r>
  <r>
    <d v="2020-10-01T00:00:00"/>
    <x v="6"/>
    <s v="P"/>
    <s v="Active"/>
    <n v="530"/>
    <x v="529"/>
    <s v="N"/>
    <x v="22"/>
    <n v="1060"/>
    <x v="2"/>
    <s v="Niederl. 7"/>
    <n v="1"/>
    <s v="Department"/>
    <s v="Supervisor"/>
    <s v="Non-Mgm."/>
    <s v="ang."/>
    <s v="M"/>
    <d v="2018-04-16T00:00:00"/>
    <m/>
    <s v=""/>
    <n v="1"/>
    <d v="1965-08-12T00:00:00"/>
    <n v="54"/>
    <s v="J"/>
    <n v="30"/>
    <n v="2.5"/>
    <n v="39"/>
    <x v="0"/>
    <n v="1"/>
    <n v="31"/>
    <n v="0"/>
    <n v="6028"/>
    <n v="1184.18175"/>
    <n v="0"/>
    <n v="0"/>
    <n v="0"/>
    <n v="0"/>
    <n v="0"/>
    <n v="0"/>
    <n v="0"/>
    <n v="0"/>
    <n v="0"/>
    <n v="0"/>
    <n v="347.76923076923077"/>
    <n v="276.28333333333336"/>
    <n v="26.5"/>
    <n v="0"/>
    <n v="0"/>
    <n v="0"/>
    <n v="0"/>
    <n v="145.69124673076925"/>
    <n v="0"/>
    <n v="1.9716666666666665"/>
  </r>
  <r>
    <d v="2020-10-01T00:00:00"/>
    <x v="6"/>
    <s v="P"/>
    <s v="Active"/>
    <n v="531"/>
    <x v="530"/>
    <s v="N"/>
    <x v="20"/>
    <n v="1062"/>
    <x v="11"/>
    <s v="Niederl. 12"/>
    <n v="1"/>
    <s v="Department"/>
    <s v="Supervisor"/>
    <s v="Non-Mgm."/>
    <s v="ang."/>
    <s v="W"/>
    <d v="2018-04-16T00:00:00"/>
    <m/>
    <s v=""/>
    <n v="1"/>
    <d v="1987-06-15T00:00:00"/>
    <n v="32"/>
    <s v="N"/>
    <n v="30"/>
    <n v="2.5"/>
    <n v="39"/>
    <x v="0"/>
    <n v="1"/>
    <n v="31"/>
    <n v="0"/>
    <n v="6029"/>
    <n v="1184.3152500000001"/>
    <n v="0"/>
    <n v="0"/>
    <n v="0"/>
    <n v="0"/>
    <n v="0"/>
    <n v="0"/>
    <n v="0"/>
    <n v="0"/>
    <n v="0"/>
    <n v="0"/>
    <n v="0"/>
    <n v="0"/>
    <n v="26.5"/>
    <n v="0"/>
    <n v="0"/>
    <n v="0"/>
    <n v="0"/>
    <n v="5.9346750000000004"/>
    <n v="0"/>
    <n v="1.9716666666666665"/>
  </r>
  <r>
    <d v="2020-10-01T00:00:00"/>
    <x v="6"/>
    <s v="P"/>
    <s v="Active"/>
    <n v="532"/>
    <x v="531"/>
    <s v="N"/>
    <x v="31"/>
    <n v="1040"/>
    <x v="4"/>
    <s v="Niederl. 6"/>
    <n v="1"/>
    <s v="Department"/>
    <s v="Supervisor"/>
    <s v="Non-Mgm."/>
    <s v="ang."/>
    <s v="M"/>
    <d v="2018-04-01T00:00:00"/>
    <m/>
    <s v=""/>
    <n v="1"/>
    <d v="1982-10-23T00:00:00"/>
    <n v="37"/>
    <s v="J"/>
    <n v="30"/>
    <n v="2.5"/>
    <n v="39"/>
    <x v="0"/>
    <n v="1"/>
    <n v="31"/>
    <n v="0"/>
    <n v="6030"/>
    <n v="1184.44875"/>
    <n v="0"/>
    <n v="0"/>
    <n v="30"/>
    <n v="0"/>
    <n v="108.33"/>
    <n v="2300"/>
    <n v="0"/>
    <n v="0"/>
    <n v="0"/>
    <n v="0"/>
    <n v="347.88461538461542"/>
    <n v="276.375"/>
    <n v="26.5"/>
    <n v="0"/>
    <n v="0"/>
    <n v="0"/>
    <n v="0"/>
    <n v="691.80161936538457"/>
    <n v="100.51"/>
    <n v="1.9716666666666665"/>
  </r>
  <r>
    <d v="2020-10-01T00:00:00"/>
    <x v="6"/>
    <s v="P"/>
    <s v="Active"/>
    <n v="533"/>
    <x v="532"/>
    <s v="N"/>
    <x v="49"/>
    <n v="1072"/>
    <x v="0"/>
    <s v="Niederl. 3"/>
    <n v="1"/>
    <s v="Department"/>
    <s v="Supervisor"/>
    <s v="Non-Mgm."/>
    <s v="ang."/>
    <s v="M"/>
    <d v="2018-04-01T00:00:00"/>
    <m/>
    <s v=""/>
    <n v="1"/>
    <d v="1987-06-04T00:00:00"/>
    <n v="32"/>
    <s v="N"/>
    <n v="30"/>
    <n v="2.5"/>
    <n v="39"/>
    <x v="0"/>
    <n v="1"/>
    <n v="31"/>
    <n v="0"/>
    <n v="6031"/>
    <n v="1184.5822499999999"/>
    <n v="0"/>
    <n v="0"/>
    <n v="0"/>
    <n v="0"/>
    <n v="0"/>
    <n v="0"/>
    <n v="0"/>
    <n v="0"/>
    <n v="0"/>
    <n v="0"/>
    <n v="0"/>
    <n v="0"/>
    <n v="26.5"/>
    <n v="0"/>
    <n v="0"/>
    <n v="0"/>
    <n v="0"/>
    <n v="5.9346750000000004"/>
    <n v="0"/>
    <n v="1.9716666666666665"/>
  </r>
  <r>
    <d v="2020-10-01T00:00:00"/>
    <x v="6"/>
    <s v="P"/>
    <s v="Active"/>
    <n v="534"/>
    <x v="533"/>
    <s v="N"/>
    <x v="16"/>
    <n v="1056"/>
    <x v="2"/>
    <s v="Niederl. 7"/>
    <n v="1"/>
    <s v="Department"/>
    <s v="Supervisor"/>
    <s v="Non-Mgm."/>
    <s v="ang."/>
    <s v="W"/>
    <d v="2018-04-09T00:00:00"/>
    <m/>
    <s v=""/>
    <n v="1"/>
    <d v="1987-01-12T00:00:00"/>
    <n v="33"/>
    <s v="J"/>
    <n v="30"/>
    <n v="2.5"/>
    <n v="39"/>
    <x v="0"/>
    <n v="1"/>
    <n v="31"/>
    <n v="0"/>
    <n v="6032"/>
    <n v="1184.7157500000001"/>
    <n v="0"/>
    <n v="0"/>
    <n v="0"/>
    <n v="0"/>
    <n v="0"/>
    <n v="0"/>
    <n v="0"/>
    <n v="0"/>
    <n v="0"/>
    <n v="0"/>
    <n v="348"/>
    <n v="276.4666666666667"/>
    <n v="26.5"/>
    <n v="0"/>
    <n v="0"/>
    <n v="0"/>
    <n v="0"/>
    <n v="145.783985"/>
    <n v="0"/>
    <n v="1.9716666666666665"/>
  </r>
  <r>
    <d v="2020-10-01T00:00:00"/>
    <x v="6"/>
    <s v="P"/>
    <s v="Active"/>
    <n v="535"/>
    <x v="534"/>
    <s v="N"/>
    <x v="48"/>
    <n v="1073"/>
    <x v="0"/>
    <s v="Niederl. 3"/>
    <n v="1"/>
    <s v="Department"/>
    <s v="Supervisor"/>
    <s v="Non-Mgm."/>
    <s v="ang."/>
    <s v="M"/>
    <d v="2018-05-15T00:00:00"/>
    <m/>
    <s v=""/>
    <n v="1"/>
    <d v="1990-07-07T00:00:00"/>
    <n v="29"/>
    <s v="N"/>
    <n v="30"/>
    <n v="2.5"/>
    <n v="39"/>
    <x v="0"/>
    <n v="1"/>
    <n v="31"/>
    <n v="0"/>
    <n v="6033"/>
    <n v="1184.84925"/>
    <n v="0"/>
    <n v="0"/>
    <n v="0"/>
    <n v="0"/>
    <n v="0"/>
    <n v="0"/>
    <n v="0"/>
    <n v="0"/>
    <n v="0"/>
    <n v="0"/>
    <n v="0"/>
    <n v="0"/>
    <n v="26.5"/>
    <n v="0"/>
    <n v="0"/>
    <n v="0"/>
    <n v="0"/>
    <n v="5.9346750000000004"/>
    <n v="0"/>
    <n v="1.9716666666666665"/>
  </r>
  <r>
    <d v="2020-10-01T00:00:00"/>
    <x v="6"/>
    <s v="P"/>
    <s v="Active"/>
    <n v="536"/>
    <x v="535"/>
    <s v="N"/>
    <x v="0"/>
    <n v="1090"/>
    <x v="0"/>
    <s v="Niederl. 3"/>
    <n v="1"/>
    <s v="Department"/>
    <s v="Supervisor"/>
    <s v="Manager"/>
    <s v="ang."/>
    <s v="M"/>
    <d v="2018-05-01T00:00:00"/>
    <m/>
    <s v=""/>
    <n v="1"/>
    <d v="1977-07-08T00:00:00"/>
    <n v="42"/>
    <s v="N"/>
    <n v="30"/>
    <n v="2.5"/>
    <n v="39"/>
    <x v="0"/>
    <n v="1"/>
    <n v="31"/>
    <n v="0"/>
    <n v="6034"/>
    <n v="1184.9827500000001"/>
    <n v="0"/>
    <n v="0"/>
    <n v="0"/>
    <n v="0"/>
    <n v="0"/>
    <n v="0"/>
    <n v="0"/>
    <n v="0"/>
    <n v="0"/>
    <n v="0"/>
    <n v="0"/>
    <n v="0"/>
    <n v="26.5"/>
    <n v="0"/>
    <n v="0"/>
    <n v="0"/>
    <n v="0"/>
    <n v="5.9346750000000004"/>
    <n v="120.232"/>
    <n v="1.9716666666666665"/>
  </r>
  <r>
    <d v="2020-10-01T00:00:00"/>
    <x v="6"/>
    <s v="P"/>
    <s v="Active"/>
    <n v="537"/>
    <x v="536"/>
    <s v="N"/>
    <x v="23"/>
    <n v="1068"/>
    <x v="0"/>
    <s v="Niederl. 3"/>
    <n v="1"/>
    <s v="Department"/>
    <s v="Supervisor"/>
    <s v="Non-Mgm."/>
    <s v="ang."/>
    <s v="W"/>
    <d v="2018-05-15T00:00:00"/>
    <m/>
    <s v=""/>
    <n v="1"/>
    <d v="1988-02-17T00:00:00"/>
    <n v="31"/>
    <s v="N"/>
    <n v="30"/>
    <n v="2.5"/>
    <n v="39"/>
    <x v="0"/>
    <n v="1"/>
    <n v="31"/>
    <n v="0"/>
    <n v="6035"/>
    <n v="1185.11625"/>
    <n v="0"/>
    <n v="0"/>
    <n v="0"/>
    <n v="0"/>
    <n v="0"/>
    <n v="0"/>
    <n v="0"/>
    <n v="0"/>
    <n v="0"/>
    <n v="0"/>
    <n v="0"/>
    <n v="0"/>
    <n v="26.5"/>
    <n v="0"/>
    <n v="0"/>
    <n v="0"/>
    <n v="0"/>
    <n v="5.9346750000000004"/>
    <n v="0"/>
    <n v="1.9716666666666665"/>
  </r>
  <r>
    <d v="2020-10-01T00:00:00"/>
    <x v="6"/>
    <s v="P"/>
    <s v="Active"/>
    <n v="538"/>
    <x v="537"/>
    <s v="N"/>
    <x v="9"/>
    <n v="1087"/>
    <x v="0"/>
    <s v="Niederl. 3"/>
    <n v="1"/>
    <s v="Department"/>
    <s v="Supervisor"/>
    <s v="Non-Mgm."/>
    <s v="ang."/>
    <s v="M"/>
    <d v="2018-05-01T00:00:00"/>
    <m/>
    <s v=""/>
    <n v="1"/>
    <d v="1979-07-24T00:00:00"/>
    <n v="40"/>
    <s v="N"/>
    <n v="30"/>
    <n v="2.5"/>
    <n v="39"/>
    <x v="0"/>
    <n v="1"/>
    <n v="31"/>
    <n v="0"/>
    <n v="6036"/>
    <n v="1185.2497499999999"/>
    <n v="0"/>
    <n v="0"/>
    <n v="0"/>
    <n v="0"/>
    <n v="0"/>
    <n v="0"/>
    <n v="0"/>
    <n v="0"/>
    <n v="0"/>
    <n v="0"/>
    <n v="0"/>
    <n v="0"/>
    <n v="26.5"/>
    <n v="0"/>
    <n v="0"/>
    <n v="0"/>
    <n v="0"/>
    <n v="5.9346750000000004"/>
    <n v="0"/>
    <n v="1.9716666666666665"/>
  </r>
  <r>
    <d v="2020-10-01T00:00:00"/>
    <x v="6"/>
    <s v="P"/>
    <s v="Active"/>
    <n v="539"/>
    <x v="538"/>
    <s v="N"/>
    <x v="30"/>
    <n v="1071"/>
    <x v="0"/>
    <s v="Niederl. 3"/>
    <n v="1"/>
    <s v="Department"/>
    <s v="Supervisor"/>
    <s v="Non-Mgm."/>
    <s v="ang."/>
    <s v="M"/>
    <d v="2018-05-01T00:00:00"/>
    <m/>
    <s v=""/>
    <n v="1"/>
    <d v="1987-10-31T00:00:00"/>
    <n v="32"/>
    <s v="N"/>
    <n v="30"/>
    <n v="2.5"/>
    <n v="39"/>
    <x v="0"/>
    <n v="1"/>
    <n v="31"/>
    <n v="0"/>
    <n v="6037"/>
    <n v="1185.3832500000001"/>
    <n v="0"/>
    <n v="0"/>
    <n v="0"/>
    <n v="0"/>
    <n v="0"/>
    <n v="0"/>
    <n v="0"/>
    <n v="0"/>
    <n v="0"/>
    <n v="0"/>
    <n v="0"/>
    <n v="0"/>
    <n v="26.5"/>
    <n v="0"/>
    <n v="0"/>
    <n v="0"/>
    <n v="0"/>
    <n v="5.9346750000000004"/>
    <n v="0"/>
    <n v="1.9716666666666665"/>
  </r>
  <r>
    <d v="2020-10-01T00:00:00"/>
    <x v="6"/>
    <s v="P"/>
    <s v="Active"/>
    <n v="540"/>
    <x v="539"/>
    <s v="N"/>
    <x v="22"/>
    <n v="1023"/>
    <x v="7"/>
    <s v="Niederl. 9"/>
    <n v="1"/>
    <s v="Department"/>
    <s v="Supervisor"/>
    <s v="Non-Mgm."/>
    <s v="ang."/>
    <s v="M"/>
    <d v="2018-05-01T00:00:00"/>
    <m/>
    <s v=""/>
    <n v="1"/>
    <d v="1992-02-25T00:00:00"/>
    <n v="27"/>
    <s v="J"/>
    <n v="30"/>
    <n v="2.5"/>
    <n v="39"/>
    <x v="0"/>
    <n v="1"/>
    <n v="31"/>
    <n v="0"/>
    <n v="6038"/>
    <n v="1185.51675"/>
    <n v="0"/>
    <n v="0"/>
    <n v="0"/>
    <n v="0"/>
    <n v="0"/>
    <n v="0"/>
    <n v="0"/>
    <n v="0"/>
    <n v="0"/>
    <n v="0"/>
    <n v="348.34615384615387"/>
    <n v="276.74166666666667"/>
    <n v="26.5"/>
    <n v="0"/>
    <n v="0"/>
    <n v="0"/>
    <n v="0"/>
    <n v="145.92309240384617"/>
    <n v="0"/>
    <n v="1.9716666666666665"/>
  </r>
  <r>
    <d v="2020-10-01T00:00:00"/>
    <x v="6"/>
    <s v="P"/>
    <s v="Active"/>
    <n v="541"/>
    <x v="540"/>
    <s v="N"/>
    <x v="22"/>
    <n v="1041"/>
    <x v="4"/>
    <s v="Niederl. 6"/>
    <n v="1"/>
    <s v="Department"/>
    <s v="Supervisor"/>
    <s v="Non-Mgm."/>
    <s v="ang."/>
    <s v="M"/>
    <d v="2018-05-01T00:00:00"/>
    <m/>
    <s v=""/>
    <n v="1"/>
    <d v="1967-11-02T00:00:00"/>
    <n v="52"/>
    <s v="J"/>
    <n v="30"/>
    <n v="2.5"/>
    <n v="39"/>
    <x v="0"/>
    <n v="1"/>
    <n v="31"/>
    <n v="0"/>
    <n v="6039"/>
    <n v="1185.6502500000001"/>
    <n v="0"/>
    <n v="0"/>
    <n v="0"/>
    <n v="0"/>
    <n v="0"/>
    <n v="0"/>
    <n v="0"/>
    <n v="0"/>
    <n v="0"/>
    <n v="0"/>
    <n v="348.40384615384619"/>
    <n v="276.78750000000002"/>
    <n v="26.5"/>
    <n v="0"/>
    <n v="0"/>
    <n v="0"/>
    <n v="0"/>
    <n v="145.94627697115388"/>
    <n v="0"/>
    <n v="1.9716666666666665"/>
  </r>
  <r>
    <d v="2020-10-01T00:00:00"/>
    <x v="6"/>
    <s v="P"/>
    <s v="Active"/>
    <n v="542"/>
    <x v="541"/>
    <s v="N"/>
    <x v="31"/>
    <n v="1046"/>
    <x v="9"/>
    <s v="Niederl. 4"/>
    <n v="1"/>
    <s v="Department"/>
    <s v="Supervisor"/>
    <s v="Non-Mgm."/>
    <s v="ang."/>
    <s v="M"/>
    <d v="2018-05-01T00:00:00"/>
    <m/>
    <s v=""/>
    <n v="1"/>
    <d v="1986-09-15T00:00:00"/>
    <n v="33"/>
    <s v="J"/>
    <n v="30"/>
    <n v="2.5"/>
    <n v="39"/>
    <x v="0"/>
    <n v="1"/>
    <n v="31"/>
    <n v="0"/>
    <n v="6040"/>
    <n v="1185.7837500000001"/>
    <n v="0"/>
    <n v="0"/>
    <n v="30"/>
    <n v="0"/>
    <n v="454.51"/>
    <n v="875"/>
    <n v="0"/>
    <n v="0"/>
    <n v="0"/>
    <n v="0"/>
    <n v="348.46153846153851"/>
    <n v="276.83333333333337"/>
    <n v="26.5"/>
    <n v="0"/>
    <n v="0"/>
    <n v="0"/>
    <n v="0"/>
    <n v="450.43172603846159"/>
    <n v="91.01"/>
    <n v="1.9716666666666665"/>
  </r>
  <r>
    <d v="2020-10-01T00:00:00"/>
    <x v="6"/>
    <s v="P"/>
    <s v="Active"/>
    <n v="543"/>
    <x v="542"/>
    <s v="N"/>
    <x v="18"/>
    <n v="1080"/>
    <x v="0"/>
    <s v="Niederl. 3"/>
    <n v="1"/>
    <s v="Department"/>
    <s v="Supervisor"/>
    <s v="Non-Mgm."/>
    <s v="ang."/>
    <s v="W"/>
    <d v="2018-05-01T00:00:00"/>
    <m/>
    <s v=""/>
    <n v="1"/>
    <d v="1992-12-15T00:00:00"/>
    <n v="27"/>
    <s v="N"/>
    <n v="30"/>
    <n v="2.5"/>
    <n v="39"/>
    <x v="0"/>
    <n v="1"/>
    <n v="31"/>
    <n v="0"/>
    <n v="6041"/>
    <n v="1185.91725"/>
    <n v="0"/>
    <n v="0"/>
    <n v="0"/>
    <n v="0"/>
    <n v="0"/>
    <n v="0"/>
    <n v="0"/>
    <n v="0"/>
    <n v="0"/>
    <n v="0"/>
    <n v="0"/>
    <n v="0"/>
    <n v="26.5"/>
    <n v="0"/>
    <n v="0"/>
    <n v="0"/>
    <n v="0"/>
    <n v="5.9346750000000004"/>
    <n v="0"/>
    <n v="1.9716666666666665"/>
  </r>
  <r>
    <d v="2020-10-01T00:00:00"/>
    <x v="6"/>
    <s v="P"/>
    <s v="Active"/>
    <n v="544"/>
    <x v="543"/>
    <s v="N"/>
    <x v="36"/>
    <n v="1054"/>
    <x v="8"/>
    <s v="Niederl. 2"/>
    <n v="1"/>
    <s v="Department"/>
    <s v="Supervisor"/>
    <s v="Non-Mgm."/>
    <s v="ang."/>
    <s v="M"/>
    <d v="2018-06-01T00:00:00"/>
    <m/>
    <s v=""/>
    <n v="1"/>
    <d v="1986-10-31T00:00:00"/>
    <n v="33"/>
    <s v="N"/>
    <n v="30"/>
    <n v="2.5"/>
    <n v="39"/>
    <x v="0"/>
    <n v="1"/>
    <n v="31"/>
    <n v="0"/>
    <n v="6042"/>
    <n v="1186.0507500000001"/>
    <n v="0"/>
    <n v="0"/>
    <n v="0"/>
    <n v="0"/>
    <n v="0"/>
    <n v="0"/>
    <n v="0"/>
    <n v="0"/>
    <n v="0"/>
    <n v="0"/>
    <n v="0"/>
    <n v="0"/>
    <n v="26.5"/>
    <n v="0"/>
    <n v="0"/>
    <n v="0"/>
    <n v="0"/>
    <n v="5.9346750000000004"/>
    <n v="0"/>
    <n v="1.9716666666666665"/>
  </r>
  <r>
    <d v="2020-10-01T00:00:00"/>
    <x v="6"/>
    <s v="P"/>
    <s v="Active"/>
    <n v="545"/>
    <x v="544"/>
    <s v="N"/>
    <x v="19"/>
    <n v="1083"/>
    <x v="0"/>
    <s v="Niederl. 3"/>
    <n v="1"/>
    <s v="Department"/>
    <s v="Supervisor"/>
    <s v="Non-Mgm."/>
    <s v="ang."/>
    <s v="W"/>
    <d v="2018-06-01T00:00:00"/>
    <m/>
    <s v=""/>
    <n v="1"/>
    <d v="1991-05-06T00:00:00"/>
    <n v="28"/>
    <s v="N"/>
    <n v="30"/>
    <n v="2.5"/>
    <n v="39"/>
    <x v="0"/>
    <n v="1"/>
    <n v="31"/>
    <n v="0"/>
    <n v="6043"/>
    <n v="1186.18425"/>
    <n v="0"/>
    <n v="0"/>
    <n v="0"/>
    <n v="0"/>
    <n v="0"/>
    <n v="0"/>
    <n v="0"/>
    <n v="0"/>
    <n v="0"/>
    <n v="0"/>
    <n v="0"/>
    <n v="0"/>
    <n v="26.5"/>
    <n v="0"/>
    <n v="0"/>
    <n v="0"/>
    <n v="0"/>
    <n v="5.9346750000000004"/>
    <n v="0"/>
    <n v="1.9716666666666665"/>
  </r>
  <r>
    <d v="2020-10-01T00:00:00"/>
    <x v="6"/>
    <s v="P"/>
    <s v="Active"/>
    <n v="546"/>
    <x v="545"/>
    <s v="N"/>
    <x v="16"/>
    <n v="1067"/>
    <x v="11"/>
    <s v="Niederl. 12"/>
    <n v="1"/>
    <s v="Department"/>
    <s v="Supervisor"/>
    <s v="Non-Mgm."/>
    <s v="ang."/>
    <s v="W"/>
    <d v="2018-06-01T00:00:00"/>
    <m/>
    <s v=""/>
    <n v="1"/>
    <d v="1993-09-24T00:00:00"/>
    <n v="26"/>
    <s v="N"/>
    <n v="30"/>
    <n v="2.5"/>
    <n v="39"/>
    <x v="0"/>
    <n v="1"/>
    <n v="31"/>
    <n v="0"/>
    <n v="6044"/>
    <n v="1186.3177500000002"/>
    <n v="0"/>
    <n v="0"/>
    <n v="0"/>
    <n v="0"/>
    <n v="0"/>
    <n v="0"/>
    <n v="0"/>
    <n v="0"/>
    <n v="0"/>
    <n v="0"/>
    <n v="0"/>
    <n v="0"/>
    <n v="26.5"/>
    <n v="0"/>
    <n v="0"/>
    <n v="0"/>
    <n v="0"/>
    <n v="5.9346750000000004"/>
    <n v="0"/>
    <n v="1.9716666666666665"/>
  </r>
  <r>
    <d v="2020-10-01T00:00:00"/>
    <x v="6"/>
    <s v="P"/>
    <s v="Active"/>
    <n v="547"/>
    <x v="546"/>
    <s v="N"/>
    <x v="22"/>
    <n v="1035"/>
    <x v="5"/>
    <s v="Niederl. 5"/>
    <n v="1"/>
    <s v="Department"/>
    <s v="Supervisor"/>
    <s v="Non-Mgm."/>
    <s v="ang."/>
    <s v="M"/>
    <d v="2018-06-01T00:00:00"/>
    <m/>
    <s v=""/>
    <n v="1"/>
    <d v="1983-07-05T00:00:00"/>
    <n v="36"/>
    <s v="J"/>
    <n v="30"/>
    <n v="2.5"/>
    <n v="39"/>
    <x v="0"/>
    <n v="1"/>
    <n v="31"/>
    <n v="0"/>
    <n v="6045"/>
    <n v="1186.4512500000001"/>
    <n v="0"/>
    <n v="0"/>
    <n v="0"/>
    <n v="0"/>
    <n v="0"/>
    <n v="0"/>
    <n v="0"/>
    <n v="0"/>
    <n v="0"/>
    <n v="0"/>
    <n v="348.75"/>
    <n v="277.0625"/>
    <n v="26.5"/>
    <n v="0"/>
    <n v="0"/>
    <n v="0"/>
    <n v="0"/>
    <n v="146.08538437500002"/>
    <n v="0"/>
    <n v="1.9716666666666665"/>
  </r>
  <r>
    <d v="2020-10-01T00:00:00"/>
    <x v="6"/>
    <s v="P"/>
    <s v="Active"/>
    <n v="548"/>
    <x v="547"/>
    <s v="N"/>
    <x v="22"/>
    <n v="1023"/>
    <x v="7"/>
    <s v="Niederl. 9"/>
    <n v="1"/>
    <s v="Department"/>
    <s v="Supervisor"/>
    <s v="Non-Mgm."/>
    <s v="ang."/>
    <s v="M"/>
    <d v="2018-06-01T00:00:00"/>
    <m/>
    <s v=""/>
    <n v="1"/>
    <d v="1998-03-12T00:00:00"/>
    <n v="21"/>
    <s v="J"/>
    <n v="30"/>
    <n v="2.5"/>
    <n v="39"/>
    <x v="0"/>
    <n v="1"/>
    <n v="31"/>
    <n v="0"/>
    <n v="6046"/>
    <n v="1186.58475"/>
    <n v="0"/>
    <n v="0"/>
    <n v="0"/>
    <n v="0"/>
    <n v="0"/>
    <n v="0"/>
    <n v="0"/>
    <n v="0"/>
    <n v="0"/>
    <n v="0"/>
    <n v="348.80769230769226"/>
    <n v="277.10833333333335"/>
    <n v="26.5"/>
    <n v="0"/>
    <n v="0"/>
    <n v="0"/>
    <n v="0"/>
    <n v="146.1085689423077"/>
    <n v="0"/>
    <n v="1.9716666666666665"/>
  </r>
  <r>
    <d v="2020-10-01T00:00:00"/>
    <x v="6"/>
    <s v="P"/>
    <s v="Active"/>
    <n v="549"/>
    <x v="548"/>
    <s v="N"/>
    <x v="16"/>
    <n v="1043"/>
    <x v="9"/>
    <s v="Niederl. 4"/>
    <n v="1"/>
    <s v="Department"/>
    <s v="Supervisor"/>
    <s v="Non-Mgm."/>
    <s v="ang."/>
    <s v="M"/>
    <d v="2018-06-01T00:00:00"/>
    <m/>
    <s v=""/>
    <n v="1"/>
    <d v="1982-09-19T00:00:00"/>
    <n v="37"/>
    <s v="N"/>
    <n v="30"/>
    <n v="2.5"/>
    <n v="39"/>
    <x v="0"/>
    <n v="1"/>
    <n v="31"/>
    <n v="0"/>
    <n v="6047"/>
    <n v="1186.7182500000001"/>
    <n v="0"/>
    <n v="0"/>
    <n v="30"/>
    <n v="0"/>
    <n v="0"/>
    <n v="0"/>
    <n v="0"/>
    <n v="0"/>
    <n v="0"/>
    <n v="0"/>
    <n v="0"/>
    <n v="0"/>
    <n v="26.5"/>
    <n v="0"/>
    <n v="0"/>
    <n v="0"/>
    <n v="0"/>
    <n v="12.653175000000001"/>
    <n v="79.61"/>
    <n v="1.9716666666666665"/>
  </r>
  <r>
    <d v="2020-10-01T00:00:00"/>
    <x v="6"/>
    <s v="P"/>
    <s v="Active"/>
    <n v="550"/>
    <x v="549"/>
    <s v="N"/>
    <x v="22"/>
    <n v="1053"/>
    <x v="3"/>
    <s v="Niederl. 8"/>
    <n v="1"/>
    <s v="Department"/>
    <s v="Supervisor"/>
    <s v="Non-Mgm."/>
    <s v="ang."/>
    <s v="M"/>
    <d v="2018-06-01T00:00:00"/>
    <m/>
    <s v=""/>
    <n v="1"/>
    <d v="1989-11-17T00:00:00"/>
    <n v="30"/>
    <s v="J"/>
    <n v="30"/>
    <n v="2.5"/>
    <n v="39"/>
    <x v="0"/>
    <n v="1"/>
    <n v="31"/>
    <n v="0"/>
    <n v="6048"/>
    <n v="1186.85175"/>
    <n v="0"/>
    <n v="0"/>
    <n v="0"/>
    <n v="0"/>
    <n v="0"/>
    <n v="0"/>
    <n v="0"/>
    <n v="0"/>
    <n v="0"/>
    <n v="0"/>
    <n v="348.92307692307691"/>
    <n v="277.20000000000005"/>
    <n v="26.5"/>
    <n v="0"/>
    <n v="0"/>
    <n v="0"/>
    <n v="0"/>
    <n v="146.15493807692309"/>
    <n v="0"/>
    <n v="1.9716666666666665"/>
  </r>
  <r>
    <d v="2020-10-01T00:00:00"/>
    <x v="6"/>
    <s v="P"/>
    <s v="Active"/>
    <n v="551"/>
    <x v="550"/>
    <s v="N"/>
    <x v="17"/>
    <n v="1088"/>
    <x v="0"/>
    <s v="Niederl. 3"/>
    <n v="1"/>
    <s v="Department"/>
    <s v="Supervisor"/>
    <s v="Non-Mgm."/>
    <s v="ang."/>
    <s v="W"/>
    <d v="2018-06-04T00:00:00"/>
    <m/>
    <s v=""/>
    <n v="1"/>
    <d v="1993-05-04T00:00:00"/>
    <n v="26"/>
    <s v="N"/>
    <n v="30"/>
    <n v="2.5"/>
    <n v="39"/>
    <x v="0"/>
    <n v="1"/>
    <n v="31"/>
    <n v="0"/>
    <n v="6049"/>
    <n v="1186.9852500000002"/>
    <n v="0"/>
    <n v="0"/>
    <n v="0"/>
    <n v="0"/>
    <n v="0"/>
    <n v="0"/>
    <n v="0"/>
    <n v="0"/>
    <n v="0"/>
    <n v="0"/>
    <n v="0"/>
    <n v="0"/>
    <n v="26.5"/>
    <n v="0"/>
    <n v="0"/>
    <n v="0"/>
    <n v="0"/>
    <n v="5.9346750000000004"/>
    <n v="0"/>
    <n v="1.9716666666666665"/>
  </r>
  <r>
    <d v="2020-10-01T00:00:00"/>
    <x v="6"/>
    <s v="P"/>
    <s v="Active"/>
    <n v="552"/>
    <x v="551"/>
    <s v="N"/>
    <x v="22"/>
    <n v="1029"/>
    <x v="6"/>
    <s v="Niederl. 10"/>
    <n v="1"/>
    <s v="Department"/>
    <s v="Supervisor"/>
    <s v="Non-Mgm."/>
    <s v="ang."/>
    <s v="M"/>
    <d v="2018-06-15T00:00:00"/>
    <m/>
    <s v=""/>
    <n v="1"/>
    <d v="1984-12-04T00:00:00"/>
    <n v="35"/>
    <s v="J"/>
    <n v="30"/>
    <n v="2.5"/>
    <n v="39"/>
    <x v="0"/>
    <n v="1"/>
    <n v="31"/>
    <n v="0"/>
    <n v="6050"/>
    <n v="1187.1187500000001"/>
    <n v="0"/>
    <n v="0"/>
    <n v="0"/>
    <n v="0"/>
    <n v="0"/>
    <n v="0"/>
    <n v="0"/>
    <n v="0"/>
    <n v="0"/>
    <n v="0"/>
    <n v="349.03846153846155"/>
    <n v="277.29166666666669"/>
    <n v="26.5"/>
    <n v="0"/>
    <n v="0"/>
    <n v="0"/>
    <n v="0"/>
    <n v="146.20130721153845"/>
    <n v="0"/>
    <n v="1.9716666666666665"/>
  </r>
  <r>
    <d v="2020-10-01T00:00:00"/>
    <x v="6"/>
    <s v="P"/>
    <s v="Active"/>
    <n v="553"/>
    <x v="552"/>
    <s v="N"/>
    <x v="26"/>
    <n v="1091"/>
    <x v="0"/>
    <s v="Niederl. 3"/>
    <n v="1"/>
    <s v="Department"/>
    <s v="Supervisor"/>
    <s v="Non-Mgm."/>
    <s v="ang."/>
    <s v="M"/>
    <d v="2018-07-01T00:00:00"/>
    <m/>
    <s v=""/>
    <n v="1"/>
    <d v="1984-11-24T00:00:00"/>
    <n v="35"/>
    <s v="N"/>
    <n v="30"/>
    <n v="2.5"/>
    <n v="39"/>
    <x v="0"/>
    <n v="1"/>
    <n v="31"/>
    <n v="0"/>
    <n v="6051"/>
    <n v="1187.25225"/>
    <n v="0"/>
    <n v="0"/>
    <n v="0"/>
    <n v="0"/>
    <n v="0"/>
    <n v="0"/>
    <n v="0"/>
    <n v="0"/>
    <n v="0"/>
    <n v="0"/>
    <n v="0"/>
    <n v="0"/>
    <n v="26.5"/>
    <n v="0"/>
    <n v="0"/>
    <n v="0"/>
    <n v="0"/>
    <n v="5.9346750000000004"/>
    <n v="0"/>
    <n v="1.9716666666666665"/>
  </r>
  <r>
    <d v="2020-10-01T00:00:00"/>
    <x v="6"/>
    <s v="P"/>
    <s v="Active"/>
    <n v="554"/>
    <x v="553"/>
    <s v="N"/>
    <x v="0"/>
    <n v="1090"/>
    <x v="0"/>
    <s v="Niederl. 3"/>
    <n v="1"/>
    <s v="Department"/>
    <s v="Supervisor"/>
    <s v="Non-Mgm."/>
    <s v="ang."/>
    <s v="W"/>
    <d v="2018-07-01T00:00:00"/>
    <m/>
    <s v=""/>
    <n v="1"/>
    <d v="1976-07-16T00:00:00"/>
    <n v="43"/>
    <s v="N"/>
    <n v="24"/>
    <n v="2"/>
    <n v="20"/>
    <x v="0"/>
    <n v="0.51282051282051277"/>
    <n v="31"/>
    <n v="0"/>
    <n v="6052"/>
    <n v="1187.3857500000001"/>
    <n v="0"/>
    <n v="0"/>
    <n v="0"/>
    <n v="0"/>
    <n v="0"/>
    <n v="0"/>
    <n v="0"/>
    <n v="0"/>
    <n v="0"/>
    <n v="0"/>
    <n v="0"/>
    <n v="0"/>
    <n v="26.5"/>
    <n v="0"/>
    <n v="0"/>
    <n v="0"/>
    <n v="0"/>
    <n v="5.9346750000000004"/>
    <n v="0"/>
    <n v="1.9716666666666665"/>
  </r>
  <r>
    <d v="2020-10-01T00:00:00"/>
    <x v="6"/>
    <s v="P"/>
    <s v="Active"/>
    <n v="555"/>
    <x v="554"/>
    <s v="N"/>
    <x v="26"/>
    <n v="1091"/>
    <x v="0"/>
    <s v="Niederl. 3"/>
    <n v="1"/>
    <s v="Department"/>
    <s v="Supervisor"/>
    <s v="Non-Mgm."/>
    <s v="ang."/>
    <s v="W"/>
    <d v="2018-07-15T00:00:00"/>
    <m/>
    <s v=""/>
    <n v="1"/>
    <d v="1992-12-14T00:00:00"/>
    <n v="27"/>
    <s v="N"/>
    <n v="30"/>
    <n v="2.5"/>
    <n v="39"/>
    <x v="0"/>
    <n v="1"/>
    <n v="31"/>
    <n v="0"/>
    <n v="6053"/>
    <n v="1187.5192500000001"/>
    <n v="0"/>
    <n v="0"/>
    <n v="0"/>
    <n v="0"/>
    <n v="0"/>
    <n v="0"/>
    <n v="0"/>
    <n v="0"/>
    <n v="0"/>
    <n v="0"/>
    <n v="0"/>
    <n v="0"/>
    <n v="26.5"/>
    <n v="0"/>
    <n v="0"/>
    <n v="0"/>
    <n v="0"/>
    <n v="5.9346750000000004"/>
    <n v="0"/>
    <n v="1.9716666666666665"/>
  </r>
  <r>
    <d v="2020-10-01T00:00:00"/>
    <x v="6"/>
    <s v="P"/>
    <s v="Active"/>
    <n v="556"/>
    <x v="555"/>
    <s v="N"/>
    <x v="17"/>
    <n v="1088"/>
    <x v="0"/>
    <s v="Niederl. 3"/>
    <n v="1"/>
    <s v="Department"/>
    <s v="Supervisor"/>
    <s v="Non-Mgm."/>
    <s v="ang."/>
    <s v="M"/>
    <d v="2018-10-01T00:00:00"/>
    <m/>
    <s v=""/>
    <n v="1"/>
    <d v="1992-12-02T00:00:00"/>
    <n v="27"/>
    <s v="N"/>
    <n v="30"/>
    <n v="2.5"/>
    <n v="39"/>
    <x v="0"/>
    <n v="1"/>
    <n v="31"/>
    <n v="0"/>
    <n v="6054"/>
    <n v="1187.65275"/>
    <n v="0"/>
    <n v="0"/>
    <n v="0"/>
    <n v="0"/>
    <n v="0"/>
    <n v="0"/>
    <n v="0"/>
    <n v="0"/>
    <n v="0"/>
    <n v="0"/>
    <n v="0"/>
    <n v="0"/>
    <n v="26.5"/>
    <n v="0"/>
    <n v="0"/>
    <n v="0"/>
    <n v="0"/>
    <n v="5.9346750000000004"/>
    <n v="0"/>
    <n v="1.9716666666666665"/>
  </r>
  <r>
    <d v="2020-10-01T00:00:00"/>
    <x v="6"/>
    <s v="P"/>
    <s v="Active"/>
    <n v="557"/>
    <x v="556"/>
    <s v="N"/>
    <x v="16"/>
    <n v="1067"/>
    <x v="11"/>
    <s v="Niederl. 12"/>
    <n v="1"/>
    <s v="Department"/>
    <s v="Supervisor"/>
    <s v="Non-Mgm."/>
    <s v="ang."/>
    <s v="W"/>
    <d v="2018-07-09T00:00:00"/>
    <m/>
    <s v=""/>
    <n v="1"/>
    <d v="1972-04-23T00:00:00"/>
    <n v="47"/>
    <s v="N"/>
    <n v="30"/>
    <n v="2.5"/>
    <n v="39"/>
    <x v="0"/>
    <n v="1"/>
    <n v="31"/>
    <n v="0"/>
    <n v="6055"/>
    <n v="1187.7862500000001"/>
    <n v="0"/>
    <n v="0"/>
    <n v="0"/>
    <n v="0"/>
    <n v="0"/>
    <n v="0"/>
    <n v="0"/>
    <n v="0"/>
    <n v="0"/>
    <n v="0"/>
    <n v="0"/>
    <n v="0"/>
    <n v="26.5"/>
    <n v="0"/>
    <n v="0"/>
    <n v="0"/>
    <n v="0"/>
    <n v="5.9346750000000004"/>
    <n v="0"/>
    <n v="1.9716666666666665"/>
  </r>
  <r>
    <d v="2020-10-01T00:00:00"/>
    <x v="6"/>
    <s v="P"/>
    <s v="Active"/>
    <n v="558"/>
    <x v="557"/>
    <s v="N"/>
    <x v="22"/>
    <n v="1029"/>
    <x v="6"/>
    <s v="Niederl. 10"/>
    <n v="1"/>
    <s v="Department"/>
    <s v="Supervisor"/>
    <s v="Non-Mgm."/>
    <s v="ang."/>
    <s v="M"/>
    <d v="2018-07-01T00:00:00"/>
    <m/>
    <s v=""/>
    <n v="1"/>
    <d v="1975-08-12T00:00:00"/>
    <n v="44"/>
    <s v="J"/>
    <n v="30"/>
    <n v="2.5"/>
    <n v="39"/>
    <x v="0"/>
    <n v="1"/>
    <n v="31"/>
    <n v="0"/>
    <n v="6056"/>
    <n v="1187.91975"/>
    <n v="0"/>
    <n v="0"/>
    <n v="0"/>
    <n v="0"/>
    <n v="0"/>
    <n v="0"/>
    <n v="0"/>
    <n v="0"/>
    <n v="0"/>
    <n v="0"/>
    <n v="349.38461538461536"/>
    <n v="277.56666666666672"/>
    <n v="26.5"/>
    <n v="0"/>
    <n v="0"/>
    <n v="0"/>
    <n v="0"/>
    <n v="146.34041461538462"/>
    <n v="0"/>
    <n v="1.9716666666666665"/>
  </r>
  <r>
    <d v="2020-10-01T00:00:00"/>
    <x v="6"/>
    <s v="P"/>
    <s v="Active"/>
    <n v="559"/>
    <x v="558"/>
    <s v="N"/>
    <x v="22"/>
    <n v="1035"/>
    <x v="5"/>
    <s v="Niederl. 5"/>
    <n v="1"/>
    <s v="Department"/>
    <s v="Supervisor"/>
    <s v="Non-Mgm."/>
    <s v="ang."/>
    <s v="M"/>
    <d v="2018-07-01T00:00:00"/>
    <m/>
    <s v=""/>
    <n v="1"/>
    <d v="1969-02-25T00:00:00"/>
    <n v="50"/>
    <s v="J"/>
    <n v="30"/>
    <n v="2.5"/>
    <n v="39"/>
    <x v="0"/>
    <n v="1"/>
    <n v="31"/>
    <n v="0"/>
    <n v="6057"/>
    <n v="1188.0532499999999"/>
    <n v="0"/>
    <n v="0"/>
    <n v="0"/>
    <n v="0"/>
    <n v="0"/>
    <n v="0"/>
    <n v="0"/>
    <n v="0"/>
    <n v="0"/>
    <n v="0"/>
    <n v="349.44230769230768"/>
    <n v="277.61250000000001"/>
    <n v="26.5"/>
    <n v="0"/>
    <n v="0"/>
    <n v="0"/>
    <n v="0"/>
    <n v="146.36359918269233"/>
    <n v="0"/>
    <n v="1.9716666666666665"/>
  </r>
  <r>
    <d v="2020-10-01T00:00:00"/>
    <x v="6"/>
    <s v="P"/>
    <s v="Active"/>
    <n v="560"/>
    <x v="559"/>
    <s v="N"/>
    <x v="31"/>
    <n v="1059"/>
    <x v="2"/>
    <s v="Niederl. 7"/>
    <n v="1"/>
    <s v="Department"/>
    <s v="Supervisor"/>
    <s v="Non-Mgm."/>
    <s v="ang."/>
    <s v="M"/>
    <d v="2018-07-01T00:00:00"/>
    <m/>
    <s v=""/>
    <n v="1"/>
    <d v="1997-07-12T00:00:00"/>
    <n v="22"/>
    <s v="J"/>
    <n v="30"/>
    <n v="2.5"/>
    <n v="39"/>
    <x v="0"/>
    <n v="1"/>
    <n v="31"/>
    <n v="0"/>
    <n v="6058"/>
    <n v="1188.1867499999998"/>
    <n v="0"/>
    <n v="0"/>
    <n v="30"/>
    <n v="0"/>
    <n v="54.17"/>
    <n v="250"/>
    <n v="0"/>
    <n v="0"/>
    <n v="0"/>
    <n v="0"/>
    <n v="349.5"/>
    <n v="277.65833333333336"/>
    <n v="26.5"/>
    <n v="0"/>
    <n v="0"/>
    <n v="0"/>
    <n v="0"/>
    <n v="221.22415525000002"/>
    <n v="79.040000000000006"/>
    <n v="1.9716666666666665"/>
  </r>
  <r>
    <d v="2020-10-01T00:00:00"/>
    <x v="6"/>
    <s v="P"/>
    <s v="Active"/>
    <n v="561"/>
    <x v="560"/>
    <s v="N"/>
    <x v="22"/>
    <n v="1053"/>
    <x v="3"/>
    <s v="Niederl. 8"/>
    <n v="1"/>
    <s v="Department"/>
    <s v="Supervisor"/>
    <s v="Non-Mgm."/>
    <s v="ang."/>
    <s v="M"/>
    <d v="2018-07-01T00:00:00"/>
    <m/>
    <s v=""/>
    <n v="1"/>
    <d v="1994-02-08T00:00:00"/>
    <n v="25"/>
    <s v="J"/>
    <n v="30"/>
    <n v="2.5"/>
    <n v="39"/>
    <x v="0"/>
    <n v="1"/>
    <n v="31"/>
    <n v="0"/>
    <n v="6059"/>
    <n v="1188.32025"/>
    <n v="0"/>
    <n v="0"/>
    <n v="0"/>
    <n v="0"/>
    <n v="0"/>
    <n v="0"/>
    <n v="0"/>
    <n v="0"/>
    <n v="0"/>
    <n v="0"/>
    <n v="349.55769230769232"/>
    <n v="277.70416666666671"/>
    <n v="26.5"/>
    <n v="0"/>
    <n v="0"/>
    <n v="0"/>
    <n v="0"/>
    <n v="146.40996831730772"/>
    <n v="0"/>
    <n v="1.9716666666666665"/>
  </r>
  <r>
    <d v="2020-10-01T00:00:00"/>
    <x v="6"/>
    <s v="P"/>
    <s v="Active"/>
    <n v="562"/>
    <x v="561"/>
    <s v="N"/>
    <x v="9"/>
    <n v="1087"/>
    <x v="0"/>
    <s v="Niederl. 3"/>
    <n v="1"/>
    <s v="Department"/>
    <s v="Supervisor"/>
    <s v="Non-Mgm."/>
    <s v="ang."/>
    <s v="M"/>
    <d v="2018-07-01T00:00:00"/>
    <m/>
    <s v=""/>
    <n v="1"/>
    <d v="1982-04-13T00:00:00"/>
    <n v="37"/>
    <s v="N"/>
    <n v="30"/>
    <n v="2.5"/>
    <n v="39"/>
    <x v="0"/>
    <n v="1"/>
    <n v="31"/>
    <n v="0"/>
    <n v="6060"/>
    <n v="1188.4537500000001"/>
    <n v="0"/>
    <n v="0"/>
    <n v="0"/>
    <n v="0"/>
    <n v="0"/>
    <n v="0"/>
    <n v="0"/>
    <n v="0"/>
    <n v="0"/>
    <n v="0"/>
    <n v="0"/>
    <n v="0"/>
    <n v="26.5"/>
    <n v="0"/>
    <n v="0"/>
    <n v="0"/>
    <n v="0"/>
    <n v="5.9346750000000004"/>
    <n v="0"/>
    <n v="1.9716666666666665"/>
  </r>
  <r>
    <d v="2020-10-01T00:00:00"/>
    <x v="6"/>
    <s v="P"/>
    <s v="Active"/>
    <n v="563"/>
    <x v="562"/>
    <s v="N"/>
    <x v="48"/>
    <n v="1073"/>
    <x v="0"/>
    <s v="Niederl. 3"/>
    <n v="1"/>
    <s v="Department"/>
    <s v="Supervisor"/>
    <s v="Non-Mgm."/>
    <s v="ang."/>
    <s v="M"/>
    <d v="2018-08-01T00:00:00"/>
    <m/>
    <s v=""/>
    <n v="1"/>
    <d v="1989-11-04T00:00:00"/>
    <n v="30"/>
    <s v="N"/>
    <n v="30"/>
    <n v="2.5"/>
    <n v="39"/>
    <x v="0"/>
    <n v="1"/>
    <n v="31"/>
    <n v="0"/>
    <n v="6061"/>
    <n v="1188.58725"/>
    <n v="0"/>
    <n v="0"/>
    <n v="0"/>
    <n v="0"/>
    <n v="0"/>
    <n v="0"/>
    <n v="0"/>
    <n v="0"/>
    <n v="0"/>
    <n v="0"/>
    <n v="0"/>
    <n v="0"/>
    <n v="26.5"/>
    <n v="0"/>
    <n v="0"/>
    <n v="0"/>
    <n v="0"/>
    <n v="5.9346750000000004"/>
    <n v="0"/>
    <n v="1.9716666666666665"/>
  </r>
  <r>
    <d v="2020-10-01T00:00:00"/>
    <x v="6"/>
    <s v="P"/>
    <s v="Active"/>
    <n v="564"/>
    <x v="563"/>
    <s v="N"/>
    <x v="22"/>
    <n v="1035"/>
    <x v="5"/>
    <s v="Niederl. 5"/>
    <n v="1"/>
    <s v="Department"/>
    <s v="Supervisor"/>
    <s v="Non-Mgm."/>
    <s v="ang."/>
    <s v="M"/>
    <d v="2018-08-01T00:00:00"/>
    <m/>
    <s v=""/>
    <n v="1"/>
    <d v="1966-10-06T00:00:00"/>
    <n v="53"/>
    <s v="J"/>
    <n v="30"/>
    <n v="2.5"/>
    <n v="39"/>
    <x v="0"/>
    <n v="1"/>
    <n v="31"/>
    <n v="0"/>
    <n v="6062"/>
    <n v="1188.72075"/>
    <n v="0"/>
    <n v="0"/>
    <n v="0"/>
    <n v="0"/>
    <n v="0"/>
    <n v="0"/>
    <n v="0"/>
    <n v="0"/>
    <n v="0"/>
    <n v="0"/>
    <n v="349.73076923076923"/>
    <n v="277.8416666666667"/>
    <n v="26.5"/>
    <n v="0"/>
    <n v="0"/>
    <n v="0"/>
    <n v="0"/>
    <n v="146.47952201923079"/>
    <n v="0"/>
    <n v="1.9716666666666665"/>
  </r>
  <r>
    <d v="2020-10-01T00:00:00"/>
    <x v="6"/>
    <s v="P"/>
    <s v="Active"/>
    <n v="565"/>
    <x v="564"/>
    <s v="N"/>
    <x v="9"/>
    <n v="1087"/>
    <x v="0"/>
    <s v="Niederl. 3"/>
    <n v="1"/>
    <s v="Department"/>
    <s v="Supervisor"/>
    <s v="Non-Mgm."/>
    <s v="ang."/>
    <s v="M"/>
    <d v="2018-08-01T00:00:00"/>
    <m/>
    <s v=""/>
    <n v="1"/>
    <d v="1984-12-31T00:00:00"/>
    <n v="35"/>
    <s v="N"/>
    <n v="30"/>
    <n v="2.5"/>
    <n v="39"/>
    <x v="0"/>
    <n v="1"/>
    <n v="31"/>
    <n v="0"/>
    <n v="6063"/>
    <n v="1188.8542499999999"/>
    <n v="0"/>
    <n v="0"/>
    <n v="0"/>
    <n v="0"/>
    <n v="0"/>
    <n v="0"/>
    <n v="0"/>
    <n v="0"/>
    <n v="0"/>
    <n v="0"/>
    <n v="0"/>
    <n v="0"/>
    <n v="26.5"/>
    <n v="0"/>
    <n v="0"/>
    <n v="0"/>
    <n v="0"/>
    <n v="5.9346750000000004"/>
    <n v="0"/>
    <n v="1.9716666666666665"/>
  </r>
  <r>
    <d v="2020-10-01T00:00:00"/>
    <x v="6"/>
    <s v="P"/>
    <s v="Active"/>
    <n v="566"/>
    <x v="565"/>
    <s v="N"/>
    <x v="31"/>
    <n v="1052"/>
    <x v="3"/>
    <s v="Niederl. 8"/>
    <n v="1"/>
    <s v="Department"/>
    <s v="Supervisor"/>
    <s v="Non-Mgm."/>
    <s v="ang."/>
    <s v="M"/>
    <d v="2018-08-01T00:00:00"/>
    <m/>
    <s v=""/>
    <n v="1"/>
    <d v="1996-11-28T00:00:00"/>
    <n v="23"/>
    <s v="J"/>
    <n v="30"/>
    <n v="2.5"/>
    <n v="39"/>
    <x v="0"/>
    <n v="1"/>
    <n v="31"/>
    <n v="0"/>
    <n v="6064"/>
    <n v="1188.98775"/>
    <n v="0"/>
    <n v="0"/>
    <n v="30"/>
    <n v="0"/>
    <n v="45.14"/>
    <n v="0"/>
    <n v="0"/>
    <n v="0"/>
    <n v="0"/>
    <n v="0"/>
    <n v="349.84615384615387"/>
    <n v="277.93333333333334"/>
    <n v="26.5"/>
    <n v="0"/>
    <n v="0"/>
    <n v="0"/>
    <n v="0"/>
    <n v="163.35349415384616"/>
    <n v="78.28"/>
    <n v="1.9716666666666665"/>
  </r>
  <r>
    <d v="2020-10-01T00:00:00"/>
    <x v="6"/>
    <s v="P"/>
    <s v="Active"/>
    <n v="567"/>
    <x v="566"/>
    <s v="N"/>
    <x v="22"/>
    <n v="1029"/>
    <x v="6"/>
    <s v="Niederl. 10"/>
    <n v="1"/>
    <s v="Department"/>
    <s v="Supervisor"/>
    <s v="Non-Mgm."/>
    <s v="ang."/>
    <s v="M"/>
    <d v="2018-08-16T00:00:00"/>
    <m/>
    <s v=""/>
    <n v="1"/>
    <d v="1962-10-22T00:00:00"/>
    <n v="57"/>
    <s v="J"/>
    <n v="30"/>
    <n v="2.5"/>
    <n v="39"/>
    <x v="0"/>
    <n v="1"/>
    <n v="31"/>
    <n v="0"/>
    <n v="6065"/>
    <n v="1189.1212500000001"/>
    <n v="0"/>
    <n v="0"/>
    <n v="0"/>
    <n v="0"/>
    <n v="0"/>
    <n v="0"/>
    <n v="0"/>
    <n v="0"/>
    <n v="0"/>
    <n v="0"/>
    <n v="349.90384615384619"/>
    <n v="277.97916666666669"/>
    <n v="26.5"/>
    <n v="0"/>
    <n v="0"/>
    <n v="0"/>
    <n v="0"/>
    <n v="146.54907572115388"/>
    <n v="0"/>
    <n v="1.9716666666666665"/>
  </r>
  <r>
    <d v="2020-10-01T00:00:00"/>
    <x v="6"/>
    <s v="P"/>
    <s v="Active"/>
    <n v="568"/>
    <x v="567"/>
    <s v="N"/>
    <x v="52"/>
    <n v="1007"/>
    <x v="1"/>
    <s v="Niederl. 1"/>
    <n v="1"/>
    <s v="Department"/>
    <s v="Supervisor"/>
    <s v="Non-Mgm."/>
    <s v="tech"/>
    <s v="M"/>
    <d v="2018-09-01T00:00:00"/>
    <d v="2022-02-28T00:00:00"/>
    <s v=""/>
    <n v="3"/>
    <d v="2002-05-31T00:00:00"/>
    <n v="17"/>
    <s v="J"/>
    <n v="30"/>
    <n v="2.5"/>
    <n v="39"/>
    <x v="0"/>
    <n v="1"/>
    <n v="31"/>
    <n v="0"/>
    <n v="6066"/>
    <n v="1189.2547500000001"/>
    <n v="0"/>
    <n v="0"/>
    <n v="0"/>
    <n v="0"/>
    <n v="0"/>
    <n v="0"/>
    <n v="0"/>
    <n v="0"/>
    <n v="0"/>
    <n v="0"/>
    <n v="349.96153846153851"/>
    <n v="278.02500000000003"/>
    <n v="26.5"/>
    <n v="0"/>
    <n v="0"/>
    <n v="0"/>
    <n v="0"/>
    <n v="146.57226028846156"/>
    <n v="0"/>
    <n v="1.9716666666666665"/>
  </r>
  <r>
    <d v="2020-10-01T00:00:00"/>
    <x v="6"/>
    <s v="P"/>
    <s v="Active"/>
    <n v="569"/>
    <x v="568"/>
    <s v="N"/>
    <x v="52"/>
    <n v="1007"/>
    <x v="1"/>
    <s v="Niederl. 1"/>
    <n v="1"/>
    <s v="Department"/>
    <s v="Supervisor"/>
    <s v="Non-Mgm."/>
    <s v="tech"/>
    <s v="M"/>
    <d v="2018-09-01T00:00:00"/>
    <d v="2022-02-28T00:00:00"/>
    <s v=""/>
    <n v="3"/>
    <d v="2001-04-01T00:00:00"/>
    <n v="18"/>
    <s v="J"/>
    <n v="30"/>
    <n v="2.5"/>
    <n v="39"/>
    <x v="0"/>
    <n v="1"/>
    <n v="31"/>
    <n v="0"/>
    <n v="6067"/>
    <n v="1189.38825"/>
    <n v="0"/>
    <n v="0"/>
    <n v="0"/>
    <n v="0"/>
    <n v="0"/>
    <n v="0"/>
    <n v="0"/>
    <n v="0"/>
    <n v="0"/>
    <n v="0"/>
    <n v="350.01923076923077"/>
    <n v="278.07083333333333"/>
    <n v="26.5"/>
    <n v="0"/>
    <n v="0"/>
    <n v="0"/>
    <n v="0"/>
    <n v="146.59544485576924"/>
    <n v="0"/>
    <n v="1.9716666666666665"/>
  </r>
  <r>
    <d v="2020-10-01T00:00:00"/>
    <x v="6"/>
    <s v="P"/>
    <s v="Active"/>
    <n v="570"/>
    <x v="569"/>
    <s v="N"/>
    <x v="52"/>
    <n v="1007"/>
    <x v="1"/>
    <s v="Niederl. 1"/>
    <n v="1"/>
    <s v="Department"/>
    <s v="Supervisor"/>
    <s v="Non-Mgm."/>
    <s v="tech"/>
    <s v="M"/>
    <d v="2018-09-01T00:00:00"/>
    <d v="2022-02-28T00:00:00"/>
    <s v=""/>
    <n v="3"/>
    <d v="2003-07-08T00:00:00"/>
    <n v="16"/>
    <s v="J"/>
    <n v="30"/>
    <n v="2.5"/>
    <n v="39"/>
    <x v="0"/>
    <n v="1"/>
    <n v="31"/>
    <n v="0"/>
    <n v="6068"/>
    <n v="1189.5217500000001"/>
    <n v="0"/>
    <n v="0"/>
    <n v="0"/>
    <n v="0"/>
    <n v="0"/>
    <n v="0"/>
    <n v="0"/>
    <n v="0"/>
    <n v="0"/>
    <n v="0"/>
    <n v="350.07692307692309"/>
    <n v="278.11666666666667"/>
    <n v="26.5"/>
    <n v="0"/>
    <n v="0"/>
    <n v="0"/>
    <n v="0"/>
    <n v="146.61862942307692"/>
    <n v="0"/>
    <n v="1.9716666666666665"/>
  </r>
  <r>
    <d v="2020-10-01T00:00:00"/>
    <x v="6"/>
    <s v="P"/>
    <s v="Active"/>
    <n v="571"/>
    <x v="570"/>
    <s v="N"/>
    <x v="53"/>
    <n v="1012"/>
    <x v="1"/>
    <s v="Niederl. 1"/>
    <n v="1"/>
    <s v="Department"/>
    <s v="Supervisor"/>
    <s v="Non-Mgm."/>
    <s v="kfm"/>
    <s v="M"/>
    <d v="2018-09-01T00:00:00"/>
    <d v="2021-08-31T00:00:00"/>
    <s v=""/>
    <n v="2"/>
    <d v="2001-07-23T00:00:00"/>
    <n v="18"/>
    <s v="J"/>
    <n v="30"/>
    <n v="2.5"/>
    <n v="39"/>
    <x v="0"/>
    <n v="1"/>
    <n v="31"/>
    <n v="0"/>
    <n v="6069"/>
    <n v="1189.65525"/>
    <n v="0"/>
    <n v="0"/>
    <n v="0"/>
    <n v="0"/>
    <n v="0"/>
    <n v="0"/>
    <n v="0"/>
    <n v="0"/>
    <n v="0"/>
    <n v="0"/>
    <n v="350.13461538461542"/>
    <n v="278.16250000000002"/>
    <n v="26.5"/>
    <n v="0"/>
    <n v="0"/>
    <n v="0"/>
    <n v="0"/>
    <n v="146.64181399038463"/>
    <n v="0"/>
    <n v="1.9716666666666665"/>
  </r>
  <r>
    <d v="2020-10-01T00:00:00"/>
    <x v="6"/>
    <s v="P"/>
    <s v="Active"/>
    <n v="572"/>
    <x v="571"/>
    <s v="N"/>
    <x v="52"/>
    <n v="1007"/>
    <x v="1"/>
    <s v="Niederl. 1"/>
    <n v="1"/>
    <s v="Department"/>
    <s v="Supervisor"/>
    <s v="Non-Mgm."/>
    <s v="tech"/>
    <s v="M"/>
    <d v="2018-09-01T00:00:00"/>
    <d v="2022-02-28T00:00:00"/>
    <s v=""/>
    <n v="3"/>
    <d v="2002-01-01T00:00:00"/>
    <n v="18"/>
    <s v="J"/>
    <n v="30"/>
    <n v="2.5"/>
    <n v="39"/>
    <x v="0"/>
    <n v="1"/>
    <n v="31"/>
    <n v="0"/>
    <n v="6070"/>
    <n v="1189.7887500000002"/>
    <n v="0"/>
    <n v="0"/>
    <n v="0"/>
    <n v="0"/>
    <n v="0"/>
    <n v="0"/>
    <n v="0"/>
    <n v="0"/>
    <n v="0"/>
    <n v="0"/>
    <n v="350.19230769230768"/>
    <n v="278.20833333333337"/>
    <n v="26.5"/>
    <n v="0"/>
    <n v="0"/>
    <n v="0"/>
    <n v="0"/>
    <n v="146.66499855769234"/>
    <n v="0"/>
    <n v="1.9716666666666665"/>
  </r>
  <r>
    <d v="2020-10-01T00:00:00"/>
    <x v="6"/>
    <s v="P"/>
    <s v="Active"/>
    <n v="573"/>
    <x v="572"/>
    <s v="N"/>
    <x v="52"/>
    <n v="1007"/>
    <x v="1"/>
    <s v="Niederl. 1"/>
    <n v="1"/>
    <s v="Department"/>
    <s v="Supervisor"/>
    <s v="Non-Mgm."/>
    <s v="tech"/>
    <s v="M"/>
    <d v="2018-09-01T00:00:00"/>
    <d v="2022-02-28T00:00:00"/>
    <s v=""/>
    <n v="3"/>
    <d v="2003-02-19T00:00:00"/>
    <n v="16"/>
    <s v="J"/>
    <n v="30"/>
    <n v="2.5"/>
    <n v="39"/>
    <x v="0"/>
    <n v="1"/>
    <n v="31"/>
    <n v="0"/>
    <n v="6071"/>
    <n v="1189.9222500000001"/>
    <n v="0"/>
    <n v="0"/>
    <n v="0"/>
    <n v="0"/>
    <n v="0"/>
    <n v="0"/>
    <n v="0"/>
    <n v="0"/>
    <n v="0"/>
    <n v="0"/>
    <n v="350.24999999999994"/>
    <n v="278.25416666666672"/>
    <n v="26.5"/>
    <n v="0"/>
    <n v="0"/>
    <n v="0"/>
    <n v="0"/>
    <n v="146.68818312499999"/>
    <n v="0"/>
    <n v="1.9716666666666665"/>
  </r>
  <r>
    <d v="2020-10-01T00:00:00"/>
    <x v="6"/>
    <s v="P"/>
    <s v="Active"/>
    <n v="574"/>
    <x v="573"/>
    <s v="N"/>
    <x v="52"/>
    <n v="1007"/>
    <x v="1"/>
    <s v="Niederl. 1"/>
    <n v="1"/>
    <s v="Department"/>
    <s v="Supervisor"/>
    <s v="Non-Mgm."/>
    <s v="tech"/>
    <s v="M"/>
    <d v="2018-09-01T00:00:00"/>
    <d v="2022-02-28T00:00:00"/>
    <s v=""/>
    <n v="3"/>
    <d v="2002-05-07T00:00:00"/>
    <n v="17"/>
    <s v="J"/>
    <n v="30"/>
    <n v="2.5"/>
    <n v="39"/>
    <x v="0"/>
    <n v="1"/>
    <n v="31"/>
    <n v="0"/>
    <n v="6072"/>
    <n v="1190.05575"/>
    <n v="0"/>
    <n v="0"/>
    <n v="0"/>
    <n v="0"/>
    <n v="0"/>
    <n v="0"/>
    <n v="0"/>
    <n v="0"/>
    <n v="0"/>
    <n v="0"/>
    <n v="350.30769230769226"/>
    <n v="278.3"/>
    <n v="26.5"/>
    <n v="0"/>
    <n v="0"/>
    <n v="0"/>
    <n v="0"/>
    <n v="146.7113676923077"/>
    <n v="0"/>
    <n v="1.9716666666666665"/>
  </r>
  <r>
    <d v="2020-10-01T00:00:00"/>
    <x v="6"/>
    <s v="P"/>
    <s v="Active"/>
    <n v="575"/>
    <x v="574"/>
    <s v="N"/>
    <x v="52"/>
    <n v="1007"/>
    <x v="1"/>
    <s v="Niederl. 1"/>
    <n v="1"/>
    <s v="Department"/>
    <s v="Supervisor"/>
    <s v="Non-Mgm."/>
    <s v="tech"/>
    <s v="M"/>
    <d v="2018-09-01T00:00:00"/>
    <d v="2022-02-28T00:00:00"/>
    <s v=""/>
    <n v="3"/>
    <d v="2001-09-24T00:00:00"/>
    <n v="18"/>
    <s v="J"/>
    <n v="30"/>
    <n v="2.5"/>
    <n v="39"/>
    <x v="0"/>
    <n v="1"/>
    <n v="31"/>
    <n v="0"/>
    <n v="6073"/>
    <n v="1190.1892500000001"/>
    <n v="0"/>
    <n v="0"/>
    <n v="0"/>
    <n v="0"/>
    <n v="0"/>
    <n v="0"/>
    <n v="0"/>
    <n v="0"/>
    <n v="0"/>
    <n v="0"/>
    <n v="350.36538461538458"/>
    <n v="278.34583333333336"/>
    <n v="26.5"/>
    <n v="0"/>
    <n v="0"/>
    <n v="0"/>
    <n v="0"/>
    <n v="146.73455225961538"/>
    <n v="0"/>
    <n v="1.9716666666666665"/>
  </r>
  <r>
    <d v="2020-10-01T00:00:00"/>
    <x v="6"/>
    <s v="P"/>
    <s v="Active"/>
    <n v="576"/>
    <x v="575"/>
    <s v="N"/>
    <x v="53"/>
    <n v="1012"/>
    <x v="1"/>
    <s v="Niederl. 1"/>
    <n v="1"/>
    <s v="Department"/>
    <s v="Supervisor"/>
    <s v="Non-Mgm."/>
    <s v="kfm"/>
    <s v="W"/>
    <d v="2018-09-01T00:00:00"/>
    <d v="2021-08-31T00:00:00"/>
    <s v=""/>
    <n v="2"/>
    <d v="2001-10-28T00:00:00"/>
    <n v="18"/>
    <s v="J"/>
    <n v="30"/>
    <n v="2.5"/>
    <n v="39"/>
    <x v="0"/>
    <n v="1"/>
    <n v="31"/>
    <n v="0"/>
    <n v="6074"/>
    <n v="1190.32275"/>
    <n v="0"/>
    <n v="0"/>
    <n v="0"/>
    <n v="0"/>
    <n v="0"/>
    <n v="0"/>
    <n v="0"/>
    <n v="0"/>
    <n v="0"/>
    <n v="0"/>
    <n v="350.42307692307691"/>
    <n v="278.39166666666671"/>
    <n v="26.5"/>
    <n v="0"/>
    <n v="0"/>
    <n v="0"/>
    <n v="0"/>
    <n v="146.75773682692306"/>
    <n v="0"/>
    <n v="1.9716666666666665"/>
  </r>
  <r>
    <d v="2020-10-01T00:00:00"/>
    <x v="6"/>
    <s v="P"/>
    <s v="Active"/>
    <n v="577"/>
    <x v="576"/>
    <s v="N"/>
    <x v="53"/>
    <n v="1012"/>
    <x v="1"/>
    <s v="Niederl. 1"/>
    <n v="1"/>
    <s v="Department"/>
    <s v="Supervisor"/>
    <s v="Non-Mgm."/>
    <s v="kfm"/>
    <s v="W"/>
    <d v="2018-09-01T00:00:00"/>
    <d v="2021-08-31T00:00:00"/>
    <s v=""/>
    <n v="2"/>
    <d v="2003-06-16T00:00:00"/>
    <n v="16"/>
    <s v="J"/>
    <n v="30"/>
    <n v="2.5"/>
    <n v="39"/>
    <x v="0"/>
    <n v="1"/>
    <n v="31"/>
    <n v="0"/>
    <n v="6075"/>
    <n v="1190.4562500000002"/>
    <n v="0"/>
    <n v="0"/>
    <n v="0"/>
    <n v="0"/>
    <n v="0"/>
    <n v="0"/>
    <n v="0"/>
    <n v="0"/>
    <n v="0"/>
    <n v="0"/>
    <n v="350.48076923076923"/>
    <n v="278.4375"/>
    <n v="26.5"/>
    <n v="0"/>
    <n v="0"/>
    <n v="0"/>
    <n v="0"/>
    <n v="146.78092139423077"/>
    <n v="0"/>
    <n v="1.9716666666666665"/>
  </r>
  <r>
    <d v="2020-10-01T00:00:00"/>
    <x v="6"/>
    <s v="P"/>
    <s v="Active"/>
    <n v="578"/>
    <x v="577"/>
    <s v="N"/>
    <x v="53"/>
    <n v="1012"/>
    <x v="1"/>
    <s v="Niederl. 1"/>
    <n v="1"/>
    <s v="Department"/>
    <s v="Supervisor"/>
    <s v="Non-Mgm."/>
    <s v="kfm"/>
    <s v="W"/>
    <d v="2018-09-01T00:00:00"/>
    <d v="2021-08-31T00:00:00"/>
    <s v=""/>
    <n v="2"/>
    <d v="2002-04-04T00:00:00"/>
    <n v="17"/>
    <s v="J"/>
    <n v="30"/>
    <n v="2.5"/>
    <n v="39"/>
    <x v="0"/>
    <n v="1"/>
    <n v="31"/>
    <n v="0"/>
    <n v="6076"/>
    <n v="1190.5897500000001"/>
    <n v="0"/>
    <n v="0"/>
    <n v="0"/>
    <n v="0"/>
    <n v="0"/>
    <n v="0"/>
    <n v="0"/>
    <n v="0"/>
    <n v="0"/>
    <n v="0"/>
    <n v="350.53846153846155"/>
    <n v="278.48333333333335"/>
    <n v="26.5"/>
    <n v="0"/>
    <n v="0"/>
    <n v="0"/>
    <n v="0"/>
    <n v="146.80410596153848"/>
    <n v="0"/>
    <n v="1.9716666666666665"/>
  </r>
  <r>
    <d v="2020-10-01T00:00:00"/>
    <x v="6"/>
    <s v="P"/>
    <s v="Active"/>
    <n v="579"/>
    <x v="578"/>
    <s v="N"/>
    <x v="53"/>
    <n v="1012"/>
    <x v="1"/>
    <s v="Niederl. 1"/>
    <n v="1"/>
    <s v="Department"/>
    <s v="Supervisor"/>
    <s v="Non-Mgm."/>
    <s v="kfm"/>
    <s v="M"/>
    <d v="2018-09-01T00:00:00"/>
    <d v="2021-08-31T00:00:00"/>
    <s v=""/>
    <n v="2"/>
    <d v="2001-12-29T00:00:00"/>
    <n v="18"/>
    <s v="J"/>
    <n v="30"/>
    <n v="2.5"/>
    <n v="39"/>
    <x v="0"/>
    <n v="1"/>
    <n v="31"/>
    <n v="0"/>
    <n v="6077"/>
    <n v="1190.72325"/>
    <n v="0"/>
    <n v="0"/>
    <n v="0"/>
    <n v="0"/>
    <n v="0"/>
    <n v="0"/>
    <n v="0"/>
    <n v="0"/>
    <n v="0"/>
    <n v="0"/>
    <n v="350.59615384615381"/>
    <n v="278.5291666666667"/>
    <n v="26.5"/>
    <n v="0"/>
    <n v="0"/>
    <n v="0"/>
    <n v="0"/>
    <n v="146.82729052884616"/>
    <n v="0"/>
    <n v="1.9716666666666665"/>
  </r>
  <r>
    <d v="2020-10-01T00:00:00"/>
    <x v="6"/>
    <s v="P"/>
    <s v="Active"/>
    <n v="580"/>
    <x v="579"/>
    <s v="N"/>
    <x v="52"/>
    <n v="1007"/>
    <x v="1"/>
    <s v="Niederl. 1"/>
    <n v="1"/>
    <s v="Department"/>
    <s v="Supervisor"/>
    <s v="Non-Mgm."/>
    <s v="tech"/>
    <s v="M"/>
    <d v="2018-09-01T00:00:00"/>
    <d v="2022-02-28T00:00:00"/>
    <s v=""/>
    <n v="3"/>
    <d v="2003-01-17T00:00:00"/>
    <n v="17"/>
    <s v="J"/>
    <n v="30"/>
    <n v="2.5"/>
    <n v="39"/>
    <x v="0"/>
    <n v="1"/>
    <n v="31"/>
    <n v="0"/>
    <n v="6078"/>
    <n v="1190.8567500000001"/>
    <n v="0"/>
    <n v="0"/>
    <n v="0"/>
    <n v="0"/>
    <n v="0"/>
    <n v="0"/>
    <n v="0"/>
    <n v="0"/>
    <n v="0"/>
    <n v="0"/>
    <n v="350.65384615384613"/>
    <n v="278.57500000000005"/>
    <n v="26.5"/>
    <n v="0"/>
    <n v="0"/>
    <n v="0"/>
    <n v="0"/>
    <n v="146.85047509615387"/>
    <n v="0"/>
    <n v="1.9716666666666665"/>
  </r>
  <r>
    <d v="2020-10-01T00:00:00"/>
    <x v="6"/>
    <s v="P"/>
    <s v="Active"/>
    <n v="581"/>
    <x v="580"/>
    <s v="N"/>
    <x v="51"/>
    <n v="1092"/>
    <x v="0"/>
    <s v="Niederl. 3"/>
    <n v="1"/>
    <s v="Department"/>
    <s v="Supervisor"/>
    <s v="Non-Mgm."/>
    <s v="kfm"/>
    <s v="M"/>
    <d v="2018-09-01T00:00:00"/>
    <d v="2021-08-31T00:00:00"/>
    <s v=""/>
    <n v="2"/>
    <d v="2001-07-07T00:00:00"/>
    <n v="18"/>
    <s v="J"/>
    <n v="30"/>
    <n v="2.5"/>
    <n v="39"/>
    <x v="0"/>
    <n v="1"/>
    <n v="31"/>
    <n v="0"/>
    <n v="6079"/>
    <n v="1190.9902500000001"/>
    <n v="0"/>
    <n v="0"/>
    <n v="0"/>
    <n v="0"/>
    <n v="0"/>
    <n v="0"/>
    <n v="0"/>
    <n v="0"/>
    <n v="0"/>
    <n v="0"/>
    <n v="350.71153846153845"/>
    <n v="278.62083333333334"/>
    <n v="26.5"/>
    <n v="0"/>
    <n v="0"/>
    <n v="0"/>
    <n v="0"/>
    <n v="146.87365966346152"/>
    <n v="0"/>
    <n v="1.9716666666666665"/>
  </r>
  <r>
    <d v="2020-10-01T00:00:00"/>
    <x v="6"/>
    <s v="P"/>
    <s v="Active"/>
    <n v="582"/>
    <x v="581"/>
    <s v="N"/>
    <x v="51"/>
    <n v="1092"/>
    <x v="0"/>
    <s v="Niederl. 3"/>
    <n v="1"/>
    <s v="Department"/>
    <s v="Supervisor"/>
    <s v="Non-Mgm."/>
    <s v="kfm"/>
    <s v="M"/>
    <d v="2018-09-01T00:00:00"/>
    <d v="2021-08-31T00:00:00"/>
    <s v=""/>
    <n v="2"/>
    <d v="1996-07-26T00:00:00"/>
    <n v="23"/>
    <s v="J"/>
    <n v="30"/>
    <n v="2.5"/>
    <n v="39"/>
    <x v="0"/>
    <n v="1"/>
    <n v="31"/>
    <n v="0"/>
    <n v="6080"/>
    <n v="1191.1237500000002"/>
    <n v="0"/>
    <n v="0"/>
    <n v="0"/>
    <n v="0"/>
    <n v="0"/>
    <n v="0"/>
    <n v="0"/>
    <n v="0"/>
    <n v="0"/>
    <n v="0"/>
    <n v="350.76923076923077"/>
    <n v="278.66666666666669"/>
    <n v="26.5"/>
    <n v="0"/>
    <n v="0"/>
    <n v="0"/>
    <n v="0"/>
    <n v="146.89684423076923"/>
    <n v="0"/>
    <n v="1.9716666666666665"/>
  </r>
  <r>
    <d v="2020-10-01T00:00:00"/>
    <x v="6"/>
    <s v="P"/>
    <s v="Active"/>
    <n v="583"/>
    <x v="582"/>
    <s v="N"/>
    <x v="51"/>
    <n v="1092"/>
    <x v="0"/>
    <s v="Niederl. 3"/>
    <n v="1"/>
    <s v="Department"/>
    <s v="Supervisor"/>
    <s v="Non-Mgm."/>
    <s v="kfm"/>
    <s v="M"/>
    <d v="2018-09-01T00:00:00"/>
    <d v="2021-08-31T00:00:00"/>
    <s v=""/>
    <n v="2"/>
    <d v="1998-04-04T00:00:00"/>
    <n v="21"/>
    <s v="J"/>
    <n v="30"/>
    <n v="2.5"/>
    <n v="39"/>
    <x v="0"/>
    <n v="1"/>
    <n v="31"/>
    <n v="0"/>
    <n v="6081"/>
    <n v="1191.2572500000001"/>
    <n v="0"/>
    <n v="0"/>
    <n v="0"/>
    <n v="0"/>
    <n v="0"/>
    <n v="0"/>
    <n v="0"/>
    <n v="0"/>
    <n v="0"/>
    <n v="0"/>
    <n v="350.82692307692309"/>
    <n v="278.71250000000003"/>
    <n v="26.5"/>
    <n v="0"/>
    <n v="0"/>
    <n v="0"/>
    <n v="0"/>
    <n v="146.92002879807694"/>
    <n v="0"/>
    <n v="1.9716666666666665"/>
  </r>
  <r>
    <d v="2020-10-01T00:00:00"/>
    <x v="6"/>
    <s v="P"/>
    <s v="Active"/>
    <n v="584"/>
    <x v="583"/>
    <s v="N"/>
    <x v="51"/>
    <n v="1092"/>
    <x v="0"/>
    <s v="Niederl. 3"/>
    <n v="1"/>
    <s v="Department"/>
    <s v="Supervisor"/>
    <s v="Non-Mgm."/>
    <s v="kfm"/>
    <s v="M"/>
    <d v="2018-09-01T00:00:00"/>
    <d v="2021-08-31T00:00:00"/>
    <s v=""/>
    <n v="2"/>
    <d v="2001-02-23T00:00:00"/>
    <n v="18"/>
    <s v="J"/>
    <n v="30"/>
    <n v="2.5"/>
    <n v="39"/>
    <x v="0"/>
    <n v="1"/>
    <n v="31"/>
    <n v="0"/>
    <n v="6082"/>
    <n v="1191.39075"/>
    <n v="0"/>
    <n v="0"/>
    <n v="0"/>
    <n v="0"/>
    <n v="0"/>
    <n v="0"/>
    <n v="0"/>
    <n v="0"/>
    <n v="0"/>
    <n v="0"/>
    <n v="350.88461538461536"/>
    <n v="278.75833333333333"/>
    <n v="26.5"/>
    <n v="0"/>
    <n v="0"/>
    <n v="0"/>
    <n v="0"/>
    <n v="146.94321336538462"/>
    <n v="0"/>
    <n v="1.9716666666666665"/>
  </r>
  <r>
    <d v="2020-10-01T00:00:00"/>
    <x v="6"/>
    <s v="P"/>
    <s v="Active"/>
    <n v="585"/>
    <x v="584"/>
    <s v="N"/>
    <x v="51"/>
    <n v="1092"/>
    <x v="8"/>
    <s v="Niederl. 2"/>
    <n v="1"/>
    <s v="Department"/>
    <s v="Supervisor"/>
    <s v="Non-Mgm."/>
    <s v="tech"/>
    <s v="M"/>
    <d v="2018-09-01T00:00:00"/>
    <d v="2021-08-31T00:00:00"/>
    <s v=""/>
    <n v="2"/>
    <d v="2002-08-13T00:00:00"/>
    <n v="17"/>
    <s v="J"/>
    <n v="30"/>
    <n v="2.5"/>
    <n v="39"/>
    <x v="0"/>
    <n v="1"/>
    <n v="31"/>
    <n v="0"/>
    <n v="6083"/>
    <n v="1191.5242499999999"/>
    <n v="0"/>
    <n v="0"/>
    <n v="0"/>
    <n v="0"/>
    <n v="0"/>
    <n v="0"/>
    <n v="0"/>
    <n v="0"/>
    <n v="0"/>
    <n v="0"/>
    <n v="350.94230769230768"/>
    <n v="278.80416666666667"/>
    <n v="26.5"/>
    <n v="0"/>
    <n v="0"/>
    <n v="0"/>
    <n v="0"/>
    <n v="146.96639793269233"/>
    <n v="0"/>
    <n v="1.9716666666666665"/>
  </r>
  <r>
    <d v="2020-10-01T00:00:00"/>
    <x v="6"/>
    <s v="P"/>
    <s v="Active"/>
    <n v="586"/>
    <x v="585"/>
    <s v="N"/>
    <x v="9"/>
    <n v="1087"/>
    <x v="0"/>
    <s v="Niederl. 3"/>
    <n v="1"/>
    <s v="Department"/>
    <s v="Supervisor"/>
    <s v="Non-Mgm."/>
    <s v="ang."/>
    <s v="M"/>
    <d v="2018-09-01T00:00:00"/>
    <m/>
    <s v=""/>
    <n v="1"/>
    <d v="1993-11-20T00:00:00"/>
    <n v="26"/>
    <s v="N"/>
    <n v="30"/>
    <n v="2.5"/>
    <n v="39"/>
    <x v="0"/>
    <n v="1"/>
    <n v="31"/>
    <n v="0"/>
    <n v="6084"/>
    <n v="1191.6577500000001"/>
    <n v="0"/>
    <n v="0"/>
    <n v="0"/>
    <n v="0"/>
    <n v="0"/>
    <n v="0"/>
    <n v="0"/>
    <n v="0"/>
    <n v="0"/>
    <n v="0"/>
    <n v="0"/>
    <n v="0"/>
    <n v="26.5"/>
    <n v="0"/>
    <n v="0"/>
    <n v="0"/>
    <n v="0"/>
    <n v="5.9346750000000004"/>
    <n v="0"/>
    <n v="1.9716666666666665"/>
  </r>
  <r>
    <d v="2020-10-01T00:00:00"/>
    <x v="6"/>
    <s v="P"/>
    <s v="Active"/>
    <n v="587"/>
    <x v="586"/>
    <s v="N"/>
    <x v="26"/>
    <n v="1091"/>
    <x v="0"/>
    <s v="Niederl. 3"/>
    <n v="1"/>
    <s v="Department"/>
    <s v="Supervisor"/>
    <s v="Non-Mgm."/>
    <s v="ang."/>
    <s v="W"/>
    <d v="2018-09-01T00:00:00"/>
    <m/>
    <s v=""/>
    <n v="1"/>
    <d v="1980-02-21T00:00:00"/>
    <n v="39"/>
    <s v="N"/>
    <n v="30"/>
    <n v="2.5"/>
    <n v="39"/>
    <x v="0"/>
    <n v="1"/>
    <n v="31"/>
    <n v="0"/>
    <n v="6085"/>
    <n v="1191.79125"/>
    <n v="0"/>
    <n v="0"/>
    <n v="0"/>
    <n v="0"/>
    <n v="0"/>
    <n v="0"/>
    <n v="0"/>
    <n v="0"/>
    <n v="0"/>
    <n v="0"/>
    <n v="0"/>
    <n v="0"/>
    <n v="26.5"/>
    <n v="0"/>
    <n v="0"/>
    <n v="0"/>
    <n v="0"/>
    <n v="5.9346750000000004"/>
    <n v="0"/>
    <n v="1.9716666666666665"/>
  </r>
  <r>
    <d v="2020-10-01T00:00:00"/>
    <x v="6"/>
    <s v="P"/>
    <s v="Active"/>
    <n v="588"/>
    <x v="587"/>
    <s v="N"/>
    <x v="22"/>
    <n v="1029"/>
    <x v="6"/>
    <s v="Niederl. 10"/>
    <n v="1"/>
    <s v="Department"/>
    <s v="Supervisor"/>
    <s v="Non-Mgm."/>
    <s v="ang."/>
    <s v="M"/>
    <d v="2018-09-01T00:00:00"/>
    <m/>
    <s v=""/>
    <n v="1"/>
    <d v="1982-02-03T00:00:00"/>
    <n v="37"/>
    <s v="J"/>
    <n v="30"/>
    <n v="2.5"/>
    <n v="39"/>
    <x v="0"/>
    <n v="1"/>
    <n v="31"/>
    <n v="0"/>
    <n v="6086"/>
    <n v="1191.9247500000001"/>
    <n v="0"/>
    <n v="0"/>
    <n v="0"/>
    <n v="0"/>
    <n v="0"/>
    <n v="0"/>
    <n v="0"/>
    <n v="0"/>
    <n v="0"/>
    <n v="0"/>
    <n v="351.11538461538464"/>
    <n v="278.94166666666672"/>
    <n v="26.5"/>
    <n v="0"/>
    <n v="0"/>
    <n v="0"/>
    <n v="0"/>
    <n v="147.0359516346154"/>
    <n v="0"/>
    <n v="1.9716666666666665"/>
  </r>
  <r>
    <d v="2020-10-01T00:00:00"/>
    <x v="6"/>
    <s v="P"/>
    <s v="Active"/>
    <n v="589"/>
    <x v="588"/>
    <s v="N"/>
    <x v="22"/>
    <n v="1023"/>
    <x v="7"/>
    <s v="Niederl. 9"/>
    <n v="1"/>
    <s v="Department"/>
    <s v="Supervisor"/>
    <s v="Non-Mgm."/>
    <s v="ang."/>
    <s v="M"/>
    <d v="2018-09-15T00:00:00"/>
    <m/>
    <s v=""/>
    <n v="1"/>
    <d v="1983-09-24T00:00:00"/>
    <n v="36"/>
    <s v="J"/>
    <n v="30"/>
    <n v="2.5"/>
    <n v="39"/>
    <x v="0"/>
    <n v="1"/>
    <n v="31"/>
    <n v="0"/>
    <n v="6087"/>
    <n v="1192.05825"/>
    <n v="0"/>
    <n v="0"/>
    <n v="0"/>
    <n v="0"/>
    <n v="0"/>
    <n v="0"/>
    <n v="0"/>
    <n v="0"/>
    <n v="0"/>
    <n v="0"/>
    <n v="351.17307692307691"/>
    <n v="278.98750000000001"/>
    <n v="26.5"/>
    <n v="0"/>
    <n v="0"/>
    <n v="0"/>
    <n v="0"/>
    <n v="147.05913620192308"/>
    <n v="0"/>
    <n v="1.9716666666666665"/>
  </r>
  <r>
    <d v="2020-10-01T00:00:00"/>
    <x v="6"/>
    <s v="P"/>
    <s v="Active"/>
    <n v="590"/>
    <x v="589"/>
    <s v="N"/>
    <x v="36"/>
    <n v="1054"/>
    <x v="8"/>
    <s v="Niederl. 2"/>
    <n v="1"/>
    <s v="Department"/>
    <s v="Supervisor"/>
    <s v="Non-Mgm."/>
    <s v="ang."/>
    <s v="M"/>
    <d v="2018-09-01T00:00:00"/>
    <m/>
    <s v=""/>
    <n v="1"/>
    <d v="1966-06-18T00:00:00"/>
    <n v="53"/>
    <s v="N"/>
    <n v="30"/>
    <n v="2.5"/>
    <n v="39"/>
    <x v="0"/>
    <n v="1"/>
    <n v="31"/>
    <n v="0"/>
    <n v="6088"/>
    <n v="1192.19175"/>
    <n v="0"/>
    <n v="0"/>
    <n v="0"/>
    <n v="0"/>
    <n v="0"/>
    <n v="0"/>
    <n v="0"/>
    <n v="0"/>
    <n v="0"/>
    <n v="0"/>
    <n v="0"/>
    <n v="0"/>
    <n v="26.5"/>
    <n v="0"/>
    <n v="0"/>
    <n v="0"/>
    <n v="0"/>
    <n v="5.9346750000000004"/>
    <n v="0"/>
    <n v="1.9716666666666665"/>
  </r>
  <r>
    <d v="2020-10-01T00:00:00"/>
    <x v="6"/>
    <s v="P"/>
    <s v="Active"/>
    <n v="591"/>
    <x v="590"/>
    <s v="N"/>
    <x v="22"/>
    <n v="1023"/>
    <x v="7"/>
    <s v="Niederl. 9"/>
    <n v="1"/>
    <s v="Department"/>
    <s v="Supervisor"/>
    <s v="Non-Mgm."/>
    <s v="ang."/>
    <s v="M"/>
    <d v="2018-09-01T00:00:00"/>
    <m/>
    <s v=""/>
    <n v="1"/>
    <d v="1989-08-25T00:00:00"/>
    <n v="30"/>
    <s v="J"/>
    <n v="30"/>
    <n v="2.5"/>
    <n v="39"/>
    <x v="0"/>
    <n v="1"/>
    <n v="31"/>
    <n v="0"/>
    <n v="6089"/>
    <n v="1192.3252499999999"/>
    <n v="0"/>
    <n v="0"/>
    <n v="0"/>
    <n v="0"/>
    <n v="0"/>
    <n v="0"/>
    <n v="0"/>
    <n v="0"/>
    <n v="0"/>
    <n v="0"/>
    <n v="351.28846153846155"/>
    <n v="279.07916666666671"/>
    <n v="26.5"/>
    <n v="0"/>
    <n v="0"/>
    <n v="0"/>
    <n v="0"/>
    <n v="147.1055053365385"/>
    <n v="0"/>
    <n v="1.9716666666666665"/>
  </r>
  <r>
    <d v="2020-10-01T00:00:00"/>
    <x v="6"/>
    <s v="P"/>
    <s v="Active"/>
    <n v="592"/>
    <x v="591"/>
    <s v="N"/>
    <x v="22"/>
    <n v="1053"/>
    <x v="3"/>
    <s v="Niederl. 8"/>
    <n v="1"/>
    <s v="Department"/>
    <s v="Supervisor"/>
    <s v="Non-Mgm."/>
    <s v="ang."/>
    <s v="M"/>
    <d v="2018-09-01T00:00:00"/>
    <m/>
    <s v=""/>
    <n v="1"/>
    <d v="1961-09-04T00:00:00"/>
    <n v="58"/>
    <s v="J"/>
    <n v="30"/>
    <n v="2.5"/>
    <n v="39"/>
    <x v="0"/>
    <n v="1"/>
    <n v="31"/>
    <n v="0"/>
    <n v="6090"/>
    <n v="1192.45875"/>
    <n v="0"/>
    <n v="0"/>
    <n v="0"/>
    <n v="0"/>
    <n v="0"/>
    <n v="0"/>
    <n v="0"/>
    <n v="0"/>
    <n v="0"/>
    <n v="0"/>
    <n v="351.34615384615387"/>
    <n v="279.125"/>
    <n v="26.5"/>
    <n v="0"/>
    <n v="0"/>
    <n v="0"/>
    <n v="0"/>
    <n v="147.12868990384615"/>
    <n v="0"/>
    <n v="1.9716666666666665"/>
  </r>
  <r>
    <d v="2020-10-01T00:00:00"/>
    <x v="6"/>
    <s v="P"/>
    <s v="Active"/>
    <n v="593"/>
    <x v="592"/>
    <s v="N"/>
    <x v="0"/>
    <n v="1090"/>
    <x v="0"/>
    <s v="Niederl. 3"/>
    <n v="1"/>
    <s v="Department"/>
    <s v="Supervisor"/>
    <s v="Non-Mgm."/>
    <s v="ang."/>
    <s v="M"/>
    <d v="2018-09-15T00:00:00"/>
    <m/>
    <s v=""/>
    <n v="1"/>
    <d v="1982-08-24T00:00:00"/>
    <n v="37"/>
    <s v="N"/>
    <n v="30"/>
    <n v="2.5"/>
    <n v="39"/>
    <x v="0"/>
    <n v="1"/>
    <n v="31"/>
    <n v="0"/>
    <n v="6091"/>
    <n v="1192.5922500000001"/>
    <n v="0"/>
    <n v="0"/>
    <n v="0"/>
    <n v="0"/>
    <n v="0"/>
    <n v="0"/>
    <n v="0"/>
    <n v="0"/>
    <n v="0"/>
    <n v="0"/>
    <n v="0"/>
    <n v="0"/>
    <n v="26.5"/>
    <n v="0"/>
    <n v="0"/>
    <n v="0"/>
    <n v="0"/>
    <n v="5.9346750000000004"/>
    <n v="0"/>
    <n v="1.9716666666666665"/>
  </r>
  <r>
    <d v="2020-10-01T00:00:00"/>
    <x v="6"/>
    <s v="P"/>
    <s v="Active"/>
    <n v="594"/>
    <x v="593"/>
    <s v="N"/>
    <x v="22"/>
    <n v="1060"/>
    <x v="2"/>
    <s v="Niederl. 7"/>
    <n v="1"/>
    <s v="Department"/>
    <s v="Supervisor"/>
    <s v="Non-Mgm."/>
    <s v="ang."/>
    <s v="M"/>
    <d v="2018-09-15T00:00:00"/>
    <m/>
    <s v=""/>
    <n v="1"/>
    <d v="1988-11-14T00:00:00"/>
    <n v="31"/>
    <s v="J"/>
    <n v="30"/>
    <n v="2.5"/>
    <n v="39"/>
    <x v="0"/>
    <n v="1"/>
    <n v="31"/>
    <n v="0"/>
    <n v="6092"/>
    <n v="1192.7257500000001"/>
    <n v="0"/>
    <n v="0"/>
    <n v="0"/>
    <n v="0"/>
    <n v="0"/>
    <n v="0"/>
    <n v="0"/>
    <n v="0"/>
    <n v="0"/>
    <n v="0"/>
    <n v="351.46153846153845"/>
    <n v="279.2166666666667"/>
    <n v="26.5"/>
    <n v="0"/>
    <n v="0"/>
    <n v="0"/>
    <n v="0"/>
    <n v="147.17505903846154"/>
    <n v="0"/>
    <n v="1.9716666666666665"/>
  </r>
  <r>
    <d v="2020-10-01T00:00:00"/>
    <x v="6"/>
    <s v="P"/>
    <s v="Active"/>
    <n v="595"/>
    <x v="594"/>
    <s v="N"/>
    <x v="53"/>
    <n v="1012"/>
    <x v="1"/>
    <s v="Niederl. 1"/>
    <n v="1"/>
    <s v="Department"/>
    <s v="Supervisor"/>
    <s v="Non-Mgm."/>
    <s v="kfm"/>
    <s v="M"/>
    <d v="2018-09-01T00:00:00"/>
    <d v="2021-08-31T00:00:00"/>
    <s v=""/>
    <n v="2"/>
    <d v="2000-06-09T00:00:00"/>
    <n v="19"/>
    <s v="J"/>
    <n v="30"/>
    <n v="2.5"/>
    <n v="39"/>
    <x v="0"/>
    <n v="1"/>
    <n v="31"/>
    <n v="0"/>
    <n v="6093"/>
    <n v="1192.85925"/>
    <n v="0"/>
    <n v="0"/>
    <n v="0"/>
    <n v="0"/>
    <n v="0"/>
    <n v="0"/>
    <n v="0"/>
    <n v="0"/>
    <n v="0"/>
    <n v="0"/>
    <n v="351.51923076923077"/>
    <n v="279.26250000000005"/>
    <n v="26.5"/>
    <n v="0"/>
    <n v="0"/>
    <n v="0"/>
    <n v="0"/>
    <n v="147.19824360576925"/>
    <n v="0"/>
    <n v="1.9716666666666665"/>
  </r>
  <r>
    <d v="2020-10-01T00:00:00"/>
    <x v="6"/>
    <s v="P"/>
    <s v="Active"/>
    <n v="596"/>
    <x v="595"/>
    <s v="N"/>
    <x v="16"/>
    <n v="1067"/>
    <x v="11"/>
    <s v="Niederl. 12"/>
    <n v="1"/>
    <s v="Department"/>
    <s v="Supervisor"/>
    <s v="Non-Mgm."/>
    <s v="ang."/>
    <s v="W"/>
    <d v="2018-09-17T00:00:00"/>
    <m/>
    <s v=""/>
    <n v="1"/>
    <d v="1999-06-02T00:00:00"/>
    <n v="20"/>
    <s v="N"/>
    <n v="30"/>
    <n v="2.5"/>
    <n v="39"/>
    <x v="0"/>
    <n v="1"/>
    <n v="31"/>
    <n v="0"/>
    <n v="6094"/>
    <n v="1192.9927499999999"/>
    <n v="0"/>
    <n v="0"/>
    <n v="0"/>
    <n v="0"/>
    <n v="0"/>
    <n v="0"/>
    <n v="0"/>
    <n v="0"/>
    <n v="0"/>
    <n v="0"/>
    <n v="0"/>
    <n v="0"/>
    <n v="26.5"/>
    <n v="0"/>
    <n v="0"/>
    <n v="0"/>
    <n v="0"/>
    <n v="5.9346750000000004"/>
    <n v="0"/>
    <n v="1.9716666666666665"/>
  </r>
  <r>
    <d v="2020-10-01T00:00:00"/>
    <x v="6"/>
    <s v="P"/>
    <s v="Active"/>
    <n v="597"/>
    <x v="596"/>
    <s v="N"/>
    <x v="37"/>
    <n v="1005"/>
    <x v="1"/>
    <s v="Niederl. 1"/>
    <n v="1"/>
    <s v="Department"/>
    <s v="Supervisor"/>
    <s v="Non-Mgm."/>
    <s v="ang."/>
    <s v="M"/>
    <d v="2018-09-01T00:00:00"/>
    <m/>
    <s v=""/>
    <n v="1"/>
    <d v="1992-02-03T00:00:00"/>
    <n v="27"/>
    <s v="N"/>
    <n v="30"/>
    <n v="2.5"/>
    <n v="39"/>
    <x v="0"/>
    <n v="1"/>
    <n v="31"/>
    <n v="0"/>
    <n v="6095"/>
    <n v="1193.12625"/>
    <n v="0"/>
    <n v="0"/>
    <n v="0"/>
    <n v="0"/>
    <n v="0"/>
    <n v="0"/>
    <n v="0"/>
    <n v="0"/>
    <n v="0"/>
    <n v="0"/>
    <n v="0"/>
    <n v="0"/>
    <n v="26.5"/>
    <n v="0"/>
    <n v="0"/>
    <n v="0"/>
    <n v="0"/>
    <n v="5.9346750000000004"/>
    <n v="0"/>
    <n v="1.9716666666666665"/>
  </r>
  <r>
    <d v="2020-10-01T00:00:00"/>
    <x v="6"/>
    <s v="P"/>
    <s v="Active"/>
    <n v="598"/>
    <x v="597"/>
    <s v="N"/>
    <x v="17"/>
    <n v="1088"/>
    <x v="0"/>
    <s v="Niederl. 3"/>
    <n v="1"/>
    <s v="Department"/>
    <s v="Supervisor"/>
    <s v="Non-Mgm."/>
    <s v="ang."/>
    <s v="W"/>
    <d v="2018-10-01T00:00:00"/>
    <m/>
    <s v=""/>
    <n v="1"/>
    <d v="1978-03-11T00:00:00"/>
    <n v="41"/>
    <s v="N"/>
    <n v="30"/>
    <n v="2.5"/>
    <n v="39"/>
    <x v="0"/>
    <n v="1"/>
    <n v="31"/>
    <n v="0"/>
    <n v="6096"/>
    <n v="1193.2597500000002"/>
    <n v="0"/>
    <n v="0"/>
    <n v="0"/>
    <n v="0"/>
    <n v="0"/>
    <n v="0"/>
    <n v="0"/>
    <n v="0"/>
    <n v="0"/>
    <n v="0"/>
    <n v="0"/>
    <n v="0"/>
    <n v="26.5"/>
    <n v="0"/>
    <n v="0"/>
    <n v="0"/>
    <n v="0"/>
    <n v="5.9346750000000004"/>
    <n v="0"/>
    <n v="1.9716666666666665"/>
  </r>
  <r>
    <d v="2020-10-01T00:00:00"/>
    <x v="6"/>
    <s v="P"/>
    <s v="Active"/>
    <n v="599"/>
    <x v="598"/>
    <s v="N"/>
    <x v="49"/>
    <n v="1072"/>
    <x v="0"/>
    <s v="Niederl. 3"/>
    <n v="1"/>
    <s v="Department"/>
    <s v="Supervisor"/>
    <s v="Non-Mgm."/>
    <s v="ang."/>
    <s v="W"/>
    <d v="2018-10-01T00:00:00"/>
    <m/>
    <s v=""/>
    <n v="1"/>
    <d v="1983-03-04T00:00:00"/>
    <n v="36"/>
    <s v="N"/>
    <n v="30"/>
    <n v="2.5"/>
    <n v="39"/>
    <x v="0"/>
    <n v="1"/>
    <n v="31"/>
    <n v="0"/>
    <n v="6097"/>
    <n v="1193.3932500000001"/>
    <n v="0"/>
    <n v="0"/>
    <n v="0"/>
    <n v="0"/>
    <n v="0"/>
    <n v="0"/>
    <n v="0"/>
    <n v="0"/>
    <n v="0"/>
    <n v="0"/>
    <n v="0"/>
    <n v="0"/>
    <n v="26.5"/>
    <n v="0"/>
    <n v="0"/>
    <n v="0"/>
    <n v="0"/>
    <n v="5.9346750000000004"/>
    <n v="0"/>
    <n v="1.9716666666666665"/>
  </r>
  <r>
    <d v="2020-10-01T00:00:00"/>
    <x v="6"/>
    <s v="P"/>
    <s v="Active"/>
    <n v="600"/>
    <x v="599"/>
    <s v="N"/>
    <x v="11"/>
    <n v="1082"/>
    <x v="0"/>
    <s v="Niederl. 3"/>
    <n v="1"/>
    <s v="Department"/>
    <s v="Supervisor"/>
    <s v="Non-Mgm."/>
    <s v="ang."/>
    <s v="M"/>
    <d v="2018-10-01T00:00:00"/>
    <m/>
    <s v=""/>
    <n v="1"/>
    <d v="1983-05-09T00:00:00"/>
    <n v="36"/>
    <s v="N"/>
    <n v="30"/>
    <n v="2.5"/>
    <n v="39"/>
    <x v="0"/>
    <n v="1"/>
    <n v="31"/>
    <n v="0"/>
    <n v="6098"/>
    <n v="1193.52675"/>
    <n v="0"/>
    <n v="0"/>
    <n v="0"/>
    <n v="0"/>
    <n v="0"/>
    <n v="0"/>
    <n v="0"/>
    <n v="0"/>
    <n v="0"/>
    <n v="0"/>
    <n v="0"/>
    <n v="0"/>
    <n v="26.5"/>
    <n v="0"/>
    <n v="0"/>
    <n v="0"/>
    <n v="0"/>
    <n v="5.9346750000000004"/>
    <n v="0"/>
    <n v="1.9716666666666665"/>
  </r>
  <r>
    <d v="2020-10-01T00:00:00"/>
    <x v="6"/>
    <s v="P"/>
    <s v="Active"/>
    <n v="601"/>
    <x v="600"/>
    <s v="N"/>
    <x v="16"/>
    <n v="1031"/>
    <x v="5"/>
    <s v="Niederl. 5"/>
    <n v="1"/>
    <s v="Department"/>
    <s v="Supervisor"/>
    <s v="Non-Mgm."/>
    <s v="ang."/>
    <s v="M"/>
    <d v="2018-10-15T00:00:00"/>
    <m/>
    <s v=""/>
    <n v="1"/>
    <d v="1963-11-16T00:00:00"/>
    <n v="56"/>
    <s v="J"/>
    <n v="30"/>
    <n v="2.5"/>
    <n v="39"/>
    <x v="0"/>
    <n v="1"/>
    <n v="31"/>
    <n v="0"/>
    <n v="6099"/>
    <n v="1193.6602499999999"/>
    <n v="0"/>
    <n v="0"/>
    <n v="0"/>
    <n v="0"/>
    <n v="0"/>
    <n v="0"/>
    <n v="0"/>
    <n v="0"/>
    <n v="0"/>
    <n v="0"/>
    <n v="351.86538461538458"/>
    <n v="279.53750000000002"/>
    <n v="26.5"/>
    <n v="0"/>
    <n v="0"/>
    <n v="0"/>
    <n v="0"/>
    <n v="147.33735100961539"/>
    <n v="0"/>
    <n v="1.9716666666666665"/>
  </r>
  <r>
    <d v="2020-10-01T00:00:00"/>
    <x v="6"/>
    <s v="P"/>
    <s v="Active"/>
    <n v="602"/>
    <x v="601"/>
    <s v="N"/>
    <x v="17"/>
    <n v="1088"/>
    <x v="0"/>
    <s v="Niederl. 3"/>
    <n v="1"/>
    <s v="Department"/>
    <s v="Supervisor"/>
    <s v="Non-Mgm."/>
    <s v="ang."/>
    <s v="M"/>
    <d v="2018-10-01T00:00:00"/>
    <m/>
    <s v=""/>
    <n v="1"/>
    <d v="1990-11-28T00:00:00"/>
    <n v="29"/>
    <s v="N"/>
    <n v="30"/>
    <n v="2.5"/>
    <n v="39"/>
    <x v="0"/>
    <n v="1"/>
    <n v="31"/>
    <n v="0"/>
    <n v="6100"/>
    <n v="1193.79375"/>
    <n v="0"/>
    <n v="0"/>
    <n v="0"/>
    <n v="0"/>
    <n v="0"/>
    <n v="0"/>
    <n v="0"/>
    <n v="0"/>
    <n v="0"/>
    <n v="0"/>
    <n v="0"/>
    <n v="0"/>
    <n v="26.5"/>
    <n v="0"/>
    <n v="0"/>
    <n v="0"/>
    <n v="0"/>
    <n v="5.9346750000000004"/>
    <n v="0"/>
    <n v="1.9716666666666665"/>
  </r>
  <r>
    <d v="2020-10-01T00:00:00"/>
    <x v="6"/>
    <s v="P"/>
    <s v="Active"/>
    <n v="603"/>
    <x v="602"/>
    <s v="N"/>
    <x v="5"/>
    <n v="1093"/>
    <x v="0"/>
    <s v="Niederl. 3"/>
    <n v="1"/>
    <s v="Department"/>
    <s v="Supervisor"/>
    <s v="Non-Mgm."/>
    <s v="ang."/>
    <s v="M"/>
    <d v="2018-10-01T00:00:00"/>
    <m/>
    <s v=""/>
    <n v="1"/>
    <d v="1978-09-15T00:00:00"/>
    <n v="41"/>
    <s v="N"/>
    <n v="30"/>
    <n v="2.5"/>
    <n v="39"/>
    <x v="0"/>
    <n v="1"/>
    <n v="31"/>
    <n v="0"/>
    <n v="6101"/>
    <n v="1193.9272500000002"/>
    <n v="0"/>
    <n v="0"/>
    <n v="0"/>
    <n v="0"/>
    <n v="0"/>
    <n v="0"/>
    <n v="0"/>
    <n v="0"/>
    <n v="0"/>
    <n v="0"/>
    <n v="0"/>
    <n v="0"/>
    <n v="26.5"/>
    <n v="0"/>
    <n v="0"/>
    <n v="0"/>
    <n v="0"/>
    <n v="5.9346750000000004"/>
    <n v="0"/>
    <n v="1.9716666666666665"/>
  </r>
  <r>
    <d v="2020-10-01T00:00:00"/>
    <x v="6"/>
    <s v="P"/>
    <s v="Active"/>
    <n v="604"/>
    <x v="603"/>
    <s v="N"/>
    <x v="31"/>
    <n v="1063"/>
    <x v="10"/>
    <s v="Niederl. 11"/>
    <n v="1"/>
    <s v="Department"/>
    <s v="Supervisor"/>
    <s v="Non-Mgm."/>
    <s v="ang."/>
    <s v="M"/>
    <d v="2018-10-01T00:00:00"/>
    <m/>
    <s v=""/>
    <n v="1"/>
    <d v="1967-06-09T00:00:00"/>
    <n v="52"/>
    <s v="N"/>
    <n v="30"/>
    <n v="2.5"/>
    <n v="39"/>
    <x v="0"/>
    <n v="1"/>
    <n v="31"/>
    <n v="0"/>
    <n v="6102"/>
    <n v="1194.0607500000001"/>
    <n v="0"/>
    <n v="0"/>
    <n v="30"/>
    <n v="0"/>
    <n v="0"/>
    <n v="0"/>
    <n v="0"/>
    <n v="0"/>
    <n v="0"/>
    <n v="0"/>
    <n v="0"/>
    <n v="0"/>
    <n v="26.5"/>
    <n v="0"/>
    <n v="0"/>
    <n v="0"/>
    <n v="0"/>
    <n v="12.653175000000001"/>
    <n v="100.32000000000001"/>
    <n v="1.9716666666666665"/>
  </r>
  <r>
    <d v="2020-10-01T00:00:00"/>
    <x v="6"/>
    <s v="P"/>
    <s v="Active"/>
    <n v="605"/>
    <x v="604"/>
    <s v="N"/>
    <x v="19"/>
    <n v="1083"/>
    <x v="0"/>
    <s v="Niederl. 3"/>
    <n v="1"/>
    <s v="Department"/>
    <s v="Supervisor"/>
    <s v="Non-Mgm."/>
    <s v="ang."/>
    <s v="M"/>
    <d v="2018-10-01T00:00:00"/>
    <m/>
    <s v=""/>
    <n v="1"/>
    <d v="1990-03-19T00:00:00"/>
    <n v="29"/>
    <s v="N"/>
    <n v="30"/>
    <n v="2.5"/>
    <n v="39"/>
    <x v="0"/>
    <n v="1"/>
    <n v="31"/>
    <n v="0"/>
    <n v="6103"/>
    <n v="1194.19425"/>
    <n v="0"/>
    <n v="0"/>
    <n v="0"/>
    <n v="0"/>
    <n v="0"/>
    <n v="0"/>
    <n v="0"/>
    <n v="0"/>
    <n v="0"/>
    <n v="0"/>
    <n v="0"/>
    <n v="0"/>
    <n v="26.5"/>
    <n v="0"/>
    <n v="0"/>
    <n v="0"/>
    <n v="0"/>
    <n v="5.9346750000000004"/>
    <n v="0"/>
    <n v="1.9716666666666665"/>
  </r>
  <r>
    <d v="2020-10-01T00:00:00"/>
    <x v="6"/>
    <s v="P"/>
    <s v="Active"/>
    <n v="606"/>
    <x v="605"/>
    <s v="N"/>
    <x v="22"/>
    <n v="1053"/>
    <x v="3"/>
    <s v="Niederl. 8"/>
    <n v="1"/>
    <s v="Department"/>
    <s v="Supervisor"/>
    <s v="Non-Mgm."/>
    <s v="ang."/>
    <s v="M"/>
    <d v="2018-10-01T00:00:00"/>
    <m/>
    <s v=""/>
    <n v="1"/>
    <d v="1987-08-06T00:00:00"/>
    <n v="32"/>
    <s v="J"/>
    <n v="30"/>
    <n v="2.5"/>
    <n v="39"/>
    <x v="0"/>
    <n v="1"/>
    <n v="31"/>
    <n v="0"/>
    <n v="6104"/>
    <n v="1194.3277499999999"/>
    <n v="0"/>
    <n v="0"/>
    <n v="0"/>
    <n v="0"/>
    <n v="0"/>
    <n v="0"/>
    <n v="0"/>
    <n v="0"/>
    <n v="0"/>
    <n v="0"/>
    <n v="352.15384615384613"/>
    <n v="279.76666666666671"/>
    <n v="26.5"/>
    <n v="0"/>
    <n v="0"/>
    <n v="0"/>
    <n v="0"/>
    <n v="147.45327384615385"/>
    <n v="0"/>
    <n v="1.9716666666666665"/>
  </r>
  <r>
    <d v="2020-10-01T00:00:00"/>
    <x v="6"/>
    <s v="P"/>
    <s v="Active"/>
    <n v="607"/>
    <x v="606"/>
    <s v="N"/>
    <x v="22"/>
    <n v="1029"/>
    <x v="6"/>
    <s v="Niederl. 10"/>
    <n v="1"/>
    <s v="Department"/>
    <s v="Supervisor"/>
    <s v="Non-Mgm."/>
    <s v="ang."/>
    <s v="M"/>
    <d v="2018-11-01T00:00:00"/>
    <m/>
    <s v=""/>
    <n v="1"/>
    <d v="1990-01-18T00:00:00"/>
    <n v="29"/>
    <s v="J"/>
    <n v="30"/>
    <n v="2.5"/>
    <n v="39"/>
    <x v="0"/>
    <n v="1"/>
    <n v="31"/>
    <n v="0"/>
    <n v="6105"/>
    <n v="1194.4612500000001"/>
    <n v="0"/>
    <n v="0"/>
    <n v="0"/>
    <n v="0"/>
    <n v="0"/>
    <n v="0"/>
    <n v="0"/>
    <n v="0"/>
    <n v="0"/>
    <n v="0"/>
    <n v="352.21153846153845"/>
    <n v="279.8125"/>
    <n v="26.5"/>
    <n v="0"/>
    <n v="0"/>
    <n v="0"/>
    <n v="0"/>
    <n v="147.47645841346153"/>
    <n v="0"/>
    <n v="1.9716666666666665"/>
  </r>
  <r>
    <d v="2020-10-01T00:00:00"/>
    <x v="6"/>
    <s v="P"/>
    <s v="Active"/>
    <n v="608"/>
    <x v="607"/>
    <s v="N"/>
    <x v="22"/>
    <n v="1053"/>
    <x v="3"/>
    <s v="Niederl. 8"/>
    <n v="1"/>
    <s v="Department"/>
    <s v="Supervisor"/>
    <s v="Non-Mgm."/>
    <s v="ang."/>
    <s v="M"/>
    <d v="2018-11-01T00:00:00"/>
    <m/>
    <s v=""/>
    <n v="1"/>
    <d v="1992-04-16T00:00:00"/>
    <n v="27"/>
    <s v="J"/>
    <n v="30"/>
    <n v="2.5"/>
    <n v="39"/>
    <x v="0"/>
    <n v="1"/>
    <n v="31"/>
    <n v="0"/>
    <n v="6106"/>
    <n v="1194.5947500000002"/>
    <n v="0"/>
    <n v="0"/>
    <n v="0"/>
    <n v="0"/>
    <n v="0"/>
    <n v="0"/>
    <n v="0"/>
    <n v="0"/>
    <n v="0"/>
    <n v="0"/>
    <n v="352.26923076923077"/>
    <n v="279.85833333333335"/>
    <n v="26.5"/>
    <n v="0"/>
    <n v="0"/>
    <n v="0"/>
    <n v="0"/>
    <n v="147.49964298076924"/>
    <n v="0"/>
    <n v="1.9716666666666665"/>
  </r>
  <r>
    <d v="2020-10-01T00:00:00"/>
    <x v="6"/>
    <s v="P"/>
    <s v="Active"/>
    <n v="609"/>
    <x v="608"/>
    <s v="N"/>
    <x v="20"/>
    <n v="1065"/>
    <x v="10"/>
    <s v="Niederl. 11"/>
    <n v="1"/>
    <s v="Department"/>
    <s v="Supervisor"/>
    <s v="Non-Mgm."/>
    <s v="ang."/>
    <s v="M"/>
    <d v="2018-12-01T00:00:00"/>
    <m/>
    <s v=""/>
    <n v="1"/>
    <d v="1980-09-11T00:00:00"/>
    <n v="39"/>
    <s v="N"/>
    <n v="30"/>
    <n v="2.5"/>
    <n v="39"/>
    <x v="0"/>
    <n v="1"/>
    <n v="31"/>
    <n v="0"/>
    <n v="6107"/>
    <n v="1194.7282500000001"/>
    <n v="0"/>
    <n v="0"/>
    <n v="0"/>
    <n v="0"/>
    <n v="0"/>
    <n v="0"/>
    <n v="0"/>
    <n v="0"/>
    <n v="0"/>
    <n v="0"/>
    <n v="0"/>
    <n v="0"/>
    <n v="26.5"/>
    <n v="0"/>
    <n v="0"/>
    <n v="0"/>
    <n v="0"/>
    <n v="5.9346750000000004"/>
    <n v="0"/>
    <n v="1.9716666666666665"/>
  </r>
  <r>
    <d v="2020-10-01T00:00:00"/>
    <x v="6"/>
    <s v="P"/>
    <s v="Active"/>
    <n v="610"/>
    <x v="609"/>
    <s v="N"/>
    <x v="29"/>
    <n v="1079"/>
    <x v="0"/>
    <s v="Niederl. 3"/>
    <n v="1"/>
    <s v="Department"/>
    <s v="Supervisor"/>
    <s v="Non-Mgm."/>
    <s v="ang."/>
    <s v="W"/>
    <d v="2018-11-01T00:00:00"/>
    <m/>
    <s v=""/>
    <n v="1"/>
    <d v="1971-05-25T00:00:00"/>
    <n v="48"/>
    <s v="N"/>
    <n v="18"/>
    <n v="1.5"/>
    <n v="24"/>
    <x v="0"/>
    <n v="0.61538461538461542"/>
    <n v="31"/>
    <n v="0"/>
    <n v="6108"/>
    <n v="1194.86175"/>
    <n v="0"/>
    <n v="0"/>
    <n v="0"/>
    <n v="0"/>
    <n v="0"/>
    <n v="0"/>
    <n v="0"/>
    <n v="0"/>
    <n v="0"/>
    <n v="0"/>
    <n v="0"/>
    <n v="0"/>
    <n v="26.5"/>
    <n v="0"/>
    <n v="0"/>
    <n v="0"/>
    <n v="0"/>
    <n v="5.9346750000000004"/>
    <n v="0"/>
    <n v="1.9716666666666665"/>
  </r>
  <r>
    <d v="2020-10-01T00:00:00"/>
    <x v="6"/>
    <s v="P"/>
    <s v="Active"/>
    <n v="611"/>
    <x v="610"/>
    <s v="N"/>
    <x v="36"/>
    <n v="1054"/>
    <x v="8"/>
    <s v="Niederl. 2"/>
    <n v="1"/>
    <s v="Department"/>
    <s v="Supervisor"/>
    <s v="Non-Mgm."/>
    <s v="ang."/>
    <s v="W"/>
    <d v="2018-11-01T00:00:00"/>
    <m/>
    <s v=""/>
    <n v="1"/>
    <d v="1972-10-02T00:00:00"/>
    <n v="47"/>
    <s v="N"/>
    <n v="24"/>
    <n v="2"/>
    <n v="20"/>
    <x v="0"/>
    <n v="0.51282051282051277"/>
    <n v="31"/>
    <n v="0"/>
    <n v="6109"/>
    <n v="1194.9952499999999"/>
    <n v="0"/>
    <n v="0"/>
    <n v="0"/>
    <n v="0"/>
    <n v="0"/>
    <n v="0"/>
    <n v="0"/>
    <n v="0"/>
    <n v="0"/>
    <n v="0"/>
    <n v="0"/>
    <n v="0"/>
    <n v="26.5"/>
    <n v="0"/>
    <n v="0"/>
    <n v="0"/>
    <n v="0"/>
    <n v="5.9346750000000004"/>
    <n v="0"/>
    <n v="1.9716666666666665"/>
  </r>
  <r>
    <d v="2020-10-01T00:00:00"/>
    <x v="6"/>
    <s v="P"/>
    <s v="Active"/>
    <n v="612"/>
    <x v="611"/>
    <s v="N"/>
    <x v="22"/>
    <n v="1023"/>
    <x v="7"/>
    <s v="Niederl. 9"/>
    <n v="1"/>
    <s v="Department"/>
    <s v="Supervisor"/>
    <s v="Non-Mgm."/>
    <s v="ang."/>
    <s v="M"/>
    <d v="2018-11-01T00:00:00"/>
    <m/>
    <s v=""/>
    <n v="1"/>
    <d v="1980-04-06T00:00:00"/>
    <n v="39"/>
    <s v="J"/>
    <n v="30"/>
    <n v="2.5"/>
    <n v="39"/>
    <x v="0"/>
    <n v="1"/>
    <n v="31"/>
    <n v="0"/>
    <n v="6110"/>
    <n v="1195.1287500000001"/>
    <n v="0"/>
    <n v="0"/>
    <n v="0"/>
    <n v="0"/>
    <n v="0"/>
    <n v="0"/>
    <n v="0"/>
    <n v="0"/>
    <n v="0"/>
    <n v="0"/>
    <n v="352.5"/>
    <n v="280.04166666666669"/>
    <n v="26.5"/>
    <n v="0"/>
    <n v="0"/>
    <n v="0"/>
    <n v="0"/>
    <n v="147.59238125000002"/>
    <n v="0"/>
    <n v="1.9716666666666665"/>
  </r>
  <r>
    <d v="2020-10-01T00:00:00"/>
    <x v="6"/>
    <s v="P"/>
    <s v="Active"/>
    <n v="613"/>
    <x v="612"/>
    <s v="N"/>
    <x v="50"/>
    <n v="1069"/>
    <x v="0"/>
    <s v="Niederl. 3"/>
    <n v="1"/>
    <s v="Department"/>
    <s v="Supervisor"/>
    <s v="Non-Mgm."/>
    <s v="ang."/>
    <s v="M"/>
    <d v="2018-11-01T00:00:00"/>
    <m/>
    <s v=""/>
    <n v="1"/>
    <d v="1987-08-03T00:00:00"/>
    <n v="32"/>
    <s v="N"/>
    <n v="30"/>
    <n v="2.5"/>
    <n v="39"/>
    <x v="0"/>
    <n v="1"/>
    <n v="31"/>
    <n v="0"/>
    <n v="6111"/>
    <n v="1195.2622500000002"/>
    <n v="0"/>
    <n v="0"/>
    <n v="0"/>
    <n v="0"/>
    <n v="0"/>
    <n v="0"/>
    <n v="0"/>
    <n v="0"/>
    <n v="0"/>
    <n v="0"/>
    <n v="0"/>
    <n v="0"/>
    <n v="26.5"/>
    <n v="0"/>
    <n v="0"/>
    <n v="0"/>
    <n v="0"/>
    <n v="5.9346750000000004"/>
    <n v="0"/>
    <n v="1.9716666666666665"/>
  </r>
  <r>
    <d v="2020-10-01T00:00:00"/>
    <x v="6"/>
    <s v="P"/>
    <s v="Active"/>
    <n v="614"/>
    <x v="613"/>
    <s v="N"/>
    <x v="36"/>
    <n v="1054"/>
    <x v="8"/>
    <s v="Niederl. 2"/>
    <n v="1"/>
    <s v="Department"/>
    <s v="Supervisor"/>
    <s v="Non-Mgm."/>
    <s v="ang."/>
    <s v="M"/>
    <d v="2018-11-01T00:00:00"/>
    <m/>
    <s v=""/>
    <n v="1"/>
    <d v="1996-03-17T00:00:00"/>
    <n v="23"/>
    <s v="N"/>
    <n v="30"/>
    <n v="2.5"/>
    <n v="39"/>
    <x v="0"/>
    <n v="1"/>
    <n v="31"/>
    <n v="0"/>
    <n v="6112"/>
    <n v="1195.3957500000001"/>
    <n v="0"/>
    <n v="0"/>
    <n v="0"/>
    <n v="0"/>
    <n v="0"/>
    <n v="0"/>
    <n v="0"/>
    <n v="0"/>
    <n v="0"/>
    <n v="0"/>
    <n v="0"/>
    <n v="0"/>
    <n v="26.5"/>
    <n v="0"/>
    <n v="0"/>
    <n v="0"/>
    <n v="0"/>
    <n v="5.9346750000000004"/>
    <n v="0"/>
    <n v="1.9716666666666665"/>
  </r>
  <r>
    <d v="2020-10-01T00:00:00"/>
    <x v="6"/>
    <s v="P"/>
    <s v="Active"/>
    <n v="615"/>
    <x v="614"/>
    <s v="N"/>
    <x v="36"/>
    <n v="1054"/>
    <x v="8"/>
    <s v="Niederl. 2"/>
    <n v="1"/>
    <s v="Department"/>
    <s v="Supervisor"/>
    <s v="Non-Mgm."/>
    <s v="ang."/>
    <s v="W"/>
    <d v="2018-11-01T00:00:00"/>
    <m/>
    <s v=""/>
    <n v="1"/>
    <d v="1977-05-26T00:00:00"/>
    <n v="42"/>
    <s v="N"/>
    <n v="30"/>
    <n v="2.5"/>
    <n v="25"/>
    <x v="0"/>
    <n v="0.64102564102564108"/>
    <n v="31"/>
    <n v="0"/>
    <n v="6113"/>
    <n v="1195.52925"/>
    <n v="0"/>
    <n v="0"/>
    <n v="0"/>
    <n v="0"/>
    <n v="0"/>
    <n v="0"/>
    <n v="0"/>
    <n v="0"/>
    <n v="0"/>
    <n v="0"/>
    <n v="0"/>
    <n v="0"/>
    <n v="26.5"/>
    <n v="0"/>
    <n v="0"/>
    <n v="0"/>
    <n v="0"/>
    <n v="5.9346750000000004"/>
    <n v="0"/>
    <n v="1.9716666666666665"/>
  </r>
  <r>
    <d v="2020-10-01T00:00:00"/>
    <x v="6"/>
    <s v="P"/>
    <s v="Active"/>
    <n v="616"/>
    <x v="615"/>
    <s v="N"/>
    <x v="46"/>
    <n v="1008"/>
    <x v="1"/>
    <s v="Niederl. 1"/>
    <n v="1"/>
    <s v="Department"/>
    <s v="Supervisor"/>
    <s v="Manager"/>
    <s v="ang."/>
    <s v="M"/>
    <d v="2018-11-01T00:00:00"/>
    <m/>
    <s v=""/>
    <n v="1"/>
    <d v="1962-04-05T00:00:00"/>
    <n v="57"/>
    <s v="N"/>
    <n v="30"/>
    <n v="2.5"/>
    <n v="39"/>
    <x v="0"/>
    <n v="1"/>
    <n v="31"/>
    <n v="0"/>
    <n v="6114"/>
    <n v="1195.66275"/>
    <n v="0"/>
    <n v="0"/>
    <n v="0"/>
    <n v="0"/>
    <n v="0"/>
    <n v="0"/>
    <n v="0"/>
    <n v="0"/>
    <n v="0"/>
    <n v="0"/>
    <n v="0"/>
    <n v="0"/>
    <n v="26.5"/>
    <n v="0"/>
    <n v="0"/>
    <n v="0"/>
    <n v="0"/>
    <n v="5.9346750000000004"/>
    <n v="0"/>
    <n v="1.9716666666666665"/>
  </r>
  <r>
    <d v="2020-10-01T00:00:00"/>
    <x v="6"/>
    <s v="P"/>
    <s v="Active"/>
    <n v="617"/>
    <x v="616"/>
    <s v="N"/>
    <x v="13"/>
    <n v="1061"/>
    <x v="11"/>
    <s v="Niederl. 12"/>
    <n v="1"/>
    <s v="Department"/>
    <s v="Supervisor"/>
    <s v="Non-Mgm."/>
    <s v="ang."/>
    <s v="M"/>
    <d v="2018-12-01T00:00:00"/>
    <m/>
    <s v=""/>
    <n v="1"/>
    <d v="1982-01-07T00:00:00"/>
    <n v="38"/>
    <s v="N"/>
    <n v="30"/>
    <n v="2.5"/>
    <n v="39"/>
    <x v="0"/>
    <n v="1"/>
    <n v="31"/>
    <n v="0"/>
    <n v="6115"/>
    <n v="1195.7962500000001"/>
    <n v="0"/>
    <n v="0"/>
    <n v="0"/>
    <n v="0"/>
    <n v="0"/>
    <n v="0"/>
    <n v="0"/>
    <n v="0"/>
    <n v="0"/>
    <n v="0"/>
    <n v="0"/>
    <n v="0"/>
    <n v="26.5"/>
    <n v="0"/>
    <n v="0"/>
    <n v="0"/>
    <n v="0"/>
    <n v="5.9346750000000004"/>
    <n v="0"/>
    <n v="1.9716666666666665"/>
  </r>
  <r>
    <d v="2020-10-01T00:00:00"/>
    <x v="6"/>
    <s v="P"/>
    <s v="Active"/>
    <n v="618"/>
    <x v="617"/>
    <s v="Y"/>
    <x v="20"/>
    <n v="1021"/>
    <x v="7"/>
    <s v="Niederl. 9"/>
    <n v="0.5"/>
    <s v="Department"/>
    <s v="Supervisor"/>
    <s v="Non-Mgm."/>
    <s v="ang."/>
    <s v="W"/>
    <d v="2018-12-01T00:00:00"/>
    <m/>
    <s v=""/>
    <n v="1"/>
    <d v="1960-08-01T00:00:00"/>
    <n v="59"/>
    <s v="N"/>
    <n v="30"/>
    <n v="2.5"/>
    <n v="39"/>
    <x v="0"/>
    <n v="0.5"/>
    <n v="31"/>
    <n v="0"/>
    <n v="6116"/>
    <n v="1195.92975"/>
    <n v="0"/>
    <n v="0"/>
    <n v="0"/>
    <n v="0"/>
    <n v="0"/>
    <n v="0"/>
    <n v="0"/>
    <n v="0"/>
    <n v="0"/>
    <n v="0"/>
    <n v="0"/>
    <n v="0"/>
    <n v="13.25"/>
    <n v="0"/>
    <n v="0"/>
    <n v="0"/>
    <n v="0"/>
    <n v="2.9673375000000002"/>
    <n v="0"/>
    <n v="0.98583333333333323"/>
  </r>
  <r>
    <d v="2020-10-01T00:00:00"/>
    <x v="6"/>
    <s v="P"/>
    <s v="Active"/>
    <n v="618"/>
    <x v="617"/>
    <s v="Y"/>
    <x v="20"/>
    <n v="1027"/>
    <x v="6"/>
    <s v="Niederl. 10"/>
    <n v="0.5"/>
    <s v="Department"/>
    <s v="Supervisor"/>
    <s v="Non-Mgm."/>
    <s v="ang."/>
    <s v="W"/>
    <d v="2018-12-01T00:00:00"/>
    <m/>
    <s v=""/>
    <n v="1"/>
    <d v="1960-08-01T00:00:00"/>
    <n v="59"/>
    <s v="N"/>
    <n v="30"/>
    <n v="2.5"/>
    <n v="39"/>
    <x v="0"/>
    <n v="0.5"/>
    <n v="31"/>
    <n v="0"/>
    <n v="6117"/>
    <n v="1196.0632500000002"/>
    <n v="0"/>
    <n v="0"/>
    <n v="0"/>
    <n v="0"/>
    <n v="0"/>
    <n v="0"/>
    <n v="0"/>
    <n v="0"/>
    <n v="0"/>
    <n v="0"/>
    <n v="0"/>
    <n v="0"/>
    <n v="13.25"/>
    <n v="0"/>
    <n v="0"/>
    <n v="0"/>
    <n v="0"/>
    <n v="2.9673375000000002"/>
    <n v="0"/>
    <n v="0.98583333333333323"/>
  </r>
  <r>
    <d v="2020-10-01T00:00:00"/>
    <x v="6"/>
    <s v="P"/>
    <s v="Active"/>
    <n v="619"/>
    <x v="618"/>
    <s v="N"/>
    <x v="31"/>
    <n v="1046"/>
    <x v="9"/>
    <s v="Niederl. 4"/>
    <n v="1"/>
    <s v="Department"/>
    <s v="Supervisor"/>
    <s v="Non-Mgm."/>
    <s v="ang."/>
    <s v="M"/>
    <d v="2018-12-01T00:00:00"/>
    <m/>
    <s v=""/>
    <n v="1"/>
    <d v="1980-10-10T00:00:00"/>
    <n v="39"/>
    <s v="J"/>
    <n v="30"/>
    <n v="2.5"/>
    <n v="39"/>
    <x v="0"/>
    <n v="1"/>
    <n v="31"/>
    <n v="0"/>
    <n v="6118"/>
    <n v="1196.1967500000001"/>
    <n v="0"/>
    <n v="0"/>
    <n v="30"/>
    <n v="0"/>
    <n v="9.0299999999999994"/>
    <n v="1783.75"/>
    <n v="0"/>
    <n v="0"/>
    <n v="0"/>
    <n v="0"/>
    <n v="352.96153846153845"/>
    <n v="280.40833333333336"/>
    <n v="26.5"/>
    <n v="0"/>
    <n v="0"/>
    <n v="0"/>
    <n v="0"/>
    <n v="555.98943878846148"/>
    <n v="78.09"/>
    <n v="1.9716666666666665"/>
  </r>
  <r>
    <d v="2020-10-01T00:00:00"/>
    <x v="6"/>
    <s v="P"/>
    <s v="Active"/>
    <n v="620"/>
    <x v="619"/>
    <s v="N"/>
    <x v="22"/>
    <n v="1047"/>
    <x v="9"/>
    <s v="Niederl. 4"/>
    <n v="1"/>
    <s v="Department"/>
    <s v="Supervisor"/>
    <s v="Non-Mgm."/>
    <s v="ang."/>
    <s v="M"/>
    <d v="2018-12-01T00:00:00"/>
    <m/>
    <s v=""/>
    <n v="1"/>
    <d v="1991-09-26T00:00:00"/>
    <n v="28"/>
    <s v="J"/>
    <n v="30"/>
    <n v="2.5"/>
    <n v="39"/>
    <x v="0"/>
    <n v="1"/>
    <n v="31"/>
    <n v="0"/>
    <n v="6119"/>
    <n v="1196.33025"/>
    <n v="0"/>
    <n v="0"/>
    <n v="0"/>
    <n v="0"/>
    <n v="0"/>
    <n v="0"/>
    <n v="0"/>
    <n v="0"/>
    <n v="0"/>
    <n v="0"/>
    <n v="353.01923076923077"/>
    <n v="280.45416666666671"/>
    <n v="26.5"/>
    <n v="0"/>
    <n v="0"/>
    <n v="0"/>
    <n v="0"/>
    <n v="147.80104235576925"/>
    <n v="0"/>
    <n v="1.9716666666666665"/>
  </r>
  <r>
    <d v="2020-10-01T00:00:00"/>
    <x v="6"/>
    <s v="P"/>
    <s v="Active"/>
    <n v="621"/>
    <x v="620"/>
    <s v="N"/>
    <x v="22"/>
    <n v="1047"/>
    <x v="9"/>
    <s v="Niederl. 4"/>
    <n v="1"/>
    <s v="Department"/>
    <s v="Supervisor"/>
    <s v="Non-Mgm."/>
    <s v="ang."/>
    <s v="M"/>
    <d v="2018-12-01T00:00:00"/>
    <m/>
    <s v=""/>
    <n v="1"/>
    <d v="1979-05-29T00:00:00"/>
    <n v="40"/>
    <s v="J"/>
    <n v="30"/>
    <n v="2.5"/>
    <n v="39"/>
    <x v="0"/>
    <n v="1"/>
    <n v="31"/>
    <n v="0"/>
    <n v="6120"/>
    <n v="1196.4637499999999"/>
    <n v="0"/>
    <n v="0"/>
    <n v="0"/>
    <n v="0"/>
    <n v="0"/>
    <n v="0"/>
    <n v="0"/>
    <n v="0"/>
    <n v="0"/>
    <n v="0"/>
    <n v="353.07692307692309"/>
    <n v="280.5"/>
    <n v="26.5"/>
    <n v="0"/>
    <n v="0"/>
    <n v="0"/>
    <n v="0"/>
    <n v="147.82422692307694"/>
    <n v="0"/>
    <n v="1.9716666666666665"/>
  </r>
  <r>
    <d v="2020-10-01T00:00:00"/>
    <x v="6"/>
    <s v="P"/>
    <s v="Active"/>
    <n v="622"/>
    <x v="621"/>
    <s v="N"/>
    <x v="20"/>
    <n v="1033"/>
    <x v="5"/>
    <s v="Niederl. 5"/>
    <n v="1"/>
    <s v="Department"/>
    <s v="Supervisor"/>
    <s v="Non-Mgm."/>
    <s v="ang."/>
    <s v="M"/>
    <d v="2018-12-01T00:00:00"/>
    <d v="2020-11-30T00:00:00"/>
    <s v=""/>
    <n v="1"/>
    <d v="1977-09-30T00:00:00"/>
    <n v="42"/>
    <s v="J"/>
    <n v="30"/>
    <n v="2.5"/>
    <n v="39"/>
    <x v="0"/>
    <n v="1"/>
    <n v="31"/>
    <n v="0"/>
    <n v="6121"/>
    <n v="1196.59725"/>
    <n v="0"/>
    <n v="0"/>
    <n v="0"/>
    <n v="0"/>
    <n v="0"/>
    <n v="0"/>
    <n v="0"/>
    <n v="0"/>
    <n v="0"/>
    <n v="0"/>
    <n v="353.13461538461542"/>
    <n v="280.54583333333335"/>
    <n v="26.5"/>
    <n v="0"/>
    <n v="0"/>
    <n v="0"/>
    <n v="0"/>
    <n v="147.84741149038464"/>
    <n v="0"/>
    <n v="0"/>
  </r>
  <r>
    <d v="2020-10-01T00:00:00"/>
    <x v="6"/>
    <s v="P"/>
    <s v="Active"/>
    <n v="623"/>
    <x v="622"/>
    <s v="N"/>
    <x v="16"/>
    <n v="1056"/>
    <x v="2"/>
    <s v="Niederl. 7"/>
    <n v="1"/>
    <s v="Department"/>
    <s v="Supervisor"/>
    <s v="Non-Mgm."/>
    <s v="ang."/>
    <s v="M"/>
    <d v="2019-01-01T00:00:00"/>
    <m/>
    <s v=""/>
    <n v="1"/>
    <d v="1979-02-17T00:00:00"/>
    <n v="40"/>
    <s v="N"/>
    <n v="30"/>
    <n v="2.5"/>
    <n v="39"/>
    <x v="0"/>
    <n v="1"/>
    <n v="31"/>
    <n v="0"/>
    <n v="6122"/>
    <n v="1196.7307499999999"/>
    <n v="0"/>
    <n v="0"/>
    <n v="0"/>
    <n v="0"/>
    <n v="0"/>
    <n v="0"/>
    <n v="0"/>
    <n v="0"/>
    <n v="0"/>
    <n v="0"/>
    <n v="0"/>
    <n v="0"/>
    <n v="26.5"/>
    <n v="0"/>
    <n v="0"/>
    <n v="0"/>
    <n v="0"/>
    <n v="5.9346750000000004"/>
    <n v="80.56"/>
    <n v="0"/>
  </r>
  <r>
    <d v="2020-10-01T00:00:00"/>
    <x v="6"/>
    <s v="P"/>
    <s v="Active"/>
    <n v="624"/>
    <x v="623"/>
    <s v="N"/>
    <x v="22"/>
    <n v="1023"/>
    <x v="7"/>
    <s v="Niederl. 9"/>
    <n v="1"/>
    <s v="Department"/>
    <s v="Supervisor"/>
    <s v="Non-Mgm."/>
    <s v="ang."/>
    <s v="M"/>
    <d v="2019-01-01T00:00:00"/>
    <m/>
    <s v=""/>
    <n v="1"/>
    <d v="1981-03-01T00:00:00"/>
    <n v="38"/>
    <s v="J"/>
    <n v="30"/>
    <n v="2.5"/>
    <n v="39"/>
    <x v="0"/>
    <n v="1"/>
    <n v="31"/>
    <n v="0"/>
    <n v="6123"/>
    <n v="1196.8642500000001"/>
    <n v="0"/>
    <n v="0"/>
    <n v="0"/>
    <n v="0"/>
    <n v="0"/>
    <n v="0"/>
    <n v="0"/>
    <n v="0"/>
    <n v="0"/>
    <n v="0"/>
    <n v="353.25"/>
    <n v="280.63750000000005"/>
    <n v="26.5"/>
    <n v="0"/>
    <n v="0"/>
    <n v="0"/>
    <n v="0"/>
    <n v="147.89378062500001"/>
    <n v="0"/>
    <n v="0"/>
  </r>
  <r>
    <d v="2020-10-01T00:00:00"/>
    <x v="6"/>
    <s v="P"/>
    <s v="Active"/>
    <n v="625"/>
    <x v="624"/>
    <s v="Y"/>
    <x v="16"/>
    <n v="1019"/>
    <x v="7"/>
    <s v="Niederl. 9"/>
    <n v="0.5"/>
    <s v="Department"/>
    <s v="Supervisor"/>
    <s v="Non-Mgm."/>
    <s v="ang."/>
    <s v="M"/>
    <d v="2019-01-01T00:00:00"/>
    <m/>
    <s v=""/>
    <n v="1"/>
    <d v="1972-06-30T00:00:00"/>
    <n v="47"/>
    <s v="N"/>
    <n v="30"/>
    <n v="2.5"/>
    <n v="39"/>
    <x v="0"/>
    <n v="0.5"/>
    <n v="31"/>
    <n v="0"/>
    <n v="6124"/>
    <n v="1196.99775"/>
    <n v="0"/>
    <n v="0"/>
    <n v="0"/>
    <n v="0"/>
    <n v="0"/>
    <n v="0"/>
    <n v="0"/>
    <n v="0"/>
    <n v="0"/>
    <n v="0"/>
    <n v="0"/>
    <n v="0"/>
    <n v="13.25"/>
    <n v="0"/>
    <n v="0"/>
    <n v="0"/>
    <n v="0"/>
    <n v="2.9673375000000002"/>
    <n v="0"/>
    <n v="0"/>
  </r>
  <r>
    <d v="2020-10-01T00:00:00"/>
    <x v="6"/>
    <s v="P"/>
    <s v="Active"/>
    <n v="625"/>
    <x v="624"/>
    <s v="Y"/>
    <x v="16"/>
    <n v="1025"/>
    <x v="6"/>
    <s v="Niederl. 10"/>
    <n v="0.5"/>
    <s v="Department"/>
    <s v="Supervisor"/>
    <s v="Non-Mgm."/>
    <s v="ang."/>
    <s v="M"/>
    <d v="2019-01-01T00:00:00"/>
    <m/>
    <s v=""/>
    <n v="1"/>
    <d v="1972-06-30T00:00:00"/>
    <n v="47"/>
    <s v="N"/>
    <n v="30"/>
    <n v="2.5"/>
    <n v="39"/>
    <x v="0"/>
    <n v="0.5"/>
    <n v="31"/>
    <n v="0"/>
    <n v="6125"/>
    <n v="1197.1312499999999"/>
    <n v="0"/>
    <n v="0"/>
    <n v="0"/>
    <n v="0"/>
    <n v="0"/>
    <n v="0"/>
    <n v="0"/>
    <n v="0"/>
    <n v="0"/>
    <n v="0"/>
    <n v="0"/>
    <n v="0"/>
    <n v="13.25"/>
    <n v="0"/>
    <n v="0"/>
    <n v="0"/>
    <n v="0"/>
    <n v="2.9673375000000002"/>
    <n v="0"/>
    <n v="0"/>
  </r>
  <r>
    <d v="2020-10-01T00:00:00"/>
    <x v="6"/>
    <s v="P"/>
    <s v="Active"/>
    <n v="626"/>
    <x v="625"/>
    <s v="N"/>
    <x v="22"/>
    <n v="1060"/>
    <x v="2"/>
    <s v="Niederl. 7"/>
    <n v="1"/>
    <s v="Department"/>
    <s v="Supervisor"/>
    <s v="Non-Mgm."/>
    <s v="ang."/>
    <s v="M"/>
    <d v="2019-02-01T00:00:00"/>
    <m/>
    <s v=""/>
    <n v="0"/>
    <d v="1972-06-20T00:00:00"/>
    <n v="47"/>
    <s v="J"/>
    <n v="30"/>
    <n v="2.5"/>
    <n v="39"/>
    <x v="0"/>
    <n v="1"/>
    <n v="31"/>
    <n v="0"/>
    <n v="6126"/>
    <n v="1197.26475"/>
    <n v="0"/>
    <n v="0"/>
    <n v="0"/>
    <n v="0"/>
    <n v="0"/>
    <n v="0"/>
    <n v="0"/>
    <n v="0"/>
    <n v="0"/>
    <n v="0"/>
    <n v="353.42307692307696"/>
    <n v="280.77500000000003"/>
    <n v="26.5"/>
    <n v="0"/>
    <n v="0"/>
    <n v="0"/>
    <n v="0"/>
    <n v="147.9633343269231"/>
    <n v="0"/>
    <n v="0"/>
  </r>
  <r>
    <d v="2020-10-01T00:00:00"/>
    <x v="6"/>
    <s v="P"/>
    <s v="Active"/>
    <n v="627"/>
    <x v="626"/>
    <s v="N"/>
    <x v="22"/>
    <n v="1060"/>
    <x v="2"/>
    <s v="Niederl. 7"/>
    <n v="1"/>
    <s v="Department"/>
    <s v="Supervisor"/>
    <s v="Non-Mgm."/>
    <s v="ang."/>
    <s v="M"/>
    <d v="2019-01-15T00:00:00"/>
    <m/>
    <s v=""/>
    <n v="1"/>
    <d v="1976-10-29T00:00:00"/>
    <n v="43"/>
    <s v="J"/>
    <n v="30"/>
    <n v="2.5"/>
    <n v="39"/>
    <x v="0"/>
    <n v="1"/>
    <n v="31"/>
    <n v="0"/>
    <n v="6127"/>
    <n v="1197.39825"/>
    <n v="0"/>
    <n v="0"/>
    <n v="0"/>
    <n v="0"/>
    <n v="0"/>
    <n v="0"/>
    <n v="0"/>
    <n v="0"/>
    <n v="0"/>
    <n v="0"/>
    <n v="353.48076923076917"/>
    <n v="280.82083333333333"/>
    <n v="26.5"/>
    <n v="0"/>
    <n v="0"/>
    <n v="0"/>
    <n v="0"/>
    <n v="147.98651889423076"/>
    <n v="0"/>
    <n v="0"/>
  </r>
  <r>
    <d v="2020-10-01T00:00:00"/>
    <x v="6"/>
    <s v="P"/>
    <s v="Active"/>
    <n v="628"/>
    <x v="627"/>
    <s v="N"/>
    <x v="38"/>
    <n v="1074"/>
    <x v="0"/>
    <s v="Niederl. 3"/>
    <n v="1"/>
    <s v="Department"/>
    <s v="Supervisor"/>
    <s v="Non-Mgm."/>
    <s v="ang."/>
    <s v="M"/>
    <d v="2019-01-01T00:00:00"/>
    <m/>
    <s v=""/>
    <n v="1"/>
    <d v="1989-08-13T00:00:00"/>
    <n v="30"/>
    <s v="N"/>
    <n v="30"/>
    <n v="2.5"/>
    <n v="39"/>
    <x v="0"/>
    <n v="1"/>
    <n v="31"/>
    <n v="0"/>
    <n v="6128"/>
    <n v="1197.5317500000001"/>
    <n v="0"/>
    <n v="0"/>
    <n v="0"/>
    <n v="0"/>
    <n v="0"/>
    <n v="0"/>
    <n v="0"/>
    <n v="0"/>
    <n v="0"/>
    <n v="0"/>
    <n v="0"/>
    <n v="0"/>
    <n v="26.5"/>
    <n v="0"/>
    <n v="0"/>
    <n v="0"/>
    <n v="0"/>
    <n v="5.9346750000000004"/>
    <n v="0"/>
    <n v="0"/>
  </r>
  <r>
    <d v="2020-10-01T00:00:00"/>
    <x v="6"/>
    <s v="P"/>
    <s v="Active"/>
    <n v="629"/>
    <x v="628"/>
    <s v="N"/>
    <x v="5"/>
    <n v="1093"/>
    <x v="0"/>
    <s v="Niederl. 3"/>
    <n v="1"/>
    <s v="Department"/>
    <s v="Supervisor"/>
    <s v="Manager"/>
    <s v="ang."/>
    <s v="M"/>
    <d v="2019-01-01T00:00:00"/>
    <m/>
    <s v=""/>
    <n v="1"/>
    <d v="1977-04-20T00:00:00"/>
    <n v="42"/>
    <s v="N"/>
    <n v="30"/>
    <n v="2.5"/>
    <n v="39"/>
    <x v="0"/>
    <n v="1"/>
    <n v="31"/>
    <n v="0"/>
    <n v="6129"/>
    <n v="1197.66525"/>
    <n v="0"/>
    <n v="0"/>
    <n v="0"/>
    <n v="0"/>
    <n v="0"/>
    <n v="0"/>
    <n v="0"/>
    <n v="0"/>
    <n v="0"/>
    <n v="0"/>
    <n v="0"/>
    <n v="0"/>
    <n v="26.5"/>
    <n v="0"/>
    <n v="0"/>
    <n v="0"/>
    <n v="0"/>
    <n v="5.9346750000000004"/>
    <n v="0"/>
    <n v="0"/>
  </r>
  <r>
    <d v="2020-10-01T00:00:00"/>
    <x v="6"/>
    <s v="P"/>
    <s v="Active"/>
    <n v="630"/>
    <x v="629"/>
    <s v="N"/>
    <x v="10"/>
    <n v="1075"/>
    <x v="0"/>
    <s v="Niederl. 3"/>
    <n v="1"/>
    <s v="Department"/>
    <s v="Supervisor"/>
    <s v="Non-Mgm."/>
    <s v="ang."/>
    <s v="W"/>
    <d v="2019-01-01T00:00:00"/>
    <m/>
    <s v=""/>
    <n v="1"/>
    <d v="1988-04-22T00:00:00"/>
    <n v="31"/>
    <s v="N"/>
    <n v="30"/>
    <n v="2.5"/>
    <n v="39"/>
    <x v="0"/>
    <n v="1"/>
    <n v="31"/>
    <n v="0"/>
    <n v="6130"/>
    <n v="1197.7987499999999"/>
    <n v="0"/>
    <n v="0"/>
    <n v="0"/>
    <n v="0"/>
    <n v="0"/>
    <n v="0"/>
    <n v="0"/>
    <n v="0"/>
    <n v="0"/>
    <n v="0"/>
    <n v="0"/>
    <n v="0"/>
    <n v="26.5"/>
    <n v="0"/>
    <n v="0"/>
    <n v="0"/>
    <n v="0"/>
    <n v="5.9346750000000004"/>
    <n v="0"/>
    <n v="0"/>
  </r>
  <r>
    <d v="2020-10-01T00:00:00"/>
    <x v="6"/>
    <s v="P"/>
    <s v="Active"/>
    <n v="631"/>
    <x v="630"/>
    <s v="N"/>
    <x v="30"/>
    <n v="1071"/>
    <x v="0"/>
    <s v="Niederl. 3"/>
    <n v="1"/>
    <s v="Department"/>
    <s v="Supervisor"/>
    <s v="Non-Mgm."/>
    <s v="ang."/>
    <s v="W"/>
    <d v="2019-01-15T00:00:00"/>
    <m/>
    <s v=""/>
    <n v="1"/>
    <d v="1982-10-23T00:00:00"/>
    <n v="37"/>
    <s v="N"/>
    <n v="30"/>
    <n v="2.5"/>
    <n v="30"/>
    <x v="0"/>
    <n v="0.76923076923076927"/>
    <n v="31"/>
    <n v="0"/>
    <n v="6131"/>
    <n v="1197.9322500000001"/>
    <n v="0"/>
    <n v="0"/>
    <n v="0"/>
    <n v="0"/>
    <n v="0"/>
    <n v="0"/>
    <n v="0"/>
    <n v="0"/>
    <n v="0"/>
    <n v="0"/>
    <n v="0"/>
    <n v="0"/>
    <n v="26.5"/>
    <n v="0"/>
    <n v="0"/>
    <n v="0"/>
    <n v="0"/>
    <n v="5.9346750000000004"/>
    <n v="0"/>
    <n v="0"/>
  </r>
  <r>
    <d v="2020-10-01T00:00:00"/>
    <x v="6"/>
    <s v="P"/>
    <s v="Active"/>
    <n v="632"/>
    <x v="631"/>
    <s v="N"/>
    <x v="9"/>
    <n v="1087"/>
    <x v="0"/>
    <s v="Niederl. 3"/>
    <n v="1"/>
    <s v="Department"/>
    <s v="Supervisor"/>
    <s v="Non-Mgm."/>
    <s v="ang."/>
    <s v="M"/>
    <d v="2019-01-01T00:00:00"/>
    <m/>
    <s v=""/>
    <n v="1"/>
    <d v="1994-03-24T00:00:00"/>
    <n v="25"/>
    <s v="N"/>
    <n v="30"/>
    <n v="2.5"/>
    <n v="39"/>
    <x v="0"/>
    <n v="1"/>
    <n v="31"/>
    <n v="0"/>
    <n v="6132"/>
    <n v="1198.06575"/>
    <n v="0"/>
    <n v="0"/>
    <n v="0"/>
    <n v="0"/>
    <n v="0"/>
    <n v="0"/>
    <n v="0"/>
    <n v="0"/>
    <n v="0"/>
    <n v="0"/>
    <n v="0"/>
    <n v="0"/>
    <n v="26.5"/>
    <n v="0"/>
    <n v="0"/>
    <n v="0"/>
    <n v="0"/>
    <n v="5.9346750000000004"/>
    <n v="0"/>
    <n v="0"/>
  </r>
  <r>
    <d v="2020-10-01T00:00:00"/>
    <x v="6"/>
    <s v="P"/>
    <s v="Active"/>
    <n v="633"/>
    <x v="632"/>
    <s v="N"/>
    <x v="35"/>
    <n v="1078"/>
    <x v="0"/>
    <s v="Niederl. 3"/>
    <n v="1"/>
    <s v="Department"/>
    <s v="Supervisor"/>
    <s v="Manager"/>
    <s v="ang."/>
    <s v="M"/>
    <d v="2019-01-01T00:00:00"/>
    <m/>
    <s v=""/>
    <n v="1"/>
    <d v="1969-11-08T00:00:00"/>
    <n v="50"/>
    <s v="N"/>
    <n v="30"/>
    <n v="2.5"/>
    <n v="39"/>
    <x v="0"/>
    <n v="1"/>
    <n v="31"/>
    <n v="0"/>
    <n v="6133"/>
    <n v="1198.1992500000001"/>
    <n v="0"/>
    <n v="0"/>
    <n v="0"/>
    <n v="0"/>
    <n v="0"/>
    <n v="0"/>
    <n v="0"/>
    <n v="0"/>
    <n v="0"/>
    <n v="0"/>
    <n v="0"/>
    <n v="0"/>
    <n v="26.5"/>
    <n v="0"/>
    <n v="0"/>
    <n v="0"/>
    <n v="0"/>
    <n v="5.9346750000000004"/>
    <n v="132.0538"/>
    <n v="0"/>
  </r>
  <r>
    <d v="2020-10-01T00:00:00"/>
    <x v="6"/>
    <s v="P"/>
    <s v="Active"/>
    <n v="634"/>
    <x v="633"/>
    <s v="N"/>
    <x v="22"/>
    <n v="1035"/>
    <x v="5"/>
    <s v="Niederl. 5"/>
    <n v="1"/>
    <s v="Department"/>
    <s v="Supervisor"/>
    <s v="Non-Mgm."/>
    <s v="ang."/>
    <s v="M"/>
    <d v="2019-02-01T00:00:00"/>
    <m/>
    <s v=""/>
    <n v="0"/>
    <d v="1993-04-27T00:00:00"/>
    <n v="26"/>
    <s v="J"/>
    <n v="30"/>
    <n v="2.5"/>
    <n v="39"/>
    <x v="0"/>
    <n v="1"/>
    <n v="31"/>
    <n v="0"/>
    <n v="6134"/>
    <n v="1198.33275"/>
    <n v="0"/>
    <n v="0"/>
    <n v="0"/>
    <n v="0"/>
    <n v="0"/>
    <n v="0"/>
    <n v="0"/>
    <n v="0"/>
    <n v="0"/>
    <n v="0"/>
    <n v="353.88461538461536"/>
    <n v="281.14166666666671"/>
    <n v="26.5"/>
    <n v="0"/>
    <n v="0"/>
    <n v="0"/>
    <n v="0"/>
    <n v="148.14881086538463"/>
    <n v="0"/>
    <n v="0"/>
  </r>
  <r>
    <d v="2020-10-01T00:00:00"/>
    <x v="6"/>
    <s v="P"/>
    <s v="Active"/>
    <n v="635"/>
    <x v="634"/>
    <s v="N"/>
    <x v="22"/>
    <n v="1029"/>
    <x v="6"/>
    <s v="Niederl. 10"/>
    <n v="1"/>
    <s v="Department"/>
    <s v="Supervisor"/>
    <s v="Non-Mgm."/>
    <s v="ang."/>
    <s v="M"/>
    <d v="2019-01-01T00:00:00"/>
    <m/>
    <s v=""/>
    <n v="1"/>
    <d v="1975-02-02T00:00:00"/>
    <n v="44"/>
    <s v="J"/>
    <n v="30"/>
    <n v="2.5"/>
    <n v="39"/>
    <x v="0"/>
    <n v="1"/>
    <n v="31"/>
    <n v="0"/>
    <n v="6135"/>
    <n v="1198.4662499999999"/>
    <n v="0"/>
    <n v="0"/>
    <n v="0"/>
    <n v="0"/>
    <n v="0"/>
    <n v="0"/>
    <n v="0"/>
    <n v="0"/>
    <n v="0"/>
    <n v="0"/>
    <n v="353.94230769230768"/>
    <n v="281.1875"/>
    <n v="26.5"/>
    <n v="0"/>
    <n v="0"/>
    <n v="0"/>
    <n v="0"/>
    <n v="148.17199543269228"/>
    <n v="0"/>
    <n v="0"/>
  </r>
  <r>
    <d v="2020-10-01T00:00:00"/>
    <x v="6"/>
    <s v="P"/>
    <s v="Active"/>
    <n v="636"/>
    <x v="635"/>
    <s v="Y"/>
    <x v="20"/>
    <n v="1027"/>
    <x v="6"/>
    <s v="Niederl. 10"/>
    <n v="0.5"/>
    <s v="Department"/>
    <s v="Supervisor"/>
    <s v="Non-Mgm."/>
    <s v="ang."/>
    <s v="W"/>
    <d v="2019-02-04T00:00:00"/>
    <m/>
    <s v=""/>
    <n v="0"/>
    <d v="1992-12-11T00:00:00"/>
    <n v="27"/>
    <s v="J"/>
    <n v="30"/>
    <n v="2.5"/>
    <n v="39"/>
    <x v="0"/>
    <n v="0.5"/>
    <n v="31"/>
    <n v="0"/>
    <n v="6136"/>
    <n v="1198.5997500000001"/>
    <n v="0"/>
    <n v="0"/>
    <n v="0"/>
    <n v="0"/>
    <n v="0"/>
    <n v="0"/>
    <n v="0"/>
    <n v="0"/>
    <n v="0"/>
    <n v="0"/>
    <n v="354"/>
    <n v="281.23333333333335"/>
    <n v="13.25"/>
    <n v="0"/>
    <n v="0"/>
    <n v="0"/>
    <n v="0"/>
    <n v="145.22784250000001"/>
    <n v="0"/>
    <n v="0"/>
  </r>
  <r>
    <d v="2020-10-01T00:00:00"/>
    <x v="6"/>
    <s v="P"/>
    <s v="Active"/>
    <n v="636"/>
    <x v="635"/>
    <s v="Y"/>
    <x v="20"/>
    <n v="1021"/>
    <x v="7"/>
    <s v="Niederl. 9"/>
    <n v="0.5"/>
    <s v="Department"/>
    <s v="Supervisor"/>
    <s v="Non-Mgm."/>
    <s v="ang."/>
    <s v="W"/>
    <d v="2019-02-04T00:00:00"/>
    <m/>
    <s v=""/>
    <n v="0"/>
    <d v="1992-12-11T00:00:00"/>
    <n v="27"/>
    <s v="J"/>
    <n v="30"/>
    <n v="2.5"/>
    <n v="39"/>
    <x v="0"/>
    <n v="0.5"/>
    <n v="31"/>
    <n v="0"/>
    <n v="6137"/>
    <n v="1198.73325"/>
    <n v="0"/>
    <n v="0"/>
    <n v="0"/>
    <n v="0"/>
    <n v="0"/>
    <n v="0"/>
    <n v="0"/>
    <n v="0"/>
    <n v="0"/>
    <n v="0"/>
    <n v="354.05769230769232"/>
    <n v="281.2791666666667"/>
    <n v="13.25"/>
    <n v="0"/>
    <n v="0"/>
    <n v="0"/>
    <n v="0"/>
    <n v="145.25102706730772"/>
    <n v="0"/>
    <n v="0"/>
  </r>
  <r>
    <d v="2020-10-01T00:00:00"/>
    <x v="6"/>
    <s v="P"/>
    <s v="Active"/>
    <n v="637"/>
    <x v="636"/>
    <s v="N"/>
    <x v="16"/>
    <n v="1067"/>
    <x v="3"/>
    <s v="Niederl. 8"/>
    <n v="1"/>
    <s v="Department"/>
    <s v="Supervisor"/>
    <s v="Non-Mgm."/>
    <s v="ang."/>
    <s v="W"/>
    <d v="2019-02-01T00:00:00"/>
    <m/>
    <s v=""/>
    <n v="0"/>
    <d v="1992-03-11T00:00:00"/>
    <n v="27"/>
    <s v="N"/>
    <n v="30"/>
    <n v="2.5"/>
    <n v="39"/>
    <x v="0"/>
    <n v="1"/>
    <n v="31"/>
    <n v="0"/>
    <n v="6138"/>
    <n v="1198.8667500000001"/>
    <n v="0"/>
    <n v="0"/>
    <n v="0"/>
    <n v="0"/>
    <n v="0"/>
    <n v="0"/>
    <n v="0"/>
    <n v="0"/>
    <n v="0"/>
    <n v="0"/>
    <n v="0"/>
    <n v="0"/>
    <n v="26.5"/>
    <n v="0"/>
    <n v="0"/>
    <n v="0"/>
    <n v="0"/>
    <n v="5.9346750000000004"/>
    <n v="0"/>
    <n v="0"/>
  </r>
  <r>
    <d v="2020-10-01T00:00:00"/>
    <x v="6"/>
    <s v="P"/>
    <s v="Active"/>
    <n v="638"/>
    <x v="637"/>
    <s v="Y"/>
    <x v="16"/>
    <n v="1019"/>
    <x v="7"/>
    <s v="Niederl. 9"/>
    <n v="0.5"/>
    <s v="Department"/>
    <s v="Supervisor"/>
    <s v="Non-Mgm."/>
    <s v="ang."/>
    <s v="W"/>
    <d v="2019-02-01T00:00:00"/>
    <m/>
    <s v=""/>
    <n v="0"/>
    <d v="1965-12-12T00:00:00"/>
    <n v="54"/>
    <s v="N"/>
    <n v="30"/>
    <n v="2.5"/>
    <n v="39"/>
    <x v="0"/>
    <n v="0.5"/>
    <n v="31"/>
    <n v="0"/>
    <n v="6139"/>
    <n v="1199.0002500000001"/>
    <n v="0"/>
    <n v="0"/>
    <n v="0"/>
    <n v="0"/>
    <n v="0"/>
    <n v="0"/>
    <n v="0"/>
    <n v="0"/>
    <n v="0"/>
    <n v="0"/>
    <n v="0"/>
    <n v="0"/>
    <n v="13.25"/>
    <n v="0"/>
    <n v="0"/>
    <n v="0"/>
    <n v="0"/>
    <n v="2.9673375000000002"/>
    <n v="0"/>
    <n v="0"/>
  </r>
  <r>
    <d v="2020-10-01T00:00:00"/>
    <x v="6"/>
    <s v="P"/>
    <s v="Active"/>
    <n v="638"/>
    <x v="637"/>
    <s v="Y"/>
    <x v="16"/>
    <n v="1025"/>
    <x v="6"/>
    <s v="Niederl. 10"/>
    <n v="0.5"/>
    <s v="Department"/>
    <s v="Supervisor"/>
    <s v="Non-Mgm."/>
    <s v="ang."/>
    <s v="W"/>
    <d v="2019-02-01T00:00:00"/>
    <m/>
    <s v=""/>
    <n v="0"/>
    <d v="1965-12-12T00:00:00"/>
    <n v="54"/>
    <s v="N"/>
    <n v="30"/>
    <n v="2.5"/>
    <n v="39"/>
    <x v="0"/>
    <n v="0.5"/>
    <n v="31"/>
    <n v="0"/>
    <n v="6140"/>
    <n v="1199.13375"/>
    <n v="0"/>
    <n v="0"/>
    <n v="0"/>
    <n v="0"/>
    <n v="0"/>
    <n v="0"/>
    <n v="0"/>
    <n v="0"/>
    <n v="0"/>
    <n v="0"/>
    <n v="0"/>
    <n v="0"/>
    <n v="13.25"/>
    <n v="0"/>
    <n v="0"/>
    <n v="0"/>
    <n v="0"/>
    <n v="2.9673375000000002"/>
    <n v="0"/>
    <n v="0"/>
  </r>
  <r>
    <d v="2020-10-01T00:00:00"/>
    <x v="6"/>
    <s v="P"/>
    <s v="Active"/>
    <n v="639"/>
    <x v="638"/>
    <s v="Y"/>
    <x v="16"/>
    <n v="1037"/>
    <x v="4"/>
    <s v="Niederl. 6"/>
    <n v="0.5"/>
    <s v="Department"/>
    <s v="Supervisor"/>
    <s v="Manager"/>
    <s v="ang."/>
    <s v="M"/>
    <d v="2019-02-01T00:00:00"/>
    <m/>
    <s v=""/>
    <n v="0"/>
    <d v="1978-12-26T00:00:00"/>
    <n v="41"/>
    <s v="N"/>
    <n v="30"/>
    <n v="2.5"/>
    <n v="39"/>
    <x v="0"/>
    <n v="0.5"/>
    <n v="31"/>
    <n v="0"/>
    <n v="6141"/>
    <n v="1199.2672500000001"/>
    <n v="0"/>
    <n v="0"/>
    <n v="0"/>
    <n v="0"/>
    <n v="0"/>
    <n v="0"/>
    <n v="0"/>
    <n v="0"/>
    <n v="0"/>
    <n v="0"/>
    <n v="0"/>
    <n v="0"/>
    <n v="13.25"/>
    <n v="0"/>
    <n v="0"/>
    <n v="0"/>
    <n v="0"/>
    <n v="2.9673375000000002"/>
    <n v="100.1091"/>
    <n v="0"/>
  </r>
  <r>
    <d v="2020-10-01T00:00:00"/>
    <x v="6"/>
    <s v="P"/>
    <s v="Active"/>
    <n v="639"/>
    <x v="638"/>
    <s v="Y"/>
    <x v="16"/>
    <n v="1031"/>
    <x v="5"/>
    <s v="Niederl. 5"/>
    <n v="0.5"/>
    <s v="Department"/>
    <s v="Supervisor"/>
    <s v="Manager"/>
    <s v="ang."/>
    <s v="M"/>
    <d v="2019-02-01T00:00:00"/>
    <m/>
    <s v=""/>
    <n v="0"/>
    <d v="1978-12-26T00:00:00"/>
    <n v="41"/>
    <s v="N"/>
    <n v="30"/>
    <n v="2.5"/>
    <n v="39"/>
    <x v="0"/>
    <n v="0.5"/>
    <n v="31"/>
    <n v="0"/>
    <n v="6142"/>
    <n v="1199.4007500000002"/>
    <n v="0"/>
    <n v="0"/>
    <n v="0"/>
    <n v="0"/>
    <n v="0"/>
    <n v="0"/>
    <n v="0"/>
    <n v="0"/>
    <n v="0"/>
    <n v="0"/>
    <n v="0"/>
    <n v="0"/>
    <n v="13.25"/>
    <n v="0"/>
    <n v="0"/>
    <n v="0"/>
    <n v="0"/>
    <n v="2.9673375000000002"/>
    <n v="100.1091"/>
    <n v="0"/>
  </r>
  <r>
    <d v="2020-10-01T00:00:00"/>
    <x v="6"/>
    <s v="P"/>
    <s v="Active"/>
    <n v="640"/>
    <x v="639"/>
    <s v="N"/>
    <x v="6"/>
    <n v="1014"/>
    <x v="1"/>
    <s v="Niederl. 1"/>
    <n v="1"/>
    <s v="Department"/>
    <s v="Supervisor"/>
    <s v="Non-Mgm."/>
    <s v="ang."/>
    <s v="W"/>
    <d v="2019-02-01T00:00:00"/>
    <m/>
    <s v=""/>
    <n v="0"/>
    <d v="1984-10-03T00:00:00"/>
    <n v="35"/>
    <s v="N"/>
    <n v="30"/>
    <n v="2.5"/>
    <n v="39"/>
    <x v="0"/>
    <n v="1"/>
    <n v="31"/>
    <n v="0"/>
    <n v="6143"/>
    <n v="1199.5342500000002"/>
    <n v="0"/>
    <n v="0"/>
    <n v="0"/>
    <n v="0"/>
    <n v="0"/>
    <n v="0"/>
    <n v="0"/>
    <n v="0"/>
    <n v="0"/>
    <n v="0"/>
    <n v="0"/>
    <n v="0"/>
    <n v="26.5"/>
    <n v="0"/>
    <n v="0"/>
    <n v="0"/>
    <n v="0"/>
    <n v="5.9346750000000004"/>
    <n v="0"/>
    <n v="0"/>
  </r>
  <r>
    <d v="2020-10-01T00:00:00"/>
    <x v="6"/>
    <s v="P"/>
    <s v="Active"/>
    <n v="641"/>
    <x v="640"/>
    <s v="N"/>
    <x v="9"/>
    <n v="1087"/>
    <x v="0"/>
    <s v="Niederl. 3"/>
    <n v="1"/>
    <s v="Department"/>
    <s v="Supervisor"/>
    <s v="Non-Mgm."/>
    <s v="ang."/>
    <s v="M"/>
    <d v="2019-02-01T00:00:00"/>
    <m/>
    <s v=""/>
    <n v="0"/>
    <d v="1988-11-14T00:00:00"/>
    <n v="31"/>
    <s v="N"/>
    <n v="30"/>
    <n v="2.5"/>
    <n v="39"/>
    <x v="0"/>
    <n v="1"/>
    <n v="31"/>
    <n v="0"/>
    <n v="6144"/>
    <n v="1199.6677500000001"/>
    <n v="0"/>
    <n v="0"/>
    <n v="0"/>
    <n v="0"/>
    <n v="0"/>
    <n v="0"/>
    <n v="0"/>
    <n v="0"/>
    <n v="0"/>
    <n v="0"/>
    <n v="0"/>
    <n v="0"/>
    <n v="26.5"/>
    <n v="0"/>
    <n v="0"/>
    <n v="0"/>
    <n v="0"/>
    <n v="5.9346750000000004"/>
    <n v="0"/>
    <n v="0"/>
  </r>
  <r>
    <d v="2020-10-01T00:00:00"/>
    <x v="6"/>
    <s v="P"/>
    <s v="Active"/>
    <n v="642"/>
    <x v="641"/>
    <s v="N"/>
    <x v="31"/>
    <n v="1022"/>
    <x v="7"/>
    <s v="Niederl. 9"/>
    <n v="1"/>
    <s v="Department"/>
    <s v="Supervisor"/>
    <s v="Non-Mgm."/>
    <s v="ang."/>
    <s v="M"/>
    <d v="2019-02-14T00:00:00"/>
    <m/>
    <s v=""/>
    <n v="0"/>
    <d v="1995-07-27T00:00:00"/>
    <n v="24"/>
    <s v="J"/>
    <n v="30"/>
    <n v="2.5"/>
    <n v="39"/>
    <x v="0"/>
    <n v="1"/>
    <n v="31"/>
    <n v="0"/>
    <n v="6145"/>
    <n v="1199.80125"/>
    <n v="0"/>
    <n v="0"/>
    <n v="30"/>
    <n v="0"/>
    <n v="0"/>
    <n v="1900"/>
    <n v="0"/>
    <n v="0"/>
    <n v="0"/>
    <n v="0"/>
    <n v="354.51923076923077"/>
    <n v="281.64583333333337"/>
    <n v="26.5"/>
    <n v="0"/>
    <n v="0"/>
    <n v="0"/>
    <n v="0"/>
    <n v="580.62734110576935"/>
    <n v="78.09"/>
    <n v="0"/>
  </r>
  <r>
    <d v="2020-10-01T00:00:00"/>
    <x v="6"/>
    <s v="P"/>
    <s v="Active"/>
    <n v="643"/>
    <x v="642"/>
    <s v="N"/>
    <x v="35"/>
    <n v="1078"/>
    <x v="0"/>
    <s v="Niederl. 3"/>
    <n v="1"/>
    <s v="Department"/>
    <s v="Supervisor"/>
    <s v="Non-Mgm."/>
    <s v="ang."/>
    <s v="M"/>
    <d v="2019-03-01T00:00:00"/>
    <m/>
    <s v=""/>
    <n v="0"/>
    <d v="1971-10-28T00:00:00"/>
    <n v="48"/>
    <s v="N"/>
    <n v="30"/>
    <n v="2.5"/>
    <n v="39"/>
    <x v="0"/>
    <n v="1"/>
    <n v="31"/>
    <n v="0"/>
    <n v="6146"/>
    <n v="1199.9347500000001"/>
    <n v="0"/>
    <n v="0"/>
    <n v="0"/>
    <n v="0"/>
    <n v="0"/>
    <n v="0"/>
    <n v="0"/>
    <n v="0"/>
    <n v="0"/>
    <n v="0"/>
    <n v="0"/>
    <n v="0"/>
    <n v="26.5"/>
    <n v="0"/>
    <n v="0"/>
    <n v="0"/>
    <n v="0"/>
    <n v="5.9346750000000004"/>
    <n v="115.5865"/>
    <n v="0"/>
  </r>
  <r>
    <d v="2020-10-01T00:00:00"/>
    <x v="6"/>
    <s v="P"/>
    <s v="Active"/>
    <n v="644"/>
    <x v="643"/>
    <s v="Y"/>
    <x v="20"/>
    <n v="1058"/>
    <x v="2"/>
    <s v="Niederl. 7"/>
    <n v="0.5"/>
    <s v="Department"/>
    <s v="Supervisor"/>
    <s v="Non-Mgm."/>
    <s v="ang."/>
    <s v="M"/>
    <d v="2019-03-01T00:00:00"/>
    <m/>
    <s v=""/>
    <n v="0"/>
    <d v="1992-11-24T00:00:00"/>
    <n v="27"/>
    <s v="J"/>
    <n v="30"/>
    <n v="2.5"/>
    <n v="39"/>
    <x v="0"/>
    <n v="0.5"/>
    <n v="31"/>
    <n v="0"/>
    <n v="6147"/>
    <n v="1200.06825"/>
    <n v="0"/>
    <n v="0"/>
    <n v="0"/>
    <n v="0"/>
    <n v="0"/>
    <n v="0"/>
    <n v="0"/>
    <n v="0"/>
    <n v="0"/>
    <n v="0"/>
    <n v="354.63461538461542"/>
    <n v="281.73750000000001"/>
    <n v="13.25"/>
    <n v="0"/>
    <n v="0"/>
    <n v="0"/>
    <n v="0"/>
    <n v="145.48287274038464"/>
    <n v="0"/>
    <n v="0"/>
  </r>
  <r>
    <d v="2020-10-01T00:00:00"/>
    <x v="6"/>
    <s v="P"/>
    <s v="Active"/>
    <n v="644"/>
    <x v="643"/>
    <s v="Y"/>
    <x v="20"/>
    <n v="1051"/>
    <x v="3"/>
    <s v="Niederl. 8"/>
    <n v="0.5"/>
    <s v="Department"/>
    <s v="Supervisor"/>
    <s v="Non-Mgm."/>
    <s v="ang."/>
    <s v="M"/>
    <d v="2019-03-01T00:00:00"/>
    <m/>
    <s v=""/>
    <n v="0"/>
    <d v="1992-11-24T00:00:00"/>
    <n v="27"/>
    <s v="J"/>
    <n v="30"/>
    <n v="2.5"/>
    <n v="39"/>
    <x v="0"/>
    <n v="0.5"/>
    <n v="31"/>
    <n v="0"/>
    <n v="6148"/>
    <n v="1200.2017500000002"/>
    <n v="0"/>
    <n v="0"/>
    <n v="0"/>
    <n v="0"/>
    <n v="0"/>
    <n v="0"/>
    <n v="0"/>
    <n v="0"/>
    <n v="0"/>
    <n v="0"/>
    <n v="354.69230769230774"/>
    <n v="281.78333333333336"/>
    <n v="13.25"/>
    <n v="0"/>
    <n v="0"/>
    <n v="0"/>
    <n v="0"/>
    <n v="145.50605730769234"/>
    <n v="0"/>
    <n v="0"/>
  </r>
  <r>
    <d v="2020-10-01T00:00:00"/>
    <x v="6"/>
    <s v="P"/>
    <s v="Active"/>
    <n v="645"/>
    <x v="644"/>
    <s v="N"/>
    <x v="22"/>
    <n v="1053"/>
    <x v="3"/>
    <s v="Niederl. 8"/>
    <n v="1"/>
    <s v="Department"/>
    <s v="Supervisor"/>
    <s v="Non-Mgm."/>
    <s v="ang."/>
    <s v="M"/>
    <d v="2019-03-01T00:00:00"/>
    <m/>
    <s v=""/>
    <n v="0"/>
    <d v="1989-09-27T00:00:00"/>
    <n v="30"/>
    <s v="J"/>
    <n v="30"/>
    <n v="2.5"/>
    <n v="39"/>
    <x v="0"/>
    <n v="1"/>
    <n v="31"/>
    <n v="0"/>
    <n v="6149"/>
    <n v="1200.3352500000001"/>
    <n v="0"/>
    <n v="0"/>
    <n v="0"/>
    <n v="0"/>
    <n v="0"/>
    <n v="0"/>
    <n v="0"/>
    <n v="0"/>
    <n v="0"/>
    <n v="0"/>
    <n v="354.75"/>
    <n v="281.82916666666665"/>
    <n v="26.5"/>
    <n v="0"/>
    <n v="0"/>
    <n v="0"/>
    <n v="0"/>
    <n v="148.49657937500001"/>
    <n v="0"/>
    <n v="0"/>
  </r>
  <r>
    <d v="2020-10-01T00:00:00"/>
    <x v="6"/>
    <s v="P"/>
    <s v="Active"/>
    <n v="646"/>
    <x v="645"/>
    <s v="N"/>
    <x v="22"/>
    <n v="1047"/>
    <x v="9"/>
    <s v="Niederl. 4"/>
    <n v="1"/>
    <s v="Department"/>
    <s v="Supervisor"/>
    <s v="Non-Mgm."/>
    <s v="ang."/>
    <s v="M"/>
    <d v="2019-03-01T00:00:00"/>
    <m/>
    <s v=""/>
    <n v="0"/>
    <d v="1995-01-06T00:00:00"/>
    <n v="25"/>
    <s v="J"/>
    <n v="30"/>
    <n v="2.5"/>
    <n v="39"/>
    <x v="0"/>
    <n v="1"/>
    <n v="31"/>
    <n v="0"/>
    <n v="6150"/>
    <n v="1200.46875"/>
    <n v="0"/>
    <n v="0"/>
    <n v="0"/>
    <n v="0"/>
    <n v="0"/>
    <n v="0"/>
    <n v="0"/>
    <n v="0"/>
    <n v="0"/>
    <n v="0"/>
    <n v="354.80769230769232"/>
    <n v="281.875"/>
    <n v="26.5"/>
    <n v="0"/>
    <n v="0"/>
    <n v="0"/>
    <n v="0"/>
    <n v="148.51976394230772"/>
    <n v="0"/>
    <n v="0"/>
  </r>
  <r>
    <d v="2020-10-01T00:00:00"/>
    <x v="6"/>
    <s v="P"/>
    <s v="Active"/>
    <n v="647"/>
    <x v="646"/>
    <s v="N"/>
    <x v="22"/>
    <n v="1047"/>
    <x v="9"/>
    <s v="Niederl. 4"/>
    <n v="1"/>
    <s v="Department"/>
    <s v="Supervisor"/>
    <s v="Non-Mgm."/>
    <s v="ang."/>
    <s v="M"/>
    <d v="2019-03-01T00:00:00"/>
    <m/>
    <s v=""/>
    <n v="0"/>
    <d v="1996-07-22T00:00:00"/>
    <n v="23"/>
    <s v="J"/>
    <n v="30"/>
    <n v="2.5"/>
    <n v="39"/>
    <x v="0"/>
    <n v="1"/>
    <n v="31"/>
    <n v="0"/>
    <n v="6151"/>
    <n v="1200.6022499999999"/>
    <n v="0"/>
    <n v="0"/>
    <n v="0"/>
    <n v="0"/>
    <n v="0"/>
    <n v="0"/>
    <n v="0"/>
    <n v="0"/>
    <n v="0"/>
    <n v="0"/>
    <n v="354.86538461538464"/>
    <n v="281.92083333333341"/>
    <n v="26.5"/>
    <n v="0"/>
    <n v="0"/>
    <n v="0"/>
    <n v="0"/>
    <n v="148.54294850961543"/>
    <n v="0"/>
    <n v="0"/>
  </r>
  <r>
    <d v="2020-10-01T00:00:00"/>
    <x v="6"/>
    <s v="P"/>
    <s v="Active"/>
    <n v="648"/>
    <x v="647"/>
    <s v="N"/>
    <x v="22"/>
    <n v="1047"/>
    <x v="9"/>
    <s v="Niederl. 4"/>
    <n v="1"/>
    <s v="Department"/>
    <s v="Supervisor"/>
    <s v="Non-Mgm."/>
    <s v="ang."/>
    <s v="M"/>
    <d v="2019-03-01T00:00:00"/>
    <m/>
    <s v=""/>
    <n v="0"/>
    <d v="1986-02-09T00:00:00"/>
    <n v="33"/>
    <s v="J"/>
    <n v="30"/>
    <n v="2.5"/>
    <n v="39"/>
    <x v="0"/>
    <n v="1"/>
    <n v="31"/>
    <n v="0"/>
    <n v="6152"/>
    <n v="1200.7357500000001"/>
    <n v="0"/>
    <n v="0"/>
    <n v="0"/>
    <n v="0"/>
    <n v="0"/>
    <n v="0"/>
    <n v="0"/>
    <n v="0"/>
    <n v="0"/>
    <n v="0"/>
    <n v="354.92307692307696"/>
    <n v="281.9666666666667"/>
    <n v="26.5"/>
    <n v="0"/>
    <n v="0"/>
    <n v="0"/>
    <n v="0"/>
    <n v="148.56613307692308"/>
    <n v="0"/>
    <n v="0"/>
  </r>
  <r>
    <d v="2020-10-01T00:00:00"/>
    <x v="6"/>
    <s v="P"/>
    <s v="Active"/>
    <n v="649"/>
    <x v="648"/>
    <s v="N"/>
    <x v="13"/>
    <n v="1061"/>
    <x v="11"/>
    <s v="Niederl. 12"/>
    <n v="1"/>
    <s v="Department"/>
    <s v="Supervisor"/>
    <s v="Director"/>
    <s v="ang."/>
    <s v="M"/>
    <d v="2019-04-01T00:00:00"/>
    <m/>
    <s v=""/>
    <n v="0"/>
    <d v="1966-02-15T00:00:00"/>
    <n v="53"/>
    <s v="N"/>
    <n v="30"/>
    <n v="2.5"/>
    <n v="39"/>
    <x v="0"/>
    <n v="1"/>
    <n v="31"/>
    <n v="0"/>
    <n v="6153"/>
    <n v="1200.86925"/>
    <n v="0"/>
    <n v="0"/>
    <n v="0"/>
    <n v="0"/>
    <n v="0"/>
    <n v="0"/>
    <n v="0"/>
    <n v="0"/>
    <n v="0"/>
    <n v="0"/>
    <n v="0"/>
    <n v="0"/>
    <n v="26.5"/>
    <n v="0"/>
    <n v="0"/>
    <n v="0"/>
    <n v="0"/>
    <n v="5.9346750000000004"/>
    <n v="186.3064"/>
    <n v="0"/>
  </r>
  <r>
    <d v="2020-10-01T00:00:00"/>
    <x v="6"/>
    <s v="P"/>
    <s v="Active"/>
    <n v="650"/>
    <x v="649"/>
    <s v="N"/>
    <x v="27"/>
    <n v="1070"/>
    <x v="0"/>
    <s v="Niederl. 3"/>
    <n v="1"/>
    <s v="Department"/>
    <s v="Supervisor"/>
    <s v="Manager"/>
    <s v="ang."/>
    <s v="M"/>
    <d v="2019-04-01T00:00:00"/>
    <m/>
    <s v=""/>
    <n v="0"/>
    <d v="1971-09-19T00:00:00"/>
    <n v="48"/>
    <s v="N"/>
    <n v="30"/>
    <n v="2.5"/>
    <n v="39"/>
    <x v="0"/>
    <n v="1"/>
    <n v="31"/>
    <n v="0"/>
    <n v="6154"/>
    <n v="1201.0027500000001"/>
    <n v="0"/>
    <n v="0"/>
    <n v="0"/>
    <n v="0"/>
    <n v="0"/>
    <n v="0"/>
    <n v="0"/>
    <n v="0"/>
    <n v="0"/>
    <n v="0"/>
    <n v="0"/>
    <n v="0"/>
    <n v="26.5"/>
    <n v="0"/>
    <n v="0"/>
    <n v="0"/>
    <n v="0"/>
    <n v="5.9346750000000004"/>
    <n v="82.08"/>
    <n v="0"/>
  </r>
  <r>
    <d v="2020-10-01T00:00:00"/>
    <x v="6"/>
    <s v="P"/>
    <s v="Active"/>
    <n v="651"/>
    <x v="650"/>
    <s v="N"/>
    <x v="22"/>
    <n v="1053"/>
    <x v="3"/>
    <s v="Niederl. 8"/>
    <n v="1"/>
    <s v="Department"/>
    <s v="Supervisor"/>
    <s v="Non-Mgm."/>
    <s v="ang."/>
    <s v="M"/>
    <d v="2019-04-01T00:00:00"/>
    <m/>
    <s v=""/>
    <n v="0"/>
    <d v="1975-05-04T00:00:00"/>
    <n v="44"/>
    <s v="J"/>
    <n v="30"/>
    <n v="2.5"/>
    <n v="39"/>
    <x v="0"/>
    <n v="1"/>
    <n v="31"/>
    <n v="0"/>
    <n v="6155"/>
    <n v="1201.13625"/>
    <n v="0"/>
    <n v="0"/>
    <n v="0"/>
    <n v="0"/>
    <n v="0"/>
    <n v="0"/>
    <n v="0"/>
    <n v="0"/>
    <n v="0"/>
    <n v="0"/>
    <n v="355.09615384615381"/>
    <n v="282.10416666666669"/>
    <n v="26.5"/>
    <n v="0"/>
    <n v="0"/>
    <n v="0"/>
    <n v="0"/>
    <n v="148.63568677884618"/>
    <n v="0"/>
    <n v="0"/>
  </r>
  <r>
    <d v="2020-10-01T00:00:00"/>
    <x v="6"/>
    <s v="P"/>
    <s v="Active"/>
    <n v="652"/>
    <x v="651"/>
    <s v="N"/>
    <x v="16"/>
    <n v="1049"/>
    <x v="3"/>
    <s v="Niederl. 8"/>
    <n v="1"/>
    <s v="Department"/>
    <s v="Supervisor"/>
    <s v="Non-Mgm."/>
    <s v="ang."/>
    <s v="M"/>
    <d v="2018-10-01T00:00:00"/>
    <m/>
    <s v=""/>
    <n v="1"/>
    <d v="1983-04-24T00:00:00"/>
    <n v="36"/>
    <s v="J"/>
    <n v="30"/>
    <n v="2.5"/>
    <n v="39"/>
    <x v="0"/>
    <n v="1"/>
    <n v="31"/>
    <n v="0"/>
    <n v="6156"/>
    <n v="1201.2697499999999"/>
    <n v="0"/>
    <n v="0"/>
    <n v="0"/>
    <n v="0"/>
    <n v="0"/>
    <n v="0"/>
    <n v="0"/>
    <n v="0"/>
    <n v="0"/>
    <n v="0"/>
    <n v="355.15384615384613"/>
    <n v="282.15000000000003"/>
    <n v="26.5"/>
    <n v="0"/>
    <n v="0"/>
    <n v="0"/>
    <n v="0"/>
    <n v="148.65887134615386"/>
    <n v="0"/>
    <n v="1.9716666666666665"/>
  </r>
  <r>
    <d v="2020-10-01T00:00:00"/>
    <x v="6"/>
    <s v="P"/>
    <s v="Active"/>
    <n v="653"/>
    <x v="652"/>
    <s v="N"/>
    <x v="15"/>
    <n v="1032"/>
    <x v="5"/>
    <s v="Niederl. 5"/>
    <n v="1"/>
    <s v="Department"/>
    <s v="Supervisor"/>
    <s v="Non-Mgm."/>
    <s v="ang."/>
    <s v="W"/>
    <d v="2019-04-01T00:00:00"/>
    <m/>
    <s v=""/>
    <n v="0"/>
    <d v="1982-08-02T00:00:00"/>
    <n v="37"/>
    <s v="J"/>
    <n v="30"/>
    <n v="2.5"/>
    <n v="39"/>
    <x v="0"/>
    <n v="1"/>
    <n v="31"/>
    <n v="0"/>
    <n v="6157"/>
    <n v="1201.4032500000001"/>
    <n v="0"/>
    <n v="0"/>
    <n v="0"/>
    <n v="0"/>
    <n v="0"/>
    <n v="0"/>
    <n v="0"/>
    <n v="0"/>
    <n v="0"/>
    <n v="0"/>
    <n v="355.21153846153845"/>
    <n v="282.19583333333338"/>
    <n v="26.5"/>
    <n v="0"/>
    <n v="0"/>
    <n v="0"/>
    <n v="0"/>
    <n v="148.68205591346154"/>
    <n v="0"/>
    <n v="0"/>
  </r>
  <r>
    <d v="2020-10-01T00:00:00"/>
    <x v="6"/>
    <s v="P"/>
    <s v="Active"/>
    <n v="654"/>
    <x v="653"/>
    <s v="N"/>
    <x v="20"/>
    <n v="1039"/>
    <x v="4"/>
    <s v="Niederl. 6"/>
    <n v="1"/>
    <s v="Department"/>
    <s v="Supervisor"/>
    <s v="Non-Mgm."/>
    <s v="ang."/>
    <s v="M"/>
    <d v="2019-04-01T00:00:00"/>
    <m/>
    <s v=""/>
    <n v="0"/>
    <d v="1973-03-22T00:00:00"/>
    <n v="46"/>
    <s v="J"/>
    <n v="30"/>
    <n v="2.5"/>
    <n v="39"/>
    <x v="0"/>
    <n v="1"/>
    <n v="31"/>
    <n v="0"/>
    <n v="6158"/>
    <n v="1201.53675"/>
    <n v="0"/>
    <n v="0"/>
    <n v="0"/>
    <n v="0"/>
    <n v="0"/>
    <n v="0"/>
    <n v="0"/>
    <n v="0"/>
    <n v="0"/>
    <n v="0"/>
    <n v="355.26923076923072"/>
    <n v="282.24166666666667"/>
    <n v="26.5"/>
    <n v="0"/>
    <n v="0"/>
    <n v="0"/>
    <n v="0"/>
    <n v="148.70524048076922"/>
    <n v="0"/>
    <n v="0"/>
  </r>
  <r>
    <d v="2020-10-01T00:00:00"/>
    <x v="6"/>
    <s v="P"/>
    <s v="Active"/>
    <n v="655"/>
    <x v="654"/>
    <s v="N"/>
    <x v="45"/>
    <n v="1094"/>
    <x v="0"/>
    <s v="Niederl. 3"/>
    <n v="1"/>
    <s v="Department"/>
    <s v="Supervisor"/>
    <s v="Non-Mgm."/>
    <s v="ang."/>
    <s v="M"/>
    <d v="2019-04-01T00:00:00"/>
    <m/>
    <s v=""/>
    <n v="0"/>
    <d v="1976-12-31T00:00:00"/>
    <n v="43"/>
    <s v="N"/>
    <n v="30"/>
    <n v="2.5"/>
    <n v="39"/>
    <x v="0"/>
    <n v="1"/>
    <n v="31"/>
    <n v="0"/>
    <n v="6159"/>
    <n v="1201.6702500000001"/>
    <n v="0"/>
    <n v="0"/>
    <n v="0"/>
    <n v="0"/>
    <n v="0"/>
    <n v="0"/>
    <n v="0"/>
    <n v="0"/>
    <n v="0"/>
    <n v="0"/>
    <n v="0"/>
    <n v="0"/>
    <n v="26.5"/>
    <n v="0"/>
    <n v="0"/>
    <n v="0"/>
    <n v="0"/>
    <n v="5.9346750000000004"/>
    <n v="165.54129999999998"/>
    <n v="0"/>
  </r>
  <r>
    <d v="2020-10-01T00:00:00"/>
    <x v="6"/>
    <s v="P"/>
    <s v="Active"/>
    <n v="656"/>
    <x v="655"/>
    <s v="N"/>
    <x v="0"/>
    <n v="1090"/>
    <x v="0"/>
    <s v="Niederl. 3"/>
    <n v="1"/>
    <s v="Department"/>
    <s v="Supervisor"/>
    <s v="Manager"/>
    <s v="ang."/>
    <s v="M"/>
    <d v="2019-04-01T00:00:00"/>
    <m/>
    <s v=""/>
    <n v="0"/>
    <d v="1984-09-22T00:00:00"/>
    <n v="35"/>
    <s v="N"/>
    <n v="30"/>
    <n v="2.5"/>
    <n v="39"/>
    <x v="0"/>
    <n v="1"/>
    <n v="31"/>
    <n v="0"/>
    <n v="6160"/>
    <n v="1201.80375"/>
    <n v="0"/>
    <n v="0"/>
    <n v="0"/>
    <n v="0"/>
    <n v="0"/>
    <n v="0"/>
    <n v="0"/>
    <n v="0"/>
    <n v="0"/>
    <n v="0"/>
    <n v="0"/>
    <n v="0"/>
    <n v="26.5"/>
    <n v="0"/>
    <n v="0"/>
    <n v="0"/>
    <n v="0"/>
    <n v="5.9346750000000004"/>
    <n v="0"/>
    <n v="0"/>
  </r>
  <r>
    <d v="2020-10-01T00:00:00"/>
    <x v="6"/>
    <s v="P"/>
    <s v="Active"/>
    <n v="657"/>
    <x v="656"/>
    <s v="N"/>
    <x v="36"/>
    <n v="1054"/>
    <x v="8"/>
    <s v="Niederl. 2"/>
    <n v="1"/>
    <s v="Department"/>
    <s v="Supervisor"/>
    <s v="Non-Mgm."/>
    <s v="ang."/>
    <s v="W"/>
    <d v="2019-04-01T00:00:00"/>
    <m/>
    <s v=""/>
    <n v="0"/>
    <d v="1996-01-02T00:00:00"/>
    <n v="24"/>
    <s v="N"/>
    <n v="30"/>
    <n v="2.5"/>
    <n v="39"/>
    <x v="0"/>
    <n v="1"/>
    <n v="31"/>
    <n v="0"/>
    <n v="6161"/>
    <n v="1201.9372499999999"/>
    <n v="0"/>
    <n v="0"/>
    <n v="0"/>
    <n v="0"/>
    <n v="0"/>
    <n v="0"/>
    <n v="0"/>
    <n v="0"/>
    <n v="0"/>
    <n v="0"/>
    <n v="0"/>
    <n v="0"/>
    <n v="26.5"/>
    <n v="0"/>
    <n v="0"/>
    <n v="0"/>
    <n v="0"/>
    <n v="5.9346750000000004"/>
    <n v="0"/>
    <n v="0"/>
  </r>
  <r>
    <d v="2020-10-01T00:00:00"/>
    <x v="6"/>
    <s v="P"/>
    <s v="Active"/>
    <n v="658"/>
    <x v="657"/>
    <s v="N"/>
    <x v="7"/>
    <n v="1015"/>
    <x v="1"/>
    <s v="Niederl. 1"/>
    <n v="1"/>
    <s v="Department"/>
    <s v="Supervisor"/>
    <s v="Non-Mgm."/>
    <s v="ang."/>
    <s v="M"/>
    <d v="2019-04-01T00:00:00"/>
    <m/>
    <s v=""/>
    <n v="0"/>
    <d v="1996-06-20T00:00:00"/>
    <n v="23"/>
    <s v="N"/>
    <n v="30"/>
    <n v="2.5"/>
    <n v="39"/>
    <x v="0"/>
    <n v="1"/>
    <n v="31"/>
    <n v="0"/>
    <n v="6162"/>
    <n v="1202.0707500000001"/>
    <n v="0"/>
    <n v="0"/>
    <n v="0"/>
    <n v="0"/>
    <n v="0"/>
    <n v="0"/>
    <n v="0"/>
    <n v="0"/>
    <n v="0"/>
    <n v="0"/>
    <n v="0"/>
    <n v="0"/>
    <n v="26.5"/>
    <n v="0"/>
    <n v="0"/>
    <n v="0"/>
    <n v="0"/>
    <n v="5.9346750000000004"/>
    <n v="0"/>
    <n v="0"/>
  </r>
  <r>
    <d v="2020-10-01T00:00:00"/>
    <x v="6"/>
    <s v="P"/>
    <s v="Active"/>
    <n v="659"/>
    <x v="658"/>
    <s v="N"/>
    <x v="37"/>
    <n v="1005"/>
    <x v="1"/>
    <s v="Niederl. 1"/>
    <n v="1"/>
    <s v="Department"/>
    <s v="Supervisor"/>
    <s v="Supervisor"/>
    <s v="ang."/>
    <s v="M"/>
    <d v="2002-09-01T00:00:00"/>
    <m/>
    <s v=""/>
    <n v="17"/>
    <d v="1986-09-02T00:00:00"/>
    <n v="33"/>
    <s v="N"/>
    <n v="30"/>
    <n v="2.5"/>
    <n v="39"/>
    <x v="0"/>
    <n v="1"/>
    <n v="31"/>
    <n v="0"/>
    <n v="6163"/>
    <n v="1202.20425"/>
    <n v="0"/>
    <n v="0"/>
    <n v="0"/>
    <n v="0"/>
    <n v="0"/>
    <n v="0"/>
    <n v="0"/>
    <n v="0"/>
    <n v="0"/>
    <n v="0"/>
    <n v="0"/>
    <n v="0"/>
    <n v="26.5"/>
    <n v="0"/>
    <n v="0"/>
    <n v="0"/>
    <n v="0"/>
    <n v="5.9346750000000004"/>
    <n v="0"/>
    <n v="0"/>
  </r>
  <r>
    <d v="2020-10-01T00:00:00"/>
    <x v="6"/>
    <s v="P"/>
    <s v="Active"/>
    <n v="660"/>
    <x v="659"/>
    <s v="N"/>
    <x v="29"/>
    <n v="1079"/>
    <x v="0"/>
    <s v="Niederl. 3"/>
    <n v="1"/>
    <s v="Department"/>
    <s v="Supervisor"/>
    <s v="Supervisor"/>
    <s v="ang."/>
    <s v="M"/>
    <d v="2019-05-01T00:00:00"/>
    <m/>
    <s v=""/>
    <n v="0"/>
    <d v="1980-12-20T00:00:00"/>
    <n v="39"/>
    <s v="N"/>
    <n v="30"/>
    <n v="2.5"/>
    <n v="39"/>
    <x v="0"/>
    <n v="1"/>
    <n v="31"/>
    <n v="0"/>
    <n v="6164"/>
    <n v="1202.3377500000001"/>
    <n v="0"/>
    <n v="0"/>
    <n v="0"/>
    <n v="0"/>
    <n v="0"/>
    <n v="0"/>
    <n v="0"/>
    <n v="0"/>
    <n v="0"/>
    <n v="0"/>
    <n v="0"/>
    <n v="0"/>
    <n v="26.5"/>
    <n v="0"/>
    <n v="0"/>
    <n v="0"/>
    <n v="0"/>
    <n v="5.9346750000000004"/>
    <n v="0"/>
    <n v="0"/>
  </r>
  <r>
    <d v="2020-10-01T00:00:00"/>
    <x v="6"/>
    <s v="P"/>
    <s v="Active"/>
    <n v="661"/>
    <x v="660"/>
    <s v="N"/>
    <x v="13"/>
    <n v="1061"/>
    <x v="11"/>
    <s v="Niederl. 12"/>
    <n v="1"/>
    <s v="Department"/>
    <s v="Supervisor"/>
    <s v="Supervisor"/>
    <s v="ang."/>
    <s v="W"/>
    <d v="2019-05-15T00:00:00"/>
    <m/>
    <s v=""/>
    <n v="0"/>
    <d v="1980-11-25T00:00:00"/>
    <n v="39"/>
    <s v="N"/>
    <n v="30"/>
    <n v="2.5"/>
    <n v="39"/>
    <x v="0"/>
    <n v="1"/>
    <n v="31"/>
    <n v="0"/>
    <n v="6165"/>
    <n v="1202.4712500000001"/>
    <n v="0"/>
    <n v="0"/>
    <n v="0"/>
    <n v="0"/>
    <n v="0"/>
    <n v="0"/>
    <n v="0"/>
    <n v="0"/>
    <n v="0"/>
    <n v="0"/>
    <n v="0"/>
    <n v="0"/>
    <n v="26.5"/>
    <n v="0"/>
    <n v="0"/>
    <n v="0"/>
    <n v="0"/>
    <n v="5.9346750000000004"/>
    <n v="0"/>
    <n v="0"/>
  </r>
  <r>
    <d v="2020-10-01T00:00:00"/>
    <x v="6"/>
    <s v="P"/>
    <s v="Active"/>
    <n v="662"/>
    <x v="661"/>
    <s v="N"/>
    <x v="14"/>
    <n v="1003"/>
    <x v="1"/>
    <s v="Niederl. 1"/>
    <n v="1"/>
    <s v="Department"/>
    <s v="Supervisor"/>
    <s v="Non-Mgm."/>
    <s v="ang."/>
    <s v="W"/>
    <d v="2019-05-01T00:00:00"/>
    <m/>
    <s v=""/>
    <n v="0"/>
    <d v="1987-02-10T00:00:00"/>
    <n v="32"/>
    <s v="N"/>
    <n v="30"/>
    <n v="2.5"/>
    <n v="39"/>
    <x v="0"/>
    <n v="1"/>
    <n v="31"/>
    <n v="0"/>
    <n v="6166"/>
    <n v="1202.60475"/>
    <n v="0"/>
    <n v="0"/>
    <n v="0"/>
    <n v="0"/>
    <n v="0"/>
    <n v="0"/>
    <n v="0"/>
    <n v="0"/>
    <n v="0"/>
    <n v="0"/>
    <n v="0"/>
    <n v="0"/>
    <n v="26.5"/>
    <n v="0"/>
    <n v="0"/>
    <n v="0"/>
    <n v="0"/>
    <n v="5.9346750000000004"/>
    <n v="0"/>
    <n v="0"/>
  </r>
  <r>
    <d v="2020-10-01T00:00:00"/>
    <x v="6"/>
    <s v="P"/>
    <s v="Active"/>
    <n v="663"/>
    <x v="662"/>
    <s v="N"/>
    <x v="37"/>
    <n v="1005"/>
    <x v="1"/>
    <s v="Niederl. 1"/>
    <n v="1"/>
    <s v="Department"/>
    <s v="Supervisor"/>
    <s v="Non-Mgm."/>
    <s v="ang."/>
    <s v="M"/>
    <d v="2019-05-01T00:00:00"/>
    <m/>
    <s v=""/>
    <n v="0"/>
    <d v="1991-05-21T00:00:00"/>
    <n v="28"/>
    <s v="N"/>
    <n v="30"/>
    <n v="2.5"/>
    <n v="39"/>
    <x v="0"/>
    <n v="1"/>
    <n v="31"/>
    <n v="0"/>
    <n v="6167"/>
    <n v="1202.7382500000001"/>
    <n v="0"/>
    <n v="0"/>
    <n v="0"/>
    <n v="0"/>
    <n v="0"/>
    <n v="0"/>
    <n v="0"/>
    <n v="0"/>
    <n v="0"/>
    <n v="0"/>
    <n v="0"/>
    <n v="0"/>
    <n v="26.5"/>
    <n v="0"/>
    <n v="0"/>
    <n v="0"/>
    <n v="0"/>
    <n v="5.9346750000000004"/>
    <n v="0"/>
    <n v="0"/>
  </r>
  <r>
    <d v="2020-10-01T00:00:00"/>
    <x v="6"/>
    <s v="P"/>
    <s v="Active"/>
    <n v="664"/>
    <x v="663"/>
    <s v="N"/>
    <x v="47"/>
    <n v="1016"/>
    <x v="1"/>
    <s v="Niederl. 1"/>
    <n v="1"/>
    <s v="Department"/>
    <s v="Supervisor"/>
    <s v="Non-Mgm."/>
    <s v="ang."/>
    <s v="W"/>
    <d v="2019-05-01T00:00:00"/>
    <m/>
    <s v=""/>
    <n v="0"/>
    <d v="1991-10-31T00:00:00"/>
    <n v="28"/>
    <s v="N"/>
    <n v="30"/>
    <n v="2.5"/>
    <n v="39"/>
    <x v="0"/>
    <n v="1"/>
    <n v="31"/>
    <n v="0"/>
    <n v="6168"/>
    <n v="1202.87175"/>
    <n v="0"/>
    <n v="0"/>
    <n v="0"/>
    <n v="0"/>
    <n v="0"/>
    <n v="0"/>
    <n v="0"/>
    <n v="0"/>
    <n v="0"/>
    <n v="0"/>
    <n v="0"/>
    <n v="0"/>
    <n v="26.5"/>
    <n v="0"/>
    <n v="0"/>
    <n v="0"/>
    <n v="0"/>
    <n v="5.9346750000000004"/>
    <n v="0"/>
    <n v="0"/>
  </r>
  <r>
    <d v="2020-10-01T00:00:00"/>
    <x v="6"/>
    <s v="P"/>
    <s v="Active"/>
    <n v="666"/>
    <x v="665"/>
    <s v="N"/>
    <x v="22"/>
    <n v="1053"/>
    <x v="3"/>
    <s v="Niederl. 8"/>
    <n v="1"/>
    <s v="Department"/>
    <s v="Supervisor"/>
    <s v="Non-Mgm."/>
    <s v="ang."/>
    <s v="M"/>
    <d v="2019-06-01T00:00:00"/>
    <m/>
    <s v=""/>
    <n v="0"/>
    <d v="1984-11-02T00:00:00"/>
    <n v="35"/>
    <s v="J"/>
    <n v="30"/>
    <n v="2.5"/>
    <n v="39"/>
    <x v="0"/>
    <n v="1"/>
    <n v="31"/>
    <n v="0"/>
    <n v="6169"/>
    <n v="1203.0052500000002"/>
    <n v="0"/>
    <n v="0"/>
    <n v="0"/>
    <n v="0"/>
    <n v="0"/>
    <n v="0"/>
    <n v="0"/>
    <n v="0"/>
    <n v="0"/>
    <n v="0"/>
    <n v="355.90384615384613"/>
    <n v="282.74583333333339"/>
    <n v="26.5"/>
    <n v="0"/>
    <n v="0"/>
    <n v="0"/>
    <n v="0"/>
    <n v="148.96027072115388"/>
    <n v="0"/>
    <n v="0"/>
  </r>
  <r>
    <d v="2020-10-01T00:00:00"/>
    <x v="6"/>
    <s v="P"/>
    <s v="Active"/>
    <n v="667"/>
    <x v="666"/>
    <s v="N"/>
    <x v="37"/>
    <n v="1005"/>
    <x v="1"/>
    <s v="Niederl. 1"/>
    <n v="1"/>
    <s v="Department"/>
    <s v="Supervisor"/>
    <s v="Non-Mgm."/>
    <s v="ang."/>
    <s v="M"/>
    <d v="2019-05-15T00:00:00"/>
    <m/>
    <s v=""/>
    <n v="0"/>
    <d v="1988-07-06T00:00:00"/>
    <n v="31"/>
    <s v="N"/>
    <n v="30"/>
    <n v="2.5"/>
    <n v="39"/>
    <x v="0"/>
    <n v="1"/>
    <n v="31"/>
    <n v="0"/>
    <n v="6170"/>
    <n v="1203.1387500000001"/>
    <n v="0"/>
    <n v="0"/>
    <n v="0"/>
    <n v="0"/>
    <n v="0"/>
    <n v="0"/>
    <n v="0"/>
    <n v="0"/>
    <n v="0"/>
    <n v="0"/>
    <n v="0"/>
    <n v="0"/>
    <n v="26.5"/>
    <n v="0"/>
    <n v="0"/>
    <n v="0"/>
    <n v="0"/>
    <n v="5.9346750000000004"/>
    <n v="0"/>
    <n v="0"/>
  </r>
  <r>
    <d v="2020-10-01T00:00:00"/>
    <x v="6"/>
    <s v="P"/>
    <s v="Active"/>
    <n v="668"/>
    <x v="667"/>
    <s v="N"/>
    <x v="22"/>
    <n v="1053"/>
    <x v="3"/>
    <s v="Niederl. 8"/>
    <n v="1"/>
    <s v="Department"/>
    <s v="Supervisor"/>
    <s v="Non-Mgm."/>
    <s v="ang."/>
    <s v="M"/>
    <d v="2019-06-01T00:00:00"/>
    <m/>
    <s v=""/>
    <n v="0"/>
    <d v="1979-07-07T00:00:00"/>
    <n v="40"/>
    <s v="J"/>
    <n v="30"/>
    <n v="2.5"/>
    <n v="39"/>
    <x v="0"/>
    <n v="1"/>
    <n v="31"/>
    <n v="0"/>
    <n v="6171"/>
    <n v="1203.27225"/>
    <n v="0"/>
    <n v="0"/>
    <n v="0"/>
    <n v="0"/>
    <n v="0"/>
    <n v="0"/>
    <n v="0"/>
    <n v="0"/>
    <n v="0"/>
    <n v="0"/>
    <n v="356.01923076923077"/>
    <n v="282.83750000000003"/>
    <n v="26.5"/>
    <n v="0"/>
    <n v="0"/>
    <n v="0"/>
    <n v="0"/>
    <n v="149.00663985576924"/>
    <n v="0"/>
    <n v="0"/>
  </r>
  <r>
    <d v="2020-10-01T00:00:00"/>
    <x v="6"/>
    <s v="P"/>
    <s v="Active"/>
    <n v="669"/>
    <x v="668"/>
    <s v="N"/>
    <x v="31"/>
    <n v="1046"/>
    <x v="9"/>
    <s v="Niederl. 4"/>
    <n v="1"/>
    <s v="Department"/>
    <s v="Supervisor"/>
    <s v="Manager"/>
    <s v="ang."/>
    <s v="M"/>
    <d v="2019-06-17T00:00:00"/>
    <m/>
    <s v=""/>
    <n v="0"/>
    <d v="1978-07-27T00:00:00"/>
    <n v="41"/>
    <s v="N"/>
    <n v="30"/>
    <n v="2.5"/>
    <n v="39"/>
    <x v="0"/>
    <n v="1"/>
    <n v="31"/>
    <n v="0"/>
    <n v="6172"/>
    <n v="1203.4057500000001"/>
    <n v="0"/>
    <n v="0"/>
    <n v="30"/>
    <n v="0"/>
    <n v="0"/>
    <n v="0"/>
    <n v="0"/>
    <n v="0"/>
    <n v="0"/>
    <n v="0"/>
    <n v="0"/>
    <n v="0"/>
    <n v="26.5"/>
    <n v="0"/>
    <n v="0"/>
    <n v="0"/>
    <n v="0"/>
    <n v="12.653175000000001"/>
    <n v="79.040000000000006"/>
    <n v="0"/>
  </r>
  <r>
    <d v="2020-10-01T00:00:00"/>
    <x v="6"/>
    <s v="P"/>
    <s v="Active"/>
    <n v="670"/>
    <x v="669"/>
    <s v="N"/>
    <x v="27"/>
    <n v="1070"/>
    <x v="0"/>
    <s v="Niederl. 3"/>
    <n v="1"/>
    <s v="Department"/>
    <s v="Supervisor"/>
    <s v="Non-Mgm."/>
    <s v="ang."/>
    <s v="M"/>
    <d v="2019-06-01T00:00:00"/>
    <m/>
    <s v=""/>
    <n v="0"/>
    <d v="1988-08-28T00:00:00"/>
    <n v="31"/>
    <s v="N"/>
    <n v="30"/>
    <n v="2.5"/>
    <n v="39"/>
    <x v="0"/>
    <n v="1"/>
    <n v="31"/>
    <n v="0"/>
    <n v="6173"/>
    <n v="1203.53925"/>
    <n v="0"/>
    <n v="0"/>
    <n v="0"/>
    <n v="0"/>
    <n v="0"/>
    <n v="0"/>
    <n v="0"/>
    <n v="0"/>
    <n v="0"/>
    <n v="0"/>
    <n v="0"/>
    <n v="0"/>
    <n v="26.5"/>
    <n v="0"/>
    <n v="0"/>
    <n v="0"/>
    <n v="0"/>
    <n v="5.9346750000000004"/>
    <n v="0"/>
    <n v="0"/>
  </r>
  <r>
    <d v="2020-10-01T00:00:00"/>
    <x v="6"/>
    <s v="P"/>
    <s v="Active"/>
    <n v="671"/>
    <x v="670"/>
    <s v="N"/>
    <x v="27"/>
    <n v="1070"/>
    <x v="0"/>
    <s v="Niederl. 3"/>
    <n v="1"/>
    <s v="Department"/>
    <s v="Supervisor"/>
    <s v="Non-Mgm."/>
    <s v="ang."/>
    <s v="W"/>
    <d v="2019-06-01T00:00:00"/>
    <m/>
    <s v=""/>
    <n v="0"/>
    <d v="1988-11-25T00:00:00"/>
    <n v="31"/>
    <s v="N"/>
    <n v="30"/>
    <n v="2.5"/>
    <n v="39"/>
    <x v="0"/>
    <n v="1"/>
    <n v="31"/>
    <n v="0"/>
    <n v="6174"/>
    <n v="1203.6727500000002"/>
    <n v="0"/>
    <n v="0"/>
    <n v="0"/>
    <n v="0"/>
    <n v="0"/>
    <n v="0"/>
    <n v="0"/>
    <n v="0"/>
    <n v="0"/>
    <n v="0"/>
    <n v="0"/>
    <n v="0"/>
    <n v="26.5"/>
    <n v="0"/>
    <n v="0"/>
    <n v="0"/>
    <n v="0"/>
    <n v="5.9346750000000004"/>
    <n v="0"/>
    <n v="0"/>
  </r>
  <r>
    <d v="2020-10-01T00:00:00"/>
    <x v="6"/>
    <s v="P"/>
    <s v="Active"/>
    <n v="672"/>
    <x v="671"/>
    <s v="N"/>
    <x v="36"/>
    <n v="1054"/>
    <x v="8"/>
    <s v="Niederl. 2"/>
    <n v="1"/>
    <s v="Department"/>
    <s v="Supervisor"/>
    <s v="Non-Mgm."/>
    <s v="ang."/>
    <s v="M"/>
    <d v="2019-06-01T00:00:00"/>
    <m/>
    <s v=""/>
    <n v="0"/>
    <d v="1982-02-15T00:00:00"/>
    <n v="37"/>
    <s v="N"/>
    <n v="30"/>
    <n v="2.5"/>
    <n v="39"/>
    <x v="0"/>
    <n v="1"/>
    <n v="31"/>
    <n v="0"/>
    <n v="6175"/>
    <n v="1203.8062500000001"/>
    <n v="0"/>
    <n v="0"/>
    <n v="0"/>
    <n v="0"/>
    <n v="0"/>
    <n v="0"/>
    <n v="0"/>
    <n v="0"/>
    <n v="0"/>
    <n v="0"/>
    <n v="0"/>
    <n v="0"/>
    <n v="26.5"/>
    <n v="0"/>
    <n v="0"/>
    <n v="0"/>
    <n v="0"/>
    <n v="5.9346750000000004"/>
    <n v="0"/>
    <n v="0"/>
  </r>
  <r>
    <d v="2020-10-01T00:00:00"/>
    <x v="6"/>
    <s v="P"/>
    <s v="Active"/>
    <n v="673"/>
    <x v="672"/>
    <s v="N"/>
    <x v="9"/>
    <n v="1087"/>
    <x v="0"/>
    <s v="Niederl. 3"/>
    <n v="1"/>
    <s v="Department"/>
    <s v="Supervisor"/>
    <s v="Non-Mgm."/>
    <s v="ang."/>
    <s v="M"/>
    <d v="2019-06-17T00:00:00"/>
    <m/>
    <s v=""/>
    <n v="0"/>
    <d v="1993-01-12T00:00:00"/>
    <n v="27"/>
    <s v="N"/>
    <n v="30"/>
    <n v="2.5"/>
    <n v="39"/>
    <x v="0"/>
    <n v="1"/>
    <n v="31"/>
    <n v="0"/>
    <n v="6176"/>
    <n v="1203.93975"/>
    <n v="0"/>
    <n v="0"/>
    <n v="0"/>
    <n v="0"/>
    <n v="0"/>
    <n v="0"/>
    <n v="0"/>
    <n v="0"/>
    <n v="0"/>
    <n v="0"/>
    <n v="0"/>
    <n v="0"/>
    <n v="26.5"/>
    <n v="0"/>
    <n v="0"/>
    <n v="0"/>
    <n v="0"/>
    <n v="5.9346750000000004"/>
    <n v="0"/>
    <n v="0"/>
  </r>
  <r>
    <d v="2020-10-01T00:00:00"/>
    <x v="6"/>
    <s v="P"/>
    <s v="Active"/>
    <n v="674"/>
    <x v="673"/>
    <s v="N"/>
    <x v="19"/>
    <n v="1083"/>
    <x v="0"/>
    <s v="Niederl. 3"/>
    <n v="1"/>
    <s v="Department"/>
    <s v="Supervisor"/>
    <s v="Non-Mgm."/>
    <s v="ang."/>
    <s v="M"/>
    <d v="2019-07-01T00:00:00"/>
    <m/>
    <s v=""/>
    <n v="0"/>
    <d v="1989-02-15T00:00:00"/>
    <n v="30"/>
    <s v="N"/>
    <n v="30"/>
    <n v="2.5"/>
    <n v="39"/>
    <x v="0"/>
    <n v="1"/>
    <n v="31"/>
    <n v="0"/>
    <n v="6177"/>
    <n v="1204.0732500000001"/>
    <n v="0"/>
    <n v="0"/>
    <n v="0"/>
    <n v="0"/>
    <n v="0"/>
    <n v="0"/>
    <n v="0"/>
    <n v="0"/>
    <n v="0"/>
    <n v="0"/>
    <n v="0"/>
    <n v="0"/>
    <n v="26.5"/>
    <n v="0"/>
    <n v="0"/>
    <n v="0"/>
    <n v="0"/>
    <n v="5.9346750000000004"/>
    <n v="0"/>
    <n v="0"/>
  </r>
  <r>
    <d v="2020-10-01T00:00:00"/>
    <x v="6"/>
    <s v="P"/>
    <s v="Active"/>
    <n v="675"/>
    <x v="674"/>
    <s v="N"/>
    <x v="22"/>
    <n v="1041"/>
    <x v="4"/>
    <s v="Niederl. 6"/>
    <n v="1"/>
    <s v="Department"/>
    <s v="Supervisor"/>
    <s v="Non-Mgm."/>
    <s v="ang."/>
    <s v="M"/>
    <d v="2019-07-01T00:00:00"/>
    <m/>
    <s v=""/>
    <n v="0"/>
    <d v="1970-01-12T00:00:00"/>
    <n v="50"/>
    <s v="J"/>
    <n v="30"/>
    <n v="2.5"/>
    <n v="39"/>
    <x v="0"/>
    <n v="1"/>
    <n v="31"/>
    <n v="0"/>
    <n v="6178"/>
    <n v="1204.2067500000001"/>
    <n v="0"/>
    <n v="0"/>
    <n v="0"/>
    <n v="0"/>
    <n v="0"/>
    <n v="0"/>
    <n v="0"/>
    <n v="0"/>
    <n v="0"/>
    <n v="0"/>
    <n v="356.42307692307696"/>
    <n v="283.15833333333336"/>
    <n v="26.5"/>
    <n v="0"/>
    <n v="0"/>
    <n v="0"/>
    <n v="0"/>
    <n v="149.16893182692309"/>
    <n v="0"/>
    <n v="0"/>
  </r>
  <r>
    <d v="2020-10-01T00:00:00"/>
    <x v="6"/>
    <s v="P"/>
    <s v="Active"/>
    <n v="676"/>
    <x v="675"/>
    <s v="N"/>
    <x v="22"/>
    <n v="1060"/>
    <x v="2"/>
    <s v="Niederl. 7"/>
    <n v="1"/>
    <s v="Department"/>
    <s v="Supervisor"/>
    <s v="Non-Mgm."/>
    <s v="ang."/>
    <s v="M"/>
    <d v="2019-07-01T00:00:00"/>
    <m/>
    <s v=""/>
    <n v="0"/>
    <d v="1968-10-15T00:00:00"/>
    <n v="51"/>
    <s v="J"/>
    <n v="30"/>
    <n v="2.5"/>
    <n v="39"/>
    <x v="0"/>
    <n v="1"/>
    <n v="31"/>
    <n v="0"/>
    <n v="6179"/>
    <n v="1204.34025"/>
    <n v="0"/>
    <n v="0"/>
    <n v="0"/>
    <n v="0"/>
    <n v="0"/>
    <n v="0"/>
    <n v="0"/>
    <n v="0"/>
    <n v="0"/>
    <n v="0"/>
    <n v="356.48076923076928"/>
    <n v="283.20416666666665"/>
    <n v="26.5"/>
    <n v="0"/>
    <n v="0"/>
    <n v="0"/>
    <n v="0"/>
    <n v="149.19211639423079"/>
    <n v="0"/>
    <n v="0"/>
  </r>
  <r>
    <d v="2020-10-01T00:00:00"/>
    <x v="6"/>
    <s v="P"/>
    <s v="Active"/>
    <n v="677"/>
    <x v="676"/>
    <s v="N"/>
    <x v="16"/>
    <n v="1067"/>
    <x v="11"/>
    <s v="Niederl. 12"/>
    <n v="1"/>
    <s v="Department"/>
    <s v="Supervisor"/>
    <s v="Non-Mgm."/>
    <s v="ang."/>
    <s v="M"/>
    <d v="2019-07-01T00:00:00"/>
    <m/>
    <s v=""/>
    <n v="0"/>
    <d v="1985-03-02T00:00:00"/>
    <n v="34"/>
    <s v="N"/>
    <n v="30"/>
    <n v="2.5"/>
    <n v="39"/>
    <x v="0"/>
    <n v="1"/>
    <n v="31"/>
    <n v="0"/>
    <n v="6180"/>
    <n v="1204.4737500000001"/>
    <n v="0"/>
    <n v="0"/>
    <n v="0"/>
    <n v="0"/>
    <n v="0"/>
    <n v="0"/>
    <n v="0"/>
    <n v="0"/>
    <n v="0"/>
    <n v="0"/>
    <n v="0"/>
    <n v="0"/>
    <n v="26.5"/>
    <n v="0"/>
    <n v="0"/>
    <n v="0"/>
    <n v="0"/>
    <n v="5.9346750000000004"/>
    <n v="0"/>
    <n v="0"/>
  </r>
  <r>
    <d v="2020-10-01T00:00:00"/>
    <x v="6"/>
    <s v="P"/>
    <s v="Active"/>
    <n v="678"/>
    <x v="677"/>
    <s v="N"/>
    <x v="31"/>
    <n v="1052"/>
    <x v="3"/>
    <s v="Niederl. 8"/>
    <n v="1"/>
    <s v="Department"/>
    <s v="Supervisor"/>
    <s v="Non-Mgm."/>
    <s v="ang."/>
    <s v="M"/>
    <d v="2019-07-01T00:00:00"/>
    <m/>
    <s v=""/>
    <n v="0"/>
    <d v="1967-03-01T00:00:00"/>
    <n v="52"/>
    <s v="J"/>
    <n v="30"/>
    <n v="2.5"/>
    <n v="39"/>
    <x v="0"/>
    <n v="1"/>
    <n v="31"/>
    <n v="0"/>
    <n v="6181"/>
    <n v="1204.60725"/>
    <n v="0"/>
    <n v="0"/>
    <n v="30"/>
    <n v="0"/>
    <n v="0"/>
    <n v="1350"/>
    <n v="0"/>
    <n v="0"/>
    <n v="0"/>
    <n v="0"/>
    <n v="356.59615384615387"/>
    <n v="283.29583333333341"/>
    <n v="26.5"/>
    <n v="0"/>
    <n v="0"/>
    <n v="0"/>
    <n v="0"/>
    <n v="458.28948552884617"/>
    <n v="68.97"/>
    <n v="0"/>
  </r>
  <r>
    <d v="2020-10-01T00:00:00"/>
    <x v="6"/>
    <s v="P"/>
    <s v="Active"/>
    <n v="679"/>
    <x v="678"/>
    <s v="N"/>
    <x v="22"/>
    <n v="1041"/>
    <x v="4"/>
    <s v="Niederl. 6"/>
    <n v="1"/>
    <s v="Department"/>
    <s v="Supervisor"/>
    <s v="Non-Mgm."/>
    <s v="ang."/>
    <s v="M"/>
    <d v="2019-07-01T00:00:00"/>
    <m/>
    <s v=""/>
    <n v="0"/>
    <d v="1982-04-24T00:00:00"/>
    <n v="37"/>
    <s v="J"/>
    <n v="30"/>
    <n v="2.5"/>
    <n v="39"/>
    <x v="0"/>
    <n v="1"/>
    <n v="31"/>
    <n v="0"/>
    <n v="6182"/>
    <n v="1204.7407499999999"/>
    <n v="0"/>
    <n v="0"/>
    <n v="0"/>
    <n v="0"/>
    <n v="0"/>
    <n v="0"/>
    <n v="0"/>
    <n v="0"/>
    <n v="0"/>
    <n v="0"/>
    <n v="356.65384615384619"/>
    <n v="283.3416666666667"/>
    <n v="26.5"/>
    <n v="0"/>
    <n v="0"/>
    <n v="0"/>
    <n v="0"/>
    <n v="149.26167009615386"/>
    <n v="0"/>
    <n v="0"/>
  </r>
  <r>
    <d v="2020-10-01T00:00:00"/>
    <x v="6"/>
    <s v="P"/>
    <s v="Active"/>
    <n v="680"/>
    <x v="679"/>
    <s v="N"/>
    <x v="27"/>
    <n v="1070"/>
    <x v="0"/>
    <s v="Niederl. 3"/>
    <n v="1"/>
    <s v="Department"/>
    <s v="Supervisor"/>
    <s v="Manager"/>
    <s v="ang."/>
    <s v="M"/>
    <d v="2019-07-01T00:00:00"/>
    <m/>
    <s v=""/>
    <n v="0"/>
    <d v="1979-11-17T00:00:00"/>
    <n v="40"/>
    <s v="N"/>
    <n v="30"/>
    <n v="2.5"/>
    <n v="39"/>
    <x v="0"/>
    <n v="1"/>
    <n v="31"/>
    <n v="0"/>
    <n v="6183"/>
    <n v="1204.8742499999998"/>
    <n v="0"/>
    <n v="0"/>
    <n v="0"/>
    <n v="0"/>
    <n v="0"/>
    <n v="0"/>
    <n v="0"/>
    <n v="0"/>
    <n v="0"/>
    <n v="0"/>
    <n v="0"/>
    <n v="0"/>
    <n v="26.5"/>
    <n v="0"/>
    <n v="0"/>
    <n v="0"/>
    <n v="0"/>
    <n v="5.9346750000000004"/>
    <n v="0"/>
    <n v="0"/>
  </r>
  <r>
    <d v="2020-10-01T00:00:00"/>
    <x v="6"/>
    <s v="P"/>
    <s v="Active"/>
    <n v="681"/>
    <x v="680"/>
    <s v="N"/>
    <x v="36"/>
    <n v="1054"/>
    <x v="8"/>
    <s v="Niederl. 2"/>
    <n v="1"/>
    <s v="Department"/>
    <s v="Supervisor"/>
    <s v="Non-Mgm."/>
    <s v="ang."/>
    <s v="M"/>
    <d v="2016-09-01T00:00:00"/>
    <m/>
    <s v=""/>
    <n v="3"/>
    <d v="1994-02-10T00:00:00"/>
    <n v="25"/>
    <s v="N"/>
    <n v="30"/>
    <n v="2.5"/>
    <n v="39"/>
    <x v="0"/>
    <n v="1"/>
    <n v="31"/>
    <n v="0"/>
    <n v="6184"/>
    <n v="1205.00775"/>
    <n v="0"/>
    <n v="0"/>
    <n v="0"/>
    <n v="0"/>
    <n v="0"/>
    <n v="0"/>
    <n v="0"/>
    <n v="0"/>
    <n v="0"/>
    <n v="0"/>
    <n v="0"/>
    <n v="0"/>
    <n v="26.5"/>
    <n v="0"/>
    <n v="0"/>
    <n v="0"/>
    <n v="0"/>
    <n v="5.9346750000000004"/>
    <n v="0"/>
    <n v="0"/>
  </r>
  <r>
    <d v="2020-10-01T00:00:00"/>
    <x v="6"/>
    <s v="P"/>
    <s v="Active"/>
    <n v="682"/>
    <x v="681"/>
    <s v="N"/>
    <x v="51"/>
    <n v="1092"/>
    <x v="9"/>
    <s v="Niederl. 4"/>
    <n v="1"/>
    <s v="Department"/>
    <s v="Supervisor"/>
    <s v="Non-Mgm."/>
    <s v="kfm"/>
    <s v="M"/>
    <d v="2019-08-01T00:00:00"/>
    <d v="2022-07-31T00:00:00"/>
    <s v=""/>
    <n v="2"/>
    <d v="1998-12-26T00:00:00"/>
    <n v="21"/>
    <s v="J"/>
    <n v="30"/>
    <n v="2.5"/>
    <n v="39"/>
    <x v="0"/>
    <n v="1"/>
    <n v="31"/>
    <n v="0"/>
    <n v="6185"/>
    <n v="1205.1412500000001"/>
    <n v="0"/>
    <n v="0"/>
    <n v="0"/>
    <n v="0"/>
    <n v="0"/>
    <n v="0"/>
    <n v="0"/>
    <n v="0"/>
    <n v="0"/>
    <n v="0"/>
    <n v="356.82692307692304"/>
    <n v="283.47916666666669"/>
    <n v="26.5"/>
    <n v="0"/>
    <n v="0"/>
    <n v="0"/>
    <n v="0"/>
    <n v="149.33122379807693"/>
    <n v="0"/>
    <n v="0"/>
  </r>
  <r>
    <d v="2020-10-01T00:00:00"/>
    <x v="6"/>
    <s v="P"/>
    <s v="Active"/>
    <n v="683"/>
    <x v="682"/>
    <s v="N"/>
    <x v="31"/>
    <n v="1028"/>
    <x v="6"/>
    <s v="Niederl. 10"/>
    <n v="1"/>
    <s v="Department"/>
    <s v="Supervisor"/>
    <s v="Non-Mgm."/>
    <s v="ang."/>
    <s v="M"/>
    <d v="2019-08-01T00:00:00"/>
    <m/>
    <s v=""/>
    <n v="0"/>
    <d v="1967-06-26T00:00:00"/>
    <n v="52"/>
    <s v="J"/>
    <n v="30"/>
    <n v="2.5"/>
    <n v="39"/>
    <x v="0"/>
    <n v="1"/>
    <n v="31"/>
    <n v="0"/>
    <n v="6186"/>
    <n v="1205.27475"/>
    <n v="0"/>
    <n v="0"/>
    <n v="0"/>
    <n v="0"/>
    <n v="0"/>
    <n v="1400"/>
    <n v="0"/>
    <n v="0"/>
    <n v="0"/>
    <n v="0"/>
    <n v="356.88461538461536"/>
    <n v="283.52500000000003"/>
    <n v="26.5"/>
    <n v="0"/>
    <n v="0"/>
    <n v="0"/>
    <n v="0"/>
    <n v="462.88440836538462"/>
    <n v="78.09"/>
    <n v="0"/>
  </r>
  <r>
    <d v="2020-10-01T00:00:00"/>
    <x v="6"/>
    <s v="P"/>
    <s v="Active"/>
    <n v="684"/>
    <x v="683"/>
    <s v="N"/>
    <x v="37"/>
    <n v="1005"/>
    <x v="1"/>
    <s v="Niederl. 1"/>
    <n v="1"/>
    <s v="Department"/>
    <s v="Supervisor"/>
    <s v="Non-Mgm."/>
    <s v="ang."/>
    <s v="M"/>
    <d v="2014-07-01T00:00:00"/>
    <m/>
    <s v=""/>
    <n v="5"/>
    <d v="1993-09-25T00:00:00"/>
    <n v="26"/>
    <s v="N"/>
    <n v="30"/>
    <n v="2.5"/>
    <n v="39"/>
    <x v="0"/>
    <n v="1"/>
    <n v="31"/>
    <n v="0"/>
    <n v="6187"/>
    <n v="1205.40825"/>
    <n v="0"/>
    <n v="0"/>
    <n v="0"/>
    <n v="0"/>
    <n v="0"/>
    <n v="0"/>
    <n v="0"/>
    <n v="0"/>
    <n v="0"/>
    <n v="0"/>
    <n v="0"/>
    <n v="0"/>
    <n v="26.5"/>
    <n v="0"/>
    <n v="0"/>
    <n v="0"/>
    <n v="0"/>
    <n v="5.9346750000000004"/>
    <n v="0"/>
    <n v="0"/>
  </r>
  <r>
    <d v="2020-10-01T00:00:00"/>
    <x v="6"/>
    <s v="P"/>
    <s v="Active"/>
    <n v="685"/>
    <x v="684"/>
    <s v="N"/>
    <x v="51"/>
    <n v="1092"/>
    <x v="5"/>
    <s v="Niederl. 5"/>
    <n v="1"/>
    <s v="Department"/>
    <s v="Supervisor"/>
    <s v="Non-Mgm."/>
    <s v="kfm"/>
    <s v="M"/>
    <d v="2019-08-01T00:00:00"/>
    <d v="2022-07-31T00:00:00"/>
    <s v=""/>
    <n v="2"/>
    <d v="1992-05-10T00:00:00"/>
    <n v="27"/>
    <s v="J"/>
    <n v="30"/>
    <n v="2.5"/>
    <n v="39"/>
    <x v="0"/>
    <n v="1"/>
    <n v="31"/>
    <n v="0"/>
    <n v="6188"/>
    <n v="1205.5417500000001"/>
    <n v="0"/>
    <n v="0"/>
    <n v="0"/>
    <n v="0"/>
    <n v="0"/>
    <n v="0"/>
    <n v="0"/>
    <n v="0"/>
    <n v="0"/>
    <n v="0"/>
    <n v="357"/>
    <n v="283.61666666666667"/>
    <n v="26.5"/>
    <n v="0"/>
    <n v="0"/>
    <n v="0"/>
    <n v="0"/>
    <n v="149.4007775"/>
    <n v="0"/>
    <n v="0"/>
  </r>
  <r>
    <d v="2020-10-01T00:00:00"/>
    <x v="6"/>
    <s v="P"/>
    <s v="Active"/>
    <n v="686"/>
    <x v="685"/>
    <s v="N"/>
    <x v="0"/>
    <n v="1090"/>
    <x v="0"/>
    <s v="Niederl. 3"/>
    <n v="1"/>
    <s v="Department"/>
    <s v="Supervisor"/>
    <s v="Non-Mgm."/>
    <s v="ang."/>
    <s v="W"/>
    <d v="2019-08-01T00:00:00"/>
    <m/>
    <s v=""/>
    <n v="0"/>
    <d v="1987-05-20T00:00:00"/>
    <n v="32"/>
    <s v="N"/>
    <n v="30"/>
    <n v="2.5"/>
    <n v="39"/>
    <x v="0"/>
    <n v="1"/>
    <n v="31"/>
    <n v="0"/>
    <n v="6189"/>
    <n v="1205.67525"/>
    <n v="0"/>
    <n v="0"/>
    <n v="0"/>
    <n v="0"/>
    <n v="0"/>
    <n v="0"/>
    <n v="0"/>
    <n v="0"/>
    <n v="0"/>
    <n v="0"/>
    <n v="0"/>
    <n v="0"/>
    <n v="26.5"/>
    <n v="0"/>
    <n v="0"/>
    <n v="0"/>
    <n v="0"/>
    <n v="5.9346750000000004"/>
    <n v="0"/>
    <n v="0"/>
  </r>
  <r>
    <d v="2020-10-01T00:00:00"/>
    <x v="6"/>
    <s v="P"/>
    <s v="Active"/>
    <n v="687"/>
    <x v="686"/>
    <s v="N"/>
    <x v="22"/>
    <n v="1060"/>
    <x v="2"/>
    <s v="Niederl. 7"/>
    <n v="1"/>
    <s v="Department"/>
    <s v="Supervisor"/>
    <s v="Non-Mgm."/>
    <s v="ang."/>
    <s v="M"/>
    <d v="2019-08-01T00:00:00"/>
    <m/>
    <s v=""/>
    <n v="0"/>
    <d v="1980-03-08T00:00:00"/>
    <n v="39"/>
    <s v="J"/>
    <n v="30"/>
    <n v="2.5"/>
    <n v="39"/>
    <x v="0"/>
    <n v="1"/>
    <n v="31"/>
    <n v="0"/>
    <n v="6190"/>
    <n v="1205.8087500000001"/>
    <n v="0"/>
    <n v="0"/>
    <n v="0"/>
    <n v="0"/>
    <n v="0"/>
    <n v="0"/>
    <n v="0"/>
    <n v="0"/>
    <n v="0"/>
    <n v="0"/>
    <n v="357.11538461538458"/>
    <n v="283.70833333333337"/>
    <n v="26.5"/>
    <n v="0"/>
    <n v="0"/>
    <n v="0"/>
    <n v="0"/>
    <n v="149.44714663461539"/>
    <n v="0"/>
    <n v="0"/>
  </r>
  <r>
    <d v="2020-10-01T00:00:00"/>
    <x v="6"/>
    <s v="P"/>
    <s v="Active"/>
    <n v="688"/>
    <x v="687"/>
    <s v="N"/>
    <x v="51"/>
    <n v="1092"/>
    <x v="7"/>
    <s v="Niederl. 9"/>
    <n v="1"/>
    <s v="Department"/>
    <s v="Supervisor"/>
    <s v="Non-Mgm."/>
    <s v="kfm"/>
    <s v="W"/>
    <d v="2019-09-01T00:00:00"/>
    <d v="2022-08-31T00:00:00"/>
    <s v=""/>
    <n v="2"/>
    <d v="2001-07-16T00:00:00"/>
    <n v="18"/>
    <s v="J"/>
    <n v="30"/>
    <n v="2.5"/>
    <n v="39"/>
    <x v="0"/>
    <n v="1"/>
    <n v="31"/>
    <n v="0"/>
    <n v="6191"/>
    <n v="1205.9422500000001"/>
    <n v="0"/>
    <n v="0"/>
    <n v="0"/>
    <n v="0"/>
    <n v="0"/>
    <n v="0"/>
    <n v="0"/>
    <n v="0"/>
    <n v="0"/>
    <n v="0"/>
    <n v="357.17307692307691"/>
    <n v="283.75416666666666"/>
    <n v="26.5"/>
    <n v="0"/>
    <n v="0"/>
    <n v="0"/>
    <n v="0"/>
    <n v="149.47033120192307"/>
    <n v="0"/>
    <n v="0"/>
  </r>
  <r>
    <d v="2020-10-01T00:00:00"/>
    <x v="6"/>
    <s v="P"/>
    <s v="Active"/>
    <n v="689"/>
    <x v="688"/>
    <s v="N"/>
    <x v="21"/>
    <n v="1086"/>
    <x v="0"/>
    <s v="Niederl. 3"/>
    <n v="1"/>
    <s v="Department"/>
    <s v="Supervisor"/>
    <s v="Non-Mgm."/>
    <s v="Werks"/>
    <s v="M"/>
    <d v="2019-09-01T00:00:00"/>
    <d v="2020-12-20T00:00:00"/>
    <s v=""/>
    <n v="1"/>
    <d v="1998-01-15T00:00:00"/>
    <n v="22"/>
    <s v="N"/>
    <n v="0"/>
    <n v="0"/>
    <n v="20"/>
    <x v="0"/>
    <n v="0.51282051282051277"/>
    <n v="31"/>
    <n v="0"/>
    <n v="6192"/>
    <n v="1206.07575"/>
    <n v="0"/>
    <n v="0"/>
    <n v="0"/>
    <n v="0"/>
    <n v="0"/>
    <n v="0"/>
    <n v="0"/>
    <n v="0"/>
    <n v="0"/>
    <n v="0"/>
    <n v="0"/>
    <n v="0"/>
    <n v="26.5"/>
    <n v="0"/>
    <n v="0"/>
    <n v="0"/>
    <n v="0"/>
    <n v="5.9346750000000004"/>
    <n v="0"/>
    <n v="0"/>
  </r>
  <r>
    <d v="2020-10-01T00:00:00"/>
    <x v="6"/>
    <s v="P"/>
    <s v="Active"/>
    <n v="690"/>
    <x v="689"/>
    <s v="N"/>
    <x v="16"/>
    <n v="1067"/>
    <x v="11"/>
    <s v="Niederl. 12"/>
    <n v="1"/>
    <s v="Department"/>
    <s v="Supervisor"/>
    <s v="Non-Mgm."/>
    <s v="ang."/>
    <s v="W"/>
    <d v="2019-09-01T00:00:00"/>
    <m/>
    <s v=""/>
    <n v="0"/>
    <d v="1997-08-05T00:00:00"/>
    <n v="22"/>
    <s v="N"/>
    <n v="30"/>
    <n v="2.5"/>
    <n v="39"/>
    <x v="0"/>
    <n v="1"/>
    <n v="31"/>
    <n v="0"/>
    <n v="6193"/>
    <n v="1206.2092500000001"/>
    <n v="0"/>
    <n v="0"/>
    <n v="0"/>
    <n v="0"/>
    <n v="0"/>
    <n v="0"/>
    <n v="0"/>
    <n v="0"/>
    <n v="0"/>
    <n v="0"/>
    <n v="0"/>
    <n v="0"/>
    <n v="26.5"/>
    <n v="0"/>
    <n v="0"/>
    <n v="0"/>
    <n v="0"/>
    <n v="5.9346750000000004"/>
    <n v="0"/>
    <n v="0"/>
  </r>
  <r>
    <d v="2020-10-01T00:00:00"/>
    <x v="6"/>
    <s v="P"/>
    <s v="Active"/>
    <n v="691"/>
    <x v="690"/>
    <s v="N"/>
    <x v="9"/>
    <n v="1087"/>
    <x v="0"/>
    <s v="Niederl. 3"/>
    <n v="1"/>
    <s v="Department"/>
    <s v="Supervisor"/>
    <s v="Non-Mgm."/>
    <s v="ang."/>
    <s v="W"/>
    <d v="2019-09-01T00:00:00"/>
    <m/>
    <s v=""/>
    <n v="0"/>
    <d v="1989-02-06T00:00:00"/>
    <n v="30"/>
    <s v="N"/>
    <n v="30"/>
    <n v="2.5"/>
    <n v="39"/>
    <x v="0"/>
    <n v="1"/>
    <n v="31"/>
    <n v="0"/>
    <n v="6194"/>
    <n v="1206.34275"/>
    <n v="0"/>
    <n v="0"/>
    <n v="0"/>
    <n v="0"/>
    <n v="0"/>
    <n v="0"/>
    <n v="0"/>
    <n v="0"/>
    <n v="0"/>
    <n v="0"/>
    <n v="0"/>
    <n v="0"/>
    <n v="26.5"/>
    <n v="0"/>
    <n v="0"/>
    <n v="0"/>
    <n v="0"/>
    <n v="5.9346750000000004"/>
    <n v="0"/>
    <n v="0"/>
  </r>
  <r>
    <d v="2020-10-01T00:00:00"/>
    <x v="6"/>
    <s v="P"/>
    <s v="Active"/>
    <n v="692"/>
    <x v="691"/>
    <s v="N"/>
    <x v="51"/>
    <n v="1092"/>
    <x v="8"/>
    <s v="Niederl. 2"/>
    <n v="1"/>
    <s v="Department"/>
    <s v="Supervisor"/>
    <s v="Non-Mgm."/>
    <s v="tech"/>
    <s v="M"/>
    <d v="2019-09-01T00:00:00"/>
    <d v="2022-08-31T00:00:00"/>
    <s v=""/>
    <n v="2"/>
    <d v="1998-03-01T00:00:00"/>
    <n v="21"/>
    <s v="J"/>
    <n v="30"/>
    <n v="2.5"/>
    <n v="39"/>
    <x v="0"/>
    <n v="1"/>
    <n v="31"/>
    <n v="0"/>
    <n v="6195"/>
    <n v="1206.4762500000002"/>
    <n v="0"/>
    <n v="0"/>
    <n v="0"/>
    <n v="0"/>
    <n v="0"/>
    <n v="0"/>
    <n v="0"/>
    <n v="0"/>
    <n v="0"/>
    <n v="0"/>
    <n v="357.40384615384613"/>
    <n v="283.9375"/>
    <n v="26.5"/>
    <n v="0"/>
    <n v="0"/>
    <n v="0"/>
    <n v="0"/>
    <n v="149.56306947115385"/>
    <n v="0"/>
    <n v="0"/>
  </r>
  <r>
    <d v="2020-10-01T00:00:00"/>
    <x v="6"/>
    <s v="P"/>
    <s v="Active"/>
    <n v="693"/>
    <x v="692"/>
    <s v="N"/>
    <x v="51"/>
    <n v="1092"/>
    <x v="0"/>
    <s v="Niederl. 3"/>
    <n v="1"/>
    <s v="Department"/>
    <s v="Supervisor"/>
    <s v="Non-Mgm."/>
    <s v="kfm"/>
    <s v="M"/>
    <d v="2019-09-01T00:00:00"/>
    <d v="2021-08-31T00:00:00"/>
    <s v=""/>
    <n v="1"/>
    <d v="2002-01-10T00:00:00"/>
    <n v="18"/>
    <s v="J"/>
    <n v="30"/>
    <n v="2.5"/>
    <n v="39"/>
    <x v="0"/>
    <n v="1"/>
    <n v="31"/>
    <n v="0"/>
    <n v="6196"/>
    <n v="1206.6097500000001"/>
    <n v="0"/>
    <n v="0"/>
    <n v="0"/>
    <n v="0"/>
    <n v="0"/>
    <n v="0"/>
    <n v="0"/>
    <n v="0"/>
    <n v="0"/>
    <n v="0"/>
    <n v="357.46153846153845"/>
    <n v="283.98333333333341"/>
    <n v="26.5"/>
    <n v="0"/>
    <n v="0"/>
    <n v="0"/>
    <n v="0"/>
    <n v="149.58625403846156"/>
    <n v="0"/>
    <n v="0"/>
  </r>
  <r>
    <d v="2020-10-01T00:00:00"/>
    <x v="6"/>
    <s v="P"/>
    <s v="Active"/>
    <n v="695"/>
    <x v="694"/>
    <s v="N"/>
    <x v="24"/>
    <n v="1081"/>
    <x v="0"/>
    <s v="Niederl. 3"/>
    <n v="1"/>
    <s v="Department"/>
    <s v="Supervisor"/>
    <s v="Non-Mgm."/>
    <s v="ang."/>
    <s v="M"/>
    <d v="2019-10-01T00:00:00"/>
    <m/>
    <s v=""/>
    <n v="0"/>
    <d v="1986-01-11T00:00:00"/>
    <n v="34"/>
    <s v="N"/>
    <n v="30"/>
    <n v="2.5"/>
    <n v="39"/>
    <x v="0"/>
    <n v="1"/>
    <n v="31"/>
    <n v="0"/>
    <n v="6197"/>
    <n v="1206.74325"/>
    <n v="0"/>
    <n v="0"/>
    <n v="0"/>
    <n v="0"/>
    <n v="0"/>
    <n v="0"/>
    <n v="0"/>
    <n v="0"/>
    <n v="0"/>
    <n v="0"/>
    <n v="0"/>
    <n v="0"/>
    <n v="26.5"/>
    <n v="0"/>
    <n v="0"/>
    <n v="0"/>
    <n v="0"/>
    <n v="5.9346750000000004"/>
    <n v="0"/>
    <n v="0"/>
  </r>
  <r>
    <d v="2020-10-01T00:00:00"/>
    <x v="6"/>
    <s v="P"/>
    <s v="Active"/>
    <n v="696"/>
    <x v="695"/>
    <s v="N"/>
    <x v="22"/>
    <n v="1060"/>
    <x v="2"/>
    <s v="Niederl. 7"/>
    <n v="1"/>
    <s v="Department"/>
    <s v="Supervisor"/>
    <s v="Non-Mgm."/>
    <s v="ang."/>
    <s v="M"/>
    <d v="2019-09-16T00:00:00"/>
    <m/>
    <s v=""/>
    <n v="0"/>
    <d v="1984-06-26T00:00:00"/>
    <n v="35"/>
    <s v="J"/>
    <n v="30"/>
    <n v="2.5"/>
    <n v="39"/>
    <x v="0"/>
    <n v="1"/>
    <n v="31"/>
    <n v="0"/>
    <n v="6198"/>
    <n v="1206.8767500000001"/>
    <n v="0"/>
    <n v="0"/>
    <n v="0"/>
    <n v="0"/>
    <n v="0"/>
    <n v="0"/>
    <n v="0"/>
    <n v="0"/>
    <n v="0"/>
    <n v="0"/>
    <n v="357.57692307692309"/>
    <n v="284.07500000000005"/>
    <n v="26.5"/>
    <n v="0"/>
    <n v="0"/>
    <n v="0"/>
    <n v="0"/>
    <n v="149.63262317307695"/>
    <n v="0"/>
    <n v="0"/>
  </r>
  <r>
    <d v="2020-10-01T00:00:00"/>
    <x v="6"/>
    <s v="P"/>
    <s v="Active"/>
    <n v="697"/>
    <x v="696"/>
    <s v="N"/>
    <x v="16"/>
    <n v="1043"/>
    <x v="9"/>
    <s v="Niederl. 4"/>
    <n v="1"/>
    <s v="Department"/>
    <s v="Supervisor"/>
    <s v="Non-Mgm."/>
    <s v="ang."/>
    <s v="W"/>
    <d v="2019-10-01T00:00:00"/>
    <m/>
    <s v=""/>
    <n v="0"/>
    <d v="1991-07-10T00:00:00"/>
    <n v="28"/>
    <s v="J"/>
    <n v="30"/>
    <n v="2.5"/>
    <n v="25"/>
    <x v="0"/>
    <n v="0.64102564102564108"/>
    <n v="31"/>
    <n v="0"/>
    <n v="6199"/>
    <n v="1207.01025"/>
    <n v="0"/>
    <n v="0"/>
    <n v="0"/>
    <n v="0"/>
    <n v="0"/>
    <n v="0"/>
    <n v="0"/>
    <n v="0"/>
    <n v="0"/>
    <n v="0"/>
    <n v="557.91000000000008"/>
    <n v="284.12083333333339"/>
    <n v="26.5"/>
    <n v="0"/>
    <n v="0"/>
    <n v="0"/>
    <n v="0"/>
    <n v="194.50748012500003"/>
    <n v="0"/>
    <n v="0"/>
  </r>
  <r>
    <d v="2020-10-01T00:00:00"/>
    <x v="6"/>
    <s v="P"/>
    <s v="Active"/>
    <n v="698"/>
    <x v="697"/>
    <s v="N"/>
    <x v="16"/>
    <n v="1049"/>
    <x v="3"/>
    <s v="Niederl. 8"/>
    <n v="1"/>
    <s v="Department"/>
    <s v="Supervisor"/>
    <s v="Non-Mgm."/>
    <s v="ang."/>
    <s v="M"/>
    <d v="2019-10-01T00:00:00"/>
    <m/>
    <s v=""/>
    <n v="0"/>
    <d v="1991-01-28T00:00:00"/>
    <n v="28"/>
    <s v="J"/>
    <n v="30"/>
    <n v="2.5"/>
    <n v="39"/>
    <x v="0"/>
    <n v="1"/>
    <n v="31"/>
    <n v="0"/>
    <n v="6200"/>
    <n v="1207.1437500000002"/>
    <n v="0"/>
    <n v="0"/>
    <n v="0"/>
    <n v="0"/>
    <n v="0"/>
    <n v="0"/>
    <n v="0"/>
    <n v="0"/>
    <n v="0"/>
    <n v="0"/>
    <n v="357.69230769230768"/>
    <n v="284.16666666666669"/>
    <n v="26.5"/>
    <n v="0"/>
    <n v="0"/>
    <n v="0"/>
    <n v="0"/>
    <n v="149.67899230769231"/>
    <n v="0"/>
    <n v="0"/>
  </r>
  <r>
    <d v="2020-10-01T00:00:00"/>
    <x v="6"/>
    <s v="P"/>
    <s v="Active"/>
    <n v="700"/>
    <x v="699"/>
    <s v="N"/>
    <x v="17"/>
    <n v="1088"/>
    <x v="0"/>
    <s v="Niederl. 3"/>
    <n v="1"/>
    <s v="Department"/>
    <s v="Supervisor"/>
    <s v="Non-Mgm."/>
    <s v="ang."/>
    <s v="W"/>
    <d v="2019-10-01T00:00:00"/>
    <d v="2021-09-30T00:00:00"/>
    <s v=""/>
    <n v="1"/>
    <d v="1982-09-25T00:00:00"/>
    <n v="37"/>
    <s v="N"/>
    <n v="30"/>
    <n v="2.5"/>
    <n v="15"/>
    <x v="0"/>
    <n v="0.38461538461538464"/>
    <n v="31"/>
    <n v="0"/>
    <n v="6201"/>
    <n v="1207.2772500000001"/>
    <n v="0"/>
    <n v="0"/>
    <n v="0"/>
    <n v="0"/>
    <n v="0"/>
    <n v="0"/>
    <n v="0"/>
    <n v="0"/>
    <n v="0"/>
    <n v="0"/>
    <n v="0"/>
    <n v="0"/>
    <n v="26.5"/>
    <n v="0"/>
    <n v="0"/>
    <n v="0"/>
    <n v="0"/>
    <n v="5.9346750000000004"/>
    <n v="0"/>
    <n v="0"/>
  </r>
  <r>
    <d v="2020-10-01T00:00:00"/>
    <x v="6"/>
    <s v="P"/>
    <s v="Active"/>
    <n v="701"/>
    <x v="700"/>
    <s v="N"/>
    <x v="53"/>
    <n v="1012"/>
    <x v="1"/>
    <s v="Niederl. 1"/>
    <n v="1"/>
    <s v="Department"/>
    <s v="Supervisor"/>
    <s v="Non-Mgm."/>
    <s v="kfm"/>
    <s v="W"/>
    <d v="2019-09-01T00:00:00"/>
    <d v="2022-08-31T00:00:00"/>
    <s v=""/>
    <n v="2"/>
    <d v="2000-09-12T00:00:00"/>
    <n v="19"/>
    <s v="J"/>
    <n v="30"/>
    <n v="2.5"/>
    <n v="39"/>
    <x v="0"/>
    <n v="1"/>
    <n v="31"/>
    <n v="0"/>
    <n v="6202"/>
    <n v="1207.41075"/>
    <n v="0"/>
    <n v="0"/>
    <n v="0"/>
    <n v="0"/>
    <n v="0"/>
    <n v="0"/>
    <n v="0"/>
    <n v="0"/>
    <n v="0"/>
    <n v="0"/>
    <n v="357.80769230769232"/>
    <n v="284.25833333333338"/>
    <n v="26.5"/>
    <n v="0"/>
    <n v="0"/>
    <n v="0"/>
    <n v="0"/>
    <n v="149.7253614423077"/>
    <n v="0"/>
    <n v="0"/>
  </r>
  <r>
    <d v="2020-10-01T00:00:00"/>
    <x v="6"/>
    <s v="P"/>
    <s v="Active"/>
    <n v="702"/>
    <x v="701"/>
    <s v="N"/>
    <x v="52"/>
    <n v="1007"/>
    <x v="1"/>
    <s v="Niederl. 1"/>
    <n v="1"/>
    <s v="Department"/>
    <s v="Supervisor"/>
    <s v="Non-Mgm."/>
    <s v="tech"/>
    <s v="M"/>
    <d v="2019-09-01T00:00:00"/>
    <d v="2023-02-28T00:00:00"/>
    <s v=""/>
    <n v="3"/>
    <d v="2004-02-03T00:00:00"/>
    <n v="15"/>
    <s v="J"/>
    <n v="30"/>
    <n v="2.5"/>
    <n v="39"/>
    <x v="0"/>
    <n v="1"/>
    <n v="31"/>
    <n v="0"/>
    <n v="6203"/>
    <n v="1207.5442500000001"/>
    <n v="0"/>
    <n v="0"/>
    <n v="0"/>
    <n v="0"/>
    <n v="0"/>
    <n v="0"/>
    <n v="0"/>
    <n v="0"/>
    <n v="0"/>
    <n v="0"/>
    <n v="357.86538461538464"/>
    <n v="284.30416666666667"/>
    <n v="26.5"/>
    <n v="0"/>
    <n v="0"/>
    <n v="0"/>
    <n v="0"/>
    <n v="149.74854600961541"/>
    <n v="0"/>
    <n v="0"/>
  </r>
  <r>
    <d v="2020-10-01T00:00:00"/>
    <x v="6"/>
    <s v="P"/>
    <s v="Active"/>
    <n v="703"/>
    <x v="702"/>
    <s v="N"/>
    <x v="52"/>
    <n v="1007"/>
    <x v="1"/>
    <s v="Niederl. 1"/>
    <n v="1"/>
    <s v="Department"/>
    <s v="Supervisor"/>
    <s v="Non-Mgm."/>
    <s v="tech"/>
    <s v="M"/>
    <d v="2019-09-01T00:00:00"/>
    <d v="2023-02-28T00:00:00"/>
    <s v=""/>
    <n v="3"/>
    <d v="2003-04-29T00:00:00"/>
    <n v="16"/>
    <s v="J"/>
    <n v="30"/>
    <n v="2.5"/>
    <n v="39"/>
    <x v="0"/>
    <n v="1"/>
    <n v="31"/>
    <n v="0"/>
    <n v="6204"/>
    <n v="1207.6777500000001"/>
    <n v="0"/>
    <n v="0"/>
    <n v="0"/>
    <n v="0"/>
    <n v="0"/>
    <n v="0"/>
    <n v="0"/>
    <n v="0"/>
    <n v="0"/>
    <n v="0"/>
    <n v="357.92307692307696"/>
    <n v="284.35000000000002"/>
    <n v="26.5"/>
    <n v="0"/>
    <n v="0"/>
    <n v="0"/>
    <n v="0"/>
    <n v="149.77173057692312"/>
    <n v="0"/>
    <n v="0"/>
  </r>
  <r>
    <d v="2020-10-01T00:00:00"/>
    <x v="6"/>
    <s v="P"/>
    <s v="Active"/>
    <n v="704"/>
    <x v="703"/>
    <s v="N"/>
    <x v="52"/>
    <n v="1007"/>
    <x v="1"/>
    <s v="Niederl. 1"/>
    <n v="1"/>
    <s v="Department"/>
    <s v="Supervisor"/>
    <s v="Non-Mgm."/>
    <s v="tech"/>
    <s v="M"/>
    <d v="2019-09-01T00:00:00"/>
    <d v="2023-02-28T00:00:00"/>
    <s v=""/>
    <n v="3"/>
    <d v="2002-10-14T00:00:00"/>
    <n v="17"/>
    <s v="J"/>
    <n v="30"/>
    <n v="2.5"/>
    <n v="39"/>
    <x v="0"/>
    <n v="1"/>
    <n v="31"/>
    <n v="0"/>
    <n v="6205"/>
    <n v="1207.8112500000002"/>
    <n v="0"/>
    <n v="0"/>
    <n v="0"/>
    <n v="0"/>
    <n v="0"/>
    <n v="0"/>
    <n v="0"/>
    <n v="0"/>
    <n v="0"/>
    <n v="0"/>
    <n v="357.98076923076923"/>
    <n v="284.39583333333337"/>
    <n v="26.5"/>
    <n v="0"/>
    <n v="0"/>
    <n v="0"/>
    <n v="0"/>
    <n v="149.79491514423077"/>
    <n v="0"/>
    <n v="0"/>
  </r>
  <r>
    <d v="2020-10-01T00:00:00"/>
    <x v="6"/>
    <s v="P"/>
    <s v="Active"/>
    <n v="705"/>
    <x v="704"/>
    <s v="N"/>
    <x v="52"/>
    <n v="1007"/>
    <x v="1"/>
    <s v="Niederl. 1"/>
    <n v="1"/>
    <s v="Department"/>
    <s v="Supervisor"/>
    <s v="Non-Mgm."/>
    <s v="tech"/>
    <s v="M"/>
    <d v="2019-09-01T00:00:00"/>
    <d v="2023-02-28T00:00:00"/>
    <s v=""/>
    <n v="3"/>
    <d v="2003-01-10T00:00:00"/>
    <n v="17"/>
    <s v="J"/>
    <n v="30"/>
    <n v="2.5"/>
    <n v="39"/>
    <x v="0"/>
    <n v="1"/>
    <n v="31"/>
    <n v="0"/>
    <n v="6206"/>
    <n v="1207.9447500000001"/>
    <n v="0"/>
    <n v="0"/>
    <n v="0"/>
    <n v="0"/>
    <n v="0"/>
    <n v="0"/>
    <n v="0"/>
    <n v="0"/>
    <n v="0"/>
    <n v="0"/>
    <n v="358.03846153846155"/>
    <n v="284.44166666666666"/>
    <n v="26.5"/>
    <n v="0"/>
    <n v="0"/>
    <n v="0"/>
    <n v="0"/>
    <n v="149.81809971153848"/>
    <n v="0"/>
    <n v="0"/>
  </r>
  <r>
    <d v="2020-10-01T00:00:00"/>
    <x v="6"/>
    <s v="P"/>
    <s v="Active"/>
    <n v="706"/>
    <x v="705"/>
    <s v="N"/>
    <x v="52"/>
    <n v="1007"/>
    <x v="1"/>
    <s v="Niederl. 1"/>
    <n v="1"/>
    <s v="Department"/>
    <s v="Supervisor"/>
    <s v="Non-Mgm."/>
    <s v="tech"/>
    <s v="M"/>
    <d v="2019-09-01T00:00:00"/>
    <d v="2023-02-28T00:00:00"/>
    <s v=""/>
    <n v="3"/>
    <d v="2002-10-01T00:00:00"/>
    <n v="17"/>
    <s v="J"/>
    <n v="30"/>
    <n v="2.5"/>
    <n v="39"/>
    <x v="0"/>
    <n v="1"/>
    <n v="31"/>
    <n v="0"/>
    <n v="6207"/>
    <n v="1208.07825"/>
    <n v="0"/>
    <n v="0"/>
    <n v="0"/>
    <n v="0"/>
    <n v="0"/>
    <n v="0"/>
    <n v="0"/>
    <n v="0"/>
    <n v="0"/>
    <n v="0"/>
    <n v="358.09615384615387"/>
    <n v="284.48750000000001"/>
    <n v="26.5"/>
    <n v="0"/>
    <n v="0"/>
    <n v="0"/>
    <n v="0"/>
    <n v="149.84128427884616"/>
    <n v="0"/>
    <n v="0"/>
  </r>
  <r>
    <d v="2020-10-01T00:00:00"/>
    <x v="6"/>
    <s v="P"/>
    <s v="Active"/>
    <n v="707"/>
    <x v="706"/>
    <s v="N"/>
    <x v="53"/>
    <n v="1012"/>
    <x v="1"/>
    <s v="Niederl. 1"/>
    <n v="1"/>
    <s v="Department"/>
    <s v="Supervisor"/>
    <s v="Non-Mgm."/>
    <s v="kfm"/>
    <s v="M"/>
    <d v="2019-09-01T00:00:00"/>
    <d v="2022-08-31T00:00:00"/>
    <s v=""/>
    <n v="2"/>
    <d v="2003-06-18T00:00:00"/>
    <n v="16"/>
    <s v="J"/>
    <n v="30"/>
    <n v="2.5"/>
    <n v="39"/>
    <x v="0"/>
    <n v="1"/>
    <n v="31"/>
    <n v="0"/>
    <n v="6208"/>
    <n v="1208.2117499999999"/>
    <n v="0"/>
    <n v="0"/>
    <n v="0"/>
    <n v="0"/>
    <n v="0"/>
    <n v="0"/>
    <n v="0"/>
    <n v="0"/>
    <n v="0"/>
    <n v="0"/>
    <n v="358.15384615384619"/>
    <n v="284.53333333333336"/>
    <n v="26.5"/>
    <n v="0"/>
    <n v="0"/>
    <n v="0"/>
    <n v="0"/>
    <n v="149.86446884615384"/>
    <n v="0"/>
    <n v="0"/>
  </r>
  <r>
    <d v="2020-10-01T00:00:00"/>
    <x v="6"/>
    <s v="P"/>
    <s v="Active"/>
    <n v="708"/>
    <x v="707"/>
    <s v="N"/>
    <x v="53"/>
    <n v="1012"/>
    <x v="1"/>
    <s v="Niederl. 1"/>
    <n v="1"/>
    <s v="Department"/>
    <s v="Supervisor"/>
    <s v="Non-Mgm."/>
    <s v="kfm"/>
    <s v="W"/>
    <d v="2019-09-01T00:00:00"/>
    <d v="2022-08-31T00:00:00"/>
    <s v=""/>
    <n v="2"/>
    <d v="2003-07-06T00:00:00"/>
    <n v="16"/>
    <s v="J"/>
    <n v="30"/>
    <n v="2.5"/>
    <n v="39"/>
    <x v="0"/>
    <n v="1"/>
    <n v="31"/>
    <n v="0"/>
    <n v="6209"/>
    <n v="1208.3452500000001"/>
    <n v="0"/>
    <n v="0"/>
    <n v="0"/>
    <n v="0"/>
    <n v="0"/>
    <n v="0"/>
    <n v="0"/>
    <n v="0"/>
    <n v="0"/>
    <n v="0"/>
    <n v="358.21153846153851"/>
    <n v="284.57916666666665"/>
    <n v="26.5"/>
    <n v="0"/>
    <n v="0"/>
    <n v="0"/>
    <n v="0"/>
    <n v="149.88765341346158"/>
    <n v="0"/>
    <n v="0"/>
  </r>
  <r>
    <d v="2020-10-01T00:00:00"/>
    <x v="6"/>
    <s v="P"/>
    <s v="Active"/>
    <n v="709"/>
    <x v="708"/>
    <s v="N"/>
    <x v="52"/>
    <n v="1007"/>
    <x v="1"/>
    <s v="Niederl. 1"/>
    <n v="1"/>
    <s v="Department"/>
    <s v="Supervisor"/>
    <s v="Non-Mgm."/>
    <s v="tech"/>
    <s v="M"/>
    <d v="2019-09-01T00:00:00"/>
    <d v="2023-01-31T00:00:00"/>
    <s v=""/>
    <n v="3"/>
    <d v="2003-02-14T00:00:00"/>
    <n v="16"/>
    <s v="J"/>
    <n v="30"/>
    <n v="2.5"/>
    <n v="39"/>
    <x v="0"/>
    <n v="1"/>
    <n v="31"/>
    <n v="0"/>
    <n v="6210"/>
    <n v="1208.47875"/>
    <n v="0"/>
    <n v="0"/>
    <n v="0"/>
    <n v="0"/>
    <n v="0"/>
    <n v="0"/>
    <n v="0"/>
    <n v="0"/>
    <n v="0"/>
    <n v="0"/>
    <n v="358.26923076923083"/>
    <n v="284.625"/>
    <n v="26.5"/>
    <n v="0"/>
    <n v="0"/>
    <n v="0"/>
    <n v="0"/>
    <n v="149.91083798076926"/>
    <n v="0"/>
    <n v="0"/>
  </r>
  <r>
    <d v="2020-10-01T00:00:00"/>
    <x v="6"/>
    <s v="P"/>
    <s v="Active"/>
    <n v="710"/>
    <x v="709"/>
    <s v="N"/>
    <x v="52"/>
    <n v="1007"/>
    <x v="1"/>
    <s v="Niederl. 1"/>
    <n v="1"/>
    <s v="Department"/>
    <s v="Supervisor"/>
    <s v="Non-Mgm."/>
    <s v="tech"/>
    <s v="M"/>
    <d v="2019-09-01T00:00:00"/>
    <d v="2023-02-28T00:00:00"/>
    <s v=""/>
    <n v="3"/>
    <d v="2003-02-14T00:00:00"/>
    <n v="16"/>
    <s v="J"/>
    <n v="30"/>
    <n v="2.5"/>
    <n v="39"/>
    <x v="0"/>
    <n v="1"/>
    <n v="31"/>
    <n v="0"/>
    <n v="6211"/>
    <n v="1208.6122500000001"/>
    <n v="0"/>
    <n v="0"/>
    <n v="0"/>
    <n v="0"/>
    <n v="0"/>
    <n v="0"/>
    <n v="0"/>
    <n v="0"/>
    <n v="0"/>
    <n v="0"/>
    <n v="358.32692307692304"/>
    <n v="284.67083333333341"/>
    <n v="26.5"/>
    <n v="0"/>
    <n v="0"/>
    <n v="0"/>
    <n v="0"/>
    <n v="149.93402254807694"/>
    <n v="0"/>
    <n v="0"/>
  </r>
  <r>
    <d v="2020-10-01T00:00:00"/>
    <x v="6"/>
    <s v="P"/>
    <s v="Active"/>
    <n v="711"/>
    <x v="710"/>
    <s v="N"/>
    <x v="52"/>
    <n v="1007"/>
    <x v="1"/>
    <s v="Niederl. 1"/>
    <n v="1"/>
    <s v="Department"/>
    <s v="Supervisor"/>
    <s v="Non-Mgm."/>
    <s v="tech"/>
    <s v="M"/>
    <d v="2019-09-01T00:00:00"/>
    <d v="2023-02-28T00:00:00"/>
    <s v=""/>
    <n v="3"/>
    <d v="2002-07-25T00:00:00"/>
    <n v="17"/>
    <s v="J"/>
    <n v="30"/>
    <n v="2.5"/>
    <n v="39"/>
    <x v="0"/>
    <n v="1"/>
    <n v="31"/>
    <n v="0"/>
    <n v="6212"/>
    <n v="1208.74575"/>
    <n v="0"/>
    <n v="0"/>
    <n v="0"/>
    <n v="0"/>
    <n v="0"/>
    <n v="0"/>
    <n v="0"/>
    <n v="0"/>
    <n v="0"/>
    <n v="0"/>
    <n v="358.38461538461536"/>
    <n v="284.7166666666667"/>
    <n v="26.5"/>
    <n v="0"/>
    <n v="0"/>
    <n v="0"/>
    <n v="0"/>
    <n v="149.95720711538462"/>
    <n v="0"/>
    <n v="0"/>
  </r>
  <r>
    <d v="2020-10-01T00:00:00"/>
    <x v="6"/>
    <s v="P"/>
    <s v="Active"/>
    <n v="712"/>
    <x v="711"/>
    <s v="N"/>
    <x v="37"/>
    <n v="1005"/>
    <x v="1"/>
    <s v="Niederl. 1"/>
    <n v="1"/>
    <s v="Department"/>
    <s v="Supervisor"/>
    <s v="Non-Mgm."/>
    <s v="ang."/>
    <s v="M"/>
    <d v="2004-05-11T00:00:00"/>
    <m/>
    <s v=""/>
    <n v="15"/>
    <d v="1985-03-18T00:00:00"/>
    <n v="34"/>
    <s v="N"/>
    <n v="30"/>
    <n v="2.5"/>
    <n v="30"/>
    <x v="0"/>
    <n v="0.76923076923076927"/>
    <n v="31"/>
    <n v="0"/>
    <n v="6213"/>
    <n v="1208.87925"/>
    <n v="0"/>
    <n v="0"/>
    <n v="0"/>
    <n v="0"/>
    <n v="0"/>
    <n v="0"/>
    <n v="0"/>
    <n v="0"/>
    <n v="0"/>
    <n v="0"/>
    <n v="0"/>
    <n v="0"/>
    <n v="26.5"/>
    <n v="0"/>
    <n v="0"/>
    <n v="0"/>
    <n v="0"/>
    <n v="5.9346750000000004"/>
    <n v="0"/>
    <n v="0"/>
  </r>
  <r>
    <d v="2020-10-01T00:00:00"/>
    <x v="6"/>
    <s v="P"/>
    <s v="Active"/>
    <n v="713"/>
    <x v="712"/>
    <s v="N"/>
    <x v="20"/>
    <n v="1045"/>
    <x v="9"/>
    <s v="Niederl. 4"/>
    <n v="1"/>
    <s v="Department"/>
    <s v="Supervisor"/>
    <s v="Non-Mgm."/>
    <s v="ang."/>
    <s v="W"/>
    <d v="2019-10-01T00:00:00"/>
    <m/>
    <s v=""/>
    <n v="0"/>
    <d v="1973-04-11T00:00:00"/>
    <n v="46"/>
    <s v="J"/>
    <n v="24"/>
    <n v="2"/>
    <n v="20"/>
    <x v="0"/>
    <n v="0.51282051282051277"/>
    <n v="31"/>
    <n v="0"/>
    <n v="6214"/>
    <n v="1209.0127499999999"/>
    <n v="0"/>
    <n v="0"/>
    <n v="0"/>
    <n v="0"/>
    <n v="0"/>
    <n v="0"/>
    <n v="0"/>
    <n v="0"/>
    <n v="0"/>
    <n v="0"/>
    <n v="559.26"/>
    <n v="284.80833333333339"/>
    <n v="26.5"/>
    <n v="0"/>
    <n v="0"/>
    <n v="0"/>
    <n v="0"/>
    <n v="194.96377825000002"/>
    <n v="0"/>
    <n v="0"/>
  </r>
  <r>
    <d v="2020-10-01T00:00:00"/>
    <x v="6"/>
    <s v="P"/>
    <s v="Active"/>
    <n v="714"/>
    <x v="713"/>
    <s v="N"/>
    <x v="50"/>
    <n v="1069"/>
    <x v="0"/>
    <s v="Niederl. 3"/>
    <n v="1"/>
    <s v="Department"/>
    <s v="Supervisor"/>
    <s v="Non-Mgm."/>
    <s v="ang."/>
    <s v="M"/>
    <d v="2019-10-01T00:00:00"/>
    <m/>
    <s v=""/>
    <n v="0"/>
    <d v="1984-08-06T00:00:00"/>
    <n v="35"/>
    <s v="N"/>
    <n v="30"/>
    <n v="2.5"/>
    <n v="39"/>
    <x v="0"/>
    <n v="1"/>
    <n v="31"/>
    <n v="0"/>
    <n v="6215"/>
    <n v="1209.14625"/>
    <n v="0"/>
    <n v="0"/>
    <n v="0"/>
    <n v="0"/>
    <n v="0"/>
    <n v="0"/>
    <n v="0"/>
    <n v="0"/>
    <n v="0"/>
    <n v="0"/>
    <n v="0"/>
    <n v="0"/>
    <n v="26.5"/>
    <n v="0"/>
    <n v="0"/>
    <n v="0"/>
    <n v="0"/>
    <n v="5.9346750000000004"/>
    <n v="0"/>
    <n v="0"/>
  </r>
  <r>
    <d v="2020-10-01T00:00:00"/>
    <x v="6"/>
    <s v="P"/>
    <s v="Active"/>
    <n v="716"/>
    <x v="715"/>
    <s v="N"/>
    <x v="16"/>
    <n v="1019"/>
    <x v="7"/>
    <s v="Niederl. 9"/>
    <n v="1"/>
    <s v="Department"/>
    <s v="Supervisor"/>
    <s v="Manager"/>
    <s v="ang."/>
    <s v="M"/>
    <d v="2019-11-01T00:00:00"/>
    <m/>
    <s v=""/>
    <n v="0"/>
    <d v="1971-12-26T00:00:00"/>
    <n v="48"/>
    <s v="N"/>
    <n v="30"/>
    <n v="2.5"/>
    <n v="39"/>
    <x v="0"/>
    <n v="1"/>
    <n v="31"/>
    <n v="0"/>
    <n v="6216"/>
    <n v="1209.2797500000001"/>
    <n v="0"/>
    <n v="0"/>
    <n v="30"/>
    <n v="0"/>
    <n v="0"/>
    <n v="0"/>
    <n v="0"/>
    <n v="0"/>
    <n v="0"/>
    <n v="0"/>
    <n v="0"/>
    <n v="0"/>
    <n v="26.5"/>
    <n v="0"/>
    <n v="0"/>
    <n v="0"/>
    <n v="0"/>
    <n v="12.653175000000001"/>
    <n v="78.09"/>
    <n v="0"/>
  </r>
  <r>
    <d v="2020-10-01T00:00:00"/>
    <x v="6"/>
    <s v="P"/>
    <s v="Active"/>
    <n v="718"/>
    <x v="717"/>
    <s v="N"/>
    <x v="29"/>
    <n v="1079"/>
    <x v="0"/>
    <s v="Niederl. 3"/>
    <n v="1"/>
    <s v="Department"/>
    <s v="Supervisor"/>
    <s v="Non-Mgm."/>
    <s v="ang."/>
    <s v="M"/>
    <d v="2019-11-01T00:00:00"/>
    <m/>
    <s v=""/>
    <n v="0"/>
    <d v="1985-03-09T00:00:00"/>
    <n v="34"/>
    <s v="N"/>
    <n v="30"/>
    <n v="2.5"/>
    <n v="39"/>
    <x v="0"/>
    <n v="1"/>
    <n v="31"/>
    <n v="0"/>
    <n v="6217"/>
    <n v="1209.4132500000001"/>
    <n v="0"/>
    <n v="0"/>
    <n v="0"/>
    <n v="0"/>
    <n v="0"/>
    <n v="0"/>
    <n v="0"/>
    <n v="0"/>
    <n v="0"/>
    <n v="0"/>
    <n v="0"/>
    <n v="0"/>
    <n v="26.5"/>
    <n v="0"/>
    <n v="0"/>
    <n v="0"/>
    <n v="0"/>
    <n v="5.9346750000000004"/>
    <n v="0"/>
    <n v="0"/>
  </r>
  <r>
    <d v="2020-10-01T00:00:00"/>
    <x v="6"/>
    <s v="P"/>
    <s v="Active"/>
    <n v="719"/>
    <x v="718"/>
    <s v="N"/>
    <x v="9"/>
    <n v="1087"/>
    <x v="0"/>
    <s v="Niederl. 3"/>
    <n v="1"/>
    <s v="Department"/>
    <s v="Supervisor"/>
    <s v="Non-Mgm."/>
    <s v="ang."/>
    <s v="W"/>
    <d v="2019-11-01T00:00:00"/>
    <m/>
    <s v=""/>
    <n v="0"/>
    <d v="1990-12-30T00:00:00"/>
    <n v="29"/>
    <s v="N"/>
    <n v="30"/>
    <n v="2.5"/>
    <n v="39"/>
    <x v="0"/>
    <n v="1"/>
    <n v="31"/>
    <n v="0"/>
    <n v="6218"/>
    <n v="1209.54675"/>
    <n v="0"/>
    <n v="0"/>
    <n v="0"/>
    <n v="0"/>
    <n v="0"/>
    <n v="0"/>
    <n v="0"/>
    <n v="0"/>
    <n v="0"/>
    <n v="0"/>
    <n v="0"/>
    <n v="0"/>
    <n v="26.5"/>
    <n v="0"/>
    <n v="0"/>
    <n v="0"/>
    <n v="0"/>
    <n v="5.9346750000000004"/>
    <n v="0"/>
    <n v="0"/>
  </r>
  <r>
    <d v="2020-10-01T00:00:00"/>
    <x v="6"/>
    <s v="P"/>
    <s v="Active"/>
    <n v="720"/>
    <x v="719"/>
    <s v="N"/>
    <x v="9"/>
    <n v="1087"/>
    <x v="0"/>
    <s v="Niederl. 3"/>
    <n v="1"/>
    <s v="Department"/>
    <s v="Supervisor"/>
    <s v="Non-Mgm."/>
    <s v="ang."/>
    <s v="M"/>
    <d v="2019-11-01T00:00:00"/>
    <m/>
    <s v=""/>
    <n v="0"/>
    <d v="1993-04-19T00:00:00"/>
    <n v="26"/>
    <s v="N"/>
    <n v="30"/>
    <n v="2.5"/>
    <n v="39"/>
    <x v="0"/>
    <n v="1"/>
    <n v="31"/>
    <n v="0"/>
    <n v="6219"/>
    <n v="1209.6802499999999"/>
    <n v="0"/>
    <n v="0"/>
    <n v="0"/>
    <n v="0"/>
    <n v="0"/>
    <n v="0"/>
    <n v="0"/>
    <n v="0"/>
    <n v="0"/>
    <n v="0"/>
    <n v="0"/>
    <n v="0"/>
    <n v="26.5"/>
    <n v="0"/>
    <n v="0"/>
    <n v="0"/>
    <n v="0"/>
    <n v="5.9346750000000004"/>
    <n v="0"/>
    <n v="0"/>
  </r>
  <r>
    <d v="2020-10-01T00:00:00"/>
    <x v="6"/>
    <s v="P"/>
    <s v="Active"/>
    <n v="721"/>
    <x v="720"/>
    <s v="N"/>
    <x v="35"/>
    <n v="1078"/>
    <x v="0"/>
    <s v="Niederl. 3"/>
    <n v="1"/>
    <s v="Department"/>
    <s v="Supervisor"/>
    <s v="Manager"/>
    <s v="ang."/>
    <s v="M"/>
    <d v="2019-11-01T00:00:00"/>
    <m/>
    <s v=""/>
    <n v="0"/>
    <d v="1988-07-01T00:00:00"/>
    <n v="31"/>
    <s v="N"/>
    <n v="30"/>
    <n v="2.5"/>
    <n v="39"/>
    <x v="0"/>
    <n v="1"/>
    <n v="31"/>
    <n v="0"/>
    <n v="6220"/>
    <n v="1209.81375"/>
    <n v="0"/>
    <n v="0"/>
    <n v="0"/>
    <n v="0"/>
    <n v="0"/>
    <n v="0"/>
    <n v="0"/>
    <n v="0"/>
    <n v="0"/>
    <n v="0"/>
    <n v="0"/>
    <n v="0"/>
    <n v="26.5"/>
    <n v="0"/>
    <n v="0"/>
    <n v="0"/>
    <n v="0"/>
    <n v="5.9346750000000004"/>
    <n v="153.178"/>
    <n v="0"/>
  </r>
  <r>
    <d v="2020-10-01T00:00:00"/>
    <x v="6"/>
    <s v="P"/>
    <s v="Active"/>
    <n v="722"/>
    <x v="721"/>
    <s v="N"/>
    <x v="44"/>
    <n v="1084"/>
    <x v="0"/>
    <s v="Niederl. 3"/>
    <n v="1"/>
    <s v="Department"/>
    <s v="Supervisor"/>
    <s v="Non-Mgm."/>
    <s v="ang."/>
    <s v="M"/>
    <d v="2019-11-01T00:00:00"/>
    <m/>
    <s v=""/>
    <n v="0"/>
    <d v="1981-11-29T00:00:00"/>
    <n v="38"/>
    <s v="N"/>
    <n v="30"/>
    <n v="2.5"/>
    <n v="39"/>
    <x v="0"/>
    <n v="1"/>
    <n v="31"/>
    <n v="0"/>
    <n v="6221"/>
    <n v="1209.9472500000002"/>
    <n v="0"/>
    <n v="0"/>
    <n v="0"/>
    <n v="0"/>
    <n v="0"/>
    <n v="0"/>
    <n v="0"/>
    <n v="0"/>
    <n v="0"/>
    <n v="0"/>
    <n v="0"/>
    <n v="0"/>
    <n v="26.5"/>
    <n v="0"/>
    <n v="0"/>
    <n v="0"/>
    <n v="0"/>
    <n v="5.9346750000000004"/>
    <n v="0"/>
    <n v="0"/>
  </r>
  <r>
    <d v="2020-10-01T00:00:00"/>
    <x v="6"/>
    <s v="P"/>
    <s v="Active"/>
    <n v="723"/>
    <x v="722"/>
    <s v="N"/>
    <x v="0"/>
    <n v="1090"/>
    <x v="0"/>
    <s v="Niederl. 3"/>
    <n v="1"/>
    <s v="Department"/>
    <s v="Supervisor"/>
    <s v="Drector"/>
    <s v="ang."/>
    <s v="M"/>
    <d v="2019-11-01T00:00:00"/>
    <m/>
    <s v=""/>
    <n v="0"/>
    <d v="1964-03-11T00:00:00"/>
    <n v="55"/>
    <s v="N"/>
    <n v="30"/>
    <n v="2.5"/>
    <n v="39"/>
    <x v="0"/>
    <n v="1"/>
    <n v="31"/>
    <n v="0"/>
    <n v="6222"/>
    <n v="1210.0807500000001"/>
    <n v="0"/>
    <n v="0"/>
    <n v="0"/>
    <n v="0"/>
    <n v="0"/>
    <n v="0"/>
    <n v="0"/>
    <n v="0"/>
    <n v="0"/>
    <n v="0"/>
    <n v="0"/>
    <n v="0"/>
    <n v="26.5"/>
    <n v="0"/>
    <n v="0"/>
    <n v="0"/>
    <n v="0"/>
    <n v="5.9346750000000004"/>
    <n v="164.14859999999999"/>
    <n v="0"/>
  </r>
  <r>
    <d v="2020-10-01T00:00:00"/>
    <x v="6"/>
    <s v="P"/>
    <s v="Active"/>
    <n v="724"/>
    <x v="723"/>
    <s v="N"/>
    <x v="5"/>
    <n v="1093"/>
    <x v="0"/>
    <s v="Niederl. 3"/>
    <n v="1"/>
    <s v="Department"/>
    <s v="Supervisor"/>
    <s v="Non-Mgm."/>
    <s v="ang."/>
    <s v="M"/>
    <d v="2019-11-01T00:00:00"/>
    <m/>
    <s v=""/>
    <n v="0"/>
    <d v="1991-01-22T00:00:00"/>
    <n v="28"/>
    <s v="N"/>
    <n v="30"/>
    <n v="2.5"/>
    <n v="39"/>
    <x v="0"/>
    <n v="1"/>
    <n v="31"/>
    <n v="0"/>
    <n v="6223"/>
    <n v="1210.21425"/>
    <n v="0"/>
    <n v="0"/>
    <n v="0"/>
    <n v="0"/>
    <n v="0"/>
    <n v="0"/>
    <n v="0"/>
    <n v="0"/>
    <n v="0"/>
    <n v="0"/>
    <n v="0"/>
    <n v="0"/>
    <n v="26.5"/>
    <n v="0"/>
    <n v="0"/>
    <n v="0"/>
    <n v="0"/>
    <n v="5.9346750000000004"/>
    <n v="0"/>
    <n v="0"/>
  </r>
  <r>
    <d v="2020-10-01T00:00:00"/>
    <x v="6"/>
    <s v="P"/>
    <s v="Active"/>
    <n v="726"/>
    <x v="725"/>
    <s v="N"/>
    <x v="11"/>
    <n v="1082"/>
    <x v="0"/>
    <s v="Niederl. 3"/>
    <n v="1"/>
    <s v="Department"/>
    <s v="Supervisor"/>
    <s v="Non-Mgm."/>
    <s v="ang."/>
    <s v="M"/>
    <d v="2019-11-19T00:00:00"/>
    <d v="2020-11-18T00:00:00"/>
    <s v=""/>
    <n v="0"/>
    <d v="1987-05-18T00:00:00"/>
    <n v="32"/>
    <s v="N"/>
    <n v="26"/>
    <n v="2.1666666666666665"/>
    <n v="39"/>
    <x v="0"/>
    <n v="1"/>
    <n v="31"/>
    <n v="0"/>
    <n v="6224"/>
    <n v="1210.3477499999999"/>
    <n v="0"/>
    <n v="0"/>
    <n v="0"/>
    <n v="0"/>
    <n v="0"/>
    <n v="0"/>
    <n v="0"/>
    <n v="0"/>
    <n v="0"/>
    <n v="0"/>
    <n v="0"/>
    <n v="0"/>
    <n v="26.5"/>
    <n v="0"/>
    <n v="0"/>
    <n v="0"/>
    <n v="0"/>
    <n v="5.9346750000000004"/>
    <n v="0"/>
    <n v="0"/>
  </r>
  <r>
    <d v="2020-11-01T00:00:00"/>
    <x v="7"/>
    <s v="P"/>
    <s v="Active"/>
    <n v="2"/>
    <x v="1"/>
    <s v="N"/>
    <x v="1"/>
    <n v="1017"/>
    <x v="1"/>
    <s v="Niederl. 1"/>
    <n v="1"/>
    <s v="Department"/>
    <s v="Supervisor"/>
    <s v="Manager"/>
    <s v="ang."/>
    <s v="M"/>
    <d v="1986-05-20T00:00:00"/>
    <m/>
    <s v=""/>
    <n v="33"/>
    <d v="1955-09-08T00:00:00"/>
    <n v="64"/>
    <s v="N"/>
    <n v="30"/>
    <n v="2.5"/>
    <n v="39"/>
    <x v="0"/>
    <n v="1"/>
    <n v="30"/>
    <n v="0"/>
    <n v="6225"/>
    <n v="1210.48125"/>
    <n v="0"/>
    <n v="0"/>
    <n v="0"/>
    <n v="0"/>
    <n v="0"/>
    <n v="0"/>
    <n v="0"/>
    <n v="0"/>
    <n v="0"/>
    <n v="0"/>
    <n v="0"/>
    <n v="0"/>
    <n v="26.5"/>
    <n v="0"/>
    <n v="0"/>
    <n v="0"/>
    <n v="0"/>
    <n v="5.9346750000000004"/>
    <n v="0"/>
    <n v="0"/>
  </r>
  <r>
    <d v="2020-11-01T00:00:00"/>
    <x v="7"/>
    <s v="P"/>
    <s v="Active"/>
    <n v="3"/>
    <x v="2"/>
    <s v="N"/>
    <x v="2"/>
    <n v="1010"/>
    <x v="1"/>
    <s v="Niederl. 1"/>
    <n v="1"/>
    <s v="Department"/>
    <s v="Supervisor"/>
    <s v="Manager"/>
    <s v="ang."/>
    <s v="M"/>
    <d v="1986-06-02T00:00:00"/>
    <m/>
    <s v=""/>
    <n v="33"/>
    <d v="1964-08-02T00:00:00"/>
    <n v="55"/>
    <s v="N"/>
    <n v="30"/>
    <n v="2.5"/>
    <n v="39"/>
    <x v="0"/>
    <n v="1"/>
    <n v="30"/>
    <n v="0"/>
    <n v="6226"/>
    <n v="1210.6147500000002"/>
    <n v="0"/>
    <n v="0"/>
    <n v="0"/>
    <n v="0"/>
    <n v="0"/>
    <n v="0"/>
    <n v="0"/>
    <n v="0"/>
    <n v="0"/>
    <n v="0"/>
    <n v="0"/>
    <n v="0"/>
    <n v="26.5"/>
    <n v="0"/>
    <n v="0"/>
    <n v="0"/>
    <n v="0"/>
    <n v="5.9346750000000004"/>
    <n v="112.3318"/>
    <n v="0"/>
  </r>
  <r>
    <d v="2020-11-01T00:00:00"/>
    <x v="7"/>
    <s v="P"/>
    <s v="Active"/>
    <n v="4"/>
    <x v="3"/>
    <s v="N"/>
    <x v="3"/>
    <n v="1011"/>
    <x v="1"/>
    <s v="Niederl. 1"/>
    <n v="1"/>
    <s v="Department"/>
    <s v="Supervisor"/>
    <s v="Supervisor"/>
    <s v="ang."/>
    <s v="W"/>
    <d v="1987-02-01T00:00:00"/>
    <m/>
    <s v=""/>
    <n v="32"/>
    <d v="1966-02-19T00:00:00"/>
    <n v="53"/>
    <s v="N"/>
    <n v="24"/>
    <n v="2"/>
    <n v="20"/>
    <x v="0"/>
    <n v="0.51282051282051277"/>
    <n v="30"/>
    <n v="0"/>
    <n v="6227"/>
    <n v="1210.7482500000001"/>
    <n v="0"/>
    <n v="0"/>
    <n v="0"/>
    <n v="0"/>
    <n v="0"/>
    <n v="0"/>
    <n v="0"/>
    <n v="0"/>
    <n v="0"/>
    <n v="0"/>
    <n v="0"/>
    <n v="0"/>
    <n v="26.5"/>
    <n v="0"/>
    <n v="0"/>
    <n v="0"/>
    <n v="0"/>
    <n v="5.9346750000000004"/>
    <n v="0"/>
    <n v="0"/>
  </r>
  <r>
    <d v="2020-11-01T00:00:00"/>
    <x v="7"/>
    <s v="P"/>
    <s v="Active"/>
    <n v="5"/>
    <x v="4"/>
    <s v="N"/>
    <x v="4"/>
    <n v="1013"/>
    <x v="1"/>
    <s v="Niederl. 1"/>
    <n v="1"/>
    <s v="Department"/>
    <s v="Supervisor"/>
    <s v="Manager"/>
    <s v="ang."/>
    <s v="M"/>
    <d v="1988-10-01T00:00:00"/>
    <m/>
    <s v=""/>
    <n v="31"/>
    <d v="1954-04-07T00:00:00"/>
    <n v="65"/>
    <s v="N"/>
    <n v="30"/>
    <n v="2.5"/>
    <n v="39"/>
    <x v="0"/>
    <n v="1"/>
    <n v="30"/>
    <n v="0"/>
    <n v="6228"/>
    <n v="1210.88175"/>
    <n v="0"/>
    <n v="0"/>
    <n v="0"/>
    <n v="0"/>
    <n v="0"/>
    <n v="0"/>
    <n v="0"/>
    <n v="0"/>
    <n v="0"/>
    <n v="0"/>
    <n v="0"/>
    <n v="0"/>
    <n v="26.5"/>
    <n v="0"/>
    <n v="0"/>
    <n v="0"/>
    <n v="0"/>
    <n v="5.9346750000000004"/>
    <n v="0"/>
    <n v="0"/>
  </r>
  <r>
    <d v="2020-11-01T00:00:00"/>
    <x v="7"/>
    <s v="P"/>
    <s v="Active"/>
    <n v="6"/>
    <x v="5"/>
    <s v="N"/>
    <x v="5"/>
    <n v="1093"/>
    <x v="1"/>
    <s v="Niederl. 1"/>
    <n v="1"/>
    <s v="Department"/>
    <s v="Supervisor"/>
    <s v="Manager"/>
    <s v="ang."/>
    <s v="M"/>
    <d v="1989-03-01T00:00:00"/>
    <m/>
    <s v=""/>
    <n v="30"/>
    <d v="1963-10-26T00:00:00"/>
    <n v="56"/>
    <s v="N"/>
    <n v="30"/>
    <n v="2.5"/>
    <n v="39"/>
    <x v="0"/>
    <n v="1"/>
    <n v="30"/>
    <n v="0"/>
    <n v="6229"/>
    <n v="1211.0152499999999"/>
    <n v="0"/>
    <n v="0"/>
    <n v="0"/>
    <n v="0"/>
    <n v="0"/>
    <n v="0"/>
    <n v="0"/>
    <n v="0"/>
    <n v="0"/>
    <n v="0"/>
    <n v="0"/>
    <n v="0"/>
    <n v="26.5"/>
    <n v="0"/>
    <n v="0"/>
    <n v="0"/>
    <n v="0"/>
    <n v="5.9346750000000004"/>
    <n v="0"/>
    <n v="0"/>
  </r>
  <r>
    <d v="2020-11-01T00:00:00"/>
    <x v="7"/>
    <s v="P"/>
    <s v="Active"/>
    <n v="7"/>
    <x v="6"/>
    <s v="N"/>
    <x v="5"/>
    <n v="1093"/>
    <x v="1"/>
    <s v="Niederl. 1"/>
    <n v="1"/>
    <s v="Department"/>
    <s v="Supervisor"/>
    <s v="Non-Mgm."/>
    <s v="ang."/>
    <s v="W"/>
    <d v="1996-09-01T00:00:00"/>
    <m/>
    <s v=""/>
    <n v="23"/>
    <d v="1979-11-22T00:00:00"/>
    <n v="40"/>
    <s v="N"/>
    <n v="30"/>
    <n v="2.5"/>
    <n v="22"/>
    <x v="0"/>
    <n v="0.5641025641025641"/>
    <n v="30"/>
    <n v="0"/>
    <n v="6230"/>
    <n v="1211.1487500000001"/>
    <n v="0"/>
    <n v="0"/>
    <n v="0"/>
    <n v="0"/>
    <n v="0"/>
    <n v="0"/>
    <n v="0"/>
    <n v="0"/>
    <n v="0"/>
    <n v="0"/>
    <n v="0"/>
    <n v="0"/>
    <n v="26.5"/>
    <n v="0"/>
    <n v="0"/>
    <n v="0"/>
    <n v="0"/>
    <n v="5.9346750000000004"/>
    <n v="0"/>
    <n v="0"/>
  </r>
  <r>
    <d v="2020-11-01T00:00:00"/>
    <x v="7"/>
    <s v="P"/>
    <s v="Active"/>
    <n v="8"/>
    <x v="7"/>
    <s v="N"/>
    <x v="3"/>
    <n v="1011"/>
    <x v="1"/>
    <s v="Niederl. 1"/>
    <n v="1"/>
    <s v="Department"/>
    <s v="Supervisor"/>
    <s v="Non-Mgm."/>
    <s v="ang."/>
    <s v="W"/>
    <d v="2001-09-01T00:00:00"/>
    <m/>
    <s v=""/>
    <n v="18"/>
    <d v="1985-03-30T00:00:00"/>
    <n v="34"/>
    <s v="N"/>
    <n v="0"/>
    <n v="0"/>
    <n v="8"/>
    <x v="0"/>
    <n v="0.20512820512820512"/>
    <n v="30"/>
    <n v="0"/>
    <n v="6231"/>
    <n v="1211.2822500000002"/>
    <n v="0"/>
    <n v="0"/>
    <n v="0"/>
    <n v="0"/>
    <n v="0"/>
    <n v="0"/>
    <n v="0"/>
    <n v="0"/>
    <n v="0"/>
    <n v="0"/>
    <n v="0"/>
    <n v="0"/>
    <n v="26.5"/>
    <n v="0"/>
    <n v="0"/>
    <n v="0"/>
    <n v="0"/>
    <n v="5.9346750000000004"/>
    <n v="0"/>
    <n v="0"/>
  </r>
  <r>
    <d v="2020-11-01T00:00:00"/>
    <x v="7"/>
    <s v="P"/>
    <s v="Active"/>
    <n v="9"/>
    <x v="8"/>
    <s v="N"/>
    <x v="6"/>
    <n v="1014"/>
    <x v="1"/>
    <s v="Niederl. 1"/>
    <n v="1"/>
    <s v="Department"/>
    <s v="Supervisor"/>
    <s v="Non-Mgm."/>
    <s v="ang."/>
    <s v="W"/>
    <d v="2003-09-01T00:00:00"/>
    <m/>
    <s v=""/>
    <n v="16"/>
    <d v="1986-08-16T00:00:00"/>
    <n v="33"/>
    <s v="N"/>
    <n v="30"/>
    <n v="2.5"/>
    <n v="20"/>
    <x v="0"/>
    <n v="0.51282051282051277"/>
    <n v="30"/>
    <n v="0"/>
    <n v="6232"/>
    <n v="1211.4157500000001"/>
    <n v="0"/>
    <n v="0"/>
    <n v="0"/>
    <n v="0"/>
    <n v="0"/>
    <n v="0"/>
    <n v="0"/>
    <n v="0"/>
    <n v="0"/>
    <n v="0"/>
    <n v="0"/>
    <n v="0"/>
    <n v="26.5"/>
    <n v="0"/>
    <n v="0"/>
    <n v="0"/>
    <n v="0"/>
    <n v="5.9346750000000004"/>
    <n v="0"/>
    <n v="0"/>
  </r>
  <r>
    <d v="2020-11-01T00:00:00"/>
    <x v="7"/>
    <s v="P"/>
    <s v="Active"/>
    <n v="10"/>
    <x v="9"/>
    <s v="N"/>
    <x v="4"/>
    <n v="1013"/>
    <x v="1"/>
    <s v="Niederl. 1"/>
    <n v="1"/>
    <s v="Department"/>
    <s v="Supervisor"/>
    <s v="Non-Mgm."/>
    <s v="ang."/>
    <s v="M"/>
    <d v="2003-09-01T00:00:00"/>
    <m/>
    <s v=""/>
    <n v="16"/>
    <d v="1987-01-15T00:00:00"/>
    <n v="33"/>
    <s v="N"/>
    <n v="30"/>
    <n v="2.5"/>
    <n v="39"/>
    <x v="0"/>
    <n v="1"/>
    <n v="30"/>
    <n v="0"/>
    <n v="6233"/>
    <n v="1211.54925"/>
    <n v="0"/>
    <n v="0"/>
    <n v="0"/>
    <n v="0"/>
    <n v="0"/>
    <n v="0"/>
    <n v="0"/>
    <n v="0"/>
    <n v="0"/>
    <n v="0"/>
    <n v="0"/>
    <n v="0"/>
    <n v="26.5"/>
    <n v="0"/>
    <n v="0"/>
    <n v="0"/>
    <n v="0"/>
    <n v="5.9346750000000004"/>
    <n v="0"/>
    <n v="0"/>
  </r>
  <r>
    <d v="2020-11-01T00:00:00"/>
    <x v="7"/>
    <s v="P"/>
    <s v="Active"/>
    <n v="11"/>
    <x v="10"/>
    <s v="N"/>
    <x v="2"/>
    <n v="1010"/>
    <x v="1"/>
    <s v="Niederl. 1"/>
    <n v="1"/>
    <s v="Department"/>
    <s v="Supervisor"/>
    <s v="Non-Mgm."/>
    <s v="ang."/>
    <s v="W"/>
    <d v="2004-09-01T00:00:00"/>
    <m/>
    <s v=""/>
    <n v="15"/>
    <d v="1986-01-25T00:00:00"/>
    <n v="33"/>
    <s v="N"/>
    <n v="12"/>
    <n v="1"/>
    <n v="16"/>
    <x v="0"/>
    <n v="0.41025641025641024"/>
    <n v="30"/>
    <n v="0"/>
    <n v="6234"/>
    <n v="1211.6827499999999"/>
    <n v="0"/>
    <n v="0"/>
    <n v="0"/>
    <n v="0"/>
    <n v="0"/>
    <n v="0"/>
    <n v="0"/>
    <n v="0"/>
    <n v="0"/>
    <n v="0"/>
    <n v="0"/>
    <n v="0"/>
    <n v="26.5"/>
    <n v="0"/>
    <n v="0"/>
    <n v="0"/>
    <n v="0"/>
    <n v="5.9346750000000004"/>
    <n v="0"/>
    <n v="0"/>
  </r>
  <r>
    <d v="2020-11-01T00:00:00"/>
    <x v="7"/>
    <s v="P"/>
    <s v="Active"/>
    <n v="12"/>
    <x v="11"/>
    <s v="N"/>
    <x v="3"/>
    <n v="1011"/>
    <x v="1"/>
    <s v="Niederl. 1"/>
    <n v="1"/>
    <s v="Department"/>
    <s v="Supervisor"/>
    <s v="Non-Mgm."/>
    <s v="ang."/>
    <s v="W"/>
    <d v="2004-09-01T00:00:00"/>
    <m/>
    <s v=""/>
    <n v="15"/>
    <d v="1988-01-30T00:00:00"/>
    <n v="31"/>
    <s v="N"/>
    <n v="30"/>
    <n v="2.5"/>
    <n v="39"/>
    <x v="0"/>
    <n v="1"/>
    <n v="30"/>
    <n v="0"/>
    <n v="6235"/>
    <n v="1211.8162500000001"/>
    <n v="0"/>
    <n v="0"/>
    <n v="0"/>
    <n v="0"/>
    <n v="0"/>
    <n v="0"/>
    <n v="0"/>
    <n v="0"/>
    <n v="0"/>
    <n v="0"/>
    <n v="0"/>
    <n v="0"/>
    <n v="26.5"/>
    <n v="0"/>
    <n v="0"/>
    <n v="0"/>
    <n v="0"/>
    <n v="5.9346750000000004"/>
    <n v="0"/>
    <n v="0"/>
  </r>
  <r>
    <d v="2020-11-01T00:00:00"/>
    <x v="7"/>
    <s v="P"/>
    <s v="Active"/>
    <n v="13"/>
    <x v="12"/>
    <s v="N"/>
    <x v="5"/>
    <n v="1093"/>
    <x v="1"/>
    <s v="Niederl. 1"/>
    <n v="1"/>
    <s v="Department"/>
    <s v="Supervisor"/>
    <s v="Manager"/>
    <s v="ang."/>
    <s v="M"/>
    <d v="2004-04-01T00:00:00"/>
    <m/>
    <s v=""/>
    <n v="15"/>
    <d v="1980-03-05T00:00:00"/>
    <n v="39"/>
    <s v="N"/>
    <n v="30"/>
    <n v="2.5"/>
    <n v="39"/>
    <x v="0"/>
    <n v="1"/>
    <n v="30"/>
    <n v="0"/>
    <n v="6236"/>
    <n v="1211.9497500000002"/>
    <n v="0"/>
    <n v="0"/>
    <n v="0"/>
    <n v="0"/>
    <n v="0"/>
    <n v="0"/>
    <n v="0"/>
    <n v="0"/>
    <n v="0"/>
    <n v="0"/>
    <n v="0"/>
    <n v="0"/>
    <n v="26.5"/>
    <n v="0"/>
    <n v="0"/>
    <n v="0"/>
    <n v="0"/>
    <n v="5.9346750000000004"/>
    <n v="0"/>
    <n v="0"/>
  </r>
  <r>
    <d v="2020-11-01T00:00:00"/>
    <x v="7"/>
    <s v="P"/>
    <s v="Active"/>
    <n v="14"/>
    <x v="13"/>
    <s v="N"/>
    <x v="4"/>
    <n v="1013"/>
    <x v="1"/>
    <s v="Niederl. 1"/>
    <n v="1"/>
    <s v="Department"/>
    <s v="Supervisor"/>
    <s v="Non-Mgm."/>
    <s v="ang."/>
    <s v="W"/>
    <d v="2005-09-01T00:00:00"/>
    <m/>
    <s v=""/>
    <n v="14"/>
    <d v="1989-03-20T00:00:00"/>
    <n v="30"/>
    <s v="N"/>
    <n v="30"/>
    <n v="2.5"/>
    <n v="39"/>
    <x v="0"/>
    <n v="1"/>
    <n v="30"/>
    <n v="0"/>
    <n v="6237"/>
    <n v="1212.0832500000001"/>
    <n v="0"/>
    <n v="0"/>
    <n v="0"/>
    <n v="0"/>
    <n v="0"/>
    <n v="0"/>
    <n v="0"/>
    <n v="0"/>
    <n v="0"/>
    <n v="0"/>
    <n v="0"/>
    <n v="0"/>
    <n v="26.5"/>
    <n v="0"/>
    <n v="0"/>
    <n v="0"/>
    <n v="0"/>
    <n v="5.9346750000000004"/>
    <n v="0"/>
    <n v="23.726666666666667"/>
  </r>
  <r>
    <d v="2020-11-01T00:00:00"/>
    <x v="7"/>
    <s v="P"/>
    <s v="Active"/>
    <n v="15"/>
    <x v="14"/>
    <s v="N"/>
    <x v="6"/>
    <n v="1014"/>
    <x v="1"/>
    <s v="Niederl. 1"/>
    <n v="1"/>
    <s v="Department"/>
    <s v="Supervisor"/>
    <s v="Non-Mgm."/>
    <s v="ang."/>
    <s v="W"/>
    <d v="2008-09-01T00:00:00"/>
    <m/>
    <s v=""/>
    <n v="11"/>
    <d v="1991-09-21T00:00:00"/>
    <n v="28"/>
    <s v="N"/>
    <n v="30"/>
    <n v="2.5"/>
    <n v="39"/>
    <x v="0"/>
    <n v="1"/>
    <n v="30"/>
    <n v="0"/>
    <n v="6238"/>
    <n v="1212.21675"/>
    <n v="0"/>
    <n v="0"/>
    <n v="0"/>
    <n v="0"/>
    <n v="0"/>
    <n v="0"/>
    <n v="0"/>
    <n v="0"/>
    <n v="0"/>
    <n v="0"/>
    <n v="0"/>
    <n v="0"/>
    <n v="26.5"/>
    <n v="0"/>
    <n v="0"/>
    <n v="0"/>
    <n v="0"/>
    <n v="5.9346750000000004"/>
    <n v="0"/>
    <n v="0"/>
  </r>
  <r>
    <d v="2020-11-01T00:00:00"/>
    <x v="7"/>
    <s v="P"/>
    <s v="Active"/>
    <n v="16"/>
    <x v="15"/>
    <s v="N"/>
    <x v="3"/>
    <n v="1011"/>
    <x v="1"/>
    <s v="Niederl. 1"/>
    <n v="1"/>
    <s v="Department"/>
    <s v="Supervisor"/>
    <s v="Non-Mgm."/>
    <s v="ang."/>
    <s v="W"/>
    <d v="2008-09-01T00:00:00"/>
    <m/>
    <s v=""/>
    <n v="11"/>
    <d v="1990-09-01T00:00:00"/>
    <n v="29"/>
    <s v="N"/>
    <n v="30"/>
    <n v="2.5"/>
    <n v="39"/>
    <x v="0"/>
    <n v="1"/>
    <n v="30"/>
    <n v="0"/>
    <n v="6239"/>
    <n v="1212.35025"/>
    <n v="0"/>
    <n v="0"/>
    <n v="0"/>
    <n v="0"/>
    <n v="0"/>
    <n v="0"/>
    <n v="0"/>
    <n v="0"/>
    <n v="0"/>
    <n v="0"/>
    <n v="0"/>
    <n v="0"/>
    <n v="26.5"/>
    <n v="0"/>
    <n v="0"/>
    <n v="0"/>
    <n v="0"/>
    <n v="5.9346750000000004"/>
    <n v="0"/>
    <n v="0"/>
  </r>
  <r>
    <d v="2020-11-01T00:00:00"/>
    <x v="7"/>
    <s v="P"/>
    <s v="Active"/>
    <n v="17"/>
    <x v="16"/>
    <s v="N"/>
    <x v="5"/>
    <n v="1093"/>
    <x v="1"/>
    <s v="Niederl. 1"/>
    <n v="1"/>
    <s v="Department"/>
    <s v="Supervisor"/>
    <s v="Non-Mgm."/>
    <s v="ang."/>
    <s v="M"/>
    <d v="2008-09-01T00:00:00"/>
    <m/>
    <s v=""/>
    <n v="11"/>
    <d v="1987-06-17T00:00:00"/>
    <n v="32"/>
    <s v="N"/>
    <n v="30"/>
    <n v="2.5"/>
    <n v="39"/>
    <x v="0"/>
    <n v="1"/>
    <n v="30"/>
    <n v="0"/>
    <n v="6240"/>
    <n v="1212.4837500000001"/>
    <n v="0"/>
    <n v="0"/>
    <n v="0"/>
    <n v="0"/>
    <n v="0"/>
    <n v="0"/>
    <n v="0"/>
    <n v="0"/>
    <n v="0"/>
    <n v="0"/>
    <n v="0"/>
    <n v="0"/>
    <n v="26.5"/>
    <n v="0"/>
    <n v="0"/>
    <n v="0"/>
    <n v="0"/>
    <n v="5.9346750000000004"/>
    <n v="0"/>
    <n v="0"/>
  </r>
  <r>
    <d v="2020-11-01T00:00:00"/>
    <x v="7"/>
    <s v="P"/>
    <s v="Active"/>
    <n v="18"/>
    <x v="17"/>
    <s v="N"/>
    <x v="2"/>
    <n v="1010"/>
    <x v="1"/>
    <s v="Niederl. 1"/>
    <n v="1"/>
    <s v="Department"/>
    <s v="Supervisor"/>
    <s v="Non-Mgm."/>
    <s v="ang."/>
    <s v="M"/>
    <d v="2008-09-01T00:00:00"/>
    <m/>
    <s v=""/>
    <n v="11"/>
    <d v="1988-02-22T00:00:00"/>
    <n v="31"/>
    <s v="N"/>
    <n v="30"/>
    <n v="2.5"/>
    <n v="39"/>
    <x v="0"/>
    <n v="1"/>
    <n v="30"/>
    <n v="0"/>
    <n v="6241"/>
    <n v="1212.61725"/>
    <n v="0"/>
    <n v="0"/>
    <n v="0"/>
    <n v="0"/>
    <n v="0"/>
    <n v="0"/>
    <n v="0"/>
    <n v="0"/>
    <n v="0"/>
    <n v="0"/>
    <n v="0"/>
    <n v="0"/>
    <n v="26.5"/>
    <n v="0"/>
    <n v="0"/>
    <n v="0"/>
    <n v="0"/>
    <n v="5.9346750000000004"/>
    <n v="0"/>
    <n v="0"/>
  </r>
  <r>
    <d v="2020-11-01T00:00:00"/>
    <x v="7"/>
    <s v="P"/>
    <s v="Active"/>
    <n v="19"/>
    <x v="18"/>
    <s v="N"/>
    <x v="7"/>
    <n v="1015"/>
    <x v="1"/>
    <s v="Niederl. 1"/>
    <n v="1"/>
    <s v="Department"/>
    <s v="Supervisor"/>
    <s v="Non-Mgm."/>
    <s v="ang."/>
    <s v="M"/>
    <d v="2009-09-01T00:00:00"/>
    <m/>
    <s v=""/>
    <n v="10"/>
    <d v="1988-08-29T00:00:00"/>
    <n v="31"/>
    <s v="N"/>
    <n v="30"/>
    <n v="2.5"/>
    <n v="39"/>
    <x v="0"/>
    <n v="1"/>
    <n v="30"/>
    <n v="0"/>
    <n v="6242"/>
    <n v="1212.7507500000002"/>
    <n v="0"/>
    <n v="0"/>
    <n v="0"/>
    <n v="0"/>
    <n v="0"/>
    <n v="0"/>
    <n v="0"/>
    <n v="0"/>
    <n v="0"/>
    <n v="0"/>
    <n v="0"/>
    <n v="0"/>
    <n v="26.5"/>
    <n v="0"/>
    <n v="0"/>
    <n v="0"/>
    <n v="0"/>
    <n v="5.9346750000000004"/>
    <n v="0"/>
    <n v="0"/>
  </r>
  <r>
    <d v="2020-11-01T00:00:00"/>
    <x v="7"/>
    <s v="P"/>
    <s v="Active"/>
    <n v="20"/>
    <x v="19"/>
    <s v="N"/>
    <x v="8"/>
    <n v="1009"/>
    <x v="1"/>
    <s v="Niederl. 1"/>
    <n v="1"/>
    <s v="Department"/>
    <s v="Supervisor"/>
    <s v="Non-Mgm."/>
    <s v="ang."/>
    <s v="M"/>
    <d v="1986-05-14T00:00:00"/>
    <m/>
    <s v=""/>
    <n v="33"/>
    <d v="1958-07-14T00:00:00"/>
    <n v="61"/>
    <s v="N"/>
    <n v="35"/>
    <n v="2.9166666666666665"/>
    <n v="35"/>
    <x v="0"/>
    <n v="0.89743589743589747"/>
    <n v="30"/>
    <n v="0"/>
    <n v="6243"/>
    <n v="1212.8842500000001"/>
    <n v="-6.86"/>
    <n v="0"/>
    <n v="0"/>
    <n v="0"/>
    <n v="0"/>
    <n v="0"/>
    <n v="0"/>
    <n v="0"/>
    <n v="0"/>
    <n v="0"/>
    <n v="0"/>
    <n v="0"/>
    <n v="26.5"/>
    <n v="0"/>
    <n v="0"/>
    <n v="0"/>
    <n v="0"/>
    <n v="4.3983780000000001"/>
    <n v="0"/>
    <n v="0"/>
  </r>
  <r>
    <d v="2020-11-01T00:00:00"/>
    <x v="7"/>
    <s v="P"/>
    <s v="Active"/>
    <n v="21"/>
    <x v="20"/>
    <s v="N"/>
    <x v="9"/>
    <n v="1087"/>
    <x v="1"/>
    <s v="Niederl. 1"/>
    <n v="1"/>
    <s v="Department"/>
    <s v="Supervisor"/>
    <s v="Non-Mgm."/>
    <s v="ang."/>
    <s v="M"/>
    <d v="1988-01-11T00:00:00"/>
    <m/>
    <s v=""/>
    <n v="32"/>
    <d v="1965-01-13T00:00:00"/>
    <n v="55"/>
    <s v="N"/>
    <n v="30"/>
    <n v="2.5"/>
    <n v="39"/>
    <x v="0"/>
    <n v="1"/>
    <n v="30"/>
    <n v="0"/>
    <n v="6244"/>
    <n v="1213.01775"/>
    <n v="-10.210000000000001"/>
    <n v="0"/>
    <n v="0"/>
    <n v="0"/>
    <n v="0"/>
    <n v="0"/>
    <n v="0"/>
    <n v="0"/>
    <n v="0"/>
    <n v="0"/>
    <n v="0"/>
    <n v="0"/>
    <n v="26.5"/>
    <n v="0"/>
    <n v="0"/>
    <n v="0"/>
    <n v="0"/>
    <n v="3.6481455"/>
    <n v="0"/>
    <n v="0"/>
  </r>
  <r>
    <d v="2020-11-01T00:00:00"/>
    <x v="7"/>
    <s v="P"/>
    <s v="Active"/>
    <n v="22"/>
    <x v="21"/>
    <s v="N"/>
    <x v="10"/>
    <n v="1075"/>
    <x v="0"/>
    <s v="Niederl. 3"/>
    <n v="1"/>
    <s v="Department"/>
    <s v="Supervisor"/>
    <s v="Non-Mgm."/>
    <s v="ang."/>
    <s v="M"/>
    <d v="1988-08-22T00:00:00"/>
    <m/>
    <s v=""/>
    <n v="31"/>
    <d v="1964-03-20T00:00:00"/>
    <n v="55"/>
    <s v="N"/>
    <n v="30"/>
    <n v="2.5"/>
    <n v="39"/>
    <x v="0"/>
    <n v="1"/>
    <n v="30"/>
    <n v="0"/>
    <n v="6245"/>
    <n v="1213.1512499999999"/>
    <n v="0"/>
    <n v="0"/>
    <n v="0"/>
    <n v="0"/>
    <n v="0"/>
    <n v="0"/>
    <n v="0"/>
    <n v="0"/>
    <n v="0"/>
    <n v="0"/>
    <n v="0"/>
    <n v="0"/>
    <n v="26.5"/>
    <n v="0"/>
    <n v="0"/>
    <n v="0"/>
    <n v="0"/>
    <n v="5.9346750000000004"/>
    <n v="0"/>
    <n v="0"/>
  </r>
  <r>
    <d v="2020-11-01T00:00:00"/>
    <x v="7"/>
    <s v="P"/>
    <s v="Active"/>
    <n v="23"/>
    <x v="22"/>
    <s v="N"/>
    <x v="11"/>
    <n v="1082"/>
    <x v="0"/>
    <s v="Niederl. 3"/>
    <n v="1"/>
    <s v="Department"/>
    <s v="Supervisor"/>
    <s v="Non-Mgm."/>
    <s v="ang."/>
    <s v="M"/>
    <d v="1988-09-01T00:00:00"/>
    <m/>
    <s v=""/>
    <n v="31"/>
    <d v="1967-08-29T00:00:00"/>
    <n v="52"/>
    <s v="N"/>
    <n v="35"/>
    <n v="2.9166666666666665"/>
    <n v="39"/>
    <x v="0"/>
    <n v="1"/>
    <n v="30"/>
    <n v="0"/>
    <n v="6246"/>
    <n v="1213.28475"/>
    <n v="0"/>
    <n v="0"/>
    <n v="0"/>
    <n v="0"/>
    <n v="0"/>
    <n v="0"/>
    <n v="0"/>
    <n v="0"/>
    <n v="0"/>
    <n v="0"/>
    <n v="0"/>
    <n v="0"/>
    <n v="26.5"/>
    <n v="0"/>
    <n v="0"/>
    <n v="0"/>
    <n v="0"/>
    <n v="5.9346750000000004"/>
    <n v="0"/>
    <n v="0"/>
  </r>
  <r>
    <d v="2020-11-01T00:00:00"/>
    <x v="7"/>
    <s v="P"/>
    <s v="Active"/>
    <n v="24"/>
    <x v="23"/>
    <s v="N"/>
    <x v="3"/>
    <n v="1011"/>
    <x v="1"/>
    <s v="Niederl. 1"/>
    <n v="1"/>
    <s v="Department"/>
    <s v="Supervisor"/>
    <s v="Director"/>
    <s v="ang."/>
    <s v="M"/>
    <d v="1988-10-13T00:00:00"/>
    <m/>
    <s v=""/>
    <n v="31"/>
    <d v="1964-05-17T00:00:00"/>
    <n v="55"/>
    <s v="N"/>
    <n v="30"/>
    <n v="2.5"/>
    <n v="39"/>
    <x v="0"/>
    <n v="1"/>
    <n v="30"/>
    <n v="0"/>
    <n v="6247"/>
    <n v="1213.4182499999999"/>
    <n v="0"/>
    <n v="0"/>
    <n v="0"/>
    <n v="0"/>
    <n v="0"/>
    <n v="0"/>
    <n v="0"/>
    <n v="0"/>
    <n v="0"/>
    <n v="0"/>
    <n v="0"/>
    <n v="0"/>
    <n v="26.5"/>
    <n v="0"/>
    <n v="0"/>
    <n v="0"/>
    <n v="0"/>
    <n v="5.9346750000000004"/>
    <n v="184.965"/>
    <n v="0"/>
  </r>
  <r>
    <d v="2020-11-01T00:00:00"/>
    <x v="7"/>
    <s v="P"/>
    <s v="Active"/>
    <n v="25"/>
    <x v="24"/>
    <s v="N"/>
    <x v="8"/>
    <n v="1009"/>
    <x v="1"/>
    <s v="Niederl. 1"/>
    <n v="1"/>
    <s v="Department"/>
    <s v="Supervisor"/>
    <s v="Supervisor"/>
    <s v="ang."/>
    <s v="M"/>
    <d v="1989-10-02T00:00:00"/>
    <m/>
    <s v=""/>
    <n v="30"/>
    <d v="1957-03-05T00:00:00"/>
    <n v="62"/>
    <s v="N"/>
    <n v="30"/>
    <n v="2.5"/>
    <n v="39"/>
    <x v="0"/>
    <n v="1"/>
    <n v="30"/>
    <n v="0"/>
    <n v="6248"/>
    <n v="1213.5517500000001"/>
    <n v="0"/>
    <n v="0"/>
    <n v="0"/>
    <n v="0"/>
    <n v="0"/>
    <n v="0"/>
    <n v="0"/>
    <n v="0"/>
    <n v="0"/>
    <n v="0"/>
    <n v="0"/>
    <n v="0"/>
    <n v="26.5"/>
    <n v="0"/>
    <n v="0"/>
    <n v="0"/>
    <n v="0"/>
    <n v="5.9346750000000004"/>
    <n v="0"/>
    <n v="0"/>
  </r>
  <r>
    <d v="2020-11-01T00:00:00"/>
    <x v="7"/>
    <s v="P"/>
    <s v="Active"/>
    <n v="26"/>
    <x v="25"/>
    <s v="N"/>
    <x v="12"/>
    <n v="1089"/>
    <x v="0"/>
    <s v="Niederl. 3"/>
    <n v="1"/>
    <s v="Department"/>
    <s v="Supervisor"/>
    <s v="Supervisor"/>
    <s v="ang."/>
    <s v="W"/>
    <d v="1989-12-01T00:00:00"/>
    <m/>
    <s v=""/>
    <n v="30"/>
    <d v="1961-12-19T00:00:00"/>
    <n v="58"/>
    <s v="N"/>
    <n v="30"/>
    <n v="2.5"/>
    <n v="39"/>
    <x v="0"/>
    <n v="1"/>
    <n v="30"/>
    <n v="0"/>
    <n v="6249"/>
    <n v="1213.68525"/>
    <n v="0"/>
    <n v="0"/>
    <n v="0"/>
    <n v="0"/>
    <n v="0"/>
    <n v="0"/>
    <n v="0"/>
    <n v="0"/>
    <n v="0"/>
    <n v="0"/>
    <n v="0"/>
    <n v="0"/>
    <n v="26.5"/>
    <n v="0"/>
    <n v="0"/>
    <n v="0"/>
    <n v="0"/>
    <n v="5.9346750000000004"/>
    <n v="0"/>
    <n v="0"/>
  </r>
  <r>
    <d v="2020-11-01T00:00:00"/>
    <x v="7"/>
    <s v="P"/>
    <s v="Active"/>
    <n v="27"/>
    <x v="26"/>
    <s v="N"/>
    <x v="10"/>
    <n v="1075"/>
    <x v="0"/>
    <s v="Niederl. 3"/>
    <n v="1"/>
    <s v="Department"/>
    <s v="Supervisor"/>
    <s v="Non-Mgm."/>
    <s v="ang."/>
    <s v="W"/>
    <d v="1990-06-01T00:00:00"/>
    <m/>
    <s v=""/>
    <n v="29"/>
    <d v="1966-11-25T00:00:00"/>
    <n v="53"/>
    <s v="N"/>
    <n v="30"/>
    <n v="2.5"/>
    <n v="39"/>
    <x v="0"/>
    <n v="1"/>
    <n v="30"/>
    <n v="0"/>
    <n v="6250"/>
    <n v="1213.8187499999999"/>
    <n v="0"/>
    <n v="0"/>
    <n v="0"/>
    <n v="0"/>
    <n v="0"/>
    <n v="0"/>
    <n v="0"/>
    <n v="0"/>
    <n v="0"/>
    <n v="0"/>
    <n v="0"/>
    <n v="0"/>
    <n v="26.5"/>
    <n v="0"/>
    <n v="0"/>
    <n v="0"/>
    <n v="0"/>
    <n v="5.9346750000000004"/>
    <n v="0"/>
    <n v="159.04083333333332"/>
  </r>
  <r>
    <d v="2020-11-01T00:00:00"/>
    <x v="7"/>
    <s v="P"/>
    <s v="Active"/>
    <n v="28"/>
    <x v="27"/>
    <s v="Y"/>
    <x v="13"/>
    <n v="1055"/>
    <x v="2"/>
    <s v="Niederl. 7"/>
    <n v="0.5"/>
    <s v="Department"/>
    <s v="Supervisor"/>
    <s v="Manager"/>
    <s v="ang."/>
    <s v="M"/>
    <d v="1991-01-01T00:00:00"/>
    <m/>
    <s v=""/>
    <n v="29"/>
    <d v="1959-05-31T00:00:00"/>
    <n v="60"/>
    <s v="N"/>
    <n v="30"/>
    <n v="2.5"/>
    <n v="39"/>
    <x v="0"/>
    <n v="0.5"/>
    <n v="30"/>
    <n v="0"/>
    <n v="6251"/>
    <n v="1213.95225"/>
    <n v="0"/>
    <n v="0"/>
    <n v="30"/>
    <n v="0"/>
    <n v="0"/>
    <n v="0"/>
    <n v="0"/>
    <n v="0"/>
    <n v="0"/>
    <n v="0"/>
    <n v="0"/>
    <n v="0"/>
    <n v="13.25"/>
    <n v="0"/>
    <n v="0"/>
    <n v="0"/>
    <n v="0"/>
    <n v="9.6858374999999999"/>
    <n v="141.78749999999999"/>
    <n v="0"/>
  </r>
  <r>
    <d v="2020-11-01T00:00:00"/>
    <x v="7"/>
    <s v="P"/>
    <s v="Active"/>
    <n v="28"/>
    <x v="27"/>
    <s v="Y"/>
    <x v="13"/>
    <n v="1048"/>
    <x v="3"/>
    <s v="Niederl. 8"/>
    <n v="0.5"/>
    <s v="Department"/>
    <s v="Supervisor"/>
    <s v="Manager"/>
    <s v="ang."/>
    <s v="M"/>
    <d v="1991-01-01T00:00:00"/>
    <m/>
    <s v=""/>
    <n v="29"/>
    <d v="1959-05-31T00:00:00"/>
    <n v="60"/>
    <s v="N"/>
    <n v="30"/>
    <n v="2.5"/>
    <n v="39"/>
    <x v="0"/>
    <n v="0.5"/>
    <n v="30"/>
    <n v="0"/>
    <n v="6252"/>
    <n v="1214.08575"/>
    <n v="0"/>
    <n v="0"/>
    <n v="30"/>
    <n v="0"/>
    <n v="0"/>
    <n v="0"/>
    <n v="0"/>
    <n v="0"/>
    <n v="0"/>
    <n v="0"/>
    <n v="0"/>
    <n v="0"/>
    <n v="13.25"/>
    <n v="0"/>
    <n v="0"/>
    <n v="0"/>
    <n v="0"/>
    <n v="9.6858374999999999"/>
    <n v="141.78749999999999"/>
    <n v="0"/>
  </r>
  <r>
    <d v="2020-11-01T00:00:00"/>
    <x v="7"/>
    <s v="P"/>
    <s v="Active"/>
    <n v="29"/>
    <x v="28"/>
    <s v="N"/>
    <x v="14"/>
    <n v="1003"/>
    <x v="1"/>
    <s v="Niederl. 1"/>
    <n v="1"/>
    <s v="Department"/>
    <s v="Supervisor"/>
    <s v="Non-Mgm."/>
    <s v="ang."/>
    <s v="M"/>
    <d v="1989-08-01T00:00:00"/>
    <m/>
    <s v=""/>
    <n v="30"/>
    <d v="1962-01-09T00:00:00"/>
    <n v="58"/>
    <s v="N"/>
    <n v="30"/>
    <n v="2.5"/>
    <n v="39"/>
    <x v="0"/>
    <n v="1"/>
    <n v="30"/>
    <n v="0"/>
    <n v="6253"/>
    <n v="1214.2192500000001"/>
    <n v="0"/>
    <n v="0"/>
    <n v="0"/>
    <n v="0"/>
    <n v="0"/>
    <n v="0"/>
    <n v="0"/>
    <n v="0"/>
    <n v="0"/>
    <n v="0"/>
    <n v="0"/>
    <n v="0"/>
    <n v="26.5"/>
    <n v="0"/>
    <n v="0"/>
    <n v="0"/>
    <n v="0"/>
    <n v="5.9346750000000004"/>
    <n v="0"/>
    <n v="0"/>
  </r>
  <r>
    <d v="2020-11-01T00:00:00"/>
    <x v="7"/>
    <s v="P"/>
    <s v="Active"/>
    <n v="30"/>
    <x v="29"/>
    <s v="Y"/>
    <x v="15"/>
    <n v="1050"/>
    <x v="3"/>
    <s v="Niederl. 8"/>
    <n v="0.5"/>
    <s v="Department"/>
    <s v="Supervisor"/>
    <s v="Manager"/>
    <s v="ang."/>
    <s v="M"/>
    <d v="1992-01-02T00:00:00"/>
    <m/>
    <s v=""/>
    <n v="28"/>
    <d v="1966-01-25T00:00:00"/>
    <n v="53"/>
    <s v="J"/>
    <n v="30"/>
    <n v="2.5"/>
    <n v="39"/>
    <x v="0"/>
    <n v="0.5"/>
    <n v="30"/>
    <n v="0"/>
    <n v="6254"/>
    <n v="1214.35275"/>
    <n v="0"/>
    <n v="0"/>
    <n v="0"/>
    <n v="0"/>
    <n v="175"/>
    <n v="0"/>
    <n v="0"/>
    <n v="0"/>
    <n v="0"/>
    <n v="0"/>
    <n v="360.80769230769232"/>
    <n v="286.64166666666665"/>
    <n v="13.25"/>
    <n v="0"/>
    <n v="0"/>
    <n v="0"/>
    <n v="0"/>
    <n v="187.15487144230772"/>
    <n v="73.97175"/>
    <n v="0"/>
  </r>
  <r>
    <d v="2020-11-01T00:00:00"/>
    <x v="7"/>
    <s v="P"/>
    <s v="Active"/>
    <n v="30"/>
    <x v="29"/>
    <s v="Y"/>
    <x v="15"/>
    <n v="1057"/>
    <x v="2"/>
    <s v="Niederl. 7"/>
    <n v="0.5"/>
    <s v="Department"/>
    <s v="Supervisor"/>
    <s v="Manager"/>
    <s v="ang."/>
    <s v="M"/>
    <d v="1992-01-02T00:00:00"/>
    <m/>
    <s v=""/>
    <n v="28"/>
    <d v="1966-01-25T00:00:00"/>
    <n v="53"/>
    <s v="J"/>
    <n v="30"/>
    <n v="2.5"/>
    <n v="39"/>
    <x v="0"/>
    <n v="0.5"/>
    <n v="30"/>
    <n v="0"/>
    <n v="6255"/>
    <n v="1214.4862499999999"/>
    <n v="0"/>
    <n v="0"/>
    <n v="0"/>
    <n v="0"/>
    <n v="175"/>
    <n v="0"/>
    <n v="0"/>
    <n v="0"/>
    <n v="0"/>
    <n v="0"/>
    <n v="360.86538461538464"/>
    <n v="286.6875"/>
    <n v="13.25"/>
    <n v="0"/>
    <n v="0"/>
    <n v="0"/>
    <n v="0"/>
    <n v="187.1780560096154"/>
    <n v="73.97175"/>
    <n v="0"/>
  </r>
  <r>
    <d v="2020-11-01T00:00:00"/>
    <x v="7"/>
    <s v="P"/>
    <s v="Active"/>
    <n v="31"/>
    <x v="30"/>
    <s v="N"/>
    <x v="16"/>
    <n v="1056"/>
    <x v="2"/>
    <s v="Niederl. 7"/>
    <n v="1"/>
    <s v="Department"/>
    <s v="Supervisor"/>
    <s v="Non-Mgm."/>
    <s v="ang."/>
    <s v="M"/>
    <d v="1992-04-01T00:00:00"/>
    <m/>
    <s v=""/>
    <n v="27"/>
    <d v="1960-04-16T00:00:00"/>
    <n v="59"/>
    <s v="N"/>
    <n v="30"/>
    <n v="2.5"/>
    <n v="39"/>
    <x v="0"/>
    <n v="1"/>
    <n v="30"/>
    <n v="0"/>
    <n v="6256"/>
    <n v="1214.6197500000001"/>
    <n v="0"/>
    <n v="0"/>
    <n v="30"/>
    <n v="0"/>
    <n v="0"/>
    <n v="0"/>
    <n v="0"/>
    <n v="0"/>
    <n v="0"/>
    <n v="0"/>
    <n v="0"/>
    <n v="0"/>
    <n v="26.5"/>
    <n v="0"/>
    <n v="0"/>
    <n v="0"/>
    <n v="0"/>
    <n v="12.653175000000001"/>
    <n v="78.849999999999994"/>
    <n v="0"/>
  </r>
  <r>
    <d v="2020-11-01T00:00:00"/>
    <x v="7"/>
    <s v="P"/>
    <s v="Active"/>
    <n v="32"/>
    <x v="31"/>
    <s v="N"/>
    <x v="17"/>
    <n v="1088"/>
    <x v="0"/>
    <s v="Niederl. 3"/>
    <n v="1"/>
    <s v="Department"/>
    <s v="Supervisor"/>
    <s v="Manager"/>
    <s v="ang."/>
    <s v="M"/>
    <d v="1992-07-01T00:00:00"/>
    <m/>
    <s v=""/>
    <n v="27"/>
    <d v="1962-05-04T00:00:00"/>
    <n v="57"/>
    <s v="N"/>
    <n v="30"/>
    <n v="2.5"/>
    <n v="39"/>
    <x v="0"/>
    <n v="1"/>
    <n v="30"/>
    <n v="0"/>
    <n v="6257"/>
    <n v="1214.75325"/>
    <n v="0"/>
    <n v="0"/>
    <n v="0"/>
    <n v="0"/>
    <n v="0"/>
    <n v="0"/>
    <n v="0"/>
    <n v="0"/>
    <n v="0"/>
    <n v="0"/>
    <n v="0"/>
    <n v="0"/>
    <n v="26.5"/>
    <n v="0"/>
    <n v="0"/>
    <n v="0"/>
    <n v="0"/>
    <n v="5.9346750000000004"/>
    <n v="181.43859999999998"/>
    <n v="0"/>
  </r>
  <r>
    <d v="2020-11-01T00:00:00"/>
    <x v="7"/>
    <s v="P"/>
    <s v="Active"/>
    <n v="33"/>
    <x v="32"/>
    <s v="N"/>
    <x v="18"/>
    <n v="1080"/>
    <x v="0"/>
    <s v="Niederl. 3"/>
    <n v="1"/>
    <s v="Department"/>
    <s v="Supervisor"/>
    <s v="Director"/>
    <s v="ang."/>
    <s v="M"/>
    <d v="1992-09-14T00:00:00"/>
    <m/>
    <s v=""/>
    <n v="27"/>
    <d v="1966-07-09T00:00:00"/>
    <n v="53"/>
    <s v="N"/>
    <n v="30"/>
    <n v="2.5"/>
    <n v="39"/>
    <x v="0"/>
    <n v="1"/>
    <n v="30"/>
    <n v="0"/>
    <n v="6258"/>
    <n v="1214.8867500000001"/>
    <n v="0"/>
    <n v="0"/>
    <n v="39.950000000000003"/>
    <n v="0"/>
    <n v="0"/>
    <n v="0"/>
    <n v="0"/>
    <n v="0"/>
    <n v="0"/>
    <n v="0"/>
    <n v="0"/>
    <n v="0"/>
    <n v="26.5"/>
    <n v="0"/>
    <n v="0"/>
    <n v="0"/>
    <n v="0"/>
    <n v="14.881477500000001"/>
    <n v="347.38459999999998"/>
    <n v="0"/>
  </r>
  <r>
    <d v="2020-11-01T00:00:00"/>
    <x v="7"/>
    <s v="P"/>
    <s v="Active"/>
    <n v="34"/>
    <x v="33"/>
    <s v="N"/>
    <x v="19"/>
    <n v="1083"/>
    <x v="0"/>
    <s v="Niederl. 3"/>
    <n v="1"/>
    <s v="Department"/>
    <s v="Supervisor"/>
    <s v="Non-Mgm."/>
    <s v="ang."/>
    <s v="M"/>
    <d v="1992-11-01T00:00:00"/>
    <m/>
    <s v=""/>
    <n v="27"/>
    <d v="1957-10-19T00:00:00"/>
    <n v="62"/>
    <s v="N"/>
    <n v="30"/>
    <n v="2.5"/>
    <n v="39"/>
    <x v="0"/>
    <n v="1"/>
    <n v="30"/>
    <n v="0"/>
    <n v="6259"/>
    <n v="1215.02025"/>
    <n v="0"/>
    <n v="0"/>
    <n v="0"/>
    <n v="0"/>
    <n v="0"/>
    <n v="0"/>
    <n v="0"/>
    <n v="0"/>
    <n v="0"/>
    <n v="0"/>
    <n v="0"/>
    <n v="0"/>
    <n v="26.5"/>
    <n v="0"/>
    <n v="0"/>
    <n v="0"/>
    <n v="0"/>
    <n v="5.9346750000000004"/>
    <n v="0"/>
    <n v="0"/>
  </r>
  <r>
    <d v="2020-11-01T00:00:00"/>
    <x v="7"/>
    <s v="P"/>
    <s v="Active"/>
    <n v="35"/>
    <x v="34"/>
    <s v="N"/>
    <x v="20"/>
    <n v="1058"/>
    <x v="2"/>
    <s v="Niederl. 7"/>
    <n v="1"/>
    <s v="Department"/>
    <s v="Supervisor"/>
    <s v="Non-Mgm."/>
    <s v="ang."/>
    <s v="M"/>
    <d v="1993-01-01T00:00:00"/>
    <m/>
    <s v=""/>
    <n v="27"/>
    <d v="1956-02-08T00:00:00"/>
    <n v="63"/>
    <s v="J"/>
    <n v="35"/>
    <n v="2.9166666666666665"/>
    <n v="39"/>
    <x v="0"/>
    <n v="1"/>
    <n v="30"/>
    <n v="0"/>
    <n v="6260"/>
    <n v="1215.1537499999999"/>
    <n v="0"/>
    <n v="0"/>
    <n v="0"/>
    <n v="0"/>
    <n v="0"/>
    <n v="0"/>
    <n v="0"/>
    <n v="0"/>
    <n v="0"/>
    <n v="0"/>
    <n v="421.34615384615387"/>
    <n v="286.91666666666669"/>
    <n v="26.5"/>
    <n v="0"/>
    <n v="0"/>
    <n v="0"/>
    <n v="0"/>
    <n v="164.55013365384616"/>
    <n v="0"/>
    <n v="0"/>
  </r>
  <r>
    <d v="2020-11-01T00:00:00"/>
    <x v="7"/>
    <s v="P"/>
    <s v="Active"/>
    <n v="36"/>
    <x v="35"/>
    <s v="N"/>
    <x v="21"/>
    <n v="1086"/>
    <x v="0"/>
    <s v="Niederl. 3"/>
    <n v="1"/>
    <s v="Department"/>
    <s v="Supervisor"/>
    <s v="Manager"/>
    <s v="ang."/>
    <s v="M"/>
    <d v="1993-06-15T00:00:00"/>
    <m/>
    <s v=""/>
    <n v="26"/>
    <d v="1967-01-29T00:00:00"/>
    <n v="52"/>
    <s v="N"/>
    <n v="30"/>
    <n v="2.5"/>
    <n v="39"/>
    <x v="0"/>
    <n v="1"/>
    <n v="30"/>
    <n v="0"/>
    <n v="6261"/>
    <n v="1215.2872500000001"/>
    <n v="0"/>
    <n v="0"/>
    <n v="0"/>
    <n v="0"/>
    <n v="0"/>
    <n v="0"/>
    <n v="0"/>
    <n v="0"/>
    <n v="0"/>
    <n v="0"/>
    <n v="0"/>
    <n v="0"/>
    <n v="26.5"/>
    <n v="0"/>
    <n v="0"/>
    <n v="0"/>
    <n v="0"/>
    <n v="5.9346750000000004"/>
    <n v="0"/>
    <n v="0"/>
  </r>
  <r>
    <d v="2020-11-01T00:00:00"/>
    <x v="7"/>
    <s v="P"/>
    <s v="Active"/>
    <n v="37"/>
    <x v="36"/>
    <s v="N"/>
    <x v="22"/>
    <n v="1060"/>
    <x v="2"/>
    <s v="Niederl. 7"/>
    <n v="1"/>
    <s v="Department"/>
    <s v="Supervisor"/>
    <s v="Non-Mgm."/>
    <s v="ang."/>
    <s v="M"/>
    <d v="1993-07-15T00:00:00"/>
    <m/>
    <s v=""/>
    <n v="26"/>
    <d v="1955-08-28T00:00:00"/>
    <n v="64"/>
    <s v="J"/>
    <n v="35"/>
    <n v="2.9166666666666665"/>
    <n v="39"/>
    <x v="0"/>
    <n v="1"/>
    <n v="30"/>
    <n v="0"/>
    <n v="6262"/>
    <n v="1215.42075"/>
    <n v="0"/>
    <n v="0"/>
    <n v="0"/>
    <n v="0"/>
    <n v="0"/>
    <n v="0"/>
    <n v="0"/>
    <n v="0"/>
    <n v="0"/>
    <n v="0"/>
    <n v="421.48076923076928"/>
    <n v="287.00833333333338"/>
    <n v="26.5"/>
    <n v="0"/>
    <n v="0"/>
    <n v="0"/>
    <n v="0"/>
    <n v="164.60080951923081"/>
    <n v="0"/>
    <n v="0"/>
  </r>
  <r>
    <d v="2020-11-01T00:00:00"/>
    <x v="7"/>
    <s v="P"/>
    <s v="Active"/>
    <n v="38"/>
    <x v="37"/>
    <s v="N"/>
    <x v="5"/>
    <n v="1093"/>
    <x v="0"/>
    <s v="Niederl. 3"/>
    <n v="1"/>
    <s v="Department"/>
    <s v="Supervisor"/>
    <s v="Non-Mgm."/>
    <s v="ang."/>
    <s v="M"/>
    <d v="1994-01-01T00:00:00"/>
    <m/>
    <s v=""/>
    <n v="26"/>
    <d v="1967-11-30T00:00:00"/>
    <n v="52"/>
    <s v="N"/>
    <n v="35"/>
    <n v="2.9166666666666665"/>
    <n v="39"/>
    <x v="0"/>
    <n v="1"/>
    <n v="30"/>
    <n v="0"/>
    <n v="6263"/>
    <n v="1215.5542500000001"/>
    <n v="0"/>
    <n v="0"/>
    <n v="0"/>
    <n v="0"/>
    <n v="0"/>
    <n v="0"/>
    <n v="0"/>
    <n v="0"/>
    <n v="0"/>
    <n v="0"/>
    <n v="0"/>
    <n v="0"/>
    <n v="26.5"/>
    <n v="0"/>
    <n v="0"/>
    <n v="0"/>
    <n v="0"/>
    <n v="5.9346750000000004"/>
    <n v="0"/>
    <n v="0"/>
  </r>
  <r>
    <d v="2020-11-01T00:00:00"/>
    <x v="7"/>
    <s v="P"/>
    <s v="Active"/>
    <n v="39"/>
    <x v="38"/>
    <s v="N"/>
    <x v="2"/>
    <n v="1010"/>
    <x v="1"/>
    <s v="Niederl. 1"/>
    <n v="1"/>
    <s v="Department"/>
    <s v="Supervisor"/>
    <s v="Manager"/>
    <s v="ang."/>
    <s v="M"/>
    <d v="1994-02-14T00:00:00"/>
    <m/>
    <s v=""/>
    <n v="25"/>
    <d v="1963-11-04T00:00:00"/>
    <n v="56"/>
    <s v="N"/>
    <n v="30"/>
    <n v="2.5"/>
    <n v="39"/>
    <x v="0"/>
    <n v="1"/>
    <n v="30"/>
    <n v="0"/>
    <n v="6264"/>
    <n v="1215.6877500000001"/>
    <n v="0"/>
    <n v="0"/>
    <n v="0"/>
    <n v="0"/>
    <n v="0"/>
    <n v="0"/>
    <n v="0"/>
    <n v="0"/>
    <n v="0"/>
    <n v="0"/>
    <n v="0"/>
    <n v="0"/>
    <n v="26.5"/>
    <n v="0"/>
    <n v="0"/>
    <n v="0"/>
    <n v="0"/>
    <n v="5.9346750000000004"/>
    <n v="0"/>
    <n v="0"/>
  </r>
  <r>
    <d v="2020-11-01T00:00:00"/>
    <x v="7"/>
    <s v="P"/>
    <s v="Active"/>
    <n v="40"/>
    <x v="39"/>
    <s v="N"/>
    <x v="19"/>
    <n v="1083"/>
    <x v="0"/>
    <s v="Niederl. 3"/>
    <n v="1"/>
    <s v="Department"/>
    <s v="Supervisor"/>
    <s v="Manager"/>
    <s v="ang."/>
    <s v="M"/>
    <d v="1994-08-08T00:00:00"/>
    <m/>
    <s v=""/>
    <n v="25"/>
    <d v="1967-10-23T00:00:00"/>
    <n v="52"/>
    <s v="N"/>
    <n v="30"/>
    <n v="2.5"/>
    <n v="39"/>
    <x v="0"/>
    <n v="1"/>
    <n v="30"/>
    <n v="0"/>
    <n v="6265"/>
    <n v="1215.82125"/>
    <n v="0"/>
    <n v="0"/>
    <n v="0"/>
    <n v="0"/>
    <n v="0"/>
    <n v="0"/>
    <n v="0"/>
    <n v="0"/>
    <n v="0"/>
    <n v="0"/>
    <n v="0"/>
    <n v="0"/>
    <n v="26.5"/>
    <n v="0"/>
    <n v="0"/>
    <n v="0"/>
    <n v="0"/>
    <n v="5.9346750000000004"/>
    <n v="0"/>
    <n v="0"/>
  </r>
  <r>
    <d v="2020-11-01T00:00:00"/>
    <x v="7"/>
    <s v="P"/>
    <s v="Active"/>
    <n v="41"/>
    <x v="40"/>
    <s v="N"/>
    <x v="22"/>
    <n v="1060"/>
    <x v="2"/>
    <s v="Niederl. 7"/>
    <n v="1"/>
    <s v="Department"/>
    <s v="Supervisor"/>
    <s v="Non-Mgm."/>
    <s v="ang."/>
    <s v="M"/>
    <d v="1994-10-01T00:00:00"/>
    <m/>
    <s v=""/>
    <n v="25"/>
    <d v="1964-11-09T00:00:00"/>
    <n v="55"/>
    <s v="J"/>
    <n v="30"/>
    <n v="2.5"/>
    <n v="39"/>
    <x v="0"/>
    <n v="1"/>
    <n v="30"/>
    <n v="0"/>
    <n v="6266"/>
    <n v="1215.9547500000001"/>
    <n v="0"/>
    <n v="0"/>
    <n v="0"/>
    <n v="0"/>
    <n v="0"/>
    <n v="0"/>
    <n v="0"/>
    <n v="0"/>
    <n v="0"/>
    <n v="0"/>
    <n v="361.50000000000006"/>
    <n v="287.19166666666666"/>
    <n v="26.5"/>
    <n v="0"/>
    <n v="0"/>
    <n v="0"/>
    <n v="0"/>
    <n v="151.20917375000002"/>
    <n v="0"/>
    <n v="0"/>
  </r>
  <r>
    <d v="2020-11-01T00:00:00"/>
    <x v="7"/>
    <s v="P"/>
    <s v="Active"/>
    <n v="42"/>
    <x v="41"/>
    <s v="N"/>
    <x v="23"/>
    <n v="1068"/>
    <x v="0"/>
    <s v="Niederl. 3"/>
    <n v="1"/>
    <s v="Department"/>
    <s v="Supervisor"/>
    <s v="Manager"/>
    <s v="ang."/>
    <s v="W"/>
    <d v="1994-12-01T00:00:00"/>
    <m/>
    <s v=""/>
    <n v="25"/>
    <d v="1966-07-09T00:00:00"/>
    <n v="53"/>
    <s v="N"/>
    <n v="30"/>
    <n v="2.5"/>
    <n v="39"/>
    <x v="0"/>
    <n v="1"/>
    <n v="30"/>
    <n v="0"/>
    <n v="6267"/>
    <n v="1216.0882500000002"/>
    <n v="0"/>
    <n v="0"/>
    <n v="0"/>
    <n v="0"/>
    <n v="0"/>
    <n v="0"/>
    <n v="0"/>
    <n v="0"/>
    <n v="0"/>
    <n v="0"/>
    <n v="0"/>
    <n v="0"/>
    <n v="26.5"/>
    <n v="0"/>
    <n v="0"/>
    <n v="0"/>
    <n v="0"/>
    <n v="5.9346750000000004"/>
    <n v="130.3571"/>
    <n v="0"/>
  </r>
  <r>
    <d v="2020-11-01T00:00:00"/>
    <x v="7"/>
    <s v="P"/>
    <s v="Active"/>
    <n v="43"/>
    <x v="42"/>
    <s v="N"/>
    <x v="24"/>
    <n v="1081"/>
    <x v="0"/>
    <s v="Niederl. 3"/>
    <n v="1"/>
    <s v="Department"/>
    <s v="Supervisor"/>
    <s v="Director"/>
    <s v="ang."/>
    <s v="M"/>
    <d v="1995-02-01T00:00:00"/>
    <m/>
    <s v=""/>
    <n v="24"/>
    <d v="1963-11-20T00:00:00"/>
    <n v="56"/>
    <s v="N"/>
    <n v="30"/>
    <n v="2.5"/>
    <n v="39"/>
    <x v="0"/>
    <n v="1"/>
    <n v="30"/>
    <n v="0"/>
    <n v="6268"/>
    <n v="1216.2217500000002"/>
    <n v="0"/>
    <n v="0"/>
    <n v="0"/>
    <n v="0"/>
    <n v="0"/>
    <n v="0"/>
    <n v="0"/>
    <n v="0"/>
    <n v="0"/>
    <n v="0"/>
    <n v="0"/>
    <n v="0"/>
    <n v="26.5"/>
    <n v="0"/>
    <n v="0"/>
    <n v="0"/>
    <n v="0"/>
    <n v="5.9346750000000004"/>
    <n v="175.9932"/>
    <n v="121.69583333333333"/>
  </r>
  <r>
    <d v="2020-11-01T00:00:00"/>
    <x v="7"/>
    <s v="P"/>
    <s v="Active"/>
    <n v="44"/>
    <x v="43"/>
    <s v="N"/>
    <x v="25"/>
    <n v="1002"/>
    <x v="1"/>
    <s v="Niederl. 1"/>
    <n v="1"/>
    <s v="Department"/>
    <s v="Supervisor"/>
    <s v="Manager"/>
    <s v="ang."/>
    <s v="M"/>
    <d v="1995-09-01T00:00:00"/>
    <m/>
    <s v=""/>
    <n v="24"/>
    <d v="1967-11-28T00:00:00"/>
    <n v="52"/>
    <s v="N"/>
    <n v="30"/>
    <n v="2.5"/>
    <n v="39"/>
    <x v="0"/>
    <n v="1"/>
    <n v="30"/>
    <n v="0"/>
    <n v="6269"/>
    <n v="1216.3552500000001"/>
    <n v="0"/>
    <n v="0"/>
    <n v="0"/>
    <n v="0"/>
    <n v="0"/>
    <n v="0"/>
    <n v="0"/>
    <n v="0"/>
    <n v="0"/>
    <n v="0"/>
    <n v="0"/>
    <n v="0"/>
    <n v="26.5"/>
    <n v="0"/>
    <n v="0"/>
    <n v="0"/>
    <n v="0"/>
    <n v="5.9346750000000004"/>
    <n v="0"/>
    <n v="121.69583333333333"/>
  </r>
  <r>
    <d v="2020-11-01T00:00:00"/>
    <x v="7"/>
    <s v="P"/>
    <s v="Active"/>
    <n v="45"/>
    <x v="44"/>
    <s v="N"/>
    <x v="22"/>
    <n v="1060"/>
    <x v="2"/>
    <s v="Niederl. 7"/>
    <n v="1"/>
    <s v="Department"/>
    <s v="Supervisor"/>
    <s v="Non-Mgm."/>
    <s v="ang."/>
    <s v="M"/>
    <d v="1995-05-01T00:00:00"/>
    <m/>
    <s v=""/>
    <n v="24"/>
    <d v="1955-07-18T00:00:00"/>
    <n v="64"/>
    <s v="J"/>
    <n v="30"/>
    <n v="2.5"/>
    <n v="39"/>
    <x v="0"/>
    <n v="1"/>
    <n v="30"/>
    <n v="0"/>
    <n v="6270"/>
    <n v="1216.48875"/>
    <n v="0"/>
    <n v="0"/>
    <n v="0"/>
    <n v="0"/>
    <n v="0"/>
    <n v="0"/>
    <n v="0"/>
    <n v="0"/>
    <n v="0"/>
    <n v="0"/>
    <n v="361.73076923076923"/>
    <n v="287.375"/>
    <n v="26.5"/>
    <n v="0"/>
    <n v="0"/>
    <n v="0"/>
    <n v="0"/>
    <n v="151.3019120192308"/>
    <n v="0"/>
    <n v="121.69583333333333"/>
  </r>
  <r>
    <d v="2020-11-01T00:00:00"/>
    <x v="7"/>
    <s v="P"/>
    <s v="Active"/>
    <n v="46"/>
    <x v="45"/>
    <s v="N"/>
    <x v="26"/>
    <n v="1091"/>
    <x v="0"/>
    <s v="Niederl. 3"/>
    <n v="1"/>
    <s v="Department"/>
    <s v="Supervisor"/>
    <s v="Manager"/>
    <s v="ang."/>
    <s v="M"/>
    <d v="1995-06-01T00:00:00"/>
    <m/>
    <s v=""/>
    <n v="24"/>
    <d v="1966-06-11T00:00:00"/>
    <n v="53"/>
    <s v="N"/>
    <n v="30"/>
    <n v="2.5"/>
    <n v="39"/>
    <x v="0"/>
    <n v="1"/>
    <n v="30"/>
    <n v="0"/>
    <n v="6271"/>
    <n v="1216.6222500000001"/>
    <n v="0"/>
    <n v="0"/>
    <n v="0"/>
    <n v="0"/>
    <n v="0"/>
    <n v="0"/>
    <n v="0"/>
    <n v="0"/>
    <n v="0"/>
    <n v="0"/>
    <n v="0"/>
    <n v="0"/>
    <n v="26.5"/>
    <n v="0"/>
    <n v="0"/>
    <n v="0"/>
    <n v="0"/>
    <n v="5.9346750000000004"/>
    <n v="113.8974"/>
    <n v="121.69583333333333"/>
  </r>
  <r>
    <d v="2020-11-01T00:00:00"/>
    <x v="7"/>
    <s v="P"/>
    <s v="Active"/>
    <n v="47"/>
    <x v="46"/>
    <s v="N"/>
    <x v="27"/>
    <n v="1070"/>
    <x v="0"/>
    <s v="Niederl. 3"/>
    <n v="1"/>
    <s v="Department"/>
    <s v="Supervisor"/>
    <s v="Non-Mgm."/>
    <s v="ang."/>
    <s v="W"/>
    <d v="1995-06-12T00:00:00"/>
    <m/>
    <s v=""/>
    <n v="24"/>
    <d v="1961-06-05T00:00:00"/>
    <n v="58"/>
    <s v="N"/>
    <n v="30"/>
    <n v="2.5"/>
    <n v="39"/>
    <x v="0"/>
    <n v="1"/>
    <n v="30"/>
    <n v="0"/>
    <n v="6272"/>
    <n v="1216.75575"/>
    <n v="0"/>
    <n v="0"/>
    <n v="0"/>
    <n v="0"/>
    <n v="0"/>
    <n v="0"/>
    <n v="0"/>
    <n v="0"/>
    <n v="0"/>
    <n v="0"/>
    <n v="0"/>
    <n v="0"/>
    <n v="26.5"/>
    <n v="0"/>
    <n v="0"/>
    <n v="0"/>
    <n v="0"/>
    <n v="5.9346750000000004"/>
    <n v="0"/>
    <n v="121.69583333333333"/>
  </r>
  <r>
    <d v="2020-11-01T00:00:00"/>
    <x v="7"/>
    <s v="P"/>
    <s v="Active"/>
    <n v="48"/>
    <x v="47"/>
    <s v="N"/>
    <x v="22"/>
    <n v="1053"/>
    <x v="3"/>
    <s v="Niederl. 8"/>
    <n v="1"/>
    <s v="Department"/>
    <s v="Supervisor"/>
    <s v="Non-Mgm."/>
    <s v="ang."/>
    <s v="M"/>
    <d v="1995-09-01T00:00:00"/>
    <m/>
    <s v=""/>
    <n v="24"/>
    <d v="1970-08-22T00:00:00"/>
    <n v="49"/>
    <s v="J"/>
    <n v="30"/>
    <n v="2.5"/>
    <n v="39"/>
    <x v="0"/>
    <n v="1"/>
    <n v="30"/>
    <n v="0"/>
    <n v="6273"/>
    <n v="1216.8892500000002"/>
    <n v="0"/>
    <n v="0"/>
    <n v="0"/>
    <n v="0"/>
    <n v="0"/>
    <n v="0"/>
    <n v="0"/>
    <n v="0"/>
    <n v="0"/>
    <n v="0"/>
    <n v="361.90384615384613"/>
    <n v="287.51250000000005"/>
    <n v="26.5"/>
    <n v="0"/>
    <n v="0"/>
    <n v="0"/>
    <n v="0"/>
    <n v="151.37146572115387"/>
    <n v="0"/>
    <n v="121.69583333333333"/>
  </r>
  <r>
    <d v="2020-11-01T00:00:00"/>
    <x v="7"/>
    <s v="P"/>
    <s v="Active"/>
    <n v="49"/>
    <x v="48"/>
    <s v="N"/>
    <x v="28"/>
    <n v="1004"/>
    <x v="1"/>
    <s v="Niederl. 1"/>
    <n v="1"/>
    <s v="Department"/>
    <s v="Supervisor"/>
    <s v="Manager"/>
    <s v="ang."/>
    <s v="M"/>
    <d v="1995-09-18T00:00:00"/>
    <m/>
    <s v=""/>
    <n v="24"/>
    <d v="1967-11-20T00:00:00"/>
    <n v="52"/>
    <s v="N"/>
    <n v="30"/>
    <n v="2.5"/>
    <n v="39"/>
    <x v="0"/>
    <n v="1"/>
    <n v="30"/>
    <n v="0"/>
    <n v="6274"/>
    <n v="1217.0227500000001"/>
    <n v="0"/>
    <n v="0"/>
    <n v="0"/>
    <n v="0"/>
    <n v="0"/>
    <n v="0"/>
    <n v="0"/>
    <n v="0"/>
    <n v="0"/>
    <n v="0"/>
    <n v="0"/>
    <n v="0"/>
    <n v="26.5"/>
    <n v="0"/>
    <n v="0"/>
    <n v="0"/>
    <n v="0"/>
    <n v="5.9346750000000004"/>
    <n v="0"/>
    <n v="121.69583333333333"/>
  </r>
  <r>
    <d v="2020-11-01T00:00:00"/>
    <x v="7"/>
    <s v="P"/>
    <s v="Active"/>
    <n v="50"/>
    <x v="49"/>
    <s v="N"/>
    <x v="22"/>
    <n v="1053"/>
    <x v="3"/>
    <s v="Niederl. 8"/>
    <n v="1"/>
    <s v="Department"/>
    <s v="Supervisor"/>
    <s v="Non-Mgm."/>
    <s v="ang."/>
    <s v="M"/>
    <d v="1995-11-06T00:00:00"/>
    <m/>
    <s v=""/>
    <n v="24"/>
    <d v="1961-11-20T00:00:00"/>
    <n v="58"/>
    <s v="J"/>
    <n v="30"/>
    <n v="2.5"/>
    <n v="39"/>
    <x v="0"/>
    <n v="1"/>
    <n v="30"/>
    <n v="0"/>
    <n v="6275"/>
    <n v="1217.15625"/>
    <n v="0"/>
    <n v="0"/>
    <n v="0"/>
    <n v="0"/>
    <n v="0"/>
    <n v="0"/>
    <n v="0"/>
    <n v="0"/>
    <n v="0"/>
    <n v="0"/>
    <n v="362.01923076923077"/>
    <n v="287.60416666666669"/>
    <n v="26.5"/>
    <n v="0"/>
    <n v="0"/>
    <n v="0"/>
    <n v="0"/>
    <n v="151.41783485576923"/>
    <n v="0"/>
    <n v="121.69583333333333"/>
  </r>
  <r>
    <d v="2020-11-01T00:00:00"/>
    <x v="7"/>
    <s v="P"/>
    <s v="Active"/>
    <n v="51"/>
    <x v="50"/>
    <s v="N"/>
    <x v="29"/>
    <n v="1079"/>
    <x v="0"/>
    <s v="Niederl. 3"/>
    <n v="1"/>
    <s v="Department"/>
    <s v="Supervisor"/>
    <s v="Non-Mgm."/>
    <s v="ang."/>
    <s v="M"/>
    <d v="1996-03-01T00:00:00"/>
    <m/>
    <s v=""/>
    <n v="23"/>
    <d v="1966-09-04T00:00:00"/>
    <n v="53"/>
    <s v="N"/>
    <n v="24"/>
    <n v="2"/>
    <n v="32"/>
    <x v="0"/>
    <n v="0.82051282051282048"/>
    <n v="30"/>
    <n v="0"/>
    <n v="6276"/>
    <n v="1217.2897499999999"/>
    <n v="0"/>
    <n v="0"/>
    <n v="0"/>
    <n v="0"/>
    <n v="0"/>
    <n v="0"/>
    <n v="0"/>
    <n v="0"/>
    <n v="0"/>
    <n v="0"/>
    <n v="0"/>
    <n v="0"/>
    <n v="26.5"/>
    <n v="0"/>
    <n v="0"/>
    <n v="0"/>
    <n v="0"/>
    <n v="5.9346750000000004"/>
    <n v="0"/>
    <n v="0"/>
  </r>
  <r>
    <d v="2020-11-01T00:00:00"/>
    <x v="7"/>
    <s v="P"/>
    <s v="Active"/>
    <n v="52"/>
    <x v="51"/>
    <s v="N"/>
    <x v="19"/>
    <n v="1083"/>
    <x v="0"/>
    <s v="Niederl. 3"/>
    <n v="1"/>
    <s v="Department"/>
    <s v="Supervisor"/>
    <s v="Non-Mgm."/>
    <s v="ang."/>
    <s v="M"/>
    <d v="1996-05-01T00:00:00"/>
    <m/>
    <s v=""/>
    <n v="23"/>
    <d v="1967-06-09T00:00:00"/>
    <n v="52"/>
    <s v="N"/>
    <n v="30"/>
    <n v="2.5"/>
    <n v="39"/>
    <x v="0"/>
    <n v="1"/>
    <n v="30"/>
    <n v="0"/>
    <n v="6277"/>
    <n v="1217.4232500000001"/>
    <n v="0"/>
    <n v="0"/>
    <n v="0"/>
    <n v="0"/>
    <n v="0"/>
    <n v="0"/>
    <n v="0"/>
    <n v="0"/>
    <n v="0"/>
    <n v="0"/>
    <n v="0"/>
    <n v="0"/>
    <n v="26.5"/>
    <n v="0"/>
    <n v="0"/>
    <n v="0"/>
    <n v="0"/>
    <n v="5.9346750000000004"/>
    <n v="0"/>
    <n v="0"/>
  </r>
  <r>
    <d v="2020-11-01T00:00:00"/>
    <x v="7"/>
    <s v="P"/>
    <s v="Active"/>
    <n v="53"/>
    <x v="52"/>
    <s v="N"/>
    <x v="27"/>
    <n v="1070"/>
    <x v="0"/>
    <s v="Niederl. 3"/>
    <n v="1"/>
    <s v="Department"/>
    <s v="Supervisor"/>
    <s v="Non-Mgm."/>
    <s v="ang."/>
    <s v="W"/>
    <d v="1996-07-01T00:00:00"/>
    <m/>
    <s v=""/>
    <n v="23"/>
    <d v="1967-11-24T00:00:00"/>
    <n v="52"/>
    <s v="N"/>
    <n v="30"/>
    <n v="2.5"/>
    <n v="39"/>
    <x v="0"/>
    <n v="1"/>
    <n v="30"/>
    <n v="0"/>
    <n v="6278"/>
    <n v="1217.55675"/>
    <n v="0"/>
    <n v="0"/>
    <n v="0"/>
    <n v="0"/>
    <n v="0"/>
    <n v="0"/>
    <n v="0"/>
    <n v="0"/>
    <n v="0"/>
    <n v="0"/>
    <n v="0"/>
    <n v="0"/>
    <n v="26.5"/>
    <n v="0"/>
    <n v="0"/>
    <n v="0"/>
    <n v="0"/>
    <n v="5.9346750000000004"/>
    <n v="0"/>
    <n v="0"/>
  </r>
  <r>
    <d v="2020-11-01T00:00:00"/>
    <x v="7"/>
    <s v="P"/>
    <s v="Active"/>
    <n v="54"/>
    <x v="53"/>
    <s v="N"/>
    <x v="17"/>
    <n v="1088"/>
    <x v="0"/>
    <s v="Niederl. 3"/>
    <n v="1"/>
    <s v="Department"/>
    <s v="Supervisor"/>
    <s v="Supervisor"/>
    <s v="ang."/>
    <s v="M"/>
    <d v="1996-09-16T00:00:00"/>
    <m/>
    <s v=""/>
    <n v="23"/>
    <d v="1965-05-18T00:00:00"/>
    <n v="54"/>
    <s v="J"/>
    <n v="30"/>
    <n v="2.5"/>
    <n v="39"/>
    <x v="0"/>
    <n v="1"/>
    <n v="30"/>
    <n v="0"/>
    <n v="6279"/>
    <n v="1217.6902500000001"/>
    <n v="0"/>
    <n v="0"/>
    <n v="0"/>
    <n v="0"/>
    <n v="0"/>
    <n v="0"/>
    <n v="0"/>
    <n v="0"/>
    <n v="0"/>
    <n v="0"/>
    <n v="362.25"/>
    <n v="287.78750000000002"/>
    <n v="26.5"/>
    <n v="0"/>
    <n v="0"/>
    <n v="0"/>
    <n v="0"/>
    <n v="151.51057312500001"/>
    <n v="0"/>
    <n v="0"/>
  </r>
  <r>
    <d v="2020-11-01T00:00:00"/>
    <x v="7"/>
    <s v="P"/>
    <s v="Active"/>
    <n v="55"/>
    <x v="54"/>
    <s v="N"/>
    <x v="4"/>
    <n v="1013"/>
    <x v="1"/>
    <s v="Niederl. 1"/>
    <n v="1"/>
    <s v="Department"/>
    <s v="Supervisor"/>
    <s v="Non-Mgm."/>
    <s v="ang."/>
    <s v="W"/>
    <d v="1996-10-28T00:00:00"/>
    <m/>
    <s v=""/>
    <n v="23"/>
    <d v="1977-10-02T00:00:00"/>
    <n v="42"/>
    <s v="N"/>
    <n v="30"/>
    <n v="2.5"/>
    <n v="39"/>
    <x v="0"/>
    <n v="1"/>
    <n v="30"/>
    <n v="0"/>
    <n v="6280"/>
    <n v="1217.82375"/>
    <n v="0"/>
    <n v="0"/>
    <n v="0"/>
    <n v="0"/>
    <n v="0"/>
    <n v="0"/>
    <n v="0"/>
    <n v="0"/>
    <n v="0"/>
    <n v="0"/>
    <n v="0"/>
    <n v="0"/>
    <n v="26.5"/>
    <n v="0"/>
    <n v="0"/>
    <n v="0"/>
    <n v="0"/>
    <n v="5.9346750000000004"/>
    <n v="0"/>
    <n v="0"/>
  </r>
  <r>
    <d v="2020-11-01T00:00:00"/>
    <x v="7"/>
    <s v="P"/>
    <s v="Active"/>
    <n v="56"/>
    <x v="55"/>
    <s v="N"/>
    <x v="16"/>
    <n v="1037"/>
    <x v="4"/>
    <s v="Niederl. 6"/>
    <n v="1"/>
    <s v="Department"/>
    <s v="Supervisor"/>
    <s v="Non-Mgm."/>
    <s v="ang."/>
    <s v="M"/>
    <d v="1997-06-15T00:00:00"/>
    <m/>
    <s v=""/>
    <n v="22"/>
    <d v="1957-06-29T00:00:00"/>
    <n v="62"/>
    <s v="N"/>
    <n v="30"/>
    <n v="2.5"/>
    <n v="39"/>
    <x v="0"/>
    <n v="1"/>
    <n v="30"/>
    <n v="0"/>
    <n v="6281"/>
    <n v="1217.9572499999999"/>
    <n v="0"/>
    <n v="0"/>
    <n v="30"/>
    <n v="0"/>
    <n v="0"/>
    <n v="0"/>
    <n v="0"/>
    <n v="0"/>
    <n v="0"/>
    <n v="0"/>
    <n v="0"/>
    <n v="0"/>
    <n v="26.5"/>
    <n v="0"/>
    <n v="0"/>
    <n v="0"/>
    <n v="0"/>
    <n v="12.653175000000001"/>
    <n v="101.27"/>
    <n v="0"/>
  </r>
  <r>
    <d v="2020-11-01T00:00:00"/>
    <x v="7"/>
    <s v="P"/>
    <s v="Active"/>
    <n v="57"/>
    <x v="56"/>
    <s v="N"/>
    <x v="19"/>
    <n v="1083"/>
    <x v="0"/>
    <s v="Niederl. 3"/>
    <n v="1"/>
    <s v="Department"/>
    <s v="Supervisor"/>
    <s v="Non-Mgm."/>
    <s v="ang."/>
    <s v="M"/>
    <d v="1997-11-01T00:00:00"/>
    <m/>
    <s v=""/>
    <n v="22"/>
    <d v="1970-03-06T00:00:00"/>
    <n v="49"/>
    <s v="N"/>
    <n v="30"/>
    <n v="2.5"/>
    <n v="32"/>
    <x v="0"/>
    <n v="0.82051282051282048"/>
    <n v="30"/>
    <n v="0"/>
    <n v="6282"/>
    <n v="1218.0907500000001"/>
    <n v="0"/>
    <n v="0"/>
    <n v="0"/>
    <n v="0"/>
    <n v="0"/>
    <n v="0"/>
    <n v="0"/>
    <n v="0"/>
    <n v="0"/>
    <n v="0"/>
    <n v="0"/>
    <n v="0"/>
    <n v="26.5"/>
    <n v="0"/>
    <n v="0"/>
    <n v="0"/>
    <n v="0"/>
    <n v="5.9346750000000004"/>
    <n v="0"/>
    <n v="0"/>
  </r>
  <r>
    <d v="2020-11-01T00:00:00"/>
    <x v="7"/>
    <s v="P"/>
    <s v="Active"/>
    <n v="58"/>
    <x v="57"/>
    <s v="N"/>
    <x v="2"/>
    <n v="1010"/>
    <x v="1"/>
    <s v="Niederl. 1"/>
    <n v="1"/>
    <s v="Department"/>
    <s v="Supervisor"/>
    <s v="Non-Mgm."/>
    <s v="ang."/>
    <s v="M"/>
    <d v="1995-07-03T00:00:00"/>
    <m/>
    <s v=""/>
    <n v="24"/>
    <d v="1962-07-10T00:00:00"/>
    <n v="57"/>
    <s v="N"/>
    <n v="30"/>
    <n v="2.5"/>
    <n v="39"/>
    <x v="0"/>
    <n v="1"/>
    <n v="30"/>
    <n v="0"/>
    <n v="6283"/>
    <n v="1218.22425"/>
    <n v="0"/>
    <n v="0"/>
    <n v="0"/>
    <n v="0"/>
    <n v="0"/>
    <n v="0"/>
    <n v="0"/>
    <n v="0"/>
    <n v="0"/>
    <n v="0"/>
    <n v="0"/>
    <n v="0"/>
    <n v="26.5"/>
    <n v="0"/>
    <n v="0"/>
    <n v="0"/>
    <n v="0"/>
    <n v="5.9346750000000004"/>
    <n v="0"/>
    <n v="121.69583333333333"/>
  </r>
  <r>
    <d v="2020-11-01T00:00:00"/>
    <x v="7"/>
    <s v="P"/>
    <s v="Active"/>
    <n v="59"/>
    <x v="58"/>
    <s v="N"/>
    <x v="30"/>
    <n v="1071"/>
    <x v="0"/>
    <s v="Niederl. 3"/>
    <n v="1"/>
    <s v="Department"/>
    <s v="Supervisor"/>
    <s v="Non-Mgm."/>
    <s v="ang."/>
    <s v="M"/>
    <d v="1998-07-01T00:00:00"/>
    <m/>
    <s v=""/>
    <n v="21"/>
    <d v="1962-08-29T00:00:00"/>
    <n v="57"/>
    <s v="N"/>
    <n v="30"/>
    <n v="2.5"/>
    <n v="39"/>
    <x v="0"/>
    <n v="1"/>
    <n v="30"/>
    <n v="0"/>
    <n v="6284"/>
    <n v="1218.3577500000001"/>
    <n v="0"/>
    <n v="0"/>
    <n v="0"/>
    <n v="0"/>
    <n v="0"/>
    <n v="0"/>
    <n v="0"/>
    <n v="0"/>
    <n v="0"/>
    <n v="0"/>
    <n v="0"/>
    <n v="0"/>
    <n v="26.5"/>
    <n v="0"/>
    <n v="0"/>
    <n v="0"/>
    <n v="0"/>
    <n v="5.9346750000000004"/>
    <n v="0"/>
    <n v="0"/>
  </r>
  <r>
    <d v="2020-11-01T00:00:00"/>
    <x v="7"/>
    <s v="P"/>
    <s v="Active"/>
    <n v="60"/>
    <x v="59"/>
    <s v="N"/>
    <x v="16"/>
    <n v="1067"/>
    <x v="3"/>
    <s v="Niederl. 8"/>
    <n v="1"/>
    <s v="Department"/>
    <s v="Supervisor"/>
    <s v="Non-Mgm."/>
    <s v="ang."/>
    <s v="M"/>
    <d v="1998-10-01T00:00:00"/>
    <m/>
    <s v=""/>
    <n v="21"/>
    <d v="1964-03-17T00:00:00"/>
    <n v="55"/>
    <s v="N"/>
    <n v="30"/>
    <n v="2.5"/>
    <n v="39"/>
    <x v="0"/>
    <n v="1"/>
    <n v="30"/>
    <n v="0"/>
    <n v="6285"/>
    <n v="1218.49125"/>
    <n v="0"/>
    <n v="0"/>
    <n v="0"/>
    <n v="0"/>
    <n v="0"/>
    <n v="0"/>
    <n v="0"/>
    <n v="0"/>
    <n v="0"/>
    <n v="0"/>
    <n v="0"/>
    <n v="0"/>
    <n v="26.5"/>
    <n v="0"/>
    <n v="0"/>
    <n v="0"/>
    <n v="0"/>
    <n v="5.9346750000000004"/>
    <n v="0"/>
    <n v="0"/>
  </r>
  <r>
    <d v="2020-11-01T00:00:00"/>
    <x v="7"/>
    <s v="P"/>
    <s v="Active"/>
    <n v="61"/>
    <x v="60"/>
    <s v="N"/>
    <x v="29"/>
    <n v="1079"/>
    <x v="0"/>
    <s v="Niederl. 3"/>
    <n v="1"/>
    <s v="Department"/>
    <s v="Supervisor"/>
    <s v="Non-Mgm."/>
    <s v="ang."/>
    <s v="M"/>
    <d v="1999-01-18T00:00:00"/>
    <m/>
    <s v=""/>
    <n v="20"/>
    <d v="1963-07-23T00:00:00"/>
    <n v="56"/>
    <s v="N"/>
    <n v="30"/>
    <n v="2.5"/>
    <n v="39"/>
    <x v="0"/>
    <n v="1"/>
    <n v="30"/>
    <n v="0"/>
    <n v="6286"/>
    <n v="1218.6247499999999"/>
    <n v="0"/>
    <n v="0"/>
    <n v="0"/>
    <n v="0"/>
    <n v="0"/>
    <n v="0"/>
    <n v="0"/>
    <n v="0"/>
    <n v="0"/>
    <n v="0"/>
    <n v="0"/>
    <n v="0"/>
    <n v="26.5"/>
    <n v="0"/>
    <n v="0"/>
    <n v="0"/>
    <n v="0"/>
    <n v="5.9346750000000004"/>
    <n v="0"/>
    <n v="0"/>
  </r>
  <r>
    <d v="2020-11-01T00:00:00"/>
    <x v="7"/>
    <s v="P"/>
    <s v="Active"/>
    <n v="62"/>
    <x v="61"/>
    <s v="N"/>
    <x v="17"/>
    <n v="1088"/>
    <x v="0"/>
    <s v="Niederl. 3"/>
    <n v="1"/>
    <s v="Department"/>
    <s v="Supervisor"/>
    <s v="Supervisor"/>
    <s v="ang."/>
    <s v="M"/>
    <d v="1999-04-01T00:00:00"/>
    <m/>
    <s v=""/>
    <n v="20"/>
    <d v="1972-12-13T00:00:00"/>
    <n v="47"/>
    <s v="N"/>
    <n v="30"/>
    <n v="2.5"/>
    <n v="39"/>
    <x v="0"/>
    <n v="1"/>
    <n v="30"/>
    <n v="0"/>
    <n v="6287"/>
    <n v="1218.7582500000001"/>
    <n v="0"/>
    <n v="0"/>
    <n v="0"/>
    <n v="0"/>
    <n v="0"/>
    <n v="0"/>
    <n v="0"/>
    <n v="0"/>
    <n v="0"/>
    <n v="0"/>
    <n v="0"/>
    <n v="0"/>
    <n v="26.5"/>
    <n v="0"/>
    <n v="0"/>
    <n v="0"/>
    <n v="0"/>
    <n v="5.9346750000000004"/>
    <n v="0"/>
    <n v="0"/>
  </r>
  <r>
    <d v="2020-11-01T00:00:00"/>
    <x v="7"/>
    <s v="P"/>
    <s v="Active"/>
    <n v="63"/>
    <x v="62"/>
    <s v="N"/>
    <x v="17"/>
    <n v="1088"/>
    <x v="0"/>
    <s v="Niederl. 3"/>
    <n v="1"/>
    <s v="Department"/>
    <s v="Supervisor"/>
    <s v="Non-Mgm."/>
    <s v="ang."/>
    <s v="W"/>
    <d v="1999-05-01T00:00:00"/>
    <m/>
    <s v=""/>
    <n v="20"/>
    <d v="1962-06-26T00:00:00"/>
    <n v="57"/>
    <s v="N"/>
    <n v="30"/>
    <n v="2.5"/>
    <n v="39"/>
    <x v="0"/>
    <n v="1"/>
    <n v="30"/>
    <n v="0"/>
    <n v="6288"/>
    <n v="1218.89175"/>
    <n v="0"/>
    <n v="0"/>
    <n v="0"/>
    <n v="0"/>
    <n v="0"/>
    <n v="0"/>
    <n v="0"/>
    <n v="0"/>
    <n v="0"/>
    <n v="0"/>
    <n v="0"/>
    <n v="0"/>
    <n v="26.5"/>
    <n v="0"/>
    <n v="0"/>
    <n v="0"/>
    <n v="0"/>
    <n v="5.9346750000000004"/>
    <n v="0"/>
    <n v="0"/>
  </r>
  <r>
    <d v="2020-11-01T00:00:00"/>
    <x v="7"/>
    <s v="P"/>
    <s v="Active"/>
    <n v="64"/>
    <x v="63"/>
    <s v="N"/>
    <x v="31"/>
    <n v="1059"/>
    <x v="2"/>
    <s v="Niederl. 7"/>
    <n v="1"/>
    <s v="Department"/>
    <s v="Supervisor"/>
    <s v="Non-Mgm."/>
    <s v="ang."/>
    <s v="M"/>
    <d v="1999-06-01T00:00:00"/>
    <m/>
    <s v=""/>
    <n v="20"/>
    <d v="1974-07-06T00:00:00"/>
    <n v="45"/>
    <s v="J"/>
    <n v="30"/>
    <n v="2.5"/>
    <n v="39"/>
    <x v="0"/>
    <n v="1"/>
    <n v="30"/>
    <n v="0"/>
    <n v="6289"/>
    <n v="1219.0252500000001"/>
    <n v="0"/>
    <n v="875"/>
    <n v="60"/>
    <n v="0"/>
    <n v="0"/>
    <n v="0"/>
    <n v="0"/>
    <n v="0"/>
    <n v="0"/>
    <n v="0"/>
    <n v="362.82692307692309"/>
    <n v="288.24583333333339"/>
    <n v="26.5"/>
    <n v="0"/>
    <n v="0"/>
    <n v="0"/>
    <n v="0"/>
    <n v="361.13566879807695"/>
    <n v="104.5"/>
    <n v="0"/>
  </r>
  <r>
    <d v="2020-11-01T00:00:00"/>
    <x v="7"/>
    <s v="P"/>
    <s v="Active"/>
    <n v="65"/>
    <x v="64"/>
    <s v="N"/>
    <x v="22"/>
    <n v="1041"/>
    <x v="4"/>
    <s v="Niederl. 6"/>
    <n v="1"/>
    <s v="Department"/>
    <s v="Supervisor"/>
    <s v="Non-Mgm."/>
    <s v="ang."/>
    <s v="M"/>
    <d v="1999-06-01T00:00:00"/>
    <m/>
    <s v=""/>
    <n v="20"/>
    <d v="1962-06-26T00:00:00"/>
    <n v="57"/>
    <s v="J"/>
    <n v="30"/>
    <n v="2.5"/>
    <n v="39"/>
    <x v="0"/>
    <n v="1"/>
    <n v="30"/>
    <n v="0"/>
    <n v="6290"/>
    <n v="1219.1587500000001"/>
    <n v="0"/>
    <n v="0"/>
    <n v="0"/>
    <n v="0"/>
    <n v="0"/>
    <n v="0"/>
    <n v="0"/>
    <n v="0"/>
    <n v="0"/>
    <n v="0"/>
    <n v="362.88461538461542"/>
    <n v="288.29166666666669"/>
    <n v="26.5"/>
    <n v="0"/>
    <n v="0"/>
    <n v="0"/>
    <n v="0"/>
    <n v="151.76560336538464"/>
    <n v="0"/>
    <n v="0"/>
  </r>
  <r>
    <d v="2020-11-01T00:00:00"/>
    <x v="7"/>
    <s v="P"/>
    <s v="Active"/>
    <n v="66"/>
    <x v="65"/>
    <s v="N"/>
    <x v="31"/>
    <n v="1034"/>
    <x v="5"/>
    <s v="Niederl. 5"/>
    <n v="1"/>
    <s v="Department"/>
    <s v="Supervisor"/>
    <s v="Non-Mgm."/>
    <s v="ang."/>
    <s v="M"/>
    <d v="1999-07-01T00:00:00"/>
    <m/>
    <s v=""/>
    <n v="20"/>
    <d v="1969-11-17T00:00:00"/>
    <n v="50"/>
    <s v="J"/>
    <n v="30"/>
    <n v="2.5"/>
    <n v="39"/>
    <x v="0"/>
    <n v="1"/>
    <n v="30"/>
    <n v="0"/>
    <n v="6291"/>
    <n v="1219.29225"/>
    <n v="0"/>
    <n v="0"/>
    <n v="60"/>
    <n v="0"/>
    <n v="238.38"/>
    <n v="0"/>
    <n v="0"/>
    <n v="0"/>
    <n v="0"/>
    <n v="0"/>
    <n v="362.94230769230774"/>
    <n v="288.33750000000003"/>
    <n v="26.5"/>
    <n v="0"/>
    <n v="0"/>
    <n v="0"/>
    <n v="0"/>
    <n v="218.61098893269235"/>
    <n v="84.55"/>
    <n v="0"/>
  </r>
  <r>
    <d v="2020-11-01T00:00:00"/>
    <x v="7"/>
    <s v="P"/>
    <s v="Active"/>
    <n v="67"/>
    <x v="66"/>
    <s v="N"/>
    <x v="32"/>
    <n v="1077"/>
    <x v="0"/>
    <s v="Niederl. 3"/>
    <n v="1"/>
    <s v="Department"/>
    <s v="Supervisor"/>
    <s v="Non-Mgm."/>
    <s v="ang."/>
    <s v="W"/>
    <d v="1999-07-01T00:00:00"/>
    <m/>
    <s v=""/>
    <n v="20"/>
    <d v="1963-06-08T00:00:00"/>
    <n v="56"/>
    <s v="N"/>
    <n v="30"/>
    <n v="2.5"/>
    <n v="39"/>
    <x v="0"/>
    <n v="1"/>
    <n v="30"/>
    <n v="0"/>
    <n v="6292"/>
    <n v="1219.4257500000001"/>
    <n v="0"/>
    <n v="0"/>
    <n v="0"/>
    <n v="0"/>
    <n v="0"/>
    <n v="0"/>
    <n v="0"/>
    <n v="0"/>
    <n v="0"/>
    <n v="0"/>
    <n v="0"/>
    <n v="0"/>
    <n v="26.5"/>
    <n v="0"/>
    <n v="0"/>
    <n v="0"/>
    <n v="0"/>
    <n v="5.9346750000000004"/>
    <n v="0"/>
    <n v="0"/>
  </r>
  <r>
    <d v="2020-11-01T00:00:00"/>
    <x v="7"/>
    <s v="P"/>
    <s v="Active"/>
    <n v="68"/>
    <x v="67"/>
    <s v="N"/>
    <x v="12"/>
    <n v="1089"/>
    <x v="0"/>
    <s v="Niederl. 3"/>
    <n v="1"/>
    <s v="Department"/>
    <s v="Supervisor"/>
    <s v="Non-Mgm."/>
    <s v="ang."/>
    <s v="W"/>
    <d v="1999-08-01T00:00:00"/>
    <m/>
    <s v=""/>
    <n v="20"/>
    <d v="1970-04-17T00:00:00"/>
    <n v="49"/>
    <s v="N"/>
    <n v="12"/>
    <n v="1"/>
    <n v="15"/>
    <x v="0"/>
    <n v="0.38461538461538464"/>
    <n v="30"/>
    <n v="0"/>
    <n v="6293"/>
    <n v="1219.55925"/>
    <n v="0"/>
    <n v="0"/>
    <n v="0"/>
    <n v="0"/>
    <n v="0"/>
    <n v="0"/>
    <n v="0"/>
    <n v="0"/>
    <n v="0"/>
    <n v="0"/>
    <n v="0"/>
    <n v="0"/>
    <n v="26.5"/>
    <n v="0"/>
    <n v="0"/>
    <n v="0"/>
    <n v="0"/>
    <n v="5.9346750000000004"/>
    <n v="0"/>
    <n v="0"/>
  </r>
  <r>
    <d v="2020-11-01T00:00:00"/>
    <x v="7"/>
    <s v="P"/>
    <s v="Active"/>
    <n v="69"/>
    <x v="68"/>
    <s v="N"/>
    <x v="5"/>
    <n v="1093"/>
    <x v="0"/>
    <s v="Niederl. 3"/>
    <n v="1"/>
    <s v="Department"/>
    <s v="Supervisor"/>
    <s v="Non-Mgm."/>
    <s v="ang."/>
    <s v="M"/>
    <d v="1999-09-01T00:00:00"/>
    <m/>
    <s v=""/>
    <n v="20"/>
    <d v="1981-03-15T00:00:00"/>
    <n v="38"/>
    <s v="N"/>
    <n v="30"/>
    <n v="2.5"/>
    <n v="39"/>
    <x v="0"/>
    <n v="1"/>
    <n v="30"/>
    <n v="0"/>
    <n v="6294"/>
    <n v="1219.6927500000002"/>
    <n v="0"/>
    <n v="0"/>
    <n v="0"/>
    <n v="0"/>
    <n v="0"/>
    <n v="0"/>
    <n v="0"/>
    <n v="0"/>
    <n v="0"/>
    <n v="0"/>
    <n v="0"/>
    <n v="0"/>
    <n v="26.5"/>
    <n v="0"/>
    <n v="0"/>
    <n v="0"/>
    <n v="0"/>
    <n v="5.9346750000000004"/>
    <n v="0"/>
    <n v="0"/>
  </r>
  <r>
    <d v="2020-11-01T00:00:00"/>
    <x v="7"/>
    <s v="P"/>
    <s v="Active"/>
    <n v="70"/>
    <x v="69"/>
    <s v="N"/>
    <x v="10"/>
    <n v="1075"/>
    <x v="0"/>
    <s v="Niederl. 3"/>
    <n v="1"/>
    <s v="Department"/>
    <s v="Supervisor"/>
    <s v="Non-Mgm."/>
    <s v="ang."/>
    <s v="M"/>
    <d v="1999-09-01T00:00:00"/>
    <m/>
    <s v=""/>
    <n v="20"/>
    <d v="1971-11-28T00:00:00"/>
    <n v="48"/>
    <s v="N"/>
    <n v="30"/>
    <n v="2.5"/>
    <n v="39"/>
    <x v="0"/>
    <n v="1"/>
    <n v="30"/>
    <n v="0"/>
    <n v="6295"/>
    <n v="1219.8262500000001"/>
    <n v="0"/>
    <n v="0"/>
    <n v="0"/>
    <n v="0"/>
    <n v="0"/>
    <n v="0"/>
    <n v="0"/>
    <n v="0"/>
    <n v="0"/>
    <n v="0"/>
    <n v="0"/>
    <n v="0"/>
    <n v="26.5"/>
    <n v="0"/>
    <n v="0"/>
    <n v="0"/>
    <n v="0"/>
    <n v="5.9346750000000004"/>
    <n v="0"/>
    <n v="0"/>
  </r>
  <r>
    <d v="2020-11-01T00:00:00"/>
    <x v="7"/>
    <s v="P"/>
    <s v="Active"/>
    <n v="71"/>
    <x v="70"/>
    <s v="N"/>
    <x v="22"/>
    <n v="1053"/>
    <x v="3"/>
    <s v="Niederl. 8"/>
    <n v="1"/>
    <s v="Department"/>
    <s v="Supervisor"/>
    <s v="Non-Mgm."/>
    <s v="ang."/>
    <s v="M"/>
    <d v="2000-02-14T00:00:00"/>
    <m/>
    <s v=""/>
    <n v="19"/>
    <d v="1966-08-08T00:00:00"/>
    <n v="53"/>
    <s v="J"/>
    <n v="30"/>
    <n v="2.5"/>
    <n v="39"/>
    <x v="0"/>
    <n v="1"/>
    <n v="30"/>
    <n v="0"/>
    <n v="6296"/>
    <n v="1219.95975"/>
    <n v="0"/>
    <n v="0"/>
    <n v="0"/>
    <n v="0"/>
    <n v="0"/>
    <n v="0"/>
    <n v="0"/>
    <n v="0"/>
    <n v="0"/>
    <n v="0"/>
    <n v="363.23076923076917"/>
    <n v="288.56666666666666"/>
    <n v="26.5"/>
    <n v="0"/>
    <n v="0"/>
    <n v="0"/>
    <n v="0"/>
    <n v="151.90471076923077"/>
    <n v="0"/>
    <n v="28.601666666666667"/>
  </r>
  <r>
    <d v="2020-11-01T00:00:00"/>
    <x v="7"/>
    <s v="P"/>
    <s v="Active"/>
    <n v="72"/>
    <x v="71"/>
    <s v="N"/>
    <x v="9"/>
    <n v="1087"/>
    <x v="0"/>
    <s v="Niederl. 3"/>
    <n v="1"/>
    <s v="Department"/>
    <s v="Supervisor"/>
    <s v="Non-Mgm."/>
    <s v="ang."/>
    <s v="M"/>
    <d v="2000-06-01T00:00:00"/>
    <m/>
    <s v=""/>
    <n v="19"/>
    <d v="1971-08-25T00:00:00"/>
    <n v="48"/>
    <s v="N"/>
    <n v="30"/>
    <n v="2.5"/>
    <n v="39"/>
    <x v="0"/>
    <n v="1"/>
    <n v="30"/>
    <n v="0"/>
    <n v="6297"/>
    <n v="1220.0932500000001"/>
    <n v="0"/>
    <n v="0"/>
    <n v="0"/>
    <n v="0"/>
    <n v="0"/>
    <n v="0"/>
    <n v="0"/>
    <n v="0"/>
    <n v="0"/>
    <n v="0"/>
    <n v="0"/>
    <n v="0"/>
    <n v="26.5"/>
    <n v="0"/>
    <n v="0"/>
    <n v="0"/>
    <n v="0"/>
    <n v="5.9346750000000004"/>
    <n v="0"/>
    <n v="28.601666666666667"/>
  </r>
  <r>
    <d v="2020-11-01T00:00:00"/>
    <x v="7"/>
    <s v="P"/>
    <s v="Active"/>
    <n v="73"/>
    <x v="72"/>
    <s v="N"/>
    <x v="2"/>
    <n v="1010"/>
    <x v="1"/>
    <s v="Niederl. 1"/>
    <n v="1"/>
    <s v="Department"/>
    <s v="Supervisor"/>
    <s v="Manager"/>
    <s v="ang."/>
    <s v="M"/>
    <d v="2000-08-01T00:00:00"/>
    <m/>
    <s v=""/>
    <n v="19"/>
    <d v="1971-06-24T00:00:00"/>
    <n v="48"/>
    <s v="N"/>
    <n v="30"/>
    <n v="2.5"/>
    <n v="39"/>
    <x v="0"/>
    <n v="1"/>
    <n v="30"/>
    <n v="0"/>
    <n v="6298"/>
    <n v="1220.22675"/>
    <n v="0"/>
    <n v="0"/>
    <n v="0"/>
    <n v="0"/>
    <n v="0"/>
    <n v="0"/>
    <n v="0"/>
    <n v="0"/>
    <n v="0"/>
    <n v="0"/>
    <n v="0"/>
    <n v="0"/>
    <n v="26.5"/>
    <n v="0"/>
    <n v="0"/>
    <n v="0"/>
    <n v="0"/>
    <n v="5.9346750000000004"/>
    <n v="0"/>
    <n v="28.601666666666667"/>
  </r>
  <r>
    <d v="2020-11-01T00:00:00"/>
    <x v="7"/>
    <s v="P"/>
    <s v="Active"/>
    <n v="74"/>
    <x v="73"/>
    <s v="N"/>
    <x v="22"/>
    <n v="1029"/>
    <x v="6"/>
    <s v="Niederl. 10"/>
    <n v="1"/>
    <s v="Department"/>
    <s v="Supervisor"/>
    <s v="Non-Mgm."/>
    <s v="ang."/>
    <s v="M"/>
    <d v="2000-09-01T00:00:00"/>
    <m/>
    <s v=""/>
    <n v="19"/>
    <d v="1955-04-09T00:00:00"/>
    <n v="64"/>
    <s v="J"/>
    <n v="30"/>
    <n v="2.5"/>
    <n v="39"/>
    <x v="0"/>
    <n v="1"/>
    <n v="30"/>
    <n v="0"/>
    <n v="6299"/>
    <n v="1220.3602500000002"/>
    <n v="0"/>
    <n v="0"/>
    <n v="0"/>
    <n v="0"/>
    <n v="0"/>
    <n v="0"/>
    <n v="0"/>
    <n v="0"/>
    <n v="0"/>
    <n v="0"/>
    <n v="363.40384615384613"/>
    <n v="288.70416666666665"/>
    <n v="26.5"/>
    <n v="0"/>
    <n v="0"/>
    <n v="0"/>
    <n v="0"/>
    <n v="151.97426447115384"/>
    <n v="0"/>
    <n v="28.601666666666667"/>
  </r>
  <r>
    <d v="2020-11-01T00:00:00"/>
    <x v="7"/>
    <s v="P"/>
    <s v="Active"/>
    <n v="75"/>
    <x v="74"/>
    <s v="N"/>
    <x v="9"/>
    <n v="1087"/>
    <x v="0"/>
    <s v="Niederl. 3"/>
    <n v="1"/>
    <s v="Department"/>
    <s v="Supervisor"/>
    <s v="Non-Mgm."/>
    <s v="ang."/>
    <s v="M"/>
    <d v="2000-09-04T00:00:00"/>
    <m/>
    <s v=""/>
    <n v="19"/>
    <d v="1973-06-14T00:00:00"/>
    <n v="46"/>
    <s v="N"/>
    <n v="30"/>
    <n v="2.5"/>
    <n v="39"/>
    <x v="0"/>
    <n v="1"/>
    <n v="30"/>
    <n v="0"/>
    <n v="6300"/>
    <n v="1220.4937500000001"/>
    <n v="0"/>
    <n v="0"/>
    <n v="0"/>
    <n v="0"/>
    <n v="0"/>
    <n v="0"/>
    <n v="0"/>
    <n v="0"/>
    <n v="0"/>
    <n v="0"/>
    <n v="0"/>
    <n v="0"/>
    <n v="26.5"/>
    <n v="0"/>
    <n v="0"/>
    <n v="0"/>
    <n v="0"/>
    <n v="5.9346750000000004"/>
    <n v="0"/>
    <n v="28.601666666666667"/>
  </r>
  <r>
    <d v="2020-11-01T00:00:00"/>
    <x v="7"/>
    <s v="P"/>
    <s v="Active"/>
    <n v="76"/>
    <x v="75"/>
    <s v="N"/>
    <x v="23"/>
    <n v="1068"/>
    <x v="0"/>
    <s v="Niederl. 3"/>
    <n v="1"/>
    <s v="Department"/>
    <s v="Supervisor"/>
    <s v="Non-Mgm."/>
    <s v="ang."/>
    <s v="W"/>
    <d v="2000-10-01T00:00:00"/>
    <m/>
    <s v=""/>
    <n v="19"/>
    <d v="1960-12-05T00:00:00"/>
    <n v="59"/>
    <s v="N"/>
    <n v="30"/>
    <n v="2.5"/>
    <n v="39"/>
    <x v="0"/>
    <n v="1"/>
    <n v="30"/>
    <n v="0"/>
    <n v="6301"/>
    <n v="1220.62725"/>
    <n v="0"/>
    <n v="0"/>
    <n v="0"/>
    <n v="0"/>
    <n v="0"/>
    <n v="0"/>
    <n v="0"/>
    <n v="0"/>
    <n v="0"/>
    <n v="0"/>
    <n v="0"/>
    <n v="0"/>
    <n v="26.5"/>
    <n v="0"/>
    <n v="0"/>
    <n v="0"/>
    <n v="0"/>
    <n v="5.9346750000000004"/>
    <n v="0"/>
    <n v="28.601666666666667"/>
  </r>
  <r>
    <d v="2020-11-01T00:00:00"/>
    <x v="7"/>
    <s v="P"/>
    <s v="Active"/>
    <n v="77"/>
    <x v="76"/>
    <s v="N"/>
    <x v="30"/>
    <n v="1071"/>
    <x v="0"/>
    <s v="Niederl. 3"/>
    <n v="1"/>
    <s v="Department"/>
    <s v="Supervisor"/>
    <s v="Non-Mgm."/>
    <s v="ang."/>
    <s v="M"/>
    <d v="2000-11-01T00:00:00"/>
    <m/>
    <s v=""/>
    <n v="19"/>
    <d v="1970-03-12T00:00:00"/>
    <n v="49"/>
    <s v="N"/>
    <n v="30"/>
    <n v="2.5"/>
    <n v="39"/>
    <x v="0"/>
    <n v="1"/>
    <n v="30"/>
    <n v="0"/>
    <n v="6302"/>
    <n v="1220.7607500000001"/>
    <n v="0"/>
    <n v="0"/>
    <n v="0"/>
    <n v="0"/>
    <n v="0"/>
    <n v="0"/>
    <n v="0"/>
    <n v="0"/>
    <n v="0"/>
    <n v="0"/>
    <n v="0"/>
    <n v="0"/>
    <n v="26.5"/>
    <n v="0"/>
    <n v="0"/>
    <n v="0"/>
    <n v="0"/>
    <n v="5.9346750000000004"/>
    <n v="0"/>
    <n v="28.601666666666667"/>
  </r>
  <r>
    <d v="2020-11-01T00:00:00"/>
    <x v="7"/>
    <s v="P"/>
    <s v="Active"/>
    <n v="78"/>
    <x v="77"/>
    <s v="N"/>
    <x v="9"/>
    <n v="1087"/>
    <x v="0"/>
    <s v="Niederl. 3"/>
    <n v="1"/>
    <s v="Department"/>
    <s v="Supervisor"/>
    <s v="Non-Mgm."/>
    <s v="ang."/>
    <s v="M"/>
    <d v="2000-12-01T00:00:00"/>
    <m/>
    <s v=""/>
    <n v="19"/>
    <d v="1957-02-12T00:00:00"/>
    <n v="62"/>
    <s v="N"/>
    <n v="30"/>
    <n v="2.5"/>
    <n v="39"/>
    <x v="0"/>
    <n v="1"/>
    <n v="30"/>
    <n v="0"/>
    <n v="6303"/>
    <n v="1220.8942500000001"/>
    <n v="0"/>
    <n v="0"/>
    <n v="0"/>
    <n v="0"/>
    <n v="0"/>
    <n v="0"/>
    <n v="0"/>
    <n v="0"/>
    <n v="0"/>
    <n v="0"/>
    <n v="0"/>
    <n v="0"/>
    <n v="26.5"/>
    <n v="0"/>
    <n v="0"/>
    <n v="0"/>
    <n v="0"/>
    <n v="5.9346750000000004"/>
    <n v="0"/>
    <n v="28.601666666666667"/>
  </r>
  <r>
    <d v="2020-11-01T00:00:00"/>
    <x v="7"/>
    <s v="P"/>
    <s v="Active"/>
    <n v="79"/>
    <x v="78"/>
    <s v="N"/>
    <x v="22"/>
    <n v="1023"/>
    <x v="7"/>
    <s v="Niederl. 9"/>
    <n v="1"/>
    <s v="Department"/>
    <s v="Supervisor"/>
    <s v="Non-Mgm."/>
    <s v="ang."/>
    <s v="M"/>
    <d v="2001-01-01T00:00:00"/>
    <m/>
    <s v=""/>
    <n v="19"/>
    <d v="1971-08-22T00:00:00"/>
    <n v="48"/>
    <s v="J"/>
    <n v="30"/>
    <n v="2.5"/>
    <n v="39"/>
    <x v="0"/>
    <n v="1"/>
    <n v="30"/>
    <n v="0"/>
    <n v="6304"/>
    <n v="1221.02775"/>
    <n v="0"/>
    <n v="0"/>
    <n v="0"/>
    <n v="0"/>
    <n v="0"/>
    <n v="0"/>
    <n v="0"/>
    <n v="0"/>
    <n v="0"/>
    <n v="0"/>
    <n v="363.69230769230768"/>
    <n v="288.93333333333339"/>
    <n v="26.5"/>
    <n v="0"/>
    <n v="0"/>
    <n v="0"/>
    <n v="0"/>
    <n v="152.0901873076923"/>
    <n v="0"/>
    <n v="0"/>
  </r>
  <r>
    <d v="2020-11-01T00:00:00"/>
    <x v="7"/>
    <s v="P"/>
    <s v="Active"/>
    <n v="80"/>
    <x v="79"/>
    <s v="N"/>
    <x v="10"/>
    <n v="1075"/>
    <x v="0"/>
    <s v="Niederl. 3"/>
    <n v="1"/>
    <s v="Department"/>
    <s v="Supervisor"/>
    <s v="Manager"/>
    <s v="ang."/>
    <s v="M"/>
    <d v="2001-01-01T00:00:00"/>
    <m/>
    <s v=""/>
    <n v="19"/>
    <d v="1967-12-31T00:00:00"/>
    <n v="52"/>
    <s v="N"/>
    <n v="30"/>
    <n v="2.5"/>
    <n v="39"/>
    <x v="0"/>
    <n v="1"/>
    <n v="30"/>
    <n v="0"/>
    <n v="6305"/>
    <n v="1221.1612500000001"/>
    <n v="0"/>
    <n v="0"/>
    <n v="0"/>
    <n v="0"/>
    <n v="0"/>
    <n v="0"/>
    <n v="0"/>
    <n v="0"/>
    <n v="0"/>
    <n v="0"/>
    <n v="0"/>
    <n v="0"/>
    <n v="26.5"/>
    <n v="0"/>
    <n v="0"/>
    <n v="0"/>
    <n v="0"/>
    <n v="5.9346750000000004"/>
    <n v="0"/>
    <n v="0"/>
  </r>
  <r>
    <d v="2020-11-01T00:00:00"/>
    <x v="7"/>
    <s v="P"/>
    <s v="Active"/>
    <n v="81"/>
    <x v="80"/>
    <s v="N"/>
    <x v="6"/>
    <n v="1014"/>
    <x v="1"/>
    <s v="Niederl. 1"/>
    <n v="1"/>
    <s v="Department"/>
    <s v="Supervisor"/>
    <s v="Manager"/>
    <s v="ang."/>
    <s v="W"/>
    <d v="2001-01-01T00:00:00"/>
    <m/>
    <s v=""/>
    <n v="19"/>
    <d v="1973-11-01T00:00:00"/>
    <n v="46"/>
    <s v="N"/>
    <n v="30"/>
    <n v="2.5"/>
    <n v="39"/>
    <x v="0"/>
    <n v="1"/>
    <n v="30"/>
    <n v="0"/>
    <n v="6306"/>
    <n v="1221.29475"/>
    <n v="0"/>
    <n v="0"/>
    <n v="0"/>
    <n v="0"/>
    <n v="0"/>
    <n v="0"/>
    <n v="0"/>
    <n v="0"/>
    <n v="0"/>
    <n v="0"/>
    <n v="0"/>
    <n v="0"/>
    <n v="26.5"/>
    <n v="0"/>
    <n v="0"/>
    <n v="0"/>
    <n v="0"/>
    <n v="5.9346750000000004"/>
    <n v="0"/>
    <n v="0"/>
  </r>
  <r>
    <d v="2020-11-01T00:00:00"/>
    <x v="7"/>
    <s v="P"/>
    <s v="Active"/>
    <n v="82"/>
    <x v="81"/>
    <s v="N"/>
    <x v="33"/>
    <n v="1000"/>
    <x v="1"/>
    <s v="Niederl. 1"/>
    <n v="1"/>
    <s v="Department"/>
    <s v="Supervisor"/>
    <s v="Non-Mgm."/>
    <s v="ang."/>
    <s v="M"/>
    <d v="2001-01-01T00:00:00"/>
    <m/>
    <s v=""/>
    <n v="19"/>
    <d v="1971-01-18T00:00:00"/>
    <n v="48"/>
    <s v="N"/>
    <n v="30"/>
    <n v="2.5"/>
    <n v="39"/>
    <x v="0"/>
    <n v="1"/>
    <n v="30"/>
    <n v="0"/>
    <n v="6307"/>
    <n v="1221.4282499999999"/>
    <n v="0"/>
    <n v="0"/>
    <n v="0"/>
    <n v="0"/>
    <n v="0"/>
    <n v="0"/>
    <n v="0"/>
    <n v="0"/>
    <n v="0"/>
    <n v="0"/>
    <n v="0"/>
    <n v="0"/>
    <n v="26.5"/>
    <n v="0"/>
    <n v="0"/>
    <n v="0"/>
    <n v="0"/>
    <n v="5.9346750000000004"/>
    <n v="0"/>
    <n v="0"/>
  </r>
  <r>
    <d v="2020-11-01T00:00:00"/>
    <x v="7"/>
    <s v="P"/>
    <s v="Active"/>
    <n v="83"/>
    <x v="82"/>
    <s v="N"/>
    <x v="34"/>
    <n v="1095"/>
    <x v="0"/>
    <s v="Niederl. 3"/>
    <n v="1"/>
    <s v="Department"/>
    <s v="Supervisor"/>
    <s v="Non-Mgm."/>
    <s v="ang."/>
    <s v="W"/>
    <d v="2001-01-15T00:00:00"/>
    <m/>
    <s v=""/>
    <n v="19"/>
    <d v="1973-01-08T00:00:00"/>
    <n v="47"/>
    <s v="N"/>
    <n v="30"/>
    <n v="2.5"/>
    <n v="39"/>
    <x v="0"/>
    <n v="1"/>
    <n v="30"/>
    <n v="0"/>
    <n v="6308"/>
    <n v="1221.5617499999998"/>
    <n v="0"/>
    <n v="0"/>
    <n v="0"/>
    <n v="0"/>
    <n v="0"/>
    <n v="0"/>
    <n v="0"/>
    <n v="0"/>
    <n v="0"/>
    <n v="0"/>
    <n v="0"/>
    <n v="0"/>
    <n v="26.5"/>
    <n v="0"/>
    <n v="0"/>
    <n v="0"/>
    <n v="0"/>
    <n v="5.9346750000000004"/>
    <n v="0"/>
    <n v="0"/>
  </r>
  <r>
    <d v="2020-11-01T00:00:00"/>
    <x v="7"/>
    <s v="P"/>
    <s v="Active"/>
    <n v="84"/>
    <x v="83"/>
    <s v="N"/>
    <x v="35"/>
    <n v="1078"/>
    <x v="0"/>
    <s v="Niederl. 3"/>
    <n v="1"/>
    <s v="Department"/>
    <s v="Supervisor"/>
    <s v="Non-Mgm."/>
    <s v="ang."/>
    <s v="W"/>
    <d v="1996-07-01T00:00:00"/>
    <m/>
    <s v=""/>
    <n v="23"/>
    <d v="1965-08-27T00:00:00"/>
    <n v="54"/>
    <s v="N"/>
    <n v="30"/>
    <n v="2.5"/>
    <n v="39"/>
    <x v="0"/>
    <n v="1"/>
    <n v="30"/>
    <n v="0"/>
    <n v="6309"/>
    <n v="1221.69525"/>
    <n v="0"/>
    <n v="0"/>
    <n v="0"/>
    <n v="0"/>
    <n v="0"/>
    <n v="0"/>
    <n v="0"/>
    <n v="0"/>
    <n v="0"/>
    <n v="0"/>
    <n v="0"/>
    <n v="0"/>
    <n v="26.5"/>
    <n v="0"/>
    <n v="0"/>
    <n v="0"/>
    <n v="0"/>
    <n v="5.9346750000000004"/>
    <n v="0"/>
    <n v="0"/>
  </r>
  <r>
    <d v="2020-11-01T00:00:00"/>
    <x v="7"/>
    <s v="P"/>
    <s v="Active"/>
    <n v="85"/>
    <x v="84"/>
    <s v="N"/>
    <x v="36"/>
    <n v="1054"/>
    <x v="8"/>
    <s v="Niederl. 2"/>
    <n v="1"/>
    <s v="Department"/>
    <s v="Supervisor"/>
    <s v="Non-Mgm."/>
    <s v="ang."/>
    <s v="M"/>
    <d v="2001-03-01T00:00:00"/>
    <m/>
    <s v=""/>
    <n v="18"/>
    <d v="1960-02-02T00:00:00"/>
    <n v="59"/>
    <s v="N"/>
    <n v="30"/>
    <n v="2.5"/>
    <n v="39"/>
    <x v="0"/>
    <n v="1"/>
    <n v="30"/>
    <n v="0"/>
    <n v="6310"/>
    <n v="1221.8287500000001"/>
    <n v="0"/>
    <n v="0"/>
    <n v="0"/>
    <n v="0"/>
    <n v="0"/>
    <n v="0"/>
    <n v="0"/>
    <n v="0"/>
    <n v="0"/>
    <n v="0"/>
    <n v="0"/>
    <n v="0"/>
    <n v="26.5"/>
    <n v="0"/>
    <n v="0"/>
    <n v="0"/>
    <n v="0"/>
    <n v="5.9346750000000004"/>
    <n v="0"/>
    <n v="0"/>
  </r>
  <r>
    <d v="2020-11-01T00:00:00"/>
    <x v="7"/>
    <s v="P"/>
    <s v="Active"/>
    <n v="86"/>
    <x v="85"/>
    <s v="N"/>
    <x v="2"/>
    <n v="1010"/>
    <x v="1"/>
    <s v="Niederl. 1"/>
    <n v="1"/>
    <s v="Department"/>
    <s v="Supervisor"/>
    <s v="Non-Mgm."/>
    <s v="ang."/>
    <s v="M"/>
    <d v="2001-03-01T00:00:00"/>
    <m/>
    <s v=""/>
    <n v="18"/>
    <d v="1976-04-01T00:00:00"/>
    <n v="43"/>
    <s v="N"/>
    <n v="30"/>
    <n v="2.5"/>
    <n v="39"/>
    <x v="0"/>
    <n v="1"/>
    <n v="30"/>
    <n v="0"/>
    <n v="6311"/>
    <n v="1221.96225"/>
    <n v="0"/>
    <n v="0"/>
    <n v="0"/>
    <n v="0"/>
    <n v="0"/>
    <n v="0"/>
    <n v="0"/>
    <n v="0"/>
    <n v="0"/>
    <n v="0"/>
    <n v="0"/>
    <n v="0"/>
    <n v="26.5"/>
    <n v="0"/>
    <n v="0"/>
    <n v="0"/>
    <n v="0"/>
    <n v="5.9346750000000004"/>
    <n v="0"/>
    <n v="0"/>
  </r>
  <r>
    <d v="2020-11-01T00:00:00"/>
    <x v="7"/>
    <s v="P"/>
    <s v="Active"/>
    <n v="87"/>
    <x v="86"/>
    <s v="N"/>
    <x v="36"/>
    <n v="1054"/>
    <x v="8"/>
    <s v="Niederl. 2"/>
    <n v="1"/>
    <s v="Department"/>
    <s v="Supervisor"/>
    <s v="Non-Mgm."/>
    <s v="ang."/>
    <s v="M"/>
    <d v="2001-03-21T00:00:00"/>
    <m/>
    <s v=""/>
    <n v="18"/>
    <d v="1961-02-09T00:00:00"/>
    <n v="58"/>
    <s v="N"/>
    <n v="29"/>
    <n v="2.4166666666666665"/>
    <n v="24"/>
    <x v="0"/>
    <n v="0.61538461538461542"/>
    <n v="30"/>
    <n v="0"/>
    <n v="6312"/>
    <n v="1222.09575"/>
    <n v="0"/>
    <n v="0"/>
    <n v="0"/>
    <n v="0"/>
    <n v="0"/>
    <n v="0"/>
    <n v="0"/>
    <n v="0"/>
    <n v="0"/>
    <n v="0"/>
    <n v="0"/>
    <n v="0"/>
    <n v="26.5"/>
    <n v="0"/>
    <n v="0"/>
    <n v="0"/>
    <n v="0"/>
    <n v="5.9346750000000004"/>
    <n v="0"/>
    <n v="0"/>
  </r>
  <r>
    <d v="2020-11-01T00:00:00"/>
    <x v="7"/>
    <s v="P"/>
    <s v="Active"/>
    <n v="88"/>
    <x v="87"/>
    <s v="N"/>
    <x v="36"/>
    <n v="1054"/>
    <x v="8"/>
    <s v="Niederl. 2"/>
    <n v="1"/>
    <s v="Department"/>
    <s v="Supervisor"/>
    <s v="Non-Mgm."/>
    <s v="ang."/>
    <s v="M"/>
    <d v="2001-04-01T00:00:00"/>
    <m/>
    <s v=""/>
    <n v="18"/>
    <d v="1957-05-29T00:00:00"/>
    <n v="62"/>
    <s v="J"/>
    <n v="30"/>
    <n v="2.5"/>
    <n v="39"/>
    <x v="0"/>
    <n v="1"/>
    <n v="30"/>
    <n v="0"/>
    <n v="6313"/>
    <n v="1222.2292500000001"/>
    <n v="0"/>
    <n v="0"/>
    <n v="0"/>
    <n v="0"/>
    <n v="0"/>
    <n v="0"/>
    <n v="0"/>
    <n v="0"/>
    <n v="0"/>
    <n v="0"/>
    <n v="364.21153846153845"/>
    <n v="289.34583333333336"/>
    <n v="26.5"/>
    <n v="0"/>
    <n v="0"/>
    <n v="0"/>
    <n v="0"/>
    <n v="152.29884841346157"/>
    <n v="0"/>
    <n v="0"/>
  </r>
  <r>
    <d v="2020-11-01T00:00:00"/>
    <x v="7"/>
    <s v="P"/>
    <s v="Active"/>
    <n v="89"/>
    <x v="88"/>
    <s v="N"/>
    <x v="22"/>
    <n v="1035"/>
    <x v="5"/>
    <s v="Niederl. 5"/>
    <n v="1"/>
    <s v="Department"/>
    <s v="Supervisor"/>
    <s v="Non-Mgm."/>
    <s v="ang."/>
    <s v="M"/>
    <d v="2001-04-02T00:00:00"/>
    <m/>
    <s v=""/>
    <n v="18"/>
    <d v="1962-10-20T00:00:00"/>
    <n v="57"/>
    <s v="J"/>
    <n v="35"/>
    <n v="2.9166666666666665"/>
    <n v="39"/>
    <x v="0"/>
    <n v="1"/>
    <n v="30"/>
    <n v="0"/>
    <n v="6314"/>
    <n v="1222.36275"/>
    <n v="0"/>
    <n v="0"/>
    <n v="0"/>
    <n v="0"/>
    <n v="0"/>
    <n v="0"/>
    <n v="0"/>
    <n v="0"/>
    <n v="0"/>
    <n v="0"/>
    <n v="424.98076923076923"/>
    <n v="289.39166666666665"/>
    <n v="26.5"/>
    <n v="0"/>
    <n v="0"/>
    <n v="0"/>
    <n v="0"/>
    <n v="165.91838201923079"/>
    <n v="0"/>
    <n v="0"/>
  </r>
  <r>
    <d v="2020-11-01T00:00:00"/>
    <x v="7"/>
    <s v="P"/>
    <s v="Active"/>
    <n v="90"/>
    <x v="89"/>
    <s v="N"/>
    <x v="36"/>
    <n v="1054"/>
    <x v="8"/>
    <s v="Niederl. 2"/>
    <n v="1"/>
    <s v="Department"/>
    <s v="Supervisor"/>
    <s v="Non-Mgm."/>
    <s v="ang."/>
    <s v="M"/>
    <d v="2001-05-07T00:00:00"/>
    <m/>
    <s v=""/>
    <n v="18"/>
    <d v="1968-11-29T00:00:00"/>
    <n v="51"/>
    <s v="N"/>
    <n v="30"/>
    <n v="2.5"/>
    <n v="39"/>
    <x v="0"/>
    <n v="1"/>
    <n v="30"/>
    <n v="0"/>
    <n v="6315"/>
    <n v="1222.4962500000001"/>
    <n v="0"/>
    <n v="0"/>
    <n v="0"/>
    <n v="0"/>
    <n v="0"/>
    <n v="0"/>
    <n v="0"/>
    <n v="0"/>
    <n v="0"/>
    <n v="0"/>
    <n v="0"/>
    <n v="0"/>
    <n v="26.5"/>
    <n v="0"/>
    <n v="0"/>
    <n v="0"/>
    <n v="0"/>
    <n v="5.9346750000000004"/>
    <n v="0"/>
    <n v="0"/>
  </r>
  <r>
    <d v="2020-11-01T00:00:00"/>
    <x v="7"/>
    <s v="P"/>
    <s v="Active"/>
    <n v="91"/>
    <x v="90"/>
    <s v="N"/>
    <x v="22"/>
    <n v="1060"/>
    <x v="2"/>
    <s v="Niederl. 7"/>
    <n v="1"/>
    <s v="Department"/>
    <s v="Supervisor"/>
    <s v="Non-Mgm."/>
    <s v="ang."/>
    <s v="M"/>
    <d v="2001-07-01T00:00:00"/>
    <m/>
    <s v=""/>
    <n v="18"/>
    <d v="1980-04-28T00:00:00"/>
    <n v="39"/>
    <s v="J"/>
    <n v="30"/>
    <n v="2.5"/>
    <n v="39"/>
    <x v="0"/>
    <n v="1"/>
    <n v="30"/>
    <n v="0"/>
    <n v="6316"/>
    <n v="1222.6297500000001"/>
    <n v="0"/>
    <n v="0"/>
    <n v="0"/>
    <n v="0"/>
    <n v="0"/>
    <n v="0"/>
    <n v="0"/>
    <n v="0"/>
    <n v="0"/>
    <n v="0"/>
    <n v="364.38461538461542"/>
    <n v="289.48333333333341"/>
    <n v="26.5"/>
    <n v="0"/>
    <n v="0"/>
    <n v="0"/>
    <n v="0"/>
    <n v="152.36840211538464"/>
    <n v="0"/>
    <n v="0"/>
  </r>
  <r>
    <d v="2020-11-01T00:00:00"/>
    <x v="7"/>
    <s v="P"/>
    <s v="Active"/>
    <n v="92"/>
    <x v="91"/>
    <s v="N"/>
    <x v="22"/>
    <n v="1047"/>
    <x v="9"/>
    <s v="Niederl. 4"/>
    <n v="1"/>
    <s v="Department"/>
    <s v="Supervisor"/>
    <s v="Non-Mgm."/>
    <s v="ang."/>
    <s v="M"/>
    <d v="2001-07-01T00:00:00"/>
    <m/>
    <s v=""/>
    <n v="18"/>
    <d v="1973-09-27T00:00:00"/>
    <n v="46"/>
    <s v="J"/>
    <n v="30"/>
    <n v="2.5"/>
    <n v="39"/>
    <x v="0"/>
    <n v="1"/>
    <n v="30"/>
    <n v="0"/>
    <n v="6317"/>
    <n v="1222.76325"/>
    <n v="0"/>
    <n v="0"/>
    <n v="0"/>
    <n v="0"/>
    <n v="0"/>
    <n v="0"/>
    <n v="0"/>
    <n v="0"/>
    <n v="0"/>
    <n v="0"/>
    <n v="364.44230769230774"/>
    <n v="289.5291666666667"/>
    <n v="26.5"/>
    <n v="0"/>
    <n v="0"/>
    <n v="0"/>
    <n v="0"/>
    <n v="152.39158668269232"/>
    <n v="0"/>
    <n v="0"/>
  </r>
  <r>
    <d v="2020-11-01T00:00:00"/>
    <x v="7"/>
    <s v="P"/>
    <s v="Active"/>
    <n v="93"/>
    <x v="92"/>
    <s v="Y"/>
    <x v="20"/>
    <n v="1058"/>
    <x v="2"/>
    <s v="Niederl. 7"/>
    <n v="0.5"/>
    <s v="Department"/>
    <s v="Supervisor"/>
    <s v="Non-Mgm."/>
    <s v="ang."/>
    <s v="M"/>
    <d v="2001-07-01T00:00:00"/>
    <m/>
    <s v=""/>
    <n v="18"/>
    <d v="1961-03-28T00:00:00"/>
    <n v="58"/>
    <s v="J"/>
    <n v="30"/>
    <n v="2.5"/>
    <n v="39"/>
    <x v="0"/>
    <n v="0.5"/>
    <n v="30"/>
    <n v="0"/>
    <n v="6318"/>
    <n v="1222.8967500000001"/>
    <n v="0"/>
    <n v="0"/>
    <n v="0"/>
    <n v="0"/>
    <n v="0"/>
    <n v="0"/>
    <n v="0"/>
    <n v="0"/>
    <n v="0"/>
    <n v="0"/>
    <n v="364.5"/>
    <n v="289.57500000000005"/>
    <n v="13.25"/>
    <n v="0"/>
    <n v="0"/>
    <n v="0"/>
    <n v="0"/>
    <n v="149.44743375000002"/>
    <n v="0"/>
    <n v="0"/>
  </r>
  <r>
    <d v="2020-11-01T00:00:00"/>
    <x v="7"/>
    <s v="P"/>
    <s v="Active"/>
    <n v="93"/>
    <x v="92"/>
    <s v="Y"/>
    <x v="20"/>
    <n v="1051"/>
    <x v="3"/>
    <s v="Niederl. 8"/>
    <n v="0.5"/>
    <s v="Department"/>
    <s v="Supervisor"/>
    <s v="Non-Mgm."/>
    <s v="ang."/>
    <s v="M"/>
    <d v="2001-07-01T00:00:00"/>
    <m/>
    <s v=""/>
    <n v="18"/>
    <d v="1961-03-28T00:00:00"/>
    <n v="58"/>
    <s v="J"/>
    <n v="30"/>
    <n v="2.5"/>
    <n v="39"/>
    <x v="0"/>
    <n v="0.5"/>
    <n v="30"/>
    <n v="0"/>
    <n v="6319"/>
    <n v="1223.03025"/>
    <n v="0"/>
    <n v="0"/>
    <n v="0"/>
    <n v="0"/>
    <n v="0"/>
    <n v="0"/>
    <n v="0"/>
    <n v="0"/>
    <n v="0"/>
    <n v="0"/>
    <n v="364.55769230769232"/>
    <n v="289.62083333333339"/>
    <n v="13.25"/>
    <n v="0"/>
    <n v="0"/>
    <n v="0"/>
    <n v="0"/>
    <n v="149.47061831730772"/>
    <n v="0"/>
    <n v="0"/>
  </r>
  <r>
    <d v="2020-11-01T00:00:00"/>
    <x v="7"/>
    <s v="P"/>
    <s v="Active"/>
    <n v="94"/>
    <x v="93"/>
    <s v="N"/>
    <x v="10"/>
    <n v="1075"/>
    <x v="0"/>
    <s v="Niederl. 3"/>
    <n v="1"/>
    <s v="Department"/>
    <s v="Supervisor"/>
    <s v="Non-Mgm."/>
    <s v="ang."/>
    <s v="M"/>
    <d v="2001-09-01T00:00:00"/>
    <m/>
    <s v=""/>
    <n v="18"/>
    <d v="1962-10-01T00:00:00"/>
    <n v="57"/>
    <s v="N"/>
    <n v="30"/>
    <n v="2.5"/>
    <n v="39"/>
    <x v="0"/>
    <n v="1"/>
    <n v="30"/>
    <n v="0"/>
    <n v="6320"/>
    <n v="1223.1637500000002"/>
    <n v="0"/>
    <n v="0"/>
    <n v="0"/>
    <n v="0"/>
    <n v="0"/>
    <n v="0"/>
    <n v="0"/>
    <n v="0"/>
    <n v="0"/>
    <n v="0"/>
    <n v="0"/>
    <n v="0"/>
    <n v="26.5"/>
    <n v="0"/>
    <n v="0"/>
    <n v="0"/>
    <n v="0"/>
    <n v="5.9346750000000004"/>
    <n v="0"/>
    <n v="0"/>
  </r>
  <r>
    <d v="2020-11-01T00:00:00"/>
    <x v="7"/>
    <s v="P"/>
    <s v="Active"/>
    <n v="95"/>
    <x v="94"/>
    <s v="N"/>
    <x v="25"/>
    <n v="1002"/>
    <x v="1"/>
    <s v="Niederl. 1"/>
    <n v="1"/>
    <s v="Department"/>
    <s v="Supervisor"/>
    <s v="Manager"/>
    <s v="ang."/>
    <s v="M"/>
    <d v="2000-02-14T00:00:00"/>
    <m/>
    <s v=""/>
    <n v="19"/>
    <d v="1977-02-08T00:00:00"/>
    <n v="42"/>
    <s v="N"/>
    <n v="30"/>
    <n v="2.5"/>
    <n v="39"/>
    <x v="0"/>
    <n v="1"/>
    <n v="30"/>
    <n v="0"/>
    <n v="6321"/>
    <n v="1223.2972500000001"/>
    <n v="0"/>
    <n v="0"/>
    <n v="0"/>
    <n v="0"/>
    <n v="0"/>
    <n v="0"/>
    <n v="0"/>
    <n v="0"/>
    <n v="0"/>
    <n v="0"/>
    <n v="0"/>
    <n v="0"/>
    <n v="26.5"/>
    <n v="0"/>
    <n v="0"/>
    <n v="0"/>
    <n v="0"/>
    <n v="5.9346750000000004"/>
    <n v="0"/>
    <n v="28.601666666666667"/>
  </r>
  <r>
    <d v="2020-11-01T00:00:00"/>
    <x v="7"/>
    <s v="P"/>
    <s v="Active"/>
    <n v="96"/>
    <x v="95"/>
    <s v="N"/>
    <x v="22"/>
    <n v="1060"/>
    <x v="2"/>
    <s v="Niederl. 7"/>
    <n v="1"/>
    <s v="Department"/>
    <s v="Supervisor"/>
    <s v="Non-Mgm."/>
    <s v="ang."/>
    <s v="M"/>
    <d v="2001-09-16T00:00:00"/>
    <m/>
    <s v=""/>
    <n v="18"/>
    <d v="1965-12-17T00:00:00"/>
    <n v="54"/>
    <s v="J"/>
    <n v="30"/>
    <n v="2.5"/>
    <n v="39"/>
    <x v="0"/>
    <n v="1"/>
    <n v="30"/>
    <n v="0"/>
    <n v="6322"/>
    <n v="1223.43075"/>
    <n v="0"/>
    <n v="0"/>
    <n v="0"/>
    <n v="0"/>
    <n v="0"/>
    <n v="0"/>
    <n v="0"/>
    <n v="0"/>
    <n v="0"/>
    <n v="0"/>
    <n v="364.73076923076928"/>
    <n v="289.75833333333338"/>
    <n v="26.5"/>
    <n v="0"/>
    <n v="0"/>
    <n v="0"/>
    <n v="0"/>
    <n v="152.50750951923081"/>
    <n v="0"/>
    <n v="0"/>
  </r>
  <r>
    <d v="2020-11-01T00:00:00"/>
    <x v="7"/>
    <s v="P"/>
    <s v="Active"/>
    <n v="97"/>
    <x v="96"/>
    <s v="N"/>
    <x v="11"/>
    <n v="1082"/>
    <x v="0"/>
    <s v="Niederl. 3"/>
    <n v="1"/>
    <s v="Department"/>
    <s v="Supervisor"/>
    <s v="Non-Mgm."/>
    <s v="ang."/>
    <s v="M"/>
    <d v="2002-01-01T00:00:00"/>
    <m/>
    <s v=""/>
    <n v="18"/>
    <d v="1957-09-04T00:00:00"/>
    <n v="62"/>
    <s v="N"/>
    <n v="24"/>
    <n v="2"/>
    <n v="32"/>
    <x v="0"/>
    <n v="0.82051282051282048"/>
    <n v="30"/>
    <n v="0"/>
    <n v="6323"/>
    <n v="1223.5642500000001"/>
    <n v="0"/>
    <n v="0"/>
    <n v="0"/>
    <n v="0"/>
    <n v="0"/>
    <n v="0"/>
    <n v="0"/>
    <n v="0"/>
    <n v="0"/>
    <n v="0"/>
    <n v="0"/>
    <n v="0"/>
    <n v="26.5"/>
    <n v="0"/>
    <n v="0"/>
    <n v="0"/>
    <n v="0"/>
    <n v="5.9346750000000004"/>
    <n v="0"/>
    <n v="0"/>
  </r>
  <r>
    <d v="2020-11-01T00:00:00"/>
    <x v="7"/>
    <s v="P"/>
    <s v="Active"/>
    <n v="98"/>
    <x v="97"/>
    <s v="N"/>
    <x v="22"/>
    <n v="1035"/>
    <x v="5"/>
    <s v="Niederl. 5"/>
    <n v="1"/>
    <s v="Department"/>
    <s v="Supervisor"/>
    <s v="Non-Mgm."/>
    <s v="ang."/>
    <s v="M"/>
    <d v="2002-04-01T00:00:00"/>
    <m/>
    <s v=""/>
    <n v="17"/>
    <d v="1957-08-06T00:00:00"/>
    <n v="62"/>
    <s v="J"/>
    <n v="30"/>
    <n v="2.5"/>
    <n v="39"/>
    <x v="0"/>
    <n v="1"/>
    <n v="30"/>
    <n v="0"/>
    <n v="6324"/>
    <n v="1223.69775"/>
    <n v="0"/>
    <n v="0"/>
    <n v="0"/>
    <n v="0"/>
    <n v="0"/>
    <n v="0"/>
    <n v="0"/>
    <n v="0"/>
    <n v="0"/>
    <n v="0"/>
    <n v="364.84615384615381"/>
    <n v="289.85000000000002"/>
    <n v="26.5"/>
    <n v="0"/>
    <n v="0"/>
    <n v="0"/>
    <n v="0"/>
    <n v="152.55387865384617"/>
    <n v="0"/>
    <n v="0"/>
  </r>
  <r>
    <d v="2020-11-01T00:00:00"/>
    <x v="7"/>
    <s v="P"/>
    <s v="Active"/>
    <n v="99"/>
    <x v="98"/>
    <s v="N"/>
    <x v="21"/>
    <n v="1086"/>
    <x v="0"/>
    <s v="Niederl. 3"/>
    <n v="1"/>
    <s v="Department"/>
    <s v="Supervisor"/>
    <s v="Non-Mgm."/>
    <s v="ang."/>
    <s v="M"/>
    <d v="2002-05-01T00:00:00"/>
    <m/>
    <s v=""/>
    <n v="17"/>
    <d v="1959-05-21T00:00:00"/>
    <n v="60"/>
    <s v="N"/>
    <n v="30"/>
    <n v="2.5"/>
    <n v="39"/>
    <x v="0"/>
    <n v="1"/>
    <n v="30"/>
    <n v="0"/>
    <n v="6325"/>
    <n v="1223.8312500000002"/>
    <n v="0"/>
    <n v="0"/>
    <n v="0"/>
    <n v="0"/>
    <n v="0"/>
    <n v="0"/>
    <n v="0"/>
    <n v="0"/>
    <n v="0"/>
    <n v="0"/>
    <n v="0"/>
    <n v="0"/>
    <n v="26.5"/>
    <n v="0"/>
    <n v="0"/>
    <n v="0"/>
    <n v="0"/>
    <n v="5.9346750000000004"/>
    <n v="0"/>
    <n v="0"/>
  </r>
  <r>
    <d v="2020-11-01T00:00:00"/>
    <x v="7"/>
    <s v="P"/>
    <s v="Active"/>
    <n v="100"/>
    <x v="99"/>
    <s v="N"/>
    <x v="22"/>
    <n v="1035"/>
    <x v="5"/>
    <s v="Niederl. 5"/>
    <n v="1"/>
    <s v="Department"/>
    <s v="Supervisor"/>
    <s v="Non-Mgm."/>
    <s v="ang."/>
    <s v="M"/>
    <d v="2002-05-01T00:00:00"/>
    <m/>
    <s v=""/>
    <n v="17"/>
    <d v="1959-12-10T00:00:00"/>
    <n v="60"/>
    <s v="J"/>
    <n v="30"/>
    <n v="2.5"/>
    <n v="39"/>
    <x v="0"/>
    <n v="1"/>
    <n v="30"/>
    <n v="0"/>
    <n v="6326"/>
    <n v="1223.9647500000001"/>
    <n v="0"/>
    <n v="0"/>
    <n v="0"/>
    <n v="0"/>
    <n v="0"/>
    <n v="0"/>
    <n v="0"/>
    <n v="0"/>
    <n v="0"/>
    <n v="0"/>
    <n v="364.96153846153845"/>
    <n v="289.94166666666666"/>
    <n v="26.5"/>
    <n v="0"/>
    <n v="0"/>
    <n v="0"/>
    <n v="0"/>
    <n v="152.60024778846156"/>
    <n v="0"/>
    <n v="0"/>
  </r>
  <r>
    <d v="2020-11-01T00:00:00"/>
    <x v="7"/>
    <s v="P"/>
    <s v="Active"/>
    <n v="101"/>
    <x v="100"/>
    <s v="N"/>
    <x v="11"/>
    <n v="1082"/>
    <x v="0"/>
    <s v="Niederl. 3"/>
    <n v="1"/>
    <s v="Department"/>
    <s v="Supervisor"/>
    <s v="Non-Mgm."/>
    <s v="ang."/>
    <s v="M"/>
    <d v="2002-07-01T00:00:00"/>
    <m/>
    <s v=""/>
    <n v="17"/>
    <d v="1968-09-16T00:00:00"/>
    <n v="51"/>
    <s v="N"/>
    <n v="30"/>
    <n v="2.5"/>
    <n v="39"/>
    <x v="0"/>
    <n v="1"/>
    <n v="30"/>
    <n v="0"/>
    <n v="6327"/>
    <n v="1224.09825"/>
    <n v="0"/>
    <n v="0"/>
    <n v="0"/>
    <n v="0"/>
    <n v="0"/>
    <n v="0"/>
    <n v="0"/>
    <n v="0"/>
    <n v="0"/>
    <n v="0"/>
    <n v="0"/>
    <n v="0"/>
    <n v="26.5"/>
    <n v="0"/>
    <n v="0"/>
    <n v="0"/>
    <n v="0"/>
    <n v="5.9346750000000004"/>
    <n v="0"/>
    <n v="0"/>
  </r>
  <r>
    <d v="2020-11-01T00:00:00"/>
    <x v="7"/>
    <s v="P"/>
    <s v="Active"/>
    <n v="102"/>
    <x v="101"/>
    <s v="N"/>
    <x v="16"/>
    <n v="1066"/>
    <x v="10"/>
    <s v="Niederl. 11"/>
    <n v="1"/>
    <s v="Department"/>
    <s v="Supervisor"/>
    <s v="Manager"/>
    <s v="ang."/>
    <s v="M"/>
    <d v="1994-08-22T00:00:00"/>
    <m/>
    <s v=""/>
    <n v="25"/>
    <d v="1975-02-27T00:00:00"/>
    <n v="44"/>
    <s v="N"/>
    <n v="30"/>
    <n v="2.5"/>
    <n v="39"/>
    <x v="0"/>
    <n v="1"/>
    <n v="30"/>
    <n v="0"/>
    <n v="6328"/>
    <n v="1224.2317500000001"/>
    <n v="0"/>
    <n v="0"/>
    <n v="30"/>
    <n v="0"/>
    <n v="0"/>
    <n v="0"/>
    <n v="0"/>
    <n v="0"/>
    <n v="0"/>
    <n v="0"/>
    <n v="0"/>
    <n v="0"/>
    <n v="26.5"/>
    <n v="0"/>
    <n v="0"/>
    <n v="0"/>
    <n v="0"/>
    <n v="12.653175000000001"/>
    <n v="81.510000000000005"/>
    <n v="0"/>
  </r>
  <r>
    <d v="2020-11-01T00:00:00"/>
    <x v="7"/>
    <s v="P"/>
    <s v="Active"/>
    <n v="103"/>
    <x v="102"/>
    <s v="N"/>
    <x v="22"/>
    <n v="1060"/>
    <x v="2"/>
    <s v="Niederl. 7"/>
    <n v="1"/>
    <s v="Department"/>
    <s v="Supervisor"/>
    <s v="Non-Mgm."/>
    <s v="ang."/>
    <s v="M"/>
    <d v="2002-10-01T00:00:00"/>
    <m/>
    <s v=""/>
    <n v="17"/>
    <d v="1964-02-10T00:00:00"/>
    <n v="55"/>
    <s v="J"/>
    <n v="30"/>
    <n v="2.5"/>
    <n v="39"/>
    <x v="0"/>
    <n v="1"/>
    <n v="30"/>
    <n v="0"/>
    <n v="6329"/>
    <n v="1224.3652500000001"/>
    <n v="0"/>
    <n v="0"/>
    <n v="0"/>
    <n v="0"/>
    <n v="0"/>
    <n v="0"/>
    <n v="0"/>
    <n v="0"/>
    <n v="0"/>
    <n v="0"/>
    <n v="365.13461538461536"/>
    <n v="290.07916666666665"/>
    <n v="26.5"/>
    <n v="0"/>
    <n v="0"/>
    <n v="0"/>
    <n v="0"/>
    <n v="152.6698014903846"/>
    <n v="0"/>
    <n v="0"/>
  </r>
  <r>
    <d v="2020-11-01T00:00:00"/>
    <x v="7"/>
    <s v="P"/>
    <s v="Active"/>
    <n v="104"/>
    <x v="103"/>
    <s v="N"/>
    <x v="5"/>
    <n v="1093"/>
    <x v="1"/>
    <s v="Niederl. 1"/>
    <n v="1"/>
    <s v="Department"/>
    <s v="Supervisor"/>
    <s v="Non-Mgm."/>
    <s v="ang."/>
    <s v="M"/>
    <d v="2002-11-01T00:00:00"/>
    <m/>
    <s v=""/>
    <n v="17"/>
    <d v="1974-01-03T00:00:00"/>
    <n v="46"/>
    <s v="N"/>
    <n v="30"/>
    <n v="2.5"/>
    <n v="39"/>
    <x v="0"/>
    <n v="1"/>
    <n v="30"/>
    <n v="0"/>
    <n v="6330"/>
    <n v="1224.4987500000002"/>
    <n v="0"/>
    <n v="0"/>
    <n v="0"/>
    <n v="0"/>
    <n v="0"/>
    <n v="0"/>
    <n v="0"/>
    <n v="0"/>
    <n v="0"/>
    <n v="0"/>
    <n v="0"/>
    <n v="0"/>
    <n v="26.5"/>
    <n v="0"/>
    <n v="0"/>
    <n v="0"/>
    <n v="0"/>
    <n v="5.9346750000000004"/>
    <n v="0"/>
    <n v="0"/>
  </r>
  <r>
    <d v="2020-11-01T00:00:00"/>
    <x v="7"/>
    <s v="P"/>
    <s v="Active"/>
    <n v="105"/>
    <x v="104"/>
    <s v="N"/>
    <x v="19"/>
    <n v="1083"/>
    <x v="0"/>
    <s v="Niederl. 3"/>
    <n v="1"/>
    <s v="Department"/>
    <s v="Supervisor"/>
    <s v="Non-Mgm."/>
    <s v="ang."/>
    <s v="M"/>
    <d v="2002-11-18T00:00:00"/>
    <m/>
    <s v=""/>
    <n v="17"/>
    <d v="1976-01-24T00:00:00"/>
    <n v="43"/>
    <s v="N"/>
    <n v="30"/>
    <n v="2.5"/>
    <n v="39"/>
    <x v="0"/>
    <n v="1"/>
    <n v="30"/>
    <n v="0"/>
    <n v="6331"/>
    <n v="1224.6322500000001"/>
    <n v="0"/>
    <n v="0"/>
    <n v="0"/>
    <n v="0"/>
    <n v="0"/>
    <n v="0"/>
    <n v="0"/>
    <n v="0"/>
    <n v="0"/>
    <n v="0"/>
    <n v="0"/>
    <n v="0"/>
    <n v="26.5"/>
    <n v="0"/>
    <n v="0"/>
    <n v="0"/>
    <n v="0"/>
    <n v="5.9346750000000004"/>
    <n v="0"/>
    <n v="0"/>
  </r>
  <r>
    <d v="2020-11-01T00:00:00"/>
    <x v="7"/>
    <s v="P"/>
    <s v="Active"/>
    <n v="106"/>
    <x v="105"/>
    <s v="N"/>
    <x v="37"/>
    <n v="1005"/>
    <x v="1"/>
    <s v="Niederl. 1"/>
    <n v="1"/>
    <s v="Department"/>
    <s v="Supervisor"/>
    <s v="Manager"/>
    <s v="ang."/>
    <s v="M"/>
    <d v="2002-12-01T00:00:00"/>
    <m/>
    <s v=""/>
    <n v="17"/>
    <d v="1970-11-16T00:00:00"/>
    <n v="49"/>
    <s v="N"/>
    <n v="30"/>
    <n v="2.5"/>
    <n v="39"/>
    <x v="0"/>
    <n v="1"/>
    <n v="30"/>
    <n v="0"/>
    <n v="6332"/>
    <n v="1224.76575"/>
    <n v="0"/>
    <n v="0"/>
    <n v="0"/>
    <n v="0"/>
    <n v="0"/>
    <n v="0"/>
    <n v="0"/>
    <n v="0"/>
    <n v="0"/>
    <n v="0"/>
    <n v="0"/>
    <n v="0"/>
    <n v="26.5"/>
    <n v="0"/>
    <n v="0"/>
    <n v="0"/>
    <n v="0"/>
    <n v="5.9346750000000004"/>
    <n v="0"/>
    <n v="0"/>
  </r>
  <r>
    <d v="2020-11-01T00:00:00"/>
    <x v="7"/>
    <s v="P"/>
    <s v="Active"/>
    <n v="107"/>
    <x v="106"/>
    <s v="N"/>
    <x v="24"/>
    <n v="1081"/>
    <x v="0"/>
    <s v="Niederl. 3"/>
    <n v="1"/>
    <s v="Department"/>
    <s v="Supervisor"/>
    <s v="Director"/>
    <s v="ang."/>
    <s v="M"/>
    <d v="2003-05-01T00:00:00"/>
    <m/>
    <s v=""/>
    <n v="16"/>
    <d v="1968-01-19T00:00:00"/>
    <n v="51"/>
    <s v="N"/>
    <n v="30"/>
    <n v="2.5"/>
    <n v="39"/>
    <x v="0"/>
    <n v="1"/>
    <n v="30"/>
    <n v="0"/>
    <n v="6333"/>
    <n v="1224.8992499999999"/>
    <n v="0"/>
    <n v="0"/>
    <n v="0"/>
    <n v="0"/>
    <n v="0"/>
    <n v="0"/>
    <n v="0"/>
    <n v="0"/>
    <n v="0"/>
    <n v="0"/>
    <n v="0"/>
    <n v="0"/>
    <n v="26.5"/>
    <n v="0"/>
    <n v="0"/>
    <n v="0"/>
    <n v="0"/>
    <n v="5.9346750000000004"/>
    <n v="179.56899999999999"/>
    <n v="0"/>
  </r>
  <r>
    <d v="2020-11-01T00:00:00"/>
    <x v="7"/>
    <s v="P"/>
    <s v="Active"/>
    <n v="108"/>
    <x v="107"/>
    <s v="N"/>
    <x v="21"/>
    <n v="1086"/>
    <x v="0"/>
    <s v="Niederl. 3"/>
    <n v="1"/>
    <s v="Department"/>
    <s v="Supervisor"/>
    <s v="Non-Mgm."/>
    <s v="ang."/>
    <s v="M"/>
    <d v="2003-05-01T00:00:00"/>
    <m/>
    <s v=""/>
    <n v="16"/>
    <d v="1970-03-27T00:00:00"/>
    <n v="49"/>
    <s v="N"/>
    <n v="30"/>
    <n v="2.5"/>
    <n v="39"/>
    <x v="0"/>
    <n v="1"/>
    <n v="30"/>
    <n v="0"/>
    <n v="6334"/>
    <n v="1225.0327500000001"/>
    <n v="0"/>
    <n v="0"/>
    <n v="0"/>
    <n v="0"/>
    <n v="0"/>
    <n v="0"/>
    <n v="0"/>
    <n v="0"/>
    <n v="0"/>
    <n v="0"/>
    <n v="0"/>
    <n v="0"/>
    <n v="26.5"/>
    <n v="0"/>
    <n v="0"/>
    <n v="0"/>
    <n v="0"/>
    <n v="5.9346750000000004"/>
    <n v="0"/>
    <n v="0"/>
  </r>
  <r>
    <d v="2020-11-01T00:00:00"/>
    <x v="7"/>
    <s v="P"/>
    <s v="Active"/>
    <n v="109"/>
    <x v="108"/>
    <s v="N"/>
    <x v="2"/>
    <n v="1010"/>
    <x v="1"/>
    <s v="Niederl. 1"/>
    <n v="1"/>
    <s v="Department"/>
    <s v="Supervisor"/>
    <s v="Non-Mgm."/>
    <s v="ang."/>
    <s v="M"/>
    <d v="2003-05-05T00:00:00"/>
    <m/>
    <s v=""/>
    <n v="16"/>
    <d v="1960-02-06T00:00:00"/>
    <n v="59"/>
    <s v="N"/>
    <n v="30"/>
    <n v="2.5"/>
    <n v="39"/>
    <x v="0"/>
    <n v="1"/>
    <n v="30"/>
    <n v="0"/>
    <n v="6335"/>
    <n v="1225.16625"/>
    <n v="0"/>
    <n v="0"/>
    <n v="0"/>
    <n v="0"/>
    <n v="0"/>
    <n v="0"/>
    <n v="0"/>
    <n v="0"/>
    <n v="0"/>
    <n v="0"/>
    <n v="0"/>
    <n v="0"/>
    <n v="26.5"/>
    <n v="0"/>
    <n v="0"/>
    <n v="0"/>
    <n v="0"/>
    <n v="5.9346750000000004"/>
    <n v="0"/>
    <n v="0"/>
  </r>
  <r>
    <d v="2020-11-01T00:00:00"/>
    <x v="7"/>
    <s v="P"/>
    <s v="Active"/>
    <n v="110"/>
    <x v="109"/>
    <s v="N"/>
    <x v="12"/>
    <n v="1089"/>
    <x v="0"/>
    <s v="Niederl. 3"/>
    <n v="1"/>
    <s v="Department"/>
    <s v="Supervisor"/>
    <s v="Director"/>
    <s v="ang."/>
    <s v="M"/>
    <d v="2003-06-10T00:00:00"/>
    <m/>
    <s v=""/>
    <n v="16"/>
    <d v="1965-09-21T00:00:00"/>
    <n v="54"/>
    <s v="N"/>
    <n v="30"/>
    <n v="2.5"/>
    <n v="39"/>
    <x v="0"/>
    <n v="1"/>
    <n v="30"/>
    <n v="0"/>
    <n v="6336"/>
    <n v="1225.2997500000001"/>
    <n v="0"/>
    <n v="0"/>
    <n v="0"/>
    <n v="0"/>
    <n v="0"/>
    <n v="0"/>
    <n v="3131.67"/>
    <n v="0"/>
    <n v="0"/>
    <n v="0"/>
    <n v="0"/>
    <n v="0"/>
    <n v="26.5"/>
    <n v="0"/>
    <n v="0"/>
    <n v="0"/>
    <n v="0"/>
    <n v="707.27217150000001"/>
    <n v="197.5335"/>
    <n v="0"/>
  </r>
  <r>
    <d v="2020-11-01T00:00:00"/>
    <x v="7"/>
    <s v="P"/>
    <s v="Active"/>
    <n v="111"/>
    <x v="110"/>
    <s v="N"/>
    <x v="38"/>
    <n v="1074"/>
    <x v="0"/>
    <s v="Niederl. 3"/>
    <n v="1"/>
    <s v="Department"/>
    <s v="Supervisor"/>
    <s v="Manager"/>
    <s v="ang."/>
    <s v="M"/>
    <d v="2003-10-01T00:00:00"/>
    <m/>
    <s v=""/>
    <n v="16"/>
    <d v="1973-06-23T00:00:00"/>
    <n v="46"/>
    <s v="N"/>
    <n v="30"/>
    <n v="2.5"/>
    <n v="39"/>
    <x v="0"/>
    <n v="1"/>
    <n v="30"/>
    <n v="0"/>
    <n v="6337"/>
    <n v="1225.43325"/>
    <n v="0"/>
    <n v="0"/>
    <n v="0"/>
    <n v="0"/>
    <n v="0"/>
    <n v="0"/>
    <n v="0"/>
    <n v="0"/>
    <n v="0"/>
    <n v="0"/>
    <n v="0"/>
    <n v="0"/>
    <n v="26.5"/>
    <n v="0"/>
    <n v="0"/>
    <n v="0"/>
    <n v="0"/>
    <n v="5.9346750000000004"/>
    <n v="273.524"/>
    <n v="0"/>
  </r>
  <r>
    <d v="2020-11-01T00:00:00"/>
    <x v="7"/>
    <s v="P"/>
    <s v="Active"/>
    <n v="112"/>
    <x v="111"/>
    <s v="N"/>
    <x v="16"/>
    <n v="1067"/>
    <x v="11"/>
    <s v="Niederl. 12"/>
    <n v="1"/>
    <s v="Department"/>
    <s v="Supervisor"/>
    <s v="Non-Mgm."/>
    <s v="ang."/>
    <s v="M"/>
    <d v="2003-11-01T00:00:00"/>
    <m/>
    <s v=""/>
    <n v="16"/>
    <d v="1966-03-06T00:00:00"/>
    <n v="53"/>
    <s v="N"/>
    <n v="30"/>
    <n v="2.5"/>
    <n v="39"/>
    <x v="0"/>
    <n v="1"/>
    <n v="30"/>
    <n v="0"/>
    <n v="6338"/>
    <n v="1225.56675"/>
    <n v="0"/>
    <n v="0"/>
    <n v="0"/>
    <n v="0"/>
    <n v="0"/>
    <n v="0"/>
    <n v="0"/>
    <n v="0"/>
    <n v="0"/>
    <n v="0"/>
    <n v="0"/>
    <n v="0"/>
    <n v="26.5"/>
    <n v="0"/>
    <n v="0"/>
    <n v="0"/>
    <n v="0"/>
    <n v="5.9346750000000004"/>
    <n v="0"/>
    <n v="0"/>
  </r>
  <r>
    <d v="2020-11-01T00:00:00"/>
    <x v="7"/>
    <s v="P"/>
    <s v="Active"/>
    <n v="113"/>
    <x v="112"/>
    <s v="N"/>
    <x v="22"/>
    <n v="1035"/>
    <x v="5"/>
    <s v="Niederl. 5"/>
    <n v="1"/>
    <s v="Department"/>
    <s v="Supervisor"/>
    <s v="Non-Mgm."/>
    <s v="ang."/>
    <s v="M"/>
    <d v="2004-01-01T00:00:00"/>
    <m/>
    <s v=""/>
    <n v="16"/>
    <d v="1965-10-14T00:00:00"/>
    <n v="54"/>
    <s v="J"/>
    <n v="30"/>
    <n v="2.5"/>
    <n v="39"/>
    <x v="0"/>
    <n v="1"/>
    <n v="30"/>
    <n v="0"/>
    <n v="6339"/>
    <n v="1225.7002499999999"/>
    <n v="0"/>
    <n v="0"/>
    <n v="0"/>
    <n v="0"/>
    <n v="0"/>
    <n v="0"/>
    <n v="0"/>
    <n v="0"/>
    <n v="0"/>
    <n v="0"/>
    <n v="365.71153846153845"/>
    <n v="290.53750000000002"/>
    <n v="26.5"/>
    <n v="0"/>
    <n v="0"/>
    <n v="0"/>
    <n v="0"/>
    <n v="152.90164716346155"/>
    <n v="0"/>
    <n v="0"/>
  </r>
  <r>
    <d v="2020-11-01T00:00:00"/>
    <x v="7"/>
    <s v="P"/>
    <s v="Active"/>
    <n v="114"/>
    <x v="113"/>
    <s v="N"/>
    <x v="22"/>
    <n v="1047"/>
    <x v="9"/>
    <s v="Niederl. 4"/>
    <n v="1"/>
    <s v="Department"/>
    <s v="Supervisor"/>
    <s v="Non-Mgm."/>
    <s v="ang."/>
    <s v="M"/>
    <d v="2004-01-01T00:00:00"/>
    <m/>
    <s v=""/>
    <n v="16"/>
    <d v="1965-01-09T00:00:00"/>
    <n v="55"/>
    <s v="J"/>
    <n v="30"/>
    <n v="2.5"/>
    <n v="39"/>
    <x v="0"/>
    <n v="1"/>
    <n v="30"/>
    <n v="0"/>
    <n v="6340"/>
    <n v="1225.83375"/>
    <n v="0"/>
    <n v="0"/>
    <n v="0"/>
    <n v="0"/>
    <n v="0"/>
    <n v="0"/>
    <n v="0"/>
    <n v="0"/>
    <n v="0"/>
    <n v="0"/>
    <n v="365.76923076923077"/>
    <n v="290.58333333333337"/>
    <n v="26.5"/>
    <n v="0"/>
    <n v="0"/>
    <n v="0"/>
    <n v="0"/>
    <n v="152.92483173076926"/>
    <n v="0"/>
    <n v="0"/>
  </r>
  <r>
    <d v="2020-11-01T00:00:00"/>
    <x v="7"/>
    <s v="P"/>
    <s v="Active"/>
    <n v="115"/>
    <x v="114"/>
    <s v="N"/>
    <x v="22"/>
    <n v="1041"/>
    <x v="4"/>
    <s v="Niederl. 6"/>
    <n v="1"/>
    <s v="Department"/>
    <s v="Supervisor"/>
    <s v="Non-Mgm."/>
    <s v="ang."/>
    <s v="M"/>
    <d v="2004-01-01T00:00:00"/>
    <m/>
    <s v=""/>
    <n v="16"/>
    <d v="1957-03-29T00:00:00"/>
    <n v="62"/>
    <s v="J"/>
    <n v="35"/>
    <n v="2.9166666666666665"/>
    <n v="39"/>
    <x v="0"/>
    <n v="1"/>
    <n v="30"/>
    <n v="0"/>
    <n v="6341"/>
    <n v="1225.9672500000001"/>
    <n v="0"/>
    <n v="0"/>
    <n v="0"/>
    <n v="0"/>
    <n v="0"/>
    <n v="0"/>
    <n v="0"/>
    <n v="0"/>
    <n v="0"/>
    <n v="0"/>
    <n v="426.79807692307691"/>
    <n v="290.62916666666666"/>
    <n v="26.5"/>
    <n v="0"/>
    <n v="0"/>
    <n v="0"/>
    <n v="0"/>
    <n v="166.60250620192306"/>
    <n v="0"/>
    <n v="0"/>
  </r>
  <r>
    <d v="2020-11-01T00:00:00"/>
    <x v="7"/>
    <s v="P"/>
    <s v="Active"/>
    <n v="116"/>
    <x v="115"/>
    <s v="N"/>
    <x v="28"/>
    <n v="1004"/>
    <x v="1"/>
    <s v="Niederl. 1"/>
    <n v="1"/>
    <s v="Department"/>
    <s v="Supervisor"/>
    <s v="Non-Mgm."/>
    <s v="ang."/>
    <s v="M"/>
    <d v="2004-02-16T00:00:00"/>
    <m/>
    <s v=""/>
    <n v="15"/>
    <d v="1977-06-14T00:00:00"/>
    <n v="42"/>
    <s v="N"/>
    <n v="30"/>
    <n v="2.5"/>
    <n v="39"/>
    <x v="0"/>
    <n v="1"/>
    <n v="30"/>
    <n v="0"/>
    <n v="6342"/>
    <n v="1226.1007500000001"/>
    <n v="0"/>
    <n v="0"/>
    <n v="0"/>
    <n v="0"/>
    <n v="0"/>
    <n v="0"/>
    <n v="0"/>
    <n v="0"/>
    <n v="0"/>
    <n v="0"/>
    <n v="0"/>
    <n v="0"/>
    <n v="26.5"/>
    <n v="0"/>
    <n v="0"/>
    <n v="0"/>
    <n v="0"/>
    <n v="5.9346750000000004"/>
    <n v="0"/>
    <n v="0"/>
  </r>
  <r>
    <d v="2020-11-01T00:00:00"/>
    <x v="7"/>
    <s v="P"/>
    <s v="Active"/>
    <n v="117"/>
    <x v="116"/>
    <s v="N"/>
    <x v="37"/>
    <n v="1005"/>
    <x v="1"/>
    <s v="Niederl. 1"/>
    <n v="1"/>
    <s v="Department"/>
    <s v="Supervisor"/>
    <s v="Non-Mgm."/>
    <s v="ang."/>
    <s v="M"/>
    <d v="2004-04-01T00:00:00"/>
    <m/>
    <s v=""/>
    <n v="15"/>
    <d v="1969-09-26T00:00:00"/>
    <n v="50"/>
    <s v="N"/>
    <n v="30"/>
    <n v="2.5"/>
    <n v="39"/>
    <x v="0"/>
    <n v="1"/>
    <n v="30"/>
    <n v="0"/>
    <n v="6343"/>
    <n v="1226.23425"/>
    <n v="0"/>
    <n v="0"/>
    <n v="0"/>
    <n v="0"/>
    <n v="0"/>
    <n v="0"/>
    <n v="0"/>
    <n v="0"/>
    <n v="0"/>
    <n v="0"/>
    <n v="0"/>
    <n v="0"/>
    <n v="26.5"/>
    <n v="0"/>
    <n v="0"/>
    <n v="0"/>
    <n v="0"/>
    <n v="5.9346750000000004"/>
    <n v="0"/>
    <n v="0"/>
  </r>
  <r>
    <d v="2020-11-01T00:00:00"/>
    <x v="7"/>
    <s v="P"/>
    <s v="Active"/>
    <n v="118"/>
    <x v="117"/>
    <s v="N"/>
    <x v="39"/>
    <n v="1085"/>
    <x v="0"/>
    <s v="Niederl. 3"/>
    <n v="1"/>
    <s v="Department"/>
    <s v="Supervisor"/>
    <s v="Non-Mgm."/>
    <s v="ang."/>
    <s v="M"/>
    <d v="2004-05-24T00:00:00"/>
    <m/>
    <s v=""/>
    <n v="15"/>
    <d v="1964-02-05T00:00:00"/>
    <n v="55"/>
    <s v="N"/>
    <n v="30"/>
    <n v="2.5"/>
    <n v="39"/>
    <x v="0"/>
    <n v="1"/>
    <n v="30"/>
    <n v="0"/>
    <n v="6344"/>
    <n v="1226.3677499999999"/>
    <n v="0"/>
    <n v="0"/>
    <n v="0"/>
    <n v="0"/>
    <n v="0"/>
    <n v="0"/>
    <n v="0"/>
    <n v="0"/>
    <n v="0"/>
    <n v="0"/>
    <n v="0"/>
    <n v="0"/>
    <n v="26.5"/>
    <n v="0"/>
    <n v="0"/>
    <n v="0"/>
    <n v="0"/>
    <n v="5.9346750000000004"/>
    <n v="0"/>
    <n v="0"/>
  </r>
  <r>
    <d v="2020-11-01T00:00:00"/>
    <x v="7"/>
    <s v="P"/>
    <s v="Active"/>
    <n v="119"/>
    <x v="118"/>
    <s v="N"/>
    <x v="1"/>
    <n v="1017"/>
    <x v="1"/>
    <s v="Niederl. 1"/>
    <n v="1"/>
    <s v="Department"/>
    <s v="Supervisor"/>
    <s v="Non-Mgm."/>
    <s v="ang."/>
    <s v="M"/>
    <d v="2004-07-19T00:00:00"/>
    <m/>
    <s v=""/>
    <n v="15"/>
    <d v="1973-11-30T00:00:00"/>
    <n v="46"/>
    <s v="N"/>
    <n v="30"/>
    <n v="2.5"/>
    <n v="39"/>
    <x v="0"/>
    <n v="1"/>
    <n v="30"/>
    <n v="0"/>
    <n v="6345"/>
    <n v="1226.50125"/>
    <n v="0"/>
    <n v="0"/>
    <n v="0"/>
    <n v="0"/>
    <n v="0"/>
    <n v="0"/>
    <n v="0"/>
    <n v="0"/>
    <n v="0"/>
    <n v="0"/>
    <n v="0"/>
    <n v="0"/>
    <n v="26.5"/>
    <n v="0"/>
    <n v="0"/>
    <n v="0"/>
    <n v="0"/>
    <n v="5.9346750000000004"/>
    <n v="0"/>
    <n v="0"/>
  </r>
  <r>
    <d v="2020-11-01T00:00:00"/>
    <x v="7"/>
    <s v="P"/>
    <s v="Active"/>
    <n v="120"/>
    <x v="119"/>
    <s v="N"/>
    <x v="1"/>
    <n v="1017"/>
    <x v="1"/>
    <s v="Niederl. 1"/>
    <n v="1"/>
    <s v="Department"/>
    <s v="Supervisor"/>
    <s v="Non-Mgm."/>
    <s v="ang."/>
    <s v="W"/>
    <d v="2004-02-16T00:00:00"/>
    <m/>
    <s v=""/>
    <n v="15"/>
    <d v="1979-11-06T00:00:00"/>
    <n v="40"/>
    <s v="N"/>
    <n v="18"/>
    <n v="1.5"/>
    <n v="12"/>
    <x v="0"/>
    <n v="0.30769230769230771"/>
    <n v="30"/>
    <n v="0"/>
    <n v="6346"/>
    <n v="1226.6347500000002"/>
    <n v="0"/>
    <n v="0"/>
    <n v="0"/>
    <n v="0"/>
    <n v="0"/>
    <n v="0"/>
    <n v="0"/>
    <n v="0"/>
    <n v="0"/>
    <n v="0"/>
    <n v="0"/>
    <n v="0"/>
    <n v="26.5"/>
    <n v="0"/>
    <n v="0"/>
    <n v="0"/>
    <n v="0"/>
    <n v="5.9346750000000004"/>
    <n v="0"/>
    <n v="0"/>
  </r>
  <r>
    <d v="2020-11-01T00:00:00"/>
    <x v="7"/>
    <s v="P"/>
    <s v="Active"/>
    <n v="121"/>
    <x v="120"/>
    <s v="Y"/>
    <x v="16"/>
    <n v="1049"/>
    <x v="3"/>
    <s v="Niederl. 8"/>
    <n v="0.5"/>
    <s v="Department"/>
    <s v="Supervisor"/>
    <s v="Non-Mgm."/>
    <s v="ang."/>
    <s v="W"/>
    <d v="2004-09-01T00:00:00"/>
    <m/>
    <s v=""/>
    <n v="15"/>
    <d v="1987-08-27T00:00:00"/>
    <n v="32"/>
    <s v="J"/>
    <n v="30"/>
    <n v="2.5"/>
    <n v="20"/>
    <x v="0"/>
    <n v="0.25641025641025639"/>
    <n v="30"/>
    <n v="0"/>
    <n v="6347"/>
    <n v="1226.7682500000001"/>
    <n v="0"/>
    <n v="0"/>
    <n v="0"/>
    <n v="0"/>
    <n v="0"/>
    <n v="0"/>
    <n v="0"/>
    <n v="0"/>
    <n v="0"/>
    <n v="0"/>
    <n v="714.03749999999991"/>
    <n v="290.9041666666667"/>
    <n v="13.25"/>
    <n v="0"/>
    <n v="0"/>
    <n v="0"/>
    <n v="0"/>
    <n v="228.02402375"/>
    <n v="0"/>
    <n v="0"/>
  </r>
  <r>
    <d v="2020-11-01T00:00:00"/>
    <x v="7"/>
    <s v="P"/>
    <s v="Active"/>
    <n v="121"/>
    <x v="120"/>
    <s v="Y"/>
    <x v="16"/>
    <n v="1056"/>
    <x v="2"/>
    <s v="Niederl. 7"/>
    <n v="0.5"/>
    <s v="Department"/>
    <s v="Supervisor"/>
    <s v="Non-Mgm."/>
    <s v="ang."/>
    <s v="W"/>
    <d v="2004-09-01T00:00:00"/>
    <m/>
    <s v=""/>
    <n v="15"/>
    <d v="1987-08-27T00:00:00"/>
    <n v="32"/>
    <s v="J"/>
    <n v="30"/>
    <n v="2.5"/>
    <n v="20"/>
    <x v="0"/>
    <n v="0.25641025641025639"/>
    <n v="30"/>
    <n v="0"/>
    <n v="6348"/>
    <n v="1226.90175"/>
    <n v="0"/>
    <n v="0"/>
    <n v="0"/>
    <n v="0"/>
    <n v="0"/>
    <n v="0"/>
    <n v="0"/>
    <n v="0"/>
    <n v="0"/>
    <n v="0"/>
    <n v="714.15"/>
    <n v="290.95000000000005"/>
    <n v="13.25"/>
    <n v="0"/>
    <n v="0"/>
    <n v="0"/>
    <n v="0"/>
    <n v="228.0594825"/>
    <n v="0"/>
    <n v="0"/>
  </r>
  <r>
    <d v="2020-11-01T00:00:00"/>
    <x v="7"/>
    <s v="P"/>
    <s v="Active"/>
    <n v="122"/>
    <x v="121"/>
    <s v="N"/>
    <x v="21"/>
    <n v="1086"/>
    <x v="0"/>
    <s v="Niederl. 3"/>
    <n v="1"/>
    <s v="Department"/>
    <s v="Supervisor"/>
    <s v="Non-Mgm."/>
    <s v="ang."/>
    <s v="M"/>
    <d v="2004-10-01T00:00:00"/>
    <m/>
    <s v=""/>
    <n v="15"/>
    <d v="1971-06-10T00:00:00"/>
    <n v="48"/>
    <s v="N"/>
    <n v="30"/>
    <n v="2.5"/>
    <n v="39"/>
    <x v="0"/>
    <n v="1"/>
    <n v="30"/>
    <n v="0"/>
    <n v="6349"/>
    <n v="1227.0352499999999"/>
    <n v="0"/>
    <n v="0"/>
    <n v="0"/>
    <n v="0"/>
    <n v="0"/>
    <n v="0"/>
    <n v="0"/>
    <n v="0"/>
    <n v="0"/>
    <n v="0"/>
    <n v="0"/>
    <n v="0"/>
    <n v="26.5"/>
    <n v="0"/>
    <n v="0"/>
    <n v="0"/>
    <n v="0"/>
    <n v="5.9346750000000004"/>
    <n v="0"/>
    <n v="0"/>
  </r>
  <r>
    <d v="2020-11-01T00:00:00"/>
    <x v="7"/>
    <s v="P"/>
    <s v="Active"/>
    <n v="123"/>
    <x v="122"/>
    <s v="N"/>
    <x v="40"/>
    <n v="1001"/>
    <x v="1"/>
    <s v="Niederl. 1"/>
    <n v="1"/>
    <s v="Department"/>
    <s v="Supervisor"/>
    <s v="Manager"/>
    <s v="ang."/>
    <s v="M"/>
    <d v="2005-01-10T00:00:00"/>
    <m/>
    <s v=""/>
    <n v="15"/>
    <d v="1961-06-21T00:00:00"/>
    <n v="58"/>
    <s v="N"/>
    <n v="30"/>
    <n v="2.5"/>
    <n v="39"/>
    <x v="0"/>
    <n v="1"/>
    <n v="30"/>
    <n v="0"/>
    <n v="6350"/>
    <n v="1227.16875"/>
    <n v="0"/>
    <n v="0"/>
    <n v="0"/>
    <n v="0"/>
    <n v="0"/>
    <n v="0"/>
    <n v="0"/>
    <n v="0"/>
    <n v="0"/>
    <n v="0"/>
    <n v="0"/>
    <n v="0"/>
    <n v="26.5"/>
    <n v="0"/>
    <n v="0"/>
    <n v="0"/>
    <n v="0"/>
    <n v="5.9346750000000004"/>
    <n v="0"/>
    <n v="23.726666666666667"/>
  </r>
  <r>
    <d v="2020-11-01T00:00:00"/>
    <x v="7"/>
    <s v="P"/>
    <s v="Active"/>
    <n v="124"/>
    <x v="123"/>
    <s v="N"/>
    <x v="22"/>
    <n v="1053"/>
    <x v="3"/>
    <s v="Niederl. 8"/>
    <n v="1"/>
    <s v="Department"/>
    <s v="Supervisor"/>
    <s v="Non-Mgm."/>
    <s v="ang."/>
    <s v="M"/>
    <d v="2005-02-01T00:00:00"/>
    <m/>
    <s v=""/>
    <n v="14"/>
    <d v="1958-11-05T00:00:00"/>
    <n v="61"/>
    <s v="J"/>
    <n v="30"/>
    <n v="2.5"/>
    <n v="39"/>
    <x v="0"/>
    <n v="1"/>
    <n v="30"/>
    <n v="0"/>
    <n v="6351"/>
    <n v="1227.3022500000002"/>
    <n v="0"/>
    <n v="0"/>
    <n v="0"/>
    <n v="0"/>
    <n v="0"/>
    <n v="0"/>
    <n v="0"/>
    <n v="0"/>
    <n v="0"/>
    <n v="0"/>
    <n v="366.40384615384619"/>
    <n v="291.08750000000003"/>
    <n v="26.5"/>
    <n v="0"/>
    <n v="0"/>
    <n v="0"/>
    <n v="0"/>
    <n v="153.17986197115388"/>
    <n v="0"/>
    <n v="23.726666666666667"/>
  </r>
  <r>
    <d v="2020-11-01T00:00:00"/>
    <x v="7"/>
    <s v="P"/>
    <s v="Active"/>
    <n v="125"/>
    <x v="124"/>
    <s v="N"/>
    <x v="41"/>
    <n v="1006"/>
    <x v="1"/>
    <s v="Niederl. 1"/>
    <n v="1"/>
    <s v="Department"/>
    <s v="Supervisor"/>
    <s v="Manager"/>
    <s v="ang."/>
    <s v="M"/>
    <d v="1989-10-02T00:00:00"/>
    <m/>
    <s v=""/>
    <n v="30"/>
    <d v="1968-09-21T00:00:00"/>
    <n v="51"/>
    <s v="N"/>
    <n v="30"/>
    <n v="2.5"/>
    <n v="39"/>
    <x v="0"/>
    <n v="1"/>
    <n v="30"/>
    <n v="0"/>
    <n v="6352"/>
    <n v="1227.4357500000001"/>
    <n v="0"/>
    <n v="0"/>
    <n v="0"/>
    <n v="0"/>
    <n v="0"/>
    <n v="0"/>
    <n v="0"/>
    <n v="0"/>
    <n v="0"/>
    <n v="0"/>
    <n v="0"/>
    <n v="0"/>
    <n v="26.5"/>
    <n v="0"/>
    <n v="0"/>
    <n v="0"/>
    <n v="0"/>
    <n v="5.9346750000000004"/>
    <n v="0"/>
    <n v="0"/>
  </r>
  <r>
    <d v="2020-11-01T00:00:00"/>
    <x v="7"/>
    <s v="P"/>
    <s v="Active"/>
    <n v="126"/>
    <x v="125"/>
    <s v="N"/>
    <x v="22"/>
    <n v="1023"/>
    <x v="7"/>
    <s v="Niederl. 9"/>
    <n v="1"/>
    <s v="Department"/>
    <s v="Supervisor"/>
    <s v="Non-Mgm."/>
    <s v="ang."/>
    <s v="M"/>
    <d v="2005-07-01T00:00:00"/>
    <m/>
    <s v=""/>
    <n v="14"/>
    <d v="1978-01-16T00:00:00"/>
    <n v="42"/>
    <s v="J"/>
    <n v="30"/>
    <n v="2.5"/>
    <n v="39"/>
    <x v="0"/>
    <n v="1"/>
    <n v="30"/>
    <n v="0"/>
    <n v="6353"/>
    <n v="1227.56925"/>
    <n v="0"/>
    <n v="0"/>
    <n v="0"/>
    <n v="0"/>
    <n v="0"/>
    <n v="0"/>
    <n v="0"/>
    <n v="0"/>
    <n v="0"/>
    <n v="0"/>
    <n v="366.51923076923072"/>
    <n v="291.17916666666667"/>
    <n v="26.5"/>
    <n v="0"/>
    <n v="0"/>
    <n v="0"/>
    <n v="0"/>
    <n v="153.22623110576922"/>
    <n v="0"/>
    <n v="23.726666666666667"/>
  </r>
  <r>
    <d v="2020-11-01T00:00:00"/>
    <x v="7"/>
    <s v="P"/>
    <s v="Active"/>
    <n v="127"/>
    <x v="126"/>
    <s v="N"/>
    <x v="31"/>
    <n v="1034"/>
    <x v="5"/>
    <s v="Niederl. 5"/>
    <n v="1"/>
    <s v="Department"/>
    <s v="Supervisor"/>
    <s v="Manager"/>
    <s v="ang."/>
    <s v="M"/>
    <d v="2005-07-01T00:00:00"/>
    <m/>
    <s v=""/>
    <n v="14"/>
    <d v="1973-01-03T00:00:00"/>
    <n v="47"/>
    <s v="N"/>
    <n v="30"/>
    <n v="2.5"/>
    <n v="39"/>
    <x v="0"/>
    <n v="1"/>
    <n v="30"/>
    <n v="0"/>
    <n v="6354"/>
    <n v="1227.7027499999999"/>
    <n v="0"/>
    <n v="0"/>
    <n v="60"/>
    <n v="0"/>
    <n v="0"/>
    <n v="0"/>
    <n v="0"/>
    <n v="0"/>
    <n v="0"/>
    <n v="0"/>
    <n v="0"/>
    <n v="0"/>
    <n v="26.5"/>
    <n v="0"/>
    <n v="0"/>
    <n v="0"/>
    <n v="0"/>
    <n v="19.371675"/>
    <n v="117.04"/>
    <n v="23.726666666666667"/>
  </r>
  <r>
    <d v="2020-11-01T00:00:00"/>
    <x v="7"/>
    <s v="P"/>
    <s v="Active"/>
    <n v="128"/>
    <x v="127"/>
    <s v="N"/>
    <x v="17"/>
    <n v="1088"/>
    <x v="0"/>
    <s v="Niederl. 3"/>
    <n v="1"/>
    <s v="Department"/>
    <s v="Supervisor"/>
    <s v="Non-Mgm."/>
    <s v="ang."/>
    <s v="M"/>
    <d v="2005-08-01T00:00:00"/>
    <m/>
    <s v=""/>
    <n v="14"/>
    <d v="1971-05-10T00:00:00"/>
    <n v="48"/>
    <s v="N"/>
    <n v="30"/>
    <n v="2.5"/>
    <n v="39"/>
    <x v="0"/>
    <n v="1"/>
    <n v="30"/>
    <n v="0"/>
    <n v="6355"/>
    <n v="1227.8362500000001"/>
    <n v="0"/>
    <n v="0"/>
    <n v="0"/>
    <n v="0"/>
    <n v="0"/>
    <n v="0"/>
    <n v="0"/>
    <n v="0"/>
    <n v="0"/>
    <n v="0"/>
    <n v="0"/>
    <n v="0"/>
    <n v="26.5"/>
    <n v="0"/>
    <n v="0"/>
    <n v="0"/>
    <n v="0"/>
    <n v="5.9346750000000004"/>
    <n v="0"/>
    <n v="23.726666666666667"/>
  </r>
  <r>
    <d v="2020-11-01T00:00:00"/>
    <x v="7"/>
    <s v="P"/>
    <s v="Active"/>
    <n v="129"/>
    <x v="128"/>
    <s v="N"/>
    <x v="36"/>
    <n v="1054"/>
    <x v="8"/>
    <s v="Niederl. 2"/>
    <n v="1"/>
    <s v="Department"/>
    <s v="Supervisor"/>
    <s v="Supervisor"/>
    <s v="ang."/>
    <s v="M"/>
    <d v="2005-09-01T00:00:00"/>
    <m/>
    <s v=""/>
    <n v="14"/>
    <d v="1988-10-25T00:00:00"/>
    <n v="31"/>
    <s v="N"/>
    <n v="30"/>
    <n v="2.5"/>
    <n v="39"/>
    <x v="0"/>
    <n v="1"/>
    <n v="30"/>
    <n v="0"/>
    <n v="6356"/>
    <n v="1227.9697500000002"/>
    <n v="0"/>
    <n v="0"/>
    <n v="0"/>
    <n v="0"/>
    <n v="0"/>
    <n v="0"/>
    <n v="0"/>
    <n v="0"/>
    <n v="0"/>
    <n v="0"/>
    <n v="0"/>
    <n v="0"/>
    <n v="26.5"/>
    <n v="0"/>
    <n v="0"/>
    <n v="0"/>
    <n v="0"/>
    <n v="5.9346750000000004"/>
    <n v="0"/>
    <n v="23.726666666666667"/>
  </r>
  <r>
    <d v="2020-11-01T00:00:00"/>
    <x v="7"/>
    <s v="P"/>
    <s v="Active"/>
    <n v="130"/>
    <x v="129"/>
    <s v="N"/>
    <x v="37"/>
    <n v="1005"/>
    <x v="1"/>
    <s v="Niederl. 1"/>
    <n v="1"/>
    <s v="Department"/>
    <s v="Supervisor"/>
    <s v="Non-Mgm."/>
    <s v="ang."/>
    <s v="M"/>
    <d v="2003-06-02T00:00:00"/>
    <m/>
    <s v=""/>
    <n v="16"/>
    <d v="1980-09-05T00:00:00"/>
    <n v="39"/>
    <s v="N"/>
    <n v="30"/>
    <n v="2.5"/>
    <n v="39"/>
    <x v="0"/>
    <n v="1"/>
    <n v="30"/>
    <n v="0"/>
    <n v="6357"/>
    <n v="1228.1032500000001"/>
    <n v="0"/>
    <n v="0"/>
    <n v="0"/>
    <n v="0"/>
    <n v="0"/>
    <n v="0"/>
    <n v="0"/>
    <n v="0"/>
    <n v="0"/>
    <n v="0"/>
    <n v="0"/>
    <n v="0"/>
    <n v="26.5"/>
    <n v="0"/>
    <n v="0"/>
    <n v="0"/>
    <n v="0"/>
    <n v="5.9346750000000004"/>
    <n v="0"/>
    <n v="0"/>
  </r>
  <r>
    <d v="2020-11-01T00:00:00"/>
    <x v="7"/>
    <s v="P"/>
    <s v="Active"/>
    <n v="131"/>
    <x v="130"/>
    <s v="N"/>
    <x v="31"/>
    <n v="1052"/>
    <x v="3"/>
    <s v="Niederl. 8"/>
    <n v="1"/>
    <s v="Department"/>
    <s v="Supervisor"/>
    <s v="Non-Mgm."/>
    <s v="ang."/>
    <s v="M"/>
    <d v="2005-10-01T00:00:00"/>
    <m/>
    <s v=""/>
    <n v="14"/>
    <d v="1962-12-31T00:00:00"/>
    <n v="57"/>
    <s v="N"/>
    <n v="30"/>
    <n v="2.5"/>
    <n v="39"/>
    <x v="0"/>
    <n v="1"/>
    <n v="30"/>
    <n v="0"/>
    <n v="6358"/>
    <n v="1228.23675"/>
    <n v="0"/>
    <n v="684.6"/>
    <n v="60"/>
    <n v="0"/>
    <n v="0"/>
    <n v="0"/>
    <n v="0"/>
    <n v="0"/>
    <n v="0"/>
    <n v="0"/>
    <n v="0"/>
    <n v="0"/>
    <n v="26.5"/>
    <n v="0"/>
    <n v="0"/>
    <n v="0"/>
    <n v="0"/>
    <n v="172.68784500000001"/>
    <n v="119.51"/>
    <n v="23.726666666666667"/>
  </r>
  <r>
    <d v="2020-11-01T00:00:00"/>
    <x v="7"/>
    <s v="P"/>
    <s v="Active"/>
    <n v="132"/>
    <x v="131"/>
    <s v="N"/>
    <x v="22"/>
    <n v="1041"/>
    <x v="4"/>
    <s v="Niederl. 6"/>
    <n v="1"/>
    <s v="Department"/>
    <s v="Supervisor"/>
    <s v="Non-Mgm."/>
    <s v="ang."/>
    <s v="M"/>
    <d v="2006-01-01T00:00:00"/>
    <m/>
    <s v=""/>
    <n v="14"/>
    <d v="1966-07-17T00:00:00"/>
    <n v="53"/>
    <s v="J"/>
    <n v="35"/>
    <n v="2.9166666666666665"/>
    <n v="39"/>
    <x v="0"/>
    <n v="1"/>
    <n v="30"/>
    <n v="0"/>
    <n v="6359"/>
    <n v="1228.3702499999999"/>
    <n v="0"/>
    <n v="0"/>
    <n v="0"/>
    <n v="0"/>
    <n v="0"/>
    <n v="0"/>
    <n v="0"/>
    <n v="0"/>
    <n v="0"/>
    <n v="0"/>
    <n v="428.00961538461536"/>
    <n v="291.45416666666665"/>
    <n v="26.5"/>
    <n v="0"/>
    <n v="0"/>
    <n v="0"/>
    <n v="0"/>
    <n v="167.05858899038461"/>
    <n v="0"/>
    <n v="0"/>
  </r>
  <r>
    <d v="2020-11-01T00:00:00"/>
    <x v="7"/>
    <s v="P"/>
    <s v="Active"/>
    <n v="133"/>
    <x v="132"/>
    <s v="N"/>
    <x v="9"/>
    <n v="1087"/>
    <x v="0"/>
    <s v="Niederl. 3"/>
    <n v="1"/>
    <s v="Department"/>
    <s v="Supervisor"/>
    <s v="Non-Mgm."/>
    <s v="ang."/>
    <s v="M"/>
    <d v="2006-05-01T00:00:00"/>
    <m/>
    <s v=""/>
    <n v="13"/>
    <d v="1974-09-25T00:00:00"/>
    <n v="45"/>
    <s v="N"/>
    <n v="30"/>
    <n v="2.5"/>
    <n v="39"/>
    <x v="0"/>
    <n v="1"/>
    <n v="30"/>
    <n v="0"/>
    <n v="6360"/>
    <n v="1228.5037500000001"/>
    <n v="0"/>
    <n v="0"/>
    <n v="0"/>
    <n v="0"/>
    <n v="0"/>
    <n v="0"/>
    <n v="0"/>
    <n v="0"/>
    <n v="0"/>
    <n v="0"/>
    <n v="0"/>
    <n v="0"/>
    <n v="26.5"/>
    <n v="0"/>
    <n v="0"/>
    <n v="0"/>
    <n v="0"/>
    <n v="5.9346750000000004"/>
    <n v="0"/>
    <n v="0"/>
  </r>
  <r>
    <d v="2020-11-01T00:00:00"/>
    <x v="7"/>
    <s v="P"/>
    <s v="Active"/>
    <n v="134"/>
    <x v="133"/>
    <s v="N"/>
    <x v="42"/>
    <n v="1076"/>
    <x v="0"/>
    <s v="Niederl. 3"/>
    <n v="1"/>
    <s v="Department"/>
    <s v="Supervisor"/>
    <s v="Manager"/>
    <s v="ang."/>
    <s v="M"/>
    <d v="2006-06-01T00:00:00"/>
    <m/>
    <s v=""/>
    <n v="13"/>
    <d v="1979-11-30T00:00:00"/>
    <n v="40"/>
    <s v="N"/>
    <n v="30"/>
    <n v="2.5"/>
    <n v="39"/>
    <x v="0"/>
    <n v="1"/>
    <n v="30"/>
    <n v="0"/>
    <n v="6361"/>
    <n v="1228.6372500000002"/>
    <n v="0"/>
    <n v="0"/>
    <n v="0"/>
    <n v="0"/>
    <n v="0"/>
    <n v="0"/>
    <n v="0"/>
    <n v="0"/>
    <n v="0"/>
    <n v="0"/>
    <n v="0"/>
    <n v="0"/>
    <n v="26.5"/>
    <n v="0"/>
    <n v="0"/>
    <n v="0"/>
    <n v="0"/>
    <n v="5.9346750000000004"/>
    <n v="168.83019999999999"/>
    <n v="0"/>
  </r>
  <r>
    <d v="2020-11-01T00:00:00"/>
    <x v="7"/>
    <s v="P"/>
    <s v="Active"/>
    <n v="135"/>
    <x v="134"/>
    <s v="N"/>
    <x v="31"/>
    <n v="1052"/>
    <x v="3"/>
    <s v="Niederl. 8"/>
    <n v="1"/>
    <s v="Department"/>
    <s v="Supervisor"/>
    <s v="Non-Mgm."/>
    <s v="ang."/>
    <s v="M"/>
    <d v="2006-07-01T00:00:00"/>
    <m/>
    <s v=""/>
    <n v="13"/>
    <d v="1966-11-12T00:00:00"/>
    <n v="53"/>
    <s v="J"/>
    <n v="30"/>
    <n v="2.5"/>
    <n v="39"/>
    <x v="0"/>
    <n v="1"/>
    <n v="30"/>
    <n v="0"/>
    <n v="6362"/>
    <n v="1228.7707500000001"/>
    <n v="0"/>
    <n v="0"/>
    <n v="60"/>
    <n v="0"/>
    <n v="1666.67"/>
    <n v="0"/>
    <n v="0"/>
    <n v="0"/>
    <n v="0"/>
    <n v="0"/>
    <n v="367.03846153846155"/>
    <n v="291.5916666666667"/>
    <n v="26.5"/>
    <n v="0"/>
    <n v="0"/>
    <n v="0"/>
    <n v="0"/>
    <n v="540.12263871153846"/>
    <n v="102.98"/>
    <n v="0"/>
  </r>
  <r>
    <d v="2020-11-01T00:00:00"/>
    <x v="7"/>
    <s v="P"/>
    <s v="Active"/>
    <n v="136"/>
    <x v="135"/>
    <s v="N"/>
    <x v="22"/>
    <n v="1047"/>
    <x v="9"/>
    <s v="Niederl. 4"/>
    <n v="1"/>
    <s v="Department"/>
    <s v="Supervisor"/>
    <s v="Non-Mgm."/>
    <s v="ang."/>
    <s v="M"/>
    <d v="2006-07-01T00:00:00"/>
    <m/>
    <s v=""/>
    <n v="13"/>
    <d v="1964-01-29T00:00:00"/>
    <n v="55"/>
    <s v="J"/>
    <n v="30"/>
    <n v="2.5"/>
    <n v="39"/>
    <x v="0"/>
    <n v="1"/>
    <n v="30"/>
    <n v="0"/>
    <n v="6363"/>
    <n v="1228.90425"/>
    <n v="0"/>
    <n v="0"/>
    <n v="0"/>
    <n v="0"/>
    <n v="0"/>
    <n v="0"/>
    <n v="0"/>
    <n v="0"/>
    <n v="0"/>
    <n v="0"/>
    <n v="367.09615384615381"/>
    <n v="291.63750000000005"/>
    <n v="26.5"/>
    <n v="0"/>
    <n v="0"/>
    <n v="0"/>
    <n v="0"/>
    <n v="153.45807677884616"/>
    <n v="0"/>
    <n v="0"/>
  </r>
  <r>
    <d v="2020-11-01T00:00:00"/>
    <x v="7"/>
    <s v="P"/>
    <s v="Active"/>
    <n v="137"/>
    <x v="136"/>
    <s v="N"/>
    <x v="22"/>
    <n v="1060"/>
    <x v="2"/>
    <s v="Niederl. 7"/>
    <n v="1"/>
    <s v="Department"/>
    <s v="Supervisor"/>
    <s v="Non-Mgm."/>
    <s v="ang."/>
    <s v="M"/>
    <d v="2006-08-21T00:00:00"/>
    <m/>
    <s v=""/>
    <n v="13"/>
    <d v="1988-05-17T00:00:00"/>
    <n v="31"/>
    <s v="J"/>
    <n v="30"/>
    <n v="2.5"/>
    <n v="39"/>
    <x v="0"/>
    <n v="1"/>
    <n v="30"/>
    <n v="0"/>
    <n v="6364"/>
    <n v="1229.03775"/>
    <n v="0"/>
    <n v="0"/>
    <n v="0"/>
    <n v="0"/>
    <n v="0"/>
    <n v="0"/>
    <n v="0"/>
    <n v="0"/>
    <n v="0"/>
    <n v="0"/>
    <n v="367.15384615384613"/>
    <n v="291.68333333333339"/>
    <n v="26.5"/>
    <n v="0"/>
    <n v="0"/>
    <n v="0"/>
    <n v="0"/>
    <n v="153.48126134615387"/>
    <n v="0"/>
    <n v="0"/>
  </r>
  <r>
    <d v="2020-11-01T00:00:00"/>
    <x v="7"/>
    <s v="P"/>
    <s v="Active"/>
    <n v="138"/>
    <x v="137"/>
    <s v="Y"/>
    <x v="15"/>
    <n v="1026"/>
    <x v="6"/>
    <s v="Niederl. 10"/>
    <n v="0.5"/>
    <s v="Department"/>
    <s v="Supervisor"/>
    <s v="Manager"/>
    <s v="ang."/>
    <s v="W"/>
    <d v="2006-09-01T00:00:00"/>
    <m/>
    <s v=""/>
    <n v="13"/>
    <d v="1989-06-26T00:00:00"/>
    <n v="30"/>
    <s v="N"/>
    <n v="30"/>
    <n v="2.5"/>
    <n v="39"/>
    <x v="0"/>
    <n v="0.5"/>
    <n v="30"/>
    <n v="0"/>
    <n v="6365"/>
    <n v="1229.1712500000001"/>
    <n v="0"/>
    <n v="0"/>
    <n v="0"/>
    <n v="0"/>
    <n v="175"/>
    <n v="0"/>
    <n v="0"/>
    <n v="0"/>
    <n v="0"/>
    <n v="0"/>
    <n v="0"/>
    <n v="0"/>
    <n v="13.25"/>
    <n v="0"/>
    <n v="0"/>
    <n v="0"/>
    <n v="0"/>
    <n v="42.158587500000003"/>
    <n v="45.994249999999994"/>
    <n v="0"/>
  </r>
  <r>
    <d v="2020-11-01T00:00:00"/>
    <x v="7"/>
    <s v="P"/>
    <s v="Active"/>
    <n v="138"/>
    <x v="137"/>
    <s v="Y"/>
    <x v="15"/>
    <n v="1020"/>
    <x v="7"/>
    <s v="Niederl. 9"/>
    <n v="0.5"/>
    <s v="Department"/>
    <s v="Supervisor"/>
    <s v="Manager"/>
    <s v="ang."/>
    <s v="W"/>
    <d v="2006-09-01T00:00:00"/>
    <m/>
    <s v=""/>
    <n v="13"/>
    <d v="1989-06-26T00:00:00"/>
    <n v="30"/>
    <s v="N"/>
    <n v="30"/>
    <n v="2.5"/>
    <n v="39"/>
    <x v="0"/>
    <n v="0.5"/>
    <n v="30"/>
    <n v="0"/>
    <n v="6366"/>
    <n v="1229.30475"/>
    <n v="0"/>
    <n v="0"/>
    <n v="0"/>
    <n v="0"/>
    <n v="175"/>
    <n v="0"/>
    <n v="0"/>
    <n v="0"/>
    <n v="0"/>
    <n v="0"/>
    <n v="0"/>
    <n v="0"/>
    <n v="13.25"/>
    <n v="0"/>
    <n v="0"/>
    <n v="0"/>
    <n v="0"/>
    <n v="42.158587500000003"/>
    <n v="45.994249999999994"/>
    <n v="0"/>
  </r>
  <r>
    <d v="2020-11-01T00:00:00"/>
    <x v="7"/>
    <s v="P"/>
    <s v="Active"/>
    <n v="139"/>
    <x v="138"/>
    <s v="Y"/>
    <x v="20"/>
    <n v="1058"/>
    <x v="2"/>
    <s v="Niederl. 7"/>
    <n v="0.5"/>
    <s v="Department"/>
    <s v="Supervisor"/>
    <s v="Non-Mgm."/>
    <s v="ang."/>
    <s v="W"/>
    <d v="2006-09-01T00:00:00"/>
    <m/>
    <s v=""/>
    <n v="13"/>
    <d v="1989-04-20T00:00:00"/>
    <n v="30"/>
    <s v="J"/>
    <n v="30"/>
    <n v="2.5"/>
    <n v="39"/>
    <x v="0"/>
    <n v="0.5"/>
    <n v="30"/>
    <n v="0"/>
    <n v="6367"/>
    <n v="1229.4382500000002"/>
    <n v="0"/>
    <n v="0"/>
    <n v="0"/>
    <n v="0"/>
    <n v="0"/>
    <n v="0"/>
    <n v="0"/>
    <n v="0"/>
    <n v="0"/>
    <n v="0"/>
    <n v="367.32692307692309"/>
    <n v="291.82083333333338"/>
    <n v="13.25"/>
    <n v="0"/>
    <n v="0"/>
    <n v="0"/>
    <n v="0"/>
    <n v="150.58347754807696"/>
    <n v="0"/>
    <n v="0"/>
  </r>
  <r>
    <d v="2020-11-01T00:00:00"/>
    <x v="7"/>
    <s v="P"/>
    <s v="Active"/>
    <n v="139"/>
    <x v="138"/>
    <s v="Y"/>
    <x v="20"/>
    <n v="1051"/>
    <x v="3"/>
    <s v="Niederl. 8"/>
    <n v="0.5"/>
    <s v="Department"/>
    <s v="Supervisor"/>
    <s v="Non-Mgm."/>
    <s v="ang."/>
    <s v="W"/>
    <d v="2006-09-01T00:00:00"/>
    <m/>
    <s v=""/>
    <n v="13"/>
    <d v="1989-04-20T00:00:00"/>
    <n v="30"/>
    <s v="J"/>
    <n v="30"/>
    <n v="2.5"/>
    <n v="39"/>
    <x v="0"/>
    <n v="0.5"/>
    <n v="30"/>
    <n v="0"/>
    <n v="6368"/>
    <n v="1229.5717500000001"/>
    <n v="0"/>
    <n v="0"/>
    <n v="0"/>
    <n v="0"/>
    <n v="0"/>
    <n v="0"/>
    <n v="0"/>
    <n v="0"/>
    <n v="0"/>
    <n v="0"/>
    <n v="367.38461538461542"/>
    <n v="291.86666666666667"/>
    <n v="13.25"/>
    <n v="0"/>
    <n v="0"/>
    <n v="0"/>
    <n v="0"/>
    <n v="150.60666211538461"/>
    <n v="0"/>
    <n v="0"/>
  </r>
  <r>
    <d v="2020-11-01T00:00:00"/>
    <x v="7"/>
    <s v="P"/>
    <s v="Active"/>
    <n v="140"/>
    <x v="139"/>
    <s v="N"/>
    <x v="40"/>
    <n v="1001"/>
    <x v="1"/>
    <s v="Niederl. 1"/>
    <n v="1"/>
    <s v="Department"/>
    <s v="Supervisor"/>
    <s v="Non-Mgm."/>
    <s v="ang."/>
    <s v="M"/>
    <d v="2006-09-15T00:00:00"/>
    <m/>
    <s v=""/>
    <n v="13"/>
    <d v="1969-11-03T00:00:00"/>
    <n v="50"/>
    <s v="N"/>
    <n v="30"/>
    <n v="2.5"/>
    <n v="39"/>
    <x v="0"/>
    <n v="1"/>
    <n v="30"/>
    <n v="0"/>
    <n v="6369"/>
    <n v="1229.70525"/>
    <n v="0"/>
    <n v="0"/>
    <n v="0"/>
    <n v="0"/>
    <n v="0"/>
    <n v="0"/>
    <n v="0"/>
    <n v="0"/>
    <n v="0"/>
    <n v="0"/>
    <n v="0"/>
    <n v="0"/>
    <n v="26.5"/>
    <n v="0"/>
    <n v="0"/>
    <n v="0"/>
    <n v="0"/>
    <n v="5.9346750000000004"/>
    <n v="0"/>
    <n v="0"/>
  </r>
  <r>
    <d v="2020-11-01T00:00:00"/>
    <x v="7"/>
    <s v="P"/>
    <s v="Active"/>
    <n v="141"/>
    <x v="140"/>
    <s v="N"/>
    <x v="43"/>
    <n v="1096"/>
    <x v="0"/>
    <s v="Niederl. 3"/>
    <n v="1"/>
    <s v="Department"/>
    <s v="Supervisor"/>
    <s v="Non-Mgm."/>
    <s v="ang."/>
    <s v="M"/>
    <d v="2006-10-01T00:00:00"/>
    <m/>
    <s v=""/>
    <n v="13"/>
    <d v="1968-07-20T00:00:00"/>
    <n v="51"/>
    <s v="N"/>
    <n v="30"/>
    <n v="2.5"/>
    <n v="39"/>
    <x v="0"/>
    <n v="1"/>
    <n v="30"/>
    <n v="0"/>
    <n v="6370"/>
    <n v="1229.8387499999999"/>
    <n v="0"/>
    <n v="0"/>
    <n v="0"/>
    <n v="0"/>
    <n v="0"/>
    <n v="0"/>
    <n v="0"/>
    <n v="0"/>
    <n v="0"/>
    <n v="0"/>
    <n v="0"/>
    <n v="0"/>
    <n v="26.5"/>
    <n v="0"/>
    <n v="0"/>
    <n v="0"/>
    <n v="0"/>
    <n v="5.9346750000000004"/>
    <n v="0"/>
    <n v="0"/>
  </r>
  <r>
    <d v="2020-11-01T00:00:00"/>
    <x v="7"/>
    <s v="P"/>
    <s v="Active"/>
    <n v="142"/>
    <x v="141"/>
    <s v="N"/>
    <x v="5"/>
    <n v="1093"/>
    <x v="0"/>
    <s v="Niederl. 3"/>
    <n v="1"/>
    <s v="Department"/>
    <s v="Supervisor"/>
    <s v="Non-Mgm."/>
    <s v="ang."/>
    <s v="M"/>
    <d v="2006-05-08T00:00:00"/>
    <m/>
    <s v=""/>
    <n v="13"/>
    <d v="1963-06-14T00:00:00"/>
    <n v="56"/>
    <s v="N"/>
    <n v="30"/>
    <n v="2.5"/>
    <n v="39"/>
    <x v="0"/>
    <n v="1"/>
    <n v="30"/>
    <n v="0"/>
    <n v="6371"/>
    <n v="1229.97225"/>
    <n v="0"/>
    <n v="0"/>
    <n v="0"/>
    <n v="0"/>
    <n v="0"/>
    <n v="0"/>
    <n v="0"/>
    <n v="0"/>
    <n v="0"/>
    <n v="0"/>
    <n v="0"/>
    <n v="0"/>
    <n v="26.5"/>
    <n v="0"/>
    <n v="0"/>
    <n v="0"/>
    <n v="0"/>
    <n v="5.9346750000000004"/>
    <n v="0"/>
    <n v="0"/>
  </r>
  <r>
    <d v="2020-11-01T00:00:00"/>
    <x v="7"/>
    <s v="P"/>
    <s v="Active"/>
    <n v="143"/>
    <x v="142"/>
    <s v="N"/>
    <x v="31"/>
    <n v="1040"/>
    <x v="4"/>
    <s v="Niederl. 6"/>
    <n v="1"/>
    <s v="Department"/>
    <s v="Supervisor"/>
    <s v="Non-Mgm."/>
    <s v="ang."/>
    <s v="M"/>
    <d v="2006-11-01T00:00:00"/>
    <m/>
    <s v=""/>
    <n v="13"/>
    <d v="1982-06-01T00:00:00"/>
    <n v="37"/>
    <s v="J"/>
    <n v="30"/>
    <n v="2.5"/>
    <n v="39"/>
    <x v="0"/>
    <n v="1"/>
    <n v="30"/>
    <n v="0"/>
    <n v="6372"/>
    <n v="1230.1057499999999"/>
    <n v="0"/>
    <n v="0"/>
    <n v="60"/>
    <n v="0"/>
    <n v="807.91"/>
    <n v="0"/>
    <n v="0"/>
    <n v="0"/>
    <n v="0"/>
    <n v="0"/>
    <n v="367.61538461538464"/>
    <n v="292.05"/>
    <n v="26.5"/>
    <n v="0"/>
    <n v="0"/>
    <n v="0"/>
    <n v="0"/>
    <n v="348.03518238461538"/>
    <n v="101.08"/>
    <n v="0"/>
  </r>
  <r>
    <d v="2020-11-01T00:00:00"/>
    <x v="7"/>
    <s v="P"/>
    <s v="Active"/>
    <n v="144"/>
    <x v="143"/>
    <s v="N"/>
    <x v="31"/>
    <n v="1052"/>
    <x v="3"/>
    <s v="Niederl. 8"/>
    <n v="1"/>
    <s v="Department"/>
    <s v="Supervisor"/>
    <s v="Non-Mgm."/>
    <s v="ang."/>
    <s v="M"/>
    <d v="2007-01-01T00:00:00"/>
    <m/>
    <s v=""/>
    <n v="13"/>
    <d v="1973-11-14T00:00:00"/>
    <n v="46"/>
    <s v="J"/>
    <n v="30"/>
    <n v="2.5"/>
    <n v="39"/>
    <x v="0"/>
    <n v="1"/>
    <n v="30"/>
    <n v="0"/>
    <n v="6373"/>
    <n v="1230.2392500000001"/>
    <n v="0"/>
    <n v="0"/>
    <n v="30"/>
    <n v="0"/>
    <n v="0"/>
    <n v="0"/>
    <n v="0"/>
    <n v="0"/>
    <n v="0"/>
    <n v="0"/>
    <n v="367.67307692307696"/>
    <n v="292.09583333333336"/>
    <n v="26.5"/>
    <n v="0"/>
    <n v="0"/>
    <n v="0"/>
    <n v="0"/>
    <n v="160.40842245192309"/>
    <n v="99.18"/>
    <n v="0"/>
  </r>
  <r>
    <d v="2020-11-01T00:00:00"/>
    <x v="7"/>
    <s v="P"/>
    <s v="Active"/>
    <n v="145"/>
    <x v="144"/>
    <s v="N"/>
    <x v="36"/>
    <n v="1054"/>
    <x v="8"/>
    <s v="Niederl. 2"/>
    <n v="1"/>
    <s v="Department"/>
    <s v="Supervisor"/>
    <s v="Non-Mgm."/>
    <s v="ang."/>
    <s v="M"/>
    <d v="2007-02-01T00:00:00"/>
    <m/>
    <s v=""/>
    <n v="12"/>
    <d v="1961-12-07T00:00:00"/>
    <n v="58"/>
    <s v="N"/>
    <n v="30"/>
    <n v="2.5"/>
    <n v="39"/>
    <x v="0"/>
    <n v="1"/>
    <n v="30"/>
    <n v="0"/>
    <n v="6374"/>
    <n v="1230.37275"/>
    <n v="0"/>
    <n v="0"/>
    <n v="0"/>
    <n v="0"/>
    <n v="0"/>
    <n v="0"/>
    <n v="0"/>
    <n v="0"/>
    <n v="0"/>
    <n v="0"/>
    <n v="0"/>
    <n v="0"/>
    <n v="26.5"/>
    <n v="0"/>
    <n v="0"/>
    <n v="0"/>
    <n v="0"/>
    <n v="5.9346750000000004"/>
    <n v="0"/>
    <n v="0"/>
  </r>
  <r>
    <d v="2020-11-01T00:00:00"/>
    <x v="7"/>
    <s v="P"/>
    <s v="Active"/>
    <n v="146"/>
    <x v="145"/>
    <s v="N"/>
    <x v="22"/>
    <n v="1047"/>
    <x v="9"/>
    <s v="Niederl. 4"/>
    <n v="1"/>
    <s v="Department"/>
    <s v="Supervisor"/>
    <s v="Non-Mgm."/>
    <s v="ang."/>
    <s v="M"/>
    <d v="2007-02-01T00:00:00"/>
    <m/>
    <s v=""/>
    <n v="12"/>
    <d v="1968-11-22T00:00:00"/>
    <n v="51"/>
    <s v="J"/>
    <n v="30"/>
    <n v="2.5"/>
    <n v="39"/>
    <x v="0"/>
    <n v="1"/>
    <n v="30"/>
    <n v="0"/>
    <n v="6375"/>
    <n v="1230.5062499999999"/>
    <n v="0"/>
    <n v="0"/>
    <n v="0"/>
    <n v="0"/>
    <n v="0"/>
    <n v="0"/>
    <n v="0"/>
    <n v="0"/>
    <n v="0"/>
    <n v="0"/>
    <n v="367.78846153846155"/>
    <n v="292.1875"/>
    <n v="26.5"/>
    <n v="0"/>
    <n v="0"/>
    <n v="0"/>
    <n v="0"/>
    <n v="153.73629158653847"/>
    <n v="0"/>
    <n v="0"/>
  </r>
  <r>
    <d v="2020-11-01T00:00:00"/>
    <x v="7"/>
    <s v="P"/>
    <s v="Active"/>
    <n v="147"/>
    <x v="146"/>
    <s v="N"/>
    <x v="16"/>
    <n v="1049"/>
    <x v="3"/>
    <s v="Niederl. 8"/>
    <n v="1"/>
    <s v="Department"/>
    <s v="Supervisor"/>
    <s v="Manager"/>
    <s v="ang."/>
    <s v="M"/>
    <d v="2007-04-01T00:00:00"/>
    <m/>
    <s v=""/>
    <n v="12"/>
    <d v="1975-02-01T00:00:00"/>
    <n v="44"/>
    <s v="N"/>
    <n v="30"/>
    <n v="2.5"/>
    <n v="39"/>
    <x v="0"/>
    <n v="1"/>
    <n v="30"/>
    <n v="0"/>
    <n v="6376"/>
    <n v="1230.63975"/>
    <n v="0"/>
    <n v="0"/>
    <n v="30"/>
    <n v="0"/>
    <n v="0"/>
    <n v="0"/>
    <n v="0"/>
    <n v="0"/>
    <n v="0"/>
    <n v="0"/>
    <n v="0"/>
    <n v="0"/>
    <n v="26.5"/>
    <n v="0"/>
    <n v="0"/>
    <n v="0"/>
    <n v="0"/>
    <n v="12.653175000000001"/>
    <n v="77.900000000000006"/>
    <n v="0"/>
  </r>
  <r>
    <d v="2020-11-01T00:00:00"/>
    <x v="7"/>
    <s v="P"/>
    <s v="Active"/>
    <n v="148"/>
    <x v="147"/>
    <s v="N"/>
    <x v="30"/>
    <n v="1071"/>
    <x v="0"/>
    <s v="Niederl. 3"/>
    <n v="1"/>
    <s v="Department"/>
    <s v="Supervisor"/>
    <s v="Non-Mgm."/>
    <s v="ang."/>
    <s v="M"/>
    <d v="2007-07-01T00:00:00"/>
    <m/>
    <s v=""/>
    <n v="12"/>
    <d v="1972-08-08T00:00:00"/>
    <n v="47"/>
    <s v="N"/>
    <n v="30"/>
    <n v="2.5"/>
    <n v="39"/>
    <x v="0"/>
    <n v="1"/>
    <n v="30"/>
    <n v="0"/>
    <n v="6377"/>
    <n v="1230.77325"/>
    <n v="0"/>
    <n v="0"/>
    <n v="0"/>
    <n v="0"/>
    <n v="0"/>
    <n v="0"/>
    <n v="0"/>
    <n v="0"/>
    <n v="0"/>
    <n v="0"/>
    <n v="0"/>
    <n v="0"/>
    <n v="26.5"/>
    <n v="0"/>
    <n v="0"/>
    <n v="0"/>
    <n v="0"/>
    <n v="5.9346750000000004"/>
    <n v="0"/>
    <n v="0"/>
  </r>
  <r>
    <d v="2020-11-01T00:00:00"/>
    <x v="7"/>
    <s v="P"/>
    <s v="Active"/>
    <n v="149"/>
    <x v="148"/>
    <s v="N"/>
    <x v="17"/>
    <n v="1088"/>
    <x v="0"/>
    <s v="Niederl. 3"/>
    <n v="1"/>
    <s v="Department"/>
    <s v="Supervisor"/>
    <s v="Non-Mgm."/>
    <s v="ang."/>
    <s v="W"/>
    <d v="2007-07-01T00:00:00"/>
    <m/>
    <s v=""/>
    <n v="12"/>
    <d v="1960-04-17T00:00:00"/>
    <n v="59"/>
    <s v="N"/>
    <n v="30"/>
    <n v="2.5"/>
    <n v="39"/>
    <x v="0"/>
    <n v="1"/>
    <n v="30"/>
    <n v="0"/>
    <n v="6378"/>
    <n v="1230.9067500000001"/>
    <n v="0"/>
    <n v="0"/>
    <n v="0"/>
    <n v="0"/>
    <n v="0"/>
    <n v="0"/>
    <n v="0"/>
    <n v="0"/>
    <n v="0"/>
    <n v="0"/>
    <n v="0"/>
    <n v="0"/>
    <n v="26.5"/>
    <n v="0"/>
    <n v="0"/>
    <n v="0"/>
    <n v="0"/>
    <n v="5.9346750000000004"/>
    <n v="0"/>
    <n v="0"/>
  </r>
  <r>
    <d v="2020-11-01T00:00:00"/>
    <x v="7"/>
    <s v="P"/>
    <s v="Active"/>
    <n v="150"/>
    <x v="149"/>
    <s v="N"/>
    <x v="36"/>
    <n v="1054"/>
    <x v="8"/>
    <s v="Niederl. 2"/>
    <n v="1"/>
    <s v="Department"/>
    <s v="Supervisor"/>
    <s v="Non-Mgm."/>
    <s v="ang."/>
    <s v="M"/>
    <d v="2007-09-01T00:00:00"/>
    <m/>
    <s v=""/>
    <n v="12"/>
    <d v="1956-12-27T00:00:00"/>
    <n v="63"/>
    <s v="N"/>
    <n v="30"/>
    <n v="2.5"/>
    <n v="39"/>
    <x v="0"/>
    <n v="1"/>
    <n v="30"/>
    <n v="0"/>
    <n v="6379"/>
    <n v="1231.04025"/>
    <n v="0"/>
    <n v="0"/>
    <n v="0"/>
    <n v="0"/>
    <n v="0"/>
    <n v="0"/>
    <n v="0"/>
    <n v="0"/>
    <n v="0"/>
    <n v="0"/>
    <n v="0"/>
    <n v="0"/>
    <n v="26.5"/>
    <n v="0"/>
    <n v="0"/>
    <n v="0"/>
    <n v="0"/>
    <n v="5.9346750000000004"/>
    <n v="0"/>
    <n v="0"/>
  </r>
  <r>
    <d v="2020-11-01T00:00:00"/>
    <x v="7"/>
    <s v="P"/>
    <s v="Active"/>
    <n v="151"/>
    <x v="150"/>
    <s v="N"/>
    <x v="34"/>
    <n v="1095"/>
    <x v="0"/>
    <s v="Niederl. 3"/>
    <n v="1"/>
    <s v="Department"/>
    <s v="Supervisor"/>
    <s v="Non-Mgm."/>
    <s v="ang."/>
    <s v="M"/>
    <d v="2007-09-01T00:00:00"/>
    <m/>
    <s v=""/>
    <n v="12"/>
    <d v="1966-09-24T00:00:00"/>
    <n v="53"/>
    <s v="N"/>
    <n v="30"/>
    <n v="2.5"/>
    <n v="39"/>
    <x v="0"/>
    <n v="1"/>
    <n v="30"/>
    <n v="0"/>
    <n v="6380"/>
    <n v="1231.1737499999999"/>
    <n v="0"/>
    <n v="0"/>
    <n v="0"/>
    <n v="0"/>
    <n v="0"/>
    <n v="0"/>
    <n v="0"/>
    <n v="0"/>
    <n v="0"/>
    <n v="0"/>
    <n v="0"/>
    <n v="0"/>
    <n v="26.5"/>
    <n v="0"/>
    <n v="0"/>
    <n v="0"/>
    <n v="0"/>
    <n v="5.9346750000000004"/>
    <n v="0"/>
    <n v="0"/>
  </r>
  <r>
    <d v="2020-11-01T00:00:00"/>
    <x v="7"/>
    <s v="P"/>
    <s v="Active"/>
    <n v="152"/>
    <x v="151"/>
    <s v="Y"/>
    <x v="15"/>
    <n v="1057"/>
    <x v="2"/>
    <s v="Niederl. 7"/>
    <n v="0.5"/>
    <s v="Department"/>
    <s v="Supervisor"/>
    <s v="Non-Mgm."/>
    <s v="ang."/>
    <s v="M"/>
    <d v="2007-09-01T00:00:00"/>
    <m/>
    <s v=""/>
    <n v="12"/>
    <d v="1986-09-20T00:00:00"/>
    <n v="33"/>
    <s v="J"/>
    <n v="30"/>
    <n v="2.5"/>
    <n v="39"/>
    <x v="0"/>
    <n v="0.5"/>
    <n v="30"/>
    <n v="0"/>
    <n v="6381"/>
    <n v="1231.3072500000001"/>
    <n v="0"/>
    <n v="0"/>
    <n v="0"/>
    <n v="0"/>
    <n v="0"/>
    <n v="0"/>
    <n v="0"/>
    <n v="0"/>
    <n v="0"/>
    <n v="0"/>
    <n v="368.13461538461536"/>
    <n v="292.46250000000003"/>
    <n v="13.25"/>
    <n v="0"/>
    <n v="0"/>
    <n v="0"/>
    <n v="0"/>
    <n v="150.90806149038463"/>
    <n v="52.359249999999996"/>
    <n v="0"/>
  </r>
  <r>
    <d v="2020-11-01T00:00:00"/>
    <x v="7"/>
    <s v="P"/>
    <s v="Active"/>
    <n v="152"/>
    <x v="151"/>
    <s v="Y"/>
    <x v="15"/>
    <n v="1050"/>
    <x v="3"/>
    <s v="Niederl. 8"/>
    <n v="0.5"/>
    <s v="Department"/>
    <s v="Supervisor"/>
    <s v="Non-Mgm."/>
    <s v="ang."/>
    <s v="M"/>
    <d v="2007-09-01T00:00:00"/>
    <m/>
    <s v=""/>
    <n v="12"/>
    <d v="1986-09-20T00:00:00"/>
    <n v="33"/>
    <s v="J"/>
    <n v="30"/>
    <n v="2.5"/>
    <n v="39"/>
    <x v="0"/>
    <n v="0.5"/>
    <n v="30"/>
    <n v="0"/>
    <n v="6382"/>
    <n v="1231.44075"/>
    <n v="0"/>
    <n v="0"/>
    <n v="0"/>
    <n v="0"/>
    <n v="0"/>
    <n v="0"/>
    <n v="0"/>
    <n v="0"/>
    <n v="0"/>
    <n v="0"/>
    <n v="368.19230769230768"/>
    <n v="292.50833333333338"/>
    <n v="13.25"/>
    <n v="0"/>
    <n v="0"/>
    <n v="0"/>
    <n v="0"/>
    <n v="150.93124605769233"/>
    <n v="52.359249999999996"/>
    <n v="0"/>
  </r>
  <r>
    <d v="2020-11-01T00:00:00"/>
    <x v="7"/>
    <s v="P"/>
    <s v="Active"/>
    <n v="153"/>
    <x v="152"/>
    <s v="N"/>
    <x v="5"/>
    <n v="1093"/>
    <x v="0"/>
    <s v="Niederl. 3"/>
    <n v="1"/>
    <s v="Department"/>
    <s v="Supervisor"/>
    <s v="Manager"/>
    <s v="ang."/>
    <s v="W"/>
    <d v="2007-09-01T00:00:00"/>
    <m/>
    <s v=""/>
    <n v="12"/>
    <d v="1987-08-05T00:00:00"/>
    <n v="32"/>
    <s v="N"/>
    <n v="30"/>
    <n v="2.5"/>
    <n v="39"/>
    <x v="0"/>
    <n v="1"/>
    <n v="30"/>
    <n v="0"/>
    <n v="6383"/>
    <n v="1231.5742500000001"/>
    <n v="0"/>
    <n v="0"/>
    <n v="0"/>
    <n v="0"/>
    <n v="0"/>
    <n v="0"/>
    <n v="0"/>
    <n v="0"/>
    <n v="0"/>
    <n v="0"/>
    <n v="0"/>
    <n v="0"/>
    <n v="26.5"/>
    <n v="0"/>
    <n v="0"/>
    <n v="0"/>
    <n v="0"/>
    <n v="5.9346750000000004"/>
    <n v="0"/>
    <n v="0"/>
  </r>
  <r>
    <d v="2020-11-01T00:00:00"/>
    <x v="7"/>
    <s v="P"/>
    <s v="Active"/>
    <n v="154"/>
    <x v="153"/>
    <s v="N"/>
    <x v="13"/>
    <n v="1055"/>
    <x v="2"/>
    <s v="Niederl. 7"/>
    <n v="1"/>
    <s v="Department"/>
    <s v="Supervisor"/>
    <s v="Non-Mgm."/>
    <s v="ang."/>
    <s v="W"/>
    <d v="2007-10-01T00:00:00"/>
    <m/>
    <s v=""/>
    <n v="12"/>
    <d v="1962-08-13T00:00:00"/>
    <n v="57"/>
    <s v="J"/>
    <n v="24"/>
    <n v="2"/>
    <n v="20"/>
    <x v="0"/>
    <n v="0.51282051282051277"/>
    <n v="30"/>
    <n v="0"/>
    <n v="6384"/>
    <n v="1231.70775"/>
    <n v="0"/>
    <n v="0"/>
    <n v="0"/>
    <n v="0"/>
    <n v="0"/>
    <n v="0"/>
    <n v="0"/>
    <n v="0"/>
    <n v="0"/>
    <n v="0"/>
    <n v="574.55999999999995"/>
    <n v="292.60000000000002"/>
    <n v="26.5"/>
    <n v="0"/>
    <n v="0"/>
    <n v="0"/>
    <n v="0"/>
    <n v="200.13515699999999"/>
    <n v="0"/>
    <n v="0"/>
  </r>
  <r>
    <d v="2020-11-01T00:00:00"/>
    <x v="7"/>
    <s v="P"/>
    <s v="Active"/>
    <n v="155"/>
    <x v="154"/>
    <s v="N"/>
    <x v="24"/>
    <n v="1081"/>
    <x v="0"/>
    <s v="Niederl. 3"/>
    <n v="1"/>
    <s v="Department"/>
    <s v="Supervisor"/>
    <s v="Director"/>
    <s v="ang."/>
    <s v="M"/>
    <d v="2007-08-28T00:00:00"/>
    <m/>
    <s v=""/>
    <n v="12"/>
    <d v="1966-11-21T00:00:00"/>
    <n v="53"/>
    <s v="N"/>
    <n v="30"/>
    <n v="2.5"/>
    <n v="39"/>
    <x v="0"/>
    <n v="1"/>
    <n v="30"/>
    <n v="0"/>
    <n v="6385"/>
    <n v="1231.8412499999999"/>
    <n v="0"/>
    <n v="0"/>
    <n v="0"/>
    <n v="0"/>
    <n v="0"/>
    <n v="0"/>
    <n v="0"/>
    <n v="0"/>
    <n v="0"/>
    <n v="0"/>
    <n v="0"/>
    <n v="0"/>
    <n v="26.5"/>
    <n v="0"/>
    <n v="0"/>
    <n v="0"/>
    <n v="0"/>
    <n v="5.9346750000000004"/>
    <n v="219.07760000000002"/>
    <n v="0"/>
  </r>
  <r>
    <d v="2020-11-01T00:00:00"/>
    <x v="7"/>
    <s v="P"/>
    <s v="Active"/>
    <n v="156"/>
    <x v="155"/>
    <s v="N"/>
    <x v="29"/>
    <n v="1079"/>
    <x v="0"/>
    <s v="Niederl. 3"/>
    <n v="1"/>
    <s v="Department"/>
    <s v="Supervisor"/>
    <s v="Manager"/>
    <s v="ang."/>
    <s v="M"/>
    <d v="2008-01-01T00:00:00"/>
    <m/>
    <s v=""/>
    <n v="12"/>
    <d v="1969-07-09T00:00:00"/>
    <n v="50"/>
    <s v="N"/>
    <n v="24"/>
    <n v="2"/>
    <n v="34"/>
    <x v="0"/>
    <n v="0.87179487179487181"/>
    <n v="30"/>
    <n v="0"/>
    <n v="6386"/>
    <n v="1231.9747500000001"/>
    <n v="0"/>
    <n v="0"/>
    <n v="0"/>
    <n v="0"/>
    <n v="0"/>
    <n v="0"/>
    <n v="0"/>
    <n v="0"/>
    <n v="0"/>
    <n v="0"/>
    <n v="0"/>
    <n v="0"/>
    <n v="26.5"/>
    <n v="0"/>
    <n v="0"/>
    <n v="0"/>
    <n v="0"/>
    <n v="5.9346750000000004"/>
    <n v="0"/>
    <n v="0"/>
  </r>
  <r>
    <d v="2020-11-01T00:00:00"/>
    <x v="7"/>
    <s v="P"/>
    <s v="Active"/>
    <n v="157"/>
    <x v="156"/>
    <s v="N"/>
    <x v="31"/>
    <n v="1034"/>
    <x v="5"/>
    <s v="Niederl. 5"/>
    <n v="1"/>
    <s v="Department"/>
    <s v="Supervisor"/>
    <s v="Non-Mgm."/>
    <s v="ang."/>
    <s v="M"/>
    <d v="2008-01-01T00:00:00"/>
    <m/>
    <s v=""/>
    <n v="12"/>
    <d v="1975-06-15T00:00:00"/>
    <n v="44"/>
    <s v="N"/>
    <n v="30"/>
    <n v="2.5"/>
    <n v="39"/>
    <x v="0"/>
    <n v="1"/>
    <n v="30"/>
    <n v="0"/>
    <n v="6387"/>
    <n v="1232.1082500000002"/>
    <n v="0"/>
    <n v="0"/>
    <n v="0"/>
    <n v="0"/>
    <n v="0"/>
    <n v="0"/>
    <n v="0"/>
    <n v="0"/>
    <n v="0"/>
    <n v="0"/>
    <n v="0"/>
    <n v="0"/>
    <n v="26.5"/>
    <n v="0"/>
    <n v="0"/>
    <n v="0"/>
    <n v="0"/>
    <n v="5.9346750000000004"/>
    <n v="108.51280000000001"/>
    <n v="0"/>
  </r>
  <r>
    <d v="2020-11-01T00:00:00"/>
    <x v="7"/>
    <s v="P"/>
    <s v="Active"/>
    <n v="158"/>
    <x v="157"/>
    <s v="N"/>
    <x v="44"/>
    <n v="1084"/>
    <x v="0"/>
    <s v="Niederl. 3"/>
    <n v="1"/>
    <s v="Department"/>
    <s v="Supervisor"/>
    <s v="Manager"/>
    <s v="ang."/>
    <s v="M"/>
    <d v="2008-02-01T00:00:00"/>
    <m/>
    <s v=""/>
    <n v="11"/>
    <d v="1981-10-06T00:00:00"/>
    <n v="38"/>
    <s v="N"/>
    <n v="30"/>
    <n v="2.5"/>
    <n v="39"/>
    <x v="0"/>
    <n v="1"/>
    <n v="30"/>
    <n v="0"/>
    <n v="6388"/>
    <n v="1232.2417500000001"/>
    <n v="0"/>
    <n v="0"/>
    <n v="0"/>
    <n v="0"/>
    <n v="0"/>
    <n v="0"/>
    <n v="0"/>
    <n v="0"/>
    <n v="0"/>
    <n v="0"/>
    <n v="0"/>
    <n v="0"/>
    <n v="26.5"/>
    <n v="0"/>
    <n v="0"/>
    <n v="0"/>
    <n v="0"/>
    <n v="5.9346750000000004"/>
    <n v="0"/>
    <n v="0"/>
  </r>
  <r>
    <d v="2020-11-01T00:00:00"/>
    <x v="7"/>
    <s v="P"/>
    <s v="Active"/>
    <n v="159"/>
    <x v="158"/>
    <s v="N"/>
    <x v="36"/>
    <n v="1054"/>
    <x v="8"/>
    <s v="Niederl. 2"/>
    <n v="1"/>
    <s v="Department"/>
    <s v="Supervisor"/>
    <s v="Manager"/>
    <s v="ang."/>
    <s v="M"/>
    <d v="2008-03-01T00:00:00"/>
    <m/>
    <s v=""/>
    <n v="11"/>
    <d v="1982-01-09T00:00:00"/>
    <n v="38"/>
    <s v="N"/>
    <n v="30"/>
    <n v="2.5"/>
    <n v="39"/>
    <x v="0"/>
    <n v="1"/>
    <n v="30"/>
    <n v="0"/>
    <n v="6389"/>
    <n v="1232.3752500000001"/>
    <n v="0"/>
    <n v="0"/>
    <n v="0"/>
    <n v="0"/>
    <n v="0"/>
    <n v="0"/>
    <n v="0"/>
    <n v="0"/>
    <n v="0"/>
    <n v="0"/>
    <n v="0"/>
    <n v="0"/>
    <n v="26.5"/>
    <n v="0"/>
    <n v="0"/>
    <n v="0"/>
    <n v="0"/>
    <n v="5.9346750000000004"/>
    <n v="0"/>
    <n v="0"/>
  </r>
  <r>
    <d v="2020-11-01T00:00:00"/>
    <x v="7"/>
    <s v="P"/>
    <s v="Active"/>
    <n v="160"/>
    <x v="159"/>
    <s v="N"/>
    <x v="42"/>
    <n v="1076"/>
    <x v="0"/>
    <s v="Niederl. 3"/>
    <n v="1"/>
    <s v="Department"/>
    <s v="Supervisor"/>
    <s v="Non-Mgm."/>
    <s v="ang."/>
    <s v="M"/>
    <d v="2008-04-01T00:00:00"/>
    <m/>
    <s v=""/>
    <n v="11"/>
    <d v="1968-11-01T00:00:00"/>
    <n v="51"/>
    <s v="N"/>
    <n v="30"/>
    <n v="2.5"/>
    <n v="39"/>
    <x v="0"/>
    <n v="1"/>
    <n v="30"/>
    <n v="0"/>
    <n v="6390"/>
    <n v="1232.50875"/>
    <n v="0"/>
    <n v="0"/>
    <n v="0"/>
    <n v="0"/>
    <n v="0"/>
    <n v="0"/>
    <n v="0"/>
    <n v="0"/>
    <n v="0"/>
    <n v="0"/>
    <n v="0"/>
    <n v="0"/>
    <n v="26.5"/>
    <n v="0"/>
    <n v="0"/>
    <n v="0"/>
    <n v="0"/>
    <n v="5.9346750000000004"/>
    <n v="0"/>
    <n v="0"/>
  </r>
  <r>
    <d v="2020-11-01T00:00:00"/>
    <x v="7"/>
    <s v="P"/>
    <s v="Active"/>
    <n v="161"/>
    <x v="160"/>
    <s v="N"/>
    <x v="45"/>
    <n v="1094"/>
    <x v="0"/>
    <s v="Niederl. 3"/>
    <n v="1"/>
    <s v="Department"/>
    <s v="Supervisor"/>
    <s v="Director"/>
    <s v="ang."/>
    <s v="M"/>
    <d v="2008-04-01T00:00:00"/>
    <m/>
    <s v=""/>
    <n v="11"/>
    <d v="1973-08-25T00:00:00"/>
    <n v="46"/>
    <s v="N"/>
    <n v="30"/>
    <n v="2.5"/>
    <n v="39"/>
    <x v="0"/>
    <n v="1"/>
    <n v="30"/>
    <n v="0"/>
    <n v="6391"/>
    <n v="1232.6422500000001"/>
    <n v="0"/>
    <n v="0"/>
    <n v="0"/>
    <n v="0"/>
    <n v="0"/>
    <n v="0"/>
    <n v="0"/>
    <n v="0"/>
    <n v="0"/>
    <n v="0"/>
    <n v="0"/>
    <n v="0"/>
    <n v="26.5"/>
    <n v="0"/>
    <n v="0"/>
    <n v="0"/>
    <n v="0"/>
    <n v="5.9346750000000004"/>
    <n v="293.4778"/>
    <n v="0"/>
  </r>
  <r>
    <d v="2020-11-01T00:00:00"/>
    <x v="7"/>
    <s v="P"/>
    <s v="Active"/>
    <n v="162"/>
    <x v="161"/>
    <s v="N"/>
    <x v="41"/>
    <n v="1006"/>
    <x v="1"/>
    <s v="Niederl. 1"/>
    <n v="1"/>
    <s v="Department"/>
    <s v="Supervisor"/>
    <s v="Non-Mgm."/>
    <s v="ang."/>
    <s v="M"/>
    <d v="2008-04-01T00:00:00"/>
    <m/>
    <s v=""/>
    <n v="11"/>
    <d v="1963-09-13T00:00:00"/>
    <n v="56"/>
    <s v="N"/>
    <n v="30"/>
    <n v="2.5"/>
    <n v="39"/>
    <x v="0"/>
    <n v="1"/>
    <n v="30"/>
    <n v="0"/>
    <n v="6392"/>
    <n v="1232.7757500000002"/>
    <n v="0"/>
    <n v="0"/>
    <n v="0"/>
    <n v="0"/>
    <n v="0"/>
    <n v="0"/>
    <n v="0"/>
    <n v="0"/>
    <n v="0"/>
    <n v="0"/>
    <n v="0"/>
    <n v="0"/>
    <n v="26.5"/>
    <n v="0"/>
    <n v="0"/>
    <n v="0"/>
    <n v="0"/>
    <n v="5.9346750000000004"/>
    <n v="0"/>
    <n v="0"/>
  </r>
  <r>
    <d v="2020-11-01T00:00:00"/>
    <x v="7"/>
    <s v="P"/>
    <s v="Active"/>
    <n v="163"/>
    <x v="162"/>
    <s v="N"/>
    <x v="22"/>
    <n v="1053"/>
    <x v="3"/>
    <s v="Niederl. 8"/>
    <n v="1"/>
    <s v="Department"/>
    <s v="Supervisor"/>
    <s v="Non-Mgm."/>
    <s v="ang."/>
    <s v="M"/>
    <d v="2008-05-01T00:00:00"/>
    <m/>
    <s v=""/>
    <n v="11"/>
    <d v="1971-09-02T00:00:00"/>
    <n v="48"/>
    <s v="J"/>
    <n v="30"/>
    <n v="2.5"/>
    <n v="39"/>
    <x v="0"/>
    <n v="1"/>
    <n v="30"/>
    <n v="0"/>
    <n v="6393"/>
    <n v="1232.9092500000002"/>
    <n v="0"/>
    <n v="0"/>
    <n v="0"/>
    <n v="0"/>
    <n v="0"/>
    <n v="0"/>
    <n v="0"/>
    <n v="0"/>
    <n v="0"/>
    <n v="0"/>
    <n v="368.82692307692309"/>
    <n v="293.01250000000005"/>
    <n v="26.5"/>
    <n v="0"/>
    <n v="0"/>
    <n v="0"/>
    <n v="0"/>
    <n v="154.15361379807695"/>
    <n v="0"/>
    <n v="0"/>
  </r>
  <r>
    <d v="2020-11-01T00:00:00"/>
    <x v="7"/>
    <s v="P"/>
    <s v="Active"/>
    <n v="164"/>
    <x v="163"/>
    <s v="N"/>
    <x v="37"/>
    <n v="1005"/>
    <x v="1"/>
    <s v="Niederl. 1"/>
    <n v="1"/>
    <s v="Department"/>
    <s v="Supervisor"/>
    <s v="Non-Mgm."/>
    <s v="ang."/>
    <s v="W"/>
    <d v="2008-07-01T00:00:00"/>
    <m/>
    <s v=""/>
    <n v="11"/>
    <d v="1975-04-04T00:00:00"/>
    <n v="44"/>
    <s v="N"/>
    <n v="24"/>
    <n v="2"/>
    <n v="32"/>
    <x v="0"/>
    <n v="0.82051282051282048"/>
    <n v="30"/>
    <n v="0"/>
    <n v="6394"/>
    <n v="1233.0427500000001"/>
    <n v="0"/>
    <n v="0"/>
    <n v="0"/>
    <n v="0"/>
    <n v="0"/>
    <n v="0"/>
    <n v="0"/>
    <n v="0"/>
    <n v="0"/>
    <n v="0"/>
    <n v="0"/>
    <n v="0"/>
    <n v="26.5"/>
    <n v="0"/>
    <n v="0"/>
    <n v="0"/>
    <n v="0"/>
    <n v="5.9346750000000004"/>
    <n v="0"/>
    <n v="0"/>
  </r>
  <r>
    <d v="2020-11-01T00:00:00"/>
    <x v="7"/>
    <s v="P"/>
    <s v="Active"/>
    <n v="165"/>
    <x v="164"/>
    <s v="N"/>
    <x v="42"/>
    <n v="1076"/>
    <x v="0"/>
    <s v="Niederl. 3"/>
    <n v="1"/>
    <s v="Department"/>
    <s v="Supervisor"/>
    <s v="Non-Mgm."/>
    <s v="ang."/>
    <s v="M"/>
    <d v="2013-01-01T00:00:00"/>
    <m/>
    <s v=""/>
    <n v="7"/>
    <d v="1977-09-26T00:00:00"/>
    <n v="42"/>
    <s v="N"/>
    <n v="30"/>
    <n v="2.5"/>
    <n v="39"/>
    <x v="0"/>
    <n v="1"/>
    <n v="30"/>
    <n v="0"/>
    <n v="6395"/>
    <n v="1233.17625"/>
    <n v="0"/>
    <n v="0"/>
    <n v="60"/>
    <n v="0"/>
    <n v="0"/>
    <n v="0"/>
    <n v="0"/>
    <n v="0"/>
    <n v="0"/>
    <n v="0"/>
    <n v="0"/>
    <n v="0"/>
    <n v="26.5"/>
    <n v="0"/>
    <n v="0"/>
    <n v="0"/>
    <n v="0"/>
    <n v="19.371675"/>
    <n v="133"/>
    <n v="0"/>
  </r>
  <r>
    <d v="2020-11-01T00:00:00"/>
    <x v="7"/>
    <s v="P"/>
    <s v="Active"/>
    <n v="166"/>
    <x v="165"/>
    <s v="N"/>
    <x v="22"/>
    <n v="1060"/>
    <x v="2"/>
    <s v="Niederl. 7"/>
    <n v="1"/>
    <s v="Department"/>
    <s v="Supervisor"/>
    <s v="Non-Mgm."/>
    <s v="ang."/>
    <s v="M"/>
    <d v="2008-07-01T00:00:00"/>
    <m/>
    <s v=""/>
    <n v="11"/>
    <d v="1983-08-24T00:00:00"/>
    <n v="36"/>
    <s v="J"/>
    <n v="30"/>
    <n v="2.5"/>
    <n v="39"/>
    <x v="0"/>
    <n v="1"/>
    <n v="30"/>
    <n v="0"/>
    <n v="6396"/>
    <n v="1233.3097500000001"/>
    <n v="0"/>
    <n v="0"/>
    <n v="0"/>
    <n v="0"/>
    <n v="0"/>
    <n v="0"/>
    <n v="0"/>
    <n v="0"/>
    <n v="0"/>
    <n v="0"/>
    <n v="369"/>
    <n v="293.15000000000003"/>
    <n v="26.5"/>
    <n v="0"/>
    <n v="0"/>
    <n v="0"/>
    <n v="0"/>
    <n v="154.22316750000002"/>
    <n v="0"/>
    <n v="0"/>
  </r>
  <r>
    <d v="2020-11-01T00:00:00"/>
    <x v="7"/>
    <s v="P"/>
    <s v="Active"/>
    <n v="167"/>
    <x v="166"/>
    <s v="N"/>
    <x v="16"/>
    <n v="1025"/>
    <x v="6"/>
    <s v="Niederl. 10"/>
    <n v="1"/>
    <s v="Department"/>
    <s v="Supervisor"/>
    <s v="Manager"/>
    <s v="ang."/>
    <s v="M"/>
    <d v="2008-07-01T00:00:00"/>
    <m/>
    <s v=""/>
    <n v="11"/>
    <d v="1973-01-08T00:00:00"/>
    <n v="47"/>
    <s v="N"/>
    <n v="30"/>
    <n v="2.5"/>
    <n v="39"/>
    <x v="0"/>
    <n v="1"/>
    <n v="30"/>
    <n v="0"/>
    <n v="6397"/>
    <n v="1233.44325"/>
    <n v="0"/>
    <n v="0"/>
    <n v="30"/>
    <n v="0"/>
    <n v="0"/>
    <n v="0"/>
    <n v="0"/>
    <n v="0"/>
    <n v="0"/>
    <n v="0"/>
    <n v="0"/>
    <n v="0"/>
    <n v="26.5"/>
    <n v="0"/>
    <n v="0"/>
    <n v="0"/>
    <n v="0"/>
    <n v="12.653175000000001"/>
    <n v="78.09"/>
    <n v="0"/>
  </r>
  <r>
    <d v="2020-11-01T00:00:00"/>
    <x v="7"/>
    <s v="P"/>
    <s v="Active"/>
    <n v="168"/>
    <x v="167"/>
    <s v="N"/>
    <x v="22"/>
    <n v="1060"/>
    <x v="2"/>
    <s v="Niederl. 7"/>
    <n v="1"/>
    <s v="Department"/>
    <s v="Supervisor"/>
    <s v="Non-Mgm."/>
    <s v="ang."/>
    <s v="M"/>
    <d v="2008-08-01T00:00:00"/>
    <m/>
    <s v=""/>
    <n v="11"/>
    <d v="1990-10-24T00:00:00"/>
    <n v="29"/>
    <s v="J"/>
    <n v="30"/>
    <n v="2.5"/>
    <n v="39"/>
    <x v="0"/>
    <n v="1"/>
    <n v="30"/>
    <n v="0"/>
    <n v="6398"/>
    <n v="1233.5767500000002"/>
    <n v="0"/>
    <n v="0"/>
    <n v="0"/>
    <n v="0"/>
    <n v="0"/>
    <n v="0"/>
    <n v="0"/>
    <n v="0"/>
    <n v="0"/>
    <n v="0"/>
    <n v="369.11538461538464"/>
    <n v="293.24166666666667"/>
    <n v="26.5"/>
    <n v="0"/>
    <n v="0"/>
    <n v="0"/>
    <n v="0"/>
    <n v="154.26953663461541"/>
    <n v="0"/>
    <n v="0"/>
  </r>
  <r>
    <d v="2020-11-01T00:00:00"/>
    <x v="7"/>
    <s v="P"/>
    <s v="Active"/>
    <n v="169"/>
    <x v="168"/>
    <s v="N"/>
    <x v="46"/>
    <n v="1008"/>
    <x v="1"/>
    <s v="Niederl. 1"/>
    <n v="1"/>
    <s v="Department"/>
    <s v="Supervisor"/>
    <s v="Manager"/>
    <s v="ang."/>
    <s v="M"/>
    <d v="1986-02-17T00:00:00"/>
    <m/>
    <s v=""/>
    <n v="33"/>
    <d v="1955-08-06T00:00:00"/>
    <n v="64"/>
    <s v="N"/>
    <n v="18"/>
    <n v="1.5"/>
    <n v="24"/>
    <x v="0"/>
    <n v="0.61538461538461542"/>
    <n v="30"/>
    <n v="0"/>
    <n v="6399"/>
    <n v="1233.7102500000001"/>
    <n v="0"/>
    <n v="0"/>
    <n v="0"/>
    <n v="0"/>
    <n v="0"/>
    <n v="0"/>
    <n v="0"/>
    <n v="0"/>
    <n v="0"/>
    <n v="0"/>
    <n v="0"/>
    <n v="0"/>
    <n v="26.5"/>
    <n v="0"/>
    <n v="0"/>
    <n v="0"/>
    <n v="0"/>
    <n v="5.9346750000000004"/>
    <n v="0"/>
    <n v="0"/>
  </r>
  <r>
    <d v="2020-11-01T00:00:00"/>
    <x v="7"/>
    <s v="P"/>
    <s v="Active"/>
    <n v="170"/>
    <x v="169"/>
    <s v="N"/>
    <x v="11"/>
    <n v="1082"/>
    <x v="0"/>
    <s v="Niederl. 3"/>
    <n v="1"/>
    <s v="Department"/>
    <s v="Supervisor"/>
    <s v="Non-Mgm."/>
    <s v="ang."/>
    <s v="M"/>
    <d v="2008-09-01T00:00:00"/>
    <m/>
    <s v=""/>
    <n v="11"/>
    <d v="1969-03-28T00:00:00"/>
    <n v="50"/>
    <s v="N"/>
    <n v="30"/>
    <n v="2.5"/>
    <n v="39"/>
    <x v="0"/>
    <n v="1"/>
    <n v="30"/>
    <n v="0"/>
    <n v="6400"/>
    <n v="1233.84375"/>
    <n v="0"/>
    <n v="0"/>
    <n v="0"/>
    <n v="0"/>
    <n v="0"/>
    <n v="0"/>
    <n v="0"/>
    <n v="0"/>
    <n v="0"/>
    <n v="0"/>
    <n v="0"/>
    <n v="0"/>
    <n v="26.5"/>
    <n v="0"/>
    <n v="0"/>
    <n v="0"/>
    <n v="0"/>
    <n v="5.9346750000000004"/>
    <n v="0"/>
    <n v="0"/>
  </r>
  <r>
    <d v="2020-11-01T00:00:00"/>
    <x v="7"/>
    <s v="P"/>
    <s v="Active"/>
    <n v="171"/>
    <x v="170"/>
    <s v="N"/>
    <x v="5"/>
    <n v="1093"/>
    <x v="0"/>
    <s v="Niederl. 3"/>
    <n v="1"/>
    <s v="Department"/>
    <s v="Supervisor"/>
    <s v="Non-Mgm."/>
    <s v="ang."/>
    <s v="W"/>
    <d v="2008-09-15T00:00:00"/>
    <m/>
    <s v=""/>
    <n v="11"/>
    <d v="1965-09-04T00:00:00"/>
    <n v="54"/>
    <s v="N"/>
    <n v="30"/>
    <n v="2.5"/>
    <n v="35"/>
    <x v="0"/>
    <n v="0.89743589743589747"/>
    <n v="30"/>
    <n v="0"/>
    <n v="6401"/>
    <n v="1233.9772499999999"/>
    <n v="0"/>
    <n v="0"/>
    <n v="0"/>
    <n v="0"/>
    <n v="0"/>
    <n v="0"/>
    <n v="0"/>
    <n v="0"/>
    <n v="0"/>
    <n v="0"/>
    <n v="0"/>
    <n v="0"/>
    <n v="26.5"/>
    <n v="0"/>
    <n v="0"/>
    <n v="0"/>
    <n v="0"/>
    <n v="5.9346750000000004"/>
    <n v="0"/>
    <n v="0"/>
  </r>
  <r>
    <d v="2020-11-01T00:00:00"/>
    <x v="7"/>
    <s v="P"/>
    <s v="Active"/>
    <n v="172"/>
    <x v="171"/>
    <s v="N"/>
    <x v="8"/>
    <n v="1009"/>
    <x v="1"/>
    <s v="Niederl. 1"/>
    <n v="1"/>
    <s v="Department"/>
    <s v="Supervisor"/>
    <s v="Non-Mgm."/>
    <s v="ang."/>
    <s v="M"/>
    <d v="2008-09-15T00:00:00"/>
    <m/>
    <s v=""/>
    <n v="11"/>
    <d v="1986-01-26T00:00:00"/>
    <n v="33"/>
    <s v="N"/>
    <n v="30"/>
    <n v="2.5"/>
    <n v="39"/>
    <x v="0"/>
    <n v="1"/>
    <n v="30"/>
    <n v="0"/>
    <n v="6402"/>
    <n v="1234.1107500000001"/>
    <n v="-7.44"/>
    <n v="0"/>
    <n v="0"/>
    <n v="0"/>
    <n v="0"/>
    <n v="0"/>
    <n v="0"/>
    <n v="0"/>
    <n v="0"/>
    <n v="0"/>
    <n v="0"/>
    <n v="0"/>
    <n v="26.5"/>
    <n v="0"/>
    <n v="0"/>
    <n v="0"/>
    <n v="0"/>
    <n v="4.2684869999999995"/>
    <n v="0"/>
    <n v="0"/>
  </r>
  <r>
    <d v="2020-11-01T00:00:00"/>
    <x v="7"/>
    <s v="P"/>
    <s v="Active"/>
    <n v="173"/>
    <x v="172"/>
    <s v="N"/>
    <x v="19"/>
    <n v="1083"/>
    <x v="0"/>
    <s v="Niederl. 3"/>
    <n v="1"/>
    <s v="Department"/>
    <s v="Supervisor"/>
    <s v="Non-Mgm."/>
    <s v="ang."/>
    <s v="M"/>
    <d v="2008-10-01T00:00:00"/>
    <m/>
    <s v=""/>
    <n v="11"/>
    <d v="1971-08-16T00:00:00"/>
    <n v="48"/>
    <s v="N"/>
    <n v="30"/>
    <n v="2.5"/>
    <n v="39"/>
    <x v="0"/>
    <n v="1"/>
    <n v="30"/>
    <n v="0"/>
    <n v="6403"/>
    <n v="1234.24425"/>
    <n v="0"/>
    <n v="0"/>
    <n v="0"/>
    <n v="0"/>
    <n v="0"/>
    <n v="0"/>
    <n v="0"/>
    <n v="0"/>
    <n v="0"/>
    <n v="0"/>
    <n v="0"/>
    <n v="0"/>
    <n v="26.5"/>
    <n v="0"/>
    <n v="0"/>
    <n v="0"/>
    <n v="0"/>
    <n v="5.9346750000000004"/>
    <n v="0"/>
    <n v="0"/>
  </r>
  <r>
    <d v="2020-11-01T00:00:00"/>
    <x v="7"/>
    <s v="P"/>
    <s v="Active"/>
    <n v="174"/>
    <x v="173"/>
    <s v="N"/>
    <x v="22"/>
    <n v="1029"/>
    <x v="6"/>
    <s v="Niederl. 10"/>
    <n v="1"/>
    <s v="Department"/>
    <s v="Supervisor"/>
    <s v="Non-Mgm."/>
    <s v="ang."/>
    <s v="M"/>
    <d v="2008-11-01T00:00:00"/>
    <m/>
    <s v=""/>
    <n v="11"/>
    <d v="1965-09-02T00:00:00"/>
    <n v="54"/>
    <s v="J"/>
    <n v="30"/>
    <n v="2.5"/>
    <n v="39"/>
    <x v="0"/>
    <n v="1"/>
    <n v="30"/>
    <n v="0"/>
    <n v="6404"/>
    <n v="1234.3777500000001"/>
    <n v="0"/>
    <n v="0"/>
    <n v="0"/>
    <n v="0"/>
    <n v="0"/>
    <n v="0"/>
    <n v="0"/>
    <n v="0"/>
    <n v="0"/>
    <n v="0"/>
    <n v="369.46153846153851"/>
    <n v="293.51666666666665"/>
    <n v="26.5"/>
    <n v="0"/>
    <n v="0"/>
    <n v="0"/>
    <n v="0"/>
    <n v="154.40864403846157"/>
    <n v="0"/>
    <n v="0"/>
  </r>
  <r>
    <d v="2020-11-01T00:00:00"/>
    <x v="7"/>
    <s v="P"/>
    <s v="Active"/>
    <n v="175"/>
    <x v="174"/>
    <s v="N"/>
    <x v="16"/>
    <n v="1043"/>
    <x v="9"/>
    <s v="Niederl. 4"/>
    <n v="1"/>
    <s v="Department"/>
    <s v="Supervisor"/>
    <s v="Manager"/>
    <s v="ang."/>
    <s v="M"/>
    <d v="2008-12-01T00:00:00"/>
    <m/>
    <s v=""/>
    <n v="11"/>
    <d v="1979-02-19T00:00:00"/>
    <n v="40"/>
    <s v="N"/>
    <n v="30"/>
    <n v="2.5"/>
    <n v="39"/>
    <x v="0"/>
    <n v="1"/>
    <n v="30"/>
    <n v="0"/>
    <n v="6405"/>
    <n v="1234.51125"/>
    <n v="0"/>
    <n v="0"/>
    <n v="0"/>
    <n v="0"/>
    <n v="0"/>
    <n v="0"/>
    <n v="0"/>
    <n v="0"/>
    <n v="0"/>
    <n v="0"/>
    <n v="0"/>
    <n v="0"/>
    <n v="26.5"/>
    <n v="0"/>
    <n v="0"/>
    <n v="0"/>
    <n v="0"/>
    <n v="5.9346750000000004"/>
    <n v="172.87720000000002"/>
    <n v="0"/>
  </r>
  <r>
    <d v="2020-11-01T00:00:00"/>
    <x v="7"/>
    <s v="P"/>
    <s v="Active"/>
    <n v="176"/>
    <x v="175"/>
    <s v="N"/>
    <x v="24"/>
    <n v="1081"/>
    <x v="0"/>
    <s v="Niederl. 3"/>
    <n v="1"/>
    <s v="Department"/>
    <s v="Supervisor"/>
    <s v="Manager"/>
    <s v="ang."/>
    <s v="M"/>
    <d v="2009-01-01T00:00:00"/>
    <m/>
    <s v=""/>
    <n v="11"/>
    <d v="1973-08-27T00:00:00"/>
    <n v="46"/>
    <s v="N"/>
    <n v="30"/>
    <n v="2.5"/>
    <n v="39"/>
    <x v="0"/>
    <n v="1"/>
    <n v="30"/>
    <n v="0"/>
    <n v="6406"/>
    <n v="1234.6447499999999"/>
    <n v="0"/>
    <n v="0"/>
    <n v="0"/>
    <n v="0"/>
    <n v="0"/>
    <n v="0"/>
    <n v="0"/>
    <n v="0"/>
    <n v="0"/>
    <n v="0"/>
    <n v="0"/>
    <n v="0"/>
    <n v="26.5"/>
    <n v="0"/>
    <n v="0"/>
    <n v="0"/>
    <n v="0"/>
    <n v="5.9346750000000004"/>
    <n v="158.29660000000001"/>
    <n v="0"/>
  </r>
  <r>
    <d v="2020-11-01T00:00:00"/>
    <x v="7"/>
    <s v="P"/>
    <s v="Active"/>
    <n v="177"/>
    <x v="176"/>
    <s v="N"/>
    <x v="22"/>
    <n v="1060"/>
    <x v="2"/>
    <s v="Niederl. 7"/>
    <n v="1"/>
    <s v="Department"/>
    <s v="Supervisor"/>
    <s v="Non-Mgm."/>
    <s v="ang."/>
    <s v="M"/>
    <d v="2009-03-01T00:00:00"/>
    <m/>
    <s v=""/>
    <n v="10"/>
    <d v="1960-11-16T00:00:00"/>
    <n v="59"/>
    <s v="J"/>
    <n v="35"/>
    <n v="2.9166666666666665"/>
    <n v="39"/>
    <x v="0"/>
    <n v="1"/>
    <n v="30"/>
    <n v="0"/>
    <n v="6407"/>
    <n v="1234.7782500000001"/>
    <n v="0"/>
    <n v="0"/>
    <n v="0"/>
    <n v="0"/>
    <n v="0"/>
    <n v="0"/>
    <n v="0"/>
    <n v="0"/>
    <n v="0"/>
    <n v="0"/>
    <n v="431.24038461538464"/>
    <n v="293.6541666666667"/>
    <n v="26.5"/>
    <n v="0"/>
    <n v="0"/>
    <n v="0"/>
    <n v="0"/>
    <n v="168.27480975961541"/>
    <n v="0"/>
    <n v="0"/>
  </r>
  <r>
    <d v="2020-11-01T00:00:00"/>
    <x v="7"/>
    <s v="P"/>
    <s v="Active"/>
    <n v="178"/>
    <x v="177"/>
    <s v="N"/>
    <x v="22"/>
    <n v="1053"/>
    <x v="3"/>
    <s v="Niederl. 8"/>
    <n v="1"/>
    <s v="Department"/>
    <s v="Supervisor"/>
    <s v="Non-Mgm."/>
    <s v="ang."/>
    <s v="M"/>
    <d v="2009-08-01T00:00:00"/>
    <m/>
    <s v=""/>
    <n v="10"/>
    <d v="1960-08-05T00:00:00"/>
    <n v="59"/>
    <s v="J"/>
    <n v="30"/>
    <n v="2.5"/>
    <n v="39"/>
    <x v="0"/>
    <n v="1"/>
    <n v="30"/>
    <n v="0"/>
    <n v="6408"/>
    <n v="1234.91175"/>
    <n v="0"/>
    <n v="0"/>
    <n v="0"/>
    <n v="0"/>
    <n v="0"/>
    <n v="0"/>
    <n v="0"/>
    <n v="0"/>
    <n v="0"/>
    <n v="0"/>
    <n v="369.69230769230768"/>
    <n v="293.70000000000005"/>
    <n v="26.5"/>
    <n v="0"/>
    <n v="0"/>
    <n v="0"/>
    <n v="0"/>
    <n v="154.5013823076923"/>
    <n v="0"/>
    <n v="0"/>
  </r>
  <r>
    <d v="2020-11-01T00:00:00"/>
    <x v="7"/>
    <s v="P"/>
    <s v="Active"/>
    <n v="179"/>
    <x v="178"/>
    <s v="N"/>
    <x v="31"/>
    <n v="1034"/>
    <x v="5"/>
    <s v="Niederl. 5"/>
    <n v="1"/>
    <s v="Department"/>
    <s v="Supervisor"/>
    <s v="Non-Mgm."/>
    <s v="ang."/>
    <s v="M"/>
    <d v="2009-09-01T00:00:00"/>
    <m/>
    <s v=""/>
    <n v="10"/>
    <d v="1985-01-27T00:00:00"/>
    <n v="34"/>
    <s v="J"/>
    <n v="30"/>
    <n v="2.5"/>
    <n v="39"/>
    <x v="0"/>
    <n v="1"/>
    <n v="30"/>
    <n v="0"/>
    <n v="6409"/>
    <n v="1235.0452500000001"/>
    <n v="0"/>
    <n v="0"/>
    <n v="60"/>
    <n v="0"/>
    <n v="0"/>
    <n v="0"/>
    <n v="0"/>
    <n v="0"/>
    <n v="0"/>
    <n v="0"/>
    <n v="369.74999999999994"/>
    <n v="293.74583333333339"/>
    <n v="26.5"/>
    <n v="0"/>
    <n v="0"/>
    <n v="0"/>
    <n v="0"/>
    <n v="167.96156687500002"/>
    <n v="107.16"/>
    <n v="0"/>
  </r>
  <r>
    <d v="2020-11-01T00:00:00"/>
    <x v="7"/>
    <s v="P"/>
    <s v="Active"/>
    <n v="180"/>
    <x v="179"/>
    <s v="N"/>
    <x v="22"/>
    <n v="1053"/>
    <x v="3"/>
    <s v="Niederl. 8"/>
    <n v="1"/>
    <s v="Department"/>
    <s v="Supervisor"/>
    <s v="Non-Mgm."/>
    <s v="ang."/>
    <s v="M"/>
    <d v="2010-01-01T00:00:00"/>
    <m/>
    <s v=""/>
    <n v="10"/>
    <d v="1976-09-23T00:00:00"/>
    <n v="43"/>
    <s v="J"/>
    <n v="30"/>
    <n v="2.5"/>
    <n v="39"/>
    <x v="0"/>
    <n v="1"/>
    <n v="30"/>
    <n v="0"/>
    <n v="6410"/>
    <n v="1235.17875"/>
    <n v="0"/>
    <n v="0"/>
    <n v="0"/>
    <n v="0"/>
    <n v="0"/>
    <n v="0"/>
    <n v="0"/>
    <n v="0"/>
    <n v="0"/>
    <n v="0"/>
    <n v="369.80769230769226"/>
    <n v="293.79166666666669"/>
    <n v="26.5"/>
    <n v="0"/>
    <n v="0"/>
    <n v="0"/>
    <n v="0"/>
    <n v="154.54775144230769"/>
    <n v="0"/>
    <n v="18.853333333333335"/>
  </r>
  <r>
    <d v="2020-11-01T00:00:00"/>
    <x v="7"/>
    <s v="P"/>
    <s v="Active"/>
    <n v="181"/>
    <x v="180"/>
    <s v="N"/>
    <x v="22"/>
    <n v="1041"/>
    <x v="4"/>
    <s v="Niederl. 6"/>
    <n v="1"/>
    <s v="Department"/>
    <s v="Supervisor"/>
    <s v="Non-Mgm."/>
    <s v="ang."/>
    <s v="M"/>
    <d v="2010-02-01T00:00:00"/>
    <m/>
    <s v=""/>
    <n v="9"/>
    <d v="1979-03-11T00:00:00"/>
    <n v="40"/>
    <s v="J"/>
    <n v="30"/>
    <n v="2.5"/>
    <n v="39"/>
    <x v="0"/>
    <n v="1"/>
    <n v="30"/>
    <n v="0"/>
    <n v="6411"/>
    <n v="1235.3122499999999"/>
    <n v="0"/>
    <n v="0"/>
    <n v="0"/>
    <n v="0"/>
    <n v="0"/>
    <n v="0"/>
    <n v="0"/>
    <n v="0"/>
    <n v="0"/>
    <n v="0"/>
    <n v="369.86538461538458"/>
    <n v="293.83750000000003"/>
    <n v="26.5"/>
    <n v="0"/>
    <n v="0"/>
    <n v="0"/>
    <n v="0"/>
    <n v="154.57093600961539"/>
    <n v="0"/>
    <n v="18.853333333333335"/>
  </r>
  <r>
    <d v="2020-11-01T00:00:00"/>
    <x v="7"/>
    <s v="P"/>
    <s v="Active"/>
    <n v="182"/>
    <x v="181"/>
    <s v="N"/>
    <x v="2"/>
    <n v="1010"/>
    <x v="1"/>
    <s v="Niederl. 1"/>
    <n v="1"/>
    <s v="Department"/>
    <s v="Supervisor"/>
    <s v="Non-Mgm."/>
    <s v="ang."/>
    <s v="M"/>
    <d v="2005-09-01T00:00:00"/>
    <m/>
    <s v=""/>
    <n v="14"/>
    <d v="1988-09-30T00:00:00"/>
    <n v="31"/>
    <s v="N"/>
    <n v="30"/>
    <n v="2.5"/>
    <n v="39"/>
    <x v="0"/>
    <n v="1"/>
    <n v="30"/>
    <n v="0"/>
    <n v="6412"/>
    <n v="1235.4457500000001"/>
    <n v="0"/>
    <n v="0"/>
    <n v="0"/>
    <n v="0"/>
    <n v="0"/>
    <n v="0"/>
    <n v="0"/>
    <n v="0"/>
    <n v="0"/>
    <n v="0"/>
    <n v="0"/>
    <n v="0"/>
    <n v="26.5"/>
    <n v="0"/>
    <n v="0"/>
    <n v="0"/>
    <n v="0"/>
    <n v="5.9346750000000004"/>
    <n v="0"/>
    <n v="23.726666666666667"/>
  </r>
  <r>
    <d v="2020-11-01T00:00:00"/>
    <x v="7"/>
    <s v="P"/>
    <s v="Active"/>
    <n v="183"/>
    <x v="182"/>
    <s v="N"/>
    <x v="31"/>
    <n v="1022"/>
    <x v="7"/>
    <s v="Niederl. 9"/>
    <n v="1"/>
    <s v="Department"/>
    <s v="Supervisor"/>
    <s v="Manager"/>
    <s v="ang."/>
    <s v="M"/>
    <d v="2010-07-15T00:00:00"/>
    <m/>
    <s v=""/>
    <n v="9"/>
    <d v="1968-06-18T00:00:00"/>
    <n v="51"/>
    <s v="N"/>
    <n v="30"/>
    <n v="2.5"/>
    <n v="39"/>
    <x v="0"/>
    <n v="1"/>
    <n v="30"/>
    <n v="0"/>
    <n v="6413"/>
    <n v="1235.57925"/>
    <n v="0"/>
    <n v="0"/>
    <n v="30"/>
    <n v="0"/>
    <n v="0"/>
    <n v="0"/>
    <n v="0"/>
    <n v="0"/>
    <n v="0"/>
    <n v="0"/>
    <n v="0"/>
    <n v="0"/>
    <n v="26.5"/>
    <n v="0"/>
    <n v="0"/>
    <n v="0"/>
    <n v="0"/>
    <n v="12.653175000000001"/>
    <n v="121.03"/>
    <n v="18.853333333333335"/>
  </r>
  <r>
    <d v="2020-11-01T00:00:00"/>
    <x v="7"/>
    <s v="P"/>
    <s v="Active"/>
    <n v="184"/>
    <x v="183"/>
    <s v="N"/>
    <x v="5"/>
    <n v="1093"/>
    <x v="1"/>
    <s v="Niederl. 1"/>
    <n v="1"/>
    <s v="Department"/>
    <s v="Supervisor"/>
    <s v="Non-Mgm."/>
    <s v="ang."/>
    <s v="M"/>
    <d v="2010-09-01T00:00:00"/>
    <m/>
    <s v=""/>
    <n v="9"/>
    <d v="1986-05-04T00:00:00"/>
    <n v="33"/>
    <s v="N"/>
    <n v="30"/>
    <n v="2.5"/>
    <n v="39"/>
    <x v="0"/>
    <n v="1"/>
    <n v="30"/>
    <n v="0"/>
    <n v="6414"/>
    <n v="1235.7127500000001"/>
    <n v="0"/>
    <n v="0"/>
    <n v="0"/>
    <n v="0"/>
    <n v="0"/>
    <n v="0"/>
    <n v="0"/>
    <n v="0"/>
    <n v="0"/>
    <n v="0"/>
    <n v="0"/>
    <n v="0"/>
    <n v="26.5"/>
    <n v="0"/>
    <n v="0"/>
    <n v="0"/>
    <n v="0"/>
    <n v="5.9346750000000004"/>
    <n v="0"/>
    <n v="18.853333333333335"/>
  </r>
  <r>
    <d v="2020-11-01T00:00:00"/>
    <x v="7"/>
    <s v="P"/>
    <s v="Active"/>
    <n v="185"/>
    <x v="184"/>
    <s v="N"/>
    <x v="6"/>
    <n v="1014"/>
    <x v="1"/>
    <s v="Niederl. 1"/>
    <n v="1"/>
    <s v="Department"/>
    <s v="Supervisor"/>
    <s v="Non-Mgm."/>
    <s v="ang."/>
    <s v="W"/>
    <d v="2010-09-01T00:00:00"/>
    <m/>
    <s v=""/>
    <n v="9"/>
    <d v="1994-06-11T00:00:00"/>
    <n v="25"/>
    <s v="N"/>
    <n v="30"/>
    <n v="2.5"/>
    <n v="39"/>
    <x v="0"/>
    <n v="1"/>
    <n v="30"/>
    <n v="0"/>
    <n v="6415"/>
    <n v="1235.8462500000001"/>
    <n v="0"/>
    <n v="0"/>
    <n v="0"/>
    <n v="0"/>
    <n v="0"/>
    <n v="0"/>
    <n v="0"/>
    <n v="0"/>
    <n v="0"/>
    <n v="0"/>
    <n v="0"/>
    <n v="0"/>
    <n v="26.5"/>
    <n v="0"/>
    <n v="0"/>
    <n v="0"/>
    <n v="0"/>
    <n v="5.9346750000000004"/>
    <n v="0"/>
    <n v="18.853333333333335"/>
  </r>
  <r>
    <d v="2020-11-01T00:00:00"/>
    <x v="7"/>
    <s v="P"/>
    <s v="Active"/>
    <n v="186"/>
    <x v="185"/>
    <s v="N"/>
    <x v="22"/>
    <n v="1053"/>
    <x v="3"/>
    <s v="Niederl. 8"/>
    <n v="1"/>
    <s v="Department"/>
    <s v="Supervisor"/>
    <s v="Non-Mgm."/>
    <s v="ang."/>
    <s v="M"/>
    <d v="2010-09-15T00:00:00"/>
    <m/>
    <s v=""/>
    <n v="9"/>
    <d v="1960-10-06T00:00:00"/>
    <n v="59"/>
    <s v="J"/>
    <n v="30"/>
    <n v="2.5"/>
    <n v="39"/>
    <x v="0"/>
    <n v="1"/>
    <n v="30"/>
    <n v="0"/>
    <n v="6416"/>
    <n v="1235.97975"/>
    <n v="0"/>
    <n v="0"/>
    <n v="0"/>
    <n v="0"/>
    <n v="0"/>
    <n v="0"/>
    <n v="0"/>
    <n v="0"/>
    <n v="0"/>
    <n v="0"/>
    <n v="370.15384615384613"/>
    <n v="294.06666666666666"/>
    <n v="26.5"/>
    <n v="0"/>
    <n v="0"/>
    <n v="0"/>
    <n v="0"/>
    <n v="154.68685884615385"/>
    <n v="0"/>
    <n v="18.853333333333335"/>
  </r>
  <r>
    <d v="2020-11-01T00:00:00"/>
    <x v="7"/>
    <s v="P"/>
    <s v="Active"/>
    <n v="187"/>
    <x v="186"/>
    <s v="N"/>
    <x v="31"/>
    <n v="1046"/>
    <x v="9"/>
    <s v="Niederl. 4"/>
    <n v="1"/>
    <s v="Department"/>
    <s v="Supervisor"/>
    <s v="Non-Mgm."/>
    <s v="ang."/>
    <s v="M"/>
    <d v="2010-09-01T00:00:00"/>
    <m/>
    <s v=""/>
    <n v="9"/>
    <d v="1976-05-27T00:00:00"/>
    <n v="43"/>
    <s v="J"/>
    <n v="30"/>
    <n v="2.5"/>
    <n v="39"/>
    <x v="0"/>
    <n v="1"/>
    <n v="30"/>
    <n v="0"/>
    <n v="6417"/>
    <n v="1236.1132500000001"/>
    <n v="0"/>
    <n v="875"/>
    <n v="60"/>
    <n v="0"/>
    <n v="0"/>
    <n v="0"/>
    <n v="0"/>
    <n v="0"/>
    <n v="0"/>
    <n v="0"/>
    <n v="370.21153846153845"/>
    <n v="294.11250000000001"/>
    <n v="26.5"/>
    <n v="0"/>
    <n v="0"/>
    <n v="0"/>
    <n v="0"/>
    <n v="364.10329341346159"/>
    <n v="116.47"/>
    <n v="18.853333333333335"/>
  </r>
  <r>
    <d v="2020-11-01T00:00:00"/>
    <x v="7"/>
    <s v="P"/>
    <s v="Active"/>
    <n v="188"/>
    <x v="187"/>
    <s v="N"/>
    <x v="31"/>
    <n v="1028"/>
    <x v="6"/>
    <s v="Niederl. 10"/>
    <n v="1"/>
    <s v="Department"/>
    <s v="Supervisor"/>
    <s v="Manager"/>
    <s v="ang."/>
    <s v="M"/>
    <d v="2010-09-01T00:00:00"/>
    <m/>
    <s v=""/>
    <n v="9"/>
    <d v="1972-09-25T00:00:00"/>
    <n v="47"/>
    <s v="N"/>
    <n v="30"/>
    <n v="2.5"/>
    <n v="39"/>
    <x v="0"/>
    <n v="1"/>
    <n v="30"/>
    <n v="0"/>
    <n v="6418"/>
    <n v="1236.24675"/>
    <n v="0"/>
    <n v="0"/>
    <n v="60"/>
    <n v="0"/>
    <n v="0"/>
    <n v="0"/>
    <n v="0"/>
    <n v="0"/>
    <n v="0"/>
    <n v="0"/>
    <n v="0"/>
    <n v="0"/>
    <n v="26.5"/>
    <n v="0"/>
    <n v="0"/>
    <n v="0"/>
    <n v="0"/>
    <n v="19.371675"/>
    <n v="125.78"/>
    <n v="18.853333333333335"/>
  </r>
  <r>
    <d v="2020-11-01T00:00:00"/>
    <x v="7"/>
    <s v="P"/>
    <s v="Active"/>
    <n v="189"/>
    <x v="188"/>
    <s v="N"/>
    <x v="22"/>
    <n v="1029"/>
    <x v="6"/>
    <s v="Niederl. 10"/>
    <n v="1"/>
    <s v="Department"/>
    <s v="Supervisor"/>
    <s v="Non-Mgm."/>
    <s v="ang."/>
    <s v="M"/>
    <d v="2010-12-01T00:00:00"/>
    <m/>
    <s v=""/>
    <n v="9"/>
    <d v="1984-06-15T00:00:00"/>
    <n v="35"/>
    <s v="J"/>
    <n v="30"/>
    <n v="2.5"/>
    <n v="39"/>
    <x v="0"/>
    <n v="1"/>
    <n v="30"/>
    <n v="0"/>
    <n v="6419"/>
    <n v="1236.3802500000002"/>
    <n v="0"/>
    <n v="0"/>
    <n v="0"/>
    <n v="0"/>
    <n v="0"/>
    <n v="0"/>
    <n v="0"/>
    <n v="0"/>
    <n v="0"/>
    <n v="0"/>
    <n v="370.32692307692309"/>
    <n v="294.20416666666665"/>
    <n v="26.5"/>
    <n v="0"/>
    <n v="0"/>
    <n v="0"/>
    <n v="0"/>
    <n v="154.75641254807692"/>
    <n v="0"/>
    <n v="18.853333333333335"/>
  </r>
  <r>
    <d v="2020-11-01T00:00:00"/>
    <x v="7"/>
    <s v="P"/>
    <s v="Active"/>
    <n v="190"/>
    <x v="189"/>
    <s v="N"/>
    <x v="31"/>
    <n v="1046"/>
    <x v="9"/>
    <s v="Niederl. 4"/>
    <n v="1"/>
    <s v="Department"/>
    <s v="Supervisor"/>
    <s v="Non-Mgm."/>
    <s v="ang."/>
    <s v="M"/>
    <d v="2010-12-01T00:00:00"/>
    <m/>
    <s v=""/>
    <n v="9"/>
    <d v="1958-09-21T00:00:00"/>
    <n v="61"/>
    <s v="J"/>
    <n v="30"/>
    <n v="2.5"/>
    <n v="39"/>
    <x v="0"/>
    <n v="1"/>
    <n v="30"/>
    <n v="0"/>
    <n v="6420"/>
    <n v="1236.5137500000001"/>
    <n v="0"/>
    <n v="0"/>
    <n v="60"/>
    <n v="0"/>
    <n v="0"/>
    <n v="0"/>
    <n v="0"/>
    <n v="0"/>
    <n v="0"/>
    <n v="0"/>
    <n v="370.38461538461536"/>
    <n v="294.25"/>
    <n v="26.5"/>
    <n v="0"/>
    <n v="0"/>
    <n v="0"/>
    <n v="0"/>
    <n v="168.21659711538462"/>
    <n v="78.09"/>
    <n v="18.853333333333335"/>
  </r>
  <r>
    <d v="2020-11-01T00:00:00"/>
    <x v="7"/>
    <s v="P"/>
    <s v="Active"/>
    <n v="191"/>
    <x v="190"/>
    <s v="N"/>
    <x v="19"/>
    <n v="1083"/>
    <x v="0"/>
    <s v="Niederl. 3"/>
    <n v="1"/>
    <s v="Department"/>
    <s v="Supervisor"/>
    <s v="Non-Mgm."/>
    <s v="ang."/>
    <s v="M"/>
    <d v="2011-01-01T00:00:00"/>
    <m/>
    <s v=""/>
    <n v="9"/>
    <d v="1980-02-11T00:00:00"/>
    <n v="39"/>
    <s v="N"/>
    <n v="30"/>
    <n v="2.5"/>
    <n v="39"/>
    <x v="0"/>
    <n v="1"/>
    <n v="30"/>
    <n v="0"/>
    <n v="6421"/>
    <n v="1236.64725"/>
    <n v="0"/>
    <n v="0"/>
    <n v="0"/>
    <n v="0"/>
    <n v="0"/>
    <n v="0"/>
    <n v="0"/>
    <n v="0"/>
    <n v="0"/>
    <n v="0"/>
    <n v="0"/>
    <n v="0"/>
    <n v="26.5"/>
    <n v="0"/>
    <n v="0"/>
    <n v="0"/>
    <n v="0"/>
    <n v="5.9346750000000004"/>
    <n v="0"/>
    <n v="0"/>
  </r>
  <r>
    <d v="2020-11-01T00:00:00"/>
    <x v="7"/>
    <s v="P"/>
    <s v="Active"/>
    <n v="192"/>
    <x v="191"/>
    <s v="N"/>
    <x v="22"/>
    <n v="1047"/>
    <x v="9"/>
    <s v="Niederl. 4"/>
    <n v="1"/>
    <s v="Department"/>
    <s v="Supervisor"/>
    <s v="Non-Mgm."/>
    <s v="ang."/>
    <s v="M"/>
    <d v="2011-01-01T00:00:00"/>
    <m/>
    <s v=""/>
    <n v="9"/>
    <d v="1982-11-21T00:00:00"/>
    <n v="37"/>
    <s v="J"/>
    <n v="30"/>
    <n v="2.5"/>
    <n v="39"/>
    <x v="0"/>
    <n v="1"/>
    <n v="30"/>
    <n v="0"/>
    <n v="6422"/>
    <n v="1236.7807500000001"/>
    <n v="0"/>
    <n v="0"/>
    <n v="0"/>
    <n v="0"/>
    <n v="0"/>
    <n v="0"/>
    <n v="0"/>
    <n v="0"/>
    <n v="0"/>
    <n v="0"/>
    <n v="370.5"/>
    <n v="294.3416666666667"/>
    <n v="26.5"/>
    <n v="0"/>
    <n v="0"/>
    <n v="0"/>
    <n v="0"/>
    <n v="154.82596625000002"/>
    <n v="0"/>
    <n v="0"/>
  </r>
  <r>
    <d v="2020-11-01T00:00:00"/>
    <x v="7"/>
    <s v="P"/>
    <s v="Active"/>
    <n v="193"/>
    <x v="192"/>
    <s v="N"/>
    <x v="11"/>
    <n v="1082"/>
    <x v="0"/>
    <s v="Niederl. 3"/>
    <n v="1"/>
    <s v="Department"/>
    <s v="Supervisor"/>
    <s v="Manager"/>
    <s v="ang."/>
    <s v="M"/>
    <d v="2011-02-01T00:00:00"/>
    <m/>
    <s v=""/>
    <n v="8"/>
    <d v="1985-01-15T00:00:00"/>
    <n v="35"/>
    <s v="N"/>
    <n v="30"/>
    <n v="2.5"/>
    <n v="39"/>
    <x v="0"/>
    <n v="1"/>
    <n v="30"/>
    <n v="0"/>
    <n v="6423"/>
    <n v="1236.91425"/>
    <n v="0"/>
    <n v="0"/>
    <n v="0"/>
    <n v="0"/>
    <n v="0"/>
    <n v="0"/>
    <n v="0"/>
    <n v="0"/>
    <n v="0"/>
    <n v="0"/>
    <n v="0"/>
    <n v="0"/>
    <n v="26.5"/>
    <n v="0"/>
    <n v="0"/>
    <n v="0"/>
    <n v="0"/>
    <n v="5.9346750000000004"/>
    <n v="0"/>
    <n v="0"/>
  </r>
  <r>
    <d v="2020-11-01T00:00:00"/>
    <x v="7"/>
    <s v="P"/>
    <s v="Active"/>
    <n v="194"/>
    <x v="193"/>
    <s v="N"/>
    <x v="24"/>
    <n v="1081"/>
    <x v="0"/>
    <s v="Niederl. 3"/>
    <n v="1"/>
    <s v="Department"/>
    <s v="Supervisor"/>
    <s v="Manager"/>
    <s v="ang."/>
    <s v="M"/>
    <d v="2011-02-01T00:00:00"/>
    <m/>
    <s v=""/>
    <n v="8"/>
    <d v="1983-05-10T00:00:00"/>
    <n v="36"/>
    <s v="N"/>
    <n v="30"/>
    <n v="2.5"/>
    <n v="39"/>
    <x v="0"/>
    <n v="1"/>
    <n v="30"/>
    <n v="0"/>
    <n v="6424"/>
    <n v="1237.0477500000002"/>
    <n v="0"/>
    <n v="0"/>
    <n v="0"/>
    <n v="0"/>
    <n v="0"/>
    <n v="0"/>
    <n v="0"/>
    <n v="0"/>
    <n v="0"/>
    <n v="0"/>
    <n v="0"/>
    <n v="0"/>
    <n v="26.5"/>
    <n v="0"/>
    <n v="0"/>
    <n v="0"/>
    <n v="0"/>
    <n v="5.9346750000000004"/>
    <n v="159.9914"/>
    <n v="0"/>
  </r>
  <r>
    <d v="2020-11-01T00:00:00"/>
    <x v="7"/>
    <s v="P"/>
    <s v="Active"/>
    <n v="195"/>
    <x v="194"/>
    <s v="N"/>
    <x v="19"/>
    <n v="1083"/>
    <x v="0"/>
    <s v="Niederl. 3"/>
    <n v="1"/>
    <s v="Department"/>
    <s v="Supervisor"/>
    <s v="Non-Mgm."/>
    <s v="ang."/>
    <s v="W"/>
    <d v="2011-03-15T00:00:00"/>
    <m/>
    <s v=""/>
    <n v="8"/>
    <d v="1987-03-02T00:00:00"/>
    <n v="32"/>
    <s v="N"/>
    <n v="30"/>
    <n v="2.5"/>
    <n v="39"/>
    <x v="0"/>
    <n v="1"/>
    <n v="30"/>
    <n v="0"/>
    <n v="6425"/>
    <n v="1237.1812500000001"/>
    <n v="0"/>
    <n v="0"/>
    <n v="0"/>
    <n v="0"/>
    <n v="0"/>
    <n v="0"/>
    <n v="0"/>
    <n v="0"/>
    <n v="0"/>
    <n v="0"/>
    <n v="0"/>
    <n v="0"/>
    <n v="26.5"/>
    <n v="0"/>
    <n v="0"/>
    <n v="0"/>
    <n v="0"/>
    <n v="5.9346750000000004"/>
    <n v="0"/>
    <n v="0"/>
  </r>
  <r>
    <d v="2020-11-01T00:00:00"/>
    <x v="7"/>
    <s v="P"/>
    <s v="Active"/>
    <n v="196"/>
    <x v="195"/>
    <s v="N"/>
    <x v="19"/>
    <n v="1083"/>
    <x v="0"/>
    <s v="Niederl. 3"/>
    <n v="1"/>
    <s v="Department"/>
    <s v="Supervisor"/>
    <s v="Manager"/>
    <s v="ang."/>
    <s v="M"/>
    <d v="2011-03-15T00:00:00"/>
    <m/>
    <s v=""/>
    <n v="8"/>
    <d v="1983-01-26T00:00:00"/>
    <n v="36"/>
    <s v="N"/>
    <n v="30"/>
    <n v="2.5"/>
    <n v="39"/>
    <x v="0"/>
    <n v="1"/>
    <n v="30"/>
    <n v="0"/>
    <n v="6426"/>
    <n v="1237.31475"/>
    <n v="0"/>
    <n v="0"/>
    <n v="0"/>
    <n v="0"/>
    <n v="0"/>
    <n v="0"/>
    <n v="0"/>
    <n v="0"/>
    <n v="0"/>
    <n v="0"/>
    <n v="0"/>
    <n v="0"/>
    <n v="26.5"/>
    <n v="0"/>
    <n v="0"/>
    <n v="0"/>
    <n v="0"/>
    <n v="5.9346750000000004"/>
    <n v="0"/>
    <n v="0"/>
  </r>
  <r>
    <d v="2020-11-01T00:00:00"/>
    <x v="7"/>
    <s v="P"/>
    <s v="Active"/>
    <n v="197"/>
    <x v="196"/>
    <s v="N"/>
    <x v="22"/>
    <n v="1053"/>
    <x v="3"/>
    <s v="Niederl. 8"/>
    <n v="1"/>
    <s v="Department"/>
    <s v="Supervisor"/>
    <s v="Non-Mgm."/>
    <s v="ang."/>
    <s v="M"/>
    <d v="2011-04-01T00:00:00"/>
    <m/>
    <s v=""/>
    <n v="8"/>
    <d v="1960-09-16T00:00:00"/>
    <n v="59"/>
    <s v="J"/>
    <n v="30"/>
    <n v="2.5"/>
    <n v="39"/>
    <x v="0"/>
    <n v="1"/>
    <n v="30"/>
    <n v="0"/>
    <n v="6427"/>
    <n v="1237.4482499999999"/>
    <n v="0"/>
    <n v="0"/>
    <n v="0"/>
    <n v="0"/>
    <n v="0"/>
    <n v="0"/>
    <n v="0"/>
    <n v="0"/>
    <n v="0"/>
    <n v="0"/>
    <n v="370.78846153846155"/>
    <n v="294.57083333333338"/>
    <n v="26.5"/>
    <n v="0"/>
    <n v="0"/>
    <n v="0"/>
    <n v="0"/>
    <n v="154.94188908653848"/>
    <n v="0"/>
    <n v="0"/>
  </r>
  <r>
    <d v="2020-11-01T00:00:00"/>
    <x v="7"/>
    <s v="P"/>
    <s v="Active"/>
    <n v="198"/>
    <x v="197"/>
    <s v="N"/>
    <x v="22"/>
    <n v="1060"/>
    <x v="2"/>
    <s v="Niederl. 7"/>
    <n v="1"/>
    <s v="Department"/>
    <s v="Supervisor"/>
    <s v="Non-Mgm."/>
    <s v="ang."/>
    <s v="M"/>
    <d v="2011-05-01T00:00:00"/>
    <m/>
    <s v=""/>
    <n v="8"/>
    <d v="1964-01-08T00:00:00"/>
    <n v="56"/>
    <s v="J"/>
    <n v="30"/>
    <n v="2.5"/>
    <n v="39"/>
    <x v="0"/>
    <n v="1"/>
    <n v="30"/>
    <n v="0"/>
    <n v="6428"/>
    <n v="1237.5817500000001"/>
    <n v="0"/>
    <n v="0"/>
    <n v="0"/>
    <n v="0"/>
    <n v="0"/>
    <n v="0"/>
    <n v="0"/>
    <n v="0"/>
    <n v="0"/>
    <n v="0"/>
    <n v="370.84615384615387"/>
    <n v="294.61666666666667"/>
    <n v="26.5"/>
    <n v="0"/>
    <n v="0"/>
    <n v="0"/>
    <n v="0"/>
    <n v="154.96507365384619"/>
    <n v="0"/>
    <n v="0"/>
  </r>
  <r>
    <d v="2020-11-01T00:00:00"/>
    <x v="7"/>
    <s v="P"/>
    <s v="Active"/>
    <n v="199"/>
    <x v="198"/>
    <s v="N"/>
    <x v="22"/>
    <n v="1053"/>
    <x v="3"/>
    <s v="Niederl. 8"/>
    <n v="1"/>
    <s v="Department"/>
    <s v="Supervisor"/>
    <s v="Non-Mgm."/>
    <s v="ang."/>
    <s v="M"/>
    <d v="2011-05-01T00:00:00"/>
    <m/>
    <s v=""/>
    <n v="8"/>
    <d v="1964-06-16T00:00:00"/>
    <n v="55"/>
    <s v="J"/>
    <n v="30"/>
    <n v="2.5"/>
    <n v="39"/>
    <x v="0"/>
    <n v="1"/>
    <n v="30"/>
    <n v="0"/>
    <n v="6429"/>
    <n v="1237.7152500000002"/>
    <n v="0"/>
    <n v="0"/>
    <n v="0"/>
    <n v="0"/>
    <n v="0"/>
    <n v="0"/>
    <n v="0"/>
    <n v="0"/>
    <n v="0"/>
    <n v="0"/>
    <n v="370.90384615384619"/>
    <n v="294.66250000000002"/>
    <n v="26.5"/>
    <n v="0"/>
    <n v="0"/>
    <n v="0"/>
    <n v="0"/>
    <n v="154.98825822115387"/>
    <n v="0"/>
    <n v="0"/>
  </r>
  <r>
    <d v="2020-11-01T00:00:00"/>
    <x v="7"/>
    <s v="P"/>
    <s v="Active"/>
    <n v="200"/>
    <x v="199"/>
    <s v="N"/>
    <x v="36"/>
    <n v="1054"/>
    <x v="8"/>
    <s v="Niederl. 2"/>
    <n v="1"/>
    <s v="Department"/>
    <s v="Supervisor"/>
    <s v="Non-Mgm."/>
    <s v="ang."/>
    <s v="M"/>
    <d v="2011-05-01T00:00:00"/>
    <m/>
    <s v=""/>
    <n v="8"/>
    <d v="1976-07-18T00:00:00"/>
    <n v="43"/>
    <s v="N"/>
    <n v="30"/>
    <n v="2.5"/>
    <n v="39"/>
    <x v="0"/>
    <n v="1"/>
    <n v="30"/>
    <n v="0"/>
    <n v="6430"/>
    <n v="1237.8487500000001"/>
    <n v="0"/>
    <n v="0"/>
    <n v="0"/>
    <n v="0"/>
    <n v="0"/>
    <n v="0"/>
    <n v="0"/>
    <n v="0"/>
    <n v="0"/>
    <n v="0"/>
    <n v="0"/>
    <n v="0"/>
    <n v="26.5"/>
    <n v="0"/>
    <n v="0"/>
    <n v="0"/>
    <n v="0"/>
    <n v="5.9346750000000004"/>
    <n v="0"/>
    <n v="0"/>
  </r>
  <r>
    <d v="2020-11-01T00:00:00"/>
    <x v="7"/>
    <s v="P"/>
    <s v="Active"/>
    <n v="201"/>
    <x v="200"/>
    <s v="N"/>
    <x v="38"/>
    <n v="1074"/>
    <x v="0"/>
    <s v="Niederl. 3"/>
    <n v="1"/>
    <s v="Department"/>
    <s v="Supervisor"/>
    <s v="Non-Mgm."/>
    <s v="ang."/>
    <s v="M"/>
    <d v="2011-05-16T00:00:00"/>
    <m/>
    <s v=""/>
    <n v="8"/>
    <d v="1981-03-15T00:00:00"/>
    <n v="38"/>
    <s v="N"/>
    <n v="30"/>
    <n v="2.5"/>
    <n v="39"/>
    <x v="0"/>
    <n v="1"/>
    <n v="30"/>
    <n v="0"/>
    <n v="6431"/>
    <n v="1237.98225"/>
    <n v="0"/>
    <n v="0"/>
    <n v="0"/>
    <n v="0"/>
    <n v="0"/>
    <n v="0"/>
    <n v="0"/>
    <n v="0"/>
    <n v="0"/>
    <n v="0"/>
    <n v="0"/>
    <n v="0"/>
    <n v="26.5"/>
    <n v="0"/>
    <n v="0"/>
    <n v="0"/>
    <n v="0"/>
    <n v="5.9346750000000004"/>
    <n v="0"/>
    <n v="0"/>
  </r>
  <r>
    <d v="2020-11-01T00:00:00"/>
    <x v="7"/>
    <s v="P"/>
    <s v="Active"/>
    <n v="202"/>
    <x v="201"/>
    <s v="N"/>
    <x v="31"/>
    <n v="1040"/>
    <x v="4"/>
    <s v="Niederl. 6"/>
    <n v="1"/>
    <s v="Department"/>
    <s v="Supervisor"/>
    <s v="Manager"/>
    <s v="ang."/>
    <s v="M"/>
    <d v="2011-07-01T00:00:00"/>
    <m/>
    <s v=""/>
    <n v="8"/>
    <d v="1980-08-23T00:00:00"/>
    <n v="39"/>
    <s v="N"/>
    <n v="30"/>
    <n v="2.5"/>
    <n v="39"/>
    <x v="0"/>
    <n v="1"/>
    <n v="30"/>
    <n v="0"/>
    <n v="6432"/>
    <n v="1238.1157499999999"/>
    <n v="0"/>
    <n v="0"/>
    <n v="60"/>
    <n v="0"/>
    <n v="0"/>
    <n v="0"/>
    <n v="0"/>
    <n v="0"/>
    <n v="0"/>
    <n v="0"/>
    <n v="0"/>
    <n v="0"/>
    <n v="26.5"/>
    <n v="0"/>
    <n v="0"/>
    <n v="0"/>
    <n v="0"/>
    <n v="19.371675"/>
    <n v="100.32000000000001"/>
    <n v="0"/>
  </r>
  <r>
    <d v="2020-11-01T00:00:00"/>
    <x v="7"/>
    <s v="P"/>
    <s v="Active"/>
    <n v="203"/>
    <x v="202"/>
    <s v="N"/>
    <x v="31"/>
    <n v="1022"/>
    <x v="7"/>
    <s v="Niederl. 9"/>
    <n v="1"/>
    <s v="Department"/>
    <s v="Supervisor"/>
    <s v="Non-Mgm."/>
    <s v="ang."/>
    <s v="M"/>
    <d v="2011-07-01T00:00:00"/>
    <m/>
    <s v=""/>
    <n v="8"/>
    <d v="1957-08-15T00:00:00"/>
    <n v="62"/>
    <s v="J"/>
    <n v="30"/>
    <n v="2.5"/>
    <n v="39"/>
    <x v="0"/>
    <n v="1"/>
    <n v="30"/>
    <n v="0"/>
    <n v="6433"/>
    <n v="1238.2492499999998"/>
    <n v="0"/>
    <n v="425"/>
    <n v="60"/>
    <n v="0"/>
    <n v="0"/>
    <n v="0"/>
    <n v="0"/>
    <n v="0"/>
    <n v="0"/>
    <n v="0"/>
    <n v="371.13461538461542"/>
    <n v="294.84583333333336"/>
    <n v="26.5"/>
    <n v="0"/>
    <n v="0"/>
    <n v="0"/>
    <n v="0"/>
    <n v="263.69674649038461"/>
    <n v="79.040000000000006"/>
    <n v="0"/>
  </r>
  <r>
    <d v="2020-11-01T00:00:00"/>
    <x v="7"/>
    <s v="P"/>
    <s v="Active"/>
    <n v="204"/>
    <x v="203"/>
    <s v="N"/>
    <x v="13"/>
    <n v="1048"/>
    <x v="3"/>
    <s v="Niederl. 8"/>
    <n v="1"/>
    <s v="Department"/>
    <s v="Supervisor"/>
    <s v="Non-Mgm."/>
    <s v="ang."/>
    <s v="W"/>
    <d v="2011-07-18T00:00:00"/>
    <m/>
    <s v=""/>
    <n v="8"/>
    <d v="1969-09-11T00:00:00"/>
    <n v="50"/>
    <s v="J"/>
    <n v="30"/>
    <n v="2.5"/>
    <n v="39"/>
    <x v="0"/>
    <n v="1"/>
    <n v="30"/>
    <n v="0"/>
    <n v="6434"/>
    <n v="1238.38275"/>
    <n v="0"/>
    <n v="0"/>
    <n v="0"/>
    <n v="0"/>
    <n v="0"/>
    <n v="0"/>
    <n v="0"/>
    <n v="0"/>
    <n v="0"/>
    <n v="0"/>
    <n v="371.19230769230774"/>
    <n v="294.89166666666665"/>
    <n v="26.5"/>
    <n v="0"/>
    <n v="0"/>
    <n v="0"/>
    <n v="0"/>
    <n v="155.10418105769233"/>
    <n v="0"/>
    <n v="0"/>
  </r>
  <r>
    <d v="2020-11-01T00:00:00"/>
    <x v="7"/>
    <s v="P"/>
    <s v="Active"/>
    <n v="205"/>
    <x v="204"/>
    <s v="N"/>
    <x v="22"/>
    <n v="1060"/>
    <x v="2"/>
    <s v="Niederl. 7"/>
    <n v="1"/>
    <s v="Department"/>
    <s v="Supervisor"/>
    <s v="Non-Mgm."/>
    <s v="ang."/>
    <s v="M"/>
    <d v="2015-01-16T00:00:00"/>
    <m/>
    <s v=""/>
    <n v="5"/>
    <d v="1994-02-13T00:00:00"/>
    <n v="25"/>
    <s v="J"/>
    <n v="30"/>
    <n v="2.5"/>
    <n v="39"/>
    <x v="0"/>
    <n v="1"/>
    <n v="30"/>
    <n v="0"/>
    <n v="6435"/>
    <n v="1238.5162500000001"/>
    <n v="0"/>
    <n v="0"/>
    <n v="0"/>
    <n v="0"/>
    <n v="0"/>
    <n v="0"/>
    <n v="0"/>
    <n v="0"/>
    <n v="0"/>
    <n v="0"/>
    <n v="371.25000000000006"/>
    <n v="294.9375"/>
    <n v="26.5"/>
    <n v="0"/>
    <n v="0"/>
    <n v="0"/>
    <n v="0"/>
    <n v="155.12736562500001"/>
    <n v="0"/>
    <n v="2.1733333333333333"/>
  </r>
  <r>
    <d v="2020-11-01T00:00:00"/>
    <x v="7"/>
    <s v="P"/>
    <s v="Active"/>
    <n v="206"/>
    <x v="205"/>
    <s v="N"/>
    <x v="35"/>
    <n v="1078"/>
    <x v="0"/>
    <s v="Niederl. 3"/>
    <n v="1"/>
    <s v="Department"/>
    <s v="Supervisor"/>
    <s v="Non-Mgm."/>
    <s v="ang."/>
    <s v="M"/>
    <d v="2011-08-08T00:00:00"/>
    <m/>
    <s v=""/>
    <n v="8"/>
    <d v="1982-10-07T00:00:00"/>
    <n v="37"/>
    <s v="N"/>
    <n v="30"/>
    <n v="2.5"/>
    <n v="39"/>
    <x v="0"/>
    <n v="1"/>
    <n v="30"/>
    <n v="0"/>
    <n v="6436"/>
    <n v="1238.64975"/>
    <n v="0"/>
    <n v="0"/>
    <n v="0"/>
    <n v="0"/>
    <n v="0"/>
    <n v="0"/>
    <n v="0"/>
    <n v="0"/>
    <n v="0"/>
    <n v="0"/>
    <n v="0"/>
    <n v="0"/>
    <n v="26.5"/>
    <n v="0"/>
    <n v="0"/>
    <n v="0"/>
    <n v="0"/>
    <n v="5.9346750000000004"/>
    <n v="0"/>
    <n v="0"/>
  </r>
  <r>
    <d v="2020-11-01T00:00:00"/>
    <x v="7"/>
    <s v="P"/>
    <s v="Active"/>
    <n v="207"/>
    <x v="206"/>
    <s v="N"/>
    <x v="9"/>
    <n v="1087"/>
    <x v="0"/>
    <s v="Niederl. 3"/>
    <n v="1"/>
    <s v="Department"/>
    <s v="Supervisor"/>
    <s v="Non-Mgm."/>
    <s v="ang."/>
    <s v="M"/>
    <d v="2011-09-15T00:00:00"/>
    <m/>
    <s v=""/>
    <n v="8"/>
    <d v="1976-03-29T00:00:00"/>
    <n v="43"/>
    <s v="N"/>
    <n v="30"/>
    <n v="2.5"/>
    <n v="39"/>
    <x v="0"/>
    <n v="1"/>
    <n v="30"/>
    <n v="0"/>
    <n v="6437"/>
    <n v="1238.78325"/>
    <n v="0"/>
    <n v="0"/>
    <n v="0"/>
    <n v="0"/>
    <n v="0"/>
    <n v="0"/>
    <n v="0"/>
    <n v="0"/>
    <n v="0"/>
    <n v="0"/>
    <n v="0"/>
    <n v="0"/>
    <n v="26.5"/>
    <n v="0"/>
    <n v="0"/>
    <n v="0"/>
    <n v="0"/>
    <n v="5.9346750000000004"/>
    <n v="0"/>
    <n v="0"/>
  </r>
  <r>
    <d v="2020-11-01T00:00:00"/>
    <x v="7"/>
    <s v="P"/>
    <s v="Active"/>
    <n v="208"/>
    <x v="207"/>
    <s v="N"/>
    <x v="30"/>
    <n v="1071"/>
    <x v="0"/>
    <s v="Niederl. 3"/>
    <n v="1"/>
    <s v="Department"/>
    <s v="Supervisor"/>
    <s v="Non-Mgm."/>
    <s v="ang."/>
    <s v="M"/>
    <d v="2014-01-22T00:00:00"/>
    <m/>
    <s v=""/>
    <n v="5"/>
    <d v="1989-06-05T00:00:00"/>
    <n v="30"/>
    <s v="N"/>
    <n v="30"/>
    <n v="2.5"/>
    <n v="39"/>
    <x v="0"/>
    <n v="1"/>
    <n v="30"/>
    <n v="0"/>
    <n v="6438"/>
    <n v="1238.9167500000001"/>
    <n v="0"/>
    <n v="0"/>
    <n v="0"/>
    <n v="0"/>
    <n v="0"/>
    <n v="0"/>
    <n v="0"/>
    <n v="0"/>
    <n v="0"/>
    <n v="0"/>
    <n v="0"/>
    <n v="0"/>
    <n v="26.5"/>
    <n v="0"/>
    <n v="0"/>
    <n v="0"/>
    <n v="0"/>
    <n v="5.9346750000000004"/>
    <n v="0"/>
    <n v="0"/>
  </r>
  <r>
    <d v="2020-11-01T00:00:00"/>
    <x v="7"/>
    <s v="P"/>
    <s v="Active"/>
    <n v="209"/>
    <x v="208"/>
    <s v="N"/>
    <x v="33"/>
    <n v="1000"/>
    <x v="1"/>
    <s v="Niederl. 1"/>
    <n v="1"/>
    <s v="Department"/>
    <s v="Supervisor"/>
    <s v="Non-Mgm."/>
    <s v="ang."/>
    <s v="W"/>
    <d v="2011-09-01T00:00:00"/>
    <m/>
    <s v=""/>
    <n v="8"/>
    <d v="1994-01-16T00:00:00"/>
    <n v="26"/>
    <s v="N"/>
    <n v="30"/>
    <n v="2.5"/>
    <n v="39"/>
    <x v="0"/>
    <n v="1"/>
    <n v="30"/>
    <n v="0"/>
    <n v="6439"/>
    <n v="1239.05025"/>
    <n v="0"/>
    <n v="0"/>
    <n v="0"/>
    <n v="0"/>
    <n v="0"/>
    <n v="0"/>
    <n v="0"/>
    <n v="0"/>
    <n v="0"/>
    <n v="0"/>
    <n v="0"/>
    <n v="0"/>
    <n v="26.5"/>
    <n v="0"/>
    <n v="0"/>
    <n v="0"/>
    <n v="0"/>
    <n v="5.9346750000000004"/>
    <n v="0"/>
    <n v="0"/>
  </r>
  <r>
    <d v="2020-11-01T00:00:00"/>
    <x v="7"/>
    <s v="P"/>
    <s v="Active"/>
    <n v="210"/>
    <x v="209"/>
    <s v="N"/>
    <x v="3"/>
    <n v="1011"/>
    <x v="1"/>
    <s v="Niederl. 1"/>
    <n v="1"/>
    <s v="Department"/>
    <s v="Supervisor"/>
    <s v="Non-Mgm."/>
    <s v="ang."/>
    <s v="W"/>
    <d v="2011-09-01T00:00:00"/>
    <m/>
    <s v=""/>
    <n v="8"/>
    <d v="1993-12-01T00:00:00"/>
    <n v="26"/>
    <s v="N"/>
    <n v="30"/>
    <n v="2.5"/>
    <n v="39"/>
    <x v="0"/>
    <n v="1"/>
    <n v="30"/>
    <n v="0"/>
    <n v="6440"/>
    <n v="1239.1837500000001"/>
    <n v="0"/>
    <n v="0"/>
    <n v="0"/>
    <n v="0"/>
    <n v="0"/>
    <n v="0"/>
    <n v="0"/>
    <n v="0"/>
    <n v="0"/>
    <n v="0"/>
    <n v="0"/>
    <n v="0"/>
    <n v="26.5"/>
    <n v="0"/>
    <n v="0"/>
    <n v="0"/>
    <n v="0"/>
    <n v="5.9346750000000004"/>
    <n v="0"/>
    <n v="0"/>
  </r>
  <r>
    <d v="2020-11-01T00:00:00"/>
    <x v="7"/>
    <s v="P"/>
    <s v="Active"/>
    <n v="211"/>
    <x v="210"/>
    <s v="Y"/>
    <x v="16"/>
    <n v="1019"/>
    <x v="7"/>
    <s v="Niederl. 9"/>
    <n v="0.5"/>
    <s v="Department"/>
    <s v="Supervisor"/>
    <s v="Non-Mgm."/>
    <s v="ang."/>
    <s v="M"/>
    <d v="2011-09-16T00:00:00"/>
    <m/>
    <s v=""/>
    <n v="8"/>
    <d v="1963-04-30T00:00:00"/>
    <n v="56"/>
    <s v="J"/>
    <n v="30"/>
    <n v="2.5"/>
    <n v="39"/>
    <x v="0"/>
    <n v="0.5"/>
    <n v="30"/>
    <n v="0"/>
    <n v="6441"/>
    <n v="1239.3172500000001"/>
    <n v="0"/>
    <n v="0"/>
    <n v="15"/>
    <n v="0"/>
    <n v="0"/>
    <n v="0"/>
    <n v="0"/>
    <n v="0"/>
    <n v="0"/>
    <n v="0"/>
    <n v="371.59615384615381"/>
    <n v="295.21250000000003"/>
    <n v="13.25"/>
    <n v="0"/>
    <n v="0"/>
    <n v="0"/>
    <n v="0"/>
    <n v="155.65838552884617"/>
    <n v="40.564999999999998"/>
    <n v="0"/>
  </r>
  <r>
    <d v="2020-11-01T00:00:00"/>
    <x v="7"/>
    <s v="P"/>
    <s v="Active"/>
    <n v="211"/>
    <x v="210"/>
    <s v="Y"/>
    <x v="16"/>
    <n v="1025"/>
    <x v="6"/>
    <s v="Niederl. 10"/>
    <n v="0.5"/>
    <s v="Department"/>
    <s v="Supervisor"/>
    <s v="Non-Mgm."/>
    <s v="ang."/>
    <s v="M"/>
    <d v="2011-09-16T00:00:00"/>
    <m/>
    <s v=""/>
    <n v="8"/>
    <d v="1963-04-30T00:00:00"/>
    <n v="56"/>
    <s v="J"/>
    <n v="30"/>
    <n v="2.5"/>
    <n v="39"/>
    <x v="0"/>
    <n v="0.5"/>
    <n v="30"/>
    <n v="0"/>
    <n v="6442"/>
    <n v="1239.45075"/>
    <n v="0"/>
    <n v="0"/>
    <n v="15"/>
    <n v="0"/>
    <n v="0"/>
    <n v="0"/>
    <n v="0"/>
    <n v="0"/>
    <n v="0"/>
    <n v="0"/>
    <n v="371.65384615384613"/>
    <n v="295.25833333333338"/>
    <n v="13.25"/>
    <n v="0"/>
    <n v="0"/>
    <n v="0"/>
    <n v="0"/>
    <n v="155.68157009615385"/>
    <n v="40.564999999999998"/>
    <n v="0"/>
  </r>
  <r>
    <d v="2020-11-01T00:00:00"/>
    <x v="7"/>
    <s v="P"/>
    <s v="Active"/>
    <n v="212"/>
    <x v="211"/>
    <s v="N"/>
    <x v="9"/>
    <n v="1087"/>
    <x v="0"/>
    <s v="Niederl. 3"/>
    <n v="1"/>
    <s v="Department"/>
    <s v="Supervisor"/>
    <s v="Non-Mgm."/>
    <s v="ang."/>
    <s v="M"/>
    <d v="2011-10-04T00:00:00"/>
    <m/>
    <s v=""/>
    <n v="8"/>
    <d v="1983-03-10T00:00:00"/>
    <n v="36"/>
    <s v="N"/>
    <n v="30"/>
    <n v="2.5"/>
    <n v="37"/>
    <x v="0"/>
    <n v="0.94871794871794868"/>
    <n v="30"/>
    <n v="0"/>
    <n v="6443"/>
    <n v="1239.5842500000001"/>
    <n v="0"/>
    <n v="0"/>
    <n v="0"/>
    <n v="0"/>
    <n v="0"/>
    <n v="0"/>
    <n v="0"/>
    <n v="0"/>
    <n v="0"/>
    <n v="0"/>
    <n v="0"/>
    <n v="0"/>
    <n v="26.5"/>
    <n v="0"/>
    <n v="0"/>
    <n v="0"/>
    <n v="0"/>
    <n v="5.9346750000000004"/>
    <n v="0"/>
    <n v="0"/>
  </r>
  <r>
    <d v="2020-11-01T00:00:00"/>
    <x v="7"/>
    <s v="P"/>
    <s v="Active"/>
    <n v="213"/>
    <x v="212"/>
    <s v="N"/>
    <x v="40"/>
    <n v="1001"/>
    <x v="1"/>
    <s v="Niederl. 1"/>
    <n v="1"/>
    <s v="Department"/>
    <s v="Supervisor"/>
    <s v="Non-Mgm."/>
    <s v="ang."/>
    <s v="M"/>
    <d v="2011-10-01T00:00:00"/>
    <m/>
    <s v=""/>
    <n v="8"/>
    <d v="1962-04-26T00:00:00"/>
    <n v="57"/>
    <s v="N"/>
    <n v="30"/>
    <n v="2.5"/>
    <n v="39"/>
    <x v="0"/>
    <n v="1"/>
    <n v="30"/>
    <n v="0"/>
    <n v="6444"/>
    <n v="1239.71775"/>
    <n v="0"/>
    <n v="0"/>
    <n v="0"/>
    <n v="0"/>
    <n v="0"/>
    <n v="0"/>
    <n v="0"/>
    <n v="0"/>
    <n v="0"/>
    <n v="0"/>
    <n v="0"/>
    <n v="0"/>
    <n v="26.5"/>
    <n v="0"/>
    <n v="0"/>
    <n v="0"/>
    <n v="0"/>
    <n v="5.9346750000000004"/>
    <n v="0"/>
    <n v="0"/>
  </r>
  <r>
    <d v="2020-11-01T00:00:00"/>
    <x v="7"/>
    <s v="P"/>
    <s v="Active"/>
    <n v="214"/>
    <x v="213"/>
    <s v="N"/>
    <x v="47"/>
    <n v="1016"/>
    <x v="1"/>
    <s v="Niederl. 1"/>
    <n v="1"/>
    <s v="Department"/>
    <s v="Supervisor"/>
    <s v="Non-Mgm."/>
    <s v="ang."/>
    <s v="M"/>
    <d v="2011-10-01T00:00:00"/>
    <m/>
    <s v=""/>
    <n v="8"/>
    <d v="1991-03-16T00:00:00"/>
    <n v="28"/>
    <s v="N"/>
    <n v="30"/>
    <n v="2.5"/>
    <n v="39"/>
    <x v="0"/>
    <n v="1"/>
    <n v="30"/>
    <n v="0"/>
    <n v="6445"/>
    <n v="1239.8512500000002"/>
    <n v="0"/>
    <n v="0"/>
    <n v="0"/>
    <n v="0"/>
    <n v="0"/>
    <n v="0"/>
    <n v="0"/>
    <n v="0"/>
    <n v="0"/>
    <n v="0"/>
    <n v="0"/>
    <n v="0"/>
    <n v="26.5"/>
    <n v="0"/>
    <n v="0"/>
    <n v="0"/>
    <n v="0"/>
    <n v="5.9346750000000004"/>
    <n v="0"/>
    <n v="0"/>
  </r>
  <r>
    <d v="2020-11-01T00:00:00"/>
    <x v="7"/>
    <s v="P"/>
    <s v="Active"/>
    <n v="215"/>
    <x v="214"/>
    <s v="Y"/>
    <x v="31"/>
    <n v="1034"/>
    <x v="5"/>
    <s v="Niederl. 5"/>
    <n v="0.5"/>
    <s v="Department"/>
    <s v="Supervisor"/>
    <s v="Non-Mgm."/>
    <s v="ang."/>
    <s v="M"/>
    <d v="2011-11-01T00:00:00"/>
    <m/>
    <s v=""/>
    <n v="8"/>
    <d v="1982-11-02T00:00:00"/>
    <n v="37"/>
    <s v="N"/>
    <n v="30"/>
    <n v="2.5"/>
    <n v="39"/>
    <x v="0"/>
    <n v="0.5"/>
    <n v="30"/>
    <n v="0"/>
    <n v="6446"/>
    <n v="1239.9847500000001"/>
    <n v="0"/>
    <n v="0"/>
    <n v="15"/>
    <n v="0"/>
    <n v="0"/>
    <n v="0"/>
    <n v="0"/>
    <n v="0"/>
    <n v="0"/>
    <n v="0"/>
    <n v="0"/>
    <n v="0"/>
    <n v="13.25"/>
    <n v="0"/>
    <n v="0"/>
    <n v="0"/>
    <n v="0"/>
    <n v="6.3265875000000005"/>
    <n v="56.335000000000001"/>
    <n v="0"/>
  </r>
  <r>
    <d v="2020-11-01T00:00:00"/>
    <x v="7"/>
    <s v="P"/>
    <s v="Active"/>
    <n v="215"/>
    <x v="214"/>
    <s v="Y"/>
    <x v="31"/>
    <n v="1040"/>
    <x v="4"/>
    <s v="Niederl. 6"/>
    <n v="0.5"/>
    <s v="Department"/>
    <s v="Supervisor"/>
    <s v="Non-Mgm."/>
    <s v="ang."/>
    <s v="M"/>
    <d v="2011-11-01T00:00:00"/>
    <m/>
    <s v=""/>
    <n v="8"/>
    <d v="1982-11-02T00:00:00"/>
    <n v="37"/>
    <s v="N"/>
    <n v="30"/>
    <n v="2.5"/>
    <n v="39"/>
    <x v="0"/>
    <n v="0.5"/>
    <n v="30"/>
    <n v="0"/>
    <n v="6447"/>
    <n v="1240.11825"/>
    <n v="0"/>
    <n v="0"/>
    <n v="15"/>
    <n v="0"/>
    <n v="0"/>
    <n v="0"/>
    <n v="0"/>
    <n v="0"/>
    <n v="0"/>
    <n v="0"/>
    <n v="0"/>
    <n v="0"/>
    <n v="13.25"/>
    <n v="0"/>
    <n v="0"/>
    <n v="0"/>
    <n v="0"/>
    <n v="6.3265875000000005"/>
    <n v="56.335000000000001"/>
    <n v="0"/>
  </r>
  <r>
    <d v="2020-11-01T00:00:00"/>
    <x v="7"/>
    <s v="P"/>
    <s v="Active"/>
    <n v="216"/>
    <x v="215"/>
    <s v="N"/>
    <x v="19"/>
    <n v="1083"/>
    <x v="0"/>
    <s v="Niederl. 3"/>
    <n v="1"/>
    <s v="Department"/>
    <s v="Supervisor"/>
    <s v="Manager"/>
    <s v="ang."/>
    <s v="M"/>
    <d v="2011-11-01T00:00:00"/>
    <m/>
    <s v=""/>
    <n v="8"/>
    <d v="1985-11-10T00:00:00"/>
    <n v="34"/>
    <s v="N"/>
    <n v="30"/>
    <n v="2.5"/>
    <n v="39"/>
    <x v="0"/>
    <n v="1"/>
    <n v="30"/>
    <n v="0"/>
    <n v="6448"/>
    <n v="1240.2517500000001"/>
    <n v="0"/>
    <n v="0"/>
    <n v="0"/>
    <n v="0"/>
    <n v="0"/>
    <n v="0"/>
    <n v="0"/>
    <n v="0"/>
    <n v="0"/>
    <n v="0"/>
    <n v="0"/>
    <n v="0"/>
    <n v="26.5"/>
    <n v="0"/>
    <n v="0"/>
    <n v="0"/>
    <n v="0"/>
    <n v="5.9346750000000004"/>
    <n v="0"/>
    <n v="0"/>
  </r>
  <r>
    <d v="2020-11-01T00:00:00"/>
    <x v="7"/>
    <s v="P"/>
    <s v="Active"/>
    <n v="217"/>
    <x v="216"/>
    <s v="N"/>
    <x v="10"/>
    <n v="1075"/>
    <x v="0"/>
    <s v="Niederl. 3"/>
    <n v="1"/>
    <s v="Department"/>
    <s v="Supervisor"/>
    <s v="Manager"/>
    <s v="ang."/>
    <s v="M"/>
    <d v="2011-11-15T00:00:00"/>
    <m/>
    <s v=""/>
    <n v="8"/>
    <d v="1985-05-14T00:00:00"/>
    <n v="34"/>
    <s v="N"/>
    <n v="30"/>
    <n v="2.5"/>
    <n v="39"/>
    <x v="0"/>
    <n v="1"/>
    <n v="30"/>
    <n v="0"/>
    <n v="6449"/>
    <n v="1240.38525"/>
    <n v="0"/>
    <n v="0"/>
    <n v="0"/>
    <n v="0"/>
    <n v="0"/>
    <n v="0"/>
    <n v="0"/>
    <n v="0"/>
    <n v="0"/>
    <n v="0"/>
    <n v="0"/>
    <n v="0"/>
    <n v="26.5"/>
    <n v="0"/>
    <n v="0"/>
    <n v="0"/>
    <n v="0"/>
    <n v="5.9346750000000004"/>
    <n v="0"/>
    <n v="0"/>
  </r>
  <r>
    <d v="2020-11-01T00:00:00"/>
    <x v="7"/>
    <s v="P"/>
    <s v="Active"/>
    <n v="218"/>
    <x v="217"/>
    <s v="N"/>
    <x v="28"/>
    <n v="1004"/>
    <x v="1"/>
    <s v="Niederl. 1"/>
    <n v="1"/>
    <s v="Department"/>
    <s v="Supervisor"/>
    <s v="Non-Mgm."/>
    <s v="ang."/>
    <s v="M"/>
    <d v="2011-11-18T00:00:00"/>
    <m/>
    <s v=""/>
    <n v="8"/>
    <d v="1987-07-13T00:00:00"/>
    <n v="32"/>
    <s v="N"/>
    <n v="30"/>
    <n v="2.5"/>
    <n v="39"/>
    <x v="0"/>
    <n v="1"/>
    <n v="30"/>
    <n v="0"/>
    <n v="6450"/>
    <n v="1240.5187500000002"/>
    <n v="0"/>
    <n v="0"/>
    <n v="0"/>
    <n v="0"/>
    <n v="0"/>
    <n v="0"/>
    <n v="0"/>
    <n v="0"/>
    <n v="0"/>
    <n v="0"/>
    <n v="0"/>
    <n v="0"/>
    <n v="26.5"/>
    <n v="0"/>
    <n v="0"/>
    <n v="0"/>
    <n v="0"/>
    <n v="5.9346750000000004"/>
    <n v="0"/>
    <n v="0"/>
  </r>
  <r>
    <d v="2020-11-01T00:00:00"/>
    <x v="7"/>
    <s v="P"/>
    <s v="Active"/>
    <n v="219"/>
    <x v="218"/>
    <s v="N"/>
    <x v="15"/>
    <n v="1057"/>
    <x v="2"/>
    <s v="Niederl. 7"/>
    <n v="1"/>
    <s v="Department"/>
    <s v="Supervisor"/>
    <s v="Non-Mgm."/>
    <s v="ang."/>
    <s v="W"/>
    <d v="2012-02-01T00:00:00"/>
    <m/>
    <s v=""/>
    <n v="7"/>
    <d v="1986-04-02T00:00:00"/>
    <n v="33"/>
    <s v="J"/>
    <n v="35"/>
    <n v="2.9166666666666665"/>
    <n v="39"/>
    <x v="0"/>
    <n v="1"/>
    <n v="30"/>
    <n v="0"/>
    <n v="6451"/>
    <n v="1240.6522500000001"/>
    <n v="0"/>
    <n v="0"/>
    <n v="0"/>
    <n v="0"/>
    <n v="0"/>
    <n v="0"/>
    <n v="0"/>
    <n v="0"/>
    <n v="0"/>
    <n v="0"/>
    <n v="434.20192307692309"/>
    <n v="295.67083333333341"/>
    <n v="26.5"/>
    <n v="0"/>
    <n v="0"/>
    <n v="0"/>
    <n v="0"/>
    <n v="169.38967879807694"/>
    <n v="0"/>
    <n v="0"/>
  </r>
  <r>
    <d v="2020-11-01T00:00:00"/>
    <x v="7"/>
    <s v="P"/>
    <s v="Active"/>
    <n v="220"/>
    <x v="219"/>
    <s v="N"/>
    <x v="48"/>
    <n v="1073"/>
    <x v="0"/>
    <s v="Niederl. 3"/>
    <n v="1"/>
    <s v="Department"/>
    <s v="Supervisor"/>
    <s v="Non-Mgm."/>
    <s v="ang."/>
    <s v="M"/>
    <d v="2012-02-01T00:00:00"/>
    <m/>
    <s v=""/>
    <n v="7"/>
    <d v="1980-04-23T00:00:00"/>
    <n v="39"/>
    <s v="N"/>
    <n v="30"/>
    <n v="2.5"/>
    <n v="39"/>
    <x v="0"/>
    <n v="1"/>
    <n v="30"/>
    <n v="0"/>
    <n v="6452"/>
    <n v="1240.78575"/>
    <n v="0"/>
    <n v="0"/>
    <n v="0"/>
    <n v="0"/>
    <n v="0"/>
    <n v="0"/>
    <n v="0"/>
    <n v="0"/>
    <n v="0"/>
    <n v="0"/>
    <n v="0"/>
    <n v="0"/>
    <n v="26.5"/>
    <n v="0"/>
    <n v="0"/>
    <n v="0"/>
    <n v="0"/>
    <n v="5.9346750000000004"/>
    <n v="0"/>
    <n v="0"/>
  </r>
  <r>
    <d v="2020-11-01T00:00:00"/>
    <x v="7"/>
    <s v="P"/>
    <s v="Active"/>
    <n v="221"/>
    <x v="220"/>
    <s v="N"/>
    <x v="22"/>
    <n v="1053"/>
    <x v="3"/>
    <s v="Niederl. 8"/>
    <n v="1"/>
    <s v="Department"/>
    <s v="Supervisor"/>
    <s v="Non-Mgm."/>
    <s v="ang."/>
    <s v="M"/>
    <d v="2012-02-01T00:00:00"/>
    <m/>
    <s v=""/>
    <n v="7"/>
    <d v="1975-01-23T00:00:00"/>
    <n v="44"/>
    <s v="J"/>
    <n v="30"/>
    <n v="2.5"/>
    <n v="39"/>
    <x v="0"/>
    <n v="1"/>
    <n v="30"/>
    <n v="0"/>
    <n v="6453"/>
    <n v="1240.9192500000001"/>
    <n v="0"/>
    <n v="0"/>
    <n v="0"/>
    <n v="0"/>
    <n v="0"/>
    <n v="0"/>
    <n v="0"/>
    <n v="0"/>
    <n v="0"/>
    <n v="0"/>
    <n v="372.28846153846155"/>
    <n v="295.76250000000005"/>
    <n v="26.5"/>
    <n v="0"/>
    <n v="0"/>
    <n v="0"/>
    <n v="0"/>
    <n v="155.54468783653849"/>
    <n v="0"/>
    <n v="0"/>
  </r>
  <r>
    <d v="2020-11-01T00:00:00"/>
    <x v="7"/>
    <s v="P"/>
    <s v="Active"/>
    <n v="222"/>
    <x v="221"/>
    <s v="N"/>
    <x v="13"/>
    <n v="1042"/>
    <x v="9"/>
    <s v="Niederl. 4"/>
    <n v="1"/>
    <s v="Department"/>
    <s v="Supervisor"/>
    <s v="Manager"/>
    <s v="ang."/>
    <s v="M"/>
    <d v="2012-02-15T00:00:00"/>
    <m/>
    <s v=""/>
    <n v="7"/>
    <d v="1965-01-19T00:00:00"/>
    <n v="54"/>
    <s v="N"/>
    <n v="30"/>
    <n v="2.5"/>
    <n v="39"/>
    <x v="0"/>
    <n v="1"/>
    <n v="30"/>
    <n v="0"/>
    <n v="6454"/>
    <n v="1241.0527500000001"/>
    <n v="0"/>
    <n v="0"/>
    <n v="0"/>
    <n v="0"/>
    <n v="0"/>
    <n v="0"/>
    <n v="0"/>
    <n v="0"/>
    <n v="0"/>
    <n v="0"/>
    <n v="0"/>
    <n v="0"/>
    <n v="26.5"/>
    <n v="0"/>
    <n v="0"/>
    <n v="0"/>
    <n v="0"/>
    <n v="5.9346750000000004"/>
    <n v="139.45240000000001"/>
    <n v="0"/>
  </r>
  <r>
    <d v="2020-11-01T00:00:00"/>
    <x v="7"/>
    <s v="P"/>
    <s v="Active"/>
    <n v="223"/>
    <x v="222"/>
    <s v="N"/>
    <x v="37"/>
    <n v="1005"/>
    <x v="1"/>
    <s v="Niederl. 1"/>
    <n v="1"/>
    <s v="Department"/>
    <s v="Supervisor"/>
    <s v="Supervisor"/>
    <s v="ang."/>
    <s v="M"/>
    <d v="2012-02-01T00:00:00"/>
    <m/>
    <s v=""/>
    <n v="7"/>
    <d v="1962-04-20T00:00:00"/>
    <n v="57"/>
    <s v="N"/>
    <n v="30"/>
    <n v="2.5"/>
    <n v="39"/>
    <x v="0"/>
    <n v="1"/>
    <n v="30"/>
    <n v="0"/>
    <n v="6455"/>
    <n v="1241.1862500000002"/>
    <n v="-4.1399999999999997"/>
    <n v="0"/>
    <n v="0"/>
    <n v="0"/>
    <n v="0"/>
    <n v="0"/>
    <n v="0"/>
    <n v="0"/>
    <n v="0"/>
    <n v="0"/>
    <n v="0"/>
    <n v="0"/>
    <n v="26.5"/>
    <n v="0"/>
    <n v="0"/>
    <n v="0"/>
    <n v="0"/>
    <n v="5.0075219999999998"/>
    <n v="0"/>
    <n v="0"/>
  </r>
  <r>
    <d v="2020-11-01T00:00:00"/>
    <x v="7"/>
    <s v="P"/>
    <s v="Active"/>
    <n v="224"/>
    <x v="223"/>
    <s v="N"/>
    <x v="22"/>
    <n v="1029"/>
    <x v="6"/>
    <s v="Niederl. 10"/>
    <n v="1"/>
    <s v="Department"/>
    <s v="Supervisor"/>
    <s v="Non-Mgm."/>
    <s v="ang."/>
    <s v="M"/>
    <d v="2012-03-01T00:00:00"/>
    <m/>
    <s v=""/>
    <n v="7"/>
    <d v="1967-12-28T00:00:00"/>
    <n v="52"/>
    <s v="J"/>
    <n v="30"/>
    <n v="2.5"/>
    <n v="39"/>
    <x v="0"/>
    <n v="1"/>
    <n v="30"/>
    <n v="0"/>
    <n v="6456"/>
    <n v="1241.3197500000001"/>
    <n v="0"/>
    <n v="0"/>
    <n v="0"/>
    <n v="0"/>
    <n v="0"/>
    <n v="0"/>
    <n v="0"/>
    <n v="0"/>
    <n v="0"/>
    <n v="0"/>
    <n v="372.46153846153845"/>
    <n v="295.90000000000003"/>
    <n v="26.5"/>
    <n v="0"/>
    <n v="0"/>
    <n v="0"/>
    <n v="0"/>
    <n v="155.61424153846153"/>
    <n v="0"/>
    <n v="0"/>
  </r>
  <r>
    <d v="2020-11-01T00:00:00"/>
    <x v="7"/>
    <s v="P"/>
    <s v="Active"/>
    <n v="225"/>
    <x v="224"/>
    <s v="N"/>
    <x v="22"/>
    <n v="1053"/>
    <x v="3"/>
    <s v="Niederl. 8"/>
    <n v="1"/>
    <s v="Department"/>
    <s v="Supervisor"/>
    <s v="Non-Mgm."/>
    <s v="ang."/>
    <s v="M"/>
    <d v="2012-04-01T00:00:00"/>
    <m/>
    <s v=""/>
    <n v="7"/>
    <d v="1974-04-12T00:00:00"/>
    <n v="45"/>
    <s v="J"/>
    <n v="30"/>
    <n v="2.5"/>
    <n v="39"/>
    <x v="0"/>
    <n v="1"/>
    <n v="30"/>
    <n v="0"/>
    <n v="6457"/>
    <n v="1241.45325"/>
    <n v="0"/>
    <n v="0"/>
    <n v="0"/>
    <n v="0"/>
    <n v="0"/>
    <n v="0"/>
    <n v="0"/>
    <n v="0"/>
    <n v="0"/>
    <n v="0"/>
    <n v="372.51923076923077"/>
    <n v="295.94583333333338"/>
    <n v="26.5"/>
    <n v="0"/>
    <n v="0"/>
    <n v="0"/>
    <n v="0"/>
    <n v="155.63742610576924"/>
    <n v="0"/>
    <n v="0"/>
  </r>
  <r>
    <d v="2020-11-01T00:00:00"/>
    <x v="7"/>
    <s v="P"/>
    <s v="Active"/>
    <n v="226"/>
    <x v="225"/>
    <s v="N"/>
    <x v="21"/>
    <n v="1086"/>
    <x v="0"/>
    <s v="Niederl. 3"/>
    <n v="1"/>
    <s v="Department"/>
    <s v="Supervisor"/>
    <s v="Non-Mgm."/>
    <s v="ang."/>
    <s v="W"/>
    <d v="2012-05-01T00:00:00"/>
    <m/>
    <s v=""/>
    <n v="7"/>
    <d v="1978-06-10T00:00:00"/>
    <n v="41"/>
    <s v="N"/>
    <n v="35"/>
    <n v="2.9166666666666665"/>
    <n v="39"/>
    <x v="0"/>
    <n v="1"/>
    <n v="30"/>
    <n v="0"/>
    <n v="6458"/>
    <n v="1241.5867499999999"/>
    <n v="0"/>
    <n v="0"/>
    <n v="0"/>
    <n v="0"/>
    <n v="0"/>
    <n v="0"/>
    <n v="0"/>
    <n v="0"/>
    <n v="0"/>
    <n v="0"/>
    <n v="0"/>
    <n v="0"/>
    <n v="26.5"/>
    <n v="0"/>
    <n v="0"/>
    <n v="0"/>
    <n v="0"/>
    <n v="5.9346750000000004"/>
    <n v="0"/>
    <n v="0"/>
  </r>
  <r>
    <d v="2020-11-01T00:00:00"/>
    <x v="7"/>
    <s v="P"/>
    <s v="Active"/>
    <n v="227"/>
    <x v="226"/>
    <s v="N"/>
    <x v="30"/>
    <n v="1071"/>
    <x v="0"/>
    <s v="Niederl. 3"/>
    <n v="1"/>
    <s v="Department"/>
    <s v="Supervisor"/>
    <s v="Non-Mgm."/>
    <s v="ang."/>
    <s v="W"/>
    <d v="2012-05-01T00:00:00"/>
    <m/>
    <s v=""/>
    <n v="7"/>
    <d v="1984-01-09T00:00:00"/>
    <n v="36"/>
    <s v="N"/>
    <n v="0"/>
    <n v="0"/>
    <n v="30"/>
    <x v="0"/>
    <n v="0.76923076923076927"/>
    <n v="30"/>
    <n v="0"/>
    <n v="6459"/>
    <n v="1241.7202500000001"/>
    <n v="0"/>
    <n v="0"/>
    <n v="0"/>
    <n v="0"/>
    <n v="0"/>
    <n v="0"/>
    <n v="0"/>
    <n v="0"/>
    <n v="0"/>
    <n v="0"/>
    <n v="0"/>
    <n v="0"/>
    <n v="26.5"/>
    <n v="0"/>
    <n v="0"/>
    <n v="0"/>
    <n v="0"/>
    <n v="5.9346750000000004"/>
    <n v="0"/>
    <n v="0"/>
  </r>
  <r>
    <d v="2020-11-01T00:00:00"/>
    <x v="7"/>
    <s v="P"/>
    <s v="Active"/>
    <n v="228"/>
    <x v="227"/>
    <s v="N"/>
    <x v="23"/>
    <n v="1068"/>
    <x v="0"/>
    <s v="Niederl. 3"/>
    <n v="1"/>
    <s v="Department"/>
    <s v="Supervisor"/>
    <s v="Non-Mgm."/>
    <s v="ang."/>
    <s v="W"/>
    <d v="2012-06-01T00:00:00"/>
    <m/>
    <s v=""/>
    <n v="7"/>
    <d v="1957-07-22T00:00:00"/>
    <n v="62"/>
    <s v="N"/>
    <n v="30"/>
    <n v="2.5"/>
    <n v="39"/>
    <x v="0"/>
    <n v="1"/>
    <n v="30"/>
    <n v="0"/>
    <n v="6460"/>
    <n v="1241.85375"/>
    <n v="0"/>
    <n v="0"/>
    <n v="0"/>
    <n v="0"/>
    <n v="0"/>
    <n v="0"/>
    <n v="0"/>
    <n v="0"/>
    <n v="0"/>
    <n v="0"/>
    <n v="0"/>
    <n v="0"/>
    <n v="26.5"/>
    <n v="0"/>
    <n v="0"/>
    <n v="0"/>
    <n v="0"/>
    <n v="5.9346750000000004"/>
    <n v="0"/>
    <n v="0"/>
  </r>
  <r>
    <d v="2020-11-01T00:00:00"/>
    <x v="7"/>
    <s v="P"/>
    <s v="Active"/>
    <n v="229"/>
    <x v="228"/>
    <s v="N"/>
    <x v="19"/>
    <n v="1083"/>
    <x v="0"/>
    <s v="Niederl. 3"/>
    <n v="1"/>
    <s v="Department"/>
    <s v="Supervisor"/>
    <s v="Non-Mgm."/>
    <s v="ang."/>
    <s v="M"/>
    <d v="2012-06-01T00:00:00"/>
    <m/>
    <s v=""/>
    <n v="7"/>
    <d v="1985-08-17T00:00:00"/>
    <n v="34"/>
    <s v="N"/>
    <n v="30"/>
    <n v="2.5"/>
    <n v="39"/>
    <x v="0"/>
    <n v="1"/>
    <n v="30"/>
    <n v="0"/>
    <n v="6461"/>
    <n v="1241.9872500000001"/>
    <n v="0"/>
    <n v="0"/>
    <n v="0"/>
    <n v="0"/>
    <n v="0"/>
    <n v="0"/>
    <n v="0"/>
    <n v="0"/>
    <n v="0"/>
    <n v="0"/>
    <n v="0"/>
    <n v="0"/>
    <n v="26.5"/>
    <n v="0"/>
    <n v="0"/>
    <n v="0"/>
    <n v="0"/>
    <n v="5.9346750000000004"/>
    <n v="0"/>
    <n v="0"/>
  </r>
  <r>
    <d v="2020-11-01T00:00:00"/>
    <x v="7"/>
    <s v="P"/>
    <s v="Active"/>
    <n v="230"/>
    <x v="229"/>
    <s v="N"/>
    <x v="5"/>
    <n v="1093"/>
    <x v="0"/>
    <s v="Niederl. 3"/>
    <n v="1"/>
    <s v="Department"/>
    <s v="Supervisor"/>
    <s v="Non-Mgm."/>
    <s v="ang."/>
    <s v="M"/>
    <d v="2012-06-01T00:00:00"/>
    <m/>
    <s v=""/>
    <n v="7"/>
    <d v="1959-06-12T00:00:00"/>
    <n v="60"/>
    <s v="N"/>
    <n v="30"/>
    <n v="2.5"/>
    <n v="39"/>
    <x v="0"/>
    <n v="1"/>
    <n v="30"/>
    <n v="0"/>
    <n v="6462"/>
    <n v="1242.12075"/>
    <n v="0"/>
    <n v="0"/>
    <n v="0"/>
    <n v="0"/>
    <n v="0"/>
    <n v="0"/>
    <n v="0"/>
    <n v="0"/>
    <n v="0"/>
    <n v="0"/>
    <n v="0"/>
    <n v="0"/>
    <n v="26.5"/>
    <n v="0"/>
    <n v="0"/>
    <n v="0"/>
    <n v="0"/>
    <n v="5.9346750000000004"/>
    <n v="0"/>
    <n v="0"/>
  </r>
  <r>
    <d v="2020-11-01T00:00:00"/>
    <x v="7"/>
    <s v="P"/>
    <s v="Active"/>
    <n v="231"/>
    <x v="230"/>
    <s v="N"/>
    <x v="24"/>
    <n v="1081"/>
    <x v="0"/>
    <s v="Niederl. 3"/>
    <n v="1"/>
    <s v="Department"/>
    <s v="Supervisor"/>
    <s v="Manager"/>
    <s v="ang."/>
    <s v="M"/>
    <d v="2012-07-01T00:00:00"/>
    <m/>
    <s v=""/>
    <n v="7"/>
    <d v="1983-12-24T00:00:00"/>
    <n v="36"/>
    <s v="N"/>
    <n v="30"/>
    <n v="2.5"/>
    <n v="39"/>
    <x v="0"/>
    <n v="1"/>
    <n v="30"/>
    <n v="0"/>
    <n v="6463"/>
    <n v="1242.25425"/>
    <n v="0"/>
    <n v="0"/>
    <n v="0"/>
    <n v="0"/>
    <n v="0"/>
    <n v="0"/>
    <n v="0"/>
    <n v="0"/>
    <n v="0"/>
    <n v="0"/>
    <n v="0"/>
    <n v="0"/>
    <n v="26.5"/>
    <n v="0"/>
    <n v="0"/>
    <n v="0"/>
    <n v="0"/>
    <n v="5.9346750000000004"/>
    <n v="118.94759999999999"/>
    <n v="0"/>
  </r>
  <r>
    <d v="2020-11-01T00:00:00"/>
    <x v="7"/>
    <s v="P"/>
    <s v="Active"/>
    <n v="232"/>
    <x v="231"/>
    <s v="N"/>
    <x v="22"/>
    <n v="1041"/>
    <x v="4"/>
    <s v="Niederl. 6"/>
    <n v="1"/>
    <s v="Department"/>
    <s v="Supervisor"/>
    <s v="Non-Mgm."/>
    <s v="ang."/>
    <s v="M"/>
    <d v="2012-07-01T00:00:00"/>
    <m/>
    <s v=""/>
    <n v="7"/>
    <d v="1979-09-27T00:00:00"/>
    <n v="40"/>
    <s v="J"/>
    <n v="30"/>
    <n v="2.5"/>
    <n v="39"/>
    <x v="0"/>
    <n v="1"/>
    <n v="30"/>
    <n v="0"/>
    <n v="6464"/>
    <n v="1242.3877499999999"/>
    <n v="0"/>
    <n v="0"/>
    <n v="0"/>
    <n v="0"/>
    <n v="0"/>
    <n v="0"/>
    <n v="0"/>
    <n v="0"/>
    <n v="0"/>
    <n v="0"/>
    <n v="372.92307692307696"/>
    <n v="296.26666666666665"/>
    <n v="26.5"/>
    <n v="0"/>
    <n v="0"/>
    <n v="0"/>
    <n v="0"/>
    <n v="155.79971807692309"/>
    <n v="0"/>
    <n v="0"/>
  </r>
  <r>
    <d v="2020-11-01T00:00:00"/>
    <x v="7"/>
    <s v="P"/>
    <s v="Active"/>
    <n v="233"/>
    <x v="232"/>
    <s v="N"/>
    <x v="11"/>
    <n v="1082"/>
    <x v="0"/>
    <s v="Niederl. 3"/>
    <n v="1"/>
    <s v="Department"/>
    <s v="Supervisor"/>
    <s v="Non-Mgm."/>
    <s v="ang."/>
    <s v="M"/>
    <d v="2012-08-01T00:00:00"/>
    <m/>
    <s v=""/>
    <n v="7"/>
    <d v="1970-10-12T00:00:00"/>
    <n v="49"/>
    <s v="N"/>
    <n v="30"/>
    <n v="2.5"/>
    <n v="39"/>
    <x v="0"/>
    <n v="1"/>
    <n v="30"/>
    <n v="0"/>
    <n v="6465"/>
    <n v="1242.52125"/>
    <n v="0"/>
    <n v="0"/>
    <n v="0"/>
    <n v="0"/>
    <n v="0"/>
    <n v="0"/>
    <n v="0"/>
    <n v="0"/>
    <n v="0"/>
    <n v="0"/>
    <n v="0"/>
    <n v="0"/>
    <n v="26.5"/>
    <n v="0"/>
    <n v="0"/>
    <n v="0"/>
    <n v="0"/>
    <n v="5.9346750000000004"/>
    <n v="0"/>
    <n v="0"/>
  </r>
  <r>
    <d v="2020-11-01T00:00:00"/>
    <x v="7"/>
    <s v="P"/>
    <s v="Active"/>
    <n v="234"/>
    <x v="233"/>
    <s v="N"/>
    <x v="9"/>
    <n v="1087"/>
    <x v="0"/>
    <s v="Niederl. 3"/>
    <n v="1"/>
    <s v="Department"/>
    <s v="Supervisor"/>
    <s v="Non-Mgm."/>
    <s v="ang."/>
    <s v="M"/>
    <d v="2012-08-01T00:00:00"/>
    <m/>
    <s v=""/>
    <n v="7"/>
    <d v="1979-08-18T00:00:00"/>
    <n v="40"/>
    <s v="N"/>
    <n v="30"/>
    <n v="2.5"/>
    <n v="39"/>
    <x v="0"/>
    <n v="1"/>
    <n v="30"/>
    <n v="0"/>
    <n v="6466"/>
    <n v="1242.6547500000001"/>
    <n v="0"/>
    <n v="0"/>
    <n v="0"/>
    <n v="0"/>
    <n v="0"/>
    <n v="0"/>
    <n v="0"/>
    <n v="0"/>
    <n v="0"/>
    <n v="0"/>
    <n v="0"/>
    <n v="0"/>
    <n v="26.5"/>
    <n v="0"/>
    <n v="0"/>
    <n v="0"/>
    <n v="0"/>
    <n v="5.9346750000000004"/>
    <n v="0"/>
    <n v="0"/>
  </r>
  <r>
    <d v="2020-11-01T00:00:00"/>
    <x v="7"/>
    <s v="P"/>
    <s v="Active"/>
    <n v="235"/>
    <x v="234"/>
    <s v="N"/>
    <x v="23"/>
    <n v="1068"/>
    <x v="0"/>
    <s v="Niederl. 3"/>
    <n v="1"/>
    <s v="Department"/>
    <s v="Supervisor"/>
    <s v="Non-Mgm."/>
    <s v="ang."/>
    <s v="W"/>
    <d v="2012-09-01T00:00:00"/>
    <m/>
    <s v=""/>
    <n v="7"/>
    <d v="1985-01-29T00:00:00"/>
    <n v="34"/>
    <s v="N"/>
    <n v="30"/>
    <n v="2.5"/>
    <n v="39"/>
    <x v="0"/>
    <n v="1"/>
    <n v="30"/>
    <n v="0"/>
    <n v="6467"/>
    <n v="1242.7882500000001"/>
    <n v="0"/>
    <n v="0"/>
    <n v="0"/>
    <n v="0"/>
    <n v="0"/>
    <n v="0"/>
    <n v="0"/>
    <n v="0"/>
    <n v="0"/>
    <n v="0"/>
    <n v="0"/>
    <n v="0"/>
    <n v="26.5"/>
    <n v="0"/>
    <n v="0"/>
    <n v="0"/>
    <n v="0"/>
    <n v="5.9346750000000004"/>
    <n v="0"/>
    <n v="0"/>
  </r>
  <r>
    <d v="2020-11-01T00:00:00"/>
    <x v="7"/>
    <s v="P"/>
    <s v="Active"/>
    <n v="236"/>
    <x v="235"/>
    <s v="N"/>
    <x v="9"/>
    <n v="1087"/>
    <x v="0"/>
    <s v="Niederl. 3"/>
    <n v="1"/>
    <s v="Department"/>
    <s v="Supervisor"/>
    <s v="Non-Mgm."/>
    <s v="ang."/>
    <s v="M"/>
    <d v="2012-09-01T00:00:00"/>
    <m/>
    <s v=""/>
    <n v="7"/>
    <d v="1974-09-04T00:00:00"/>
    <n v="45"/>
    <s v="N"/>
    <n v="30"/>
    <n v="2.5"/>
    <n v="39"/>
    <x v="0"/>
    <n v="1"/>
    <n v="30"/>
    <n v="0"/>
    <n v="6468"/>
    <n v="1242.92175"/>
    <n v="0"/>
    <n v="0"/>
    <n v="0"/>
    <n v="0"/>
    <n v="0"/>
    <n v="0"/>
    <n v="0"/>
    <n v="0"/>
    <n v="0"/>
    <n v="0"/>
    <n v="0"/>
    <n v="0"/>
    <n v="26.5"/>
    <n v="0"/>
    <n v="0"/>
    <n v="0"/>
    <n v="0"/>
    <n v="5.9346750000000004"/>
    <n v="0"/>
    <n v="0"/>
  </r>
  <r>
    <d v="2020-11-01T00:00:00"/>
    <x v="7"/>
    <s v="P"/>
    <s v="Active"/>
    <n v="237"/>
    <x v="236"/>
    <s v="N"/>
    <x v="22"/>
    <n v="1053"/>
    <x v="3"/>
    <s v="Niederl. 8"/>
    <n v="1"/>
    <s v="Department"/>
    <s v="Supervisor"/>
    <s v="Non-Mgm."/>
    <s v="ang."/>
    <s v="M"/>
    <d v="2016-01-26T00:00:00"/>
    <m/>
    <s v=""/>
    <n v="3"/>
    <d v="1992-07-30T00:00:00"/>
    <n v="27"/>
    <s v="J"/>
    <n v="30"/>
    <n v="2.5"/>
    <n v="39"/>
    <x v="0"/>
    <n v="1"/>
    <n v="30"/>
    <n v="0"/>
    <n v="6469"/>
    <n v="1243.0552499999999"/>
    <n v="0"/>
    <n v="0"/>
    <n v="0"/>
    <n v="0"/>
    <n v="0"/>
    <n v="0"/>
    <n v="0"/>
    <n v="0"/>
    <n v="0"/>
    <n v="0"/>
    <n v="373.21153846153845"/>
    <n v="296.49583333333339"/>
    <n v="26.5"/>
    <n v="0"/>
    <n v="0"/>
    <n v="0"/>
    <n v="0"/>
    <n v="155.91564091346154"/>
    <n v="0"/>
    <n v="0"/>
  </r>
  <r>
    <d v="2020-11-01T00:00:00"/>
    <x v="7"/>
    <s v="P"/>
    <s v="Active"/>
    <n v="238"/>
    <x v="237"/>
    <s v="N"/>
    <x v="27"/>
    <n v="1070"/>
    <x v="0"/>
    <s v="Niederl. 3"/>
    <n v="1"/>
    <s v="Department"/>
    <s v="Supervisor"/>
    <s v="Non-Mgm."/>
    <s v="ang."/>
    <s v="M"/>
    <d v="2012-10-01T00:00:00"/>
    <m/>
    <s v=""/>
    <n v="7"/>
    <d v="1968-05-07T00:00:00"/>
    <n v="51"/>
    <s v="N"/>
    <n v="30"/>
    <n v="2.5"/>
    <n v="39"/>
    <x v="0"/>
    <n v="1"/>
    <n v="30"/>
    <n v="0"/>
    <n v="6470"/>
    <n v="1243.18875"/>
    <n v="0"/>
    <n v="0"/>
    <n v="0"/>
    <n v="0"/>
    <n v="0"/>
    <n v="0"/>
    <n v="0"/>
    <n v="0"/>
    <n v="0"/>
    <n v="0"/>
    <n v="0"/>
    <n v="0"/>
    <n v="26.5"/>
    <n v="0"/>
    <n v="0"/>
    <n v="0"/>
    <n v="0"/>
    <n v="5.9346750000000004"/>
    <n v="0"/>
    <n v="0"/>
  </r>
  <r>
    <d v="2020-11-01T00:00:00"/>
    <x v="7"/>
    <s v="P"/>
    <s v="Active"/>
    <n v="239"/>
    <x v="238"/>
    <s v="N"/>
    <x v="8"/>
    <n v="1009"/>
    <x v="0"/>
    <s v="Niederl. 3"/>
    <n v="1"/>
    <s v="Department"/>
    <s v="Supervisor"/>
    <s v="Non-Mgm."/>
    <s v="ang."/>
    <s v="M"/>
    <d v="2012-10-01T00:00:00"/>
    <m/>
    <s v=""/>
    <n v="7"/>
    <d v="1983-12-23T00:00:00"/>
    <n v="36"/>
    <s v="J"/>
    <n v="30"/>
    <n v="2.5"/>
    <n v="39"/>
    <x v="0"/>
    <n v="1"/>
    <n v="30"/>
    <n v="0"/>
    <n v="6471"/>
    <n v="1243.3222500000002"/>
    <n v="0"/>
    <n v="0"/>
    <n v="0"/>
    <n v="0"/>
    <n v="0"/>
    <n v="0"/>
    <n v="0"/>
    <n v="0"/>
    <n v="0"/>
    <n v="0"/>
    <n v="373.32692307692304"/>
    <n v="296.58750000000003"/>
    <n v="26.5"/>
    <n v="0"/>
    <n v="0"/>
    <n v="0"/>
    <n v="0"/>
    <n v="155.96201004807693"/>
    <n v="0"/>
    <n v="0"/>
  </r>
  <r>
    <d v="2020-11-01T00:00:00"/>
    <x v="7"/>
    <s v="P"/>
    <s v="Active"/>
    <n v="240"/>
    <x v="239"/>
    <s v="N"/>
    <x v="11"/>
    <n v="1082"/>
    <x v="0"/>
    <s v="Niederl. 3"/>
    <n v="1"/>
    <s v="Department"/>
    <s v="Supervisor"/>
    <s v="Non-Mgm."/>
    <s v="ang."/>
    <s v="W"/>
    <d v="2012-11-01T00:00:00"/>
    <m/>
    <s v=""/>
    <n v="7"/>
    <d v="1989-10-14T00:00:00"/>
    <n v="30"/>
    <s v="N"/>
    <n v="30"/>
    <n v="2.5"/>
    <n v="39"/>
    <x v="0"/>
    <n v="1"/>
    <n v="30"/>
    <n v="0"/>
    <n v="6472"/>
    <n v="1243.4557500000001"/>
    <n v="0"/>
    <n v="0"/>
    <n v="0"/>
    <n v="137.81"/>
    <n v="0"/>
    <n v="0"/>
    <n v="0"/>
    <n v="0"/>
    <n v="0"/>
    <n v="0"/>
    <n v="0"/>
    <n v="0"/>
    <n v="26.5"/>
    <n v="0"/>
    <n v="0"/>
    <n v="0"/>
    <n v="0"/>
    <n v="36.797224499999999"/>
    <n v="0"/>
    <n v="0"/>
  </r>
  <r>
    <d v="2020-11-01T00:00:00"/>
    <x v="7"/>
    <s v="P"/>
    <s v="Active"/>
    <n v="241"/>
    <x v="240"/>
    <s v="N"/>
    <x v="47"/>
    <n v="1016"/>
    <x v="1"/>
    <s v="Niederl. 1"/>
    <n v="1"/>
    <s v="Department"/>
    <s v="Supervisor"/>
    <s v="Manager"/>
    <s v="ang."/>
    <s v="M"/>
    <d v="2012-11-15T00:00:00"/>
    <m/>
    <s v=""/>
    <n v="7"/>
    <d v="1961-01-15T00:00:00"/>
    <n v="59"/>
    <s v="N"/>
    <n v="30"/>
    <n v="2.5"/>
    <n v="39"/>
    <x v="0"/>
    <n v="1"/>
    <n v="30"/>
    <n v="0"/>
    <n v="6473"/>
    <n v="1243.58925"/>
    <n v="0"/>
    <n v="0"/>
    <n v="0"/>
    <n v="0"/>
    <n v="0"/>
    <n v="0"/>
    <n v="0"/>
    <n v="0"/>
    <n v="0"/>
    <n v="0"/>
    <n v="0"/>
    <n v="0"/>
    <n v="26.5"/>
    <n v="0"/>
    <n v="0"/>
    <n v="0"/>
    <n v="0"/>
    <n v="5.9346750000000004"/>
    <n v="0"/>
    <n v="0"/>
  </r>
  <r>
    <d v="2020-11-01T00:00:00"/>
    <x v="7"/>
    <s v="P"/>
    <s v="Active"/>
    <n v="242"/>
    <x v="241"/>
    <s v="N"/>
    <x v="49"/>
    <n v="1072"/>
    <x v="0"/>
    <s v="Niederl. 3"/>
    <n v="1"/>
    <s v="Department"/>
    <s v="Supervisor"/>
    <s v="Non-Mgm."/>
    <s v="ang."/>
    <s v="W"/>
    <d v="2014-01-15T00:00:00"/>
    <m/>
    <s v=""/>
    <n v="6"/>
    <d v="1979-09-17T00:00:00"/>
    <n v="40"/>
    <s v="N"/>
    <n v="30"/>
    <n v="2.5"/>
    <n v="16"/>
    <x v="0"/>
    <n v="0.41025641025641024"/>
    <n v="30"/>
    <n v="0"/>
    <n v="6474"/>
    <n v="1243.7227499999999"/>
    <n v="0"/>
    <n v="0"/>
    <n v="0"/>
    <n v="0"/>
    <n v="0"/>
    <n v="0"/>
    <n v="0"/>
    <n v="0"/>
    <n v="0"/>
    <n v="0"/>
    <n v="0"/>
    <n v="0"/>
    <n v="26.5"/>
    <n v="0"/>
    <n v="0"/>
    <n v="0"/>
    <n v="0"/>
    <n v="5.9346750000000004"/>
    <n v="0"/>
    <n v="0"/>
  </r>
  <r>
    <d v="2020-11-01T00:00:00"/>
    <x v="7"/>
    <s v="P"/>
    <s v="Active"/>
    <n v="243"/>
    <x v="242"/>
    <s v="N"/>
    <x v="31"/>
    <n v="1059"/>
    <x v="2"/>
    <s v="Niederl. 7"/>
    <n v="1"/>
    <s v="Department"/>
    <s v="Supervisor"/>
    <s v="Manager"/>
    <s v="ang."/>
    <s v="M"/>
    <d v="2012-12-01T00:00:00"/>
    <m/>
    <s v=""/>
    <n v="7"/>
    <d v="1988-01-16T00:00:00"/>
    <n v="32"/>
    <s v="N"/>
    <n v="30"/>
    <n v="2.5"/>
    <n v="39"/>
    <x v="0"/>
    <n v="1"/>
    <n v="30"/>
    <n v="0"/>
    <n v="6475"/>
    <n v="1243.85625"/>
    <n v="0"/>
    <n v="0"/>
    <n v="30"/>
    <n v="0"/>
    <n v="0"/>
    <n v="0"/>
    <n v="0"/>
    <n v="0"/>
    <n v="0"/>
    <n v="0"/>
    <n v="0"/>
    <n v="0"/>
    <n v="26.5"/>
    <n v="0"/>
    <n v="0"/>
    <n v="0"/>
    <n v="0"/>
    <n v="12.653175000000001"/>
    <n v="118.94"/>
    <n v="0"/>
  </r>
  <r>
    <d v="2020-11-01T00:00:00"/>
    <x v="7"/>
    <s v="P"/>
    <s v="Active"/>
    <n v="244"/>
    <x v="243"/>
    <s v="N"/>
    <x v="39"/>
    <n v="1085"/>
    <x v="0"/>
    <s v="Niederl. 3"/>
    <n v="1"/>
    <s v="Department"/>
    <s v="Supervisor"/>
    <s v="Non-Mgm."/>
    <s v="ang."/>
    <s v="M"/>
    <d v="2013-02-01T00:00:00"/>
    <m/>
    <s v=""/>
    <n v="6"/>
    <d v="1985-12-21T00:00:00"/>
    <n v="34"/>
    <s v="N"/>
    <n v="30"/>
    <n v="2.5"/>
    <n v="39"/>
    <x v="0"/>
    <n v="1"/>
    <n v="30"/>
    <n v="0"/>
    <n v="6476"/>
    <n v="1243.9897500000002"/>
    <n v="0"/>
    <n v="0"/>
    <n v="0"/>
    <n v="0"/>
    <n v="0"/>
    <n v="0"/>
    <n v="0"/>
    <n v="0"/>
    <n v="0"/>
    <n v="0"/>
    <n v="0"/>
    <n v="0"/>
    <n v="26.5"/>
    <n v="0"/>
    <n v="0"/>
    <n v="0"/>
    <n v="0"/>
    <n v="5.9346750000000004"/>
    <n v="0"/>
    <n v="0"/>
  </r>
  <r>
    <d v="2020-11-01T00:00:00"/>
    <x v="7"/>
    <s v="P"/>
    <s v="Active"/>
    <n v="245"/>
    <x v="244"/>
    <s v="N"/>
    <x v="49"/>
    <n v="1072"/>
    <x v="0"/>
    <s v="Niederl. 3"/>
    <n v="1"/>
    <s v="Department"/>
    <s v="Supervisor"/>
    <s v="Non-Mgm."/>
    <s v="ang."/>
    <s v="M"/>
    <d v="2013-02-01T00:00:00"/>
    <m/>
    <s v=""/>
    <n v="6"/>
    <d v="1975-05-25T00:00:00"/>
    <n v="44"/>
    <s v="N"/>
    <n v="30"/>
    <n v="2.5"/>
    <n v="39"/>
    <x v="0"/>
    <n v="1"/>
    <n v="30"/>
    <n v="0"/>
    <n v="6477"/>
    <n v="1244.1232500000001"/>
    <n v="0"/>
    <n v="0"/>
    <n v="30"/>
    <n v="0"/>
    <n v="0"/>
    <n v="0"/>
    <n v="0"/>
    <n v="0"/>
    <n v="0"/>
    <n v="0"/>
    <n v="0"/>
    <n v="0"/>
    <n v="26.5"/>
    <n v="0"/>
    <n v="0"/>
    <n v="0"/>
    <n v="0"/>
    <n v="12.653175000000001"/>
    <n v="99.56"/>
    <n v="0"/>
  </r>
  <r>
    <d v="2020-11-01T00:00:00"/>
    <x v="7"/>
    <s v="P"/>
    <s v="Active"/>
    <n v="246"/>
    <x v="245"/>
    <s v="N"/>
    <x v="9"/>
    <n v="1087"/>
    <x v="1"/>
    <s v="Niederl. 1"/>
    <n v="1"/>
    <s v="Department"/>
    <s v="Supervisor"/>
    <s v="Non-Mgm."/>
    <s v="ang."/>
    <s v="M"/>
    <d v="2013-02-01T00:00:00"/>
    <m/>
    <s v=""/>
    <n v="6"/>
    <d v="1985-07-20T00:00:00"/>
    <n v="34"/>
    <s v="N"/>
    <n v="30"/>
    <n v="2.5"/>
    <n v="35"/>
    <x v="0"/>
    <n v="0.89743589743589747"/>
    <n v="30"/>
    <n v="0"/>
    <n v="6478"/>
    <n v="1244.25675"/>
    <n v="0"/>
    <n v="0"/>
    <n v="0"/>
    <n v="0"/>
    <n v="0"/>
    <n v="0"/>
    <n v="0"/>
    <n v="0"/>
    <n v="0"/>
    <n v="0"/>
    <n v="0"/>
    <n v="0"/>
    <n v="26.5"/>
    <n v="0"/>
    <n v="0"/>
    <n v="0"/>
    <n v="0"/>
    <n v="5.9346750000000004"/>
    <n v="0"/>
    <n v="0"/>
  </r>
  <r>
    <d v="2020-11-01T00:00:00"/>
    <x v="7"/>
    <s v="P"/>
    <s v="Active"/>
    <n v="247"/>
    <x v="246"/>
    <s v="N"/>
    <x v="34"/>
    <n v="1095"/>
    <x v="1"/>
    <s v="Niederl. 1"/>
    <n v="1"/>
    <s v="Department"/>
    <s v="Supervisor"/>
    <s v="Non-Mgm."/>
    <s v="ang."/>
    <s v="M"/>
    <d v="2013-03-01T00:00:00"/>
    <m/>
    <s v=""/>
    <n v="6"/>
    <d v="1963-11-11T00:00:00"/>
    <n v="56"/>
    <s v="N"/>
    <n v="30"/>
    <n v="2.5"/>
    <n v="39"/>
    <x v="0"/>
    <n v="1"/>
    <n v="30"/>
    <n v="0"/>
    <n v="6479"/>
    <n v="1244.3902499999999"/>
    <n v="0"/>
    <n v="0"/>
    <n v="0"/>
    <n v="0"/>
    <n v="0"/>
    <n v="0"/>
    <n v="0"/>
    <n v="0"/>
    <n v="0"/>
    <n v="0"/>
    <n v="0"/>
    <n v="0"/>
    <n v="26.5"/>
    <n v="0"/>
    <n v="0"/>
    <n v="0"/>
    <n v="0"/>
    <n v="5.9346750000000004"/>
    <n v="0"/>
    <n v="0"/>
  </r>
  <r>
    <d v="2020-11-01T00:00:00"/>
    <x v="7"/>
    <s v="P"/>
    <s v="Active"/>
    <n v="248"/>
    <x v="247"/>
    <s v="N"/>
    <x v="31"/>
    <n v="1059"/>
    <x v="2"/>
    <s v="Niederl. 7"/>
    <n v="1"/>
    <s v="Department"/>
    <s v="Supervisor"/>
    <s v="Non-Mgm."/>
    <s v="ang."/>
    <s v="W"/>
    <d v="2013-04-01T00:00:00"/>
    <m/>
    <s v=""/>
    <n v="6"/>
    <d v="1982-12-18T00:00:00"/>
    <n v="37"/>
    <s v="J"/>
    <n v="30"/>
    <n v="2.5"/>
    <n v="39"/>
    <x v="0"/>
    <n v="1"/>
    <n v="30"/>
    <n v="0"/>
    <n v="6480"/>
    <n v="1244.5237500000001"/>
    <n v="0"/>
    <n v="0"/>
    <n v="30"/>
    <n v="0"/>
    <n v="425"/>
    <n v="0"/>
    <n v="0"/>
    <n v="0"/>
    <n v="0"/>
    <n v="0"/>
    <n v="373.84615384615387"/>
    <n v="297"/>
    <n v="26.5"/>
    <n v="0"/>
    <n v="0"/>
    <n v="0"/>
    <n v="0"/>
    <n v="258.06792115384616"/>
    <n v="79.040000000000006"/>
    <n v="0"/>
  </r>
  <r>
    <d v="2020-11-01T00:00:00"/>
    <x v="7"/>
    <s v="P"/>
    <s v="Active"/>
    <n v="249"/>
    <x v="248"/>
    <s v="Y"/>
    <x v="15"/>
    <n v="1032"/>
    <x v="5"/>
    <s v="Niederl. 5"/>
    <n v="0.5"/>
    <s v="Department"/>
    <s v="Supervisor"/>
    <s v="Manager"/>
    <s v="ang."/>
    <s v="M"/>
    <d v="2013-04-01T00:00:00"/>
    <m/>
    <s v=""/>
    <n v="6"/>
    <d v="1967-12-09T00:00:00"/>
    <n v="52"/>
    <s v="N"/>
    <n v="30"/>
    <n v="2.5"/>
    <n v="39"/>
    <x v="0"/>
    <n v="0.5"/>
    <n v="30"/>
    <n v="0"/>
    <n v="6481"/>
    <n v="1244.6572500000002"/>
    <n v="0"/>
    <n v="0"/>
    <n v="0"/>
    <n v="0"/>
    <n v="175"/>
    <n v="0"/>
    <n v="0"/>
    <n v="0"/>
    <n v="0"/>
    <n v="0"/>
    <n v="0"/>
    <n v="0"/>
    <n v="13.25"/>
    <n v="0"/>
    <n v="0"/>
    <n v="0"/>
    <n v="0"/>
    <n v="42.158587500000003"/>
    <n v="177.5284"/>
    <n v="0"/>
  </r>
  <r>
    <d v="2020-11-01T00:00:00"/>
    <x v="7"/>
    <s v="P"/>
    <s v="Active"/>
    <n v="249"/>
    <x v="248"/>
    <s v="Y"/>
    <x v="15"/>
    <n v="1038"/>
    <x v="4"/>
    <s v="Niederl. 6"/>
    <n v="0.5"/>
    <s v="Department"/>
    <s v="Supervisor"/>
    <s v="Manager"/>
    <s v="ang."/>
    <s v="M"/>
    <d v="2013-04-01T00:00:00"/>
    <m/>
    <s v=""/>
    <n v="6"/>
    <d v="1967-12-09T00:00:00"/>
    <n v="52"/>
    <s v="N"/>
    <n v="30"/>
    <n v="2.5"/>
    <n v="39"/>
    <x v="0"/>
    <n v="0.5"/>
    <n v="30"/>
    <n v="0"/>
    <n v="6482"/>
    <n v="1244.7907500000001"/>
    <n v="0"/>
    <n v="0"/>
    <n v="0"/>
    <n v="0"/>
    <n v="175"/>
    <n v="0"/>
    <n v="0"/>
    <n v="0"/>
    <n v="0"/>
    <n v="0"/>
    <n v="0"/>
    <n v="0"/>
    <n v="13.25"/>
    <n v="0"/>
    <n v="0"/>
    <n v="0"/>
    <n v="0"/>
    <n v="42.158587500000003"/>
    <n v="177.5284"/>
    <n v="0"/>
  </r>
  <r>
    <d v="2020-11-01T00:00:00"/>
    <x v="7"/>
    <s v="P"/>
    <s v="Active"/>
    <n v="250"/>
    <x v="249"/>
    <s v="N"/>
    <x v="16"/>
    <n v="1067"/>
    <x v="3"/>
    <s v="Niederl. 8"/>
    <n v="1"/>
    <s v="Department"/>
    <s v="Supervisor"/>
    <s v="Non-Mgm."/>
    <s v="ang."/>
    <s v="M"/>
    <d v="2013-04-01T00:00:00"/>
    <m/>
    <s v=""/>
    <n v="6"/>
    <d v="1965-08-20T00:00:00"/>
    <n v="54"/>
    <s v="N"/>
    <n v="30"/>
    <n v="2.5"/>
    <n v="39"/>
    <x v="0"/>
    <n v="1"/>
    <n v="30"/>
    <n v="0"/>
    <n v="6483"/>
    <n v="1244.92425"/>
    <n v="0"/>
    <n v="0"/>
    <n v="0"/>
    <n v="0"/>
    <n v="0"/>
    <n v="0"/>
    <n v="0"/>
    <n v="0"/>
    <n v="0"/>
    <n v="0"/>
    <n v="0"/>
    <n v="0"/>
    <n v="26.5"/>
    <n v="0"/>
    <n v="0"/>
    <n v="0"/>
    <n v="0"/>
    <n v="5.9346750000000004"/>
    <n v="0"/>
    <n v="0"/>
  </r>
  <r>
    <d v="2020-11-01T00:00:00"/>
    <x v="7"/>
    <s v="P"/>
    <s v="Active"/>
    <n v="251"/>
    <x v="250"/>
    <s v="N"/>
    <x v="9"/>
    <n v="1087"/>
    <x v="0"/>
    <s v="Niederl. 3"/>
    <n v="1"/>
    <s v="Department"/>
    <s v="Supervisor"/>
    <s v="Manager"/>
    <s v="ang."/>
    <s v="M"/>
    <d v="2013-04-01T00:00:00"/>
    <m/>
    <s v=""/>
    <n v="6"/>
    <d v="1979-08-06T00:00:00"/>
    <n v="40"/>
    <s v="N"/>
    <n v="30"/>
    <n v="2.5"/>
    <n v="39"/>
    <x v="0"/>
    <n v="1"/>
    <n v="30"/>
    <n v="0"/>
    <n v="6484"/>
    <n v="1245.0577499999999"/>
    <n v="0"/>
    <n v="0"/>
    <n v="0"/>
    <n v="0"/>
    <n v="0"/>
    <n v="0"/>
    <n v="0"/>
    <n v="0"/>
    <n v="0"/>
    <n v="0"/>
    <n v="0"/>
    <n v="0"/>
    <n v="26.5"/>
    <n v="0"/>
    <n v="0"/>
    <n v="0"/>
    <n v="0"/>
    <n v="5.9346750000000004"/>
    <n v="0"/>
    <n v="0"/>
  </r>
  <r>
    <d v="2020-11-01T00:00:00"/>
    <x v="7"/>
    <s v="P"/>
    <s v="Active"/>
    <n v="252"/>
    <x v="251"/>
    <s v="N"/>
    <x v="29"/>
    <n v="1079"/>
    <x v="0"/>
    <s v="Niederl. 3"/>
    <n v="1"/>
    <s v="Department"/>
    <s v="Supervisor"/>
    <s v="Non-Mgm."/>
    <s v="ang."/>
    <s v="M"/>
    <d v="2013-05-01T00:00:00"/>
    <m/>
    <s v=""/>
    <n v="6"/>
    <d v="1965-03-09T00:00:00"/>
    <n v="54"/>
    <s v="N"/>
    <n v="30"/>
    <n v="2.5"/>
    <n v="39"/>
    <x v="0"/>
    <n v="1"/>
    <n v="30"/>
    <n v="0"/>
    <n v="6485"/>
    <n v="1245.1912500000001"/>
    <n v="0"/>
    <n v="0"/>
    <n v="0"/>
    <n v="0"/>
    <n v="0"/>
    <n v="0"/>
    <n v="0"/>
    <n v="0"/>
    <n v="0"/>
    <n v="0"/>
    <n v="0"/>
    <n v="0"/>
    <n v="26.5"/>
    <n v="0"/>
    <n v="0"/>
    <n v="0"/>
    <n v="0"/>
    <n v="5.9346750000000004"/>
    <n v="0"/>
    <n v="0"/>
  </r>
  <r>
    <d v="2020-11-01T00:00:00"/>
    <x v="7"/>
    <s v="P"/>
    <s v="Active"/>
    <n v="253"/>
    <x v="252"/>
    <s v="Y"/>
    <x v="13"/>
    <n v="1030"/>
    <x v="5"/>
    <s v="Niederl. 5"/>
    <n v="0.5"/>
    <s v="Department"/>
    <s v="Supervisor"/>
    <s v="Manager"/>
    <s v="ang."/>
    <s v="M"/>
    <d v="2013-06-01T00:00:00"/>
    <m/>
    <s v=""/>
    <n v="6"/>
    <d v="1971-08-18T00:00:00"/>
    <n v="48"/>
    <s v="N"/>
    <n v="30"/>
    <n v="2.5"/>
    <n v="39"/>
    <x v="0"/>
    <n v="0.5"/>
    <n v="30"/>
    <n v="0"/>
    <n v="6486"/>
    <n v="1245.3247500000002"/>
    <n v="0"/>
    <n v="0"/>
    <n v="0"/>
    <n v="0"/>
    <n v="0"/>
    <n v="0"/>
    <n v="0"/>
    <n v="0"/>
    <n v="0"/>
    <n v="0"/>
    <n v="0"/>
    <n v="0"/>
    <n v="13.25"/>
    <n v="0"/>
    <n v="0"/>
    <n v="0"/>
    <n v="0"/>
    <n v="2.9673375000000002"/>
    <n v="226.1456"/>
    <n v="0"/>
  </r>
  <r>
    <d v="2020-11-01T00:00:00"/>
    <x v="7"/>
    <s v="P"/>
    <s v="Active"/>
    <n v="253"/>
    <x v="252"/>
    <s v="Y"/>
    <x v="13"/>
    <n v="1036"/>
    <x v="4"/>
    <s v="Niederl. 6"/>
    <n v="0.5"/>
    <s v="Department"/>
    <s v="Supervisor"/>
    <s v="Manager"/>
    <s v="ang."/>
    <s v="M"/>
    <d v="2013-06-01T00:00:00"/>
    <m/>
    <s v=""/>
    <n v="6"/>
    <d v="1971-08-18T00:00:00"/>
    <n v="48"/>
    <s v="N"/>
    <n v="30"/>
    <n v="2.5"/>
    <n v="39"/>
    <x v="0"/>
    <n v="0.5"/>
    <n v="30"/>
    <n v="0"/>
    <n v="6487"/>
    <n v="1245.4582500000001"/>
    <n v="0"/>
    <n v="0"/>
    <n v="0"/>
    <n v="0"/>
    <n v="0"/>
    <n v="0"/>
    <n v="0"/>
    <n v="0"/>
    <n v="0"/>
    <n v="0"/>
    <n v="0"/>
    <n v="0"/>
    <n v="13.25"/>
    <n v="0"/>
    <n v="0"/>
    <n v="0"/>
    <n v="0"/>
    <n v="2.9673375000000002"/>
    <n v="226.1456"/>
    <n v="0"/>
  </r>
  <r>
    <d v="2020-11-01T00:00:00"/>
    <x v="7"/>
    <s v="P"/>
    <s v="Active"/>
    <n v="254"/>
    <x v="253"/>
    <s v="N"/>
    <x v="22"/>
    <n v="1029"/>
    <x v="6"/>
    <s v="Niederl. 10"/>
    <n v="1"/>
    <s v="Department"/>
    <s v="Supervisor"/>
    <s v="Non-Mgm."/>
    <s v="ang."/>
    <s v="M"/>
    <d v="2013-06-01T00:00:00"/>
    <m/>
    <s v=""/>
    <n v="6"/>
    <d v="1991-05-01T00:00:00"/>
    <n v="28"/>
    <s v="J"/>
    <n v="30"/>
    <n v="2.5"/>
    <n v="39"/>
    <x v="0"/>
    <n v="1"/>
    <n v="30"/>
    <n v="0"/>
    <n v="6488"/>
    <n v="1245.59175"/>
    <n v="0"/>
    <n v="0"/>
    <n v="0"/>
    <n v="0"/>
    <n v="0"/>
    <n v="0"/>
    <n v="0"/>
    <n v="0"/>
    <n v="0"/>
    <n v="0"/>
    <n v="374.30769230769232"/>
    <n v="297.36666666666667"/>
    <n v="26.5"/>
    <n v="0"/>
    <n v="0"/>
    <n v="0"/>
    <n v="0"/>
    <n v="156.3561476923077"/>
    <n v="0"/>
    <n v="0"/>
  </r>
  <r>
    <d v="2020-11-01T00:00:00"/>
    <x v="7"/>
    <s v="P"/>
    <s v="Active"/>
    <n v="255"/>
    <x v="254"/>
    <s v="N"/>
    <x v="11"/>
    <n v="1082"/>
    <x v="0"/>
    <s v="Niederl. 3"/>
    <n v="1"/>
    <s v="Department"/>
    <s v="Supervisor"/>
    <s v="Non-Mgm."/>
    <s v="ang."/>
    <s v="M"/>
    <d v="2013-06-01T00:00:00"/>
    <m/>
    <s v=""/>
    <n v="6"/>
    <d v="1986-12-31T00:00:00"/>
    <n v="33"/>
    <s v="N"/>
    <n v="35"/>
    <n v="2.9166666666666665"/>
    <n v="30"/>
    <x v="0"/>
    <n v="0.76923076923076927"/>
    <n v="30"/>
    <n v="0"/>
    <n v="6489"/>
    <n v="1245.72525"/>
    <n v="0"/>
    <n v="0"/>
    <n v="0"/>
    <n v="0"/>
    <n v="0"/>
    <n v="0"/>
    <n v="0"/>
    <n v="0"/>
    <n v="0"/>
    <n v="0"/>
    <n v="0"/>
    <n v="0"/>
    <n v="26.5"/>
    <n v="0"/>
    <n v="0"/>
    <n v="0"/>
    <n v="0"/>
    <n v="5.9346750000000004"/>
    <n v="0"/>
    <n v="0"/>
  </r>
  <r>
    <d v="2020-11-01T00:00:00"/>
    <x v="7"/>
    <s v="P"/>
    <s v="Active"/>
    <n v="256"/>
    <x v="255"/>
    <s v="N"/>
    <x v="18"/>
    <n v="1080"/>
    <x v="0"/>
    <s v="Niederl. 3"/>
    <n v="1"/>
    <s v="Department"/>
    <s v="Supervisor"/>
    <s v="Director"/>
    <s v="ang."/>
    <s v="M"/>
    <d v="2013-06-01T00:00:00"/>
    <m/>
    <s v=""/>
    <n v="6"/>
    <d v="1966-08-28T00:00:00"/>
    <n v="53"/>
    <s v="N"/>
    <n v="30"/>
    <n v="2.5"/>
    <n v="39"/>
    <x v="0"/>
    <n v="1"/>
    <n v="30"/>
    <n v="0"/>
    <n v="6490"/>
    <n v="1245.8587500000001"/>
    <n v="0"/>
    <n v="0"/>
    <n v="0"/>
    <n v="0"/>
    <n v="0"/>
    <n v="0"/>
    <n v="2011.17"/>
    <n v="0"/>
    <n v="0"/>
    <n v="0"/>
    <n v="0"/>
    <n v="0"/>
    <n v="26.5"/>
    <n v="0"/>
    <n v="0"/>
    <n v="0"/>
    <n v="0"/>
    <n v="456.33619650000003"/>
    <n v="352.86610000000002"/>
    <n v="0"/>
  </r>
  <r>
    <d v="2020-11-01T00:00:00"/>
    <x v="7"/>
    <s v="P"/>
    <s v="Active"/>
    <n v="257"/>
    <x v="256"/>
    <s v="N"/>
    <x v="9"/>
    <n v="1087"/>
    <x v="0"/>
    <s v="Niederl. 3"/>
    <n v="1"/>
    <s v="Department"/>
    <s v="Supervisor"/>
    <s v="Non-Mgm."/>
    <s v="ang."/>
    <s v="M"/>
    <d v="2013-07-01T00:00:00"/>
    <m/>
    <s v=""/>
    <n v="6"/>
    <d v="1975-05-08T00:00:00"/>
    <n v="44"/>
    <s v="N"/>
    <n v="30"/>
    <n v="2.5"/>
    <n v="39"/>
    <x v="0"/>
    <n v="1"/>
    <n v="30"/>
    <n v="0"/>
    <n v="6491"/>
    <n v="1245.99225"/>
    <n v="0"/>
    <n v="0"/>
    <n v="0"/>
    <n v="0"/>
    <n v="0"/>
    <n v="0"/>
    <n v="0"/>
    <n v="0"/>
    <n v="0"/>
    <n v="0"/>
    <n v="0"/>
    <n v="0"/>
    <n v="26.5"/>
    <n v="0"/>
    <n v="0"/>
    <n v="0"/>
    <n v="0"/>
    <n v="5.9346750000000004"/>
    <n v="0"/>
    <n v="0"/>
  </r>
  <r>
    <d v="2020-11-01T00:00:00"/>
    <x v="7"/>
    <s v="P"/>
    <s v="Active"/>
    <n v="258"/>
    <x v="257"/>
    <s v="N"/>
    <x v="20"/>
    <n v="1062"/>
    <x v="11"/>
    <s v="Niederl. 12"/>
    <n v="1"/>
    <s v="Department"/>
    <s v="Supervisor"/>
    <s v="Non-Mgm."/>
    <s v="ang."/>
    <s v="W"/>
    <d v="2013-07-15T00:00:00"/>
    <m/>
    <s v=""/>
    <n v="6"/>
    <d v="1983-04-22T00:00:00"/>
    <n v="36"/>
    <s v="N"/>
    <n v="30"/>
    <n v="2.5"/>
    <n v="39"/>
    <x v="0"/>
    <n v="1"/>
    <n v="30"/>
    <n v="0"/>
    <n v="6492"/>
    <n v="1246.1257500000002"/>
    <n v="0"/>
    <n v="0"/>
    <n v="0"/>
    <n v="0"/>
    <n v="0"/>
    <n v="0"/>
    <n v="0"/>
    <n v="0"/>
    <n v="0"/>
    <n v="0"/>
    <n v="0"/>
    <n v="0"/>
    <n v="26.5"/>
    <n v="0"/>
    <n v="0"/>
    <n v="0"/>
    <n v="0"/>
    <n v="5.9346750000000004"/>
    <n v="0"/>
    <n v="0"/>
  </r>
  <r>
    <d v="2020-11-01T00:00:00"/>
    <x v="7"/>
    <s v="P"/>
    <s v="Active"/>
    <n v="259"/>
    <x v="258"/>
    <s v="N"/>
    <x v="9"/>
    <n v="1087"/>
    <x v="0"/>
    <s v="Niederl. 3"/>
    <n v="1"/>
    <s v="Department"/>
    <s v="Supervisor"/>
    <s v="Non-Mgm."/>
    <s v="ang."/>
    <s v="M"/>
    <d v="2013-07-01T00:00:00"/>
    <m/>
    <s v=""/>
    <n v="6"/>
    <d v="1982-10-31T00:00:00"/>
    <n v="37"/>
    <s v="N"/>
    <n v="30"/>
    <n v="2.5"/>
    <n v="39"/>
    <x v="0"/>
    <n v="1"/>
    <n v="30"/>
    <n v="0"/>
    <n v="6493"/>
    <n v="1246.2592500000001"/>
    <n v="0"/>
    <n v="0"/>
    <n v="0"/>
    <n v="0"/>
    <n v="0"/>
    <n v="0"/>
    <n v="0"/>
    <n v="0"/>
    <n v="0"/>
    <n v="0"/>
    <n v="0"/>
    <n v="0"/>
    <n v="26.5"/>
    <n v="0"/>
    <n v="0"/>
    <n v="0"/>
    <n v="0"/>
    <n v="5.9346750000000004"/>
    <n v="0"/>
    <n v="0"/>
  </r>
  <r>
    <d v="2020-11-01T00:00:00"/>
    <x v="7"/>
    <s v="P"/>
    <s v="Active"/>
    <n v="260"/>
    <x v="259"/>
    <s v="N"/>
    <x v="9"/>
    <n v="1087"/>
    <x v="0"/>
    <s v="Niederl. 3"/>
    <n v="1"/>
    <s v="Department"/>
    <s v="Supervisor"/>
    <s v="Non-Mgm."/>
    <s v="ang."/>
    <s v="M"/>
    <d v="2013-07-01T00:00:00"/>
    <m/>
    <s v=""/>
    <n v="6"/>
    <d v="1981-10-08T00:00:00"/>
    <n v="38"/>
    <s v="N"/>
    <n v="30"/>
    <n v="2.5"/>
    <n v="39"/>
    <x v="0"/>
    <n v="1"/>
    <n v="30"/>
    <n v="0"/>
    <n v="6494"/>
    <n v="1246.39275"/>
    <n v="0"/>
    <n v="0"/>
    <n v="0"/>
    <n v="0"/>
    <n v="0"/>
    <n v="0"/>
    <n v="0"/>
    <n v="0"/>
    <n v="0"/>
    <n v="0"/>
    <n v="0"/>
    <n v="0"/>
    <n v="26.5"/>
    <n v="0"/>
    <n v="0"/>
    <n v="0"/>
    <n v="0"/>
    <n v="5.9346750000000004"/>
    <n v="0"/>
    <n v="0"/>
  </r>
  <r>
    <d v="2020-11-01T00:00:00"/>
    <x v="7"/>
    <s v="P"/>
    <s v="Active"/>
    <n v="261"/>
    <x v="260"/>
    <s v="N"/>
    <x v="31"/>
    <n v="1064"/>
    <x v="11"/>
    <s v="Niederl. 12"/>
    <n v="1"/>
    <s v="Department"/>
    <s v="Supervisor"/>
    <s v="Non-Mgm."/>
    <s v="ang."/>
    <s v="M"/>
    <d v="2013-08-01T00:00:00"/>
    <m/>
    <s v=""/>
    <n v="6"/>
    <d v="1976-12-05T00:00:00"/>
    <n v="43"/>
    <s v="N"/>
    <n v="30"/>
    <n v="2.5"/>
    <n v="39"/>
    <x v="0"/>
    <n v="1"/>
    <n v="30"/>
    <n v="0"/>
    <n v="6495"/>
    <n v="1246.5262499999999"/>
    <n v="0"/>
    <n v="0"/>
    <n v="30"/>
    <n v="0"/>
    <n v="0"/>
    <n v="0"/>
    <n v="0"/>
    <n v="0"/>
    <n v="0"/>
    <n v="0"/>
    <n v="0"/>
    <n v="0"/>
    <n v="26.5"/>
    <n v="0"/>
    <n v="0"/>
    <n v="0"/>
    <n v="0"/>
    <n v="12.653175000000001"/>
    <n v="102.03"/>
    <n v="0"/>
  </r>
  <r>
    <d v="2020-11-01T00:00:00"/>
    <x v="7"/>
    <s v="P"/>
    <s v="Active"/>
    <n v="262"/>
    <x v="261"/>
    <s v="N"/>
    <x v="22"/>
    <n v="1060"/>
    <x v="2"/>
    <s v="Niederl. 7"/>
    <n v="1"/>
    <s v="Department"/>
    <s v="Supervisor"/>
    <s v="Non-Mgm."/>
    <s v="ang."/>
    <s v="M"/>
    <d v="2016-07-07T00:00:00"/>
    <m/>
    <s v=""/>
    <n v="3"/>
    <d v="1996-01-24T00:00:00"/>
    <n v="23"/>
    <s v="J"/>
    <n v="30"/>
    <n v="2.5"/>
    <n v="39"/>
    <x v="0"/>
    <n v="1"/>
    <n v="30"/>
    <n v="0"/>
    <n v="6496"/>
    <n v="1246.65975"/>
    <n v="0"/>
    <n v="0"/>
    <n v="0"/>
    <n v="0"/>
    <n v="0"/>
    <n v="0"/>
    <n v="0"/>
    <n v="0"/>
    <n v="0"/>
    <n v="0"/>
    <n v="374.76923076923072"/>
    <n v="297.73333333333341"/>
    <n v="26.5"/>
    <n v="0"/>
    <n v="0"/>
    <n v="0"/>
    <n v="0"/>
    <n v="156.54162423076923"/>
    <n v="0"/>
    <n v="0"/>
  </r>
  <r>
    <d v="2020-11-01T00:00:00"/>
    <x v="7"/>
    <s v="P"/>
    <s v="Active"/>
    <n v="263"/>
    <x v="262"/>
    <s v="N"/>
    <x v="20"/>
    <n v="1033"/>
    <x v="5"/>
    <s v="Niederl. 5"/>
    <n v="1"/>
    <s v="Department"/>
    <s v="Supervisor"/>
    <s v="Non-Mgm."/>
    <s v="ang."/>
    <s v="W"/>
    <d v="2016-01-26T00:00:00"/>
    <m/>
    <s v=""/>
    <n v="3"/>
    <d v="1994-11-06T00:00:00"/>
    <n v="25"/>
    <s v="J"/>
    <n v="30"/>
    <n v="2.5"/>
    <n v="39"/>
    <x v="0"/>
    <n v="1"/>
    <n v="30"/>
    <n v="0"/>
    <n v="6497"/>
    <n v="1246.7932499999999"/>
    <n v="0"/>
    <n v="0"/>
    <n v="0"/>
    <n v="0"/>
    <n v="0"/>
    <n v="0"/>
    <n v="0"/>
    <n v="0"/>
    <n v="0"/>
    <n v="0"/>
    <n v="374.82692307692304"/>
    <n v="297.7791666666667"/>
    <n v="26.5"/>
    <n v="0"/>
    <n v="0"/>
    <n v="0"/>
    <n v="0"/>
    <n v="156.56480879807694"/>
    <n v="0"/>
    <n v="0"/>
  </r>
  <r>
    <d v="2020-11-01T00:00:00"/>
    <x v="7"/>
    <s v="P"/>
    <s v="Active"/>
    <n v="264"/>
    <x v="263"/>
    <s v="N"/>
    <x v="28"/>
    <n v="1004"/>
    <x v="1"/>
    <s v="Niederl. 1"/>
    <n v="1"/>
    <s v="Department"/>
    <s v="Supervisor"/>
    <s v="Non-Mgm."/>
    <s v="ang."/>
    <s v="W"/>
    <d v="2013-09-01T00:00:00"/>
    <m/>
    <s v=""/>
    <n v="6"/>
    <d v="1997-04-08T00:00:00"/>
    <n v="22"/>
    <s v="N"/>
    <n v="30"/>
    <n v="2.5"/>
    <n v="39"/>
    <x v="0"/>
    <n v="1"/>
    <n v="30"/>
    <n v="0"/>
    <n v="6498"/>
    <n v="1246.9267500000001"/>
    <n v="0"/>
    <n v="0"/>
    <n v="0"/>
    <n v="0"/>
    <n v="0"/>
    <n v="0"/>
    <n v="0"/>
    <n v="0"/>
    <n v="0"/>
    <n v="0"/>
    <n v="0"/>
    <n v="0"/>
    <n v="26.5"/>
    <n v="0"/>
    <n v="0"/>
    <n v="0"/>
    <n v="0"/>
    <n v="5.9346750000000004"/>
    <n v="0"/>
    <n v="0"/>
  </r>
  <r>
    <d v="2020-11-01T00:00:00"/>
    <x v="7"/>
    <s v="P"/>
    <s v="Active"/>
    <n v="265"/>
    <x v="264"/>
    <s v="N"/>
    <x v="33"/>
    <n v="1000"/>
    <x v="1"/>
    <s v="Niederl. 1"/>
    <n v="1"/>
    <s v="Department"/>
    <s v="Supervisor"/>
    <s v="Non-Mgm."/>
    <s v="ang."/>
    <s v="W"/>
    <d v="2013-09-01T00:00:00"/>
    <m/>
    <s v=""/>
    <n v="6"/>
    <d v="1997-03-16T00:00:00"/>
    <n v="22"/>
    <s v="N"/>
    <n v="30"/>
    <n v="2.5"/>
    <n v="39"/>
    <x v="0"/>
    <n v="1"/>
    <n v="30"/>
    <n v="0"/>
    <n v="6499"/>
    <n v="1247.06025"/>
    <n v="0"/>
    <n v="0"/>
    <n v="0"/>
    <n v="0"/>
    <n v="0"/>
    <n v="0"/>
    <n v="0"/>
    <n v="0"/>
    <n v="0"/>
    <n v="0"/>
    <n v="0"/>
    <n v="0"/>
    <n v="26.5"/>
    <n v="0"/>
    <n v="0"/>
    <n v="0"/>
    <n v="0"/>
    <n v="5.9346750000000004"/>
    <n v="0"/>
    <n v="0"/>
  </r>
  <r>
    <d v="2020-11-01T00:00:00"/>
    <x v="7"/>
    <s v="P"/>
    <s v="Active"/>
    <n v="266"/>
    <x v="265"/>
    <s v="N"/>
    <x v="1"/>
    <n v="1017"/>
    <x v="1"/>
    <s v="Niederl. 1"/>
    <n v="1"/>
    <s v="Department"/>
    <s v="Supervisor"/>
    <s v="Non-Mgm."/>
    <s v="ang."/>
    <s v="M"/>
    <d v="2013-09-01T00:00:00"/>
    <m/>
    <s v=""/>
    <n v="6"/>
    <d v="1997-01-27T00:00:00"/>
    <n v="22"/>
    <s v="N"/>
    <n v="30"/>
    <n v="2.5"/>
    <n v="34"/>
    <x v="0"/>
    <n v="0.87179487179487181"/>
    <n v="30"/>
    <n v="0"/>
    <n v="6500"/>
    <n v="1247.1937499999999"/>
    <n v="0"/>
    <n v="0"/>
    <n v="0"/>
    <n v="0"/>
    <n v="0"/>
    <n v="0"/>
    <n v="0"/>
    <n v="0"/>
    <n v="0"/>
    <n v="0"/>
    <n v="0"/>
    <n v="0"/>
    <n v="26.5"/>
    <n v="0"/>
    <n v="0"/>
    <n v="0"/>
    <n v="0"/>
    <n v="5.9346750000000004"/>
    <n v="0"/>
    <n v="0"/>
  </r>
  <r>
    <d v="2020-11-01T00:00:00"/>
    <x v="7"/>
    <s v="P"/>
    <s v="Active"/>
    <n v="267"/>
    <x v="266"/>
    <s v="N"/>
    <x v="22"/>
    <n v="1053"/>
    <x v="3"/>
    <s v="Niederl. 8"/>
    <n v="1"/>
    <s v="Department"/>
    <s v="Supervisor"/>
    <s v="Non-Mgm."/>
    <s v="ang."/>
    <s v="M"/>
    <d v="2013-09-01T00:00:00"/>
    <m/>
    <s v=""/>
    <n v="6"/>
    <d v="1987-10-02T00:00:00"/>
    <n v="32"/>
    <s v="J"/>
    <n v="30"/>
    <n v="2.5"/>
    <n v="39"/>
    <x v="0"/>
    <n v="1"/>
    <n v="30"/>
    <n v="0"/>
    <n v="6501"/>
    <n v="1247.2137499999999"/>
    <n v="0"/>
    <n v="0"/>
    <n v="0"/>
    <n v="0"/>
    <n v="0"/>
    <n v="0"/>
    <n v="0"/>
    <n v="0"/>
    <n v="0"/>
    <n v="0"/>
    <n v="375.05769230769232"/>
    <n v="297.96250000000003"/>
    <n v="26.5"/>
    <n v="0"/>
    <n v="0"/>
    <n v="0"/>
    <n v="0"/>
    <n v="156.65754706730772"/>
    <n v="0"/>
    <n v="0"/>
  </r>
  <r>
    <d v="2020-11-01T00:00:00"/>
    <x v="7"/>
    <s v="P"/>
    <s v="Active"/>
    <n v="268"/>
    <x v="267"/>
    <s v="N"/>
    <x v="32"/>
    <n v="1077"/>
    <x v="0"/>
    <s v="Niederl. 3"/>
    <n v="1"/>
    <s v="Department"/>
    <s v="Supervisor"/>
    <s v="Manager"/>
    <s v="ang."/>
    <s v="M"/>
    <d v="2013-10-01T00:00:00"/>
    <m/>
    <s v=""/>
    <n v="6"/>
    <d v="1983-06-06T00:00:00"/>
    <n v="36"/>
    <s v="N"/>
    <n v="30"/>
    <n v="2.5"/>
    <n v="39"/>
    <x v="0"/>
    <n v="1"/>
    <n v="30"/>
    <n v="0"/>
    <n v="6502"/>
    <n v="1247.2337499999999"/>
    <n v="0"/>
    <n v="0"/>
    <n v="30"/>
    <n v="0"/>
    <n v="0"/>
    <n v="0"/>
    <n v="0"/>
    <n v="0"/>
    <n v="0"/>
    <n v="0"/>
    <n v="0"/>
    <n v="0"/>
    <n v="26.5"/>
    <n v="0"/>
    <n v="0"/>
    <n v="0"/>
    <n v="0"/>
    <n v="12.653175000000001"/>
    <n v="96.710000000000008"/>
    <n v="0"/>
  </r>
  <r>
    <d v="2020-11-01T00:00:00"/>
    <x v="7"/>
    <s v="P"/>
    <s v="Active"/>
    <n v="269"/>
    <x v="268"/>
    <s v="N"/>
    <x v="50"/>
    <n v="1069"/>
    <x v="0"/>
    <s v="Niederl. 3"/>
    <n v="1"/>
    <s v="Department"/>
    <s v="Supervisor"/>
    <s v="Manager"/>
    <s v="ang."/>
    <s v="M"/>
    <d v="2013-09-16T00:00:00"/>
    <m/>
    <s v=""/>
    <n v="6"/>
    <d v="1987-12-13T00:00:00"/>
    <n v="32"/>
    <s v="N"/>
    <n v="30"/>
    <n v="2.5"/>
    <n v="39"/>
    <x v="0"/>
    <n v="1"/>
    <n v="30"/>
    <n v="0"/>
    <n v="6503"/>
    <n v="1247.2537500000001"/>
    <n v="0"/>
    <n v="0"/>
    <n v="0"/>
    <n v="0"/>
    <n v="0"/>
    <n v="0"/>
    <n v="0"/>
    <n v="0"/>
    <n v="0"/>
    <n v="0"/>
    <n v="0"/>
    <n v="0"/>
    <n v="26.5"/>
    <n v="0"/>
    <n v="0"/>
    <n v="0"/>
    <n v="0"/>
    <n v="5.9346750000000004"/>
    <n v="0"/>
    <n v="0"/>
  </r>
  <r>
    <d v="2020-11-01T00:00:00"/>
    <x v="7"/>
    <s v="P"/>
    <s v="Active"/>
    <n v="270"/>
    <x v="269"/>
    <s v="N"/>
    <x v="31"/>
    <n v="1063"/>
    <x v="10"/>
    <s v="Niederl. 11"/>
    <n v="1"/>
    <s v="Department"/>
    <s v="Supervisor"/>
    <s v="Non-Mgm."/>
    <s v="ang."/>
    <s v="M"/>
    <d v="2013-11-01T00:00:00"/>
    <m/>
    <s v=""/>
    <n v="6"/>
    <d v="1984-05-11T00:00:00"/>
    <n v="35"/>
    <s v="N"/>
    <n v="30"/>
    <n v="2.5"/>
    <n v="39"/>
    <x v="0"/>
    <n v="1"/>
    <n v="30"/>
    <n v="0"/>
    <n v="6504"/>
    <n v="1247.2737500000001"/>
    <n v="0"/>
    <n v="0"/>
    <n v="60"/>
    <n v="0"/>
    <n v="0"/>
    <n v="0"/>
    <n v="0"/>
    <n v="0"/>
    <n v="0"/>
    <n v="0"/>
    <n v="0"/>
    <n v="0"/>
    <n v="26.5"/>
    <n v="0"/>
    <n v="0"/>
    <n v="0"/>
    <n v="0"/>
    <n v="19.371675"/>
    <n v="128.63"/>
    <n v="0"/>
  </r>
  <r>
    <d v="2020-11-01T00:00:00"/>
    <x v="7"/>
    <s v="P"/>
    <s v="Active"/>
    <n v="271"/>
    <x v="270"/>
    <s v="N"/>
    <x v="22"/>
    <n v="1060"/>
    <x v="2"/>
    <s v="Niederl. 7"/>
    <n v="1"/>
    <s v="Department"/>
    <s v="Supervisor"/>
    <s v="Non-Mgm."/>
    <s v="ang."/>
    <s v="M"/>
    <d v="2013-11-01T00:00:00"/>
    <m/>
    <s v=""/>
    <n v="6"/>
    <d v="1984-06-29T00:00:00"/>
    <n v="35"/>
    <s v="J"/>
    <n v="30"/>
    <n v="2.5"/>
    <n v="39"/>
    <x v="0"/>
    <n v="1"/>
    <n v="30"/>
    <n v="0"/>
    <n v="6505"/>
    <n v="1247.29375"/>
    <n v="0"/>
    <n v="0"/>
    <n v="0"/>
    <n v="0"/>
    <n v="0"/>
    <n v="0"/>
    <n v="0"/>
    <n v="0"/>
    <n v="0"/>
    <n v="0"/>
    <n v="375.28846153846155"/>
    <n v="298.14583333333337"/>
    <n v="26.5"/>
    <n v="0"/>
    <n v="0"/>
    <n v="0"/>
    <n v="0"/>
    <n v="156.75028533653847"/>
    <n v="0"/>
    <n v="0"/>
  </r>
  <r>
    <d v="2020-11-01T00:00:00"/>
    <x v="7"/>
    <s v="P"/>
    <s v="Active"/>
    <n v="272"/>
    <x v="271"/>
    <s v="N"/>
    <x v="25"/>
    <n v="1002"/>
    <x v="1"/>
    <s v="Niederl. 1"/>
    <n v="1"/>
    <s v="Department"/>
    <s v="Supervisor"/>
    <s v="Manager"/>
    <s v="ang."/>
    <s v="M"/>
    <d v="2013-11-01T00:00:00"/>
    <m/>
    <s v=""/>
    <n v="6"/>
    <d v="1984-02-06T00:00:00"/>
    <n v="35"/>
    <s v="N"/>
    <n v="30"/>
    <n v="2.5"/>
    <n v="39"/>
    <x v="0"/>
    <n v="1"/>
    <n v="30"/>
    <n v="0"/>
    <n v="6506"/>
    <n v="1247.31375"/>
    <n v="0"/>
    <n v="0"/>
    <n v="0"/>
    <n v="0"/>
    <n v="0"/>
    <n v="0"/>
    <n v="0"/>
    <n v="0"/>
    <n v="0"/>
    <n v="0"/>
    <n v="0"/>
    <n v="0"/>
    <n v="26.5"/>
    <n v="0"/>
    <n v="0"/>
    <n v="0"/>
    <n v="0"/>
    <n v="5.9346750000000004"/>
    <n v="0"/>
    <n v="0"/>
  </r>
  <r>
    <d v="2020-11-01T00:00:00"/>
    <x v="7"/>
    <s v="P"/>
    <s v="Active"/>
    <n v="273"/>
    <x v="272"/>
    <s v="N"/>
    <x v="22"/>
    <n v="1053"/>
    <x v="3"/>
    <s v="Niederl. 8"/>
    <n v="1"/>
    <s v="Department"/>
    <s v="Supervisor"/>
    <s v="Non-Mgm."/>
    <s v="ang."/>
    <s v="M"/>
    <d v="2013-12-01T00:00:00"/>
    <m/>
    <s v=""/>
    <n v="6"/>
    <d v="1964-08-12T00:00:00"/>
    <n v="55"/>
    <s v="J"/>
    <n v="30"/>
    <n v="2.5"/>
    <n v="39"/>
    <x v="0"/>
    <n v="1"/>
    <n v="30"/>
    <n v="0"/>
    <n v="6507"/>
    <n v="1247.33375"/>
    <n v="0"/>
    <n v="0"/>
    <n v="0"/>
    <n v="0"/>
    <n v="0"/>
    <n v="0"/>
    <n v="0"/>
    <n v="0"/>
    <n v="0"/>
    <n v="0"/>
    <n v="375.40384615384613"/>
    <n v="298.23750000000001"/>
    <n v="26.5"/>
    <n v="0"/>
    <n v="0"/>
    <n v="0"/>
    <n v="0"/>
    <n v="156.79665447115386"/>
    <n v="0"/>
    <n v="0"/>
  </r>
  <r>
    <d v="2020-11-01T00:00:00"/>
    <x v="7"/>
    <s v="P"/>
    <s v="Active"/>
    <n v="274"/>
    <x v="273"/>
    <s v="N"/>
    <x v="22"/>
    <n v="1035"/>
    <x v="5"/>
    <s v="Niederl. 5"/>
    <n v="1"/>
    <s v="Department"/>
    <s v="Supervisor"/>
    <s v="Non-Mgm."/>
    <s v="ang."/>
    <s v="M"/>
    <d v="2014-01-01T00:00:00"/>
    <m/>
    <s v=""/>
    <n v="6"/>
    <d v="1959-01-08T00:00:00"/>
    <n v="61"/>
    <s v="J"/>
    <n v="30"/>
    <n v="2.5"/>
    <n v="39"/>
    <x v="0"/>
    <n v="1"/>
    <n v="30"/>
    <n v="0"/>
    <n v="6508"/>
    <n v="1247.35375"/>
    <n v="0"/>
    <n v="0"/>
    <n v="0"/>
    <n v="0"/>
    <n v="0"/>
    <n v="0"/>
    <n v="0"/>
    <n v="0"/>
    <n v="0"/>
    <n v="0"/>
    <n v="375.46153846153845"/>
    <n v="298.28333333333336"/>
    <n v="26.5"/>
    <n v="0"/>
    <n v="0"/>
    <n v="0"/>
    <n v="0"/>
    <n v="156.81983903846157"/>
    <n v="0"/>
    <n v="0"/>
  </r>
  <r>
    <d v="2020-11-01T00:00:00"/>
    <x v="7"/>
    <s v="P"/>
    <s v="Active"/>
    <n v="275"/>
    <x v="274"/>
    <s v="N"/>
    <x v="22"/>
    <n v="1053"/>
    <x v="3"/>
    <s v="Niederl. 8"/>
    <n v="1"/>
    <s v="Department"/>
    <s v="Supervisor"/>
    <s v="Non-Mgm."/>
    <s v="ang."/>
    <s v="M"/>
    <d v="2014-01-01T00:00:00"/>
    <m/>
    <s v=""/>
    <n v="6"/>
    <d v="1986-07-03T00:00:00"/>
    <n v="33"/>
    <s v="J"/>
    <n v="30"/>
    <n v="2.5"/>
    <n v="39"/>
    <x v="0"/>
    <n v="1"/>
    <n v="30"/>
    <n v="0"/>
    <n v="6509"/>
    <n v="1247.37375"/>
    <n v="0"/>
    <n v="0"/>
    <n v="0"/>
    <n v="0"/>
    <n v="0"/>
    <n v="0"/>
    <n v="0"/>
    <n v="0"/>
    <n v="0"/>
    <n v="0"/>
    <n v="375.51923076923077"/>
    <n v="298.32916666666665"/>
    <n v="26.5"/>
    <n v="0"/>
    <n v="0"/>
    <n v="0"/>
    <n v="0"/>
    <n v="156.84302360576922"/>
    <n v="0"/>
    <n v="0"/>
  </r>
  <r>
    <d v="2020-11-01T00:00:00"/>
    <x v="7"/>
    <s v="P"/>
    <s v="Active"/>
    <n v="276"/>
    <x v="275"/>
    <s v="N"/>
    <x v="47"/>
    <n v="1016"/>
    <x v="1"/>
    <s v="Niederl. 1"/>
    <n v="1"/>
    <s v="Department"/>
    <s v="Supervisor"/>
    <s v="Non-Mgm."/>
    <s v="ang."/>
    <s v="W"/>
    <d v="2014-02-01T00:00:00"/>
    <m/>
    <s v=""/>
    <n v="5"/>
    <d v="1982-07-10T00:00:00"/>
    <n v="37"/>
    <s v="N"/>
    <n v="24"/>
    <n v="2"/>
    <n v="18"/>
    <x v="0"/>
    <n v="0.46153846153846156"/>
    <n v="30"/>
    <n v="0"/>
    <n v="6510"/>
    <n v="1247.39375"/>
    <n v="0"/>
    <n v="0"/>
    <n v="0"/>
    <n v="0"/>
    <n v="0"/>
    <n v="0"/>
    <n v="0"/>
    <n v="0"/>
    <n v="0"/>
    <n v="0"/>
    <n v="0"/>
    <n v="0"/>
    <n v="26.5"/>
    <n v="0"/>
    <n v="0"/>
    <n v="0"/>
    <n v="0"/>
    <n v="5.9346750000000004"/>
    <n v="0"/>
    <n v="0"/>
  </r>
  <r>
    <d v="2020-11-01T00:00:00"/>
    <x v="7"/>
    <s v="P"/>
    <s v="Active"/>
    <n v="277"/>
    <x v="276"/>
    <s v="N"/>
    <x v="4"/>
    <n v="1013"/>
    <x v="1"/>
    <s v="Niederl. 1"/>
    <n v="1"/>
    <s v="Department"/>
    <s v="Supervisor"/>
    <s v="Manager"/>
    <s v="ang."/>
    <s v="M"/>
    <d v="2014-02-01T00:00:00"/>
    <m/>
    <s v=""/>
    <n v="5"/>
    <d v="1969-10-30T00:00:00"/>
    <n v="50"/>
    <s v="N"/>
    <n v="30"/>
    <n v="2.5"/>
    <n v="39"/>
    <x v="0"/>
    <n v="1"/>
    <n v="30"/>
    <n v="0"/>
    <n v="6511"/>
    <n v="1247.4137500000002"/>
    <n v="0"/>
    <n v="0"/>
    <n v="0"/>
    <n v="0"/>
    <n v="0"/>
    <n v="0"/>
    <n v="0"/>
    <n v="0"/>
    <n v="0"/>
    <n v="0"/>
    <n v="0"/>
    <n v="0"/>
    <n v="26.5"/>
    <n v="0"/>
    <n v="0"/>
    <n v="0"/>
    <n v="0"/>
    <n v="5.9346750000000004"/>
    <n v="0"/>
    <n v="0"/>
  </r>
  <r>
    <d v="2020-11-01T00:00:00"/>
    <x v="7"/>
    <s v="P"/>
    <s v="Active"/>
    <n v="278"/>
    <x v="277"/>
    <s v="N"/>
    <x v="23"/>
    <n v="1068"/>
    <x v="0"/>
    <s v="Niederl. 3"/>
    <n v="1"/>
    <s v="Department"/>
    <s v="Supervisor"/>
    <s v="Non-Mgm."/>
    <s v="ang."/>
    <s v="M"/>
    <d v="2014-03-01T00:00:00"/>
    <m/>
    <s v=""/>
    <n v="5"/>
    <d v="1960-12-15T00:00:00"/>
    <n v="59"/>
    <s v="N"/>
    <n v="30"/>
    <n v="2.5"/>
    <n v="39"/>
    <x v="0"/>
    <n v="1"/>
    <n v="30"/>
    <n v="0"/>
    <n v="6512"/>
    <n v="1247.4337500000001"/>
    <n v="0"/>
    <n v="0"/>
    <n v="0"/>
    <n v="0"/>
    <n v="0"/>
    <n v="0"/>
    <n v="0"/>
    <n v="0"/>
    <n v="0"/>
    <n v="0"/>
    <n v="0"/>
    <n v="0"/>
    <n v="26.5"/>
    <n v="0"/>
    <n v="0"/>
    <n v="0"/>
    <n v="0"/>
    <n v="5.9346750000000004"/>
    <n v="0"/>
    <n v="0"/>
  </r>
  <r>
    <d v="2020-11-01T00:00:00"/>
    <x v="7"/>
    <s v="P"/>
    <s v="Active"/>
    <n v="279"/>
    <x v="278"/>
    <s v="N"/>
    <x v="23"/>
    <n v="1068"/>
    <x v="0"/>
    <s v="Niederl. 3"/>
    <n v="1"/>
    <s v="Department"/>
    <s v="Supervisor"/>
    <s v="Manager"/>
    <s v="ang."/>
    <s v="M"/>
    <d v="2014-03-01T00:00:00"/>
    <m/>
    <s v=""/>
    <n v="5"/>
    <d v="1981-05-31T00:00:00"/>
    <n v="38"/>
    <s v="N"/>
    <n v="30"/>
    <n v="2.5"/>
    <n v="39"/>
    <x v="0"/>
    <n v="1"/>
    <n v="30"/>
    <n v="0"/>
    <n v="6513"/>
    <n v="1247.4537500000001"/>
    <n v="0"/>
    <n v="0"/>
    <n v="0"/>
    <n v="0"/>
    <n v="0"/>
    <n v="0"/>
    <n v="0"/>
    <n v="0"/>
    <n v="0"/>
    <n v="0"/>
    <n v="0"/>
    <n v="0"/>
    <n v="26.5"/>
    <n v="0"/>
    <n v="0"/>
    <n v="0"/>
    <n v="0"/>
    <n v="5.9346750000000004"/>
    <n v="0"/>
    <n v="0"/>
  </r>
  <r>
    <d v="2020-11-01T00:00:00"/>
    <x v="7"/>
    <s v="P"/>
    <s v="Active"/>
    <n v="280"/>
    <x v="279"/>
    <s v="N"/>
    <x v="0"/>
    <n v="1090"/>
    <x v="0"/>
    <s v="Niederl. 3"/>
    <n v="1"/>
    <s v="Department"/>
    <s v="Supervisor"/>
    <s v="Non-Mgm."/>
    <s v="ang."/>
    <s v="W"/>
    <d v="2014-04-01T00:00:00"/>
    <m/>
    <s v=""/>
    <n v="5"/>
    <d v="1978-07-24T00:00:00"/>
    <n v="41"/>
    <s v="N"/>
    <n v="35"/>
    <n v="2.9166666666666665"/>
    <n v="39"/>
    <x v="0"/>
    <n v="1"/>
    <n v="30"/>
    <n v="0"/>
    <n v="6514"/>
    <n v="1247.4737500000001"/>
    <n v="0"/>
    <n v="0"/>
    <n v="0"/>
    <n v="0"/>
    <n v="0"/>
    <n v="0"/>
    <n v="0"/>
    <n v="0"/>
    <n v="0"/>
    <n v="0"/>
    <n v="0"/>
    <n v="0"/>
    <n v="26.5"/>
    <n v="0"/>
    <n v="0"/>
    <n v="0"/>
    <n v="0"/>
    <n v="5.9346750000000004"/>
    <n v="0"/>
    <n v="0"/>
  </r>
  <r>
    <d v="2020-11-01T00:00:00"/>
    <x v="7"/>
    <s v="P"/>
    <s v="Active"/>
    <n v="281"/>
    <x v="280"/>
    <s v="N"/>
    <x v="48"/>
    <n v="1073"/>
    <x v="0"/>
    <s v="Niederl. 3"/>
    <n v="1"/>
    <s v="Department"/>
    <s v="Supervisor"/>
    <s v="Manager"/>
    <s v="ang."/>
    <s v="M"/>
    <d v="2014-04-01T00:00:00"/>
    <m/>
    <s v=""/>
    <n v="5"/>
    <d v="1989-03-05T00:00:00"/>
    <n v="30"/>
    <s v="N"/>
    <n v="30"/>
    <n v="2.5"/>
    <n v="39"/>
    <x v="0"/>
    <n v="1"/>
    <n v="30"/>
    <n v="0"/>
    <n v="6515"/>
    <n v="1247.4937500000001"/>
    <n v="0"/>
    <n v="0"/>
    <n v="0"/>
    <n v="0"/>
    <n v="0"/>
    <n v="0"/>
    <n v="0"/>
    <n v="0"/>
    <n v="0"/>
    <n v="0"/>
    <n v="0"/>
    <n v="0"/>
    <n v="26.5"/>
    <n v="0"/>
    <n v="0"/>
    <n v="0"/>
    <n v="0"/>
    <n v="5.9346750000000004"/>
    <n v="0"/>
    <n v="0"/>
  </r>
  <r>
    <d v="2020-11-01T00:00:00"/>
    <x v="7"/>
    <s v="P"/>
    <s v="Active"/>
    <n v="282"/>
    <x v="281"/>
    <s v="N"/>
    <x v="5"/>
    <n v="1093"/>
    <x v="1"/>
    <s v="Niederl. 1"/>
    <n v="1"/>
    <s v="Department"/>
    <s v="Supervisor"/>
    <s v="Non-Mgm."/>
    <s v="ang."/>
    <s v="M"/>
    <d v="2014-03-17T00:00:00"/>
    <m/>
    <s v=""/>
    <n v="5"/>
    <d v="1997-04-24T00:00:00"/>
    <n v="22"/>
    <s v="N"/>
    <n v="30"/>
    <n v="2.5"/>
    <n v="39"/>
    <x v="0"/>
    <n v="1"/>
    <n v="30"/>
    <n v="0"/>
    <n v="6516"/>
    <n v="1247.5137500000001"/>
    <n v="0"/>
    <n v="0"/>
    <n v="0"/>
    <n v="0"/>
    <n v="0"/>
    <n v="0"/>
    <n v="0"/>
    <n v="0"/>
    <n v="0"/>
    <n v="0"/>
    <n v="0"/>
    <n v="0"/>
    <n v="26.5"/>
    <n v="0"/>
    <n v="0"/>
    <n v="0"/>
    <n v="0"/>
    <n v="5.9346750000000004"/>
    <n v="0"/>
    <n v="0"/>
  </r>
  <r>
    <d v="2020-11-01T00:00:00"/>
    <x v="7"/>
    <s v="P"/>
    <s v="Active"/>
    <n v="283"/>
    <x v="282"/>
    <s v="N"/>
    <x v="2"/>
    <n v="1010"/>
    <x v="1"/>
    <s v="Niederl. 1"/>
    <n v="1"/>
    <s v="Department"/>
    <s v="Supervisor"/>
    <s v="Non-Mgm."/>
    <s v="ang."/>
    <s v="M"/>
    <d v="2014-05-01T00:00:00"/>
    <m/>
    <s v=""/>
    <n v="5"/>
    <d v="1976-05-08T00:00:00"/>
    <n v="43"/>
    <s v="N"/>
    <n v="30"/>
    <n v="2.5"/>
    <n v="39"/>
    <x v="0"/>
    <n v="1"/>
    <n v="30"/>
    <n v="0"/>
    <n v="6517"/>
    <n v="1247.5337500000001"/>
    <n v="0"/>
    <n v="0"/>
    <n v="0"/>
    <n v="0"/>
    <n v="0"/>
    <n v="0"/>
    <n v="0"/>
    <n v="0"/>
    <n v="0"/>
    <n v="0"/>
    <n v="0"/>
    <n v="0"/>
    <n v="26.5"/>
    <n v="0"/>
    <n v="0"/>
    <n v="0"/>
    <n v="0"/>
    <n v="5.9346750000000004"/>
    <n v="0"/>
    <n v="0"/>
  </r>
  <r>
    <d v="2020-11-01T00:00:00"/>
    <x v="7"/>
    <s v="P"/>
    <s v="Active"/>
    <n v="284"/>
    <x v="283"/>
    <s v="N"/>
    <x v="16"/>
    <n v="1031"/>
    <x v="5"/>
    <s v="Niederl. 5"/>
    <n v="1"/>
    <s v="Department"/>
    <s v="Supervisor"/>
    <s v="Non-Mgm."/>
    <s v="ang."/>
    <s v="M"/>
    <d v="2014-05-15T00:00:00"/>
    <m/>
    <s v=""/>
    <n v="5"/>
    <d v="1983-10-20T00:00:00"/>
    <n v="36"/>
    <s v="N"/>
    <n v="30"/>
    <n v="2.5"/>
    <n v="39"/>
    <x v="0"/>
    <n v="1"/>
    <n v="30"/>
    <n v="0"/>
    <n v="6518"/>
    <n v="1247.55375"/>
    <n v="0"/>
    <n v="0"/>
    <n v="30"/>
    <n v="0"/>
    <n v="0"/>
    <n v="0"/>
    <n v="0"/>
    <n v="0"/>
    <n v="0"/>
    <n v="0"/>
    <n v="0"/>
    <n v="0"/>
    <n v="26.5"/>
    <n v="0"/>
    <n v="0"/>
    <n v="0"/>
    <n v="0"/>
    <n v="12.653175000000001"/>
    <n v="83.79"/>
    <n v="0"/>
  </r>
  <r>
    <d v="2020-11-01T00:00:00"/>
    <x v="7"/>
    <s v="P"/>
    <s v="Active"/>
    <n v="285"/>
    <x v="284"/>
    <s v="N"/>
    <x v="22"/>
    <n v="1047"/>
    <x v="9"/>
    <s v="Niederl. 4"/>
    <n v="1"/>
    <s v="Department"/>
    <s v="Supervisor"/>
    <s v="Non-Mgm."/>
    <s v="ang."/>
    <s v="M"/>
    <d v="2014-06-01T00:00:00"/>
    <m/>
    <s v=""/>
    <n v="5"/>
    <d v="1965-07-27T00:00:00"/>
    <n v="54"/>
    <s v="J"/>
    <n v="30"/>
    <n v="2.5"/>
    <n v="39"/>
    <x v="0"/>
    <n v="1"/>
    <n v="30"/>
    <n v="0"/>
    <n v="6519"/>
    <n v="1247.57375"/>
    <n v="0"/>
    <n v="0"/>
    <n v="0"/>
    <n v="0"/>
    <n v="0"/>
    <n v="0"/>
    <n v="0"/>
    <n v="0"/>
    <n v="0"/>
    <n v="0"/>
    <n v="376.09615384615387"/>
    <n v="298.78750000000002"/>
    <n v="26.5"/>
    <n v="0"/>
    <n v="0"/>
    <n v="0"/>
    <n v="0"/>
    <n v="157.07486927884619"/>
    <n v="0"/>
    <n v="0"/>
  </r>
  <r>
    <d v="2020-11-01T00:00:00"/>
    <x v="7"/>
    <s v="P"/>
    <s v="Active"/>
    <n v="286"/>
    <x v="285"/>
    <s v="N"/>
    <x v="22"/>
    <n v="1053"/>
    <x v="3"/>
    <s v="Niederl. 8"/>
    <n v="1"/>
    <s v="Department"/>
    <s v="Supervisor"/>
    <s v="Non-Mgm."/>
    <s v="ang."/>
    <s v="M"/>
    <d v="2014-06-01T00:00:00"/>
    <m/>
    <s v=""/>
    <n v="5"/>
    <d v="1991-07-09T00:00:00"/>
    <n v="28"/>
    <s v="J"/>
    <n v="30"/>
    <n v="2.5"/>
    <n v="39"/>
    <x v="0"/>
    <n v="1"/>
    <n v="30"/>
    <n v="0"/>
    <n v="6520"/>
    <n v="1247.59375"/>
    <n v="0"/>
    <n v="0"/>
    <n v="0"/>
    <n v="0"/>
    <n v="0"/>
    <n v="0"/>
    <n v="0"/>
    <n v="0"/>
    <n v="0"/>
    <n v="0"/>
    <n v="376.15384615384619"/>
    <n v="298.83333333333337"/>
    <n v="26.5"/>
    <n v="0"/>
    <n v="0"/>
    <n v="0"/>
    <n v="0"/>
    <n v="157.09805384615387"/>
    <n v="0"/>
    <n v="0"/>
  </r>
  <r>
    <d v="2020-11-01T00:00:00"/>
    <x v="7"/>
    <s v="P"/>
    <s v="Active"/>
    <n v="287"/>
    <x v="286"/>
    <s v="N"/>
    <x v="20"/>
    <n v="1051"/>
    <x v="3"/>
    <s v="Niederl. 8"/>
    <n v="1"/>
    <s v="Department"/>
    <s v="Supervisor"/>
    <s v="Non-Mgm."/>
    <s v="ang."/>
    <s v="M"/>
    <d v="2014-06-01T00:00:00"/>
    <m/>
    <s v=""/>
    <n v="5"/>
    <d v="1988-09-05T00:00:00"/>
    <n v="31"/>
    <s v="J"/>
    <n v="30"/>
    <n v="2.5"/>
    <n v="39"/>
    <x v="0"/>
    <n v="1"/>
    <n v="30"/>
    <n v="0"/>
    <n v="6521"/>
    <n v="1247.61375"/>
    <n v="0"/>
    <n v="0"/>
    <n v="0"/>
    <n v="0"/>
    <n v="0"/>
    <n v="0"/>
    <n v="0"/>
    <n v="0"/>
    <n v="0"/>
    <n v="0"/>
    <n v="376.21153846153845"/>
    <n v="298.87916666666666"/>
    <n v="26.5"/>
    <n v="0"/>
    <n v="0"/>
    <n v="0"/>
    <n v="0"/>
    <n v="157.12123841346155"/>
    <n v="0"/>
    <n v="0"/>
  </r>
  <r>
    <d v="2020-11-01T00:00:00"/>
    <x v="7"/>
    <s v="P"/>
    <s v="Active"/>
    <n v="288"/>
    <x v="287"/>
    <s v="N"/>
    <x v="17"/>
    <n v="1088"/>
    <x v="0"/>
    <s v="Niederl. 3"/>
    <n v="1"/>
    <s v="Department"/>
    <s v="Supervisor"/>
    <s v="Supervisor"/>
    <s v="ang."/>
    <s v="W"/>
    <d v="2014-07-01T00:00:00"/>
    <m/>
    <s v=""/>
    <n v="5"/>
    <d v="1983-09-27T00:00:00"/>
    <n v="36"/>
    <s v="N"/>
    <n v="30"/>
    <n v="2.5"/>
    <n v="39"/>
    <x v="0"/>
    <n v="1"/>
    <n v="30"/>
    <n v="0"/>
    <n v="6522"/>
    <n v="1247.63375"/>
    <n v="0"/>
    <n v="0"/>
    <n v="0"/>
    <n v="0"/>
    <n v="0"/>
    <n v="0"/>
    <n v="0"/>
    <n v="0"/>
    <n v="0"/>
    <n v="0"/>
    <n v="0"/>
    <n v="0"/>
    <n v="26.5"/>
    <n v="0"/>
    <n v="0"/>
    <n v="0"/>
    <n v="0"/>
    <n v="5.9346750000000004"/>
    <n v="0"/>
    <n v="0"/>
  </r>
  <r>
    <d v="2020-11-01T00:00:00"/>
    <x v="7"/>
    <s v="P"/>
    <s v="Active"/>
    <n v="289"/>
    <x v="288"/>
    <s v="N"/>
    <x v="22"/>
    <n v="1035"/>
    <x v="5"/>
    <s v="Niederl. 5"/>
    <n v="1"/>
    <s v="Department"/>
    <s v="Supervisor"/>
    <s v="Non-Mgm."/>
    <s v="ang."/>
    <s v="M"/>
    <d v="2014-07-01T00:00:00"/>
    <m/>
    <s v=""/>
    <n v="5"/>
    <d v="1983-09-02T00:00:00"/>
    <n v="36"/>
    <s v="J"/>
    <n v="30"/>
    <n v="2.5"/>
    <n v="39"/>
    <x v="0"/>
    <n v="1"/>
    <n v="30"/>
    <n v="0"/>
    <n v="6523"/>
    <n v="1247.6537499999999"/>
    <n v="0"/>
    <n v="0"/>
    <n v="0"/>
    <n v="0"/>
    <n v="0"/>
    <n v="0"/>
    <n v="0"/>
    <n v="0"/>
    <n v="0"/>
    <n v="0"/>
    <n v="376.32692307692304"/>
    <n v="298.97083333333336"/>
    <n v="26.5"/>
    <n v="0"/>
    <n v="0"/>
    <n v="0"/>
    <n v="0"/>
    <n v="157.16760754807692"/>
    <n v="0"/>
    <n v="0"/>
  </r>
  <r>
    <d v="2020-11-01T00:00:00"/>
    <x v="7"/>
    <s v="P"/>
    <s v="Active"/>
    <n v="290"/>
    <x v="289"/>
    <s v="N"/>
    <x v="47"/>
    <n v="1016"/>
    <x v="1"/>
    <s v="Niederl. 1"/>
    <n v="1"/>
    <s v="Department"/>
    <s v="Supervisor"/>
    <s v="Non-Mgm."/>
    <s v="ang."/>
    <s v="W"/>
    <d v="2014-07-01T00:00:00"/>
    <m/>
    <s v=""/>
    <n v="5"/>
    <d v="1989-01-29T00:00:00"/>
    <n v="30"/>
    <s v="N"/>
    <n v="30"/>
    <n v="2.5"/>
    <n v="39"/>
    <x v="0"/>
    <n v="1"/>
    <n v="30"/>
    <n v="0"/>
    <n v="6524"/>
    <n v="1247.6737499999999"/>
    <n v="0"/>
    <n v="0"/>
    <n v="0"/>
    <n v="0"/>
    <n v="0"/>
    <n v="0"/>
    <n v="0"/>
    <n v="0"/>
    <n v="0"/>
    <n v="0"/>
    <n v="0"/>
    <n v="0"/>
    <n v="26.5"/>
    <n v="0"/>
    <n v="0"/>
    <n v="0"/>
    <n v="0"/>
    <n v="5.9346750000000004"/>
    <n v="0"/>
    <n v="0"/>
  </r>
  <r>
    <d v="2020-11-01T00:00:00"/>
    <x v="7"/>
    <s v="P"/>
    <s v="Active"/>
    <n v="291"/>
    <x v="290"/>
    <s v="N"/>
    <x v="22"/>
    <n v="1060"/>
    <x v="2"/>
    <s v="Niederl. 7"/>
    <n v="1"/>
    <s v="Department"/>
    <s v="Supervisor"/>
    <s v="Non-Mgm."/>
    <s v="ang."/>
    <s v="M"/>
    <d v="2014-09-01T00:00:00"/>
    <m/>
    <s v=""/>
    <n v="5"/>
    <d v="1989-11-09T00:00:00"/>
    <n v="30"/>
    <s v="J"/>
    <n v="30"/>
    <n v="2.5"/>
    <n v="39"/>
    <x v="0"/>
    <n v="1"/>
    <n v="30"/>
    <n v="0"/>
    <n v="6525"/>
    <n v="1247.6937499999999"/>
    <n v="0"/>
    <n v="0"/>
    <n v="0"/>
    <n v="0"/>
    <n v="0"/>
    <n v="0"/>
    <n v="0"/>
    <n v="0"/>
    <n v="0"/>
    <n v="0"/>
    <n v="376.44230769230768"/>
    <n v="299.0625"/>
    <n v="26.5"/>
    <n v="0"/>
    <n v="0"/>
    <n v="0"/>
    <n v="0"/>
    <n v="157.21397668269231"/>
    <n v="0"/>
    <n v="0"/>
  </r>
  <r>
    <d v="2020-11-01T00:00:00"/>
    <x v="7"/>
    <s v="P"/>
    <s v="Active"/>
    <n v="292"/>
    <x v="291"/>
    <s v="N"/>
    <x v="15"/>
    <n v="1050"/>
    <x v="3"/>
    <s v="Niederl. 8"/>
    <n v="1"/>
    <s v="Department"/>
    <s v="Supervisor"/>
    <s v="Non-Mgm."/>
    <s v="ang."/>
    <s v="W"/>
    <d v="2017-01-24T00:00:00"/>
    <m/>
    <s v=""/>
    <n v="2"/>
    <d v="1996-08-31T00:00:00"/>
    <n v="23"/>
    <s v="J"/>
    <n v="30"/>
    <n v="2.5"/>
    <n v="39"/>
    <x v="0"/>
    <n v="1"/>
    <n v="30"/>
    <n v="0"/>
    <n v="6526"/>
    <n v="1247.7137499999999"/>
    <n v="0"/>
    <n v="0"/>
    <n v="0"/>
    <n v="0"/>
    <n v="0"/>
    <n v="0"/>
    <n v="0"/>
    <n v="0"/>
    <n v="0"/>
    <n v="0"/>
    <n v="376.5"/>
    <n v="299.10833333333341"/>
    <n v="26.5"/>
    <n v="0"/>
    <n v="0"/>
    <n v="0"/>
    <n v="0"/>
    <n v="157.23716125000001"/>
    <n v="0"/>
    <n v="0"/>
  </r>
  <r>
    <d v="2020-11-01T00:00:00"/>
    <x v="7"/>
    <s v="P"/>
    <s v="Active"/>
    <n v="293"/>
    <x v="292"/>
    <s v="N"/>
    <x v="16"/>
    <n v="1067"/>
    <x v="11"/>
    <s v="Niederl. 12"/>
    <n v="1"/>
    <s v="Department"/>
    <s v="Supervisor"/>
    <s v="Non-Mgm."/>
    <s v="ang."/>
    <s v="M"/>
    <d v="2014-09-01T00:00:00"/>
    <m/>
    <s v=""/>
    <n v="5"/>
    <d v="1994-06-21T00:00:00"/>
    <n v="25"/>
    <s v="N"/>
    <n v="30"/>
    <n v="2.5"/>
    <n v="39"/>
    <x v="0"/>
    <n v="1"/>
    <n v="30"/>
    <n v="0"/>
    <n v="6527"/>
    <n v="1247.7337499999999"/>
    <n v="0"/>
    <n v="0"/>
    <n v="0"/>
    <n v="0"/>
    <n v="0"/>
    <n v="0"/>
    <n v="0"/>
    <n v="0"/>
    <n v="0"/>
    <n v="0"/>
    <n v="0"/>
    <n v="0"/>
    <n v="26.5"/>
    <n v="0"/>
    <n v="0"/>
    <n v="0"/>
    <n v="0"/>
    <n v="5.9346750000000004"/>
    <n v="0"/>
    <n v="0"/>
  </r>
  <r>
    <d v="2020-11-01T00:00:00"/>
    <x v="7"/>
    <s v="P"/>
    <s v="Active"/>
    <n v="294"/>
    <x v="293"/>
    <s v="N"/>
    <x v="22"/>
    <n v="1029"/>
    <x v="6"/>
    <s v="Niederl. 10"/>
    <n v="1"/>
    <s v="Department"/>
    <s v="Supervisor"/>
    <s v="Non-Mgm."/>
    <s v="ang."/>
    <s v="M"/>
    <d v="2018-01-18T00:00:00"/>
    <m/>
    <s v=""/>
    <n v="1"/>
    <d v="1998-06-01T00:00:00"/>
    <n v="21"/>
    <s v="J"/>
    <n v="30"/>
    <n v="2.5"/>
    <n v="39"/>
    <x v="0"/>
    <n v="1"/>
    <n v="30"/>
    <n v="0"/>
    <n v="6528"/>
    <n v="1247.7537500000001"/>
    <n v="0"/>
    <n v="0"/>
    <n v="0"/>
    <n v="0"/>
    <n v="0"/>
    <n v="0"/>
    <n v="0"/>
    <n v="0"/>
    <n v="0"/>
    <n v="0"/>
    <n v="376.61538461538458"/>
    <n v="299.20000000000005"/>
    <n v="26.5"/>
    <n v="0"/>
    <n v="0"/>
    <n v="0"/>
    <n v="0"/>
    <n v="157.28353038461537"/>
    <n v="0"/>
    <n v="1.9716666666666665"/>
  </r>
  <r>
    <d v="2020-11-01T00:00:00"/>
    <x v="7"/>
    <s v="P"/>
    <s v="Active"/>
    <n v="295"/>
    <x v="294"/>
    <s v="N"/>
    <x v="25"/>
    <n v="1002"/>
    <x v="1"/>
    <s v="Niederl. 1"/>
    <n v="1"/>
    <s v="Department"/>
    <s v="Supervisor"/>
    <s v="Non-Mgm."/>
    <s v="ang."/>
    <s v="W"/>
    <d v="2014-09-01T00:00:00"/>
    <m/>
    <s v=""/>
    <n v="5"/>
    <d v="1997-06-29T00:00:00"/>
    <n v="22"/>
    <s v="N"/>
    <n v="30"/>
    <n v="2.5"/>
    <n v="39"/>
    <x v="0"/>
    <n v="1"/>
    <n v="30"/>
    <n v="0"/>
    <n v="6529"/>
    <n v="1247.7737500000001"/>
    <n v="0"/>
    <n v="0"/>
    <n v="0"/>
    <n v="0"/>
    <n v="0"/>
    <n v="0"/>
    <n v="0"/>
    <n v="0"/>
    <n v="0"/>
    <n v="0"/>
    <n v="0"/>
    <n v="0"/>
    <n v="26.5"/>
    <n v="0"/>
    <n v="0"/>
    <n v="0"/>
    <n v="0"/>
    <n v="5.9346750000000004"/>
    <n v="0"/>
    <n v="0"/>
  </r>
  <r>
    <d v="2020-11-01T00:00:00"/>
    <x v="7"/>
    <s v="P"/>
    <s v="Active"/>
    <n v="296"/>
    <x v="295"/>
    <s v="N"/>
    <x v="1"/>
    <n v="1017"/>
    <x v="1"/>
    <s v="Niederl. 1"/>
    <n v="1"/>
    <s v="Department"/>
    <s v="Supervisor"/>
    <s v="Non-Mgm."/>
    <s v="ang."/>
    <s v="W"/>
    <d v="2014-09-01T00:00:00"/>
    <m/>
    <s v=""/>
    <n v="5"/>
    <d v="1998-03-18T00:00:00"/>
    <n v="21"/>
    <s v="N"/>
    <n v="30"/>
    <n v="2.5"/>
    <n v="39"/>
    <x v="0"/>
    <n v="1"/>
    <n v="30"/>
    <n v="0"/>
    <n v="6530"/>
    <n v="1247.79375"/>
    <n v="0"/>
    <n v="0"/>
    <n v="0"/>
    <n v="0"/>
    <n v="0"/>
    <n v="0"/>
    <n v="0"/>
    <n v="0"/>
    <n v="0"/>
    <n v="0"/>
    <n v="0"/>
    <n v="0"/>
    <n v="26.5"/>
    <n v="0"/>
    <n v="0"/>
    <n v="0"/>
    <n v="0"/>
    <n v="5.9346750000000004"/>
    <n v="0"/>
    <n v="0"/>
  </r>
  <r>
    <d v="2020-11-01T00:00:00"/>
    <x v="7"/>
    <s v="P"/>
    <s v="Active"/>
    <n v="297"/>
    <x v="296"/>
    <s v="N"/>
    <x v="2"/>
    <n v="1010"/>
    <x v="1"/>
    <s v="Niederl. 1"/>
    <n v="1"/>
    <s v="Department"/>
    <s v="Supervisor"/>
    <s v="Non-Mgm."/>
    <s v="ang."/>
    <s v="M"/>
    <d v="2014-09-01T00:00:00"/>
    <m/>
    <s v=""/>
    <n v="5"/>
    <d v="1998-06-22T00:00:00"/>
    <n v="21"/>
    <s v="N"/>
    <n v="30"/>
    <n v="2.5"/>
    <n v="39"/>
    <x v="0"/>
    <n v="1"/>
    <n v="30"/>
    <n v="0"/>
    <n v="6531"/>
    <n v="1247.81375"/>
    <n v="0"/>
    <n v="0"/>
    <n v="0"/>
    <n v="0"/>
    <n v="0"/>
    <n v="0"/>
    <n v="0"/>
    <n v="0"/>
    <n v="0"/>
    <n v="0"/>
    <n v="0"/>
    <n v="0"/>
    <n v="26.5"/>
    <n v="0"/>
    <n v="0"/>
    <n v="0"/>
    <n v="0"/>
    <n v="5.9346750000000004"/>
    <n v="0"/>
    <n v="0"/>
  </r>
  <r>
    <d v="2020-11-01T00:00:00"/>
    <x v="7"/>
    <s v="P"/>
    <s v="Active"/>
    <n v="298"/>
    <x v="297"/>
    <s v="N"/>
    <x v="28"/>
    <n v="1004"/>
    <x v="1"/>
    <s v="Niederl. 1"/>
    <n v="1"/>
    <s v="Department"/>
    <s v="Supervisor"/>
    <s v="Non-Mgm."/>
    <s v="ang."/>
    <s v="W"/>
    <d v="2014-09-01T00:00:00"/>
    <m/>
    <s v=""/>
    <n v="5"/>
    <d v="1998-06-27T00:00:00"/>
    <n v="21"/>
    <s v="N"/>
    <n v="30"/>
    <n v="2.5"/>
    <n v="39"/>
    <x v="0"/>
    <n v="1"/>
    <n v="30"/>
    <n v="0"/>
    <n v="6532"/>
    <n v="1247.83375"/>
    <n v="0"/>
    <n v="0"/>
    <n v="0"/>
    <n v="0"/>
    <n v="0"/>
    <n v="0"/>
    <n v="0"/>
    <n v="0"/>
    <n v="0"/>
    <n v="0"/>
    <n v="0"/>
    <n v="0"/>
    <n v="26.5"/>
    <n v="0"/>
    <n v="0"/>
    <n v="0"/>
    <n v="0"/>
    <n v="5.9346750000000004"/>
    <n v="0"/>
    <n v="0"/>
  </r>
  <r>
    <d v="2020-11-01T00:00:00"/>
    <x v="7"/>
    <s v="P"/>
    <s v="Active"/>
    <n v="299"/>
    <x v="298"/>
    <s v="N"/>
    <x v="22"/>
    <n v="1041"/>
    <x v="4"/>
    <s v="Niederl. 6"/>
    <n v="1"/>
    <s v="Department"/>
    <s v="Supervisor"/>
    <s v="Non-Mgm."/>
    <s v="ang."/>
    <s v="M"/>
    <d v="2014-10-18T00:00:00"/>
    <m/>
    <s v=""/>
    <n v="5"/>
    <d v="1965-09-15T00:00:00"/>
    <n v="54"/>
    <s v="J"/>
    <n v="30"/>
    <n v="2.5"/>
    <n v="39"/>
    <x v="0"/>
    <n v="1"/>
    <n v="30"/>
    <n v="0"/>
    <n v="6533"/>
    <n v="1247.85375"/>
    <n v="0"/>
    <n v="0"/>
    <n v="0"/>
    <n v="0"/>
    <n v="0"/>
    <n v="0"/>
    <n v="0"/>
    <n v="0"/>
    <n v="0"/>
    <n v="0"/>
    <n v="376.90384615384613"/>
    <n v="299.42916666666667"/>
    <n v="26.5"/>
    <n v="0"/>
    <n v="0"/>
    <n v="0"/>
    <n v="0"/>
    <n v="157.39945322115383"/>
    <n v="0"/>
    <n v="0"/>
  </r>
  <r>
    <d v="2020-11-01T00:00:00"/>
    <x v="7"/>
    <s v="P"/>
    <s v="Active"/>
    <n v="300"/>
    <x v="299"/>
    <s v="Y"/>
    <x v="13"/>
    <n v="1030"/>
    <x v="5"/>
    <s v="Niederl. 5"/>
    <n v="0.5"/>
    <s v="Department"/>
    <s v="Supervisor"/>
    <s v="Non-Mgm."/>
    <s v="ang."/>
    <s v="W"/>
    <d v="2014-10-01T00:00:00"/>
    <m/>
    <s v=""/>
    <n v="5"/>
    <d v="1967-03-19T00:00:00"/>
    <n v="52"/>
    <s v="J"/>
    <n v="30"/>
    <n v="2.5"/>
    <n v="39"/>
    <x v="0"/>
    <n v="0.5"/>
    <n v="30"/>
    <n v="0"/>
    <n v="6534"/>
    <n v="1247.87375"/>
    <n v="0"/>
    <n v="0"/>
    <n v="0"/>
    <n v="0"/>
    <n v="0"/>
    <n v="0"/>
    <n v="0"/>
    <n v="0"/>
    <n v="0"/>
    <n v="0"/>
    <n v="376.96153846153845"/>
    <n v="299.47500000000002"/>
    <n v="13.25"/>
    <n v="0"/>
    <n v="0"/>
    <n v="0"/>
    <n v="0"/>
    <n v="154.45530028846156"/>
    <n v="0"/>
    <n v="0"/>
  </r>
  <r>
    <d v="2020-11-01T00:00:00"/>
    <x v="7"/>
    <s v="P"/>
    <s v="Active"/>
    <n v="300"/>
    <x v="299"/>
    <s v="Y"/>
    <x v="13"/>
    <n v="1036"/>
    <x v="4"/>
    <s v="Niederl. 6"/>
    <n v="0.5"/>
    <s v="Department"/>
    <s v="Supervisor"/>
    <s v="Non-Mgm."/>
    <s v="ang."/>
    <s v="W"/>
    <d v="2014-10-01T00:00:00"/>
    <m/>
    <s v=""/>
    <n v="5"/>
    <d v="1967-03-19T00:00:00"/>
    <n v="52"/>
    <s v="J"/>
    <n v="30"/>
    <n v="2.5"/>
    <n v="39"/>
    <x v="0"/>
    <n v="0.5"/>
    <n v="30"/>
    <n v="0"/>
    <n v="6535"/>
    <n v="1247.89375"/>
    <n v="0"/>
    <n v="0"/>
    <n v="0"/>
    <n v="0"/>
    <n v="0"/>
    <n v="0"/>
    <n v="0"/>
    <n v="0"/>
    <n v="0"/>
    <n v="0"/>
    <n v="377.01923076923077"/>
    <n v="299.52083333333337"/>
    <n v="13.25"/>
    <n v="0"/>
    <n v="0"/>
    <n v="0"/>
    <n v="0"/>
    <n v="154.47848485576927"/>
    <n v="0"/>
    <n v="0"/>
  </r>
  <r>
    <d v="2020-11-01T00:00:00"/>
    <x v="7"/>
    <s v="P"/>
    <s v="Active"/>
    <n v="301"/>
    <x v="300"/>
    <s v="N"/>
    <x v="14"/>
    <n v="1003"/>
    <x v="1"/>
    <s v="Niederl. 1"/>
    <n v="1"/>
    <s v="Department"/>
    <s v="Supervisor"/>
    <s v="Supervisor"/>
    <s v="ang."/>
    <s v="M"/>
    <d v="2007-09-01T00:00:00"/>
    <m/>
    <s v=""/>
    <n v="12"/>
    <d v="1990-12-26T00:00:00"/>
    <n v="29"/>
    <s v="N"/>
    <n v="30"/>
    <n v="2.5"/>
    <n v="39"/>
    <x v="0"/>
    <n v="1"/>
    <n v="30"/>
    <n v="0"/>
    <n v="6536"/>
    <n v="1247.9137500000002"/>
    <n v="0"/>
    <n v="0"/>
    <n v="0"/>
    <n v="0"/>
    <n v="0"/>
    <n v="0"/>
    <n v="0"/>
    <n v="0"/>
    <n v="0"/>
    <n v="0"/>
    <n v="0"/>
    <n v="0"/>
    <n v="26.5"/>
    <n v="0"/>
    <n v="0"/>
    <n v="0"/>
    <n v="0"/>
    <n v="5.9346750000000004"/>
    <n v="0"/>
    <n v="0"/>
  </r>
  <r>
    <d v="2020-11-01T00:00:00"/>
    <x v="7"/>
    <s v="P"/>
    <s v="Active"/>
    <n v="302"/>
    <x v="301"/>
    <s v="N"/>
    <x v="44"/>
    <n v="1084"/>
    <x v="0"/>
    <s v="Niederl. 3"/>
    <n v="1"/>
    <s v="Department"/>
    <s v="Supervisor"/>
    <s v="Non-Mgm."/>
    <s v="ang."/>
    <s v="M"/>
    <d v="2014-11-01T00:00:00"/>
    <m/>
    <s v=""/>
    <n v="5"/>
    <d v="1990-05-06T00:00:00"/>
    <n v="29"/>
    <s v="N"/>
    <n v="30"/>
    <n v="2.5"/>
    <n v="39"/>
    <x v="0"/>
    <n v="1"/>
    <n v="30"/>
    <n v="0"/>
    <n v="6537"/>
    <n v="1247.9337500000001"/>
    <n v="0"/>
    <n v="0"/>
    <n v="0"/>
    <n v="0"/>
    <n v="0"/>
    <n v="0"/>
    <n v="0"/>
    <n v="0"/>
    <n v="0"/>
    <n v="0"/>
    <n v="0"/>
    <n v="0"/>
    <n v="26.5"/>
    <n v="0"/>
    <n v="0"/>
    <n v="0"/>
    <n v="0"/>
    <n v="5.9346750000000004"/>
    <n v="0"/>
    <n v="0"/>
  </r>
  <r>
    <d v="2020-11-01T00:00:00"/>
    <x v="7"/>
    <s v="P"/>
    <s v="Active"/>
    <n v="303"/>
    <x v="302"/>
    <s v="N"/>
    <x v="23"/>
    <n v="1068"/>
    <x v="0"/>
    <s v="Niederl. 3"/>
    <n v="1"/>
    <s v="Department"/>
    <s v="Supervisor"/>
    <s v="Non-Mgm."/>
    <s v="ang."/>
    <s v="W"/>
    <d v="2014-12-01T00:00:00"/>
    <m/>
    <s v=""/>
    <n v="5"/>
    <d v="1957-10-23T00:00:00"/>
    <n v="62"/>
    <s v="N"/>
    <n v="12"/>
    <n v="1"/>
    <n v="16"/>
    <x v="0"/>
    <n v="0.41025641025641024"/>
    <n v="30"/>
    <n v="0"/>
    <n v="6538"/>
    <n v="1247.9537500000001"/>
    <n v="0"/>
    <n v="0"/>
    <n v="0"/>
    <n v="0"/>
    <n v="0"/>
    <n v="0"/>
    <n v="0"/>
    <n v="0"/>
    <n v="0"/>
    <n v="0"/>
    <n v="0"/>
    <n v="0"/>
    <n v="26.5"/>
    <n v="0"/>
    <n v="0"/>
    <n v="0"/>
    <n v="0"/>
    <n v="5.9346750000000004"/>
    <n v="0"/>
    <n v="0"/>
  </r>
  <r>
    <d v="2020-11-01T00:00:00"/>
    <x v="7"/>
    <s v="P"/>
    <s v="Active"/>
    <n v="304"/>
    <x v="303"/>
    <s v="N"/>
    <x v="44"/>
    <n v="1084"/>
    <x v="0"/>
    <s v="Niederl. 3"/>
    <n v="1"/>
    <s v="Department"/>
    <s v="Supervisor"/>
    <s v="Non-Mgm."/>
    <s v="ang."/>
    <s v="M"/>
    <d v="2007-09-01T00:00:00"/>
    <m/>
    <s v=""/>
    <n v="12"/>
    <d v="1974-03-15T00:00:00"/>
    <n v="45"/>
    <s v="N"/>
    <n v="30"/>
    <n v="2.5"/>
    <n v="39"/>
    <x v="0"/>
    <n v="1"/>
    <n v="30"/>
    <n v="0"/>
    <n v="6539"/>
    <n v="1247.9737500000001"/>
    <n v="0"/>
    <n v="0"/>
    <n v="0"/>
    <n v="0"/>
    <n v="0"/>
    <n v="0"/>
    <n v="0"/>
    <n v="0"/>
    <n v="0"/>
    <n v="0"/>
    <n v="0"/>
    <n v="0"/>
    <n v="26.5"/>
    <n v="0"/>
    <n v="0"/>
    <n v="0"/>
    <n v="0"/>
    <n v="5.9346750000000004"/>
    <n v="0"/>
    <n v="0"/>
  </r>
  <r>
    <d v="2020-11-01T00:00:00"/>
    <x v="7"/>
    <s v="P"/>
    <s v="Active"/>
    <n v="305"/>
    <x v="304"/>
    <s v="N"/>
    <x v="44"/>
    <n v="1084"/>
    <x v="0"/>
    <s v="Niederl. 3"/>
    <n v="1"/>
    <s v="Department"/>
    <s v="Supervisor"/>
    <s v="Non-Mgm."/>
    <s v="ang."/>
    <s v="M"/>
    <d v="2014-12-01T00:00:00"/>
    <m/>
    <s v=""/>
    <n v="5"/>
    <d v="1970-06-16T00:00:00"/>
    <n v="49"/>
    <s v="N"/>
    <n v="30"/>
    <n v="2.5"/>
    <n v="39"/>
    <x v="0"/>
    <n v="1"/>
    <n v="30"/>
    <n v="0"/>
    <n v="6540"/>
    <n v="1247.9937500000001"/>
    <n v="0"/>
    <n v="0"/>
    <n v="0"/>
    <n v="0"/>
    <n v="0"/>
    <n v="0"/>
    <n v="0"/>
    <n v="0"/>
    <n v="0"/>
    <n v="0"/>
    <n v="0"/>
    <n v="0"/>
    <n v="26.5"/>
    <n v="0"/>
    <n v="0"/>
    <n v="0"/>
    <n v="0"/>
    <n v="5.9346750000000004"/>
    <n v="0"/>
    <n v="0"/>
  </r>
  <r>
    <d v="2020-11-01T00:00:00"/>
    <x v="7"/>
    <s v="P"/>
    <s v="Active"/>
    <n v="306"/>
    <x v="305"/>
    <s v="N"/>
    <x v="22"/>
    <n v="1029"/>
    <x v="6"/>
    <s v="Niederl. 10"/>
    <n v="1"/>
    <s v="Department"/>
    <s v="Supervisor"/>
    <s v="Non-Mgm."/>
    <s v="ang."/>
    <s v="M"/>
    <d v="2014-12-01T00:00:00"/>
    <m/>
    <s v=""/>
    <n v="5"/>
    <d v="1981-04-29T00:00:00"/>
    <n v="38"/>
    <s v="J"/>
    <n v="30"/>
    <n v="2.5"/>
    <n v="39"/>
    <x v="0"/>
    <n v="1"/>
    <n v="30"/>
    <n v="0"/>
    <n v="6541"/>
    <n v="1248.0137500000001"/>
    <n v="0"/>
    <n v="0"/>
    <n v="0"/>
    <n v="0"/>
    <n v="0"/>
    <n v="0"/>
    <n v="0"/>
    <n v="0"/>
    <n v="0"/>
    <n v="0"/>
    <n v="377.36538461538464"/>
    <n v="299.79583333333341"/>
    <n v="26.5"/>
    <n v="0"/>
    <n v="0"/>
    <n v="0"/>
    <n v="0"/>
    <n v="157.58492975961542"/>
    <n v="0"/>
    <n v="0"/>
  </r>
  <r>
    <d v="2020-11-01T00:00:00"/>
    <x v="7"/>
    <s v="P"/>
    <s v="Active"/>
    <n v="307"/>
    <x v="306"/>
    <s v="N"/>
    <x v="40"/>
    <n v="1001"/>
    <x v="1"/>
    <s v="Niederl. 1"/>
    <n v="1"/>
    <s v="Department"/>
    <s v="Supervisor"/>
    <s v="Non-Mgm."/>
    <s v="ang."/>
    <s v="M"/>
    <d v="2013-09-01T00:00:00"/>
    <m/>
    <s v=""/>
    <n v="6"/>
    <d v="1975-12-03T00:00:00"/>
    <n v="44"/>
    <s v="N"/>
    <n v="30"/>
    <n v="2.5"/>
    <n v="39"/>
    <x v="0"/>
    <n v="1"/>
    <n v="30"/>
    <n v="0"/>
    <n v="6542"/>
    <n v="1248.0337500000001"/>
    <n v="0"/>
    <n v="0"/>
    <n v="0"/>
    <n v="0"/>
    <n v="0"/>
    <n v="0"/>
    <n v="0"/>
    <n v="0"/>
    <n v="0"/>
    <n v="0"/>
    <n v="0"/>
    <n v="0"/>
    <n v="26.5"/>
    <n v="0"/>
    <n v="0"/>
    <n v="0"/>
    <n v="0"/>
    <n v="5.9346750000000004"/>
    <n v="0"/>
    <n v="0"/>
  </r>
  <r>
    <d v="2020-11-01T00:00:00"/>
    <x v="7"/>
    <s v="P"/>
    <s v="Active"/>
    <n v="308"/>
    <x v="307"/>
    <s v="N"/>
    <x v="33"/>
    <n v="1000"/>
    <x v="1"/>
    <s v="Niederl. 1"/>
    <n v="1"/>
    <s v="Department"/>
    <s v="Supervisor"/>
    <s v="Non-Mgm."/>
    <s v="ang."/>
    <s v="M"/>
    <d v="2003-09-01T00:00:00"/>
    <m/>
    <s v=""/>
    <n v="16"/>
    <d v="1986-12-14T00:00:00"/>
    <n v="33"/>
    <s v="N"/>
    <n v="30"/>
    <n v="2.5"/>
    <n v="39"/>
    <x v="0"/>
    <n v="1"/>
    <n v="30"/>
    <n v="0"/>
    <n v="6543"/>
    <n v="1248.05375"/>
    <n v="0"/>
    <n v="0"/>
    <n v="0"/>
    <n v="0"/>
    <n v="0"/>
    <n v="0"/>
    <n v="0"/>
    <n v="0"/>
    <n v="0"/>
    <n v="0"/>
    <n v="0"/>
    <n v="0"/>
    <n v="26.5"/>
    <n v="0"/>
    <n v="0"/>
    <n v="0"/>
    <n v="0"/>
    <n v="5.9346750000000004"/>
    <n v="0"/>
    <n v="0"/>
  </r>
  <r>
    <d v="2020-11-01T00:00:00"/>
    <x v="7"/>
    <s v="P"/>
    <s v="Active"/>
    <n v="309"/>
    <x v="308"/>
    <s v="N"/>
    <x v="41"/>
    <n v="1006"/>
    <x v="1"/>
    <s v="Niederl. 1"/>
    <n v="1"/>
    <s v="Department"/>
    <s v="Supervisor"/>
    <s v="Non-Mgm."/>
    <s v="ang."/>
    <s v="M"/>
    <d v="2000-09-01T00:00:00"/>
    <m/>
    <s v=""/>
    <n v="19"/>
    <d v="1983-01-04T00:00:00"/>
    <n v="37"/>
    <s v="N"/>
    <n v="30"/>
    <n v="2.5"/>
    <n v="39"/>
    <x v="0"/>
    <n v="1"/>
    <n v="30"/>
    <n v="0"/>
    <n v="6544"/>
    <n v="1248.07375"/>
    <n v="0"/>
    <n v="0"/>
    <n v="0"/>
    <n v="0"/>
    <n v="0"/>
    <n v="0"/>
    <n v="0"/>
    <n v="0"/>
    <n v="0"/>
    <n v="0"/>
    <n v="0"/>
    <n v="0"/>
    <n v="26.5"/>
    <n v="0"/>
    <n v="0"/>
    <n v="0"/>
    <n v="0"/>
    <n v="5.9346750000000004"/>
    <n v="0"/>
    <n v="28.601666666666667"/>
  </r>
  <r>
    <d v="2020-11-01T00:00:00"/>
    <x v="7"/>
    <s v="P"/>
    <s v="Active"/>
    <n v="310"/>
    <x v="309"/>
    <s v="N"/>
    <x v="41"/>
    <n v="1006"/>
    <x v="1"/>
    <s v="Niederl. 1"/>
    <n v="1"/>
    <s v="Department"/>
    <s v="Supervisor"/>
    <s v="Non-Mgm."/>
    <s v="ang."/>
    <s v="M"/>
    <d v="2006-09-01T00:00:00"/>
    <m/>
    <s v=""/>
    <n v="13"/>
    <d v="1990-10-07T00:00:00"/>
    <n v="29"/>
    <s v="N"/>
    <n v="30"/>
    <n v="2.5"/>
    <n v="39"/>
    <x v="0"/>
    <n v="1"/>
    <n v="30"/>
    <n v="0"/>
    <n v="6545"/>
    <n v="1248.09375"/>
    <n v="0"/>
    <n v="0"/>
    <n v="0"/>
    <n v="0"/>
    <n v="0"/>
    <n v="0"/>
    <n v="0"/>
    <n v="0"/>
    <n v="0"/>
    <n v="0"/>
    <n v="0"/>
    <n v="0"/>
    <n v="26.5"/>
    <n v="0"/>
    <n v="0"/>
    <n v="0"/>
    <n v="0"/>
    <n v="5.9346750000000004"/>
    <n v="0"/>
    <n v="0"/>
  </r>
  <r>
    <d v="2020-11-01T00:00:00"/>
    <x v="7"/>
    <s v="P"/>
    <s v="Active"/>
    <n v="311"/>
    <x v="310"/>
    <s v="N"/>
    <x v="41"/>
    <n v="1006"/>
    <x v="1"/>
    <s v="Niederl. 1"/>
    <n v="1"/>
    <s v="Department"/>
    <s v="Supervisor"/>
    <s v="Non-Mgm."/>
    <s v="ang."/>
    <s v="M"/>
    <d v="1998-03-02T00:00:00"/>
    <m/>
    <s v=""/>
    <n v="21"/>
    <d v="1979-06-01T00:00:00"/>
    <n v="40"/>
    <s v="N"/>
    <n v="30"/>
    <n v="2.5"/>
    <n v="39"/>
    <x v="0"/>
    <n v="1"/>
    <n v="30"/>
    <n v="0"/>
    <n v="6546"/>
    <n v="1248.11375"/>
    <n v="0"/>
    <n v="0"/>
    <n v="0"/>
    <n v="0"/>
    <n v="0"/>
    <n v="0"/>
    <n v="0"/>
    <n v="0"/>
    <n v="0"/>
    <n v="0"/>
    <n v="0"/>
    <n v="0"/>
    <n v="26.5"/>
    <n v="0"/>
    <n v="0"/>
    <n v="0"/>
    <n v="0"/>
    <n v="5.9346750000000004"/>
    <n v="0"/>
    <n v="0"/>
  </r>
  <r>
    <d v="2020-11-01T00:00:00"/>
    <x v="7"/>
    <s v="P"/>
    <s v="Active"/>
    <n v="312"/>
    <x v="311"/>
    <s v="N"/>
    <x v="18"/>
    <n v="1080"/>
    <x v="0"/>
    <s v="Niederl. 3"/>
    <n v="1"/>
    <s v="Department"/>
    <s v="Supervisor"/>
    <s v="Supervisor"/>
    <s v="ang."/>
    <s v="W"/>
    <d v="2015-01-15T00:00:00"/>
    <m/>
    <s v=""/>
    <n v="5"/>
    <d v="1971-01-05T00:00:00"/>
    <n v="49"/>
    <s v="N"/>
    <n v="30"/>
    <n v="2.5"/>
    <n v="39"/>
    <x v="0"/>
    <n v="1"/>
    <n v="30"/>
    <n v="0"/>
    <n v="6547"/>
    <n v="1248.13375"/>
    <n v="0"/>
    <n v="0"/>
    <n v="0"/>
    <n v="0"/>
    <n v="0"/>
    <n v="0"/>
    <n v="0"/>
    <n v="0"/>
    <n v="0"/>
    <n v="0"/>
    <n v="0"/>
    <n v="0"/>
    <n v="26.5"/>
    <n v="0"/>
    <n v="0"/>
    <n v="0"/>
    <n v="0"/>
    <n v="5.9346750000000004"/>
    <n v="0"/>
    <n v="2.1733333333333333"/>
  </r>
  <r>
    <d v="2020-11-01T00:00:00"/>
    <x v="7"/>
    <s v="P"/>
    <s v="Active"/>
    <n v="313"/>
    <x v="312"/>
    <s v="N"/>
    <x v="2"/>
    <n v="1010"/>
    <x v="1"/>
    <s v="Niederl. 1"/>
    <n v="1"/>
    <s v="Department"/>
    <s v="Supervisor"/>
    <s v="Non-Mgm."/>
    <s v="ang."/>
    <s v="W"/>
    <d v="2015-01-01T00:00:00"/>
    <m/>
    <s v=""/>
    <n v="5"/>
    <d v="1982-07-01T00:00:00"/>
    <n v="37"/>
    <s v="N"/>
    <n v="30"/>
    <n v="2.5"/>
    <n v="39"/>
    <x v="0"/>
    <n v="1"/>
    <n v="30"/>
    <n v="0"/>
    <n v="6548"/>
    <n v="1248.1537499999999"/>
    <n v="0"/>
    <n v="0"/>
    <n v="0"/>
    <n v="0"/>
    <n v="0"/>
    <n v="0"/>
    <n v="0"/>
    <n v="0"/>
    <n v="0"/>
    <n v="0"/>
    <n v="0"/>
    <n v="0"/>
    <n v="26.5"/>
    <n v="0"/>
    <n v="0"/>
    <n v="0"/>
    <n v="0"/>
    <n v="5.9346750000000004"/>
    <n v="0"/>
    <n v="2.1733333333333333"/>
  </r>
  <r>
    <d v="2020-11-01T00:00:00"/>
    <x v="7"/>
    <s v="P"/>
    <s v="Active"/>
    <n v="314"/>
    <x v="313"/>
    <s v="N"/>
    <x v="9"/>
    <n v="1087"/>
    <x v="0"/>
    <s v="Niederl. 3"/>
    <n v="1"/>
    <s v="Department"/>
    <s v="Supervisor"/>
    <s v="Non-Mgm."/>
    <s v="ang."/>
    <s v="M"/>
    <d v="2015-02-01T00:00:00"/>
    <m/>
    <s v=""/>
    <n v="4"/>
    <d v="1966-08-07T00:00:00"/>
    <n v="53"/>
    <s v="N"/>
    <n v="30"/>
    <n v="2.5"/>
    <n v="39"/>
    <x v="0"/>
    <n v="1"/>
    <n v="30"/>
    <n v="0"/>
    <n v="6549"/>
    <n v="1248.1737499999999"/>
    <n v="0"/>
    <n v="0"/>
    <n v="0"/>
    <n v="0"/>
    <n v="0"/>
    <n v="0"/>
    <n v="0"/>
    <n v="0"/>
    <n v="0"/>
    <n v="0"/>
    <n v="0"/>
    <n v="0"/>
    <n v="26.5"/>
    <n v="0"/>
    <n v="0"/>
    <n v="0"/>
    <n v="0"/>
    <n v="5.9346750000000004"/>
    <n v="0"/>
    <n v="2.1733333333333333"/>
  </r>
  <r>
    <d v="2020-11-01T00:00:00"/>
    <x v="7"/>
    <s v="P"/>
    <s v="Active"/>
    <n v="315"/>
    <x v="314"/>
    <s v="N"/>
    <x v="26"/>
    <n v="1091"/>
    <x v="0"/>
    <s v="Niederl. 3"/>
    <n v="1"/>
    <s v="Department"/>
    <s v="Supervisor"/>
    <s v="Manager"/>
    <s v="ang."/>
    <s v="W"/>
    <d v="2015-02-01T00:00:00"/>
    <m/>
    <s v=""/>
    <n v="4"/>
    <d v="1974-08-27T00:00:00"/>
    <n v="45"/>
    <s v="N"/>
    <n v="30"/>
    <n v="2.5"/>
    <n v="39"/>
    <x v="0"/>
    <n v="1"/>
    <n v="30"/>
    <n v="0"/>
    <n v="6550"/>
    <n v="1248.1937499999999"/>
    <n v="0"/>
    <n v="0"/>
    <n v="0"/>
    <n v="0"/>
    <n v="0"/>
    <n v="0"/>
    <n v="0"/>
    <n v="0"/>
    <n v="0"/>
    <n v="0"/>
    <n v="0"/>
    <n v="0"/>
    <n v="26.5"/>
    <n v="0"/>
    <n v="0"/>
    <n v="0"/>
    <n v="0"/>
    <n v="5.9346750000000004"/>
    <n v="0"/>
    <n v="2.1733333333333333"/>
  </r>
  <r>
    <d v="2020-11-01T00:00:00"/>
    <x v="7"/>
    <s v="P"/>
    <s v="Active"/>
    <n v="316"/>
    <x v="315"/>
    <s v="N"/>
    <x v="16"/>
    <n v="1043"/>
    <x v="9"/>
    <s v="Niederl. 4"/>
    <n v="1"/>
    <s v="Department"/>
    <s v="Supervisor"/>
    <s v="Non-Mgm."/>
    <s v="ang."/>
    <s v="W"/>
    <d v="2015-02-16T00:00:00"/>
    <m/>
    <s v=""/>
    <n v="4"/>
    <d v="1989-12-30T00:00:00"/>
    <n v="30"/>
    <s v="J"/>
    <n v="30"/>
    <n v="2.5"/>
    <n v="39"/>
    <x v="0"/>
    <n v="1"/>
    <n v="30"/>
    <n v="0"/>
    <n v="6551"/>
    <n v="1248.2137499999999"/>
    <n v="0"/>
    <n v="0"/>
    <n v="0"/>
    <n v="0"/>
    <n v="0"/>
    <n v="0"/>
    <n v="0"/>
    <n v="0"/>
    <n v="0"/>
    <n v="0"/>
    <n v="377.94230769230768"/>
    <n v="300.25416666666666"/>
    <n v="26.5"/>
    <n v="0"/>
    <n v="0"/>
    <n v="0"/>
    <n v="0"/>
    <n v="157.81677543269231"/>
    <n v="0"/>
    <n v="2.1733333333333333"/>
  </r>
  <r>
    <d v="2020-11-01T00:00:00"/>
    <x v="7"/>
    <s v="P"/>
    <s v="Active"/>
    <n v="317"/>
    <x v="316"/>
    <s v="N"/>
    <x v="31"/>
    <n v="1052"/>
    <x v="3"/>
    <s v="Niederl. 8"/>
    <n v="1"/>
    <s v="Department"/>
    <s v="Supervisor"/>
    <s v="Manager"/>
    <s v="ang."/>
    <s v="M"/>
    <d v="2015-03-01T00:00:00"/>
    <m/>
    <s v=""/>
    <n v="4"/>
    <d v="1981-07-18T00:00:00"/>
    <n v="38"/>
    <s v="N"/>
    <n v="30"/>
    <n v="2.5"/>
    <n v="39"/>
    <x v="0"/>
    <n v="1"/>
    <n v="30"/>
    <n v="0"/>
    <n v="6552"/>
    <n v="1248.2337499999999"/>
    <n v="0"/>
    <n v="0"/>
    <n v="30"/>
    <n v="0"/>
    <n v="0"/>
    <n v="0"/>
    <n v="0"/>
    <n v="0"/>
    <n v="0"/>
    <n v="0"/>
    <n v="0"/>
    <n v="0"/>
    <n v="26.5"/>
    <n v="0"/>
    <n v="0"/>
    <n v="0"/>
    <n v="0"/>
    <n v="12.653175000000001"/>
    <n v="118.18"/>
    <n v="2.1733333333333333"/>
  </r>
  <r>
    <d v="2020-11-01T00:00:00"/>
    <x v="7"/>
    <s v="P"/>
    <s v="Active"/>
    <n v="318"/>
    <x v="317"/>
    <s v="N"/>
    <x v="31"/>
    <n v="1028"/>
    <x v="6"/>
    <s v="Niederl. 10"/>
    <n v="1"/>
    <s v="Department"/>
    <s v="Supervisor"/>
    <s v="Non-Mgm."/>
    <s v="ang."/>
    <s v="M"/>
    <d v="2015-04-01T00:00:00"/>
    <m/>
    <s v=""/>
    <n v="4"/>
    <d v="1967-08-31T00:00:00"/>
    <n v="52"/>
    <s v="J"/>
    <n v="30"/>
    <n v="2.5"/>
    <n v="39"/>
    <x v="0"/>
    <n v="1"/>
    <n v="30"/>
    <n v="0"/>
    <n v="6553"/>
    <n v="1248.2537500000001"/>
    <n v="0"/>
    <n v="0"/>
    <n v="30"/>
    <n v="0"/>
    <n v="236.72"/>
    <n v="200"/>
    <n v="0"/>
    <n v="0"/>
    <n v="0"/>
    <n v="0"/>
    <n v="378.05769230769226"/>
    <n v="300.34583333333336"/>
    <n v="26.5"/>
    <n v="0"/>
    <n v="0"/>
    <n v="0"/>
    <n v="0"/>
    <n v="262.38508856730772"/>
    <n v="100.32000000000001"/>
    <n v="2.1733333333333333"/>
  </r>
  <r>
    <d v="2020-11-01T00:00:00"/>
    <x v="7"/>
    <s v="P"/>
    <s v="Active"/>
    <n v="319"/>
    <x v="318"/>
    <s v="N"/>
    <x v="9"/>
    <n v="1087"/>
    <x v="0"/>
    <s v="Niederl. 3"/>
    <n v="1"/>
    <s v="Department"/>
    <s v="Supervisor"/>
    <s v="Manager"/>
    <s v="ang."/>
    <s v="M"/>
    <d v="2015-04-01T00:00:00"/>
    <m/>
    <s v=""/>
    <n v="4"/>
    <d v="1983-06-16T00:00:00"/>
    <n v="36"/>
    <s v="N"/>
    <n v="30"/>
    <n v="2.5"/>
    <n v="39"/>
    <x v="0"/>
    <n v="1"/>
    <n v="30"/>
    <n v="0"/>
    <n v="6554"/>
    <n v="1248.2737500000001"/>
    <n v="0"/>
    <n v="0"/>
    <n v="0"/>
    <n v="0"/>
    <n v="0"/>
    <n v="0"/>
    <n v="0"/>
    <n v="0"/>
    <n v="0"/>
    <n v="0"/>
    <n v="0"/>
    <n v="0"/>
    <n v="26.5"/>
    <n v="0"/>
    <n v="0"/>
    <n v="0"/>
    <n v="0"/>
    <n v="5.9346750000000004"/>
    <n v="0"/>
    <n v="2.1733333333333333"/>
  </r>
  <r>
    <d v="2020-11-01T00:00:00"/>
    <x v="7"/>
    <s v="P"/>
    <s v="Active"/>
    <n v="320"/>
    <x v="319"/>
    <s v="N"/>
    <x v="14"/>
    <n v="1003"/>
    <x v="1"/>
    <s v="Niederl. 1"/>
    <n v="1"/>
    <s v="Department"/>
    <s v="Supervisor"/>
    <s v="Supervisor"/>
    <s v="ang."/>
    <s v="M"/>
    <d v="2015-04-01T00:00:00"/>
    <m/>
    <s v=""/>
    <n v="4"/>
    <d v="1987-08-17T00:00:00"/>
    <n v="32"/>
    <s v="N"/>
    <n v="30"/>
    <n v="2.5"/>
    <n v="39"/>
    <x v="0"/>
    <n v="1"/>
    <n v="30"/>
    <n v="0"/>
    <n v="6555"/>
    <n v="1248.29375"/>
    <n v="0"/>
    <n v="0"/>
    <n v="0"/>
    <n v="0"/>
    <n v="0"/>
    <n v="0"/>
    <n v="0"/>
    <n v="0"/>
    <n v="0"/>
    <n v="0"/>
    <n v="0"/>
    <n v="0"/>
    <n v="26.5"/>
    <n v="0"/>
    <n v="0"/>
    <n v="0"/>
    <n v="0"/>
    <n v="5.9346750000000004"/>
    <n v="0"/>
    <n v="2.1733333333333333"/>
  </r>
  <r>
    <d v="2020-11-01T00:00:00"/>
    <x v="7"/>
    <s v="P"/>
    <s v="Active"/>
    <n v="321"/>
    <x v="320"/>
    <s v="N"/>
    <x v="16"/>
    <n v="1056"/>
    <x v="2"/>
    <s v="Niederl. 7"/>
    <n v="1"/>
    <s v="Department"/>
    <s v="Supervisor"/>
    <s v="Non-Mgm."/>
    <s v="ang."/>
    <s v="W"/>
    <d v="2015-04-15T00:00:00"/>
    <m/>
    <s v=""/>
    <n v="4"/>
    <d v="1986-05-07T00:00:00"/>
    <n v="33"/>
    <s v="J"/>
    <n v="30"/>
    <n v="2.5"/>
    <n v="39"/>
    <x v="0"/>
    <n v="1"/>
    <n v="30"/>
    <n v="0"/>
    <n v="6556"/>
    <n v="1248.31375"/>
    <n v="0"/>
    <n v="0"/>
    <n v="0"/>
    <n v="0"/>
    <n v="0"/>
    <n v="0"/>
    <n v="0"/>
    <n v="0"/>
    <n v="0"/>
    <n v="0"/>
    <n v="378.23076923076923"/>
    <n v="300.48333333333341"/>
    <n v="26.5"/>
    <n v="0"/>
    <n v="0"/>
    <n v="0"/>
    <n v="0"/>
    <n v="157.9326982692308"/>
    <n v="0"/>
    <n v="2.1733333333333333"/>
  </r>
  <r>
    <d v="2020-11-01T00:00:00"/>
    <x v="7"/>
    <s v="P"/>
    <s v="Active"/>
    <n v="322"/>
    <x v="321"/>
    <s v="N"/>
    <x v="24"/>
    <n v="1081"/>
    <x v="0"/>
    <s v="Niederl. 3"/>
    <n v="1"/>
    <s v="Department"/>
    <s v="Supervisor"/>
    <s v="Non-Mgm."/>
    <s v="ang."/>
    <s v="W"/>
    <d v="2015-04-22T00:00:00"/>
    <m/>
    <s v=""/>
    <n v="4"/>
    <d v="1983-12-19T00:00:00"/>
    <n v="36"/>
    <s v="N"/>
    <n v="30"/>
    <n v="2.5"/>
    <n v="39"/>
    <x v="0"/>
    <n v="1"/>
    <n v="30"/>
    <n v="0"/>
    <n v="6557"/>
    <n v="1248.33375"/>
    <n v="0"/>
    <n v="0"/>
    <n v="0"/>
    <n v="0"/>
    <n v="0"/>
    <n v="0"/>
    <n v="0"/>
    <n v="0"/>
    <n v="0"/>
    <n v="0"/>
    <n v="0"/>
    <n v="0"/>
    <n v="26.5"/>
    <n v="0"/>
    <n v="0"/>
    <n v="0"/>
    <n v="0"/>
    <n v="5.9346750000000004"/>
    <n v="0"/>
    <n v="2.1733333333333333"/>
  </r>
  <r>
    <d v="2020-11-01T00:00:00"/>
    <x v="7"/>
    <s v="P"/>
    <s v="Active"/>
    <n v="323"/>
    <x v="322"/>
    <s v="N"/>
    <x v="35"/>
    <n v="1078"/>
    <x v="0"/>
    <s v="Niederl. 3"/>
    <n v="1"/>
    <s v="Department"/>
    <s v="Supervisor"/>
    <s v="Non-Mgm."/>
    <s v="ang."/>
    <s v="W"/>
    <d v="2015-05-01T00:00:00"/>
    <m/>
    <s v=""/>
    <n v="4"/>
    <d v="1984-06-22T00:00:00"/>
    <n v="35"/>
    <s v="N"/>
    <n v="30"/>
    <n v="2.5"/>
    <n v="30"/>
    <x v="0"/>
    <n v="0.76923076923076927"/>
    <n v="30"/>
    <n v="0"/>
    <n v="6558"/>
    <n v="1248.35375"/>
    <n v="0"/>
    <n v="0"/>
    <n v="0"/>
    <n v="0"/>
    <n v="0"/>
    <n v="0"/>
    <n v="0"/>
    <n v="0"/>
    <n v="0"/>
    <n v="0"/>
    <n v="0"/>
    <n v="0"/>
    <n v="26.5"/>
    <n v="0"/>
    <n v="0"/>
    <n v="0"/>
    <n v="0"/>
    <n v="5.9346750000000004"/>
    <n v="152.1216"/>
    <n v="2.1733333333333333"/>
  </r>
  <r>
    <d v="2020-11-01T00:00:00"/>
    <x v="7"/>
    <s v="P"/>
    <s v="Active"/>
    <n v="324"/>
    <x v="323"/>
    <s v="N"/>
    <x v="22"/>
    <n v="1047"/>
    <x v="9"/>
    <s v="Niederl. 4"/>
    <n v="1"/>
    <s v="Department"/>
    <s v="Supervisor"/>
    <s v="Non-Mgm."/>
    <s v="ang."/>
    <s v="M"/>
    <d v="2015-05-01T00:00:00"/>
    <m/>
    <s v=""/>
    <n v="4"/>
    <d v="1980-04-11T00:00:00"/>
    <n v="39"/>
    <s v="J"/>
    <n v="30"/>
    <n v="2.5"/>
    <n v="39"/>
    <x v="0"/>
    <n v="1"/>
    <n v="30"/>
    <n v="0"/>
    <n v="6559"/>
    <n v="1248.37375"/>
    <n v="0"/>
    <n v="0"/>
    <n v="0"/>
    <n v="0"/>
    <n v="0"/>
    <n v="0"/>
    <n v="0"/>
    <n v="0"/>
    <n v="0"/>
    <n v="0"/>
    <n v="378.40384615384613"/>
    <n v="300.62083333333339"/>
    <n v="26.5"/>
    <n v="0"/>
    <n v="0"/>
    <n v="0"/>
    <n v="0"/>
    <n v="158.00225197115387"/>
    <n v="0"/>
    <n v="2.1733333333333333"/>
  </r>
  <r>
    <d v="2020-11-01T00:00:00"/>
    <x v="7"/>
    <s v="P"/>
    <s v="Active"/>
    <n v="325"/>
    <x v="324"/>
    <s v="N"/>
    <x v="37"/>
    <n v="1005"/>
    <x v="1"/>
    <s v="Niederl. 1"/>
    <n v="1"/>
    <s v="Department"/>
    <s v="Supervisor"/>
    <s v="Non-Mgm."/>
    <s v="ang."/>
    <s v="M"/>
    <d v="2015-05-01T00:00:00"/>
    <m/>
    <s v=""/>
    <n v="4"/>
    <d v="1989-08-01T00:00:00"/>
    <n v="30"/>
    <s v="N"/>
    <n v="30"/>
    <n v="2.5"/>
    <n v="39"/>
    <x v="0"/>
    <n v="1"/>
    <n v="30"/>
    <n v="0"/>
    <n v="6560"/>
    <n v="1248.39375"/>
    <n v="0"/>
    <n v="0"/>
    <n v="0"/>
    <n v="0"/>
    <n v="0"/>
    <n v="0"/>
    <n v="0"/>
    <n v="0"/>
    <n v="0"/>
    <n v="0"/>
    <n v="0"/>
    <n v="0"/>
    <n v="26.5"/>
    <n v="0"/>
    <n v="0"/>
    <n v="0"/>
    <n v="0"/>
    <n v="5.9346750000000004"/>
    <n v="0"/>
    <n v="2.1733333333333333"/>
  </r>
  <r>
    <d v="2020-11-01T00:00:00"/>
    <x v="7"/>
    <s v="P"/>
    <s v="Active"/>
    <n v="326"/>
    <x v="325"/>
    <s v="N"/>
    <x v="24"/>
    <n v="1081"/>
    <x v="0"/>
    <s v="Niederl. 3"/>
    <n v="1"/>
    <s v="Department"/>
    <s v="Supervisor"/>
    <s v="Non-Mgm."/>
    <s v="ang."/>
    <s v="W"/>
    <d v="2015-05-01T00:00:00"/>
    <m/>
    <s v=""/>
    <n v="4"/>
    <d v="1990-07-03T00:00:00"/>
    <n v="29"/>
    <s v="N"/>
    <n v="30"/>
    <n v="2.5"/>
    <n v="39"/>
    <x v="0"/>
    <n v="1"/>
    <n v="30"/>
    <n v="0"/>
    <n v="6561"/>
    <n v="1248.4137500000002"/>
    <n v="0"/>
    <n v="0"/>
    <n v="0"/>
    <n v="0"/>
    <n v="0"/>
    <n v="0"/>
    <n v="0"/>
    <n v="0"/>
    <n v="0"/>
    <n v="0"/>
    <n v="0"/>
    <n v="0"/>
    <n v="26.5"/>
    <n v="0"/>
    <n v="0"/>
    <n v="0"/>
    <n v="0"/>
    <n v="5.9346750000000004"/>
    <n v="0"/>
    <n v="2.1733333333333333"/>
  </r>
  <r>
    <d v="2020-11-01T00:00:00"/>
    <x v="7"/>
    <s v="P"/>
    <s v="Active"/>
    <n v="327"/>
    <x v="326"/>
    <s v="N"/>
    <x v="22"/>
    <n v="1023"/>
    <x v="7"/>
    <s v="Niederl. 9"/>
    <n v="1"/>
    <s v="Department"/>
    <s v="Supervisor"/>
    <s v="Non-Mgm."/>
    <s v="ang."/>
    <s v="M"/>
    <d v="2015-05-01T00:00:00"/>
    <m/>
    <s v=""/>
    <n v="4"/>
    <d v="1978-11-20T00:00:00"/>
    <n v="41"/>
    <s v="J"/>
    <n v="30"/>
    <n v="2.5"/>
    <n v="39"/>
    <x v="0"/>
    <n v="1"/>
    <n v="30"/>
    <n v="0"/>
    <n v="6562"/>
    <n v="1248.4337500000001"/>
    <n v="0"/>
    <n v="0"/>
    <n v="0"/>
    <n v="0"/>
    <n v="0"/>
    <n v="0"/>
    <n v="0"/>
    <n v="0"/>
    <n v="0"/>
    <n v="0"/>
    <n v="378.57692307692309"/>
    <n v="300.75833333333338"/>
    <n v="26.5"/>
    <n v="0"/>
    <n v="0"/>
    <n v="0"/>
    <n v="0"/>
    <n v="158.07180567307697"/>
    <n v="0"/>
    <n v="2.1733333333333333"/>
  </r>
  <r>
    <d v="2020-11-01T00:00:00"/>
    <x v="7"/>
    <s v="P"/>
    <s v="Active"/>
    <n v="328"/>
    <x v="327"/>
    <s v="N"/>
    <x v="16"/>
    <n v="1037"/>
    <x v="4"/>
    <s v="Niederl. 6"/>
    <n v="1"/>
    <s v="Department"/>
    <s v="Supervisor"/>
    <s v="Non-Mgm."/>
    <s v="ang."/>
    <s v="M"/>
    <d v="2015-06-01T00:00:00"/>
    <m/>
    <s v=""/>
    <n v="4"/>
    <d v="1976-06-16T00:00:00"/>
    <n v="43"/>
    <s v="J"/>
    <n v="30"/>
    <n v="2.5"/>
    <n v="39"/>
    <x v="0"/>
    <n v="1"/>
    <n v="30"/>
    <n v="0"/>
    <n v="6563"/>
    <n v="1248.4537500000001"/>
    <n v="0"/>
    <n v="0"/>
    <n v="0"/>
    <n v="0"/>
    <n v="0"/>
    <n v="0"/>
    <n v="0"/>
    <n v="0"/>
    <n v="0"/>
    <n v="0"/>
    <n v="378.63461538461536"/>
    <n v="300.80416666666667"/>
    <n v="26.5"/>
    <n v="0"/>
    <n v="0"/>
    <n v="0"/>
    <n v="0"/>
    <n v="158.09499024038462"/>
    <n v="0"/>
    <n v="2.1733333333333333"/>
  </r>
  <r>
    <d v="2020-11-01T00:00:00"/>
    <x v="7"/>
    <s v="P"/>
    <s v="Active"/>
    <n v="329"/>
    <x v="328"/>
    <s v="N"/>
    <x v="22"/>
    <n v="1023"/>
    <x v="7"/>
    <s v="Niederl. 9"/>
    <n v="1"/>
    <s v="Department"/>
    <s v="Supervisor"/>
    <s v="Non-Mgm."/>
    <s v="ang."/>
    <s v="M"/>
    <d v="2015-07-01T00:00:00"/>
    <m/>
    <s v=""/>
    <n v="4"/>
    <d v="1968-03-30T00:00:00"/>
    <n v="51"/>
    <s v="J"/>
    <n v="30"/>
    <n v="2.5"/>
    <n v="39"/>
    <x v="0"/>
    <n v="1"/>
    <n v="30"/>
    <n v="0"/>
    <n v="6564"/>
    <n v="1248.4737500000001"/>
    <n v="0"/>
    <n v="0"/>
    <n v="0"/>
    <n v="0"/>
    <n v="0"/>
    <n v="0"/>
    <n v="0"/>
    <n v="0"/>
    <n v="0"/>
    <n v="0"/>
    <n v="378.69230769230768"/>
    <n v="300.85000000000002"/>
    <n v="26.5"/>
    <n v="0"/>
    <n v="0"/>
    <n v="0"/>
    <n v="0"/>
    <n v="158.11817480769233"/>
    <n v="0"/>
    <n v="2.1733333333333333"/>
  </r>
  <r>
    <d v="2020-11-01T00:00:00"/>
    <x v="7"/>
    <s v="P"/>
    <s v="Active"/>
    <n v="330"/>
    <x v="329"/>
    <s v="N"/>
    <x v="22"/>
    <n v="1029"/>
    <x v="6"/>
    <s v="Niederl. 10"/>
    <n v="1"/>
    <s v="Department"/>
    <s v="Supervisor"/>
    <s v="Non-Mgm."/>
    <s v="ang."/>
    <s v="M"/>
    <d v="2015-07-01T00:00:00"/>
    <m/>
    <s v=""/>
    <n v="4"/>
    <d v="1985-04-25T00:00:00"/>
    <n v="34"/>
    <s v="J"/>
    <n v="30"/>
    <n v="2.5"/>
    <n v="39"/>
    <x v="0"/>
    <n v="1"/>
    <n v="30"/>
    <n v="0"/>
    <n v="6565"/>
    <n v="1248.4937500000001"/>
    <n v="0"/>
    <n v="0"/>
    <n v="0"/>
    <n v="0"/>
    <n v="0"/>
    <n v="0"/>
    <n v="0"/>
    <n v="0"/>
    <n v="0"/>
    <n v="0"/>
    <n v="378.75"/>
    <n v="300.89583333333337"/>
    <n v="26.5"/>
    <n v="0"/>
    <n v="0"/>
    <n v="0"/>
    <n v="0"/>
    <n v="158.14135937500001"/>
    <n v="0"/>
    <n v="2.1733333333333333"/>
  </r>
  <r>
    <d v="2020-11-01T00:00:00"/>
    <x v="7"/>
    <s v="P"/>
    <s v="Active"/>
    <n v="331"/>
    <x v="330"/>
    <s v="N"/>
    <x v="32"/>
    <n v="1077"/>
    <x v="0"/>
    <s v="Niederl. 3"/>
    <n v="1"/>
    <s v="Department"/>
    <s v="Supervisor"/>
    <s v="Non-Mgm."/>
    <s v="ang."/>
    <s v="M"/>
    <d v="2015-07-15T00:00:00"/>
    <m/>
    <s v=""/>
    <n v="4"/>
    <d v="1974-08-24T00:00:00"/>
    <n v="45"/>
    <s v="N"/>
    <n v="30"/>
    <n v="2.5"/>
    <n v="39"/>
    <x v="0"/>
    <n v="1"/>
    <n v="30"/>
    <n v="0"/>
    <n v="6566"/>
    <n v="1248.5137500000001"/>
    <n v="0"/>
    <n v="0"/>
    <n v="0"/>
    <n v="0"/>
    <n v="0"/>
    <n v="0"/>
    <n v="0"/>
    <n v="0"/>
    <n v="0"/>
    <n v="0"/>
    <n v="0"/>
    <n v="0"/>
    <n v="26.5"/>
    <n v="0"/>
    <n v="0"/>
    <n v="0"/>
    <n v="0"/>
    <n v="5.9346750000000004"/>
    <n v="201.52539999999999"/>
    <n v="2.1733333333333333"/>
  </r>
  <r>
    <d v="2020-11-01T00:00:00"/>
    <x v="7"/>
    <s v="P"/>
    <s v="Active"/>
    <n v="332"/>
    <x v="331"/>
    <s v="N"/>
    <x v="15"/>
    <n v="1044"/>
    <x v="9"/>
    <s v="Niederl. 4"/>
    <n v="1"/>
    <s v="Department"/>
    <s v="Supervisor"/>
    <s v="Non-Mgm."/>
    <s v="ang."/>
    <s v="W"/>
    <d v="2018-06-28T00:00:00"/>
    <m/>
    <s v=""/>
    <n v="1"/>
    <d v="1996-03-20T00:00:00"/>
    <n v="23"/>
    <s v="J"/>
    <n v="30"/>
    <n v="2.5"/>
    <n v="39"/>
    <x v="0"/>
    <n v="1"/>
    <n v="30"/>
    <n v="0"/>
    <n v="6567"/>
    <n v="1248.5337500000001"/>
    <n v="0"/>
    <n v="0"/>
    <n v="0"/>
    <n v="0"/>
    <n v="0"/>
    <n v="0"/>
    <n v="0"/>
    <n v="0"/>
    <n v="0"/>
    <n v="0"/>
    <n v="378.86538461538464"/>
    <n v="300.98750000000001"/>
    <n v="26.5"/>
    <n v="0"/>
    <n v="0"/>
    <n v="0"/>
    <n v="0"/>
    <n v="158.18772850961543"/>
    <n v="0"/>
    <n v="1.9716666666666665"/>
  </r>
  <r>
    <d v="2020-11-01T00:00:00"/>
    <x v="7"/>
    <s v="P"/>
    <s v="Active"/>
    <n v="333"/>
    <x v="332"/>
    <s v="N"/>
    <x v="31"/>
    <n v="1063"/>
    <x v="10"/>
    <s v="Niederl. 11"/>
    <n v="1"/>
    <s v="Department"/>
    <s v="Supervisor"/>
    <s v="Non-Mgm."/>
    <s v="ang."/>
    <s v="M"/>
    <d v="2015-08-01T00:00:00"/>
    <m/>
    <s v=""/>
    <n v="4"/>
    <d v="1960-05-21T00:00:00"/>
    <n v="59"/>
    <s v="N"/>
    <n v="30"/>
    <n v="2.5"/>
    <n v="39"/>
    <x v="0"/>
    <n v="1"/>
    <n v="30"/>
    <n v="0"/>
    <n v="6568"/>
    <n v="1248.55375"/>
    <n v="0"/>
    <n v="0"/>
    <n v="30"/>
    <n v="0"/>
    <n v="0"/>
    <n v="0"/>
    <n v="0"/>
    <n v="0"/>
    <n v="0"/>
    <n v="0"/>
    <n v="0"/>
    <n v="0"/>
    <n v="26.5"/>
    <n v="0"/>
    <n v="0"/>
    <n v="0"/>
    <n v="0"/>
    <n v="12.653175000000001"/>
    <n v="118.37"/>
    <n v="2.1733333333333333"/>
  </r>
  <r>
    <d v="2020-11-01T00:00:00"/>
    <x v="7"/>
    <s v="P"/>
    <s v="Active"/>
    <n v="334"/>
    <x v="333"/>
    <s v="N"/>
    <x v="22"/>
    <n v="1041"/>
    <x v="4"/>
    <s v="Niederl. 6"/>
    <n v="1"/>
    <s v="Department"/>
    <s v="Supervisor"/>
    <s v="Non-Mgm."/>
    <s v="ang."/>
    <s v="M"/>
    <d v="2015-08-01T00:00:00"/>
    <m/>
    <s v=""/>
    <n v="4"/>
    <d v="1968-09-28T00:00:00"/>
    <n v="51"/>
    <s v="J"/>
    <n v="30"/>
    <n v="2.5"/>
    <n v="39"/>
    <x v="0"/>
    <n v="1"/>
    <n v="30"/>
    <n v="0"/>
    <n v="6569"/>
    <n v="1248.57375"/>
    <n v="0"/>
    <n v="0"/>
    <n v="0"/>
    <n v="0"/>
    <n v="0"/>
    <n v="0"/>
    <n v="0"/>
    <n v="0"/>
    <n v="0"/>
    <n v="0"/>
    <n v="378.98076923076923"/>
    <n v="301.07916666666665"/>
    <n v="26.5"/>
    <n v="0"/>
    <n v="0"/>
    <n v="0"/>
    <n v="0"/>
    <n v="158.23409764423079"/>
    <n v="0"/>
    <n v="2.1733333333333333"/>
  </r>
  <r>
    <d v="2020-11-01T00:00:00"/>
    <x v="7"/>
    <s v="P"/>
    <s v="Active"/>
    <n v="335"/>
    <x v="334"/>
    <s v="N"/>
    <x v="49"/>
    <n v="1072"/>
    <x v="0"/>
    <s v="Niederl. 3"/>
    <n v="1"/>
    <s v="Department"/>
    <s v="Supervisor"/>
    <s v="Non-Mgm."/>
    <s v="ang."/>
    <s v="M"/>
    <d v="2015-08-18T00:00:00"/>
    <m/>
    <s v=""/>
    <n v="4"/>
    <d v="1987-04-24T00:00:00"/>
    <n v="32"/>
    <s v="N"/>
    <n v="30"/>
    <n v="2.5"/>
    <n v="39"/>
    <x v="0"/>
    <n v="1"/>
    <n v="30"/>
    <n v="0"/>
    <n v="6570"/>
    <n v="1248.59375"/>
    <n v="0"/>
    <n v="0"/>
    <n v="0"/>
    <n v="0"/>
    <n v="0"/>
    <n v="0"/>
    <n v="0"/>
    <n v="0"/>
    <n v="0"/>
    <n v="0"/>
    <n v="0"/>
    <n v="0"/>
    <n v="26.5"/>
    <n v="0"/>
    <n v="0"/>
    <n v="0"/>
    <n v="0"/>
    <n v="5.9346750000000004"/>
    <n v="0"/>
    <n v="2.1733333333333333"/>
  </r>
  <r>
    <d v="2020-11-01T00:00:00"/>
    <x v="7"/>
    <s v="P"/>
    <s v="Active"/>
    <n v="336"/>
    <x v="335"/>
    <s v="N"/>
    <x v="20"/>
    <n v="1045"/>
    <x v="9"/>
    <s v="Niederl. 4"/>
    <n v="1"/>
    <s v="Department"/>
    <s v="Supervisor"/>
    <s v="Non-Mgm."/>
    <s v="ang."/>
    <s v="W"/>
    <d v="2015-09-01T00:00:00"/>
    <m/>
    <s v=""/>
    <n v="4"/>
    <d v="1962-01-26T00:00:00"/>
    <n v="57"/>
    <s v="J"/>
    <n v="30"/>
    <n v="2.5"/>
    <n v="25"/>
    <x v="0"/>
    <n v="0.64102564102564108"/>
    <n v="30"/>
    <n v="0"/>
    <n v="6571"/>
    <n v="1248.61375"/>
    <n v="0"/>
    <n v="0"/>
    <n v="0"/>
    <n v="0"/>
    <n v="0"/>
    <n v="0"/>
    <n v="0"/>
    <n v="0"/>
    <n v="0"/>
    <n v="0"/>
    <n v="591.39"/>
    <n v="301.17083333333341"/>
    <n v="26.5"/>
    <n v="0"/>
    <n v="0"/>
    <n v="0"/>
    <n v="0"/>
    <n v="205.82367362500003"/>
    <n v="0"/>
    <n v="2.1733333333333333"/>
  </r>
  <r>
    <d v="2020-11-01T00:00:00"/>
    <x v="7"/>
    <s v="P"/>
    <s v="Active"/>
    <n v="337"/>
    <x v="336"/>
    <s v="N"/>
    <x v="5"/>
    <n v="1093"/>
    <x v="0"/>
    <s v="Niederl. 3"/>
    <n v="1"/>
    <s v="Department"/>
    <s v="Supervisor"/>
    <s v="Non-Mgm."/>
    <s v="ang."/>
    <s v="M"/>
    <d v="2015-09-01T00:00:00"/>
    <m/>
    <s v=""/>
    <n v="4"/>
    <d v="1992-03-10T00:00:00"/>
    <n v="27"/>
    <s v="N"/>
    <n v="30"/>
    <n v="2.5"/>
    <n v="39"/>
    <x v="0"/>
    <n v="1"/>
    <n v="30"/>
    <n v="0"/>
    <n v="6572"/>
    <n v="1248.63375"/>
    <n v="0"/>
    <n v="0"/>
    <n v="0"/>
    <n v="0"/>
    <n v="0"/>
    <n v="0"/>
    <n v="0"/>
    <n v="0"/>
    <n v="0"/>
    <n v="0"/>
    <n v="0"/>
    <n v="0"/>
    <n v="26.5"/>
    <n v="0"/>
    <n v="0"/>
    <n v="0"/>
    <n v="0"/>
    <n v="5.9346750000000004"/>
    <n v="0"/>
    <n v="2.1733333333333333"/>
  </r>
  <r>
    <d v="2020-11-01T00:00:00"/>
    <x v="7"/>
    <s v="P"/>
    <s v="Active"/>
    <n v="338"/>
    <x v="337"/>
    <s v="N"/>
    <x v="16"/>
    <n v="1067"/>
    <x v="11"/>
    <s v="Niederl. 12"/>
    <n v="1"/>
    <s v="Department"/>
    <s v="Supervisor"/>
    <s v="Non-Mgm."/>
    <s v="ang."/>
    <s v="W"/>
    <d v="2015-09-01T00:00:00"/>
    <m/>
    <s v=""/>
    <n v="4"/>
    <d v="1981-06-30T00:00:00"/>
    <n v="38"/>
    <s v="N"/>
    <n v="30"/>
    <n v="2.5"/>
    <n v="35"/>
    <x v="0"/>
    <n v="0.89743589743589747"/>
    <n v="30"/>
    <n v="0"/>
    <n v="6573"/>
    <n v="1248.6537499999999"/>
    <n v="0"/>
    <n v="0"/>
    <n v="0"/>
    <n v="0"/>
    <n v="0"/>
    <n v="0"/>
    <n v="0"/>
    <n v="0"/>
    <n v="0"/>
    <n v="0"/>
    <n v="0"/>
    <n v="0"/>
    <n v="26.5"/>
    <n v="0"/>
    <n v="0"/>
    <n v="0"/>
    <n v="0"/>
    <n v="5.9346750000000004"/>
    <n v="0"/>
    <n v="2.1733333333333333"/>
  </r>
  <r>
    <d v="2020-11-01T00:00:00"/>
    <x v="7"/>
    <s v="P"/>
    <s v="Active"/>
    <n v="339"/>
    <x v="338"/>
    <s v="N"/>
    <x v="36"/>
    <n v="1054"/>
    <x v="8"/>
    <s v="Niederl. 2"/>
    <n v="1"/>
    <s v="Department"/>
    <s v="Supervisor"/>
    <s v="Non-Mgm."/>
    <s v="ang."/>
    <s v="M"/>
    <d v="2015-09-01T00:00:00"/>
    <m/>
    <s v=""/>
    <n v="4"/>
    <d v="1981-12-28T00:00:00"/>
    <n v="38"/>
    <s v="N"/>
    <n v="30"/>
    <n v="2.5"/>
    <n v="39"/>
    <x v="0"/>
    <n v="1"/>
    <n v="30"/>
    <n v="0"/>
    <n v="6574"/>
    <n v="1248.6737499999999"/>
    <n v="0"/>
    <n v="0"/>
    <n v="0"/>
    <n v="0"/>
    <n v="0"/>
    <n v="0"/>
    <n v="0"/>
    <n v="0"/>
    <n v="0"/>
    <n v="0"/>
    <n v="0"/>
    <n v="0"/>
    <n v="26.5"/>
    <n v="0"/>
    <n v="0"/>
    <n v="0"/>
    <n v="0"/>
    <n v="5.9346750000000004"/>
    <n v="0"/>
    <n v="2.1733333333333333"/>
  </r>
  <r>
    <d v="2020-11-01T00:00:00"/>
    <x v="7"/>
    <s v="P"/>
    <s v="Active"/>
    <n v="340"/>
    <x v="339"/>
    <s v="N"/>
    <x v="22"/>
    <n v="1035"/>
    <x v="5"/>
    <s v="Niederl. 5"/>
    <n v="1"/>
    <s v="Department"/>
    <s v="Supervisor"/>
    <s v="Non-Mgm."/>
    <s v="ang."/>
    <s v="M"/>
    <d v="2015-09-01T00:00:00"/>
    <m/>
    <s v=""/>
    <n v="4"/>
    <d v="1964-03-06T00:00:00"/>
    <n v="55"/>
    <s v="J"/>
    <n v="30"/>
    <n v="2.5"/>
    <n v="39"/>
    <x v="0"/>
    <n v="1"/>
    <n v="30"/>
    <n v="0"/>
    <n v="6575"/>
    <n v="1248.6937499999999"/>
    <n v="0"/>
    <n v="0"/>
    <n v="0"/>
    <n v="0"/>
    <n v="0"/>
    <n v="0"/>
    <n v="0"/>
    <n v="0"/>
    <n v="0"/>
    <n v="0"/>
    <n v="379.32692307692309"/>
    <n v="301.35416666666669"/>
    <n v="26.5"/>
    <n v="0"/>
    <n v="0"/>
    <n v="0"/>
    <n v="0"/>
    <n v="158.37320504807695"/>
    <n v="0"/>
    <n v="2.1733333333333333"/>
  </r>
  <r>
    <d v="2020-11-01T00:00:00"/>
    <x v="7"/>
    <s v="P"/>
    <s v="Active"/>
    <n v="341"/>
    <x v="340"/>
    <s v="N"/>
    <x v="5"/>
    <n v="1093"/>
    <x v="0"/>
    <s v="Niederl. 3"/>
    <n v="1"/>
    <s v="Department"/>
    <s v="Supervisor"/>
    <s v="Non-Mgm."/>
    <s v="ang."/>
    <s v="M"/>
    <d v="2015-09-01T00:00:00"/>
    <m/>
    <s v=""/>
    <n v="4"/>
    <d v="1965-05-07T00:00:00"/>
    <n v="54"/>
    <s v="N"/>
    <n v="30"/>
    <n v="2.5"/>
    <n v="39"/>
    <x v="0"/>
    <n v="1"/>
    <n v="30"/>
    <n v="0"/>
    <n v="6576"/>
    <n v="1248.7137499999999"/>
    <n v="0"/>
    <n v="0"/>
    <n v="0"/>
    <n v="0"/>
    <n v="0"/>
    <n v="0"/>
    <n v="0"/>
    <n v="0"/>
    <n v="0"/>
    <n v="0"/>
    <n v="0"/>
    <n v="0"/>
    <n v="26.5"/>
    <n v="0"/>
    <n v="0"/>
    <n v="0"/>
    <n v="0"/>
    <n v="5.9346750000000004"/>
    <n v="0"/>
    <n v="2.1733333333333333"/>
  </r>
  <r>
    <d v="2020-11-01T00:00:00"/>
    <x v="7"/>
    <s v="P"/>
    <s v="Active"/>
    <n v="342"/>
    <x v="341"/>
    <s v="N"/>
    <x v="11"/>
    <n v="1082"/>
    <x v="1"/>
    <s v="Niederl. 1"/>
    <n v="1"/>
    <s v="Department"/>
    <s v="Supervisor"/>
    <s v="Non-Mgm."/>
    <s v="ang."/>
    <s v="M"/>
    <d v="2015-09-01T00:00:00"/>
    <m/>
    <s v=""/>
    <n v="4"/>
    <d v="1986-01-01T00:00:00"/>
    <n v="34"/>
    <s v="N"/>
    <n v="30"/>
    <n v="2.5"/>
    <n v="39"/>
    <x v="0"/>
    <n v="1"/>
    <n v="30"/>
    <n v="0"/>
    <n v="6577"/>
    <n v="1248.7337499999999"/>
    <n v="0"/>
    <n v="0"/>
    <n v="0"/>
    <n v="0"/>
    <n v="0"/>
    <n v="0"/>
    <n v="0"/>
    <n v="0"/>
    <n v="0"/>
    <n v="0"/>
    <n v="0"/>
    <n v="0"/>
    <n v="26.5"/>
    <n v="0"/>
    <n v="0"/>
    <n v="0"/>
    <n v="0"/>
    <n v="5.9346750000000004"/>
    <n v="0"/>
    <n v="2.1733333333333333"/>
  </r>
  <r>
    <d v="2020-11-01T00:00:00"/>
    <x v="7"/>
    <s v="P"/>
    <s v="Active"/>
    <n v="343"/>
    <x v="342"/>
    <s v="N"/>
    <x v="29"/>
    <n v="1079"/>
    <x v="0"/>
    <s v="Niederl. 3"/>
    <n v="1"/>
    <s v="Department"/>
    <s v="Supervisor"/>
    <s v="Non-Mgm."/>
    <s v="ang."/>
    <s v="M"/>
    <d v="2015-09-01T00:00:00"/>
    <m/>
    <s v=""/>
    <n v="4"/>
    <d v="1982-03-03T00:00:00"/>
    <n v="37"/>
    <s v="N"/>
    <n v="30"/>
    <n v="2.5"/>
    <n v="39"/>
    <x v="0"/>
    <n v="1"/>
    <n v="30"/>
    <n v="0"/>
    <n v="6578"/>
    <n v="1248.7537500000001"/>
    <n v="0"/>
    <n v="0"/>
    <n v="0"/>
    <n v="0"/>
    <n v="0"/>
    <n v="0"/>
    <n v="0"/>
    <n v="0"/>
    <n v="0"/>
    <n v="0"/>
    <n v="0"/>
    <n v="0"/>
    <n v="26.5"/>
    <n v="0"/>
    <n v="0"/>
    <n v="0"/>
    <n v="0"/>
    <n v="5.9346750000000004"/>
    <n v="0"/>
    <n v="2.1733333333333333"/>
  </r>
  <r>
    <d v="2020-11-01T00:00:00"/>
    <x v="7"/>
    <s v="P"/>
    <s v="Active"/>
    <n v="344"/>
    <x v="343"/>
    <s v="N"/>
    <x v="5"/>
    <n v="1093"/>
    <x v="0"/>
    <s v="Niederl. 3"/>
    <n v="1"/>
    <s v="Department"/>
    <s v="Supervisor"/>
    <s v="Non-Mgm."/>
    <s v="ang."/>
    <s v="M"/>
    <d v="2015-09-01T00:00:00"/>
    <m/>
    <s v=""/>
    <n v="4"/>
    <d v="1986-07-29T00:00:00"/>
    <n v="33"/>
    <s v="N"/>
    <n v="30"/>
    <n v="2.5"/>
    <n v="39"/>
    <x v="0"/>
    <n v="1"/>
    <n v="30"/>
    <n v="0"/>
    <n v="6579"/>
    <n v="1248.7737500000001"/>
    <n v="0"/>
    <n v="0"/>
    <n v="0"/>
    <n v="0"/>
    <n v="0"/>
    <n v="0"/>
    <n v="0"/>
    <n v="0"/>
    <n v="0"/>
    <n v="0"/>
    <n v="0"/>
    <n v="0"/>
    <n v="26.5"/>
    <n v="0"/>
    <n v="0"/>
    <n v="0"/>
    <n v="0"/>
    <n v="5.9346750000000004"/>
    <n v="0"/>
    <n v="2.1733333333333333"/>
  </r>
  <r>
    <d v="2020-11-01T00:00:00"/>
    <x v="7"/>
    <s v="P"/>
    <s v="Active"/>
    <n v="345"/>
    <x v="344"/>
    <s v="Y"/>
    <x v="15"/>
    <n v="1026"/>
    <x v="6"/>
    <s v="Niederl. 10"/>
    <n v="0.5"/>
    <s v="Department"/>
    <s v="Supervisor"/>
    <s v="Non-Mgm."/>
    <s v="ang."/>
    <s v="M"/>
    <d v="2018-07-14T00:00:00"/>
    <m/>
    <s v=""/>
    <n v="1"/>
    <d v="1997-04-14T00:00:00"/>
    <n v="22"/>
    <s v="J"/>
    <n v="30"/>
    <n v="2.5"/>
    <n v="39"/>
    <x v="0"/>
    <n v="0.5"/>
    <n v="30"/>
    <n v="0"/>
    <n v="6580"/>
    <n v="1248.79375"/>
    <n v="0"/>
    <n v="0"/>
    <n v="0"/>
    <n v="0"/>
    <n v="0"/>
    <n v="0"/>
    <n v="0"/>
    <n v="0"/>
    <n v="0"/>
    <n v="0"/>
    <n v="379.61538461538458"/>
    <n v="301.58333333333337"/>
    <n v="13.25"/>
    <n v="0"/>
    <n v="0"/>
    <n v="0"/>
    <n v="0"/>
    <n v="155.5217903846154"/>
    <n v="0"/>
    <n v="0.98583333333333323"/>
  </r>
  <r>
    <d v="2020-11-01T00:00:00"/>
    <x v="7"/>
    <s v="P"/>
    <s v="Active"/>
    <n v="345"/>
    <x v="344"/>
    <s v="Y"/>
    <x v="15"/>
    <n v="1020"/>
    <x v="7"/>
    <s v="Niederl. 9"/>
    <n v="0.5"/>
    <s v="Department"/>
    <s v="Supervisor"/>
    <s v="Non-Mgm."/>
    <s v="ang."/>
    <s v="M"/>
    <d v="2018-07-14T00:00:00"/>
    <m/>
    <s v=""/>
    <n v="1"/>
    <d v="1997-04-14T00:00:00"/>
    <n v="22"/>
    <s v="J"/>
    <n v="30"/>
    <n v="2.5"/>
    <n v="39"/>
    <x v="0"/>
    <n v="0.5"/>
    <n v="30"/>
    <n v="0"/>
    <n v="6581"/>
    <n v="1248.81375"/>
    <n v="0"/>
    <n v="0"/>
    <n v="0"/>
    <n v="0"/>
    <n v="0"/>
    <n v="0"/>
    <n v="0"/>
    <n v="0"/>
    <n v="0"/>
    <n v="0"/>
    <n v="379.67307692307691"/>
    <n v="301.62916666666666"/>
    <n v="13.25"/>
    <n v="0"/>
    <n v="0"/>
    <n v="0"/>
    <n v="0"/>
    <n v="155.54497495192308"/>
    <n v="0"/>
    <n v="0.98583333333333323"/>
  </r>
  <r>
    <d v="2020-11-01T00:00:00"/>
    <x v="7"/>
    <s v="P"/>
    <s v="Active"/>
    <n v="346"/>
    <x v="345"/>
    <s v="N"/>
    <x v="6"/>
    <n v="1014"/>
    <x v="1"/>
    <s v="Niederl. 1"/>
    <n v="1"/>
    <s v="Department"/>
    <s v="Supervisor"/>
    <s v="Non-Mgm."/>
    <s v="ang."/>
    <s v="W"/>
    <d v="2015-09-01T00:00:00"/>
    <m/>
    <s v=""/>
    <n v="4"/>
    <d v="1999-03-09T00:00:00"/>
    <n v="20"/>
    <s v="N"/>
    <n v="30"/>
    <n v="2.5"/>
    <n v="39"/>
    <x v="0"/>
    <n v="1"/>
    <n v="30"/>
    <n v="0"/>
    <n v="6582"/>
    <n v="1248.83375"/>
    <n v="0"/>
    <n v="0"/>
    <n v="0"/>
    <n v="0"/>
    <n v="0"/>
    <n v="0"/>
    <n v="0"/>
    <n v="0"/>
    <n v="0"/>
    <n v="0"/>
    <n v="0"/>
    <n v="0"/>
    <n v="26.5"/>
    <n v="0"/>
    <n v="0"/>
    <n v="0"/>
    <n v="0"/>
    <n v="5.9346750000000004"/>
    <n v="0"/>
    <n v="2.1733333333333333"/>
  </r>
  <r>
    <d v="2020-11-01T00:00:00"/>
    <x v="7"/>
    <s v="P"/>
    <s v="Active"/>
    <n v="347"/>
    <x v="346"/>
    <s v="N"/>
    <x v="33"/>
    <n v="1000"/>
    <x v="1"/>
    <s v="Niederl. 1"/>
    <n v="1"/>
    <s v="Department"/>
    <s v="Supervisor"/>
    <s v="Non-Mgm."/>
    <s v="ang."/>
    <s v="W"/>
    <d v="2015-09-01T00:00:00"/>
    <m/>
    <s v=""/>
    <n v="4"/>
    <d v="1999-04-24T00:00:00"/>
    <n v="20"/>
    <s v="N"/>
    <n v="30"/>
    <n v="2.5"/>
    <n v="39"/>
    <x v="0"/>
    <n v="1"/>
    <n v="30"/>
    <n v="0"/>
    <n v="6583"/>
    <n v="1248.85375"/>
    <n v="0"/>
    <n v="0"/>
    <n v="0"/>
    <n v="0"/>
    <n v="0"/>
    <n v="0"/>
    <n v="0"/>
    <n v="0"/>
    <n v="0"/>
    <n v="0"/>
    <n v="0"/>
    <n v="0"/>
    <n v="26.5"/>
    <n v="0"/>
    <n v="0"/>
    <n v="0"/>
    <n v="0"/>
    <n v="5.9346750000000004"/>
    <n v="0"/>
    <n v="2.1733333333333333"/>
  </r>
  <r>
    <d v="2020-11-01T00:00:00"/>
    <x v="7"/>
    <s v="P"/>
    <s v="Active"/>
    <n v="348"/>
    <x v="347"/>
    <s v="N"/>
    <x v="4"/>
    <n v="1013"/>
    <x v="1"/>
    <s v="Niederl. 1"/>
    <n v="1"/>
    <s v="Department"/>
    <s v="Supervisor"/>
    <s v="Non-Mgm."/>
    <s v="ang."/>
    <s v="M"/>
    <d v="2015-09-01T00:00:00"/>
    <m/>
    <s v=""/>
    <n v="4"/>
    <d v="1995-02-22T00:00:00"/>
    <n v="24"/>
    <s v="N"/>
    <n v="30"/>
    <n v="2.5"/>
    <n v="39"/>
    <x v="0"/>
    <n v="1"/>
    <n v="30"/>
    <n v="0"/>
    <n v="6584"/>
    <n v="1248.87375"/>
    <n v="0"/>
    <n v="0"/>
    <n v="0"/>
    <n v="0"/>
    <n v="0"/>
    <n v="0"/>
    <n v="0"/>
    <n v="0"/>
    <n v="0"/>
    <n v="0"/>
    <n v="0"/>
    <n v="0"/>
    <n v="26.5"/>
    <n v="0"/>
    <n v="0"/>
    <n v="0"/>
    <n v="0"/>
    <n v="5.9346750000000004"/>
    <n v="0"/>
    <n v="2.1733333333333333"/>
  </r>
  <r>
    <d v="2020-11-01T00:00:00"/>
    <x v="7"/>
    <s v="P"/>
    <s v="Active"/>
    <n v="349"/>
    <x v="348"/>
    <s v="N"/>
    <x v="2"/>
    <n v="1010"/>
    <x v="1"/>
    <s v="Niederl. 1"/>
    <n v="1"/>
    <s v="Department"/>
    <s v="Supervisor"/>
    <s v="Non-Mgm."/>
    <s v="ang."/>
    <s v="W"/>
    <d v="2015-09-01T00:00:00"/>
    <m/>
    <s v=""/>
    <n v="4"/>
    <d v="1999-06-22T00:00:00"/>
    <n v="20"/>
    <s v="N"/>
    <n v="30"/>
    <n v="2.5"/>
    <n v="39"/>
    <x v="0"/>
    <n v="1"/>
    <n v="30"/>
    <n v="0"/>
    <n v="6585"/>
    <n v="1248.89375"/>
    <n v="0"/>
    <n v="0"/>
    <n v="0"/>
    <n v="0"/>
    <n v="0"/>
    <n v="0"/>
    <n v="0"/>
    <n v="0"/>
    <n v="0"/>
    <n v="0"/>
    <n v="0"/>
    <n v="0"/>
    <n v="26.5"/>
    <n v="0"/>
    <n v="0"/>
    <n v="0"/>
    <n v="0"/>
    <n v="5.9346750000000004"/>
    <n v="0"/>
    <n v="2.1733333333333333"/>
  </r>
  <r>
    <d v="2020-11-01T00:00:00"/>
    <x v="7"/>
    <s v="P"/>
    <s v="Active"/>
    <n v="350"/>
    <x v="349"/>
    <s v="N"/>
    <x v="40"/>
    <n v="1001"/>
    <x v="1"/>
    <s v="Niederl. 1"/>
    <n v="1"/>
    <s v="Department"/>
    <s v="Supervisor"/>
    <s v="Non-Mgm."/>
    <s v="ang."/>
    <s v="M"/>
    <d v="2007-09-01T00:00:00"/>
    <m/>
    <s v=""/>
    <n v="12"/>
    <d v="1990-11-02T00:00:00"/>
    <n v="29"/>
    <s v="N"/>
    <n v="30"/>
    <n v="2.5"/>
    <n v="39"/>
    <x v="0"/>
    <n v="1"/>
    <n v="30"/>
    <n v="0"/>
    <n v="6586"/>
    <n v="1248.9137500000002"/>
    <n v="0"/>
    <n v="0"/>
    <n v="0"/>
    <n v="0"/>
    <n v="0"/>
    <n v="0"/>
    <n v="0"/>
    <n v="0"/>
    <n v="0"/>
    <n v="0"/>
    <n v="0"/>
    <n v="0"/>
    <n v="26.5"/>
    <n v="0"/>
    <n v="0"/>
    <n v="0"/>
    <n v="0"/>
    <n v="5.9346750000000004"/>
    <n v="0"/>
    <n v="0"/>
  </r>
  <r>
    <d v="2020-11-01T00:00:00"/>
    <x v="7"/>
    <s v="P"/>
    <s v="Active"/>
    <n v="351"/>
    <x v="350"/>
    <s v="N"/>
    <x v="16"/>
    <n v="1049"/>
    <x v="3"/>
    <s v="Niederl. 8"/>
    <n v="1"/>
    <s v="Department"/>
    <s v="Supervisor"/>
    <s v="Manager"/>
    <s v="ang."/>
    <s v="M"/>
    <d v="2015-10-01T00:00:00"/>
    <m/>
    <s v=""/>
    <n v="4"/>
    <d v="1989-08-01T00:00:00"/>
    <n v="30"/>
    <s v="N"/>
    <n v="30"/>
    <n v="2.5"/>
    <n v="39"/>
    <x v="0"/>
    <n v="1"/>
    <n v="30"/>
    <n v="0"/>
    <n v="6587"/>
    <n v="1248.9337500000001"/>
    <n v="0"/>
    <n v="0"/>
    <n v="30"/>
    <n v="0"/>
    <n v="0"/>
    <n v="0"/>
    <n v="0"/>
    <n v="0"/>
    <n v="0"/>
    <n v="0"/>
    <n v="0"/>
    <n v="0"/>
    <n v="26.5"/>
    <n v="0"/>
    <n v="0"/>
    <n v="0"/>
    <n v="0"/>
    <n v="12.653175000000001"/>
    <n v="79.61"/>
    <n v="2.1733333333333333"/>
  </r>
  <r>
    <d v="2020-11-01T00:00:00"/>
    <x v="7"/>
    <s v="P"/>
    <s v="Active"/>
    <n v="352"/>
    <x v="351"/>
    <s v="N"/>
    <x v="30"/>
    <n v="1071"/>
    <x v="0"/>
    <s v="Niederl. 3"/>
    <n v="1"/>
    <s v="Department"/>
    <s v="Supervisor"/>
    <s v="Manager"/>
    <s v="ang."/>
    <s v="W"/>
    <d v="2015-10-01T00:00:00"/>
    <m/>
    <s v=""/>
    <n v="4"/>
    <d v="1992-10-15T00:00:00"/>
    <n v="27"/>
    <s v="N"/>
    <n v="30"/>
    <n v="2.5"/>
    <n v="39"/>
    <x v="0"/>
    <n v="1"/>
    <n v="30"/>
    <n v="0"/>
    <n v="6588"/>
    <n v="1248.9537500000001"/>
    <n v="0"/>
    <n v="0"/>
    <n v="0"/>
    <n v="0"/>
    <n v="0"/>
    <n v="0"/>
    <n v="0"/>
    <n v="0"/>
    <n v="0"/>
    <n v="0"/>
    <n v="0"/>
    <n v="0"/>
    <n v="26.5"/>
    <n v="0"/>
    <n v="0"/>
    <n v="0"/>
    <n v="0"/>
    <n v="5.9346750000000004"/>
    <n v="0"/>
    <n v="2.1733333333333333"/>
  </r>
  <r>
    <d v="2020-11-01T00:00:00"/>
    <x v="7"/>
    <s v="P"/>
    <s v="Active"/>
    <n v="353"/>
    <x v="352"/>
    <s v="N"/>
    <x v="10"/>
    <n v="1075"/>
    <x v="0"/>
    <s v="Niederl. 3"/>
    <n v="1"/>
    <s v="Department"/>
    <s v="Supervisor"/>
    <s v="Supervisor"/>
    <s v="ang."/>
    <s v="W"/>
    <d v="2015-10-01T00:00:00"/>
    <m/>
    <s v=""/>
    <n v="4"/>
    <d v="1971-06-16T00:00:00"/>
    <n v="48"/>
    <s v="N"/>
    <n v="30"/>
    <n v="2.5"/>
    <n v="39"/>
    <x v="0"/>
    <n v="1"/>
    <n v="30"/>
    <n v="0"/>
    <n v="6589"/>
    <n v="1248.9737500000001"/>
    <n v="0"/>
    <n v="0"/>
    <n v="0"/>
    <n v="0"/>
    <n v="0"/>
    <n v="0"/>
    <n v="0"/>
    <n v="0"/>
    <n v="0"/>
    <n v="0"/>
    <n v="0"/>
    <n v="0"/>
    <n v="26.5"/>
    <n v="0"/>
    <n v="0"/>
    <n v="0"/>
    <n v="0"/>
    <n v="5.9346750000000004"/>
    <n v="0"/>
    <n v="2.1733333333333333"/>
  </r>
  <r>
    <d v="2020-11-01T00:00:00"/>
    <x v="7"/>
    <s v="P"/>
    <s v="Active"/>
    <n v="354"/>
    <x v="353"/>
    <s v="Y"/>
    <x v="16"/>
    <n v="1019"/>
    <x v="7"/>
    <s v="Niederl. 9"/>
    <n v="0.5"/>
    <s v="Department"/>
    <s v="Supervisor"/>
    <s v="Non-Mgm."/>
    <s v="ang."/>
    <s v="M"/>
    <d v="2015-10-01T00:00:00"/>
    <m/>
    <s v=""/>
    <n v="4"/>
    <d v="1966-05-02T00:00:00"/>
    <n v="53"/>
    <s v="N"/>
    <n v="30"/>
    <n v="2.5"/>
    <n v="39"/>
    <x v="0"/>
    <n v="0.5"/>
    <n v="30"/>
    <n v="0"/>
    <n v="6590"/>
    <n v="1248.9937500000001"/>
    <n v="0"/>
    <n v="0"/>
    <n v="15"/>
    <n v="0"/>
    <n v="400"/>
    <n v="0"/>
    <n v="0"/>
    <n v="0"/>
    <n v="0"/>
    <n v="0"/>
    <n v="0"/>
    <n v="0"/>
    <n v="13.25"/>
    <n v="0"/>
    <n v="0"/>
    <n v="0"/>
    <n v="0"/>
    <n v="95.906587500000001"/>
    <n v="38.57"/>
    <n v="1.0866666666666667"/>
  </r>
  <r>
    <d v="2020-11-01T00:00:00"/>
    <x v="7"/>
    <s v="P"/>
    <s v="Active"/>
    <n v="354"/>
    <x v="353"/>
    <s v="Y"/>
    <x v="16"/>
    <n v="1025"/>
    <x v="6"/>
    <s v="Niederl. 10"/>
    <n v="0.5"/>
    <s v="Department"/>
    <s v="Supervisor"/>
    <s v="Non-Mgm."/>
    <s v="ang."/>
    <s v="M"/>
    <d v="2015-10-01T00:00:00"/>
    <m/>
    <s v=""/>
    <n v="4"/>
    <d v="1966-05-02T00:00:00"/>
    <n v="53"/>
    <s v="N"/>
    <n v="30"/>
    <n v="2.5"/>
    <n v="39"/>
    <x v="0"/>
    <n v="0.5"/>
    <n v="30"/>
    <n v="0"/>
    <n v="6591"/>
    <n v="1249.0137500000001"/>
    <n v="0"/>
    <n v="0"/>
    <n v="15"/>
    <n v="0"/>
    <n v="400"/>
    <n v="0"/>
    <n v="0"/>
    <n v="0"/>
    <n v="0"/>
    <n v="0"/>
    <n v="0"/>
    <n v="0"/>
    <n v="13.25"/>
    <n v="0"/>
    <n v="0"/>
    <n v="0"/>
    <n v="0"/>
    <n v="95.906587500000001"/>
    <n v="38.57"/>
    <n v="1.0866666666666667"/>
  </r>
  <r>
    <d v="2020-11-01T00:00:00"/>
    <x v="7"/>
    <s v="P"/>
    <s v="Active"/>
    <n v="355"/>
    <x v="354"/>
    <s v="N"/>
    <x v="31"/>
    <n v="1028"/>
    <x v="6"/>
    <s v="Niederl. 10"/>
    <n v="1"/>
    <s v="Department"/>
    <s v="Supervisor"/>
    <s v="Non-Mgm."/>
    <s v="ang."/>
    <s v="M"/>
    <d v="2015-10-01T00:00:00"/>
    <m/>
    <s v=""/>
    <n v="4"/>
    <d v="1969-11-22T00:00:00"/>
    <n v="50"/>
    <s v="J"/>
    <n v="30"/>
    <n v="2.5"/>
    <n v="39"/>
    <x v="0"/>
    <n v="1"/>
    <n v="30"/>
    <n v="0"/>
    <n v="6592"/>
    <n v="1249.0337500000001"/>
    <n v="0"/>
    <n v="0"/>
    <n v="30"/>
    <n v="0"/>
    <n v="875"/>
    <n v="0"/>
    <n v="0"/>
    <n v="0"/>
    <n v="0"/>
    <n v="0"/>
    <n v="380.30769230769232"/>
    <n v="302.13333333333338"/>
    <n v="26.5"/>
    <n v="0"/>
    <n v="0"/>
    <n v="0"/>
    <n v="0"/>
    <n v="361.44209269230777"/>
    <n v="102.41"/>
    <n v="2.1733333333333333"/>
  </r>
  <r>
    <d v="2020-11-01T00:00:00"/>
    <x v="7"/>
    <s v="P"/>
    <s v="Active"/>
    <n v="356"/>
    <x v="355"/>
    <s v="N"/>
    <x v="37"/>
    <n v="1005"/>
    <x v="1"/>
    <s v="Niederl. 1"/>
    <n v="1"/>
    <s v="Department"/>
    <s v="Supervisor"/>
    <s v="Non-Mgm."/>
    <s v="ang."/>
    <s v="M"/>
    <d v="2011-04-01T00:00:00"/>
    <m/>
    <s v=""/>
    <n v="8"/>
    <d v="1987-01-06T00:00:00"/>
    <n v="33"/>
    <s v="N"/>
    <n v="30"/>
    <n v="2.5"/>
    <n v="39"/>
    <x v="0"/>
    <n v="1"/>
    <n v="30"/>
    <n v="0"/>
    <n v="6593"/>
    <n v="1249.05375"/>
    <n v="0"/>
    <n v="0"/>
    <n v="0"/>
    <n v="0"/>
    <n v="0"/>
    <n v="0"/>
    <n v="0"/>
    <n v="0"/>
    <n v="0"/>
    <n v="0"/>
    <n v="0"/>
    <n v="0"/>
    <n v="26.5"/>
    <n v="0"/>
    <n v="0"/>
    <n v="0"/>
    <n v="0"/>
    <n v="5.9346750000000004"/>
    <n v="0"/>
    <n v="0"/>
  </r>
  <r>
    <d v="2020-11-01T00:00:00"/>
    <x v="7"/>
    <s v="P"/>
    <s v="Active"/>
    <n v="357"/>
    <x v="356"/>
    <s v="N"/>
    <x v="48"/>
    <n v="1073"/>
    <x v="0"/>
    <s v="Niederl. 3"/>
    <n v="1"/>
    <s v="Department"/>
    <s v="Supervisor"/>
    <s v="Non-Mgm."/>
    <s v="ang."/>
    <s v="M"/>
    <d v="2015-11-01T00:00:00"/>
    <m/>
    <s v=""/>
    <n v="4"/>
    <d v="1985-06-30T00:00:00"/>
    <n v="34"/>
    <s v="N"/>
    <n v="30"/>
    <n v="2.5"/>
    <n v="39"/>
    <x v="0"/>
    <n v="1"/>
    <n v="30"/>
    <n v="0"/>
    <n v="6594"/>
    <n v="1249.07375"/>
    <n v="0"/>
    <n v="0"/>
    <n v="0"/>
    <n v="0"/>
    <n v="0"/>
    <n v="0"/>
    <n v="0"/>
    <n v="0"/>
    <n v="0"/>
    <n v="0"/>
    <n v="0"/>
    <n v="0"/>
    <n v="26.5"/>
    <n v="0"/>
    <n v="0"/>
    <n v="0"/>
    <n v="0"/>
    <n v="5.9346750000000004"/>
    <n v="0"/>
    <n v="2.1733333333333333"/>
  </r>
  <r>
    <d v="2020-11-01T00:00:00"/>
    <x v="7"/>
    <s v="P"/>
    <s v="Active"/>
    <n v="358"/>
    <x v="357"/>
    <s v="N"/>
    <x v="36"/>
    <n v="1054"/>
    <x v="8"/>
    <s v="Niederl. 2"/>
    <n v="1"/>
    <s v="Department"/>
    <s v="Supervisor"/>
    <s v="Non-Mgm."/>
    <s v="ang."/>
    <s v="M"/>
    <d v="2015-11-01T00:00:00"/>
    <m/>
    <s v=""/>
    <n v="4"/>
    <d v="1973-03-31T00:00:00"/>
    <n v="46"/>
    <s v="N"/>
    <n v="30"/>
    <n v="2.5"/>
    <n v="39"/>
    <x v="0"/>
    <n v="1"/>
    <n v="30"/>
    <n v="0"/>
    <n v="6595"/>
    <n v="1249.09375"/>
    <n v="0"/>
    <n v="0"/>
    <n v="0"/>
    <n v="0"/>
    <n v="0"/>
    <n v="0"/>
    <n v="0"/>
    <n v="0"/>
    <n v="0"/>
    <n v="0"/>
    <n v="0"/>
    <n v="0"/>
    <n v="26.5"/>
    <n v="0"/>
    <n v="0"/>
    <n v="0"/>
    <n v="0"/>
    <n v="5.9346750000000004"/>
    <n v="0"/>
    <n v="2.1733333333333333"/>
  </r>
  <r>
    <d v="2020-11-01T00:00:00"/>
    <x v="7"/>
    <s v="P"/>
    <s v="Active"/>
    <n v="359"/>
    <x v="358"/>
    <s v="N"/>
    <x v="22"/>
    <n v="1035"/>
    <x v="5"/>
    <s v="Niederl. 5"/>
    <n v="1"/>
    <s v="Department"/>
    <s v="Supervisor"/>
    <s v="Non-Mgm."/>
    <s v="ang."/>
    <s v="M"/>
    <d v="2015-11-01T00:00:00"/>
    <m/>
    <s v=""/>
    <n v="4"/>
    <d v="1994-03-23T00:00:00"/>
    <n v="25"/>
    <s v="J"/>
    <n v="30"/>
    <n v="2.5"/>
    <n v="39"/>
    <x v="0"/>
    <n v="1"/>
    <n v="30"/>
    <n v="0"/>
    <n v="6596"/>
    <n v="1249.11375"/>
    <n v="0"/>
    <n v="0"/>
    <n v="0"/>
    <n v="0"/>
    <n v="0"/>
    <n v="0"/>
    <n v="0"/>
    <n v="0"/>
    <n v="0"/>
    <n v="0"/>
    <n v="380.53846153846155"/>
    <n v="302.31666666666666"/>
    <n v="26.5"/>
    <n v="0"/>
    <n v="0"/>
    <n v="0"/>
    <n v="0"/>
    <n v="158.86008096153847"/>
    <n v="0"/>
    <n v="2.1733333333333333"/>
  </r>
  <r>
    <d v="2020-11-01T00:00:00"/>
    <x v="7"/>
    <s v="P"/>
    <s v="Active"/>
    <n v="360"/>
    <x v="359"/>
    <s v="N"/>
    <x v="5"/>
    <n v="1093"/>
    <x v="0"/>
    <s v="Niederl. 3"/>
    <n v="1"/>
    <s v="Department"/>
    <s v="Supervisor"/>
    <s v="Director"/>
    <s v="ang."/>
    <s v="M"/>
    <d v="2015-12-01T00:00:00"/>
    <m/>
    <s v=""/>
    <n v="4"/>
    <d v="1970-03-31T00:00:00"/>
    <n v="49"/>
    <s v="N"/>
    <n v="30"/>
    <n v="2.5"/>
    <n v="39"/>
    <x v="0"/>
    <n v="1"/>
    <n v="30"/>
    <n v="0"/>
    <n v="6597"/>
    <n v="1249.13375"/>
    <n v="0"/>
    <n v="0"/>
    <n v="0"/>
    <n v="0"/>
    <n v="0"/>
    <n v="0"/>
    <n v="0"/>
    <n v="0"/>
    <n v="0"/>
    <n v="0"/>
    <n v="0"/>
    <n v="0"/>
    <n v="26.5"/>
    <n v="0"/>
    <n v="0"/>
    <n v="0"/>
    <n v="0"/>
    <n v="5.9346750000000004"/>
    <n v="193.40099999999998"/>
    <n v="2.1733333333333333"/>
  </r>
  <r>
    <d v="2020-11-01T00:00:00"/>
    <x v="7"/>
    <s v="P"/>
    <s v="Active"/>
    <n v="361"/>
    <x v="360"/>
    <s v="N"/>
    <x v="31"/>
    <n v="1028"/>
    <x v="6"/>
    <s v="Niederl. 10"/>
    <n v="1"/>
    <s v="Department"/>
    <s v="Supervisor"/>
    <s v="Non-Mgm."/>
    <s v="ang."/>
    <s v="M"/>
    <d v="2016-01-01T00:00:00"/>
    <m/>
    <s v=""/>
    <n v="4"/>
    <d v="1958-10-04T00:00:00"/>
    <n v="61"/>
    <s v="J"/>
    <n v="30"/>
    <n v="2.5"/>
    <n v="39"/>
    <x v="0"/>
    <n v="1"/>
    <n v="30"/>
    <n v="0"/>
    <n v="6598"/>
    <n v="1249.1537499999999"/>
    <n v="0"/>
    <n v="0"/>
    <n v="30"/>
    <n v="0"/>
    <n v="787.99"/>
    <n v="0"/>
    <n v="0"/>
    <n v="0"/>
    <n v="0"/>
    <n v="0"/>
    <n v="380.65384615384619"/>
    <n v="302.40833333333336"/>
    <n v="26.5"/>
    <n v="0"/>
    <n v="0"/>
    <n v="0"/>
    <n v="0"/>
    <n v="342.09531059615387"/>
    <n v="78.28"/>
    <n v="0"/>
  </r>
  <r>
    <d v="2020-11-01T00:00:00"/>
    <x v="7"/>
    <s v="P"/>
    <s v="Active"/>
    <n v="362"/>
    <x v="361"/>
    <s v="N"/>
    <x v="10"/>
    <n v="1075"/>
    <x v="0"/>
    <s v="Niederl. 3"/>
    <n v="1"/>
    <s v="Department"/>
    <s v="Supervisor"/>
    <s v="Non-Mgm."/>
    <s v="ang."/>
    <s v="M"/>
    <d v="2016-01-01T00:00:00"/>
    <m/>
    <s v=""/>
    <n v="4"/>
    <d v="1970-10-09T00:00:00"/>
    <n v="49"/>
    <s v="N"/>
    <n v="30"/>
    <n v="2.5"/>
    <n v="39"/>
    <x v="0"/>
    <n v="1"/>
    <n v="30"/>
    <n v="0"/>
    <n v="6599"/>
    <n v="1249.1737499999999"/>
    <n v="0"/>
    <n v="0"/>
    <n v="0"/>
    <n v="0"/>
    <n v="0"/>
    <n v="0"/>
    <n v="0"/>
    <n v="0"/>
    <n v="0"/>
    <n v="0"/>
    <n v="0"/>
    <n v="0"/>
    <n v="26.5"/>
    <n v="0"/>
    <n v="0"/>
    <n v="0"/>
    <n v="0"/>
    <n v="5.9346750000000004"/>
    <n v="0"/>
    <n v="0"/>
  </r>
  <r>
    <d v="2020-11-01T00:00:00"/>
    <x v="7"/>
    <s v="P"/>
    <s v="Active"/>
    <n v="363"/>
    <x v="362"/>
    <s v="N"/>
    <x v="22"/>
    <n v="1035"/>
    <x v="5"/>
    <s v="Niederl. 5"/>
    <n v="1"/>
    <s v="Department"/>
    <s v="Supervisor"/>
    <s v="Non-Mgm."/>
    <s v="ang."/>
    <s v="M"/>
    <d v="2016-01-01T00:00:00"/>
    <m/>
    <s v=""/>
    <n v="4"/>
    <d v="1990-11-14T00:00:00"/>
    <n v="29"/>
    <s v="J"/>
    <n v="30"/>
    <n v="2.5"/>
    <n v="39"/>
    <x v="0"/>
    <n v="1"/>
    <n v="30"/>
    <n v="0"/>
    <n v="6600"/>
    <n v="1249.1937499999999"/>
    <n v="0"/>
    <n v="0"/>
    <n v="0"/>
    <n v="0"/>
    <n v="0"/>
    <n v="0"/>
    <n v="0"/>
    <n v="0"/>
    <n v="0"/>
    <n v="0"/>
    <n v="380.76923076923077"/>
    <n v="302.5"/>
    <n v="26.5"/>
    <n v="0"/>
    <n v="0"/>
    <n v="0"/>
    <n v="0"/>
    <n v="158.95281923076922"/>
    <n v="0"/>
    <n v="0"/>
  </r>
  <r>
    <d v="2020-11-01T00:00:00"/>
    <x v="7"/>
    <s v="P"/>
    <s v="Active"/>
    <n v="364"/>
    <x v="363"/>
    <s v="N"/>
    <x v="16"/>
    <n v="1067"/>
    <x v="3"/>
    <s v="Niederl. 8"/>
    <n v="1"/>
    <s v="Department"/>
    <s v="Supervisor"/>
    <s v="Non-Mgm."/>
    <s v="ang."/>
    <s v="M"/>
    <d v="2016-02-03T00:00:00"/>
    <m/>
    <s v=""/>
    <n v="3"/>
    <d v="1988-09-08T00:00:00"/>
    <n v="31"/>
    <s v="N"/>
    <n v="30"/>
    <n v="2.5"/>
    <n v="39"/>
    <x v="0"/>
    <n v="1"/>
    <n v="30"/>
    <n v="0"/>
    <n v="6601"/>
    <n v="1249.2137499999999"/>
    <n v="0"/>
    <n v="0"/>
    <n v="0"/>
    <n v="0"/>
    <n v="0"/>
    <n v="0"/>
    <n v="0"/>
    <n v="0"/>
    <n v="0"/>
    <n v="0"/>
    <n v="0"/>
    <n v="0"/>
    <n v="26.5"/>
    <n v="0"/>
    <n v="0"/>
    <n v="0"/>
    <n v="0"/>
    <n v="5.9346750000000004"/>
    <n v="0"/>
    <n v="0"/>
  </r>
  <r>
    <d v="2020-11-01T00:00:00"/>
    <x v="7"/>
    <s v="P"/>
    <s v="Active"/>
    <n v="365"/>
    <x v="364"/>
    <s v="N"/>
    <x v="29"/>
    <n v="1079"/>
    <x v="0"/>
    <s v="Niederl. 3"/>
    <n v="1"/>
    <s v="Department"/>
    <s v="Supervisor"/>
    <s v="Non-Mgm."/>
    <s v="ang."/>
    <s v="W"/>
    <d v="2016-02-01T00:00:00"/>
    <m/>
    <s v=""/>
    <n v="3"/>
    <d v="1986-05-05T00:00:00"/>
    <n v="33"/>
    <s v="N"/>
    <n v="30"/>
    <n v="2.5"/>
    <n v="16"/>
    <x v="0"/>
    <n v="0.41025641025641024"/>
    <n v="30"/>
    <n v="0"/>
    <n v="6602"/>
    <n v="1249.2337499999999"/>
    <n v="0"/>
    <n v="0"/>
    <n v="0"/>
    <n v="0"/>
    <n v="0"/>
    <n v="0"/>
    <n v="0"/>
    <n v="0"/>
    <n v="0"/>
    <n v="0"/>
    <n v="0"/>
    <n v="0"/>
    <n v="26.5"/>
    <n v="0"/>
    <n v="0"/>
    <n v="0"/>
    <n v="0"/>
    <n v="5.9346750000000004"/>
    <n v="0"/>
    <n v="0"/>
  </r>
  <r>
    <d v="2020-11-01T00:00:00"/>
    <x v="7"/>
    <s v="P"/>
    <s v="Active"/>
    <n v="366"/>
    <x v="365"/>
    <s v="N"/>
    <x v="31"/>
    <n v="1028"/>
    <x v="6"/>
    <s v="Niederl. 10"/>
    <n v="1"/>
    <s v="Department"/>
    <s v="Supervisor"/>
    <s v="Non-Mgm."/>
    <s v="ang."/>
    <s v="M"/>
    <d v="2016-02-01T00:00:00"/>
    <m/>
    <s v=""/>
    <n v="3"/>
    <d v="1961-05-19T00:00:00"/>
    <n v="58"/>
    <s v="J"/>
    <n v="30"/>
    <n v="2.5"/>
    <n v="39"/>
    <x v="0"/>
    <n v="1"/>
    <n v="30"/>
    <n v="0"/>
    <n v="6603"/>
    <n v="1249.2537500000001"/>
    <n v="0"/>
    <n v="0"/>
    <n v="30"/>
    <n v="0"/>
    <n v="0"/>
    <n v="0"/>
    <n v="0"/>
    <n v="0"/>
    <n v="0"/>
    <n v="0"/>
    <n v="380.94230769230774"/>
    <n v="302.63750000000005"/>
    <n v="26.5"/>
    <n v="0"/>
    <n v="0"/>
    <n v="0"/>
    <n v="0"/>
    <n v="165.74087293269233"/>
    <n v="76.95"/>
    <n v="0"/>
  </r>
  <r>
    <d v="2020-11-01T00:00:00"/>
    <x v="7"/>
    <s v="P"/>
    <s v="Active"/>
    <n v="367"/>
    <x v="366"/>
    <s v="N"/>
    <x v="31"/>
    <n v="1022"/>
    <x v="7"/>
    <s v="Niederl. 9"/>
    <n v="1"/>
    <s v="Department"/>
    <s v="Supervisor"/>
    <s v="Non-Mgm."/>
    <s v="ang."/>
    <s v="M"/>
    <d v="2016-03-01T00:00:00"/>
    <m/>
    <s v=""/>
    <n v="3"/>
    <d v="1982-12-15T00:00:00"/>
    <n v="37"/>
    <s v="J"/>
    <n v="30"/>
    <n v="2.5"/>
    <n v="39"/>
    <x v="0"/>
    <n v="1"/>
    <n v="30"/>
    <n v="0"/>
    <n v="6604"/>
    <n v="1249.2737500000001"/>
    <n v="0"/>
    <n v="0"/>
    <n v="30"/>
    <n v="0"/>
    <n v="875"/>
    <n v="0"/>
    <n v="0"/>
    <n v="0"/>
    <n v="0"/>
    <n v="0"/>
    <n v="381.00000000000006"/>
    <n v="302.68333333333339"/>
    <n v="26.5"/>
    <n v="0"/>
    <n v="0"/>
    <n v="0"/>
    <n v="0"/>
    <n v="361.72030750000005"/>
    <n v="113.24"/>
    <n v="0"/>
  </r>
  <r>
    <d v="2020-11-01T00:00:00"/>
    <x v="7"/>
    <s v="P"/>
    <s v="Active"/>
    <n v="368"/>
    <x v="367"/>
    <s v="N"/>
    <x v="16"/>
    <n v="1067"/>
    <x v="11"/>
    <s v="Niederl. 12"/>
    <n v="1"/>
    <s v="Department"/>
    <s v="Supervisor"/>
    <s v="Non-Mgm."/>
    <s v="ang."/>
    <s v="M"/>
    <d v="2016-03-01T00:00:00"/>
    <m/>
    <s v=""/>
    <n v="3"/>
    <d v="1962-02-04T00:00:00"/>
    <n v="57"/>
    <s v="N"/>
    <n v="30"/>
    <n v="2.5"/>
    <n v="39"/>
    <x v="0"/>
    <n v="1"/>
    <n v="30"/>
    <n v="0"/>
    <n v="6605"/>
    <n v="1249.29375"/>
    <n v="0"/>
    <n v="0"/>
    <n v="30"/>
    <n v="0"/>
    <n v="0"/>
    <n v="0"/>
    <n v="0"/>
    <n v="0"/>
    <n v="0"/>
    <n v="0"/>
    <n v="0"/>
    <n v="0"/>
    <n v="26.5"/>
    <n v="0"/>
    <n v="0"/>
    <n v="0"/>
    <n v="0"/>
    <n v="12.653175000000001"/>
    <n v="95"/>
    <n v="0"/>
  </r>
  <r>
    <d v="2020-11-01T00:00:00"/>
    <x v="7"/>
    <s v="P"/>
    <s v="Active"/>
    <n v="369"/>
    <x v="368"/>
    <s v="N"/>
    <x v="20"/>
    <n v="1065"/>
    <x v="10"/>
    <s v="Niederl. 11"/>
    <n v="1"/>
    <s v="Department"/>
    <s v="Supervisor"/>
    <s v="Non-Mgm."/>
    <s v="ang."/>
    <s v="W"/>
    <d v="2016-04-01T00:00:00"/>
    <m/>
    <s v=""/>
    <n v="3"/>
    <d v="1977-07-19T00:00:00"/>
    <n v="42"/>
    <s v="N"/>
    <n v="30"/>
    <n v="2.5"/>
    <n v="39"/>
    <x v="0"/>
    <n v="1"/>
    <n v="30"/>
    <n v="0"/>
    <n v="6606"/>
    <n v="1249.31375"/>
    <n v="0"/>
    <n v="0"/>
    <n v="0"/>
    <n v="0"/>
    <n v="0"/>
    <n v="0"/>
    <n v="0"/>
    <n v="0"/>
    <n v="0"/>
    <n v="0"/>
    <n v="0"/>
    <n v="0"/>
    <n v="26.5"/>
    <n v="0"/>
    <n v="0"/>
    <n v="0"/>
    <n v="0"/>
    <n v="5.9346750000000004"/>
    <n v="0"/>
    <n v="0"/>
  </r>
  <r>
    <d v="2020-11-01T00:00:00"/>
    <x v="7"/>
    <s v="P"/>
    <s v="Active"/>
    <n v="370"/>
    <x v="369"/>
    <s v="Y"/>
    <x v="15"/>
    <n v="1050"/>
    <x v="3"/>
    <s v="Niederl. 8"/>
    <n v="0.5"/>
    <s v="Department"/>
    <s v="Supervisor"/>
    <s v="Non-Mgm."/>
    <s v="ang."/>
    <s v="W"/>
    <d v="2016-04-16T00:00:00"/>
    <m/>
    <s v=""/>
    <n v="3"/>
    <d v="1988-09-06T00:00:00"/>
    <n v="31"/>
    <s v="J"/>
    <n v="30"/>
    <n v="2.5"/>
    <n v="39"/>
    <x v="0"/>
    <n v="0.5"/>
    <n v="30"/>
    <n v="0"/>
    <n v="6607"/>
    <n v="1249.33375"/>
    <n v="0"/>
    <n v="0"/>
    <n v="0"/>
    <n v="0"/>
    <n v="0"/>
    <n v="0"/>
    <n v="0"/>
    <n v="0"/>
    <n v="0"/>
    <n v="0"/>
    <n v="381.17307692307691"/>
    <n v="302.82083333333338"/>
    <n v="13.25"/>
    <n v="0"/>
    <n v="0"/>
    <n v="0"/>
    <n v="0"/>
    <n v="156.14777370192311"/>
    <n v="0"/>
    <n v="0"/>
  </r>
  <r>
    <d v="2020-11-01T00:00:00"/>
    <x v="7"/>
    <s v="P"/>
    <s v="Active"/>
    <n v="370"/>
    <x v="369"/>
    <s v="Y"/>
    <x v="15"/>
    <n v="1057"/>
    <x v="2"/>
    <s v="Niederl. 7"/>
    <n v="0.5"/>
    <s v="Department"/>
    <s v="Supervisor"/>
    <s v="Non-Mgm."/>
    <s v="ang."/>
    <s v="W"/>
    <d v="2016-04-16T00:00:00"/>
    <m/>
    <s v=""/>
    <n v="3"/>
    <d v="1988-09-06T00:00:00"/>
    <n v="31"/>
    <s v="J"/>
    <n v="30"/>
    <n v="2.5"/>
    <n v="39"/>
    <x v="0"/>
    <n v="0.5"/>
    <n v="30"/>
    <n v="0"/>
    <n v="6608"/>
    <n v="1249.35375"/>
    <n v="0"/>
    <n v="0"/>
    <n v="0"/>
    <n v="0"/>
    <n v="0"/>
    <n v="0"/>
    <n v="0"/>
    <n v="0"/>
    <n v="0"/>
    <n v="0"/>
    <n v="381.23076923076923"/>
    <n v="302.86666666666667"/>
    <n v="13.25"/>
    <n v="0"/>
    <n v="0"/>
    <n v="0"/>
    <n v="0"/>
    <n v="156.17095826923077"/>
    <n v="0"/>
    <n v="0"/>
  </r>
  <r>
    <d v="2020-11-01T00:00:00"/>
    <x v="7"/>
    <s v="P"/>
    <s v="Active"/>
    <n v="371"/>
    <x v="370"/>
    <s v="N"/>
    <x v="10"/>
    <n v="1075"/>
    <x v="0"/>
    <s v="Niederl. 3"/>
    <n v="1"/>
    <s v="Department"/>
    <s v="Supervisor"/>
    <s v="Non-Mgm."/>
    <s v="ang."/>
    <s v="M"/>
    <d v="2016-04-01T00:00:00"/>
    <m/>
    <s v=""/>
    <n v="3"/>
    <d v="1989-04-11T00:00:00"/>
    <n v="30"/>
    <s v="N"/>
    <n v="30"/>
    <n v="2.5"/>
    <n v="39"/>
    <x v="0"/>
    <n v="1"/>
    <n v="30"/>
    <n v="0"/>
    <n v="6609"/>
    <n v="1249.37375"/>
    <n v="0"/>
    <n v="0"/>
    <n v="0"/>
    <n v="0"/>
    <n v="0"/>
    <n v="0"/>
    <n v="0"/>
    <n v="0"/>
    <n v="0"/>
    <n v="0"/>
    <n v="0"/>
    <n v="0"/>
    <n v="26.5"/>
    <n v="0"/>
    <n v="0"/>
    <n v="0"/>
    <n v="0"/>
    <n v="5.9346750000000004"/>
    <n v="0"/>
    <n v="0"/>
  </r>
  <r>
    <d v="2020-11-01T00:00:00"/>
    <x v="7"/>
    <s v="P"/>
    <s v="Active"/>
    <n v="372"/>
    <x v="371"/>
    <s v="N"/>
    <x v="17"/>
    <n v="1088"/>
    <x v="0"/>
    <s v="Niederl. 3"/>
    <n v="1"/>
    <s v="Department"/>
    <s v="Supervisor"/>
    <s v="Supervisor"/>
    <s v="ang."/>
    <s v="M"/>
    <d v="2016-04-01T00:00:00"/>
    <m/>
    <s v=""/>
    <n v="3"/>
    <d v="1964-09-17T00:00:00"/>
    <n v="55"/>
    <s v="N"/>
    <n v="30"/>
    <n v="2.5"/>
    <n v="39"/>
    <x v="0"/>
    <n v="1"/>
    <n v="30"/>
    <n v="0"/>
    <n v="6610"/>
    <n v="1249.39375"/>
    <n v="0"/>
    <n v="0"/>
    <n v="0"/>
    <n v="0"/>
    <n v="0"/>
    <n v="0"/>
    <n v="0"/>
    <n v="0"/>
    <n v="0"/>
    <n v="0"/>
    <n v="0"/>
    <n v="0"/>
    <n v="26.5"/>
    <n v="0"/>
    <n v="0"/>
    <n v="0"/>
    <n v="0"/>
    <n v="5.9346750000000004"/>
    <n v="0"/>
    <n v="0"/>
  </r>
  <r>
    <d v="2020-11-01T00:00:00"/>
    <x v="7"/>
    <s v="P"/>
    <s v="Active"/>
    <n v="373"/>
    <x v="372"/>
    <s v="N"/>
    <x v="30"/>
    <n v="1071"/>
    <x v="0"/>
    <s v="Niederl. 3"/>
    <n v="1"/>
    <s v="Department"/>
    <s v="Supervisor"/>
    <s v="Non-Mgm."/>
    <s v="ang."/>
    <s v="M"/>
    <d v="2016-04-01T00:00:00"/>
    <m/>
    <s v=""/>
    <n v="3"/>
    <d v="1966-05-31T00:00:00"/>
    <n v="53"/>
    <s v="N"/>
    <n v="30"/>
    <n v="2.5"/>
    <n v="39"/>
    <x v="0"/>
    <n v="1"/>
    <n v="30"/>
    <n v="0"/>
    <n v="6611"/>
    <n v="1249.4137500000002"/>
    <n v="0"/>
    <n v="0"/>
    <n v="0"/>
    <n v="0"/>
    <n v="0"/>
    <n v="0"/>
    <n v="0"/>
    <n v="0"/>
    <n v="0"/>
    <n v="0"/>
    <n v="0"/>
    <n v="0"/>
    <n v="26.5"/>
    <n v="0"/>
    <n v="0"/>
    <n v="0"/>
    <n v="0"/>
    <n v="5.9346750000000004"/>
    <n v="0"/>
    <n v="0"/>
  </r>
  <r>
    <d v="2020-11-01T00:00:00"/>
    <x v="7"/>
    <s v="P"/>
    <s v="Active"/>
    <n v="374"/>
    <x v="373"/>
    <s v="N"/>
    <x v="10"/>
    <n v="1075"/>
    <x v="0"/>
    <s v="Niederl. 3"/>
    <n v="1"/>
    <s v="Department"/>
    <s v="Supervisor"/>
    <s v="Non-Mgm."/>
    <s v="ang."/>
    <s v="W"/>
    <d v="2016-04-01T00:00:00"/>
    <m/>
    <s v=""/>
    <n v="3"/>
    <d v="1982-04-05T00:00:00"/>
    <n v="37"/>
    <s v="N"/>
    <n v="30"/>
    <n v="2.5"/>
    <n v="39"/>
    <x v="0"/>
    <n v="1"/>
    <n v="30"/>
    <n v="0"/>
    <n v="6612"/>
    <n v="1249.4337500000001"/>
    <n v="0"/>
    <n v="0"/>
    <n v="0"/>
    <n v="0"/>
    <n v="0"/>
    <n v="0"/>
    <n v="0"/>
    <n v="0"/>
    <n v="0"/>
    <n v="0"/>
    <n v="0"/>
    <n v="0"/>
    <n v="26.5"/>
    <n v="0"/>
    <n v="0"/>
    <n v="0"/>
    <n v="0"/>
    <n v="5.9346750000000004"/>
    <n v="0"/>
    <n v="0"/>
  </r>
  <r>
    <d v="2020-11-01T00:00:00"/>
    <x v="7"/>
    <s v="P"/>
    <s v="Active"/>
    <n v="375"/>
    <x v="374"/>
    <s v="N"/>
    <x v="16"/>
    <n v="1049"/>
    <x v="3"/>
    <s v="Niederl. 8"/>
    <n v="1"/>
    <s v="Department"/>
    <s v="Supervisor"/>
    <s v="Non-Mgm."/>
    <s v="ang."/>
    <s v="M"/>
    <d v="2016-05-01T00:00:00"/>
    <m/>
    <s v=""/>
    <n v="3"/>
    <d v="1969-11-20T00:00:00"/>
    <n v="50"/>
    <s v="J"/>
    <n v="30"/>
    <n v="2.5"/>
    <n v="39"/>
    <x v="0"/>
    <n v="1"/>
    <n v="30"/>
    <n v="0"/>
    <n v="6613"/>
    <n v="1249.4537500000001"/>
    <n v="0"/>
    <n v="0"/>
    <n v="0"/>
    <n v="0"/>
    <n v="0"/>
    <n v="0"/>
    <n v="0"/>
    <n v="0"/>
    <n v="0"/>
    <n v="0"/>
    <n v="381.51923076923077"/>
    <n v="303.09583333333336"/>
    <n v="26.5"/>
    <n v="0"/>
    <n v="0"/>
    <n v="0"/>
    <n v="0"/>
    <n v="159.25421860576924"/>
    <n v="0"/>
    <n v="0"/>
  </r>
  <r>
    <d v="2020-11-01T00:00:00"/>
    <x v="7"/>
    <s v="P"/>
    <s v="Active"/>
    <n v="376"/>
    <x v="375"/>
    <s v="N"/>
    <x v="22"/>
    <n v="1060"/>
    <x v="2"/>
    <s v="Niederl. 7"/>
    <n v="1"/>
    <s v="Department"/>
    <s v="Supervisor"/>
    <s v="Non-Mgm."/>
    <s v="ang."/>
    <s v="M"/>
    <d v="2016-05-01T00:00:00"/>
    <m/>
    <s v=""/>
    <n v="3"/>
    <d v="1987-08-20T00:00:00"/>
    <n v="32"/>
    <s v="J"/>
    <n v="30"/>
    <n v="2.5"/>
    <n v="39"/>
    <x v="0"/>
    <n v="1"/>
    <n v="30"/>
    <n v="0"/>
    <n v="6614"/>
    <n v="1249.4737500000001"/>
    <n v="0"/>
    <n v="0"/>
    <n v="0"/>
    <n v="0"/>
    <n v="0"/>
    <n v="0"/>
    <n v="0"/>
    <n v="0"/>
    <n v="0"/>
    <n v="0"/>
    <n v="381.57692307692304"/>
    <n v="303.14166666666665"/>
    <n v="26.5"/>
    <n v="0"/>
    <n v="0"/>
    <n v="0"/>
    <n v="0"/>
    <n v="159.27740317307692"/>
    <n v="0"/>
    <n v="0"/>
  </r>
  <r>
    <d v="2020-11-01T00:00:00"/>
    <x v="7"/>
    <s v="P"/>
    <s v="Active"/>
    <n v="377"/>
    <x v="376"/>
    <s v="N"/>
    <x v="22"/>
    <n v="1041"/>
    <x v="4"/>
    <s v="Niederl. 6"/>
    <n v="1"/>
    <s v="Department"/>
    <s v="Supervisor"/>
    <s v="Non-Mgm."/>
    <s v="ang."/>
    <s v="M"/>
    <d v="2016-05-01T00:00:00"/>
    <m/>
    <s v=""/>
    <n v="3"/>
    <d v="1979-04-09T00:00:00"/>
    <n v="40"/>
    <s v="J"/>
    <n v="30"/>
    <n v="2.5"/>
    <n v="39"/>
    <x v="0"/>
    <n v="1"/>
    <n v="30"/>
    <n v="0"/>
    <n v="6615"/>
    <n v="1249.4937500000001"/>
    <n v="0"/>
    <n v="0"/>
    <n v="0"/>
    <n v="0"/>
    <n v="0"/>
    <n v="0"/>
    <n v="0"/>
    <n v="0"/>
    <n v="0"/>
    <n v="0"/>
    <n v="381.63461538461536"/>
    <n v="303.1875"/>
    <n v="26.5"/>
    <n v="0"/>
    <n v="0"/>
    <n v="0"/>
    <n v="0"/>
    <n v="159.30058774038463"/>
    <n v="0"/>
    <n v="0"/>
  </r>
  <r>
    <d v="2020-11-01T00:00:00"/>
    <x v="7"/>
    <s v="P"/>
    <s v="Active"/>
    <n v="378"/>
    <x v="377"/>
    <s v="N"/>
    <x v="22"/>
    <n v="1047"/>
    <x v="9"/>
    <s v="Niederl. 4"/>
    <n v="1"/>
    <s v="Department"/>
    <s v="Supervisor"/>
    <s v="Non-Mgm."/>
    <s v="ang."/>
    <s v="M"/>
    <d v="2016-05-01T00:00:00"/>
    <m/>
    <s v=""/>
    <n v="3"/>
    <d v="1973-04-13T00:00:00"/>
    <n v="46"/>
    <s v="J"/>
    <n v="30"/>
    <n v="2.5"/>
    <n v="39"/>
    <x v="0"/>
    <n v="1"/>
    <n v="30"/>
    <n v="0"/>
    <n v="6616"/>
    <n v="1249.5137500000001"/>
    <n v="0"/>
    <n v="0"/>
    <n v="0"/>
    <n v="0"/>
    <n v="0"/>
    <n v="0"/>
    <n v="0"/>
    <n v="0"/>
    <n v="0"/>
    <n v="0"/>
    <n v="381.69230769230768"/>
    <n v="303.23333333333341"/>
    <n v="26.5"/>
    <n v="0"/>
    <n v="0"/>
    <n v="0"/>
    <n v="0"/>
    <n v="159.32377230769234"/>
    <n v="0"/>
    <n v="0"/>
  </r>
  <r>
    <d v="2020-11-01T00:00:00"/>
    <x v="7"/>
    <s v="P"/>
    <s v="Active"/>
    <n v="379"/>
    <x v="378"/>
    <s v="N"/>
    <x v="24"/>
    <n v="1081"/>
    <x v="0"/>
    <s v="Niederl. 3"/>
    <n v="1"/>
    <s v="Department"/>
    <s v="Supervisor"/>
    <s v="Director"/>
    <s v="ang."/>
    <s v="M"/>
    <d v="2016-05-01T00:00:00"/>
    <m/>
    <s v=""/>
    <n v="3"/>
    <d v="1965-11-26T00:00:00"/>
    <n v="54"/>
    <s v="N"/>
    <n v="30"/>
    <n v="2.5"/>
    <n v="39"/>
    <x v="0"/>
    <n v="1"/>
    <n v="30"/>
    <n v="0"/>
    <n v="6617"/>
    <n v="1249.5337500000001"/>
    <n v="0"/>
    <n v="0"/>
    <n v="0"/>
    <n v="0"/>
    <n v="0"/>
    <n v="0"/>
    <n v="0"/>
    <n v="0"/>
    <n v="0"/>
    <n v="0"/>
    <n v="0"/>
    <n v="0"/>
    <n v="26.5"/>
    <n v="0"/>
    <n v="0"/>
    <n v="0"/>
    <n v="0"/>
    <n v="5.9346750000000004"/>
    <n v="325.05200000000002"/>
    <n v="0"/>
  </r>
  <r>
    <d v="2020-11-01T00:00:00"/>
    <x v="7"/>
    <s v="P"/>
    <s v="Active"/>
    <n v="380"/>
    <x v="379"/>
    <s v="N"/>
    <x v="15"/>
    <n v="1038"/>
    <x v="4"/>
    <s v="Niederl. 6"/>
    <n v="1"/>
    <s v="Department"/>
    <s v="Supervisor"/>
    <s v="Non-Mgm."/>
    <s v="ang."/>
    <s v="W"/>
    <d v="2016-06-15T00:00:00"/>
    <m/>
    <s v=""/>
    <n v="3"/>
    <d v="1963-12-28T00:00:00"/>
    <n v="56"/>
    <s v="J"/>
    <n v="30"/>
    <n v="2.5"/>
    <n v="39"/>
    <x v="0"/>
    <n v="1"/>
    <n v="30"/>
    <n v="0"/>
    <n v="6618"/>
    <n v="1249.55375"/>
    <n v="0"/>
    <n v="0"/>
    <n v="0"/>
    <n v="0"/>
    <n v="0"/>
    <n v="0"/>
    <n v="0"/>
    <n v="0"/>
    <n v="0"/>
    <n v="0"/>
    <n v="381.80769230769232"/>
    <n v="303.32500000000005"/>
    <n v="26.5"/>
    <n v="0"/>
    <n v="0"/>
    <n v="0"/>
    <n v="0"/>
    <n v="159.37014144230773"/>
    <n v="0"/>
    <n v="0"/>
  </r>
  <r>
    <d v="2020-11-01T00:00:00"/>
    <x v="7"/>
    <s v="P"/>
    <s v="Active"/>
    <n v="381"/>
    <x v="380"/>
    <s v="N"/>
    <x v="21"/>
    <n v="1086"/>
    <x v="0"/>
    <s v="Niederl. 3"/>
    <n v="1"/>
    <s v="Department"/>
    <s v="Supervisor"/>
    <s v="Non-Mgm."/>
    <s v="ang."/>
    <s v="M"/>
    <d v="2016-06-01T00:00:00"/>
    <m/>
    <s v=""/>
    <n v="3"/>
    <d v="1962-04-10T00:00:00"/>
    <n v="57"/>
    <s v="N"/>
    <n v="30"/>
    <n v="2.5"/>
    <n v="39"/>
    <x v="0"/>
    <n v="1"/>
    <n v="30"/>
    <n v="0"/>
    <n v="6619"/>
    <n v="1249.57375"/>
    <n v="0"/>
    <n v="0"/>
    <n v="0"/>
    <n v="0"/>
    <n v="0"/>
    <n v="0"/>
    <n v="0"/>
    <n v="0"/>
    <n v="0"/>
    <n v="0"/>
    <n v="0"/>
    <n v="0"/>
    <n v="26.5"/>
    <n v="0"/>
    <n v="0"/>
    <n v="0"/>
    <n v="0"/>
    <n v="5.9346750000000004"/>
    <n v="0"/>
    <n v="0"/>
  </r>
  <r>
    <d v="2020-11-01T00:00:00"/>
    <x v="7"/>
    <s v="P"/>
    <s v="Active"/>
    <n v="382"/>
    <x v="381"/>
    <s v="N"/>
    <x v="22"/>
    <n v="1060"/>
    <x v="2"/>
    <s v="Niederl. 7"/>
    <n v="1"/>
    <s v="Department"/>
    <s v="Supervisor"/>
    <s v="Non-Mgm."/>
    <s v="ang."/>
    <s v="M"/>
    <d v="2016-06-01T00:00:00"/>
    <m/>
    <s v=""/>
    <n v="3"/>
    <d v="1967-11-12T00:00:00"/>
    <n v="52"/>
    <s v="J"/>
    <n v="30"/>
    <n v="2.5"/>
    <n v="39"/>
    <x v="0"/>
    <n v="1"/>
    <n v="30"/>
    <n v="0"/>
    <n v="6620"/>
    <n v="1249.59375"/>
    <n v="0"/>
    <n v="0"/>
    <n v="0"/>
    <n v="0"/>
    <n v="0"/>
    <n v="0"/>
    <n v="0"/>
    <n v="0"/>
    <n v="0"/>
    <n v="0"/>
    <n v="381.92307692307691"/>
    <n v="303.41666666666669"/>
    <n v="26.5"/>
    <n v="0"/>
    <n v="0"/>
    <n v="0"/>
    <n v="0"/>
    <n v="159.41651057692309"/>
    <n v="0"/>
    <n v="0"/>
  </r>
  <r>
    <d v="2020-11-01T00:00:00"/>
    <x v="7"/>
    <s v="P"/>
    <s v="Active"/>
    <n v="383"/>
    <x v="382"/>
    <s v="N"/>
    <x v="24"/>
    <n v="1081"/>
    <x v="0"/>
    <s v="Niederl. 3"/>
    <n v="1"/>
    <s v="Department"/>
    <s v="Supervisor"/>
    <s v="Non-Mgm."/>
    <s v="ang."/>
    <s v="W"/>
    <d v="2016-07-01T00:00:00"/>
    <m/>
    <s v=""/>
    <n v="3"/>
    <d v="1987-05-04T00:00:00"/>
    <n v="32"/>
    <s v="N"/>
    <n v="30"/>
    <n v="2.5"/>
    <n v="39"/>
    <x v="0"/>
    <n v="1"/>
    <n v="30"/>
    <n v="0"/>
    <n v="6621"/>
    <n v="1249.61375"/>
    <n v="0"/>
    <n v="0"/>
    <n v="0"/>
    <n v="0"/>
    <n v="0"/>
    <n v="0"/>
    <n v="0"/>
    <n v="0"/>
    <n v="0"/>
    <n v="0"/>
    <n v="0"/>
    <n v="0"/>
    <n v="26.5"/>
    <n v="0"/>
    <n v="0"/>
    <n v="0"/>
    <n v="0"/>
    <n v="5.9346750000000004"/>
    <n v="0"/>
    <n v="0"/>
  </r>
  <r>
    <d v="2020-11-01T00:00:00"/>
    <x v="7"/>
    <s v="P"/>
    <s v="Active"/>
    <n v="384"/>
    <x v="383"/>
    <s v="N"/>
    <x v="31"/>
    <n v="1046"/>
    <x v="9"/>
    <s v="Niederl. 4"/>
    <n v="1"/>
    <s v="Department"/>
    <s v="Supervisor"/>
    <s v="Non-Mgm."/>
    <s v="ang."/>
    <s v="M"/>
    <d v="2016-07-01T00:00:00"/>
    <m/>
    <s v=""/>
    <n v="3"/>
    <d v="1972-09-01T00:00:00"/>
    <n v="47"/>
    <s v="J"/>
    <n v="30"/>
    <n v="2.5"/>
    <n v="39"/>
    <x v="0"/>
    <n v="1"/>
    <n v="30"/>
    <n v="0"/>
    <n v="6622"/>
    <n v="1249.63375"/>
    <n v="0"/>
    <n v="0"/>
    <n v="30"/>
    <n v="0"/>
    <n v="0"/>
    <n v="0"/>
    <n v="0"/>
    <n v="0"/>
    <n v="0"/>
    <n v="0"/>
    <n v="382.03846153846155"/>
    <n v="303.50833333333338"/>
    <n v="26.5"/>
    <n v="0"/>
    <n v="0"/>
    <n v="0"/>
    <n v="0"/>
    <n v="166.18137971153848"/>
    <n v="80.94"/>
    <n v="0"/>
  </r>
  <r>
    <d v="2020-11-01T00:00:00"/>
    <x v="7"/>
    <s v="P"/>
    <s v="Active"/>
    <n v="385"/>
    <x v="384"/>
    <s v="N"/>
    <x v="26"/>
    <n v="1091"/>
    <x v="0"/>
    <s v="Niederl. 3"/>
    <n v="1"/>
    <s v="Department"/>
    <s v="Supervisor"/>
    <s v="Non-Mgm."/>
    <s v="ang."/>
    <s v="W"/>
    <d v="2016-07-01T00:00:00"/>
    <m/>
    <s v=""/>
    <n v="3"/>
    <d v="1988-08-29T00:00:00"/>
    <n v="31"/>
    <s v="N"/>
    <n v="30"/>
    <n v="2.5"/>
    <n v="39"/>
    <x v="0"/>
    <n v="1"/>
    <n v="30"/>
    <n v="0"/>
    <n v="6623"/>
    <n v="1249.6537499999999"/>
    <n v="0"/>
    <n v="0"/>
    <n v="0"/>
    <n v="0"/>
    <n v="0"/>
    <n v="0"/>
    <n v="0"/>
    <n v="0"/>
    <n v="0"/>
    <n v="0"/>
    <n v="0"/>
    <n v="0"/>
    <n v="26.5"/>
    <n v="0"/>
    <n v="0"/>
    <n v="0"/>
    <n v="0"/>
    <n v="5.9346750000000004"/>
    <n v="0"/>
    <n v="0"/>
  </r>
  <r>
    <d v="2020-11-01T00:00:00"/>
    <x v="7"/>
    <s v="P"/>
    <s v="Active"/>
    <n v="386"/>
    <x v="385"/>
    <s v="N"/>
    <x v="46"/>
    <n v="1008"/>
    <x v="1"/>
    <s v="Niederl. 1"/>
    <n v="1"/>
    <s v="Department"/>
    <s v="Supervisor"/>
    <s v="Manager"/>
    <s v="ang."/>
    <s v="M"/>
    <d v="2016-07-01T00:00:00"/>
    <m/>
    <s v=""/>
    <n v="3"/>
    <d v="1979-07-12T00:00:00"/>
    <n v="40"/>
    <s v="N"/>
    <n v="30"/>
    <n v="2.5"/>
    <n v="39"/>
    <x v="0"/>
    <n v="1"/>
    <n v="30"/>
    <n v="0"/>
    <n v="6624"/>
    <n v="1249.6737499999999"/>
    <n v="0"/>
    <n v="0"/>
    <n v="0"/>
    <n v="0"/>
    <n v="0"/>
    <n v="0"/>
    <n v="0"/>
    <n v="0"/>
    <n v="0"/>
    <n v="0"/>
    <n v="0"/>
    <n v="0"/>
    <n v="26.5"/>
    <n v="0"/>
    <n v="0"/>
    <n v="0"/>
    <n v="0"/>
    <n v="5.9346750000000004"/>
    <n v="0"/>
    <n v="0"/>
  </r>
  <r>
    <d v="2020-11-01T00:00:00"/>
    <x v="7"/>
    <s v="P"/>
    <s v="Active"/>
    <n v="387"/>
    <x v="386"/>
    <s v="N"/>
    <x v="22"/>
    <n v="1041"/>
    <x v="4"/>
    <s v="Niederl. 6"/>
    <n v="1"/>
    <s v="Department"/>
    <s v="Supervisor"/>
    <s v="Non-Mgm."/>
    <s v="ang."/>
    <s v="M"/>
    <d v="2016-07-01T00:00:00"/>
    <m/>
    <s v=""/>
    <n v="3"/>
    <d v="1972-02-27T00:00:00"/>
    <n v="47"/>
    <s v="J"/>
    <n v="30"/>
    <n v="2.5"/>
    <n v="39"/>
    <x v="0"/>
    <n v="1"/>
    <n v="30"/>
    <n v="0"/>
    <n v="6625"/>
    <n v="1249.6937499999999"/>
    <n v="0"/>
    <n v="0"/>
    <n v="0"/>
    <n v="0"/>
    <n v="0"/>
    <n v="0"/>
    <n v="0"/>
    <n v="0"/>
    <n v="0"/>
    <n v="0"/>
    <n v="382.21153846153845"/>
    <n v="303.64583333333337"/>
    <n v="26.5"/>
    <n v="0"/>
    <n v="0"/>
    <n v="0"/>
    <n v="0"/>
    <n v="159.53243341346155"/>
    <n v="0"/>
    <n v="0"/>
  </r>
  <r>
    <d v="2020-11-01T00:00:00"/>
    <x v="7"/>
    <s v="P"/>
    <s v="Active"/>
    <n v="388"/>
    <x v="387"/>
    <s v="N"/>
    <x v="9"/>
    <n v="1087"/>
    <x v="0"/>
    <s v="Niederl. 3"/>
    <n v="1"/>
    <s v="Department"/>
    <s v="Supervisor"/>
    <s v="Non-Mgm."/>
    <s v="ang."/>
    <s v="M"/>
    <d v="2016-07-01T00:00:00"/>
    <m/>
    <s v=""/>
    <n v="3"/>
    <d v="1976-09-16T00:00:00"/>
    <n v="43"/>
    <s v="N"/>
    <n v="30"/>
    <n v="2.5"/>
    <n v="39"/>
    <x v="0"/>
    <n v="1"/>
    <n v="30"/>
    <n v="0"/>
    <n v="6626"/>
    <n v="1249.7137499999999"/>
    <n v="0"/>
    <n v="0"/>
    <n v="0"/>
    <n v="0"/>
    <n v="0"/>
    <n v="0"/>
    <n v="0"/>
    <n v="0"/>
    <n v="0"/>
    <n v="0"/>
    <n v="0"/>
    <n v="0"/>
    <n v="26.5"/>
    <n v="0"/>
    <n v="0"/>
    <n v="0"/>
    <n v="0"/>
    <n v="5.9346750000000004"/>
    <n v="0"/>
    <n v="0"/>
  </r>
  <r>
    <d v="2020-11-01T00:00:00"/>
    <x v="7"/>
    <s v="P"/>
    <s v="Active"/>
    <n v="389"/>
    <x v="388"/>
    <s v="N"/>
    <x v="50"/>
    <n v="1069"/>
    <x v="0"/>
    <s v="Niederl. 3"/>
    <n v="1"/>
    <s v="Department"/>
    <s v="Supervisor"/>
    <s v="Non-Mgm."/>
    <s v="ang."/>
    <s v="W"/>
    <d v="2016-08-16T00:00:00"/>
    <m/>
    <s v=""/>
    <n v="3"/>
    <d v="1991-04-16T00:00:00"/>
    <n v="28"/>
    <s v="N"/>
    <n v="30"/>
    <n v="2.5"/>
    <n v="39"/>
    <x v="0"/>
    <n v="1"/>
    <n v="30"/>
    <n v="0"/>
    <n v="6627"/>
    <n v="1249.7337499999999"/>
    <n v="0"/>
    <n v="0"/>
    <n v="0"/>
    <n v="0"/>
    <n v="0"/>
    <n v="0"/>
    <n v="0"/>
    <n v="0"/>
    <n v="0"/>
    <n v="0"/>
    <n v="0"/>
    <n v="0"/>
    <n v="26.5"/>
    <n v="0"/>
    <n v="0"/>
    <n v="0"/>
    <n v="0"/>
    <n v="5.9346750000000004"/>
    <n v="0"/>
    <n v="0"/>
  </r>
  <r>
    <d v="2020-11-01T00:00:00"/>
    <x v="7"/>
    <s v="P"/>
    <s v="Active"/>
    <n v="390"/>
    <x v="389"/>
    <s v="N"/>
    <x v="9"/>
    <n v="1087"/>
    <x v="0"/>
    <s v="Niederl. 3"/>
    <n v="1"/>
    <s v="Department"/>
    <s v="Supervisor"/>
    <s v="Non-Mgm."/>
    <s v="ang."/>
    <s v="M"/>
    <d v="2016-08-01T00:00:00"/>
    <m/>
    <s v=""/>
    <n v="3"/>
    <d v="1982-11-28T00:00:00"/>
    <n v="37"/>
    <s v="N"/>
    <n v="30"/>
    <n v="2.5"/>
    <n v="39"/>
    <x v="0"/>
    <n v="1"/>
    <n v="30"/>
    <n v="0"/>
    <n v="6628"/>
    <n v="1249.7537500000001"/>
    <n v="0"/>
    <n v="0"/>
    <n v="0"/>
    <n v="0"/>
    <n v="0"/>
    <n v="0"/>
    <n v="0"/>
    <n v="0"/>
    <n v="0"/>
    <n v="0"/>
    <n v="0"/>
    <n v="0"/>
    <n v="26.5"/>
    <n v="0"/>
    <n v="0"/>
    <n v="0"/>
    <n v="0"/>
    <n v="5.9346750000000004"/>
    <n v="0"/>
    <n v="0"/>
  </r>
  <r>
    <d v="2020-11-01T00:00:00"/>
    <x v="7"/>
    <s v="P"/>
    <s v="Active"/>
    <n v="392"/>
    <x v="391"/>
    <s v="N"/>
    <x v="22"/>
    <n v="1041"/>
    <x v="4"/>
    <s v="Niederl. 6"/>
    <n v="1"/>
    <s v="Department"/>
    <s v="Supervisor"/>
    <s v="Non-Mgm."/>
    <s v="ang."/>
    <s v="M"/>
    <d v="2016-08-01T00:00:00"/>
    <m/>
    <s v=""/>
    <n v="3"/>
    <d v="1968-04-16T00:00:00"/>
    <n v="51"/>
    <s v="J"/>
    <n v="30"/>
    <n v="2.5"/>
    <n v="39"/>
    <x v="0"/>
    <n v="1"/>
    <n v="30"/>
    <n v="0"/>
    <n v="6629"/>
    <n v="1249.7737500000001"/>
    <n v="0"/>
    <n v="0"/>
    <n v="0"/>
    <n v="0"/>
    <n v="0"/>
    <n v="0"/>
    <n v="0"/>
    <n v="0"/>
    <n v="0"/>
    <n v="0"/>
    <n v="382.44230769230774"/>
    <n v="303.82916666666665"/>
    <n v="26.5"/>
    <n v="0"/>
    <n v="0"/>
    <n v="0"/>
    <n v="0"/>
    <n v="159.62517168269233"/>
    <n v="0"/>
    <n v="0"/>
  </r>
  <r>
    <d v="2020-11-01T00:00:00"/>
    <x v="7"/>
    <s v="P"/>
    <s v="Active"/>
    <n v="393"/>
    <x v="392"/>
    <s v="N"/>
    <x v="50"/>
    <n v="1069"/>
    <x v="0"/>
    <s v="Niederl. 3"/>
    <n v="1"/>
    <s v="Department"/>
    <s v="Supervisor"/>
    <s v="Non-Mgm."/>
    <s v="ang."/>
    <s v="M"/>
    <d v="2016-08-01T00:00:00"/>
    <m/>
    <s v=""/>
    <n v="3"/>
    <d v="1983-09-24T00:00:00"/>
    <n v="36"/>
    <s v="N"/>
    <n v="30"/>
    <n v="2.5"/>
    <n v="39"/>
    <x v="0"/>
    <n v="1"/>
    <n v="30"/>
    <n v="0"/>
    <n v="6630"/>
    <n v="1249.79375"/>
    <n v="0"/>
    <n v="0"/>
    <n v="0"/>
    <n v="0"/>
    <n v="0"/>
    <n v="0"/>
    <n v="0"/>
    <n v="0"/>
    <n v="0"/>
    <n v="0"/>
    <n v="0"/>
    <n v="0"/>
    <n v="26.5"/>
    <n v="0"/>
    <n v="0"/>
    <n v="0"/>
    <n v="0"/>
    <n v="5.9346750000000004"/>
    <n v="0"/>
    <n v="0"/>
  </r>
  <r>
    <d v="2020-11-01T00:00:00"/>
    <x v="7"/>
    <s v="P"/>
    <s v="Active"/>
    <n v="394"/>
    <x v="393"/>
    <s v="N"/>
    <x v="36"/>
    <n v="1054"/>
    <x v="8"/>
    <s v="Niederl. 2"/>
    <n v="1"/>
    <s v="Department"/>
    <s v="Supervisor"/>
    <s v="Non-Mgm."/>
    <s v="ang."/>
    <s v="M"/>
    <d v="2016-08-01T00:00:00"/>
    <m/>
    <s v=""/>
    <n v="3"/>
    <d v="1989-01-16T00:00:00"/>
    <n v="31"/>
    <s v="N"/>
    <n v="30"/>
    <n v="2.5"/>
    <n v="39"/>
    <x v="0"/>
    <n v="1"/>
    <n v="30"/>
    <n v="0"/>
    <n v="6631"/>
    <n v="1249.81375"/>
    <n v="0"/>
    <n v="0"/>
    <n v="0"/>
    <n v="0"/>
    <n v="0"/>
    <n v="0"/>
    <n v="0"/>
    <n v="0"/>
    <n v="0"/>
    <n v="0"/>
    <n v="0"/>
    <n v="0"/>
    <n v="26.5"/>
    <n v="0"/>
    <n v="0"/>
    <n v="0"/>
    <n v="0"/>
    <n v="5.9346750000000004"/>
    <n v="0"/>
    <n v="0"/>
  </r>
  <r>
    <d v="2020-11-01T00:00:00"/>
    <x v="7"/>
    <s v="P"/>
    <s v="Active"/>
    <n v="395"/>
    <x v="394"/>
    <s v="N"/>
    <x v="22"/>
    <n v="1029"/>
    <x v="6"/>
    <s v="Niederl. 10"/>
    <n v="1"/>
    <s v="Department"/>
    <s v="Supervisor"/>
    <s v="Non-Mgm."/>
    <s v="ang."/>
    <s v="M"/>
    <d v="2016-08-01T00:00:00"/>
    <m/>
    <s v=""/>
    <n v="3"/>
    <d v="1982-06-12T00:00:00"/>
    <n v="37"/>
    <s v="J"/>
    <n v="35"/>
    <n v="2.9166666666666665"/>
    <n v="39"/>
    <x v="0"/>
    <n v="1"/>
    <n v="30"/>
    <n v="0"/>
    <n v="6632"/>
    <n v="1249.83375"/>
    <n v="0"/>
    <n v="0"/>
    <n v="0"/>
    <n v="0"/>
    <n v="0"/>
    <n v="0"/>
    <n v="0"/>
    <n v="0"/>
    <n v="0"/>
    <n v="0"/>
    <n v="446.38461538461542"/>
    <n v="303.9666666666667"/>
    <n v="26.5"/>
    <n v="0"/>
    <n v="0"/>
    <n v="0"/>
    <n v="0"/>
    <n v="173.97584461538466"/>
    <n v="0"/>
    <n v="0"/>
  </r>
  <r>
    <d v="2020-11-01T00:00:00"/>
    <x v="7"/>
    <s v="P"/>
    <s v="Active"/>
    <n v="396"/>
    <x v="395"/>
    <s v="N"/>
    <x v="50"/>
    <n v="1069"/>
    <x v="0"/>
    <s v="Niederl. 3"/>
    <n v="1"/>
    <s v="Department"/>
    <s v="Supervisor"/>
    <s v="Non-Mgm."/>
    <s v="ang."/>
    <s v="W"/>
    <d v="2016-08-01T00:00:00"/>
    <m/>
    <s v=""/>
    <n v="3"/>
    <d v="1981-04-13T00:00:00"/>
    <n v="38"/>
    <s v="N"/>
    <n v="30"/>
    <n v="2.5"/>
    <n v="39"/>
    <x v="0"/>
    <n v="1"/>
    <n v="30"/>
    <n v="0"/>
    <n v="6633"/>
    <n v="1249.85375"/>
    <n v="0"/>
    <n v="0"/>
    <n v="0"/>
    <n v="0"/>
    <n v="0"/>
    <n v="0"/>
    <n v="0"/>
    <n v="0"/>
    <n v="0"/>
    <n v="0"/>
    <n v="0"/>
    <n v="0"/>
    <n v="26.5"/>
    <n v="0"/>
    <n v="0"/>
    <n v="0"/>
    <n v="0"/>
    <n v="5.9346750000000004"/>
    <n v="0"/>
    <n v="0"/>
  </r>
  <r>
    <d v="2020-11-01T00:00:00"/>
    <x v="7"/>
    <s v="P"/>
    <s v="Active"/>
    <n v="397"/>
    <x v="396"/>
    <s v="N"/>
    <x v="22"/>
    <n v="1047"/>
    <x v="9"/>
    <s v="Niederl. 4"/>
    <n v="1"/>
    <s v="Department"/>
    <s v="Supervisor"/>
    <s v="Non-Mgm."/>
    <s v="ang."/>
    <s v="M"/>
    <d v="2016-09-01T00:00:00"/>
    <m/>
    <s v=""/>
    <n v="3"/>
    <d v="1993-07-28T00:00:00"/>
    <n v="26"/>
    <s v="J"/>
    <n v="30"/>
    <n v="2.5"/>
    <n v="39"/>
    <x v="0"/>
    <n v="1"/>
    <n v="30"/>
    <n v="0"/>
    <n v="6634"/>
    <n v="1249.87375"/>
    <n v="0"/>
    <n v="0"/>
    <n v="0"/>
    <n v="0"/>
    <n v="0"/>
    <n v="0"/>
    <n v="0"/>
    <n v="0"/>
    <n v="0"/>
    <n v="0"/>
    <n v="382.73076923076917"/>
    <n v="304.05833333333339"/>
    <n v="26.5"/>
    <n v="0"/>
    <n v="0"/>
    <n v="0"/>
    <n v="0"/>
    <n v="159.74109451923078"/>
    <n v="0"/>
    <n v="0"/>
  </r>
  <r>
    <d v="2020-11-01T00:00:00"/>
    <x v="7"/>
    <s v="P"/>
    <s v="Active"/>
    <n v="398"/>
    <x v="397"/>
    <s v="N"/>
    <x v="31"/>
    <n v="1040"/>
    <x v="4"/>
    <s v="Niederl. 6"/>
    <n v="1"/>
    <s v="Department"/>
    <s v="Supervisor"/>
    <s v="Non-Mgm."/>
    <s v="ang."/>
    <s v="M"/>
    <d v="2016-09-01T00:00:00"/>
    <m/>
    <s v=""/>
    <n v="3"/>
    <d v="1982-03-22T00:00:00"/>
    <n v="37"/>
    <s v="J"/>
    <n v="30"/>
    <n v="2.5"/>
    <n v="39"/>
    <x v="0"/>
    <n v="1"/>
    <n v="30"/>
    <n v="0"/>
    <n v="6635"/>
    <n v="1249.89375"/>
    <n v="0"/>
    <n v="0"/>
    <n v="30"/>
    <n v="0"/>
    <n v="749.22"/>
    <n v="0"/>
    <n v="0"/>
    <n v="0"/>
    <n v="0"/>
    <n v="0"/>
    <n v="382.78846153846149"/>
    <n v="304.10416666666669"/>
    <n v="26.5"/>
    <n v="0"/>
    <n v="0"/>
    <n v="0"/>
    <n v="0"/>
    <n v="334.27059808653848"/>
    <n v="77.52"/>
    <n v="0"/>
  </r>
  <r>
    <d v="2020-11-01T00:00:00"/>
    <x v="7"/>
    <s v="P"/>
    <s v="Active"/>
    <n v="399"/>
    <x v="398"/>
    <s v="N"/>
    <x v="23"/>
    <n v="1068"/>
    <x v="0"/>
    <s v="Niederl. 3"/>
    <n v="1"/>
    <s v="Department"/>
    <s v="Supervisor"/>
    <s v="Non-Mgm."/>
    <s v="ang."/>
    <s v="W"/>
    <d v="2016-09-01T00:00:00"/>
    <m/>
    <s v=""/>
    <n v="3"/>
    <d v="1981-11-19T00:00:00"/>
    <n v="38"/>
    <s v="N"/>
    <n v="30"/>
    <n v="2.5"/>
    <n v="39"/>
    <x v="0"/>
    <n v="1"/>
    <n v="30"/>
    <n v="0"/>
    <n v="6636"/>
    <n v="1249.9137500000002"/>
    <n v="0"/>
    <n v="0"/>
    <n v="0"/>
    <n v="0"/>
    <n v="0"/>
    <n v="0"/>
    <n v="0"/>
    <n v="0"/>
    <n v="0"/>
    <n v="0"/>
    <n v="0"/>
    <n v="0"/>
    <n v="26.5"/>
    <n v="0"/>
    <n v="0"/>
    <n v="0"/>
    <n v="0"/>
    <n v="5.9346750000000004"/>
    <n v="0"/>
    <n v="0"/>
  </r>
  <r>
    <d v="2020-11-01T00:00:00"/>
    <x v="7"/>
    <s v="P"/>
    <s v="Active"/>
    <n v="400"/>
    <x v="399"/>
    <s v="Y"/>
    <x v="15"/>
    <n v="1020"/>
    <x v="7"/>
    <s v="Niederl. 9"/>
    <n v="0.5"/>
    <s v="Department"/>
    <s v="Supervisor"/>
    <s v="Non-Mgm."/>
    <s v="ang."/>
    <s v="M"/>
    <d v="2019-06-13T00:00:00"/>
    <m/>
    <s v=""/>
    <n v="0"/>
    <d v="1996-08-06T00:00:00"/>
    <n v="23"/>
    <s v="J"/>
    <n v="30"/>
    <n v="2.5"/>
    <n v="39"/>
    <x v="0"/>
    <n v="0.5"/>
    <n v="30"/>
    <n v="0"/>
    <n v="6637"/>
    <n v="1249.9337500000001"/>
    <n v="0"/>
    <n v="0"/>
    <n v="0"/>
    <n v="0"/>
    <n v="0"/>
    <n v="0"/>
    <n v="0"/>
    <n v="0"/>
    <n v="0"/>
    <n v="0"/>
    <n v="382.90384615384613"/>
    <n v="304.19583333333338"/>
    <n v="13.25"/>
    <n v="0"/>
    <n v="0"/>
    <n v="0"/>
    <n v="0"/>
    <n v="156.84331072115387"/>
    <n v="0"/>
    <n v="0"/>
  </r>
  <r>
    <d v="2020-11-01T00:00:00"/>
    <x v="7"/>
    <s v="P"/>
    <s v="Active"/>
    <n v="400"/>
    <x v="399"/>
    <s v="Y"/>
    <x v="15"/>
    <n v="1026"/>
    <x v="6"/>
    <s v="Niederl. 10"/>
    <n v="0.5"/>
    <s v="Department"/>
    <s v="Supervisor"/>
    <s v="Non-Mgm."/>
    <s v="ang."/>
    <s v="M"/>
    <d v="2019-06-13T00:00:00"/>
    <m/>
    <s v=""/>
    <n v="0"/>
    <d v="1996-08-06T00:00:00"/>
    <n v="23"/>
    <s v="J"/>
    <n v="30"/>
    <n v="2.5"/>
    <n v="39"/>
    <x v="0"/>
    <n v="0.5"/>
    <n v="30"/>
    <n v="0"/>
    <n v="6638"/>
    <n v="1249.9537500000001"/>
    <n v="0"/>
    <n v="0"/>
    <n v="0"/>
    <n v="0"/>
    <n v="0"/>
    <n v="0"/>
    <n v="0"/>
    <n v="0"/>
    <n v="0"/>
    <n v="0"/>
    <n v="382.96153846153845"/>
    <n v="304.24166666666667"/>
    <n v="13.25"/>
    <n v="0"/>
    <n v="0"/>
    <n v="0"/>
    <n v="0"/>
    <n v="156.86649528846155"/>
    <n v="0"/>
    <n v="0"/>
  </r>
  <r>
    <d v="2020-11-01T00:00:00"/>
    <x v="7"/>
    <s v="P"/>
    <s v="Active"/>
    <n v="401"/>
    <x v="400"/>
    <s v="N"/>
    <x v="2"/>
    <n v="1010"/>
    <x v="1"/>
    <s v="Niederl. 1"/>
    <n v="1"/>
    <s v="Department"/>
    <s v="Supervisor"/>
    <s v="Non-Mgm."/>
    <s v="ang."/>
    <s v="M"/>
    <d v="2016-09-01T00:00:00"/>
    <m/>
    <s v=""/>
    <n v="3"/>
    <d v="1999-09-21T00:00:00"/>
    <n v="20"/>
    <s v="N"/>
    <n v="30"/>
    <n v="2.5"/>
    <n v="39"/>
    <x v="0"/>
    <n v="1"/>
    <n v="30"/>
    <n v="0"/>
    <n v="6639"/>
    <n v="1249.9737500000001"/>
    <n v="0"/>
    <n v="0"/>
    <n v="0"/>
    <n v="0"/>
    <n v="0"/>
    <n v="0"/>
    <n v="0"/>
    <n v="0"/>
    <n v="0"/>
    <n v="0"/>
    <n v="0"/>
    <n v="0"/>
    <n v="26.5"/>
    <n v="0"/>
    <n v="0"/>
    <n v="0"/>
    <n v="0"/>
    <n v="5.9346750000000004"/>
    <n v="0"/>
    <n v="0"/>
  </r>
  <r>
    <d v="2020-11-01T00:00:00"/>
    <x v="7"/>
    <s v="P"/>
    <s v="Active"/>
    <n v="403"/>
    <x v="402"/>
    <s v="N"/>
    <x v="19"/>
    <n v="1083"/>
    <x v="0"/>
    <s v="Niederl. 3"/>
    <n v="1"/>
    <s v="Department"/>
    <s v="Supervisor"/>
    <s v="Non-Mgm."/>
    <s v="ang."/>
    <s v="M"/>
    <d v="2016-09-01T00:00:00"/>
    <m/>
    <s v=""/>
    <n v="3"/>
    <d v="1988-11-13T00:00:00"/>
    <n v="31"/>
    <s v="N"/>
    <n v="30"/>
    <n v="2.5"/>
    <n v="39"/>
    <x v="0"/>
    <n v="1"/>
    <n v="30"/>
    <n v="0"/>
    <n v="6640"/>
    <n v="1249.9937500000001"/>
    <n v="0"/>
    <n v="0"/>
    <n v="0"/>
    <n v="0"/>
    <n v="0"/>
    <n v="0"/>
    <n v="0"/>
    <n v="0"/>
    <n v="0"/>
    <n v="0"/>
    <n v="0"/>
    <n v="0"/>
    <n v="26.5"/>
    <n v="0"/>
    <n v="0"/>
    <n v="0"/>
    <n v="0"/>
    <n v="5.9346750000000004"/>
    <n v="0"/>
    <n v="0"/>
  </r>
  <r>
    <d v="2020-11-01T00:00:00"/>
    <x v="7"/>
    <s v="P"/>
    <s v="Active"/>
    <n v="404"/>
    <x v="403"/>
    <s v="N"/>
    <x v="5"/>
    <n v="1093"/>
    <x v="0"/>
    <s v="Niederl. 3"/>
    <n v="1"/>
    <s v="Department"/>
    <s v="Supervisor"/>
    <s v="Non-Mgm."/>
    <s v="ang."/>
    <s v="M"/>
    <d v="2016-09-01T00:00:00"/>
    <m/>
    <s v=""/>
    <n v="3"/>
    <d v="1994-03-08T00:00:00"/>
    <n v="25"/>
    <s v="N"/>
    <n v="30"/>
    <n v="2.5"/>
    <n v="39"/>
    <x v="0"/>
    <n v="1"/>
    <n v="30"/>
    <n v="0"/>
    <n v="6641"/>
    <n v="1250.0137500000001"/>
    <n v="0"/>
    <n v="0"/>
    <n v="0"/>
    <n v="0"/>
    <n v="0"/>
    <n v="0"/>
    <n v="0"/>
    <n v="0"/>
    <n v="0"/>
    <n v="0"/>
    <n v="0"/>
    <n v="0"/>
    <n v="26.5"/>
    <n v="0"/>
    <n v="0"/>
    <n v="0"/>
    <n v="0"/>
    <n v="5.9346750000000004"/>
    <n v="0"/>
    <n v="0"/>
  </r>
  <r>
    <d v="2020-11-01T00:00:00"/>
    <x v="7"/>
    <s v="P"/>
    <s v="Active"/>
    <n v="405"/>
    <x v="404"/>
    <s v="N"/>
    <x v="19"/>
    <n v="1083"/>
    <x v="0"/>
    <s v="Niederl. 3"/>
    <n v="1"/>
    <s v="Department"/>
    <s v="Supervisor"/>
    <s v="Non-Mgm."/>
    <s v="ang."/>
    <s v="M"/>
    <d v="2016-09-15T00:00:00"/>
    <m/>
    <s v=""/>
    <n v="3"/>
    <d v="1988-01-05T00:00:00"/>
    <n v="32"/>
    <s v="N"/>
    <n v="30"/>
    <n v="2.5"/>
    <n v="39"/>
    <x v="0"/>
    <n v="1"/>
    <n v="30"/>
    <n v="0"/>
    <n v="6642"/>
    <n v="1250.0337500000001"/>
    <n v="0"/>
    <n v="0"/>
    <n v="0"/>
    <n v="0"/>
    <n v="0"/>
    <n v="0"/>
    <n v="0"/>
    <n v="0"/>
    <n v="0"/>
    <n v="0"/>
    <n v="0"/>
    <n v="0"/>
    <n v="26.5"/>
    <n v="0"/>
    <n v="0"/>
    <n v="0"/>
    <n v="0"/>
    <n v="5.9346750000000004"/>
    <n v="0"/>
    <n v="0"/>
  </r>
  <r>
    <d v="2020-11-01T00:00:00"/>
    <x v="7"/>
    <s v="P"/>
    <s v="Active"/>
    <n v="406"/>
    <x v="405"/>
    <s v="N"/>
    <x v="27"/>
    <n v="1070"/>
    <x v="0"/>
    <s v="Niederl. 3"/>
    <n v="1"/>
    <s v="Department"/>
    <s v="Supervisor"/>
    <s v="Non-Mgm."/>
    <s v="ang."/>
    <s v="W"/>
    <d v="2016-09-12T00:00:00"/>
    <m/>
    <s v=""/>
    <n v="3"/>
    <d v="1982-12-15T00:00:00"/>
    <n v="37"/>
    <s v="N"/>
    <n v="30"/>
    <n v="2.5"/>
    <n v="39"/>
    <x v="0"/>
    <n v="1"/>
    <n v="30"/>
    <n v="0"/>
    <n v="6643"/>
    <n v="1250.05375"/>
    <n v="0"/>
    <n v="0"/>
    <n v="0"/>
    <n v="0"/>
    <n v="0"/>
    <n v="0"/>
    <n v="0"/>
    <n v="0"/>
    <n v="0"/>
    <n v="0"/>
    <n v="0"/>
    <n v="0"/>
    <n v="26.5"/>
    <n v="0"/>
    <n v="0"/>
    <n v="0"/>
    <n v="0"/>
    <n v="5.9346750000000004"/>
    <n v="0"/>
    <n v="0"/>
  </r>
  <r>
    <d v="2020-11-01T00:00:00"/>
    <x v="7"/>
    <s v="P"/>
    <s v="Active"/>
    <n v="407"/>
    <x v="406"/>
    <s v="N"/>
    <x v="5"/>
    <n v="1093"/>
    <x v="0"/>
    <s v="Niederl. 3"/>
    <n v="1"/>
    <s v="Department"/>
    <s v="Supervisor"/>
    <s v="Manager"/>
    <s v="ang."/>
    <s v="M"/>
    <d v="2016-09-01T00:00:00"/>
    <m/>
    <s v=""/>
    <n v="3"/>
    <d v="1980-06-22T00:00:00"/>
    <n v="39"/>
    <s v="N"/>
    <n v="30"/>
    <n v="2.5"/>
    <n v="39"/>
    <x v="0"/>
    <n v="1"/>
    <n v="30"/>
    <n v="0"/>
    <n v="6644"/>
    <n v="1250.07375"/>
    <n v="0"/>
    <n v="0"/>
    <n v="0"/>
    <n v="0"/>
    <n v="0"/>
    <n v="0"/>
    <n v="0"/>
    <n v="0"/>
    <n v="0"/>
    <n v="0"/>
    <n v="0"/>
    <n v="0"/>
    <n v="26.5"/>
    <n v="0"/>
    <n v="0"/>
    <n v="0"/>
    <n v="0"/>
    <n v="5.9346750000000004"/>
    <n v="0"/>
    <n v="0"/>
  </r>
  <r>
    <d v="2020-11-01T00:00:00"/>
    <x v="7"/>
    <s v="P"/>
    <s v="Active"/>
    <n v="408"/>
    <x v="407"/>
    <s v="N"/>
    <x v="17"/>
    <n v="1088"/>
    <x v="0"/>
    <s v="Niederl. 3"/>
    <n v="1"/>
    <s v="Department"/>
    <s v="Supervisor"/>
    <s v="Director"/>
    <s v="ang."/>
    <s v="M"/>
    <d v="2016-10-01T00:00:00"/>
    <m/>
    <s v=""/>
    <n v="3"/>
    <d v="1969-04-18T00:00:00"/>
    <n v="50"/>
    <s v="N"/>
    <n v="30"/>
    <n v="2.5"/>
    <n v="39"/>
    <x v="0"/>
    <n v="1"/>
    <n v="30"/>
    <n v="0"/>
    <n v="6645"/>
    <n v="1250.09375"/>
    <n v="0"/>
    <n v="0"/>
    <n v="0"/>
    <n v="0"/>
    <n v="0"/>
    <n v="0"/>
    <n v="0"/>
    <n v="833.34"/>
    <n v="0"/>
    <n v="0"/>
    <n v="0"/>
    <n v="0"/>
    <n v="26.5"/>
    <n v="0"/>
    <n v="0"/>
    <n v="0"/>
    <n v="0"/>
    <n v="192.56116800000001"/>
    <n v="181.792"/>
    <n v="0"/>
  </r>
  <r>
    <d v="2020-11-01T00:00:00"/>
    <x v="7"/>
    <s v="P"/>
    <s v="Active"/>
    <n v="409"/>
    <x v="408"/>
    <s v="N"/>
    <x v="22"/>
    <n v="1029"/>
    <x v="6"/>
    <s v="Niederl. 10"/>
    <n v="1"/>
    <s v="Department"/>
    <s v="Supervisor"/>
    <s v="Non-Mgm."/>
    <s v="ang."/>
    <s v="M"/>
    <d v="2016-10-01T00:00:00"/>
    <m/>
    <s v=""/>
    <n v="3"/>
    <d v="1970-02-20T00:00:00"/>
    <n v="49"/>
    <s v="J"/>
    <n v="30"/>
    <n v="2.5"/>
    <n v="39"/>
    <x v="0"/>
    <n v="1"/>
    <n v="30"/>
    <n v="0"/>
    <n v="6646"/>
    <n v="1250.11375"/>
    <n v="0"/>
    <n v="0"/>
    <n v="0"/>
    <n v="0"/>
    <n v="0"/>
    <n v="0"/>
    <n v="0"/>
    <n v="0"/>
    <n v="0"/>
    <n v="0"/>
    <n v="383.42307692307691"/>
    <n v="304.60833333333341"/>
    <n v="26.5"/>
    <n v="0"/>
    <n v="0"/>
    <n v="0"/>
    <n v="0"/>
    <n v="160.01930932692309"/>
    <n v="0"/>
    <n v="0"/>
  </r>
  <r>
    <d v="2020-11-01T00:00:00"/>
    <x v="7"/>
    <s v="P"/>
    <s v="Active"/>
    <n v="410"/>
    <x v="409"/>
    <s v="Y"/>
    <x v="20"/>
    <n v="1021"/>
    <x v="7"/>
    <s v="Niederl. 9"/>
    <n v="0.5"/>
    <s v="Department"/>
    <s v="Supervisor"/>
    <s v="Non-Mgm."/>
    <s v="ang."/>
    <s v="W"/>
    <d v="2016-10-01T00:00:00"/>
    <m/>
    <s v=""/>
    <n v="3"/>
    <d v="1977-03-21T00:00:00"/>
    <n v="42"/>
    <s v="N"/>
    <n v="24"/>
    <n v="2"/>
    <n v="39"/>
    <x v="0"/>
    <n v="0.5"/>
    <n v="30"/>
    <n v="0"/>
    <n v="6647"/>
    <n v="1250.13375"/>
    <n v="0"/>
    <n v="0"/>
    <n v="0"/>
    <n v="0"/>
    <n v="0"/>
    <n v="0"/>
    <n v="0"/>
    <n v="0"/>
    <n v="0"/>
    <n v="0"/>
    <n v="0"/>
    <n v="0"/>
    <n v="13.25"/>
    <n v="0"/>
    <n v="0"/>
    <n v="0"/>
    <n v="0"/>
    <n v="2.9673375000000002"/>
    <n v="0"/>
    <n v="0"/>
  </r>
  <r>
    <d v="2020-11-01T00:00:00"/>
    <x v="7"/>
    <s v="P"/>
    <s v="Active"/>
    <n v="410"/>
    <x v="409"/>
    <s v="Y"/>
    <x v="20"/>
    <n v="1027"/>
    <x v="6"/>
    <s v="Niederl. 10"/>
    <n v="0.5"/>
    <s v="Department"/>
    <s v="Supervisor"/>
    <s v="Non-Mgm."/>
    <s v="ang."/>
    <s v="W"/>
    <d v="2016-10-01T00:00:00"/>
    <m/>
    <s v=""/>
    <n v="3"/>
    <d v="1977-03-21T00:00:00"/>
    <n v="42"/>
    <s v="N"/>
    <n v="24"/>
    <n v="2"/>
    <n v="39"/>
    <x v="0"/>
    <n v="0.5"/>
    <n v="30"/>
    <n v="0"/>
    <n v="6648"/>
    <n v="1250.1537499999999"/>
    <n v="0"/>
    <n v="0"/>
    <n v="0"/>
    <n v="0"/>
    <n v="0"/>
    <n v="0"/>
    <n v="0"/>
    <n v="0"/>
    <n v="0"/>
    <n v="0"/>
    <n v="0"/>
    <n v="0"/>
    <n v="13.25"/>
    <n v="0"/>
    <n v="0"/>
    <n v="0"/>
    <n v="0"/>
    <n v="2.9673375000000002"/>
    <n v="0"/>
    <n v="0"/>
  </r>
  <r>
    <d v="2020-11-01T00:00:00"/>
    <x v="7"/>
    <s v="P"/>
    <s v="Active"/>
    <n v="411"/>
    <x v="410"/>
    <s v="N"/>
    <x v="16"/>
    <n v="1067"/>
    <x v="4"/>
    <s v="Niederl. 6"/>
    <n v="1"/>
    <s v="Department"/>
    <s v="Supervisor"/>
    <s v="Non-Mgm."/>
    <s v="ang."/>
    <s v="M"/>
    <d v="2016-10-27T00:00:00"/>
    <m/>
    <s v=""/>
    <n v="3"/>
    <d v="1967-03-18T00:00:00"/>
    <n v="52"/>
    <s v="J"/>
    <n v="30"/>
    <n v="2.5"/>
    <n v="39"/>
    <x v="0"/>
    <n v="1"/>
    <n v="30"/>
    <n v="0"/>
    <n v="6649"/>
    <n v="1250.1737499999999"/>
    <n v="0"/>
    <n v="0"/>
    <n v="0"/>
    <n v="0"/>
    <n v="0"/>
    <n v="0"/>
    <n v="0"/>
    <n v="0"/>
    <n v="0"/>
    <n v="0"/>
    <n v="383.59615384615387"/>
    <n v="304.74583333333339"/>
    <n v="26.5"/>
    <n v="0"/>
    <n v="0"/>
    <n v="0"/>
    <n v="0"/>
    <n v="160.08886302884616"/>
    <n v="0"/>
    <n v="0"/>
  </r>
  <r>
    <d v="2020-11-01T00:00:00"/>
    <x v="7"/>
    <s v="P"/>
    <s v="Active"/>
    <n v="412"/>
    <x v="411"/>
    <s v="N"/>
    <x v="22"/>
    <n v="1060"/>
    <x v="2"/>
    <s v="Niederl. 7"/>
    <n v="1"/>
    <s v="Department"/>
    <s v="Supervisor"/>
    <s v="Non-Mgm."/>
    <s v="ang."/>
    <s v="M"/>
    <d v="2017-01-01T00:00:00"/>
    <m/>
    <s v=""/>
    <n v="3"/>
    <d v="1982-09-20T00:00:00"/>
    <n v="37"/>
    <s v="J"/>
    <n v="30"/>
    <n v="2.5"/>
    <n v="39"/>
    <x v="0"/>
    <n v="1"/>
    <n v="30"/>
    <n v="0"/>
    <n v="6650"/>
    <n v="1250.1937499999999"/>
    <n v="0"/>
    <n v="0"/>
    <n v="0"/>
    <n v="0"/>
    <n v="0"/>
    <n v="0"/>
    <n v="0"/>
    <n v="0"/>
    <n v="0"/>
    <n v="0"/>
    <n v="383.65384615384619"/>
    <n v="304.79166666666669"/>
    <n v="26.5"/>
    <n v="0"/>
    <n v="0"/>
    <n v="0"/>
    <n v="0"/>
    <n v="160.11204759615387"/>
    <n v="0"/>
    <n v="0"/>
  </r>
  <r>
    <d v="2020-11-01T00:00:00"/>
    <x v="7"/>
    <s v="P"/>
    <s v="Active"/>
    <n v="413"/>
    <x v="412"/>
    <s v="N"/>
    <x v="42"/>
    <n v="1076"/>
    <x v="0"/>
    <s v="Niederl. 3"/>
    <n v="1"/>
    <s v="Department"/>
    <s v="Supervisor"/>
    <s v="Non-Mgm."/>
    <s v="ang."/>
    <s v="W"/>
    <d v="2017-01-09T00:00:00"/>
    <m/>
    <s v=""/>
    <n v="3"/>
    <d v="1977-09-09T00:00:00"/>
    <n v="42"/>
    <s v="N"/>
    <n v="30"/>
    <n v="2.5"/>
    <n v="39"/>
    <x v="0"/>
    <n v="1"/>
    <n v="30"/>
    <n v="0"/>
    <n v="6651"/>
    <n v="1250.2137499999999"/>
    <n v="0"/>
    <n v="0"/>
    <n v="0"/>
    <n v="0"/>
    <n v="0"/>
    <n v="0"/>
    <n v="0"/>
    <n v="0"/>
    <n v="0"/>
    <n v="0"/>
    <n v="0"/>
    <n v="0"/>
    <n v="26.5"/>
    <n v="0"/>
    <n v="0"/>
    <n v="0"/>
    <n v="0"/>
    <n v="5.9346750000000004"/>
    <n v="0"/>
    <n v="0"/>
  </r>
  <r>
    <d v="2020-11-01T00:00:00"/>
    <x v="7"/>
    <s v="P"/>
    <s v="Active"/>
    <n v="414"/>
    <x v="413"/>
    <s v="N"/>
    <x v="35"/>
    <n v="1078"/>
    <x v="0"/>
    <s v="Niederl. 3"/>
    <n v="1"/>
    <s v="Department"/>
    <s v="Supervisor"/>
    <s v="Non-Mgm."/>
    <s v="ang."/>
    <s v="M"/>
    <d v="2017-01-01T00:00:00"/>
    <m/>
    <s v=""/>
    <n v="3"/>
    <d v="1980-04-12T00:00:00"/>
    <n v="39"/>
    <s v="N"/>
    <n v="30"/>
    <n v="2.5"/>
    <n v="39"/>
    <x v="0"/>
    <n v="1"/>
    <n v="30"/>
    <n v="0"/>
    <n v="6652"/>
    <n v="1250.2337499999999"/>
    <n v="0"/>
    <n v="0"/>
    <n v="0"/>
    <n v="0"/>
    <n v="0"/>
    <n v="0"/>
    <n v="0"/>
    <n v="0"/>
    <n v="0"/>
    <n v="0"/>
    <n v="0"/>
    <n v="0"/>
    <n v="26.5"/>
    <n v="0"/>
    <n v="0"/>
    <n v="0"/>
    <n v="0"/>
    <n v="5.9346750000000004"/>
    <n v="112.5712"/>
    <n v="0"/>
  </r>
  <r>
    <d v="2020-11-01T00:00:00"/>
    <x v="7"/>
    <s v="P"/>
    <s v="Active"/>
    <n v="415"/>
    <x v="414"/>
    <s v="Y"/>
    <x v="16"/>
    <n v="1025"/>
    <x v="6"/>
    <s v="Niederl. 10"/>
    <n v="0.5"/>
    <s v="Department"/>
    <s v="Supervisor"/>
    <s v="Manager"/>
    <s v="ang."/>
    <s v="M"/>
    <d v="2017-01-01T00:00:00"/>
    <m/>
    <s v=""/>
    <n v="3"/>
    <d v="1979-02-15T00:00:00"/>
    <n v="40"/>
    <s v="N"/>
    <n v="30"/>
    <n v="2.5"/>
    <n v="39"/>
    <x v="0"/>
    <n v="0.5"/>
    <n v="30"/>
    <n v="0"/>
    <n v="6653"/>
    <n v="1250.2537500000001"/>
    <n v="0"/>
    <n v="0"/>
    <n v="0"/>
    <n v="0"/>
    <n v="0"/>
    <n v="0"/>
    <n v="0"/>
    <n v="0"/>
    <n v="0"/>
    <n v="0"/>
    <n v="0"/>
    <n v="0"/>
    <n v="13.25"/>
    <n v="0"/>
    <n v="0"/>
    <n v="0"/>
    <n v="0"/>
    <n v="2.9673375000000002"/>
    <n v="85.661500000000004"/>
    <n v="0"/>
  </r>
  <r>
    <d v="2020-11-01T00:00:00"/>
    <x v="7"/>
    <s v="P"/>
    <s v="Active"/>
    <n v="415"/>
    <x v="414"/>
    <s v="Y"/>
    <x v="16"/>
    <n v="1019"/>
    <x v="7"/>
    <s v="Niederl. 9"/>
    <n v="0.5"/>
    <s v="Department"/>
    <s v="Supervisor"/>
    <s v="Manager"/>
    <s v="ang."/>
    <s v="M"/>
    <d v="2017-01-01T00:00:00"/>
    <m/>
    <s v=""/>
    <n v="3"/>
    <d v="1979-02-15T00:00:00"/>
    <n v="40"/>
    <s v="N"/>
    <n v="30"/>
    <n v="2.5"/>
    <n v="39"/>
    <x v="0"/>
    <n v="0.5"/>
    <n v="30"/>
    <n v="0"/>
    <n v="6654"/>
    <n v="1250.2737500000001"/>
    <n v="0"/>
    <n v="0"/>
    <n v="0"/>
    <n v="0"/>
    <n v="0"/>
    <n v="0"/>
    <n v="0"/>
    <n v="0"/>
    <n v="0"/>
    <n v="0"/>
    <n v="0"/>
    <n v="0"/>
    <n v="13.25"/>
    <n v="0"/>
    <n v="0"/>
    <n v="0"/>
    <n v="0"/>
    <n v="2.9673375000000002"/>
    <n v="85.661500000000004"/>
    <n v="0"/>
  </r>
  <r>
    <d v="2020-11-01T00:00:00"/>
    <x v="7"/>
    <s v="P"/>
    <s v="Active"/>
    <n v="416"/>
    <x v="415"/>
    <s v="N"/>
    <x v="11"/>
    <n v="1082"/>
    <x v="0"/>
    <s v="Niederl. 3"/>
    <n v="1"/>
    <s v="Department"/>
    <s v="Supervisor"/>
    <s v="Manager"/>
    <s v="ang."/>
    <s v="M"/>
    <d v="2017-02-01T00:00:00"/>
    <m/>
    <s v=""/>
    <n v="2"/>
    <d v="1985-01-06T00:00:00"/>
    <n v="35"/>
    <s v="N"/>
    <n v="30"/>
    <n v="2.5"/>
    <n v="39"/>
    <x v="0"/>
    <n v="1"/>
    <n v="30"/>
    <n v="0"/>
    <n v="6655"/>
    <n v="1250.29375"/>
    <n v="0"/>
    <n v="0"/>
    <n v="0"/>
    <n v="0"/>
    <n v="0"/>
    <n v="0"/>
    <n v="0"/>
    <n v="0"/>
    <n v="0"/>
    <n v="0"/>
    <n v="0"/>
    <n v="0"/>
    <n v="26.5"/>
    <n v="0"/>
    <n v="0"/>
    <n v="0"/>
    <n v="0"/>
    <n v="5.9346750000000004"/>
    <n v="0"/>
    <n v="0"/>
  </r>
  <r>
    <d v="2020-11-01T00:00:00"/>
    <x v="7"/>
    <s v="P"/>
    <s v="Active"/>
    <n v="417"/>
    <x v="416"/>
    <s v="N"/>
    <x v="18"/>
    <n v="1080"/>
    <x v="0"/>
    <s v="Niederl. 3"/>
    <n v="1"/>
    <s v="Department"/>
    <s v="Supervisor"/>
    <s v="Non-Mgm."/>
    <s v="ang."/>
    <s v="M"/>
    <d v="2017-02-01T00:00:00"/>
    <m/>
    <s v=""/>
    <n v="2"/>
    <d v="1959-01-16T00:00:00"/>
    <n v="61"/>
    <s v="N"/>
    <n v="30"/>
    <n v="2.5"/>
    <n v="39"/>
    <x v="0"/>
    <n v="1"/>
    <n v="30"/>
    <n v="0"/>
    <n v="6656"/>
    <n v="1250.31375"/>
    <n v="0"/>
    <n v="0"/>
    <n v="0"/>
    <n v="0"/>
    <n v="0"/>
    <n v="0"/>
    <n v="0"/>
    <n v="0"/>
    <n v="0"/>
    <n v="0"/>
    <n v="0"/>
    <n v="0"/>
    <n v="26.5"/>
    <n v="0"/>
    <n v="0"/>
    <n v="0"/>
    <n v="0"/>
    <n v="5.9346750000000004"/>
    <n v="0"/>
    <n v="0"/>
  </r>
  <r>
    <d v="2020-11-01T00:00:00"/>
    <x v="7"/>
    <s v="P"/>
    <s v="Active"/>
    <n v="418"/>
    <x v="417"/>
    <s v="N"/>
    <x v="6"/>
    <n v="1014"/>
    <x v="1"/>
    <s v="Niederl. 1"/>
    <n v="1"/>
    <s v="Department"/>
    <s v="Supervisor"/>
    <s v="Non-Mgm."/>
    <s v="ang."/>
    <s v="W"/>
    <d v="2017-02-01T00:00:00"/>
    <m/>
    <s v=""/>
    <n v="2"/>
    <d v="1986-11-19T00:00:00"/>
    <n v="33"/>
    <s v="N"/>
    <n v="30"/>
    <n v="2.5"/>
    <n v="39"/>
    <x v="0"/>
    <n v="1"/>
    <n v="30"/>
    <n v="0"/>
    <n v="6657"/>
    <n v="1250.33375"/>
    <n v="0"/>
    <n v="0"/>
    <n v="0"/>
    <n v="0"/>
    <n v="0"/>
    <n v="0"/>
    <n v="0"/>
    <n v="0"/>
    <n v="0"/>
    <n v="0"/>
    <n v="0"/>
    <n v="0"/>
    <n v="26.5"/>
    <n v="0"/>
    <n v="0"/>
    <n v="0"/>
    <n v="0"/>
    <n v="5.9346750000000004"/>
    <n v="0"/>
    <n v="0"/>
  </r>
  <r>
    <d v="2020-11-01T00:00:00"/>
    <x v="7"/>
    <s v="P"/>
    <s v="Active"/>
    <n v="419"/>
    <x v="418"/>
    <s v="N"/>
    <x v="37"/>
    <n v="1005"/>
    <x v="1"/>
    <s v="Niederl. 1"/>
    <n v="1"/>
    <s v="Department"/>
    <s v="Supervisor"/>
    <s v="Non-Mgm."/>
    <s v="ang."/>
    <s v="M"/>
    <d v="2017-02-01T00:00:00"/>
    <m/>
    <s v=""/>
    <n v="2"/>
    <d v="1980-04-29T00:00:00"/>
    <n v="39"/>
    <s v="N"/>
    <n v="30"/>
    <n v="2.5"/>
    <n v="39"/>
    <x v="0"/>
    <n v="1"/>
    <n v="30"/>
    <n v="0"/>
    <n v="6658"/>
    <n v="1250.35375"/>
    <n v="0"/>
    <n v="0"/>
    <n v="0"/>
    <n v="0"/>
    <n v="0"/>
    <n v="0"/>
    <n v="0"/>
    <n v="0"/>
    <n v="0"/>
    <n v="0"/>
    <n v="0"/>
    <n v="0"/>
    <n v="26.5"/>
    <n v="0"/>
    <n v="0"/>
    <n v="0"/>
    <n v="0"/>
    <n v="5.9346750000000004"/>
    <n v="0"/>
    <n v="0"/>
  </r>
  <r>
    <d v="2020-11-01T00:00:00"/>
    <x v="7"/>
    <s v="P"/>
    <s v="Active"/>
    <n v="420"/>
    <x v="419"/>
    <s v="N"/>
    <x v="31"/>
    <n v="1059"/>
    <x v="2"/>
    <s v="Niederl. 7"/>
    <n v="1"/>
    <s v="Department"/>
    <s v="Supervisor"/>
    <s v="Non-Mgm."/>
    <s v="ang."/>
    <s v="M"/>
    <d v="2017-02-01T00:00:00"/>
    <m/>
    <s v=""/>
    <n v="2"/>
    <d v="1966-02-17T00:00:00"/>
    <n v="53"/>
    <s v="J"/>
    <n v="30"/>
    <n v="2.5"/>
    <n v="39"/>
    <x v="0"/>
    <n v="1"/>
    <n v="30"/>
    <n v="0"/>
    <n v="6659"/>
    <n v="1250.37375"/>
    <n v="0"/>
    <n v="0"/>
    <n v="30"/>
    <n v="0"/>
    <n v="875"/>
    <n v="0"/>
    <n v="0"/>
    <n v="0"/>
    <n v="0"/>
    <n v="0"/>
    <n v="384.17307692307696"/>
    <n v="305.20416666666665"/>
    <n v="26.5"/>
    <n v="0"/>
    <n v="0"/>
    <n v="0"/>
    <n v="0"/>
    <n v="362.9954587019231"/>
    <n v="77.900000000000006"/>
    <n v="0"/>
  </r>
  <r>
    <d v="2020-11-01T00:00:00"/>
    <x v="7"/>
    <s v="P"/>
    <s v="Active"/>
    <n v="421"/>
    <x v="420"/>
    <s v="N"/>
    <x v="22"/>
    <n v="1029"/>
    <x v="6"/>
    <s v="Niederl. 10"/>
    <n v="1"/>
    <s v="Department"/>
    <s v="Supervisor"/>
    <s v="Non-Mgm."/>
    <s v="ang."/>
    <s v="M"/>
    <d v="2017-03-01T00:00:00"/>
    <m/>
    <s v=""/>
    <n v="2"/>
    <d v="1986-12-27T00:00:00"/>
    <n v="33"/>
    <s v="J"/>
    <n v="30"/>
    <n v="2.5"/>
    <n v="39"/>
    <x v="0"/>
    <n v="1"/>
    <n v="30"/>
    <n v="0"/>
    <n v="6660"/>
    <n v="1250.39375"/>
    <n v="0"/>
    <n v="0"/>
    <n v="0"/>
    <n v="0"/>
    <n v="0"/>
    <n v="0"/>
    <n v="0"/>
    <n v="0"/>
    <n v="0"/>
    <n v="0"/>
    <n v="384.23076923076928"/>
    <n v="305.25"/>
    <n v="26.5"/>
    <n v="0"/>
    <n v="0"/>
    <n v="0"/>
    <n v="0"/>
    <n v="160.34389326923079"/>
    <n v="0"/>
    <n v="0"/>
  </r>
  <r>
    <d v="2020-11-01T00:00:00"/>
    <x v="7"/>
    <s v="P"/>
    <s v="Active"/>
    <n v="422"/>
    <x v="421"/>
    <s v="N"/>
    <x v="26"/>
    <n v="1091"/>
    <x v="0"/>
    <s v="Niederl. 3"/>
    <n v="1"/>
    <s v="Department"/>
    <s v="Supervisor"/>
    <s v="Non-Mgm."/>
    <s v="ang."/>
    <s v="W"/>
    <d v="2017-03-06T00:00:00"/>
    <m/>
    <s v=""/>
    <n v="2"/>
    <d v="1989-01-27T00:00:00"/>
    <n v="30"/>
    <s v="N"/>
    <n v="30"/>
    <n v="2.5"/>
    <n v="39"/>
    <x v="0"/>
    <n v="1"/>
    <n v="30"/>
    <n v="0"/>
    <n v="6661"/>
    <n v="1250.4137500000002"/>
    <n v="0"/>
    <n v="0"/>
    <n v="0"/>
    <n v="0"/>
    <n v="0"/>
    <n v="0"/>
    <n v="0"/>
    <n v="0"/>
    <n v="0"/>
    <n v="0"/>
    <n v="0"/>
    <n v="0"/>
    <n v="26.5"/>
    <n v="0"/>
    <n v="0"/>
    <n v="0"/>
    <n v="0"/>
    <n v="5.9346750000000004"/>
    <n v="0"/>
    <n v="0"/>
  </r>
  <r>
    <d v="2020-11-01T00:00:00"/>
    <x v="7"/>
    <s v="P"/>
    <s v="Active"/>
    <n v="423"/>
    <x v="422"/>
    <s v="N"/>
    <x v="18"/>
    <n v="1080"/>
    <x v="0"/>
    <s v="Niederl. 3"/>
    <n v="1"/>
    <s v="Department"/>
    <s v="Supervisor"/>
    <s v="Non-Mgm."/>
    <s v="ang."/>
    <s v="W"/>
    <d v="2017-04-01T00:00:00"/>
    <m/>
    <s v=""/>
    <n v="2"/>
    <d v="1965-09-22T00:00:00"/>
    <n v="54"/>
    <s v="N"/>
    <n v="30"/>
    <n v="2.5"/>
    <n v="39"/>
    <x v="0"/>
    <n v="1"/>
    <n v="30"/>
    <n v="0"/>
    <n v="6662"/>
    <n v="1250.4337500000001"/>
    <n v="0"/>
    <n v="0"/>
    <n v="0"/>
    <n v="0"/>
    <n v="0"/>
    <n v="0"/>
    <n v="0"/>
    <n v="0"/>
    <n v="0"/>
    <n v="0"/>
    <n v="0"/>
    <n v="0"/>
    <n v="26.5"/>
    <n v="0"/>
    <n v="0"/>
    <n v="0"/>
    <n v="0"/>
    <n v="5.9346750000000004"/>
    <n v="0"/>
    <n v="0"/>
  </r>
  <r>
    <d v="2020-11-01T00:00:00"/>
    <x v="7"/>
    <s v="P"/>
    <s v="Active"/>
    <n v="424"/>
    <x v="423"/>
    <s v="N"/>
    <x v="22"/>
    <n v="1029"/>
    <x v="6"/>
    <s v="Niederl. 10"/>
    <n v="1"/>
    <s v="Department"/>
    <s v="Supervisor"/>
    <s v="Non-Mgm."/>
    <s v="ang."/>
    <s v="M"/>
    <d v="2017-04-01T00:00:00"/>
    <m/>
    <s v=""/>
    <n v="2"/>
    <d v="1980-06-05T00:00:00"/>
    <n v="39"/>
    <s v="J"/>
    <n v="30"/>
    <n v="2.5"/>
    <n v="39"/>
    <x v="0"/>
    <n v="1"/>
    <n v="30"/>
    <n v="0"/>
    <n v="6663"/>
    <n v="1250.4537500000001"/>
    <n v="0"/>
    <n v="0"/>
    <n v="0"/>
    <n v="0"/>
    <n v="0"/>
    <n v="0"/>
    <n v="0"/>
    <n v="0"/>
    <n v="0"/>
    <n v="0"/>
    <n v="384.40384615384613"/>
    <n v="305.38750000000005"/>
    <n v="26.5"/>
    <n v="0"/>
    <n v="0"/>
    <n v="0"/>
    <n v="0"/>
    <n v="160.41344697115386"/>
    <n v="0"/>
    <n v="0"/>
  </r>
  <r>
    <d v="2020-11-01T00:00:00"/>
    <x v="7"/>
    <s v="P"/>
    <s v="Active"/>
    <n v="425"/>
    <x v="424"/>
    <s v="N"/>
    <x v="22"/>
    <n v="1035"/>
    <x v="5"/>
    <s v="Niederl. 5"/>
    <n v="1"/>
    <s v="Department"/>
    <s v="Supervisor"/>
    <s v="Non-Mgm."/>
    <s v="ang."/>
    <s v="M"/>
    <d v="2017-04-18T00:00:00"/>
    <m/>
    <s v=""/>
    <n v="2"/>
    <d v="1963-04-11T00:00:00"/>
    <n v="56"/>
    <s v="J"/>
    <n v="30"/>
    <n v="2.5"/>
    <n v="39"/>
    <x v="0"/>
    <n v="1"/>
    <n v="30"/>
    <n v="0"/>
    <n v="6664"/>
    <n v="1250.4737500000001"/>
    <n v="0"/>
    <n v="0"/>
    <n v="0"/>
    <n v="0"/>
    <n v="0"/>
    <n v="0"/>
    <n v="0"/>
    <n v="0"/>
    <n v="0"/>
    <n v="0"/>
    <n v="384.46153846153845"/>
    <n v="305.43333333333339"/>
    <n v="26.5"/>
    <n v="0"/>
    <n v="0"/>
    <n v="0"/>
    <n v="0"/>
    <n v="160.43663153846157"/>
    <n v="0"/>
    <n v="0"/>
  </r>
  <r>
    <d v="2020-11-01T00:00:00"/>
    <x v="7"/>
    <s v="P"/>
    <s v="Active"/>
    <n v="426"/>
    <x v="425"/>
    <s v="N"/>
    <x v="17"/>
    <n v="1088"/>
    <x v="0"/>
    <s v="Niederl. 3"/>
    <n v="1"/>
    <s v="Department"/>
    <s v="Supervisor"/>
    <s v="Non-Mgm."/>
    <s v="ang."/>
    <s v="W"/>
    <d v="2017-03-27T00:00:00"/>
    <m/>
    <s v=""/>
    <n v="2"/>
    <d v="1979-06-07T00:00:00"/>
    <n v="40"/>
    <s v="N"/>
    <n v="30"/>
    <n v="2.5"/>
    <n v="35"/>
    <x v="0"/>
    <n v="0.89743589743589747"/>
    <n v="30"/>
    <n v="0"/>
    <n v="6665"/>
    <n v="1250.4937500000001"/>
    <n v="0"/>
    <n v="0"/>
    <n v="0"/>
    <n v="0"/>
    <n v="0"/>
    <n v="0"/>
    <n v="0"/>
    <n v="0"/>
    <n v="0"/>
    <n v="0"/>
    <n v="0"/>
    <n v="0"/>
    <n v="26.5"/>
    <n v="0"/>
    <n v="0"/>
    <n v="0"/>
    <n v="0"/>
    <n v="5.9346750000000004"/>
    <n v="0"/>
    <n v="0"/>
  </r>
  <r>
    <d v="2020-11-01T00:00:00"/>
    <x v="7"/>
    <s v="P"/>
    <s v="Active"/>
    <n v="427"/>
    <x v="426"/>
    <s v="N"/>
    <x v="28"/>
    <n v="1004"/>
    <x v="1"/>
    <s v="Niederl. 1"/>
    <n v="1"/>
    <s v="Department"/>
    <s v="Supervisor"/>
    <s v="Non-Mgm."/>
    <s v="ang."/>
    <s v="W"/>
    <d v="1991-02-18T00:00:00"/>
    <m/>
    <s v=""/>
    <n v="28"/>
    <d v="1967-06-28T00:00:00"/>
    <n v="52"/>
    <s v="N"/>
    <n v="24"/>
    <n v="2"/>
    <n v="20"/>
    <x v="0"/>
    <n v="0.51282051282051277"/>
    <n v="30"/>
    <n v="0"/>
    <n v="6666"/>
    <n v="1250.5137500000001"/>
    <n v="0"/>
    <n v="0"/>
    <n v="0"/>
    <n v="0"/>
    <n v="0"/>
    <n v="0"/>
    <n v="0"/>
    <n v="0"/>
    <n v="0"/>
    <n v="0"/>
    <n v="0"/>
    <n v="0"/>
    <n v="26.5"/>
    <n v="0"/>
    <n v="0"/>
    <n v="0"/>
    <n v="0"/>
    <n v="5.9346750000000004"/>
    <n v="0"/>
    <n v="0"/>
  </r>
  <r>
    <d v="2020-11-01T00:00:00"/>
    <x v="7"/>
    <s v="P"/>
    <s v="Active"/>
    <n v="428"/>
    <x v="427"/>
    <s v="N"/>
    <x v="22"/>
    <n v="1023"/>
    <x v="7"/>
    <s v="Niederl. 9"/>
    <n v="1"/>
    <s v="Department"/>
    <s v="Supervisor"/>
    <s v="Non-Mgm."/>
    <s v="ang."/>
    <s v="M"/>
    <d v="2017-04-16T00:00:00"/>
    <m/>
    <s v=""/>
    <n v="2"/>
    <d v="1978-09-12T00:00:00"/>
    <n v="41"/>
    <s v="J"/>
    <n v="30"/>
    <n v="2.5"/>
    <n v="39"/>
    <x v="0"/>
    <n v="1"/>
    <n v="30"/>
    <n v="0"/>
    <n v="6667"/>
    <n v="1250.5337500000001"/>
    <n v="0"/>
    <n v="0"/>
    <n v="0"/>
    <n v="0"/>
    <n v="0"/>
    <n v="0"/>
    <n v="0"/>
    <n v="0"/>
    <n v="0"/>
    <n v="0"/>
    <n v="384.63461538461536"/>
    <n v="305.57083333333338"/>
    <n v="26.5"/>
    <n v="0"/>
    <n v="0"/>
    <n v="0"/>
    <n v="0"/>
    <n v="160.50618524038461"/>
    <n v="0"/>
    <n v="0"/>
  </r>
  <r>
    <d v="2020-11-01T00:00:00"/>
    <x v="7"/>
    <s v="P"/>
    <s v="Active"/>
    <n v="429"/>
    <x v="428"/>
    <s v="N"/>
    <x v="22"/>
    <n v="1047"/>
    <x v="9"/>
    <s v="Niederl. 4"/>
    <n v="1"/>
    <s v="Department"/>
    <s v="Supervisor"/>
    <s v="Non-Mgm."/>
    <s v="ang."/>
    <s v="M"/>
    <d v="2017-05-01T00:00:00"/>
    <m/>
    <s v=""/>
    <n v="2"/>
    <d v="1980-09-05T00:00:00"/>
    <n v="39"/>
    <s v="J"/>
    <n v="30"/>
    <n v="2.5"/>
    <n v="39"/>
    <x v="0"/>
    <n v="1"/>
    <n v="30"/>
    <n v="0"/>
    <n v="6668"/>
    <n v="1250.55375"/>
    <n v="0"/>
    <n v="0"/>
    <n v="0"/>
    <n v="0"/>
    <n v="0"/>
    <n v="0"/>
    <n v="0"/>
    <n v="0"/>
    <n v="0"/>
    <n v="0"/>
    <n v="384.69230769230768"/>
    <n v="305.61666666666667"/>
    <n v="26.5"/>
    <n v="0"/>
    <n v="0"/>
    <n v="0"/>
    <n v="0"/>
    <n v="160.52936980769232"/>
    <n v="0"/>
    <n v="0"/>
  </r>
  <r>
    <d v="2020-11-01T00:00:00"/>
    <x v="7"/>
    <s v="P"/>
    <s v="Active"/>
    <n v="430"/>
    <x v="429"/>
    <s v="N"/>
    <x v="23"/>
    <n v="1068"/>
    <x v="0"/>
    <s v="Niederl. 3"/>
    <n v="1"/>
    <s v="Department"/>
    <s v="Supervisor"/>
    <s v="Non-Mgm."/>
    <s v="ang."/>
    <s v="M"/>
    <d v="2017-05-01T00:00:00"/>
    <m/>
    <s v=""/>
    <n v="2"/>
    <d v="1970-04-29T00:00:00"/>
    <n v="49"/>
    <s v="N"/>
    <n v="24"/>
    <n v="2"/>
    <n v="32"/>
    <x v="0"/>
    <n v="0.82051282051282048"/>
    <n v="30"/>
    <n v="0"/>
    <n v="6669"/>
    <n v="1250.57375"/>
    <n v="0"/>
    <n v="0"/>
    <n v="0"/>
    <n v="0"/>
    <n v="0"/>
    <n v="0"/>
    <n v="0"/>
    <n v="0"/>
    <n v="0"/>
    <n v="0"/>
    <n v="0"/>
    <n v="0"/>
    <n v="26.5"/>
    <n v="0"/>
    <n v="0"/>
    <n v="0"/>
    <n v="0"/>
    <n v="5.9346750000000004"/>
    <n v="0"/>
    <n v="0"/>
  </r>
  <r>
    <d v="2020-11-01T00:00:00"/>
    <x v="7"/>
    <s v="P"/>
    <s v="Active"/>
    <n v="431"/>
    <x v="430"/>
    <s v="N"/>
    <x v="22"/>
    <n v="1035"/>
    <x v="5"/>
    <s v="Niederl. 5"/>
    <n v="1"/>
    <s v="Department"/>
    <s v="Supervisor"/>
    <s v="Non-Mgm."/>
    <s v="ang."/>
    <s v="M"/>
    <d v="2017-05-01T00:00:00"/>
    <m/>
    <s v=""/>
    <n v="2"/>
    <d v="1979-05-15T00:00:00"/>
    <n v="40"/>
    <s v="J"/>
    <n v="30"/>
    <n v="2.5"/>
    <n v="39"/>
    <x v="0"/>
    <n v="1"/>
    <n v="30"/>
    <n v="0"/>
    <n v="6670"/>
    <n v="1250.59375"/>
    <n v="0"/>
    <n v="0"/>
    <n v="0"/>
    <n v="0"/>
    <n v="0"/>
    <n v="0"/>
    <n v="0"/>
    <n v="0"/>
    <n v="0"/>
    <n v="0"/>
    <n v="384.80769230769232"/>
    <n v="305.70833333333337"/>
    <n v="26.5"/>
    <n v="0"/>
    <n v="0"/>
    <n v="0"/>
    <n v="0"/>
    <n v="160.57573894230771"/>
    <n v="0"/>
    <n v="0"/>
  </r>
  <r>
    <d v="2020-11-01T00:00:00"/>
    <x v="7"/>
    <s v="P"/>
    <s v="Active"/>
    <n v="432"/>
    <x v="431"/>
    <s v="Y"/>
    <x v="16"/>
    <n v="1049"/>
    <x v="3"/>
    <s v="Niederl. 8"/>
    <n v="0.5"/>
    <s v="Department"/>
    <s v="Supervisor"/>
    <s v="Manager"/>
    <s v="ang."/>
    <s v="M"/>
    <d v="2017-06-19T00:00:00"/>
    <m/>
    <s v=""/>
    <n v="2"/>
    <d v="1966-03-18T00:00:00"/>
    <n v="53"/>
    <s v="N"/>
    <n v="30"/>
    <n v="2.5"/>
    <n v="39"/>
    <x v="0"/>
    <n v="0.5"/>
    <n v="30"/>
    <n v="0"/>
    <n v="6671"/>
    <n v="1250.61375"/>
    <n v="0"/>
    <n v="0"/>
    <n v="0"/>
    <n v="0"/>
    <n v="0"/>
    <n v="0"/>
    <n v="0"/>
    <n v="0"/>
    <n v="0"/>
    <n v="0"/>
    <n v="0"/>
    <n v="0"/>
    <n v="13.25"/>
    <n v="0"/>
    <n v="0"/>
    <n v="0"/>
    <n v="0"/>
    <n v="2.9673375000000002"/>
    <n v="78.323699999999988"/>
    <n v="0"/>
  </r>
  <r>
    <d v="2020-11-01T00:00:00"/>
    <x v="7"/>
    <s v="P"/>
    <s v="Active"/>
    <n v="432"/>
    <x v="431"/>
    <s v="Y"/>
    <x v="16"/>
    <n v="1056"/>
    <x v="2"/>
    <s v="Niederl. 7"/>
    <n v="0.5"/>
    <s v="Department"/>
    <s v="Supervisor"/>
    <s v="Manager"/>
    <s v="ang."/>
    <s v="M"/>
    <d v="2017-06-19T00:00:00"/>
    <m/>
    <s v=""/>
    <n v="2"/>
    <d v="1966-03-18T00:00:00"/>
    <n v="53"/>
    <s v="N"/>
    <n v="30"/>
    <n v="2.5"/>
    <n v="39"/>
    <x v="0"/>
    <n v="0.5"/>
    <n v="30"/>
    <n v="0"/>
    <n v="6672"/>
    <n v="1250.63375"/>
    <n v="0"/>
    <n v="0"/>
    <n v="0"/>
    <n v="0"/>
    <n v="0"/>
    <n v="0"/>
    <n v="0"/>
    <n v="0"/>
    <n v="0"/>
    <n v="0"/>
    <n v="0"/>
    <n v="0"/>
    <n v="13.25"/>
    <n v="0"/>
    <n v="0"/>
    <n v="0"/>
    <n v="0"/>
    <n v="2.9673375000000002"/>
    <n v="78.323699999999988"/>
    <n v="0"/>
  </r>
  <r>
    <d v="2020-11-01T00:00:00"/>
    <x v="7"/>
    <s v="P"/>
    <s v="Active"/>
    <n v="433"/>
    <x v="432"/>
    <s v="N"/>
    <x v="37"/>
    <n v="1005"/>
    <x v="1"/>
    <s v="Niederl. 1"/>
    <n v="1"/>
    <s v="Department"/>
    <s v="Supervisor"/>
    <s v="Non-Mgm."/>
    <s v="ang."/>
    <s v="M"/>
    <d v="2017-06-01T00:00:00"/>
    <m/>
    <s v=""/>
    <n v="2"/>
    <d v="1987-10-04T00:00:00"/>
    <n v="32"/>
    <s v="N"/>
    <n v="30"/>
    <n v="2.5"/>
    <n v="39"/>
    <x v="0"/>
    <n v="1"/>
    <n v="30"/>
    <n v="0"/>
    <n v="6673"/>
    <n v="1250.6537499999999"/>
    <n v="0"/>
    <n v="0"/>
    <n v="0"/>
    <n v="0"/>
    <n v="0"/>
    <n v="0"/>
    <n v="0"/>
    <n v="0"/>
    <n v="0"/>
    <n v="0"/>
    <n v="0"/>
    <n v="0"/>
    <n v="26.5"/>
    <n v="0"/>
    <n v="0"/>
    <n v="0"/>
    <n v="0"/>
    <n v="5.9346750000000004"/>
    <n v="0"/>
    <n v="0"/>
  </r>
  <r>
    <d v="2020-11-01T00:00:00"/>
    <x v="7"/>
    <s v="P"/>
    <s v="Active"/>
    <n v="434"/>
    <x v="433"/>
    <s v="N"/>
    <x v="26"/>
    <n v="1091"/>
    <x v="0"/>
    <s v="Niederl. 3"/>
    <n v="1"/>
    <s v="Department"/>
    <s v="Supervisor"/>
    <s v="Non-Mgm."/>
    <s v="ang."/>
    <s v="M"/>
    <d v="2017-06-01T00:00:00"/>
    <m/>
    <s v=""/>
    <n v="2"/>
    <d v="1963-11-26T00:00:00"/>
    <n v="56"/>
    <s v="N"/>
    <n v="30"/>
    <n v="2.5"/>
    <n v="39"/>
    <x v="0"/>
    <n v="1"/>
    <n v="30"/>
    <n v="0"/>
    <n v="6674"/>
    <n v="1250.6737499999999"/>
    <n v="0"/>
    <n v="0"/>
    <n v="0"/>
    <n v="0"/>
    <n v="0"/>
    <n v="0"/>
    <n v="0"/>
    <n v="0"/>
    <n v="0"/>
    <n v="0"/>
    <n v="0"/>
    <n v="0"/>
    <n v="26.5"/>
    <n v="0"/>
    <n v="0"/>
    <n v="0"/>
    <n v="0"/>
    <n v="5.9346750000000004"/>
    <n v="0"/>
    <n v="0"/>
  </r>
  <r>
    <d v="2020-11-01T00:00:00"/>
    <x v="7"/>
    <s v="P"/>
    <s v="Active"/>
    <n v="435"/>
    <x v="434"/>
    <s v="N"/>
    <x v="31"/>
    <n v="1022"/>
    <x v="7"/>
    <s v="Niederl. 9"/>
    <n v="1"/>
    <s v="Department"/>
    <s v="Supervisor"/>
    <s v="Non-Mgm."/>
    <s v="ang."/>
    <s v="M"/>
    <d v="2017-06-01T00:00:00"/>
    <m/>
    <s v=""/>
    <n v="2"/>
    <d v="1986-07-14T00:00:00"/>
    <n v="33"/>
    <s v="J"/>
    <n v="30"/>
    <n v="2.5"/>
    <n v="39"/>
    <x v="0"/>
    <n v="1"/>
    <n v="30"/>
    <n v="0"/>
    <n v="6675"/>
    <n v="1250.6937499999999"/>
    <n v="0"/>
    <n v="0"/>
    <n v="30"/>
    <n v="0"/>
    <n v="320.83"/>
    <n v="0"/>
    <n v="0"/>
    <n v="0"/>
    <n v="0"/>
    <n v="0"/>
    <n v="385.09615384615387"/>
    <n v="305.9375"/>
    <n v="26.5"/>
    <n v="0"/>
    <n v="0"/>
    <n v="0"/>
    <n v="0"/>
    <n v="239.26004027884613"/>
    <n v="77.900000000000006"/>
    <n v="0"/>
  </r>
  <r>
    <d v="2020-11-01T00:00:00"/>
    <x v="7"/>
    <s v="P"/>
    <s v="Active"/>
    <n v="436"/>
    <x v="435"/>
    <s v="N"/>
    <x v="0"/>
    <n v="1090"/>
    <x v="0"/>
    <s v="Niederl. 3"/>
    <n v="1"/>
    <s v="Department"/>
    <s v="Supervisor"/>
    <s v="Non-Mgm."/>
    <s v="ang."/>
    <s v="W"/>
    <d v="2017-06-13T00:00:00"/>
    <m/>
    <s v=""/>
    <n v="2"/>
    <d v="1990-10-27T00:00:00"/>
    <n v="29"/>
    <s v="N"/>
    <n v="30"/>
    <n v="2.5"/>
    <n v="39"/>
    <x v="0"/>
    <n v="1"/>
    <n v="30"/>
    <n v="0"/>
    <n v="6676"/>
    <n v="1250.7137499999999"/>
    <n v="0"/>
    <n v="0"/>
    <n v="0"/>
    <n v="0"/>
    <n v="0"/>
    <n v="0"/>
    <n v="0"/>
    <n v="0"/>
    <n v="0"/>
    <n v="0"/>
    <n v="0"/>
    <n v="0"/>
    <n v="26.5"/>
    <n v="0"/>
    <n v="0"/>
    <n v="0"/>
    <n v="0"/>
    <n v="5.9346750000000004"/>
    <n v="0"/>
    <n v="0"/>
  </r>
  <r>
    <d v="2020-11-01T00:00:00"/>
    <x v="7"/>
    <s v="P"/>
    <s v="Active"/>
    <n v="437"/>
    <x v="436"/>
    <s v="N"/>
    <x v="17"/>
    <n v="1088"/>
    <x v="0"/>
    <s v="Niederl. 3"/>
    <n v="1"/>
    <s v="Department"/>
    <s v="Supervisor"/>
    <s v="Non-Mgm."/>
    <s v="ang."/>
    <s v="W"/>
    <d v="2017-07-01T00:00:00"/>
    <m/>
    <s v=""/>
    <n v="2"/>
    <d v="1977-05-10T00:00:00"/>
    <n v="42"/>
    <s v="N"/>
    <n v="30"/>
    <n v="2.5"/>
    <n v="25"/>
    <x v="0"/>
    <n v="0.64102564102564108"/>
    <n v="30"/>
    <n v="0"/>
    <n v="6677"/>
    <n v="1250.7337499999999"/>
    <n v="0"/>
    <n v="0"/>
    <n v="0"/>
    <n v="0"/>
    <n v="0"/>
    <n v="0"/>
    <n v="0"/>
    <n v="0"/>
    <n v="0"/>
    <n v="0"/>
    <n v="0"/>
    <n v="0"/>
    <n v="26.5"/>
    <n v="0"/>
    <n v="0"/>
    <n v="0"/>
    <n v="0"/>
    <n v="5.9346750000000004"/>
    <n v="0"/>
    <n v="0"/>
  </r>
  <r>
    <d v="2020-11-01T00:00:00"/>
    <x v="7"/>
    <s v="P"/>
    <s v="Active"/>
    <n v="438"/>
    <x v="437"/>
    <s v="N"/>
    <x v="38"/>
    <n v="1074"/>
    <x v="0"/>
    <s v="Niederl. 3"/>
    <n v="1"/>
    <s v="Department"/>
    <s v="Supervisor"/>
    <s v="Non-Mgm."/>
    <s v="ang."/>
    <s v="M"/>
    <d v="2017-07-17T00:00:00"/>
    <m/>
    <s v=""/>
    <n v="2"/>
    <d v="1986-05-10T00:00:00"/>
    <n v="33"/>
    <s v="N"/>
    <n v="30"/>
    <n v="2.5"/>
    <n v="39"/>
    <x v="0"/>
    <n v="1"/>
    <n v="30"/>
    <n v="0"/>
    <n v="6678"/>
    <n v="1250.7537500000001"/>
    <n v="0"/>
    <n v="0"/>
    <n v="0"/>
    <n v="0"/>
    <n v="0"/>
    <n v="0"/>
    <n v="0"/>
    <n v="0"/>
    <n v="0"/>
    <n v="0"/>
    <n v="0"/>
    <n v="0"/>
    <n v="26.5"/>
    <n v="0"/>
    <n v="0"/>
    <n v="0"/>
    <n v="0"/>
    <n v="5.9346750000000004"/>
    <n v="0"/>
    <n v="0"/>
  </r>
  <r>
    <d v="2020-11-01T00:00:00"/>
    <x v="7"/>
    <s v="P"/>
    <s v="Active"/>
    <n v="439"/>
    <x v="438"/>
    <s v="N"/>
    <x v="27"/>
    <n v="1070"/>
    <x v="0"/>
    <s v="Niederl. 3"/>
    <n v="1"/>
    <s v="Department"/>
    <s v="Supervisor"/>
    <s v="Non-Mgm."/>
    <s v="ang."/>
    <s v="W"/>
    <d v="2017-08-01T00:00:00"/>
    <m/>
    <s v=""/>
    <n v="2"/>
    <d v="1997-10-13T00:00:00"/>
    <n v="22"/>
    <s v="N"/>
    <n v="30"/>
    <n v="2.5"/>
    <n v="39"/>
    <x v="0"/>
    <n v="1"/>
    <n v="30"/>
    <n v="0"/>
    <n v="6679"/>
    <n v="1250.7737500000001"/>
    <n v="0"/>
    <n v="0"/>
    <n v="0"/>
    <n v="0"/>
    <n v="0"/>
    <n v="0"/>
    <n v="0"/>
    <n v="0"/>
    <n v="0"/>
    <n v="0"/>
    <n v="0"/>
    <n v="0"/>
    <n v="26.5"/>
    <n v="0"/>
    <n v="0"/>
    <n v="0"/>
    <n v="0"/>
    <n v="5.9346750000000004"/>
    <n v="0"/>
    <n v="0"/>
  </r>
  <r>
    <d v="2020-11-01T00:00:00"/>
    <x v="7"/>
    <s v="P"/>
    <s v="Active"/>
    <n v="440"/>
    <x v="439"/>
    <s v="N"/>
    <x v="5"/>
    <n v="1093"/>
    <x v="0"/>
    <s v="Niederl. 3"/>
    <n v="1"/>
    <s v="Department"/>
    <s v="Supervisor"/>
    <s v="Non-Mgm."/>
    <s v="ang."/>
    <s v="M"/>
    <d v="2017-08-01T00:00:00"/>
    <m/>
    <s v=""/>
    <n v="2"/>
    <d v="1979-07-25T00:00:00"/>
    <n v="40"/>
    <s v="N"/>
    <n v="30"/>
    <n v="2.5"/>
    <n v="39"/>
    <x v="0"/>
    <n v="1"/>
    <n v="30"/>
    <n v="0"/>
    <n v="6680"/>
    <n v="1250.79375"/>
    <n v="0"/>
    <n v="0"/>
    <n v="0"/>
    <n v="0"/>
    <n v="0"/>
    <n v="0"/>
    <n v="0"/>
    <n v="0"/>
    <n v="0"/>
    <n v="0"/>
    <n v="0"/>
    <n v="0"/>
    <n v="26.5"/>
    <n v="0"/>
    <n v="0"/>
    <n v="0"/>
    <n v="0"/>
    <n v="5.9346750000000004"/>
    <n v="0"/>
    <n v="0"/>
  </r>
  <r>
    <d v="2020-11-01T00:00:00"/>
    <x v="7"/>
    <s v="P"/>
    <s v="Active"/>
    <n v="441"/>
    <x v="440"/>
    <s v="N"/>
    <x v="31"/>
    <n v="1059"/>
    <x v="2"/>
    <s v="Niederl. 7"/>
    <n v="1"/>
    <s v="Department"/>
    <s v="Supervisor"/>
    <s v="Non-Mgm."/>
    <s v="ang."/>
    <s v="M"/>
    <d v="2017-08-01T00:00:00"/>
    <m/>
    <s v=""/>
    <n v="2"/>
    <d v="1991-04-05T00:00:00"/>
    <n v="28"/>
    <s v="J"/>
    <n v="30"/>
    <n v="2.5"/>
    <n v="39"/>
    <x v="0"/>
    <n v="1"/>
    <n v="30"/>
    <n v="0"/>
    <n v="6681"/>
    <n v="1250.81375"/>
    <n v="0"/>
    <n v="0"/>
    <n v="30"/>
    <n v="0"/>
    <n v="320.83"/>
    <n v="0"/>
    <n v="0"/>
    <n v="0"/>
    <n v="0"/>
    <n v="0"/>
    <n v="385.44230769230768"/>
    <n v="306.21250000000003"/>
    <n v="26.5"/>
    <n v="0"/>
    <n v="0"/>
    <n v="0"/>
    <n v="0"/>
    <n v="239.3991476826923"/>
    <n v="79.040000000000006"/>
    <n v="0"/>
  </r>
  <r>
    <d v="2020-11-01T00:00:00"/>
    <x v="7"/>
    <s v="P"/>
    <s v="Active"/>
    <n v="442"/>
    <x v="441"/>
    <s v="N"/>
    <x v="51"/>
    <n v="1092"/>
    <x v="2"/>
    <s v="Niederl. 7"/>
    <n v="1"/>
    <s v="Department"/>
    <s v="Supervisor"/>
    <s v="Non-Mgm."/>
    <s v="tech"/>
    <s v="M"/>
    <d v="2017-08-01T00:00:00"/>
    <d v="2021-01-31T00:00:00"/>
    <s v=""/>
    <n v="3"/>
    <d v="1999-11-04T00:00:00"/>
    <n v="20"/>
    <s v="J"/>
    <n v="30"/>
    <n v="2.5"/>
    <n v="39"/>
    <x v="0"/>
    <n v="1"/>
    <n v="30"/>
    <n v="0"/>
    <n v="6682"/>
    <n v="1250.83375"/>
    <n v="0"/>
    <n v="0"/>
    <n v="0"/>
    <n v="0"/>
    <n v="0"/>
    <n v="0"/>
    <n v="0"/>
    <n v="0"/>
    <n v="0"/>
    <n v="0"/>
    <n v="385.5"/>
    <n v="306.25833333333338"/>
    <n v="26.5"/>
    <n v="0"/>
    <n v="0"/>
    <n v="0"/>
    <n v="0"/>
    <n v="160.85395375000004"/>
    <n v="0"/>
    <n v="0"/>
  </r>
  <r>
    <d v="2020-11-01T00:00:00"/>
    <x v="7"/>
    <s v="P"/>
    <s v="Active"/>
    <n v="443"/>
    <x v="442"/>
    <s v="N"/>
    <x v="49"/>
    <n v="1072"/>
    <x v="0"/>
    <s v="Niederl. 3"/>
    <n v="1"/>
    <s v="Department"/>
    <s v="Supervisor"/>
    <s v="Non-Mgm."/>
    <s v="ang."/>
    <s v="W"/>
    <d v="2017-08-01T00:00:00"/>
    <m/>
    <s v=""/>
    <n v="2"/>
    <d v="1988-07-23T00:00:00"/>
    <n v="31"/>
    <s v="N"/>
    <n v="30"/>
    <n v="2.5"/>
    <n v="39"/>
    <x v="0"/>
    <n v="1"/>
    <n v="30"/>
    <n v="0"/>
    <n v="6683"/>
    <n v="1250.85375"/>
    <n v="0"/>
    <n v="0"/>
    <n v="0"/>
    <n v="0"/>
    <n v="0"/>
    <n v="0"/>
    <n v="0"/>
    <n v="0"/>
    <n v="0"/>
    <n v="0"/>
    <n v="0"/>
    <n v="0"/>
    <n v="26.5"/>
    <n v="0"/>
    <n v="0"/>
    <n v="0"/>
    <n v="0"/>
    <n v="5.9346750000000004"/>
    <n v="0"/>
    <n v="0"/>
  </r>
  <r>
    <d v="2020-11-01T00:00:00"/>
    <x v="7"/>
    <s v="P"/>
    <s v="Active"/>
    <n v="444"/>
    <x v="443"/>
    <s v="N"/>
    <x v="35"/>
    <n v="1078"/>
    <x v="0"/>
    <s v="Niederl. 3"/>
    <n v="1"/>
    <s v="Department"/>
    <s v="Supervisor"/>
    <s v="Non-Mgm."/>
    <s v="ang."/>
    <s v="W"/>
    <d v="2017-08-01T00:00:00"/>
    <m/>
    <s v=""/>
    <n v="2"/>
    <d v="1988-02-25T00:00:00"/>
    <n v="31"/>
    <s v="N"/>
    <n v="30"/>
    <n v="2.5"/>
    <n v="39"/>
    <x v="0"/>
    <n v="1"/>
    <n v="30"/>
    <n v="0"/>
    <n v="6684"/>
    <n v="1250.87375"/>
    <n v="0"/>
    <n v="0"/>
    <n v="0"/>
    <n v="0"/>
    <n v="0"/>
    <n v="0"/>
    <n v="0"/>
    <n v="0"/>
    <n v="0"/>
    <n v="0"/>
    <n v="0"/>
    <n v="0"/>
    <n v="26.5"/>
    <n v="0"/>
    <n v="0"/>
    <n v="0"/>
    <n v="0"/>
    <n v="5.9346750000000004"/>
    <n v="0"/>
    <n v="0"/>
  </r>
  <r>
    <d v="2020-11-01T00:00:00"/>
    <x v="7"/>
    <s v="P"/>
    <s v="Active"/>
    <n v="445"/>
    <x v="444"/>
    <s v="N"/>
    <x v="30"/>
    <n v="1071"/>
    <x v="0"/>
    <s v="Niederl. 3"/>
    <n v="1"/>
    <s v="Department"/>
    <s v="Supervisor"/>
    <s v="Non-Mgm."/>
    <s v="ang."/>
    <s v="M"/>
    <d v="2017-08-01T00:00:00"/>
    <m/>
    <s v=""/>
    <n v="2"/>
    <d v="1973-06-24T00:00:00"/>
    <n v="46"/>
    <s v="N"/>
    <n v="30"/>
    <n v="2.5"/>
    <n v="39"/>
    <x v="0"/>
    <n v="1"/>
    <n v="30"/>
    <n v="0"/>
    <n v="6685"/>
    <n v="1250.89375"/>
    <n v="0"/>
    <n v="0"/>
    <n v="0"/>
    <n v="0"/>
    <n v="0"/>
    <n v="0"/>
    <n v="0"/>
    <n v="0"/>
    <n v="0"/>
    <n v="0"/>
    <n v="0"/>
    <n v="0"/>
    <n v="26.5"/>
    <n v="0"/>
    <n v="0"/>
    <n v="0"/>
    <n v="0"/>
    <n v="5.9346750000000004"/>
    <n v="0"/>
    <n v="0"/>
  </r>
  <r>
    <d v="2020-11-01T00:00:00"/>
    <x v="7"/>
    <s v="P"/>
    <s v="Active"/>
    <n v="446"/>
    <x v="445"/>
    <s v="N"/>
    <x v="22"/>
    <n v="1029"/>
    <x v="6"/>
    <s v="Niederl. 10"/>
    <n v="1"/>
    <s v="Department"/>
    <s v="Supervisor"/>
    <s v="Non-Mgm."/>
    <s v="ang."/>
    <s v="M"/>
    <d v="2017-08-01T00:00:00"/>
    <m/>
    <s v=""/>
    <n v="2"/>
    <d v="1974-07-09T00:00:00"/>
    <n v="45"/>
    <s v="J"/>
    <n v="30"/>
    <n v="2.5"/>
    <n v="39"/>
    <x v="0"/>
    <n v="1"/>
    <n v="30"/>
    <n v="0"/>
    <n v="6686"/>
    <n v="1250.9137500000002"/>
    <n v="0"/>
    <n v="0"/>
    <n v="0"/>
    <n v="0"/>
    <n v="0"/>
    <n v="0"/>
    <n v="0"/>
    <n v="0"/>
    <n v="0"/>
    <n v="0"/>
    <n v="385.73076923076928"/>
    <n v="306.44166666666666"/>
    <n v="26.5"/>
    <n v="0"/>
    <n v="0"/>
    <n v="0"/>
    <n v="0"/>
    <n v="160.94669201923077"/>
    <n v="0"/>
    <n v="0"/>
  </r>
  <r>
    <d v="2020-11-01T00:00:00"/>
    <x v="7"/>
    <s v="P"/>
    <s v="Active"/>
    <n v="447"/>
    <x v="446"/>
    <s v="N"/>
    <x v="22"/>
    <n v="1035"/>
    <x v="5"/>
    <s v="Niederl. 5"/>
    <n v="1"/>
    <s v="Department"/>
    <s v="Supervisor"/>
    <s v="Non-Mgm."/>
    <s v="ang."/>
    <s v="M"/>
    <d v="2017-08-01T00:00:00"/>
    <m/>
    <s v=""/>
    <n v="2"/>
    <d v="1975-01-29T00:00:00"/>
    <n v="44"/>
    <s v="J"/>
    <n v="30"/>
    <n v="2.5"/>
    <n v="39"/>
    <x v="0"/>
    <n v="1"/>
    <n v="30"/>
    <n v="0"/>
    <n v="6687"/>
    <n v="1250.9337500000001"/>
    <n v="0"/>
    <n v="0"/>
    <n v="0"/>
    <n v="0"/>
    <n v="0"/>
    <n v="0"/>
    <n v="0"/>
    <n v="0"/>
    <n v="0"/>
    <n v="0"/>
    <n v="385.78846153846155"/>
    <n v="306.48750000000001"/>
    <n v="26.5"/>
    <n v="0"/>
    <n v="0"/>
    <n v="0"/>
    <n v="0"/>
    <n v="160.96987658653848"/>
    <n v="0"/>
    <n v="0"/>
  </r>
  <r>
    <d v="2020-11-01T00:00:00"/>
    <x v="7"/>
    <s v="P"/>
    <s v="Active"/>
    <n v="448"/>
    <x v="447"/>
    <s v="N"/>
    <x v="1"/>
    <n v="1017"/>
    <x v="1"/>
    <s v="Niederl. 1"/>
    <n v="1"/>
    <s v="Department"/>
    <s v="Supervisor"/>
    <s v="Non-Mgm."/>
    <s v="ang."/>
    <s v="M"/>
    <d v="2017-08-21T00:00:00"/>
    <m/>
    <s v=""/>
    <n v="2"/>
    <d v="1975-07-02T00:00:00"/>
    <n v="44"/>
    <s v="N"/>
    <n v="30"/>
    <n v="2.5"/>
    <n v="39"/>
    <x v="0"/>
    <n v="1"/>
    <n v="30"/>
    <n v="0"/>
    <n v="6688"/>
    <n v="1250.9537500000001"/>
    <n v="0"/>
    <n v="0"/>
    <n v="0"/>
    <n v="0"/>
    <n v="0"/>
    <n v="0"/>
    <n v="0"/>
    <n v="0"/>
    <n v="0"/>
    <n v="0"/>
    <n v="0"/>
    <n v="0"/>
    <n v="26.5"/>
    <n v="0"/>
    <n v="0"/>
    <n v="0"/>
    <n v="0"/>
    <n v="5.9346750000000004"/>
    <n v="0"/>
    <n v="0"/>
  </r>
  <r>
    <d v="2020-11-01T00:00:00"/>
    <x v="7"/>
    <s v="P"/>
    <s v="Active"/>
    <n v="449"/>
    <x v="448"/>
    <s v="N"/>
    <x v="52"/>
    <n v="1007"/>
    <x v="1"/>
    <s v="Niederl. 1"/>
    <n v="1"/>
    <s v="Department"/>
    <s v="Supervisor"/>
    <s v="Non-Mgm."/>
    <s v="tech"/>
    <s v="M"/>
    <d v="2017-09-01T00:00:00"/>
    <d v="2021-02-28T00:00:00"/>
    <s v=""/>
    <n v="3"/>
    <d v="2000-07-28T00:00:00"/>
    <n v="19"/>
    <s v="J"/>
    <n v="30"/>
    <n v="2.5"/>
    <n v="39"/>
    <x v="0"/>
    <n v="1"/>
    <n v="30"/>
    <n v="0"/>
    <n v="6689"/>
    <n v="1250.9737500000001"/>
    <n v="0"/>
    <n v="0"/>
    <n v="0"/>
    <n v="0"/>
    <n v="0"/>
    <n v="0"/>
    <n v="0"/>
    <n v="0"/>
    <n v="0"/>
    <n v="0"/>
    <n v="385.90384615384619"/>
    <n v="306.57916666666665"/>
    <n v="26.5"/>
    <n v="0"/>
    <n v="0"/>
    <n v="0"/>
    <n v="0"/>
    <n v="161.01624572115387"/>
    <n v="0"/>
    <n v="0"/>
  </r>
  <r>
    <d v="2020-11-01T00:00:00"/>
    <x v="7"/>
    <s v="P"/>
    <s v="Active"/>
    <n v="450"/>
    <x v="449"/>
    <s v="N"/>
    <x v="52"/>
    <n v="1007"/>
    <x v="1"/>
    <s v="Niederl. 1"/>
    <n v="1"/>
    <s v="Department"/>
    <s v="Supervisor"/>
    <s v="Non-Mgm."/>
    <s v="tech"/>
    <s v="W"/>
    <d v="2017-09-01T00:00:00"/>
    <d v="2021-02-28T00:00:00"/>
    <s v=""/>
    <n v="3"/>
    <d v="2002-01-28T00:00:00"/>
    <n v="17"/>
    <s v="J"/>
    <n v="30"/>
    <n v="2.5"/>
    <n v="39"/>
    <x v="0"/>
    <n v="1"/>
    <n v="30"/>
    <n v="0"/>
    <n v="6690"/>
    <n v="1250.9937500000001"/>
    <n v="0"/>
    <n v="0"/>
    <n v="0"/>
    <n v="0"/>
    <n v="0"/>
    <n v="0"/>
    <n v="0"/>
    <n v="0"/>
    <n v="0"/>
    <n v="0"/>
    <n v="385.96153846153845"/>
    <n v="306.625"/>
    <n v="26.5"/>
    <n v="0"/>
    <n v="0"/>
    <n v="0"/>
    <n v="0"/>
    <n v="161.03943028846155"/>
    <n v="0"/>
    <n v="0"/>
  </r>
  <r>
    <d v="2020-11-01T00:00:00"/>
    <x v="7"/>
    <s v="P"/>
    <s v="Active"/>
    <n v="454"/>
    <x v="453"/>
    <s v="N"/>
    <x v="52"/>
    <n v="1007"/>
    <x v="1"/>
    <s v="Niederl. 1"/>
    <n v="1"/>
    <s v="Department"/>
    <s v="Supervisor"/>
    <s v="Non-Mgm."/>
    <s v="tech"/>
    <s v="M"/>
    <d v="2017-09-01T00:00:00"/>
    <d v="2021-02-28T00:00:00"/>
    <s v=""/>
    <n v="3"/>
    <d v="2001-05-20T00:00:00"/>
    <n v="18"/>
    <s v="J"/>
    <n v="30"/>
    <n v="2.5"/>
    <n v="39"/>
    <x v="0"/>
    <n v="1"/>
    <n v="30"/>
    <n v="0"/>
    <n v="6691"/>
    <n v="1251.0137500000001"/>
    <n v="0"/>
    <n v="0"/>
    <n v="0"/>
    <n v="0"/>
    <n v="0"/>
    <n v="0"/>
    <n v="0"/>
    <n v="0"/>
    <n v="0"/>
    <n v="0"/>
    <n v="386.01923076923072"/>
    <n v="306.67083333333341"/>
    <n v="26.5"/>
    <n v="0"/>
    <n v="0"/>
    <n v="0"/>
    <n v="0"/>
    <n v="161.06261485576923"/>
    <n v="0"/>
    <n v="0"/>
  </r>
  <r>
    <d v="2020-11-01T00:00:00"/>
    <x v="7"/>
    <s v="P"/>
    <s v="Active"/>
    <n v="455"/>
    <x v="454"/>
    <s v="N"/>
    <x v="52"/>
    <n v="1007"/>
    <x v="1"/>
    <s v="Niederl. 1"/>
    <n v="1"/>
    <s v="Department"/>
    <s v="Supervisor"/>
    <s v="Non-Mgm."/>
    <s v="tech"/>
    <s v="M"/>
    <d v="2017-09-01T00:00:00"/>
    <d v="2021-02-28T00:00:00"/>
    <s v=""/>
    <n v="3"/>
    <d v="2000-11-17T00:00:00"/>
    <n v="19"/>
    <s v="J"/>
    <n v="30"/>
    <n v="2.5"/>
    <n v="39"/>
    <x v="0"/>
    <n v="1"/>
    <n v="30"/>
    <n v="0"/>
    <n v="6692"/>
    <n v="1251.0337500000001"/>
    <n v="0"/>
    <n v="0"/>
    <n v="0"/>
    <n v="0"/>
    <n v="0"/>
    <n v="0"/>
    <n v="0"/>
    <n v="0"/>
    <n v="0"/>
    <n v="0"/>
    <n v="386.07692307692304"/>
    <n v="306.7166666666667"/>
    <n v="26.5"/>
    <n v="0"/>
    <n v="0"/>
    <n v="0"/>
    <n v="0"/>
    <n v="161.08579942307693"/>
    <n v="0"/>
    <n v="0"/>
  </r>
  <r>
    <d v="2020-11-01T00:00:00"/>
    <x v="7"/>
    <s v="P"/>
    <s v="Active"/>
    <n v="456"/>
    <x v="455"/>
    <s v="N"/>
    <x v="52"/>
    <n v="1007"/>
    <x v="1"/>
    <s v="Niederl. 1"/>
    <n v="1"/>
    <s v="Department"/>
    <s v="Supervisor"/>
    <s v="Non-Mgm."/>
    <s v="tech"/>
    <s v="M"/>
    <d v="2017-09-01T00:00:00"/>
    <d v="2021-02-28T00:00:00"/>
    <s v=""/>
    <n v="3"/>
    <d v="2000-10-30T00:00:00"/>
    <n v="19"/>
    <s v="J"/>
    <n v="30"/>
    <n v="2.5"/>
    <n v="39"/>
    <x v="0"/>
    <n v="1"/>
    <n v="30"/>
    <n v="0"/>
    <n v="6693"/>
    <n v="1251.05375"/>
    <n v="0"/>
    <n v="0"/>
    <n v="0"/>
    <n v="0"/>
    <n v="0"/>
    <n v="0"/>
    <n v="0"/>
    <n v="0"/>
    <n v="0"/>
    <n v="0"/>
    <n v="386.13461538461536"/>
    <n v="306.76250000000005"/>
    <n v="26.5"/>
    <n v="0"/>
    <n v="0"/>
    <n v="0"/>
    <n v="0"/>
    <n v="161.10898399038462"/>
    <n v="0"/>
    <n v="0"/>
  </r>
  <r>
    <d v="2020-11-01T00:00:00"/>
    <x v="7"/>
    <s v="P"/>
    <s v="Active"/>
    <n v="457"/>
    <x v="456"/>
    <s v="N"/>
    <x v="52"/>
    <n v="1007"/>
    <x v="1"/>
    <s v="Niederl. 1"/>
    <n v="1"/>
    <s v="Department"/>
    <s v="Supervisor"/>
    <s v="Non-Mgm."/>
    <s v="tech"/>
    <s v="M"/>
    <d v="2017-09-01T00:00:00"/>
    <d v="2021-02-28T00:00:00"/>
    <s v=""/>
    <n v="3"/>
    <d v="2001-06-19T00:00:00"/>
    <n v="18"/>
    <s v="J"/>
    <n v="30"/>
    <n v="2.5"/>
    <n v="39"/>
    <x v="0"/>
    <n v="1"/>
    <n v="30"/>
    <n v="0"/>
    <n v="6694"/>
    <n v="1251.07375"/>
    <n v="0"/>
    <n v="0"/>
    <n v="0"/>
    <n v="0"/>
    <n v="0"/>
    <n v="0"/>
    <n v="0"/>
    <n v="0"/>
    <n v="0"/>
    <n v="0"/>
    <n v="386.19230769230768"/>
    <n v="306.80833333333339"/>
    <n v="26.5"/>
    <n v="0"/>
    <n v="0"/>
    <n v="0"/>
    <n v="0"/>
    <n v="161.13216855769232"/>
    <n v="0"/>
    <n v="0"/>
  </r>
  <r>
    <d v="2020-11-01T00:00:00"/>
    <x v="7"/>
    <s v="P"/>
    <s v="Active"/>
    <n v="459"/>
    <x v="458"/>
    <s v="N"/>
    <x v="52"/>
    <n v="1007"/>
    <x v="1"/>
    <s v="Niederl. 1"/>
    <n v="1"/>
    <s v="Department"/>
    <s v="Supervisor"/>
    <s v="Non-Mgm."/>
    <s v="tech"/>
    <s v="M"/>
    <d v="2017-09-01T00:00:00"/>
    <d v="2021-02-28T00:00:00"/>
    <s v=""/>
    <n v="3"/>
    <d v="2000-11-04T00:00:00"/>
    <n v="19"/>
    <s v="J"/>
    <n v="30"/>
    <n v="2.5"/>
    <n v="39"/>
    <x v="0"/>
    <n v="1"/>
    <n v="30"/>
    <n v="0"/>
    <n v="6695"/>
    <n v="1251.09375"/>
    <n v="0"/>
    <n v="0"/>
    <n v="0"/>
    <n v="0"/>
    <n v="0"/>
    <n v="0"/>
    <n v="0"/>
    <n v="0"/>
    <n v="0"/>
    <n v="0"/>
    <n v="386.25"/>
    <n v="306.85416666666669"/>
    <n v="26.5"/>
    <n v="0"/>
    <n v="0"/>
    <n v="0"/>
    <n v="0"/>
    <n v="161.15535312500003"/>
    <n v="0"/>
    <n v="0"/>
  </r>
  <r>
    <d v="2020-11-01T00:00:00"/>
    <x v="7"/>
    <s v="P"/>
    <s v="Active"/>
    <n v="460"/>
    <x v="459"/>
    <s v="N"/>
    <x v="52"/>
    <n v="1007"/>
    <x v="1"/>
    <s v="Niederl. 1"/>
    <n v="1"/>
    <s v="Department"/>
    <s v="Supervisor"/>
    <s v="Non-Mgm."/>
    <s v="tech"/>
    <s v="M"/>
    <d v="2017-09-01T00:00:00"/>
    <d v="2021-02-28T00:00:00"/>
    <s v=""/>
    <n v="3"/>
    <d v="2001-07-28T00:00:00"/>
    <n v="18"/>
    <s v="J"/>
    <n v="30"/>
    <n v="2.5"/>
    <n v="39"/>
    <x v="0"/>
    <n v="1"/>
    <n v="30"/>
    <n v="0"/>
    <n v="6696"/>
    <n v="1251.11375"/>
    <n v="0"/>
    <n v="0"/>
    <n v="0"/>
    <n v="0"/>
    <n v="0"/>
    <n v="0"/>
    <n v="0"/>
    <n v="0"/>
    <n v="0"/>
    <n v="0"/>
    <n v="386.30769230769226"/>
    <n v="306.90000000000003"/>
    <n v="26.5"/>
    <n v="0"/>
    <n v="0"/>
    <n v="0"/>
    <n v="0"/>
    <n v="161.17853769230769"/>
    <n v="0"/>
    <n v="0"/>
  </r>
  <r>
    <d v="2020-11-01T00:00:00"/>
    <x v="7"/>
    <s v="P"/>
    <s v="Active"/>
    <n v="462"/>
    <x v="461"/>
    <s v="N"/>
    <x v="51"/>
    <n v="1092"/>
    <x v="3"/>
    <s v="Niederl. 8"/>
    <n v="1"/>
    <s v="Department"/>
    <s v="Supervisor"/>
    <s v="Non-Mgm."/>
    <s v="tech"/>
    <s v="M"/>
    <d v="2017-09-01T00:00:00"/>
    <d v="2021-02-28T00:00:00"/>
    <s v=""/>
    <n v="3"/>
    <d v="1997-12-09T00:00:00"/>
    <n v="22"/>
    <s v="J"/>
    <n v="30"/>
    <n v="2.5"/>
    <n v="39"/>
    <x v="0"/>
    <n v="1"/>
    <n v="30"/>
    <n v="0"/>
    <n v="6697"/>
    <n v="1251.13375"/>
    <n v="0"/>
    <n v="0"/>
    <n v="0"/>
    <n v="0"/>
    <n v="0"/>
    <n v="0"/>
    <n v="0"/>
    <n v="0"/>
    <n v="0"/>
    <n v="0"/>
    <n v="386.36538461538458"/>
    <n v="306.94583333333338"/>
    <n v="26.5"/>
    <n v="0"/>
    <n v="0"/>
    <n v="0"/>
    <n v="0"/>
    <n v="161.20172225961539"/>
    <n v="0"/>
    <n v="0"/>
  </r>
  <r>
    <d v="2020-11-01T00:00:00"/>
    <x v="7"/>
    <s v="P"/>
    <s v="Active"/>
    <n v="465"/>
    <x v="464"/>
    <s v="N"/>
    <x v="21"/>
    <n v="1086"/>
    <x v="0"/>
    <s v="Niederl. 3"/>
    <n v="1"/>
    <s v="Department"/>
    <s v="Supervisor"/>
    <s v="Non-Mgm."/>
    <s v="ang."/>
    <s v="M"/>
    <d v="2017-09-01T00:00:00"/>
    <m/>
    <s v=""/>
    <n v="2"/>
    <d v="1993-04-28T00:00:00"/>
    <n v="26"/>
    <s v="N"/>
    <n v="30"/>
    <n v="2.5"/>
    <n v="39"/>
    <x v="0"/>
    <n v="1"/>
    <n v="30"/>
    <n v="0"/>
    <n v="6698"/>
    <n v="1251.1537499999999"/>
    <n v="0"/>
    <n v="0"/>
    <n v="0"/>
    <n v="0"/>
    <n v="0"/>
    <n v="0"/>
    <n v="0"/>
    <n v="0"/>
    <n v="0"/>
    <n v="0"/>
    <n v="0"/>
    <n v="0"/>
    <n v="26.5"/>
    <n v="0"/>
    <n v="0"/>
    <n v="0"/>
    <n v="0"/>
    <n v="5.9346750000000004"/>
    <n v="0"/>
    <n v="0"/>
  </r>
  <r>
    <d v="2020-11-01T00:00:00"/>
    <x v="7"/>
    <s v="P"/>
    <s v="Active"/>
    <n v="466"/>
    <x v="465"/>
    <s v="N"/>
    <x v="35"/>
    <n v="1078"/>
    <x v="0"/>
    <s v="Niederl. 3"/>
    <n v="1"/>
    <s v="Department"/>
    <s v="Supervisor"/>
    <s v="Non-Mgm."/>
    <s v="ang."/>
    <s v="M"/>
    <d v="2017-09-04T00:00:00"/>
    <m/>
    <s v=""/>
    <n v="2"/>
    <d v="1984-05-16T00:00:00"/>
    <n v="35"/>
    <s v="N"/>
    <n v="30"/>
    <n v="2.5"/>
    <n v="39"/>
    <x v="0"/>
    <n v="1"/>
    <n v="30"/>
    <n v="0"/>
    <n v="6699"/>
    <n v="1251.1737499999999"/>
    <n v="0"/>
    <n v="0"/>
    <n v="0"/>
    <n v="0"/>
    <n v="0"/>
    <n v="0"/>
    <n v="0"/>
    <n v="0"/>
    <n v="0"/>
    <n v="0"/>
    <n v="0"/>
    <n v="0"/>
    <n v="26.5"/>
    <n v="0"/>
    <n v="0"/>
    <n v="0"/>
    <n v="0"/>
    <n v="5.9346750000000004"/>
    <n v="0"/>
    <n v="0"/>
  </r>
  <r>
    <d v="2020-11-01T00:00:00"/>
    <x v="7"/>
    <s v="P"/>
    <s v="Active"/>
    <n v="467"/>
    <x v="466"/>
    <s v="N"/>
    <x v="22"/>
    <n v="1060"/>
    <x v="2"/>
    <s v="Niederl. 7"/>
    <n v="1"/>
    <s v="Department"/>
    <s v="Supervisor"/>
    <s v="Non-Mgm."/>
    <s v="ang."/>
    <s v="M"/>
    <d v="2017-09-01T00:00:00"/>
    <m/>
    <s v=""/>
    <n v="2"/>
    <d v="1971-03-04T00:00:00"/>
    <n v="48"/>
    <s v="J"/>
    <n v="30"/>
    <n v="2.5"/>
    <n v="39"/>
    <x v="0"/>
    <n v="1"/>
    <n v="30"/>
    <n v="0"/>
    <n v="6700"/>
    <n v="1251.1937499999999"/>
    <n v="0"/>
    <n v="0"/>
    <n v="0"/>
    <n v="0"/>
    <n v="0"/>
    <n v="0"/>
    <n v="0"/>
    <n v="0"/>
    <n v="0"/>
    <n v="0"/>
    <n v="386.53846153846155"/>
    <n v="307.08333333333337"/>
    <n v="26.5"/>
    <n v="0"/>
    <n v="0"/>
    <n v="0"/>
    <n v="0"/>
    <n v="161.27127596153849"/>
    <n v="0"/>
    <n v="0"/>
  </r>
  <r>
    <d v="2020-11-01T00:00:00"/>
    <x v="7"/>
    <s v="P"/>
    <s v="Active"/>
    <n v="468"/>
    <x v="467"/>
    <s v="N"/>
    <x v="22"/>
    <n v="1053"/>
    <x v="3"/>
    <s v="Niederl. 8"/>
    <n v="1"/>
    <s v="Department"/>
    <s v="Supervisor"/>
    <s v="Non-Mgm."/>
    <s v="ang."/>
    <s v="M"/>
    <d v="2017-09-01T00:00:00"/>
    <m/>
    <s v=""/>
    <n v="2"/>
    <d v="1994-01-23T00:00:00"/>
    <n v="25"/>
    <s v="J"/>
    <n v="30"/>
    <n v="2.5"/>
    <n v="39"/>
    <x v="0"/>
    <n v="1"/>
    <n v="30"/>
    <n v="0"/>
    <n v="6701"/>
    <n v="1251.2137499999999"/>
    <n v="0"/>
    <n v="0"/>
    <n v="0"/>
    <n v="0"/>
    <n v="0"/>
    <n v="0"/>
    <n v="0"/>
    <n v="0"/>
    <n v="0"/>
    <n v="0"/>
    <n v="386.59615384615381"/>
    <n v="307.12916666666666"/>
    <n v="26.5"/>
    <n v="0"/>
    <n v="0"/>
    <n v="0"/>
    <n v="0"/>
    <n v="161.29446052884614"/>
    <n v="0"/>
    <n v="0"/>
  </r>
  <r>
    <d v="2020-11-01T00:00:00"/>
    <x v="7"/>
    <s v="P"/>
    <s v="Active"/>
    <n v="469"/>
    <x v="468"/>
    <s v="N"/>
    <x v="15"/>
    <n v="1044"/>
    <x v="9"/>
    <s v="Niederl. 4"/>
    <n v="1"/>
    <s v="Department"/>
    <s v="Supervisor"/>
    <s v="Manager"/>
    <s v="ang."/>
    <s v="M"/>
    <d v="2017-09-01T00:00:00"/>
    <m/>
    <s v=""/>
    <n v="2"/>
    <d v="1964-11-15T00:00:00"/>
    <n v="55"/>
    <s v="N"/>
    <n v="30"/>
    <n v="2.5"/>
    <n v="39"/>
    <x v="0"/>
    <n v="1"/>
    <n v="30"/>
    <n v="0"/>
    <n v="6702"/>
    <n v="1251.2337499999999"/>
    <n v="0"/>
    <n v="0"/>
    <n v="0"/>
    <n v="0"/>
    <n v="0"/>
    <n v="0"/>
    <n v="0"/>
    <n v="0"/>
    <n v="0"/>
    <n v="0"/>
    <n v="0"/>
    <n v="0"/>
    <n v="26.5"/>
    <n v="0"/>
    <n v="0"/>
    <n v="0"/>
    <n v="0"/>
    <n v="5.9346750000000004"/>
    <n v="113.18680000000001"/>
    <n v="0"/>
  </r>
  <r>
    <d v="2020-11-01T00:00:00"/>
    <x v="7"/>
    <s v="P"/>
    <s v="Active"/>
    <n v="470"/>
    <x v="469"/>
    <s v="N"/>
    <x v="17"/>
    <n v="1088"/>
    <x v="0"/>
    <s v="Niederl. 3"/>
    <n v="1"/>
    <s v="Department"/>
    <s v="Supervisor"/>
    <s v="Non-Mgm."/>
    <s v="ang."/>
    <s v="W"/>
    <d v="2017-09-12T00:00:00"/>
    <m/>
    <s v=""/>
    <n v="2"/>
    <d v="1971-05-12T00:00:00"/>
    <n v="48"/>
    <s v="N"/>
    <n v="12"/>
    <n v="1"/>
    <n v="16"/>
    <x v="0"/>
    <n v="0.41025641025641024"/>
    <n v="30"/>
    <n v="0"/>
    <n v="6703"/>
    <n v="1251.2537500000001"/>
    <n v="0"/>
    <n v="0"/>
    <n v="0"/>
    <n v="0"/>
    <n v="0"/>
    <n v="0"/>
    <n v="0"/>
    <n v="0"/>
    <n v="0"/>
    <n v="0"/>
    <n v="0"/>
    <n v="0"/>
    <n v="26.5"/>
    <n v="0"/>
    <n v="0"/>
    <n v="0"/>
    <n v="0"/>
    <n v="5.9346750000000004"/>
    <n v="0"/>
    <n v="0"/>
  </r>
  <r>
    <d v="2020-11-01T00:00:00"/>
    <x v="7"/>
    <s v="P"/>
    <s v="Active"/>
    <n v="471"/>
    <x v="470"/>
    <s v="N"/>
    <x v="36"/>
    <n v="1054"/>
    <x v="8"/>
    <s v="Niederl. 2"/>
    <n v="1"/>
    <s v="Department"/>
    <s v="Supervisor"/>
    <s v="Non-Mgm."/>
    <s v="ang."/>
    <s v="W"/>
    <d v="2017-09-04T00:00:00"/>
    <m/>
    <s v=""/>
    <n v="2"/>
    <d v="1991-06-08T00:00:00"/>
    <n v="28"/>
    <s v="N"/>
    <n v="30"/>
    <n v="2.5"/>
    <n v="39"/>
    <x v="0"/>
    <n v="1"/>
    <n v="30"/>
    <n v="0"/>
    <n v="6704"/>
    <n v="1251.2737500000001"/>
    <n v="0"/>
    <n v="0"/>
    <n v="0"/>
    <n v="0"/>
    <n v="0"/>
    <n v="0"/>
    <n v="0"/>
    <n v="0"/>
    <n v="0"/>
    <n v="0"/>
    <n v="0"/>
    <n v="0"/>
    <n v="26.5"/>
    <n v="0"/>
    <n v="0"/>
    <n v="0"/>
    <n v="0"/>
    <n v="5.9346750000000004"/>
    <n v="0"/>
    <n v="0"/>
  </r>
  <r>
    <d v="2020-11-01T00:00:00"/>
    <x v="7"/>
    <s v="P"/>
    <s v="Active"/>
    <n v="472"/>
    <x v="471"/>
    <s v="N"/>
    <x v="23"/>
    <n v="1068"/>
    <x v="0"/>
    <s v="Niederl. 3"/>
    <n v="1"/>
    <s v="Department"/>
    <s v="Supervisor"/>
    <s v="Non-Mgm."/>
    <s v="ang."/>
    <s v="M"/>
    <d v="2017-09-01T00:00:00"/>
    <m/>
    <s v=""/>
    <n v="2"/>
    <d v="1968-08-31T00:00:00"/>
    <n v="51"/>
    <s v="N"/>
    <n v="30"/>
    <n v="2.5"/>
    <n v="39"/>
    <x v="0"/>
    <n v="1"/>
    <n v="30"/>
    <n v="0"/>
    <n v="6705"/>
    <n v="1251.29375"/>
    <n v="0"/>
    <n v="0"/>
    <n v="0"/>
    <n v="0"/>
    <n v="0"/>
    <n v="0"/>
    <n v="0"/>
    <n v="0"/>
    <n v="0"/>
    <n v="0"/>
    <n v="0"/>
    <n v="0"/>
    <n v="26.5"/>
    <n v="0"/>
    <n v="0"/>
    <n v="0"/>
    <n v="0"/>
    <n v="5.9346750000000004"/>
    <n v="0"/>
    <n v="0"/>
  </r>
  <r>
    <d v="2020-11-01T00:00:00"/>
    <x v="7"/>
    <s v="P"/>
    <s v="Active"/>
    <n v="473"/>
    <x v="472"/>
    <s v="N"/>
    <x v="28"/>
    <n v="1004"/>
    <x v="1"/>
    <s v="Niederl. 1"/>
    <n v="1"/>
    <s v="Department"/>
    <s v="Supervisor"/>
    <s v="Non-Mgm."/>
    <s v="ang."/>
    <s v="W"/>
    <d v="2017-09-01T00:00:00"/>
    <m/>
    <s v=""/>
    <n v="2"/>
    <d v="1960-07-17T00:00:00"/>
    <n v="59"/>
    <s v="N"/>
    <n v="30"/>
    <n v="2.5"/>
    <n v="25"/>
    <x v="0"/>
    <n v="0.64102564102564108"/>
    <n v="30"/>
    <n v="0"/>
    <n v="6706"/>
    <n v="1251.31375"/>
    <n v="0"/>
    <n v="0"/>
    <n v="0"/>
    <n v="0"/>
    <n v="0"/>
    <n v="0"/>
    <n v="0"/>
    <n v="0"/>
    <n v="0"/>
    <n v="0"/>
    <n v="0"/>
    <n v="0"/>
    <n v="26.5"/>
    <n v="0"/>
    <n v="0"/>
    <n v="0"/>
    <n v="0"/>
    <n v="5.9346750000000004"/>
    <n v="0"/>
    <n v="0"/>
  </r>
  <r>
    <d v="2020-11-01T00:00:00"/>
    <x v="7"/>
    <s v="P"/>
    <s v="Active"/>
    <n v="474"/>
    <x v="473"/>
    <s v="N"/>
    <x v="36"/>
    <n v="1054"/>
    <x v="8"/>
    <s v="Niederl. 2"/>
    <n v="1"/>
    <s v="Department"/>
    <s v="Supervisor"/>
    <s v="Non-Mgm."/>
    <s v="ang."/>
    <s v="M"/>
    <d v="2017-09-18T00:00:00"/>
    <m/>
    <s v=""/>
    <n v="2"/>
    <d v="1987-10-12T00:00:00"/>
    <n v="32"/>
    <s v="N"/>
    <n v="30"/>
    <n v="2.5"/>
    <n v="39"/>
    <x v="0"/>
    <n v="1"/>
    <n v="30"/>
    <n v="0"/>
    <n v="6707"/>
    <n v="1251.33375"/>
    <n v="0"/>
    <n v="0"/>
    <n v="0"/>
    <n v="0"/>
    <n v="0"/>
    <n v="0"/>
    <n v="0"/>
    <n v="0"/>
    <n v="0"/>
    <n v="0"/>
    <n v="0"/>
    <n v="0"/>
    <n v="26.5"/>
    <n v="0"/>
    <n v="0"/>
    <n v="0"/>
    <n v="0"/>
    <n v="5.9346750000000004"/>
    <n v="0"/>
    <n v="0"/>
  </r>
  <r>
    <d v="2020-11-01T00:00:00"/>
    <x v="7"/>
    <s v="P"/>
    <s v="Active"/>
    <n v="475"/>
    <x v="474"/>
    <s v="N"/>
    <x v="5"/>
    <n v="1093"/>
    <x v="0"/>
    <s v="Niederl. 3"/>
    <n v="1"/>
    <s v="Department"/>
    <s v="Supervisor"/>
    <s v="Non-Mgm."/>
    <s v="ang."/>
    <s v="M"/>
    <d v="2017-09-15T00:00:00"/>
    <m/>
    <s v=""/>
    <n v="2"/>
    <d v="1980-11-06T00:00:00"/>
    <n v="39"/>
    <s v="N"/>
    <n v="30"/>
    <n v="2.5"/>
    <n v="39"/>
    <x v="0"/>
    <n v="1"/>
    <n v="30"/>
    <n v="0"/>
    <n v="6708"/>
    <n v="1251.35375"/>
    <n v="0"/>
    <n v="0"/>
    <n v="0"/>
    <n v="0"/>
    <n v="0"/>
    <n v="0"/>
    <n v="0"/>
    <n v="0"/>
    <n v="0"/>
    <n v="0"/>
    <n v="0"/>
    <n v="0"/>
    <n v="26.5"/>
    <n v="0"/>
    <n v="0"/>
    <n v="0"/>
    <n v="0"/>
    <n v="5.9346750000000004"/>
    <n v="0"/>
    <n v="0"/>
  </r>
  <r>
    <d v="2020-11-01T00:00:00"/>
    <x v="7"/>
    <s v="P"/>
    <s v="Active"/>
    <n v="476"/>
    <x v="475"/>
    <s v="N"/>
    <x v="26"/>
    <n v="1091"/>
    <x v="0"/>
    <s v="Niederl. 3"/>
    <n v="1"/>
    <s v="Department"/>
    <s v="Supervisor"/>
    <s v="Manager"/>
    <s v="ang."/>
    <s v="M"/>
    <d v="2017-10-01T00:00:00"/>
    <m/>
    <s v=""/>
    <n v="2"/>
    <d v="1964-04-15T00:00:00"/>
    <n v="55"/>
    <s v="N"/>
    <n v="30"/>
    <n v="2.5"/>
    <n v="39"/>
    <x v="0"/>
    <n v="1"/>
    <n v="30"/>
    <n v="0"/>
    <n v="6709"/>
    <n v="1251.37375"/>
    <n v="0"/>
    <n v="0"/>
    <n v="0"/>
    <n v="0"/>
    <n v="0"/>
    <n v="0"/>
    <n v="0"/>
    <n v="0"/>
    <n v="0"/>
    <n v="0"/>
    <n v="0"/>
    <n v="0"/>
    <n v="26.5"/>
    <n v="0"/>
    <n v="0"/>
    <n v="0"/>
    <n v="0"/>
    <n v="5.9346750000000004"/>
    <n v="222.9973"/>
    <n v="0"/>
  </r>
  <r>
    <d v="2020-11-01T00:00:00"/>
    <x v="7"/>
    <s v="P"/>
    <s v="Active"/>
    <n v="477"/>
    <x v="476"/>
    <s v="N"/>
    <x v="31"/>
    <n v="1028"/>
    <x v="6"/>
    <s v="Niederl. 10"/>
    <n v="1"/>
    <s v="Department"/>
    <s v="Supervisor"/>
    <s v="Non-Mgm."/>
    <s v="ang."/>
    <s v="M"/>
    <d v="2017-10-01T00:00:00"/>
    <m/>
    <s v=""/>
    <n v="2"/>
    <d v="1966-11-05T00:00:00"/>
    <n v="53"/>
    <s v="J"/>
    <n v="30"/>
    <n v="2.5"/>
    <n v="39"/>
    <x v="0"/>
    <n v="1"/>
    <n v="30"/>
    <n v="0"/>
    <n v="6710"/>
    <n v="1251.39375"/>
    <n v="0"/>
    <n v="0"/>
    <n v="30"/>
    <n v="0"/>
    <n v="320.83"/>
    <n v="0"/>
    <n v="0"/>
    <n v="0"/>
    <n v="0"/>
    <n v="0"/>
    <n v="387.11538461538464"/>
    <n v="307.54166666666669"/>
    <n v="26.5"/>
    <n v="0"/>
    <n v="0"/>
    <n v="0"/>
    <n v="0"/>
    <n v="240.07150013461543"/>
    <n v="78.66"/>
    <n v="0"/>
  </r>
  <r>
    <d v="2020-11-01T00:00:00"/>
    <x v="7"/>
    <s v="P"/>
    <s v="Active"/>
    <n v="478"/>
    <x v="477"/>
    <s v="N"/>
    <x v="2"/>
    <n v="1010"/>
    <x v="1"/>
    <s v="Niederl. 1"/>
    <n v="1"/>
    <s v="Department"/>
    <s v="Supervisor"/>
    <s v="Non-Mgm."/>
    <s v="ang."/>
    <s v="W"/>
    <d v="2017-10-01T00:00:00"/>
    <m/>
    <s v=""/>
    <n v="2"/>
    <d v="1970-03-01T00:00:00"/>
    <n v="49"/>
    <s v="N"/>
    <n v="24"/>
    <n v="2"/>
    <n v="28"/>
    <x v="0"/>
    <n v="0.71794871794871795"/>
    <n v="30"/>
    <n v="0"/>
    <n v="6711"/>
    <n v="1251.4137500000002"/>
    <n v="0"/>
    <n v="0"/>
    <n v="0"/>
    <n v="0"/>
    <n v="0"/>
    <n v="0"/>
    <n v="0"/>
    <n v="0"/>
    <n v="0"/>
    <n v="0"/>
    <n v="0"/>
    <n v="0"/>
    <n v="26.5"/>
    <n v="0"/>
    <n v="0"/>
    <n v="0"/>
    <n v="0"/>
    <n v="5.9346750000000004"/>
    <n v="0"/>
    <n v="0"/>
  </r>
  <r>
    <d v="2020-11-01T00:00:00"/>
    <x v="7"/>
    <s v="P"/>
    <s v="Active"/>
    <n v="479"/>
    <x v="478"/>
    <s v="N"/>
    <x v="53"/>
    <n v="1012"/>
    <x v="1"/>
    <s v="Niederl. 1"/>
    <n v="1"/>
    <s v="Department"/>
    <s v="Supervisor"/>
    <s v="Non-Mgm."/>
    <s v="DS"/>
    <s v="M"/>
    <d v="2017-10-01T00:00:00"/>
    <m/>
    <s v=""/>
    <n v="2"/>
    <d v="1995-09-08T00:00:00"/>
    <n v="24"/>
    <s v="N"/>
    <n v="0"/>
    <n v="0"/>
    <n v="39"/>
    <x v="0"/>
    <n v="1"/>
    <n v="30"/>
    <n v="0"/>
    <n v="6712"/>
    <n v="1251.4337500000001"/>
    <n v="0"/>
    <n v="0"/>
    <n v="0"/>
    <n v="0"/>
    <n v="0"/>
    <n v="0"/>
    <n v="0"/>
    <n v="0"/>
    <n v="0"/>
    <n v="0"/>
    <n v="0"/>
    <n v="0"/>
    <n v="26.5"/>
    <n v="0"/>
    <n v="0"/>
    <n v="0"/>
    <n v="0"/>
    <n v="5.9346750000000004"/>
    <n v="0"/>
    <n v="0"/>
  </r>
  <r>
    <d v="2020-11-01T00:00:00"/>
    <x v="7"/>
    <s v="P"/>
    <s v="Active"/>
    <n v="480"/>
    <x v="479"/>
    <s v="N"/>
    <x v="22"/>
    <n v="1047"/>
    <x v="9"/>
    <s v="Niederl. 4"/>
    <n v="1"/>
    <s v="Department"/>
    <s v="Supervisor"/>
    <s v="Non-Mgm."/>
    <s v="ang."/>
    <s v="M"/>
    <d v="2017-11-01T00:00:00"/>
    <m/>
    <s v=""/>
    <n v="2"/>
    <d v="1990-10-06T00:00:00"/>
    <n v="29"/>
    <s v="J"/>
    <n v="30"/>
    <n v="2.5"/>
    <n v="39"/>
    <x v="0"/>
    <n v="1"/>
    <n v="30"/>
    <n v="0"/>
    <n v="6713"/>
    <n v="1251.4537500000001"/>
    <n v="0"/>
    <n v="0"/>
    <n v="0"/>
    <n v="0"/>
    <n v="0"/>
    <n v="0"/>
    <n v="0"/>
    <n v="0"/>
    <n v="0"/>
    <n v="0"/>
    <n v="387.28846153846155"/>
    <n v="307.67916666666667"/>
    <n v="26.5"/>
    <n v="0"/>
    <n v="0"/>
    <n v="0"/>
    <n v="0"/>
    <n v="161.57267533653848"/>
    <n v="0"/>
    <n v="0"/>
  </r>
  <r>
    <d v="2020-11-01T00:00:00"/>
    <x v="7"/>
    <s v="P"/>
    <s v="Active"/>
    <n v="481"/>
    <x v="480"/>
    <s v="N"/>
    <x v="31"/>
    <n v="1046"/>
    <x v="9"/>
    <s v="Niederl. 4"/>
    <n v="1"/>
    <s v="Department"/>
    <s v="Supervisor"/>
    <s v="Non-Mgm."/>
    <s v="ang."/>
    <s v="M"/>
    <d v="2017-11-01T00:00:00"/>
    <m/>
    <s v=""/>
    <n v="2"/>
    <d v="1982-10-18T00:00:00"/>
    <n v="37"/>
    <s v="J"/>
    <n v="30"/>
    <n v="2.5"/>
    <n v="39"/>
    <x v="0"/>
    <n v="1"/>
    <n v="30"/>
    <n v="0"/>
    <n v="6714"/>
    <n v="1251.4737500000001"/>
    <n v="0"/>
    <n v="0"/>
    <n v="30"/>
    <n v="0"/>
    <n v="0"/>
    <n v="1082.5"/>
    <n v="0"/>
    <n v="0"/>
    <n v="0"/>
    <n v="0"/>
    <n v="387.34615384615387"/>
    <n v="307.72500000000002"/>
    <n v="26.5"/>
    <n v="0"/>
    <n v="0"/>
    <n v="0"/>
    <n v="0"/>
    <n v="410.74023490384616"/>
    <n v="78.28"/>
    <n v="0"/>
  </r>
  <r>
    <d v="2020-11-01T00:00:00"/>
    <x v="7"/>
    <s v="P"/>
    <s v="Active"/>
    <n v="482"/>
    <x v="481"/>
    <s v="N"/>
    <x v="22"/>
    <n v="1035"/>
    <x v="5"/>
    <s v="Niederl. 5"/>
    <n v="1"/>
    <s v="Department"/>
    <s v="Supervisor"/>
    <s v="Non-Mgm."/>
    <s v="ang."/>
    <s v="M"/>
    <d v="2017-11-01T00:00:00"/>
    <m/>
    <s v=""/>
    <n v="2"/>
    <d v="1979-05-15T00:00:00"/>
    <n v="40"/>
    <s v="J"/>
    <n v="30"/>
    <n v="2.5"/>
    <n v="39"/>
    <x v="0"/>
    <n v="1"/>
    <n v="30"/>
    <n v="0"/>
    <n v="6715"/>
    <n v="1251.4937500000001"/>
    <n v="0"/>
    <n v="0"/>
    <n v="0"/>
    <n v="0"/>
    <n v="0"/>
    <n v="0"/>
    <n v="0"/>
    <n v="0"/>
    <n v="0"/>
    <n v="0"/>
    <n v="387.40384615384619"/>
    <n v="307.77083333333337"/>
    <n v="26.5"/>
    <n v="0"/>
    <n v="0"/>
    <n v="0"/>
    <n v="0"/>
    <n v="161.61904447115387"/>
    <n v="0"/>
    <n v="0"/>
  </r>
  <r>
    <d v="2020-11-01T00:00:00"/>
    <x v="7"/>
    <s v="P"/>
    <s v="Active"/>
    <n v="483"/>
    <x v="482"/>
    <s v="N"/>
    <x v="18"/>
    <n v="1080"/>
    <x v="0"/>
    <s v="Niederl. 3"/>
    <n v="1"/>
    <s v="Department"/>
    <s v="Supervisor"/>
    <s v="Non-Mgm."/>
    <s v="ang."/>
    <s v="M"/>
    <d v="2017-11-15T00:00:00"/>
    <m/>
    <s v=""/>
    <n v="2"/>
    <d v="1985-06-18T00:00:00"/>
    <n v="34"/>
    <s v="N"/>
    <n v="30"/>
    <n v="2.5"/>
    <n v="39"/>
    <x v="0"/>
    <n v="1"/>
    <n v="30"/>
    <n v="0"/>
    <n v="6716"/>
    <n v="1251.5137500000001"/>
    <n v="0"/>
    <n v="0"/>
    <n v="0"/>
    <n v="0"/>
    <n v="0"/>
    <n v="0"/>
    <n v="0"/>
    <n v="0"/>
    <n v="0"/>
    <n v="0"/>
    <n v="0"/>
    <n v="0"/>
    <n v="26.5"/>
    <n v="0"/>
    <n v="0"/>
    <n v="0"/>
    <n v="0"/>
    <n v="5.9346750000000004"/>
    <n v="0"/>
    <n v="0"/>
  </r>
  <r>
    <d v="2020-11-01T00:00:00"/>
    <x v="7"/>
    <s v="P"/>
    <s v="Active"/>
    <n v="484"/>
    <x v="483"/>
    <s v="N"/>
    <x v="40"/>
    <n v="1001"/>
    <x v="1"/>
    <s v="Niederl. 1"/>
    <n v="1"/>
    <s v="Department"/>
    <s v="Supervisor"/>
    <s v="Non-Mgm."/>
    <s v="ang."/>
    <s v="M"/>
    <d v="2017-11-01T00:00:00"/>
    <m/>
    <s v=""/>
    <n v="2"/>
    <d v="1985-03-26T00:00:00"/>
    <n v="34"/>
    <s v="N"/>
    <n v="30"/>
    <n v="2.5"/>
    <n v="39"/>
    <x v="0"/>
    <n v="1"/>
    <n v="30"/>
    <n v="0"/>
    <n v="6717"/>
    <n v="1251.5337500000001"/>
    <n v="0"/>
    <n v="0"/>
    <n v="0"/>
    <n v="0"/>
    <n v="0"/>
    <n v="0"/>
    <n v="0"/>
    <n v="0"/>
    <n v="0"/>
    <n v="0"/>
    <n v="0"/>
    <n v="0"/>
    <n v="26.5"/>
    <n v="0"/>
    <n v="0"/>
    <n v="0"/>
    <n v="0"/>
    <n v="5.9346750000000004"/>
    <n v="0"/>
    <n v="0"/>
  </r>
  <r>
    <d v="2020-11-01T00:00:00"/>
    <x v="7"/>
    <s v="P"/>
    <s v="Active"/>
    <n v="485"/>
    <x v="484"/>
    <s v="N"/>
    <x v="27"/>
    <n v="1070"/>
    <x v="0"/>
    <s v="Niederl. 3"/>
    <n v="1"/>
    <s v="Department"/>
    <s v="Supervisor"/>
    <s v="Director"/>
    <s v="ang."/>
    <s v="M"/>
    <d v="2017-12-01T00:00:00"/>
    <m/>
    <s v=""/>
    <n v="2"/>
    <d v="1971-07-22T00:00:00"/>
    <n v="48"/>
    <s v="N"/>
    <n v="30"/>
    <n v="2.5"/>
    <n v="39"/>
    <x v="0"/>
    <n v="1"/>
    <n v="30"/>
    <n v="0"/>
    <n v="6718"/>
    <n v="1251.55375"/>
    <n v="0"/>
    <n v="0"/>
    <n v="0"/>
    <n v="0"/>
    <n v="0"/>
    <n v="0"/>
    <n v="0"/>
    <n v="0"/>
    <n v="0"/>
    <n v="0"/>
    <n v="0"/>
    <n v="0"/>
    <n v="26.5"/>
    <n v="0"/>
    <n v="0"/>
    <n v="0"/>
    <n v="0"/>
    <n v="5.9346750000000004"/>
    <n v="201.7724"/>
    <n v="0"/>
  </r>
  <r>
    <d v="2020-11-01T00:00:00"/>
    <x v="7"/>
    <s v="P"/>
    <s v="Active"/>
    <n v="486"/>
    <x v="485"/>
    <s v="N"/>
    <x v="9"/>
    <n v="1087"/>
    <x v="0"/>
    <s v="Niederl. 3"/>
    <n v="1"/>
    <s v="Department"/>
    <s v="Supervisor"/>
    <s v="Non-Mgm."/>
    <s v="ang."/>
    <s v="W"/>
    <d v="2017-12-01T00:00:00"/>
    <m/>
    <s v=""/>
    <n v="2"/>
    <d v="1990-02-08T00:00:00"/>
    <n v="29"/>
    <s v="N"/>
    <n v="30"/>
    <n v="2.5"/>
    <n v="39"/>
    <x v="0"/>
    <n v="1"/>
    <n v="30"/>
    <n v="0"/>
    <n v="6719"/>
    <n v="1251.57375"/>
    <n v="0"/>
    <n v="0"/>
    <n v="0"/>
    <n v="0"/>
    <n v="0"/>
    <n v="0"/>
    <n v="0"/>
    <n v="0"/>
    <n v="0"/>
    <n v="0"/>
    <n v="0"/>
    <n v="0"/>
    <n v="26.5"/>
    <n v="0"/>
    <n v="0"/>
    <n v="0"/>
    <n v="0"/>
    <n v="5.9346750000000004"/>
    <n v="0"/>
    <n v="0"/>
  </r>
  <r>
    <d v="2020-11-01T00:00:00"/>
    <x v="7"/>
    <s v="P"/>
    <s v="Active"/>
    <n v="487"/>
    <x v="486"/>
    <s v="N"/>
    <x v="16"/>
    <n v="1067"/>
    <x v="11"/>
    <s v="Niederl. 12"/>
    <n v="1"/>
    <s v="Department"/>
    <s v="Supervisor"/>
    <s v="Non-Mgm."/>
    <s v="ang."/>
    <s v="W"/>
    <d v="2017-11-20T00:00:00"/>
    <m/>
    <s v=""/>
    <n v="2"/>
    <d v="1993-01-13T00:00:00"/>
    <n v="27"/>
    <s v="N"/>
    <n v="30"/>
    <n v="2.5"/>
    <n v="39"/>
    <x v="0"/>
    <n v="1"/>
    <n v="30"/>
    <n v="0"/>
    <n v="6720"/>
    <n v="1251.59375"/>
    <n v="0"/>
    <n v="0"/>
    <n v="0"/>
    <n v="0"/>
    <n v="0"/>
    <n v="0"/>
    <n v="0"/>
    <n v="0"/>
    <n v="0"/>
    <n v="0"/>
    <n v="0"/>
    <n v="0"/>
    <n v="26.5"/>
    <n v="0"/>
    <n v="0"/>
    <n v="0"/>
    <n v="0"/>
    <n v="5.9346750000000004"/>
    <n v="0"/>
    <n v="0"/>
  </r>
  <r>
    <d v="2020-11-01T00:00:00"/>
    <x v="7"/>
    <s v="P"/>
    <s v="Active"/>
    <n v="488"/>
    <x v="487"/>
    <s v="N"/>
    <x v="48"/>
    <n v="1073"/>
    <x v="0"/>
    <s v="Niederl. 3"/>
    <n v="1"/>
    <s v="Department"/>
    <s v="Supervisor"/>
    <s v="Non-Mgm."/>
    <s v="ang."/>
    <s v="M"/>
    <d v="2018-01-01T00:00:00"/>
    <m/>
    <s v=""/>
    <n v="2"/>
    <d v="1990-11-12T00:00:00"/>
    <n v="29"/>
    <s v="N"/>
    <n v="30"/>
    <n v="2.5"/>
    <n v="39"/>
    <x v="0"/>
    <n v="1"/>
    <n v="30"/>
    <n v="0"/>
    <n v="6721"/>
    <n v="1251.61375"/>
    <n v="0"/>
    <n v="0"/>
    <n v="0"/>
    <n v="0"/>
    <n v="0"/>
    <n v="0"/>
    <n v="0"/>
    <n v="0"/>
    <n v="0"/>
    <n v="0"/>
    <n v="0"/>
    <n v="0"/>
    <n v="26.5"/>
    <n v="0"/>
    <n v="0"/>
    <n v="0"/>
    <n v="0"/>
    <n v="5.9346750000000004"/>
    <n v="0"/>
    <n v="1.9716666666666665"/>
  </r>
  <r>
    <d v="2020-11-01T00:00:00"/>
    <x v="7"/>
    <s v="P"/>
    <s v="Active"/>
    <n v="489"/>
    <x v="488"/>
    <s v="N"/>
    <x v="22"/>
    <n v="1060"/>
    <x v="2"/>
    <s v="Niederl. 7"/>
    <n v="1"/>
    <s v="Department"/>
    <s v="Supervisor"/>
    <s v="Non-Mgm."/>
    <s v="ang."/>
    <s v="M"/>
    <d v="2018-01-01T00:00:00"/>
    <m/>
    <s v=""/>
    <n v="2"/>
    <d v="1989-10-20T00:00:00"/>
    <n v="30"/>
    <s v="J"/>
    <n v="30"/>
    <n v="2.5"/>
    <n v="39"/>
    <x v="0"/>
    <n v="1"/>
    <n v="30"/>
    <n v="0"/>
    <n v="6722"/>
    <n v="1251.63375"/>
    <n v="0"/>
    <n v="0"/>
    <n v="0"/>
    <n v="0"/>
    <n v="0"/>
    <n v="0"/>
    <n v="0"/>
    <n v="0"/>
    <n v="0"/>
    <n v="0"/>
    <n v="387.80769230769226"/>
    <n v="308.0916666666667"/>
    <n v="26.5"/>
    <n v="0"/>
    <n v="0"/>
    <n v="0"/>
    <n v="0"/>
    <n v="161.78133644230769"/>
    <n v="0"/>
    <n v="1.9716666666666665"/>
  </r>
  <r>
    <d v="2020-11-01T00:00:00"/>
    <x v="7"/>
    <s v="P"/>
    <s v="Active"/>
    <n v="490"/>
    <x v="489"/>
    <s v="N"/>
    <x v="22"/>
    <n v="1035"/>
    <x v="5"/>
    <s v="Niederl. 5"/>
    <n v="1"/>
    <s v="Department"/>
    <s v="Supervisor"/>
    <s v="Non-Mgm."/>
    <s v="ang."/>
    <s v="M"/>
    <d v="2018-01-01T00:00:00"/>
    <m/>
    <s v=""/>
    <n v="2"/>
    <d v="1993-03-10T00:00:00"/>
    <n v="26"/>
    <s v="J"/>
    <n v="30"/>
    <n v="2.5"/>
    <n v="39"/>
    <x v="0"/>
    <n v="1"/>
    <n v="30"/>
    <n v="0"/>
    <n v="6723"/>
    <n v="1251.6537499999999"/>
    <n v="0"/>
    <n v="0"/>
    <n v="0"/>
    <n v="0"/>
    <n v="0"/>
    <n v="0"/>
    <n v="0"/>
    <n v="0"/>
    <n v="0"/>
    <n v="0"/>
    <n v="387.86538461538458"/>
    <n v="308.13750000000005"/>
    <n v="26.5"/>
    <n v="0"/>
    <n v="0"/>
    <n v="0"/>
    <n v="0"/>
    <n v="161.80452100961537"/>
    <n v="0"/>
    <n v="1.9716666666666665"/>
  </r>
  <r>
    <d v="2020-11-01T00:00:00"/>
    <x v="7"/>
    <s v="P"/>
    <s v="Active"/>
    <n v="491"/>
    <x v="490"/>
    <s v="N"/>
    <x v="0"/>
    <n v="1090"/>
    <x v="0"/>
    <s v="Niederl. 3"/>
    <n v="1"/>
    <s v="Department"/>
    <s v="Supervisor"/>
    <s v="Manager"/>
    <s v="ang."/>
    <s v="W"/>
    <d v="2018-01-15T00:00:00"/>
    <m/>
    <s v=""/>
    <n v="2"/>
    <d v="1982-10-27T00:00:00"/>
    <n v="37"/>
    <s v="N"/>
    <n v="30"/>
    <n v="2.5"/>
    <n v="39"/>
    <x v="0"/>
    <n v="1"/>
    <n v="30"/>
    <n v="0"/>
    <n v="6724"/>
    <n v="1251.6737499999999"/>
    <n v="0"/>
    <n v="0"/>
    <n v="0"/>
    <n v="0"/>
    <n v="0"/>
    <n v="0"/>
    <n v="0"/>
    <n v="0"/>
    <n v="0"/>
    <n v="0"/>
    <n v="0"/>
    <n v="0"/>
    <n v="26.5"/>
    <n v="0"/>
    <n v="0"/>
    <n v="0"/>
    <n v="0"/>
    <n v="5.9346750000000004"/>
    <n v="0"/>
    <n v="1.9716666666666665"/>
  </r>
  <r>
    <d v="2020-11-01T00:00:00"/>
    <x v="7"/>
    <s v="P"/>
    <s v="Active"/>
    <n v="492"/>
    <x v="491"/>
    <s v="N"/>
    <x v="22"/>
    <n v="1047"/>
    <x v="9"/>
    <s v="Niederl. 4"/>
    <n v="1"/>
    <s v="Department"/>
    <s v="Supervisor"/>
    <s v="Non-Mgm."/>
    <s v="ang."/>
    <s v="M"/>
    <d v="2018-01-01T00:00:00"/>
    <m/>
    <s v=""/>
    <n v="2"/>
    <d v="1980-11-21T00:00:00"/>
    <n v="39"/>
    <s v="J"/>
    <n v="30"/>
    <n v="2.5"/>
    <n v="39"/>
    <x v="0"/>
    <n v="1"/>
    <n v="30"/>
    <n v="0"/>
    <n v="6725"/>
    <n v="1251.6937499999999"/>
    <n v="0"/>
    <n v="0"/>
    <n v="0"/>
    <n v="0"/>
    <n v="0"/>
    <n v="0"/>
    <n v="0"/>
    <n v="0"/>
    <n v="0"/>
    <n v="0"/>
    <n v="387.98076923076923"/>
    <n v="308.22916666666669"/>
    <n v="26.5"/>
    <n v="0"/>
    <n v="0"/>
    <n v="0"/>
    <n v="0"/>
    <n v="161.85089014423079"/>
    <n v="0"/>
    <n v="1.9716666666666665"/>
  </r>
  <r>
    <d v="2020-11-01T00:00:00"/>
    <x v="7"/>
    <s v="P"/>
    <s v="Active"/>
    <n v="493"/>
    <x v="492"/>
    <s v="N"/>
    <x v="22"/>
    <n v="1053"/>
    <x v="3"/>
    <s v="Niederl. 8"/>
    <n v="1"/>
    <s v="Department"/>
    <s v="Supervisor"/>
    <s v="Non-Mgm."/>
    <s v="ang."/>
    <s v="M"/>
    <d v="2018-01-01T00:00:00"/>
    <m/>
    <s v=""/>
    <n v="2"/>
    <d v="1974-10-09T00:00:00"/>
    <n v="45"/>
    <s v="J"/>
    <n v="30"/>
    <n v="2.5"/>
    <n v="39"/>
    <x v="0"/>
    <n v="1"/>
    <n v="30"/>
    <n v="0"/>
    <n v="6726"/>
    <n v="1251.7137499999999"/>
    <n v="0"/>
    <n v="0"/>
    <n v="0"/>
    <n v="0"/>
    <n v="0"/>
    <n v="0"/>
    <n v="0"/>
    <n v="0"/>
    <n v="0"/>
    <n v="0"/>
    <n v="388.03846153846155"/>
    <n v="308.27500000000003"/>
    <n v="26.5"/>
    <n v="0"/>
    <n v="0"/>
    <n v="0"/>
    <n v="0"/>
    <n v="161.87407471153847"/>
    <n v="0"/>
    <n v="1.9716666666666665"/>
  </r>
  <r>
    <d v="2020-11-01T00:00:00"/>
    <x v="7"/>
    <s v="P"/>
    <s v="Active"/>
    <n v="494"/>
    <x v="493"/>
    <s v="N"/>
    <x v="22"/>
    <n v="1023"/>
    <x v="7"/>
    <s v="Niederl. 9"/>
    <n v="1"/>
    <s v="Department"/>
    <s v="Supervisor"/>
    <s v="Non-Mgm."/>
    <s v="ang."/>
    <s v="M"/>
    <d v="2018-01-01T00:00:00"/>
    <m/>
    <s v=""/>
    <n v="2"/>
    <d v="1980-09-11T00:00:00"/>
    <n v="39"/>
    <s v="J"/>
    <n v="30"/>
    <n v="2.5"/>
    <n v="39"/>
    <x v="0"/>
    <n v="1"/>
    <n v="30"/>
    <n v="0"/>
    <n v="6727"/>
    <n v="1251.7337499999999"/>
    <n v="0"/>
    <n v="0"/>
    <n v="0"/>
    <n v="0"/>
    <n v="0"/>
    <n v="0"/>
    <n v="0"/>
    <n v="0"/>
    <n v="0"/>
    <n v="0"/>
    <n v="388.09615384615381"/>
    <n v="308.32083333333338"/>
    <n v="26.5"/>
    <n v="0"/>
    <n v="0"/>
    <n v="0"/>
    <n v="0"/>
    <n v="161.89725927884618"/>
    <n v="0"/>
    <n v="1.9716666666666665"/>
  </r>
  <r>
    <d v="2020-11-01T00:00:00"/>
    <x v="7"/>
    <s v="P"/>
    <s v="Active"/>
    <n v="495"/>
    <x v="494"/>
    <s v="N"/>
    <x v="0"/>
    <n v="1090"/>
    <x v="0"/>
    <s v="Niederl. 3"/>
    <n v="1"/>
    <s v="Department"/>
    <s v="Supervisor"/>
    <s v="Non-Mgm."/>
    <s v="ang."/>
    <s v="W"/>
    <d v="2018-01-22T00:00:00"/>
    <m/>
    <s v=""/>
    <n v="1"/>
    <d v="1992-11-28T00:00:00"/>
    <n v="27"/>
    <s v="N"/>
    <n v="30"/>
    <n v="2.5"/>
    <n v="39"/>
    <x v="0"/>
    <n v="1"/>
    <n v="30"/>
    <n v="0"/>
    <n v="6728"/>
    <n v="1251.7537500000001"/>
    <n v="0"/>
    <n v="0"/>
    <n v="0"/>
    <n v="0"/>
    <n v="0"/>
    <n v="0"/>
    <n v="0"/>
    <n v="0"/>
    <n v="0"/>
    <n v="0"/>
    <n v="0"/>
    <n v="0"/>
    <n v="26.5"/>
    <n v="0"/>
    <n v="0"/>
    <n v="0"/>
    <n v="0"/>
    <n v="5.9346750000000004"/>
    <n v="0"/>
    <n v="1.9716666666666665"/>
  </r>
  <r>
    <d v="2020-11-01T00:00:00"/>
    <x v="7"/>
    <s v="P"/>
    <s v="Active"/>
    <n v="496"/>
    <x v="495"/>
    <s v="N"/>
    <x v="22"/>
    <n v="1029"/>
    <x v="6"/>
    <s v="Niederl. 10"/>
    <n v="1"/>
    <s v="Department"/>
    <s v="Supervisor"/>
    <s v="Non-Mgm."/>
    <s v="ang."/>
    <s v="M"/>
    <d v="2018-02-01T00:00:00"/>
    <m/>
    <s v=""/>
    <n v="1"/>
    <d v="1970-03-19T00:00:00"/>
    <n v="49"/>
    <s v="J"/>
    <n v="30"/>
    <n v="2.5"/>
    <n v="39"/>
    <x v="0"/>
    <n v="1"/>
    <n v="30"/>
    <n v="0"/>
    <n v="6729"/>
    <n v="1251.7737500000001"/>
    <n v="0"/>
    <n v="0"/>
    <n v="0"/>
    <n v="0"/>
    <n v="0"/>
    <n v="0"/>
    <n v="0"/>
    <n v="0"/>
    <n v="0"/>
    <n v="0"/>
    <n v="388.21153846153845"/>
    <n v="308.41250000000002"/>
    <n v="26.5"/>
    <n v="0"/>
    <n v="0"/>
    <n v="0"/>
    <n v="0"/>
    <n v="161.94362841346154"/>
    <n v="0"/>
    <n v="1.9716666666666665"/>
  </r>
  <r>
    <d v="2020-11-01T00:00:00"/>
    <x v="7"/>
    <s v="P"/>
    <s v="Active"/>
    <n v="497"/>
    <x v="496"/>
    <s v="N"/>
    <x v="22"/>
    <n v="1053"/>
    <x v="3"/>
    <s v="Niederl. 8"/>
    <n v="1"/>
    <s v="Department"/>
    <s v="Supervisor"/>
    <s v="Non-Mgm."/>
    <s v="ang."/>
    <s v="M"/>
    <d v="2018-02-01T00:00:00"/>
    <m/>
    <s v=""/>
    <n v="1"/>
    <d v="1989-06-30T00:00:00"/>
    <n v="30"/>
    <s v="J"/>
    <n v="30"/>
    <n v="2.5"/>
    <n v="39"/>
    <x v="0"/>
    <n v="1"/>
    <n v="30"/>
    <n v="0"/>
    <n v="6730"/>
    <n v="1251.79375"/>
    <n v="0"/>
    <n v="0"/>
    <n v="0"/>
    <n v="0"/>
    <n v="0"/>
    <n v="0"/>
    <n v="0"/>
    <n v="0"/>
    <n v="0"/>
    <n v="0"/>
    <n v="388.26923076923077"/>
    <n v="308.45833333333337"/>
    <n v="26.5"/>
    <n v="0"/>
    <n v="0"/>
    <n v="0"/>
    <n v="0"/>
    <n v="161.96681298076925"/>
    <n v="0"/>
    <n v="1.9716666666666665"/>
  </r>
  <r>
    <d v="2020-11-01T00:00:00"/>
    <x v="7"/>
    <s v="P"/>
    <s v="Active"/>
    <n v="498"/>
    <x v="497"/>
    <s v="N"/>
    <x v="11"/>
    <n v="1082"/>
    <x v="0"/>
    <s v="Niederl. 3"/>
    <n v="1"/>
    <s v="Department"/>
    <s v="Supervisor"/>
    <s v="Non-Mgm."/>
    <s v="ang."/>
    <s v="M"/>
    <d v="2018-02-01T00:00:00"/>
    <m/>
    <s v=""/>
    <n v="1"/>
    <d v="1989-02-17T00:00:00"/>
    <n v="30"/>
    <s v="N"/>
    <n v="30"/>
    <n v="2.5"/>
    <n v="39"/>
    <x v="0"/>
    <n v="1"/>
    <n v="30"/>
    <n v="0"/>
    <n v="6731"/>
    <n v="1251.81375"/>
    <n v="0"/>
    <n v="0"/>
    <n v="0"/>
    <n v="0"/>
    <n v="0"/>
    <n v="0"/>
    <n v="0"/>
    <n v="0"/>
    <n v="0"/>
    <n v="0"/>
    <n v="0"/>
    <n v="0"/>
    <n v="26.5"/>
    <n v="0"/>
    <n v="0"/>
    <n v="0"/>
    <n v="0"/>
    <n v="5.9346750000000004"/>
    <n v="0"/>
    <n v="1.9716666666666665"/>
  </r>
  <r>
    <d v="2020-11-01T00:00:00"/>
    <x v="7"/>
    <s v="P"/>
    <s v="Active"/>
    <n v="499"/>
    <x v="498"/>
    <s v="N"/>
    <x v="4"/>
    <n v="1013"/>
    <x v="1"/>
    <s v="Niederl. 1"/>
    <n v="1"/>
    <s v="Department"/>
    <s v="Supervisor"/>
    <s v="Non-Mgm."/>
    <s v="ang."/>
    <s v="W"/>
    <d v="2018-02-01T00:00:00"/>
    <m/>
    <s v=""/>
    <n v="1"/>
    <d v="1993-07-29T00:00:00"/>
    <n v="26"/>
    <s v="N"/>
    <n v="30"/>
    <n v="2.5"/>
    <n v="39"/>
    <x v="0"/>
    <n v="1"/>
    <n v="30"/>
    <n v="0"/>
    <n v="6732"/>
    <n v="1251.83375"/>
    <n v="0"/>
    <n v="0"/>
    <n v="0"/>
    <n v="0"/>
    <n v="0"/>
    <n v="0"/>
    <n v="0"/>
    <n v="0"/>
    <n v="0"/>
    <n v="0"/>
    <n v="0"/>
    <n v="0"/>
    <n v="26.5"/>
    <n v="0"/>
    <n v="0"/>
    <n v="0"/>
    <n v="0"/>
    <n v="5.9346750000000004"/>
    <n v="0"/>
    <n v="1.9716666666666665"/>
  </r>
  <r>
    <d v="2020-11-01T00:00:00"/>
    <x v="7"/>
    <s v="P"/>
    <s v="Active"/>
    <n v="500"/>
    <x v="499"/>
    <s v="N"/>
    <x v="31"/>
    <n v="1022"/>
    <x v="7"/>
    <s v="Niederl. 9"/>
    <n v="1"/>
    <s v="Department"/>
    <s v="Supervisor"/>
    <s v="Non-Mgm."/>
    <s v="ang."/>
    <s v="M"/>
    <d v="2018-02-01T00:00:00"/>
    <m/>
    <s v=""/>
    <n v="1"/>
    <d v="1969-02-03T00:00:00"/>
    <n v="50"/>
    <s v="J"/>
    <n v="30"/>
    <n v="2.5"/>
    <n v="39"/>
    <x v="0"/>
    <n v="1"/>
    <n v="30"/>
    <n v="0"/>
    <n v="6733"/>
    <n v="1251.85375"/>
    <n v="0"/>
    <n v="0"/>
    <n v="30"/>
    <n v="0"/>
    <n v="99.31"/>
    <n v="2970"/>
    <n v="0"/>
    <n v="0"/>
    <n v="0"/>
    <n v="0"/>
    <n v="388.44230769230768"/>
    <n v="308.59583333333336"/>
    <n v="26.5"/>
    <n v="0"/>
    <n v="0"/>
    <n v="0"/>
    <n v="0"/>
    <n v="856.12684118269226"/>
    <n v="109.44"/>
    <n v="1.9716666666666665"/>
  </r>
  <r>
    <d v="2020-11-01T00:00:00"/>
    <x v="7"/>
    <s v="P"/>
    <s v="Active"/>
    <n v="501"/>
    <x v="500"/>
    <s v="N"/>
    <x v="44"/>
    <n v="1084"/>
    <x v="0"/>
    <s v="Niederl. 3"/>
    <n v="1"/>
    <s v="Department"/>
    <s v="Supervisor"/>
    <s v="Non-Mgm."/>
    <s v="ang."/>
    <s v="M"/>
    <d v="2018-02-01T00:00:00"/>
    <m/>
    <s v=""/>
    <n v="1"/>
    <d v="1987-01-22T00:00:00"/>
    <n v="32"/>
    <s v="N"/>
    <n v="30"/>
    <n v="2.5"/>
    <n v="39"/>
    <x v="0"/>
    <n v="1"/>
    <n v="30"/>
    <n v="0"/>
    <n v="6734"/>
    <n v="1251.87375"/>
    <n v="0"/>
    <n v="0"/>
    <n v="0"/>
    <n v="0"/>
    <n v="0"/>
    <n v="0"/>
    <n v="0"/>
    <n v="0"/>
    <n v="0"/>
    <n v="0"/>
    <n v="0"/>
    <n v="0"/>
    <n v="26.5"/>
    <n v="0"/>
    <n v="0"/>
    <n v="0"/>
    <n v="0"/>
    <n v="5.9346750000000004"/>
    <n v="0"/>
    <n v="1.9716666666666665"/>
  </r>
  <r>
    <d v="2020-11-01T00:00:00"/>
    <x v="7"/>
    <s v="P"/>
    <s v="Active"/>
    <n v="502"/>
    <x v="501"/>
    <s v="N"/>
    <x v="22"/>
    <n v="1060"/>
    <x v="2"/>
    <s v="Niederl. 7"/>
    <n v="1"/>
    <s v="Department"/>
    <s v="Supervisor"/>
    <s v="Non-Mgm."/>
    <s v="ang."/>
    <s v="M"/>
    <d v="2018-02-01T00:00:00"/>
    <m/>
    <s v=""/>
    <n v="1"/>
    <d v="1987-09-29T00:00:00"/>
    <n v="32"/>
    <s v="J"/>
    <n v="30"/>
    <n v="2.5"/>
    <n v="39"/>
    <x v="0"/>
    <n v="1"/>
    <n v="30"/>
    <n v="0"/>
    <n v="6735"/>
    <n v="1251.89375"/>
    <n v="0"/>
    <n v="0"/>
    <n v="0"/>
    <n v="0"/>
    <n v="0"/>
    <n v="0"/>
    <n v="0"/>
    <n v="0"/>
    <n v="0"/>
    <n v="0"/>
    <n v="388.55769230769232"/>
    <n v="308.6875"/>
    <n v="26.5"/>
    <n v="0"/>
    <n v="0"/>
    <n v="0"/>
    <n v="0"/>
    <n v="162.08273581730771"/>
    <n v="0"/>
    <n v="1.9716666666666665"/>
  </r>
  <r>
    <d v="2020-11-01T00:00:00"/>
    <x v="7"/>
    <s v="P"/>
    <s v="Active"/>
    <n v="503"/>
    <x v="502"/>
    <s v="N"/>
    <x v="22"/>
    <n v="1060"/>
    <x v="2"/>
    <s v="Niederl. 7"/>
    <n v="1"/>
    <s v="Department"/>
    <s v="Supervisor"/>
    <s v="Non-Mgm."/>
    <s v="ang."/>
    <s v="M"/>
    <d v="2018-02-01T00:00:00"/>
    <m/>
    <s v=""/>
    <n v="1"/>
    <d v="1986-02-14T00:00:00"/>
    <n v="33"/>
    <s v="J"/>
    <n v="30"/>
    <n v="2.5"/>
    <n v="39"/>
    <x v="0"/>
    <n v="1"/>
    <n v="30"/>
    <n v="0"/>
    <n v="6736"/>
    <n v="1251.9137500000002"/>
    <n v="0"/>
    <n v="0"/>
    <n v="0"/>
    <n v="0"/>
    <n v="0"/>
    <n v="0"/>
    <n v="0"/>
    <n v="0"/>
    <n v="0"/>
    <n v="0"/>
    <n v="388.61538461538464"/>
    <n v="308.73333333333341"/>
    <n v="26.5"/>
    <n v="0"/>
    <n v="0"/>
    <n v="0"/>
    <n v="0"/>
    <n v="162.10592038461542"/>
    <n v="0"/>
    <n v="1.9716666666666665"/>
  </r>
  <r>
    <d v="2020-11-01T00:00:00"/>
    <x v="7"/>
    <s v="P"/>
    <s v="Active"/>
    <n v="504"/>
    <x v="503"/>
    <s v="N"/>
    <x v="30"/>
    <n v="1071"/>
    <x v="0"/>
    <s v="Niederl. 3"/>
    <n v="1"/>
    <s v="Department"/>
    <s v="Supervisor"/>
    <s v="Non-Mgm."/>
    <s v="ang."/>
    <s v="M"/>
    <d v="2018-02-19T00:00:00"/>
    <m/>
    <s v=""/>
    <n v="1"/>
    <d v="1960-01-09T00:00:00"/>
    <n v="60"/>
    <s v="N"/>
    <n v="30"/>
    <n v="2.5"/>
    <n v="39"/>
    <x v="0"/>
    <n v="1"/>
    <n v="30"/>
    <n v="0"/>
    <n v="6737"/>
    <n v="1251.9337500000001"/>
    <n v="0"/>
    <n v="0"/>
    <n v="0"/>
    <n v="0"/>
    <n v="0"/>
    <n v="0"/>
    <n v="0"/>
    <n v="0"/>
    <n v="0"/>
    <n v="0"/>
    <n v="0"/>
    <n v="0"/>
    <n v="26.5"/>
    <n v="0"/>
    <n v="0"/>
    <n v="0"/>
    <n v="0"/>
    <n v="5.9346750000000004"/>
    <n v="0"/>
    <n v="1.9716666666666665"/>
  </r>
  <r>
    <d v="2020-11-01T00:00:00"/>
    <x v="7"/>
    <s v="P"/>
    <s v="Active"/>
    <n v="505"/>
    <x v="504"/>
    <s v="N"/>
    <x v="36"/>
    <n v="1054"/>
    <x v="8"/>
    <s v="Niederl. 2"/>
    <n v="1"/>
    <s v="Department"/>
    <s v="Supervisor"/>
    <s v="Non-Mgm."/>
    <s v="ang."/>
    <s v="M"/>
    <d v="2018-02-12T00:00:00"/>
    <m/>
    <s v=""/>
    <n v="1"/>
    <d v="1986-02-27T00:00:00"/>
    <n v="33"/>
    <s v="N"/>
    <n v="30"/>
    <n v="2.5"/>
    <n v="39"/>
    <x v="0"/>
    <n v="1"/>
    <n v="30"/>
    <n v="0"/>
    <n v="6738"/>
    <n v="1251.9537500000001"/>
    <n v="0"/>
    <n v="0"/>
    <n v="0"/>
    <n v="0"/>
    <n v="0"/>
    <n v="0"/>
    <n v="0"/>
    <n v="0"/>
    <n v="0"/>
    <n v="0"/>
    <n v="0"/>
    <n v="0"/>
    <n v="26.5"/>
    <n v="0"/>
    <n v="0"/>
    <n v="0"/>
    <n v="0"/>
    <n v="5.9346750000000004"/>
    <n v="0"/>
    <n v="1.9716666666666665"/>
  </r>
  <r>
    <d v="2020-11-01T00:00:00"/>
    <x v="7"/>
    <s v="P"/>
    <s v="Active"/>
    <n v="506"/>
    <x v="505"/>
    <s v="N"/>
    <x v="31"/>
    <n v="1034"/>
    <x v="5"/>
    <s v="Niederl. 5"/>
    <n v="1"/>
    <s v="Department"/>
    <s v="Supervisor"/>
    <s v="Non-Mgm."/>
    <s v="ang."/>
    <s v="M"/>
    <d v="2018-02-01T00:00:00"/>
    <m/>
    <s v=""/>
    <n v="1"/>
    <d v="1980-02-25T00:00:00"/>
    <n v="39"/>
    <s v="J"/>
    <n v="30"/>
    <n v="2.5"/>
    <n v="39"/>
    <x v="0"/>
    <n v="1"/>
    <n v="30"/>
    <n v="0"/>
    <n v="6739"/>
    <n v="1251.9737500000001"/>
    <n v="0"/>
    <n v="0"/>
    <n v="30"/>
    <n v="0"/>
    <n v="108.33"/>
    <n v="1625"/>
    <n v="0"/>
    <n v="0"/>
    <n v="0"/>
    <n v="0"/>
    <n v="388.78846153846155"/>
    <n v="308.87083333333339"/>
    <n v="26.5"/>
    <n v="0"/>
    <n v="0"/>
    <n v="0"/>
    <n v="0"/>
    <n v="557.07322758653845"/>
    <n v="101.65"/>
    <n v="1.9716666666666665"/>
  </r>
  <r>
    <d v="2020-11-01T00:00:00"/>
    <x v="7"/>
    <s v="P"/>
    <s v="Active"/>
    <n v="507"/>
    <x v="506"/>
    <s v="N"/>
    <x v="18"/>
    <n v="1080"/>
    <x v="0"/>
    <s v="Niederl. 3"/>
    <n v="1"/>
    <s v="Department"/>
    <s v="Supervisor"/>
    <s v="Non-Mgm."/>
    <s v="ang."/>
    <s v="M"/>
    <d v="2018-02-01T00:00:00"/>
    <m/>
    <s v=""/>
    <n v="1"/>
    <d v="1974-04-01T00:00:00"/>
    <n v="45"/>
    <s v="N"/>
    <n v="30"/>
    <n v="2.5"/>
    <n v="39"/>
    <x v="0"/>
    <n v="1"/>
    <n v="30"/>
    <n v="0"/>
    <n v="6740"/>
    <n v="1251.9937500000001"/>
    <n v="0"/>
    <n v="0"/>
    <n v="0"/>
    <n v="0"/>
    <n v="0"/>
    <n v="0"/>
    <n v="0"/>
    <n v="0"/>
    <n v="0"/>
    <n v="0"/>
    <n v="0"/>
    <n v="0"/>
    <n v="26.5"/>
    <n v="0"/>
    <n v="0"/>
    <n v="0"/>
    <n v="0"/>
    <n v="5.9346750000000004"/>
    <n v="154.8177"/>
    <n v="1.9716666666666665"/>
  </r>
  <r>
    <d v="2020-11-01T00:00:00"/>
    <x v="7"/>
    <s v="P"/>
    <s v="Active"/>
    <n v="508"/>
    <x v="507"/>
    <s v="N"/>
    <x v="31"/>
    <n v="1063"/>
    <x v="10"/>
    <s v="Niederl. 11"/>
    <n v="1"/>
    <s v="Department"/>
    <s v="Supervisor"/>
    <s v="Non-Mgm."/>
    <s v="ang."/>
    <s v="M"/>
    <d v="2018-03-01T00:00:00"/>
    <m/>
    <s v=""/>
    <n v="1"/>
    <d v="1967-02-10T00:00:00"/>
    <n v="52"/>
    <s v="N"/>
    <n v="30"/>
    <n v="2.5"/>
    <n v="39"/>
    <x v="0"/>
    <n v="1"/>
    <n v="30"/>
    <n v="0"/>
    <n v="6741"/>
    <n v="1252.0137500000001"/>
    <n v="0"/>
    <n v="0"/>
    <n v="30"/>
    <n v="0"/>
    <n v="0"/>
    <n v="0"/>
    <n v="0"/>
    <n v="0"/>
    <n v="0"/>
    <n v="0"/>
    <n v="0"/>
    <n v="0"/>
    <n v="26.5"/>
    <n v="0"/>
    <n v="0"/>
    <n v="0"/>
    <n v="0"/>
    <n v="12.653175000000001"/>
    <n v="100.13"/>
    <n v="1.9716666666666665"/>
  </r>
  <r>
    <d v="2020-11-01T00:00:00"/>
    <x v="7"/>
    <s v="P"/>
    <s v="Active"/>
    <n v="509"/>
    <x v="508"/>
    <s v="N"/>
    <x v="22"/>
    <n v="1029"/>
    <x v="6"/>
    <s v="Niederl. 10"/>
    <n v="1"/>
    <s v="Department"/>
    <s v="Supervisor"/>
    <s v="Non-Mgm."/>
    <s v="ang."/>
    <s v="M"/>
    <d v="2018-03-01T00:00:00"/>
    <m/>
    <s v=""/>
    <n v="1"/>
    <d v="1986-06-20T00:00:00"/>
    <n v="33"/>
    <s v="J"/>
    <n v="30"/>
    <n v="2.5"/>
    <n v="39"/>
    <x v="0"/>
    <n v="1"/>
    <n v="30"/>
    <n v="0"/>
    <n v="6742"/>
    <n v="1252.0337500000001"/>
    <n v="0"/>
    <n v="0"/>
    <n v="0"/>
    <n v="0"/>
    <n v="0"/>
    <n v="0"/>
    <n v="0"/>
    <n v="0"/>
    <n v="0"/>
    <n v="0"/>
    <n v="388.96153846153851"/>
    <n v="309.00833333333338"/>
    <n v="26.5"/>
    <n v="0"/>
    <n v="0"/>
    <n v="0"/>
    <n v="0"/>
    <n v="162.24502778846156"/>
    <n v="0"/>
    <n v="1.9716666666666665"/>
  </r>
  <r>
    <d v="2020-11-01T00:00:00"/>
    <x v="7"/>
    <s v="P"/>
    <s v="Active"/>
    <n v="510"/>
    <x v="509"/>
    <s v="Y"/>
    <x v="13"/>
    <n v="1018"/>
    <x v="7"/>
    <s v="Niederl. 9"/>
    <n v="0.5"/>
    <s v="Department"/>
    <s v="Supervisor"/>
    <s v="Manager"/>
    <s v="ang."/>
    <s v="M"/>
    <d v="2018-03-01T00:00:00"/>
    <m/>
    <s v=""/>
    <n v="1"/>
    <d v="1971-07-06T00:00:00"/>
    <n v="48"/>
    <s v="N"/>
    <n v="30"/>
    <n v="2.5"/>
    <n v="39"/>
    <x v="0"/>
    <n v="0.5"/>
    <n v="30"/>
    <n v="0"/>
    <n v="6743"/>
    <n v="1252.05375"/>
    <n v="0"/>
    <n v="0"/>
    <n v="0"/>
    <n v="0"/>
    <n v="0"/>
    <n v="0"/>
    <n v="0"/>
    <n v="0"/>
    <n v="0"/>
    <n v="0"/>
    <n v="0"/>
    <n v="0"/>
    <n v="13.25"/>
    <n v="0"/>
    <n v="0"/>
    <n v="0"/>
    <n v="0"/>
    <n v="2.9673375000000002"/>
    <n v="71.863699999999994"/>
    <n v="0.98583333333333323"/>
  </r>
  <r>
    <d v="2020-11-01T00:00:00"/>
    <x v="7"/>
    <s v="P"/>
    <s v="Active"/>
    <n v="510"/>
    <x v="509"/>
    <s v="Y"/>
    <x v="13"/>
    <n v="1024"/>
    <x v="6"/>
    <s v="Niederl. 10"/>
    <n v="0.5"/>
    <s v="Department"/>
    <s v="Supervisor"/>
    <s v="Manager"/>
    <s v="ang."/>
    <s v="M"/>
    <d v="2018-03-01T00:00:00"/>
    <m/>
    <s v=""/>
    <n v="1"/>
    <d v="1971-07-06T00:00:00"/>
    <n v="48"/>
    <s v="N"/>
    <n v="30"/>
    <n v="2.5"/>
    <n v="39"/>
    <x v="0"/>
    <n v="0.5"/>
    <n v="30"/>
    <n v="0"/>
    <n v="6744"/>
    <n v="1252.07375"/>
    <n v="0"/>
    <n v="0"/>
    <n v="0"/>
    <n v="0"/>
    <n v="0"/>
    <n v="0"/>
    <n v="0"/>
    <n v="0"/>
    <n v="0"/>
    <n v="0"/>
    <n v="0"/>
    <n v="0"/>
    <n v="13.25"/>
    <n v="0"/>
    <n v="0"/>
    <n v="0"/>
    <n v="0"/>
    <n v="2.9673375000000002"/>
    <n v="71.863699999999994"/>
    <n v="0.98583333333333323"/>
  </r>
  <r>
    <d v="2020-11-01T00:00:00"/>
    <x v="7"/>
    <s v="P"/>
    <s v="Active"/>
    <n v="511"/>
    <x v="510"/>
    <s v="N"/>
    <x v="13"/>
    <n v="1024"/>
    <x v="6"/>
    <s v="Niederl. 10"/>
    <n v="1"/>
    <s v="Department"/>
    <s v="Supervisor"/>
    <s v="Non-Mgm."/>
    <s v="gerin"/>
    <s v="W"/>
    <d v="2011-05-05T00:00:00"/>
    <m/>
    <s v=""/>
    <n v="8"/>
    <d v="1969-10-19T00:00:00"/>
    <n v="50"/>
    <s v="N"/>
    <n v="12"/>
    <n v="1"/>
    <n v="8"/>
    <x v="0"/>
    <n v="0.20512820512820512"/>
    <n v="30"/>
    <n v="0"/>
    <n v="6745"/>
    <n v="1252.09375"/>
    <n v="0"/>
    <n v="0"/>
    <n v="0"/>
    <n v="0"/>
    <n v="0"/>
    <n v="0"/>
    <n v="0"/>
    <n v="0"/>
    <n v="0"/>
    <n v="0"/>
    <n v="0"/>
    <n v="0"/>
    <n v="26.5"/>
    <n v="0"/>
    <n v="0"/>
    <n v="0"/>
    <n v="0"/>
    <n v="5.9346750000000004"/>
    <n v="0"/>
    <n v="0"/>
  </r>
  <r>
    <d v="2020-11-01T00:00:00"/>
    <x v="7"/>
    <s v="P"/>
    <s v="Active"/>
    <n v="512"/>
    <x v="511"/>
    <s v="N"/>
    <x v="22"/>
    <n v="1060"/>
    <x v="2"/>
    <s v="Niederl. 7"/>
    <n v="1"/>
    <s v="Department"/>
    <s v="Supervisor"/>
    <s v="Non-Mgm."/>
    <s v="ang."/>
    <s v="M"/>
    <d v="2018-03-01T00:00:00"/>
    <m/>
    <s v=""/>
    <n v="1"/>
    <d v="1986-03-18T00:00:00"/>
    <n v="33"/>
    <s v="J"/>
    <n v="30"/>
    <n v="2.5"/>
    <n v="39"/>
    <x v="0"/>
    <n v="1"/>
    <n v="30"/>
    <n v="0"/>
    <n v="6746"/>
    <n v="1252.11375"/>
    <n v="0"/>
    <n v="0"/>
    <n v="0"/>
    <n v="0"/>
    <n v="0"/>
    <n v="0"/>
    <n v="0"/>
    <n v="0"/>
    <n v="0"/>
    <n v="0"/>
    <n v="389.19230769230768"/>
    <n v="309.19166666666666"/>
    <n v="26.5"/>
    <n v="0"/>
    <n v="0"/>
    <n v="0"/>
    <n v="0"/>
    <n v="162.33776605769231"/>
    <n v="0"/>
    <n v="1.9716666666666665"/>
  </r>
  <r>
    <d v="2020-11-01T00:00:00"/>
    <x v="7"/>
    <s v="P"/>
    <s v="Active"/>
    <n v="513"/>
    <x v="512"/>
    <s v="N"/>
    <x v="19"/>
    <n v="1083"/>
    <x v="0"/>
    <s v="Niederl. 3"/>
    <n v="1"/>
    <s v="Department"/>
    <s v="Supervisor"/>
    <s v="Non-Mgm."/>
    <s v="ang."/>
    <s v="M"/>
    <d v="2018-03-01T00:00:00"/>
    <m/>
    <s v=""/>
    <n v="1"/>
    <d v="1988-01-11T00:00:00"/>
    <n v="32"/>
    <s v="N"/>
    <n v="30"/>
    <n v="2.5"/>
    <n v="39"/>
    <x v="0"/>
    <n v="1"/>
    <n v="30"/>
    <n v="0"/>
    <n v="6747"/>
    <n v="1252.13375"/>
    <n v="0"/>
    <n v="0"/>
    <n v="0"/>
    <n v="0"/>
    <n v="0"/>
    <n v="0"/>
    <n v="0"/>
    <n v="0"/>
    <n v="0"/>
    <n v="0"/>
    <n v="0"/>
    <n v="0"/>
    <n v="26.5"/>
    <n v="0"/>
    <n v="0"/>
    <n v="0"/>
    <n v="0"/>
    <n v="5.9346750000000004"/>
    <n v="0"/>
    <n v="1.9716666666666665"/>
  </r>
  <r>
    <d v="2020-11-01T00:00:00"/>
    <x v="7"/>
    <s v="P"/>
    <s v="Active"/>
    <n v="514"/>
    <x v="513"/>
    <s v="N"/>
    <x v="36"/>
    <n v="1054"/>
    <x v="8"/>
    <s v="Niederl. 2"/>
    <n v="1"/>
    <s v="Department"/>
    <s v="Supervisor"/>
    <s v="Non-Mgm."/>
    <s v="ang."/>
    <s v="W"/>
    <d v="2018-03-15T00:00:00"/>
    <m/>
    <s v=""/>
    <n v="1"/>
    <d v="1985-03-31T00:00:00"/>
    <n v="34"/>
    <s v="N"/>
    <n v="30"/>
    <n v="2.5"/>
    <n v="25"/>
    <x v="0"/>
    <n v="0.64102564102564108"/>
    <n v="30"/>
    <n v="0"/>
    <n v="6748"/>
    <n v="1252.1537499999999"/>
    <n v="0"/>
    <n v="0"/>
    <n v="0"/>
    <n v="0"/>
    <n v="0"/>
    <n v="0"/>
    <n v="0"/>
    <n v="0"/>
    <n v="0"/>
    <n v="0"/>
    <n v="0"/>
    <n v="0"/>
    <n v="26.5"/>
    <n v="0"/>
    <n v="0"/>
    <n v="0"/>
    <n v="0"/>
    <n v="5.9346750000000004"/>
    <n v="0"/>
    <n v="1.9716666666666665"/>
  </r>
  <r>
    <d v="2020-11-01T00:00:00"/>
    <x v="7"/>
    <s v="P"/>
    <s v="Active"/>
    <n v="515"/>
    <x v="514"/>
    <s v="N"/>
    <x v="17"/>
    <n v="1088"/>
    <x v="0"/>
    <s v="Niederl. 3"/>
    <n v="1"/>
    <s v="Department"/>
    <s v="Supervisor"/>
    <s v="Non-Mgm."/>
    <s v="ang."/>
    <s v="W"/>
    <d v="2018-03-01T00:00:00"/>
    <m/>
    <s v=""/>
    <n v="1"/>
    <d v="1966-11-25T00:00:00"/>
    <n v="53"/>
    <s v="N"/>
    <n v="30"/>
    <n v="2.5"/>
    <n v="39"/>
    <x v="0"/>
    <n v="1"/>
    <n v="30"/>
    <n v="0"/>
    <n v="6749"/>
    <n v="1252.1737499999999"/>
    <n v="0"/>
    <n v="0"/>
    <n v="0"/>
    <n v="0"/>
    <n v="0"/>
    <n v="0"/>
    <n v="0"/>
    <n v="0"/>
    <n v="0"/>
    <n v="0"/>
    <n v="0"/>
    <n v="0"/>
    <n v="26.5"/>
    <n v="0"/>
    <n v="0"/>
    <n v="0"/>
    <n v="0"/>
    <n v="5.9346750000000004"/>
    <n v="0"/>
    <n v="1.9716666666666665"/>
  </r>
  <r>
    <d v="2020-11-01T00:00:00"/>
    <x v="7"/>
    <s v="P"/>
    <s v="Active"/>
    <n v="516"/>
    <x v="515"/>
    <s v="N"/>
    <x v="17"/>
    <n v="1088"/>
    <x v="0"/>
    <s v="Niederl. 3"/>
    <n v="1"/>
    <s v="Department"/>
    <s v="Supervisor"/>
    <s v="Non-Mgm."/>
    <s v="ang."/>
    <s v="W"/>
    <d v="2018-03-01T00:00:00"/>
    <m/>
    <s v=""/>
    <n v="1"/>
    <d v="1996-02-23T00:00:00"/>
    <n v="23"/>
    <s v="N"/>
    <n v="30"/>
    <n v="2.5"/>
    <n v="39"/>
    <x v="0"/>
    <n v="1"/>
    <n v="30"/>
    <n v="0"/>
    <n v="6750"/>
    <n v="1252.1937499999999"/>
    <n v="0"/>
    <n v="0"/>
    <n v="0"/>
    <n v="0"/>
    <n v="0"/>
    <n v="0"/>
    <n v="0"/>
    <n v="0"/>
    <n v="0"/>
    <n v="0"/>
    <n v="0"/>
    <n v="0"/>
    <n v="26.5"/>
    <n v="0"/>
    <n v="0"/>
    <n v="0"/>
    <n v="0"/>
    <n v="5.9346750000000004"/>
    <n v="0"/>
    <n v="1.9716666666666665"/>
  </r>
  <r>
    <d v="2020-11-01T00:00:00"/>
    <x v="7"/>
    <s v="P"/>
    <s v="Active"/>
    <n v="517"/>
    <x v="516"/>
    <s v="N"/>
    <x v="11"/>
    <n v="1082"/>
    <x v="0"/>
    <s v="Niederl. 3"/>
    <n v="1"/>
    <s v="Department"/>
    <s v="Supervisor"/>
    <s v="Non-Mgm."/>
    <s v="ang."/>
    <s v="M"/>
    <d v="2018-03-05T00:00:00"/>
    <m/>
    <s v=""/>
    <n v="1"/>
    <d v="1991-10-22T00:00:00"/>
    <n v="28"/>
    <s v="N"/>
    <n v="30"/>
    <n v="2.5"/>
    <n v="39"/>
    <x v="0"/>
    <n v="1"/>
    <n v="30"/>
    <n v="0"/>
    <n v="6751"/>
    <n v="1252.2137499999999"/>
    <n v="0"/>
    <n v="0"/>
    <n v="0"/>
    <n v="0"/>
    <n v="0"/>
    <n v="0"/>
    <n v="0"/>
    <n v="0"/>
    <n v="0"/>
    <n v="0"/>
    <n v="0"/>
    <n v="0"/>
    <n v="26.5"/>
    <n v="0"/>
    <n v="0"/>
    <n v="0"/>
    <n v="0"/>
    <n v="5.9346750000000004"/>
    <n v="0"/>
    <n v="1.9716666666666665"/>
  </r>
  <r>
    <d v="2020-11-01T00:00:00"/>
    <x v="7"/>
    <s v="P"/>
    <s v="Active"/>
    <n v="518"/>
    <x v="517"/>
    <s v="N"/>
    <x v="15"/>
    <n v="1032"/>
    <x v="5"/>
    <s v="Niederl. 5"/>
    <n v="1"/>
    <s v="Department"/>
    <s v="Supervisor"/>
    <s v="Non-Mgm."/>
    <s v="ang."/>
    <s v="W"/>
    <d v="2018-03-01T00:00:00"/>
    <m/>
    <s v=""/>
    <n v="1"/>
    <d v="1975-06-13T00:00:00"/>
    <n v="44"/>
    <s v="J"/>
    <n v="30"/>
    <n v="2.5"/>
    <n v="39"/>
    <x v="0"/>
    <n v="1"/>
    <n v="30"/>
    <n v="0"/>
    <n v="6752"/>
    <n v="1252.2337499999999"/>
    <n v="0"/>
    <n v="0"/>
    <n v="0"/>
    <n v="0"/>
    <n v="0"/>
    <n v="0"/>
    <n v="0"/>
    <n v="0"/>
    <n v="0"/>
    <n v="0"/>
    <n v="389.53846153846155"/>
    <n v="309.4666666666667"/>
    <n v="26.5"/>
    <n v="0"/>
    <n v="0"/>
    <n v="0"/>
    <n v="0"/>
    <n v="162.47687346153847"/>
    <n v="0"/>
    <n v="1.9716666666666665"/>
  </r>
  <r>
    <d v="2020-11-01T00:00:00"/>
    <x v="7"/>
    <s v="P"/>
    <s v="Active"/>
    <n v="519"/>
    <x v="518"/>
    <s v="Y"/>
    <x v="20"/>
    <n v="1021"/>
    <x v="7"/>
    <s v="Niederl. 9"/>
    <n v="0.5"/>
    <s v="Department"/>
    <s v="Supervisor"/>
    <s v="Non-Mgm."/>
    <s v="ang."/>
    <s v="W"/>
    <d v="2018-04-01T00:00:00"/>
    <m/>
    <s v=""/>
    <n v="1"/>
    <d v="1989-03-24T00:00:00"/>
    <n v="30"/>
    <s v="N"/>
    <n v="30"/>
    <n v="2.5"/>
    <n v="39"/>
    <x v="0"/>
    <n v="0.5"/>
    <n v="30"/>
    <n v="0"/>
    <n v="6753"/>
    <n v="1252.2537500000001"/>
    <n v="0"/>
    <n v="0"/>
    <n v="0"/>
    <n v="0"/>
    <n v="0"/>
    <n v="0"/>
    <n v="0"/>
    <n v="0"/>
    <n v="0"/>
    <n v="0"/>
    <n v="0"/>
    <n v="0"/>
    <n v="13.25"/>
    <n v="0"/>
    <n v="0"/>
    <n v="0"/>
    <n v="0"/>
    <n v="2.9673375000000002"/>
    <n v="0"/>
    <n v="0.98583333333333323"/>
  </r>
  <r>
    <d v="2020-11-01T00:00:00"/>
    <x v="7"/>
    <s v="P"/>
    <s v="Active"/>
    <n v="519"/>
    <x v="518"/>
    <s v="Y"/>
    <x v="20"/>
    <n v="1027"/>
    <x v="6"/>
    <s v="Niederl. 10"/>
    <n v="0.5"/>
    <s v="Department"/>
    <s v="Supervisor"/>
    <s v="Non-Mgm."/>
    <s v="ang."/>
    <s v="W"/>
    <d v="2018-04-01T00:00:00"/>
    <m/>
    <s v=""/>
    <n v="1"/>
    <d v="1989-03-24T00:00:00"/>
    <n v="30"/>
    <s v="N"/>
    <n v="30"/>
    <n v="2.5"/>
    <n v="39"/>
    <x v="0"/>
    <n v="0.5"/>
    <n v="30"/>
    <n v="0"/>
    <n v="6754"/>
    <n v="1252.2737500000001"/>
    <n v="0"/>
    <n v="0"/>
    <n v="0"/>
    <n v="0"/>
    <n v="0"/>
    <n v="0"/>
    <n v="0"/>
    <n v="0"/>
    <n v="0"/>
    <n v="0"/>
    <n v="0"/>
    <n v="0"/>
    <n v="13.25"/>
    <n v="0"/>
    <n v="0"/>
    <n v="0"/>
    <n v="0"/>
    <n v="2.9673375000000002"/>
    <n v="0"/>
    <n v="0.98583333333333323"/>
  </r>
  <r>
    <d v="2020-11-01T00:00:00"/>
    <x v="7"/>
    <s v="P"/>
    <s v="Active"/>
    <n v="520"/>
    <x v="519"/>
    <s v="N"/>
    <x v="22"/>
    <n v="1053"/>
    <x v="3"/>
    <s v="Niederl. 8"/>
    <n v="1"/>
    <s v="Department"/>
    <s v="Supervisor"/>
    <s v="Non-Mgm."/>
    <s v="ang."/>
    <s v="M"/>
    <d v="2018-04-01T00:00:00"/>
    <m/>
    <s v=""/>
    <n v="1"/>
    <d v="1994-09-10T00:00:00"/>
    <n v="25"/>
    <s v="J"/>
    <n v="30"/>
    <n v="2.5"/>
    <n v="39"/>
    <x v="0"/>
    <n v="1"/>
    <n v="30"/>
    <n v="0"/>
    <n v="6755"/>
    <n v="1252.29375"/>
    <n v="0"/>
    <n v="0"/>
    <n v="0"/>
    <n v="0"/>
    <n v="0"/>
    <n v="0"/>
    <n v="0"/>
    <n v="0"/>
    <n v="0"/>
    <n v="0"/>
    <n v="389.71153846153845"/>
    <n v="309.60416666666669"/>
    <n v="26.5"/>
    <n v="0"/>
    <n v="0"/>
    <n v="0"/>
    <n v="0"/>
    <n v="162.54642716346154"/>
    <n v="0"/>
    <n v="1.9716666666666665"/>
  </r>
  <r>
    <d v="2020-11-01T00:00:00"/>
    <x v="7"/>
    <s v="P"/>
    <s v="Active"/>
    <n v="521"/>
    <x v="520"/>
    <s v="N"/>
    <x v="5"/>
    <n v="1093"/>
    <x v="0"/>
    <s v="Niederl. 3"/>
    <n v="1"/>
    <s v="Department"/>
    <s v="Supervisor"/>
    <s v="Non-Mgm."/>
    <s v="ang."/>
    <s v="M"/>
    <d v="2018-04-16T00:00:00"/>
    <m/>
    <s v=""/>
    <n v="1"/>
    <d v="1967-03-25T00:00:00"/>
    <n v="52"/>
    <s v="N"/>
    <n v="30"/>
    <n v="2.5"/>
    <n v="39"/>
    <x v="0"/>
    <n v="1"/>
    <n v="30"/>
    <n v="0"/>
    <n v="6756"/>
    <n v="1252.31375"/>
    <n v="0"/>
    <n v="0"/>
    <n v="0"/>
    <n v="0"/>
    <n v="0"/>
    <n v="0"/>
    <n v="0"/>
    <n v="0"/>
    <n v="0"/>
    <n v="0"/>
    <n v="0"/>
    <n v="0"/>
    <n v="26.5"/>
    <n v="0"/>
    <n v="0"/>
    <n v="0"/>
    <n v="0"/>
    <n v="5.9346750000000004"/>
    <n v="0"/>
    <n v="1.9716666666666665"/>
  </r>
  <r>
    <d v="2020-11-01T00:00:00"/>
    <x v="7"/>
    <s v="P"/>
    <s v="Active"/>
    <n v="522"/>
    <x v="521"/>
    <s v="N"/>
    <x v="24"/>
    <n v="1081"/>
    <x v="0"/>
    <s v="Niederl. 3"/>
    <n v="1"/>
    <s v="Department"/>
    <s v="Supervisor"/>
    <s v="Non-Mgm."/>
    <s v="ang."/>
    <s v="M"/>
    <d v="2018-04-01T00:00:00"/>
    <m/>
    <s v=""/>
    <n v="1"/>
    <d v="1986-02-17T00:00:00"/>
    <n v="33"/>
    <s v="N"/>
    <n v="30"/>
    <n v="2.5"/>
    <n v="39"/>
    <x v="0"/>
    <n v="1"/>
    <n v="30"/>
    <n v="0"/>
    <n v="6757"/>
    <n v="1252.33375"/>
    <n v="0"/>
    <n v="0"/>
    <n v="0"/>
    <n v="0"/>
    <n v="0"/>
    <n v="0"/>
    <n v="0"/>
    <n v="0"/>
    <n v="0"/>
    <n v="0"/>
    <n v="0"/>
    <n v="0"/>
    <n v="26.5"/>
    <n v="0"/>
    <n v="0"/>
    <n v="0"/>
    <n v="0"/>
    <n v="5.9346750000000004"/>
    <n v="0"/>
    <n v="1.9716666666666665"/>
  </r>
  <r>
    <d v="2020-11-01T00:00:00"/>
    <x v="7"/>
    <s v="P"/>
    <s v="Active"/>
    <n v="523"/>
    <x v="522"/>
    <s v="N"/>
    <x v="36"/>
    <n v="1054"/>
    <x v="8"/>
    <s v="Niederl. 2"/>
    <n v="1"/>
    <s v="Department"/>
    <s v="Supervisor"/>
    <s v="Non-Mgm."/>
    <s v="ang."/>
    <s v="W"/>
    <d v="2018-04-01T00:00:00"/>
    <m/>
    <s v=""/>
    <n v="1"/>
    <d v="1975-09-19T00:00:00"/>
    <n v="44"/>
    <s v="N"/>
    <n v="24"/>
    <n v="2"/>
    <n v="20"/>
    <x v="0"/>
    <n v="0.51282051282051277"/>
    <n v="30"/>
    <n v="0"/>
    <n v="6758"/>
    <n v="1252.35375"/>
    <n v="0"/>
    <n v="0"/>
    <n v="0"/>
    <n v="0"/>
    <n v="0"/>
    <n v="0"/>
    <n v="0"/>
    <n v="0"/>
    <n v="0"/>
    <n v="0"/>
    <n v="0"/>
    <n v="0"/>
    <n v="26.5"/>
    <n v="0"/>
    <n v="0"/>
    <n v="0"/>
    <n v="0"/>
    <n v="5.9346750000000004"/>
    <n v="0"/>
    <n v="1.9716666666666665"/>
  </r>
  <r>
    <d v="2020-11-01T00:00:00"/>
    <x v="7"/>
    <s v="P"/>
    <s v="Active"/>
    <n v="524"/>
    <x v="523"/>
    <s v="N"/>
    <x v="0"/>
    <n v="1090"/>
    <x v="0"/>
    <s v="Niederl. 3"/>
    <n v="1"/>
    <s v="Department"/>
    <s v="Supervisor"/>
    <s v="Non-Mgm."/>
    <s v="ang."/>
    <s v="W"/>
    <d v="2018-04-05T00:00:00"/>
    <m/>
    <s v=""/>
    <n v="1"/>
    <d v="1995-07-05T00:00:00"/>
    <n v="24"/>
    <s v="N"/>
    <n v="30"/>
    <n v="2.5"/>
    <n v="39"/>
    <x v="0"/>
    <n v="1"/>
    <n v="30"/>
    <n v="0"/>
    <n v="6759"/>
    <n v="1252.37375"/>
    <n v="0"/>
    <n v="0"/>
    <n v="0"/>
    <n v="0"/>
    <n v="0"/>
    <n v="0"/>
    <n v="0"/>
    <n v="0"/>
    <n v="0"/>
    <n v="0"/>
    <n v="0"/>
    <n v="0"/>
    <n v="26.5"/>
    <n v="0"/>
    <n v="0"/>
    <n v="0"/>
    <n v="0"/>
    <n v="5.9346750000000004"/>
    <n v="0"/>
    <n v="1.9716666666666665"/>
  </r>
  <r>
    <d v="2020-11-01T00:00:00"/>
    <x v="7"/>
    <s v="P"/>
    <s v="Active"/>
    <n v="525"/>
    <x v="524"/>
    <s v="N"/>
    <x v="9"/>
    <n v="1087"/>
    <x v="0"/>
    <s v="Niederl. 3"/>
    <n v="1"/>
    <s v="Department"/>
    <s v="Supervisor"/>
    <s v="Non-Mgm."/>
    <s v="ang."/>
    <s v="M"/>
    <d v="2018-04-01T00:00:00"/>
    <m/>
    <s v=""/>
    <n v="1"/>
    <d v="1984-03-26T00:00:00"/>
    <n v="35"/>
    <s v="N"/>
    <n v="30"/>
    <n v="2.5"/>
    <n v="39"/>
    <x v="0"/>
    <n v="1"/>
    <n v="30"/>
    <n v="0"/>
    <n v="6760"/>
    <n v="1252.39375"/>
    <n v="0"/>
    <n v="0"/>
    <n v="0"/>
    <n v="0"/>
    <n v="0"/>
    <n v="0"/>
    <n v="0"/>
    <n v="0"/>
    <n v="0"/>
    <n v="0"/>
    <n v="0"/>
    <n v="0"/>
    <n v="26.5"/>
    <n v="0"/>
    <n v="0"/>
    <n v="0"/>
    <n v="0"/>
    <n v="5.9346750000000004"/>
    <n v="0"/>
    <n v="1.9716666666666665"/>
  </r>
  <r>
    <d v="2020-11-01T00:00:00"/>
    <x v="7"/>
    <s v="P"/>
    <s v="Active"/>
    <n v="526"/>
    <x v="525"/>
    <s v="N"/>
    <x v="31"/>
    <n v="1052"/>
    <x v="3"/>
    <s v="Niederl. 8"/>
    <n v="1"/>
    <s v="Department"/>
    <s v="Supervisor"/>
    <s v="Non-Mgm."/>
    <s v="ang."/>
    <s v="M"/>
    <d v="2018-04-16T00:00:00"/>
    <m/>
    <s v=""/>
    <n v="1"/>
    <d v="1987-02-05T00:00:00"/>
    <n v="32"/>
    <s v="J"/>
    <n v="30"/>
    <n v="2.5"/>
    <n v="39"/>
    <x v="0"/>
    <n v="1"/>
    <n v="30"/>
    <n v="0"/>
    <n v="6761"/>
    <n v="1252.4137500000002"/>
    <n v="0"/>
    <n v="0"/>
    <n v="30"/>
    <n v="0"/>
    <n v="108.33"/>
    <n v="0"/>
    <n v="0"/>
    <n v="0"/>
    <n v="0"/>
    <n v="0"/>
    <n v="390.05769230769232"/>
    <n v="309.87916666666666"/>
    <n v="26.5"/>
    <n v="0"/>
    <n v="0"/>
    <n v="0"/>
    <n v="0"/>
    <n v="193.66453806730769"/>
    <n v="78.66"/>
    <n v="1.9716666666666665"/>
  </r>
  <r>
    <d v="2020-11-01T00:00:00"/>
    <x v="7"/>
    <s v="P"/>
    <s v="Active"/>
    <n v="527"/>
    <x v="526"/>
    <s v="N"/>
    <x v="22"/>
    <n v="1023"/>
    <x v="7"/>
    <s v="Niederl. 9"/>
    <n v="1"/>
    <s v="Department"/>
    <s v="Supervisor"/>
    <s v="Non-Mgm."/>
    <s v="ang."/>
    <s v="M"/>
    <d v="2018-04-01T00:00:00"/>
    <m/>
    <s v=""/>
    <n v="1"/>
    <d v="1991-02-18T00:00:00"/>
    <n v="28"/>
    <s v="J"/>
    <n v="30"/>
    <n v="2.5"/>
    <n v="39"/>
    <x v="0"/>
    <n v="1"/>
    <n v="30"/>
    <n v="0"/>
    <n v="6762"/>
    <n v="1252.4337500000001"/>
    <n v="0"/>
    <n v="0"/>
    <n v="0"/>
    <n v="0"/>
    <n v="0"/>
    <n v="0"/>
    <n v="0"/>
    <n v="0"/>
    <n v="0"/>
    <n v="0"/>
    <n v="390.11538461538464"/>
    <n v="309.92500000000001"/>
    <n v="26.5"/>
    <n v="0"/>
    <n v="0"/>
    <n v="0"/>
    <n v="0"/>
    <n v="162.70871913461542"/>
    <n v="0"/>
    <n v="1.9716666666666665"/>
  </r>
  <r>
    <d v="2020-11-01T00:00:00"/>
    <x v="7"/>
    <s v="P"/>
    <s v="Active"/>
    <n v="528"/>
    <x v="527"/>
    <s v="N"/>
    <x v="11"/>
    <n v="1082"/>
    <x v="0"/>
    <s v="Niederl. 3"/>
    <n v="1"/>
    <s v="Department"/>
    <s v="Supervisor"/>
    <s v="Non-Mgm."/>
    <s v="ang."/>
    <s v="W"/>
    <d v="2018-04-01T00:00:00"/>
    <m/>
    <s v=""/>
    <n v="1"/>
    <d v="1991-10-08T00:00:00"/>
    <n v="28"/>
    <s v="N"/>
    <n v="30"/>
    <n v="2.5"/>
    <n v="39"/>
    <x v="0"/>
    <n v="1"/>
    <n v="30"/>
    <n v="0"/>
    <n v="6763"/>
    <n v="1252.4537500000001"/>
    <n v="0"/>
    <n v="0"/>
    <n v="0"/>
    <n v="0"/>
    <n v="0"/>
    <n v="0"/>
    <n v="0"/>
    <n v="0"/>
    <n v="0"/>
    <n v="0"/>
    <n v="0"/>
    <n v="0"/>
    <n v="26.5"/>
    <n v="0"/>
    <n v="0"/>
    <n v="0"/>
    <n v="0"/>
    <n v="5.9346750000000004"/>
    <n v="0"/>
    <n v="1.9716666666666665"/>
  </r>
  <r>
    <d v="2020-11-01T00:00:00"/>
    <x v="7"/>
    <s v="P"/>
    <s v="Active"/>
    <n v="529"/>
    <x v="528"/>
    <s v="N"/>
    <x v="9"/>
    <n v="1087"/>
    <x v="0"/>
    <s v="Niederl. 3"/>
    <n v="1"/>
    <s v="Department"/>
    <s v="Supervisor"/>
    <s v="Non-Mgm."/>
    <s v="ang."/>
    <s v="M"/>
    <d v="2018-04-01T00:00:00"/>
    <m/>
    <s v=""/>
    <n v="1"/>
    <d v="1992-09-22T00:00:00"/>
    <n v="27"/>
    <s v="N"/>
    <n v="30"/>
    <n v="2.5"/>
    <n v="39"/>
    <x v="0"/>
    <n v="1"/>
    <n v="30"/>
    <n v="0"/>
    <n v="6764"/>
    <n v="1252.4737500000001"/>
    <n v="0"/>
    <n v="0"/>
    <n v="0"/>
    <n v="0"/>
    <n v="0"/>
    <n v="0"/>
    <n v="0"/>
    <n v="0"/>
    <n v="0"/>
    <n v="0"/>
    <n v="0"/>
    <n v="0"/>
    <n v="26.5"/>
    <n v="0"/>
    <n v="0"/>
    <n v="0"/>
    <n v="0"/>
    <n v="5.9346750000000004"/>
    <n v="0"/>
    <n v="1.9716666666666665"/>
  </r>
  <r>
    <d v="2020-11-01T00:00:00"/>
    <x v="7"/>
    <s v="P"/>
    <s v="Active"/>
    <n v="530"/>
    <x v="529"/>
    <s v="N"/>
    <x v="22"/>
    <n v="1060"/>
    <x v="2"/>
    <s v="Niederl. 7"/>
    <n v="1"/>
    <s v="Department"/>
    <s v="Supervisor"/>
    <s v="Non-Mgm."/>
    <s v="ang."/>
    <s v="M"/>
    <d v="2018-04-16T00:00:00"/>
    <m/>
    <s v=""/>
    <n v="1"/>
    <d v="1965-08-12T00:00:00"/>
    <n v="54"/>
    <s v="J"/>
    <n v="30"/>
    <n v="2.5"/>
    <n v="39"/>
    <x v="0"/>
    <n v="1"/>
    <n v="30"/>
    <n v="0"/>
    <n v="6765"/>
    <n v="1252.4937500000001"/>
    <n v="0"/>
    <n v="0"/>
    <n v="0"/>
    <n v="0"/>
    <n v="0"/>
    <n v="0"/>
    <n v="0"/>
    <n v="0"/>
    <n v="0"/>
    <n v="0"/>
    <n v="390.28846153846155"/>
    <n v="310.0625"/>
    <n v="26.5"/>
    <n v="0"/>
    <n v="0"/>
    <n v="0"/>
    <n v="0"/>
    <n v="162.77827283653846"/>
    <n v="0"/>
    <n v="1.9716666666666665"/>
  </r>
  <r>
    <d v="2020-11-01T00:00:00"/>
    <x v="7"/>
    <s v="P"/>
    <s v="Active"/>
    <n v="531"/>
    <x v="530"/>
    <s v="N"/>
    <x v="20"/>
    <n v="1062"/>
    <x v="11"/>
    <s v="Niederl. 12"/>
    <n v="1"/>
    <s v="Department"/>
    <s v="Supervisor"/>
    <s v="Non-Mgm."/>
    <s v="ang."/>
    <s v="W"/>
    <d v="2018-04-16T00:00:00"/>
    <m/>
    <s v=""/>
    <n v="1"/>
    <d v="1987-06-15T00:00:00"/>
    <n v="32"/>
    <s v="N"/>
    <n v="30"/>
    <n v="2.5"/>
    <n v="39"/>
    <x v="0"/>
    <n v="1"/>
    <n v="30"/>
    <n v="0"/>
    <n v="6766"/>
    <n v="1252.5137500000001"/>
    <n v="0"/>
    <n v="0"/>
    <n v="0"/>
    <n v="0"/>
    <n v="0"/>
    <n v="0"/>
    <n v="0"/>
    <n v="0"/>
    <n v="0"/>
    <n v="0"/>
    <n v="0"/>
    <n v="0"/>
    <n v="26.5"/>
    <n v="0"/>
    <n v="0"/>
    <n v="0"/>
    <n v="0"/>
    <n v="5.9346750000000004"/>
    <n v="0"/>
    <n v="1.9716666666666665"/>
  </r>
  <r>
    <d v="2020-11-01T00:00:00"/>
    <x v="7"/>
    <s v="P"/>
    <s v="Active"/>
    <n v="532"/>
    <x v="531"/>
    <s v="N"/>
    <x v="31"/>
    <n v="1040"/>
    <x v="4"/>
    <s v="Niederl. 6"/>
    <n v="1"/>
    <s v="Department"/>
    <s v="Supervisor"/>
    <s v="Non-Mgm."/>
    <s v="ang."/>
    <s v="M"/>
    <d v="2018-04-01T00:00:00"/>
    <m/>
    <s v=""/>
    <n v="1"/>
    <d v="1982-10-23T00:00:00"/>
    <n v="37"/>
    <s v="J"/>
    <n v="30"/>
    <n v="2.5"/>
    <n v="39"/>
    <x v="0"/>
    <n v="1"/>
    <n v="30"/>
    <n v="0"/>
    <n v="6767"/>
    <n v="1252.5337500000001"/>
    <n v="0"/>
    <n v="0"/>
    <n v="30"/>
    <n v="0"/>
    <n v="108.33"/>
    <n v="2300"/>
    <n v="0"/>
    <n v="0"/>
    <n v="0"/>
    <n v="0"/>
    <n v="390.40384615384619"/>
    <n v="310.1541666666667"/>
    <n v="26.5"/>
    <n v="0"/>
    <n v="0"/>
    <n v="0"/>
    <n v="0"/>
    <n v="708.88864547115384"/>
    <n v="100.51"/>
    <n v="1.9716666666666665"/>
  </r>
  <r>
    <d v="2020-11-01T00:00:00"/>
    <x v="7"/>
    <s v="P"/>
    <s v="Active"/>
    <n v="533"/>
    <x v="532"/>
    <s v="N"/>
    <x v="49"/>
    <n v="1072"/>
    <x v="0"/>
    <s v="Niederl. 3"/>
    <n v="1"/>
    <s v="Department"/>
    <s v="Supervisor"/>
    <s v="Non-Mgm."/>
    <s v="ang."/>
    <s v="M"/>
    <d v="2018-04-01T00:00:00"/>
    <m/>
    <s v=""/>
    <n v="1"/>
    <d v="1987-06-04T00:00:00"/>
    <n v="32"/>
    <s v="N"/>
    <n v="30"/>
    <n v="2.5"/>
    <n v="39"/>
    <x v="0"/>
    <n v="1"/>
    <n v="30"/>
    <n v="0"/>
    <n v="6768"/>
    <n v="1252.55375"/>
    <n v="0"/>
    <n v="0"/>
    <n v="0"/>
    <n v="0"/>
    <n v="0"/>
    <n v="0"/>
    <n v="0"/>
    <n v="0"/>
    <n v="0"/>
    <n v="0"/>
    <n v="0"/>
    <n v="0"/>
    <n v="26.5"/>
    <n v="0"/>
    <n v="0"/>
    <n v="0"/>
    <n v="0"/>
    <n v="5.9346750000000004"/>
    <n v="0"/>
    <n v="1.9716666666666665"/>
  </r>
  <r>
    <d v="2020-11-01T00:00:00"/>
    <x v="7"/>
    <s v="P"/>
    <s v="Active"/>
    <n v="534"/>
    <x v="533"/>
    <s v="N"/>
    <x v="16"/>
    <n v="1056"/>
    <x v="2"/>
    <s v="Niederl. 7"/>
    <n v="1"/>
    <s v="Department"/>
    <s v="Supervisor"/>
    <s v="Non-Mgm."/>
    <s v="ang."/>
    <s v="W"/>
    <d v="2018-04-09T00:00:00"/>
    <m/>
    <s v=""/>
    <n v="1"/>
    <d v="1987-01-12T00:00:00"/>
    <n v="33"/>
    <s v="J"/>
    <n v="30"/>
    <n v="2.5"/>
    <n v="39"/>
    <x v="0"/>
    <n v="1"/>
    <n v="30"/>
    <n v="0"/>
    <n v="6769"/>
    <n v="1252.57375"/>
    <n v="0"/>
    <n v="0"/>
    <n v="0"/>
    <n v="0"/>
    <n v="0"/>
    <n v="0"/>
    <n v="0"/>
    <n v="0"/>
    <n v="0"/>
    <n v="0"/>
    <n v="390.51923076923077"/>
    <n v="310.24583333333339"/>
    <n v="26.5"/>
    <n v="0"/>
    <n v="0"/>
    <n v="0"/>
    <n v="0"/>
    <n v="162.87101110576924"/>
    <n v="0"/>
    <n v="1.9716666666666665"/>
  </r>
  <r>
    <d v="2020-11-01T00:00:00"/>
    <x v="7"/>
    <s v="P"/>
    <s v="Active"/>
    <n v="535"/>
    <x v="534"/>
    <s v="N"/>
    <x v="48"/>
    <n v="1073"/>
    <x v="0"/>
    <s v="Niederl. 3"/>
    <n v="1"/>
    <s v="Department"/>
    <s v="Supervisor"/>
    <s v="Non-Mgm."/>
    <s v="ang."/>
    <s v="M"/>
    <d v="2018-05-15T00:00:00"/>
    <m/>
    <s v=""/>
    <n v="1"/>
    <d v="1990-07-07T00:00:00"/>
    <n v="29"/>
    <s v="N"/>
    <n v="30"/>
    <n v="2.5"/>
    <n v="39"/>
    <x v="0"/>
    <n v="1"/>
    <n v="30"/>
    <n v="0"/>
    <n v="6770"/>
    <n v="1252.59375"/>
    <n v="0"/>
    <n v="0"/>
    <n v="0"/>
    <n v="0"/>
    <n v="0"/>
    <n v="0"/>
    <n v="0"/>
    <n v="0"/>
    <n v="0"/>
    <n v="0"/>
    <n v="0"/>
    <n v="0"/>
    <n v="26.5"/>
    <n v="0"/>
    <n v="0"/>
    <n v="0"/>
    <n v="0"/>
    <n v="5.9346750000000004"/>
    <n v="0"/>
    <n v="1.9716666666666665"/>
  </r>
  <r>
    <d v="2020-11-01T00:00:00"/>
    <x v="7"/>
    <s v="P"/>
    <s v="Active"/>
    <n v="536"/>
    <x v="535"/>
    <s v="N"/>
    <x v="0"/>
    <n v="1090"/>
    <x v="0"/>
    <s v="Niederl. 3"/>
    <n v="1"/>
    <s v="Department"/>
    <s v="Supervisor"/>
    <s v="Manager"/>
    <s v="ang."/>
    <s v="M"/>
    <d v="2018-05-01T00:00:00"/>
    <m/>
    <s v=""/>
    <n v="1"/>
    <d v="1977-07-08T00:00:00"/>
    <n v="42"/>
    <s v="N"/>
    <n v="30"/>
    <n v="2.5"/>
    <n v="39"/>
    <x v="0"/>
    <n v="1"/>
    <n v="30"/>
    <n v="0"/>
    <n v="6771"/>
    <n v="1252.61375"/>
    <n v="0"/>
    <n v="0"/>
    <n v="0"/>
    <n v="0"/>
    <n v="0"/>
    <n v="0"/>
    <n v="0"/>
    <n v="0"/>
    <n v="0"/>
    <n v="0"/>
    <n v="0"/>
    <n v="0"/>
    <n v="26.5"/>
    <n v="0"/>
    <n v="0"/>
    <n v="0"/>
    <n v="0"/>
    <n v="5.9346750000000004"/>
    <n v="120.232"/>
    <n v="1.9716666666666665"/>
  </r>
  <r>
    <d v="2020-11-01T00:00:00"/>
    <x v="7"/>
    <s v="P"/>
    <s v="Active"/>
    <n v="537"/>
    <x v="536"/>
    <s v="N"/>
    <x v="23"/>
    <n v="1068"/>
    <x v="0"/>
    <s v="Niederl. 3"/>
    <n v="1"/>
    <s v="Department"/>
    <s v="Supervisor"/>
    <s v="Non-Mgm."/>
    <s v="ang."/>
    <s v="W"/>
    <d v="2018-05-15T00:00:00"/>
    <m/>
    <s v=""/>
    <n v="1"/>
    <d v="1988-02-17T00:00:00"/>
    <n v="31"/>
    <s v="N"/>
    <n v="30"/>
    <n v="2.5"/>
    <n v="39"/>
    <x v="0"/>
    <n v="1"/>
    <n v="30"/>
    <n v="0"/>
    <n v="6772"/>
    <n v="1252.63375"/>
    <n v="0"/>
    <n v="0"/>
    <n v="0"/>
    <n v="0"/>
    <n v="0"/>
    <n v="0"/>
    <n v="0"/>
    <n v="0"/>
    <n v="0"/>
    <n v="0"/>
    <n v="0"/>
    <n v="0"/>
    <n v="26.5"/>
    <n v="0"/>
    <n v="0"/>
    <n v="0"/>
    <n v="0"/>
    <n v="5.9346750000000004"/>
    <n v="0"/>
    <n v="1.9716666666666665"/>
  </r>
  <r>
    <d v="2020-11-01T00:00:00"/>
    <x v="7"/>
    <s v="P"/>
    <s v="Active"/>
    <n v="538"/>
    <x v="537"/>
    <s v="N"/>
    <x v="9"/>
    <n v="1087"/>
    <x v="0"/>
    <s v="Niederl. 3"/>
    <n v="1"/>
    <s v="Department"/>
    <s v="Supervisor"/>
    <s v="Non-Mgm."/>
    <s v="ang."/>
    <s v="M"/>
    <d v="2018-05-01T00:00:00"/>
    <m/>
    <s v=""/>
    <n v="1"/>
    <d v="1979-07-24T00:00:00"/>
    <n v="40"/>
    <s v="N"/>
    <n v="30"/>
    <n v="2.5"/>
    <n v="39"/>
    <x v="0"/>
    <n v="1"/>
    <n v="30"/>
    <n v="0"/>
    <n v="6773"/>
    <n v="1252.6537499999999"/>
    <n v="0"/>
    <n v="0"/>
    <n v="0"/>
    <n v="0"/>
    <n v="0"/>
    <n v="0"/>
    <n v="0"/>
    <n v="0"/>
    <n v="0"/>
    <n v="0"/>
    <n v="0"/>
    <n v="0"/>
    <n v="26.5"/>
    <n v="0"/>
    <n v="0"/>
    <n v="0"/>
    <n v="0"/>
    <n v="5.9346750000000004"/>
    <n v="0"/>
    <n v="1.9716666666666665"/>
  </r>
  <r>
    <d v="2020-11-01T00:00:00"/>
    <x v="7"/>
    <s v="P"/>
    <s v="Active"/>
    <n v="539"/>
    <x v="538"/>
    <s v="N"/>
    <x v="30"/>
    <n v="1071"/>
    <x v="0"/>
    <s v="Niederl. 3"/>
    <n v="1"/>
    <s v="Department"/>
    <s v="Supervisor"/>
    <s v="Non-Mgm."/>
    <s v="ang."/>
    <s v="M"/>
    <d v="2018-05-01T00:00:00"/>
    <m/>
    <s v=""/>
    <n v="1"/>
    <d v="1987-10-31T00:00:00"/>
    <n v="32"/>
    <s v="N"/>
    <n v="30"/>
    <n v="2.5"/>
    <n v="39"/>
    <x v="0"/>
    <n v="1"/>
    <n v="30"/>
    <n v="0"/>
    <n v="6774"/>
    <n v="1252.6737499999999"/>
    <n v="0"/>
    <n v="0"/>
    <n v="0"/>
    <n v="0"/>
    <n v="0"/>
    <n v="0"/>
    <n v="0"/>
    <n v="0"/>
    <n v="0"/>
    <n v="0"/>
    <n v="0"/>
    <n v="0"/>
    <n v="26.5"/>
    <n v="0"/>
    <n v="0"/>
    <n v="0"/>
    <n v="0"/>
    <n v="5.9346750000000004"/>
    <n v="0"/>
    <n v="1.9716666666666665"/>
  </r>
  <r>
    <d v="2020-11-01T00:00:00"/>
    <x v="7"/>
    <s v="P"/>
    <s v="Active"/>
    <n v="540"/>
    <x v="539"/>
    <s v="N"/>
    <x v="22"/>
    <n v="1023"/>
    <x v="7"/>
    <s v="Niederl. 9"/>
    <n v="1"/>
    <s v="Department"/>
    <s v="Supervisor"/>
    <s v="Non-Mgm."/>
    <s v="ang."/>
    <s v="M"/>
    <d v="2018-05-01T00:00:00"/>
    <m/>
    <s v=""/>
    <n v="1"/>
    <d v="1992-02-25T00:00:00"/>
    <n v="27"/>
    <s v="J"/>
    <n v="30"/>
    <n v="2.5"/>
    <n v="39"/>
    <x v="0"/>
    <n v="1"/>
    <n v="30"/>
    <n v="0"/>
    <n v="6775"/>
    <n v="1252.6937499999999"/>
    <n v="0"/>
    <n v="0"/>
    <n v="0"/>
    <n v="0"/>
    <n v="0"/>
    <n v="0"/>
    <n v="0"/>
    <n v="0"/>
    <n v="0"/>
    <n v="0"/>
    <n v="390.86538461538458"/>
    <n v="310.52083333333337"/>
    <n v="26.5"/>
    <n v="0"/>
    <n v="0"/>
    <n v="0"/>
    <n v="0"/>
    <n v="163.01011850961541"/>
    <n v="0"/>
    <n v="1.9716666666666665"/>
  </r>
  <r>
    <d v="2020-11-01T00:00:00"/>
    <x v="7"/>
    <s v="P"/>
    <s v="Active"/>
    <n v="541"/>
    <x v="540"/>
    <s v="N"/>
    <x v="22"/>
    <n v="1041"/>
    <x v="4"/>
    <s v="Niederl. 6"/>
    <n v="1"/>
    <s v="Department"/>
    <s v="Supervisor"/>
    <s v="Non-Mgm."/>
    <s v="ang."/>
    <s v="M"/>
    <d v="2018-05-01T00:00:00"/>
    <m/>
    <s v=""/>
    <n v="1"/>
    <d v="1967-11-02T00:00:00"/>
    <n v="52"/>
    <s v="J"/>
    <n v="30"/>
    <n v="2.5"/>
    <n v="39"/>
    <x v="0"/>
    <n v="1"/>
    <n v="30"/>
    <n v="0"/>
    <n v="6776"/>
    <n v="1252.7137499999999"/>
    <n v="0"/>
    <n v="0"/>
    <n v="0"/>
    <n v="0"/>
    <n v="0"/>
    <n v="0"/>
    <n v="0"/>
    <n v="0"/>
    <n v="0"/>
    <n v="0"/>
    <n v="390.92307692307691"/>
    <n v="310.56666666666666"/>
    <n v="26.5"/>
    <n v="0"/>
    <n v="0"/>
    <n v="0"/>
    <n v="0"/>
    <n v="163.03330307692306"/>
    <n v="0"/>
    <n v="1.9716666666666665"/>
  </r>
  <r>
    <d v="2020-11-01T00:00:00"/>
    <x v="7"/>
    <s v="P"/>
    <s v="Active"/>
    <n v="542"/>
    <x v="541"/>
    <s v="N"/>
    <x v="31"/>
    <n v="1046"/>
    <x v="9"/>
    <s v="Niederl. 4"/>
    <n v="1"/>
    <s v="Department"/>
    <s v="Supervisor"/>
    <s v="Non-Mgm."/>
    <s v="ang."/>
    <s v="M"/>
    <d v="2018-05-01T00:00:00"/>
    <m/>
    <s v=""/>
    <n v="1"/>
    <d v="1986-09-15T00:00:00"/>
    <n v="33"/>
    <s v="J"/>
    <n v="30"/>
    <n v="2.5"/>
    <n v="39"/>
    <x v="0"/>
    <n v="1"/>
    <n v="30"/>
    <n v="0"/>
    <n v="6777"/>
    <n v="1252.7337499999999"/>
    <n v="0"/>
    <n v="0"/>
    <n v="30"/>
    <n v="0"/>
    <n v="454.51"/>
    <n v="875"/>
    <n v="0"/>
    <n v="0"/>
    <n v="0"/>
    <n v="0"/>
    <n v="390.98076923076923"/>
    <n v="310.61250000000001"/>
    <n v="26.5"/>
    <n v="0"/>
    <n v="0"/>
    <n v="0"/>
    <n v="0"/>
    <n v="467.51875214423086"/>
    <n v="91.01"/>
    <n v="1.9716666666666665"/>
  </r>
  <r>
    <d v="2020-11-01T00:00:00"/>
    <x v="7"/>
    <s v="P"/>
    <s v="Active"/>
    <n v="543"/>
    <x v="542"/>
    <s v="N"/>
    <x v="18"/>
    <n v="1080"/>
    <x v="0"/>
    <s v="Niederl. 3"/>
    <n v="1"/>
    <s v="Department"/>
    <s v="Supervisor"/>
    <s v="Non-Mgm."/>
    <s v="ang."/>
    <s v="W"/>
    <d v="2018-05-01T00:00:00"/>
    <m/>
    <s v=""/>
    <n v="1"/>
    <d v="1992-12-15T00:00:00"/>
    <n v="27"/>
    <s v="N"/>
    <n v="30"/>
    <n v="2.5"/>
    <n v="39"/>
    <x v="0"/>
    <n v="1"/>
    <n v="30"/>
    <n v="0"/>
    <n v="6778"/>
    <n v="1252.7537500000001"/>
    <n v="0"/>
    <n v="0"/>
    <n v="0"/>
    <n v="0"/>
    <n v="0"/>
    <n v="0"/>
    <n v="0"/>
    <n v="0"/>
    <n v="0"/>
    <n v="0"/>
    <n v="0"/>
    <n v="0"/>
    <n v="26.5"/>
    <n v="0"/>
    <n v="0"/>
    <n v="0"/>
    <n v="0"/>
    <n v="5.9346750000000004"/>
    <n v="0"/>
    <n v="1.9716666666666665"/>
  </r>
  <r>
    <d v="2020-11-01T00:00:00"/>
    <x v="7"/>
    <s v="P"/>
    <s v="Active"/>
    <n v="544"/>
    <x v="543"/>
    <s v="N"/>
    <x v="36"/>
    <n v="1054"/>
    <x v="8"/>
    <s v="Niederl. 2"/>
    <n v="1"/>
    <s v="Department"/>
    <s v="Supervisor"/>
    <s v="Non-Mgm."/>
    <s v="ang."/>
    <s v="M"/>
    <d v="2018-06-01T00:00:00"/>
    <m/>
    <s v=""/>
    <n v="1"/>
    <d v="1986-10-31T00:00:00"/>
    <n v="33"/>
    <s v="N"/>
    <n v="30"/>
    <n v="2.5"/>
    <n v="39"/>
    <x v="0"/>
    <n v="1"/>
    <n v="30"/>
    <n v="0"/>
    <n v="6779"/>
    <n v="1252.7737500000001"/>
    <n v="0"/>
    <n v="0"/>
    <n v="0"/>
    <n v="0"/>
    <n v="0"/>
    <n v="0"/>
    <n v="0"/>
    <n v="0"/>
    <n v="0"/>
    <n v="0"/>
    <n v="0"/>
    <n v="0"/>
    <n v="26.5"/>
    <n v="0"/>
    <n v="0"/>
    <n v="0"/>
    <n v="0"/>
    <n v="5.9346750000000004"/>
    <n v="0"/>
    <n v="1.9716666666666665"/>
  </r>
  <r>
    <d v="2020-11-01T00:00:00"/>
    <x v="7"/>
    <s v="P"/>
    <s v="Active"/>
    <n v="545"/>
    <x v="544"/>
    <s v="N"/>
    <x v="19"/>
    <n v="1083"/>
    <x v="0"/>
    <s v="Niederl. 3"/>
    <n v="1"/>
    <s v="Department"/>
    <s v="Supervisor"/>
    <s v="Non-Mgm."/>
    <s v="ang."/>
    <s v="W"/>
    <d v="2018-06-01T00:00:00"/>
    <m/>
    <s v=""/>
    <n v="1"/>
    <d v="1991-05-06T00:00:00"/>
    <n v="28"/>
    <s v="N"/>
    <n v="30"/>
    <n v="2.5"/>
    <n v="39"/>
    <x v="0"/>
    <n v="1"/>
    <n v="30"/>
    <n v="0"/>
    <n v="6780"/>
    <n v="1252.79375"/>
    <n v="0"/>
    <n v="0"/>
    <n v="0"/>
    <n v="0"/>
    <n v="0"/>
    <n v="0"/>
    <n v="0"/>
    <n v="0"/>
    <n v="0"/>
    <n v="0"/>
    <n v="0"/>
    <n v="0"/>
    <n v="26.5"/>
    <n v="0"/>
    <n v="0"/>
    <n v="0"/>
    <n v="0"/>
    <n v="5.9346750000000004"/>
    <n v="0"/>
    <n v="1.9716666666666665"/>
  </r>
  <r>
    <d v="2020-11-01T00:00:00"/>
    <x v="7"/>
    <s v="P"/>
    <s v="Active"/>
    <n v="546"/>
    <x v="545"/>
    <s v="N"/>
    <x v="16"/>
    <n v="1067"/>
    <x v="11"/>
    <s v="Niederl. 12"/>
    <n v="1"/>
    <s v="Department"/>
    <s v="Supervisor"/>
    <s v="Non-Mgm."/>
    <s v="ang."/>
    <s v="W"/>
    <d v="2018-06-01T00:00:00"/>
    <m/>
    <s v=""/>
    <n v="1"/>
    <d v="1993-09-24T00:00:00"/>
    <n v="26"/>
    <s v="N"/>
    <n v="30"/>
    <n v="2.5"/>
    <n v="39"/>
    <x v="0"/>
    <n v="1"/>
    <n v="30"/>
    <n v="0"/>
    <n v="6781"/>
    <n v="1252.81375"/>
    <n v="0"/>
    <n v="0"/>
    <n v="0"/>
    <n v="0"/>
    <n v="0"/>
    <n v="0"/>
    <n v="0"/>
    <n v="0"/>
    <n v="0"/>
    <n v="0"/>
    <n v="0"/>
    <n v="0"/>
    <n v="26.5"/>
    <n v="0"/>
    <n v="0"/>
    <n v="0"/>
    <n v="0"/>
    <n v="5.9346750000000004"/>
    <n v="0"/>
    <n v="1.9716666666666665"/>
  </r>
  <r>
    <d v="2020-11-01T00:00:00"/>
    <x v="7"/>
    <s v="P"/>
    <s v="Active"/>
    <n v="547"/>
    <x v="546"/>
    <s v="N"/>
    <x v="22"/>
    <n v="1035"/>
    <x v="5"/>
    <s v="Niederl. 5"/>
    <n v="1"/>
    <s v="Department"/>
    <s v="Supervisor"/>
    <s v="Non-Mgm."/>
    <s v="ang."/>
    <s v="M"/>
    <d v="2018-06-01T00:00:00"/>
    <m/>
    <s v=""/>
    <n v="1"/>
    <d v="1983-07-05T00:00:00"/>
    <n v="36"/>
    <s v="J"/>
    <n v="30"/>
    <n v="2.5"/>
    <n v="39"/>
    <x v="0"/>
    <n v="1"/>
    <n v="30"/>
    <n v="0"/>
    <n v="6782"/>
    <n v="1252.83375"/>
    <n v="0"/>
    <n v="0"/>
    <n v="0"/>
    <n v="0"/>
    <n v="0"/>
    <n v="0"/>
    <n v="0"/>
    <n v="0"/>
    <n v="0"/>
    <n v="0"/>
    <n v="391.26923076923077"/>
    <n v="310.8416666666667"/>
    <n v="26.5"/>
    <n v="0"/>
    <n v="0"/>
    <n v="0"/>
    <n v="0"/>
    <n v="163.17241048076923"/>
    <n v="0"/>
    <n v="1.9716666666666665"/>
  </r>
  <r>
    <d v="2020-11-01T00:00:00"/>
    <x v="7"/>
    <s v="P"/>
    <s v="Active"/>
    <n v="548"/>
    <x v="547"/>
    <s v="N"/>
    <x v="22"/>
    <n v="1023"/>
    <x v="7"/>
    <s v="Niederl. 9"/>
    <n v="1"/>
    <s v="Department"/>
    <s v="Supervisor"/>
    <s v="Non-Mgm."/>
    <s v="ang."/>
    <s v="M"/>
    <d v="2018-06-01T00:00:00"/>
    <m/>
    <s v=""/>
    <n v="1"/>
    <d v="1998-03-12T00:00:00"/>
    <n v="21"/>
    <s v="J"/>
    <n v="30"/>
    <n v="2.5"/>
    <n v="39"/>
    <x v="0"/>
    <n v="1"/>
    <n v="30"/>
    <n v="0"/>
    <n v="6783"/>
    <n v="1252.85375"/>
    <n v="0"/>
    <n v="0"/>
    <n v="0"/>
    <n v="0"/>
    <n v="0"/>
    <n v="0"/>
    <n v="0"/>
    <n v="0"/>
    <n v="0"/>
    <n v="0"/>
    <n v="391.32692307692304"/>
    <n v="310.88750000000005"/>
    <n v="26.5"/>
    <n v="0"/>
    <n v="0"/>
    <n v="0"/>
    <n v="0"/>
    <n v="163.19559504807694"/>
    <n v="0"/>
    <n v="1.9716666666666665"/>
  </r>
  <r>
    <d v="2020-11-01T00:00:00"/>
    <x v="7"/>
    <s v="P"/>
    <s v="Active"/>
    <n v="549"/>
    <x v="548"/>
    <s v="N"/>
    <x v="16"/>
    <n v="1043"/>
    <x v="9"/>
    <s v="Niederl. 4"/>
    <n v="1"/>
    <s v="Department"/>
    <s v="Supervisor"/>
    <s v="Non-Mgm."/>
    <s v="ang."/>
    <s v="M"/>
    <d v="2018-06-01T00:00:00"/>
    <m/>
    <s v=""/>
    <n v="1"/>
    <d v="1982-09-19T00:00:00"/>
    <n v="37"/>
    <s v="N"/>
    <n v="30"/>
    <n v="2.5"/>
    <n v="39"/>
    <x v="0"/>
    <n v="1"/>
    <n v="30"/>
    <n v="0"/>
    <n v="6784"/>
    <n v="1252.87375"/>
    <n v="0"/>
    <n v="0"/>
    <n v="30"/>
    <n v="0"/>
    <n v="0"/>
    <n v="0"/>
    <n v="0"/>
    <n v="0"/>
    <n v="0"/>
    <n v="0"/>
    <n v="0"/>
    <n v="0"/>
    <n v="26.5"/>
    <n v="0"/>
    <n v="0"/>
    <n v="0"/>
    <n v="0"/>
    <n v="12.653175000000001"/>
    <n v="79.61"/>
    <n v="1.9716666666666665"/>
  </r>
  <r>
    <d v="2020-11-01T00:00:00"/>
    <x v="7"/>
    <s v="P"/>
    <s v="Active"/>
    <n v="550"/>
    <x v="549"/>
    <s v="N"/>
    <x v="22"/>
    <n v="1053"/>
    <x v="3"/>
    <s v="Niederl. 8"/>
    <n v="1"/>
    <s v="Department"/>
    <s v="Supervisor"/>
    <s v="Non-Mgm."/>
    <s v="ang."/>
    <s v="M"/>
    <d v="2018-06-01T00:00:00"/>
    <m/>
    <s v=""/>
    <n v="1"/>
    <d v="1989-11-17T00:00:00"/>
    <n v="30"/>
    <s v="J"/>
    <n v="30"/>
    <n v="2.5"/>
    <n v="39"/>
    <x v="0"/>
    <n v="1"/>
    <n v="30"/>
    <n v="0"/>
    <n v="6785"/>
    <n v="1252.89375"/>
    <n v="0"/>
    <n v="0"/>
    <n v="0"/>
    <n v="0"/>
    <n v="0"/>
    <n v="0"/>
    <n v="0"/>
    <n v="0"/>
    <n v="0"/>
    <n v="0"/>
    <n v="391.44230769230768"/>
    <n v="310.97916666666669"/>
    <n v="26.5"/>
    <n v="0"/>
    <n v="0"/>
    <n v="0"/>
    <n v="0"/>
    <n v="163.24196418269233"/>
    <n v="0"/>
    <n v="1.9716666666666665"/>
  </r>
  <r>
    <d v="2020-11-01T00:00:00"/>
    <x v="7"/>
    <s v="P"/>
    <s v="Active"/>
    <n v="551"/>
    <x v="550"/>
    <s v="N"/>
    <x v="17"/>
    <n v="1088"/>
    <x v="0"/>
    <s v="Niederl. 3"/>
    <n v="1"/>
    <s v="Department"/>
    <s v="Supervisor"/>
    <s v="Non-Mgm."/>
    <s v="ang."/>
    <s v="W"/>
    <d v="2018-06-04T00:00:00"/>
    <m/>
    <s v=""/>
    <n v="1"/>
    <d v="1993-05-04T00:00:00"/>
    <n v="26"/>
    <s v="N"/>
    <n v="30"/>
    <n v="2.5"/>
    <n v="39"/>
    <x v="0"/>
    <n v="1"/>
    <n v="30"/>
    <n v="0"/>
    <n v="6786"/>
    <n v="1252.9137500000002"/>
    <n v="0"/>
    <n v="0"/>
    <n v="0"/>
    <n v="0"/>
    <n v="0"/>
    <n v="0"/>
    <n v="0"/>
    <n v="0"/>
    <n v="0"/>
    <n v="0"/>
    <n v="0"/>
    <n v="0"/>
    <n v="26.5"/>
    <n v="0"/>
    <n v="0"/>
    <n v="0"/>
    <n v="0"/>
    <n v="5.9346750000000004"/>
    <n v="0"/>
    <n v="1.9716666666666665"/>
  </r>
  <r>
    <d v="2020-11-01T00:00:00"/>
    <x v="7"/>
    <s v="P"/>
    <s v="Active"/>
    <n v="552"/>
    <x v="551"/>
    <s v="N"/>
    <x v="22"/>
    <n v="1029"/>
    <x v="6"/>
    <s v="Niederl. 10"/>
    <n v="1"/>
    <s v="Department"/>
    <s v="Supervisor"/>
    <s v="Non-Mgm."/>
    <s v="ang."/>
    <s v="M"/>
    <d v="2018-06-15T00:00:00"/>
    <m/>
    <s v=""/>
    <n v="1"/>
    <d v="1984-12-04T00:00:00"/>
    <n v="35"/>
    <s v="J"/>
    <n v="30"/>
    <n v="2.5"/>
    <n v="39"/>
    <x v="0"/>
    <n v="1"/>
    <n v="30"/>
    <n v="0"/>
    <n v="6787"/>
    <n v="1252.9337500000001"/>
    <n v="0"/>
    <n v="0"/>
    <n v="0"/>
    <n v="0"/>
    <n v="0"/>
    <n v="0"/>
    <n v="0"/>
    <n v="0"/>
    <n v="0"/>
    <n v="0"/>
    <n v="391.55769230769232"/>
    <n v="311.07083333333338"/>
    <n v="26.5"/>
    <n v="0"/>
    <n v="0"/>
    <n v="0"/>
    <n v="0"/>
    <n v="163.28833331730772"/>
    <n v="0"/>
    <n v="1.9716666666666665"/>
  </r>
  <r>
    <d v="2020-11-01T00:00:00"/>
    <x v="7"/>
    <s v="P"/>
    <s v="Active"/>
    <n v="553"/>
    <x v="552"/>
    <s v="N"/>
    <x v="26"/>
    <n v="1091"/>
    <x v="0"/>
    <s v="Niederl. 3"/>
    <n v="1"/>
    <s v="Department"/>
    <s v="Supervisor"/>
    <s v="Non-Mgm."/>
    <s v="ang."/>
    <s v="M"/>
    <d v="2018-07-01T00:00:00"/>
    <m/>
    <s v=""/>
    <n v="1"/>
    <d v="1984-11-24T00:00:00"/>
    <n v="35"/>
    <s v="N"/>
    <n v="30"/>
    <n v="2.5"/>
    <n v="39"/>
    <x v="0"/>
    <n v="1"/>
    <n v="30"/>
    <n v="0"/>
    <n v="6788"/>
    <n v="1252.9537500000001"/>
    <n v="0"/>
    <n v="0"/>
    <n v="0"/>
    <n v="0"/>
    <n v="0"/>
    <n v="0"/>
    <n v="0"/>
    <n v="0"/>
    <n v="0"/>
    <n v="0"/>
    <n v="0"/>
    <n v="0"/>
    <n v="26.5"/>
    <n v="0"/>
    <n v="0"/>
    <n v="0"/>
    <n v="0"/>
    <n v="5.9346750000000004"/>
    <n v="0"/>
    <n v="1.9716666666666665"/>
  </r>
  <r>
    <d v="2020-11-01T00:00:00"/>
    <x v="7"/>
    <s v="P"/>
    <s v="Active"/>
    <n v="554"/>
    <x v="553"/>
    <s v="N"/>
    <x v="0"/>
    <n v="1090"/>
    <x v="0"/>
    <s v="Niederl. 3"/>
    <n v="1"/>
    <s v="Department"/>
    <s v="Supervisor"/>
    <s v="Non-Mgm."/>
    <s v="ang."/>
    <s v="W"/>
    <d v="2018-07-01T00:00:00"/>
    <m/>
    <s v=""/>
    <n v="1"/>
    <d v="1976-07-16T00:00:00"/>
    <n v="43"/>
    <s v="N"/>
    <n v="24"/>
    <n v="2"/>
    <n v="20"/>
    <x v="0"/>
    <n v="0.51282051282051277"/>
    <n v="30"/>
    <n v="0"/>
    <n v="6789"/>
    <n v="1252.9737500000001"/>
    <n v="0"/>
    <n v="0"/>
    <n v="0"/>
    <n v="0"/>
    <n v="0"/>
    <n v="0"/>
    <n v="0"/>
    <n v="0"/>
    <n v="0"/>
    <n v="0"/>
    <n v="0"/>
    <n v="0"/>
    <n v="26.5"/>
    <n v="0"/>
    <n v="0"/>
    <n v="0"/>
    <n v="0"/>
    <n v="5.9346750000000004"/>
    <n v="0"/>
    <n v="1.9716666666666665"/>
  </r>
  <r>
    <d v="2020-11-01T00:00:00"/>
    <x v="7"/>
    <s v="P"/>
    <s v="Active"/>
    <n v="555"/>
    <x v="554"/>
    <s v="N"/>
    <x v="26"/>
    <n v="1091"/>
    <x v="0"/>
    <s v="Niederl. 3"/>
    <n v="1"/>
    <s v="Department"/>
    <s v="Supervisor"/>
    <s v="Non-Mgm."/>
    <s v="ang."/>
    <s v="W"/>
    <d v="2018-07-15T00:00:00"/>
    <m/>
    <s v=""/>
    <n v="1"/>
    <d v="1992-12-14T00:00:00"/>
    <n v="27"/>
    <s v="N"/>
    <n v="30"/>
    <n v="2.5"/>
    <n v="39"/>
    <x v="0"/>
    <n v="1"/>
    <n v="30"/>
    <n v="0"/>
    <n v="6790"/>
    <n v="1252.9937500000001"/>
    <n v="0"/>
    <n v="0"/>
    <n v="0"/>
    <n v="0"/>
    <n v="0"/>
    <n v="0"/>
    <n v="0"/>
    <n v="0"/>
    <n v="0"/>
    <n v="0"/>
    <n v="0"/>
    <n v="0"/>
    <n v="26.5"/>
    <n v="0"/>
    <n v="0"/>
    <n v="0"/>
    <n v="0"/>
    <n v="5.9346750000000004"/>
    <n v="0"/>
    <n v="1.9716666666666665"/>
  </r>
  <r>
    <d v="2020-11-01T00:00:00"/>
    <x v="7"/>
    <s v="P"/>
    <s v="Active"/>
    <n v="556"/>
    <x v="555"/>
    <s v="N"/>
    <x v="17"/>
    <n v="1088"/>
    <x v="0"/>
    <s v="Niederl. 3"/>
    <n v="1"/>
    <s v="Department"/>
    <s v="Supervisor"/>
    <s v="Non-Mgm."/>
    <s v="ang."/>
    <s v="M"/>
    <d v="2018-10-01T00:00:00"/>
    <m/>
    <s v=""/>
    <n v="1"/>
    <d v="1992-12-02T00:00:00"/>
    <n v="27"/>
    <s v="N"/>
    <n v="30"/>
    <n v="2.5"/>
    <n v="39"/>
    <x v="0"/>
    <n v="1"/>
    <n v="30"/>
    <n v="0"/>
    <n v="6791"/>
    <n v="1253.0137500000001"/>
    <n v="0"/>
    <n v="0"/>
    <n v="0"/>
    <n v="0"/>
    <n v="0"/>
    <n v="0"/>
    <n v="0"/>
    <n v="0"/>
    <n v="0"/>
    <n v="0"/>
    <n v="0"/>
    <n v="0"/>
    <n v="26.5"/>
    <n v="0"/>
    <n v="0"/>
    <n v="0"/>
    <n v="0"/>
    <n v="5.9346750000000004"/>
    <n v="0"/>
    <n v="1.9716666666666665"/>
  </r>
  <r>
    <d v="2020-11-01T00:00:00"/>
    <x v="7"/>
    <s v="P"/>
    <s v="Active"/>
    <n v="557"/>
    <x v="556"/>
    <s v="N"/>
    <x v="16"/>
    <n v="1067"/>
    <x v="11"/>
    <s v="Niederl. 12"/>
    <n v="1"/>
    <s v="Department"/>
    <s v="Supervisor"/>
    <s v="Non-Mgm."/>
    <s v="ang."/>
    <s v="W"/>
    <d v="2018-07-09T00:00:00"/>
    <m/>
    <s v=""/>
    <n v="1"/>
    <d v="1972-04-23T00:00:00"/>
    <n v="47"/>
    <s v="N"/>
    <n v="30"/>
    <n v="2.5"/>
    <n v="39"/>
    <x v="0"/>
    <n v="1"/>
    <n v="30"/>
    <n v="0"/>
    <n v="6792"/>
    <n v="1253.0337500000001"/>
    <n v="0"/>
    <n v="0"/>
    <n v="0"/>
    <n v="0"/>
    <n v="0"/>
    <n v="0"/>
    <n v="0"/>
    <n v="0"/>
    <n v="0"/>
    <n v="0"/>
    <n v="0"/>
    <n v="0"/>
    <n v="26.5"/>
    <n v="0"/>
    <n v="0"/>
    <n v="0"/>
    <n v="0"/>
    <n v="5.9346750000000004"/>
    <n v="0"/>
    <n v="1.9716666666666665"/>
  </r>
  <r>
    <d v="2020-11-01T00:00:00"/>
    <x v="7"/>
    <s v="P"/>
    <s v="Active"/>
    <n v="558"/>
    <x v="557"/>
    <s v="N"/>
    <x v="22"/>
    <n v="1029"/>
    <x v="6"/>
    <s v="Niederl. 10"/>
    <n v="1"/>
    <s v="Department"/>
    <s v="Supervisor"/>
    <s v="Non-Mgm."/>
    <s v="ang."/>
    <s v="M"/>
    <d v="2018-07-01T00:00:00"/>
    <m/>
    <s v=""/>
    <n v="1"/>
    <d v="1975-08-12T00:00:00"/>
    <n v="44"/>
    <s v="J"/>
    <n v="30"/>
    <n v="2.5"/>
    <n v="39"/>
    <x v="0"/>
    <n v="1"/>
    <n v="30"/>
    <n v="0"/>
    <n v="6793"/>
    <n v="1253.05375"/>
    <n v="0"/>
    <n v="0"/>
    <n v="0"/>
    <n v="0"/>
    <n v="0"/>
    <n v="0"/>
    <n v="0"/>
    <n v="0"/>
    <n v="0"/>
    <n v="0"/>
    <n v="391.90384615384619"/>
    <n v="311.34583333333336"/>
    <n v="26.5"/>
    <n v="0"/>
    <n v="0"/>
    <n v="0"/>
    <n v="0"/>
    <n v="163.42744072115386"/>
    <n v="0"/>
    <n v="1.9716666666666665"/>
  </r>
  <r>
    <d v="2020-11-01T00:00:00"/>
    <x v="7"/>
    <s v="P"/>
    <s v="Active"/>
    <n v="559"/>
    <x v="558"/>
    <s v="N"/>
    <x v="22"/>
    <n v="1035"/>
    <x v="5"/>
    <s v="Niederl. 5"/>
    <n v="1"/>
    <s v="Department"/>
    <s v="Supervisor"/>
    <s v="Non-Mgm."/>
    <s v="ang."/>
    <s v="M"/>
    <d v="2018-07-01T00:00:00"/>
    <m/>
    <s v=""/>
    <n v="1"/>
    <d v="1969-02-25T00:00:00"/>
    <n v="50"/>
    <s v="J"/>
    <n v="30"/>
    <n v="2.5"/>
    <n v="39"/>
    <x v="0"/>
    <n v="1"/>
    <n v="30"/>
    <n v="0"/>
    <n v="6794"/>
    <n v="1253.07375"/>
    <n v="0"/>
    <n v="0"/>
    <n v="0"/>
    <n v="0"/>
    <n v="0"/>
    <n v="0"/>
    <n v="0"/>
    <n v="0"/>
    <n v="0"/>
    <n v="0"/>
    <n v="391.96153846153845"/>
    <n v="311.39166666666665"/>
    <n v="26.5"/>
    <n v="0"/>
    <n v="0"/>
    <n v="0"/>
    <n v="0"/>
    <n v="163.45062528846154"/>
    <n v="0"/>
    <n v="1.9716666666666665"/>
  </r>
  <r>
    <d v="2020-11-01T00:00:00"/>
    <x v="7"/>
    <s v="P"/>
    <s v="Active"/>
    <n v="560"/>
    <x v="559"/>
    <s v="N"/>
    <x v="31"/>
    <n v="1059"/>
    <x v="2"/>
    <s v="Niederl. 7"/>
    <n v="1"/>
    <s v="Department"/>
    <s v="Supervisor"/>
    <s v="Non-Mgm."/>
    <s v="ang."/>
    <s v="M"/>
    <d v="2018-07-01T00:00:00"/>
    <m/>
    <s v=""/>
    <n v="1"/>
    <d v="1997-07-12T00:00:00"/>
    <n v="22"/>
    <s v="J"/>
    <n v="30"/>
    <n v="2.5"/>
    <n v="39"/>
    <x v="0"/>
    <n v="1"/>
    <n v="30"/>
    <n v="0"/>
    <n v="6795"/>
    <n v="1253.09375"/>
    <n v="0"/>
    <n v="0"/>
    <n v="30"/>
    <n v="0"/>
    <n v="54.17"/>
    <n v="250"/>
    <n v="0"/>
    <n v="0"/>
    <n v="0"/>
    <n v="0"/>
    <n v="392.01923076923077"/>
    <n v="311.4375"/>
    <n v="26.5"/>
    <n v="0"/>
    <n v="0"/>
    <n v="0"/>
    <n v="0"/>
    <n v="238.31118135576924"/>
    <n v="79.040000000000006"/>
    <n v="1.9716666666666665"/>
  </r>
  <r>
    <d v="2020-11-01T00:00:00"/>
    <x v="7"/>
    <s v="P"/>
    <s v="Active"/>
    <n v="561"/>
    <x v="560"/>
    <s v="N"/>
    <x v="22"/>
    <n v="1053"/>
    <x v="3"/>
    <s v="Niederl. 8"/>
    <n v="1"/>
    <s v="Department"/>
    <s v="Supervisor"/>
    <s v="Non-Mgm."/>
    <s v="ang."/>
    <s v="M"/>
    <d v="2018-07-01T00:00:00"/>
    <m/>
    <s v=""/>
    <n v="1"/>
    <d v="1994-02-08T00:00:00"/>
    <n v="25"/>
    <s v="J"/>
    <n v="30"/>
    <n v="2.5"/>
    <n v="39"/>
    <x v="0"/>
    <n v="1"/>
    <n v="30"/>
    <n v="0"/>
    <n v="6796"/>
    <n v="1253.11375"/>
    <n v="0"/>
    <n v="0"/>
    <n v="0"/>
    <n v="0"/>
    <n v="0"/>
    <n v="0"/>
    <n v="0"/>
    <n v="0"/>
    <n v="0"/>
    <n v="0"/>
    <n v="392.07692307692309"/>
    <n v="311.48333333333341"/>
    <n v="26.5"/>
    <n v="0"/>
    <n v="0"/>
    <n v="0"/>
    <n v="0"/>
    <n v="163.49699442307693"/>
    <n v="0"/>
    <n v="1.9716666666666665"/>
  </r>
  <r>
    <d v="2020-11-01T00:00:00"/>
    <x v="7"/>
    <s v="P"/>
    <s v="Active"/>
    <n v="562"/>
    <x v="561"/>
    <s v="N"/>
    <x v="9"/>
    <n v="1087"/>
    <x v="0"/>
    <s v="Niederl. 3"/>
    <n v="1"/>
    <s v="Department"/>
    <s v="Supervisor"/>
    <s v="Non-Mgm."/>
    <s v="ang."/>
    <s v="M"/>
    <d v="2018-07-01T00:00:00"/>
    <m/>
    <s v=""/>
    <n v="1"/>
    <d v="1982-04-13T00:00:00"/>
    <n v="37"/>
    <s v="N"/>
    <n v="30"/>
    <n v="2.5"/>
    <n v="39"/>
    <x v="0"/>
    <n v="1"/>
    <n v="30"/>
    <n v="0"/>
    <n v="6797"/>
    <n v="1253.13375"/>
    <n v="0"/>
    <n v="0"/>
    <n v="0"/>
    <n v="0"/>
    <n v="0"/>
    <n v="0"/>
    <n v="0"/>
    <n v="0"/>
    <n v="0"/>
    <n v="0"/>
    <n v="0"/>
    <n v="0"/>
    <n v="26.5"/>
    <n v="0"/>
    <n v="0"/>
    <n v="0"/>
    <n v="0"/>
    <n v="5.9346750000000004"/>
    <n v="0"/>
    <n v="1.9716666666666665"/>
  </r>
  <r>
    <d v="2020-11-01T00:00:00"/>
    <x v="7"/>
    <s v="P"/>
    <s v="Active"/>
    <n v="563"/>
    <x v="562"/>
    <s v="N"/>
    <x v="48"/>
    <n v="1073"/>
    <x v="0"/>
    <s v="Niederl. 3"/>
    <n v="1"/>
    <s v="Department"/>
    <s v="Supervisor"/>
    <s v="Non-Mgm."/>
    <s v="ang."/>
    <s v="M"/>
    <d v="2018-08-01T00:00:00"/>
    <m/>
    <s v=""/>
    <n v="1"/>
    <d v="1989-11-04T00:00:00"/>
    <n v="30"/>
    <s v="N"/>
    <n v="30"/>
    <n v="2.5"/>
    <n v="39"/>
    <x v="0"/>
    <n v="1"/>
    <n v="30"/>
    <n v="0"/>
    <n v="6798"/>
    <n v="1253.1537499999999"/>
    <n v="0"/>
    <n v="0"/>
    <n v="0"/>
    <n v="0"/>
    <n v="0"/>
    <n v="0"/>
    <n v="0"/>
    <n v="0"/>
    <n v="0"/>
    <n v="0"/>
    <n v="0"/>
    <n v="0"/>
    <n v="26.5"/>
    <n v="0"/>
    <n v="0"/>
    <n v="0"/>
    <n v="0"/>
    <n v="5.9346750000000004"/>
    <n v="0"/>
    <n v="1.9716666666666665"/>
  </r>
  <r>
    <d v="2020-11-01T00:00:00"/>
    <x v="7"/>
    <s v="P"/>
    <s v="Active"/>
    <n v="564"/>
    <x v="563"/>
    <s v="N"/>
    <x v="22"/>
    <n v="1035"/>
    <x v="5"/>
    <s v="Niederl. 5"/>
    <n v="1"/>
    <s v="Department"/>
    <s v="Supervisor"/>
    <s v="Non-Mgm."/>
    <s v="ang."/>
    <s v="M"/>
    <d v="2018-08-01T00:00:00"/>
    <m/>
    <s v=""/>
    <n v="1"/>
    <d v="1966-10-06T00:00:00"/>
    <n v="53"/>
    <s v="J"/>
    <n v="30"/>
    <n v="2.5"/>
    <n v="39"/>
    <x v="0"/>
    <n v="1"/>
    <n v="30"/>
    <n v="0"/>
    <n v="6799"/>
    <n v="1253.1737499999999"/>
    <n v="0"/>
    <n v="0"/>
    <n v="0"/>
    <n v="0"/>
    <n v="0"/>
    <n v="0"/>
    <n v="0"/>
    <n v="0"/>
    <n v="0"/>
    <n v="0"/>
    <n v="392.25"/>
    <n v="311.62083333333339"/>
    <n v="26.5"/>
    <n v="0"/>
    <n v="0"/>
    <n v="0"/>
    <n v="0"/>
    <n v="163.56654812500003"/>
    <n v="0"/>
    <n v="1.9716666666666665"/>
  </r>
  <r>
    <d v="2020-11-01T00:00:00"/>
    <x v="7"/>
    <s v="P"/>
    <s v="Active"/>
    <n v="565"/>
    <x v="564"/>
    <s v="N"/>
    <x v="9"/>
    <n v="1087"/>
    <x v="0"/>
    <s v="Niederl. 3"/>
    <n v="1"/>
    <s v="Department"/>
    <s v="Supervisor"/>
    <s v="Non-Mgm."/>
    <s v="ang."/>
    <s v="M"/>
    <d v="2018-08-01T00:00:00"/>
    <m/>
    <s v=""/>
    <n v="1"/>
    <d v="1984-12-31T00:00:00"/>
    <n v="35"/>
    <s v="N"/>
    <n v="30"/>
    <n v="2.5"/>
    <n v="39"/>
    <x v="0"/>
    <n v="1"/>
    <n v="30"/>
    <n v="0"/>
    <n v="6800"/>
    <n v="1253.1937499999999"/>
    <n v="0"/>
    <n v="0"/>
    <n v="0"/>
    <n v="0"/>
    <n v="0"/>
    <n v="0"/>
    <n v="0"/>
    <n v="0"/>
    <n v="0"/>
    <n v="0"/>
    <n v="0"/>
    <n v="0"/>
    <n v="26.5"/>
    <n v="0"/>
    <n v="0"/>
    <n v="0"/>
    <n v="0"/>
    <n v="5.9346750000000004"/>
    <n v="0"/>
    <n v="1.9716666666666665"/>
  </r>
  <r>
    <d v="2020-11-01T00:00:00"/>
    <x v="7"/>
    <s v="P"/>
    <s v="Active"/>
    <n v="566"/>
    <x v="565"/>
    <s v="N"/>
    <x v="31"/>
    <n v="1052"/>
    <x v="3"/>
    <s v="Niederl. 8"/>
    <n v="1"/>
    <s v="Department"/>
    <s v="Supervisor"/>
    <s v="Non-Mgm."/>
    <s v="ang."/>
    <s v="M"/>
    <d v="2018-08-01T00:00:00"/>
    <m/>
    <s v=""/>
    <n v="1"/>
    <d v="1996-11-28T00:00:00"/>
    <n v="23"/>
    <s v="J"/>
    <n v="30"/>
    <n v="2.5"/>
    <n v="39"/>
    <x v="0"/>
    <n v="1"/>
    <n v="30"/>
    <n v="0"/>
    <n v="6801"/>
    <n v="1253.2137499999999"/>
    <n v="0"/>
    <n v="0"/>
    <n v="30"/>
    <n v="0"/>
    <n v="45.14"/>
    <n v="0"/>
    <n v="0"/>
    <n v="0"/>
    <n v="0"/>
    <n v="0"/>
    <n v="392.36538461538464"/>
    <n v="311.71250000000003"/>
    <n v="26.5"/>
    <n v="0"/>
    <n v="0"/>
    <n v="0"/>
    <n v="0"/>
    <n v="180.44052025961543"/>
    <n v="78.28"/>
    <n v="1.9716666666666665"/>
  </r>
  <r>
    <d v="2020-11-01T00:00:00"/>
    <x v="7"/>
    <s v="P"/>
    <s v="Active"/>
    <n v="567"/>
    <x v="566"/>
    <s v="N"/>
    <x v="22"/>
    <n v="1029"/>
    <x v="6"/>
    <s v="Niederl. 10"/>
    <n v="1"/>
    <s v="Department"/>
    <s v="Supervisor"/>
    <s v="Non-Mgm."/>
    <s v="ang."/>
    <s v="M"/>
    <d v="2018-08-16T00:00:00"/>
    <m/>
    <s v=""/>
    <n v="1"/>
    <d v="1962-10-22T00:00:00"/>
    <n v="57"/>
    <s v="J"/>
    <n v="30"/>
    <n v="2.5"/>
    <n v="39"/>
    <x v="0"/>
    <n v="1"/>
    <n v="30"/>
    <n v="0"/>
    <n v="6802"/>
    <n v="1253.2337499999999"/>
    <n v="0"/>
    <n v="0"/>
    <n v="0"/>
    <n v="0"/>
    <n v="0"/>
    <n v="0"/>
    <n v="0"/>
    <n v="0"/>
    <n v="0"/>
    <n v="0"/>
    <n v="392.42307692307696"/>
    <n v="311.75833333333338"/>
    <n v="26.5"/>
    <n v="0"/>
    <n v="0"/>
    <n v="0"/>
    <n v="0"/>
    <n v="163.6361018269231"/>
    <n v="0"/>
    <n v="1.9716666666666665"/>
  </r>
  <r>
    <d v="2020-11-01T00:00:00"/>
    <x v="7"/>
    <s v="P"/>
    <s v="Active"/>
    <n v="568"/>
    <x v="567"/>
    <s v="N"/>
    <x v="52"/>
    <n v="1007"/>
    <x v="1"/>
    <s v="Niederl. 1"/>
    <n v="1"/>
    <s v="Department"/>
    <s v="Supervisor"/>
    <s v="Non-Mgm."/>
    <s v="tech"/>
    <s v="M"/>
    <d v="2018-09-01T00:00:00"/>
    <d v="2022-02-28T00:00:00"/>
    <s v=""/>
    <n v="3"/>
    <d v="2002-05-31T00:00:00"/>
    <n v="17"/>
    <s v="J"/>
    <n v="30"/>
    <n v="2.5"/>
    <n v="39"/>
    <x v="0"/>
    <n v="1"/>
    <n v="30"/>
    <n v="0"/>
    <n v="6803"/>
    <n v="1253.2537500000001"/>
    <n v="0"/>
    <n v="0"/>
    <n v="0"/>
    <n v="0"/>
    <n v="0"/>
    <n v="0"/>
    <n v="0"/>
    <n v="0"/>
    <n v="0"/>
    <n v="0"/>
    <n v="392.48076923076917"/>
    <n v="311.80416666666667"/>
    <n v="26.5"/>
    <n v="0"/>
    <n v="0"/>
    <n v="0"/>
    <n v="0"/>
    <n v="163.65928639423078"/>
    <n v="0"/>
    <n v="1.9716666666666665"/>
  </r>
  <r>
    <d v="2020-11-01T00:00:00"/>
    <x v="7"/>
    <s v="P"/>
    <s v="Active"/>
    <n v="569"/>
    <x v="568"/>
    <s v="N"/>
    <x v="52"/>
    <n v="1007"/>
    <x v="1"/>
    <s v="Niederl. 1"/>
    <n v="1"/>
    <s v="Department"/>
    <s v="Supervisor"/>
    <s v="Non-Mgm."/>
    <s v="tech"/>
    <s v="M"/>
    <d v="2018-09-01T00:00:00"/>
    <d v="2022-02-28T00:00:00"/>
    <s v=""/>
    <n v="3"/>
    <d v="2001-04-01T00:00:00"/>
    <n v="18"/>
    <s v="J"/>
    <n v="30"/>
    <n v="2.5"/>
    <n v="39"/>
    <x v="0"/>
    <n v="1"/>
    <n v="30"/>
    <n v="0"/>
    <n v="6804"/>
    <n v="1253.2737500000001"/>
    <n v="0"/>
    <n v="0"/>
    <n v="0"/>
    <n v="0"/>
    <n v="0"/>
    <n v="0"/>
    <n v="0"/>
    <n v="0"/>
    <n v="0"/>
    <n v="0"/>
    <n v="392.53846153846149"/>
    <n v="311.85000000000002"/>
    <n v="26.5"/>
    <n v="0"/>
    <n v="0"/>
    <n v="0"/>
    <n v="0"/>
    <n v="163.68247096153848"/>
    <n v="0"/>
    <n v="1.9716666666666665"/>
  </r>
  <r>
    <d v="2020-11-01T00:00:00"/>
    <x v="7"/>
    <s v="P"/>
    <s v="Active"/>
    <n v="570"/>
    <x v="569"/>
    <s v="N"/>
    <x v="52"/>
    <n v="1007"/>
    <x v="1"/>
    <s v="Niederl. 1"/>
    <n v="1"/>
    <s v="Department"/>
    <s v="Supervisor"/>
    <s v="Non-Mgm."/>
    <s v="tech"/>
    <s v="M"/>
    <d v="2018-09-01T00:00:00"/>
    <d v="2022-02-28T00:00:00"/>
    <s v=""/>
    <n v="3"/>
    <d v="2003-07-08T00:00:00"/>
    <n v="16"/>
    <s v="J"/>
    <n v="30"/>
    <n v="2.5"/>
    <n v="39"/>
    <x v="0"/>
    <n v="1"/>
    <n v="30"/>
    <n v="0"/>
    <n v="6805"/>
    <n v="1253.29375"/>
    <n v="0"/>
    <n v="0"/>
    <n v="0"/>
    <n v="0"/>
    <n v="0"/>
    <n v="0"/>
    <n v="0"/>
    <n v="0"/>
    <n v="0"/>
    <n v="0"/>
    <n v="392.59615384615381"/>
    <n v="311.89583333333337"/>
    <n v="26.5"/>
    <n v="0"/>
    <n v="0"/>
    <n v="0"/>
    <n v="0"/>
    <n v="163.70565552884617"/>
    <n v="0"/>
    <n v="1.9716666666666665"/>
  </r>
  <r>
    <d v="2020-11-01T00:00:00"/>
    <x v="7"/>
    <s v="P"/>
    <s v="Active"/>
    <n v="571"/>
    <x v="570"/>
    <s v="N"/>
    <x v="53"/>
    <n v="1012"/>
    <x v="1"/>
    <s v="Niederl. 1"/>
    <n v="1"/>
    <s v="Department"/>
    <s v="Supervisor"/>
    <s v="Non-Mgm."/>
    <s v="kfm"/>
    <s v="M"/>
    <d v="2018-09-01T00:00:00"/>
    <d v="2021-08-31T00:00:00"/>
    <s v=""/>
    <n v="2"/>
    <d v="2001-07-23T00:00:00"/>
    <n v="18"/>
    <s v="J"/>
    <n v="30"/>
    <n v="2.5"/>
    <n v="39"/>
    <x v="0"/>
    <n v="1"/>
    <n v="30"/>
    <n v="0"/>
    <n v="6806"/>
    <n v="1253.31375"/>
    <n v="0"/>
    <n v="0"/>
    <n v="0"/>
    <n v="0"/>
    <n v="0"/>
    <n v="0"/>
    <n v="0"/>
    <n v="0"/>
    <n v="0"/>
    <n v="0"/>
    <n v="392.65384615384613"/>
    <n v="311.94166666666666"/>
    <n v="26.5"/>
    <n v="0"/>
    <n v="0"/>
    <n v="0"/>
    <n v="0"/>
    <n v="163.72884009615385"/>
    <n v="0"/>
    <n v="1.9716666666666665"/>
  </r>
  <r>
    <d v="2020-11-01T00:00:00"/>
    <x v="7"/>
    <s v="P"/>
    <s v="Active"/>
    <n v="572"/>
    <x v="571"/>
    <s v="N"/>
    <x v="52"/>
    <n v="1007"/>
    <x v="1"/>
    <s v="Niederl. 1"/>
    <n v="1"/>
    <s v="Department"/>
    <s v="Supervisor"/>
    <s v="Non-Mgm."/>
    <s v="tech"/>
    <s v="M"/>
    <d v="2018-09-01T00:00:00"/>
    <d v="2022-02-28T00:00:00"/>
    <s v=""/>
    <n v="3"/>
    <d v="2002-01-01T00:00:00"/>
    <n v="18"/>
    <s v="J"/>
    <n v="30"/>
    <n v="2.5"/>
    <n v="39"/>
    <x v="0"/>
    <n v="1"/>
    <n v="30"/>
    <n v="0"/>
    <n v="6807"/>
    <n v="1253.33375"/>
    <n v="0"/>
    <n v="0"/>
    <n v="0"/>
    <n v="0"/>
    <n v="0"/>
    <n v="0"/>
    <n v="0"/>
    <n v="0"/>
    <n v="0"/>
    <n v="0"/>
    <n v="392.71153846153845"/>
    <n v="311.98750000000001"/>
    <n v="26.5"/>
    <n v="0"/>
    <n v="0"/>
    <n v="0"/>
    <n v="0"/>
    <n v="163.75202466346155"/>
    <n v="0"/>
    <n v="1.9716666666666665"/>
  </r>
  <r>
    <d v="2020-11-01T00:00:00"/>
    <x v="7"/>
    <s v="P"/>
    <s v="Active"/>
    <n v="573"/>
    <x v="572"/>
    <s v="N"/>
    <x v="52"/>
    <n v="1007"/>
    <x v="1"/>
    <s v="Niederl. 1"/>
    <n v="1"/>
    <s v="Department"/>
    <s v="Supervisor"/>
    <s v="Non-Mgm."/>
    <s v="tech"/>
    <s v="M"/>
    <d v="2018-09-01T00:00:00"/>
    <d v="2022-02-28T00:00:00"/>
    <s v=""/>
    <n v="3"/>
    <d v="2003-02-19T00:00:00"/>
    <n v="16"/>
    <s v="J"/>
    <n v="30"/>
    <n v="2.5"/>
    <n v="39"/>
    <x v="0"/>
    <n v="1"/>
    <n v="30"/>
    <n v="0"/>
    <n v="6808"/>
    <n v="1253.35375"/>
    <n v="0"/>
    <n v="0"/>
    <n v="0"/>
    <n v="0"/>
    <n v="0"/>
    <n v="0"/>
    <n v="0"/>
    <n v="0"/>
    <n v="0"/>
    <n v="0"/>
    <n v="392.76923076923077"/>
    <n v="312.03333333333336"/>
    <n v="26.5"/>
    <n v="0"/>
    <n v="0"/>
    <n v="0"/>
    <n v="0"/>
    <n v="163.77520923076924"/>
    <n v="0"/>
    <n v="1.9716666666666665"/>
  </r>
  <r>
    <d v="2020-11-01T00:00:00"/>
    <x v="7"/>
    <s v="P"/>
    <s v="Active"/>
    <n v="574"/>
    <x v="573"/>
    <s v="N"/>
    <x v="52"/>
    <n v="1007"/>
    <x v="1"/>
    <s v="Niederl. 1"/>
    <n v="1"/>
    <s v="Department"/>
    <s v="Supervisor"/>
    <s v="Non-Mgm."/>
    <s v="tech"/>
    <s v="M"/>
    <d v="2018-09-01T00:00:00"/>
    <d v="2022-02-28T00:00:00"/>
    <s v=""/>
    <n v="3"/>
    <d v="2002-05-07T00:00:00"/>
    <n v="17"/>
    <s v="J"/>
    <n v="30"/>
    <n v="2.5"/>
    <n v="39"/>
    <x v="0"/>
    <n v="1"/>
    <n v="30"/>
    <n v="0"/>
    <n v="6809"/>
    <n v="1253.37375"/>
    <n v="0"/>
    <n v="0"/>
    <n v="0"/>
    <n v="0"/>
    <n v="0"/>
    <n v="0"/>
    <n v="0"/>
    <n v="0"/>
    <n v="0"/>
    <n v="0"/>
    <n v="392.82692307692304"/>
    <n v="312.07916666666665"/>
    <n v="26.5"/>
    <n v="0"/>
    <n v="0"/>
    <n v="0"/>
    <n v="0"/>
    <n v="163.79839379807694"/>
    <n v="0"/>
    <n v="1.9716666666666665"/>
  </r>
  <r>
    <d v="2020-11-01T00:00:00"/>
    <x v="7"/>
    <s v="P"/>
    <s v="Active"/>
    <n v="575"/>
    <x v="574"/>
    <s v="N"/>
    <x v="52"/>
    <n v="1007"/>
    <x v="1"/>
    <s v="Niederl. 1"/>
    <n v="1"/>
    <s v="Department"/>
    <s v="Supervisor"/>
    <s v="Non-Mgm."/>
    <s v="tech"/>
    <s v="M"/>
    <d v="2018-09-01T00:00:00"/>
    <d v="2022-02-28T00:00:00"/>
    <s v=""/>
    <n v="3"/>
    <d v="2001-09-24T00:00:00"/>
    <n v="18"/>
    <s v="J"/>
    <n v="30"/>
    <n v="2.5"/>
    <n v="39"/>
    <x v="0"/>
    <n v="1"/>
    <n v="30"/>
    <n v="0"/>
    <n v="6810"/>
    <n v="1253.39375"/>
    <n v="0"/>
    <n v="0"/>
    <n v="0"/>
    <n v="0"/>
    <n v="0"/>
    <n v="0"/>
    <n v="0"/>
    <n v="0"/>
    <n v="0"/>
    <n v="0"/>
    <n v="392.88461538461536"/>
    <n v="312.125"/>
    <n v="26.5"/>
    <n v="0"/>
    <n v="0"/>
    <n v="0"/>
    <n v="0"/>
    <n v="163.82157836538462"/>
    <n v="0"/>
    <n v="1.9716666666666665"/>
  </r>
  <r>
    <d v="2020-11-01T00:00:00"/>
    <x v="7"/>
    <s v="P"/>
    <s v="Active"/>
    <n v="576"/>
    <x v="575"/>
    <s v="N"/>
    <x v="53"/>
    <n v="1012"/>
    <x v="1"/>
    <s v="Niederl. 1"/>
    <n v="1"/>
    <s v="Department"/>
    <s v="Supervisor"/>
    <s v="Non-Mgm."/>
    <s v="kfm"/>
    <s v="W"/>
    <d v="2018-09-01T00:00:00"/>
    <d v="2021-08-31T00:00:00"/>
    <s v=""/>
    <n v="2"/>
    <d v="2001-10-28T00:00:00"/>
    <n v="18"/>
    <s v="J"/>
    <n v="30"/>
    <n v="2.5"/>
    <n v="39"/>
    <x v="0"/>
    <n v="1"/>
    <n v="30"/>
    <n v="0"/>
    <n v="6811"/>
    <n v="1253.4137500000002"/>
    <n v="0"/>
    <n v="0"/>
    <n v="0"/>
    <n v="0"/>
    <n v="0"/>
    <n v="0"/>
    <n v="0"/>
    <n v="0"/>
    <n v="0"/>
    <n v="0"/>
    <n v="392.94230769230768"/>
    <n v="312.17083333333341"/>
    <n v="26.5"/>
    <n v="0"/>
    <n v="0"/>
    <n v="0"/>
    <n v="0"/>
    <n v="163.84476293269233"/>
    <n v="0"/>
    <n v="1.9716666666666665"/>
  </r>
  <r>
    <d v="2020-11-01T00:00:00"/>
    <x v="7"/>
    <s v="P"/>
    <s v="Active"/>
    <n v="577"/>
    <x v="576"/>
    <s v="N"/>
    <x v="53"/>
    <n v="1012"/>
    <x v="1"/>
    <s v="Niederl. 1"/>
    <n v="1"/>
    <s v="Department"/>
    <s v="Supervisor"/>
    <s v="Non-Mgm."/>
    <s v="kfm"/>
    <s v="W"/>
    <d v="2018-09-01T00:00:00"/>
    <d v="2021-08-31T00:00:00"/>
    <s v=""/>
    <n v="2"/>
    <d v="2003-06-16T00:00:00"/>
    <n v="16"/>
    <s v="J"/>
    <n v="30"/>
    <n v="2.5"/>
    <n v="39"/>
    <x v="0"/>
    <n v="1"/>
    <n v="30"/>
    <n v="0"/>
    <n v="6812"/>
    <n v="1253.4337500000001"/>
    <n v="0"/>
    <n v="0"/>
    <n v="0"/>
    <n v="0"/>
    <n v="0"/>
    <n v="0"/>
    <n v="0"/>
    <n v="0"/>
    <n v="0"/>
    <n v="0"/>
    <n v="393"/>
    <n v="312.2166666666667"/>
    <n v="26.5"/>
    <n v="0"/>
    <n v="0"/>
    <n v="0"/>
    <n v="0"/>
    <n v="163.86794750000001"/>
    <n v="0"/>
    <n v="1.9716666666666665"/>
  </r>
  <r>
    <d v="2020-11-01T00:00:00"/>
    <x v="7"/>
    <s v="P"/>
    <s v="Active"/>
    <n v="578"/>
    <x v="577"/>
    <s v="N"/>
    <x v="53"/>
    <n v="1012"/>
    <x v="1"/>
    <s v="Niederl. 1"/>
    <n v="1"/>
    <s v="Department"/>
    <s v="Supervisor"/>
    <s v="Non-Mgm."/>
    <s v="kfm"/>
    <s v="W"/>
    <d v="2018-09-01T00:00:00"/>
    <d v="2021-08-31T00:00:00"/>
    <s v=""/>
    <n v="2"/>
    <d v="2002-04-04T00:00:00"/>
    <n v="17"/>
    <s v="J"/>
    <n v="30"/>
    <n v="2.5"/>
    <n v="39"/>
    <x v="0"/>
    <n v="1"/>
    <n v="30"/>
    <n v="0"/>
    <n v="6813"/>
    <n v="1253.4537500000001"/>
    <n v="0"/>
    <n v="0"/>
    <n v="0"/>
    <n v="0"/>
    <n v="0"/>
    <n v="0"/>
    <n v="0"/>
    <n v="0"/>
    <n v="0"/>
    <n v="0"/>
    <n v="393.05769230769232"/>
    <n v="312.26250000000005"/>
    <n v="26.5"/>
    <n v="0"/>
    <n v="0"/>
    <n v="0"/>
    <n v="0"/>
    <n v="163.89113206730772"/>
    <n v="0"/>
    <n v="1.9716666666666665"/>
  </r>
  <r>
    <d v="2020-11-01T00:00:00"/>
    <x v="7"/>
    <s v="P"/>
    <s v="Active"/>
    <n v="579"/>
    <x v="578"/>
    <s v="N"/>
    <x v="53"/>
    <n v="1012"/>
    <x v="1"/>
    <s v="Niederl. 1"/>
    <n v="1"/>
    <s v="Department"/>
    <s v="Supervisor"/>
    <s v="Non-Mgm."/>
    <s v="kfm"/>
    <s v="M"/>
    <d v="2018-09-01T00:00:00"/>
    <d v="2021-08-31T00:00:00"/>
    <s v=""/>
    <n v="2"/>
    <d v="2001-12-29T00:00:00"/>
    <n v="18"/>
    <s v="J"/>
    <n v="30"/>
    <n v="2.5"/>
    <n v="39"/>
    <x v="0"/>
    <n v="1"/>
    <n v="30"/>
    <n v="0"/>
    <n v="6814"/>
    <n v="1253.4737500000001"/>
    <n v="0"/>
    <n v="0"/>
    <n v="0"/>
    <n v="0"/>
    <n v="0"/>
    <n v="0"/>
    <n v="0"/>
    <n v="0"/>
    <n v="0"/>
    <n v="0"/>
    <n v="393.11538461538458"/>
    <n v="312.30833333333339"/>
    <n v="26.5"/>
    <n v="0"/>
    <n v="0"/>
    <n v="0"/>
    <n v="0"/>
    <n v="163.91431663461537"/>
    <n v="0"/>
    <n v="1.9716666666666665"/>
  </r>
  <r>
    <d v="2020-11-01T00:00:00"/>
    <x v="7"/>
    <s v="P"/>
    <s v="Active"/>
    <n v="580"/>
    <x v="579"/>
    <s v="N"/>
    <x v="52"/>
    <n v="1007"/>
    <x v="1"/>
    <s v="Niederl. 1"/>
    <n v="1"/>
    <s v="Department"/>
    <s v="Supervisor"/>
    <s v="Non-Mgm."/>
    <s v="tech"/>
    <s v="M"/>
    <d v="2018-09-01T00:00:00"/>
    <d v="2022-02-28T00:00:00"/>
    <s v=""/>
    <n v="3"/>
    <d v="2003-01-17T00:00:00"/>
    <n v="17"/>
    <s v="J"/>
    <n v="30"/>
    <n v="2.5"/>
    <n v="39"/>
    <x v="0"/>
    <n v="1"/>
    <n v="30"/>
    <n v="0"/>
    <n v="6815"/>
    <n v="1253.4937500000001"/>
    <n v="0"/>
    <n v="0"/>
    <n v="0"/>
    <n v="0"/>
    <n v="0"/>
    <n v="0"/>
    <n v="0"/>
    <n v="0"/>
    <n v="0"/>
    <n v="0"/>
    <n v="393.17307692307691"/>
    <n v="312.35416666666669"/>
    <n v="26.5"/>
    <n v="0"/>
    <n v="0"/>
    <n v="0"/>
    <n v="0"/>
    <n v="163.93750120192308"/>
    <n v="0"/>
    <n v="1.9716666666666665"/>
  </r>
  <r>
    <d v="2020-11-01T00:00:00"/>
    <x v="7"/>
    <s v="P"/>
    <s v="Active"/>
    <n v="581"/>
    <x v="580"/>
    <s v="N"/>
    <x v="51"/>
    <n v="1092"/>
    <x v="0"/>
    <s v="Niederl. 3"/>
    <n v="1"/>
    <s v="Department"/>
    <s v="Supervisor"/>
    <s v="Non-Mgm."/>
    <s v="kfm"/>
    <s v="M"/>
    <d v="2018-09-01T00:00:00"/>
    <d v="2021-08-31T00:00:00"/>
    <s v=""/>
    <n v="2"/>
    <d v="2001-07-07T00:00:00"/>
    <n v="18"/>
    <s v="J"/>
    <n v="30"/>
    <n v="2.5"/>
    <n v="39"/>
    <x v="0"/>
    <n v="1"/>
    <n v="30"/>
    <n v="0"/>
    <n v="6816"/>
    <n v="1253.5137500000001"/>
    <n v="0"/>
    <n v="0"/>
    <n v="0"/>
    <n v="0"/>
    <n v="0"/>
    <n v="0"/>
    <n v="0"/>
    <n v="0"/>
    <n v="0"/>
    <n v="0"/>
    <n v="393.23076923076923"/>
    <n v="312.40000000000003"/>
    <n v="26.5"/>
    <n v="0"/>
    <n v="0"/>
    <n v="0"/>
    <n v="0"/>
    <n v="163.96068576923079"/>
    <n v="0"/>
    <n v="1.9716666666666665"/>
  </r>
  <r>
    <d v="2020-11-01T00:00:00"/>
    <x v="7"/>
    <s v="P"/>
    <s v="Active"/>
    <n v="582"/>
    <x v="581"/>
    <s v="N"/>
    <x v="51"/>
    <n v="1092"/>
    <x v="0"/>
    <s v="Niederl. 3"/>
    <n v="1"/>
    <s v="Department"/>
    <s v="Supervisor"/>
    <s v="Non-Mgm."/>
    <s v="kfm"/>
    <s v="M"/>
    <d v="2018-09-01T00:00:00"/>
    <d v="2021-08-31T00:00:00"/>
    <s v=""/>
    <n v="2"/>
    <d v="1996-07-26T00:00:00"/>
    <n v="23"/>
    <s v="J"/>
    <n v="30"/>
    <n v="2.5"/>
    <n v="39"/>
    <x v="0"/>
    <n v="1"/>
    <n v="30"/>
    <n v="0"/>
    <n v="6817"/>
    <n v="1253.5337500000001"/>
    <n v="0"/>
    <n v="0"/>
    <n v="0"/>
    <n v="0"/>
    <n v="0"/>
    <n v="0"/>
    <n v="0"/>
    <n v="0"/>
    <n v="0"/>
    <n v="0"/>
    <n v="393.28846153846155"/>
    <n v="312.44583333333338"/>
    <n v="26.5"/>
    <n v="0"/>
    <n v="0"/>
    <n v="0"/>
    <n v="0"/>
    <n v="163.98387033653847"/>
    <n v="0"/>
    <n v="1.9716666666666665"/>
  </r>
  <r>
    <d v="2020-11-01T00:00:00"/>
    <x v="7"/>
    <s v="P"/>
    <s v="Active"/>
    <n v="583"/>
    <x v="582"/>
    <s v="N"/>
    <x v="51"/>
    <n v="1092"/>
    <x v="0"/>
    <s v="Niederl. 3"/>
    <n v="1"/>
    <s v="Department"/>
    <s v="Supervisor"/>
    <s v="Non-Mgm."/>
    <s v="kfm"/>
    <s v="M"/>
    <d v="2018-09-01T00:00:00"/>
    <d v="2021-08-31T00:00:00"/>
    <s v=""/>
    <n v="2"/>
    <d v="1998-04-04T00:00:00"/>
    <n v="21"/>
    <s v="J"/>
    <n v="30"/>
    <n v="2.5"/>
    <n v="39"/>
    <x v="0"/>
    <n v="1"/>
    <n v="30"/>
    <n v="0"/>
    <n v="6818"/>
    <n v="1253.55375"/>
    <n v="0"/>
    <n v="0"/>
    <n v="0"/>
    <n v="0"/>
    <n v="0"/>
    <n v="0"/>
    <n v="0"/>
    <n v="0"/>
    <n v="0"/>
    <n v="0"/>
    <n v="393.34615384615387"/>
    <n v="312.49166666666667"/>
    <n v="26.5"/>
    <n v="0"/>
    <n v="0"/>
    <n v="0"/>
    <n v="0"/>
    <n v="164.00705490384618"/>
    <n v="0"/>
    <n v="1.9716666666666665"/>
  </r>
  <r>
    <d v="2020-11-01T00:00:00"/>
    <x v="7"/>
    <s v="P"/>
    <s v="Active"/>
    <n v="584"/>
    <x v="583"/>
    <s v="N"/>
    <x v="51"/>
    <n v="1092"/>
    <x v="0"/>
    <s v="Niederl. 3"/>
    <n v="1"/>
    <s v="Department"/>
    <s v="Supervisor"/>
    <s v="Non-Mgm."/>
    <s v="kfm"/>
    <s v="M"/>
    <d v="2018-09-01T00:00:00"/>
    <d v="2021-08-31T00:00:00"/>
    <s v=""/>
    <n v="2"/>
    <d v="2001-02-23T00:00:00"/>
    <n v="18"/>
    <s v="J"/>
    <n v="30"/>
    <n v="2.5"/>
    <n v="39"/>
    <x v="0"/>
    <n v="1"/>
    <n v="30"/>
    <n v="0"/>
    <n v="6819"/>
    <n v="1253.57375"/>
    <n v="0"/>
    <n v="0"/>
    <n v="0"/>
    <n v="0"/>
    <n v="0"/>
    <n v="0"/>
    <n v="0"/>
    <n v="0"/>
    <n v="0"/>
    <n v="0"/>
    <n v="393.40384615384619"/>
    <n v="312.53750000000002"/>
    <n v="26.5"/>
    <n v="0"/>
    <n v="0"/>
    <n v="0"/>
    <n v="0"/>
    <n v="164.03023947115386"/>
    <n v="0"/>
    <n v="1.9716666666666665"/>
  </r>
  <r>
    <d v="2020-11-01T00:00:00"/>
    <x v="7"/>
    <s v="P"/>
    <s v="Active"/>
    <n v="585"/>
    <x v="584"/>
    <s v="N"/>
    <x v="51"/>
    <n v="1092"/>
    <x v="8"/>
    <s v="Niederl. 2"/>
    <n v="1"/>
    <s v="Department"/>
    <s v="Supervisor"/>
    <s v="Non-Mgm."/>
    <s v="tech"/>
    <s v="M"/>
    <d v="2018-09-01T00:00:00"/>
    <d v="2021-08-31T00:00:00"/>
    <s v=""/>
    <n v="2"/>
    <d v="2002-08-13T00:00:00"/>
    <n v="17"/>
    <s v="J"/>
    <n v="30"/>
    <n v="2.5"/>
    <n v="39"/>
    <x v="0"/>
    <n v="1"/>
    <n v="30"/>
    <n v="0"/>
    <n v="6820"/>
    <n v="1253.59375"/>
    <n v="0"/>
    <n v="0"/>
    <n v="0"/>
    <n v="0"/>
    <n v="0"/>
    <n v="0"/>
    <n v="0"/>
    <n v="0"/>
    <n v="0"/>
    <n v="0"/>
    <n v="393.46153846153845"/>
    <n v="312.58333333333337"/>
    <n v="26.5"/>
    <n v="0"/>
    <n v="0"/>
    <n v="0"/>
    <n v="0"/>
    <n v="164.05342403846154"/>
    <n v="0"/>
    <n v="1.9716666666666665"/>
  </r>
  <r>
    <d v="2020-11-01T00:00:00"/>
    <x v="7"/>
    <s v="P"/>
    <s v="Active"/>
    <n v="586"/>
    <x v="585"/>
    <s v="N"/>
    <x v="9"/>
    <n v="1087"/>
    <x v="0"/>
    <s v="Niederl. 3"/>
    <n v="1"/>
    <s v="Department"/>
    <s v="Supervisor"/>
    <s v="Non-Mgm."/>
    <s v="ang."/>
    <s v="M"/>
    <d v="2018-09-01T00:00:00"/>
    <m/>
    <s v=""/>
    <n v="1"/>
    <d v="1993-11-20T00:00:00"/>
    <n v="26"/>
    <s v="N"/>
    <n v="30"/>
    <n v="2.5"/>
    <n v="39"/>
    <x v="0"/>
    <n v="1"/>
    <n v="30"/>
    <n v="0"/>
    <n v="6821"/>
    <n v="1253.61375"/>
    <n v="0"/>
    <n v="0"/>
    <n v="0"/>
    <n v="0"/>
    <n v="0"/>
    <n v="0"/>
    <n v="0"/>
    <n v="0"/>
    <n v="0"/>
    <n v="0"/>
    <n v="0"/>
    <n v="0"/>
    <n v="26.5"/>
    <n v="0"/>
    <n v="0"/>
    <n v="0"/>
    <n v="0"/>
    <n v="5.9346750000000004"/>
    <n v="0"/>
    <n v="1.9716666666666665"/>
  </r>
  <r>
    <d v="2020-11-01T00:00:00"/>
    <x v="7"/>
    <s v="P"/>
    <s v="Active"/>
    <n v="587"/>
    <x v="586"/>
    <s v="N"/>
    <x v="26"/>
    <n v="1091"/>
    <x v="0"/>
    <s v="Niederl. 3"/>
    <n v="1"/>
    <s v="Department"/>
    <s v="Supervisor"/>
    <s v="Non-Mgm."/>
    <s v="ang."/>
    <s v="W"/>
    <d v="2018-09-01T00:00:00"/>
    <m/>
    <s v=""/>
    <n v="1"/>
    <d v="1980-02-21T00:00:00"/>
    <n v="39"/>
    <s v="N"/>
    <n v="30"/>
    <n v="2.5"/>
    <n v="39"/>
    <x v="0"/>
    <n v="1"/>
    <n v="30"/>
    <n v="0"/>
    <n v="6822"/>
    <n v="1253.63375"/>
    <n v="0"/>
    <n v="0"/>
    <n v="0"/>
    <n v="0"/>
    <n v="0"/>
    <n v="0"/>
    <n v="0"/>
    <n v="0"/>
    <n v="0"/>
    <n v="0"/>
    <n v="0"/>
    <n v="0"/>
    <n v="26.5"/>
    <n v="0"/>
    <n v="0"/>
    <n v="0"/>
    <n v="0"/>
    <n v="5.9346750000000004"/>
    <n v="0"/>
    <n v="1.9716666666666665"/>
  </r>
  <r>
    <d v="2020-11-01T00:00:00"/>
    <x v="7"/>
    <s v="P"/>
    <s v="Active"/>
    <n v="588"/>
    <x v="587"/>
    <s v="N"/>
    <x v="22"/>
    <n v="1029"/>
    <x v="6"/>
    <s v="Niederl. 10"/>
    <n v="1"/>
    <s v="Department"/>
    <s v="Supervisor"/>
    <s v="Non-Mgm."/>
    <s v="ang."/>
    <s v="M"/>
    <d v="2018-09-01T00:00:00"/>
    <m/>
    <s v=""/>
    <n v="1"/>
    <d v="1982-02-03T00:00:00"/>
    <n v="37"/>
    <s v="J"/>
    <n v="30"/>
    <n v="2.5"/>
    <n v="39"/>
    <x v="0"/>
    <n v="1"/>
    <n v="30"/>
    <n v="0"/>
    <n v="6823"/>
    <n v="1253.6537499999999"/>
    <n v="0"/>
    <n v="0"/>
    <n v="0"/>
    <n v="0"/>
    <n v="0"/>
    <n v="0"/>
    <n v="0"/>
    <n v="0"/>
    <n v="0"/>
    <n v="0"/>
    <n v="393.63461538461542"/>
    <n v="312.72083333333336"/>
    <n v="26.5"/>
    <n v="0"/>
    <n v="0"/>
    <n v="0"/>
    <n v="0"/>
    <n v="164.12297774038464"/>
    <n v="0"/>
    <n v="1.9716666666666665"/>
  </r>
  <r>
    <d v="2020-11-01T00:00:00"/>
    <x v="7"/>
    <s v="P"/>
    <s v="Active"/>
    <n v="589"/>
    <x v="588"/>
    <s v="N"/>
    <x v="22"/>
    <n v="1023"/>
    <x v="7"/>
    <s v="Niederl. 9"/>
    <n v="1"/>
    <s v="Department"/>
    <s v="Supervisor"/>
    <s v="Non-Mgm."/>
    <s v="ang."/>
    <s v="M"/>
    <d v="2018-09-15T00:00:00"/>
    <m/>
    <s v=""/>
    <n v="1"/>
    <d v="1983-09-24T00:00:00"/>
    <n v="36"/>
    <s v="J"/>
    <n v="30"/>
    <n v="2.5"/>
    <n v="39"/>
    <x v="0"/>
    <n v="1"/>
    <n v="30"/>
    <n v="0"/>
    <n v="6824"/>
    <n v="1253.6737499999999"/>
    <n v="0"/>
    <n v="0"/>
    <n v="0"/>
    <n v="0"/>
    <n v="0"/>
    <n v="0"/>
    <n v="0"/>
    <n v="0"/>
    <n v="0"/>
    <n v="0"/>
    <n v="393.69230769230774"/>
    <n v="312.76666666666665"/>
    <n v="26.5"/>
    <n v="0"/>
    <n v="0"/>
    <n v="0"/>
    <n v="0"/>
    <n v="164.14616230769232"/>
    <n v="0"/>
    <n v="1.9716666666666665"/>
  </r>
  <r>
    <d v="2020-11-01T00:00:00"/>
    <x v="7"/>
    <s v="P"/>
    <s v="Active"/>
    <n v="590"/>
    <x v="589"/>
    <s v="N"/>
    <x v="36"/>
    <n v="1054"/>
    <x v="8"/>
    <s v="Niederl. 2"/>
    <n v="1"/>
    <s v="Department"/>
    <s v="Supervisor"/>
    <s v="Non-Mgm."/>
    <s v="ang."/>
    <s v="M"/>
    <d v="2018-09-01T00:00:00"/>
    <m/>
    <s v=""/>
    <n v="1"/>
    <d v="1966-06-18T00:00:00"/>
    <n v="53"/>
    <s v="N"/>
    <n v="30"/>
    <n v="2.5"/>
    <n v="39"/>
    <x v="0"/>
    <n v="1"/>
    <n v="30"/>
    <n v="0"/>
    <n v="6825"/>
    <n v="1253.6937499999999"/>
    <n v="0"/>
    <n v="0"/>
    <n v="0"/>
    <n v="0"/>
    <n v="0"/>
    <n v="0"/>
    <n v="0"/>
    <n v="0"/>
    <n v="0"/>
    <n v="0"/>
    <n v="0"/>
    <n v="0"/>
    <n v="26.5"/>
    <n v="0"/>
    <n v="0"/>
    <n v="0"/>
    <n v="0"/>
    <n v="5.9346750000000004"/>
    <n v="0"/>
    <n v="1.9716666666666665"/>
  </r>
  <r>
    <d v="2020-11-01T00:00:00"/>
    <x v="7"/>
    <s v="P"/>
    <s v="Active"/>
    <n v="591"/>
    <x v="590"/>
    <s v="N"/>
    <x v="22"/>
    <n v="1023"/>
    <x v="7"/>
    <s v="Niederl. 9"/>
    <n v="1"/>
    <s v="Department"/>
    <s v="Supervisor"/>
    <s v="Non-Mgm."/>
    <s v="ang."/>
    <s v="M"/>
    <d v="2018-09-01T00:00:00"/>
    <m/>
    <s v=""/>
    <n v="1"/>
    <d v="1989-08-25T00:00:00"/>
    <n v="30"/>
    <s v="J"/>
    <n v="30"/>
    <n v="2.5"/>
    <n v="39"/>
    <x v="0"/>
    <n v="1"/>
    <n v="30"/>
    <n v="0"/>
    <n v="6826"/>
    <n v="1253.7137499999999"/>
    <n v="0"/>
    <n v="0"/>
    <n v="0"/>
    <n v="0"/>
    <n v="0"/>
    <n v="0"/>
    <n v="0"/>
    <n v="0"/>
    <n v="0"/>
    <n v="0"/>
    <n v="393.80769230769232"/>
    <n v="312.85833333333341"/>
    <n v="26.5"/>
    <n v="0"/>
    <n v="0"/>
    <n v="0"/>
    <n v="0"/>
    <n v="164.19253144230771"/>
    <n v="0"/>
    <n v="1.9716666666666665"/>
  </r>
  <r>
    <d v="2020-11-01T00:00:00"/>
    <x v="7"/>
    <s v="P"/>
    <s v="Active"/>
    <n v="592"/>
    <x v="591"/>
    <s v="N"/>
    <x v="22"/>
    <n v="1053"/>
    <x v="3"/>
    <s v="Niederl. 8"/>
    <n v="1"/>
    <s v="Department"/>
    <s v="Supervisor"/>
    <s v="Non-Mgm."/>
    <s v="ang."/>
    <s v="M"/>
    <d v="2018-09-01T00:00:00"/>
    <m/>
    <s v=""/>
    <n v="1"/>
    <d v="1961-09-04T00:00:00"/>
    <n v="58"/>
    <s v="J"/>
    <n v="30"/>
    <n v="2.5"/>
    <n v="39"/>
    <x v="0"/>
    <n v="1"/>
    <n v="30"/>
    <n v="0"/>
    <n v="6827"/>
    <n v="1253.7337499999999"/>
    <n v="0"/>
    <n v="0"/>
    <n v="0"/>
    <n v="0"/>
    <n v="0"/>
    <n v="0"/>
    <n v="0"/>
    <n v="0"/>
    <n v="0"/>
    <n v="0"/>
    <n v="393.86538461538464"/>
    <n v="312.9041666666667"/>
    <n v="26.5"/>
    <n v="0"/>
    <n v="0"/>
    <n v="0"/>
    <n v="0"/>
    <n v="164.21571600961539"/>
    <n v="0"/>
    <n v="1.9716666666666665"/>
  </r>
  <r>
    <d v="2020-11-01T00:00:00"/>
    <x v="7"/>
    <s v="P"/>
    <s v="Active"/>
    <n v="593"/>
    <x v="592"/>
    <s v="N"/>
    <x v="0"/>
    <n v="1090"/>
    <x v="0"/>
    <s v="Niederl. 3"/>
    <n v="1"/>
    <s v="Department"/>
    <s v="Supervisor"/>
    <s v="Non-Mgm."/>
    <s v="ang."/>
    <s v="M"/>
    <d v="2018-09-15T00:00:00"/>
    <m/>
    <s v=""/>
    <n v="1"/>
    <d v="1982-08-24T00:00:00"/>
    <n v="37"/>
    <s v="N"/>
    <n v="30"/>
    <n v="2.5"/>
    <n v="39"/>
    <x v="0"/>
    <n v="1"/>
    <n v="30"/>
    <n v="0"/>
    <n v="6828"/>
    <n v="1253.7537500000001"/>
    <n v="0"/>
    <n v="0"/>
    <n v="0"/>
    <n v="0"/>
    <n v="0"/>
    <n v="0"/>
    <n v="0"/>
    <n v="0"/>
    <n v="0"/>
    <n v="0"/>
    <n v="0"/>
    <n v="0"/>
    <n v="26.5"/>
    <n v="0"/>
    <n v="0"/>
    <n v="0"/>
    <n v="0"/>
    <n v="5.9346750000000004"/>
    <n v="0"/>
    <n v="1.9716666666666665"/>
  </r>
  <r>
    <d v="2020-11-01T00:00:00"/>
    <x v="7"/>
    <s v="P"/>
    <s v="Active"/>
    <n v="594"/>
    <x v="593"/>
    <s v="N"/>
    <x v="22"/>
    <n v="1060"/>
    <x v="2"/>
    <s v="Niederl. 7"/>
    <n v="1"/>
    <s v="Department"/>
    <s v="Supervisor"/>
    <s v="Non-Mgm."/>
    <s v="ang."/>
    <s v="M"/>
    <d v="2018-09-15T00:00:00"/>
    <m/>
    <s v=""/>
    <n v="1"/>
    <d v="1988-11-14T00:00:00"/>
    <n v="31"/>
    <s v="J"/>
    <n v="30"/>
    <n v="2.5"/>
    <n v="39"/>
    <x v="0"/>
    <n v="1"/>
    <n v="30"/>
    <n v="0"/>
    <n v="6829"/>
    <n v="1253.7737500000001"/>
    <n v="0"/>
    <n v="0"/>
    <n v="0"/>
    <n v="0"/>
    <n v="0"/>
    <n v="0"/>
    <n v="0"/>
    <n v="0"/>
    <n v="0"/>
    <n v="0"/>
    <n v="393.98076923076928"/>
    <n v="312.99583333333339"/>
    <n v="26.5"/>
    <n v="0"/>
    <n v="0"/>
    <n v="0"/>
    <n v="0"/>
    <n v="164.26208514423081"/>
    <n v="0"/>
    <n v="1.9716666666666665"/>
  </r>
  <r>
    <d v="2020-11-01T00:00:00"/>
    <x v="7"/>
    <s v="P"/>
    <s v="Active"/>
    <n v="595"/>
    <x v="594"/>
    <s v="N"/>
    <x v="53"/>
    <n v="1012"/>
    <x v="1"/>
    <s v="Niederl. 1"/>
    <n v="1"/>
    <s v="Department"/>
    <s v="Supervisor"/>
    <s v="Non-Mgm."/>
    <s v="kfm"/>
    <s v="M"/>
    <d v="2018-09-01T00:00:00"/>
    <d v="2021-08-31T00:00:00"/>
    <s v=""/>
    <n v="2"/>
    <d v="2000-06-09T00:00:00"/>
    <n v="19"/>
    <s v="J"/>
    <n v="30"/>
    <n v="2.5"/>
    <n v="39"/>
    <x v="0"/>
    <n v="1"/>
    <n v="30"/>
    <n v="0"/>
    <n v="6830"/>
    <n v="1253.79375"/>
    <n v="0"/>
    <n v="0"/>
    <n v="0"/>
    <n v="0"/>
    <n v="0"/>
    <n v="0"/>
    <n v="0"/>
    <n v="0"/>
    <n v="0"/>
    <n v="0"/>
    <n v="394.03846153846155"/>
    <n v="313.04166666666669"/>
    <n v="26.5"/>
    <n v="0"/>
    <n v="0"/>
    <n v="0"/>
    <n v="0"/>
    <n v="164.28526971153846"/>
    <n v="0"/>
    <n v="1.9716666666666665"/>
  </r>
  <r>
    <d v="2020-11-01T00:00:00"/>
    <x v="7"/>
    <s v="P"/>
    <s v="Active"/>
    <n v="596"/>
    <x v="595"/>
    <s v="N"/>
    <x v="16"/>
    <n v="1067"/>
    <x v="11"/>
    <s v="Niederl. 12"/>
    <n v="1"/>
    <s v="Department"/>
    <s v="Supervisor"/>
    <s v="Non-Mgm."/>
    <s v="ang."/>
    <s v="W"/>
    <d v="2018-09-17T00:00:00"/>
    <m/>
    <s v=""/>
    <n v="1"/>
    <d v="1999-06-02T00:00:00"/>
    <n v="20"/>
    <s v="N"/>
    <n v="30"/>
    <n v="2.5"/>
    <n v="39"/>
    <x v="0"/>
    <n v="1"/>
    <n v="30"/>
    <n v="0"/>
    <n v="6831"/>
    <n v="1253.81375"/>
    <n v="0"/>
    <n v="0"/>
    <n v="0"/>
    <n v="0"/>
    <n v="0"/>
    <n v="0"/>
    <n v="0"/>
    <n v="0"/>
    <n v="0"/>
    <n v="0"/>
    <n v="0"/>
    <n v="0"/>
    <n v="26.5"/>
    <n v="0"/>
    <n v="0"/>
    <n v="0"/>
    <n v="0"/>
    <n v="5.9346750000000004"/>
    <n v="0"/>
    <n v="1.9716666666666665"/>
  </r>
  <r>
    <d v="2020-11-01T00:00:00"/>
    <x v="7"/>
    <s v="P"/>
    <s v="Active"/>
    <n v="597"/>
    <x v="596"/>
    <s v="N"/>
    <x v="37"/>
    <n v="1005"/>
    <x v="1"/>
    <s v="Niederl. 1"/>
    <n v="1"/>
    <s v="Department"/>
    <s v="Supervisor"/>
    <s v="Non-Mgm."/>
    <s v="ang."/>
    <s v="M"/>
    <d v="2018-09-01T00:00:00"/>
    <m/>
    <s v=""/>
    <n v="1"/>
    <d v="1992-02-03T00:00:00"/>
    <n v="27"/>
    <s v="N"/>
    <n v="30"/>
    <n v="2.5"/>
    <n v="39"/>
    <x v="0"/>
    <n v="1"/>
    <n v="30"/>
    <n v="0"/>
    <n v="6832"/>
    <n v="1253.83375"/>
    <n v="0"/>
    <n v="0"/>
    <n v="0"/>
    <n v="0"/>
    <n v="0"/>
    <n v="0"/>
    <n v="0"/>
    <n v="0"/>
    <n v="0"/>
    <n v="0"/>
    <n v="0"/>
    <n v="0"/>
    <n v="26.5"/>
    <n v="0"/>
    <n v="0"/>
    <n v="0"/>
    <n v="0"/>
    <n v="5.9346750000000004"/>
    <n v="0"/>
    <n v="1.9716666666666665"/>
  </r>
  <r>
    <d v="2020-11-01T00:00:00"/>
    <x v="7"/>
    <s v="P"/>
    <s v="Active"/>
    <n v="598"/>
    <x v="597"/>
    <s v="N"/>
    <x v="17"/>
    <n v="1088"/>
    <x v="0"/>
    <s v="Niederl. 3"/>
    <n v="1"/>
    <s v="Department"/>
    <s v="Supervisor"/>
    <s v="Non-Mgm."/>
    <s v="ang."/>
    <s v="W"/>
    <d v="2018-10-01T00:00:00"/>
    <m/>
    <s v=""/>
    <n v="1"/>
    <d v="1978-03-11T00:00:00"/>
    <n v="41"/>
    <s v="N"/>
    <n v="30"/>
    <n v="2.5"/>
    <n v="39"/>
    <x v="0"/>
    <n v="1"/>
    <n v="30"/>
    <n v="0"/>
    <n v="6833"/>
    <n v="1253.85375"/>
    <n v="0"/>
    <n v="0"/>
    <n v="0"/>
    <n v="0"/>
    <n v="0"/>
    <n v="0"/>
    <n v="0"/>
    <n v="0"/>
    <n v="0"/>
    <n v="0"/>
    <n v="0"/>
    <n v="0"/>
    <n v="26.5"/>
    <n v="0"/>
    <n v="0"/>
    <n v="0"/>
    <n v="0"/>
    <n v="5.9346750000000004"/>
    <n v="0"/>
    <n v="1.9716666666666665"/>
  </r>
  <r>
    <d v="2020-11-01T00:00:00"/>
    <x v="7"/>
    <s v="P"/>
    <s v="Active"/>
    <n v="599"/>
    <x v="598"/>
    <s v="N"/>
    <x v="49"/>
    <n v="1072"/>
    <x v="0"/>
    <s v="Niederl. 3"/>
    <n v="1"/>
    <s v="Department"/>
    <s v="Supervisor"/>
    <s v="Non-Mgm."/>
    <s v="ang."/>
    <s v="W"/>
    <d v="2018-10-01T00:00:00"/>
    <m/>
    <s v=""/>
    <n v="1"/>
    <d v="1983-03-04T00:00:00"/>
    <n v="36"/>
    <s v="N"/>
    <n v="30"/>
    <n v="2.5"/>
    <n v="39"/>
    <x v="0"/>
    <n v="1"/>
    <n v="30"/>
    <n v="0"/>
    <n v="6834"/>
    <n v="1253.87375"/>
    <n v="0"/>
    <n v="0"/>
    <n v="0"/>
    <n v="0"/>
    <n v="0"/>
    <n v="0"/>
    <n v="0"/>
    <n v="0"/>
    <n v="0"/>
    <n v="0"/>
    <n v="0"/>
    <n v="0"/>
    <n v="26.5"/>
    <n v="0"/>
    <n v="0"/>
    <n v="0"/>
    <n v="0"/>
    <n v="5.9346750000000004"/>
    <n v="0"/>
    <n v="1.9716666666666665"/>
  </r>
  <r>
    <d v="2020-11-01T00:00:00"/>
    <x v="7"/>
    <s v="P"/>
    <s v="Active"/>
    <n v="600"/>
    <x v="599"/>
    <s v="N"/>
    <x v="11"/>
    <n v="1082"/>
    <x v="0"/>
    <s v="Niederl. 3"/>
    <n v="1"/>
    <s v="Department"/>
    <s v="Supervisor"/>
    <s v="Non-Mgm."/>
    <s v="ang."/>
    <s v="M"/>
    <d v="2018-10-01T00:00:00"/>
    <m/>
    <s v=""/>
    <n v="1"/>
    <d v="1983-05-09T00:00:00"/>
    <n v="36"/>
    <s v="N"/>
    <n v="30"/>
    <n v="2.5"/>
    <n v="39"/>
    <x v="0"/>
    <n v="1"/>
    <n v="30"/>
    <n v="0"/>
    <n v="6835"/>
    <n v="1253.89375"/>
    <n v="0"/>
    <n v="0"/>
    <n v="0"/>
    <n v="0"/>
    <n v="0"/>
    <n v="0"/>
    <n v="0"/>
    <n v="0"/>
    <n v="0"/>
    <n v="0"/>
    <n v="0"/>
    <n v="0"/>
    <n v="26.5"/>
    <n v="0"/>
    <n v="0"/>
    <n v="0"/>
    <n v="0"/>
    <n v="5.9346750000000004"/>
    <n v="0"/>
    <n v="1.9716666666666665"/>
  </r>
  <r>
    <d v="2020-11-01T00:00:00"/>
    <x v="7"/>
    <s v="P"/>
    <s v="Active"/>
    <n v="601"/>
    <x v="600"/>
    <s v="N"/>
    <x v="16"/>
    <n v="1031"/>
    <x v="5"/>
    <s v="Niederl. 5"/>
    <n v="1"/>
    <s v="Department"/>
    <s v="Supervisor"/>
    <s v="Non-Mgm."/>
    <s v="ang."/>
    <s v="M"/>
    <d v="2018-10-15T00:00:00"/>
    <m/>
    <s v=""/>
    <n v="1"/>
    <d v="1963-11-16T00:00:00"/>
    <n v="56"/>
    <s v="J"/>
    <n v="30"/>
    <n v="2.5"/>
    <n v="39"/>
    <x v="0"/>
    <n v="1"/>
    <n v="30"/>
    <n v="0"/>
    <n v="6836"/>
    <n v="1253.9137500000002"/>
    <n v="0"/>
    <n v="0"/>
    <n v="0"/>
    <n v="0"/>
    <n v="0"/>
    <n v="0"/>
    <n v="0"/>
    <n v="0"/>
    <n v="0"/>
    <n v="0"/>
    <n v="394.38461538461536"/>
    <n v="313.31666666666666"/>
    <n v="26.5"/>
    <n v="0"/>
    <n v="0"/>
    <n v="0"/>
    <n v="0"/>
    <n v="164.42437711538463"/>
    <n v="0"/>
    <n v="1.9716666666666665"/>
  </r>
  <r>
    <d v="2020-11-01T00:00:00"/>
    <x v="7"/>
    <s v="P"/>
    <s v="Active"/>
    <n v="602"/>
    <x v="601"/>
    <s v="N"/>
    <x v="17"/>
    <n v="1088"/>
    <x v="0"/>
    <s v="Niederl. 3"/>
    <n v="1"/>
    <s v="Department"/>
    <s v="Supervisor"/>
    <s v="Non-Mgm."/>
    <s v="ang."/>
    <s v="M"/>
    <d v="2018-10-01T00:00:00"/>
    <m/>
    <s v=""/>
    <n v="1"/>
    <d v="1990-11-28T00:00:00"/>
    <n v="29"/>
    <s v="N"/>
    <n v="30"/>
    <n v="2.5"/>
    <n v="39"/>
    <x v="0"/>
    <n v="1"/>
    <n v="30"/>
    <n v="0"/>
    <n v="6837"/>
    <n v="1253.9337500000001"/>
    <n v="0"/>
    <n v="0"/>
    <n v="0"/>
    <n v="0"/>
    <n v="0"/>
    <n v="0"/>
    <n v="0"/>
    <n v="0"/>
    <n v="0"/>
    <n v="0"/>
    <n v="0"/>
    <n v="0"/>
    <n v="26.5"/>
    <n v="0"/>
    <n v="0"/>
    <n v="0"/>
    <n v="0"/>
    <n v="5.9346750000000004"/>
    <n v="0"/>
    <n v="1.9716666666666665"/>
  </r>
  <r>
    <d v="2020-11-01T00:00:00"/>
    <x v="7"/>
    <s v="P"/>
    <s v="Active"/>
    <n v="603"/>
    <x v="602"/>
    <s v="N"/>
    <x v="5"/>
    <n v="1093"/>
    <x v="0"/>
    <s v="Niederl. 3"/>
    <n v="1"/>
    <s v="Department"/>
    <s v="Supervisor"/>
    <s v="Non-Mgm."/>
    <s v="ang."/>
    <s v="M"/>
    <d v="2018-10-01T00:00:00"/>
    <m/>
    <s v=""/>
    <n v="1"/>
    <d v="1978-09-15T00:00:00"/>
    <n v="41"/>
    <s v="N"/>
    <n v="30"/>
    <n v="2.5"/>
    <n v="39"/>
    <x v="0"/>
    <n v="1"/>
    <n v="30"/>
    <n v="0"/>
    <n v="6838"/>
    <n v="1253.9537500000001"/>
    <n v="0"/>
    <n v="0"/>
    <n v="0"/>
    <n v="0"/>
    <n v="0"/>
    <n v="0"/>
    <n v="0"/>
    <n v="0"/>
    <n v="0"/>
    <n v="0"/>
    <n v="0"/>
    <n v="0"/>
    <n v="26.5"/>
    <n v="0"/>
    <n v="0"/>
    <n v="0"/>
    <n v="0"/>
    <n v="5.9346750000000004"/>
    <n v="0"/>
    <n v="1.9716666666666665"/>
  </r>
  <r>
    <d v="2020-11-01T00:00:00"/>
    <x v="7"/>
    <s v="P"/>
    <s v="Active"/>
    <n v="604"/>
    <x v="603"/>
    <s v="N"/>
    <x v="31"/>
    <n v="1063"/>
    <x v="10"/>
    <s v="Niederl. 11"/>
    <n v="1"/>
    <s v="Department"/>
    <s v="Supervisor"/>
    <s v="Non-Mgm."/>
    <s v="ang."/>
    <s v="M"/>
    <d v="2018-10-01T00:00:00"/>
    <m/>
    <s v=""/>
    <n v="1"/>
    <d v="1967-06-09T00:00:00"/>
    <n v="52"/>
    <s v="N"/>
    <n v="30"/>
    <n v="2.5"/>
    <n v="39"/>
    <x v="0"/>
    <n v="1"/>
    <n v="30"/>
    <n v="0"/>
    <n v="6839"/>
    <n v="1253.9737500000001"/>
    <n v="0"/>
    <n v="0"/>
    <n v="30"/>
    <n v="0"/>
    <n v="0"/>
    <n v="0"/>
    <n v="0"/>
    <n v="0"/>
    <n v="0"/>
    <n v="0"/>
    <n v="0"/>
    <n v="0"/>
    <n v="26.5"/>
    <n v="0"/>
    <n v="0"/>
    <n v="0"/>
    <n v="0"/>
    <n v="12.653175000000001"/>
    <n v="100.32000000000001"/>
    <n v="1.9716666666666665"/>
  </r>
  <r>
    <d v="2020-11-01T00:00:00"/>
    <x v="7"/>
    <s v="P"/>
    <s v="Active"/>
    <n v="605"/>
    <x v="604"/>
    <s v="N"/>
    <x v="19"/>
    <n v="1083"/>
    <x v="0"/>
    <s v="Niederl. 3"/>
    <n v="1"/>
    <s v="Department"/>
    <s v="Supervisor"/>
    <s v="Non-Mgm."/>
    <s v="ang."/>
    <s v="M"/>
    <d v="2018-10-01T00:00:00"/>
    <m/>
    <s v=""/>
    <n v="1"/>
    <d v="1990-03-19T00:00:00"/>
    <n v="29"/>
    <s v="N"/>
    <n v="30"/>
    <n v="2.5"/>
    <n v="39"/>
    <x v="0"/>
    <n v="1"/>
    <n v="30"/>
    <n v="0"/>
    <n v="6840"/>
    <n v="1253.9937500000001"/>
    <n v="0"/>
    <n v="0"/>
    <n v="0"/>
    <n v="0"/>
    <n v="0"/>
    <n v="0"/>
    <n v="0"/>
    <n v="0"/>
    <n v="0"/>
    <n v="0"/>
    <n v="0"/>
    <n v="0"/>
    <n v="26.5"/>
    <n v="0"/>
    <n v="0"/>
    <n v="0"/>
    <n v="0"/>
    <n v="5.9346750000000004"/>
    <n v="0"/>
    <n v="1.9716666666666665"/>
  </r>
  <r>
    <d v="2020-11-01T00:00:00"/>
    <x v="7"/>
    <s v="P"/>
    <s v="Active"/>
    <n v="606"/>
    <x v="605"/>
    <s v="N"/>
    <x v="22"/>
    <n v="1053"/>
    <x v="3"/>
    <s v="Niederl. 8"/>
    <n v="1"/>
    <s v="Department"/>
    <s v="Supervisor"/>
    <s v="Non-Mgm."/>
    <s v="ang."/>
    <s v="M"/>
    <d v="2018-10-01T00:00:00"/>
    <m/>
    <s v=""/>
    <n v="1"/>
    <d v="1987-08-06T00:00:00"/>
    <n v="32"/>
    <s v="J"/>
    <n v="30"/>
    <n v="2.5"/>
    <n v="39"/>
    <x v="0"/>
    <n v="1"/>
    <n v="30"/>
    <n v="0"/>
    <n v="6841"/>
    <n v="1254.0137500000001"/>
    <n v="0"/>
    <n v="0"/>
    <n v="0"/>
    <n v="0"/>
    <n v="0"/>
    <n v="0"/>
    <n v="0"/>
    <n v="0"/>
    <n v="0"/>
    <n v="0"/>
    <n v="394.67307692307691"/>
    <n v="313.54583333333341"/>
    <n v="26.5"/>
    <n v="0"/>
    <n v="0"/>
    <n v="0"/>
    <n v="0"/>
    <n v="164.54029995192309"/>
    <n v="0"/>
    <n v="1.9716666666666665"/>
  </r>
  <r>
    <d v="2020-11-01T00:00:00"/>
    <x v="7"/>
    <s v="P"/>
    <s v="Active"/>
    <n v="607"/>
    <x v="606"/>
    <s v="N"/>
    <x v="22"/>
    <n v="1029"/>
    <x v="6"/>
    <s v="Niederl. 10"/>
    <n v="1"/>
    <s v="Department"/>
    <s v="Supervisor"/>
    <s v="Non-Mgm."/>
    <s v="ang."/>
    <s v="M"/>
    <d v="2018-11-01T00:00:00"/>
    <m/>
    <s v=""/>
    <n v="1"/>
    <d v="1990-01-18T00:00:00"/>
    <n v="29"/>
    <s v="J"/>
    <n v="30"/>
    <n v="2.5"/>
    <n v="39"/>
    <x v="0"/>
    <n v="1"/>
    <n v="30"/>
    <n v="0"/>
    <n v="6842"/>
    <n v="1254.0337500000001"/>
    <n v="0"/>
    <n v="0"/>
    <n v="0"/>
    <n v="0"/>
    <n v="0"/>
    <n v="0"/>
    <n v="0"/>
    <n v="0"/>
    <n v="0"/>
    <n v="0"/>
    <n v="394.73076923076923"/>
    <n v="313.5916666666667"/>
    <n v="26.5"/>
    <n v="0"/>
    <n v="0"/>
    <n v="0"/>
    <n v="0"/>
    <n v="164.5634845192308"/>
    <n v="0"/>
    <n v="1.9716666666666665"/>
  </r>
  <r>
    <d v="2020-11-01T00:00:00"/>
    <x v="7"/>
    <s v="P"/>
    <s v="Active"/>
    <n v="608"/>
    <x v="607"/>
    <s v="N"/>
    <x v="22"/>
    <n v="1053"/>
    <x v="3"/>
    <s v="Niederl. 8"/>
    <n v="1"/>
    <s v="Department"/>
    <s v="Supervisor"/>
    <s v="Non-Mgm."/>
    <s v="ang."/>
    <s v="M"/>
    <d v="2018-11-01T00:00:00"/>
    <m/>
    <s v=""/>
    <n v="1"/>
    <d v="1992-04-16T00:00:00"/>
    <n v="27"/>
    <s v="J"/>
    <n v="30"/>
    <n v="2.5"/>
    <n v="39"/>
    <x v="0"/>
    <n v="1"/>
    <n v="30"/>
    <n v="0"/>
    <n v="6843"/>
    <n v="1254.05375"/>
    <n v="0"/>
    <n v="0"/>
    <n v="0"/>
    <n v="0"/>
    <n v="0"/>
    <n v="0"/>
    <n v="0"/>
    <n v="0"/>
    <n v="0"/>
    <n v="0"/>
    <n v="394.78846153846155"/>
    <n v="313.63750000000005"/>
    <n v="26.5"/>
    <n v="0"/>
    <n v="0"/>
    <n v="0"/>
    <n v="0"/>
    <n v="164.58666908653848"/>
    <n v="0"/>
    <n v="1.9716666666666665"/>
  </r>
  <r>
    <d v="2020-11-01T00:00:00"/>
    <x v="7"/>
    <s v="P"/>
    <s v="Active"/>
    <n v="609"/>
    <x v="608"/>
    <s v="N"/>
    <x v="20"/>
    <n v="1065"/>
    <x v="10"/>
    <s v="Niederl. 11"/>
    <n v="1"/>
    <s v="Department"/>
    <s v="Supervisor"/>
    <s v="Non-Mgm."/>
    <s v="ang."/>
    <s v="M"/>
    <d v="2018-12-01T00:00:00"/>
    <m/>
    <s v=""/>
    <n v="1"/>
    <d v="1980-09-11T00:00:00"/>
    <n v="39"/>
    <s v="N"/>
    <n v="30"/>
    <n v="2.5"/>
    <n v="39"/>
    <x v="0"/>
    <n v="1"/>
    <n v="30"/>
    <n v="0"/>
    <n v="6844"/>
    <n v="1254.07375"/>
    <n v="0"/>
    <n v="0"/>
    <n v="0"/>
    <n v="0"/>
    <n v="0"/>
    <n v="0"/>
    <n v="0"/>
    <n v="0"/>
    <n v="0"/>
    <n v="0"/>
    <n v="0"/>
    <n v="0"/>
    <n v="26.5"/>
    <n v="0"/>
    <n v="0"/>
    <n v="0"/>
    <n v="0"/>
    <n v="5.9346750000000004"/>
    <n v="0"/>
    <n v="1.9716666666666665"/>
  </r>
  <r>
    <d v="2020-11-01T00:00:00"/>
    <x v="7"/>
    <s v="P"/>
    <s v="Active"/>
    <n v="610"/>
    <x v="609"/>
    <s v="N"/>
    <x v="29"/>
    <n v="1079"/>
    <x v="0"/>
    <s v="Niederl. 3"/>
    <n v="1"/>
    <s v="Department"/>
    <s v="Supervisor"/>
    <s v="Non-Mgm."/>
    <s v="ang."/>
    <s v="W"/>
    <d v="2018-11-01T00:00:00"/>
    <m/>
    <s v=""/>
    <n v="1"/>
    <d v="1971-05-25T00:00:00"/>
    <n v="48"/>
    <s v="N"/>
    <n v="18"/>
    <n v="1.5"/>
    <n v="24"/>
    <x v="0"/>
    <n v="0.61538461538461542"/>
    <n v="30"/>
    <n v="0"/>
    <n v="6845"/>
    <n v="1254.09375"/>
    <n v="0"/>
    <n v="0"/>
    <n v="0"/>
    <n v="0"/>
    <n v="0"/>
    <n v="0"/>
    <n v="0"/>
    <n v="0"/>
    <n v="0"/>
    <n v="0"/>
    <n v="0"/>
    <n v="0"/>
    <n v="26.5"/>
    <n v="0"/>
    <n v="0"/>
    <n v="0"/>
    <n v="0"/>
    <n v="5.9346750000000004"/>
    <n v="0"/>
    <n v="1.9716666666666665"/>
  </r>
  <r>
    <d v="2020-11-01T00:00:00"/>
    <x v="7"/>
    <s v="P"/>
    <s v="Active"/>
    <n v="611"/>
    <x v="610"/>
    <s v="N"/>
    <x v="36"/>
    <n v="1054"/>
    <x v="8"/>
    <s v="Niederl. 2"/>
    <n v="1"/>
    <s v="Department"/>
    <s v="Supervisor"/>
    <s v="Non-Mgm."/>
    <s v="ang."/>
    <s v="W"/>
    <d v="2018-11-01T00:00:00"/>
    <m/>
    <s v=""/>
    <n v="1"/>
    <d v="1972-10-02T00:00:00"/>
    <n v="47"/>
    <s v="N"/>
    <n v="24"/>
    <n v="2"/>
    <n v="20"/>
    <x v="0"/>
    <n v="0.51282051282051277"/>
    <n v="30"/>
    <n v="0"/>
    <n v="6846"/>
    <n v="1254.11375"/>
    <n v="0"/>
    <n v="0"/>
    <n v="0"/>
    <n v="0"/>
    <n v="0"/>
    <n v="0"/>
    <n v="0"/>
    <n v="0"/>
    <n v="0"/>
    <n v="0"/>
    <n v="0"/>
    <n v="0"/>
    <n v="26.5"/>
    <n v="0"/>
    <n v="0"/>
    <n v="0"/>
    <n v="0"/>
    <n v="5.9346750000000004"/>
    <n v="0"/>
    <n v="1.9716666666666665"/>
  </r>
  <r>
    <d v="2020-11-01T00:00:00"/>
    <x v="7"/>
    <s v="P"/>
    <s v="Active"/>
    <n v="612"/>
    <x v="611"/>
    <s v="N"/>
    <x v="22"/>
    <n v="1023"/>
    <x v="7"/>
    <s v="Niederl. 9"/>
    <n v="1"/>
    <s v="Department"/>
    <s v="Supervisor"/>
    <s v="Non-Mgm."/>
    <s v="ang."/>
    <s v="M"/>
    <d v="2018-11-01T00:00:00"/>
    <m/>
    <s v=""/>
    <n v="1"/>
    <d v="1980-04-06T00:00:00"/>
    <n v="39"/>
    <s v="J"/>
    <n v="30"/>
    <n v="2.5"/>
    <n v="39"/>
    <x v="0"/>
    <n v="1"/>
    <n v="30"/>
    <n v="0"/>
    <n v="6847"/>
    <n v="1254.13375"/>
    <n v="0"/>
    <n v="0"/>
    <n v="0"/>
    <n v="0"/>
    <n v="0"/>
    <n v="0"/>
    <n v="0"/>
    <n v="0"/>
    <n v="0"/>
    <n v="0"/>
    <n v="395.01923076923077"/>
    <n v="313.82083333333338"/>
    <n v="26.5"/>
    <n v="0"/>
    <n v="0"/>
    <n v="0"/>
    <n v="0"/>
    <n v="164.67940735576926"/>
    <n v="0"/>
    <n v="1.9716666666666665"/>
  </r>
  <r>
    <d v="2020-11-01T00:00:00"/>
    <x v="7"/>
    <s v="P"/>
    <s v="Active"/>
    <n v="613"/>
    <x v="612"/>
    <s v="N"/>
    <x v="50"/>
    <n v="1069"/>
    <x v="0"/>
    <s v="Niederl. 3"/>
    <n v="1"/>
    <s v="Department"/>
    <s v="Supervisor"/>
    <s v="Non-Mgm."/>
    <s v="ang."/>
    <s v="M"/>
    <d v="2018-11-01T00:00:00"/>
    <m/>
    <s v=""/>
    <n v="1"/>
    <d v="1987-08-03T00:00:00"/>
    <n v="32"/>
    <s v="N"/>
    <n v="30"/>
    <n v="2.5"/>
    <n v="39"/>
    <x v="0"/>
    <n v="1"/>
    <n v="30"/>
    <n v="0"/>
    <n v="6848"/>
    <n v="1254.1537499999999"/>
    <n v="0"/>
    <n v="0"/>
    <n v="0"/>
    <n v="0"/>
    <n v="0"/>
    <n v="0"/>
    <n v="0"/>
    <n v="0"/>
    <n v="0"/>
    <n v="0"/>
    <n v="0"/>
    <n v="0"/>
    <n v="26.5"/>
    <n v="0"/>
    <n v="0"/>
    <n v="0"/>
    <n v="0"/>
    <n v="5.9346750000000004"/>
    <n v="0"/>
    <n v="1.9716666666666665"/>
  </r>
  <r>
    <d v="2020-11-01T00:00:00"/>
    <x v="7"/>
    <s v="P"/>
    <s v="Active"/>
    <n v="614"/>
    <x v="613"/>
    <s v="N"/>
    <x v="36"/>
    <n v="1054"/>
    <x v="8"/>
    <s v="Niederl. 2"/>
    <n v="1"/>
    <s v="Department"/>
    <s v="Supervisor"/>
    <s v="Non-Mgm."/>
    <s v="ang."/>
    <s v="M"/>
    <d v="2018-11-01T00:00:00"/>
    <m/>
    <s v=""/>
    <n v="1"/>
    <d v="1996-03-17T00:00:00"/>
    <n v="23"/>
    <s v="N"/>
    <n v="30"/>
    <n v="2.5"/>
    <n v="39"/>
    <x v="0"/>
    <n v="1"/>
    <n v="30"/>
    <n v="0"/>
    <n v="6849"/>
    <n v="1254.1737499999999"/>
    <n v="0"/>
    <n v="0"/>
    <n v="0"/>
    <n v="0"/>
    <n v="0"/>
    <n v="0"/>
    <n v="0"/>
    <n v="0"/>
    <n v="0"/>
    <n v="0"/>
    <n v="0"/>
    <n v="0"/>
    <n v="26.5"/>
    <n v="0"/>
    <n v="0"/>
    <n v="0"/>
    <n v="0"/>
    <n v="5.9346750000000004"/>
    <n v="0"/>
    <n v="1.9716666666666665"/>
  </r>
  <r>
    <d v="2020-11-01T00:00:00"/>
    <x v="7"/>
    <s v="P"/>
    <s v="Active"/>
    <n v="615"/>
    <x v="614"/>
    <s v="N"/>
    <x v="36"/>
    <n v="1054"/>
    <x v="8"/>
    <s v="Niederl. 2"/>
    <n v="1"/>
    <s v="Department"/>
    <s v="Supervisor"/>
    <s v="Non-Mgm."/>
    <s v="ang."/>
    <s v="W"/>
    <d v="2018-11-01T00:00:00"/>
    <m/>
    <s v=""/>
    <n v="1"/>
    <d v="1977-05-26T00:00:00"/>
    <n v="42"/>
    <s v="N"/>
    <n v="30"/>
    <n v="2.5"/>
    <n v="25"/>
    <x v="0"/>
    <n v="0.64102564102564108"/>
    <n v="30"/>
    <n v="0"/>
    <n v="6850"/>
    <n v="1254.1937499999999"/>
    <n v="0"/>
    <n v="0"/>
    <n v="0"/>
    <n v="0"/>
    <n v="0"/>
    <n v="0"/>
    <n v="0"/>
    <n v="0"/>
    <n v="0"/>
    <n v="0"/>
    <n v="0"/>
    <n v="0"/>
    <n v="26.5"/>
    <n v="0"/>
    <n v="0"/>
    <n v="0"/>
    <n v="0"/>
    <n v="5.9346750000000004"/>
    <n v="0"/>
    <n v="1.9716666666666665"/>
  </r>
  <r>
    <d v="2020-11-01T00:00:00"/>
    <x v="7"/>
    <s v="P"/>
    <s v="Active"/>
    <n v="616"/>
    <x v="615"/>
    <s v="N"/>
    <x v="46"/>
    <n v="1008"/>
    <x v="1"/>
    <s v="Niederl. 1"/>
    <n v="1"/>
    <s v="Department"/>
    <s v="Supervisor"/>
    <s v="Manager"/>
    <s v="ang."/>
    <s v="M"/>
    <d v="2018-11-01T00:00:00"/>
    <m/>
    <s v=""/>
    <n v="1"/>
    <d v="1962-04-05T00:00:00"/>
    <n v="57"/>
    <s v="N"/>
    <n v="30"/>
    <n v="2.5"/>
    <n v="39"/>
    <x v="0"/>
    <n v="1"/>
    <n v="30"/>
    <n v="0"/>
    <n v="6851"/>
    <n v="1254.2137499999999"/>
    <n v="0"/>
    <n v="0"/>
    <n v="0"/>
    <n v="0"/>
    <n v="0"/>
    <n v="0"/>
    <n v="0"/>
    <n v="0"/>
    <n v="0"/>
    <n v="0"/>
    <n v="0"/>
    <n v="0"/>
    <n v="26.5"/>
    <n v="0"/>
    <n v="0"/>
    <n v="0"/>
    <n v="0"/>
    <n v="5.9346750000000004"/>
    <n v="0"/>
    <n v="1.9716666666666665"/>
  </r>
  <r>
    <d v="2020-11-01T00:00:00"/>
    <x v="7"/>
    <s v="P"/>
    <s v="Active"/>
    <n v="617"/>
    <x v="616"/>
    <s v="N"/>
    <x v="13"/>
    <n v="1061"/>
    <x v="11"/>
    <s v="Niederl. 12"/>
    <n v="1"/>
    <s v="Department"/>
    <s v="Supervisor"/>
    <s v="Non-Mgm."/>
    <s v="ang."/>
    <s v="M"/>
    <d v="2018-12-01T00:00:00"/>
    <m/>
    <s v=""/>
    <n v="1"/>
    <d v="1982-01-07T00:00:00"/>
    <n v="38"/>
    <s v="N"/>
    <n v="30"/>
    <n v="2.5"/>
    <n v="39"/>
    <x v="0"/>
    <n v="1"/>
    <n v="30"/>
    <n v="0"/>
    <n v="6852"/>
    <n v="1254.2337499999999"/>
    <n v="0"/>
    <n v="0"/>
    <n v="0"/>
    <n v="0"/>
    <n v="0"/>
    <n v="0"/>
    <n v="0"/>
    <n v="0"/>
    <n v="0"/>
    <n v="0"/>
    <n v="0"/>
    <n v="0"/>
    <n v="26.5"/>
    <n v="0"/>
    <n v="0"/>
    <n v="0"/>
    <n v="0"/>
    <n v="5.9346750000000004"/>
    <n v="0"/>
    <n v="1.9716666666666665"/>
  </r>
  <r>
    <d v="2020-11-01T00:00:00"/>
    <x v="7"/>
    <s v="P"/>
    <s v="Active"/>
    <n v="618"/>
    <x v="617"/>
    <s v="Y"/>
    <x v="20"/>
    <n v="1021"/>
    <x v="7"/>
    <s v="Niederl. 9"/>
    <n v="0.5"/>
    <s v="Department"/>
    <s v="Supervisor"/>
    <s v="Non-Mgm."/>
    <s v="ang."/>
    <s v="W"/>
    <d v="2018-12-01T00:00:00"/>
    <m/>
    <s v=""/>
    <n v="1"/>
    <d v="1960-08-01T00:00:00"/>
    <n v="59"/>
    <s v="N"/>
    <n v="30"/>
    <n v="2.5"/>
    <n v="39"/>
    <x v="0"/>
    <n v="0.5"/>
    <n v="30"/>
    <n v="0"/>
    <n v="6853"/>
    <n v="1254.2537500000001"/>
    <n v="0"/>
    <n v="0"/>
    <n v="0"/>
    <n v="0"/>
    <n v="0"/>
    <n v="0"/>
    <n v="0"/>
    <n v="0"/>
    <n v="0"/>
    <n v="0"/>
    <n v="0"/>
    <n v="0"/>
    <n v="13.25"/>
    <n v="0"/>
    <n v="0"/>
    <n v="0"/>
    <n v="0"/>
    <n v="2.9673375000000002"/>
    <n v="0"/>
    <n v="0.98583333333333323"/>
  </r>
  <r>
    <d v="2020-11-01T00:00:00"/>
    <x v="7"/>
    <s v="P"/>
    <s v="Active"/>
    <n v="618"/>
    <x v="617"/>
    <s v="Y"/>
    <x v="20"/>
    <n v="1027"/>
    <x v="6"/>
    <s v="Niederl. 10"/>
    <n v="0.5"/>
    <s v="Department"/>
    <s v="Supervisor"/>
    <s v="Non-Mgm."/>
    <s v="ang."/>
    <s v="W"/>
    <d v="2018-12-01T00:00:00"/>
    <m/>
    <s v=""/>
    <n v="1"/>
    <d v="1960-08-01T00:00:00"/>
    <n v="59"/>
    <s v="N"/>
    <n v="30"/>
    <n v="2.5"/>
    <n v="39"/>
    <x v="0"/>
    <n v="0.5"/>
    <n v="30"/>
    <n v="0"/>
    <n v="6854"/>
    <n v="1254.2737500000001"/>
    <n v="0"/>
    <n v="0"/>
    <n v="0"/>
    <n v="0"/>
    <n v="0"/>
    <n v="0"/>
    <n v="0"/>
    <n v="0"/>
    <n v="0"/>
    <n v="0"/>
    <n v="0"/>
    <n v="0"/>
    <n v="13.25"/>
    <n v="0"/>
    <n v="0"/>
    <n v="0"/>
    <n v="0"/>
    <n v="2.9673375000000002"/>
    <n v="0"/>
    <n v="0.98583333333333323"/>
  </r>
  <r>
    <d v="2020-11-01T00:00:00"/>
    <x v="7"/>
    <s v="P"/>
    <s v="Active"/>
    <n v="619"/>
    <x v="618"/>
    <s v="N"/>
    <x v="31"/>
    <n v="1046"/>
    <x v="9"/>
    <s v="Niederl. 4"/>
    <n v="1"/>
    <s v="Department"/>
    <s v="Supervisor"/>
    <s v="Non-Mgm."/>
    <s v="ang."/>
    <s v="M"/>
    <d v="2018-12-01T00:00:00"/>
    <m/>
    <s v=""/>
    <n v="1"/>
    <d v="1980-10-10T00:00:00"/>
    <n v="39"/>
    <s v="J"/>
    <n v="30"/>
    <n v="2.5"/>
    <n v="39"/>
    <x v="0"/>
    <n v="1"/>
    <n v="30"/>
    <n v="0"/>
    <n v="6855"/>
    <n v="1254.29375"/>
    <n v="0"/>
    <n v="0"/>
    <n v="30"/>
    <n v="0"/>
    <n v="9.0299999999999994"/>
    <n v="1783.75"/>
    <n v="0"/>
    <n v="0"/>
    <n v="0"/>
    <n v="0"/>
    <n v="395.48076923076928"/>
    <n v="314.1875"/>
    <n v="26.5"/>
    <n v="0"/>
    <n v="0"/>
    <n v="0"/>
    <n v="0"/>
    <n v="573.07646489423075"/>
    <n v="78.09"/>
    <n v="1.9716666666666665"/>
  </r>
  <r>
    <d v="2020-11-01T00:00:00"/>
    <x v="7"/>
    <s v="P"/>
    <s v="Active"/>
    <n v="620"/>
    <x v="619"/>
    <s v="N"/>
    <x v="22"/>
    <n v="1047"/>
    <x v="9"/>
    <s v="Niederl. 4"/>
    <n v="1"/>
    <s v="Department"/>
    <s v="Supervisor"/>
    <s v="Non-Mgm."/>
    <s v="ang."/>
    <s v="M"/>
    <d v="2018-12-01T00:00:00"/>
    <m/>
    <s v=""/>
    <n v="1"/>
    <d v="1991-09-26T00:00:00"/>
    <n v="28"/>
    <s v="J"/>
    <n v="30"/>
    <n v="2.5"/>
    <n v="39"/>
    <x v="0"/>
    <n v="1"/>
    <n v="30"/>
    <n v="0"/>
    <n v="6856"/>
    <n v="1254.31375"/>
    <n v="0"/>
    <n v="0"/>
    <n v="0"/>
    <n v="0"/>
    <n v="0"/>
    <n v="0"/>
    <n v="0"/>
    <n v="0"/>
    <n v="0"/>
    <n v="0"/>
    <n v="395.53846153846155"/>
    <n v="314.23333333333341"/>
    <n v="26.5"/>
    <n v="0"/>
    <n v="0"/>
    <n v="0"/>
    <n v="0"/>
    <n v="164.8880684615385"/>
    <n v="0"/>
    <n v="1.9716666666666665"/>
  </r>
  <r>
    <d v="2020-11-01T00:00:00"/>
    <x v="7"/>
    <s v="P"/>
    <s v="Active"/>
    <n v="621"/>
    <x v="620"/>
    <s v="N"/>
    <x v="22"/>
    <n v="1047"/>
    <x v="9"/>
    <s v="Niederl. 4"/>
    <n v="1"/>
    <s v="Department"/>
    <s v="Supervisor"/>
    <s v="Non-Mgm."/>
    <s v="ang."/>
    <s v="M"/>
    <d v="2018-12-01T00:00:00"/>
    <m/>
    <s v=""/>
    <n v="1"/>
    <d v="1979-05-29T00:00:00"/>
    <n v="40"/>
    <s v="J"/>
    <n v="30"/>
    <n v="2.5"/>
    <n v="39"/>
    <x v="0"/>
    <n v="1"/>
    <n v="30"/>
    <n v="0"/>
    <n v="6857"/>
    <n v="1254.33375"/>
    <n v="0"/>
    <n v="0"/>
    <n v="0"/>
    <n v="0"/>
    <n v="0"/>
    <n v="0"/>
    <n v="0"/>
    <n v="0"/>
    <n v="0"/>
    <n v="0"/>
    <n v="395.59615384615387"/>
    <n v="314.2791666666667"/>
    <n v="26.5"/>
    <n v="0"/>
    <n v="0"/>
    <n v="0"/>
    <n v="0"/>
    <n v="164.91125302884615"/>
    <n v="0"/>
    <n v="1.9716666666666665"/>
  </r>
  <r>
    <d v="2020-11-01T00:00:00"/>
    <x v="7"/>
    <s v="P"/>
    <s v="Active"/>
    <n v="622"/>
    <x v="621"/>
    <s v="N"/>
    <x v="20"/>
    <n v="1033"/>
    <x v="5"/>
    <s v="Niederl. 5"/>
    <n v="1"/>
    <s v="Department"/>
    <s v="Supervisor"/>
    <s v="Non-Mgm."/>
    <s v="ang."/>
    <s v="M"/>
    <d v="2018-12-01T00:00:00"/>
    <d v="2020-11-30T00:00:00"/>
    <s v=""/>
    <n v="1"/>
    <d v="1977-09-30T00:00:00"/>
    <n v="42"/>
    <s v="J"/>
    <n v="30"/>
    <n v="2.5"/>
    <n v="39"/>
    <x v="0"/>
    <n v="1"/>
    <n v="30"/>
    <n v="0"/>
    <n v="6858"/>
    <n v="1254.35375"/>
    <n v="0"/>
    <n v="0"/>
    <n v="0"/>
    <n v="0"/>
    <n v="0"/>
    <n v="0"/>
    <n v="0"/>
    <n v="0"/>
    <n v="0"/>
    <n v="0"/>
    <n v="395.65384615384619"/>
    <n v="314.32500000000005"/>
    <n v="26.5"/>
    <n v="0"/>
    <n v="0"/>
    <n v="0"/>
    <n v="0"/>
    <n v="164.93443759615388"/>
    <n v="0"/>
    <n v="0"/>
  </r>
  <r>
    <d v="2020-11-01T00:00:00"/>
    <x v="7"/>
    <s v="P"/>
    <s v="Active"/>
    <n v="623"/>
    <x v="622"/>
    <s v="N"/>
    <x v="16"/>
    <n v="1056"/>
    <x v="2"/>
    <s v="Niederl. 7"/>
    <n v="1"/>
    <s v="Department"/>
    <s v="Supervisor"/>
    <s v="Non-Mgm."/>
    <s v="ang."/>
    <s v="M"/>
    <d v="2019-01-01T00:00:00"/>
    <m/>
    <s v=""/>
    <n v="1"/>
    <d v="1979-02-17T00:00:00"/>
    <n v="40"/>
    <s v="N"/>
    <n v="30"/>
    <n v="2.5"/>
    <n v="39"/>
    <x v="0"/>
    <n v="1"/>
    <n v="30"/>
    <n v="0"/>
    <n v="6859"/>
    <n v="1254.37375"/>
    <n v="0"/>
    <n v="0"/>
    <n v="0"/>
    <n v="0"/>
    <n v="0"/>
    <n v="0"/>
    <n v="0"/>
    <n v="0"/>
    <n v="0"/>
    <n v="0"/>
    <n v="0"/>
    <n v="0"/>
    <n v="26.5"/>
    <n v="0"/>
    <n v="0"/>
    <n v="0"/>
    <n v="0"/>
    <n v="5.9346750000000004"/>
    <n v="80.56"/>
    <n v="0"/>
  </r>
  <r>
    <d v="2020-11-01T00:00:00"/>
    <x v="7"/>
    <s v="P"/>
    <s v="Active"/>
    <n v="624"/>
    <x v="623"/>
    <s v="N"/>
    <x v="22"/>
    <n v="1023"/>
    <x v="7"/>
    <s v="Niederl. 9"/>
    <n v="1"/>
    <s v="Department"/>
    <s v="Supervisor"/>
    <s v="Non-Mgm."/>
    <s v="ang."/>
    <s v="M"/>
    <d v="2019-01-01T00:00:00"/>
    <m/>
    <s v=""/>
    <n v="1"/>
    <d v="1981-03-01T00:00:00"/>
    <n v="38"/>
    <s v="J"/>
    <n v="30"/>
    <n v="2.5"/>
    <n v="39"/>
    <x v="0"/>
    <n v="1"/>
    <n v="30"/>
    <n v="0"/>
    <n v="6860"/>
    <n v="1254.3937500000002"/>
    <n v="0"/>
    <n v="0"/>
    <n v="0"/>
    <n v="0"/>
    <n v="0"/>
    <n v="0"/>
    <n v="0"/>
    <n v="0"/>
    <n v="0"/>
    <n v="0"/>
    <n v="395.76923076923072"/>
    <n v="314.41666666666669"/>
    <n v="26.5"/>
    <n v="0"/>
    <n v="0"/>
    <n v="0"/>
    <n v="0"/>
    <n v="164.98080673076925"/>
    <n v="0"/>
    <n v="0"/>
  </r>
  <r>
    <d v="2020-11-01T00:00:00"/>
    <x v="7"/>
    <s v="P"/>
    <s v="Active"/>
    <n v="625"/>
    <x v="624"/>
    <s v="Y"/>
    <x v="16"/>
    <n v="1019"/>
    <x v="7"/>
    <s v="Niederl. 9"/>
    <n v="0.5"/>
    <s v="Department"/>
    <s v="Supervisor"/>
    <s v="Non-Mgm."/>
    <s v="ang."/>
    <s v="M"/>
    <d v="2019-01-01T00:00:00"/>
    <m/>
    <s v=""/>
    <n v="1"/>
    <d v="1972-06-30T00:00:00"/>
    <n v="47"/>
    <s v="N"/>
    <n v="30"/>
    <n v="2.5"/>
    <n v="39"/>
    <x v="0"/>
    <n v="0.5"/>
    <n v="30"/>
    <n v="0"/>
    <n v="6861"/>
    <n v="1254.4137500000002"/>
    <n v="0"/>
    <n v="0"/>
    <n v="0"/>
    <n v="0"/>
    <n v="0"/>
    <n v="0"/>
    <n v="0"/>
    <n v="0"/>
    <n v="0"/>
    <n v="0"/>
    <n v="0"/>
    <n v="0"/>
    <n v="13.25"/>
    <n v="0"/>
    <n v="0"/>
    <n v="0"/>
    <n v="0"/>
    <n v="2.9673375000000002"/>
    <n v="0"/>
    <n v="0"/>
  </r>
  <r>
    <d v="2020-11-01T00:00:00"/>
    <x v="7"/>
    <s v="P"/>
    <s v="Active"/>
    <n v="625"/>
    <x v="624"/>
    <s v="Y"/>
    <x v="16"/>
    <n v="1025"/>
    <x v="6"/>
    <s v="Niederl. 10"/>
    <n v="0.5"/>
    <s v="Department"/>
    <s v="Supervisor"/>
    <s v="Non-Mgm."/>
    <s v="ang."/>
    <s v="M"/>
    <d v="2019-01-01T00:00:00"/>
    <m/>
    <s v=""/>
    <n v="1"/>
    <d v="1972-06-30T00:00:00"/>
    <n v="47"/>
    <s v="N"/>
    <n v="30"/>
    <n v="2.5"/>
    <n v="39"/>
    <x v="0"/>
    <n v="0.5"/>
    <n v="30"/>
    <n v="0"/>
    <n v="6862"/>
    <n v="1254.4337500000001"/>
    <n v="0"/>
    <n v="0"/>
    <n v="0"/>
    <n v="0"/>
    <n v="0"/>
    <n v="0"/>
    <n v="0"/>
    <n v="0"/>
    <n v="0"/>
    <n v="0"/>
    <n v="0"/>
    <n v="0"/>
    <n v="13.25"/>
    <n v="0"/>
    <n v="0"/>
    <n v="0"/>
    <n v="0"/>
    <n v="2.9673375000000002"/>
    <n v="0"/>
    <n v="0"/>
  </r>
  <r>
    <d v="2020-11-01T00:00:00"/>
    <x v="7"/>
    <s v="P"/>
    <s v="Active"/>
    <n v="626"/>
    <x v="625"/>
    <s v="N"/>
    <x v="22"/>
    <n v="1060"/>
    <x v="2"/>
    <s v="Niederl. 7"/>
    <n v="1"/>
    <s v="Department"/>
    <s v="Supervisor"/>
    <s v="Non-Mgm."/>
    <s v="ang."/>
    <s v="M"/>
    <d v="2019-02-01T00:00:00"/>
    <m/>
    <s v=""/>
    <n v="0"/>
    <d v="1972-06-20T00:00:00"/>
    <n v="47"/>
    <s v="J"/>
    <n v="30"/>
    <n v="2.5"/>
    <n v="39"/>
    <x v="0"/>
    <n v="1"/>
    <n v="30"/>
    <n v="0"/>
    <n v="6863"/>
    <n v="1254.4537500000001"/>
    <n v="0"/>
    <n v="0"/>
    <n v="0"/>
    <n v="0"/>
    <n v="0"/>
    <n v="0"/>
    <n v="0"/>
    <n v="0"/>
    <n v="0"/>
    <n v="0"/>
    <n v="395.94230769230768"/>
    <n v="314.55416666666667"/>
    <n v="26.5"/>
    <n v="0"/>
    <n v="0"/>
    <n v="0"/>
    <n v="0"/>
    <n v="165.05036043269232"/>
    <n v="0"/>
    <n v="0"/>
  </r>
  <r>
    <d v="2020-11-01T00:00:00"/>
    <x v="7"/>
    <s v="P"/>
    <s v="Active"/>
    <n v="627"/>
    <x v="626"/>
    <s v="N"/>
    <x v="22"/>
    <n v="1060"/>
    <x v="2"/>
    <s v="Niederl. 7"/>
    <n v="1"/>
    <s v="Department"/>
    <s v="Supervisor"/>
    <s v="Non-Mgm."/>
    <s v="ang."/>
    <s v="M"/>
    <d v="2019-01-15T00:00:00"/>
    <m/>
    <s v=""/>
    <n v="1"/>
    <d v="1976-10-29T00:00:00"/>
    <n v="43"/>
    <s v="J"/>
    <n v="30"/>
    <n v="2.5"/>
    <n v="39"/>
    <x v="0"/>
    <n v="1"/>
    <n v="30"/>
    <n v="0"/>
    <n v="6864"/>
    <n v="1254.4737500000001"/>
    <n v="0"/>
    <n v="0"/>
    <n v="0"/>
    <n v="0"/>
    <n v="0"/>
    <n v="0"/>
    <n v="0"/>
    <n v="0"/>
    <n v="0"/>
    <n v="0"/>
    <n v="396"/>
    <n v="314.60000000000002"/>
    <n v="26.5"/>
    <n v="0"/>
    <n v="0"/>
    <n v="0"/>
    <n v="0"/>
    <n v="165.07354500000002"/>
    <n v="0"/>
    <n v="0"/>
  </r>
  <r>
    <d v="2020-11-01T00:00:00"/>
    <x v="7"/>
    <s v="P"/>
    <s v="Active"/>
    <n v="628"/>
    <x v="627"/>
    <s v="N"/>
    <x v="38"/>
    <n v="1074"/>
    <x v="0"/>
    <s v="Niederl. 3"/>
    <n v="1"/>
    <s v="Department"/>
    <s v="Supervisor"/>
    <s v="Non-Mgm."/>
    <s v="ang."/>
    <s v="M"/>
    <d v="2019-01-01T00:00:00"/>
    <m/>
    <s v=""/>
    <n v="1"/>
    <d v="1989-08-13T00:00:00"/>
    <n v="30"/>
    <s v="N"/>
    <n v="30"/>
    <n v="2.5"/>
    <n v="39"/>
    <x v="0"/>
    <n v="1"/>
    <n v="30"/>
    <n v="0"/>
    <n v="6865"/>
    <n v="1254.4937500000001"/>
    <n v="0"/>
    <n v="0"/>
    <n v="0"/>
    <n v="0"/>
    <n v="0"/>
    <n v="0"/>
    <n v="0"/>
    <n v="0"/>
    <n v="0"/>
    <n v="0"/>
    <n v="0"/>
    <n v="0"/>
    <n v="26.5"/>
    <n v="0"/>
    <n v="0"/>
    <n v="0"/>
    <n v="0"/>
    <n v="5.9346750000000004"/>
    <n v="0"/>
    <n v="0"/>
  </r>
  <r>
    <d v="2020-11-01T00:00:00"/>
    <x v="7"/>
    <s v="P"/>
    <s v="Active"/>
    <n v="629"/>
    <x v="628"/>
    <s v="N"/>
    <x v="5"/>
    <n v="1093"/>
    <x v="0"/>
    <s v="Niederl. 3"/>
    <n v="1"/>
    <s v="Department"/>
    <s v="Supervisor"/>
    <s v="Manager"/>
    <s v="ang."/>
    <s v="M"/>
    <d v="2019-01-01T00:00:00"/>
    <m/>
    <s v=""/>
    <n v="1"/>
    <d v="1977-04-20T00:00:00"/>
    <n v="42"/>
    <s v="N"/>
    <n v="30"/>
    <n v="2.5"/>
    <n v="39"/>
    <x v="0"/>
    <n v="1"/>
    <n v="30"/>
    <n v="0"/>
    <n v="6866"/>
    <n v="1254.5137500000001"/>
    <n v="0"/>
    <n v="0"/>
    <n v="0"/>
    <n v="0"/>
    <n v="0"/>
    <n v="0"/>
    <n v="0"/>
    <n v="0"/>
    <n v="0"/>
    <n v="0"/>
    <n v="0"/>
    <n v="0"/>
    <n v="26.5"/>
    <n v="0"/>
    <n v="0"/>
    <n v="0"/>
    <n v="0"/>
    <n v="5.9346750000000004"/>
    <n v="0"/>
    <n v="0"/>
  </r>
  <r>
    <d v="2020-11-01T00:00:00"/>
    <x v="7"/>
    <s v="P"/>
    <s v="Active"/>
    <n v="630"/>
    <x v="629"/>
    <s v="N"/>
    <x v="10"/>
    <n v="1075"/>
    <x v="0"/>
    <s v="Niederl. 3"/>
    <n v="1"/>
    <s v="Department"/>
    <s v="Supervisor"/>
    <s v="Non-Mgm."/>
    <s v="ang."/>
    <s v="W"/>
    <d v="2019-01-01T00:00:00"/>
    <m/>
    <s v=""/>
    <n v="1"/>
    <d v="1988-04-22T00:00:00"/>
    <n v="31"/>
    <s v="N"/>
    <n v="30"/>
    <n v="2.5"/>
    <n v="39"/>
    <x v="0"/>
    <n v="1"/>
    <n v="30"/>
    <n v="0"/>
    <n v="6867"/>
    <n v="1254.5337500000001"/>
    <n v="0"/>
    <n v="0"/>
    <n v="0"/>
    <n v="0"/>
    <n v="0"/>
    <n v="0"/>
    <n v="0"/>
    <n v="0"/>
    <n v="0"/>
    <n v="0"/>
    <n v="0"/>
    <n v="0"/>
    <n v="26.5"/>
    <n v="0"/>
    <n v="0"/>
    <n v="0"/>
    <n v="0"/>
    <n v="5.9346750000000004"/>
    <n v="0"/>
    <n v="0"/>
  </r>
  <r>
    <d v="2020-11-01T00:00:00"/>
    <x v="7"/>
    <s v="P"/>
    <s v="Active"/>
    <n v="631"/>
    <x v="630"/>
    <s v="N"/>
    <x v="30"/>
    <n v="1071"/>
    <x v="0"/>
    <s v="Niederl. 3"/>
    <n v="1"/>
    <s v="Department"/>
    <s v="Supervisor"/>
    <s v="Non-Mgm."/>
    <s v="ang."/>
    <s v="W"/>
    <d v="2019-01-15T00:00:00"/>
    <m/>
    <s v=""/>
    <n v="1"/>
    <d v="1982-10-23T00:00:00"/>
    <n v="37"/>
    <s v="N"/>
    <n v="30"/>
    <n v="2.5"/>
    <n v="30"/>
    <x v="0"/>
    <n v="0.76923076923076927"/>
    <n v="30"/>
    <n v="0"/>
    <n v="6868"/>
    <n v="1254.55375"/>
    <n v="0"/>
    <n v="0"/>
    <n v="0"/>
    <n v="0"/>
    <n v="0"/>
    <n v="0"/>
    <n v="0"/>
    <n v="0"/>
    <n v="0"/>
    <n v="0"/>
    <n v="0"/>
    <n v="0"/>
    <n v="26.5"/>
    <n v="0"/>
    <n v="0"/>
    <n v="0"/>
    <n v="0"/>
    <n v="5.9346750000000004"/>
    <n v="0"/>
    <n v="0"/>
  </r>
  <r>
    <d v="2020-11-01T00:00:00"/>
    <x v="7"/>
    <s v="P"/>
    <s v="Active"/>
    <n v="632"/>
    <x v="631"/>
    <s v="N"/>
    <x v="9"/>
    <n v="1087"/>
    <x v="0"/>
    <s v="Niederl. 3"/>
    <n v="1"/>
    <s v="Department"/>
    <s v="Supervisor"/>
    <s v="Non-Mgm."/>
    <s v="ang."/>
    <s v="M"/>
    <d v="2019-01-01T00:00:00"/>
    <m/>
    <s v=""/>
    <n v="1"/>
    <d v="1994-03-24T00:00:00"/>
    <n v="25"/>
    <s v="N"/>
    <n v="30"/>
    <n v="2.5"/>
    <n v="39"/>
    <x v="0"/>
    <n v="1"/>
    <n v="30"/>
    <n v="0"/>
    <n v="6869"/>
    <n v="1254.57375"/>
    <n v="0"/>
    <n v="0"/>
    <n v="0"/>
    <n v="0"/>
    <n v="0"/>
    <n v="0"/>
    <n v="0"/>
    <n v="0"/>
    <n v="0"/>
    <n v="0"/>
    <n v="0"/>
    <n v="0"/>
    <n v="26.5"/>
    <n v="0"/>
    <n v="0"/>
    <n v="0"/>
    <n v="0"/>
    <n v="5.9346750000000004"/>
    <n v="0"/>
    <n v="0"/>
  </r>
  <r>
    <d v="2020-11-01T00:00:00"/>
    <x v="7"/>
    <s v="P"/>
    <s v="Active"/>
    <n v="633"/>
    <x v="632"/>
    <s v="N"/>
    <x v="35"/>
    <n v="1078"/>
    <x v="0"/>
    <s v="Niederl. 3"/>
    <n v="1"/>
    <s v="Department"/>
    <s v="Supervisor"/>
    <s v="Manager"/>
    <s v="ang."/>
    <s v="M"/>
    <d v="2019-01-01T00:00:00"/>
    <m/>
    <s v=""/>
    <n v="1"/>
    <d v="1969-11-08T00:00:00"/>
    <n v="50"/>
    <s v="N"/>
    <n v="30"/>
    <n v="2.5"/>
    <n v="39"/>
    <x v="0"/>
    <n v="1"/>
    <n v="30"/>
    <n v="0"/>
    <n v="6870"/>
    <n v="1254.59375"/>
    <n v="0"/>
    <n v="0"/>
    <n v="0"/>
    <n v="0"/>
    <n v="0"/>
    <n v="0"/>
    <n v="0"/>
    <n v="0"/>
    <n v="0"/>
    <n v="0"/>
    <n v="0"/>
    <n v="0"/>
    <n v="26.5"/>
    <n v="0"/>
    <n v="0"/>
    <n v="0"/>
    <n v="0"/>
    <n v="5.9346750000000004"/>
    <n v="132.0538"/>
    <n v="0"/>
  </r>
  <r>
    <d v="2020-11-01T00:00:00"/>
    <x v="7"/>
    <s v="P"/>
    <s v="Active"/>
    <n v="634"/>
    <x v="633"/>
    <s v="N"/>
    <x v="22"/>
    <n v="1035"/>
    <x v="5"/>
    <s v="Niederl. 5"/>
    <n v="1"/>
    <s v="Department"/>
    <s v="Supervisor"/>
    <s v="Non-Mgm."/>
    <s v="ang."/>
    <s v="M"/>
    <d v="2019-02-01T00:00:00"/>
    <m/>
    <s v=""/>
    <n v="0"/>
    <d v="1993-04-27T00:00:00"/>
    <n v="26"/>
    <s v="J"/>
    <n v="30"/>
    <n v="2.5"/>
    <n v="39"/>
    <x v="0"/>
    <n v="1"/>
    <n v="30"/>
    <n v="0"/>
    <n v="6871"/>
    <n v="1254.61375"/>
    <n v="0"/>
    <n v="0"/>
    <n v="0"/>
    <n v="0"/>
    <n v="0"/>
    <n v="0"/>
    <n v="0"/>
    <n v="0"/>
    <n v="0"/>
    <n v="0"/>
    <n v="396.40384615384613"/>
    <n v="314.92083333333341"/>
    <n v="26.5"/>
    <n v="0"/>
    <n v="0"/>
    <n v="0"/>
    <n v="0"/>
    <n v="165.23583697115387"/>
    <n v="0"/>
    <n v="0"/>
  </r>
  <r>
    <d v="2020-11-01T00:00:00"/>
    <x v="7"/>
    <s v="P"/>
    <s v="Active"/>
    <n v="635"/>
    <x v="634"/>
    <s v="N"/>
    <x v="22"/>
    <n v="1029"/>
    <x v="6"/>
    <s v="Niederl. 10"/>
    <n v="1"/>
    <s v="Department"/>
    <s v="Supervisor"/>
    <s v="Non-Mgm."/>
    <s v="ang."/>
    <s v="M"/>
    <d v="2019-01-01T00:00:00"/>
    <m/>
    <s v=""/>
    <n v="1"/>
    <d v="1975-02-02T00:00:00"/>
    <n v="44"/>
    <s v="J"/>
    <n v="30"/>
    <n v="2.5"/>
    <n v="39"/>
    <x v="0"/>
    <n v="1"/>
    <n v="30"/>
    <n v="0"/>
    <n v="6872"/>
    <n v="1254.63375"/>
    <n v="0"/>
    <n v="0"/>
    <n v="0"/>
    <n v="0"/>
    <n v="0"/>
    <n v="0"/>
    <n v="0"/>
    <n v="0"/>
    <n v="0"/>
    <n v="0"/>
    <n v="396.46153846153845"/>
    <n v="314.9666666666667"/>
    <n v="26.5"/>
    <n v="0"/>
    <n v="0"/>
    <n v="0"/>
    <n v="0"/>
    <n v="165.25902153846155"/>
    <n v="0"/>
    <n v="0"/>
  </r>
  <r>
    <d v="2020-11-01T00:00:00"/>
    <x v="7"/>
    <s v="P"/>
    <s v="Active"/>
    <n v="636"/>
    <x v="635"/>
    <s v="Y"/>
    <x v="20"/>
    <n v="1027"/>
    <x v="6"/>
    <s v="Niederl. 10"/>
    <n v="0.5"/>
    <s v="Department"/>
    <s v="Supervisor"/>
    <s v="Non-Mgm."/>
    <s v="ang."/>
    <s v="W"/>
    <d v="2019-02-04T00:00:00"/>
    <m/>
    <s v=""/>
    <n v="0"/>
    <d v="1992-12-11T00:00:00"/>
    <n v="27"/>
    <s v="J"/>
    <n v="30"/>
    <n v="2.5"/>
    <n v="39"/>
    <x v="0"/>
    <n v="0.5"/>
    <n v="30"/>
    <n v="0"/>
    <n v="6873"/>
    <n v="1254.6537499999999"/>
    <n v="0"/>
    <n v="0"/>
    <n v="0"/>
    <n v="0"/>
    <n v="0"/>
    <n v="0"/>
    <n v="0"/>
    <n v="0"/>
    <n v="0"/>
    <n v="0"/>
    <n v="396.51923076923077"/>
    <n v="315.01250000000005"/>
    <n v="13.25"/>
    <n v="0"/>
    <n v="0"/>
    <n v="0"/>
    <n v="0"/>
    <n v="162.31486860576925"/>
    <n v="0"/>
    <n v="0"/>
  </r>
  <r>
    <d v="2020-11-01T00:00:00"/>
    <x v="7"/>
    <s v="P"/>
    <s v="Active"/>
    <n v="636"/>
    <x v="635"/>
    <s v="Y"/>
    <x v="20"/>
    <n v="1021"/>
    <x v="7"/>
    <s v="Niederl. 9"/>
    <n v="0.5"/>
    <s v="Department"/>
    <s v="Supervisor"/>
    <s v="Non-Mgm."/>
    <s v="ang."/>
    <s v="W"/>
    <d v="2019-02-04T00:00:00"/>
    <m/>
    <s v=""/>
    <n v="0"/>
    <d v="1992-12-11T00:00:00"/>
    <n v="27"/>
    <s v="J"/>
    <n v="30"/>
    <n v="2.5"/>
    <n v="39"/>
    <x v="0"/>
    <n v="0.5"/>
    <n v="30"/>
    <n v="0"/>
    <n v="6874"/>
    <n v="1254.6737499999999"/>
    <n v="0"/>
    <n v="0"/>
    <n v="0"/>
    <n v="0"/>
    <n v="0"/>
    <n v="0"/>
    <n v="0"/>
    <n v="0"/>
    <n v="0"/>
    <n v="0"/>
    <n v="396.57692307692309"/>
    <n v="315.05833333333339"/>
    <n v="13.25"/>
    <n v="0"/>
    <n v="0"/>
    <n v="0"/>
    <n v="0"/>
    <n v="162.33805317307696"/>
    <n v="0"/>
    <n v="0"/>
  </r>
  <r>
    <d v="2020-11-01T00:00:00"/>
    <x v="7"/>
    <s v="P"/>
    <s v="Active"/>
    <n v="637"/>
    <x v="636"/>
    <s v="N"/>
    <x v="16"/>
    <n v="1067"/>
    <x v="3"/>
    <s v="Niederl. 8"/>
    <n v="1"/>
    <s v="Department"/>
    <s v="Supervisor"/>
    <s v="Non-Mgm."/>
    <s v="ang."/>
    <s v="W"/>
    <d v="2019-02-01T00:00:00"/>
    <m/>
    <s v=""/>
    <n v="0"/>
    <d v="1992-03-11T00:00:00"/>
    <n v="27"/>
    <s v="N"/>
    <n v="30"/>
    <n v="2.5"/>
    <n v="39"/>
    <x v="0"/>
    <n v="1"/>
    <n v="30"/>
    <n v="0"/>
    <n v="6875"/>
    <n v="1254.6937499999999"/>
    <n v="0"/>
    <n v="0"/>
    <n v="0"/>
    <n v="0"/>
    <n v="0"/>
    <n v="0"/>
    <n v="0"/>
    <n v="0"/>
    <n v="0"/>
    <n v="0"/>
    <n v="0"/>
    <n v="0"/>
    <n v="26.5"/>
    <n v="0"/>
    <n v="0"/>
    <n v="0"/>
    <n v="0"/>
    <n v="5.9346750000000004"/>
    <n v="0"/>
    <n v="0"/>
  </r>
  <r>
    <d v="2020-11-01T00:00:00"/>
    <x v="7"/>
    <s v="P"/>
    <s v="Active"/>
    <n v="638"/>
    <x v="637"/>
    <s v="Y"/>
    <x v="16"/>
    <n v="1019"/>
    <x v="7"/>
    <s v="Niederl. 9"/>
    <n v="0.5"/>
    <s v="Department"/>
    <s v="Supervisor"/>
    <s v="Non-Mgm."/>
    <s v="ang."/>
    <s v="W"/>
    <d v="2019-02-01T00:00:00"/>
    <m/>
    <s v=""/>
    <n v="0"/>
    <d v="1965-12-12T00:00:00"/>
    <n v="54"/>
    <s v="N"/>
    <n v="30"/>
    <n v="2.5"/>
    <n v="39"/>
    <x v="0"/>
    <n v="0.5"/>
    <n v="30"/>
    <n v="0"/>
    <n v="6876"/>
    <n v="1254.7137499999999"/>
    <n v="0"/>
    <n v="0"/>
    <n v="0"/>
    <n v="0"/>
    <n v="0"/>
    <n v="0"/>
    <n v="0"/>
    <n v="0"/>
    <n v="0"/>
    <n v="0"/>
    <n v="0"/>
    <n v="0"/>
    <n v="13.25"/>
    <n v="0"/>
    <n v="0"/>
    <n v="0"/>
    <n v="0"/>
    <n v="2.9673375000000002"/>
    <n v="0"/>
    <n v="0"/>
  </r>
  <r>
    <d v="2020-11-01T00:00:00"/>
    <x v="7"/>
    <s v="P"/>
    <s v="Active"/>
    <n v="638"/>
    <x v="637"/>
    <s v="Y"/>
    <x v="16"/>
    <n v="1025"/>
    <x v="6"/>
    <s v="Niederl. 10"/>
    <n v="0.5"/>
    <s v="Department"/>
    <s v="Supervisor"/>
    <s v="Non-Mgm."/>
    <s v="ang."/>
    <s v="W"/>
    <d v="2019-02-01T00:00:00"/>
    <m/>
    <s v=""/>
    <n v="0"/>
    <d v="1965-12-12T00:00:00"/>
    <n v="54"/>
    <s v="N"/>
    <n v="30"/>
    <n v="2.5"/>
    <n v="39"/>
    <x v="0"/>
    <n v="0.5"/>
    <n v="30"/>
    <n v="0"/>
    <n v="6877"/>
    <n v="1254.7337499999999"/>
    <n v="0"/>
    <n v="0"/>
    <n v="0"/>
    <n v="0"/>
    <n v="0"/>
    <n v="0"/>
    <n v="0"/>
    <n v="0"/>
    <n v="0"/>
    <n v="0"/>
    <n v="0"/>
    <n v="0"/>
    <n v="13.25"/>
    <n v="0"/>
    <n v="0"/>
    <n v="0"/>
    <n v="0"/>
    <n v="2.9673375000000002"/>
    <n v="0"/>
    <n v="0"/>
  </r>
  <r>
    <d v="2020-11-01T00:00:00"/>
    <x v="7"/>
    <s v="P"/>
    <s v="Active"/>
    <n v="639"/>
    <x v="638"/>
    <s v="Y"/>
    <x v="16"/>
    <n v="1037"/>
    <x v="4"/>
    <s v="Niederl. 6"/>
    <n v="0.5"/>
    <s v="Department"/>
    <s v="Supervisor"/>
    <s v="Manager"/>
    <s v="ang."/>
    <s v="M"/>
    <d v="2019-02-01T00:00:00"/>
    <m/>
    <s v=""/>
    <n v="0"/>
    <d v="1978-12-26T00:00:00"/>
    <n v="41"/>
    <s v="N"/>
    <n v="30"/>
    <n v="2.5"/>
    <n v="39"/>
    <x v="0"/>
    <n v="0.5"/>
    <n v="30"/>
    <n v="0"/>
    <n v="6878"/>
    <n v="1254.7537500000001"/>
    <n v="0"/>
    <n v="0"/>
    <n v="0"/>
    <n v="0"/>
    <n v="0"/>
    <n v="0"/>
    <n v="0"/>
    <n v="0"/>
    <n v="0"/>
    <n v="0"/>
    <n v="0"/>
    <n v="0"/>
    <n v="13.25"/>
    <n v="0"/>
    <n v="0"/>
    <n v="0"/>
    <n v="0"/>
    <n v="2.9673375000000002"/>
    <n v="100.1091"/>
    <n v="0"/>
  </r>
  <r>
    <d v="2020-11-01T00:00:00"/>
    <x v="7"/>
    <s v="P"/>
    <s v="Active"/>
    <n v="639"/>
    <x v="638"/>
    <s v="Y"/>
    <x v="16"/>
    <n v="1031"/>
    <x v="5"/>
    <s v="Niederl. 5"/>
    <n v="0.5"/>
    <s v="Department"/>
    <s v="Supervisor"/>
    <s v="Manager"/>
    <s v="ang."/>
    <s v="M"/>
    <d v="2019-02-01T00:00:00"/>
    <m/>
    <s v=""/>
    <n v="0"/>
    <d v="1978-12-26T00:00:00"/>
    <n v="41"/>
    <s v="N"/>
    <n v="30"/>
    <n v="2.5"/>
    <n v="39"/>
    <x v="0"/>
    <n v="0.5"/>
    <n v="30"/>
    <n v="0"/>
    <n v="6879"/>
    <n v="1254.7737500000001"/>
    <n v="0"/>
    <n v="0"/>
    <n v="0"/>
    <n v="0"/>
    <n v="0"/>
    <n v="0"/>
    <n v="0"/>
    <n v="0"/>
    <n v="0"/>
    <n v="0"/>
    <n v="0"/>
    <n v="0"/>
    <n v="13.25"/>
    <n v="0"/>
    <n v="0"/>
    <n v="0"/>
    <n v="0"/>
    <n v="2.9673375000000002"/>
    <n v="100.1091"/>
    <n v="0"/>
  </r>
  <r>
    <d v="2020-11-01T00:00:00"/>
    <x v="7"/>
    <s v="P"/>
    <s v="Active"/>
    <n v="640"/>
    <x v="639"/>
    <s v="N"/>
    <x v="6"/>
    <n v="1014"/>
    <x v="1"/>
    <s v="Niederl. 1"/>
    <n v="1"/>
    <s v="Department"/>
    <s v="Supervisor"/>
    <s v="Non-Mgm."/>
    <s v="ang."/>
    <s v="W"/>
    <d v="2019-02-01T00:00:00"/>
    <m/>
    <s v=""/>
    <n v="0"/>
    <d v="1984-10-03T00:00:00"/>
    <n v="35"/>
    <s v="N"/>
    <n v="30"/>
    <n v="2.5"/>
    <n v="39"/>
    <x v="0"/>
    <n v="1"/>
    <n v="30"/>
    <n v="0"/>
    <n v="6880"/>
    <n v="1254.79375"/>
    <n v="0"/>
    <n v="0"/>
    <n v="0"/>
    <n v="0"/>
    <n v="0"/>
    <n v="0"/>
    <n v="0"/>
    <n v="0"/>
    <n v="0"/>
    <n v="0"/>
    <n v="0"/>
    <n v="0"/>
    <n v="26.5"/>
    <n v="0"/>
    <n v="0"/>
    <n v="0"/>
    <n v="0"/>
    <n v="5.9346750000000004"/>
    <n v="0"/>
    <n v="0"/>
  </r>
  <r>
    <d v="2020-11-01T00:00:00"/>
    <x v="7"/>
    <s v="P"/>
    <s v="Active"/>
    <n v="641"/>
    <x v="640"/>
    <s v="N"/>
    <x v="9"/>
    <n v="1087"/>
    <x v="0"/>
    <s v="Niederl. 3"/>
    <n v="1"/>
    <s v="Department"/>
    <s v="Supervisor"/>
    <s v="Non-Mgm."/>
    <s v="ang."/>
    <s v="M"/>
    <d v="2019-02-01T00:00:00"/>
    <m/>
    <s v=""/>
    <n v="0"/>
    <d v="1988-11-14T00:00:00"/>
    <n v="31"/>
    <s v="N"/>
    <n v="30"/>
    <n v="2.5"/>
    <n v="39"/>
    <x v="0"/>
    <n v="1"/>
    <n v="30"/>
    <n v="0"/>
    <n v="6881"/>
    <n v="1254.81375"/>
    <n v="0"/>
    <n v="0"/>
    <n v="0"/>
    <n v="0"/>
    <n v="0"/>
    <n v="0"/>
    <n v="0"/>
    <n v="0"/>
    <n v="0"/>
    <n v="0"/>
    <n v="0"/>
    <n v="0"/>
    <n v="26.5"/>
    <n v="0"/>
    <n v="0"/>
    <n v="0"/>
    <n v="0"/>
    <n v="5.9346750000000004"/>
    <n v="0"/>
    <n v="0"/>
  </r>
  <r>
    <d v="2020-11-01T00:00:00"/>
    <x v="7"/>
    <s v="P"/>
    <s v="Active"/>
    <n v="642"/>
    <x v="641"/>
    <s v="N"/>
    <x v="31"/>
    <n v="1022"/>
    <x v="7"/>
    <s v="Niederl. 9"/>
    <n v="1"/>
    <s v="Department"/>
    <s v="Supervisor"/>
    <s v="Non-Mgm."/>
    <s v="ang."/>
    <s v="M"/>
    <d v="2019-02-14T00:00:00"/>
    <m/>
    <s v=""/>
    <n v="0"/>
    <d v="1995-07-27T00:00:00"/>
    <n v="24"/>
    <s v="J"/>
    <n v="30"/>
    <n v="2.5"/>
    <n v="39"/>
    <x v="0"/>
    <n v="1"/>
    <n v="30"/>
    <n v="0"/>
    <n v="6882"/>
    <n v="1254.83375"/>
    <n v="0"/>
    <n v="0"/>
    <n v="30"/>
    <n v="0"/>
    <n v="0"/>
    <n v="1900"/>
    <n v="0"/>
    <n v="0"/>
    <n v="0"/>
    <n v="0"/>
    <n v="397.03846153846155"/>
    <n v="315.42500000000001"/>
    <n v="26.5"/>
    <n v="0"/>
    <n v="0"/>
    <n v="0"/>
    <n v="0"/>
    <n v="597.7143672115385"/>
    <n v="78.09"/>
    <n v="0"/>
  </r>
  <r>
    <d v="2020-11-01T00:00:00"/>
    <x v="7"/>
    <s v="P"/>
    <s v="Active"/>
    <n v="643"/>
    <x v="642"/>
    <s v="N"/>
    <x v="35"/>
    <n v="1078"/>
    <x v="0"/>
    <s v="Niederl. 3"/>
    <n v="1"/>
    <s v="Department"/>
    <s v="Supervisor"/>
    <s v="Non-Mgm."/>
    <s v="ang."/>
    <s v="M"/>
    <d v="2019-03-01T00:00:00"/>
    <m/>
    <s v=""/>
    <n v="0"/>
    <d v="1971-10-28T00:00:00"/>
    <n v="48"/>
    <s v="N"/>
    <n v="30"/>
    <n v="2.5"/>
    <n v="39"/>
    <x v="0"/>
    <n v="1"/>
    <n v="30"/>
    <n v="0"/>
    <n v="6883"/>
    <n v="1254.85375"/>
    <n v="0"/>
    <n v="0"/>
    <n v="0"/>
    <n v="0"/>
    <n v="0"/>
    <n v="0"/>
    <n v="0"/>
    <n v="0"/>
    <n v="0"/>
    <n v="0"/>
    <n v="0"/>
    <n v="0"/>
    <n v="26.5"/>
    <n v="0"/>
    <n v="0"/>
    <n v="0"/>
    <n v="0"/>
    <n v="5.9346750000000004"/>
    <n v="115.5865"/>
    <n v="0"/>
  </r>
  <r>
    <d v="2020-11-01T00:00:00"/>
    <x v="7"/>
    <s v="P"/>
    <s v="Active"/>
    <n v="644"/>
    <x v="643"/>
    <s v="Y"/>
    <x v="20"/>
    <n v="1058"/>
    <x v="2"/>
    <s v="Niederl. 7"/>
    <n v="0.5"/>
    <s v="Department"/>
    <s v="Supervisor"/>
    <s v="Non-Mgm."/>
    <s v="ang."/>
    <s v="M"/>
    <d v="2019-03-01T00:00:00"/>
    <m/>
    <s v=""/>
    <n v="0"/>
    <d v="1992-11-24T00:00:00"/>
    <n v="27"/>
    <s v="J"/>
    <n v="30"/>
    <n v="2.5"/>
    <n v="39"/>
    <x v="0"/>
    <n v="0.5"/>
    <n v="30"/>
    <n v="0"/>
    <n v="6884"/>
    <n v="1254.87375"/>
    <n v="0"/>
    <n v="0"/>
    <n v="0"/>
    <n v="0"/>
    <n v="0"/>
    <n v="0"/>
    <n v="0"/>
    <n v="0"/>
    <n v="0"/>
    <n v="0"/>
    <n v="397.15384615384619"/>
    <n v="315.51666666666665"/>
    <n v="13.25"/>
    <n v="0"/>
    <n v="0"/>
    <n v="0"/>
    <n v="0"/>
    <n v="162.56989884615385"/>
    <n v="0"/>
    <n v="0"/>
  </r>
  <r>
    <d v="2020-11-01T00:00:00"/>
    <x v="7"/>
    <s v="P"/>
    <s v="Active"/>
    <n v="644"/>
    <x v="643"/>
    <s v="Y"/>
    <x v="20"/>
    <n v="1051"/>
    <x v="3"/>
    <s v="Niederl. 8"/>
    <n v="0.5"/>
    <s v="Department"/>
    <s v="Supervisor"/>
    <s v="Non-Mgm."/>
    <s v="ang."/>
    <s v="M"/>
    <d v="2019-03-01T00:00:00"/>
    <m/>
    <s v=""/>
    <n v="0"/>
    <d v="1992-11-24T00:00:00"/>
    <n v="27"/>
    <s v="J"/>
    <n v="30"/>
    <n v="2.5"/>
    <n v="39"/>
    <x v="0"/>
    <n v="0.5"/>
    <n v="30"/>
    <n v="0"/>
    <n v="6885"/>
    <n v="1254.8937500000002"/>
    <n v="0"/>
    <n v="0"/>
    <n v="0"/>
    <n v="0"/>
    <n v="0"/>
    <n v="0"/>
    <n v="0"/>
    <n v="0"/>
    <n v="0"/>
    <n v="0"/>
    <n v="397.21153846153851"/>
    <n v="315.5625"/>
    <n v="13.25"/>
    <n v="0"/>
    <n v="0"/>
    <n v="0"/>
    <n v="0"/>
    <n v="162.59308341346156"/>
    <n v="0"/>
    <n v="0"/>
  </r>
  <r>
    <d v="2020-11-01T00:00:00"/>
    <x v="7"/>
    <s v="P"/>
    <s v="Active"/>
    <n v="645"/>
    <x v="644"/>
    <s v="N"/>
    <x v="22"/>
    <n v="1053"/>
    <x v="3"/>
    <s v="Niederl. 8"/>
    <n v="1"/>
    <s v="Department"/>
    <s v="Supervisor"/>
    <s v="Non-Mgm."/>
    <s v="ang."/>
    <s v="M"/>
    <d v="2019-03-01T00:00:00"/>
    <m/>
    <s v=""/>
    <n v="0"/>
    <d v="1989-09-27T00:00:00"/>
    <n v="30"/>
    <s v="J"/>
    <n v="30"/>
    <n v="2.5"/>
    <n v="39"/>
    <x v="0"/>
    <n v="1"/>
    <n v="30"/>
    <n v="0"/>
    <n v="6886"/>
    <n v="1254.9137500000002"/>
    <n v="0"/>
    <n v="0"/>
    <n v="0"/>
    <n v="0"/>
    <n v="0"/>
    <n v="0"/>
    <n v="0"/>
    <n v="0"/>
    <n v="0"/>
    <n v="0"/>
    <n v="397.26923076923083"/>
    <n v="315.60833333333341"/>
    <n v="26.5"/>
    <n v="0"/>
    <n v="0"/>
    <n v="0"/>
    <n v="0"/>
    <n v="165.58360548076928"/>
    <n v="0"/>
    <n v="0"/>
  </r>
  <r>
    <d v="2020-11-01T00:00:00"/>
    <x v="7"/>
    <s v="P"/>
    <s v="Active"/>
    <n v="646"/>
    <x v="645"/>
    <s v="N"/>
    <x v="22"/>
    <n v="1047"/>
    <x v="9"/>
    <s v="Niederl. 4"/>
    <n v="1"/>
    <s v="Department"/>
    <s v="Supervisor"/>
    <s v="Non-Mgm."/>
    <s v="ang."/>
    <s v="M"/>
    <d v="2019-03-01T00:00:00"/>
    <m/>
    <s v=""/>
    <n v="0"/>
    <d v="1995-01-06T00:00:00"/>
    <n v="25"/>
    <s v="J"/>
    <n v="30"/>
    <n v="2.5"/>
    <n v="39"/>
    <x v="0"/>
    <n v="1"/>
    <n v="30"/>
    <n v="0"/>
    <n v="6887"/>
    <n v="1254.9337500000001"/>
    <n v="0"/>
    <n v="0"/>
    <n v="0"/>
    <n v="0"/>
    <n v="0"/>
    <n v="0"/>
    <n v="0"/>
    <n v="0"/>
    <n v="0"/>
    <n v="0"/>
    <n v="397.32692307692304"/>
    <n v="315.6541666666667"/>
    <n v="26.5"/>
    <n v="0"/>
    <n v="0"/>
    <n v="0"/>
    <n v="0"/>
    <n v="165.60679004807693"/>
    <n v="0"/>
    <n v="0"/>
  </r>
  <r>
    <d v="2020-11-01T00:00:00"/>
    <x v="7"/>
    <s v="P"/>
    <s v="Active"/>
    <n v="647"/>
    <x v="646"/>
    <s v="N"/>
    <x v="22"/>
    <n v="1047"/>
    <x v="9"/>
    <s v="Niederl. 4"/>
    <n v="1"/>
    <s v="Department"/>
    <s v="Supervisor"/>
    <s v="Non-Mgm."/>
    <s v="ang."/>
    <s v="M"/>
    <d v="2019-03-01T00:00:00"/>
    <m/>
    <s v=""/>
    <n v="0"/>
    <d v="1996-07-22T00:00:00"/>
    <n v="23"/>
    <s v="J"/>
    <n v="30"/>
    <n v="2.5"/>
    <n v="39"/>
    <x v="0"/>
    <n v="1"/>
    <n v="30"/>
    <n v="0"/>
    <n v="6888"/>
    <n v="1254.9537500000001"/>
    <n v="0"/>
    <n v="0"/>
    <n v="0"/>
    <n v="0"/>
    <n v="0"/>
    <n v="0"/>
    <n v="0"/>
    <n v="0"/>
    <n v="0"/>
    <n v="0"/>
    <n v="397.38461538461536"/>
    <n v="315.70000000000005"/>
    <n v="26.5"/>
    <n v="0"/>
    <n v="0"/>
    <n v="0"/>
    <n v="0"/>
    <n v="165.62997461538464"/>
    <n v="0"/>
    <n v="0"/>
  </r>
  <r>
    <d v="2020-11-01T00:00:00"/>
    <x v="7"/>
    <s v="P"/>
    <s v="Active"/>
    <n v="648"/>
    <x v="647"/>
    <s v="N"/>
    <x v="22"/>
    <n v="1047"/>
    <x v="9"/>
    <s v="Niederl. 4"/>
    <n v="1"/>
    <s v="Department"/>
    <s v="Supervisor"/>
    <s v="Non-Mgm."/>
    <s v="ang."/>
    <s v="M"/>
    <d v="2019-03-01T00:00:00"/>
    <m/>
    <s v=""/>
    <n v="0"/>
    <d v="1986-02-09T00:00:00"/>
    <n v="33"/>
    <s v="J"/>
    <n v="30"/>
    <n v="2.5"/>
    <n v="39"/>
    <x v="0"/>
    <n v="1"/>
    <n v="30"/>
    <n v="0"/>
    <n v="6889"/>
    <n v="1254.9737500000001"/>
    <n v="0"/>
    <n v="0"/>
    <n v="0"/>
    <n v="0"/>
    <n v="0"/>
    <n v="0"/>
    <n v="0"/>
    <n v="0"/>
    <n v="0"/>
    <n v="0"/>
    <n v="397.44230769230768"/>
    <n v="315.74583333333339"/>
    <n v="26.5"/>
    <n v="0"/>
    <n v="0"/>
    <n v="0"/>
    <n v="0"/>
    <n v="165.65315918269232"/>
    <n v="0"/>
    <n v="0"/>
  </r>
  <r>
    <d v="2020-11-01T00:00:00"/>
    <x v="7"/>
    <s v="P"/>
    <s v="Active"/>
    <n v="649"/>
    <x v="648"/>
    <s v="N"/>
    <x v="13"/>
    <n v="1061"/>
    <x v="11"/>
    <s v="Niederl. 12"/>
    <n v="1"/>
    <s v="Department"/>
    <s v="Supervisor"/>
    <s v="Director"/>
    <s v="ang."/>
    <s v="M"/>
    <d v="2019-04-01T00:00:00"/>
    <m/>
    <s v=""/>
    <n v="0"/>
    <d v="1966-02-15T00:00:00"/>
    <n v="53"/>
    <s v="N"/>
    <n v="30"/>
    <n v="2.5"/>
    <n v="39"/>
    <x v="0"/>
    <n v="1"/>
    <n v="30"/>
    <n v="0"/>
    <n v="6890"/>
    <n v="1254.9937500000001"/>
    <n v="0"/>
    <n v="0"/>
    <n v="0"/>
    <n v="0"/>
    <n v="0"/>
    <n v="0"/>
    <n v="0"/>
    <n v="0"/>
    <n v="0"/>
    <n v="0"/>
    <n v="0"/>
    <n v="0"/>
    <n v="26.5"/>
    <n v="0"/>
    <n v="0"/>
    <n v="0"/>
    <n v="0"/>
    <n v="5.9346750000000004"/>
    <n v="186.3064"/>
    <n v="0"/>
  </r>
  <r>
    <d v="2020-11-01T00:00:00"/>
    <x v="7"/>
    <s v="P"/>
    <s v="Active"/>
    <n v="650"/>
    <x v="649"/>
    <s v="N"/>
    <x v="27"/>
    <n v="1070"/>
    <x v="0"/>
    <s v="Niederl. 3"/>
    <n v="1"/>
    <s v="Department"/>
    <s v="Supervisor"/>
    <s v="Manager"/>
    <s v="ang."/>
    <s v="M"/>
    <d v="2019-04-01T00:00:00"/>
    <m/>
    <s v=""/>
    <n v="0"/>
    <d v="1971-09-19T00:00:00"/>
    <n v="48"/>
    <s v="N"/>
    <n v="30"/>
    <n v="2.5"/>
    <n v="39"/>
    <x v="0"/>
    <n v="1"/>
    <n v="30"/>
    <n v="0"/>
    <n v="6891"/>
    <n v="1255.0137500000001"/>
    <n v="0"/>
    <n v="0"/>
    <n v="0"/>
    <n v="0"/>
    <n v="0"/>
    <n v="0"/>
    <n v="0"/>
    <n v="0"/>
    <n v="0"/>
    <n v="0"/>
    <n v="0"/>
    <n v="0"/>
    <n v="26.5"/>
    <n v="0"/>
    <n v="0"/>
    <n v="0"/>
    <n v="0"/>
    <n v="5.9346750000000004"/>
    <n v="82.08"/>
    <n v="0"/>
  </r>
  <r>
    <d v="2020-11-01T00:00:00"/>
    <x v="7"/>
    <s v="P"/>
    <s v="Active"/>
    <n v="651"/>
    <x v="650"/>
    <s v="N"/>
    <x v="22"/>
    <n v="1053"/>
    <x v="3"/>
    <s v="Niederl. 8"/>
    <n v="1"/>
    <s v="Department"/>
    <s v="Supervisor"/>
    <s v="Non-Mgm."/>
    <s v="ang."/>
    <s v="M"/>
    <d v="2019-04-01T00:00:00"/>
    <m/>
    <s v=""/>
    <n v="0"/>
    <d v="1975-05-04T00:00:00"/>
    <n v="44"/>
    <s v="J"/>
    <n v="30"/>
    <n v="2.5"/>
    <n v="39"/>
    <x v="0"/>
    <n v="1"/>
    <n v="30"/>
    <n v="0"/>
    <n v="6892"/>
    <n v="1255.0337500000001"/>
    <n v="0"/>
    <n v="0"/>
    <n v="0"/>
    <n v="0"/>
    <n v="0"/>
    <n v="0"/>
    <n v="0"/>
    <n v="0"/>
    <n v="0"/>
    <n v="0"/>
    <n v="397.61538461538458"/>
    <n v="315.88333333333338"/>
    <n v="26.5"/>
    <n v="0"/>
    <n v="0"/>
    <n v="0"/>
    <n v="0"/>
    <n v="165.72271288461539"/>
    <n v="0"/>
    <n v="0"/>
  </r>
  <r>
    <d v="2020-11-01T00:00:00"/>
    <x v="7"/>
    <s v="P"/>
    <s v="Active"/>
    <n v="652"/>
    <x v="651"/>
    <s v="N"/>
    <x v="16"/>
    <n v="1049"/>
    <x v="3"/>
    <s v="Niederl. 8"/>
    <n v="1"/>
    <s v="Department"/>
    <s v="Supervisor"/>
    <s v="Non-Mgm."/>
    <s v="ang."/>
    <s v="M"/>
    <d v="2018-10-01T00:00:00"/>
    <m/>
    <s v=""/>
    <n v="1"/>
    <d v="1983-04-24T00:00:00"/>
    <n v="36"/>
    <s v="J"/>
    <n v="30"/>
    <n v="2.5"/>
    <n v="39"/>
    <x v="0"/>
    <n v="1"/>
    <n v="30"/>
    <n v="0"/>
    <n v="6893"/>
    <n v="1255.05375"/>
    <n v="0"/>
    <n v="0"/>
    <n v="0"/>
    <n v="0"/>
    <n v="0"/>
    <n v="0"/>
    <n v="0"/>
    <n v="0"/>
    <n v="0"/>
    <n v="0"/>
    <n v="397.67307692307691"/>
    <n v="315.92916666666667"/>
    <n v="26.5"/>
    <n v="0"/>
    <n v="0"/>
    <n v="0"/>
    <n v="0"/>
    <n v="165.74589745192307"/>
    <n v="0"/>
    <n v="1.9716666666666665"/>
  </r>
  <r>
    <d v="2020-11-01T00:00:00"/>
    <x v="7"/>
    <s v="P"/>
    <s v="Active"/>
    <n v="653"/>
    <x v="652"/>
    <s v="N"/>
    <x v="15"/>
    <n v="1032"/>
    <x v="5"/>
    <s v="Niederl. 5"/>
    <n v="1"/>
    <s v="Department"/>
    <s v="Supervisor"/>
    <s v="Non-Mgm."/>
    <s v="ang."/>
    <s v="W"/>
    <d v="2019-04-01T00:00:00"/>
    <m/>
    <s v=""/>
    <n v="0"/>
    <d v="1982-08-02T00:00:00"/>
    <n v="37"/>
    <s v="J"/>
    <n v="30"/>
    <n v="2.5"/>
    <n v="39"/>
    <x v="0"/>
    <n v="1"/>
    <n v="30"/>
    <n v="0"/>
    <n v="6894"/>
    <n v="1255.07375"/>
    <n v="0"/>
    <n v="0"/>
    <n v="0"/>
    <n v="0"/>
    <n v="0"/>
    <n v="0"/>
    <n v="0"/>
    <n v="0"/>
    <n v="0"/>
    <n v="0"/>
    <n v="397.73076923076923"/>
    <n v="315.97500000000002"/>
    <n v="26.5"/>
    <n v="0"/>
    <n v="0"/>
    <n v="0"/>
    <n v="0"/>
    <n v="165.76908201923078"/>
    <n v="0"/>
    <n v="0"/>
  </r>
  <r>
    <d v="2020-11-01T00:00:00"/>
    <x v="7"/>
    <s v="P"/>
    <s v="Active"/>
    <n v="654"/>
    <x v="653"/>
    <s v="N"/>
    <x v="20"/>
    <n v="1039"/>
    <x v="4"/>
    <s v="Niederl. 6"/>
    <n v="1"/>
    <s v="Department"/>
    <s v="Supervisor"/>
    <s v="Non-Mgm."/>
    <s v="ang."/>
    <s v="M"/>
    <d v="2019-04-01T00:00:00"/>
    <m/>
    <s v=""/>
    <n v="0"/>
    <d v="1973-03-22T00:00:00"/>
    <n v="46"/>
    <s v="J"/>
    <n v="30"/>
    <n v="2.5"/>
    <n v="39"/>
    <x v="0"/>
    <n v="1"/>
    <n v="30"/>
    <n v="0"/>
    <n v="6895"/>
    <n v="1255.09375"/>
    <n v="0"/>
    <n v="0"/>
    <n v="0"/>
    <n v="0"/>
    <n v="0"/>
    <n v="0"/>
    <n v="0"/>
    <n v="0"/>
    <n v="0"/>
    <n v="0"/>
    <n v="397.78846153846155"/>
    <n v="316.02083333333337"/>
    <n v="26.5"/>
    <n v="0"/>
    <n v="0"/>
    <n v="0"/>
    <n v="0"/>
    <n v="165.79226658653849"/>
    <n v="0"/>
    <n v="0"/>
  </r>
  <r>
    <d v="2020-11-01T00:00:00"/>
    <x v="7"/>
    <s v="P"/>
    <s v="Active"/>
    <n v="655"/>
    <x v="654"/>
    <s v="N"/>
    <x v="45"/>
    <n v="1094"/>
    <x v="0"/>
    <s v="Niederl. 3"/>
    <n v="1"/>
    <s v="Department"/>
    <s v="Supervisor"/>
    <s v="Non-Mgm."/>
    <s v="ang."/>
    <s v="M"/>
    <d v="2019-04-01T00:00:00"/>
    <m/>
    <s v=""/>
    <n v="0"/>
    <d v="1976-12-31T00:00:00"/>
    <n v="43"/>
    <s v="N"/>
    <n v="30"/>
    <n v="2.5"/>
    <n v="39"/>
    <x v="0"/>
    <n v="1"/>
    <n v="30"/>
    <n v="0"/>
    <n v="6896"/>
    <n v="1255.11375"/>
    <n v="0"/>
    <n v="0"/>
    <n v="0"/>
    <n v="0"/>
    <n v="0"/>
    <n v="0"/>
    <n v="0"/>
    <n v="0"/>
    <n v="0"/>
    <n v="0"/>
    <n v="0"/>
    <n v="0"/>
    <n v="26.5"/>
    <n v="0"/>
    <n v="0"/>
    <n v="0"/>
    <n v="0"/>
    <n v="5.9346750000000004"/>
    <n v="165.54129999999998"/>
    <n v="0"/>
  </r>
  <r>
    <d v="2020-11-01T00:00:00"/>
    <x v="7"/>
    <s v="P"/>
    <s v="Active"/>
    <n v="656"/>
    <x v="655"/>
    <s v="N"/>
    <x v="0"/>
    <n v="1090"/>
    <x v="0"/>
    <s v="Niederl. 3"/>
    <n v="1"/>
    <s v="Department"/>
    <s v="Supervisor"/>
    <s v="Manager"/>
    <s v="ang."/>
    <s v="M"/>
    <d v="2019-04-01T00:00:00"/>
    <m/>
    <s v=""/>
    <n v="0"/>
    <d v="1984-09-22T00:00:00"/>
    <n v="35"/>
    <s v="N"/>
    <n v="30"/>
    <n v="2.5"/>
    <n v="39"/>
    <x v="0"/>
    <n v="1"/>
    <n v="30"/>
    <n v="0"/>
    <n v="6897"/>
    <n v="1255.13375"/>
    <n v="0"/>
    <n v="0"/>
    <n v="0"/>
    <n v="0"/>
    <n v="0"/>
    <n v="0"/>
    <n v="0"/>
    <n v="0"/>
    <n v="0"/>
    <n v="0"/>
    <n v="0"/>
    <n v="0"/>
    <n v="26.5"/>
    <n v="0"/>
    <n v="0"/>
    <n v="0"/>
    <n v="0"/>
    <n v="5.9346750000000004"/>
    <n v="0"/>
    <n v="0"/>
  </r>
  <r>
    <d v="2020-11-01T00:00:00"/>
    <x v="7"/>
    <s v="P"/>
    <s v="Active"/>
    <n v="657"/>
    <x v="656"/>
    <s v="N"/>
    <x v="36"/>
    <n v="1054"/>
    <x v="8"/>
    <s v="Niederl. 2"/>
    <n v="1"/>
    <s v="Department"/>
    <s v="Supervisor"/>
    <s v="Non-Mgm."/>
    <s v="ang."/>
    <s v="W"/>
    <d v="2019-04-01T00:00:00"/>
    <m/>
    <s v=""/>
    <n v="0"/>
    <d v="1996-01-02T00:00:00"/>
    <n v="24"/>
    <s v="N"/>
    <n v="30"/>
    <n v="2.5"/>
    <n v="39"/>
    <x v="0"/>
    <n v="1"/>
    <n v="30"/>
    <n v="0"/>
    <n v="6898"/>
    <n v="1255.1537499999999"/>
    <n v="0"/>
    <n v="0"/>
    <n v="0"/>
    <n v="0"/>
    <n v="0"/>
    <n v="0"/>
    <n v="0"/>
    <n v="0"/>
    <n v="0"/>
    <n v="0"/>
    <n v="0"/>
    <n v="0"/>
    <n v="26.5"/>
    <n v="0"/>
    <n v="0"/>
    <n v="0"/>
    <n v="0"/>
    <n v="5.9346750000000004"/>
    <n v="0"/>
    <n v="0"/>
  </r>
  <r>
    <d v="2020-11-01T00:00:00"/>
    <x v="7"/>
    <s v="P"/>
    <s v="Active"/>
    <n v="658"/>
    <x v="657"/>
    <s v="N"/>
    <x v="7"/>
    <n v="1015"/>
    <x v="1"/>
    <s v="Niederl. 1"/>
    <n v="1"/>
    <s v="Department"/>
    <s v="Supervisor"/>
    <s v="Non-Mgm."/>
    <s v="ang."/>
    <s v="M"/>
    <d v="2019-04-01T00:00:00"/>
    <m/>
    <s v=""/>
    <n v="0"/>
    <d v="1996-06-20T00:00:00"/>
    <n v="23"/>
    <s v="N"/>
    <n v="30"/>
    <n v="2.5"/>
    <n v="39"/>
    <x v="0"/>
    <n v="1"/>
    <n v="30"/>
    <n v="0"/>
    <n v="6899"/>
    <n v="1255.1737499999999"/>
    <n v="0"/>
    <n v="0"/>
    <n v="0"/>
    <n v="0"/>
    <n v="0"/>
    <n v="0"/>
    <n v="0"/>
    <n v="0"/>
    <n v="0"/>
    <n v="0"/>
    <n v="0"/>
    <n v="0"/>
    <n v="26.5"/>
    <n v="0"/>
    <n v="0"/>
    <n v="0"/>
    <n v="0"/>
    <n v="5.9346750000000004"/>
    <n v="0"/>
    <n v="0"/>
  </r>
  <r>
    <d v="2020-11-01T00:00:00"/>
    <x v="7"/>
    <s v="P"/>
    <s v="Active"/>
    <n v="659"/>
    <x v="658"/>
    <s v="N"/>
    <x v="37"/>
    <n v="1005"/>
    <x v="1"/>
    <s v="Niederl. 1"/>
    <n v="1"/>
    <s v="Department"/>
    <s v="Supervisor"/>
    <s v="Supervisor"/>
    <s v="ang."/>
    <s v="M"/>
    <d v="2002-09-01T00:00:00"/>
    <m/>
    <s v=""/>
    <n v="17"/>
    <d v="1986-09-02T00:00:00"/>
    <n v="33"/>
    <s v="N"/>
    <n v="30"/>
    <n v="2.5"/>
    <n v="39"/>
    <x v="0"/>
    <n v="1"/>
    <n v="30"/>
    <n v="0"/>
    <n v="6900"/>
    <n v="1255.1937499999999"/>
    <n v="0"/>
    <n v="0"/>
    <n v="0"/>
    <n v="0"/>
    <n v="0"/>
    <n v="0"/>
    <n v="0"/>
    <n v="0"/>
    <n v="0"/>
    <n v="0"/>
    <n v="0"/>
    <n v="0"/>
    <n v="26.5"/>
    <n v="0"/>
    <n v="0"/>
    <n v="0"/>
    <n v="0"/>
    <n v="5.9346750000000004"/>
    <n v="0"/>
    <n v="0"/>
  </r>
  <r>
    <d v="2020-11-01T00:00:00"/>
    <x v="7"/>
    <s v="P"/>
    <s v="Active"/>
    <n v="660"/>
    <x v="659"/>
    <s v="N"/>
    <x v="29"/>
    <n v="1079"/>
    <x v="0"/>
    <s v="Niederl. 3"/>
    <n v="1"/>
    <s v="Department"/>
    <s v="Supervisor"/>
    <s v="Supervisor"/>
    <s v="ang."/>
    <s v="M"/>
    <d v="2019-05-01T00:00:00"/>
    <m/>
    <s v=""/>
    <n v="0"/>
    <d v="1980-12-20T00:00:00"/>
    <n v="39"/>
    <s v="N"/>
    <n v="30"/>
    <n v="2.5"/>
    <n v="39"/>
    <x v="0"/>
    <n v="1"/>
    <n v="30"/>
    <n v="0"/>
    <n v="6901"/>
    <n v="1255.2137499999999"/>
    <n v="0"/>
    <n v="0"/>
    <n v="0"/>
    <n v="0"/>
    <n v="0"/>
    <n v="0"/>
    <n v="0"/>
    <n v="0"/>
    <n v="0"/>
    <n v="0"/>
    <n v="0"/>
    <n v="0"/>
    <n v="26.5"/>
    <n v="0"/>
    <n v="0"/>
    <n v="0"/>
    <n v="0"/>
    <n v="5.9346750000000004"/>
    <n v="0"/>
    <n v="0"/>
  </r>
  <r>
    <d v="2020-11-01T00:00:00"/>
    <x v="7"/>
    <s v="P"/>
    <s v="Active"/>
    <n v="661"/>
    <x v="660"/>
    <s v="N"/>
    <x v="13"/>
    <n v="1061"/>
    <x v="11"/>
    <s v="Niederl. 12"/>
    <n v="1"/>
    <s v="Department"/>
    <s v="Supervisor"/>
    <s v="Supervisor"/>
    <s v="ang."/>
    <s v="W"/>
    <d v="2019-05-15T00:00:00"/>
    <m/>
    <s v=""/>
    <n v="0"/>
    <d v="1980-11-25T00:00:00"/>
    <n v="39"/>
    <s v="N"/>
    <n v="30"/>
    <n v="2.5"/>
    <n v="39"/>
    <x v="0"/>
    <n v="1"/>
    <n v="30"/>
    <n v="0"/>
    <n v="6902"/>
    <n v="1255.2337499999999"/>
    <n v="0"/>
    <n v="0"/>
    <n v="0"/>
    <n v="0"/>
    <n v="0"/>
    <n v="0"/>
    <n v="0"/>
    <n v="0"/>
    <n v="0"/>
    <n v="0"/>
    <n v="0"/>
    <n v="0"/>
    <n v="26.5"/>
    <n v="0"/>
    <n v="0"/>
    <n v="0"/>
    <n v="0"/>
    <n v="5.9346750000000004"/>
    <n v="0"/>
    <n v="0"/>
  </r>
  <r>
    <d v="2020-11-01T00:00:00"/>
    <x v="7"/>
    <s v="P"/>
    <s v="Active"/>
    <n v="662"/>
    <x v="661"/>
    <s v="N"/>
    <x v="14"/>
    <n v="1003"/>
    <x v="1"/>
    <s v="Niederl. 1"/>
    <n v="1"/>
    <s v="Department"/>
    <s v="Supervisor"/>
    <s v="Non-Mgm."/>
    <s v="ang."/>
    <s v="W"/>
    <d v="2019-05-01T00:00:00"/>
    <m/>
    <s v=""/>
    <n v="0"/>
    <d v="1987-02-10T00:00:00"/>
    <n v="32"/>
    <s v="N"/>
    <n v="30"/>
    <n v="2.5"/>
    <n v="39"/>
    <x v="0"/>
    <n v="1"/>
    <n v="30"/>
    <n v="0"/>
    <n v="6903"/>
    <n v="1255.2537500000001"/>
    <n v="0"/>
    <n v="0"/>
    <n v="0"/>
    <n v="0"/>
    <n v="0"/>
    <n v="0"/>
    <n v="0"/>
    <n v="0"/>
    <n v="0"/>
    <n v="0"/>
    <n v="0"/>
    <n v="0"/>
    <n v="26.5"/>
    <n v="0"/>
    <n v="0"/>
    <n v="0"/>
    <n v="0"/>
    <n v="5.9346750000000004"/>
    <n v="0"/>
    <n v="0"/>
  </r>
  <r>
    <d v="2020-11-01T00:00:00"/>
    <x v="7"/>
    <s v="P"/>
    <s v="Active"/>
    <n v="663"/>
    <x v="662"/>
    <s v="N"/>
    <x v="37"/>
    <n v="1005"/>
    <x v="1"/>
    <s v="Niederl. 1"/>
    <n v="1"/>
    <s v="Department"/>
    <s v="Supervisor"/>
    <s v="Non-Mgm."/>
    <s v="ang."/>
    <s v="M"/>
    <d v="2019-05-01T00:00:00"/>
    <m/>
    <s v=""/>
    <n v="0"/>
    <d v="1991-05-21T00:00:00"/>
    <n v="28"/>
    <s v="N"/>
    <n v="30"/>
    <n v="2.5"/>
    <n v="39"/>
    <x v="0"/>
    <n v="1"/>
    <n v="30"/>
    <n v="0"/>
    <n v="6904"/>
    <n v="1255.2737500000001"/>
    <n v="0"/>
    <n v="0"/>
    <n v="0"/>
    <n v="0"/>
    <n v="0"/>
    <n v="0"/>
    <n v="0"/>
    <n v="0"/>
    <n v="0"/>
    <n v="0"/>
    <n v="0"/>
    <n v="0"/>
    <n v="26.5"/>
    <n v="0"/>
    <n v="0"/>
    <n v="0"/>
    <n v="0"/>
    <n v="5.9346750000000004"/>
    <n v="0"/>
    <n v="0"/>
  </r>
  <r>
    <d v="2020-11-01T00:00:00"/>
    <x v="7"/>
    <s v="P"/>
    <s v="Active"/>
    <n v="664"/>
    <x v="663"/>
    <s v="N"/>
    <x v="47"/>
    <n v="1016"/>
    <x v="1"/>
    <s v="Niederl. 1"/>
    <n v="1"/>
    <s v="Department"/>
    <s v="Supervisor"/>
    <s v="Non-Mgm."/>
    <s v="ang."/>
    <s v="W"/>
    <d v="2019-05-01T00:00:00"/>
    <m/>
    <s v=""/>
    <n v="0"/>
    <d v="1991-10-31T00:00:00"/>
    <n v="28"/>
    <s v="N"/>
    <n v="30"/>
    <n v="2.5"/>
    <n v="39"/>
    <x v="0"/>
    <n v="1"/>
    <n v="30"/>
    <n v="0"/>
    <n v="6905"/>
    <n v="1255.29375"/>
    <n v="0"/>
    <n v="0"/>
    <n v="0"/>
    <n v="0"/>
    <n v="0"/>
    <n v="0"/>
    <n v="0"/>
    <n v="0"/>
    <n v="0"/>
    <n v="0"/>
    <n v="0"/>
    <n v="0"/>
    <n v="26.5"/>
    <n v="0"/>
    <n v="0"/>
    <n v="0"/>
    <n v="0"/>
    <n v="5.9346750000000004"/>
    <n v="0"/>
    <n v="0"/>
  </r>
  <r>
    <d v="2020-11-01T00:00:00"/>
    <x v="7"/>
    <s v="P"/>
    <s v="Active"/>
    <n v="666"/>
    <x v="665"/>
    <s v="N"/>
    <x v="22"/>
    <n v="1053"/>
    <x v="3"/>
    <s v="Niederl. 8"/>
    <n v="1"/>
    <s v="Department"/>
    <s v="Supervisor"/>
    <s v="Non-Mgm."/>
    <s v="ang."/>
    <s v="M"/>
    <d v="2019-06-01T00:00:00"/>
    <m/>
    <s v=""/>
    <n v="0"/>
    <d v="1984-11-02T00:00:00"/>
    <n v="35"/>
    <s v="J"/>
    <n v="30"/>
    <n v="2.5"/>
    <n v="39"/>
    <x v="0"/>
    <n v="1"/>
    <n v="30"/>
    <n v="0"/>
    <n v="6906"/>
    <n v="1255.31375"/>
    <n v="0"/>
    <n v="0"/>
    <n v="0"/>
    <n v="0"/>
    <n v="0"/>
    <n v="0"/>
    <n v="0"/>
    <n v="0"/>
    <n v="0"/>
    <n v="0"/>
    <n v="398.42307692307696"/>
    <n v="316.52500000000003"/>
    <n v="26.5"/>
    <n v="0"/>
    <n v="0"/>
    <n v="0"/>
    <n v="0"/>
    <n v="166.04729682692309"/>
    <n v="0"/>
    <n v="0"/>
  </r>
  <r>
    <d v="2020-11-01T00:00:00"/>
    <x v="7"/>
    <s v="P"/>
    <s v="Active"/>
    <n v="667"/>
    <x v="666"/>
    <s v="N"/>
    <x v="37"/>
    <n v="1005"/>
    <x v="1"/>
    <s v="Niederl. 1"/>
    <n v="1"/>
    <s v="Department"/>
    <s v="Supervisor"/>
    <s v="Non-Mgm."/>
    <s v="ang."/>
    <s v="M"/>
    <d v="2019-05-15T00:00:00"/>
    <m/>
    <s v=""/>
    <n v="0"/>
    <d v="1988-07-06T00:00:00"/>
    <n v="31"/>
    <s v="N"/>
    <n v="30"/>
    <n v="2.5"/>
    <n v="39"/>
    <x v="0"/>
    <n v="1"/>
    <n v="30"/>
    <n v="0"/>
    <n v="6907"/>
    <n v="1255.33375"/>
    <n v="0"/>
    <n v="0"/>
    <n v="0"/>
    <n v="0"/>
    <n v="0"/>
    <n v="0"/>
    <n v="0"/>
    <n v="0"/>
    <n v="0"/>
    <n v="0"/>
    <n v="0"/>
    <n v="0"/>
    <n v="26.5"/>
    <n v="0"/>
    <n v="0"/>
    <n v="0"/>
    <n v="0"/>
    <n v="5.9346750000000004"/>
    <n v="0"/>
    <n v="0"/>
  </r>
  <r>
    <d v="2020-11-01T00:00:00"/>
    <x v="7"/>
    <s v="P"/>
    <s v="Active"/>
    <n v="668"/>
    <x v="667"/>
    <s v="N"/>
    <x v="22"/>
    <n v="1053"/>
    <x v="3"/>
    <s v="Niederl. 8"/>
    <n v="1"/>
    <s v="Department"/>
    <s v="Supervisor"/>
    <s v="Non-Mgm."/>
    <s v="ang."/>
    <s v="M"/>
    <d v="2019-06-01T00:00:00"/>
    <m/>
    <s v=""/>
    <n v="0"/>
    <d v="1979-07-07T00:00:00"/>
    <n v="40"/>
    <s v="J"/>
    <n v="30"/>
    <n v="2.5"/>
    <n v="39"/>
    <x v="0"/>
    <n v="1"/>
    <n v="30"/>
    <n v="0"/>
    <n v="6908"/>
    <n v="1255.35375"/>
    <n v="0"/>
    <n v="0"/>
    <n v="0"/>
    <n v="0"/>
    <n v="0"/>
    <n v="0"/>
    <n v="0"/>
    <n v="0"/>
    <n v="0"/>
    <n v="0"/>
    <n v="398.53846153846155"/>
    <n v="316.61666666666667"/>
    <n v="26.5"/>
    <n v="0"/>
    <n v="0"/>
    <n v="0"/>
    <n v="0"/>
    <n v="166.09366596153848"/>
    <n v="0"/>
    <n v="0"/>
  </r>
  <r>
    <d v="2020-11-01T00:00:00"/>
    <x v="7"/>
    <s v="P"/>
    <s v="Active"/>
    <n v="669"/>
    <x v="668"/>
    <s v="N"/>
    <x v="31"/>
    <n v="1046"/>
    <x v="9"/>
    <s v="Niederl. 4"/>
    <n v="1"/>
    <s v="Department"/>
    <s v="Supervisor"/>
    <s v="Manager"/>
    <s v="ang."/>
    <s v="M"/>
    <d v="2019-06-17T00:00:00"/>
    <m/>
    <s v=""/>
    <n v="0"/>
    <d v="1978-07-27T00:00:00"/>
    <n v="41"/>
    <s v="N"/>
    <n v="30"/>
    <n v="2.5"/>
    <n v="39"/>
    <x v="0"/>
    <n v="1"/>
    <n v="30"/>
    <n v="0"/>
    <n v="6909"/>
    <n v="1255.37375"/>
    <n v="0"/>
    <n v="0"/>
    <n v="30"/>
    <n v="0"/>
    <n v="0"/>
    <n v="0"/>
    <n v="0"/>
    <n v="0"/>
    <n v="0"/>
    <n v="0"/>
    <n v="0"/>
    <n v="0"/>
    <n v="26.5"/>
    <n v="0"/>
    <n v="0"/>
    <n v="0"/>
    <n v="0"/>
    <n v="12.653175000000001"/>
    <n v="79.040000000000006"/>
    <n v="0"/>
  </r>
  <r>
    <d v="2020-11-01T00:00:00"/>
    <x v="7"/>
    <s v="P"/>
    <s v="Active"/>
    <n v="670"/>
    <x v="669"/>
    <s v="N"/>
    <x v="27"/>
    <n v="1070"/>
    <x v="0"/>
    <s v="Niederl. 3"/>
    <n v="1"/>
    <s v="Department"/>
    <s v="Supervisor"/>
    <s v="Non-Mgm."/>
    <s v="ang."/>
    <s v="M"/>
    <d v="2019-06-01T00:00:00"/>
    <m/>
    <s v=""/>
    <n v="0"/>
    <d v="1988-08-28T00:00:00"/>
    <n v="31"/>
    <s v="N"/>
    <n v="30"/>
    <n v="2.5"/>
    <n v="39"/>
    <x v="0"/>
    <n v="1"/>
    <n v="30"/>
    <n v="0"/>
    <n v="6910"/>
    <n v="1255.3937500000002"/>
    <n v="0"/>
    <n v="0"/>
    <n v="0"/>
    <n v="0"/>
    <n v="0"/>
    <n v="0"/>
    <n v="0"/>
    <n v="0"/>
    <n v="0"/>
    <n v="0"/>
    <n v="0"/>
    <n v="0"/>
    <n v="26.5"/>
    <n v="0"/>
    <n v="0"/>
    <n v="0"/>
    <n v="0"/>
    <n v="5.9346750000000004"/>
    <n v="0"/>
    <n v="0"/>
  </r>
  <r>
    <d v="2020-11-01T00:00:00"/>
    <x v="7"/>
    <s v="P"/>
    <s v="Active"/>
    <n v="671"/>
    <x v="670"/>
    <s v="N"/>
    <x v="27"/>
    <n v="1070"/>
    <x v="0"/>
    <s v="Niederl. 3"/>
    <n v="1"/>
    <s v="Department"/>
    <s v="Supervisor"/>
    <s v="Non-Mgm."/>
    <s v="ang."/>
    <s v="W"/>
    <d v="2019-06-01T00:00:00"/>
    <m/>
    <s v=""/>
    <n v="0"/>
    <d v="1988-11-25T00:00:00"/>
    <n v="31"/>
    <s v="N"/>
    <n v="30"/>
    <n v="2.5"/>
    <n v="39"/>
    <x v="0"/>
    <n v="1"/>
    <n v="30"/>
    <n v="0"/>
    <n v="6911"/>
    <n v="1255.4137500000002"/>
    <n v="0"/>
    <n v="0"/>
    <n v="0"/>
    <n v="0"/>
    <n v="0"/>
    <n v="0"/>
    <n v="0"/>
    <n v="0"/>
    <n v="0"/>
    <n v="0"/>
    <n v="0"/>
    <n v="0"/>
    <n v="26.5"/>
    <n v="0"/>
    <n v="0"/>
    <n v="0"/>
    <n v="0"/>
    <n v="5.9346750000000004"/>
    <n v="0"/>
    <n v="0"/>
  </r>
  <r>
    <d v="2020-11-01T00:00:00"/>
    <x v="7"/>
    <s v="P"/>
    <s v="Active"/>
    <n v="672"/>
    <x v="671"/>
    <s v="N"/>
    <x v="36"/>
    <n v="1054"/>
    <x v="8"/>
    <s v="Niederl. 2"/>
    <n v="1"/>
    <s v="Department"/>
    <s v="Supervisor"/>
    <s v="Non-Mgm."/>
    <s v="ang."/>
    <s v="M"/>
    <d v="2019-06-01T00:00:00"/>
    <m/>
    <s v=""/>
    <n v="0"/>
    <d v="1982-02-15T00:00:00"/>
    <n v="37"/>
    <s v="N"/>
    <n v="30"/>
    <n v="2.5"/>
    <n v="39"/>
    <x v="0"/>
    <n v="1"/>
    <n v="30"/>
    <n v="0"/>
    <n v="6912"/>
    <n v="1255.4337500000001"/>
    <n v="0"/>
    <n v="0"/>
    <n v="0"/>
    <n v="0"/>
    <n v="0"/>
    <n v="0"/>
    <n v="0"/>
    <n v="0"/>
    <n v="0"/>
    <n v="0"/>
    <n v="0"/>
    <n v="0"/>
    <n v="26.5"/>
    <n v="0"/>
    <n v="0"/>
    <n v="0"/>
    <n v="0"/>
    <n v="5.9346750000000004"/>
    <n v="0"/>
    <n v="0"/>
  </r>
  <r>
    <d v="2020-11-01T00:00:00"/>
    <x v="7"/>
    <s v="P"/>
    <s v="Active"/>
    <n v="673"/>
    <x v="672"/>
    <s v="N"/>
    <x v="9"/>
    <n v="1087"/>
    <x v="0"/>
    <s v="Niederl. 3"/>
    <n v="1"/>
    <s v="Department"/>
    <s v="Supervisor"/>
    <s v="Non-Mgm."/>
    <s v="ang."/>
    <s v="M"/>
    <d v="2019-06-17T00:00:00"/>
    <m/>
    <s v=""/>
    <n v="0"/>
    <d v="1993-01-12T00:00:00"/>
    <n v="27"/>
    <s v="N"/>
    <n v="30"/>
    <n v="2.5"/>
    <n v="39"/>
    <x v="0"/>
    <n v="1"/>
    <n v="30"/>
    <n v="0"/>
    <n v="6913"/>
    <n v="1255.4537500000001"/>
    <n v="0"/>
    <n v="0"/>
    <n v="0"/>
    <n v="0"/>
    <n v="0"/>
    <n v="0"/>
    <n v="0"/>
    <n v="0"/>
    <n v="0"/>
    <n v="0"/>
    <n v="0"/>
    <n v="0"/>
    <n v="26.5"/>
    <n v="0"/>
    <n v="0"/>
    <n v="0"/>
    <n v="0"/>
    <n v="5.9346750000000004"/>
    <n v="0"/>
    <n v="0"/>
  </r>
  <r>
    <d v="2020-11-01T00:00:00"/>
    <x v="7"/>
    <s v="P"/>
    <s v="Active"/>
    <n v="674"/>
    <x v="673"/>
    <s v="N"/>
    <x v="19"/>
    <n v="1083"/>
    <x v="0"/>
    <s v="Niederl. 3"/>
    <n v="1"/>
    <s v="Department"/>
    <s v="Supervisor"/>
    <s v="Non-Mgm."/>
    <s v="ang."/>
    <s v="M"/>
    <d v="2019-07-01T00:00:00"/>
    <m/>
    <s v=""/>
    <n v="0"/>
    <d v="1989-02-15T00:00:00"/>
    <n v="30"/>
    <s v="N"/>
    <n v="30"/>
    <n v="2.5"/>
    <n v="39"/>
    <x v="0"/>
    <n v="1"/>
    <n v="30"/>
    <n v="0"/>
    <n v="6914"/>
    <n v="1255.4737500000001"/>
    <n v="0"/>
    <n v="0"/>
    <n v="0"/>
    <n v="0"/>
    <n v="0"/>
    <n v="0"/>
    <n v="0"/>
    <n v="0"/>
    <n v="0"/>
    <n v="0"/>
    <n v="0"/>
    <n v="0"/>
    <n v="26.5"/>
    <n v="0"/>
    <n v="0"/>
    <n v="0"/>
    <n v="0"/>
    <n v="5.9346750000000004"/>
    <n v="0"/>
    <n v="0"/>
  </r>
  <r>
    <d v="2020-11-01T00:00:00"/>
    <x v="7"/>
    <s v="P"/>
    <s v="Active"/>
    <n v="675"/>
    <x v="674"/>
    <s v="N"/>
    <x v="22"/>
    <n v="1041"/>
    <x v="4"/>
    <s v="Niederl. 6"/>
    <n v="1"/>
    <s v="Department"/>
    <s v="Supervisor"/>
    <s v="Non-Mgm."/>
    <s v="ang."/>
    <s v="M"/>
    <d v="2019-07-01T00:00:00"/>
    <m/>
    <s v=""/>
    <n v="0"/>
    <d v="1970-01-12T00:00:00"/>
    <n v="50"/>
    <s v="J"/>
    <n v="30"/>
    <n v="2.5"/>
    <n v="39"/>
    <x v="0"/>
    <n v="1"/>
    <n v="30"/>
    <n v="0"/>
    <n v="6915"/>
    <n v="1255.4937500000001"/>
    <n v="0"/>
    <n v="0"/>
    <n v="0"/>
    <n v="0"/>
    <n v="0"/>
    <n v="0"/>
    <n v="0"/>
    <n v="0"/>
    <n v="0"/>
    <n v="0"/>
    <n v="398.94230769230768"/>
    <n v="316.9375"/>
    <n v="26.5"/>
    <n v="0"/>
    <n v="0"/>
    <n v="0"/>
    <n v="0"/>
    <n v="166.2559579326923"/>
    <n v="0"/>
    <n v="0"/>
  </r>
  <r>
    <d v="2020-11-01T00:00:00"/>
    <x v="7"/>
    <s v="P"/>
    <s v="Active"/>
    <n v="676"/>
    <x v="675"/>
    <s v="N"/>
    <x v="22"/>
    <n v="1060"/>
    <x v="2"/>
    <s v="Niederl. 7"/>
    <n v="1"/>
    <s v="Department"/>
    <s v="Supervisor"/>
    <s v="Non-Mgm."/>
    <s v="ang."/>
    <s v="M"/>
    <d v="2019-07-01T00:00:00"/>
    <m/>
    <s v=""/>
    <n v="0"/>
    <d v="1968-10-15T00:00:00"/>
    <n v="51"/>
    <s v="J"/>
    <n v="30"/>
    <n v="2.5"/>
    <n v="39"/>
    <x v="0"/>
    <n v="1"/>
    <n v="30"/>
    <n v="0"/>
    <n v="6916"/>
    <n v="1255.5137500000001"/>
    <n v="0"/>
    <n v="0"/>
    <n v="0"/>
    <n v="0"/>
    <n v="0"/>
    <n v="0"/>
    <n v="0"/>
    <n v="0"/>
    <n v="0"/>
    <n v="0"/>
    <n v="398.99999999999994"/>
    <n v="316.98333333333341"/>
    <n v="26.5"/>
    <n v="0"/>
    <n v="0"/>
    <n v="0"/>
    <n v="0"/>
    <n v="166.27914250000001"/>
    <n v="0"/>
    <n v="0"/>
  </r>
  <r>
    <d v="2020-11-01T00:00:00"/>
    <x v="7"/>
    <s v="P"/>
    <s v="Active"/>
    <n v="677"/>
    <x v="676"/>
    <s v="N"/>
    <x v="16"/>
    <n v="1067"/>
    <x v="11"/>
    <s v="Niederl. 12"/>
    <n v="1"/>
    <s v="Department"/>
    <s v="Supervisor"/>
    <s v="Non-Mgm."/>
    <s v="ang."/>
    <s v="M"/>
    <d v="2019-07-01T00:00:00"/>
    <m/>
    <s v=""/>
    <n v="0"/>
    <d v="1985-03-02T00:00:00"/>
    <n v="34"/>
    <s v="N"/>
    <n v="30"/>
    <n v="2.5"/>
    <n v="39"/>
    <x v="0"/>
    <n v="1"/>
    <n v="30"/>
    <n v="0"/>
    <n v="6917"/>
    <n v="1255.5337500000001"/>
    <n v="0"/>
    <n v="0"/>
    <n v="0"/>
    <n v="0"/>
    <n v="0"/>
    <n v="0"/>
    <n v="0"/>
    <n v="0"/>
    <n v="0"/>
    <n v="0"/>
    <n v="0"/>
    <n v="0"/>
    <n v="26.5"/>
    <n v="0"/>
    <n v="0"/>
    <n v="0"/>
    <n v="0"/>
    <n v="5.9346750000000004"/>
    <n v="0"/>
    <n v="0"/>
  </r>
  <r>
    <d v="2020-11-01T00:00:00"/>
    <x v="7"/>
    <s v="P"/>
    <s v="Active"/>
    <n v="678"/>
    <x v="677"/>
    <s v="N"/>
    <x v="31"/>
    <n v="1052"/>
    <x v="3"/>
    <s v="Niederl. 8"/>
    <n v="1"/>
    <s v="Department"/>
    <s v="Supervisor"/>
    <s v="Non-Mgm."/>
    <s v="ang."/>
    <s v="M"/>
    <d v="2019-07-01T00:00:00"/>
    <m/>
    <s v=""/>
    <n v="0"/>
    <d v="1967-03-01T00:00:00"/>
    <n v="52"/>
    <s v="J"/>
    <n v="30"/>
    <n v="2.5"/>
    <n v="39"/>
    <x v="0"/>
    <n v="1"/>
    <n v="30"/>
    <n v="0"/>
    <n v="6918"/>
    <n v="1255.55375"/>
    <n v="0"/>
    <n v="0"/>
    <n v="30"/>
    <n v="0"/>
    <n v="0"/>
    <n v="1350"/>
    <n v="0"/>
    <n v="0"/>
    <n v="0"/>
    <n v="0"/>
    <n v="399.11538461538458"/>
    <n v="317.07500000000005"/>
    <n v="26.5"/>
    <n v="0"/>
    <n v="0"/>
    <n v="0"/>
    <n v="0"/>
    <n v="475.37651163461538"/>
    <n v="68.97"/>
    <n v="0"/>
  </r>
  <r>
    <d v="2020-11-01T00:00:00"/>
    <x v="7"/>
    <s v="P"/>
    <s v="Active"/>
    <n v="679"/>
    <x v="678"/>
    <s v="N"/>
    <x v="22"/>
    <n v="1041"/>
    <x v="4"/>
    <s v="Niederl. 6"/>
    <n v="1"/>
    <s v="Department"/>
    <s v="Supervisor"/>
    <s v="Non-Mgm."/>
    <s v="ang."/>
    <s v="M"/>
    <d v="2019-07-01T00:00:00"/>
    <m/>
    <s v=""/>
    <n v="0"/>
    <d v="1982-04-24T00:00:00"/>
    <n v="37"/>
    <s v="J"/>
    <n v="30"/>
    <n v="2.5"/>
    <n v="39"/>
    <x v="0"/>
    <n v="1"/>
    <n v="30"/>
    <n v="0"/>
    <n v="6919"/>
    <n v="1255.57375"/>
    <n v="0"/>
    <n v="0"/>
    <n v="0"/>
    <n v="0"/>
    <n v="0"/>
    <n v="0"/>
    <n v="0"/>
    <n v="0"/>
    <n v="0"/>
    <n v="0"/>
    <n v="399.17307692307691"/>
    <n v="317.12083333333339"/>
    <n v="26.5"/>
    <n v="0"/>
    <n v="0"/>
    <n v="0"/>
    <n v="0"/>
    <n v="166.3486962019231"/>
    <n v="0"/>
    <n v="0"/>
  </r>
  <r>
    <d v="2020-11-01T00:00:00"/>
    <x v="7"/>
    <s v="P"/>
    <s v="Active"/>
    <n v="680"/>
    <x v="679"/>
    <s v="N"/>
    <x v="27"/>
    <n v="1070"/>
    <x v="0"/>
    <s v="Niederl. 3"/>
    <n v="1"/>
    <s v="Department"/>
    <s v="Supervisor"/>
    <s v="Manager"/>
    <s v="ang."/>
    <s v="M"/>
    <d v="2019-07-01T00:00:00"/>
    <m/>
    <s v=""/>
    <n v="0"/>
    <d v="1979-11-17T00:00:00"/>
    <n v="40"/>
    <s v="N"/>
    <n v="30"/>
    <n v="2.5"/>
    <n v="39"/>
    <x v="0"/>
    <n v="1"/>
    <n v="30"/>
    <n v="0"/>
    <n v="6920"/>
    <n v="1255.59375"/>
    <n v="0"/>
    <n v="0"/>
    <n v="0"/>
    <n v="0"/>
    <n v="0"/>
    <n v="0"/>
    <n v="0"/>
    <n v="0"/>
    <n v="0"/>
    <n v="0"/>
    <n v="0"/>
    <n v="0"/>
    <n v="26.5"/>
    <n v="0"/>
    <n v="0"/>
    <n v="0"/>
    <n v="0"/>
    <n v="5.9346750000000004"/>
    <n v="0"/>
    <n v="0"/>
  </r>
  <r>
    <d v="2020-11-01T00:00:00"/>
    <x v="7"/>
    <s v="P"/>
    <s v="Active"/>
    <n v="681"/>
    <x v="680"/>
    <s v="N"/>
    <x v="36"/>
    <n v="1054"/>
    <x v="8"/>
    <s v="Niederl. 2"/>
    <n v="1"/>
    <s v="Department"/>
    <s v="Supervisor"/>
    <s v="Non-Mgm."/>
    <s v="ang."/>
    <s v="M"/>
    <d v="2016-09-01T00:00:00"/>
    <m/>
    <s v=""/>
    <n v="3"/>
    <d v="1994-02-10T00:00:00"/>
    <n v="25"/>
    <s v="N"/>
    <n v="30"/>
    <n v="2.5"/>
    <n v="39"/>
    <x v="0"/>
    <n v="1"/>
    <n v="30"/>
    <n v="0"/>
    <n v="6921"/>
    <n v="1255.61375"/>
    <n v="0"/>
    <n v="0"/>
    <n v="0"/>
    <n v="0"/>
    <n v="0"/>
    <n v="0"/>
    <n v="0"/>
    <n v="0"/>
    <n v="0"/>
    <n v="0"/>
    <n v="0"/>
    <n v="0"/>
    <n v="26.5"/>
    <n v="0"/>
    <n v="0"/>
    <n v="0"/>
    <n v="0"/>
    <n v="5.9346750000000004"/>
    <n v="0"/>
    <n v="0"/>
  </r>
  <r>
    <d v="2020-11-01T00:00:00"/>
    <x v="7"/>
    <s v="P"/>
    <s v="Active"/>
    <n v="682"/>
    <x v="681"/>
    <s v="N"/>
    <x v="51"/>
    <n v="1092"/>
    <x v="9"/>
    <s v="Niederl. 4"/>
    <n v="1"/>
    <s v="Department"/>
    <s v="Supervisor"/>
    <s v="Non-Mgm."/>
    <s v="kfm"/>
    <s v="M"/>
    <d v="2019-08-01T00:00:00"/>
    <d v="2022-07-31T00:00:00"/>
    <s v=""/>
    <n v="2"/>
    <d v="1998-12-26T00:00:00"/>
    <n v="21"/>
    <s v="J"/>
    <n v="30"/>
    <n v="2.5"/>
    <n v="39"/>
    <x v="0"/>
    <n v="1"/>
    <n v="30"/>
    <n v="0"/>
    <n v="6922"/>
    <n v="1255.63375"/>
    <n v="0"/>
    <n v="0"/>
    <n v="0"/>
    <n v="0"/>
    <n v="0"/>
    <n v="0"/>
    <n v="0"/>
    <n v="0"/>
    <n v="0"/>
    <n v="0"/>
    <n v="399.34615384615381"/>
    <n v="317.25833333333338"/>
    <n v="26.5"/>
    <n v="0"/>
    <n v="0"/>
    <n v="0"/>
    <n v="0"/>
    <n v="166.41824990384617"/>
    <n v="0"/>
    <n v="0"/>
  </r>
  <r>
    <d v="2020-11-01T00:00:00"/>
    <x v="7"/>
    <s v="P"/>
    <s v="Active"/>
    <n v="683"/>
    <x v="682"/>
    <s v="N"/>
    <x v="31"/>
    <n v="1028"/>
    <x v="6"/>
    <s v="Niederl. 10"/>
    <n v="1"/>
    <s v="Department"/>
    <s v="Supervisor"/>
    <s v="Non-Mgm."/>
    <s v="ang."/>
    <s v="M"/>
    <d v="2019-08-01T00:00:00"/>
    <m/>
    <s v=""/>
    <n v="0"/>
    <d v="1967-06-26T00:00:00"/>
    <n v="52"/>
    <s v="J"/>
    <n v="30"/>
    <n v="2.5"/>
    <n v="39"/>
    <x v="0"/>
    <n v="1"/>
    <n v="30"/>
    <n v="0"/>
    <n v="6923"/>
    <n v="1255.6537499999999"/>
    <n v="0"/>
    <n v="0"/>
    <n v="0"/>
    <n v="0"/>
    <n v="0"/>
    <n v="1400"/>
    <n v="0"/>
    <n v="0"/>
    <n v="0"/>
    <n v="0"/>
    <n v="399.40384615384613"/>
    <n v="317.30416666666667"/>
    <n v="26.5"/>
    <n v="0"/>
    <n v="0"/>
    <n v="0"/>
    <n v="0"/>
    <n v="479.97143447115388"/>
    <n v="78.09"/>
    <n v="0"/>
  </r>
  <r>
    <d v="2020-11-01T00:00:00"/>
    <x v="7"/>
    <s v="P"/>
    <s v="Active"/>
    <n v="684"/>
    <x v="683"/>
    <s v="N"/>
    <x v="37"/>
    <n v="1005"/>
    <x v="1"/>
    <s v="Niederl. 1"/>
    <n v="1"/>
    <s v="Department"/>
    <s v="Supervisor"/>
    <s v="Non-Mgm."/>
    <s v="ang."/>
    <s v="M"/>
    <d v="2014-07-01T00:00:00"/>
    <m/>
    <s v=""/>
    <n v="5"/>
    <d v="1993-09-25T00:00:00"/>
    <n v="26"/>
    <s v="N"/>
    <n v="30"/>
    <n v="2.5"/>
    <n v="39"/>
    <x v="0"/>
    <n v="1"/>
    <n v="30"/>
    <n v="0"/>
    <n v="6924"/>
    <n v="1255.6737499999999"/>
    <n v="0"/>
    <n v="0"/>
    <n v="0"/>
    <n v="0"/>
    <n v="0"/>
    <n v="0"/>
    <n v="0"/>
    <n v="0"/>
    <n v="0"/>
    <n v="0"/>
    <n v="0"/>
    <n v="0"/>
    <n v="26.5"/>
    <n v="0"/>
    <n v="0"/>
    <n v="0"/>
    <n v="0"/>
    <n v="5.9346750000000004"/>
    <n v="0"/>
    <n v="0"/>
  </r>
  <r>
    <d v="2020-11-01T00:00:00"/>
    <x v="7"/>
    <s v="P"/>
    <s v="Active"/>
    <n v="685"/>
    <x v="684"/>
    <s v="N"/>
    <x v="51"/>
    <n v="1092"/>
    <x v="5"/>
    <s v="Niederl. 5"/>
    <n v="1"/>
    <s v="Department"/>
    <s v="Supervisor"/>
    <s v="Non-Mgm."/>
    <s v="kfm"/>
    <s v="M"/>
    <d v="2019-08-01T00:00:00"/>
    <d v="2022-07-31T00:00:00"/>
    <s v=""/>
    <n v="2"/>
    <d v="1992-05-10T00:00:00"/>
    <n v="27"/>
    <s v="J"/>
    <n v="30"/>
    <n v="2.5"/>
    <n v="39"/>
    <x v="0"/>
    <n v="1"/>
    <n v="30"/>
    <n v="0"/>
    <n v="6925"/>
    <n v="1255.6937499999999"/>
    <n v="0"/>
    <n v="0"/>
    <n v="0"/>
    <n v="0"/>
    <n v="0"/>
    <n v="0"/>
    <n v="0"/>
    <n v="0"/>
    <n v="0"/>
    <n v="0"/>
    <n v="399.51923076923077"/>
    <n v="317.39583333333337"/>
    <n v="26.5"/>
    <n v="0"/>
    <n v="0"/>
    <n v="0"/>
    <n v="0"/>
    <n v="166.48780360576927"/>
    <n v="0"/>
    <n v="0"/>
  </r>
  <r>
    <d v="2020-11-01T00:00:00"/>
    <x v="7"/>
    <s v="P"/>
    <s v="Active"/>
    <n v="686"/>
    <x v="685"/>
    <s v="N"/>
    <x v="0"/>
    <n v="1090"/>
    <x v="0"/>
    <s v="Niederl. 3"/>
    <n v="1"/>
    <s v="Department"/>
    <s v="Supervisor"/>
    <s v="Non-Mgm."/>
    <s v="ang."/>
    <s v="W"/>
    <d v="2019-08-01T00:00:00"/>
    <m/>
    <s v=""/>
    <n v="0"/>
    <d v="1987-05-20T00:00:00"/>
    <n v="32"/>
    <s v="N"/>
    <n v="30"/>
    <n v="2.5"/>
    <n v="39"/>
    <x v="0"/>
    <n v="1"/>
    <n v="30"/>
    <n v="0"/>
    <n v="6926"/>
    <n v="1255.7137499999999"/>
    <n v="0"/>
    <n v="0"/>
    <n v="0"/>
    <n v="0"/>
    <n v="0"/>
    <n v="0"/>
    <n v="0"/>
    <n v="0"/>
    <n v="0"/>
    <n v="0"/>
    <n v="0"/>
    <n v="0"/>
    <n v="26.5"/>
    <n v="0"/>
    <n v="0"/>
    <n v="0"/>
    <n v="0"/>
    <n v="5.9346750000000004"/>
    <n v="0"/>
    <n v="0"/>
  </r>
  <r>
    <d v="2020-11-01T00:00:00"/>
    <x v="7"/>
    <s v="P"/>
    <s v="Active"/>
    <n v="687"/>
    <x v="686"/>
    <s v="N"/>
    <x v="22"/>
    <n v="1060"/>
    <x v="2"/>
    <s v="Niederl. 7"/>
    <n v="1"/>
    <s v="Department"/>
    <s v="Supervisor"/>
    <s v="Non-Mgm."/>
    <s v="ang."/>
    <s v="M"/>
    <d v="2019-08-01T00:00:00"/>
    <m/>
    <s v=""/>
    <n v="0"/>
    <d v="1980-03-08T00:00:00"/>
    <n v="39"/>
    <s v="J"/>
    <n v="30"/>
    <n v="2.5"/>
    <n v="39"/>
    <x v="0"/>
    <n v="1"/>
    <n v="30"/>
    <n v="0"/>
    <n v="6927"/>
    <n v="1255.7337499999999"/>
    <n v="0"/>
    <n v="0"/>
    <n v="0"/>
    <n v="0"/>
    <n v="0"/>
    <n v="0"/>
    <n v="0"/>
    <n v="0"/>
    <n v="0"/>
    <n v="0"/>
    <n v="399.63461538461536"/>
    <n v="317.48750000000001"/>
    <n v="26.5"/>
    <n v="0"/>
    <n v="0"/>
    <n v="0"/>
    <n v="0"/>
    <n v="166.53417274038463"/>
    <n v="0"/>
    <n v="0"/>
  </r>
  <r>
    <d v="2020-11-01T00:00:00"/>
    <x v="7"/>
    <s v="P"/>
    <s v="Active"/>
    <n v="688"/>
    <x v="687"/>
    <s v="N"/>
    <x v="51"/>
    <n v="1092"/>
    <x v="7"/>
    <s v="Niederl. 9"/>
    <n v="1"/>
    <s v="Department"/>
    <s v="Supervisor"/>
    <s v="Non-Mgm."/>
    <s v="kfm"/>
    <s v="W"/>
    <d v="2019-09-01T00:00:00"/>
    <d v="2022-08-31T00:00:00"/>
    <s v=""/>
    <n v="2"/>
    <d v="2001-07-16T00:00:00"/>
    <n v="18"/>
    <s v="J"/>
    <n v="30"/>
    <n v="2.5"/>
    <n v="39"/>
    <x v="0"/>
    <n v="1"/>
    <n v="30"/>
    <n v="0"/>
    <n v="6928"/>
    <n v="1255.7537500000001"/>
    <n v="0"/>
    <n v="0"/>
    <n v="0"/>
    <n v="0"/>
    <n v="0"/>
    <n v="0"/>
    <n v="0"/>
    <n v="0"/>
    <n v="0"/>
    <n v="0"/>
    <n v="399.69230769230768"/>
    <n v="317.53333333333336"/>
    <n v="26.5"/>
    <n v="0"/>
    <n v="0"/>
    <n v="0"/>
    <n v="0"/>
    <n v="166.55735730769231"/>
    <n v="0"/>
    <n v="0"/>
  </r>
  <r>
    <d v="2020-11-01T00:00:00"/>
    <x v="7"/>
    <s v="P"/>
    <s v="Active"/>
    <n v="689"/>
    <x v="688"/>
    <s v="N"/>
    <x v="21"/>
    <n v="1086"/>
    <x v="0"/>
    <s v="Niederl. 3"/>
    <n v="1"/>
    <s v="Department"/>
    <s v="Supervisor"/>
    <s v="Non-Mgm."/>
    <s v="Werks"/>
    <s v="M"/>
    <d v="2019-09-01T00:00:00"/>
    <d v="2020-12-20T00:00:00"/>
    <s v=""/>
    <n v="1"/>
    <d v="1998-01-15T00:00:00"/>
    <n v="22"/>
    <s v="N"/>
    <n v="0"/>
    <n v="0"/>
    <n v="20"/>
    <x v="0"/>
    <n v="0.51282051282051277"/>
    <n v="30"/>
    <n v="0"/>
    <n v="6929"/>
    <n v="1255.7737500000001"/>
    <n v="0"/>
    <n v="0"/>
    <n v="0"/>
    <n v="0"/>
    <n v="0"/>
    <n v="0"/>
    <n v="0"/>
    <n v="0"/>
    <n v="0"/>
    <n v="0"/>
    <n v="0"/>
    <n v="0"/>
    <n v="26.5"/>
    <n v="0"/>
    <n v="0"/>
    <n v="0"/>
    <n v="0"/>
    <n v="5.9346750000000004"/>
    <n v="0"/>
    <n v="0"/>
  </r>
  <r>
    <d v="2020-11-01T00:00:00"/>
    <x v="7"/>
    <s v="P"/>
    <s v="Active"/>
    <n v="690"/>
    <x v="689"/>
    <s v="N"/>
    <x v="16"/>
    <n v="1067"/>
    <x v="11"/>
    <s v="Niederl. 12"/>
    <n v="1"/>
    <s v="Department"/>
    <s v="Supervisor"/>
    <s v="Non-Mgm."/>
    <s v="ang."/>
    <s v="W"/>
    <d v="2019-09-01T00:00:00"/>
    <m/>
    <s v=""/>
    <n v="0"/>
    <d v="1997-08-05T00:00:00"/>
    <n v="22"/>
    <s v="N"/>
    <n v="30"/>
    <n v="2.5"/>
    <n v="39"/>
    <x v="0"/>
    <n v="1"/>
    <n v="30"/>
    <n v="0"/>
    <n v="6930"/>
    <n v="1255.79375"/>
    <n v="0"/>
    <n v="0"/>
    <n v="0"/>
    <n v="0"/>
    <n v="0"/>
    <n v="0"/>
    <n v="0"/>
    <n v="0"/>
    <n v="0"/>
    <n v="0"/>
    <n v="0"/>
    <n v="0"/>
    <n v="26.5"/>
    <n v="0"/>
    <n v="0"/>
    <n v="0"/>
    <n v="0"/>
    <n v="5.9346750000000004"/>
    <n v="0"/>
    <n v="0"/>
  </r>
  <r>
    <d v="2020-11-01T00:00:00"/>
    <x v="7"/>
    <s v="P"/>
    <s v="Active"/>
    <n v="691"/>
    <x v="690"/>
    <s v="N"/>
    <x v="9"/>
    <n v="1087"/>
    <x v="0"/>
    <s v="Niederl. 3"/>
    <n v="1"/>
    <s v="Department"/>
    <s v="Supervisor"/>
    <s v="Non-Mgm."/>
    <s v="ang."/>
    <s v="W"/>
    <d v="2019-09-01T00:00:00"/>
    <m/>
    <s v=""/>
    <n v="0"/>
    <d v="1989-02-06T00:00:00"/>
    <n v="30"/>
    <s v="N"/>
    <n v="30"/>
    <n v="2.5"/>
    <n v="39"/>
    <x v="0"/>
    <n v="1"/>
    <n v="30"/>
    <n v="0"/>
    <n v="6931"/>
    <n v="1255.81375"/>
    <n v="0"/>
    <n v="0"/>
    <n v="0"/>
    <n v="0"/>
    <n v="0"/>
    <n v="0"/>
    <n v="0"/>
    <n v="0"/>
    <n v="0"/>
    <n v="0"/>
    <n v="0"/>
    <n v="0"/>
    <n v="26.5"/>
    <n v="0"/>
    <n v="0"/>
    <n v="0"/>
    <n v="0"/>
    <n v="5.9346750000000004"/>
    <n v="0"/>
    <n v="0"/>
  </r>
  <r>
    <d v="2020-11-01T00:00:00"/>
    <x v="7"/>
    <s v="P"/>
    <s v="Active"/>
    <n v="692"/>
    <x v="691"/>
    <s v="N"/>
    <x v="51"/>
    <n v="1092"/>
    <x v="8"/>
    <s v="Niederl. 2"/>
    <n v="1"/>
    <s v="Department"/>
    <s v="Supervisor"/>
    <s v="Non-Mgm."/>
    <s v="tech"/>
    <s v="M"/>
    <d v="2019-09-01T00:00:00"/>
    <d v="2022-08-31T00:00:00"/>
    <s v=""/>
    <n v="2"/>
    <d v="1998-03-01T00:00:00"/>
    <n v="21"/>
    <s v="J"/>
    <n v="30"/>
    <n v="2.5"/>
    <n v="39"/>
    <x v="0"/>
    <n v="1"/>
    <n v="30"/>
    <n v="0"/>
    <n v="6932"/>
    <n v="1255.83375"/>
    <n v="0"/>
    <n v="0"/>
    <n v="0"/>
    <n v="0"/>
    <n v="0"/>
    <n v="0"/>
    <n v="0"/>
    <n v="0"/>
    <n v="0"/>
    <n v="0"/>
    <n v="399.92307692307691"/>
    <n v="317.7166666666667"/>
    <n v="26.5"/>
    <n v="0"/>
    <n v="0"/>
    <n v="0"/>
    <n v="0"/>
    <n v="166.65009557692309"/>
    <n v="0"/>
    <n v="0"/>
  </r>
  <r>
    <d v="2020-11-01T00:00:00"/>
    <x v="7"/>
    <s v="P"/>
    <s v="Active"/>
    <n v="693"/>
    <x v="692"/>
    <s v="N"/>
    <x v="51"/>
    <n v="1092"/>
    <x v="0"/>
    <s v="Niederl. 3"/>
    <n v="1"/>
    <s v="Department"/>
    <s v="Supervisor"/>
    <s v="Non-Mgm."/>
    <s v="kfm"/>
    <s v="M"/>
    <d v="2019-09-01T00:00:00"/>
    <d v="2021-08-31T00:00:00"/>
    <s v=""/>
    <n v="1"/>
    <d v="2002-01-10T00:00:00"/>
    <n v="18"/>
    <s v="J"/>
    <n v="30"/>
    <n v="2.5"/>
    <n v="39"/>
    <x v="0"/>
    <n v="1"/>
    <n v="30"/>
    <n v="0"/>
    <n v="6933"/>
    <n v="1255.85375"/>
    <n v="0"/>
    <n v="0"/>
    <n v="0"/>
    <n v="0"/>
    <n v="0"/>
    <n v="0"/>
    <n v="0"/>
    <n v="0"/>
    <n v="0"/>
    <n v="0"/>
    <n v="399.98076923076923"/>
    <n v="317.76250000000005"/>
    <n v="26.5"/>
    <n v="0"/>
    <n v="0"/>
    <n v="0"/>
    <n v="0"/>
    <n v="166.6732801442308"/>
    <n v="0"/>
    <n v="0"/>
  </r>
  <r>
    <d v="2020-11-01T00:00:00"/>
    <x v="7"/>
    <s v="P"/>
    <s v="Active"/>
    <n v="695"/>
    <x v="694"/>
    <s v="N"/>
    <x v="24"/>
    <n v="1081"/>
    <x v="0"/>
    <s v="Niederl. 3"/>
    <n v="1"/>
    <s v="Department"/>
    <s v="Supervisor"/>
    <s v="Non-Mgm."/>
    <s v="ang."/>
    <s v="M"/>
    <d v="2019-10-01T00:00:00"/>
    <m/>
    <s v=""/>
    <n v="0"/>
    <d v="1986-01-11T00:00:00"/>
    <n v="34"/>
    <s v="N"/>
    <n v="30"/>
    <n v="2.5"/>
    <n v="39"/>
    <x v="0"/>
    <n v="1"/>
    <n v="30"/>
    <n v="0"/>
    <n v="6934"/>
    <n v="1255.87375"/>
    <n v="0"/>
    <n v="0"/>
    <n v="0"/>
    <n v="0"/>
    <n v="0"/>
    <n v="0"/>
    <n v="0"/>
    <n v="0"/>
    <n v="0"/>
    <n v="0"/>
    <n v="0"/>
    <n v="0"/>
    <n v="26.5"/>
    <n v="0"/>
    <n v="0"/>
    <n v="0"/>
    <n v="0"/>
    <n v="5.9346750000000004"/>
    <n v="0"/>
    <n v="0"/>
  </r>
  <r>
    <d v="2020-11-01T00:00:00"/>
    <x v="7"/>
    <s v="P"/>
    <s v="Active"/>
    <n v="696"/>
    <x v="695"/>
    <s v="N"/>
    <x v="22"/>
    <n v="1060"/>
    <x v="2"/>
    <s v="Niederl. 7"/>
    <n v="1"/>
    <s v="Department"/>
    <s v="Supervisor"/>
    <s v="Non-Mgm."/>
    <s v="ang."/>
    <s v="M"/>
    <d v="2019-09-16T00:00:00"/>
    <m/>
    <s v=""/>
    <n v="0"/>
    <d v="1984-06-26T00:00:00"/>
    <n v="35"/>
    <s v="J"/>
    <n v="30"/>
    <n v="2.5"/>
    <n v="39"/>
    <x v="0"/>
    <n v="1"/>
    <n v="30"/>
    <n v="0"/>
    <n v="6935"/>
    <n v="1255.8937500000002"/>
    <n v="0"/>
    <n v="0"/>
    <n v="0"/>
    <n v="0"/>
    <n v="0"/>
    <n v="0"/>
    <n v="0"/>
    <n v="0"/>
    <n v="0"/>
    <n v="0"/>
    <n v="400.09615384615387"/>
    <n v="317.85416666666669"/>
    <n v="26.5"/>
    <n v="0"/>
    <n v="0"/>
    <n v="0"/>
    <n v="0"/>
    <n v="166.71964927884616"/>
    <n v="0"/>
    <n v="0"/>
  </r>
  <r>
    <d v="2020-11-01T00:00:00"/>
    <x v="7"/>
    <s v="P"/>
    <s v="Active"/>
    <n v="697"/>
    <x v="696"/>
    <s v="N"/>
    <x v="16"/>
    <n v="1043"/>
    <x v="9"/>
    <s v="Niederl. 4"/>
    <n v="1"/>
    <s v="Department"/>
    <s v="Supervisor"/>
    <s v="Non-Mgm."/>
    <s v="ang."/>
    <s v="W"/>
    <d v="2019-10-01T00:00:00"/>
    <m/>
    <s v=""/>
    <n v="0"/>
    <d v="1991-07-10T00:00:00"/>
    <n v="28"/>
    <s v="J"/>
    <n v="30"/>
    <n v="2.5"/>
    <n v="25"/>
    <x v="0"/>
    <n v="0.64102564102564108"/>
    <n v="30"/>
    <n v="0"/>
    <n v="6936"/>
    <n v="1255.9137500000002"/>
    <n v="0"/>
    <n v="0"/>
    <n v="0"/>
    <n v="0"/>
    <n v="0"/>
    <n v="0"/>
    <n v="0"/>
    <n v="0"/>
    <n v="0"/>
    <n v="0"/>
    <n v="624.24"/>
    <n v="317.90000000000003"/>
    <n v="26.5"/>
    <n v="0"/>
    <n v="0"/>
    <n v="0"/>
    <n v="0"/>
    <n v="216.92692800000003"/>
    <n v="0"/>
    <n v="0"/>
  </r>
  <r>
    <d v="2020-11-01T00:00:00"/>
    <x v="7"/>
    <s v="P"/>
    <s v="Active"/>
    <n v="698"/>
    <x v="697"/>
    <s v="N"/>
    <x v="16"/>
    <n v="1049"/>
    <x v="3"/>
    <s v="Niederl. 8"/>
    <n v="1"/>
    <s v="Department"/>
    <s v="Supervisor"/>
    <s v="Non-Mgm."/>
    <s v="ang."/>
    <s v="M"/>
    <d v="2019-10-01T00:00:00"/>
    <m/>
    <s v=""/>
    <n v="0"/>
    <d v="1991-01-28T00:00:00"/>
    <n v="28"/>
    <s v="J"/>
    <n v="30"/>
    <n v="2.5"/>
    <n v="39"/>
    <x v="0"/>
    <n v="1"/>
    <n v="30"/>
    <n v="0"/>
    <n v="6937"/>
    <n v="1255.9337500000001"/>
    <n v="0"/>
    <n v="0"/>
    <n v="0"/>
    <n v="0"/>
    <n v="0"/>
    <n v="0"/>
    <n v="0"/>
    <n v="0"/>
    <n v="0"/>
    <n v="0"/>
    <n v="400.21153846153845"/>
    <n v="317.94583333333338"/>
    <n v="26.5"/>
    <n v="0"/>
    <n v="0"/>
    <n v="0"/>
    <n v="0"/>
    <n v="166.76601841346155"/>
    <n v="0"/>
    <n v="0"/>
  </r>
  <r>
    <d v="2020-11-01T00:00:00"/>
    <x v="7"/>
    <s v="P"/>
    <s v="Active"/>
    <n v="700"/>
    <x v="699"/>
    <s v="N"/>
    <x v="17"/>
    <n v="1088"/>
    <x v="0"/>
    <s v="Niederl. 3"/>
    <n v="1"/>
    <s v="Department"/>
    <s v="Supervisor"/>
    <s v="Non-Mgm."/>
    <s v="ang."/>
    <s v="W"/>
    <d v="2019-10-01T00:00:00"/>
    <d v="2021-09-30T00:00:00"/>
    <s v=""/>
    <n v="1"/>
    <d v="1982-09-25T00:00:00"/>
    <n v="37"/>
    <s v="N"/>
    <n v="30"/>
    <n v="2.5"/>
    <n v="15"/>
    <x v="0"/>
    <n v="0.38461538461538464"/>
    <n v="30"/>
    <n v="0"/>
    <n v="6938"/>
    <n v="1255.9537500000001"/>
    <n v="0"/>
    <n v="0"/>
    <n v="0"/>
    <n v="0"/>
    <n v="0"/>
    <n v="0"/>
    <n v="0"/>
    <n v="0"/>
    <n v="0"/>
    <n v="0"/>
    <n v="0"/>
    <n v="0"/>
    <n v="26.5"/>
    <n v="0"/>
    <n v="0"/>
    <n v="0"/>
    <n v="0"/>
    <n v="5.9346750000000004"/>
    <n v="0"/>
    <n v="0"/>
  </r>
  <r>
    <d v="2020-11-01T00:00:00"/>
    <x v="7"/>
    <s v="P"/>
    <s v="Active"/>
    <n v="701"/>
    <x v="700"/>
    <s v="N"/>
    <x v="53"/>
    <n v="1012"/>
    <x v="1"/>
    <s v="Niederl. 1"/>
    <n v="1"/>
    <s v="Department"/>
    <s v="Supervisor"/>
    <s v="Non-Mgm."/>
    <s v="kfm"/>
    <s v="W"/>
    <d v="2019-09-01T00:00:00"/>
    <d v="2022-08-31T00:00:00"/>
    <s v=""/>
    <n v="2"/>
    <d v="2000-09-12T00:00:00"/>
    <n v="19"/>
    <s v="J"/>
    <n v="30"/>
    <n v="2.5"/>
    <n v="39"/>
    <x v="0"/>
    <n v="1"/>
    <n v="30"/>
    <n v="0"/>
    <n v="6939"/>
    <n v="1255.9737500000001"/>
    <n v="0"/>
    <n v="0"/>
    <n v="0"/>
    <n v="0"/>
    <n v="0"/>
    <n v="0"/>
    <n v="0"/>
    <n v="0"/>
    <n v="0"/>
    <n v="0"/>
    <n v="400.32692307692309"/>
    <n v="318.03750000000002"/>
    <n v="26.5"/>
    <n v="0"/>
    <n v="0"/>
    <n v="0"/>
    <n v="0"/>
    <n v="166.81238754807694"/>
    <n v="0"/>
    <n v="0"/>
  </r>
  <r>
    <d v="2020-11-01T00:00:00"/>
    <x v="7"/>
    <s v="P"/>
    <s v="Active"/>
    <n v="702"/>
    <x v="701"/>
    <s v="N"/>
    <x v="52"/>
    <n v="1007"/>
    <x v="1"/>
    <s v="Niederl. 1"/>
    <n v="1"/>
    <s v="Department"/>
    <s v="Supervisor"/>
    <s v="Non-Mgm."/>
    <s v="tech"/>
    <s v="M"/>
    <d v="2019-09-01T00:00:00"/>
    <d v="2023-02-28T00:00:00"/>
    <s v=""/>
    <n v="3"/>
    <d v="2004-02-03T00:00:00"/>
    <n v="15"/>
    <s v="J"/>
    <n v="30"/>
    <n v="2.5"/>
    <n v="39"/>
    <x v="0"/>
    <n v="1"/>
    <n v="30"/>
    <n v="0"/>
    <n v="6940"/>
    <n v="1255.9937500000001"/>
    <n v="0"/>
    <n v="0"/>
    <n v="0"/>
    <n v="0"/>
    <n v="0"/>
    <n v="0"/>
    <n v="0"/>
    <n v="0"/>
    <n v="0"/>
    <n v="0"/>
    <n v="400.38461538461542"/>
    <n v="318.08333333333337"/>
    <n v="26.5"/>
    <n v="0"/>
    <n v="0"/>
    <n v="0"/>
    <n v="0"/>
    <n v="166.83557211538462"/>
    <n v="0"/>
    <n v="0"/>
  </r>
  <r>
    <d v="2020-11-01T00:00:00"/>
    <x v="7"/>
    <s v="P"/>
    <s v="Active"/>
    <n v="703"/>
    <x v="702"/>
    <s v="N"/>
    <x v="52"/>
    <n v="1007"/>
    <x v="1"/>
    <s v="Niederl. 1"/>
    <n v="1"/>
    <s v="Department"/>
    <s v="Supervisor"/>
    <s v="Non-Mgm."/>
    <s v="tech"/>
    <s v="M"/>
    <d v="2019-09-01T00:00:00"/>
    <d v="2023-02-28T00:00:00"/>
    <s v=""/>
    <n v="3"/>
    <d v="2003-04-29T00:00:00"/>
    <n v="16"/>
    <s v="J"/>
    <n v="30"/>
    <n v="2.5"/>
    <n v="39"/>
    <x v="0"/>
    <n v="1"/>
    <n v="30"/>
    <n v="0"/>
    <n v="6941"/>
    <n v="1256.0137500000001"/>
    <n v="0"/>
    <n v="0"/>
    <n v="0"/>
    <n v="0"/>
    <n v="0"/>
    <n v="0"/>
    <n v="0"/>
    <n v="0"/>
    <n v="0"/>
    <n v="0"/>
    <n v="400.44230769230774"/>
    <n v="318.12916666666666"/>
    <n v="26.5"/>
    <n v="0"/>
    <n v="0"/>
    <n v="0"/>
    <n v="0"/>
    <n v="166.85875668269233"/>
    <n v="0"/>
    <n v="0"/>
  </r>
  <r>
    <d v="2020-11-01T00:00:00"/>
    <x v="7"/>
    <s v="P"/>
    <s v="Active"/>
    <n v="704"/>
    <x v="703"/>
    <s v="N"/>
    <x v="52"/>
    <n v="1007"/>
    <x v="1"/>
    <s v="Niederl. 1"/>
    <n v="1"/>
    <s v="Department"/>
    <s v="Supervisor"/>
    <s v="Non-Mgm."/>
    <s v="tech"/>
    <s v="M"/>
    <d v="2019-09-01T00:00:00"/>
    <d v="2023-02-28T00:00:00"/>
    <s v=""/>
    <n v="3"/>
    <d v="2002-10-14T00:00:00"/>
    <n v="17"/>
    <s v="J"/>
    <n v="30"/>
    <n v="2.5"/>
    <n v="39"/>
    <x v="0"/>
    <n v="1"/>
    <n v="30"/>
    <n v="0"/>
    <n v="6942"/>
    <n v="1256.0337500000001"/>
    <n v="0"/>
    <n v="0"/>
    <n v="0"/>
    <n v="0"/>
    <n v="0"/>
    <n v="0"/>
    <n v="0"/>
    <n v="0"/>
    <n v="0"/>
    <n v="0"/>
    <n v="400.50000000000006"/>
    <n v="318.17500000000001"/>
    <n v="26.5"/>
    <n v="0"/>
    <n v="0"/>
    <n v="0"/>
    <n v="0"/>
    <n v="166.88194125000001"/>
    <n v="0"/>
    <n v="0"/>
  </r>
  <r>
    <d v="2020-11-01T00:00:00"/>
    <x v="7"/>
    <s v="P"/>
    <s v="Active"/>
    <n v="705"/>
    <x v="704"/>
    <s v="N"/>
    <x v="52"/>
    <n v="1007"/>
    <x v="1"/>
    <s v="Niederl. 1"/>
    <n v="1"/>
    <s v="Department"/>
    <s v="Supervisor"/>
    <s v="Non-Mgm."/>
    <s v="tech"/>
    <s v="M"/>
    <d v="2019-09-01T00:00:00"/>
    <d v="2023-02-28T00:00:00"/>
    <s v=""/>
    <n v="3"/>
    <d v="2003-01-10T00:00:00"/>
    <n v="17"/>
    <s v="J"/>
    <n v="30"/>
    <n v="2.5"/>
    <n v="39"/>
    <x v="0"/>
    <n v="1"/>
    <n v="30"/>
    <n v="0"/>
    <n v="6943"/>
    <n v="1256.05375"/>
    <n v="0"/>
    <n v="0"/>
    <n v="0"/>
    <n v="0"/>
    <n v="0"/>
    <n v="0"/>
    <n v="0"/>
    <n v="0"/>
    <n v="0"/>
    <n v="0"/>
    <n v="400.55769230769232"/>
    <n v="318.22083333333336"/>
    <n v="26.5"/>
    <n v="0"/>
    <n v="0"/>
    <n v="0"/>
    <n v="0"/>
    <n v="166.90512581730772"/>
    <n v="0"/>
    <n v="0"/>
  </r>
  <r>
    <d v="2020-11-01T00:00:00"/>
    <x v="7"/>
    <s v="P"/>
    <s v="Active"/>
    <n v="706"/>
    <x v="705"/>
    <s v="N"/>
    <x v="52"/>
    <n v="1007"/>
    <x v="1"/>
    <s v="Niederl. 1"/>
    <n v="1"/>
    <s v="Department"/>
    <s v="Supervisor"/>
    <s v="Non-Mgm."/>
    <s v="tech"/>
    <s v="M"/>
    <d v="2019-09-01T00:00:00"/>
    <d v="2023-02-28T00:00:00"/>
    <s v=""/>
    <n v="3"/>
    <d v="2002-10-01T00:00:00"/>
    <n v="17"/>
    <s v="J"/>
    <n v="30"/>
    <n v="2.5"/>
    <n v="39"/>
    <x v="0"/>
    <n v="1"/>
    <n v="30"/>
    <n v="0"/>
    <n v="6944"/>
    <n v="1256.07375"/>
    <n v="0"/>
    <n v="0"/>
    <n v="0"/>
    <n v="0"/>
    <n v="0"/>
    <n v="0"/>
    <n v="0"/>
    <n v="0"/>
    <n v="0"/>
    <n v="0"/>
    <n v="400.61538461538458"/>
    <n v="318.26666666666665"/>
    <n v="26.5"/>
    <n v="0"/>
    <n v="0"/>
    <n v="0"/>
    <n v="0"/>
    <n v="166.92831038461537"/>
    <n v="0"/>
    <n v="0"/>
  </r>
  <r>
    <d v="2020-11-01T00:00:00"/>
    <x v="7"/>
    <s v="P"/>
    <s v="Active"/>
    <n v="707"/>
    <x v="706"/>
    <s v="N"/>
    <x v="53"/>
    <n v="1012"/>
    <x v="1"/>
    <s v="Niederl. 1"/>
    <n v="1"/>
    <s v="Department"/>
    <s v="Supervisor"/>
    <s v="Non-Mgm."/>
    <s v="kfm"/>
    <s v="M"/>
    <d v="2019-09-01T00:00:00"/>
    <d v="2022-08-31T00:00:00"/>
    <s v=""/>
    <n v="2"/>
    <d v="2003-06-18T00:00:00"/>
    <n v="16"/>
    <s v="J"/>
    <n v="30"/>
    <n v="2.5"/>
    <n v="39"/>
    <x v="0"/>
    <n v="1"/>
    <n v="30"/>
    <n v="0"/>
    <n v="6945"/>
    <n v="1256.09375"/>
    <n v="0"/>
    <n v="0"/>
    <n v="0"/>
    <n v="0"/>
    <n v="0"/>
    <n v="0"/>
    <n v="0"/>
    <n v="0"/>
    <n v="0"/>
    <n v="0"/>
    <n v="400.67307692307691"/>
    <n v="318.3125"/>
    <n v="26.5"/>
    <n v="0"/>
    <n v="0"/>
    <n v="0"/>
    <n v="0"/>
    <n v="166.95149495192308"/>
    <n v="0"/>
    <n v="0"/>
  </r>
  <r>
    <d v="2020-11-01T00:00:00"/>
    <x v="7"/>
    <s v="P"/>
    <s v="Active"/>
    <n v="708"/>
    <x v="707"/>
    <s v="N"/>
    <x v="53"/>
    <n v="1012"/>
    <x v="1"/>
    <s v="Niederl. 1"/>
    <n v="1"/>
    <s v="Department"/>
    <s v="Supervisor"/>
    <s v="Non-Mgm."/>
    <s v="kfm"/>
    <s v="W"/>
    <d v="2019-09-01T00:00:00"/>
    <d v="2022-08-31T00:00:00"/>
    <s v=""/>
    <n v="2"/>
    <d v="2003-07-06T00:00:00"/>
    <n v="16"/>
    <s v="J"/>
    <n v="30"/>
    <n v="2.5"/>
    <n v="39"/>
    <x v="0"/>
    <n v="1"/>
    <n v="30"/>
    <n v="0"/>
    <n v="6946"/>
    <n v="1256.11375"/>
    <n v="0"/>
    <n v="0"/>
    <n v="0"/>
    <n v="0"/>
    <n v="0"/>
    <n v="0"/>
    <n v="0"/>
    <n v="0"/>
    <n v="0"/>
    <n v="0"/>
    <n v="400.73076923076923"/>
    <n v="318.35833333333341"/>
    <n v="26.5"/>
    <n v="0"/>
    <n v="0"/>
    <n v="0"/>
    <n v="0"/>
    <n v="166.97467951923079"/>
    <n v="0"/>
    <n v="0"/>
  </r>
  <r>
    <d v="2020-11-01T00:00:00"/>
    <x v="7"/>
    <s v="P"/>
    <s v="Active"/>
    <n v="709"/>
    <x v="708"/>
    <s v="N"/>
    <x v="52"/>
    <n v="1007"/>
    <x v="1"/>
    <s v="Niederl. 1"/>
    <n v="1"/>
    <s v="Department"/>
    <s v="Supervisor"/>
    <s v="Non-Mgm."/>
    <s v="tech"/>
    <s v="M"/>
    <d v="2019-09-01T00:00:00"/>
    <d v="2023-01-31T00:00:00"/>
    <s v=""/>
    <n v="3"/>
    <d v="2003-02-14T00:00:00"/>
    <n v="16"/>
    <s v="J"/>
    <n v="30"/>
    <n v="2.5"/>
    <n v="39"/>
    <x v="0"/>
    <n v="1"/>
    <n v="30"/>
    <n v="0"/>
    <n v="6947"/>
    <n v="1256.13375"/>
    <n v="0"/>
    <n v="0"/>
    <n v="0"/>
    <n v="0"/>
    <n v="0"/>
    <n v="0"/>
    <n v="0"/>
    <n v="0"/>
    <n v="0"/>
    <n v="0"/>
    <n v="400.78846153846149"/>
    <n v="318.4041666666667"/>
    <n v="26.5"/>
    <n v="0"/>
    <n v="0"/>
    <n v="0"/>
    <n v="0"/>
    <n v="166.99786408653844"/>
    <n v="0"/>
    <n v="0"/>
  </r>
  <r>
    <d v="2020-11-01T00:00:00"/>
    <x v="7"/>
    <s v="P"/>
    <s v="Active"/>
    <n v="710"/>
    <x v="709"/>
    <s v="N"/>
    <x v="52"/>
    <n v="1007"/>
    <x v="1"/>
    <s v="Niederl. 1"/>
    <n v="1"/>
    <s v="Department"/>
    <s v="Supervisor"/>
    <s v="Non-Mgm."/>
    <s v="tech"/>
    <s v="M"/>
    <d v="2019-09-01T00:00:00"/>
    <d v="2023-02-28T00:00:00"/>
    <s v=""/>
    <n v="3"/>
    <d v="2003-02-14T00:00:00"/>
    <n v="16"/>
    <s v="J"/>
    <n v="30"/>
    <n v="2.5"/>
    <n v="39"/>
    <x v="0"/>
    <n v="1"/>
    <n v="30"/>
    <n v="0"/>
    <n v="6948"/>
    <n v="1256.1537499999999"/>
    <n v="0"/>
    <n v="0"/>
    <n v="0"/>
    <n v="0"/>
    <n v="0"/>
    <n v="0"/>
    <n v="0"/>
    <n v="0"/>
    <n v="0"/>
    <n v="0"/>
    <n v="400.84615384615381"/>
    <n v="318.45000000000005"/>
    <n v="26.5"/>
    <n v="0"/>
    <n v="0"/>
    <n v="0"/>
    <n v="0"/>
    <n v="167.02104865384615"/>
    <n v="0"/>
    <n v="0"/>
  </r>
  <r>
    <d v="2020-11-01T00:00:00"/>
    <x v="7"/>
    <s v="P"/>
    <s v="Active"/>
    <n v="711"/>
    <x v="710"/>
    <s v="N"/>
    <x v="52"/>
    <n v="1007"/>
    <x v="1"/>
    <s v="Niederl. 1"/>
    <n v="1"/>
    <s v="Department"/>
    <s v="Supervisor"/>
    <s v="Non-Mgm."/>
    <s v="tech"/>
    <s v="M"/>
    <d v="2019-09-01T00:00:00"/>
    <d v="2023-02-28T00:00:00"/>
    <s v=""/>
    <n v="3"/>
    <d v="2002-07-25T00:00:00"/>
    <n v="17"/>
    <s v="J"/>
    <n v="30"/>
    <n v="2.5"/>
    <n v="39"/>
    <x v="0"/>
    <n v="1"/>
    <n v="30"/>
    <n v="0"/>
    <n v="6949"/>
    <n v="1256.1737499999999"/>
    <n v="0"/>
    <n v="0"/>
    <n v="0"/>
    <n v="0"/>
    <n v="0"/>
    <n v="0"/>
    <n v="0"/>
    <n v="0"/>
    <n v="0"/>
    <n v="0"/>
    <n v="400.90384615384613"/>
    <n v="318.49583333333339"/>
    <n v="26.5"/>
    <n v="0"/>
    <n v="0"/>
    <n v="0"/>
    <n v="0"/>
    <n v="167.04423322115389"/>
    <n v="0"/>
    <n v="0"/>
  </r>
  <r>
    <d v="2020-11-01T00:00:00"/>
    <x v="7"/>
    <s v="P"/>
    <s v="Active"/>
    <n v="712"/>
    <x v="711"/>
    <s v="N"/>
    <x v="37"/>
    <n v="1005"/>
    <x v="1"/>
    <s v="Niederl. 1"/>
    <n v="1"/>
    <s v="Department"/>
    <s v="Supervisor"/>
    <s v="Non-Mgm."/>
    <s v="ang."/>
    <s v="M"/>
    <d v="2004-05-11T00:00:00"/>
    <m/>
    <s v=""/>
    <n v="15"/>
    <d v="1985-03-18T00:00:00"/>
    <n v="34"/>
    <s v="N"/>
    <n v="30"/>
    <n v="2.5"/>
    <n v="30"/>
    <x v="0"/>
    <n v="0.76923076923076927"/>
    <n v="30"/>
    <n v="0"/>
    <n v="6950"/>
    <n v="1256.1937499999999"/>
    <n v="0"/>
    <n v="0"/>
    <n v="0"/>
    <n v="0"/>
    <n v="0"/>
    <n v="0"/>
    <n v="0"/>
    <n v="0"/>
    <n v="0"/>
    <n v="0"/>
    <n v="0"/>
    <n v="0"/>
    <n v="26.5"/>
    <n v="0"/>
    <n v="0"/>
    <n v="0"/>
    <n v="0"/>
    <n v="5.9346750000000004"/>
    <n v="0"/>
    <n v="0"/>
  </r>
  <r>
    <d v="2020-11-01T00:00:00"/>
    <x v="7"/>
    <s v="P"/>
    <s v="Active"/>
    <n v="713"/>
    <x v="712"/>
    <s v="N"/>
    <x v="20"/>
    <n v="1045"/>
    <x v="9"/>
    <s v="Niederl. 4"/>
    <n v="1"/>
    <s v="Department"/>
    <s v="Supervisor"/>
    <s v="Non-Mgm."/>
    <s v="ang."/>
    <s v="W"/>
    <d v="2019-10-01T00:00:00"/>
    <m/>
    <s v=""/>
    <n v="0"/>
    <d v="1973-04-11T00:00:00"/>
    <n v="46"/>
    <s v="J"/>
    <n v="24"/>
    <n v="2"/>
    <n v="20"/>
    <x v="0"/>
    <n v="0.51282051282051277"/>
    <n v="30"/>
    <n v="0"/>
    <n v="6951"/>
    <n v="1256.2137499999999"/>
    <n v="0"/>
    <n v="0"/>
    <n v="0"/>
    <n v="0"/>
    <n v="0"/>
    <n v="0"/>
    <n v="0"/>
    <n v="0"/>
    <n v="0"/>
    <n v="0"/>
    <n v="625.58999999999992"/>
    <n v="318.58750000000003"/>
    <n v="26.5"/>
    <n v="0"/>
    <n v="0"/>
    <n v="0"/>
    <n v="0"/>
    <n v="217.38322612500002"/>
    <n v="0"/>
    <n v="0"/>
  </r>
  <r>
    <d v="2020-11-01T00:00:00"/>
    <x v="7"/>
    <s v="P"/>
    <s v="Active"/>
    <n v="714"/>
    <x v="713"/>
    <s v="N"/>
    <x v="50"/>
    <n v="1069"/>
    <x v="0"/>
    <s v="Niederl. 3"/>
    <n v="1"/>
    <s v="Department"/>
    <s v="Supervisor"/>
    <s v="Non-Mgm."/>
    <s v="ang."/>
    <s v="M"/>
    <d v="2019-10-01T00:00:00"/>
    <m/>
    <s v=""/>
    <n v="0"/>
    <d v="1984-08-06T00:00:00"/>
    <n v="35"/>
    <s v="N"/>
    <n v="30"/>
    <n v="2.5"/>
    <n v="39"/>
    <x v="0"/>
    <n v="1"/>
    <n v="30"/>
    <n v="0"/>
    <n v="6952"/>
    <n v="1256.2337499999999"/>
    <n v="0"/>
    <n v="0"/>
    <n v="0"/>
    <n v="0"/>
    <n v="0"/>
    <n v="0"/>
    <n v="0"/>
    <n v="0"/>
    <n v="0"/>
    <n v="0"/>
    <n v="0"/>
    <n v="0"/>
    <n v="26.5"/>
    <n v="0"/>
    <n v="0"/>
    <n v="0"/>
    <n v="0"/>
    <n v="5.9346750000000004"/>
    <n v="0"/>
    <n v="0"/>
  </r>
  <r>
    <d v="2020-11-01T00:00:00"/>
    <x v="7"/>
    <s v="P"/>
    <s v="Active"/>
    <n v="716"/>
    <x v="715"/>
    <s v="N"/>
    <x v="16"/>
    <n v="1019"/>
    <x v="7"/>
    <s v="Niederl. 9"/>
    <n v="1"/>
    <s v="Department"/>
    <s v="Supervisor"/>
    <s v="Manager"/>
    <s v="ang."/>
    <s v="M"/>
    <d v="2019-11-01T00:00:00"/>
    <m/>
    <s v=""/>
    <n v="0"/>
    <d v="1971-12-26T00:00:00"/>
    <n v="48"/>
    <s v="N"/>
    <n v="30"/>
    <n v="2.5"/>
    <n v="39"/>
    <x v="0"/>
    <n v="1"/>
    <n v="30"/>
    <n v="0"/>
    <n v="6953"/>
    <n v="1256.2537500000001"/>
    <n v="0"/>
    <n v="0"/>
    <n v="30"/>
    <n v="0"/>
    <n v="0"/>
    <n v="0"/>
    <n v="0"/>
    <n v="0"/>
    <n v="0"/>
    <n v="0"/>
    <n v="0"/>
    <n v="0"/>
    <n v="26.5"/>
    <n v="0"/>
    <n v="0"/>
    <n v="0"/>
    <n v="0"/>
    <n v="12.653175000000001"/>
    <n v="78.09"/>
    <n v="0"/>
  </r>
  <r>
    <d v="2020-11-01T00:00:00"/>
    <x v="7"/>
    <s v="P"/>
    <s v="Active"/>
    <n v="718"/>
    <x v="717"/>
    <s v="N"/>
    <x v="29"/>
    <n v="1079"/>
    <x v="0"/>
    <s v="Niederl. 3"/>
    <n v="1"/>
    <s v="Department"/>
    <s v="Supervisor"/>
    <s v="Non-Mgm."/>
    <s v="ang."/>
    <s v="M"/>
    <d v="2019-11-01T00:00:00"/>
    <m/>
    <s v=""/>
    <n v="0"/>
    <d v="1985-03-09T00:00:00"/>
    <n v="34"/>
    <s v="N"/>
    <n v="30"/>
    <n v="2.5"/>
    <n v="39"/>
    <x v="0"/>
    <n v="1"/>
    <n v="30"/>
    <n v="0"/>
    <n v="6954"/>
    <n v="1256.2737500000001"/>
    <n v="0"/>
    <n v="0"/>
    <n v="0"/>
    <n v="0"/>
    <n v="0"/>
    <n v="0"/>
    <n v="0"/>
    <n v="0"/>
    <n v="0"/>
    <n v="0"/>
    <n v="0"/>
    <n v="0"/>
    <n v="26.5"/>
    <n v="0"/>
    <n v="0"/>
    <n v="0"/>
    <n v="0"/>
    <n v="5.9346750000000004"/>
    <n v="0"/>
    <n v="0"/>
  </r>
  <r>
    <d v="2020-11-01T00:00:00"/>
    <x v="7"/>
    <s v="P"/>
    <s v="Active"/>
    <n v="719"/>
    <x v="718"/>
    <s v="N"/>
    <x v="9"/>
    <n v="1087"/>
    <x v="0"/>
    <s v="Niederl. 3"/>
    <n v="1"/>
    <s v="Department"/>
    <s v="Supervisor"/>
    <s v="Non-Mgm."/>
    <s v="ang."/>
    <s v="W"/>
    <d v="2019-11-01T00:00:00"/>
    <m/>
    <s v=""/>
    <n v="0"/>
    <d v="1990-12-30T00:00:00"/>
    <n v="29"/>
    <s v="N"/>
    <n v="30"/>
    <n v="2.5"/>
    <n v="39"/>
    <x v="0"/>
    <n v="1"/>
    <n v="30"/>
    <n v="0"/>
    <n v="6955"/>
    <n v="1256.29375"/>
    <n v="0"/>
    <n v="0"/>
    <n v="0"/>
    <n v="0"/>
    <n v="0"/>
    <n v="0"/>
    <n v="0"/>
    <n v="0"/>
    <n v="0"/>
    <n v="0"/>
    <n v="0"/>
    <n v="0"/>
    <n v="26.5"/>
    <n v="0"/>
    <n v="0"/>
    <n v="0"/>
    <n v="0"/>
    <n v="5.9346750000000004"/>
    <n v="0"/>
    <n v="0"/>
  </r>
  <r>
    <d v="2020-11-01T00:00:00"/>
    <x v="7"/>
    <s v="P"/>
    <s v="Active"/>
    <n v="720"/>
    <x v="719"/>
    <s v="N"/>
    <x v="9"/>
    <n v="1087"/>
    <x v="0"/>
    <s v="Niederl. 3"/>
    <n v="1"/>
    <s v="Department"/>
    <s v="Supervisor"/>
    <s v="Non-Mgm."/>
    <s v="ang."/>
    <s v="M"/>
    <d v="2019-11-01T00:00:00"/>
    <m/>
    <s v=""/>
    <n v="0"/>
    <d v="1993-04-19T00:00:00"/>
    <n v="26"/>
    <s v="N"/>
    <n v="30"/>
    <n v="2.5"/>
    <n v="39"/>
    <x v="0"/>
    <n v="1"/>
    <n v="30"/>
    <n v="0"/>
    <n v="6956"/>
    <n v="1256.31375"/>
    <n v="0"/>
    <n v="0"/>
    <n v="0"/>
    <n v="0"/>
    <n v="0"/>
    <n v="0"/>
    <n v="0"/>
    <n v="0"/>
    <n v="0"/>
    <n v="0"/>
    <n v="0"/>
    <n v="0"/>
    <n v="26.5"/>
    <n v="0"/>
    <n v="0"/>
    <n v="0"/>
    <n v="0"/>
    <n v="5.9346750000000004"/>
    <n v="0"/>
    <n v="0"/>
  </r>
  <r>
    <d v="2020-11-01T00:00:00"/>
    <x v="7"/>
    <s v="P"/>
    <s v="Active"/>
    <n v="721"/>
    <x v="720"/>
    <s v="N"/>
    <x v="35"/>
    <n v="1078"/>
    <x v="0"/>
    <s v="Niederl. 3"/>
    <n v="1"/>
    <s v="Department"/>
    <s v="Supervisor"/>
    <s v="Manager"/>
    <s v="ang."/>
    <s v="M"/>
    <d v="2019-11-01T00:00:00"/>
    <m/>
    <s v=""/>
    <n v="0"/>
    <d v="1988-07-01T00:00:00"/>
    <n v="31"/>
    <s v="N"/>
    <n v="30"/>
    <n v="2.5"/>
    <n v="39"/>
    <x v="0"/>
    <n v="1"/>
    <n v="30"/>
    <n v="0"/>
    <n v="6957"/>
    <n v="1256.33375"/>
    <n v="0"/>
    <n v="0"/>
    <n v="0"/>
    <n v="0"/>
    <n v="0"/>
    <n v="0"/>
    <n v="0"/>
    <n v="0"/>
    <n v="0"/>
    <n v="0"/>
    <n v="0"/>
    <n v="0"/>
    <n v="26.5"/>
    <n v="0"/>
    <n v="0"/>
    <n v="0"/>
    <n v="0"/>
    <n v="5.9346750000000004"/>
    <n v="153.178"/>
    <n v="0"/>
  </r>
  <r>
    <d v="2020-11-01T00:00:00"/>
    <x v="7"/>
    <s v="P"/>
    <s v="Active"/>
    <n v="722"/>
    <x v="721"/>
    <s v="N"/>
    <x v="44"/>
    <n v="1084"/>
    <x v="0"/>
    <s v="Niederl. 3"/>
    <n v="1"/>
    <s v="Department"/>
    <s v="Supervisor"/>
    <s v="Non-Mgm."/>
    <s v="ang."/>
    <s v="M"/>
    <d v="2019-11-01T00:00:00"/>
    <m/>
    <s v=""/>
    <n v="0"/>
    <d v="1981-11-29T00:00:00"/>
    <n v="38"/>
    <s v="N"/>
    <n v="30"/>
    <n v="2.5"/>
    <n v="39"/>
    <x v="0"/>
    <n v="1"/>
    <n v="30"/>
    <n v="0"/>
    <n v="6958"/>
    <n v="1256.35375"/>
    <n v="0"/>
    <n v="0"/>
    <n v="0"/>
    <n v="0"/>
    <n v="0"/>
    <n v="0"/>
    <n v="0"/>
    <n v="0"/>
    <n v="0"/>
    <n v="0"/>
    <n v="0"/>
    <n v="0"/>
    <n v="26.5"/>
    <n v="0"/>
    <n v="0"/>
    <n v="0"/>
    <n v="0"/>
    <n v="5.9346750000000004"/>
    <n v="0"/>
    <n v="0"/>
  </r>
  <r>
    <d v="2020-11-01T00:00:00"/>
    <x v="7"/>
    <s v="P"/>
    <s v="Active"/>
    <n v="723"/>
    <x v="722"/>
    <s v="N"/>
    <x v="0"/>
    <n v="1090"/>
    <x v="0"/>
    <s v="Niederl. 3"/>
    <n v="1"/>
    <s v="Department"/>
    <s v="Supervisor"/>
    <s v="Drector"/>
    <s v="ang."/>
    <s v="M"/>
    <d v="2019-11-01T00:00:00"/>
    <m/>
    <s v=""/>
    <n v="0"/>
    <d v="1964-03-11T00:00:00"/>
    <n v="55"/>
    <s v="N"/>
    <n v="30"/>
    <n v="2.5"/>
    <n v="39"/>
    <x v="0"/>
    <n v="1"/>
    <n v="30"/>
    <n v="0"/>
    <n v="6959"/>
    <n v="1256.37375"/>
    <n v="0"/>
    <n v="0"/>
    <n v="0"/>
    <n v="0"/>
    <n v="0"/>
    <n v="0"/>
    <n v="0"/>
    <n v="0"/>
    <n v="0"/>
    <n v="0"/>
    <n v="0"/>
    <n v="0"/>
    <n v="26.5"/>
    <n v="0"/>
    <n v="0"/>
    <n v="0"/>
    <n v="0"/>
    <n v="5.9346750000000004"/>
    <n v="164.14859999999999"/>
    <n v="0"/>
  </r>
  <r>
    <d v="2020-11-01T00:00:00"/>
    <x v="7"/>
    <s v="P"/>
    <s v="Active"/>
    <n v="724"/>
    <x v="723"/>
    <s v="N"/>
    <x v="5"/>
    <n v="1093"/>
    <x v="0"/>
    <s v="Niederl. 3"/>
    <n v="1"/>
    <s v="Department"/>
    <s v="Supervisor"/>
    <s v="Non-Mgm."/>
    <s v="ang."/>
    <s v="M"/>
    <d v="2019-11-01T00:00:00"/>
    <m/>
    <s v=""/>
    <n v="0"/>
    <d v="1991-01-22T00:00:00"/>
    <n v="28"/>
    <s v="N"/>
    <n v="30"/>
    <n v="2.5"/>
    <n v="39"/>
    <x v="0"/>
    <n v="1"/>
    <n v="30"/>
    <n v="0"/>
    <n v="6960"/>
    <n v="1256.3937500000002"/>
    <n v="0"/>
    <n v="0"/>
    <n v="0"/>
    <n v="0"/>
    <n v="0"/>
    <n v="0"/>
    <n v="0"/>
    <n v="0"/>
    <n v="0"/>
    <n v="0"/>
    <n v="0"/>
    <n v="0"/>
    <n v="26.5"/>
    <n v="0"/>
    <n v="0"/>
    <n v="0"/>
    <n v="0"/>
    <n v="5.9346750000000004"/>
    <n v="0"/>
    <n v="0"/>
  </r>
  <r>
    <d v="2020-11-01T00:00:00"/>
    <x v="7"/>
    <s v="P"/>
    <s v="Active"/>
    <n v="726"/>
    <x v="725"/>
    <s v="N"/>
    <x v="11"/>
    <n v="1082"/>
    <x v="0"/>
    <s v="Niederl. 3"/>
    <n v="1"/>
    <s v="Department"/>
    <s v="Supervisor"/>
    <s v="Non-Mgm."/>
    <s v="ang."/>
    <s v="M"/>
    <d v="2019-11-19T00:00:00"/>
    <d v="2020-11-18T00:00:00"/>
    <s v=""/>
    <n v="0"/>
    <d v="1987-05-18T00:00:00"/>
    <n v="32"/>
    <s v="N"/>
    <n v="26"/>
    <n v="2.1666666666666665"/>
    <n v="39"/>
    <x v="0"/>
    <n v="1"/>
    <n v="30"/>
    <n v="0"/>
    <n v="6961"/>
    <n v="1256.4137500000002"/>
    <n v="0"/>
    <n v="0"/>
    <n v="0"/>
    <n v="0"/>
    <n v="0"/>
    <n v="0"/>
    <n v="0"/>
    <n v="0"/>
    <n v="0"/>
    <n v="0"/>
    <n v="0"/>
    <n v="0"/>
    <n v="26.5"/>
    <n v="0"/>
    <n v="0"/>
    <n v="0"/>
    <n v="0"/>
    <n v="5.9346750000000004"/>
    <n v="0"/>
    <n v="0"/>
  </r>
  <r>
    <d v="2020-12-01T00:00:00"/>
    <x v="8"/>
    <s v="P"/>
    <s v="Active"/>
    <n v="2"/>
    <x v="1"/>
    <s v="N"/>
    <x v="1"/>
    <n v="1017"/>
    <x v="1"/>
    <s v="Niederl. 1"/>
    <n v="1"/>
    <s v="Department"/>
    <s v="Supervisor"/>
    <s v="Manager"/>
    <s v="ang."/>
    <s v="M"/>
    <d v="1986-05-20T00:00:00"/>
    <m/>
    <s v=""/>
    <n v="33"/>
    <d v="1955-09-08T00:00:00"/>
    <n v="64"/>
    <s v="N"/>
    <n v="30"/>
    <n v="2.5"/>
    <n v="39"/>
    <x v="0"/>
    <n v="1"/>
    <n v="31"/>
    <n v="0"/>
    <n v="6962"/>
    <n v="1256.4337500000001"/>
    <n v="0"/>
    <n v="0"/>
    <n v="0"/>
    <n v="0"/>
    <n v="0"/>
    <n v="0"/>
    <n v="0"/>
    <n v="0"/>
    <n v="0"/>
    <n v="0"/>
    <n v="0"/>
    <n v="0"/>
    <n v="26.5"/>
    <n v="0"/>
    <n v="0"/>
    <n v="0"/>
    <n v="0"/>
    <n v="5.9346750000000004"/>
    <n v="0"/>
    <n v="0"/>
  </r>
  <r>
    <d v="2020-12-01T00:00:00"/>
    <x v="8"/>
    <s v="P"/>
    <s v="Active"/>
    <n v="3"/>
    <x v="2"/>
    <s v="N"/>
    <x v="2"/>
    <n v="1010"/>
    <x v="1"/>
    <s v="Niederl. 1"/>
    <n v="1"/>
    <s v="Department"/>
    <s v="Supervisor"/>
    <s v="Manager"/>
    <s v="ang."/>
    <s v="M"/>
    <d v="1986-06-02T00:00:00"/>
    <m/>
    <s v=""/>
    <n v="33"/>
    <d v="1964-08-02T00:00:00"/>
    <n v="55"/>
    <s v="N"/>
    <n v="30"/>
    <n v="2.5"/>
    <n v="39"/>
    <x v="0"/>
    <n v="1"/>
    <n v="31"/>
    <n v="0"/>
    <n v="6963"/>
    <n v="1256.4537500000001"/>
    <n v="0"/>
    <n v="0"/>
    <n v="0"/>
    <n v="0"/>
    <n v="0"/>
    <n v="0"/>
    <n v="0"/>
    <n v="0"/>
    <n v="0"/>
    <n v="0"/>
    <n v="0"/>
    <n v="0"/>
    <n v="26.5"/>
    <n v="0"/>
    <n v="0"/>
    <n v="0"/>
    <n v="0"/>
    <n v="5.9346750000000004"/>
    <n v="112.3318"/>
    <n v="0"/>
  </r>
  <r>
    <d v="2020-12-01T00:00:00"/>
    <x v="8"/>
    <s v="P"/>
    <s v="Active"/>
    <n v="4"/>
    <x v="3"/>
    <s v="N"/>
    <x v="3"/>
    <n v="1011"/>
    <x v="1"/>
    <s v="Niederl. 1"/>
    <n v="1"/>
    <s v="Department"/>
    <s v="Supervisor"/>
    <s v="Supervisor"/>
    <s v="ang."/>
    <s v="W"/>
    <d v="1987-02-01T00:00:00"/>
    <m/>
    <s v=""/>
    <n v="32"/>
    <d v="1966-02-19T00:00:00"/>
    <n v="53"/>
    <s v="N"/>
    <n v="24"/>
    <n v="2"/>
    <n v="20"/>
    <x v="0"/>
    <n v="0.51282051282051277"/>
    <n v="31"/>
    <n v="0"/>
    <n v="6964"/>
    <n v="1256.4737500000001"/>
    <n v="0"/>
    <n v="0"/>
    <n v="0"/>
    <n v="0"/>
    <n v="0"/>
    <n v="0"/>
    <n v="0"/>
    <n v="0"/>
    <n v="0"/>
    <n v="0"/>
    <n v="0"/>
    <n v="0"/>
    <n v="26.5"/>
    <n v="0"/>
    <n v="0"/>
    <n v="0"/>
    <n v="0"/>
    <n v="5.9346750000000004"/>
    <n v="0"/>
    <n v="0"/>
  </r>
  <r>
    <d v="2020-12-01T00:00:00"/>
    <x v="8"/>
    <s v="P"/>
    <s v="Active"/>
    <n v="5"/>
    <x v="4"/>
    <s v="N"/>
    <x v="4"/>
    <n v="1013"/>
    <x v="1"/>
    <s v="Niederl. 1"/>
    <n v="1"/>
    <s v="Department"/>
    <s v="Supervisor"/>
    <s v="Manager"/>
    <s v="ang."/>
    <s v="M"/>
    <d v="1988-10-01T00:00:00"/>
    <m/>
    <s v=""/>
    <n v="31"/>
    <d v="1954-04-07T00:00:00"/>
    <n v="65"/>
    <s v="N"/>
    <n v="30"/>
    <n v="2.5"/>
    <n v="39"/>
    <x v="0"/>
    <n v="1"/>
    <n v="31"/>
    <n v="0"/>
    <n v="6965"/>
    <n v="1256.4937500000001"/>
    <n v="0"/>
    <n v="0"/>
    <n v="0"/>
    <n v="0"/>
    <n v="0"/>
    <n v="0"/>
    <n v="0"/>
    <n v="0"/>
    <n v="0"/>
    <n v="0"/>
    <n v="0"/>
    <n v="0"/>
    <n v="26.5"/>
    <n v="0"/>
    <n v="0"/>
    <n v="0"/>
    <n v="0"/>
    <n v="5.9346750000000004"/>
    <n v="0"/>
    <n v="0"/>
  </r>
  <r>
    <d v="2020-12-01T00:00:00"/>
    <x v="8"/>
    <s v="P"/>
    <s v="Active"/>
    <n v="6"/>
    <x v="5"/>
    <s v="N"/>
    <x v="5"/>
    <n v="1093"/>
    <x v="1"/>
    <s v="Niederl. 1"/>
    <n v="1"/>
    <s v="Department"/>
    <s v="Supervisor"/>
    <s v="Manager"/>
    <s v="ang."/>
    <s v="M"/>
    <d v="1989-03-01T00:00:00"/>
    <m/>
    <s v=""/>
    <n v="30"/>
    <d v="1963-10-26T00:00:00"/>
    <n v="56"/>
    <s v="N"/>
    <n v="30"/>
    <n v="2.5"/>
    <n v="39"/>
    <x v="0"/>
    <n v="1"/>
    <n v="31"/>
    <n v="0"/>
    <n v="6966"/>
    <n v="1256.5137500000001"/>
    <n v="0"/>
    <n v="0"/>
    <n v="0"/>
    <n v="0"/>
    <n v="0"/>
    <n v="0"/>
    <n v="0"/>
    <n v="0"/>
    <n v="0"/>
    <n v="0"/>
    <n v="0"/>
    <n v="0"/>
    <n v="26.5"/>
    <n v="0"/>
    <n v="0"/>
    <n v="0"/>
    <n v="0"/>
    <n v="5.9346750000000004"/>
    <n v="0"/>
    <n v="0"/>
  </r>
  <r>
    <d v="2020-12-01T00:00:00"/>
    <x v="8"/>
    <s v="P"/>
    <s v="Active"/>
    <n v="7"/>
    <x v="6"/>
    <s v="N"/>
    <x v="5"/>
    <n v="1093"/>
    <x v="1"/>
    <s v="Niederl. 1"/>
    <n v="1"/>
    <s v="Department"/>
    <s v="Supervisor"/>
    <s v="Non-Mgm."/>
    <s v="ang."/>
    <s v="W"/>
    <d v="1996-09-01T00:00:00"/>
    <m/>
    <s v=""/>
    <n v="23"/>
    <d v="1979-11-22T00:00:00"/>
    <n v="40"/>
    <s v="N"/>
    <n v="30"/>
    <n v="2.5"/>
    <n v="22"/>
    <x v="0"/>
    <n v="0.5641025641025641"/>
    <n v="31"/>
    <n v="0"/>
    <n v="6967"/>
    <n v="1256.5337500000001"/>
    <n v="0"/>
    <n v="0"/>
    <n v="0"/>
    <n v="0"/>
    <n v="0"/>
    <n v="0"/>
    <n v="0"/>
    <n v="0"/>
    <n v="0"/>
    <n v="0"/>
    <n v="0"/>
    <n v="0"/>
    <n v="26.5"/>
    <n v="0"/>
    <n v="0"/>
    <n v="0"/>
    <n v="0"/>
    <n v="5.9346750000000004"/>
    <n v="0"/>
    <n v="0"/>
  </r>
  <r>
    <d v="2020-12-01T00:00:00"/>
    <x v="8"/>
    <s v="P"/>
    <s v="Active"/>
    <n v="8"/>
    <x v="7"/>
    <s v="N"/>
    <x v="3"/>
    <n v="1011"/>
    <x v="1"/>
    <s v="Niederl. 1"/>
    <n v="1"/>
    <s v="Department"/>
    <s v="Supervisor"/>
    <s v="Non-Mgm."/>
    <s v="ang."/>
    <s v="W"/>
    <d v="2001-09-01T00:00:00"/>
    <m/>
    <s v=""/>
    <n v="18"/>
    <d v="1985-03-30T00:00:00"/>
    <n v="34"/>
    <s v="N"/>
    <n v="0"/>
    <n v="0"/>
    <n v="8"/>
    <x v="0"/>
    <n v="0.20512820512820512"/>
    <n v="31"/>
    <n v="0"/>
    <n v="6968"/>
    <n v="1256.55375"/>
    <n v="0"/>
    <n v="0"/>
    <n v="0"/>
    <n v="0"/>
    <n v="0"/>
    <n v="0"/>
    <n v="0"/>
    <n v="0"/>
    <n v="0"/>
    <n v="0"/>
    <n v="0"/>
    <n v="0"/>
    <n v="26.5"/>
    <n v="0"/>
    <n v="0"/>
    <n v="0"/>
    <n v="0"/>
    <n v="5.9346750000000004"/>
    <n v="0"/>
    <n v="0"/>
  </r>
  <r>
    <d v="2020-12-01T00:00:00"/>
    <x v="8"/>
    <s v="P"/>
    <s v="Active"/>
    <n v="9"/>
    <x v="8"/>
    <s v="N"/>
    <x v="6"/>
    <n v="1014"/>
    <x v="1"/>
    <s v="Niederl. 1"/>
    <n v="1"/>
    <s v="Department"/>
    <s v="Supervisor"/>
    <s v="Non-Mgm."/>
    <s v="ang."/>
    <s v="W"/>
    <d v="2003-09-01T00:00:00"/>
    <m/>
    <s v=""/>
    <n v="16"/>
    <d v="1986-08-16T00:00:00"/>
    <n v="33"/>
    <s v="N"/>
    <n v="30"/>
    <n v="2.5"/>
    <n v="20"/>
    <x v="0"/>
    <n v="0.51282051282051277"/>
    <n v="31"/>
    <n v="0"/>
    <n v="6969"/>
    <n v="1256.57375"/>
    <n v="0"/>
    <n v="0"/>
    <n v="0"/>
    <n v="0"/>
    <n v="0"/>
    <n v="0"/>
    <n v="0"/>
    <n v="0"/>
    <n v="0"/>
    <n v="0"/>
    <n v="0"/>
    <n v="0"/>
    <n v="26.5"/>
    <n v="0"/>
    <n v="0"/>
    <n v="0"/>
    <n v="0"/>
    <n v="5.9346750000000004"/>
    <n v="0"/>
    <n v="0"/>
  </r>
  <r>
    <d v="2020-12-01T00:00:00"/>
    <x v="8"/>
    <s v="P"/>
    <s v="Active"/>
    <n v="10"/>
    <x v="9"/>
    <s v="N"/>
    <x v="4"/>
    <n v="1013"/>
    <x v="1"/>
    <s v="Niederl. 1"/>
    <n v="1"/>
    <s v="Department"/>
    <s v="Supervisor"/>
    <s v="Non-Mgm."/>
    <s v="ang."/>
    <s v="M"/>
    <d v="2003-09-01T00:00:00"/>
    <m/>
    <s v=""/>
    <n v="16"/>
    <d v="1987-01-15T00:00:00"/>
    <n v="33"/>
    <s v="N"/>
    <n v="30"/>
    <n v="2.5"/>
    <n v="39"/>
    <x v="0"/>
    <n v="1"/>
    <n v="31"/>
    <n v="0"/>
    <n v="6970"/>
    <n v="1256.59375"/>
    <n v="0"/>
    <n v="0"/>
    <n v="0"/>
    <n v="0"/>
    <n v="0"/>
    <n v="0"/>
    <n v="0"/>
    <n v="0"/>
    <n v="0"/>
    <n v="0"/>
    <n v="0"/>
    <n v="0"/>
    <n v="26.5"/>
    <n v="0"/>
    <n v="0"/>
    <n v="0"/>
    <n v="0"/>
    <n v="5.9346750000000004"/>
    <n v="0"/>
    <n v="0"/>
  </r>
  <r>
    <d v="2020-12-01T00:00:00"/>
    <x v="8"/>
    <s v="P"/>
    <s v="Active"/>
    <n v="11"/>
    <x v="10"/>
    <s v="N"/>
    <x v="2"/>
    <n v="1010"/>
    <x v="1"/>
    <s v="Niederl. 1"/>
    <n v="1"/>
    <s v="Department"/>
    <s v="Supervisor"/>
    <s v="Non-Mgm."/>
    <s v="ang."/>
    <s v="W"/>
    <d v="2004-09-01T00:00:00"/>
    <m/>
    <s v=""/>
    <n v="15"/>
    <d v="1986-01-25T00:00:00"/>
    <n v="33"/>
    <s v="N"/>
    <n v="12"/>
    <n v="1"/>
    <n v="16"/>
    <x v="0"/>
    <n v="0.41025641025641024"/>
    <n v="31"/>
    <n v="0"/>
    <n v="6971"/>
    <n v="1256.61375"/>
    <n v="0"/>
    <n v="0"/>
    <n v="0"/>
    <n v="0"/>
    <n v="0"/>
    <n v="0"/>
    <n v="0"/>
    <n v="0"/>
    <n v="0"/>
    <n v="0"/>
    <n v="0"/>
    <n v="0"/>
    <n v="26.5"/>
    <n v="0"/>
    <n v="0"/>
    <n v="0"/>
    <n v="0"/>
    <n v="5.9346750000000004"/>
    <n v="0"/>
    <n v="0"/>
  </r>
  <r>
    <d v="2020-12-01T00:00:00"/>
    <x v="8"/>
    <s v="P"/>
    <s v="Active"/>
    <n v="12"/>
    <x v="11"/>
    <s v="N"/>
    <x v="3"/>
    <n v="1011"/>
    <x v="1"/>
    <s v="Niederl. 1"/>
    <n v="1"/>
    <s v="Department"/>
    <s v="Supervisor"/>
    <s v="Non-Mgm."/>
    <s v="ang."/>
    <s v="W"/>
    <d v="2004-09-01T00:00:00"/>
    <m/>
    <s v=""/>
    <n v="15"/>
    <d v="1988-01-30T00:00:00"/>
    <n v="31"/>
    <s v="N"/>
    <n v="30"/>
    <n v="2.5"/>
    <n v="39"/>
    <x v="0"/>
    <n v="1"/>
    <n v="31"/>
    <n v="0"/>
    <n v="6972"/>
    <n v="1256.63375"/>
    <n v="0"/>
    <n v="0"/>
    <n v="0"/>
    <n v="0"/>
    <n v="0"/>
    <n v="0"/>
    <n v="0"/>
    <n v="0"/>
    <n v="0"/>
    <n v="0"/>
    <n v="0"/>
    <n v="0"/>
    <n v="26.5"/>
    <n v="0"/>
    <n v="0"/>
    <n v="0"/>
    <n v="0"/>
    <n v="5.9346750000000004"/>
    <n v="0"/>
    <n v="0"/>
  </r>
  <r>
    <d v="2020-12-01T00:00:00"/>
    <x v="8"/>
    <s v="P"/>
    <s v="Active"/>
    <n v="13"/>
    <x v="12"/>
    <s v="N"/>
    <x v="5"/>
    <n v="1093"/>
    <x v="1"/>
    <s v="Niederl. 1"/>
    <n v="1"/>
    <s v="Department"/>
    <s v="Supervisor"/>
    <s v="Manager"/>
    <s v="ang."/>
    <s v="M"/>
    <d v="2004-04-01T00:00:00"/>
    <m/>
    <s v=""/>
    <n v="15"/>
    <d v="1980-03-05T00:00:00"/>
    <n v="39"/>
    <s v="N"/>
    <n v="30"/>
    <n v="2.5"/>
    <n v="39"/>
    <x v="0"/>
    <n v="1"/>
    <n v="31"/>
    <n v="0"/>
    <n v="6973"/>
    <n v="1256.6537499999999"/>
    <n v="0"/>
    <n v="0"/>
    <n v="0"/>
    <n v="0"/>
    <n v="0"/>
    <n v="0"/>
    <n v="0"/>
    <n v="0"/>
    <n v="0"/>
    <n v="0"/>
    <n v="0"/>
    <n v="0"/>
    <n v="26.5"/>
    <n v="0"/>
    <n v="0"/>
    <n v="0"/>
    <n v="0"/>
    <n v="5.9346750000000004"/>
    <n v="0"/>
    <n v="0"/>
  </r>
  <r>
    <d v="2020-12-01T00:00:00"/>
    <x v="8"/>
    <s v="P"/>
    <s v="Active"/>
    <n v="14"/>
    <x v="13"/>
    <s v="N"/>
    <x v="4"/>
    <n v="1013"/>
    <x v="1"/>
    <s v="Niederl. 1"/>
    <n v="1"/>
    <s v="Department"/>
    <s v="Supervisor"/>
    <s v="Non-Mgm."/>
    <s v="ang."/>
    <s v="W"/>
    <d v="2005-09-01T00:00:00"/>
    <m/>
    <s v=""/>
    <n v="14"/>
    <d v="1989-03-20T00:00:00"/>
    <n v="30"/>
    <s v="N"/>
    <n v="30"/>
    <n v="2.5"/>
    <n v="39"/>
    <x v="0"/>
    <n v="1"/>
    <n v="31"/>
    <n v="0"/>
    <n v="6974"/>
    <n v="1256.6737499999999"/>
    <n v="0"/>
    <n v="0"/>
    <n v="0"/>
    <n v="0"/>
    <n v="0"/>
    <n v="0"/>
    <n v="0"/>
    <n v="0"/>
    <n v="0"/>
    <n v="0"/>
    <n v="0"/>
    <n v="0"/>
    <n v="26.5"/>
    <n v="0"/>
    <n v="0"/>
    <n v="0"/>
    <n v="0"/>
    <n v="5.9346750000000004"/>
    <n v="0"/>
    <n v="23.726666666666667"/>
  </r>
  <r>
    <d v="2020-12-01T00:00:00"/>
    <x v="8"/>
    <s v="P"/>
    <s v="Active"/>
    <n v="15"/>
    <x v="14"/>
    <s v="N"/>
    <x v="6"/>
    <n v="1014"/>
    <x v="1"/>
    <s v="Niederl. 1"/>
    <n v="1"/>
    <s v="Department"/>
    <s v="Supervisor"/>
    <s v="Non-Mgm."/>
    <s v="ang."/>
    <s v="W"/>
    <d v="2008-09-01T00:00:00"/>
    <m/>
    <s v=""/>
    <n v="11"/>
    <d v="1991-09-21T00:00:00"/>
    <n v="28"/>
    <s v="N"/>
    <n v="30"/>
    <n v="2.5"/>
    <n v="39"/>
    <x v="0"/>
    <n v="1"/>
    <n v="31"/>
    <n v="0"/>
    <n v="6975"/>
    <n v="1256.6937499999999"/>
    <n v="0"/>
    <n v="0"/>
    <n v="0"/>
    <n v="0"/>
    <n v="0"/>
    <n v="0"/>
    <n v="0"/>
    <n v="0"/>
    <n v="0"/>
    <n v="0"/>
    <n v="0"/>
    <n v="0"/>
    <n v="26.5"/>
    <n v="0"/>
    <n v="0"/>
    <n v="0"/>
    <n v="0"/>
    <n v="5.9346750000000004"/>
    <n v="0"/>
    <n v="0"/>
  </r>
  <r>
    <d v="2020-12-01T00:00:00"/>
    <x v="8"/>
    <s v="P"/>
    <s v="Active"/>
    <n v="16"/>
    <x v="15"/>
    <s v="N"/>
    <x v="3"/>
    <n v="1011"/>
    <x v="1"/>
    <s v="Niederl. 1"/>
    <n v="1"/>
    <s v="Department"/>
    <s v="Supervisor"/>
    <s v="Non-Mgm."/>
    <s v="ang."/>
    <s v="W"/>
    <d v="2008-09-01T00:00:00"/>
    <m/>
    <s v=""/>
    <n v="11"/>
    <d v="1990-09-01T00:00:00"/>
    <n v="29"/>
    <s v="N"/>
    <n v="30"/>
    <n v="2.5"/>
    <n v="39"/>
    <x v="0"/>
    <n v="1"/>
    <n v="31"/>
    <n v="0"/>
    <n v="6976"/>
    <n v="1256.7137499999999"/>
    <n v="0"/>
    <n v="0"/>
    <n v="0"/>
    <n v="0"/>
    <n v="0"/>
    <n v="0"/>
    <n v="0"/>
    <n v="0"/>
    <n v="0"/>
    <n v="0"/>
    <n v="0"/>
    <n v="0"/>
    <n v="26.5"/>
    <n v="0"/>
    <n v="0"/>
    <n v="0"/>
    <n v="0"/>
    <n v="5.9346750000000004"/>
    <n v="0"/>
    <n v="0"/>
  </r>
  <r>
    <d v="2020-12-01T00:00:00"/>
    <x v="8"/>
    <s v="P"/>
    <s v="Active"/>
    <n v="17"/>
    <x v="16"/>
    <s v="N"/>
    <x v="5"/>
    <n v="1093"/>
    <x v="1"/>
    <s v="Niederl. 1"/>
    <n v="1"/>
    <s v="Department"/>
    <s v="Supervisor"/>
    <s v="Non-Mgm."/>
    <s v="ang."/>
    <s v="M"/>
    <d v="2008-09-01T00:00:00"/>
    <m/>
    <s v=""/>
    <n v="11"/>
    <d v="1987-06-17T00:00:00"/>
    <n v="32"/>
    <s v="N"/>
    <n v="30"/>
    <n v="2.5"/>
    <n v="39"/>
    <x v="0"/>
    <n v="1"/>
    <n v="31"/>
    <n v="0"/>
    <n v="6977"/>
    <n v="1256.7337499999999"/>
    <n v="0"/>
    <n v="0"/>
    <n v="0"/>
    <n v="0"/>
    <n v="0"/>
    <n v="0"/>
    <n v="0"/>
    <n v="0"/>
    <n v="0"/>
    <n v="0"/>
    <n v="0"/>
    <n v="0"/>
    <n v="26.5"/>
    <n v="0"/>
    <n v="0"/>
    <n v="0"/>
    <n v="0"/>
    <n v="5.9346750000000004"/>
    <n v="0"/>
    <n v="0"/>
  </r>
  <r>
    <d v="2020-12-01T00:00:00"/>
    <x v="8"/>
    <s v="P"/>
    <s v="Active"/>
    <n v="18"/>
    <x v="17"/>
    <s v="N"/>
    <x v="2"/>
    <n v="1010"/>
    <x v="1"/>
    <s v="Niederl. 1"/>
    <n v="1"/>
    <s v="Department"/>
    <s v="Supervisor"/>
    <s v="Non-Mgm."/>
    <s v="ang."/>
    <s v="M"/>
    <d v="2008-09-01T00:00:00"/>
    <m/>
    <s v=""/>
    <n v="11"/>
    <d v="1988-02-22T00:00:00"/>
    <n v="31"/>
    <s v="N"/>
    <n v="30"/>
    <n v="2.5"/>
    <n v="39"/>
    <x v="0"/>
    <n v="1"/>
    <n v="31"/>
    <n v="0"/>
    <n v="6978"/>
    <n v="1256.7537500000001"/>
    <n v="0"/>
    <n v="0"/>
    <n v="0"/>
    <n v="0"/>
    <n v="0"/>
    <n v="0"/>
    <n v="0"/>
    <n v="0"/>
    <n v="0"/>
    <n v="0"/>
    <n v="0"/>
    <n v="0"/>
    <n v="26.5"/>
    <n v="0"/>
    <n v="0"/>
    <n v="0"/>
    <n v="0"/>
    <n v="5.9346750000000004"/>
    <n v="0"/>
    <n v="0"/>
  </r>
  <r>
    <d v="2020-12-01T00:00:00"/>
    <x v="8"/>
    <s v="P"/>
    <s v="Active"/>
    <n v="19"/>
    <x v="18"/>
    <s v="N"/>
    <x v="7"/>
    <n v="1015"/>
    <x v="1"/>
    <s v="Niederl. 1"/>
    <n v="1"/>
    <s v="Department"/>
    <s v="Supervisor"/>
    <s v="Non-Mgm."/>
    <s v="ang."/>
    <s v="M"/>
    <d v="2009-09-01T00:00:00"/>
    <m/>
    <s v=""/>
    <n v="10"/>
    <d v="1988-08-29T00:00:00"/>
    <n v="31"/>
    <s v="N"/>
    <n v="30"/>
    <n v="2.5"/>
    <n v="39"/>
    <x v="0"/>
    <n v="1"/>
    <n v="31"/>
    <n v="0"/>
    <n v="6979"/>
    <n v="1256.7737500000001"/>
    <n v="0"/>
    <n v="0"/>
    <n v="0"/>
    <n v="0"/>
    <n v="0"/>
    <n v="0"/>
    <n v="0"/>
    <n v="0"/>
    <n v="0"/>
    <n v="0"/>
    <n v="0"/>
    <n v="0"/>
    <n v="26.5"/>
    <n v="0"/>
    <n v="0"/>
    <n v="0"/>
    <n v="0"/>
    <n v="5.9346750000000004"/>
    <n v="0"/>
    <n v="0"/>
  </r>
  <r>
    <d v="2020-12-01T00:00:00"/>
    <x v="8"/>
    <s v="P"/>
    <s v="Active"/>
    <n v="20"/>
    <x v="19"/>
    <s v="N"/>
    <x v="8"/>
    <n v="1009"/>
    <x v="1"/>
    <s v="Niederl. 1"/>
    <n v="1"/>
    <s v="Department"/>
    <s v="Supervisor"/>
    <s v="Non-Mgm."/>
    <s v="ang."/>
    <s v="M"/>
    <d v="1986-05-14T00:00:00"/>
    <m/>
    <s v=""/>
    <n v="33"/>
    <d v="1958-07-14T00:00:00"/>
    <n v="61"/>
    <s v="N"/>
    <n v="35"/>
    <n v="2.9166666666666665"/>
    <n v="35"/>
    <x v="0"/>
    <n v="0.89743589743589747"/>
    <n v="31"/>
    <n v="0"/>
    <n v="6980"/>
    <n v="1256.79375"/>
    <n v="-6.86"/>
    <n v="0"/>
    <n v="0"/>
    <n v="0"/>
    <n v="0"/>
    <n v="0"/>
    <n v="0"/>
    <n v="0"/>
    <n v="0"/>
    <n v="0"/>
    <n v="0"/>
    <n v="0"/>
    <n v="26.5"/>
    <n v="0"/>
    <n v="0"/>
    <n v="0"/>
    <n v="0"/>
    <n v="4.3983780000000001"/>
    <n v="0"/>
    <n v="0"/>
  </r>
  <r>
    <d v="2020-12-01T00:00:00"/>
    <x v="8"/>
    <s v="P"/>
    <s v="Active"/>
    <n v="21"/>
    <x v="20"/>
    <s v="N"/>
    <x v="9"/>
    <n v="1087"/>
    <x v="1"/>
    <s v="Niederl. 1"/>
    <n v="1"/>
    <s v="Department"/>
    <s v="Supervisor"/>
    <s v="Non-Mgm."/>
    <s v="ang."/>
    <s v="M"/>
    <d v="1988-01-11T00:00:00"/>
    <m/>
    <s v=""/>
    <n v="32"/>
    <d v="1965-01-13T00:00:00"/>
    <n v="55"/>
    <s v="N"/>
    <n v="30"/>
    <n v="2.5"/>
    <n v="39"/>
    <x v="0"/>
    <n v="1"/>
    <n v="31"/>
    <n v="0"/>
    <n v="6981"/>
    <n v="1256.81375"/>
    <n v="-10.210000000000001"/>
    <n v="0"/>
    <n v="0"/>
    <n v="0"/>
    <n v="0"/>
    <n v="0"/>
    <n v="0"/>
    <n v="0"/>
    <n v="0"/>
    <n v="0"/>
    <n v="0"/>
    <n v="0"/>
    <n v="26.5"/>
    <n v="0"/>
    <n v="0"/>
    <n v="0"/>
    <n v="0"/>
    <n v="3.6481455"/>
    <n v="0"/>
    <n v="0"/>
  </r>
  <r>
    <d v="2020-12-01T00:00:00"/>
    <x v="8"/>
    <s v="P"/>
    <s v="Active"/>
    <n v="22"/>
    <x v="21"/>
    <s v="N"/>
    <x v="10"/>
    <n v="1075"/>
    <x v="0"/>
    <s v="Niederl. 3"/>
    <n v="1"/>
    <s v="Department"/>
    <s v="Supervisor"/>
    <s v="Non-Mgm."/>
    <s v="ang."/>
    <s v="M"/>
    <d v="1988-08-22T00:00:00"/>
    <m/>
    <s v=""/>
    <n v="31"/>
    <d v="1964-03-20T00:00:00"/>
    <n v="55"/>
    <s v="N"/>
    <n v="30"/>
    <n v="2.5"/>
    <n v="39"/>
    <x v="0"/>
    <n v="1"/>
    <n v="31"/>
    <n v="0"/>
    <n v="6982"/>
    <n v="1256.83375"/>
    <n v="0"/>
    <n v="0"/>
    <n v="0"/>
    <n v="0"/>
    <n v="0"/>
    <n v="0"/>
    <n v="0"/>
    <n v="0"/>
    <n v="0"/>
    <n v="0"/>
    <n v="0"/>
    <n v="0"/>
    <n v="26.5"/>
    <n v="0"/>
    <n v="0"/>
    <n v="0"/>
    <n v="0"/>
    <n v="5.9346750000000004"/>
    <n v="0"/>
    <n v="0"/>
  </r>
  <r>
    <d v="2020-12-01T00:00:00"/>
    <x v="8"/>
    <s v="P"/>
    <s v="Active"/>
    <n v="23"/>
    <x v="22"/>
    <s v="N"/>
    <x v="11"/>
    <n v="1082"/>
    <x v="0"/>
    <s v="Niederl. 3"/>
    <n v="1"/>
    <s v="Department"/>
    <s v="Supervisor"/>
    <s v="Non-Mgm."/>
    <s v="ang."/>
    <s v="M"/>
    <d v="1988-09-01T00:00:00"/>
    <m/>
    <s v=""/>
    <n v="31"/>
    <d v="1967-08-29T00:00:00"/>
    <n v="52"/>
    <s v="N"/>
    <n v="35"/>
    <n v="2.9166666666666665"/>
    <n v="39"/>
    <x v="0"/>
    <n v="1"/>
    <n v="31"/>
    <n v="0"/>
    <n v="6983"/>
    <n v="1256.85375"/>
    <n v="0"/>
    <n v="0"/>
    <n v="0"/>
    <n v="0"/>
    <n v="0"/>
    <n v="0"/>
    <n v="0"/>
    <n v="0"/>
    <n v="0"/>
    <n v="0"/>
    <n v="0"/>
    <n v="0"/>
    <n v="26.5"/>
    <n v="0"/>
    <n v="0"/>
    <n v="0"/>
    <n v="0"/>
    <n v="5.9346750000000004"/>
    <n v="0"/>
    <n v="0"/>
  </r>
  <r>
    <d v="2020-12-01T00:00:00"/>
    <x v="8"/>
    <s v="P"/>
    <s v="Active"/>
    <n v="24"/>
    <x v="23"/>
    <s v="N"/>
    <x v="3"/>
    <n v="1011"/>
    <x v="1"/>
    <s v="Niederl. 1"/>
    <n v="1"/>
    <s v="Department"/>
    <s v="Supervisor"/>
    <s v="Director"/>
    <s v="ang."/>
    <s v="M"/>
    <d v="1988-10-13T00:00:00"/>
    <m/>
    <s v=""/>
    <n v="31"/>
    <d v="1964-05-17T00:00:00"/>
    <n v="55"/>
    <s v="N"/>
    <n v="30"/>
    <n v="2.5"/>
    <n v="39"/>
    <x v="0"/>
    <n v="1"/>
    <n v="31"/>
    <n v="0"/>
    <n v="6984"/>
    <n v="1256.87375"/>
    <n v="0"/>
    <n v="0"/>
    <n v="0"/>
    <n v="0"/>
    <n v="0"/>
    <n v="0"/>
    <n v="0"/>
    <n v="0"/>
    <n v="0"/>
    <n v="0"/>
    <n v="0"/>
    <n v="0"/>
    <n v="26.5"/>
    <n v="0"/>
    <n v="0"/>
    <n v="0"/>
    <n v="0"/>
    <n v="5.9346750000000004"/>
    <n v="184.965"/>
    <n v="0"/>
  </r>
  <r>
    <d v="2020-12-01T00:00:00"/>
    <x v="8"/>
    <s v="P"/>
    <s v="Active"/>
    <n v="25"/>
    <x v="24"/>
    <s v="N"/>
    <x v="8"/>
    <n v="1009"/>
    <x v="1"/>
    <s v="Niederl. 1"/>
    <n v="1"/>
    <s v="Department"/>
    <s v="Supervisor"/>
    <s v="Supervisor"/>
    <s v="ang."/>
    <s v="M"/>
    <d v="1989-10-02T00:00:00"/>
    <m/>
    <s v=""/>
    <n v="30"/>
    <d v="1957-03-05T00:00:00"/>
    <n v="62"/>
    <s v="N"/>
    <n v="30"/>
    <n v="2.5"/>
    <n v="39"/>
    <x v="0"/>
    <n v="1"/>
    <n v="31"/>
    <n v="0"/>
    <n v="6985"/>
    <n v="1256.8937500000002"/>
    <n v="0"/>
    <n v="0"/>
    <n v="0"/>
    <n v="0"/>
    <n v="0"/>
    <n v="0"/>
    <n v="0"/>
    <n v="0"/>
    <n v="0"/>
    <n v="0"/>
    <n v="0"/>
    <n v="0"/>
    <n v="26.5"/>
    <n v="0"/>
    <n v="0"/>
    <n v="0"/>
    <n v="0"/>
    <n v="5.9346750000000004"/>
    <n v="0"/>
    <n v="0"/>
  </r>
  <r>
    <d v="2020-12-01T00:00:00"/>
    <x v="8"/>
    <s v="P"/>
    <s v="Active"/>
    <n v="26"/>
    <x v="25"/>
    <s v="N"/>
    <x v="12"/>
    <n v="1089"/>
    <x v="0"/>
    <s v="Niederl. 3"/>
    <n v="1"/>
    <s v="Department"/>
    <s v="Supervisor"/>
    <s v="Supervisor"/>
    <s v="ang."/>
    <s v="W"/>
    <d v="1989-12-01T00:00:00"/>
    <m/>
    <s v=""/>
    <n v="30"/>
    <d v="1961-12-19T00:00:00"/>
    <n v="58"/>
    <s v="N"/>
    <n v="30"/>
    <n v="2.5"/>
    <n v="39"/>
    <x v="0"/>
    <n v="1"/>
    <n v="31"/>
    <n v="0"/>
    <n v="6986"/>
    <n v="1256.9137500000002"/>
    <n v="0"/>
    <n v="0"/>
    <n v="0"/>
    <n v="0"/>
    <n v="0"/>
    <n v="0"/>
    <n v="0"/>
    <n v="0"/>
    <n v="0"/>
    <n v="0"/>
    <n v="0"/>
    <n v="0"/>
    <n v="26.5"/>
    <n v="0"/>
    <n v="0"/>
    <n v="0"/>
    <n v="0"/>
    <n v="5.9346750000000004"/>
    <n v="0"/>
    <n v="0"/>
  </r>
  <r>
    <d v="2020-12-01T00:00:00"/>
    <x v="8"/>
    <s v="P"/>
    <s v="Active"/>
    <n v="27"/>
    <x v="26"/>
    <s v="N"/>
    <x v="10"/>
    <n v="1075"/>
    <x v="0"/>
    <s v="Niederl. 3"/>
    <n v="1"/>
    <s v="Department"/>
    <s v="Supervisor"/>
    <s v="Non-Mgm."/>
    <s v="ang."/>
    <s v="W"/>
    <d v="1990-06-01T00:00:00"/>
    <m/>
    <s v=""/>
    <n v="29"/>
    <d v="1966-11-25T00:00:00"/>
    <n v="53"/>
    <s v="N"/>
    <n v="30"/>
    <n v="2.5"/>
    <n v="39"/>
    <x v="0"/>
    <n v="1"/>
    <n v="31"/>
    <n v="0"/>
    <n v="6987"/>
    <n v="1256.9337500000001"/>
    <n v="0"/>
    <n v="0"/>
    <n v="0"/>
    <n v="0"/>
    <n v="0"/>
    <n v="0"/>
    <n v="0"/>
    <n v="0"/>
    <n v="0"/>
    <n v="0"/>
    <n v="0"/>
    <n v="0"/>
    <n v="26.5"/>
    <n v="0"/>
    <n v="0"/>
    <n v="0"/>
    <n v="0"/>
    <n v="5.9346750000000004"/>
    <n v="0"/>
    <n v="159.04083333333332"/>
  </r>
  <r>
    <d v="2020-12-01T00:00:00"/>
    <x v="8"/>
    <s v="P"/>
    <s v="Active"/>
    <n v="28"/>
    <x v="27"/>
    <s v="Y"/>
    <x v="13"/>
    <n v="1055"/>
    <x v="2"/>
    <s v="Niederl. 7"/>
    <n v="0.5"/>
    <s v="Department"/>
    <s v="Supervisor"/>
    <s v="Manager"/>
    <s v="ang."/>
    <s v="M"/>
    <d v="1991-01-01T00:00:00"/>
    <m/>
    <s v=""/>
    <n v="29"/>
    <d v="1959-05-31T00:00:00"/>
    <n v="60"/>
    <s v="N"/>
    <n v="30"/>
    <n v="2.5"/>
    <n v="39"/>
    <x v="0"/>
    <n v="0.5"/>
    <n v="31"/>
    <n v="0"/>
    <n v="6988"/>
    <n v="1256.9537500000001"/>
    <n v="0"/>
    <n v="0"/>
    <n v="30"/>
    <n v="0"/>
    <n v="0"/>
    <n v="0"/>
    <n v="0"/>
    <n v="0"/>
    <n v="0"/>
    <n v="0"/>
    <n v="0"/>
    <n v="0"/>
    <n v="13.25"/>
    <n v="0"/>
    <n v="0"/>
    <n v="0"/>
    <n v="0"/>
    <n v="9.6858374999999999"/>
    <n v="141.78749999999999"/>
    <n v="0"/>
  </r>
  <r>
    <d v="2020-12-01T00:00:00"/>
    <x v="8"/>
    <s v="P"/>
    <s v="Active"/>
    <n v="28"/>
    <x v="27"/>
    <s v="Y"/>
    <x v="13"/>
    <n v="1048"/>
    <x v="3"/>
    <s v="Niederl. 8"/>
    <n v="0.5"/>
    <s v="Department"/>
    <s v="Supervisor"/>
    <s v="Manager"/>
    <s v="ang."/>
    <s v="M"/>
    <d v="1991-01-01T00:00:00"/>
    <m/>
    <s v=""/>
    <n v="29"/>
    <d v="1959-05-31T00:00:00"/>
    <n v="60"/>
    <s v="N"/>
    <n v="30"/>
    <n v="2.5"/>
    <n v="39"/>
    <x v="0"/>
    <n v="0.5"/>
    <n v="31"/>
    <n v="0"/>
    <n v="6989"/>
    <n v="1256.9737500000001"/>
    <n v="0"/>
    <n v="0"/>
    <n v="30"/>
    <n v="0"/>
    <n v="0"/>
    <n v="0"/>
    <n v="0"/>
    <n v="0"/>
    <n v="0"/>
    <n v="0"/>
    <n v="0"/>
    <n v="0"/>
    <n v="13.25"/>
    <n v="0"/>
    <n v="0"/>
    <n v="0"/>
    <n v="0"/>
    <n v="9.6858374999999999"/>
    <n v="141.78749999999999"/>
    <n v="0"/>
  </r>
  <r>
    <d v="2020-12-01T00:00:00"/>
    <x v="8"/>
    <s v="P"/>
    <s v="Active"/>
    <n v="29"/>
    <x v="28"/>
    <s v="N"/>
    <x v="14"/>
    <n v="1003"/>
    <x v="1"/>
    <s v="Niederl. 1"/>
    <n v="1"/>
    <s v="Department"/>
    <s v="Supervisor"/>
    <s v="Non-Mgm."/>
    <s v="ang."/>
    <s v="M"/>
    <d v="1989-08-01T00:00:00"/>
    <m/>
    <s v=""/>
    <n v="30"/>
    <d v="1962-01-09T00:00:00"/>
    <n v="58"/>
    <s v="N"/>
    <n v="30"/>
    <n v="2.5"/>
    <n v="39"/>
    <x v="0"/>
    <n v="1"/>
    <n v="31"/>
    <n v="0"/>
    <n v="6990"/>
    <n v="1256.9937500000001"/>
    <n v="0"/>
    <n v="0"/>
    <n v="0"/>
    <n v="0"/>
    <n v="0"/>
    <n v="0"/>
    <n v="0"/>
    <n v="0"/>
    <n v="0"/>
    <n v="0"/>
    <n v="0"/>
    <n v="0"/>
    <n v="26.5"/>
    <n v="0"/>
    <n v="0"/>
    <n v="0"/>
    <n v="0"/>
    <n v="5.9346750000000004"/>
    <n v="0"/>
    <n v="0"/>
  </r>
  <r>
    <d v="2020-12-01T00:00:00"/>
    <x v="8"/>
    <s v="P"/>
    <s v="Active"/>
    <n v="30"/>
    <x v="29"/>
    <s v="Y"/>
    <x v="15"/>
    <n v="1050"/>
    <x v="3"/>
    <s v="Niederl. 8"/>
    <n v="0.5"/>
    <s v="Department"/>
    <s v="Supervisor"/>
    <s v="Manager"/>
    <s v="ang."/>
    <s v="M"/>
    <d v="1992-01-02T00:00:00"/>
    <m/>
    <s v=""/>
    <n v="28"/>
    <d v="1966-01-25T00:00:00"/>
    <n v="53"/>
    <s v="J"/>
    <n v="30"/>
    <n v="2.5"/>
    <n v="39"/>
    <x v="0"/>
    <n v="0.5"/>
    <n v="31"/>
    <n v="0"/>
    <n v="6991"/>
    <n v="1257.0137500000001"/>
    <n v="0"/>
    <n v="0"/>
    <n v="0"/>
    <n v="0"/>
    <n v="175"/>
    <n v="0"/>
    <n v="0"/>
    <n v="0"/>
    <n v="0"/>
    <n v="0"/>
    <n v="403.32692307692309"/>
    <n v="320.42083333333341"/>
    <n v="13.25"/>
    <n v="0"/>
    <n v="0"/>
    <n v="0"/>
    <n v="0"/>
    <n v="204.24189754807693"/>
    <n v="73.97175"/>
    <n v="0"/>
  </r>
  <r>
    <d v="2020-12-01T00:00:00"/>
    <x v="8"/>
    <s v="P"/>
    <s v="Active"/>
    <n v="30"/>
    <x v="29"/>
    <s v="Y"/>
    <x v="15"/>
    <n v="1057"/>
    <x v="2"/>
    <s v="Niederl. 7"/>
    <n v="0.5"/>
    <s v="Department"/>
    <s v="Supervisor"/>
    <s v="Manager"/>
    <s v="ang."/>
    <s v="M"/>
    <d v="1992-01-02T00:00:00"/>
    <m/>
    <s v=""/>
    <n v="28"/>
    <d v="1966-01-25T00:00:00"/>
    <n v="53"/>
    <s v="J"/>
    <n v="30"/>
    <n v="2.5"/>
    <n v="39"/>
    <x v="0"/>
    <n v="0.5"/>
    <n v="31"/>
    <n v="0"/>
    <n v="6992"/>
    <n v="1257.0337500000001"/>
    <n v="0"/>
    <n v="0"/>
    <n v="0"/>
    <n v="0"/>
    <n v="175"/>
    <n v="0"/>
    <n v="0"/>
    <n v="0"/>
    <n v="0"/>
    <n v="0"/>
    <n v="403.38461538461542"/>
    <n v="320.4666666666667"/>
    <n v="13.25"/>
    <n v="0"/>
    <n v="0"/>
    <n v="0"/>
    <n v="0"/>
    <n v="204.26508211538464"/>
    <n v="73.97175"/>
    <n v="0"/>
  </r>
  <r>
    <d v="2020-12-01T00:00:00"/>
    <x v="8"/>
    <s v="P"/>
    <s v="Active"/>
    <n v="31"/>
    <x v="30"/>
    <s v="N"/>
    <x v="16"/>
    <n v="1056"/>
    <x v="2"/>
    <s v="Niederl. 7"/>
    <n v="1"/>
    <s v="Department"/>
    <s v="Supervisor"/>
    <s v="Non-Mgm."/>
    <s v="ang."/>
    <s v="M"/>
    <d v="1992-04-01T00:00:00"/>
    <m/>
    <s v=""/>
    <n v="27"/>
    <d v="1960-04-16T00:00:00"/>
    <n v="59"/>
    <s v="N"/>
    <n v="30"/>
    <n v="2.5"/>
    <n v="39"/>
    <x v="0"/>
    <n v="1"/>
    <n v="31"/>
    <n v="0"/>
    <n v="6993"/>
    <n v="1257.05375"/>
    <n v="0"/>
    <n v="0"/>
    <n v="30"/>
    <n v="0"/>
    <n v="0"/>
    <n v="0"/>
    <n v="0"/>
    <n v="0"/>
    <n v="0"/>
    <n v="0"/>
    <n v="0"/>
    <n v="0"/>
    <n v="26.5"/>
    <n v="0"/>
    <n v="0"/>
    <n v="0"/>
    <n v="0"/>
    <n v="12.653175000000001"/>
    <n v="78.849999999999994"/>
    <n v="0"/>
  </r>
  <r>
    <d v="2020-12-01T00:00:00"/>
    <x v="8"/>
    <s v="P"/>
    <s v="Active"/>
    <n v="32"/>
    <x v="31"/>
    <s v="N"/>
    <x v="17"/>
    <n v="1088"/>
    <x v="0"/>
    <s v="Niederl. 3"/>
    <n v="1"/>
    <s v="Department"/>
    <s v="Supervisor"/>
    <s v="Manager"/>
    <s v="ang."/>
    <s v="M"/>
    <d v="1992-07-01T00:00:00"/>
    <m/>
    <s v=""/>
    <n v="27"/>
    <d v="1962-05-04T00:00:00"/>
    <n v="57"/>
    <s v="N"/>
    <n v="30"/>
    <n v="2.5"/>
    <n v="39"/>
    <x v="0"/>
    <n v="1"/>
    <n v="31"/>
    <n v="0"/>
    <n v="6994"/>
    <n v="1257.07375"/>
    <n v="0"/>
    <n v="0"/>
    <n v="0"/>
    <n v="0"/>
    <n v="0"/>
    <n v="0"/>
    <n v="0"/>
    <n v="0"/>
    <n v="0"/>
    <n v="0"/>
    <n v="0"/>
    <n v="0"/>
    <n v="26.5"/>
    <n v="0"/>
    <n v="0"/>
    <n v="0"/>
    <n v="0"/>
    <n v="5.9346750000000004"/>
    <n v="181.43859999999998"/>
    <n v="0"/>
  </r>
  <r>
    <d v="2020-12-01T00:00:00"/>
    <x v="8"/>
    <s v="P"/>
    <s v="Active"/>
    <n v="33"/>
    <x v="32"/>
    <s v="N"/>
    <x v="18"/>
    <n v="1080"/>
    <x v="0"/>
    <s v="Niederl. 3"/>
    <n v="1"/>
    <s v="Department"/>
    <s v="Supervisor"/>
    <s v="Director"/>
    <s v="ang."/>
    <s v="M"/>
    <d v="1992-09-14T00:00:00"/>
    <m/>
    <s v=""/>
    <n v="27"/>
    <d v="1966-07-09T00:00:00"/>
    <n v="53"/>
    <s v="N"/>
    <n v="30"/>
    <n v="2.5"/>
    <n v="39"/>
    <x v="0"/>
    <n v="1"/>
    <n v="31"/>
    <n v="0"/>
    <n v="6995"/>
    <n v="1257.09375"/>
    <n v="0"/>
    <n v="0"/>
    <n v="39.950000000000003"/>
    <n v="0"/>
    <n v="0"/>
    <n v="0"/>
    <n v="0"/>
    <n v="0"/>
    <n v="0"/>
    <n v="0"/>
    <n v="0"/>
    <n v="0"/>
    <n v="26.5"/>
    <n v="0"/>
    <n v="0"/>
    <n v="0"/>
    <n v="0"/>
    <n v="14.881477500000001"/>
    <n v="347.38459999999998"/>
    <n v="0"/>
  </r>
  <r>
    <d v="2020-12-01T00:00:00"/>
    <x v="8"/>
    <s v="P"/>
    <s v="Active"/>
    <n v="34"/>
    <x v="33"/>
    <s v="N"/>
    <x v="19"/>
    <n v="1083"/>
    <x v="0"/>
    <s v="Niederl. 3"/>
    <n v="1"/>
    <s v="Department"/>
    <s v="Supervisor"/>
    <s v="Non-Mgm."/>
    <s v="ang."/>
    <s v="M"/>
    <d v="1992-11-01T00:00:00"/>
    <m/>
    <s v=""/>
    <n v="27"/>
    <d v="1957-10-19T00:00:00"/>
    <n v="62"/>
    <s v="N"/>
    <n v="30"/>
    <n v="2.5"/>
    <n v="39"/>
    <x v="0"/>
    <n v="1"/>
    <n v="31"/>
    <n v="0"/>
    <n v="6996"/>
    <n v="1257.11375"/>
    <n v="0"/>
    <n v="0"/>
    <n v="0"/>
    <n v="0"/>
    <n v="0"/>
    <n v="0"/>
    <n v="0"/>
    <n v="0"/>
    <n v="0"/>
    <n v="0"/>
    <n v="0"/>
    <n v="0"/>
    <n v="26.5"/>
    <n v="0"/>
    <n v="0"/>
    <n v="0"/>
    <n v="0"/>
    <n v="5.9346750000000004"/>
    <n v="0"/>
    <n v="0"/>
  </r>
  <r>
    <d v="2020-12-01T00:00:00"/>
    <x v="8"/>
    <s v="P"/>
    <s v="Active"/>
    <n v="35"/>
    <x v="34"/>
    <s v="N"/>
    <x v="20"/>
    <n v="1058"/>
    <x v="2"/>
    <s v="Niederl. 7"/>
    <n v="1"/>
    <s v="Department"/>
    <s v="Supervisor"/>
    <s v="Non-Mgm."/>
    <s v="ang."/>
    <s v="M"/>
    <d v="1993-01-01T00:00:00"/>
    <m/>
    <s v=""/>
    <n v="27"/>
    <d v="1956-02-08T00:00:00"/>
    <n v="63"/>
    <s v="J"/>
    <n v="35"/>
    <n v="2.9166666666666665"/>
    <n v="39"/>
    <x v="0"/>
    <n v="1"/>
    <n v="31"/>
    <n v="0"/>
    <n v="6997"/>
    <n v="1257.13375"/>
    <n v="0"/>
    <n v="0"/>
    <n v="0"/>
    <n v="0"/>
    <n v="0"/>
    <n v="0"/>
    <n v="0"/>
    <n v="0"/>
    <n v="0"/>
    <n v="0"/>
    <n v="470.95192307692309"/>
    <n v="320.69583333333338"/>
    <n v="26.5"/>
    <n v="0"/>
    <n v="0"/>
    <n v="0"/>
    <n v="0"/>
    <n v="183.22419004807696"/>
    <n v="0"/>
    <n v="0"/>
  </r>
  <r>
    <d v="2020-12-01T00:00:00"/>
    <x v="8"/>
    <s v="P"/>
    <s v="Active"/>
    <n v="36"/>
    <x v="35"/>
    <s v="N"/>
    <x v="21"/>
    <n v="1086"/>
    <x v="0"/>
    <s v="Niederl. 3"/>
    <n v="1"/>
    <s v="Department"/>
    <s v="Supervisor"/>
    <s v="Manager"/>
    <s v="ang."/>
    <s v="M"/>
    <d v="1993-06-15T00:00:00"/>
    <m/>
    <s v=""/>
    <n v="26"/>
    <d v="1967-01-29T00:00:00"/>
    <n v="52"/>
    <s v="N"/>
    <n v="30"/>
    <n v="2.5"/>
    <n v="39"/>
    <x v="0"/>
    <n v="1"/>
    <n v="31"/>
    <n v="0"/>
    <n v="6998"/>
    <n v="1257.1537499999999"/>
    <n v="0"/>
    <n v="0"/>
    <n v="0"/>
    <n v="0"/>
    <n v="0"/>
    <n v="0"/>
    <n v="0"/>
    <n v="0"/>
    <n v="0"/>
    <n v="0"/>
    <n v="0"/>
    <n v="0"/>
    <n v="26.5"/>
    <n v="0"/>
    <n v="0"/>
    <n v="0"/>
    <n v="0"/>
    <n v="5.9346750000000004"/>
    <n v="0"/>
    <n v="0"/>
  </r>
  <r>
    <d v="2020-12-01T00:00:00"/>
    <x v="8"/>
    <s v="P"/>
    <s v="Active"/>
    <n v="37"/>
    <x v="36"/>
    <s v="N"/>
    <x v="22"/>
    <n v="1060"/>
    <x v="2"/>
    <s v="Niederl. 7"/>
    <n v="1"/>
    <s v="Department"/>
    <s v="Supervisor"/>
    <s v="Non-Mgm."/>
    <s v="ang."/>
    <s v="M"/>
    <d v="1993-07-15T00:00:00"/>
    <m/>
    <s v=""/>
    <n v="26"/>
    <d v="1955-08-28T00:00:00"/>
    <n v="64"/>
    <s v="J"/>
    <n v="35"/>
    <n v="2.9166666666666665"/>
    <n v="39"/>
    <x v="0"/>
    <n v="1"/>
    <n v="31"/>
    <n v="0"/>
    <n v="6999"/>
    <n v="1257.1737499999999"/>
    <n v="0"/>
    <n v="0"/>
    <n v="0"/>
    <n v="0"/>
    <n v="0"/>
    <n v="0"/>
    <n v="0"/>
    <n v="0"/>
    <n v="0"/>
    <n v="0"/>
    <n v="471.08653846153851"/>
    <n v="320.78750000000002"/>
    <n v="26.5"/>
    <n v="0"/>
    <n v="0"/>
    <n v="0"/>
    <n v="0"/>
    <n v="183.27486591346155"/>
    <n v="0"/>
    <n v="0"/>
  </r>
  <r>
    <d v="2020-12-01T00:00:00"/>
    <x v="8"/>
    <s v="P"/>
    <s v="Active"/>
    <n v="38"/>
    <x v="37"/>
    <s v="N"/>
    <x v="5"/>
    <n v="1093"/>
    <x v="0"/>
    <s v="Niederl. 3"/>
    <n v="1"/>
    <s v="Department"/>
    <s v="Supervisor"/>
    <s v="Non-Mgm."/>
    <s v="ang."/>
    <s v="M"/>
    <d v="1994-01-01T00:00:00"/>
    <m/>
    <s v=""/>
    <n v="26"/>
    <d v="1967-11-30T00:00:00"/>
    <n v="52"/>
    <s v="N"/>
    <n v="35"/>
    <n v="2.9166666666666665"/>
    <n v="39"/>
    <x v="0"/>
    <n v="1"/>
    <n v="31"/>
    <n v="0"/>
    <n v="7000"/>
    <n v="1257.1937499999999"/>
    <n v="0"/>
    <n v="0"/>
    <n v="0"/>
    <n v="0"/>
    <n v="0"/>
    <n v="0"/>
    <n v="0"/>
    <n v="0"/>
    <n v="0"/>
    <n v="0"/>
    <n v="0"/>
    <n v="0"/>
    <n v="26.5"/>
    <n v="0"/>
    <n v="0"/>
    <n v="0"/>
    <n v="0"/>
    <n v="5.9346750000000004"/>
    <n v="0"/>
    <n v="0"/>
  </r>
  <r>
    <d v="2020-12-01T00:00:00"/>
    <x v="8"/>
    <s v="P"/>
    <s v="Active"/>
    <n v="39"/>
    <x v="38"/>
    <s v="N"/>
    <x v="2"/>
    <n v="1010"/>
    <x v="1"/>
    <s v="Niederl. 1"/>
    <n v="1"/>
    <s v="Department"/>
    <s v="Supervisor"/>
    <s v="Manager"/>
    <s v="ang."/>
    <s v="M"/>
    <d v="1994-02-14T00:00:00"/>
    <m/>
    <s v=""/>
    <n v="25"/>
    <d v="1963-11-04T00:00:00"/>
    <n v="56"/>
    <s v="N"/>
    <n v="30"/>
    <n v="2.5"/>
    <n v="39"/>
    <x v="0"/>
    <n v="1"/>
    <n v="31"/>
    <n v="0"/>
    <n v="7001"/>
    <n v="1257.2137499999999"/>
    <n v="0"/>
    <n v="0"/>
    <n v="0"/>
    <n v="0"/>
    <n v="0"/>
    <n v="0"/>
    <n v="0"/>
    <n v="0"/>
    <n v="0"/>
    <n v="0"/>
    <n v="0"/>
    <n v="0"/>
    <n v="26.5"/>
    <n v="0"/>
    <n v="0"/>
    <n v="0"/>
    <n v="0"/>
    <n v="5.9346750000000004"/>
    <n v="0"/>
    <n v="0"/>
  </r>
  <r>
    <d v="2020-12-01T00:00:00"/>
    <x v="8"/>
    <s v="P"/>
    <s v="Active"/>
    <n v="40"/>
    <x v="39"/>
    <s v="N"/>
    <x v="19"/>
    <n v="1083"/>
    <x v="0"/>
    <s v="Niederl. 3"/>
    <n v="1"/>
    <s v="Department"/>
    <s v="Supervisor"/>
    <s v="Manager"/>
    <s v="ang."/>
    <s v="M"/>
    <d v="1994-08-08T00:00:00"/>
    <m/>
    <s v=""/>
    <n v="25"/>
    <d v="1967-10-23T00:00:00"/>
    <n v="52"/>
    <s v="N"/>
    <n v="30"/>
    <n v="2.5"/>
    <n v="39"/>
    <x v="0"/>
    <n v="1"/>
    <n v="31"/>
    <n v="0"/>
    <n v="7002"/>
    <n v="1257.2337499999999"/>
    <n v="0"/>
    <n v="0"/>
    <n v="0"/>
    <n v="0"/>
    <n v="0"/>
    <n v="0"/>
    <n v="0"/>
    <n v="0"/>
    <n v="0"/>
    <n v="0"/>
    <n v="0"/>
    <n v="0"/>
    <n v="26.5"/>
    <n v="0"/>
    <n v="0"/>
    <n v="0"/>
    <n v="0"/>
    <n v="5.9346750000000004"/>
    <n v="0"/>
    <n v="0"/>
  </r>
  <r>
    <d v="2020-12-01T00:00:00"/>
    <x v="8"/>
    <s v="P"/>
    <s v="Active"/>
    <n v="41"/>
    <x v="40"/>
    <s v="N"/>
    <x v="22"/>
    <n v="1060"/>
    <x v="2"/>
    <s v="Niederl. 7"/>
    <n v="1"/>
    <s v="Department"/>
    <s v="Supervisor"/>
    <s v="Non-Mgm."/>
    <s v="ang."/>
    <s v="M"/>
    <d v="1994-10-01T00:00:00"/>
    <m/>
    <s v=""/>
    <n v="25"/>
    <d v="1964-11-09T00:00:00"/>
    <n v="55"/>
    <s v="J"/>
    <n v="30"/>
    <n v="2.5"/>
    <n v="39"/>
    <x v="0"/>
    <n v="1"/>
    <n v="31"/>
    <n v="0"/>
    <n v="7003"/>
    <n v="1257.2537500000001"/>
    <n v="0"/>
    <n v="0"/>
    <n v="0"/>
    <n v="0"/>
    <n v="0"/>
    <n v="0"/>
    <n v="0"/>
    <n v="0"/>
    <n v="0"/>
    <n v="0"/>
    <n v="404.01923076923072"/>
    <n v="320.97083333333336"/>
    <n v="26.5"/>
    <n v="0"/>
    <n v="0"/>
    <n v="0"/>
    <n v="0"/>
    <n v="168.29619985576923"/>
    <n v="0"/>
    <n v="0"/>
  </r>
  <r>
    <d v="2020-12-01T00:00:00"/>
    <x v="8"/>
    <s v="P"/>
    <s v="Active"/>
    <n v="42"/>
    <x v="41"/>
    <s v="N"/>
    <x v="23"/>
    <n v="1068"/>
    <x v="0"/>
    <s v="Niederl. 3"/>
    <n v="1"/>
    <s v="Department"/>
    <s v="Supervisor"/>
    <s v="Manager"/>
    <s v="ang."/>
    <s v="W"/>
    <d v="1994-12-01T00:00:00"/>
    <m/>
    <s v=""/>
    <n v="25"/>
    <d v="1966-07-09T00:00:00"/>
    <n v="53"/>
    <s v="N"/>
    <n v="30"/>
    <n v="2.5"/>
    <n v="39"/>
    <x v="0"/>
    <n v="1"/>
    <n v="31"/>
    <n v="0"/>
    <n v="7004"/>
    <n v="1257.2737500000001"/>
    <n v="0"/>
    <n v="0"/>
    <n v="0"/>
    <n v="0"/>
    <n v="0"/>
    <n v="0"/>
    <n v="0"/>
    <n v="0"/>
    <n v="0"/>
    <n v="0"/>
    <n v="0"/>
    <n v="0"/>
    <n v="26.5"/>
    <n v="0"/>
    <n v="0"/>
    <n v="0"/>
    <n v="0"/>
    <n v="5.9346750000000004"/>
    <n v="130.3571"/>
    <n v="0"/>
  </r>
  <r>
    <d v="2020-12-01T00:00:00"/>
    <x v="8"/>
    <s v="P"/>
    <s v="Active"/>
    <n v="43"/>
    <x v="42"/>
    <s v="N"/>
    <x v="24"/>
    <n v="1081"/>
    <x v="0"/>
    <s v="Niederl. 3"/>
    <n v="1"/>
    <s v="Department"/>
    <s v="Supervisor"/>
    <s v="Director"/>
    <s v="ang."/>
    <s v="M"/>
    <d v="1995-02-01T00:00:00"/>
    <m/>
    <s v=""/>
    <n v="24"/>
    <d v="1963-11-20T00:00:00"/>
    <n v="56"/>
    <s v="N"/>
    <n v="30"/>
    <n v="2.5"/>
    <n v="39"/>
    <x v="0"/>
    <n v="1"/>
    <n v="31"/>
    <n v="0"/>
    <n v="7005"/>
    <n v="1257.29375"/>
    <n v="0"/>
    <n v="0"/>
    <n v="0"/>
    <n v="0"/>
    <n v="0"/>
    <n v="0"/>
    <n v="0"/>
    <n v="0"/>
    <n v="0"/>
    <n v="0"/>
    <n v="0"/>
    <n v="0"/>
    <n v="26.5"/>
    <n v="0"/>
    <n v="0"/>
    <n v="0"/>
    <n v="0"/>
    <n v="5.9346750000000004"/>
    <n v="175.9932"/>
    <n v="121.69583333333333"/>
  </r>
  <r>
    <d v="2020-12-01T00:00:00"/>
    <x v="8"/>
    <s v="P"/>
    <s v="Active"/>
    <n v="44"/>
    <x v="43"/>
    <s v="N"/>
    <x v="25"/>
    <n v="1002"/>
    <x v="1"/>
    <s v="Niederl. 1"/>
    <n v="1"/>
    <s v="Department"/>
    <s v="Supervisor"/>
    <s v="Manager"/>
    <s v="ang."/>
    <s v="M"/>
    <d v="1995-09-01T00:00:00"/>
    <m/>
    <s v=""/>
    <n v="24"/>
    <d v="1967-11-28T00:00:00"/>
    <n v="52"/>
    <s v="N"/>
    <n v="30"/>
    <n v="2.5"/>
    <n v="39"/>
    <x v="0"/>
    <n v="1"/>
    <n v="31"/>
    <n v="0"/>
    <n v="7006"/>
    <n v="1257.31375"/>
    <n v="0"/>
    <n v="0"/>
    <n v="0"/>
    <n v="0"/>
    <n v="0"/>
    <n v="0"/>
    <n v="0"/>
    <n v="0"/>
    <n v="0"/>
    <n v="0"/>
    <n v="0"/>
    <n v="0"/>
    <n v="26.5"/>
    <n v="0"/>
    <n v="0"/>
    <n v="0"/>
    <n v="0"/>
    <n v="5.9346750000000004"/>
    <n v="0"/>
    <n v="121.69583333333333"/>
  </r>
  <r>
    <d v="2020-12-01T00:00:00"/>
    <x v="8"/>
    <s v="P"/>
    <s v="Active"/>
    <n v="45"/>
    <x v="44"/>
    <s v="N"/>
    <x v="22"/>
    <n v="1060"/>
    <x v="2"/>
    <s v="Niederl. 7"/>
    <n v="1"/>
    <s v="Department"/>
    <s v="Supervisor"/>
    <s v="Non-Mgm."/>
    <s v="ang."/>
    <s v="M"/>
    <d v="1995-05-01T00:00:00"/>
    <m/>
    <s v=""/>
    <n v="24"/>
    <d v="1955-07-18T00:00:00"/>
    <n v="64"/>
    <s v="J"/>
    <n v="30"/>
    <n v="2.5"/>
    <n v="39"/>
    <x v="0"/>
    <n v="1"/>
    <n v="31"/>
    <n v="0"/>
    <n v="7007"/>
    <n v="1257.33375"/>
    <n v="0"/>
    <n v="0"/>
    <n v="0"/>
    <n v="0"/>
    <n v="0"/>
    <n v="0"/>
    <n v="0"/>
    <n v="0"/>
    <n v="0"/>
    <n v="0"/>
    <n v="404.25"/>
    <n v="321.1541666666667"/>
    <n v="26.5"/>
    <n v="0"/>
    <n v="0"/>
    <n v="0"/>
    <n v="0"/>
    <n v="168.38893812500001"/>
    <n v="0"/>
    <n v="121.69583333333333"/>
  </r>
  <r>
    <d v="2020-12-01T00:00:00"/>
    <x v="8"/>
    <s v="P"/>
    <s v="Active"/>
    <n v="46"/>
    <x v="45"/>
    <s v="N"/>
    <x v="26"/>
    <n v="1091"/>
    <x v="0"/>
    <s v="Niederl. 3"/>
    <n v="1"/>
    <s v="Department"/>
    <s v="Supervisor"/>
    <s v="Manager"/>
    <s v="ang."/>
    <s v="M"/>
    <d v="1995-06-01T00:00:00"/>
    <m/>
    <s v=""/>
    <n v="24"/>
    <d v="1966-06-11T00:00:00"/>
    <n v="53"/>
    <s v="N"/>
    <n v="30"/>
    <n v="2.5"/>
    <n v="39"/>
    <x v="0"/>
    <n v="1"/>
    <n v="31"/>
    <n v="0"/>
    <n v="7008"/>
    <n v="1257.35375"/>
    <n v="0"/>
    <n v="0"/>
    <n v="0"/>
    <n v="0"/>
    <n v="0"/>
    <n v="0"/>
    <n v="0"/>
    <n v="0"/>
    <n v="0"/>
    <n v="0"/>
    <n v="0"/>
    <n v="0"/>
    <n v="26.5"/>
    <n v="0"/>
    <n v="0"/>
    <n v="0"/>
    <n v="0"/>
    <n v="5.9346750000000004"/>
    <n v="113.8974"/>
    <n v="121.69583333333333"/>
  </r>
  <r>
    <d v="2020-12-01T00:00:00"/>
    <x v="8"/>
    <s v="P"/>
    <s v="Active"/>
    <n v="47"/>
    <x v="46"/>
    <s v="N"/>
    <x v="27"/>
    <n v="1070"/>
    <x v="0"/>
    <s v="Niederl. 3"/>
    <n v="1"/>
    <s v="Department"/>
    <s v="Supervisor"/>
    <s v="Non-Mgm."/>
    <s v="ang."/>
    <s v="W"/>
    <d v="1995-06-12T00:00:00"/>
    <m/>
    <s v=""/>
    <n v="24"/>
    <d v="1961-06-05T00:00:00"/>
    <n v="58"/>
    <s v="N"/>
    <n v="30"/>
    <n v="2.5"/>
    <n v="39"/>
    <x v="0"/>
    <n v="1"/>
    <n v="31"/>
    <n v="0"/>
    <n v="7009"/>
    <n v="1257.37375"/>
    <n v="0"/>
    <n v="0"/>
    <n v="0"/>
    <n v="0"/>
    <n v="0"/>
    <n v="0"/>
    <n v="0"/>
    <n v="0"/>
    <n v="0"/>
    <n v="0"/>
    <n v="0"/>
    <n v="0"/>
    <n v="26.5"/>
    <n v="0"/>
    <n v="0"/>
    <n v="0"/>
    <n v="0"/>
    <n v="5.9346750000000004"/>
    <n v="0"/>
    <n v="121.69583333333333"/>
  </r>
  <r>
    <d v="2020-12-01T00:00:00"/>
    <x v="8"/>
    <s v="P"/>
    <s v="Active"/>
    <n v="48"/>
    <x v="47"/>
    <s v="N"/>
    <x v="22"/>
    <n v="1053"/>
    <x v="3"/>
    <s v="Niederl. 8"/>
    <n v="1"/>
    <s v="Department"/>
    <s v="Supervisor"/>
    <s v="Non-Mgm."/>
    <s v="ang."/>
    <s v="M"/>
    <d v="1995-09-01T00:00:00"/>
    <m/>
    <s v=""/>
    <n v="24"/>
    <d v="1970-08-22T00:00:00"/>
    <n v="49"/>
    <s v="J"/>
    <n v="30"/>
    <n v="2.5"/>
    <n v="39"/>
    <x v="0"/>
    <n v="1"/>
    <n v="31"/>
    <n v="0"/>
    <n v="7010"/>
    <n v="1257.3937500000002"/>
    <n v="0"/>
    <n v="0"/>
    <n v="0"/>
    <n v="0"/>
    <n v="0"/>
    <n v="0"/>
    <n v="0"/>
    <n v="0"/>
    <n v="0"/>
    <n v="0"/>
    <n v="404.42307692307691"/>
    <n v="321.29166666666669"/>
    <n v="26.5"/>
    <n v="0"/>
    <n v="0"/>
    <n v="0"/>
    <n v="0"/>
    <n v="168.45849182692311"/>
    <n v="0"/>
    <n v="121.69583333333333"/>
  </r>
  <r>
    <d v="2020-12-01T00:00:00"/>
    <x v="8"/>
    <s v="P"/>
    <s v="Active"/>
    <n v="49"/>
    <x v="48"/>
    <s v="N"/>
    <x v="28"/>
    <n v="1004"/>
    <x v="1"/>
    <s v="Niederl. 1"/>
    <n v="1"/>
    <s v="Department"/>
    <s v="Supervisor"/>
    <s v="Manager"/>
    <s v="ang."/>
    <s v="M"/>
    <d v="1995-09-18T00:00:00"/>
    <m/>
    <s v=""/>
    <n v="24"/>
    <d v="1967-11-20T00:00:00"/>
    <n v="52"/>
    <s v="N"/>
    <n v="30"/>
    <n v="2.5"/>
    <n v="39"/>
    <x v="0"/>
    <n v="1"/>
    <n v="31"/>
    <n v="0"/>
    <n v="7011"/>
    <n v="1257.4137500000002"/>
    <n v="0"/>
    <n v="0"/>
    <n v="0"/>
    <n v="0"/>
    <n v="0"/>
    <n v="0"/>
    <n v="0"/>
    <n v="0"/>
    <n v="0"/>
    <n v="0"/>
    <n v="0"/>
    <n v="0"/>
    <n v="26.5"/>
    <n v="0"/>
    <n v="0"/>
    <n v="0"/>
    <n v="0"/>
    <n v="5.9346750000000004"/>
    <n v="0"/>
    <n v="121.69583333333333"/>
  </r>
  <r>
    <d v="2020-12-01T00:00:00"/>
    <x v="8"/>
    <s v="P"/>
    <s v="Active"/>
    <n v="50"/>
    <x v="49"/>
    <s v="N"/>
    <x v="22"/>
    <n v="1053"/>
    <x v="3"/>
    <s v="Niederl. 8"/>
    <n v="1"/>
    <s v="Department"/>
    <s v="Supervisor"/>
    <s v="Non-Mgm."/>
    <s v="ang."/>
    <s v="M"/>
    <d v="1995-11-06T00:00:00"/>
    <m/>
    <s v=""/>
    <n v="24"/>
    <d v="1961-11-20T00:00:00"/>
    <n v="58"/>
    <s v="J"/>
    <n v="30"/>
    <n v="2.5"/>
    <n v="39"/>
    <x v="0"/>
    <n v="1"/>
    <n v="31"/>
    <n v="0"/>
    <n v="7012"/>
    <n v="1257.4337500000001"/>
    <n v="0"/>
    <n v="0"/>
    <n v="0"/>
    <n v="0"/>
    <n v="0"/>
    <n v="0"/>
    <n v="0"/>
    <n v="0"/>
    <n v="0"/>
    <n v="0"/>
    <n v="404.53846153846155"/>
    <n v="321.38333333333338"/>
    <n v="26.5"/>
    <n v="0"/>
    <n v="0"/>
    <n v="0"/>
    <n v="0"/>
    <n v="168.50486096153847"/>
    <n v="0"/>
    <n v="121.69583333333333"/>
  </r>
  <r>
    <d v="2020-12-01T00:00:00"/>
    <x v="8"/>
    <s v="P"/>
    <s v="Active"/>
    <n v="51"/>
    <x v="50"/>
    <s v="N"/>
    <x v="29"/>
    <n v="1079"/>
    <x v="0"/>
    <s v="Niederl. 3"/>
    <n v="1"/>
    <s v="Department"/>
    <s v="Supervisor"/>
    <s v="Non-Mgm."/>
    <s v="ang."/>
    <s v="M"/>
    <d v="1996-03-01T00:00:00"/>
    <m/>
    <s v=""/>
    <n v="23"/>
    <d v="1966-09-04T00:00:00"/>
    <n v="53"/>
    <s v="N"/>
    <n v="24"/>
    <n v="2"/>
    <n v="32"/>
    <x v="0"/>
    <n v="0.82051282051282048"/>
    <n v="31"/>
    <n v="0"/>
    <n v="7013"/>
    <n v="1257.4537500000001"/>
    <n v="0"/>
    <n v="0"/>
    <n v="0"/>
    <n v="0"/>
    <n v="0"/>
    <n v="0"/>
    <n v="0"/>
    <n v="0"/>
    <n v="0"/>
    <n v="0"/>
    <n v="0"/>
    <n v="0"/>
    <n v="26.5"/>
    <n v="0"/>
    <n v="0"/>
    <n v="0"/>
    <n v="0"/>
    <n v="5.9346750000000004"/>
    <n v="0"/>
    <n v="0"/>
  </r>
  <r>
    <d v="2020-12-01T00:00:00"/>
    <x v="8"/>
    <s v="P"/>
    <s v="Active"/>
    <n v="52"/>
    <x v="51"/>
    <s v="N"/>
    <x v="19"/>
    <n v="1083"/>
    <x v="0"/>
    <s v="Niederl. 3"/>
    <n v="1"/>
    <s v="Department"/>
    <s v="Supervisor"/>
    <s v="Non-Mgm."/>
    <s v="ang."/>
    <s v="M"/>
    <d v="1996-05-01T00:00:00"/>
    <m/>
    <s v=""/>
    <n v="23"/>
    <d v="1967-06-09T00:00:00"/>
    <n v="52"/>
    <s v="N"/>
    <n v="30"/>
    <n v="2.5"/>
    <n v="39"/>
    <x v="0"/>
    <n v="1"/>
    <n v="31"/>
    <n v="0"/>
    <n v="7014"/>
    <n v="1257.4737500000001"/>
    <n v="0"/>
    <n v="0"/>
    <n v="0"/>
    <n v="0"/>
    <n v="0"/>
    <n v="0"/>
    <n v="0"/>
    <n v="0"/>
    <n v="0"/>
    <n v="0"/>
    <n v="0"/>
    <n v="0"/>
    <n v="26.5"/>
    <n v="0"/>
    <n v="0"/>
    <n v="0"/>
    <n v="0"/>
    <n v="5.9346750000000004"/>
    <n v="0"/>
    <n v="0"/>
  </r>
  <r>
    <d v="2020-12-01T00:00:00"/>
    <x v="8"/>
    <s v="P"/>
    <s v="Active"/>
    <n v="53"/>
    <x v="52"/>
    <s v="N"/>
    <x v="27"/>
    <n v="1070"/>
    <x v="0"/>
    <s v="Niederl. 3"/>
    <n v="1"/>
    <s v="Department"/>
    <s v="Supervisor"/>
    <s v="Non-Mgm."/>
    <s v="ang."/>
    <s v="W"/>
    <d v="1996-07-01T00:00:00"/>
    <m/>
    <s v=""/>
    <n v="23"/>
    <d v="1967-11-24T00:00:00"/>
    <n v="52"/>
    <s v="N"/>
    <n v="30"/>
    <n v="2.5"/>
    <n v="39"/>
    <x v="0"/>
    <n v="1"/>
    <n v="31"/>
    <n v="0"/>
    <n v="7015"/>
    <n v="1257.4937500000001"/>
    <n v="0"/>
    <n v="0"/>
    <n v="0"/>
    <n v="0"/>
    <n v="0"/>
    <n v="0"/>
    <n v="0"/>
    <n v="0"/>
    <n v="0"/>
    <n v="0"/>
    <n v="0"/>
    <n v="0"/>
    <n v="26.5"/>
    <n v="0"/>
    <n v="0"/>
    <n v="0"/>
    <n v="0"/>
    <n v="5.9346750000000004"/>
    <n v="0"/>
    <n v="0"/>
  </r>
  <r>
    <d v="2020-12-01T00:00:00"/>
    <x v="8"/>
    <s v="P"/>
    <s v="Active"/>
    <n v="54"/>
    <x v="53"/>
    <s v="N"/>
    <x v="17"/>
    <n v="1088"/>
    <x v="0"/>
    <s v="Niederl. 3"/>
    <n v="1"/>
    <s v="Department"/>
    <s v="Supervisor"/>
    <s v="Supervisor"/>
    <s v="ang."/>
    <s v="M"/>
    <d v="1996-09-16T00:00:00"/>
    <m/>
    <s v=""/>
    <n v="23"/>
    <d v="1965-05-18T00:00:00"/>
    <n v="54"/>
    <s v="J"/>
    <n v="30"/>
    <n v="2.5"/>
    <n v="39"/>
    <x v="0"/>
    <n v="1"/>
    <n v="31"/>
    <n v="0"/>
    <n v="7016"/>
    <n v="1257.5137500000001"/>
    <n v="0"/>
    <n v="0"/>
    <n v="0"/>
    <n v="0"/>
    <n v="0"/>
    <n v="0"/>
    <n v="0"/>
    <n v="0"/>
    <n v="0"/>
    <n v="0"/>
    <n v="404.76923076923077"/>
    <n v="321.56666666666666"/>
    <n v="26.5"/>
    <n v="0"/>
    <n v="0"/>
    <n v="0"/>
    <n v="0"/>
    <n v="168.59759923076925"/>
    <n v="0"/>
    <n v="0"/>
  </r>
  <r>
    <d v="2020-12-01T00:00:00"/>
    <x v="8"/>
    <s v="P"/>
    <s v="Active"/>
    <n v="55"/>
    <x v="54"/>
    <s v="N"/>
    <x v="4"/>
    <n v="1013"/>
    <x v="1"/>
    <s v="Niederl. 1"/>
    <n v="1"/>
    <s v="Department"/>
    <s v="Supervisor"/>
    <s v="Non-Mgm."/>
    <s v="ang."/>
    <s v="W"/>
    <d v="1996-10-28T00:00:00"/>
    <m/>
    <s v=""/>
    <n v="23"/>
    <d v="1977-10-02T00:00:00"/>
    <n v="42"/>
    <s v="N"/>
    <n v="30"/>
    <n v="2.5"/>
    <n v="39"/>
    <x v="0"/>
    <n v="1"/>
    <n v="31"/>
    <n v="0"/>
    <n v="7017"/>
    <n v="1257.5337500000001"/>
    <n v="0"/>
    <n v="0"/>
    <n v="0"/>
    <n v="0"/>
    <n v="0"/>
    <n v="0"/>
    <n v="0"/>
    <n v="0"/>
    <n v="0"/>
    <n v="0"/>
    <n v="0"/>
    <n v="0"/>
    <n v="26.5"/>
    <n v="0"/>
    <n v="0"/>
    <n v="0"/>
    <n v="0"/>
    <n v="5.9346750000000004"/>
    <n v="0"/>
    <n v="0"/>
  </r>
  <r>
    <d v="2020-12-01T00:00:00"/>
    <x v="8"/>
    <s v="P"/>
    <s v="Active"/>
    <n v="56"/>
    <x v="55"/>
    <s v="N"/>
    <x v="16"/>
    <n v="1037"/>
    <x v="4"/>
    <s v="Niederl. 6"/>
    <n v="1"/>
    <s v="Department"/>
    <s v="Supervisor"/>
    <s v="Non-Mgm."/>
    <s v="ang."/>
    <s v="M"/>
    <d v="1997-06-15T00:00:00"/>
    <m/>
    <s v=""/>
    <n v="22"/>
    <d v="1957-06-29T00:00:00"/>
    <n v="62"/>
    <s v="N"/>
    <n v="30"/>
    <n v="2.5"/>
    <n v="39"/>
    <x v="0"/>
    <n v="1"/>
    <n v="31"/>
    <n v="0"/>
    <n v="7018"/>
    <n v="1257.55375"/>
    <n v="0"/>
    <n v="0"/>
    <n v="30"/>
    <n v="0"/>
    <n v="0"/>
    <n v="0"/>
    <n v="0"/>
    <n v="0"/>
    <n v="0"/>
    <n v="0"/>
    <n v="0"/>
    <n v="0"/>
    <n v="26.5"/>
    <n v="0"/>
    <n v="0"/>
    <n v="0"/>
    <n v="0"/>
    <n v="12.653175000000001"/>
    <n v="101.27"/>
    <n v="0"/>
  </r>
  <r>
    <d v="2020-12-01T00:00:00"/>
    <x v="8"/>
    <s v="P"/>
    <s v="Active"/>
    <n v="57"/>
    <x v="56"/>
    <s v="N"/>
    <x v="19"/>
    <n v="1083"/>
    <x v="0"/>
    <s v="Niederl. 3"/>
    <n v="1"/>
    <s v="Department"/>
    <s v="Supervisor"/>
    <s v="Non-Mgm."/>
    <s v="ang."/>
    <s v="M"/>
    <d v="1997-11-01T00:00:00"/>
    <m/>
    <s v=""/>
    <n v="22"/>
    <d v="1970-03-06T00:00:00"/>
    <n v="49"/>
    <s v="N"/>
    <n v="30"/>
    <n v="2.5"/>
    <n v="32"/>
    <x v="0"/>
    <n v="0.82051282051282048"/>
    <n v="31"/>
    <n v="0"/>
    <n v="7019"/>
    <n v="1257.57375"/>
    <n v="0"/>
    <n v="0"/>
    <n v="0"/>
    <n v="0"/>
    <n v="0"/>
    <n v="0"/>
    <n v="0"/>
    <n v="0"/>
    <n v="0"/>
    <n v="0"/>
    <n v="0"/>
    <n v="0"/>
    <n v="26.5"/>
    <n v="0"/>
    <n v="0"/>
    <n v="0"/>
    <n v="0"/>
    <n v="5.9346750000000004"/>
    <n v="0"/>
    <n v="0"/>
  </r>
  <r>
    <d v="2020-12-01T00:00:00"/>
    <x v="8"/>
    <s v="P"/>
    <s v="Active"/>
    <n v="58"/>
    <x v="57"/>
    <s v="N"/>
    <x v="2"/>
    <n v="1010"/>
    <x v="1"/>
    <s v="Niederl. 1"/>
    <n v="1"/>
    <s v="Department"/>
    <s v="Supervisor"/>
    <s v="Non-Mgm."/>
    <s v="ang."/>
    <s v="M"/>
    <d v="1995-07-03T00:00:00"/>
    <m/>
    <s v=""/>
    <n v="24"/>
    <d v="1962-07-10T00:00:00"/>
    <n v="57"/>
    <s v="N"/>
    <n v="30"/>
    <n v="2.5"/>
    <n v="39"/>
    <x v="0"/>
    <n v="1"/>
    <n v="31"/>
    <n v="0"/>
    <n v="7020"/>
    <n v="1257.59375"/>
    <n v="0"/>
    <n v="0"/>
    <n v="0"/>
    <n v="0"/>
    <n v="0"/>
    <n v="0"/>
    <n v="0"/>
    <n v="0"/>
    <n v="0"/>
    <n v="0"/>
    <n v="0"/>
    <n v="0"/>
    <n v="26.5"/>
    <n v="0"/>
    <n v="0"/>
    <n v="0"/>
    <n v="0"/>
    <n v="5.9346750000000004"/>
    <n v="0"/>
    <n v="121.69583333333333"/>
  </r>
  <r>
    <d v="2020-12-01T00:00:00"/>
    <x v="8"/>
    <s v="P"/>
    <s v="Active"/>
    <n v="59"/>
    <x v="58"/>
    <s v="N"/>
    <x v="30"/>
    <n v="1071"/>
    <x v="0"/>
    <s v="Niederl. 3"/>
    <n v="1"/>
    <s v="Department"/>
    <s v="Supervisor"/>
    <s v="Non-Mgm."/>
    <s v="ang."/>
    <s v="M"/>
    <d v="1998-07-01T00:00:00"/>
    <m/>
    <s v=""/>
    <n v="21"/>
    <d v="1962-08-29T00:00:00"/>
    <n v="57"/>
    <s v="N"/>
    <n v="30"/>
    <n v="2.5"/>
    <n v="39"/>
    <x v="0"/>
    <n v="1"/>
    <n v="31"/>
    <n v="0"/>
    <n v="7021"/>
    <n v="1257.61375"/>
    <n v="0"/>
    <n v="0"/>
    <n v="0"/>
    <n v="0"/>
    <n v="0"/>
    <n v="0"/>
    <n v="0"/>
    <n v="0"/>
    <n v="0"/>
    <n v="0"/>
    <n v="0"/>
    <n v="0"/>
    <n v="26.5"/>
    <n v="0"/>
    <n v="0"/>
    <n v="0"/>
    <n v="0"/>
    <n v="5.9346750000000004"/>
    <n v="0"/>
    <n v="0"/>
  </r>
  <r>
    <d v="2020-12-01T00:00:00"/>
    <x v="8"/>
    <s v="P"/>
    <s v="Active"/>
    <n v="60"/>
    <x v="59"/>
    <s v="N"/>
    <x v="16"/>
    <n v="1067"/>
    <x v="3"/>
    <s v="Niederl. 8"/>
    <n v="1"/>
    <s v="Department"/>
    <s v="Supervisor"/>
    <s v="Non-Mgm."/>
    <s v="ang."/>
    <s v="M"/>
    <d v="1998-10-01T00:00:00"/>
    <m/>
    <s v=""/>
    <n v="21"/>
    <d v="1964-03-17T00:00:00"/>
    <n v="55"/>
    <s v="N"/>
    <n v="30"/>
    <n v="2.5"/>
    <n v="39"/>
    <x v="0"/>
    <n v="1"/>
    <n v="31"/>
    <n v="0"/>
    <n v="7022"/>
    <n v="1257.63375"/>
    <n v="0"/>
    <n v="0"/>
    <n v="0"/>
    <n v="0"/>
    <n v="0"/>
    <n v="0"/>
    <n v="0"/>
    <n v="0"/>
    <n v="0"/>
    <n v="0"/>
    <n v="0"/>
    <n v="0"/>
    <n v="26.5"/>
    <n v="0"/>
    <n v="0"/>
    <n v="0"/>
    <n v="0"/>
    <n v="5.9346750000000004"/>
    <n v="0"/>
    <n v="0"/>
  </r>
  <r>
    <d v="2020-12-01T00:00:00"/>
    <x v="8"/>
    <s v="P"/>
    <s v="Active"/>
    <n v="61"/>
    <x v="60"/>
    <s v="N"/>
    <x v="29"/>
    <n v="1079"/>
    <x v="0"/>
    <s v="Niederl. 3"/>
    <n v="1"/>
    <s v="Department"/>
    <s v="Supervisor"/>
    <s v="Non-Mgm."/>
    <s v="ang."/>
    <s v="M"/>
    <d v="1999-01-18T00:00:00"/>
    <m/>
    <s v=""/>
    <n v="20"/>
    <d v="1963-07-23T00:00:00"/>
    <n v="56"/>
    <s v="N"/>
    <n v="30"/>
    <n v="2.5"/>
    <n v="39"/>
    <x v="0"/>
    <n v="1"/>
    <n v="31"/>
    <n v="0"/>
    <n v="7023"/>
    <n v="1257.6537499999999"/>
    <n v="0"/>
    <n v="0"/>
    <n v="0"/>
    <n v="0"/>
    <n v="0"/>
    <n v="0"/>
    <n v="0"/>
    <n v="0"/>
    <n v="0"/>
    <n v="0"/>
    <n v="0"/>
    <n v="0"/>
    <n v="26.5"/>
    <n v="0"/>
    <n v="0"/>
    <n v="0"/>
    <n v="0"/>
    <n v="5.9346750000000004"/>
    <n v="0"/>
    <n v="0"/>
  </r>
  <r>
    <d v="2020-12-01T00:00:00"/>
    <x v="8"/>
    <s v="P"/>
    <s v="Active"/>
    <n v="62"/>
    <x v="61"/>
    <s v="N"/>
    <x v="17"/>
    <n v="1088"/>
    <x v="0"/>
    <s v="Niederl. 3"/>
    <n v="1"/>
    <s v="Department"/>
    <s v="Supervisor"/>
    <s v="Supervisor"/>
    <s v="ang."/>
    <s v="M"/>
    <d v="1999-04-01T00:00:00"/>
    <m/>
    <s v=""/>
    <n v="20"/>
    <d v="1972-12-13T00:00:00"/>
    <n v="47"/>
    <s v="N"/>
    <n v="30"/>
    <n v="2.5"/>
    <n v="39"/>
    <x v="0"/>
    <n v="1"/>
    <n v="31"/>
    <n v="0"/>
    <n v="7024"/>
    <n v="1257.6737499999999"/>
    <n v="0"/>
    <n v="0"/>
    <n v="0"/>
    <n v="0"/>
    <n v="0"/>
    <n v="0"/>
    <n v="0"/>
    <n v="0"/>
    <n v="0"/>
    <n v="0"/>
    <n v="0"/>
    <n v="0"/>
    <n v="26.5"/>
    <n v="0"/>
    <n v="0"/>
    <n v="0"/>
    <n v="0"/>
    <n v="5.9346750000000004"/>
    <n v="0"/>
    <n v="0"/>
  </r>
  <r>
    <d v="2020-12-01T00:00:00"/>
    <x v="8"/>
    <s v="P"/>
    <s v="Active"/>
    <n v="63"/>
    <x v="62"/>
    <s v="N"/>
    <x v="17"/>
    <n v="1088"/>
    <x v="0"/>
    <s v="Niederl. 3"/>
    <n v="1"/>
    <s v="Department"/>
    <s v="Supervisor"/>
    <s v="Non-Mgm."/>
    <s v="ang."/>
    <s v="W"/>
    <d v="1999-05-01T00:00:00"/>
    <m/>
    <s v=""/>
    <n v="20"/>
    <d v="1962-06-26T00:00:00"/>
    <n v="57"/>
    <s v="N"/>
    <n v="30"/>
    <n v="2.5"/>
    <n v="39"/>
    <x v="0"/>
    <n v="1"/>
    <n v="31"/>
    <n v="0"/>
    <n v="7025"/>
    <n v="1257.6937499999999"/>
    <n v="0"/>
    <n v="0"/>
    <n v="0"/>
    <n v="0"/>
    <n v="0"/>
    <n v="0"/>
    <n v="0"/>
    <n v="0"/>
    <n v="0"/>
    <n v="0"/>
    <n v="0"/>
    <n v="0"/>
    <n v="26.5"/>
    <n v="0"/>
    <n v="0"/>
    <n v="0"/>
    <n v="0"/>
    <n v="5.9346750000000004"/>
    <n v="0"/>
    <n v="0"/>
  </r>
  <r>
    <d v="2020-12-01T00:00:00"/>
    <x v="8"/>
    <s v="P"/>
    <s v="Active"/>
    <n v="64"/>
    <x v="63"/>
    <s v="N"/>
    <x v="31"/>
    <n v="1059"/>
    <x v="2"/>
    <s v="Niederl. 7"/>
    <n v="1"/>
    <s v="Department"/>
    <s v="Supervisor"/>
    <s v="Non-Mgm."/>
    <s v="ang."/>
    <s v="M"/>
    <d v="1999-06-01T00:00:00"/>
    <m/>
    <s v=""/>
    <n v="20"/>
    <d v="1974-07-06T00:00:00"/>
    <n v="45"/>
    <s v="J"/>
    <n v="30"/>
    <n v="2.5"/>
    <n v="39"/>
    <x v="0"/>
    <n v="1"/>
    <n v="31"/>
    <n v="0"/>
    <n v="7026"/>
    <n v="1257.7137499999999"/>
    <n v="0"/>
    <n v="875"/>
    <n v="60"/>
    <n v="0"/>
    <n v="0"/>
    <n v="0"/>
    <n v="0"/>
    <n v="0"/>
    <n v="0"/>
    <n v="0"/>
    <n v="405.34615384615387"/>
    <n v="322.02500000000003"/>
    <n v="26.5"/>
    <n v="0"/>
    <n v="0"/>
    <n v="0"/>
    <n v="0"/>
    <n v="378.22269490384616"/>
    <n v="104.5"/>
    <n v="0"/>
  </r>
  <r>
    <d v="2020-12-01T00:00:00"/>
    <x v="8"/>
    <s v="P"/>
    <s v="Active"/>
    <n v="65"/>
    <x v="64"/>
    <s v="N"/>
    <x v="22"/>
    <n v="1041"/>
    <x v="4"/>
    <s v="Niederl. 6"/>
    <n v="1"/>
    <s v="Department"/>
    <s v="Supervisor"/>
    <s v="Non-Mgm."/>
    <s v="ang."/>
    <s v="M"/>
    <d v="1999-06-01T00:00:00"/>
    <m/>
    <s v=""/>
    <n v="20"/>
    <d v="1962-06-26T00:00:00"/>
    <n v="57"/>
    <s v="J"/>
    <n v="30"/>
    <n v="2.5"/>
    <n v="39"/>
    <x v="0"/>
    <n v="1"/>
    <n v="31"/>
    <n v="0"/>
    <n v="7027"/>
    <n v="1257.7337499999999"/>
    <n v="0"/>
    <n v="0"/>
    <n v="0"/>
    <n v="0"/>
    <n v="0"/>
    <n v="0"/>
    <n v="0"/>
    <n v="0"/>
    <n v="0"/>
    <n v="0"/>
    <n v="405.40384615384619"/>
    <n v="322.07083333333338"/>
    <n v="26.5"/>
    <n v="0"/>
    <n v="0"/>
    <n v="0"/>
    <n v="0"/>
    <n v="168.85262947115388"/>
    <n v="0"/>
    <n v="0"/>
  </r>
  <r>
    <d v="2020-12-01T00:00:00"/>
    <x v="8"/>
    <s v="P"/>
    <s v="Active"/>
    <n v="66"/>
    <x v="65"/>
    <s v="N"/>
    <x v="31"/>
    <n v="1034"/>
    <x v="5"/>
    <s v="Niederl. 5"/>
    <n v="1"/>
    <s v="Department"/>
    <s v="Supervisor"/>
    <s v="Non-Mgm."/>
    <s v="ang."/>
    <s v="M"/>
    <d v="1999-07-01T00:00:00"/>
    <m/>
    <s v=""/>
    <n v="20"/>
    <d v="1969-11-17T00:00:00"/>
    <n v="50"/>
    <s v="J"/>
    <n v="30"/>
    <n v="2.5"/>
    <n v="39"/>
    <x v="0"/>
    <n v="1"/>
    <n v="31"/>
    <n v="0"/>
    <n v="7028"/>
    <n v="1257.7537500000001"/>
    <n v="0"/>
    <n v="0"/>
    <n v="60"/>
    <n v="0"/>
    <n v="238.38"/>
    <n v="0"/>
    <n v="0"/>
    <n v="0"/>
    <n v="0"/>
    <n v="0"/>
    <n v="405.46153846153845"/>
    <n v="322.11666666666667"/>
    <n v="26.5"/>
    <n v="0"/>
    <n v="0"/>
    <n v="0"/>
    <n v="0"/>
    <n v="235.69801503846153"/>
    <n v="84.55"/>
    <n v="0"/>
  </r>
  <r>
    <d v="2020-12-01T00:00:00"/>
    <x v="8"/>
    <s v="P"/>
    <s v="Active"/>
    <n v="67"/>
    <x v="66"/>
    <s v="N"/>
    <x v="32"/>
    <n v="1077"/>
    <x v="0"/>
    <s v="Niederl. 3"/>
    <n v="1"/>
    <s v="Department"/>
    <s v="Supervisor"/>
    <s v="Non-Mgm."/>
    <s v="ang."/>
    <s v="W"/>
    <d v="1999-07-01T00:00:00"/>
    <m/>
    <s v=""/>
    <n v="20"/>
    <d v="1963-06-08T00:00:00"/>
    <n v="56"/>
    <s v="N"/>
    <n v="30"/>
    <n v="2.5"/>
    <n v="39"/>
    <x v="0"/>
    <n v="1"/>
    <n v="31"/>
    <n v="0"/>
    <n v="7029"/>
    <n v="1257.7737500000001"/>
    <n v="0"/>
    <n v="0"/>
    <n v="0"/>
    <n v="0"/>
    <n v="0"/>
    <n v="0"/>
    <n v="0"/>
    <n v="0"/>
    <n v="0"/>
    <n v="0"/>
    <n v="0"/>
    <n v="0"/>
    <n v="26.5"/>
    <n v="0"/>
    <n v="0"/>
    <n v="0"/>
    <n v="0"/>
    <n v="5.9346750000000004"/>
    <n v="0"/>
    <n v="0"/>
  </r>
  <r>
    <d v="2020-12-01T00:00:00"/>
    <x v="8"/>
    <s v="P"/>
    <s v="Active"/>
    <n v="68"/>
    <x v="67"/>
    <s v="N"/>
    <x v="12"/>
    <n v="1089"/>
    <x v="0"/>
    <s v="Niederl. 3"/>
    <n v="1"/>
    <s v="Department"/>
    <s v="Supervisor"/>
    <s v="Non-Mgm."/>
    <s v="ang."/>
    <s v="W"/>
    <d v="1999-08-01T00:00:00"/>
    <m/>
    <s v=""/>
    <n v="20"/>
    <d v="1970-04-17T00:00:00"/>
    <n v="49"/>
    <s v="N"/>
    <n v="12"/>
    <n v="1"/>
    <n v="15"/>
    <x v="0"/>
    <n v="0.38461538461538464"/>
    <n v="31"/>
    <n v="0"/>
    <n v="7030"/>
    <n v="1257.79375"/>
    <n v="0"/>
    <n v="0"/>
    <n v="0"/>
    <n v="0"/>
    <n v="0"/>
    <n v="0"/>
    <n v="0"/>
    <n v="0"/>
    <n v="0"/>
    <n v="0"/>
    <n v="0"/>
    <n v="0"/>
    <n v="26.5"/>
    <n v="0"/>
    <n v="0"/>
    <n v="0"/>
    <n v="0"/>
    <n v="5.9346750000000004"/>
    <n v="0"/>
    <n v="0"/>
  </r>
  <r>
    <d v="2020-12-01T00:00:00"/>
    <x v="8"/>
    <s v="P"/>
    <s v="Active"/>
    <n v="69"/>
    <x v="68"/>
    <s v="N"/>
    <x v="5"/>
    <n v="1093"/>
    <x v="0"/>
    <s v="Niederl. 3"/>
    <n v="1"/>
    <s v="Department"/>
    <s v="Supervisor"/>
    <s v="Non-Mgm."/>
    <s v="ang."/>
    <s v="M"/>
    <d v="1999-09-01T00:00:00"/>
    <m/>
    <s v=""/>
    <n v="20"/>
    <d v="1981-03-15T00:00:00"/>
    <n v="38"/>
    <s v="N"/>
    <n v="30"/>
    <n v="2.5"/>
    <n v="39"/>
    <x v="0"/>
    <n v="1"/>
    <n v="31"/>
    <n v="0"/>
    <n v="7031"/>
    <n v="1257.81375"/>
    <n v="0"/>
    <n v="0"/>
    <n v="0"/>
    <n v="0"/>
    <n v="0"/>
    <n v="0"/>
    <n v="0"/>
    <n v="0"/>
    <n v="0"/>
    <n v="0"/>
    <n v="0"/>
    <n v="0"/>
    <n v="26.5"/>
    <n v="0"/>
    <n v="0"/>
    <n v="0"/>
    <n v="0"/>
    <n v="5.9346750000000004"/>
    <n v="0"/>
    <n v="0"/>
  </r>
  <r>
    <d v="2020-12-01T00:00:00"/>
    <x v="8"/>
    <s v="P"/>
    <s v="Active"/>
    <n v="70"/>
    <x v="69"/>
    <s v="N"/>
    <x v="10"/>
    <n v="1075"/>
    <x v="0"/>
    <s v="Niederl. 3"/>
    <n v="1"/>
    <s v="Department"/>
    <s v="Supervisor"/>
    <s v="Non-Mgm."/>
    <s v="ang."/>
    <s v="M"/>
    <d v="1999-09-01T00:00:00"/>
    <m/>
    <s v=""/>
    <n v="20"/>
    <d v="1971-11-28T00:00:00"/>
    <n v="48"/>
    <s v="N"/>
    <n v="30"/>
    <n v="2.5"/>
    <n v="39"/>
    <x v="0"/>
    <n v="1"/>
    <n v="31"/>
    <n v="0"/>
    <n v="7032"/>
    <n v="1257.83375"/>
    <n v="0"/>
    <n v="0"/>
    <n v="0"/>
    <n v="0"/>
    <n v="0"/>
    <n v="0"/>
    <n v="0"/>
    <n v="0"/>
    <n v="0"/>
    <n v="0"/>
    <n v="0"/>
    <n v="0"/>
    <n v="26.5"/>
    <n v="0"/>
    <n v="0"/>
    <n v="0"/>
    <n v="0"/>
    <n v="5.9346750000000004"/>
    <n v="0"/>
    <n v="0"/>
  </r>
  <r>
    <d v="2020-12-01T00:00:00"/>
    <x v="8"/>
    <s v="P"/>
    <s v="Active"/>
    <n v="71"/>
    <x v="70"/>
    <s v="N"/>
    <x v="22"/>
    <n v="1053"/>
    <x v="3"/>
    <s v="Niederl. 8"/>
    <n v="1"/>
    <s v="Department"/>
    <s v="Supervisor"/>
    <s v="Non-Mgm."/>
    <s v="ang."/>
    <s v="M"/>
    <d v="2000-02-14T00:00:00"/>
    <m/>
    <s v=""/>
    <n v="19"/>
    <d v="1966-08-08T00:00:00"/>
    <n v="53"/>
    <s v="J"/>
    <n v="30"/>
    <n v="2.5"/>
    <n v="39"/>
    <x v="0"/>
    <n v="1"/>
    <n v="31"/>
    <n v="0"/>
    <n v="7033"/>
    <n v="1257.85375"/>
    <n v="0"/>
    <n v="0"/>
    <n v="0"/>
    <n v="0"/>
    <n v="0"/>
    <n v="0"/>
    <n v="0"/>
    <n v="0"/>
    <n v="0"/>
    <n v="0"/>
    <n v="405.75"/>
    <n v="322.34583333333336"/>
    <n v="26.5"/>
    <n v="0"/>
    <n v="0"/>
    <n v="0"/>
    <n v="0"/>
    <n v="168.99173687500002"/>
    <n v="0"/>
    <n v="28.601666666666667"/>
  </r>
  <r>
    <d v="2020-12-01T00:00:00"/>
    <x v="8"/>
    <s v="P"/>
    <s v="Active"/>
    <n v="72"/>
    <x v="71"/>
    <s v="N"/>
    <x v="9"/>
    <n v="1087"/>
    <x v="0"/>
    <s v="Niederl. 3"/>
    <n v="1"/>
    <s v="Department"/>
    <s v="Supervisor"/>
    <s v="Non-Mgm."/>
    <s v="ang."/>
    <s v="M"/>
    <d v="2000-06-01T00:00:00"/>
    <m/>
    <s v=""/>
    <n v="19"/>
    <d v="1971-08-25T00:00:00"/>
    <n v="48"/>
    <s v="N"/>
    <n v="30"/>
    <n v="2.5"/>
    <n v="39"/>
    <x v="0"/>
    <n v="1"/>
    <n v="31"/>
    <n v="0"/>
    <n v="7034"/>
    <n v="1257.87375"/>
    <n v="0"/>
    <n v="0"/>
    <n v="0"/>
    <n v="0"/>
    <n v="0"/>
    <n v="0"/>
    <n v="0"/>
    <n v="0"/>
    <n v="0"/>
    <n v="0"/>
    <n v="0"/>
    <n v="0"/>
    <n v="26.5"/>
    <n v="0"/>
    <n v="0"/>
    <n v="0"/>
    <n v="0"/>
    <n v="5.9346750000000004"/>
    <n v="0"/>
    <n v="28.601666666666667"/>
  </r>
  <r>
    <d v="2020-12-01T00:00:00"/>
    <x v="8"/>
    <s v="P"/>
    <s v="Active"/>
    <n v="73"/>
    <x v="72"/>
    <s v="N"/>
    <x v="2"/>
    <n v="1010"/>
    <x v="1"/>
    <s v="Niederl. 1"/>
    <n v="1"/>
    <s v="Department"/>
    <s v="Supervisor"/>
    <s v="Manager"/>
    <s v="ang."/>
    <s v="M"/>
    <d v="2000-08-01T00:00:00"/>
    <m/>
    <s v=""/>
    <n v="19"/>
    <d v="1971-06-24T00:00:00"/>
    <n v="48"/>
    <s v="N"/>
    <n v="30"/>
    <n v="2.5"/>
    <n v="39"/>
    <x v="0"/>
    <n v="1"/>
    <n v="31"/>
    <n v="0"/>
    <n v="7035"/>
    <n v="1257.8937500000002"/>
    <n v="0"/>
    <n v="0"/>
    <n v="0"/>
    <n v="0"/>
    <n v="0"/>
    <n v="0"/>
    <n v="0"/>
    <n v="0"/>
    <n v="0"/>
    <n v="0"/>
    <n v="0"/>
    <n v="0"/>
    <n v="26.5"/>
    <n v="0"/>
    <n v="0"/>
    <n v="0"/>
    <n v="0"/>
    <n v="5.9346750000000004"/>
    <n v="0"/>
    <n v="28.601666666666667"/>
  </r>
  <r>
    <d v="2020-12-01T00:00:00"/>
    <x v="8"/>
    <s v="P"/>
    <s v="Active"/>
    <n v="74"/>
    <x v="73"/>
    <s v="N"/>
    <x v="22"/>
    <n v="1029"/>
    <x v="6"/>
    <s v="Niederl. 10"/>
    <n v="1"/>
    <s v="Department"/>
    <s v="Supervisor"/>
    <s v="Non-Mgm."/>
    <s v="ang."/>
    <s v="M"/>
    <d v="2000-09-01T00:00:00"/>
    <m/>
    <s v=""/>
    <n v="19"/>
    <d v="1955-04-09T00:00:00"/>
    <n v="64"/>
    <s v="J"/>
    <n v="30"/>
    <n v="2.5"/>
    <n v="39"/>
    <x v="0"/>
    <n v="1"/>
    <n v="31"/>
    <n v="0"/>
    <n v="7036"/>
    <n v="1257.9137500000002"/>
    <n v="0"/>
    <n v="0"/>
    <n v="0"/>
    <n v="0"/>
    <n v="0"/>
    <n v="0"/>
    <n v="0"/>
    <n v="0"/>
    <n v="0"/>
    <n v="0"/>
    <n v="405.92307692307691"/>
    <n v="322.48333333333341"/>
    <n v="26.5"/>
    <n v="0"/>
    <n v="0"/>
    <n v="0"/>
    <n v="0"/>
    <n v="169.06129057692308"/>
    <n v="0"/>
    <n v="28.601666666666667"/>
  </r>
  <r>
    <d v="2020-12-01T00:00:00"/>
    <x v="8"/>
    <s v="P"/>
    <s v="Active"/>
    <n v="75"/>
    <x v="74"/>
    <s v="N"/>
    <x v="9"/>
    <n v="1087"/>
    <x v="0"/>
    <s v="Niederl. 3"/>
    <n v="1"/>
    <s v="Department"/>
    <s v="Supervisor"/>
    <s v="Non-Mgm."/>
    <s v="ang."/>
    <s v="M"/>
    <d v="2000-09-04T00:00:00"/>
    <m/>
    <s v=""/>
    <n v="19"/>
    <d v="1973-06-14T00:00:00"/>
    <n v="46"/>
    <s v="N"/>
    <n v="30"/>
    <n v="2.5"/>
    <n v="39"/>
    <x v="0"/>
    <n v="1"/>
    <n v="31"/>
    <n v="0"/>
    <n v="7037"/>
    <n v="1257.9337500000001"/>
    <n v="0"/>
    <n v="0"/>
    <n v="0"/>
    <n v="0"/>
    <n v="0"/>
    <n v="0"/>
    <n v="0"/>
    <n v="0"/>
    <n v="0"/>
    <n v="0"/>
    <n v="0"/>
    <n v="0"/>
    <n v="26.5"/>
    <n v="0"/>
    <n v="0"/>
    <n v="0"/>
    <n v="0"/>
    <n v="5.9346750000000004"/>
    <n v="0"/>
    <n v="28.601666666666667"/>
  </r>
  <r>
    <d v="2020-12-01T00:00:00"/>
    <x v="8"/>
    <s v="P"/>
    <s v="Active"/>
    <n v="76"/>
    <x v="75"/>
    <s v="N"/>
    <x v="23"/>
    <n v="1068"/>
    <x v="0"/>
    <s v="Niederl. 3"/>
    <n v="1"/>
    <s v="Department"/>
    <s v="Supervisor"/>
    <s v="Non-Mgm."/>
    <s v="ang."/>
    <s v="W"/>
    <d v="2000-10-01T00:00:00"/>
    <m/>
    <s v=""/>
    <n v="19"/>
    <d v="1960-12-05T00:00:00"/>
    <n v="59"/>
    <s v="N"/>
    <n v="30"/>
    <n v="2.5"/>
    <n v="39"/>
    <x v="0"/>
    <n v="1"/>
    <n v="31"/>
    <n v="0"/>
    <n v="7038"/>
    <n v="1257.9537500000001"/>
    <n v="0"/>
    <n v="0"/>
    <n v="0"/>
    <n v="0"/>
    <n v="0"/>
    <n v="0"/>
    <n v="0"/>
    <n v="0"/>
    <n v="0"/>
    <n v="0"/>
    <n v="0"/>
    <n v="0"/>
    <n v="26.5"/>
    <n v="0"/>
    <n v="0"/>
    <n v="0"/>
    <n v="0"/>
    <n v="5.9346750000000004"/>
    <n v="0"/>
    <n v="28.601666666666667"/>
  </r>
  <r>
    <d v="2020-12-01T00:00:00"/>
    <x v="8"/>
    <s v="P"/>
    <s v="Active"/>
    <n v="77"/>
    <x v="76"/>
    <s v="N"/>
    <x v="30"/>
    <n v="1071"/>
    <x v="0"/>
    <s v="Niederl. 3"/>
    <n v="1"/>
    <s v="Department"/>
    <s v="Supervisor"/>
    <s v="Non-Mgm."/>
    <s v="ang."/>
    <s v="M"/>
    <d v="2000-11-01T00:00:00"/>
    <m/>
    <s v=""/>
    <n v="19"/>
    <d v="1970-03-12T00:00:00"/>
    <n v="49"/>
    <s v="N"/>
    <n v="30"/>
    <n v="2.5"/>
    <n v="39"/>
    <x v="0"/>
    <n v="1"/>
    <n v="31"/>
    <n v="0"/>
    <n v="7039"/>
    <n v="1257.9737500000001"/>
    <n v="0"/>
    <n v="0"/>
    <n v="0"/>
    <n v="0"/>
    <n v="0"/>
    <n v="0"/>
    <n v="0"/>
    <n v="0"/>
    <n v="0"/>
    <n v="0"/>
    <n v="0"/>
    <n v="0"/>
    <n v="26.5"/>
    <n v="0"/>
    <n v="0"/>
    <n v="0"/>
    <n v="0"/>
    <n v="5.9346750000000004"/>
    <n v="0"/>
    <n v="28.601666666666667"/>
  </r>
  <r>
    <d v="2020-12-01T00:00:00"/>
    <x v="8"/>
    <s v="P"/>
    <s v="Active"/>
    <n v="78"/>
    <x v="77"/>
    <s v="N"/>
    <x v="9"/>
    <n v="1087"/>
    <x v="0"/>
    <s v="Niederl. 3"/>
    <n v="1"/>
    <s v="Department"/>
    <s v="Supervisor"/>
    <s v="Non-Mgm."/>
    <s v="ang."/>
    <s v="M"/>
    <d v="2000-12-01T00:00:00"/>
    <m/>
    <s v=""/>
    <n v="19"/>
    <d v="1957-02-12T00:00:00"/>
    <n v="62"/>
    <s v="N"/>
    <n v="30"/>
    <n v="2.5"/>
    <n v="39"/>
    <x v="0"/>
    <n v="1"/>
    <n v="31"/>
    <n v="0"/>
    <n v="7040"/>
    <n v="1257.9937500000001"/>
    <n v="0"/>
    <n v="0"/>
    <n v="0"/>
    <n v="0"/>
    <n v="0"/>
    <n v="0"/>
    <n v="0"/>
    <n v="0"/>
    <n v="0"/>
    <n v="0"/>
    <n v="0"/>
    <n v="0"/>
    <n v="26.5"/>
    <n v="0"/>
    <n v="0"/>
    <n v="0"/>
    <n v="0"/>
    <n v="5.9346750000000004"/>
    <n v="0"/>
    <n v="28.601666666666667"/>
  </r>
  <r>
    <d v="2020-12-01T00:00:00"/>
    <x v="8"/>
    <s v="P"/>
    <s v="Active"/>
    <n v="79"/>
    <x v="78"/>
    <s v="N"/>
    <x v="22"/>
    <n v="1023"/>
    <x v="7"/>
    <s v="Niederl. 9"/>
    <n v="1"/>
    <s v="Department"/>
    <s v="Supervisor"/>
    <s v="Non-Mgm."/>
    <s v="ang."/>
    <s v="M"/>
    <d v="2001-01-01T00:00:00"/>
    <m/>
    <s v=""/>
    <n v="19"/>
    <d v="1971-08-22T00:00:00"/>
    <n v="48"/>
    <s v="J"/>
    <n v="30"/>
    <n v="2.5"/>
    <n v="39"/>
    <x v="0"/>
    <n v="1"/>
    <n v="31"/>
    <n v="0"/>
    <n v="7041"/>
    <n v="1258.0137500000001"/>
    <n v="0"/>
    <n v="0"/>
    <n v="0"/>
    <n v="0"/>
    <n v="0"/>
    <n v="0"/>
    <n v="0"/>
    <n v="0"/>
    <n v="0"/>
    <n v="0"/>
    <n v="406.21153846153845"/>
    <n v="322.71250000000003"/>
    <n v="26.5"/>
    <n v="0"/>
    <n v="0"/>
    <n v="0"/>
    <n v="0"/>
    <n v="169.17721341346154"/>
    <n v="0"/>
    <n v="0"/>
  </r>
  <r>
    <d v="2020-12-01T00:00:00"/>
    <x v="8"/>
    <s v="P"/>
    <s v="Active"/>
    <n v="80"/>
    <x v="79"/>
    <s v="N"/>
    <x v="10"/>
    <n v="1075"/>
    <x v="0"/>
    <s v="Niederl. 3"/>
    <n v="1"/>
    <s v="Department"/>
    <s v="Supervisor"/>
    <s v="Manager"/>
    <s v="ang."/>
    <s v="M"/>
    <d v="2001-01-01T00:00:00"/>
    <m/>
    <s v=""/>
    <n v="19"/>
    <d v="1967-12-31T00:00:00"/>
    <n v="52"/>
    <s v="N"/>
    <n v="30"/>
    <n v="2.5"/>
    <n v="39"/>
    <x v="0"/>
    <n v="1"/>
    <n v="31"/>
    <n v="0"/>
    <n v="7042"/>
    <n v="1258.0337500000001"/>
    <n v="0"/>
    <n v="0"/>
    <n v="0"/>
    <n v="0"/>
    <n v="0"/>
    <n v="0"/>
    <n v="0"/>
    <n v="0"/>
    <n v="0"/>
    <n v="0"/>
    <n v="0"/>
    <n v="0"/>
    <n v="26.5"/>
    <n v="0"/>
    <n v="0"/>
    <n v="0"/>
    <n v="0"/>
    <n v="5.9346750000000004"/>
    <n v="0"/>
    <n v="0"/>
  </r>
  <r>
    <d v="2020-12-01T00:00:00"/>
    <x v="8"/>
    <s v="P"/>
    <s v="Active"/>
    <n v="81"/>
    <x v="80"/>
    <s v="N"/>
    <x v="6"/>
    <n v="1014"/>
    <x v="1"/>
    <s v="Niederl. 1"/>
    <n v="1"/>
    <s v="Department"/>
    <s v="Supervisor"/>
    <s v="Manager"/>
    <s v="ang."/>
    <s v="W"/>
    <d v="2001-01-01T00:00:00"/>
    <m/>
    <s v=""/>
    <n v="19"/>
    <d v="1973-11-01T00:00:00"/>
    <n v="46"/>
    <s v="N"/>
    <n v="30"/>
    <n v="2.5"/>
    <n v="39"/>
    <x v="0"/>
    <n v="1"/>
    <n v="31"/>
    <n v="0"/>
    <n v="7043"/>
    <n v="1258.05375"/>
    <n v="0"/>
    <n v="0"/>
    <n v="0"/>
    <n v="0"/>
    <n v="0"/>
    <n v="0"/>
    <n v="0"/>
    <n v="0"/>
    <n v="0"/>
    <n v="0"/>
    <n v="0"/>
    <n v="0"/>
    <n v="26.5"/>
    <n v="0"/>
    <n v="0"/>
    <n v="0"/>
    <n v="0"/>
    <n v="5.9346750000000004"/>
    <n v="0"/>
    <n v="0"/>
  </r>
  <r>
    <d v="2020-12-01T00:00:00"/>
    <x v="8"/>
    <s v="P"/>
    <s v="Active"/>
    <n v="82"/>
    <x v="81"/>
    <s v="N"/>
    <x v="33"/>
    <n v="1000"/>
    <x v="1"/>
    <s v="Niederl. 1"/>
    <n v="1"/>
    <s v="Department"/>
    <s v="Supervisor"/>
    <s v="Non-Mgm."/>
    <s v="ang."/>
    <s v="M"/>
    <d v="2001-01-01T00:00:00"/>
    <m/>
    <s v=""/>
    <n v="19"/>
    <d v="1971-01-18T00:00:00"/>
    <n v="48"/>
    <s v="N"/>
    <n v="30"/>
    <n v="2.5"/>
    <n v="39"/>
    <x v="0"/>
    <n v="1"/>
    <n v="31"/>
    <n v="0"/>
    <n v="7044"/>
    <n v="1258.07375"/>
    <n v="0"/>
    <n v="0"/>
    <n v="0"/>
    <n v="0"/>
    <n v="0"/>
    <n v="0"/>
    <n v="0"/>
    <n v="0"/>
    <n v="0"/>
    <n v="0"/>
    <n v="0"/>
    <n v="0"/>
    <n v="26.5"/>
    <n v="0"/>
    <n v="0"/>
    <n v="0"/>
    <n v="0"/>
    <n v="5.9346750000000004"/>
    <n v="0"/>
    <n v="0"/>
  </r>
  <r>
    <d v="2020-12-01T00:00:00"/>
    <x v="8"/>
    <s v="P"/>
    <s v="Active"/>
    <n v="83"/>
    <x v="82"/>
    <s v="N"/>
    <x v="34"/>
    <n v="1095"/>
    <x v="0"/>
    <s v="Niederl. 3"/>
    <n v="1"/>
    <s v="Department"/>
    <s v="Supervisor"/>
    <s v="Non-Mgm."/>
    <s v="ang."/>
    <s v="W"/>
    <d v="2001-01-15T00:00:00"/>
    <m/>
    <s v=""/>
    <n v="19"/>
    <d v="1973-01-08T00:00:00"/>
    <n v="47"/>
    <s v="N"/>
    <n v="30"/>
    <n v="2.5"/>
    <n v="39"/>
    <x v="0"/>
    <n v="1"/>
    <n v="31"/>
    <n v="0"/>
    <n v="7045"/>
    <n v="1258.09375"/>
    <n v="0"/>
    <n v="0"/>
    <n v="0"/>
    <n v="0"/>
    <n v="0"/>
    <n v="0"/>
    <n v="0"/>
    <n v="0"/>
    <n v="0"/>
    <n v="0"/>
    <n v="0"/>
    <n v="0"/>
    <n v="26.5"/>
    <n v="0"/>
    <n v="0"/>
    <n v="0"/>
    <n v="0"/>
    <n v="5.9346750000000004"/>
    <n v="0"/>
    <n v="0"/>
  </r>
  <r>
    <d v="2020-12-01T00:00:00"/>
    <x v="8"/>
    <s v="P"/>
    <s v="Active"/>
    <n v="84"/>
    <x v="83"/>
    <s v="N"/>
    <x v="35"/>
    <n v="1078"/>
    <x v="0"/>
    <s v="Niederl. 3"/>
    <n v="1"/>
    <s v="Department"/>
    <s v="Supervisor"/>
    <s v="Non-Mgm."/>
    <s v="ang."/>
    <s v="W"/>
    <d v="1996-07-01T00:00:00"/>
    <m/>
    <s v=""/>
    <n v="23"/>
    <d v="1965-08-27T00:00:00"/>
    <n v="54"/>
    <s v="N"/>
    <n v="30"/>
    <n v="2.5"/>
    <n v="39"/>
    <x v="0"/>
    <n v="1"/>
    <n v="31"/>
    <n v="0"/>
    <n v="7046"/>
    <n v="1258.11375"/>
    <n v="0"/>
    <n v="0"/>
    <n v="0"/>
    <n v="0"/>
    <n v="0"/>
    <n v="0"/>
    <n v="0"/>
    <n v="0"/>
    <n v="0"/>
    <n v="0"/>
    <n v="0"/>
    <n v="0"/>
    <n v="26.5"/>
    <n v="0"/>
    <n v="0"/>
    <n v="0"/>
    <n v="0"/>
    <n v="5.9346750000000004"/>
    <n v="0"/>
    <n v="0"/>
  </r>
  <r>
    <d v="2020-12-01T00:00:00"/>
    <x v="8"/>
    <s v="P"/>
    <s v="Active"/>
    <n v="85"/>
    <x v="84"/>
    <s v="N"/>
    <x v="36"/>
    <n v="1054"/>
    <x v="8"/>
    <s v="Niederl. 2"/>
    <n v="1"/>
    <s v="Department"/>
    <s v="Supervisor"/>
    <s v="Non-Mgm."/>
    <s v="ang."/>
    <s v="M"/>
    <d v="2001-03-01T00:00:00"/>
    <m/>
    <s v=""/>
    <n v="18"/>
    <d v="1960-02-02T00:00:00"/>
    <n v="59"/>
    <s v="N"/>
    <n v="30"/>
    <n v="2.5"/>
    <n v="39"/>
    <x v="0"/>
    <n v="1"/>
    <n v="31"/>
    <n v="0"/>
    <n v="7047"/>
    <n v="1258.13375"/>
    <n v="0"/>
    <n v="0"/>
    <n v="0"/>
    <n v="0"/>
    <n v="0"/>
    <n v="0"/>
    <n v="0"/>
    <n v="0"/>
    <n v="0"/>
    <n v="0"/>
    <n v="0"/>
    <n v="0"/>
    <n v="26.5"/>
    <n v="0"/>
    <n v="0"/>
    <n v="0"/>
    <n v="0"/>
    <n v="5.9346750000000004"/>
    <n v="0"/>
    <n v="0"/>
  </r>
  <r>
    <d v="2020-12-01T00:00:00"/>
    <x v="8"/>
    <s v="P"/>
    <s v="Active"/>
    <n v="86"/>
    <x v="85"/>
    <s v="N"/>
    <x v="2"/>
    <n v="1010"/>
    <x v="1"/>
    <s v="Niederl. 1"/>
    <n v="1"/>
    <s v="Department"/>
    <s v="Supervisor"/>
    <s v="Non-Mgm."/>
    <s v="ang."/>
    <s v="M"/>
    <d v="2001-03-01T00:00:00"/>
    <m/>
    <s v=""/>
    <n v="18"/>
    <d v="1976-04-01T00:00:00"/>
    <n v="43"/>
    <s v="N"/>
    <n v="30"/>
    <n v="2.5"/>
    <n v="39"/>
    <x v="0"/>
    <n v="1"/>
    <n v="31"/>
    <n v="0"/>
    <n v="7048"/>
    <n v="1258.1537499999999"/>
    <n v="0"/>
    <n v="0"/>
    <n v="0"/>
    <n v="0"/>
    <n v="0"/>
    <n v="0"/>
    <n v="0"/>
    <n v="0"/>
    <n v="0"/>
    <n v="0"/>
    <n v="0"/>
    <n v="0"/>
    <n v="26.5"/>
    <n v="0"/>
    <n v="0"/>
    <n v="0"/>
    <n v="0"/>
    <n v="5.9346750000000004"/>
    <n v="0"/>
    <n v="0"/>
  </r>
  <r>
    <d v="2020-12-01T00:00:00"/>
    <x v="8"/>
    <s v="P"/>
    <s v="Active"/>
    <n v="87"/>
    <x v="86"/>
    <s v="N"/>
    <x v="36"/>
    <n v="1054"/>
    <x v="8"/>
    <s v="Niederl. 2"/>
    <n v="1"/>
    <s v="Department"/>
    <s v="Supervisor"/>
    <s v="Non-Mgm."/>
    <s v="ang."/>
    <s v="M"/>
    <d v="2001-03-21T00:00:00"/>
    <m/>
    <s v=""/>
    <n v="18"/>
    <d v="1961-02-09T00:00:00"/>
    <n v="58"/>
    <s v="N"/>
    <n v="29"/>
    <n v="2.4166666666666665"/>
    <n v="24"/>
    <x v="0"/>
    <n v="0.61538461538461542"/>
    <n v="31"/>
    <n v="0"/>
    <n v="7049"/>
    <n v="1258.1737499999999"/>
    <n v="0"/>
    <n v="0"/>
    <n v="0"/>
    <n v="0"/>
    <n v="0"/>
    <n v="0"/>
    <n v="0"/>
    <n v="0"/>
    <n v="0"/>
    <n v="0"/>
    <n v="0"/>
    <n v="0"/>
    <n v="26.5"/>
    <n v="0"/>
    <n v="0"/>
    <n v="0"/>
    <n v="0"/>
    <n v="5.9346750000000004"/>
    <n v="0"/>
    <n v="0"/>
  </r>
  <r>
    <d v="2020-12-01T00:00:00"/>
    <x v="8"/>
    <s v="P"/>
    <s v="Active"/>
    <n v="88"/>
    <x v="87"/>
    <s v="N"/>
    <x v="36"/>
    <n v="1054"/>
    <x v="8"/>
    <s v="Niederl. 2"/>
    <n v="1"/>
    <s v="Department"/>
    <s v="Supervisor"/>
    <s v="Non-Mgm."/>
    <s v="ang."/>
    <s v="M"/>
    <d v="2001-04-01T00:00:00"/>
    <m/>
    <s v=""/>
    <n v="18"/>
    <d v="1957-05-29T00:00:00"/>
    <n v="62"/>
    <s v="J"/>
    <n v="30"/>
    <n v="2.5"/>
    <n v="39"/>
    <x v="0"/>
    <n v="1"/>
    <n v="31"/>
    <n v="0"/>
    <n v="7050"/>
    <n v="1258.1937499999999"/>
    <n v="0"/>
    <n v="0"/>
    <n v="0"/>
    <n v="0"/>
    <n v="0"/>
    <n v="0"/>
    <n v="0"/>
    <n v="0"/>
    <n v="0"/>
    <n v="0"/>
    <n v="406.73076923076923"/>
    <n v="323.125"/>
    <n v="26.5"/>
    <n v="0"/>
    <n v="0"/>
    <n v="0"/>
    <n v="0"/>
    <n v="169.38587451923078"/>
    <n v="0"/>
    <n v="0"/>
  </r>
  <r>
    <d v="2020-12-01T00:00:00"/>
    <x v="8"/>
    <s v="P"/>
    <s v="Active"/>
    <n v="89"/>
    <x v="88"/>
    <s v="N"/>
    <x v="22"/>
    <n v="1035"/>
    <x v="5"/>
    <s v="Niederl. 5"/>
    <n v="1"/>
    <s v="Department"/>
    <s v="Supervisor"/>
    <s v="Non-Mgm."/>
    <s v="ang."/>
    <s v="M"/>
    <d v="2001-04-02T00:00:00"/>
    <m/>
    <s v=""/>
    <n v="18"/>
    <d v="1962-10-20T00:00:00"/>
    <n v="57"/>
    <s v="J"/>
    <n v="35"/>
    <n v="2.9166666666666665"/>
    <n v="39"/>
    <x v="0"/>
    <n v="1"/>
    <n v="31"/>
    <n v="0"/>
    <n v="7051"/>
    <n v="1258.2137499999999"/>
    <n v="0"/>
    <n v="0"/>
    <n v="0"/>
    <n v="0"/>
    <n v="0"/>
    <n v="0"/>
    <n v="0"/>
    <n v="0"/>
    <n v="0"/>
    <n v="0"/>
    <n v="474.58653846153851"/>
    <n v="323.17083333333341"/>
    <n v="26.5"/>
    <n v="0"/>
    <n v="0"/>
    <n v="0"/>
    <n v="0"/>
    <n v="184.59243841346157"/>
    <n v="0"/>
    <n v="0"/>
  </r>
  <r>
    <d v="2020-12-01T00:00:00"/>
    <x v="8"/>
    <s v="P"/>
    <s v="Active"/>
    <n v="90"/>
    <x v="89"/>
    <s v="N"/>
    <x v="36"/>
    <n v="1054"/>
    <x v="8"/>
    <s v="Niederl. 2"/>
    <n v="1"/>
    <s v="Department"/>
    <s v="Supervisor"/>
    <s v="Non-Mgm."/>
    <s v="ang."/>
    <s v="M"/>
    <d v="2001-05-07T00:00:00"/>
    <m/>
    <s v=""/>
    <n v="18"/>
    <d v="1968-11-29T00:00:00"/>
    <n v="51"/>
    <s v="N"/>
    <n v="30"/>
    <n v="2.5"/>
    <n v="39"/>
    <x v="0"/>
    <n v="1"/>
    <n v="31"/>
    <n v="0"/>
    <n v="7052"/>
    <n v="1258.2337499999999"/>
    <n v="0"/>
    <n v="0"/>
    <n v="0"/>
    <n v="0"/>
    <n v="0"/>
    <n v="0"/>
    <n v="0"/>
    <n v="0"/>
    <n v="0"/>
    <n v="0"/>
    <n v="0"/>
    <n v="0"/>
    <n v="26.5"/>
    <n v="0"/>
    <n v="0"/>
    <n v="0"/>
    <n v="0"/>
    <n v="5.9346750000000004"/>
    <n v="0"/>
    <n v="0"/>
  </r>
  <r>
    <d v="2020-12-01T00:00:00"/>
    <x v="8"/>
    <s v="P"/>
    <s v="Active"/>
    <n v="91"/>
    <x v="90"/>
    <s v="N"/>
    <x v="22"/>
    <n v="1060"/>
    <x v="2"/>
    <s v="Niederl. 7"/>
    <n v="1"/>
    <s v="Department"/>
    <s v="Supervisor"/>
    <s v="Non-Mgm."/>
    <s v="ang."/>
    <s v="M"/>
    <d v="2001-07-01T00:00:00"/>
    <m/>
    <s v=""/>
    <n v="18"/>
    <d v="1980-04-28T00:00:00"/>
    <n v="39"/>
    <s v="J"/>
    <n v="30"/>
    <n v="2.5"/>
    <n v="39"/>
    <x v="0"/>
    <n v="1"/>
    <n v="31"/>
    <n v="0"/>
    <n v="7053"/>
    <n v="1258.2537500000001"/>
    <n v="0"/>
    <n v="0"/>
    <n v="0"/>
    <n v="0"/>
    <n v="0"/>
    <n v="0"/>
    <n v="0"/>
    <n v="0"/>
    <n v="0"/>
    <n v="0"/>
    <n v="406.90384615384619"/>
    <n v="323.26250000000005"/>
    <n v="26.5"/>
    <n v="0"/>
    <n v="0"/>
    <n v="0"/>
    <n v="0"/>
    <n v="169.45542822115388"/>
    <n v="0"/>
    <n v="0"/>
  </r>
  <r>
    <d v="2020-12-01T00:00:00"/>
    <x v="8"/>
    <s v="P"/>
    <s v="Active"/>
    <n v="92"/>
    <x v="91"/>
    <s v="N"/>
    <x v="22"/>
    <n v="1047"/>
    <x v="9"/>
    <s v="Niederl. 4"/>
    <n v="1"/>
    <s v="Department"/>
    <s v="Supervisor"/>
    <s v="Non-Mgm."/>
    <s v="ang."/>
    <s v="M"/>
    <d v="2001-07-01T00:00:00"/>
    <m/>
    <s v=""/>
    <n v="18"/>
    <d v="1973-09-27T00:00:00"/>
    <n v="46"/>
    <s v="J"/>
    <n v="30"/>
    <n v="2.5"/>
    <n v="39"/>
    <x v="0"/>
    <n v="1"/>
    <n v="31"/>
    <n v="0"/>
    <n v="7054"/>
    <n v="1258.2737500000001"/>
    <n v="0"/>
    <n v="0"/>
    <n v="0"/>
    <n v="0"/>
    <n v="0"/>
    <n v="0"/>
    <n v="0"/>
    <n v="0"/>
    <n v="0"/>
    <n v="0"/>
    <n v="406.96153846153851"/>
    <n v="323.30833333333339"/>
    <n v="26.5"/>
    <n v="0"/>
    <n v="0"/>
    <n v="0"/>
    <n v="0"/>
    <n v="169.47861278846159"/>
    <n v="0"/>
    <n v="0"/>
  </r>
  <r>
    <d v="2020-12-01T00:00:00"/>
    <x v="8"/>
    <s v="P"/>
    <s v="Active"/>
    <n v="93"/>
    <x v="92"/>
    <s v="Y"/>
    <x v="20"/>
    <n v="1058"/>
    <x v="2"/>
    <s v="Niederl. 7"/>
    <n v="0.5"/>
    <s v="Department"/>
    <s v="Supervisor"/>
    <s v="Non-Mgm."/>
    <s v="ang."/>
    <s v="M"/>
    <d v="2001-07-01T00:00:00"/>
    <m/>
    <s v=""/>
    <n v="18"/>
    <d v="1961-03-28T00:00:00"/>
    <n v="58"/>
    <s v="J"/>
    <n v="30"/>
    <n v="2.5"/>
    <n v="39"/>
    <x v="0"/>
    <n v="0.5"/>
    <n v="31"/>
    <n v="0"/>
    <n v="7055"/>
    <n v="1258.29375"/>
    <n v="0"/>
    <n v="0"/>
    <n v="0"/>
    <n v="0"/>
    <n v="0"/>
    <n v="0"/>
    <n v="0"/>
    <n v="0"/>
    <n v="0"/>
    <n v="0"/>
    <n v="407.01923076923083"/>
    <n v="323.35416666666669"/>
    <n v="13.25"/>
    <n v="0"/>
    <n v="0"/>
    <n v="0"/>
    <n v="0"/>
    <n v="166.53445985576926"/>
    <n v="0"/>
    <n v="0"/>
  </r>
  <r>
    <d v="2020-12-01T00:00:00"/>
    <x v="8"/>
    <s v="P"/>
    <s v="Active"/>
    <n v="93"/>
    <x v="92"/>
    <s v="Y"/>
    <x v="20"/>
    <n v="1051"/>
    <x v="3"/>
    <s v="Niederl. 8"/>
    <n v="0.5"/>
    <s v="Department"/>
    <s v="Supervisor"/>
    <s v="Non-Mgm."/>
    <s v="ang."/>
    <s v="M"/>
    <d v="2001-07-01T00:00:00"/>
    <m/>
    <s v=""/>
    <n v="18"/>
    <d v="1961-03-28T00:00:00"/>
    <n v="58"/>
    <s v="J"/>
    <n v="30"/>
    <n v="2.5"/>
    <n v="39"/>
    <x v="0"/>
    <n v="0.5"/>
    <n v="31"/>
    <n v="0"/>
    <n v="7056"/>
    <n v="1258.31375"/>
    <n v="0"/>
    <n v="0"/>
    <n v="0"/>
    <n v="0"/>
    <n v="0"/>
    <n v="0"/>
    <n v="0"/>
    <n v="0"/>
    <n v="0"/>
    <n v="0"/>
    <n v="407.07692307692304"/>
    <n v="323.40000000000003"/>
    <n v="13.25"/>
    <n v="0"/>
    <n v="0"/>
    <n v="0"/>
    <n v="0"/>
    <n v="166.55764442307694"/>
    <n v="0"/>
    <n v="0"/>
  </r>
  <r>
    <d v="2020-12-01T00:00:00"/>
    <x v="8"/>
    <s v="P"/>
    <s v="Active"/>
    <n v="94"/>
    <x v="93"/>
    <s v="N"/>
    <x v="10"/>
    <n v="1075"/>
    <x v="0"/>
    <s v="Niederl. 3"/>
    <n v="1"/>
    <s v="Department"/>
    <s v="Supervisor"/>
    <s v="Non-Mgm."/>
    <s v="ang."/>
    <s v="M"/>
    <d v="2001-09-01T00:00:00"/>
    <m/>
    <s v=""/>
    <n v="18"/>
    <d v="1962-10-01T00:00:00"/>
    <n v="57"/>
    <s v="N"/>
    <n v="30"/>
    <n v="2.5"/>
    <n v="39"/>
    <x v="0"/>
    <n v="1"/>
    <n v="31"/>
    <n v="0"/>
    <n v="7057"/>
    <n v="1258.33375"/>
    <n v="0"/>
    <n v="0"/>
    <n v="0"/>
    <n v="0"/>
    <n v="0"/>
    <n v="0"/>
    <n v="0"/>
    <n v="0"/>
    <n v="0"/>
    <n v="0"/>
    <n v="0"/>
    <n v="0"/>
    <n v="26.5"/>
    <n v="0"/>
    <n v="0"/>
    <n v="0"/>
    <n v="0"/>
    <n v="5.9346750000000004"/>
    <n v="0"/>
    <n v="0"/>
  </r>
  <r>
    <d v="2020-12-01T00:00:00"/>
    <x v="8"/>
    <s v="P"/>
    <s v="Active"/>
    <n v="95"/>
    <x v="94"/>
    <s v="N"/>
    <x v="25"/>
    <n v="1002"/>
    <x v="1"/>
    <s v="Niederl. 1"/>
    <n v="1"/>
    <s v="Department"/>
    <s v="Supervisor"/>
    <s v="Manager"/>
    <s v="ang."/>
    <s v="M"/>
    <d v="2000-02-14T00:00:00"/>
    <m/>
    <s v=""/>
    <n v="19"/>
    <d v="1977-02-08T00:00:00"/>
    <n v="42"/>
    <s v="N"/>
    <n v="30"/>
    <n v="2.5"/>
    <n v="39"/>
    <x v="0"/>
    <n v="1"/>
    <n v="31"/>
    <n v="0"/>
    <n v="7058"/>
    <n v="1258.35375"/>
    <n v="0"/>
    <n v="0"/>
    <n v="0"/>
    <n v="0"/>
    <n v="0"/>
    <n v="0"/>
    <n v="0"/>
    <n v="0"/>
    <n v="0"/>
    <n v="0"/>
    <n v="0"/>
    <n v="0"/>
    <n v="26.5"/>
    <n v="0"/>
    <n v="0"/>
    <n v="0"/>
    <n v="0"/>
    <n v="5.9346750000000004"/>
    <n v="0"/>
    <n v="28.601666666666667"/>
  </r>
  <r>
    <d v="2020-12-01T00:00:00"/>
    <x v="8"/>
    <s v="P"/>
    <s v="Active"/>
    <n v="96"/>
    <x v="95"/>
    <s v="N"/>
    <x v="22"/>
    <n v="1060"/>
    <x v="2"/>
    <s v="Niederl. 7"/>
    <n v="1"/>
    <s v="Department"/>
    <s v="Supervisor"/>
    <s v="Non-Mgm."/>
    <s v="ang."/>
    <s v="M"/>
    <d v="2001-09-16T00:00:00"/>
    <m/>
    <s v=""/>
    <n v="18"/>
    <d v="1965-12-17T00:00:00"/>
    <n v="54"/>
    <s v="J"/>
    <n v="30"/>
    <n v="2.5"/>
    <n v="39"/>
    <x v="0"/>
    <n v="1"/>
    <n v="31"/>
    <n v="0"/>
    <n v="7059"/>
    <n v="1258.37375"/>
    <n v="0"/>
    <n v="0"/>
    <n v="0"/>
    <n v="0"/>
    <n v="0"/>
    <n v="0"/>
    <n v="0"/>
    <n v="0"/>
    <n v="0"/>
    <n v="0"/>
    <n v="407.25"/>
    <n v="323.53750000000002"/>
    <n v="26.5"/>
    <n v="0"/>
    <n v="0"/>
    <n v="0"/>
    <n v="0"/>
    <n v="169.59453562500002"/>
    <n v="0"/>
    <n v="0"/>
  </r>
  <r>
    <d v="2020-12-01T00:00:00"/>
    <x v="8"/>
    <s v="P"/>
    <s v="Active"/>
    <n v="97"/>
    <x v="96"/>
    <s v="N"/>
    <x v="11"/>
    <n v="1082"/>
    <x v="0"/>
    <s v="Niederl. 3"/>
    <n v="1"/>
    <s v="Department"/>
    <s v="Supervisor"/>
    <s v="Non-Mgm."/>
    <s v="ang."/>
    <s v="M"/>
    <d v="2002-01-01T00:00:00"/>
    <m/>
    <s v=""/>
    <n v="18"/>
    <d v="1957-09-04T00:00:00"/>
    <n v="62"/>
    <s v="N"/>
    <n v="24"/>
    <n v="2"/>
    <n v="32"/>
    <x v="0"/>
    <n v="0.82051282051282048"/>
    <n v="31"/>
    <n v="0"/>
    <n v="7060"/>
    <n v="1258.3937500000002"/>
    <n v="0"/>
    <n v="0"/>
    <n v="0"/>
    <n v="0"/>
    <n v="0"/>
    <n v="0"/>
    <n v="0"/>
    <n v="0"/>
    <n v="0"/>
    <n v="0"/>
    <n v="0"/>
    <n v="0"/>
    <n v="26.5"/>
    <n v="0"/>
    <n v="0"/>
    <n v="0"/>
    <n v="0"/>
    <n v="5.9346750000000004"/>
    <n v="0"/>
    <n v="0"/>
  </r>
  <r>
    <d v="2020-12-01T00:00:00"/>
    <x v="8"/>
    <s v="P"/>
    <s v="Active"/>
    <n v="98"/>
    <x v="97"/>
    <s v="N"/>
    <x v="22"/>
    <n v="1035"/>
    <x v="5"/>
    <s v="Niederl. 5"/>
    <n v="1"/>
    <s v="Department"/>
    <s v="Supervisor"/>
    <s v="Non-Mgm."/>
    <s v="ang."/>
    <s v="M"/>
    <d v="2002-04-01T00:00:00"/>
    <m/>
    <s v=""/>
    <n v="17"/>
    <d v="1957-08-06T00:00:00"/>
    <n v="62"/>
    <s v="J"/>
    <n v="30"/>
    <n v="2.5"/>
    <n v="39"/>
    <x v="0"/>
    <n v="1"/>
    <n v="31"/>
    <n v="0"/>
    <n v="7061"/>
    <n v="1258.4137500000002"/>
    <n v="0"/>
    <n v="0"/>
    <n v="0"/>
    <n v="0"/>
    <n v="0"/>
    <n v="0"/>
    <n v="0"/>
    <n v="0"/>
    <n v="0"/>
    <n v="0"/>
    <n v="407.36538461538458"/>
    <n v="323.62916666666666"/>
    <n v="26.5"/>
    <n v="0"/>
    <n v="0"/>
    <n v="0"/>
    <n v="0"/>
    <n v="169.64090475961538"/>
    <n v="0"/>
    <n v="0"/>
  </r>
  <r>
    <d v="2020-12-01T00:00:00"/>
    <x v="8"/>
    <s v="P"/>
    <s v="Active"/>
    <n v="99"/>
    <x v="98"/>
    <s v="N"/>
    <x v="21"/>
    <n v="1086"/>
    <x v="0"/>
    <s v="Niederl. 3"/>
    <n v="1"/>
    <s v="Department"/>
    <s v="Supervisor"/>
    <s v="Non-Mgm."/>
    <s v="ang."/>
    <s v="M"/>
    <d v="2002-05-01T00:00:00"/>
    <m/>
    <s v=""/>
    <n v="17"/>
    <d v="1959-05-21T00:00:00"/>
    <n v="60"/>
    <s v="N"/>
    <n v="30"/>
    <n v="2.5"/>
    <n v="39"/>
    <x v="0"/>
    <n v="1"/>
    <n v="31"/>
    <n v="0"/>
    <n v="7062"/>
    <n v="1258.4337500000001"/>
    <n v="0"/>
    <n v="0"/>
    <n v="0"/>
    <n v="0"/>
    <n v="0"/>
    <n v="0"/>
    <n v="0"/>
    <n v="0"/>
    <n v="0"/>
    <n v="0"/>
    <n v="0"/>
    <n v="0"/>
    <n v="26.5"/>
    <n v="0"/>
    <n v="0"/>
    <n v="0"/>
    <n v="0"/>
    <n v="5.9346750000000004"/>
    <n v="0"/>
    <n v="0"/>
  </r>
  <r>
    <d v="2020-12-01T00:00:00"/>
    <x v="8"/>
    <s v="P"/>
    <s v="Active"/>
    <n v="100"/>
    <x v="99"/>
    <s v="N"/>
    <x v="22"/>
    <n v="1035"/>
    <x v="5"/>
    <s v="Niederl. 5"/>
    <n v="1"/>
    <s v="Department"/>
    <s v="Supervisor"/>
    <s v="Non-Mgm."/>
    <s v="ang."/>
    <s v="M"/>
    <d v="2002-05-01T00:00:00"/>
    <m/>
    <s v=""/>
    <n v="17"/>
    <d v="1959-12-10T00:00:00"/>
    <n v="60"/>
    <s v="J"/>
    <n v="30"/>
    <n v="2.5"/>
    <n v="39"/>
    <x v="0"/>
    <n v="1"/>
    <n v="31"/>
    <n v="0"/>
    <n v="7063"/>
    <n v="1258.4537500000001"/>
    <n v="0"/>
    <n v="0"/>
    <n v="0"/>
    <n v="0"/>
    <n v="0"/>
    <n v="0"/>
    <n v="0"/>
    <n v="0"/>
    <n v="0"/>
    <n v="0"/>
    <n v="407.48076923076923"/>
    <n v="323.72083333333336"/>
    <n v="26.5"/>
    <n v="0"/>
    <n v="0"/>
    <n v="0"/>
    <n v="0"/>
    <n v="169.68727389423077"/>
    <n v="0"/>
    <n v="0"/>
  </r>
  <r>
    <d v="2020-12-01T00:00:00"/>
    <x v="8"/>
    <s v="P"/>
    <s v="Active"/>
    <n v="101"/>
    <x v="100"/>
    <s v="N"/>
    <x v="11"/>
    <n v="1082"/>
    <x v="0"/>
    <s v="Niederl. 3"/>
    <n v="1"/>
    <s v="Department"/>
    <s v="Supervisor"/>
    <s v="Non-Mgm."/>
    <s v="ang."/>
    <s v="M"/>
    <d v="2002-07-01T00:00:00"/>
    <m/>
    <s v=""/>
    <n v="17"/>
    <d v="1968-09-16T00:00:00"/>
    <n v="51"/>
    <s v="N"/>
    <n v="30"/>
    <n v="2.5"/>
    <n v="39"/>
    <x v="0"/>
    <n v="1"/>
    <n v="31"/>
    <n v="0"/>
    <n v="7064"/>
    <n v="1258.4737500000001"/>
    <n v="0"/>
    <n v="0"/>
    <n v="0"/>
    <n v="0"/>
    <n v="0"/>
    <n v="0"/>
    <n v="0"/>
    <n v="0"/>
    <n v="0"/>
    <n v="0"/>
    <n v="0"/>
    <n v="0"/>
    <n v="26.5"/>
    <n v="0"/>
    <n v="0"/>
    <n v="0"/>
    <n v="0"/>
    <n v="5.9346750000000004"/>
    <n v="0"/>
    <n v="0"/>
  </r>
  <r>
    <d v="2020-12-01T00:00:00"/>
    <x v="8"/>
    <s v="P"/>
    <s v="Active"/>
    <n v="102"/>
    <x v="101"/>
    <s v="N"/>
    <x v="16"/>
    <n v="1066"/>
    <x v="10"/>
    <s v="Niederl. 11"/>
    <n v="1"/>
    <s v="Department"/>
    <s v="Supervisor"/>
    <s v="Manager"/>
    <s v="ang."/>
    <s v="M"/>
    <d v="1994-08-22T00:00:00"/>
    <m/>
    <s v=""/>
    <n v="25"/>
    <d v="1975-02-27T00:00:00"/>
    <n v="44"/>
    <s v="N"/>
    <n v="30"/>
    <n v="2.5"/>
    <n v="39"/>
    <x v="0"/>
    <n v="1"/>
    <n v="31"/>
    <n v="0"/>
    <n v="7065"/>
    <n v="1258.4937500000001"/>
    <n v="0"/>
    <n v="0"/>
    <n v="30"/>
    <n v="0"/>
    <n v="0"/>
    <n v="0"/>
    <n v="0"/>
    <n v="0"/>
    <n v="0"/>
    <n v="0"/>
    <n v="0"/>
    <n v="0"/>
    <n v="26.5"/>
    <n v="0"/>
    <n v="0"/>
    <n v="0"/>
    <n v="0"/>
    <n v="12.653175000000001"/>
    <n v="81.510000000000005"/>
    <n v="0"/>
  </r>
  <r>
    <d v="2020-12-01T00:00:00"/>
    <x v="8"/>
    <s v="P"/>
    <s v="Active"/>
    <n v="103"/>
    <x v="102"/>
    <s v="N"/>
    <x v="22"/>
    <n v="1060"/>
    <x v="2"/>
    <s v="Niederl. 7"/>
    <n v="1"/>
    <s v="Department"/>
    <s v="Supervisor"/>
    <s v="Non-Mgm."/>
    <s v="ang."/>
    <s v="M"/>
    <d v="2002-10-01T00:00:00"/>
    <m/>
    <s v=""/>
    <n v="17"/>
    <d v="1964-02-10T00:00:00"/>
    <n v="55"/>
    <s v="J"/>
    <n v="30"/>
    <n v="2.5"/>
    <n v="39"/>
    <x v="0"/>
    <n v="1"/>
    <n v="31"/>
    <n v="0"/>
    <n v="7066"/>
    <n v="1258.5137500000001"/>
    <n v="0"/>
    <n v="0"/>
    <n v="0"/>
    <n v="0"/>
    <n v="0"/>
    <n v="0"/>
    <n v="0"/>
    <n v="0"/>
    <n v="0"/>
    <n v="0"/>
    <n v="407.65384615384613"/>
    <n v="323.85833333333341"/>
    <n v="26.5"/>
    <n v="0"/>
    <n v="0"/>
    <n v="0"/>
    <n v="0"/>
    <n v="169.75682759615387"/>
    <n v="0"/>
    <n v="0"/>
  </r>
  <r>
    <d v="2020-12-01T00:00:00"/>
    <x v="8"/>
    <s v="P"/>
    <s v="Active"/>
    <n v="104"/>
    <x v="103"/>
    <s v="N"/>
    <x v="5"/>
    <n v="1093"/>
    <x v="1"/>
    <s v="Niederl. 1"/>
    <n v="1"/>
    <s v="Department"/>
    <s v="Supervisor"/>
    <s v="Non-Mgm."/>
    <s v="ang."/>
    <s v="M"/>
    <d v="2002-11-01T00:00:00"/>
    <m/>
    <s v=""/>
    <n v="17"/>
    <d v="1974-01-03T00:00:00"/>
    <n v="46"/>
    <s v="N"/>
    <n v="30"/>
    <n v="2.5"/>
    <n v="39"/>
    <x v="0"/>
    <n v="1"/>
    <n v="31"/>
    <n v="0"/>
    <n v="7067"/>
    <n v="1258.5337500000001"/>
    <n v="0"/>
    <n v="0"/>
    <n v="0"/>
    <n v="0"/>
    <n v="0"/>
    <n v="0"/>
    <n v="0"/>
    <n v="0"/>
    <n v="0"/>
    <n v="0"/>
    <n v="0"/>
    <n v="0"/>
    <n v="26.5"/>
    <n v="0"/>
    <n v="0"/>
    <n v="0"/>
    <n v="0"/>
    <n v="5.9346750000000004"/>
    <n v="0"/>
    <n v="0"/>
  </r>
  <r>
    <d v="2020-12-01T00:00:00"/>
    <x v="8"/>
    <s v="P"/>
    <s v="Active"/>
    <n v="105"/>
    <x v="104"/>
    <s v="N"/>
    <x v="19"/>
    <n v="1083"/>
    <x v="0"/>
    <s v="Niederl. 3"/>
    <n v="1"/>
    <s v="Department"/>
    <s v="Supervisor"/>
    <s v="Non-Mgm."/>
    <s v="ang."/>
    <s v="M"/>
    <d v="2002-11-18T00:00:00"/>
    <m/>
    <s v=""/>
    <n v="17"/>
    <d v="1976-01-24T00:00:00"/>
    <n v="43"/>
    <s v="N"/>
    <n v="30"/>
    <n v="2.5"/>
    <n v="39"/>
    <x v="0"/>
    <n v="1"/>
    <n v="31"/>
    <n v="0"/>
    <n v="7068"/>
    <n v="1258.55375"/>
    <n v="0"/>
    <n v="0"/>
    <n v="0"/>
    <n v="0"/>
    <n v="0"/>
    <n v="0"/>
    <n v="0"/>
    <n v="0"/>
    <n v="0"/>
    <n v="0"/>
    <n v="0"/>
    <n v="0"/>
    <n v="26.5"/>
    <n v="0"/>
    <n v="0"/>
    <n v="0"/>
    <n v="0"/>
    <n v="5.9346750000000004"/>
    <n v="0"/>
    <n v="0"/>
  </r>
  <r>
    <d v="2020-12-01T00:00:00"/>
    <x v="8"/>
    <s v="P"/>
    <s v="Active"/>
    <n v="106"/>
    <x v="105"/>
    <s v="N"/>
    <x v="37"/>
    <n v="1005"/>
    <x v="1"/>
    <s v="Niederl. 1"/>
    <n v="1"/>
    <s v="Department"/>
    <s v="Supervisor"/>
    <s v="Manager"/>
    <s v="ang."/>
    <s v="M"/>
    <d v="2002-12-01T00:00:00"/>
    <m/>
    <s v=""/>
    <n v="17"/>
    <d v="1970-11-16T00:00:00"/>
    <n v="49"/>
    <s v="N"/>
    <n v="30"/>
    <n v="2.5"/>
    <n v="39"/>
    <x v="0"/>
    <n v="1"/>
    <n v="31"/>
    <n v="0"/>
    <n v="7069"/>
    <n v="1258.57375"/>
    <n v="0"/>
    <n v="0"/>
    <n v="0"/>
    <n v="0"/>
    <n v="0"/>
    <n v="0"/>
    <n v="0"/>
    <n v="0"/>
    <n v="0"/>
    <n v="0"/>
    <n v="0"/>
    <n v="0"/>
    <n v="26.5"/>
    <n v="0"/>
    <n v="0"/>
    <n v="0"/>
    <n v="0"/>
    <n v="5.9346750000000004"/>
    <n v="0"/>
    <n v="0"/>
  </r>
  <r>
    <d v="2020-12-01T00:00:00"/>
    <x v="8"/>
    <s v="P"/>
    <s v="Active"/>
    <n v="107"/>
    <x v="106"/>
    <s v="N"/>
    <x v="24"/>
    <n v="1081"/>
    <x v="0"/>
    <s v="Niederl. 3"/>
    <n v="1"/>
    <s v="Department"/>
    <s v="Supervisor"/>
    <s v="Director"/>
    <s v="ang."/>
    <s v="M"/>
    <d v="2003-05-01T00:00:00"/>
    <m/>
    <s v=""/>
    <n v="16"/>
    <d v="1968-01-19T00:00:00"/>
    <n v="51"/>
    <s v="N"/>
    <n v="30"/>
    <n v="2.5"/>
    <n v="39"/>
    <x v="0"/>
    <n v="1"/>
    <n v="31"/>
    <n v="0"/>
    <n v="7070"/>
    <n v="1258.59375"/>
    <n v="0"/>
    <n v="0"/>
    <n v="0"/>
    <n v="0"/>
    <n v="0"/>
    <n v="0"/>
    <n v="0"/>
    <n v="0"/>
    <n v="0"/>
    <n v="0"/>
    <n v="0"/>
    <n v="0"/>
    <n v="26.5"/>
    <n v="0"/>
    <n v="0"/>
    <n v="0"/>
    <n v="0"/>
    <n v="5.9346750000000004"/>
    <n v="179.56899999999999"/>
    <n v="0"/>
  </r>
  <r>
    <d v="2020-12-01T00:00:00"/>
    <x v="8"/>
    <s v="P"/>
    <s v="Active"/>
    <n v="108"/>
    <x v="107"/>
    <s v="N"/>
    <x v="21"/>
    <n v="1086"/>
    <x v="0"/>
    <s v="Niederl. 3"/>
    <n v="1"/>
    <s v="Department"/>
    <s v="Supervisor"/>
    <s v="Non-Mgm."/>
    <s v="ang."/>
    <s v="M"/>
    <d v="2003-05-01T00:00:00"/>
    <m/>
    <s v=""/>
    <n v="16"/>
    <d v="1970-03-27T00:00:00"/>
    <n v="49"/>
    <s v="N"/>
    <n v="30"/>
    <n v="2.5"/>
    <n v="39"/>
    <x v="0"/>
    <n v="1"/>
    <n v="31"/>
    <n v="0"/>
    <n v="7071"/>
    <n v="1258.61375"/>
    <n v="0"/>
    <n v="0"/>
    <n v="0"/>
    <n v="0"/>
    <n v="0"/>
    <n v="0"/>
    <n v="0"/>
    <n v="0"/>
    <n v="0"/>
    <n v="0"/>
    <n v="0"/>
    <n v="0"/>
    <n v="26.5"/>
    <n v="0"/>
    <n v="0"/>
    <n v="0"/>
    <n v="0"/>
    <n v="5.9346750000000004"/>
    <n v="0"/>
    <n v="0"/>
  </r>
  <r>
    <d v="2020-12-01T00:00:00"/>
    <x v="8"/>
    <s v="P"/>
    <s v="Active"/>
    <n v="109"/>
    <x v="108"/>
    <s v="N"/>
    <x v="2"/>
    <n v="1010"/>
    <x v="1"/>
    <s v="Niederl. 1"/>
    <n v="1"/>
    <s v="Department"/>
    <s v="Supervisor"/>
    <s v="Non-Mgm."/>
    <s v="ang."/>
    <s v="M"/>
    <d v="2003-05-05T00:00:00"/>
    <m/>
    <s v=""/>
    <n v="16"/>
    <d v="1960-02-06T00:00:00"/>
    <n v="59"/>
    <s v="N"/>
    <n v="30"/>
    <n v="2.5"/>
    <n v="39"/>
    <x v="0"/>
    <n v="1"/>
    <n v="31"/>
    <n v="0"/>
    <n v="7072"/>
    <n v="1258.63375"/>
    <n v="0"/>
    <n v="0"/>
    <n v="0"/>
    <n v="0"/>
    <n v="0"/>
    <n v="0"/>
    <n v="0"/>
    <n v="0"/>
    <n v="0"/>
    <n v="0"/>
    <n v="0"/>
    <n v="0"/>
    <n v="26.5"/>
    <n v="0"/>
    <n v="0"/>
    <n v="0"/>
    <n v="0"/>
    <n v="5.9346750000000004"/>
    <n v="0"/>
    <n v="0"/>
  </r>
  <r>
    <d v="2020-12-01T00:00:00"/>
    <x v="8"/>
    <s v="P"/>
    <s v="Active"/>
    <n v="110"/>
    <x v="109"/>
    <s v="N"/>
    <x v="12"/>
    <n v="1089"/>
    <x v="0"/>
    <s v="Niederl. 3"/>
    <n v="1"/>
    <s v="Department"/>
    <s v="Supervisor"/>
    <s v="Director"/>
    <s v="ang."/>
    <s v="M"/>
    <d v="2003-06-10T00:00:00"/>
    <m/>
    <s v=""/>
    <n v="16"/>
    <d v="1965-09-21T00:00:00"/>
    <n v="54"/>
    <s v="N"/>
    <n v="30"/>
    <n v="2.5"/>
    <n v="39"/>
    <x v="0"/>
    <n v="1"/>
    <n v="31"/>
    <n v="0"/>
    <n v="7073"/>
    <n v="1258.6537499999999"/>
    <n v="0"/>
    <n v="0"/>
    <n v="0"/>
    <n v="0"/>
    <n v="0"/>
    <n v="0"/>
    <n v="3131.67"/>
    <n v="0"/>
    <n v="0"/>
    <n v="0"/>
    <n v="0"/>
    <n v="0"/>
    <n v="26.5"/>
    <n v="0"/>
    <n v="0"/>
    <n v="0"/>
    <n v="0"/>
    <n v="707.27217150000001"/>
    <n v="197.5335"/>
    <n v="0"/>
  </r>
  <r>
    <d v="2020-12-01T00:00:00"/>
    <x v="8"/>
    <s v="P"/>
    <s v="Active"/>
    <n v="111"/>
    <x v="110"/>
    <s v="N"/>
    <x v="38"/>
    <n v="1074"/>
    <x v="0"/>
    <s v="Niederl. 3"/>
    <n v="1"/>
    <s v="Department"/>
    <s v="Supervisor"/>
    <s v="Manager"/>
    <s v="ang."/>
    <s v="M"/>
    <d v="2003-10-01T00:00:00"/>
    <m/>
    <s v=""/>
    <n v="16"/>
    <d v="1973-06-23T00:00:00"/>
    <n v="46"/>
    <s v="N"/>
    <n v="30"/>
    <n v="2.5"/>
    <n v="39"/>
    <x v="0"/>
    <n v="1"/>
    <n v="31"/>
    <n v="0"/>
    <n v="7074"/>
    <n v="1258.6737499999999"/>
    <n v="0"/>
    <n v="0"/>
    <n v="0"/>
    <n v="0"/>
    <n v="0"/>
    <n v="0"/>
    <n v="0"/>
    <n v="0"/>
    <n v="0"/>
    <n v="0"/>
    <n v="0"/>
    <n v="0"/>
    <n v="26.5"/>
    <n v="0"/>
    <n v="0"/>
    <n v="0"/>
    <n v="0"/>
    <n v="5.9346750000000004"/>
    <n v="273.524"/>
    <n v="0"/>
  </r>
  <r>
    <d v="2020-12-01T00:00:00"/>
    <x v="8"/>
    <s v="P"/>
    <s v="Active"/>
    <n v="112"/>
    <x v="111"/>
    <s v="N"/>
    <x v="16"/>
    <n v="1067"/>
    <x v="11"/>
    <s v="Niederl. 12"/>
    <n v="1"/>
    <s v="Department"/>
    <s v="Supervisor"/>
    <s v="Non-Mgm."/>
    <s v="ang."/>
    <s v="M"/>
    <d v="2003-11-01T00:00:00"/>
    <m/>
    <s v=""/>
    <n v="16"/>
    <d v="1966-03-06T00:00:00"/>
    <n v="53"/>
    <s v="N"/>
    <n v="30"/>
    <n v="2.5"/>
    <n v="39"/>
    <x v="0"/>
    <n v="1"/>
    <n v="31"/>
    <n v="0"/>
    <n v="7075"/>
    <n v="1258.6937499999999"/>
    <n v="0"/>
    <n v="0"/>
    <n v="0"/>
    <n v="0"/>
    <n v="0"/>
    <n v="0"/>
    <n v="0"/>
    <n v="0"/>
    <n v="0"/>
    <n v="0"/>
    <n v="0"/>
    <n v="0"/>
    <n v="26.5"/>
    <n v="0"/>
    <n v="0"/>
    <n v="0"/>
    <n v="0"/>
    <n v="5.9346750000000004"/>
    <n v="0"/>
    <n v="0"/>
  </r>
  <r>
    <d v="2020-12-01T00:00:00"/>
    <x v="8"/>
    <s v="P"/>
    <s v="Active"/>
    <n v="113"/>
    <x v="112"/>
    <s v="N"/>
    <x v="22"/>
    <n v="1035"/>
    <x v="5"/>
    <s v="Niederl. 5"/>
    <n v="1"/>
    <s v="Department"/>
    <s v="Supervisor"/>
    <s v="Non-Mgm."/>
    <s v="ang."/>
    <s v="M"/>
    <d v="2004-01-01T00:00:00"/>
    <m/>
    <s v=""/>
    <n v="16"/>
    <d v="1965-10-14T00:00:00"/>
    <n v="54"/>
    <s v="J"/>
    <n v="30"/>
    <n v="2.5"/>
    <n v="39"/>
    <x v="0"/>
    <n v="1"/>
    <n v="31"/>
    <n v="0"/>
    <n v="7076"/>
    <n v="1258.7137499999999"/>
    <n v="0"/>
    <n v="0"/>
    <n v="0"/>
    <n v="0"/>
    <n v="0"/>
    <n v="0"/>
    <n v="0"/>
    <n v="0"/>
    <n v="0"/>
    <n v="0"/>
    <n v="408.23076923076923"/>
    <n v="324.31666666666666"/>
    <n v="26.5"/>
    <n v="0"/>
    <n v="0"/>
    <n v="0"/>
    <n v="0"/>
    <n v="169.98867326923079"/>
    <n v="0"/>
    <n v="0"/>
  </r>
  <r>
    <d v="2020-12-01T00:00:00"/>
    <x v="8"/>
    <s v="P"/>
    <s v="Active"/>
    <n v="114"/>
    <x v="113"/>
    <s v="N"/>
    <x v="22"/>
    <n v="1047"/>
    <x v="9"/>
    <s v="Niederl. 4"/>
    <n v="1"/>
    <s v="Department"/>
    <s v="Supervisor"/>
    <s v="Non-Mgm."/>
    <s v="ang."/>
    <s v="M"/>
    <d v="2004-01-01T00:00:00"/>
    <m/>
    <s v=""/>
    <n v="16"/>
    <d v="1965-01-09T00:00:00"/>
    <n v="55"/>
    <s v="J"/>
    <n v="30"/>
    <n v="2.5"/>
    <n v="39"/>
    <x v="0"/>
    <n v="1"/>
    <n v="31"/>
    <n v="0"/>
    <n v="7077"/>
    <n v="1258.7337499999999"/>
    <n v="0"/>
    <n v="0"/>
    <n v="0"/>
    <n v="0"/>
    <n v="0"/>
    <n v="0"/>
    <n v="0"/>
    <n v="0"/>
    <n v="0"/>
    <n v="0"/>
    <n v="408.28846153846155"/>
    <n v="324.36250000000001"/>
    <n v="26.5"/>
    <n v="0"/>
    <n v="0"/>
    <n v="0"/>
    <n v="0"/>
    <n v="170.0118578365385"/>
    <n v="0"/>
    <n v="0"/>
  </r>
  <r>
    <d v="2020-12-01T00:00:00"/>
    <x v="8"/>
    <s v="P"/>
    <s v="Active"/>
    <n v="115"/>
    <x v="114"/>
    <s v="N"/>
    <x v="22"/>
    <n v="1041"/>
    <x v="4"/>
    <s v="Niederl. 6"/>
    <n v="1"/>
    <s v="Department"/>
    <s v="Supervisor"/>
    <s v="Non-Mgm."/>
    <s v="ang."/>
    <s v="M"/>
    <d v="2004-01-01T00:00:00"/>
    <m/>
    <s v=""/>
    <n v="16"/>
    <d v="1957-03-29T00:00:00"/>
    <n v="62"/>
    <s v="J"/>
    <n v="35"/>
    <n v="2.9166666666666665"/>
    <n v="39"/>
    <x v="0"/>
    <n v="1"/>
    <n v="31"/>
    <n v="0"/>
    <n v="7078"/>
    <n v="1258.7537500000001"/>
    <n v="0"/>
    <n v="0"/>
    <n v="0"/>
    <n v="0"/>
    <n v="0"/>
    <n v="0"/>
    <n v="0"/>
    <n v="0"/>
    <n v="0"/>
    <n v="0"/>
    <n v="476.40384615384619"/>
    <n v="324.40833333333336"/>
    <n v="26.5"/>
    <n v="0"/>
    <n v="0"/>
    <n v="0"/>
    <n v="0"/>
    <n v="185.27656259615387"/>
    <n v="0"/>
    <n v="0"/>
  </r>
  <r>
    <d v="2020-12-01T00:00:00"/>
    <x v="8"/>
    <s v="P"/>
    <s v="Active"/>
    <n v="116"/>
    <x v="115"/>
    <s v="N"/>
    <x v="28"/>
    <n v="1004"/>
    <x v="1"/>
    <s v="Niederl. 1"/>
    <n v="1"/>
    <s v="Department"/>
    <s v="Supervisor"/>
    <s v="Non-Mgm."/>
    <s v="ang."/>
    <s v="M"/>
    <d v="2004-02-16T00:00:00"/>
    <m/>
    <s v=""/>
    <n v="15"/>
    <d v="1977-06-14T00:00:00"/>
    <n v="42"/>
    <s v="N"/>
    <n v="30"/>
    <n v="2.5"/>
    <n v="39"/>
    <x v="0"/>
    <n v="1"/>
    <n v="31"/>
    <n v="0"/>
    <n v="7079"/>
    <n v="1258.7737500000001"/>
    <n v="0"/>
    <n v="0"/>
    <n v="0"/>
    <n v="0"/>
    <n v="0"/>
    <n v="0"/>
    <n v="0"/>
    <n v="0"/>
    <n v="0"/>
    <n v="0"/>
    <n v="0"/>
    <n v="0"/>
    <n v="26.5"/>
    <n v="0"/>
    <n v="0"/>
    <n v="0"/>
    <n v="0"/>
    <n v="5.9346750000000004"/>
    <n v="0"/>
    <n v="0"/>
  </r>
  <r>
    <d v="2020-12-01T00:00:00"/>
    <x v="8"/>
    <s v="P"/>
    <s v="Active"/>
    <n v="117"/>
    <x v="116"/>
    <s v="N"/>
    <x v="37"/>
    <n v="1005"/>
    <x v="1"/>
    <s v="Niederl. 1"/>
    <n v="1"/>
    <s v="Department"/>
    <s v="Supervisor"/>
    <s v="Non-Mgm."/>
    <s v="ang."/>
    <s v="M"/>
    <d v="2004-04-01T00:00:00"/>
    <m/>
    <s v=""/>
    <n v="15"/>
    <d v="1969-09-26T00:00:00"/>
    <n v="50"/>
    <s v="N"/>
    <n v="30"/>
    <n v="2.5"/>
    <n v="39"/>
    <x v="0"/>
    <n v="1"/>
    <n v="31"/>
    <n v="0"/>
    <n v="7080"/>
    <n v="1258.79375"/>
    <n v="0"/>
    <n v="0"/>
    <n v="0"/>
    <n v="0"/>
    <n v="0"/>
    <n v="0"/>
    <n v="0"/>
    <n v="0"/>
    <n v="0"/>
    <n v="0"/>
    <n v="0"/>
    <n v="0"/>
    <n v="26.5"/>
    <n v="0"/>
    <n v="0"/>
    <n v="0"/>
    <n v="0"/>
    <n v="5.9346750000000004"/>
    <n v="0"/>
    <n v="0"/>
  </r>
  <r>
    <d v="2020-12-01T00:00:00"/>
    <x v="8"/>
    <s v="P"/>
    <s v="Active"/>
    <n v="118"/>
    <x v="117"/>
    <s v="N"/>
    <x v="39"/>
    <n v="1085"/>
    <x v="0"/>
    <s v="Niederl. 3"/>
    <n v="1"/>
    <s v="Department"/>
    <s v="Supervisor"/>
    <s v="Non-Mgm."/>
    <s v="ang."/>
    <s v="M"/>
    <d v="2004-05-24T00:00:00"/>
    <m/>
    <s v=""/>
    <n v="15"/>
    <d v="1964-02-05T00:00:00"/>
    <n v="55"/>
    <s v="N"/>
    <n v="30"/>
    <n v="2.5"/>
    <n v="39"/>
    <x v="0"/>
    <n v="1"/>
    <n v="31"/>
    <n v="0"/>
    <n v="7081"/>
    <n v="1258.81375"/>
    <n v="0"/>
    <n v="0"/>
    <n v="0"/>
    <n v="0"/>
    <n v="0"/>
    <n v="0"/>
    <n v="0"/>
    <n v="0"/>
    <n v="0"/>
    <n v="0"/>
    <n v="0"/>
    <n v="0"/>
    <n v="26.5"/>
    <n v="0"/>
    <n v="0"/>
    <n v="0"/>
    <n v="0"/>
    <n v="5.9346750000000004"/>
    <n v="0"/>
    <n v="0"/>
  </r>
  <r>
    <d v="2020-12-01T00:00:00"/>
    <x v="8"/>
    <s v="P"/>
    <s v="Active"/>
    <n v="119"/>
    <x v="118"/>
    <s v="N"/>
    <x v="1"/>
    <n v="1017"/>
    <x v="1"/>
    <s v="Niederl. 1"/>
    <n v="1"/>
    <s v="Department"/>
    <s v="Supervisor"/>
    <s v="Non-Mgm."/>
    <s v="ang."/>
    <s v="M"/>
    <d v="2004-07-19T00:00:00"/>
    <m/>
    <s v=""/>
    <n v="15"/>
    <d v="1973-11-30T00:00:00"/>
    <n v="46"/>
    <s v="N"/>
    <n v="30"/>
    <n v="2.5"/>
    <n v="39"/>
    <x v="0"/>
    <n v="1"/>
    <n v="31"/>
    <n v="0"/>
    <n v="7082"/>
    <n v="1258.83375"/>
    <n v="0"/>
    <n v="0"/>
    <n v="0"/>
    <n v="0"/>
    <n v="0"/>
    <n v="0"/>
    <n v="0"/>
    <n v="0"/>
    <n v="0"/>
    <n v="0"/>
    <n v="0"/>
    <n v="0"/>
    <n v="26.5"/>
    <n v="0"/>
    <n v="0"/>
    <n v="0"/>
    <n v="0"/>
    <n v="5.9346750000000004"/>
    <n v="0"/>
    <n v="0"/>
  </r>
  <r>
    <d v="2020-12-01T00:00:00"/>
    <x v="8"/>
    <s v="P"/>
    <s v="Active"/>
    <n v="120"/>
    <x v="119"/>
    <s v="N"/>
    <x v="1"/>
    <n v="1017"/>
    <x v="1"/>
    <s v="Niederl. 1"/>
    <n v="1"/>
    <s v="Department"/>
    <s v="Supervisor"/>
    <s v="Non-Mgm."/>
    <s v="ang."/>
    <s v="W"/>
    <d v="2004-02-16T00:00:00"/>
    <m/>
    <s v=""/>
    <n v="15"/>
    <d v="1979-11-06T00:00:00"/>
    <n v="40"/>
    <s v="N"/>
    <n v="18"/>
    <n v="1.5"/>
    <n v="12"/>
    <x v="0"/>
    <n v="0.30769230769230771"/>
    <n v="31"/>
    <n v="0"/>
    <n v="7083"/>
    <n v="1258.85375"/>
    <n v="0"/>
    <n v="0"/>
    <n v="0"/>
    <n v="0"/>
    <n v="0"/>
    <n v="0"/>
    <n v="0"/>
    <n v="0"/>
    <n v="0"/>
    <n v="0"/>
    <n v="0"/>
    <n v="0"/>
    <n v="26.5"/>
    <n v="0"/>
    <n v="0"/>
    <n v="0"/>
    <n v="0"/>
    <n v="5.9346750000000004"/>
    <n v="0"/>
    <n v="0"/>
  </r>
  <r>
    <d v="2020-12-01T00:00:00"/>
    <x v="8"/>
    <s v="P"/>
    <s v="Active"/>
    <n v="121"/>
    <x v="120"/>
    <s v="Y"/>
    <x v="16"/>
    <n v="1049"/>
    <x v="3"/>
    <s v="Niederl. 8"/>
    <n v="0.5"/>
    <s v="Department"/>
    <s v="Supervisor"/>
    <s v="Non-Mgm."/>
    <s v="ang."/>
    <s v="W"/>
    <d v="2004-09-01T00:00:00"/>
    <m/>
    <s v=""/>
    <n v="15"/>
    <d v="1987-08-27T00:00:00"/>
    <n v="32"/>
    <s v="J"/>
    <n v="30"/>
    <n v="2.5"/>
    <n v="20"/>
    <x v="0"/>
    <n v="0.25641025641025639"/>
    <n v="31"/>
    <n v="0"/>
    <n v="7084"/>
    <n v="1258.87375"/>
    <n v="0"/>
    <n v="0"/>
    <n v="0"/>
    <n v="0"/>
    <n v="0"/>
    <n v="0"/>
    <n v="0"/>
    <n v="0"/>
    <n v="0"/>
    <n v="0"/>
    <n v="796.94999999999993"/>
    <n v="324.68333333333339"/>
    <n v="13.25"/>
    <n v="0"/>
    <n v="0"/>
    <n v="0"/>
    <n v="0"/>
    <n v="254.15712249999999"/>
    <n v="0"/>
    <n v="0"/>
  </r>
  <r>
    <d v="2020-12-01T00:00:00"/>
    <x v="8"/>
    <s v="P"/>
    <s v="Active"/>
    <n v="121"/>
    <x v="120"/>
    <s v="Y"/>
    <x v="16"/>
    <n v="1056"/>
    <x v="2"/>
    <s v="Niederl. 7"/>
    <n v="0.5"/>
    <s v="Department"/>
    <s v="Supervisor"/>
    <s v="Non-Mgm."/>
    <s v="ang."/>
    <s v="W"/>
    <d v="2004-09-01T00:00:00"/>
    <m/>
    <s v=""/>
    <n v="15"/>
    <d v="1987-08-27T00:00:00"/>
    <n v="32"/>
    <s v="J"/>
    <n v="30"/>
    <n v="2.5"/>
    <n v="20"/>
    <x v="0"/>
    <n v="0.25641025641025639"/>
    <n v="31"/>
    <n v="0"/>
    <n v="7085"/>
    <n v="1258.8937500000002"/>
    <n v="0"/>
    <n v="0"/>
    <n v="0"/>
    <n v="0"/>
    <n v="0"/>
    <n v="0"/>
    <n v="0"/>
    <n v="0"/>
    <n v="0"/>
    <n v="0"/>
    <n v="797.0625"/>
    <n v="324.72916666666669"/>
    <n v="13.25"/>
    <n v="0"/>
    <n v="0"/>
    <n v="0"/>
    <n v="0"/>
    <n v="254.19258125000002"/>
    <n v="0"/>
    <n v="0"/>
  </r>
  <r>
    <d v="2020-12-01T00:00:00"/>
    <x v="8"/>
    <s v="P"/>
    <s v="Active"/>
    <n v="122"/>
    <x v="121"/>
    <s v="N"/>
    <x v="21"/>
    <n v="1086"/>
    <x v="0"/>
    <s v="Niederl. 3"/>
    <n v="1"/>
    <s v="Department"/>
    <s v="Supervisor"/>
    <s v="Non-Mgm."/>
    <s v="ang."/>
    <s v="M"/>
    <d v="2004-10-01T00:00:00"/>
    <m/>
    <s v=""/>
    <n v="15"/>
    <d v="1971-06-10T00:00:00"/>
    <n v="48"/>
    <s v="N"/>
    <n v="30"/>
    <n v="2.5"/>
    <n v="39"/>
    <x v="0"/>
    <n v="1"/>
    <n v="31"/>
    <n v="0"/>
    <n v="7086"/>
    <n v="1258.9137500000002"/>
    <n v="0"/>
    <n v="0"/>
    <n v="0"/>
    <n v="0"/>
    <n v="0"/>
    <n v="0"/>
    <n v="0"/>
    <n v="0"/>
    <n v="0"/>
    <n v="0"/>
    <n v="0"/>
    <n v="0"/>
    <n v="26.5"/>
    <n v="0"/>
    <n v="0"/>
    <n v="0"/>
    <n v="0"/>
    <n v="5.9346750000000004"/>
    <n v="0"/>
    <n v="0"/>
  </r>
  <r>
    <d v="2020-12-01T00:00:00"/>
    <x v="8"/>
    <s v="P"/>
    <s v="Active"/>
    <n v="123"/>
    <x v="122"/>
    <s v="N"/>
    <x v="40"/>
    <n v="1001"/>
    <x v="1"/>
    <s v="Niederl. 1"/>
    <n v="1"/>
    <s v="Department"/>
    <s v="Supervisor"/>
    <s v="Manager"/>
    <s v="ang."/>
    <s v="M"/>
    <d v="2005-01-10T00:00:00"/>
    <m/>
    <s v=""/>
    <n v="15"/>
    <d v="1961-06-21T00:00:00"/>
    <n v="58"/>
    <s v="N"/>
    <n v="30"/>
    <n v="2.5"/>
    <n v="39"/>
    <x v="0"/>
    <n v="1"/>
    <n v="31"/>
    <n v="0"/>
    <n v="7087"/>
    <n v="1258.9337500000001"/>
    <n v="0"/>
    <n v="0"/>
    <n v="0"/>
    <n v="0"/>
    <n v="0"/>
    <n v="0"/>
    <n v="0"/>
    <n v="0"/>
    <n v="0"/>
    <n v="0"/>
    <n v="0"/>
    <n v="0"/>
    <n v="26.5"/>
    <n v="0"/>
    <n v="0"/>
    <n v="0"/>
    <n v="0"/>
    <n v="5.9346750000000004"/>
    <n v="0"/>
    <n v="23.726666666666667"/>
  </r>
  <r>
    <d v="2020-12-01T00:00:00"/>
    <x v="8"/>
    <s v="P"/>
    <s v="Active"/>
    <n v="124"/>
    <x v="123"/>
    <s v="N"/>
    <x v="22"/>
    <n v="1053"/>
    <x v="3"/>
    <s v="Niederl. 8"/>
    <n v="1"/>
    <s v="Department"/>
    <s v="Supervisor"/>
    <s v="Non-Mgm."/>
    <s v="ang."/>
    <s v="M"/>
    <d v="2005-02-01T00:00:00"/>
    <m/>
    <s v=""/>
    <n v="14"/>
    <d v="1958-11-05T00:00:00"/>
    <n v="61"/>
    <s v="J"/>
    <n v="30"/>
    <n v="2.5"/>
    <n v="39"/>
    <x v="0"/>
    <n v="1"/>
    <n v="31"/>
    <n v="0"/>
    <n v="7088"/>
    <n v="1258.9537500000001"/>
    <n v="0"/>
    <n v="0"/>
    <n v="0"/>
    <n v="0"/>
    <n v="0"/>
    <n v="0"/>
    <n v="0"/>
    <n v="0"/>
    <n v="0"/>
    <n v="0"/>
    <n v="408.92307692307691"/>
    <n v="324.86666666666667"/>
    <n v="26.5"/>
    <n v="0"/>
    <n v="0"/>
    <n v="0"/>
    <n v="0"/>
    <n v="170.2668880769231"/>
    <n v="0"/>
    <n v="23.726666666666667"/>
  </r>
  <r>
    <d v="2020-12-01T00:00:00"/>
    <x v="8"/>
    <s v="P"/>
    <s v="Active"/>
    <n v="125"/>
    <x v="124"/>
    <s v="N"/>
    <x v="41"/>
    <n v="1006"/>
    <x v="1"/>
    <s v="Niederl. 1"/>
    <n v="1"/>
    <s v="Department"/>
    <s v="Supervisor"/>
    <s v="Manager"/>
    <s v="ang."/>
    <s v="M"/>
    <d v="1989-10-02T00:00:00"/>
    <m/>
    <s v=""/>
    <n v="30"/>
    <d v="1968-09-21T00:00:00"/>
    <n v="51"/>
    <s v="N"/>
    <n v="30"/>
    <n v="2.5"/>
    <n v="39"/>
    <x v="0"/>
    <n v="1"/>
    <n v="31"/>
    <n v="0"/>
    <n v="7089"/>
    <n v="1258.9737500000001"/>
    <n v="0"/>
    <n v="0"/>
    <n v="0"/>
    <n v="0"/>
    <n v="0"/>
    <n v="0"/>
    <n v="0"/>
    <n v="0"/>
    <n v="0"/>
    <n v="0"/>
    <n v="0"/>
    <n v="0"/>
    <n v="26.5"/>
    <n v="0"/>
    <n v="0"/>
    <n v="0"/>
    <n v="0"/>
    <n v="5.9346750000000004"/>
    <n v="0"/>
    <n v="0"/>
  </r>
  <r>
    <d v="2020-12-01T00:00:00"/>
    <x v="8"/>
    <s v="P"/>
    <s v="Active"/>
    <n v="126"/>
    <x v="125"/>
    <s v="N"/>
    <x v="22"/>
    <n v="1023"/>
    <x v="7"/>
    <s v="Niederl. 9"/>
    <n v="1"/>
    <s v="Department"/>
    <s v="Supervisor"/>
    <s v="Non-Mgm."/>
    <s v="ang."/>
    <s v="M"/>
    <d v="2005-07-01T00:00:00"/>
    <m/>
    <s v=""/>
    <n v="14"/>
    <d v="1978-01-16T00:00:00"/>
    <n v="42"/>
    <s v="J"/>
    <n v="30"/>
    <n v="2.5"/>
    <n v="39"/>
    <x v="0"/>
    <n v="1"/>
    <n v="31"/>
    <n v="0"/>
    <n v="7090"/>
    <n v="1258.9937500000001"/>
    <n v="0"/>
    <n v="0"/>
    <n v="0"/>
    <n v="0"/>
    <n v="0"/>
    <n v="0"/>
    <n v="0"/>
    <n v="0"/>
    <n v="0"/>
    <n v="0"/>
    <n v="409.03846153846155"/>
    <n v="324.95833333333337"/>
    <n v="26.5"/>
    <n v="0"/>
    <n v="0"/>
    <n v="0"/>
    <n v="0"/>
    <n v="170.31325721153848"/>
    <n v="0"/>
    <n v="23.726666666666667"/>
  </r>
  <r>
    <d v="2020-12-01T00:00:00"/>
    <x v="8"/>
    <s v="P"/>
    <s v="Active"/>
    <n v="127"/>
    <x v="126"/>
    <s v="N"/>
    <x v="31"/>
    <n v="1034"/>
    <x v="5"/>
    <s v="Niederl. 5"/>
    <n v="1"/>
    <s v="Department"/>
    <s v="Supervisor"/>
    <s v="Manager"/>
    <s v="ang."/>
    <s v="M"/>
    <d v="2005-07-01T00:00:00"/>
    <m/>
    <s v=""/>
    <n v="14"/>
    <d v="1973-01-03T00:00:00"/>
    <n v="47"/>
    <s v="N"/>
    <n v="30"/>
    <n v="2.5"/>
    <n v="39"/>
    <x v="0"/>
    <n v="1"/>
    <n v="31"/>
    <n v="0"/>
    <n v="7091"/>
    <n v="1259.0137500000001"/>
    <n v="0"/>
    <n v="0"/>
    <n v="60"/>
    <n v="0"/>
    <n v="0"/>
    <n v="0"/>
    <n v="0"/>
    <n v="0"/>
    <n v="0"/>
    <n v="0"/>
    <n v="0"/>
    <n v="0"/>
    <n v="26.5"/>
    <n v="0"/>
    <n v="0"/>
    <n v="0"/>
    <n v="0"/>
    <n v="19.371675"/>
    <n v="117.04"/>
    <n v="23.726666666666667"/>
  </r>
  <r>
    <d v="2020-12-01T00:00:00"/>
    <x v="8"/>
    <s v="P"/>
    <s v="Active"/>
    <n v="128"/>
    <x v="127"/>
    <s v="N"/>
    <x v="17"/>
    <n v="1088"/>
    <x v="0"/>
    <s v="Niederl. 3"/>
    <n v="1"/>
    <s v="Department"/>
    <s v="Supervisor"/>
    <s v="Non-Mgm."/>
    <s v="ang."/>
    <s v="M"/>
    <d v="2005-08-01T00:00:00"/>
    <m/>
    <s v=""/>
    <n v="14"/>
    <d v="1971-05-10T00:00:00"/>
    <n v="48"/>
    <s v="N"/>
    <n v="30"/>
    <n v="2.5"/>
    <n v="39"/>
    <x v="0"/>
    <n v="1"/>
    <n v="31"/>
    <n v="0"/>
    <n v="7092"/>
    <n v="1259.0337500000001"/>
    <n v="0"/>
    <n v="0"/>
    <n v="0"/>
    <n v="0"/>
    <n v="0"/>
    <n v="0"/>
    <n v="0"/>
    <n v="0"/>
    <n v="0"/>
    <n v="0"/>
    <n v="0"/>
    <n v="0"/>
    <n v="26.5"/>
    <n v="0"/>
    <n v="0"/>
    <n v="0"/>
    <n v="0"/>
    <n v="5.9346750000000004"/>
    <n v="0"/>
    <n v="23.726666666666667"/>
  </r>
  <r>
    <d v="2020-12-01T00:00:00"/>
    <x v="8"/>
    <s v="P"/>
    <s v="Active"/>
    <n v="129"/>
    <x v="128"/>
    <s v="N"/>
    <x v="36"/>
    <n v="1054"/>
    <x v="8"/>
    <s v="Niederl. 2"/>
    <n v="1"/>
    <s v="Department"/>
    <s v="Supervisor"/>
    <s v="Supervisor"/>
    <s v="ang."/>
    <s v="M"/>
    <d v="2005-09-01T00:00:00"/>
    <m/>
    <s v=""/>
    <n v="14"/>
    <d v="1988-10-25T00:00:00"/>
    <n v="31"/>
    <s v="N"/>
    <n v="30"/>
    <n v="2.5"/>
    <n v="39"/>
    <x v="0"/>
    <n v="1"/>
    <n v="31"/>
    <n v="0"/>
    <n v="7093"/>
    <n v="1259.05375"/>
    <n v="0"/>
    <n v="0"/>
    <n v="0"/>
    <n v="0"/>
    <n v="0"/>
    <n v="0"/>
    <n v="0"/>
    <n v="0"/>
    <n v="0"/>
    <n v="0"/>
    <n v="0"/>
    <n v="0"/>
    <n v="26.5"/>
    <n v="0"/>
    <n v="0"/>
    <n v="0"/>
    <n v="0"/>
    <n v="5.9346750000000004"/>
    <n v="0"/>
    <n v="23.726666666666667"/>
  </r>
  <r>
    <d v="2020-12-01T00:00:00"/>
    <x v="8"/>
    <s v="P"/>
    <s v="Active"/>
    <n v="130"/>
    <x v="129"/>
    <s v="N"/>
    <x v="37"/>
    <n v="1005"/>
    <x v="1"/>
    <s v="Niederl. 1"/>
    <n v="1"/>
    <s v="Department"/>
    <s v="Supervisor"/>
    <s v="Non-Mgm."/>
    <s v="ang."/>
    <s v="M"/>
    <d v="2003-06-02T00:00:00"/>
    <m/>
    <s v=""/>
    <n v="16"/>
    <d v="1980-09-05T00:00:00"/>
    <n v="39"/>
    <s v="N"/>
    <n v="30"/>
    <n v="2.5"/>
    <n v="39"/>
    <x v="0"/>
    <n v="1"/>
    <n v="31"/>
    <n v="0"/>
    <n v="7094"/>
    <n v="1259.07375"/>
    <n v="0"/>
    <n v="0"/>
    <n v="0"/>
    <n v="0"/>
    <n v="0"/>
    <n v="0"/>
    <n v="0"/>
    <n v="0"/>
    <n v="0"/>
    <n v="0"/>
    <n v="0"/>
    <n v="0"/>
    <n v="26.5"/>
    <n v="0"/>
    <n v="0"/>
    <n v="0"/>
    <n v="0"/>
    <n v="5.9346750000000004"/>
    <n v="0"/>
    <n v="0"/>
  </r>
  <r>
    <d v="2020-12-01T00:00:00"/>
    <x v="8"/>
    <s v="P"/>
    <s v="Active"/>
    <n v="131"/>
    <x v="130"/>
    <s v="N"/>
    <x v="31"/>
    <n v="1052"/>
    <x v="3"/>
    <s v="Niederl. 8"/>
    <n v="1"/>
    <s v="Department"/>
    <s v="Supervisor"/>
    <s v="Non-Mgm."/>
    <s v="ang."/>
    <s v="M"/>
    <d v="2005-10-01T00:00:00"/>
    <m/>
    <s v=""/>
    <n v="14"/>
    <d v="1962-12-31T00:00:00"/>
    <n v="57"/>
    <s v="N"/>
    <n v="30"/>
    <n v="2.5"/>
    <n v="39"/>
    <x v="0"/>
    <n v="1"/>
    <n v="31"/>
    <n v="0"/>
    <n v="7095"/>
    <n v="1259.09375"/>
    <n v="0"/>
    <n v="684.6"/>
    <n v="60"/>
    <n v="0"/>
    <n v="0"/>
    <n v="0"/>
    <n v="0"/>
    <n v="0"/>
    <n v="0"/>
    <n v="0"/>
    <n v="0"/>
    <n v="0"/>
    <n v="26.5"/>
    <n v="0"/>
    <n v="0"/>
    <n v="0"/>
    <n v="0"/>
    <n v="172.68784500000001"/>
    <n v="119.51"/>
    <n v="23.726666666666667"/>
  </r>
  <r>
    <d v="2020-12-01T00:00:00"/>
    <x v="8"/>
    <s v="P"/>
    <s v="Active"/>
    <n v="132"/>
    <x v="131"/>
    <s v="N"/>
    <x v="22"/>
    <n v="1041"/>
    <x v="4"/>
    <s v="Niederl. 6"/>
    <n v="1"/>
    <s v="Department"/>
    <s v="Supervisor"/>
    <s v="Non-Mgm."/>
    <s v="ang."/>
    <s v="M"/>
    <d v="2006-01-01T00:00:00"/>
    <m/>
    <s v=""/>
    <n v="14"/>
    <d v="1966-07-17T00:00:00"/>
    <n v="53"/>
    <s v="J"/>
    <n v="35"/>
    <n v="2.9166666666666665"/>
    <n v="39"/>
    <x v="0"/>
    <n v="1"/>
    <n v="31"/>
    <n v="0"/>
    <n v="7096"/>
    <n v="1259.11375"/>
    <n v="0"/>
    <n v="0"/>
    <n v="0"/>
    <n v="0"/>
    <n v="0"/>
    <n v="0"/>
    <n v="0"/>
    <n v="0"/>
    <n v="0"/>
    <n v="0"/>
    <n v="477.61538461538458"/>
    <n v="325.23333333333341"/>
    <n v="26.5"/>
    <n v="0"/>
    <n v="0"/>
    <n v="0"/>
    <n v="0"/>
    <n v="185.73264538461541"/>
    <n v="0"/>
    <n v="0"/>
  </r>
  <r>
    <d v="2020-12-01T00:00:00"/>
    <x v="8"/>
    <s v="P"/>
    <s v="Active"/>
    <n v="133"/>
    <x v="132"/>
    <s v="N"/>
    <x v="9"/>
    <n v="1087"/>
    <x v="0"/>
    <s v="Niederl. 3"/>
    <n v="1"/>
    <s v="Department"/>
    <s v="Supervisor"/>
    <s v="Non-Mgm."/>
    <s v="ang."/>
    <s v="M"/>
    <d v="2006-05-01T00:00:00"/>
    <m/>
    <s v=""/>
    <n v="13"/>
    <d v="1974-09-25T00:00:00"/>
    <n v="45"/>
    <s v="N"/>
    <n v="30"/>
    <n v="2.5"/>
    <n v="39"/>
    <x v="0"/>
    <n v="1"/>
    <n v="31"/>
    <n v="0"/>
    <n v="7097"/>
    <n v="1259.13375"/>
    <n v="0"/>
    <n v="0"/>
    <n v="0"/>
    <n v="0"/>
    <n v="0"/>
    <n v="0"/>
    <n v="0"/>
    <n v="0"/>
    <n v="0"/>
    <n v="0"/>
    <n v="0"/>
    <n v="0"/>
    <n v="26.5"/>
    <n v="0"/>
    <n v="0"/>
    <n v="0"/>
    <n v="0"/>
    <n v="5.9346750000000004"/>
    <n v="0"/>
    <n v="0"/>
  </r>
  <r>
    <d v="2020-12-01T00:00:00"/>
    <x v="8"/>
    <s v="P"/>
    <s v="Active"/>
    <n v="134"/>
    <x v="133"/>
    <s v="N"/>
    <x v="42"/>
    <n v="1076"/>
    <x v="0"/>
    <s v="Niederl. 3"/>
    <n v="1"/>
    <s v="Department"/>
    <s v="Supervisor"/>
    <s v="Manager"/>
    <s v="ang."/>
    <s v="M"/>
    <d v="2006-06-01T00:00:00"/>
    <m/>
    <s v=""/>
    <n v="13"/>
    <d v="1979-11-30T00:00:00"/>
    <n v="40"/>
    <s v="N"/>
    <n v="30"/>
    <n v="2.5"/>
    <n v="39"/>
    <x v="0"/>
    <n v="1"/>
    <n v="31"/>
    <n v="0"/>
    <n v="7098"/>
    <n v="1259.1537499999999"/>
    <n v="0"/>
    <n v="0"/>
    <n v="0"/>
    <n v="0"/>
    <n v="0"/>
    <n v="0"/>
    <n v="0"/>
    <n v="0"/>
    <n v="0"/>
    <n v="0"/>
    <n v="0"/>
    <n v="0"/>
    <n v="26.5"/>
    <n v="0"/>
    <n v="0"/>
    <n v="0"/>
    <n v="0"/>
    <n v="5.9346750000000004"/>
    <n v="168.83019999999999"/>
    <n v="0"/>
  </r>
  <r>
    <d v="2020-12-01T00:00:00"/>
    <x v="8"/>
    <s v="P"/>
    <s v="Active"/>
    <n v="135"/>
    <x v="134"/>
    <s v="N"/>
    <x v="31"/>
    <n v="1052"/>
    <x v="3"/>
    <s v="Niederl. 8"/>
    <n v="1"/>
    <s v="Department"/>
    <s v="Supervisor"/>
    <s v="Non-Mgm."/>
    <s v="ang."/>
    <s v="M"/>
    <d v="2006-07-01T00:00:00"/>
    <m/>
    <s v=""/>
    <n v="13"/>
    <d v="1966-11-12T00:00:00"/>
    <n v="53"/>
    <s v="J"/>
    <n v="30"/>
    <n v="2.5"/>
    <n v="39"/>
    <x v="0"/>
    <n v="1"/>
    <n v="31"/>
    <n v="0"/>
    <n v="7099"/>
    <n v="1259.1737499999999"/>
    <n v="0"/>
    <n v="0"/>
    <n v="60"/>
    <n v="0"/>
    <n v="1666.67"/>
    <n v="0"/>
    <n v="0"/>
    <n v="0"/>
    <n v="0"/>
    <n v="0"/>
    <n v="409.55769230769232"/>
    <n v="325.37083333333339"/>
    <n v="26.5"/>
    <n v="0"/>
    <n v="0"/>
    <n v="0"/>
    <n v="0"/>
    <n v="557.20966481730773"/>
    <n v="102.98"/>
    <n v="0"/>
  </r>
  <r>
    <d v="2020-12-01T00:00:00"/>
    <x v="8"/>
    <s v="P"/>
    <s v="Active"/>
    <n v="136"/>
    <x v="135"/>
    <s v="N"/>
    <x v="22"/>
    <n v="1047"/>
    <x v="9"/>
    <s v="Niederl. 4"/>
    <n v="1"/>
    <s v="Department"/>
    <s v="Supervisor"/>
    <s v="Non-Mgm."/>
    <s v="ang."/>
    <s v="M"/>
    <d v="2006-07-01T00:00:00"/>
    <m/>
    <s v=""/>
    <n v="13"/>
    <d v="1964-01-29T00:00:00"/>
    <n v="55"/>
    <s v="J"/>
    <n v="30"/>
    <n v="2.5"/>
    <n v="39"/>
    <x v="0"/>
    <n v="1"/>
    <n v="31"/>
    <n v="0"/>
    <n v="7100"/>
    <n v="1259.1937499999999"/>
    <n v="0"/>
    <n v="0"/>
    <n v="0"/>
    <n v="0"/>
    <n v="0"/>
    <n v="0"/>
    <n v="0"/>
    <n v="0"/>
    <n v="0"/>
    <n v="0"/>
    <n v="409.61538461538464"/>
    <n v="325.41666666666669"/>
    <n v="26.5"/>
    <n v="0"/>
    <n v="0"/>
    <n v="0"/>
    <n v="0"/>
    <n v="170.5451028846154"/>
    <n v="0"/>
    <n v="0"/>
  </r>
  <r>
    <d v="2020-12-01T00:00:00"/>
    <x v="8"/>
    <s v="P"/>
    <s v="Active"/>
    <n v="137"/>
    <x v="136"/>
    <s v="N"/>
    <x v="22"/>
    <n v="1060"/>
    <x v="2"/>
    <s v="Niederl. 7"/>
    <n v="1"/>
    <s v="Department"/>
    <s v="Supervisor"/>
    <s v="Non-Mgm."/>
    <s v="ang."/>
    <s v="M"/>
    <d v="2006-08-21T00:00:00"/>
    <m/>
    <s v=""/>
    <n v="13"/>
    <d v="1988-05-17T00:00:00"/>
    <n v="31"/>
    <s v="J"/>
    <n v="30"/>
    <n v="2.5"/>
    <n v="39"/>
    <x v="0"/>
    <n v="1"/>
    <n v="31"/>
    <n v="0"/>
    <n v="7101"/>
    <n v="1259.1937499999999"/>
    <n v="0"/>
    <n v="0"/>
    <n v="0"/>
    <n v="0"/>
    <n v="0"/>
    <n v="0"/>
    <n v="0"/>
    <n v="0"/>
    <n v="0"/>
    <n v="0"/>
    <n v="409.67307692307691"/>
    <n v="325.46250000000003"/>
    <n v="26.5"/>
    <n v="0"/>
    <n v="0"/>
    <n v="0"/>
    <n v="0"/>
    <n v="170.56828745192311"/>
    <n v="0"/>
    <n v="0"/>
  </r>
  <r>
    <d v="2020-12-01T00:00:00"/>
    <x v="8"/>
    <s v="P"/>
    <s v="Active"/>
    <n v="138"/>
    <x v="137"/>
    <s v="Y"/>
    <x v="15"/>
    <n v="1026"/>
    <x v="6"/>
    <s v="Niederl. 10"/>
    <n v="0.5"/>
    <s v="Department"/>
    <s v="Supervisor"/>
    <s v="Manager"/>
    <s v="ang."/>
    <s v="W"/>
    <d v="2006-09-01T00:00:00"/>
    <m/>
    <s v=""/>
    <n v="13"/>
    <d v="1989-06-26T00:00:00"/>
    <n v="30"/>
    <s v="N"/>
    <n v="30"/>
    <n v="2.5"/>
    <n v="39"/>
    <x v="0"/>
    <n v="0.5"/>
    <n v="31"/>
    <n v="0"/>
    <n v="7102"/>
    <n v="1259.1937499999999"/>
    <n v="0"/>
    <n v="0"/>
    <n v="0"/>
    <n v="0"/>
    <n v="175"/>
    <n v="0"/>
    <n v="0"/>
    <n v="0"/>
    <n v="0"/>
    <n v="0"/>
    <n v="0"/>
    <n v="0"/>
    <n v="13.25"/>
    <n v="0"/>
    <n v="0"/>
    <n v="0"/>
    <n v="0"/>
    <n v="42.158587500000003"/>
    <n v="45.994249999999994"/>
    <n v="0"/>
  </r>
  <r>
    <d v="2020-12-01T00:00:00"/>
    <x v="8"/>
    <s v="P"/>
    <s v="Active"/>
    <n v="138"/>
    <x v="137"/>
    <s v="Y"/>
    <x v="15"/>
    <n v="1020"/>
    <x v="7"/>
    <s v="Niederl. 9"/>
    <n v="0.5"/>
    <s v="Department"/>
    <s v="Supervisor"/>
    <s v="Manager"/>
    <s v="ang."/>
    <s v="W"/>
    <d v="2006-09-01T00:00:00"/>
    <m/>
    <s v=""/>
    <n v="13"/>
    <d v="1989-06-26T00:00:00"/>
    <n v="30"/>
    <s v="N"/>
    <n v="30"/>
    <n v="2.5"/>
    <n v="39"/>
    <x v="0"/>
    <n v="0.5"/>
    <n v="31"/>
    <n v="0"/>
    <n v="7103"/>
    <n v="1259.1937499999999"/>
    <n v="0"/>
    <n v="0"/>
    <n v="0"/>
    <n v="0"/>
    <n v="175"/>
    <n v="0"/>
    <n v="0"/>
    <n v="0"/>
    <n v="0"/>
    <n v="0"/>
    <n v="0"/>
    <n v="0"/>
    <n v="13.25"/>
    <n v="0"/>
    <n v="0"/>
    <n v="0"/>
    <n v="0"/>
    <n v="42.158587500000003"/>
    <n v="45.994249999999994"/>
    <n v="0"/>
  </r>
  <r>
    <d v="2020-12-01T00:00:00"/>
    <x v="8"/>
    <s v="P"/>
    <s v="Active"/>
    <n v="139"/>
    <x v="138"/>
    <s v="Y"/>
    <x v="20"/>
    <n v="1058"/>
    <x v="2"/>
    <s v="Niederl. 7"/>
    <n v="0.5"/>
    <s v="Department"/>
    <s v="Supervisor"/>
    <s v="Non-Mgm."/>
    <s v="ang."/>
    <s v="W"/>
    <d v="2006-09-01T00:00:00"/>
    <m/>
    <s v=""/>
    <n v="13"/>
    <d v="1989-04-20T00:00:00"/>
    <n v="30"/>
    <s v="J"/>
    <n v="30"/>
    <n v="2.5"/>
    <n v="39"/>
    <x v="0"/>
    <n v="0.5"/>
    <n v="31"/>
    <n v="0"/>
    <n v="7104"/>
    <n v="1259.1937499999999"/>
    <n v="0"/>
    <n v="0"/>
    <n v="0"/>
    <n v="0"/>
    <n v="0"/>
    <n v="0"/>
    <n v="0"/>
    <n v="0"/>
    <n v="0"/>
    <n v="0"/>
    <n v="409.84615384615387"/>
    <n v="325.60000000000002"/>
    <n v="13.25"/>
    <n v="0"/>
    <n v="0"/>
    <n v="0"/>
    <n v="0"/>
    <n v="167.6705036538462"/>
    <n v="0"/>
    <n v="0"/>
  </r>
  <r>
    <d v="2020-12-01T00:00:00"/>
    <x v="8"/>
    <s v="P"/>
    <s v="Active"/>
    <n v="139"/>
    <x v="138"/>
    <s v="Y"/>
    <x v="20"/>
    <n v="1051"/>
    <x v="3"/>
    <s v="Niederl. 8"/>
    <n v="0.5"/>
    <s v="Department"/>
    <s v="Supervisor"/>
    <s v="Non-Mgm."/>
    <s v="ang."/>
    <s v="W"/>
    <d v="2006-09-01T00:00:00"/>
    <m/>
    <s v=""/>
    <n v="13"/>
    <d v="1989-04-20T00:00:00"/>
    <n v="30"/>
    <s v="J"/>
    <n v="30"/>
    <n v="2.5"/>
    <n v="39"/>
    <x v="0"/>
    <n v="0.5"/>
    <n v="31"/>
    <n v="0"/>
    <n v="7105"/>
    <n v="1259.1937499999999"/>
    <n v="0"/>
    <n v="0"/>
    <n v="0"/>
    <n v="0"/>
    <n v="0"/>
    <n v="0"/>
    <n v="0"/>
    <n v="0"/>
    <n v="0"/>
    <n v="0"/>
    <n v="409.90384615384619"/>
    <n v="325.64583333333337"/>
    <n v="13.25"/>
    <n v="0"/>
    <n v="0"/>
    <n v="0"/>
    <n v="0"/>
    <n v="167.69368822115388"/>
    <n v="0"/>
    <n v="0"/>
  </r>
  <r>
    <d v="2020-12-01T00:00:00"/>
    <x v="8"/>
    <s v="P"/>
    <s v="Active"/>
    <n v="140"/>
    <x v="139"/>
    <s v="N"/>
    <x v="40"/>
    <n v="1001"/>
    <x v="1"/>
    <s v="Niederl. 1"/>
    <n v="1"/>
    <s v="Department"/>
    <s v="Supervisor"/>
    <s v="Non-Mgm."/>
    <s v="ang."/>
    <s v="M"/>
    <d v="2006-09-15T00:00:00"/>
    <m/>
    <s v=""/>
    <n v="13"/>
    <d v="1969-11-03T00:00:00"/>
    <n v="50"/>
    <s v="N"/>
    <n v="30"/>
    <n v="2.5"/>
    <n v="39"/>
    <x v="0"/>
    <n v="1"/>
    <n v="31"/>
    <n v="0"/>
    <n v="7106"/>
    <n v="1259.1937499999999"/>
    <n v="0"/>
    <n v="0"/>
    <n v="0"/>
    <n v="0"/>
    <n v="0"/>
    <n v="0"/>
    <n v="0"/>
    <n v="0"/>
    <n v="0"/>
    <n v="0"/>
    <n v="0"/>
    <n v="0"/>
    <n v="26.5"/>
    <n v="0"/>
    <n v="0"/>
    <n v="0"/>
    <n v="0"/>
    <n v="5.9346750000000004"/>
    <n v="0"/>
    <n v="0"/>
  </r>
  <r>
    <d v="2020-12-01T00:00:00"/>
    <x v="8"/>
    <s v="P"/>
    <s v="Active"/>
    <n v="141"/>
    <x v="140"/>
    <s v="N"/>
    <x v="43"/>
    <n v="1096"/>
    <x v="0"/>
    <s v="Niederl. 3"/>
    <n v="1"/>
    <s v="Department"/>
    <s v="Supervisor"/>
    <s v="Non-Mgm."/>
    <s v="ang."/>
    <s v="M"/>
    <d v="2006-10-01T00:00:00"/>
    <m/>
    <s v=""/>
    <n v="13"/>
    <d v="1968-07-20T00:00:00"/>
    <n v="51"/>
    <s v="N"/>
    <n v="30"/>
    <n v="2.5"/>
    <n v="39"/>
    <x v="0"/>
    <n v="1"/>
    <n v="31"/>
    <n v="0"/>
    <n v="7107"/>
    <n v="1259.1937499999999"/>
    <n v="0"/>
    <n v="0"/>
    <n v="0"/>
    <n v="0"/>
    <n v="0"/>
    <n v="0"/>
    <n v="0"/>
    <n v="0"/>
    <n v="0"/>
    <n v="0"/>
    <n v="0"/>
    <n v="0"/>
    <n v="26.5"/>
    <n v="0"/>
    <n v="0"/>
    <n v="0"/>
    <n v="0"/>
    <n v="5.9346750000000004"/>
    <n v="0"/>
    <n v="0"/>
  </r>
  <r>
    <d v="2020-12-01T00:00:00"/>
    <x v="8"/>
    <s v="P"/>
    <s v="Active"/>
    <n v="142"/>
    <x v="141"/>
    <s v="N"/>
    <x v="5"/>
    <n v="1093"/>
    <x v="0"/>
    <s v="Niederl. 3"/>
    <n v="1"/>
    <s v="Department"/>
    <s v="Supervisor"/>
    <s v="Non-Mgm."/>
    <s v="ang."/>
    <s v="M"/>
    <d v="2006-05-08T00:00:00"/>
    <m/>
    <s v=""/>
    <n v="13"/>
    <d v="1963-06-14T00:00:00"/>
    <n v="56"/>
    <s v="N"/>
    <n v="30"/>
    <n v="2.5"/>
    <n v="39"/>
    <x v="0"/>
    <n v="1"/>
    <n v="31"/>
    <n v="0"/>
    <n v="7108"/>
    <n v="1259.1937499999999"/>
    <n v="0"/>
    <n v="0"/>
    <n v="0"/>
    <n v="0"/>
    <n v="0"/>
    <n v="0"/>
    <n v="0"/>
    <n v="0"/>
    <n v="0"/>
    <n v="0"/>
    <n v="0"/>
    <n v="0"/>
    <n v="26.5"/>
    <n v="0"/>
    <n v="0"/>
    <n v="0"/>
    <n v="0"/>
    <n v="5.9346750000000004"/>
    <n v="0"/>
    <n v="0"/>
  </r>
  <r>
    <d v="2020-12-01T00:00:00"/>
    <x v="8"/>
    <s v="P"/>
    <s v="Active"/>
    <n v="143"/>
    <x v="142"/>
    <s v="N"/>
    <x v="31"/>
    <n v="1040"/>
    <x v="4"/>
    <s v="Niederl. 6"/>
    <n v="1"/>
    <s v="Department"/>
    <s v="Supervisor"/>
    <s v="Non-Mgm."/>
    <s v="ang."/>
    <s v="M"/>
    <d v="2006-11-01T00:00:00"/>
    <m/>
    <s v=""/>
    <n v="13"/>
    <d v="1982-06-01T00:00:00"/>
    <n v="37"/>
    <s v="J"/>
    <n v="30"/>
    <n v="2.5"/>
    <n v="39"/>
    <x v="0"/>
    <n v="1"/>
    <n v="31"/>
    <n v="0"/>
    <n v="7109"/>
    <n v="1259.1937499999999"/>
    <n v="0"/>
    <n v="0"/>
    <n v="60"/>
    <n v="0"/>
    <n v="807.91"/>
    <n v="0"/>
    <n v="0"/>
    <n v="0"/>
    <n v="0"/>
    <n v="0"/>
    <n v="410.13461538461542"/>
    <n v="325.82916666666665"/>
    <n v="26.5"/>
    <n v="0"/>
    <n v="0"/>
    <n v="0"/>
    <n v="0"/>
    <n v="365.12220849038459"/>
    <n v="101.08"/>
    <n v="0"/>
  </r>
  <r>
    <d v="2020-12-01T00:00:00"/>
    <x v="8"/>
    <s v="P"/>
    <s v="Active"/>
    <n v="144"/>
    <x v="143"/>
    <s v="N"/>
    <x v="31"/>
    <n v="1052"/>
    <x v="3"/>
    <s v="Niederl. 8"/>
    <n v="1"/>
    <s v="Department"/>
    <s v="Supervisor"/>
    <s v="Non-Mgm."/>
    <s v="ang."/>
    <s v="M"/>
    <d v="2007-01-01T00:00:00"/>
    <m/>
    <s v=""/>
    <n v="13"/>
    <d v="1973-11-14T00:00:00"/>
    <n v="46"/>
    <s v="J"/>
    <n v="30"/>
    <n v="2.5"/>
    <n v="39"/>
    <x v="0"/>
    <n v="1"/>
    <n v="31"/>
    <n v="0"/>
    <n v="7110"/>
    <n v="1259.1937499999999"/>
    <n v="0"/>
    <n v="0"/>
    <n v="30"/>
    <n v="0"/>
    <n v="0"/>
    <n v="0"/>
    <n v="0"/>
    <n v="0"/>
    <n v="0"/>
    <n v="0"/>
    <n v="410.19230769230774"/>
    <n v="325.875"/>
    <n v="26.5"/>
    <n v="0"/>
    <n v="0"/>
    <n v="0"/>
    <n v="0"/>
    <n v="177.49544855769233"/>
    <n v="99.18"/>
    <n v="0"/>
  </r>
  <r>
    <d v="2020-12-01T00:00:00"/>
    <x v="8"/>
    <s v="P"/>
    <s v="Active"/>
    <n v="145"/>
    <x v="144"/>
    <s v="N"/>
    <x v="36"/>
    <n v="1054"/>
    <x v="8"/>
    <s v="Niederl. 2"/>
    <n v="1"/>
    <s v="Department"/>
    <s v="Supervisor"/>
    <s v="Non-Mgm."/>
    <s v="ang."/>
    <s v="M"/>
    <d v="2007-02-01T00:00:00"/>
    <m/>
    <s v=""/>
    <n v="12"/>
    <d v="1961-12-07T00:00:00"/>
    <n v="58"/>
    <s v="N"/>
    <n v="30"/>
    <n v="2.5"/>
    <n v="39"/>
    <x v="0"/>
    <n v="1"/>
    <n v="31"/>
    <n v="0"/>
    <n v="7111"/>
    <n v="1259.1937499999999"/>
    <n v="0"/>
    <n v="0"/>
    <n v="0"/>
    <n v="0"/>
    <n v="0"/>
    <n v="0"/>
    <n v="0"/>
    <n v="0"/>
    <n v="0"/>
    <n v="0"/>
    <n v="0"/>
    <n v="0"/>
    <n v="26.5"/>
    <n v="0"/>
    <n v="0"/>
    <n v="0"/>
    <n v="0"/>
    <n v="5.9346750000000004"/>
    <n v="0"/>
    <n v="0"/>
  </r>
  <r>
    <d v="2020-12-01T00:00:00"/>
    <x v="8"/>
    <s v="P"/>
    <s v="Active"/>
    <n v="146"/>
    <x v="145"/>
    <s v="N"/>
    <x v="22"/>
    <n v="1047"/>
    <x v="9"/>
    <s v="Niederl. 4"/>
    <n v="1"/>
    <s v="Department"/>
    <s v="Supervisor"/>
    <s v="Non-Mgm."/>
    <s v="ang."/>
    <s v="M"/>
    <d v="2007-02-01T00:00:00"/>
    <m/>
    <s v=""/>
    <n v="12"/>
    <d v="1968-11-22T00:00:00"/>
    <n v="51"/>
    <s v="J"/>
    <n v="30"/>
    <n v="2.5"/>
    <n v="39"/>
    <x v="0"/>
    <n v="1"/>
    <n v="31"/>
    <n v="0"/>
    <n v="7112"/>
    <n v="1259.1937499999999"/>
    <n v="0"/>
    <n v="0"/>
    <n v="0"/>
    <n v="0"/>
    <n v="0"/>
    <n v="0"/>
    <n v="0"/>
    <n v="0"/>
    <n v="0"/>
    <n v="0"/>
    <n v="410.30769230769232"/>
    <n v="325.9666666666667"/>
    <n v="26.5"/>
    <n v="0"/>
    <n v="0"/>
    <n v="0"/>
    <n v="0"/>
    <n v="170.82331769230771"/>
    <n v="0"/>
    <n v="0"/>
  </r>
  <r>
    <d v="2020-12-01T00:00:00"/>
    <x v="8"/>
    <s v="P"/>
    <s v="Active"/>
    <n v="147"/>
    <x v="146"/>
    <s v="N"/>
    <x v="16"/>
    <n v="1049"/>
    <x v="3"/>
    <s v="Niederl. 8"/>
    <n v="1"/>
    <s v="Department"/>
    <s v="Supervisor"/>
    <s v="Manager"/>
    <s v="ang."/>
    <s v="M"/>
    <d v="2007-04-01T00:00:00"/>
    <m/>
    <s v=""/>
    <n v="12"/>
    <d v="1975-02-01T00:00:00"/>
    <n v="44"/>
    <s v="N"/>
    <n v="30"/>
    <n v="2.5"/>
    <n v="39"/>
    <x v="0"/>
    <n v="1"/>
    <n v="31"/>
    <n v="0"/>
    <n v="7113"/>
    <n v="1259.1937499999999"/>
    <n v="0"/>
    <n v="0"/>
    <n v="30"/>
    <n v="0"/>
    <n v="0"/>
    <n v="0"/>
    <n v="0"/>
    <n v="0"/>
    <n v="0"/>
    <n v="0"/>
    <n v="0"/>
    <n v="0"/>
    <n v="26.5"/>
    <n v="0"/>
    <n v="0"/>
    <n v="0"/>
    <n v="0"/>
    <n v="12.653175000000001"/>
    <n v="77.900000000000006"/>
    <n v="0"/>
  </r>
  <r>
    <d v="2020-12-01T00:00:00"/>
    <x v="8"/>
    <s v="P"/>
    <s v="Active"/>
    <n v="148"/>
    <x v="147"/>
    <s v="N"/>
    <x v="30"/>
    <n v="1071"/>
    <x v="0"/>
    <s v="Niederl. 3"/>
    <n v="1"/>
    <s v="Department"/>
    <s v="Supervisor"/>
    <s v="Non-Mgm."/>
    <s v="ang."/>
    <s v="M"/>
    <d v="2007-07-01T00:00:00"/>
    <m/>
    <s v=""/>
    <n v="12"/>
    <d v="1972-08-08T00:00:00"/>
    <n v="47"/>
    <s v="N"/>
    <n v="30"/>
    <n v="2.5"/>
    <n v="39"/>
    <x v="0"/>
    <n v="1"/>
    <n v="31"/>
    <n v="0"/>
    <n v="7114"/>
    <n v="1259.1937499999999"/>
    <n v="0"/>
    <n v="0"/>
    <n v="0"/>
    <n v="0"/>
    <n v="0"/>
    <n v="0"/>
    <n v="0"/>
    <n v="0"/>
    <n v="0"/>
    <n v="0"/>
    <n v="0"/>
    <n v="0"/>
    <n v="26.5"/>
    <n v="0"/>
    <n v="0"/>
    <n v="0"/>
    <n v="0"/>
    <n v="5.9346750000000004"/>
    <n v="0"/>
    <n v="0"/>
  </r>
  <r>
    <d v="2020-12-01T00:00:00"/>
    <x v="8"/>
    <s v="P"/>
    <s v="Active"/>
    <n v="149"/>
    <x v="148"/>
    <s v="N"/>
    <x v="17"/>
    <n v="1088"/>
    <x v="0"/>
    <s v="Niederl. 3"/>
    <n v="1"/>
    <s v="Department"/>
    <s v="Supervisor"/>
    <s v="Non-Mgm."/>
    <s v="ang."/>
    <s v="W"/>
    <d v="2007-07-01T00:00:00"/>
    <m/>
    <s v=""/>
    <n v="12"/>
    <d v="1960-04-17T00:00:00"/>
    <n v="59"/>
    <s v="N"/>
    <n v="30"/>
    <n v="2.5"/>
    <n v="39"/>
    <x v="0"/>
    <n v="1"/>
    <n v="31"/>
    <n v="0"/>
    <n v="7115"/>
    <n v="1259.1937499999999"/>
    <n v="0"/>
    <n v="0"/>
    <n v="0"/>
    <n v="0"/>
    <n v="0"/>
    <n v="0"/>
    <n v="0"/>
    <n v="0"/>
    <n v="0"/>
    <n v="0"/>
    <n v="0"/>
    <n v="0"/>
    <n v="26.5"/>
    <n v="0"/>
    <n v="0"/>
    <n v="0"/>
    <n v="0"/>
    <n v="5.9346750000000004"/>
    <n v="0"/>
    <n v="0"/>
  </r>
  <r>
    <d v="2020-12-01T00:00:00"/>
    <x v="8"/>
    <s v="P"/>
    <s v="Active"/>
    <n v="150"/>
    <x v="149"/>
    <s v="N"/>
    <x v="36"/>
    <n v="1054"/>
    <x v="8"/>
    <s v="Niederl. 2"/>
    <n v="1"/>
    <s v="Department"/>
    <s v="Supervisor"/>
    <s v="Non-Mgm."/>
    <s v="ang."/>
    <s v="M"/>
    <d v="2007-09-01T00:00:00"/>
    <m/>
    <s v=""/>
    <n v="12"/>
    <d v="1956-12-27T00:00:00"/>
    <n v="63"/>
    <s v="N"/>
    <n v="30"/>
    <n v="2.5"/>
    <n v="39"/>
    <x v="0"/>
    <n v="1"/>
    <n v="31"/>
    <n v="0"/>
    <n v="7116"/>
    <n v="1259.1937499999999"/>
    <n v="0"/>
    <n v="0"/>
    <n v="0"/>
    <n v="0"/>
    <n v="0"/>
    <n v="0"/>
    <n v="0"/>
    <n v="0"/>
    <n v="0"/>
    <n v="0"/>
    <n v="0"/>
    <n v="0"/>
    <n v="26.5"/>
    <n v="0"/>
    <n v="0"/>
    <n v="0"/>
    <n v="0"/>
    <n v="5.9346750000000004"/>
    <n v="0"/>
    <n v="0"/>
  </r>
  <r>
    <d v="2020-12-01T00:00:00"/>
    <x v="8"/>
    <s v="P"/>
    <s v="Active"/>
    <n v="151"/>
    <x v="150"/>
    <s v="N"/>
    <x v="34"/>
    <n v="1095"/>
    <x v="0"/>
    <s v="Niederl. 3"/>
    <n v="1"/>
    <s v="Department"/>
    <s v="Supervisor"/>
    <s v="Non-Mgm."/>
    <s v="ang."/>
    <s v="M"/>
    <d v="2007-09-01T00:00:00"/>
    <m/>
    <s v=""/>
    <n v="12"/>
    <d v="1966-09-24T00:00:00"/>
    <n v="53"/>
    <s v="N"/>
    <n v="30"/>
    <n v="2.5"/>
    <n v="39"/>
    <x v="0"/>
    <n v="1"/>
    <n v="31"/>
    <n v="0"/>
    <n v="7117"/>
    <n v="1259.1937499999999"/>
    <n v="0"/>
    <n v="0"/>
    <n v="0"/>
    <n v="0"/>
    <n v="0"/>
    <n v="0"/>
    <n v="0"/>
    <n v="0"/>
    <n v="0"/>
    <n v="0"/>
    <n v="0"/>
    <n v="0"/>
    <n v="26.5"/>
    <n v="0"/>
    <n v="0"/>
    <n v="0"/>
    <n v="0"/>
    <n v="5.9346750000000004"/>
    <n v="0"/>
    <n v="0"/>
  </r>
  <r>
    <d v="2020-12-01T00:00:00"/>
    <x v="8"/>
    <s v="P"/>
    <s v="Active"/>
    <n v="152"/>
    <x v="151"/>
    <s v="Y"/>
    <x v="15"/>
    <n v="1057"/>
    <x v="2"/>
    <s v="Niederl. 7"/>
    <n v="0.5"/>
    <s v="Department"/>
    <s v="Supervisor"/>
    <s v="Non-Mgm."/>
    <s v="ang."/>
    <s v="M"/>
    <d v="2007-09-01T00:00:00"/>
    <m/>
    <s v=""/>
    <n v="12"/>
    <d v="1986-09-20T00:00:00"/>
    <n v="33"/>
    <s v="J"/>
    <n v="30"/>
    <n v="2.5"/>
    <n v="39"/>
    <x v="0"/>
    <n v="0.5"/>
    <n v="31"/>
    <n v="0"/>
    <n v="7118"/>
    <n v="1259.1937499999999"/>
    <n v="0"/>
    <n v="0"/>
    <n v="0"/>
    <n v="0"/>
    <n v="0"/>
    <n v="0"/>
    <n v="0"/>
    <n v="0"/>
    <n v="0"/>
    <n v="0"/>
    <n v="410.65384615384613"/>
    <n v="326.24166666666667"/>
    <n v="13.25"/>
    <n v="0"/>
    <n v="0"/>
    <n v="0"/>
    <n v="0"/>
    <n v="167.99508759615384"/>
    <n v="52.359249999999996"/>
    <n v="0"/>
  </r>
  <r>
    <d v="2020-12-01T00:00:00"/>
    <x v="8"/>
    <s v="P"/>
    <s v="Active"/>
    <n v="152"/>
    <x v="151"/>
    <s v="Y"/>
    <x v="15"/>
    <n v="1050"/>
    <x v="3"/>
    <s v="Niederl. 8"/>
    <n v="0.5"/>
    <s v="Department"/>
    <s v="Supervisor"/>
    <s v="Non-Mgm."/>
    <s v="ang."/>
    <s v="M"/>
    <d v="2007-09-01T00:00:00"/>
    <m/>
    <s v=""/>
    <n v="12"/>
    <d v="1986-09-20T00:00:00"/>
    <n v="33"/>
    <s v="J"/>
    <n v="30"/>
    <n v="2.5"/>
    <n v="39"/>
    <x v="0"/>
    <n v="0.5"/>
    <n v="31"/>
    <n v="0"/>
    <n v="7119"/>
    <n v="1259.1937499999999"/>
    <n v="0"/>
    <n v="0"/>
    <n v="0"/>
    <n v="0"/>
    <n v="0"/>
    <n v="0"/>
    <n v="0"/>
    <n v="0"/>
    <n v="0"/>
    <n v="0"/>
    <n v="410.71153846153845"/>
    <n v="326.28750000000002"/>
    <n v="13.25"/>
    <n v="0"/>
    <n v="0"/>
    <n v="0"/>
    <n v="0"/>
    <n v="168.01827216346155"/>
    <n v="52.359249999999996"/>
    <n v="0"/>
  </r>
  <r>
    <d v="2020-12-01T00:00:00"/>
    <x v="8"/>
    <s v="P"/>
    <s v="Active"/>
    <n v="153"/>
    <x v="152"/>
    <s v="N"/>
    <x v="5"/>
    <n v="1093"/>
    <x v="0"/>
    <s v="Niederl. 3"/>
    <n v="1"/>
    <s v="Department"/>
    <s v="Supervisor"/>
    <s v="Manager"/>
    <s v="ang."/>
    <s v="W"/>
    <d v="2007-09-01T00:00:00"/>
    <m/>
    <s v=""/>
    <n v="12"/>
    <d v="1987-08-05T00:00:00"/>
    <n v="32"/>
    <s v="N"/>
    <n v="30"/>
    <n v="2.5"/>
    <n v="39"/>
    <x v="0"/>
    <n v="1"/>
    <n v="31"/>
    <n v="0"/>
    <n v="7120"/>
    <n v="1259.1937499999999"/>
    <n v="0"/>
    <n v="0"/>
    <n v="0"/>
    <n v="0"/>
    <n v="0"/>
    <n v="0"/>
    <n v="0"/>
    <n v="0"/>
    <n v="0"/>
    <n v="0"/>
    <n v="0"/>
    <n v="0"/>
    <n v="26.5"/>
    <n v="0"/>
    <n v="0"/>
    <n v="0"/>
    <n v="0"/>
    <n v="5.9346750000000004"/>
    <n v="0"/>
    <n v="0"/>
  </r>
  <r>
    <d v="2020-12-01T00:00:00"/>
    <x v="8"/>
    <s v="P"/>
    <s v="Active"/>
    <n v="154"/>
    <x v="153"/>
    <s v="N"/>
    <x v="13"/>
    <n v="1055"/>
    <x v="2"/>
    <s v="Niederl. 7"/>
    <n v="1"/>
    <s v="Department"/>
    <s v="Supervisor"/>
    <s v="Non-Mgm."/>
    <s v="ang."/>
    <s v="W"/>
    <d v="2007-10-01T00:00:00"/>
    <m/>
    <s v=""/>
    <n v="12"/>
    <d v="1962-08-13T00:00:00"/>
    <n v="57"/>
    <s v="J"/>
    <n v="24"/>
    <n v="2"/>
    <n v="20"/>
    <x v="0"/>
    <n v="0.51282051282051277"/>
    <n v="31"/>
    <n v="0"/>
    <n v="7121"/>
    <n v="1259.1937499999999"/>
    <n v="0"/>
    <n v="0"/>
    <n v="0"/>
    <n v="0"/>
    <n v="0"/>
    <n v="0"/>
    <n v="0"/>
    <n v="0"/>
    <n v="0"/>
    <n v="0"/>
    <n v="640.89"/>
    <n v="326.37916666666666"/>
    <n v="26.5"/>
    <n v="0"/>
    <n v="0"/>
    <n v="0"/>
    <n v="0"/>
    <n v="222.55460487500002"/>
    <n v="0"/>
    <n v="0"/>
  </r>
  <r>
    <d v="2020-12-01T00:00:00"/>
    <x v="8"/>
    <s v="P"/>
    <s v="Active"/>
    <n v="155"/>
    <x v="154"/>
    <s v="N"/>
    <x v="24"/>
    <n v="1081"/>
    <x v="0"/>
    <s v="Niederl. 3"/>
    <n v="1"/>
    <s v="Department"/>
    <s v="Supervisor"/>
    <s v="Director"/>
    <s v="ang."/>
    <s v="M"/>
    <d v="2007-08-28T00:00:00"/>
    <m/>
    <s v=""/>
    <n v="12"/>
    <d v="1966-11-21T00:00:00"/>
    <n v="53"/>
    <s v="N"/>
    <n v="30"/>
    <n v="2.5"/>
    <n v="39"/>
    <x v="0"/>
    <n v="1"/>
    <n v="31"/>
    <n v="0"/>
    <n v="7122"/>
    <n v="1259.1937499999999"/>
    <n v="0"/>
    <n v="0"/>
    <n v="0"/>
    <n v="0"/>
    <n v="0"/>
    <n v="0"/>
    <n v="0"/>
    <n v="0"/>
    <n v="0"/>
    <n v="0"/>
    <n v="0"/>
    <n v="0"/>
    <n v="26.5"/>
    <n v="0"/>
    <n v="0"/>
    <n v="0"/>
    <n v="0"/>
    <n v="5.9346750000000004"/>
    <n v="219.07760000000002"/>
    <n v="0"/>
  </r>
  <r>
    <d v="2020-12-01T00:00:00"/>
    <x v="8"/>
    <s v="P"/>
    <s v="Active"/>
    <n v="156"/>
    <x v="155"/>
    <s v="N"/>
    <x v="29"/>
    <n v="1079"/>
    <x v="0"/>
    <s v="Niederl. 3"/>
    <n v="1"/>
    <s v="Department"/>
    <s v="Supervisor"/>
    <s v="Manager"/>
    <s v="ang."/>
    <s v="M"/>
    <d v="2008-01-01T00:00:00"/>
    <m/>
    <s v=""/>
    <n v="12"/>
    <d v="1969-07-09T00:00:00"/>
    <n v="50"/>
    <s v="N"/>
    <n v="24"/>
    <n v="2"/>
    <n v="34"/>
    <x v="0"/>
    <n v="0.87179487179487181"/>
    <n v="31"/>
    <n v="0"/>
    <n v="7123"/>
    <n v="1259.1937499999999"/>
    <n v="0"/>
    <n v="0"/>
    <n v="0"/>
    <n v="0"/>
    <n v="0"/>
    <n v="0"/>
    <n v="0"/>
    <n v="0"/>
    <n v="0"/>
    <n v="0"/>
    <n v="0"/>
    <n v="0"/>
    <n v="26.5"/>
    <n v="0"/>
    <n v="0"/>
    <n v="0"/>
    <n v="0"/>
    <n v="5.9346750000000004"/>
    <n v="0"/>
    <n v="0"/>
  </r>
  <r>
    <d v="2020-12-01T00:00:00"/>
    <x v="8"/>
    <s v="P"/>
    <s v="Active"/>
    <n v="157"/>
    <x v="156"/>
    <s v="N"/>
    <x v="31"/>
    <n v="1034"/>
    <x v="5"/>
    <s v="Niederl. 5"/>
    <n v="1"/>
    <s v="Department"/>
    <s v="Supervisor"/>
    <s v="Non-Mgm."/>
    <s v="ang."/>
    <s v="M"/>
    <d v="2008-01-01T00:00:00"/>
    <m/>
    <s v=""/>
    <n v="12"/>
    <d v="1975-06-15T00:00:00"/>
    <n v="44"/>
    <s v="N"/>
    <n v="30"/>
    <n v="2.5"/>
    <n v="39"/>
    <x v="0"/>
    <n v="1"/>
    <n v="31"/>
    <n v="0"/>
    <n v="7124"/>
    <n v="1259.1937499999999"/>
    <n v="0"/>
    <n v="0"/>
    <n v="0"/>
    <n v="0"/>
    <n v="0"/>
    <n v="0"/>
    <n v="0"/>
    <n v="0"/>
    <n v="0"/>
    <n v="0"/>
    <n v="0"/>
    <n v="0"/>
    <n v="26.5"/>
    <n v="0"/>
    <n v="0"/>
    <n v="0"/>
    <n v="0"/>
    <n v="5.9346750000000004"/>
    <n v="108.51280000000001"/>
    <n v="0"/>
  </r>
  <r>
    <d v="2020-12-01T00:00:00"/>
    <x v="8"/>
    <s v="P"/>
    <s v="Active"/>
    <n v="158"/>
    <x v="157"/>
    <s v="N"/>
    <x v="44"/>
    <n v="1084"/>
    <x v="0"/>
    <s v="Niederl. 3"/>
    <n v="1"/>
    <s v="Department"/>
    <s v="Supervisor"/>
    <s v="Manager"/>
    <s v="ang."/>
    <s v="M"/>
    <d v="2008-02-01T00:00:00"/>
    <m/>
    <s v=""/>
    <n v="11"/>
    <d v="1981-10-06T00:00:00"/>
    <n v="38"/>
    <s v="N"/>
    <n v="30"/>
    <n v="2.5"/>
    <n v="39"/>
    <x v="0"/>
    <n v="1"/>
    <n v="31"/>
    <n v="0"/>
    <n v="7125"/>
    <n v="1259.1937499999999"/>
    <n v="0"/>
    <n v="0"/>
    <n v="0"/>
    <n v="0"/>
    <n v="0"/>
    <n v="0"/>
    <n v="0"/>
    <n v="0"/>
    <n v="0"/>
    <n v="0"/>
    <n v="0"/>
    <n v="0"/>
    <n v="26.5"/>
    <n v="0"/>
    <n v="0"/>
    <n v="0"/>
    <n v="0"/>
    <n v="5.9346750000000004"/>
    <n v="0"/>
    <n v="0"/>
  </r>
  <r>
    <d v="2020-12-01T00:00:00"/>
    <x v="8"/>
    <s v="P"/>
    <s v="Active"/>
    <n v="159"/>
    <x v="158"/>
    <s v="N"/>
    <x v="36"/>
    <n v="1054"/>
    <x v="8"/>
    <s v="Niederl. 2"/>
    <n v="1"/>
    <s v="Department"/>
    <s v="Supervisor"/>
    <s v="Manager"/>
    <s v="ang."/>
    <s v="M"/>
    <d v="2008-03-01T00:00:00"/>
    <m/>
    <s v=""/>
    <n v="11"/>
    <d v="1982-01-09T00:00:00"/>
    <n v="38"/>
    <s v="N"/>
    <n v="30"/>
    <n v="2.5"/>
    <n v="39"/>
    <x v="0"/>
    <n v="1"/>
    <n v="31"/>
    <n v="0"/>
    <n v="7126"/>
    <n v="1259.1937499999999"/>
    <n v="0"/>
    <n v="0"/>
    <n v="0"/>
    <n v="0"/>
    <n v="0"/>
    <n v="0"/>
    <n v="0"/>
    <n v="0"/>
    <n v="0"/>
    <n v="0"/>
    <n v="0"/>
    <n v="0"/>
    <n v="26.5"/>
    <n v="0"/>
    <n v="0"/>
    <n v="0"/>
    <n v="0"/>
    <n v="5.9346750000000004"/>
    <n v="0"/>
    <n v="0"/>
  </r>
  <r>
    <d v="2020-12-01T00:00:00"/>
    <x v="8"/>
    <s v="P"/>
    <s v="Active"/>
    <n v="160"/>
    <x v="159"/>
    <s v="N"/>
    <x v="42"/>
    <n v="1076"/>
    <x v="0"/>
    <s v="Niederl. 3"/>
    <n v="1"/>
    <s v="Department"/>
    <s v="Supervisor"/>
    <s v="Non-Mgm."/>
    <s v="ang."/>
    <s v="M"/>
    <d v="2008-04-01T00:00:00"/>
    <m/>
    <s v=""/>
    <n v="11"/>
    <d v="1968-11-01T00:00:00"/>
    <n v="51"/>
    <s v="N"/>
    <n v="30"/>
    <n v="2.5"/>
    <n v="39"/>
    <x v="0"/>
    <n v="1"/>
    <n v="31"/>
    <n v="0"/>
    <n v="7127"/>
    <n v="1259.1937499999999"/>
    <n v="0"/>
    <n v="0"/>
    <n v="0"/>
    <n v="0"/>
    <n v="0"/>
    <n v="0"/>
    <n v="0"/>
    <n v="0"/>
    <n v="0"/>
    <n v="0"/>
    <n v="0"/>
    <n v="0"/>
    <n v="26.5"/>
    <n v="0"/>
    <n v="0"/>
    <n v="0"/>
    <n v="0"/>
    <n v="5.9346750000000004"/>
    <n v="0"/>
    <n v="0"/>
  </r>
  <r>
    <d v="2020-12-01T00:00:00"/>
    <x v="8"/>
    <s v="P"/>
    <s v="Active"/>
    <n v="161"/>
    <x v="160"/>
    <s v="N"/>
    <x v="45"/>
    <n v="1094"/>
    <x v="0"/>
    <s v="Niederl. 3"/>
    <n v="1"/>
    <s v="Department"/>
    <s v="Supervisor"/>
    <s v="Director"/>
    <s v="ang."/>
    <s v="M"/>
    <d v="2008-04-01T00:00:00"/>
    <m/>
    <s v=""/>
    <n v="11"/>
    <d v="1973-08-25T00:00:00"/>
    <n v="46"/>
    <s v="N"/>
    <n v="30"/>
    <n v="2.5"/>
    <n v="39"/>
    <x v="0"/>
    <n v="1"/>
    <n v="31"/>
    <n v="0"/>
    <n v="7128"/>
    <n v="1259.1937499999999"/>
    <n v="0"/>
    <n v="0"/>
    <n v="0"/>
    <n v="0"/>
    <n v="0"/>
    <n v="0"/>
    <n v="0"/>
    <n v="0"/>
    <n v="0"/>
    <n v="0"/>
    <n v="0"/>
    <n v="0"/>
    <n v="26.5"/>
    <n v="0"/>
    <n v="0"/>
    <n v="0"/>
    <n v="0"/>
    <n v="5.9346750000000004"/>
    <n v="293.4778"/>
    <n v="0"/>
  </r>
  <r>
    <d v="2020-12-01T00:00:00"/>
    <x v="8"/>
    <s v="P"/>
    <s v="Active"/>
    <n v="162"/>
    <x v="161"/>
    <s v="N"/>
    <x v="41"/>
    <n v="1006"/>
    <x v="1"/>
    <s v="Niederl. 1"/>
    <n v="1"/>
    <s v="Department"/>
    <s v="Supervisor"/>
    <s v="Non-Mgm."/>
    <s v="ang."/>
    <s v="M"/>
    <d v="2008-04-01T00:00:00"/>
    <m/>
    <s v=""/>
    <n v="11"/>
    <d v="1963-09-13T00:00:00"/>
    <n v="56"/>
    <s v="N"/>
    <n v="30"/>
    <n v="2.5"/>
    <n v="39"/>
    <x v="0"/>
    <n v="1"/>
    <n v="31"/>
    <n v="0"/>
    <n v="7129"/>
    <n v="1259.1937499999999"/>
    <n v="0"/>
    <n v="0"/>
    <n v="0"/>
    <n v="0"/>
    <n v="0"/>
    <n v="0"/>
    <n v="0"/>
    <n v="0"/>
    <n v="0"/>
    <n v="0"/>
    <n v="0"/>
    <n v="0"/>
    <n v="26.5"/>
    <n v="0"/>
    <n v="0"/>
    <n v="0"/>
    <n v="0"/>
    <n v="5.9346750000000004"/>
    <n v="0"/>
    <n v="0"/>
  </r>
  <r>
    <d v="2020-12-01T00:00:00"/>
    <x v="8"/>
    <s v="P"/>
    <s v="Active"/>
    <n v="163"/>
    <x v="162"/>
    <s v="N"/>
    <x v="22"/>
    <n v="1053"/>
    <x v="3"/>
    <s v="Niederl. 8"/>
    <n v="1"/>
    <s v="Department"/>
    <s v="Supervisor"/>
    <s v="Non-Mgm."/>
    <s v="ang."/>
    <s v="M"/>
    <d v="2008-05-01T00:00:00"/>
    <m/>
    <s v=""/>
    <n v="11"/>
    <d v="1971-09-02T00:00:00"/>
    <n v="48"/>
    <s v="J"/>
    <n v="30"/>
    <n v="2.5"/>
    <n v="39"/>
    <x v="0"/>
    <n v="1"/>
    <n v="31"/>
    <n v="0"/>
    <n v="7130"/>
    <n v="1259.1937499999999"/>
    <n v="0"/>
    <n v="0"/>
    <n v="0"/>
    <n v="0"/>
    <n v="0"/>
    <n v="0"/>
    <n v="0"/>
    <n v="0"/>
    <n v="0"/>
    <n v="0"/>
    <n v="411.34615384615387"/>
    <n v="326.79166666666669"/>
    <n v="26.5"/>
    <n v="0"/>
    <n v="0"/>
    <n v="0"/>
    <n v="0"/>
    <n v="171.24063990384616"/>
    <n v="0"/>
    <n v="0"/>
  </r>
  <r>
    <d v="2020-12-01T00:00:00"/>
    <x v="8"/>
    <s v="P"/>
    <s v="Active"/>
    <n v="164"/>
    <x v="163"/>
    <s v="N"/>
    <x v="37"/>
    <n v="1005"/>
    <x v="1"/>
    <s v="Niederl. 1"/>
    <n v="1"/>
    <s v="Department"/>
    <s v="Supervisor"/>
    <s v="Non-Mgm."/>
    <s v="ang."/>
    <s v="W"/>
    <d v="2008-07-01T00:00:00"/>
    <m/>
    <s v=""/>
    <n v="11"/>
    <d v="1975-04-04T00:00:00"/>
    <n v="44"/>
    <s v="N"/>
    <n v="24"/>
    <n v="2"/>
    <n v="32"/>
    <x v="0"/>
    <n v="0.82051282051282048"/>
    <n v="31"/>
    <n v="0"/>
    <n v="7131"/>
    <n v="1259.1937499999999"/>
    <n v="0"/>
    <n v="0"/>
    <n v="0"/>
    <n v="0"/>
    <n v="0"/>
    <n v="0"/>
    <n v="0"/>
    <n v="0"/>
    <n v="0"/>
    <n v="0"/>
    <n v="0"/>
    <n v="0"/>
    <n v="26.5"/>
    <n v="0"/>
    <n v="0"/>
    <n v="0"/>
    <n v="0"/>
    <n v="5.9346750000000004"/>
    <n v="0"/>
    <n v="0"/>
  </r>
  <r>
    <d v="2020-12-01T00:00:00"/>
    <x v="8"/>
    <s v="P"/>
    <s v="Active"/>
    <n v="165"/>
    <x v="164"/>
    <s v="N"/>
    <x v="42"/>
    <n v="1076"/>
    <x v="0"/>
    <s v="Niederl. 3"/>
    <n v="1"/>
    <s v="Department"/>
    <s v="Supervisor"/>
    <s v="Non-Mgm."/>
    <s v="ang."/>
    <s v="M"/>
    <d v="2013-01-01T00:00:00"/>
    <m/>
    <s v=""/>
    <n v="7"/>
    <d v="1977-09-26T00:00:00"/>
    <n v="42"/>
    <s v="N"/>
    <n v="30"/>
    <n v="2.5"/>
    <n v="39"/>
    <x v="0"/>
    <n v="1"/>
    <n v="31"/>
    <n v="0"/>
    <n v="7132"/>
    <n v="1259.1937499999999"/>
    <n v="0"/>
    <n v="0"/>
    <n v="60"/>
    <n v="0"/>
    <n v="0"/>
    <n v="0"/>
    <n v="0"/>
    <n v="0"/>
    <n v="0"/>
    <n v="0"/>
    <n v="0"/>
    <n v="0"/>
    <n v="26.5"/>
    <n v="0"/>
    <n v="0"/>
    <n v="0"/>
    <n v="0"/>
    <n v="19.371675"/>
    <n v="133"/>
    <n v="0"/>
  </r>
  <r>
    <d v="2020-12-01T00:00:00"/>
    <x v="8"/>
    <s v="P"/>
    <s v="Active"/>
    <n v="166"/>
    <x v="165"/>
    <s v="N"/>
    <x v="22"/>
    <n v="1060"/>
    <x v="2"/>
    <s v="Niederl. 7"/>
    <n v="1"/>
    <s v="Department"/>
    <s v="Supervisor"/>
    <s v="Non-Mgm."/>
    <s v="ang."/>
    <s v="M"/>
    <d v="2008-07-01T00:00:00"/>
    <m/>
    <s v=""/>
    <n v="11"/>
    <d v="1983-08-24T00:00:00"/>
    <n v="36"/>
    <s v="J"/>
    <n v="30"/>
    <n v="2.5"/>
    <n v="39"/>
    <x v="0"/>
    <n v="1"/>
    <n v="31"/>
    <n v="0"/>
    <n v="7133"/>
    <n v="1259.1937499999999"/>
    <n v="0"/>
    <n v="0"/>
    <n v="0"/>
    <n v="0"/>
    <n v="0"/>
    <n v="0"/>
    <n v="0"/>
    <n v="0"/>
    <n v="0"/>
    <n v="0"/>
    <n v="411.51923076923077"/>
    <n v="326.92916666666667"/>
    <n v="26.5"/>
    <n v="0"/>
    <n v="0"/>
    <n v="0"/>
    <n v="0"/>
    <n v="171.31019360576926"/>
    <n v="0"/>
    <n v="0"/>
  </r>
  <r>
    <d v="2020-12-01T00:00:00"/>
    <x v="8"/>
    <s v="P"/>
    <s v="Active"/>
    <n v="167"/>
    <x v="166"/>
    <s v="N"/>
    <x v="16"/>
    <n v="1025"/>
    <x v="6"/>
    <s v="Niederl. 10"/>
    <n v="1"/>
    <s v="Department"/>
    <s v="Supervisor"/>
    <s v="Manager"/>
    <s v="ang."/>
    <s v="M"/>
    <d v="2008-07-01T00:00:00"/>
    <m/>
    <s v=""/>
    <n v="11"/>
    <d v="1973-01-08T00:00:00"/>
    <n v="47"/>
    <s v="N"/>
    <n v="30"/>
    <n v="2.5"/>
    <n v="39"/>
    <x v="0"/>
    <n v="1"/>
    <n v="31"/>
    <n v="0"/>
    <n v="7134"/>
    <n v="1259.1937499999999"/>
    <n v="0"/>
    <n v="0"/>
    <n v="30"/>
    <n v="0"/>
    <n v="0"/>
    <n v="0"/>
    <n v="0"/>
    <n v="0"/>
    <n v="0"/>
    <n v="0"/>
    <n v="0"/>
    <n v="0"/>
    <n v="26.5"/>
    <n v="0"/>
    <n v="0"/>
    <n v="0"/>
    <n v="0"/>
    <n v="12.653175000000001"/>
    <n v="78.09"/>
    <n v="0"/>
  </r>
  <r>
    <d v="2020-12-01T00:00:00"/>
    <x v="8"/>
    <s v="P"/>
    <s v="Active"/>
    <n v="168"/>
    <x v="167"/>
    <s v="N"/>
    <x v="22"/>
    <n v="1060"/>
    <x v="2"/>
    <s v="Niederl. 7"/>
    <n v="1"/>
    <s v="Department"/>
    <s v="Supervisor"/>
    <s v="Non-Mgm."/>
    <s v="ang."/>
    <s v="M"/>
    <d v="2008-08-01T00:00:00"/>
    <m/>
    <s v=""/>
    <n v="11"/>
    <d v="1990-10-24T00:00:00"/>
    <n v="29"/>
    <s v="J"/>
    <n v="30"/>
    <n v="2.5"/>
    <n v="39"/>
    <x v="0"/>
    <n v="1"/>
    <n v="31"/>
    <n v="0"/>
    <n v="7135"/>
    <n v="1259.1937499999999"/>
    <n v="0"/>
    <n v="0"/>
    <n v="0"/>
    <n v="0"/>
    <n v="0"/>
    <n v="0"/>
    <n v="0"/>
    <n v="0"/>
    <n v="0"/>
    <n v="0"/>
    <n v="411.63461538461542"/>
    <n v="327.02083333333337"/>
    <n v="26.5"/>
    <n v="0"/>
    <n v="0"/>
    <n v="0"/>
    <n v="0"/>
    <n v="171.35656274038462"/>
    <n v="0"/>
    <n v="0"/>
  </r>
  <r>
    <d v="2020-12-01T00:00:00"/>
    <x v="8"/>
    <s v="P"/>
    <s v="Active"/>
    <n v="169"/>
    <x v="168"/>
    <s v="N"/>
    <x v="46"/>
    <n v="1008"/>
    <x v="1"/>
    <s v="Niederl. 1"/>
    <n v="1"/>
    <s v="Department"/>
    <s v="Supervisor"/>
    <s v="Manager"/>
    <s v="ang."/>
    <s v="M"/>
    <d v="1986-02-17T00:00:00"/>
    <m/>
    <s v=""/>
    <n v="33"/>
    <d v="1955-08-06T00:00:00"/>
    <n v="64"/>
    <s v="N"/>
    <n v="18"/>
    <n v="1.5"/>
    <n v="24"/>
    <x v="0"/>
    <n v="0.61538461538461542"/>
    <n v="31"/>
    <n v="0"/>
    <n v="7136"/>
    <n v="1259.1937499999999"/>
    <n v="0"/>
    <n v="0"/>
    <n v="0"/>
    <n v="0"/>
    <n v="0"/>
    <n v="0"/>
    <n v="0"/>
    <n v="0"/>
    <n v="0"/>
    <n v="0"/>
    <n v="0"/>
    <n v="0"/>
    <n v="26.5"/>
    <n v="0"/>
    <n v="0"/>
    <n v="0"/>
    <n v="0"/>
    <n v="5.9346750000000004"/>
    <n v="0"/>
    <n v="0"/>
  </r>
  <r>
    <d v="2020-12-01T00:00:00"/>
    <x v="8"/>
    <s v="P"/>
    <s v="Active"/>
    <n v="170"/>
    <x v="169"/>
    <s v="N"/>
    <x v="11"/>
    <n v="1082"/>
    <x v="0"/>
    <s v="Niederl. 3"/>
    <n v="1"/>
    <s v="Department"/>
    <s v="Supervisor"/>
    <s v="Non-Mgm."/>
    <s v="ang."/>
    <s v="M"/>
    <d v="2008-09-01T00:00:00"/>
    <m/>
    <s v=""/>
    <n v="11"/>
    <d v="1969-03-28T00:00:00"/>
    <n v="50"/>
    <s v="N"/>
    <n v="30"/>
    <n v="2.5"/>
    <n v="39"/>
    <x v="0"/>
    <n v="1"/>
    <n v="31"/>
    <n v="0"/>
    <n v="7137"/>
    <n v="1259.1937499999999"/>
    <n v="0"/>
    <n v="0"/>
    <n v="0"/>
    <n v="0"/>
    <n v="0"/>
    <n v="0"/>
    <n v="0"/>
    <n v="0"/>
    <n v="0"/>
    <n v="0"/>
    <n v="0"/>
    <n v="0"/>
    <n v="26.5"/>
    <n v="0"/>
    <n v="0"/>
    <n v="0"/>
    <n v="0"/>
    <n v="5.9346750000000004"/>
    <n v="0"/>
    <n v="0"/>
  </r>
  <r>
    <d v="2020-12-01T00:00:00"/>
    <x v="8"/>
    <s v="P"/>
    <s v="Active"/>
    <n v="171"/>
    <x v="170"/>
    <s v="N"/>
    <x v="5"/>
    <n v="1093"/>
    <x v="0"/>
    <s v="Niederl. 3"/>
    <n v="1"/>
    <s v="Department"/>
    <s v="Supervisor"/>
    <s v="Non-Mgm."/>
    <s v="ang."/>
    <s v="W"/>
    <d v="2008-09-15T00:00:00"/>
    <m/>
    <s v=""/>
    <n v="11"/>
    <d v="1965-09-04T00:00:00"/>
    <n v="54"/>
    <s v="N"/>
    <n v="30"/>
    <n v="2.5"/>
    <n v="35"/>
    <x v="0"/>
    <n v="0.89743589743589747"/>
    <n v="31"/>
    <n v="0"/>
    <n v="7138"/>
    <n v="1259.1937499999999"/>
    <n v="0"/>
    <n v="0"/>
    <n v="0"/>
    <n v="0"/>
    <n v="0"/>
    <n v="0"/>
    <n v="0"/>
    <n v="0"/>
    <n v="0"/>
    <n v="0"/>
    <n v="0"/>
    <n v="0"/>
    <n v="26.5"/>
    <n v="0"/>
    <n v="0"/>
    <n v="0"/>
    <n v="0"/>
    <n v="5.9346750000000004"/>
    <n v="0"/>
    <n v="0"/>
  </r>
  <r>
    <d v="2020-12-01T00:00:00"/>
    <x v="8"/>
    <s v="P"/>
    <s v="Active"/>
    <n v="172"/>
    <x v="171"/>
    <s v="N"/>
    <x v="8"/>
    <n v="1009"/>
    <x v="1"/>
    <s v="Niederl. 1"/>
    <n v="1"/>
    <s v="Department"/>
    <s v="Supervisor"/>
    <s v="Non-Mgm."/>
    <s v="ang."/>
    <s v="M"/>
    <d v="2008-09-15T00:00:00"/>
    <m/>
    <s v=""/>
    <n v="11"/>
    <d v="1986-01-26T00:00:00"/>
    <n v="33"/>
    <s v="N"/>
    <n v="30"/>
    <n v="2.5"/>
    <n v="39"/>
    <x v="0"/>
    <n v="1"/>
    <n v="31"/>
    <n v="0"/>
    <n v="7139"/>
    <n v="1259.1937499999999"/>
    <n v="-7.44"/>
    <n v="0"/>
    <n v="0"/>
    <n v="0"/>
    <n v="0"/>
    <n v="0"/>
    <n v="0"/>
    <n v="0"/>
    <n v="0"/>
    <n v="0"/>
    <n v="0"/>
    <n v="0"/>
    <n v="26.5"/>
    <n v="0"/>
    <n v="0"/>
    <n v="0"/>
    <n v="0"/>
    <n v="4.2684869999999995"/>
    <n v="0"/>
    <n v="0"/>
  </r>
  <r>
    <d v="2020-12-01T00:00:00"/>
    <x v="8"/>
    <s v="P"/>
    <s v="Active"/>
    <n v="173"/>
    <x v="172"/>
    <s v="N"/>
    <x v="19"/>
    <n v="1083"/>
    <x v="0"/>
    <s v="Niederl. 3"/>
    <n v="1"/>
    <s v="Department"/>
    <s v="Supervisor"/>
    <s v="Non-Mgm."/>
    <s v="ang."/>
    <s v="M"/>
    <d v="2008-10-01T00:00:00"/>
    <m/>
    <s v=""/>
    <n v="11"/>
    <d v="1971-08-16T00:00:00"/>
    <n v="48"/>
    <s v="N"/>
    <n v="30"/>
    <n v="2.5"/>
    <n v="39"/>
    <x v="0"/>
    <n v="1"/>
    <n v="31"/>
    <n v="0"/>
    <n v="7140"/>
    <n v="1259.1937499999999"/>
    <n v="0"/>
    <n v="0"/>
    <n v="0"/>
    <n v="0"/>
    <n v="0"/>
    <n v="0"/>
    <n v="0"/>
    <n v="0"/>
    <n v="0"/>
    <n v="0"/>
    <n v="0"/>
    <n v="0"/>
    <n v="26.5"/>
    <n v="0"/>
    <n v="0"/>
    <n v="0"/>
    <n v="0"/>
    <n v="5.9346750000000004"/>
    <n v="0"/>
    <n v="0"/>
  </r>
  <r>
    <d v="2020-12-01T00:00:00"/>
    <x v="8"/>
    <s v="P"/>
    <s v="Active"/>
    <n v="174"/>
    <x v="173"/>
    <s v="N"/>
    <x v="22"/>
    <n v="1029"/>
    <x v="6"/>
    <s v="Niederl. 10"/>
    <n v="1"/>
    <s v="Department"/>
    <s v="Supervisor"/>
    <s v="Non-Mgm."/>
    <s v="ang."/>
    <s v="M"/>
    <d v="2008-11-01T00:00:00"/>
    <m/>
    <s v=""/>
    <n v="11"/>
    <d v="1965-09-02T00:00:00"/>
    <n v="54"/>
    <s v="J"/>
    <n v="30"/>
    <n v="2.5"/>
    <n v="39"/>
    <x v="0"/>
    <n v="1"/>
    <n v="31"/>
    <n v="0"/>
    <n v="7141"/>
    <n v="1259.1937499999999"/>
    <n v="0"/>
    <n v="0"/>
    <n v="0"/>
    <n v="0"/>
    <n v="0"/>
    <n v="0"/>
    <n v="0"/>
    <n v="0"/>
    <n v="0"/>
    <n v="0"/>
    <n v="411.98076923076917"/>
    <n v="327.29583333333341"/>
    <n v="26.5"/>
    <n v="0"/>
    <n v="0"/>
    <n v="0"/>
    <n v="0"/>
    <n v="171.49567014423079"/>
    <n v="0"/>
    <n v="0"/>
  </r>
  <r>
    <d v="2020-12-01T00:00:00"/>
    <x v="8"/>
    <s v="P"/>
    <s v="Active"/>
    <n v="175"/>
    <x v="174"/>
    <s v="N"/>
    <x v="16"/>
    <n v="1043"/>
    <x v="9"/>
    <s v="Niederl. 4"/>
    <n v="1"/>
    <s v="Department"/>
    <s v="Supervisor"/>
    <s v="Manager"/>
    <s v="ang."/>
    <s v="M"/>
    <d v="2008-12-01T00:00:00"/>
    <m/>
    <s v=""/>
    <n v="11"/>
    <d v="1979-02-19T00:00:00"/>
    <n v="40"/>
    <s v="N"/>
    <n v="30"/>
    <n v="2.5"/>
    <n v="39"/>
    <x v="0"/>
    <n v="1"/>
    <n v="31"/>
    <n v="0"/>
    <n v="7142"/>
    <n v="1259.1937499999999"/>
    <n v="0"/>
    <n v="0"/>
    <n v="0"/>
    <n v="0"/>
    <n v="0"/>
    <n v="0"/>
    <n v="0"/>
    <n v="0"/>
    <n v="0"/>
    <n v="0"/>
    <n v="0"/>
    <n v="0"/>
    <n v="26.5"/>
    <n v="0"/>
    <n v="0"/>
    <n v="0"/>
    <n v="0"/>
    <n v="5.9346750000000004"/>
    <n v="172.87720000000002"/>
    <n v="0"/>
  </r>
  <r>
    <d v="2020-12-01T00:00:00"/>
    <x v="8"/>
    <s v="P"/>
    <s v="Active"/>
    <n v="176"/>
    <x v="175"/>
    <s v="N"/>
    <x v="24"/>
    <n v="1081"/>
    <x v="0"/>
    <s v="Niederl. 3"/>
    <n v="1"/>
    <s v="Department"/>
    <s v="Supervisor"/>
    <s v="Manager"/>
    <s v="ang."/>
    <s v="M"/>
    <d v="2009-01-01T00:00:00"/>
    <m/>
    <s v=""/>
    <n v="11"/>
    <d v="1973-08-27T00:00:00"/>
    <n v="46"/>
    <s v="N"/>
    <n v="30"/>
    <n v="2.5"/>
    <n v="39"/>
    <x v="0"/>
    <n v="1"/>
    <n v="31"/>
    <n v="0"/>
    <n v="7143"/>
    <n v="1259.1937499999999"/>
    <n v="0"/>
    <n v="0"/>
    <n v="0"/>
    <n v="0"/>
    <n v="0"/>
    <n v="0"/>
    <n v="0"/>
    <n v="0"/>
    <n v="0"/>
    <n v="0"/>
    <n v="0"/>
    <n v="0"/>
    <n v="26.5"/>
    <n v="0"/>
    <n v="0"/>
    <n v="0"/>
    <n v="0"/>
    <n v="5.9346750000000004"/>
    <n v="158.29660000000001"/>
    <n v="0"/>
  </r>
  <r>
    <d v="2020-12-01T00:00:00"/>
    <x v="8"/>
    <s v="P"/>
    <s v="Active"/>
    <n v="177"/>
    <x v="176"/>
    <s v="N"/>
    <x v="22"/>
    <n v="1060"/>
    <x v="2"/>
    <s v="Niederl. 7"/>
    <n v="1"/>
    <s v="Department"/>
    <s v="Supervisor"/>
    <s v="Non-Mgm."/>
    <s v="ang."/>
    <s v="M"/>
    <d v="2009-03-01T00:00:00"/>
    <m/>
    <s v=""/>
    <n v="10"/>
    <d v="1960-11-16T00:00:00"/>
    <n v="59"/>
    <s v="J"/>
    <n v="35"/>
    <n v="2.9166666666666665"/>
    <n v="39"/>
    <x v="0"/>
    <n v="1"/>
    <n v="31"/>
    <n v="0"/>
    <n v="7144"/>
    <n v="1259.1937499999999"/>
    <n v="0"/>
    <n v="0"/>
    <n v="0"/>
    <n v="0"/>
    <n v="0"/>
    <n v="0"/>
    <n v="0"/>
    <n v="0"/>
    <n v="0"/>
    <n v="0"/>
    <n v="480.84615384615381"/>
    <n v="327.43333333333339"/>
    <n v="26.5"/>
    <n v="0"/>
    <n v="0"/>
    <n v="0"/>
    <n v="0"/>
    <n v="186.94886615384615"/>
    <n v="0"/>
    <n v="0"/>
  </r>
  <r>
    <d v="2020-12-01T00:00:00"/>
    <x v="8"/>
    <s v="P"/>
    <s v="Active"/>
    <n v="178"/>
    <x v="177"/>
    <s v="N"/>
    <x v="22"/>
    <n v="1053"/>
    <x v="3"/>
    <s v="Niederl. 8"/>
    <n v="1"/>
    <s v="Department"/>
    <s v="Supervisor"/>
    <s v="Non-Mgm."/>
    <s v="ang."/>
    <s v="M"/>
    <d v="2009-08-01T00:00:00"/>
    <m/>
    <s v=""/>
    <n v="10"/>
    <d v="1960-08-05T00:00:00"/>
    <n v="59"/>
    <s v="J"/>
    <n v="30"/>
    <n v="2.5"/>
    <n v="39"/>
    <x v="0"/>
    <n v="1"/>
    <n v="31"/>
    <n v="0"/>
    <n v="7145"/>
    <n v="1259.1937499999999"/>
    <n v="0"/>
    <n v="0"/>
    <n v="0"/>
    <n v="0"/>
    <n v="0"/>
    <n v="0"/>
    <n v="0"/>
    <n v="0"/>
    <n v="0"/>
    <n v="0"/>
    <n v="412.21153846153845"/>
    <n v="327.47916666666669"/>
    <n v="26.5"/>
    <n v="0"/>
    <n v="0"/>
    <n v="0"/>
    <n v="0"/>
    <n v="171.58840841346154"/>
    <n v="0"/>
    <n v="0"/>
  </r>
  <r>
    <d v="2020-12-01T00:00:00"/>
    <x v="8"/>
    <s v="P"/>
    <s v="Active"/>
    <n v="179"/>
    <x v="178"/>
    <s v="N"/>
    <x v="31"/>
    <n v="1034"/>
    <x v="5"/>
    <s v="Niederl. 5"/>
    <n v="1"/>
    <s v="Department"/>
    <s v="Supervisor"/>
    <s v="Non-Mgm."/>
    <s v="ang."/>
    <s v="M"/>
    <d v="2009-09-01T00:00:00"/>
    <m/>
    <s v=""/>
    <n v="10"/>
    <d v="1985-01-27T00:00:00"/>
    <n v="34"/>
    <s v="J"/>
    <n v="30"/>
    <n v="2.5"/>
    <n v="39"/>
    <x v="0"/>
    <n v="1"/>
    <n v="31"/>
    <n v="0"/>
    <n v="7146"/>
    <n v="1259.1937499999999"/>
    <n v="0"/>
    <n v="0"/>
    <n v="60"/>
    <n v="0"/>
    <n v="0"/>
    <n v="0"/>
    <n v="0"/>
    <n v="0"/>
    <n v="0"/>
    <n v="0"/>
    <n v="412.26923076923077"/>
    <n v="327.52500000000003"/>
    <n v="26.5"/>
    <n v="0"/>
    <n v="0"/>
    <n v="0"/>
    <n v="0"/>
    <n v="185.04859298076926"/>
    <n v="107.16"/>
    <n v="0"/>
  </r>
  <r>
    <d v="2020-12-01T00:00:00"/>
    <x v="8"/>
    <s v="P"/>
    <s v="Active"/>
    <n v="180"/>
    <x v="179"/>
    <s v="N"/>
    <x v="22"/>
    <n v="1053"/>
    <x v="3"/>
    <s v="Niederl. 8"/>
    <n v="1"/>
    <s v="Department"/>
    <s v="Supervisor"/>
    <s v="Non-Mgm."/>
    <s v="ang."/>
    <s v="M"/>
    <d v="2010-01-01T00:00:00"/>
    <m/>
    <s v=""/>
    <n v="10"/>
    <d v="1976-09-23T00:00:00"/>
    <n v="43"/>
    <s v="J"/>
    <n v="30"/>
    <n v="2.5"/>
    <n v="39"/>
    <x v="0"/>
    <n v="1"/>
    <n v="31"/>
    <n v="0"/>
    <n v="7147"/>
    <n v="1259.1937499999999"/>
    <n v="0"/>
    <n v="0"/>
    <n v="0"/>
    <n v="0"/>
    <n v="0"/>
    <n v="0"/>
    <n v="0"/>
    <n v="0"/>
    <n v="0"/>
    <n v="0"/>
    <n v="412.32692307692304"/>
    <n v="327.57083333333338"/>
    <n v="26.5"/>
    <n v="0"/>
    <n v="0"/>
    <n v="0"/>
    <n v="0"/>
    <n v="171.63477754807693"/>
    <n v="0"/>
    <n v="18.853333333333335"/>
  </r>
  <r>
    <d v="2020-12-01T00:00:00"/>
    <x v="8"/>
    <s v="P"/>
    <s v="Active"/>
    <n v="181"/>
    <x v="180"/>
    <s v="N"/>
    <x v="22"/>
    <n v="1041"/>
    <x v="4"/>
    <s v="Niederl. 6"/>
    <n v="1"/>
    <s v="Department"/>
    <s v="Supervisor"/>
    <s v="Non-Mgm."/>
    <s v="ang."/>
    <s v="M"/>
    <d v="2010-02-01T00:00:00"/>
    <m/>
    <s v=""/>
    <n v="9"/>
    <d v="1979-03-11T00:00:00"/>
    <n v="40"/>
    <s v="J"/>
    <n v="30"/>
    <n v="2.5"/>
    <n v="39"/>
    <x v="0"/>
    <n v="1"/>
    <n v="31"/>
    <n v="0"/>
    <n v="7148"/>
    <n v="1259.1937499999999"/>
    <n v="0"/>
    <n v="0"/>
    <n v="0"/>
    <n v="0"/>
    <n v="0"/>
    <n v="0"/>
    <n v="0"/>
    <n v="0"/>
    <n v="0"/>
    <n v="0"/>
    <n v="412.38461538461536"/>
    <n v="327.61666666666667"/>
    <n v="26.5"/>
    <n v="0"/>
    <n v="0"/>
    <n v="0"/>
    <n v="0"/>
    <n v="171.65796211538461"/>
    <n v="0"/>
    <n v="18.853333333333335"/>
  </r>
  <r>
    <d v="2020-12-01T00:00:00"/>
    <x v="8"/>
    <s v="P"/>
    <s v="Active"/>
    <n v="182"/>
    <x v="181"/>
    <s v="N"/>
    <x v="2"/>
    <n v="1010"/>
    <x v="1"/>
    <s v="Niederl. 1"/>
    <n v="1"/>
    <s v="Department"/>
    <s v="Supervisor"/>
    <s v="Non-Mgm."/>
    <s v="ang."/>
    <s v="M"/>
    <d v="2005-09-01T00:00:00"/>
    <m/>
    <s v=""/>
    <n v="14"/>
    <d v="1988-09-30T00:00:00"/>
    <n v="31"/>
    <s v="N"/>
    <n v="30"/>
    <n v="2.5"/>
    <n v="39"/>
    <x v="0"/>
    <n v="1"/>
    <n v="31"/>
    <n v="0"/>
    <n v="7149"/>
    <n v="1259.1937499999999"/>
    <n v="0"/>
    <n v="0"/>
    <n v="0"/>
    <n v="0"/>
    <n v="0"/>
    <n v="0"/>
    <n v="0"/>
    <n v="0"/>
    <n v="0"/>
    <n v="0"/>
    <n v="0"/>
    <n v="0"/>
    <n v="26.5"/>
    <n v="0"/>
    <n v="0"/>
    <n v="0"/>
    <n v="0"/>
    <n v="5.9346750000000004"/>
    <n v="0"/>
    <n v="23.726666666666667"/>
  </r>
  <r>
    <d v="2020-12-01T00:00:00"/>
    <x v="8"/>
    <s v="P"/>
    <s v="Active"/>
    <n v="183"/>
    <x v="182"/>
    <s v="N"/>
    <x v="31"/>
    <n v="1022"/>
    <x v="7"/>
    <s v="Niederl. 9"/>
    <n v="1"/>
    <s v="Department"/>
    <s v="Supervisor"/>
    <s v="Manager"/>
    <s v="ang."/>
    <s v="M"/>
    <d v="2010-07-15T00:00:00"/>
    <m/>
    <s v=""/>
    <n v="9"/>
    <d v="1968-06-18T00:00:00"/>
    <n v="51"/>
    <s v="N"/>
    <n v="30"/>
    <n v="2.5"/>
    <n v="39"/>
    <x v="0"/>
    <n v="1"/>
    <n v="31"/>
    <n v="0"/>
    <n v="7150"/>
    <n v="1259.1937499999999"/>
    <n v="0"/>
    <n v="0"/>
    <n v="30"/>
    <n v="0"/>
    <n v="0"/>
    <n v="0"/>
    <n v="0"/>
    <n v="0"/>
    <n v="0"/>
    <n v="0"/>
    <n v="0"/>
    <n v="0"/>
    <n v="26.5"/>
    <n v="0"/>
    <n v="0"/>
    <n v="0"/>
    <n v="0"/>
    <n v="12.653175000000001"/>
    <n v="121.03"/>
    <n v="18.853333333333335"/>
  </r>
  <r>
    <d v="2020-12-01T00:00:00"/>
    <x v="8"/>
    <s v="P"/>
    <s v="Active"/>
    <n v="184"/>
    <x v="183"/>
    <s v="N"/>
    <x v="5"/>
    <n v="1093"/>
    <x v="1"/>
    <s v="Niederl. 1"/>
    <n v="1"/>
    <s v="Department"/>
    <s v="Supervisor"/>
    <s v="Non-Mgm."/>
    <s v="ang."/>
    <s v="M"/>
    <d v="2010-09-01T00:00:00"/>
    <m/>
    <s v=""/>
    <n v="9"/>
    <d v="1986-05-04T00:00:00"/>
    <n v="33"/>
    <s v="N"/>
    <n v="30"/>
    <n v="2.5"/>
    <n v="39"/>
    <x v="0"/>
    <n v="1"/>
    <n v="31"/>
    <n v="0"/>
    <n v="7151"/>
    <n v="1259.1937499999999"/>
    <n v="0"/>
    <n v="0"/>
    <n v="0"/>
    <n v="0"/>
    <n v="0"/>
    <n v="0"/>
    <n v="0"/>
    <n v="0"/>
    <n v="0"/>
    <n v="0"/>
    <n v="0"/>
    <n v="0"/>
    <n v="26.5"/>
    <n v="0"/>
    <n v="0"/>
    <n v="0"/>
    <n v="0"/>
    <n v="5.9346750000000004"/>
    <n v="0"/>
    <n v="18.853333333333335"/>
  </r>
  <r>
    <d v="2020-12-01T00:00:00"/>
    <x v="8"/>
    <s v="P"/>
    <s v="Active"/>
    <n v="185"/>
    <x v="184"/>
    <s v="N"/>
    <x v="6"/>
    <n v="1014"/>
    <x v="1"/>
    <s v="Niederl. 1"/>
    <n v="1"/>
    <s v="Department"/>
    <s v="Supervisor"/>
    <s v="Non-Mgm."/>
    <s v="ang."/>
    <s v="W"/>
    <d v="2010-09-01T00:00:00"/>
    <m/>
    <s v=""/>
    <n v="9"/>
    <d v="1994-06-11T00:00:00"/>
    <n v="25"/>
    <s v="N"/>
    <n v="30"/>
    <n v="2.5"/>
    <n v="39"/>
    <x v="0"/>
    <n v="1"/>
    <n v="31"/>
    <n v="0"/>
    <n v="7152"/>
    <n v="1259.1937499999999"/>
    <n v="0"/>
    <n v="0"/>
    <n v="0"/>
    <n v="0"/>
    <n v="0"/>
    <n v="0"/>
    <n v="0"/>
    <n v="0"/>
    <n v="0"/>
    <n v="0"/>
    <n v="0"/>
    <n v="0"/>
    <n v="26.5"/>
    <n v="0"/>
    <n v="0"/>
    <n v="0"/>
    <n v="0"/>
    <n v="5.9346750000000004"/>
    <n v="0"/>
    <n v="18.853333333333335"/>
  </r>
  <r>
    <d v="2020-12-01T00:00:00"/>
    <x v="8"/>
    <s v="P"/>
    <s v="Active"/>
    <n v="186"/>
    <x v="185"/>
    <s v="N"/>
    <x v="22"/>
    <n v="1053"/>
    <x v="3"/>
    <s v="Niederl. 8"/>
    <n v="1"/>
    <s v="Department"/>
    <s v="Supervisor"/>
    <s v="Non-Mgm."/>
    <s v="ang."/>
    <s v="M"/>
    <d v="2010-09-15T00:00:00"/>
    <m/>
    <s v=""/>
    <n v="9"/>
    <d v="1960-10-06T00:00:00"/>
    <n v="59"/>
    <s v="J"/>
    <n v="30"/>
    <n v="2.5"/>
    <n v="39"/>
    <x v="0"/>
    <n v="1"/>
    <n v="31"/>
    <n v="0"/>
    <n v="7153"/>
    <n v="1259.1937499999999"/>
    <n v="0"/>
    <n v="0"/>
    <n v="0"/>
    <n v="0"/>
    <n v="0"/>
    <n v="0"/>
    <n v="0"/>
    <n v="0"/>
    <n v="0"/>
    <n v="0"/>
    <n v="412.67307692307691"/>
    <n v="327.84583333333336"/>
    <n v="26.5"/>
    <n v="0"/>
    <n v="0"/>
    <n v="0"/>
    <n v="0"/>
    <n v="171.77388495192307"/>
    <n v="0"/>
    <n v="18.853333333333335"/>
  </r>
  <r>
    <d v="2020-12-01T00:00:00"/>
    <x v="8"/>
    <s v="P"/>
    <s v="Active"/>
    <n v="187"/>
    <x v="186"/>
    <s v="N"/>
    <x v="31"/>
    <n v="1046"/>
    <x v="9"/>
    <s v="Niederl. 4"/>
    <n v="1"/>
    <s v="Department"/>
    <s v="Supervisor"/>
    <s v="Non-Mgm."/>
    <s v="ang."/>
    <s v="M"/>
    <d v="2010-09-01T00:00:00"/>
    <m/>
    <s v=""/>
    <n v="9"/>
    <d v="1976-05-27T00:00:00"/>
    <n v="43"/>
    <s v="J"/>
    <n v="30"/>
    <n v="2.5"/>
    <n v="39"/>
    <x v="0"/>
    <n v="1"/>
    <n v="31"/>
    <n v="0"/>
    <n v="7154"/>
    <n v="1259.1937499999999"/>
    <n v="0"/>
    <n v="875"/>
    <n v="60"/>
    <n v="0"/>
    <n v="0"/>
    <n v="0"/>
    <n v="0"/>
    <n v="0"/>
    <n v="0"/>
    <n v="0"/>
    <n v="412.73076923076923"/>
    <n v="327.89166666666665"/>
    <n v="26.5"/>
    <n v="0"/>
    <n v="0"/>
    <n v="0"/>
    <n v="0"/>
    <n v="381.1903195192308"/>
    <n v="116.47"/>
    <n v="18.853333333333335"/>
  </r>
  <r>
    <d v="2020-12-01T00:00:00"/>
    <x v="8"/>
    <s v="P"/>
    <s v="Active"/>
    <n v="188"/>
    <x v="187"/>
    <s v="N"/>
    <x v="31"/>
    <n v="1028"/>
    <x v="6"/>
    <s v="Niederl. 10"/>
    <n v="1"/>
    <s v="Department"/>
    <s v="Supervisor"/>
    <s v="Manager"/>
    <s v="ang."/>
    <s v="M"/>
    <d v="2010-09-01T00:00:00"/>
    <m/>
    <s v=""/>
    <n v="9"/>
    <d v="1972-09-25T00:00:00"/>
    <n v="47"/>
    <s v="N"/>
    <n v="30"/>
    <n v="2.5"/>
    <n v="39"/>
    <x v="0"/>
    <n v="1"/>
    <n v="31"/>
    <n v="0"/>
    <n v="7155"/>
    <n v="1259.1937499999999"/>
    <n v="0"/>
    <n v="0"/>
    <n v="60"/>
    <n v="0"/>
    <n v="0"/>
    <n v="0"/>
    <n v="0"/>
    <n v="0"/>
    <n v="0"/>
    <n v="0"/>
    <n v="0"/>
    <n v="0"/>
    <n v="26.5"/>
    <n v="0"/>
    <n v="0"/>
    <n v="0"/>
    <n v="0"/>
    <n v="19.371675"/>
    <n v="125.78"/>
    <n v="18.853333333333335"/>
  </r>
  <r>
    <d v="2020-12-01T00:00:00"/>
    <x v="8"/>
    <s v="P"/>
    <s v="Active"/>
    <n v="189"/>
    <x v="188"/>
    <s v="N"/>
    <x v="22"/>
    <n v="1029"/>
    <x v="6"/>
    <s v="Niederl. 10"/>
    <n v="1"/>
    <s v="Department"/>
    <s v="Supervisor"/>
    <s v="Non-Mgm."/>
    <s v="ang."/>
    <s v="M"/>
    <d v="2010-12-01T00:00:00"/>
    <m/>
    <s v=""/>
    <n v="9"/>
    <d v="1984-06-15T00:00:00"/>
    <n v="35"/>
    <s v="J"/>
    <n v="30"/>
    <n v="2.5"/>
    <n v="39"/>
    <x v="0"/>
    <n v="1"/>
    <n v="31"/>
    <n v="0"/>
    <n v="7156"/>
    <n v="1259.1937499999999"/>
    <n v="0"/>
    <n v="0"/>
    <n v="0"/>
    <n v="0"/>
    <n v="0"/>
    <n v="0"/>
    <n v="0"/>
    <n v="0"/>
    <n v="0"/>
    <n v="0"/>
    <n v="412.84615384615387"/>
    <n v="327.98333333333341"/>
    <n v="26.5"/>
    <n v="0"/>
    <n v="0"/>
    <n v="0"/>
    <n v="0"/>
    <n v="171.84343865384619"/>
    <n v="0"/>
    <n v="18.853333333333335"/>
  </r>
  <r>
    <d v="2020-12-01T00:00:00"/>
    <x v="8"/>
    <s v="P"/>
    <s v="Active"/>
    <n v="190"/>
    <x v="189"/>
    <s v="N"/>
    <x v="31"/>
    <n v="1046"/>
    <x v="9"/>
    <s v="Niederl. 4"/>
    <n v="1"/>
    <s v="Department"/>
    <s v="Supervisor"/>
    <s v="Non-Mgm."/>
    <s v="ang."/>
    <s v="M"/>
    <d v="2010-12-01T00:00:00"/>
    <m/>
    <s v=""/>
    <n v="9"/>
    <d v="1958-09-21T00:00:00"/>
    <n v="61"/>
    <s v="J"/>
    <n v="30"/>
    <n v="2.5"/>
    <n v="39"/>
    <x v="0"/>
    <n v="1"/>
    <n v="31"/>
    <n v="0"/>
    <n v="7157"/>
    <n v="1259.1937499999999"/>
    <n v="0"/>
    <n v="0"/>
    <n v="60"/>
    <n v="0"/>
    <n v="0"/>
    <n v="0"/>
    <n v="0"/>
    <n v="0"/>
    <n v="0"/>
    <n v="0"/>
    <n v="412.90384615384619"/>
    <n v="328.0291666666667"/>
    <n v="26.5"/>
    <n v="0"/>
    <n v="0"/>
    <n v="0"/>
    <n v="0"/>
    <n v="185.30362322115386"/>
    <n v="78.09"/>
    <n v="18.853333333333335"/>
  </r>
  <r>
    <d v="2020-12-01T00:00:00"/>
    <x v="8"/>
    <s v="P"/>
    <s v="Active"/>
    <n v="191"/>
    <x v="190"/>
    <s v="N"/>
    <x v="19"/>
    <n v="1083"/>
    <x v="0"/>
    <s v="Niederl. 3"/>
    <n v="1"/>
    <s v="Department"/>
    <s v="Supervisor"/>
    <s v="Non-Mgm."/>
    <s v="ang."/>
    <s v="M"/>
    <d v="2011-01-01T00:00:00"/>
    <m/>
    <s v=""/>
    <n v="9"/>
    <d v="1980-02-11T00:00:00"/>
    <n v="39"/>
    <s v="N"/>
    <n v="30"/>
    <n v="2.5"/>
    <n v="39"/>
    <x v="0"/>
    <n v="1"/>
    <n v="31"/>
    <n v="0"/>
    <n v="7158"/>
    <n v="1259.1937499999999"/>
    <n v="0"/>
    <n v="0"/>
    <n v="0"/>
    <n v="0"/>
    <n v="0"/>
    <n v="0"/>
    <n v="0"/>
    <n v="0"/>
    <n v="0"/>
    <n v="0"/>
    <n v="0"/>
    <n v="0"/>
    <n v="26.5"/>
    <n v="0"/>
    <n v="0"/>
    <n v="0"/>
    <n v="0"/>
    <n v="5.9346750000000004"/>
    <n v="0"/>
    <n v="0"/>
  </r>
  <r>
    <d v="2020-12-01T00:00:00"/>
    <x v="8"/>
    <s v="P"/>
    <s v="Active"/>
    <n v="192"/>
    <x v="191"/>
    <s v="N"/>
    <x v="22"/>
    <n v="1047"/>
    <x v="9"/>
    <s v="Niederl. 4"/>
    <n v="1"/>
    <s v="Department"/>
    <s v="Supervisor"/>
    <s v="Non-Mgm."/>
    <s v="ang."/>
    <s v="M"/>
    <d v="2011-01-01T00:00:00"/>
    <m/>
    <s v=""/>
    <n v="9"/>
    <d v="1982-11-21T00:00:00"/>
    <n v="37"/>
    <s v="J"/>
    <n v="30"/>
    <n v="2.5"/>
    <n v="39"/>
    <x v="0"/>
    <n v="1"/>
    <n v="31"/>
    <n v="0"/>
    <n v="7159"/>
    <n v="1259.1937499999999"/>
    <n v="0"/>
    <n v="0"/>
    <n v="0"/>
    <n v="0"/>
    <n v="0"/>
    <n v="0"/>
    <n v="0"/>
    <n v="0"/>
    <n v="0"/>
    <n v="0"/>
    <n v="413.01923076923077"/>
    <n v="328.12083333333339"/>
    <n v="26.5"/>
    <n v="0"/>
    <n v="0"/>
    <n v="0"/>
    <n v="0"/>
    <n v="171.91299235576923"/>
    <n v="0"/>
    <n v="0"/>
  </r>
  <r>
    <d v="2020-12-01T00:00:00"/>
    <x v="8"/>
    <s v="P"/>
    <s v="Active"/>
    <n v="193"/>
    <x v="192"/>
    <s v="N"/>
    <x v="11"/>
    <n v="1082"/>
    <x v="0"/>
    <s v="Niederl. 3"/>
    <n v="1"/>
    <s v="Department"/>
    <s v="Supervisor"/>
    <s v="Manager"/>
    <s v="ang."/>
    <s v="M"/>
    <d v="2011-02-01T00:00:00"/>
    <m/>
    <s v=""/>
    <n v="8"/>
    <d v="1985-01-15T00:00:00"/>
    <n v="35"/>
    <s v="N"/>
    <n v="30"/>
    <n v="2.5"/>
    <n v="39"/>
    <x v="0"/>
    <n v="1"/>
    <n v="31"/>
    <n v="0"/>
    <n v="7160"/>
    <n v="1259.1937499999999"/>
    <n v="0"/>
    <n v="0"/>
    <n v="0"/>
    <n v="0"/>
    <n v="0"/>
    <n v="0"/>
    <n v="0"/>
    <n v="0"/>
    <n v="0"/>
    <n v="0"/>
    <n v="0"/>
    <n v="0"/>
    <n v="26.5"/>
    <n v="0"/>
    <n v="0"/>
    <n v="0"/>
    <n v="0"/>
    <n v="5.9346750000000004"/>
    <n v="0"/>
    <n v="0"/>
  </r>
  <r>
    <d v="2020-12-01T00:00:00"/>
    <x v="8"/>
    <s v="P"/>
    <s v="Active"/>
    <n v="194"/>
    <x v="193"/>
    <s v="N"/>
    <x v="24"/>
    <n v="1081"/>
    <x v="0"/>
    <s v="Niederl. 3"/>
    <n v="1"/>
    <s v="Department"/>
    <s v="Supervisor"/>
    <s v="Manager"/>
    <s v="ang."/>
    <s v="M"/>
    <d v="2011-02-01T00:00:00"/>
    <m/>
    <s v=""/>
    <n v="8"/>
    <d v="1983-05-10T00:00:00"/>
    <n v="36"/>
    <s v="N"/>
    <n v="30"/>
    <n v="2.5"/>
    <n v="39"/>
    <x v="0"/>
    <n v="1"/>
    <n v="31"/>
    <n v="0"/>
    <n v="7161"/>
    <n v="1259.1937499999999"/>
    <n v="0"/>
    <n v="0"/>
    <n v="0"/>
    <n v="0"/>
    <n v="0"/>
    <n v="0"/>
    <n v="0"/>
    <n v="0"/>
    <n v="0"/>
    <n v="0"/>
    <n v="0"/>
    <n v="0"/>
    <n v="26.5"/>
    <n v="0"/>
    <n v="0"/>
    <n v="0"/>
    <n v="0"/>
    <n v="5.9346750000000004"/>
    <n v="159.9914"/>
    <n v="0"/>
  </r>
  <r>
    <d v="2020-12-01T00:00:00"/>
    <x v="8"/>
    <s v="P"/>
    <s v="Active"/>
    <n v="195"/>
    <x v="194"/>
    <s v="N"/>
    <x v="19"/>
    <n v="1083"/>
    <x v="0"/>
    <s v="Niederl. 3"/>
    <n v="1"/>
    <s v="Department"/>
    <s v="Supervisor"/>
    <s v="Non-Mgm."/>
    <s v="ang."/>
    <s v="W"/>
    <d v="2011-03-15T00:00:00"/>
    <m/>
    <s v=""/>
    <n v="8"/>
    <d v="1987-03-02T00:00:00"/>
    <n v="32"/>
    <s v="N"/>
    <n v="30"/>
    <n v="2.5"/>
    <n v="39"/>
    <x v="0"/>
    <n v="1"/>
    <n v="31"/>
    <n v="0"/>
    <n v="7162"/>
    <n v="1259.1937499999999"/>
    <n v="0"/>
    <n v="0"/>
    <n v="0"/>
    <n v="0"/>
    <n v="0"/>
    <n v="0"/>
    <n v="0"/>
    <n v="0"/>
    <n v="0"/>
    <n v="0"/>
    <n v="0"/>
    <n v="0"/>
    <n v="26.5"/>
    <n v="0"/>
    <n v="0"/>
    <n v="0"/>
    <n v="0"/>
    <n v="5.9346750000000004"/>
    <n v="0"/>
    <n v="0"/>
  </r>
  <r>
    <d v="2020-12-01T00:00:00"/>
    <x v="8"/>
    <s v="P"/>
    <s v="Active"/>
    <n v="196"/>
    <x v="195"/>
    <s v="N"/>
    <x v="19"/>
    <n v="1083"/>
    <x v="0"/>
    <s v="Niederl. 3"/>
    <n v="1"/>
    <s v="Department"/>
    <s v="Supervisor"/>
    <s v="Manager"/>
    <s v="ang."/>
    <s v="M"/>
    <d v="2011-03-15T00:00:00"/>
    <m/>
    <s v=""/>
    <n v="8"/>
    <d v="1983-01-26T00:00:00"/>
    <n v="36"/>
    <s v="N"/>
    <n v="30"/>
    <n v="2.5"/>
    <n v="39"/>
    <x v="0"/>
    <n v="1"/>
    <n v="31"/>
    <n v="0"/>
    <n v="7163"/>
    <n v="1259.1937499999999"/>
    <n v="0"/>
    <n v="0"/>
    <n v="0"/>
    <n v="0"/>
    <n v="0"/>
    <n v="0"/>
    <n v="0"/>
    <n v="0"/>
    <n v="0"/>
    <n v="0"/>
    <n v="0"/>
    <n v="0"/>
    <n v="26.5"/>
    <n v="0"/>
    <n v="0"/>
    <n v="0"/>
    <n v="0"/>
    <n v="5.9346750000000004"/>
    <n v="0"/>
    <n v="0"/>
  </r>
  <r>
    <d v="2020-12-01T00:00:00"/>
    <x v="8"/>
    <s v="P"/>
    <s v="Active"/>
    <n v="197"/>
    <x v="196"/>
    <s v="N"/>
    <x v="22"/>
    <n v="1053"/>
    <x v="3"/>
    <s v="Niederl. 8"/>
    <n v="1"/>
    <s v="Department"/>
    <s v="Supervisor"/>
    <s v="Non-Mgm."/>
    <s v="ang."/>
    <s v="M"/>
    <d v="2011-04-01T00:00:00"/>
    <m/>
    <s v=""/>
    <n v="8"/>
    <d v="1960-09-16T00:00:00"/>
    <n v="59"/>
    <s v="J"/>
    <n v="30"/>
    <n v="2.5"/>
    <n v="39"/>
    <x v="0"/>
    <n v="1"/>
    <n v="31"/>
    <n v="0"/>
    <n v="7164"/>
    <n v="1259.1937499999999"/>
    <n v="0"/>
    <n v="0"/>
    <n v="0"/>
    <n v="0"/>
    <n v="0"/>
    <n v="0"/>
    <n v="0"/>
    <n v="0"/>
    <n v="0"/>
    <n v="0"/>
    <n v="413.30769230769232"/>
    <n v="328.35"/>
    <n v="26.5"/>
    <n v="0"/>
    <n v="0"/>
    <n v="0"/>
    <n v="0"/>
    <n v="172.02891519230769"/>
    <n v="0"/>
    <n v="0"/>
  </r>
  <r>
    <d v="2020-12-01T00:00:00"/>
    <x v="8"/>
    <s v="P"/>
    <s v="Active"/>
    <n v="198"/>
    <x v="197"/>
    <s v="N"/>
    <x v="22"/>
    <n v="1060"/>
    <x v="2"/>
    <s v="Niederl. 7"/>
    <n v="1"/>
    <s v="Department"/>
    <s v="Supervisor"/>
    <s v="Non-Mgm."/>
    <s v="ang."/>
    <s v="M"/>
    <d v="2011-05-01T00:00:00"/>
    <m/>
    <s v=""/>
    <n v="8"/>
    <d v="1964-01-08T00:00:00"/>
    <n v="56"/>
    <s v="J"/>
    <n v="30"/>
    <n v="2.5"/>
    <n v="39"/>
    <x v="0"/>
    <n v="1"/>
    <n v="31"/>
    <n v="0"/>
    <n v="7165"/>
    <n v="1259.1937499999999"/>
    <n v="0"/>
    <n v="0"/>
    <n v="0"/>
    <n v="0"/>
    <n v="0"/>
    <n v="0"/>
    <n v="0"/>
    <n v="0"/>
    <n v="0"/>
    <n v="0"/>
    <n v="413.36538461538464"/>
    <n v="328.39583333333337"/>
    <n v="26.5"/>
    <n v="0"/>
    <n v="0"/>
    <n v="0"/>
    <n v="0"/>
    <n v="172.0520997596154"/>
    <n v="0"/>
    <n v="0"/>
  </r>
  <r>
    <d v="2020-12-01T00:00:00"/>
    <x v="8"/>
    <s v="P"/>
    <s v="Active"/>
    <n v="199"/>
    <x v="198"/>
    <s v="N"/>
    <x v="22"/>
    <n v="1053"/>
    <x v="3"/>
    <s v="Niederl. 8"/>
    <n v="1"/>
    <s v="Department"/>
    <s v="Supervisor"/>
    <s v="Non-Mgm."/>
    <s v="ang."/>
    <s v="M"/>
    <d v="2011-05-01T00:00:00"/>
    <m/>
    <s v=""/>
    <n v="8"/>
    <d v="1964-06-16T00:00:00"/>
    <n v="55"/>
    <s v="J"/>
    <n v="30"/>
    <n v="2.5"/>
    <n v="39"/>
    <x v="0"/>
    <n v="1"/>
    <n v="31"/>
    <n v="0"/>
    <n v="7166"/>
    <n v="1259.1937499999999"/>
    <n v="0"/>
    <n v="0"/>
    <n v="0"/>
    <n v="0"/>
    <n v="0"/>
    <n v="0"/>
    <n v="0"/>
    <n v="0"/>
    <n v="0"/>
    <n v="0"/>
    <n v="413.42307692307696"/>
    <n v="328.44166666666666"/>
    <n v="26.5"/>
    <n v="0"/>
    <n v="0"/>
    <n v="0"/>
    <n v="0"/>
    <n v="172.07528432692308"/>
    <n v="0"/>
    <n v="0"/>
  </r>
  <r>
    <d v="2020-12-01T00:00:00"/>
    <x v="8"/>
    <s v="P"/>
    <s v="Active"/>
    <n v="200"/>
    <x v="199"/>
    <s v="N"/>
    <x v="36"/>
    <n v="1054"/>
    <x v="8"/>
    <s v="Niederl. 2"/>
    <n v="1"/>
    <s v="Department"/>
    <s v="Supervisor"/>
    <s v="Non-Mgm."/>
    <s v="ang."/>
    <s v="M"/>
    <d v="2011-05-01T00:00:00"/>
    <m/>
    <s v=""/>
    <n v="8"/>
    <d v="1976-07-18T00:00:00"/>
    <n v="43"/>
    <s v="N"/>
    <n v="30"/>
    <n v="2.5"/>
    <n v="39"/>
    <x v="0"/>
    <n v="1"/>
    <n v="31"/>
    <n v="0"/>
    <n v="7167"/>
    <n v="1259.1937499999999"/>
    <n v="0"/>
    <n v="0"/>
    <n v="0"/>
    <n v="0"/>
    <n v="0"/>
    <n v="0"/>
    <n v="0"/>
    <n v="0"/>
    <n v="0"/>
    <n v="0"/>
    <n v="0"/>
    <n v="0"/>
    <n v="26.5"/>
    <n v="0"/>
    <n v="0"/>
    <n v="0"/>
    <n v="0"/>
    <n v="5.9346750000000004"/>
    <n v="0"/>
    <n v="0"/>
  </r>
  <r>
    <d v="2020-12-01T00:00:00"/>
    <x v="8"/>
    <s v="P"/>
    <s v="Active"/>
    <n v="201"/>
    <x v="200"/>
    <s v="N"/>
    <x v="38"/>
    <n v="1074"/>
    <x v="0"/>
    <s v="Niederl. 3"/>
    <n v="1"/>
    <s v="Department"/>
    <s v="Supervisor"/>
    <s v="Non-Mgm."/>
    <s v="ang."/>
    <s v="M"/>
    <d v="2011-05-16T00:00:00"/>
    <m/>
    <s v=""/>
    <n v="8"/>
    <d v="1981-03-15T00:00:00"/>
    <n v="38"/>
    <s v="N"/>
    <n v="30"/>
    <n v="2.5"/>
    <n v="39"/>
    <x v="0"/>
    <n v="1"/>
    <n v="31"/>
    <n v="0"/>
    <n v="7168"/>
    <n v="1259.1937499999999"/>
    <n v="0"/>
    <n v="0"/>
    <n v="0"/>
    <n v="0"/>
    <n v="0"/>
    <n v="0"/>
    <n v="0"/>
    <n v="0"/>
    <n v="0"/>
    <n v="0"/>
    <n v="0"/>
    <n v="0"/>
    <n v="26.5"/>
    <n v="0"/>
    <n v="0"/>
    <n v="0"/>
    <n v="0"/>
    <n v="5.9346750000000004"/>
    <n v="0"/>
    <n v="0"/>
  </r>
  <r>
    <d v="2020-12-01T00:00:00"/>
    <x v="8"/>
    <s v="P"/>
    <s v="Active"/>
    <n v="202"/>
    <x v="201"/>
    <s v="N"/>
    <x v="31"/>
    <n v="1040"/>
    <x v="4"/>
    <s v="Niederl. 6"/>
    <n v="1"/>
    <s v="Department"/>
    <s v="Supervisor"/>
    <s v="Manager"/>
    <s v="ang."/>
    <s v="M"/>
    <d v="2011-07-01T00:00:00"/>
    <m/>
    <s v=""/>
    <n v="8"/>
    <d v="1980-08-23T00:00:00"/>
    <n v="39"/>
    <s v="N"/>
    <n v="30"/>
    <n v="2.5"/>
    <n v="39"/>
    <x v="0"/>
    <n v="1"/>
    <n v="31"/>
    <n v="0"/>
    <n v="7169"/>
    <n v="1259.1937499999999"/>
    <n v="0"/>
    <n v="0"/>
    <n v="60"/>
    <n v="0"/>
    <n v="0"/>
    <n v="0"/>
    <n v="0"/>
    <n v="0"/>
    <n v="0"/>
    <n v="0"/>
    <n v="0"/>
    <n v="0"/>
    <n v="26.5"/>
    <n v="0"/>
    <n v="0"/>
    <n v="0"/>
    <n v="0"/>
    <n v="19.371675"/>
    <n v="100.32000000000001"/>
    <n v="0"/>
  </r>
  <r>
    <d v="2020-12-01T00:00:00"/>
    <x v="8"/>
    <s v="P"/>
    <s v="Active"/>
    <n v="203"/>
    <x v="202"/>
    <s v="N"/>
    <x v="31"/>
    <n v="1022"/>
    <x v="7"/>
    <s v="Niederl. 9"/>
    <n v="1"/>
    <s v="Department"/>
    <s v="Supervisor"/>
    <s v="Non-Mgm."/>
    <s v="ang."/>
    <s v="M"/>
    <d v="2011-07-01T00:00:00"/>
    <m/>
    <s v=""/>
    <n v="8"/>
    <d v="1957-08-15T00:00:00"/>
    <n v="62"/>
    <s v="J"/>
    <n v="30"/>
    <n v="2.5"/>
    <n v="39"/>
    <x v="0"/>
    <n v="1"/>
    <n v="31"/>
    <n v="0"/>
    <n v="7170"/>
    <n v="1259.1937499999999"/>
    <n v="0"/>
    <n v="425"/>
    <n v="60"/>
    <n v="0"/>
    <n v="0"/>
    <n v="0"/>
    <n v="0"/>
    <n v="0"/>
    <n v="0"/>
    <n v="0"/>
    <n v="413.65384615384613"/>
    <n v="328.625"/>
    <n v="26.5"/>
    <n v="0"/>
    <n v="0"/>
    <n v="0"/>
    <n v="0"/>
    <n v="280.78377259615388"/>
    <n v="79.040000000000006"/>
    <n v="0"/>
  </r>
  <r>
    <d v="2020-12-01T00:00:00"/>
    <x v="8"/>
    <s v="P"/>
    <s v="Active"/>
    <n v="204"/>
    <x v="203"/>
    <s v="N"/>
    <x v="13"/>
    <n v="1048"/>
    <x v="3"/>
    <s v="Niederl. 8"/>
    <n v="1"/>
    <s v="Department"/>
    <s v="Supervisor"/>
    <s v="Non-Mgm."/>
    <s v="ang."/>
    <s v="W"/>
    <d v="2011-07-18T00:00:00"/>
    <m/>
    <s v=""/>
    <n v="8"/>
    <d v="1969-09-11T00:00:00"/>
    <n v="50"/>
    <s v="J"/>
    <n v="30"/>
    <n v="2.5"/>
    <n v="39"/>
    <x v="0"/>
    <n v="1"/>
    <n v="31"/>
    <n v="0"/>
    <n v="7171"/>
    <n v="1259.1937499999999"/>
    <n v="0"/>
    <n v="0"/>
    <n v="0"/>
    <n v="0"/>
    <n v="0"/>
    <n v="0"/>
    <n v="0"/>
    <n v="0"/>
    <n v="0"/>
    <n v="0"/>
    <n v="413.71153846153845"/>
    <n v="328.67083333333341"/>
    <n v="26.5"/>
    <n v="0"/>
    <n v="0"/>
    <n v="0"/>
    <n v="0"/>
    <n v="172.19120716346157"/>
    <n v="0"/>
    <n v="0"/>
  </r>
  <r>
    <d v="2020-12-01T00:00:00"/>
    <x v="8"/>
    <s v="P"/>
    <s v="Active"/>
    <n v="205"/>
    <x v="204"/>
    <s v="N"/>
    <x v="22"/>
    <n v="1060"/>
    <x v="2"/>
    <s v="Niederl. 7"/>
    <n v="1"/>
    <s v="Department"/>
    <s v="Supervisor"/>
    <s v="Non-Mgm."/>
    <s v="ang."/>
    <s v="M"/>
    <d v="2015-01-16T00:00:00"/>
    <m/>
    <s v=""/>
    <n v="5"/>
    <d v="1994-02-13T00:00:00"/>
    <n v="25"/>
    <s v="J"/>
    <n v="30"/>
    <n v="2.5"/>
    <n v="39"/>
    <x v="0"/>
    <n v="1"/>
    <n v="31"/>
    <n v="0"/>
    <n v="7172"/>
    <n v="1259.1937499999999"/>
    <n v="0"/>
    <n v="0"/>
    <n v="0"/>
    <n v="0"/>
    <n v="0"/>
    <n v="0"/>
    <n v="0"/>
    <n v="0"/>
    <n v="0"/>
    <n v="0"/>
    <n v="413.76923076923072"/>
    <n v="328.7166666666667"/>
    <n v="26.5"/>
    <n v="0"/>
    <n v="0"/>
    <n v="0"/>
    <n v="0"/>
    <n v="172.21439173076922"/>
    <n v="0"/>
    <n v="2.1733333333333333"/>
  </r>
  <r>
    <d v="2020-12-01T00:00:00"/>
    <x v="8"/>
    <s v="P"/>
    <s v="Active"/>
    <n v="206"/>
    <x v="205"/>
    <s v="N"/>
    <x v="35"/>
    <n v="1078"/>
    <x v="0"/>
    <s v="Niederl. 3"/>
    <n v="1"/>
    <s v="Department"/>
    <s v="Supervisor"/>
    <s v="Non-Mgm."/>
    <s v="ang."/>
    <s v="M"/>
    <d v="2011-08-08T00:00:00"/>
    <m/>
    <s v=""/>
    <n v="8"/>
    <d v="1982-10-07T00:00:00"/>
    <n v="37"/>
    <s v="N"/>
    <n v="30"/>
    <n v="2.5"/>
    <n v="39"/>
    <x v="0"/>
    <n v="1"/>
    <n v="31"/>
    <n v="0"/>
    <n v="7173"/>
    <n v="1259.1937499999999"/>
    <n v="0"/>
    <n v="0"/>
    <n v="0"/>
    <n v="0"/>
    <n v="0"/>
    <n v="0"/>
    <n v="0"/>
    <n v="0"/>
    <n v="0"/>
    <n v="0"/>
    <n v="0"/>
    <n v="0"/>
    <n v="26.5"/>
    <n v="0"/>
    <n v="0"/>
    <n v="0"/>
    <n v="0"/>
    <n v="5.9346750000000004"/>
    <n v="0"/>
    <n v="0"/>
  </r>
  <r>
    <d v="2020-12-01T00:00:00"/>
    <x v="8"/>
    <s v="P"/>
    <s v="Active"/>
    <n v="207"/>
    <x v="206"/>
    <s v="N"/>
    <x v="9"/>
    <n v="1087"/>
    <x v="0"/>
    <s v="Niederl. 3"/>
    <n v="1"/>
    <s v="Department"/>
    <s v="Supervisor"/>
    <s v="Non-Mgm."/>
    <s v="ang."/>
    <s v="M"/>
    <d v="2011-09-15T00:00:00"/>
    <m/>
    <s v=""/>
    <n v="8"/>
    <d v="1976-03-29T00:00:00"/>
    <n v="43"/>
    <s v="N"/>
    <n v="30"/>
    <n v="2.5"/>
    <n v="39"/>
    <x v="0"/>
    <n v="1"/>
    <n v="31"/>
    <n v="0"/>
    <n v="7174"/>
    <n v="1259.1937499999999"/>
    <n v="0"/>
    <n v="0"/>
    <n v="0"/>
    <n v="0"/>
    <n v="0"/>
    <n v="0"/>
    <n v="0"/>
    <n v="0"/>
    <n v="0"/>
    <n v="0"/>
    <n v="0"/>
    <n v="0"/>
    <n v="26.5"/>
    <n v="0"/>
    <n v="0"/>
    <n v="0"/>
    <n v="0"/>
    <n v="5.9346750000000004"/>
    <n v="0"/>
    <n v="0"/>
  </r>
  <r>
    <d v="2020-12-01T00:00:00"/>
    <x v="8"/>
    <s v="P"/>
    <s v="Active"/>
    <n v="208"/>
    <x v="207"/>
    <s v="N"/>
    <x v="30"/>
    <n v="1071"/>
    <x v="0"/>
    <s v="Niederl. 3"/>
    <n v="1"/>
    <s v="Department"/>
    <s v="Supervisor"/>
    <s v="Non-Mgm."/>
    <s v="ang."/>
    <s v="M"/>
    <d v="2014-01-22T00:00:00"/>
    <m/>
    <s v=""/>
    <n v="5"/>
    <d v="1989-06-05T00:00:00"/>
    <n v="30"/>
    <s v="N"/>
    <n v="30"/>
    <n v="2.5"/>
    <n v="39"/>
    <x v="0"/>
    <n v="1"/>
    <n v="31"/>
    <n v="0"/>
    <n v="7175"/>
    <n v="1259.1937499999999"/>
    <n v="0"/>
    <n v="0"/>
    <n v="0"/>
    <n v="0"/>
    <n v="0"/>
    <n v="0"/>
    <n v="0"/>
    <n v="0"/>
    <n v="0"/>
    <n v="0"/>
    <n v="0"/>
    <n v="0"/>
    <n v="26.5"/>
    <n v="0"/>
    <n v="0"/>
    <n v="0"/>
    <n v="0"/>
    <n v="5.9346750000000004"/>
    <n v="0"/>
    <n v="0"/>
  </r>
  <r>
    <d v="2020-12-01T00:00:00"/>
    <x v="8"/>
    <s v="P"/>
    <s v="Active"/>
    <n v="209"/>
    <x v="208"/>
    <s v="N"/>
    <x v="33"/>
    <n v="1000"/>
    <x v="1"/>
    <s v="Niederl. 1"/>
    <n v="1"/>
    <s v="Department"/>
    <s v="Supervisor"/>
    <s v="Non-Mgm."/>
    <s v="ang."/>
    <s v="W"/>
    <d v="2011-09-01T00:00:00"/>
    <m/>
    <s v=""/>
    <n v="8"/>
    <d v="1994-01-16T00:00:00"/>
    <n v="26"/>
    <s v="N"/>
    <n v="30"/>
    <n v="2.5"/>
    <n v="39"/>
    <x v="0"/>
    <n v="1"/>
    <n v="31"/>
    <n v="0"/>
    <n v="7176"/>
    <n v="1259.1937499999999"/>
    <n v="0"/>
    <n v="0"/>
    <n v="0"/>
    <n v="0"/>
    <n v="0"/>
    <n v="0"/>
    <n v="0"/>
    <n v="0"/>
    <n v="0"/>
    <n v="0"/>
    <n v="0"/>
    <n v="0"/>
    <n v="26.5"/>
    <n v="0"/>
    <n v="0"/>
    <n v="0"/>
    <n v="0"/>
    <n v="5.9346750000000004"/>
    <n v="0"/>
    <n v="0"/>
  </r>
  <r>
    <d v="2020-12-01T00:00:00"/>
    <x v="8"/>
    <s v="P"/>
    <s v="Active"/>
    <n v="210"/>
    <x v="209"/>
    <s v="N"/>
    <x v="3"/>
    <n v="1011"/>
    <x v="1"/>
    <s v="Niederl. 1"/>
    <n v="1"/>
    <s v="Department"/>
    <s v="Supervisor"/>
    <s v="Non-Mgm."/>
    <s v="ang."/>
    <s v="W"/>
    <d v="2011-09-01T00:00:00"/>
    <m/>
    <s v=""/>
    <n v="8"/>
    <d v="1993-12-01T00:00:00"/>
    <n v="26"/>
    <s v="N"/>
    <n v="30"/>
    <n v="2.5"/>
    <n v="39"/>
    <x v="0"/>
    <n v="1"/>
    <n v="31"/>
    <n v="0"/>
    <n v="7177"/>
    <n v="1259.1937499999999"/>
    <n v="0"/>
    <n v="0"/>
    <n v="0"/>
    <n v="0"/>
    <n v="0"/>
    <n v="0"/>
    <n v="0"/>
    <n v="0"/>
    <n v="0"/>
    <n v="0"/>
    <n v="0"/>
    <n v="0"/>
    <n v="26.5"/>
    <n v="0"/>
    <n v="0"/>
    <n v="0"/>
    <n v="0"/>
    <n v="5.9346750000000004"/>
    <n v="0"/>
    <n v="0"/>
  </r>
  <r>
    <d v="2020-12-01T00:00:00"/>
    <x v="8"/>
    <s v="P"/>
    <s v="Active"/>
    <n v="211"/>
    <x v="210"/>
    <s v="Y"/>
    <x v="16"/>
    <n v="1019"/>
    <x v="7"/>
    <s v="Niederl. 9"/>
    <n v="0.5"/>
    <s v="Department"/>
    <s v="Supervisor"/>
    <s v="Non-Mgm."/>
    <s v="ang."/>
    <s v="M"/>
    <d v="2011-09-16T00:00:00"/>
    <m/>
    <s v=""/>
    <n v="8"/>
    <d v="1963-04-30T00:00:00"/>
    <n v="56"/>
    <s v="J"/>
    <n v="30"/>
    <n v="2.5"/>
    <n v="39"/>
    <x v="0"/>
    <n v="0.5"/>
    <n v="31"/>
    <n v="0"/>
    <n v="7178"/>
    <n v="1259.1937499999999"/>
    <n v="0"/>
    <n v="0"/>
    <n v="15"/>
    <n v="0"/>
    <n v="0"/>
    <n v="0"/>
    <n v="0"/>
    <n v="0"/>
    <n v="0"/>
    <n v="0"/>
    <n v="414.11538461538458"/>
    <n v="328.99166666666667"/>
    <n v="13.25"/>
    <n v="0"/>
    <n v="0"/>
    <n v="0"/>
    <n v="0"/>
    <n v="172.74541163461541"/>
    <n v="40.564999999999998"/>
    <n v="0"/>
  </r>
  <r>
    <d v="2020-12-01T00:00:00"/>
    <x v="8"/>
    <s v="P"/>
    <s v="Active"/>
    <n v="211"/>
    <x v="210"/>
    <s v="Y"/>
    <x v="16"/>
    <n v="1025"/>
    <x v="6"/>
    <s v="Niederl. 10"/>
    <n v="0.5"/>
    <s v="Department"/>
    <s v="Supervisor"/>
    <s v="Non-Mgm."/>
    <s v="ang."/>
    <s v="M"/>
    <d v="2011-09-16T00:00:00"/>
    <m/>
    <s v=""/>
    <n v="8"/>
    <d v="1963-04-30T00:00:00"/>
    <n v="56"/>
    <s v="J"/>
    <n v="30"/>
    <n v="2.5"/>
    <n v="39"/>
    <x v="0"/>
    <n v="0.5"/>
    <n v="31"/>
    <n v="0"/>
    <n v="7179"/>
    <n v="1259.1937499999999"/>
    <n v="0"/>
    <n v="0"/>
    <n v="15"/>
    <n v="0"/>
    <n v="0"/>
    <n v="0"/>
    <n v="0"/>
    <n v="0"/>
    <n v="0"/>
    <n v="0"/>
    <n v="414.17307692307691"/>
    <n v="329.03750000000002"/>
    <n v="13.25"/>
    <n v="0"/>
    <n v="0"/>
    <n v="0"/>
    <n v="0"/>
    <n v="172.76859620192309"/>
    <n v="40.564999999999998"/>
    <n v="0"/>
  </r>
  <r>
    <d v="2020-12-01T00:00:00"/>
    <x v="8"/>
    <s v="P"/>
    <s v="Active"/>
    <n v="212"/>
    <x v="211"/>
    <s v="N"/>
    <x v="9"/>
    <n v="1087"/>
    <x v="0"/>
    <s v="Niederl. 3"/>
    <n v="1"/>
    <s v="Department"/>
    <s v="Supervisor"/>
    <s v="Non-Mgm."/>
    <s v="ang."/>
    <s v="M"/>
    <d v="2011-10-04T00:00:00"/>
    <m/>
    <s v=""/>
    <n v="8"/>
    <d v="1983-03-10T00:00:00"/>
    <n v="36"/>
    <s v="N"/>
    <n v="30"/>
    <n v="2.5"/>
    <n v="37"/>
    <x v="0"/>
    <n v="0.94871794871794868"/>
    <n v="31"/>
    <n v="0"/>
    <n v="7180"/>
    <n v="1259.1937499999999"/>
    <n v="0"/>
    <n v="0"/>
    <n v="0"/>
    <n v="0"/>
    <n v="0"/>
    <n v="0"/>
    <n v="0"/>
    <n v="0"/>
    <n v="0"/>
    <n v="0"/>
    <n v="0"/>
    <n v="0"/>
    <n v="26.5"/>
    <n v="0"/>
    <n v="0"/>
    <n v="0"/>
    <n v="0"/>
    <n v="5.9346750000000004"/>
    <n v="0"/>
    <n v="0"/>
  </r>
  <r>
    <d v="2020-12-01T00:00:00"/>
    <x v="8"/>
    <s v="P"/>
    <s v="Active"/>
    <n v="213"/>
    <x v="212"/>
    <s v="N"/>
    <x v="40"/>
    <n v="1001"/>
    <x v="1"/>
    <s v="Niederl. 1"/>
    <n v="1"/>
    <s v="Department"/>
    <s v="Supervisor"/>
    <s v="Non-Mgm."/>
    <s v="ang."/>
    <s v="M"/>
    <d v="2011-10-01T00:00:00"/>
    <m/>
    <s v=""/>
    <n v="8"/>
    <d v="1962-04-26T00:00:00"/>
    <n v="57"/>
    <s v="N"/>
    <n v="30"/>
    <n v="2.5"/>
    <n v="39"/>
    <x v="0"/>
    <n v="1"/>
    <n v="31"/>
    <n v="0"/>
    <n v="7181"/>
    <n v="1259.1937499999999"/>
    <n v="0"/>
    <n v="0"/>
    <n v="0"/>
    <n v="0"/>
    <n v="0"/>
    <n v="0"/>
    <n v="0"/>
    <n v="0"/>
    <n v="0"/>
    <n v="0"/>
    <n v="0"/>
    <n v="0"/>
    <n v="26.5"/>
    <n v="0"/>
    <n v="0"/>
    <n v="0"/>
    <n v="0"/>
    <n v="5.9346750000000004"/>
    <n v="0"/>
    <n v="0"/>
  </r>
  <r>
    <d v="2020-12-01T00:00:00"/>
    <x v="8"/>
    <s v="P"/>
    <s v="Active"/>
    <n v="214"/>
    <x v="213"/>
    <s v="N"/>
    <x v="47"/>
    <n v="1016"/>
    <x v="1"/>
    <s v="Niederl. 1"/>
    <n v="1"/>
    <s v="Department"/>
    <s v="Supervisor"/>
    <s v="Non-Mgm."/>
    <s v="ang."/>
    <s v="M"/>
    <d v="2011-10-01T00:00:00"/>
    <m/>
    <s v=""/>
    <n v="8"/>
    <d v="1991-03-16T00:00:00"/>
    <n v="28"/>
    <s v="N"/>
    <n v="30"/>
    <n v="2.5"/>
    <n v="39"/>
    <x v="0"/>
    <n v="1"/>
    <n v="31"/>
    <n v="0"/>
    <n v="7182"/>
    <n v="1259.1937499999999"/>
    <n v="0"/>
    <n v="0"/>
    <n v="0"/>
    <n v="0"/>
    <n v="0"/>
    <n v="0"/>
    <n v="0"/>
    <n v="0"/>
    <n v="0"/>
    <n v="0"/>
    <n v="0"/>
    <n v="0"/>
    <n v="26.5"/>
    <n v="0"/>
    <n v="0"/>
    <n v="0"/>
    <n v="0"/>
    <n v="5.9346750000000004"/>
    <n v="0"/>
    <n v="0"/>
  </r>
  <r>
    <d v="2020-12-01T00:00:00"/>
    <x v="8"/>
    <s v="P"/>
    <s v="Active"/>
    <n v="215"/>
    <x v="214"/>
    <s v="Y"/>
    <x v="31"/>
    <n v="1034"/>
    <x v="5"/>
    <s v="Niederl. 5"/>
    <n v="0.5"/>
    <s v="Department"/>
    <s v="Supervisor"/>
    <s v="Non-Mgm."/>
    <s v="ang."/>
    <s v="M"/>
    <d v="2011-11-01T00:00:00"/>
    <m/>
    <s v=""/>
    <n v="8"/>
    <d v="1982-11-02T00:00:00"/>
    <n v="37"/>
    <s v="N"/>
    <n v="30"/>
    <n v="2.5"/>
    <n v="39"/>
    <x v="0"/>
    <n v="0.5"/>
    <n v="31"/>
    <n v="0"/>
    <n v="7183"/>
    <n v="1259.1937499999999"/>
    <n v="0"/>
    <n v="0"/>
    <n v="15"/>
    <n v="0"/>
    <n v="0"/>
    <n v="0"/>
    <n v="0"/>
    <n v="0"/>
    <n v="0"/>
    <n v="0"/>
    <n v="0"/>
    <n v="0"/>
    <n v="13.25"/>
    <n v="0"/>
    <n v="0"/>
    <n v="0"/>
    <n v="0"/>
    <n v="6.3265875000000005"/>
    <n v="56.335000000000001"/>
    <n v="0"/>
  </r>
  <r>
    <d v="2020-12-01T00:00:00"/>
    <x v="8"/>
    <s v="P"/>
    <s v="Active"/>
    <n v="215"/>
    <x v="214"/>
    <s v="Y"/>
    <x v="31"/>
    <n v="1040"/>
    <x v="4"/>
    <s v="Niederl. 6"/>
    <n v="0.5"/>
    <s v="Department"/>
    <s v="Supervisor"/>
    <s v="Non-Mgm."/>
    <s v="ang."/>
    <s v="M"/>
    <d v="2011-11-01T00:00:00"/>
    <m/>
    <s v=""/>
    <n v="8"/>
    <d v="1982-11-02T00:00:00"/>
    <n v="37"/>
    <s v="N"/>
    <n v="30"/>
    <n v="2.5"/>
    <n v="39"/>
    <x v="0"/>
    <n v="0.5"/>
    <n v="31"/>
    <n v="0"/>
    <n v="7184"/>
    <n v="1259.1937499999999"/>
    <n v="0"/>
    <n v="0"/>
    <n v="15"/>
    <n v="0"/>
    <n v="0"/>
    <n v="0"/>
    <n v="0"/>
    <n v="0"/>
    <n v="0"/>
    <n v="0"/>
    <n v="0"/>
    <n v="0"/>
    <n v="13.25"/>
    <n v="0"/>
    <n v="0"/>
    <n v="0"/>
    <n v="0"/>
    <n v="6.3265875000000005"/>
    <n v="56.335000000000001"/>
    <n v="0"/>
  </r>
  <r>
    <d v="2020-12-01T00:00:00"/>
    <x v="8"/>
    <s v="P"/>
    <s v="Active"/>
    <n v="216"/>
    <x v="215"/>
    <s v="N"/>
    <x v="19"/>
    <n v="1083"/>
    <x v="0"/>
    <s v="Niederl. 3"/>
    <n v="1"/>
    <s v="Department"/>
    <s v="Supervisor"/>
    <s v="Manager"/>
    <s v="ang."/>
    <s v="M"/>
    <d v="2011-11-01T00:00:00"/>
    <m/>
    <s v=""/>
    <n v="8"/>
    <d v="1985-11-10T00:00:00"/>
    <n v="34"/>
    <s v="N"/>
    <n v="30"/>
    <n v="2.5"/>
    <n v="39"/>
    <x v="0"/>
    <n v="1"/>
    <n v="31"/>
    <n v="0"/>
    <n v="7185"/>
    <n v="1259.1937499999999"/>
    <n v="0"/>
    <n v="0"/>
    <n v="0"/>
    <n v="0"/>
    <n v="0"/>
    <n v="0"/>
    <n v="0"/>
    <n v="0"/>
    <n v="0"/>
    <n v="0"/>
    <n v="0"/>
    <n v="0"/>
    <n v="26.5"/>
    <n v="0"/>
    <n v="0"/>
    <n v="0"/>
    <n v="0"/>
    <n v="5.9346750000000004"/>
    <n v="0"/>
    <n v="0"/>
  </r>
  <r>
    <d v="2020-12-01T00:00:00"/>
    <x v="8"/>
    <s v="P"/>
    <s v="Active"/>
    <n v="217"/>
    <x v="216"/>
    <s v="N"/>
    <x v="10"/>
    <n v="1075"/>
    <x v="0"/>
    <s v="Niederl. 3"/>
    <n v="1"/>
    <s v="Department"/>
    <s v="Supervisor"/>
    <s v="Manager"/>
    <s v="ang."/>
    <s v="M"/>
    <d v="2011-11-15T00:00:00"/>
    <m/>
    <s v=""/>
    <n v="8"/>
    <d v="1985-05-14T00:00:00"/>
    <n v="34"/>
    <s v="N"/>
    <n v="30"/>
    <n v="2.5"/>
    <n v="39"/>
    <x v="0"/>
    <n v="1"/>
    <n v="31"/>
    <n v="0"/>
    <n v="7186"/>
    <n v="1259.1937499999999"/>
    <n v="0"/>
    <n v="0"/>
    <n v="0"/>
    <n v="0"/>
    <n v="0"/>
    <n v="0"/>
    <n v="0"/>
    <n v="0"/>
    <n v="0"/>
    <n v="0"/>
    <n v="0"/>
    <n v="0"/>
    <n v="26.5"/>
    <n v="0"/>
    <n v="0"/>
    <n v="0"/>
    <n v="0"/>
    <n v="5.9346750000000004"/>
    <n v="0"/>
    <n v="0"/>
  </r>
  <r>
    <d v="2020-12-01T00:00:00"/>
    <x v="8"/>
    <s v="P"/>
    <s v="Active"/>
    <n v="218"/>
    <x v="217"/>
    <s v="N"/>
    <x v="28"/>
    <n v="1004"/>
    <x v="1"/>
    <s v="Niederl. 1"/>
    <n v="1"/>
    <s v="Department"/>
    <s v="Supervisor"/>
    <s v="Non-Mgm."/>
    <s v="ang."/>
    <s v="M"/>
    <d v="2011-11-18T00:00:00"/>
    <m/>
    <s v=""/>
    <n v="8"/>
    <d v="1987-07-13T00:00:00"/>
    <n v="32"/>
    <s v="N"/>
    <n v="30"/>
    <n v="2.5"/>
    <n v="39"/>
    <x v="0"/>
    <n v="1"/>
    <n v="31"/>
    <n v="0"/>
    <n v="7187"/>
    <n v="1259.1937499999999"/>
    <n v="0"/>
    <n v="0"/>
    <n v="0"/>
    <n v="0"/>
    <n v="0"/>
    <n v="0"/>
    <n v="0"/>
    <n v="0"/>
    <n v="0"/>
    <n v="0"/>
    <n v="0"/>
    <n v="0"/>
    <n v="26.5"/>
    <n v="0"/>
    <n v="0"/>
    <n v="0"/>
    <n v="0"/>
    <n v="5.9346750000000004"/>
    <n v="0"/>
    <n v="0"/>
  </r>
  <r>
    <d v="2020-12-01T00:00:00"/>
    <x v="8"/>
    <s v="P"/>
    <s v="Active"/>
    <n v="219"/>
    <x v="218"/>
    <s v="N"/>
    <x v="15"/>
    <n v="1057"/>
    <x v="2"/>
    <s v="Niederl. 7"/>
    <n v="1"/>
    <s v="Department"/>
    <s v="Supervisor"/>
    <s v="Non-Mgm."/>
    <s v="ang."/>
    <s v="W"/>
    <d v="2012-02-01T00:00:00"/>
    <m/>
    <s v=""/>
    <n v="7"/>
    <d v="1986-04-02T00:00:00"/>
    <n v="33"/>
    <s v="J"/>
    <n v="35"/>
    <n v="2.9166666666666665"/>
    <n v="39"/>
    <x v="0"/>
    <n v="1"/>
    <n v="31"/>
    <n v="0"/>
    <n v="7188"/>
    <n v="1259.1937499999999"/>
    <n v="0"/>
    <n v="0"/>
    <n v="0"/>
    <n v="0"/>
    <n v="0"/>
    <n v="0"/>
    <n v="0"/>
    <n v="0"/>
    <n v="0"/>
    <n v="0"/>
    <n v="483.80769230769232"/>
    <n v="329.45000000000005"/>
    <n v="26.5"/>
    <n v="0"/>
    <n v="0"/>
    <n v="0"/>
    <n v="0"/>
    <n v="188.06373519230772"/>
    <n v="0"/>
    <n v="0"/>
  </r>
  <r>
    <d v="2020-12-01T00:00:00"/>
    <x v="8"/>
    <s v="P"/>
    <s v="Active"/>
    <n v="220"/>
    <x v="219"/>
    <s v="N"/>
    <x v="48"/>
    <n v="1073"/>
    <x v="0"/>
    <s v="Niederl. 3"/>
    <n v="1"/>
    <s v="Department"/>
    <s v="Supervisor"/>
    <s v="Non-Mgm."/>
    <s v="ang."/>
    <s v="M"/>
    <d v="2012-02-01T00:00:00"/>
    <m/>
    <s v=""/>
    <n v="7"/>
    <d v="1980-04-23T00:00:00"/>
    <n v="39"/>
    <s v="N"/>
    <n v="30"/>
    <n v="2.5"/>
    <n v="39"/>
    <x v="0"/>
    <n v="1"/>
    <n v="31"/>
    <n v="0"/>
    <n v="7189"/>
    <n v="1259.1937499999999"/>
    <n v="0"/>
    <n v="0"/>
    <n v="0"/>
    <n v="0"/>
    <n v="0"/>
    <n v="0"/>
    <n v="0"/>
    <n v="0"/>
    <n v="0"/>
    <n v="0"/>
    <n v="0"/>
    <n v="0"/>
    <n v="26.5"/>
    <n v="0"/>
    <n v="0"/>
    <n v="0"/>
    <n v="0"/>
    <n v="5.9346750000000004"/>
    <n v="0"/>
    <n v="0"/>
  </r>
  <r>
    <d v="2020-12-01T00:00:00"/>
    <x v="8"/>
    <s v="P"/>
    <s v="Active"/>
    <n v="221"/>
    <x v="220"/>
    <s v="N"/>
    <x v="22"/>
    <n v="1053"/>
    <x v="3"/>
    <s v="Niederl. 8"/>
    <n v="1"/>
    <s v="Department"/>
    <s v="Supervisor"/>
    <s v="Non-Mgm."/>
    <s v="ang."/>
    <s v="M"/>
    <d v="2012-02-01T00:00:00"/>
    <m/>
    <s v=""/>
    <n v="7"/>
    <d v="1975-01-23T00:00:00"/>
    <n v="44"/>
    <s v="J"/>
    <n v="30"/>
    <n v="2.5"/>
    <n v="39"/>
    <x v="0"/>
    <n v="1"/>
    <n v="31"/>
    <n v="0"/>
    <n v="7190"/>
    <n v="1259.1937499999999"/>
    <n v="0"/>
    <n v="0"/>
    <n v="0"/>
    <n v="0"/>
    <n v="0"/>
    <n v="0"/>
    <n v="0"/>
    <n v="0"/>
    <n v="0"/>
    <n v="0"/>
    <n v="414.80769230769232"/>
    <n v="329.54166666666669"/>
    <n v="26.5"/>
    <n v="0"/>
    <n v="0"/>
    <n v="0"/>
    <n v="0"/>
    <n v="172.6317139423077"/>
    <n v="0"/>
    <n v="0"/>
  </r>
  <r>
    <d v="2020-12-01T00:00:00"/>
    <x v="8"/>
    <s v="P"/>
    <s v="Active"/>
    <n v="222"/>
    <x v="221"/>
    <s v="N"/>
    <x v="13"/>
    <n v="1042"/>
    <x v="9"/>
    <s v="Niederl. 4"/>
    <n v="1"/>
    <s v="Department"/>
    <s v="Supervisor"/>
    <s v="Manager"/>
    <s v="ang."/>
    <s v="M"/>
    <d v="2012-02-15T00:00:00"/>
    <m/>
    <s v=""/>
    <n v="7"/>
    <d v="1965-01-19T00:00:00"/>
    <n v="54"/>
    <s v="N"/>
    <n v="30"/>
    <n v="2.5"/>
    <n v="39"/>
    <x v="0"/>
    <n v="1"/>
    <n v="31"/>
    <n v="0"/>
    <n v="7191"/>
    <n v="1259.1937499999999"/>
    <n v="0"/>
    <n v="0"/>
    <n v="0"/>
    <n v="0"/>
    <n v="0"/>
    <n v="0"/>
    <n v="0"/>
    <n v="0"/>
    <n v="0"/>
    <n v="0"/>
    <n v="0"/>
    <n v="0"/>
    <n v="26.5"/>
    <n v="0"/>
    <n v="0"/>
    <n v="0"/>
    <n v="0"/>
    <n v="5.9346750000000004"/>
    <n v="139.45240000000001"/>
    <n v="0"/>
  </r>
  <r>
    <d v="2020-12-01T00:00:00"/>
    <x v="8"/>
    <s v="P"/>
    <s v="Active"/>
    <n v="223"/>
    <x v="222"/>
    <s v="N"/>
    <x v="37"/>
    <n v="1005"/>
    <x v="1"/>
    <s v="Niederl. 1"/>
    <n v="1"/>
    <s v="Department"/>
    <s v="Supervisor"/>
    <s v="Supervisor"/>
    <s v="ang."/>
    <s v="M"/>
    <d v="2012-02-01T00:00:00"/>
    <m/>
    <s v=""/>
    <n v="7"/>
    <d v="1962-04-20T00:00:00"/>
    <n v="57"/>
    <s v="N"/>
    <n v="30"/>
    <n v="2.5"/>
    <n v="39"/>
    <x v="0"/>
    <n v="1"/>
    <n v="31"/>
    <n v="0"/>
    <n v="7192"/>
    <n v="1259.1937499999999"/>
    <n v="-4.1399999999999997"/>
    <n v="0"/>
    <n v="0"/>
    <n v="0"/>
    <n v="0"/>
    <n v="0"/>
    <n v="0"/>
    <n v="0"/>
    <n v="0"/>
    <n v="0"/>
    <n v="0"/>
    <n v="0"/>
    <n v="26.5"/>
    <n v="0"/>
    <n v="0"/>
    <n v="0"/>
    <n v="0"/>
    <n v="5.0075219999999998"/>
    <n v="0"/>
    <n v="0"/>
  </r>
  <r>
    <d v="2020-12-01T00:00:00"/>
    <x v="8"/>
    <s v="P"/>
    <s v="Active"/>
    <n v="224"/>
    <x v="223"/>
    <s v="N"/>
    <x v="22"/>
    <n v="1029"/>
    <x v="6"/>
    <s v="Niederl. 10"/>
    <n v="1"/>
    <s v="Department"/>
    <s v="Supervisor"/>
    <s v="Non-Mgm."/>
    <s v="ang."/>
    <s v="M"/>
    <d v="2012-03-01T00:00:00"/>
    <m/>
    <s v=""/>
    <n v="7"/>
    <d v="1967-12-28T00:00:00"/>
    <n v="52"/>
    <s v="J"/>
    <n v="30"/>
    <n v="2.5"/>
    <n v="39"/>
    <x v="0"/>
    <n v="1"/>
    <n v="31"/>
    <n v="0"/>
    <n v="7193"/>
    <n v="1259.1937499999999"/>
    <n v="0"/>
    <n v="0"/>
    <n v="0"/>
    <n v="0"/>
    <n v="0"/>
    <n v="0"/>
    <n v="0"/>
    <n v="0"/>
    <n v="0"/>
    <n v="0"/>
    <n v="414.98076923076928"/>
    <n v="329.67916666666667"/>
    <n v="26.5"/>
    <n v="0"/>
    <n v="0"/>
    <n v="0"/>
    <n v="0"/>
    <n v="172.7012676442308"/>
    <n v="0"/>
    <n v="0"/>
  </r>
  <r>
    <d v="2020-12-01T00:00:00"/>
    <x v="8"/>
    <s v="P"/>
    <s v="Active"/>
    <n v="225"/>
    <x v="224"/>
    <s v="N"/>
    <x v="22"/>
    <n v="1053"/>
    <x v="3"/>
    <s v="Niederl. 8"/>
    <n v="1"/>
    <s v="Department"/>
    <s v="Supervisor"/>
    <s v="Non-Mgm."/>
    <s v="ang."/>
    <s v="M"/>
    <d v="2012-04-01T00:00:00"/>
    <m/>
    <s v=""/>
    <n v="7"/>
    <d v="1974-04-12T00:00:00"/>
    <n v="45"/>
    <s v="J"/>
    <n v="30"/>
    <n v="2.5"/>
    <n v="39"/>
    <x v="0"/>
    <n v="1"/>
    <n v="31"/>
    <n v="0"/>
    <n v="7194"/>
    <n v="1259.1937499999999"/>
    <n v="0"/>
    <n v="0"/>
    <n v="0"/>
    <n v="0"/>
    <n v="0"/>
    <n v="0"/>
    <n v="0"/>
    <n v="0"/>
    <n v="0"/>
    <n v="0"/>
    <n v="415.03846153846155"/>
    <n v="329.72500000000002"/>
    <n v="26.5"/>
    <n v="0"/>
    <n v="0"/>
    <n v="0"/>
    <n v="0"/>
    <n v="172.72445221153848"/>
    <n v="0"/>
    <n v="0"/>
  </r>
  <r>
    <d v="2020-12-01T00:00:00"/>
    <x v="8"/>
    <s v="P"/>
    <s v="Active"/>
    <n v="226"/>
    <x v="225"/>
    <s v="N"/>
    <x v="21"/>
    <n v="1086"/>
    <x v="0"/>
    <s v="Niederl. 3"/>
    <n v="1"/>
    <s v="Department"/>
    <s v="Supervisor"/>
    <s v="Non-Mgm."/>
    <s v="ang."/>
    <s v="W"/>
    <d v="2012-05-01T00:00:00"/>
    <m/>
    <s v=""/>
    <n v="7"/>
    <d v="1978-06-10T00:00:00"/>
    <n v="41"/>
    <s v="N"/>
    <n v="35"/>
    <n v="2.9166666666666665"/>
    <n v="39"/>
    <x v="0"/>
    <n v="1"/>
    <n v="31"/>
    <n v="0"/>
    <n v="7195"/>
    <n v="1259.1937499999999"/>
    <n v="0"/>
    <n v="0"/>
    <n v="0"/>
    <n v="0"/>
    <n v="0"/>
    <n v="0"/>
    <n v="0"/>
    <n v="0"/>
    <n v="0"/>
    <n v="0"/>
    <n v="0"/>
    <n v="0"/>
    <n v="26.5"/>
    <n v="0"/>
    <n v="0"/>
    <n v="0"/>
    <n v="0"/>
    <n v="5.9346750000000004"/>
    <n v="0"/>
    <n v="0"/>
  </r>
  <r>
    <d v="2020-12-01T00:00:00"/>
    <x v="8"/>
    <s v="P"/>
    <s v="Active"/>
    <n v="227"/>
    <x v="226"/>
    <s v="N"/>
    <x v="30"/>
    <n v="1071"/>
    <x v="0"/>
    <s v="Niederl. 3"/>
    <n v="1"/>
    <s v="Department"/>
    <s v="Supervisor"/>
    <s v="Non-Mgm."/>
    <s v="ang."/>
    <s v="W"/>
    <d v="2012-05-01T00:00:00"/>
    <m/>
    <s v=""/>
    <n v="7"/>
    <d v="1984-01-09T00:00:00"/>
    <n v="36"/>
    <s v="N"/>
    <n v="0"/>
    <n v="0"/>
    <n v="30"/>
    <x v="0"/>
    <n v="0.76923076923076927"/>
    <n v="31"/>
    <n v="0"/>
    <n v="7196"/>
    <n v="1259.1937499999999"/>
    <n v="0"/>
    <n v="0"/>
    <n v="0"/>
    <n v="0"/>
    <n v="0"/>
    <n v="0"/>
    <n v="0"/>
    <n v="0"/>
    <n v="0"/>
    <n v="0"/>
    <n v="0"/>
    <n v="0"/>
    <n v="26.5"/>
    <n v="0"/>
    <n v="0"/>
    <n v="0"/>
    <n v="0"/>
    <n v="5.9346750000000004"/>
    <n v="0"/>
    <n v="0"/>
  </r>
  <r>
    <d v="2020-12-01T00:00:00"/>
    <x v="8"/>
    <s v="P"/>
    <s v="Active"/>
    <n v="228"/>
    <x v="227"/>
    <s v="N"/>
    <x v="23"/>
    <n v="1068"/>
    <x v="0"/>
    <s v="Niederl. 3"/>
    <n v="1"/>
    <s v="Department"/>
    <s v="Supervisor"/>
    <s v="Non-Mgm."/>
    <s v="ang."/>
    <s v="W"/>
    <d v="2012-06-01T00:00:00"/>
    <m/>
    <s v=""/>
    <n v="7"/>
    <d v="1957-07-22T00:00:00"/>
    <n v="62"/>
    <s v="N"/>
    <n v="30"/>
    <n v="2.5"/>
    <n v="39"/>
    <x v="0"/>
    <n v="1"/>
    <n v="31"/>
    <n v="0"/>
    <n v="7197"/>
    <n v="1259.1937499999999"/>
    <n v="0"/>
    <n v="0"/>
    <n v="0"/>
    <n v="0"/>
    <n v="0"/>
    <n v="0"/>
    <n v="0"/>
    <n v="0"/>
    <n v="0"/>
    <n v="0"/>
    <n v="0"/>
    <n v="0"/>
    <n v="26.5"/>
    <n v="0"/>
    <n v="0"/>
    <n v="0"/>
    <n v="0"/>
    <n v="5.9346750000000004"/>
    <n v="0"/>
    <n v="0"/>
  </r>
  <r>
    <d v="2020-12-01T00:00:00"/>
    <x v="8"/>
    <s v="P"/>
    <s v="Active"/>
    <n v="229"/>
    <x v="228"/>
    <s v="N"/>
    <x v="19"/>
    <n v="1083"/>
    <x v="0"/>
    <s v="Niederl. 3"/>
    <n v="1"/>
    <s v="Department"/>
    <s v="Supervisor"/>
    <s v="Non-Mgm."/>
    <s v="ang."/>
    <s v="M"/>
    <d v="2012-06-01T00:00:00"/>
    <m/>
    <s v=""/>
    <n v="7"/>
    <d v="1985-08-17T00:00:00"/>
    <n v="34"/>
    <s v="N"/>
    <n v="30"/>
    <n v="2.5"/>
    <n v="39"/>
    <x v="0"/>
    <n v="1"/>
    <n v="31"/>
    <n v="0"/>
    <n v="7198"/>
    <n v="1259.1937499999999"/>
    <n v="0"/>
    <n v="0"/>
    <n v="0"/>
    <n v="0"/>
    <n v="0"/>
    <n v="0"/>
    <n v="0"/>
    <n v="0"/>
    <n v="0"/>
    <n v="0"/>
    <n v="0"/>
    <n v="0"/>
    <n v="26.5"/>
    <n v="0"/>
    <n v="0"/>
    <n v="0"/>
    <n v="0"/>
    <n v="5.9346750000000004"/>
    <n v="0"/>
    <n v="0"/>
  </r>
  <r>
    <d v="2020-12-01T00:00:00"/>
    <x v="8"/>
    <s v="P"/>
    <s v="Active"/>
    <n v="230"/>
    <x v="229"/>
    <s v="N"/>
    <x v="5"/>
    <n v="1093"/>
    <x v="0"/>
    <s v="Niederl. 3"/>
    <n v="1"/>
    <s v="Department"/>
    <s v="Supervisor"/>
    <s v="Non-Mgm."/>
    <s v="ang."/>
    <s v="M"/>
    <d v="2012-06-01T00:00:00"/>
    <m/>
    <s v=""/>
    <n v="7"/>
    <d v="1959-06-12T00:00:00"/>
    <n v="60"/>
    <s v="N"/>
    <n v="30"/>
    <n v="2.5"/>
    <n v="39"/>
    <x v="0"/>
    <n v="1"/>
    <n v="31"/>
    <n v="0"/>
    <n v="7199"/>
    <n v="1259.1937499999999"/>
    <n v="0"/>
    <n v="0"/>
    <n v="0"/>
    <n v="0"/>
    <n v="0"/>
    <n v="0"/>
    <n v="0"/>
    <n v="0"/>
    <n v="0"/>
    <n v="0"/>
    <n v="0"/>
    <n v="0"/>
    <n v="26.5"/>
    <n v="0"/>
    <n v="0"/>
    <n v="0"/>
    <n v="0"/>
    <n v="5.9346750000000004"/>
    <n v="0"/>
    <n v="0"/>
  </r>
  <r>
    <d v="2020-12-01T00:00:00"/>
    <x v="8"/>
    <s v="P"/>
    <s v="Active"/>
    <n v="231"/>
    <x v="230"/>
    <s v="N"/>
    <x v="24"/>
    <n v="1081"/>
    <x v="0"/>
    <s v="Niederl. 3"/>
    <n v="1"/>
    <s v="Department"/>
    <s v="Supervisor"/>
    <s v="Manager"/>
    <s v="ang."/>
    <s v="M"/>
    <d v="2012-07-01T00:00:00"/>
    <m/>
    <s v=""/>
    <n v="7"/>
    <d v="1983-12-24T00:00:00"/>
    <n v="36"/>
    <s v="N"/>
    <n v="30"/>
    <n v="2.5"/>
    <n v="39"/>
    <x v="0"/>
    <n v="1"/>
    <n v="31"/>
    <n v="0"/>
    <n v="7200"/>
    <n v="1259.1937499999999"/>
    <n v="0"/>
    <n v="0"/>
    <n v="0"/>
    <n v="0"/>
    <n v="0"/>
    <n v="0"/>
    <n v="0"/>
    <n v="0"/>
    <n v="0"/>
    <n v="0"/>
    <n v="0"/>
    <n v="0"/>
    <n v="26.5"/>
    <n v="0"/>
    <n v="0"/>
    <n v="0"/>
    <n v="0"/>
    <n v="5.9346750000000004"/>
    <n v="118.94759999999999"/>
    <n v="0"/>
  </r>
  <r>
    <d v="2020-12-01T00:00:00"/>
    <x v="8"/>
    <s v="P"/>
    <s v="Active"/>
    <n v="232"/>
    <x v="231"/>
    <s v="N"/>
    <x v="22"/>
    <n v="1041"/>
    <x v="4"/>
    <s v="Niederl. 6"/>
    <n v="1"/>
    <s v="Department"/>
    <s v="Supervisor"/>
    <s v="Non-Mgm."/>
    <s v="ang."/>
    <s v="M"/>
    <d v="2012-07-01T00:00:00"/>
    <m/>
    <s v=""/>
    <n v="7"/>
    <d v="1979-09-27T00:00:00"/>
    <n v="40"/>
    <s v="J"/>
    <n v="30"/>
    <n v="2.5"/>
    <n v="39"/>
    <x v="0"/>
    <n v="1"/>
    <n v="31"/>
    <n v="0"/>
    <n v="7201"/>
    <n v="1259.1937499999999"/>
    <n v="0"/>
    <n v="0"/>
    <n v="0"/>
    <n v="0"/>
    <n v="0"/>
    <n v="0"/>
    <n v="0"/>
    <n v="0"/>
    <n v="0"/>
    <n v="0"/>
    <n v="415.44230769230768"/>
    <n v="330.04583333333341"/>
    <n v="26.5"/>
    <n v="0"/>
    <n v="0"/>
    <n v="0"/>
    <n v="0"/>
    <n v="172.88674418269233"/>
    <n v="0"/>
    <n v="0"/>
  </r>
  <r>
    <d v="2020-12-01T00:00:00"/>
    <x v="8"/>
    <s v="P"/>
    <s v="Active"/>
    <n v="233"/>
    <x v="232"/>
    <s v="N"/>
    <x v="11"/>
    <n v="1082"/>
    <x v="0"/>
    <s v="Niederl. 3"/>
    <n v="1"/>
    <s v="Department"/>
    <s v="Supervisor"/>
    <s v="Non-Mgm."/>
    <s v="ang."/>
    <s v="M"/>
    <d v="2012-08-01T00:00:00"/>
    <m/>
    <s v=""/>
    <n v="7"/>
    <d v="1970-10-12T00:00:00"/>
    <n v="49"/>
    <s v="N"/>
    <n v="30"/>
    <n v="2.5"/>
    <n v="39"/>
    <x v="0"/>
    <n v="1"/>
    <n v="31"/>
    <n v="0"/>
    <n v="7202"/>
    <n v="1259.1937499999999"/>
    <n v="0"/>
    <n v="0"/>
    <n v="0"/>
    <n v="0"/>
    <n v="0"/>
    <n v="0"/>
    <n v="0"/>
    <n v="0"/>
    <n v="0"/>
    <n v="0"/>
    <n v="0"/>
    <n v="0"/>
    <n v="26.5"/>
    <n v="0"/>
    <n v="0"/>
    <n v="0"/>
    <n v="0"/>
    <n v="5.9346750000000004"/>
    <n v="0"/>
    <n v="0"/>
  </r>
  <r>
    <d v="2020-12-01T00:00:00"/>
    <x v="8"/>
    <s v="P"/>
    <s v="Active"/>
    <n v="234"/>
    <x v="233"/>
    <s v="N"/>
    <x v="9"/>
    <n v="1087"/>
    <x v="0"/>
    <s v="Niederl. 3"/>
    <n v="1"/>
    <s v="Department"/>
    <s v="Supervisor"/>
    <s v="Non-Mgm."/>
    <s v="ang."/>
    <s v="M"/>
    <d v="2012-08-01T00:00:00"/>
    <m/>
    <s v=""/>
    <n v="7"/>
    <d v="1979-08-18T00:00:00"/>
    <n v="40"/>
    <s v="N"/>
    <n v="30"/>
    <n v="2.5"/>
    <n v="39"/>
    <x v="0"/>
    <n v="1"/>
    <n v="31"/>
    <n v="0"/>
    <n v="7203"/>
    <n v="1259.1937499999999"/>
    <n v="0"/>
    <n v="0"/>
    <n v="0"/>
    <n v="0"/>
    <n v="0"/>
    <n v="0"/>
    <n v="0"/>
    <n v="0"/>
    <n v="0"/>
    <n v="0"/>
    <n v="0"/>
    <n v="0"/>
    <n v="26.5"/>
    <n v="0"/>
    <n v="0"/>
    <n v="0"/>
    <n v="0"/>
    <n v="5.9346750000000004"/>
    <n v="0"/>
    <n v="0"/>
  </r>
  <r>
    <d v="2020-12-01T00:00:00"/>
    <x v="8"/>
    <s v="P"/>
    <s v="Active"/>
    <n v="235"/>
    <x v="234"/>
    <s v="N"/>
    <x v="23"/>
    <n v="1068"/>
    <x v="0"/>
    <s v="Niederl. 3"/>
    <n v="1"/>
    <s v="Department"/>
    <s v="Supervisor"/>
    <s v="Non-Mgm."/>
    <s v="ang."/>
    <s v="W"/>
    <d v="2012-09-01T00:00:00"/>
    <m/>
    <s v=""/>
    <n v="7"/>
    <d v="1985-01-29T00:00:00"/>
    <n v="34"/>
    <s v="N"/>
    <n v="30"/>
    <n v="2.5"/>
    <n v="39"/>
    <x v="0"/>
    <n v="1"/>
    <n v="31"/>
    <n v="0"/>
    <n v="7204"/>
    <n v="1259.1937499999999"/>
    <n v="0"/>
    <n v="0"/>
    <n v="0"/>
    <n v="0"/>
    <n v="0"/>
    <n v="0"/>
    <n v="0"/>
    <n v="0"/>
    <n v="0"/>
    <n v="0"/>
    <n v="0"/>
    <n v="0"/>
    <n v="26.5"/>
    <n v="0"/>
    <n v="0"/>
    <n v="0"/>
    <n v="0"/>
    <n v="5.9346750000000004"/>
    <n v="0"/>
    <n v="0"/>
  </r>
  <r>
    <d v="2020-12-01T00:00:00"/>
    <x v="8"/>
    <s v="P"/>
    <s v="Active"/>
    <n v="236"/>
    <x v="235"/>
    <s v="N"/>
    <x v="9"/>
    <n v="1087"/>
    <x v="0"/>
    <s v="Niederl. 3"/>
    <n v="1"/>
    <s v="Department"/>
    <s v="Supervisor"/>
    <s v="Non-Mgm."/>
    <s v="ang."/>
    <s v="M"/>
    <d v="2012-09-01T00:00:00"/>
    <m/>
    <s v=""/>
    <n v="7"/>
    <d v="1974-09-04T00:00:00"/>
    <n v="45"/>
    <s v="N"/>
    <n v="30"/>
    <n v="2.5"/>
    <n v="39"/>
    <x v="0"/>
    <n v="1"/>
    <n v="31"/>
    <n v="0"/>
    <n v="7205"/>
    <n v="1259.1937499999999"/>
    <n v="0"/>
    <n v="0"/>
    <n v="0"/>
    <n v="0"/>
    <n v="0"/>
    <n v="0"/>
    <n v="0"/>
    <n v="0"/>
    <n v="0"/>
    <n v="0"/>
    <n v="0"/>
    <n v="0"/>
    <n v="26.5"/>
    <n v="0"/>
    <n v="0"/>
    <n v="0"/>
    <n v="0"/>
    <n v="5.9346750000000004"/>
    <n v="0"/>
    <n v="0"/>
  </r>
  <r>
    <d v="2020-12-01T00:00:00"/>
    <x v="8"/>
    <s v="P"/>
    <s v="Active"/>
    <n v="237"/>
    <x v="236"/>
    <s v="N"/>
    <x v="22"/>
    <n v="1053"/>
    <x v="3"/>
    <s v="Niederl. 8"/>
    <n v="1"/>
    <s v="Department"/>
    <s v="Supervisor"/>
    <s v="Non-Mgm."/>
    <s v="ang."/>
    <s v="M"/>
    <d v="2016-01-26T00:00:00"/>
    <m/>
    <s v=""/>
    <n v="3"/>
    <d v="1992-07-30T00:00:00"/>
    <n v="27"/>
    <s v="J"/>
    <n v="30"/>
    <n v="2.5"/>
    <n v="39"/>
    <x v="0"/>
    <n v="1"/>
    <n v="31"/>
    <n v="0"/>
    <n v="7206"/>
    <n v="1259.1937499999999"/>
    <n v="0"/>
    <n v="0"/>
    <n v="0"/>
    <n v="0"/>
    <n v="0"/>
    <n v="0"/>
    <n v="0"/>
    <n v="0"/>
    <n v="0"/>
    <n v="0"/>
    <n v="415.73076923076923"/>
    <n v="330.27500000000003"/>
    <n v="26.5"/>
    <n v="0"/>
    <n v="0"/>
    <n v="0"/>
    <n v="0"/>
    <n v="173.00266701923078"/>
    <n v="0"/>
    <n v="0"/>
  </r>
  <r>
    <d v="2020-12-01T00:00:00"/>
    <x v="8"/>
    <s v="P"/>
    <s v="Active"/>
    <n v="238"/>
    <x v="237"/>
    <s v="N"/>
    <x v="27"/>
    <n v="1070"/>
    <x v="0"/>
    <s v="Niederl. 3"/>
    <n v="1"/>
    <s v="Department"/>
    <s v="Supervisor"/>
    <s v="Non-Mgm."/>
    <s v="ang."/>
    <s v="M"/>
    <d v="2012-10-01T00:00:00"/>
    <m/>
    <s v=""/>
    <n v="7"/>
    <d v="1968-05-07T00:00:00"/>
    <n v="51"/>
    <s v="N"/>
    <n v="30"/>
    <n v="2.5"/>
    <n v="39"/>
    <x v="0"/>
    <n v="1"/>
    <n v="31"/>
    <n v="0"/>
    <n v="7207"/>
    <n v="1259.1937499999999"/>
    <n v="0"/>
    <n v="0"/>
    <n v="0"/>
    <n v="0"/>
    <n v="0"/>
    <n v="0"/>
    <n v="0"/>
    <n v="0"/>
    <n v="0"/>
    <n v="0"/>
    <n v="0"/>
    <n v="0"/>
    <n v="26.5"/>
    <n v="0"/>
    <n v="0"/>
    <n v="0"/>
    <n v="0"/>
    <n v="5.9346750000000004"/>
    <n v="0"/>
    <n v="0"/>
  </r>
  <r>
    <d v="2020-12-01T00:00:00"/>
    <x v="8"/>
    <s v="P"/>
    <s v="Active"/>
    <n v="239"/>
    <x v="238"/>
    <s v="N"/>
    <x v="8"/>
    <n v="1009"/>
    <x v="0"/>
    <s v="Niederl. 3"/>
    <n v="1"/>
    <s v="Department"/>
    <s v="Supervisor"/>
    <s v="Non-Mgm."/>
    <s v="ang."/>
    <s v="M"/>
    <d v="2012-10-01T00:00:00"/>
    <m/>
    <s v=""/>
    <n v="7"/>
    <d v="1983-12-23T00:00:00"/>
    <n v="36"/>
    <s v="J"/>
    <n v="30"/>
    <n v="2.5"/>
    <n v="39"/>
    <x v="0"/>
    <n v="1"/>
    <n v="31"/>
    <n v="0"/>
    <n v="7208"/>
    <n v="1259.1937499999999"/>
    <n v="0"/>
    <n v="0"/>
    <n v="0"/>
    <n v="0"/>
    <n v="0"/>
    <n v="0"/>
    <n v="0"/>
    <n v="0"/>
    <n v="0"/>
    <n v="0"/>
    <n v="415.84615384615381"/>
    <n v="330.36666666666667"/>
    <n v="26.5"/>
    <n v="0"/>
    <n v="0"/>
    <n v="0"/>
    <n v="0"/>
    <n v="173.04903615384615"/>
    <n v="0"/>
    <n v="0"/>
  </r>
  <r>
    <d v="2020-12-01T00:00:00"/>
    <x v="8"/>
    <s v="P"/>
    <s v="Active"/>
    <n v="240"/>
    <x v="239"/>
    <s v="N"/>
    <x v="11"/>
    <n v="1082"/>
    <x v="0"/>
    <s v="Niederl. 3"/>
    <n v="1"/>
    <s v="Department"/>
    <s v="Supervisor"/>
    <s v="Non-Mgm."/>
    <s v="ang."/>
    <s v="W"/>
    <d v="2012-11-01T00:00:00"/>
    <m/>
    <s v=""/>
    <n v="7"/>
    <d v="1989-10-14T00:00:00"/>
    <n v="30"/>
    <s v="N"/>
    <n v="30"/>
    <n v="2.5"/>
    <n v="39"/>
    <x v="0"/>
    <n v="1"/>
    <n v="31"/>
    <n v="0"/>
    <n v="7209"/>
    <n v="1259.1937499999999"/>
    <n v="0"/>
    <n v="0"/>
    <n v="0"/>
    <n v="137.81"/>
    <n v="0"/>
    <n v="0"/>
    <n v="0"/>
    <n v="0"/>
    <n v="0"/>
    <n v="0"/>
    <n v="0"/>
    <n v="0"/>
    <n v="26.5"/>
    <n v="0"/>
    <n v="0"/>
    <n v="0"/>
    <n v="0"/>
    <n v="36.797224499999999"/>
    <n v="0"/>
    <n v="0"/>
  </r>
  <r>
    <d v="2020-12-01T00:00:00"/>
    <x v="8"/>
    <s v="P"/>
    <s v="Active"/>
    <n v="241"/>
    <x v="240"/>
    <s v="N"/>
    <x v="47"/>
    <n v="1016"/>
    <x v="1"/>
    <s v="Niederl. 1"/>
    <n v="1"/>
    <s v="Department"/>
    <s v="Supervisor"/>
    <s v="Manager"/>
    <s v="ang."/>
    <s v="M"/>
    <d v="2012-11-15T00:00:00"/>
    <m/>
    <s v=""/>
    <n v="7"/>
    <d v="1961-01-15T00:00:00"/>
    <n v="59"/>
    <s v="N"/>
    <n v="30"/>
    <n v="2.5"/>
    <n v="39"/>
    <x v="0"/>
    <n v="1"/>
    <n v="31"/>
    <n v="0"/>
    <n v="7210"/>
    <n v="1259.1937499999999"/>
    <n v="0"/>
    <n v="0"/>
    <n v="0"/>
    <n v="0"/>
    <n v="0"/>
    <n v="0"/>
    <n v="0"/>
    <n v="0"/>
    <n v="0"/>
    <n v="0"/>
    <n v="0"/>
    <n v="0"/>
    <n v="26.5"/>
    <n v="0"/>
    <n v="0"/>
    <n v="0"/>
    <n v="0"/>
    <n v="5.9346750000000004"/>
    <n v="0"/>
    <n v="0"/>
  </r>
  <r>
    <d v="2020-12-01T00:00:00"/>
    <x v="8"/>
    <s v="P"/>
    <s v="Active"/>
    <n v="242"/>
    <x v="241"/>
    <s v="N"/>
    <x v="49"/>
    <n v="1072"/>
    <x v="0"/>
    <s v="Niederl. 3"/>
    <n v="1"/>
    <s v="Department"/>
    <s v="Supervisor"/>
    <s v="Non-Mgm."/>
    <s v="ang."/>
    <s v="W"/>
    <d v="2014-01-15T00:00:00"/>
    <m/>
    <s v=""/>
    <n v="6"/>
    <d v="1979-09-17T00:00:00"/>
    <n v="40"/>
    <s v="N"/>
    <n v="30"/>
    <n v="2.5"/>
    <n v="16"/>
    <x v="0"/>
    <n v="0.41025641025641024"/>
    <n v="31"/>
    <n v="0"/>
    <n v="7211"/>
    <n v="1259.1937499999999"/>
    <n v="0"/>
    <n v="0"/>
    <n v="0"/>
    <n v="0"/>
    <n v="0"/>
    <n v="0"/>
    <n v="0"/>
    <n v="0"/>
    <n v="0"/>
    <n v="0"/>
    <n v="0"/>
    <n v="0"/>
    <n v="26.5"/>
    <n v="0"/>
    <n v="0"/>
    <n v="0"/>
    <n v="0"/>
    <n v="5.9346750000000004"/>
    <n v="0"/>
    <n v="0"/>
  </r>
  <r>
    <d v="2020-12-01T00:00:00"/>
    <x v="8"/>
    <s v="P"/>
    <s v="Active"/>
    <n v="243"/>
    <x v="242"/>
    <s v="N"/>
    <x v="31"/>
    <n v="1059"/>
    <x v="2"/>
    <s v="Niederl. 7"/>
    <n v="1"/>
    <s v="Department"/>
    <s v="Supervisor"/>
    <s v="Manager"/>
    <s v="ang."/>
    <s v="M"/>
    <d v="2012-12-01T00:00:00"/>
    <m/>
    <s v=""/>
    <n v="7"/>
    <d v="1988-01-16T00:00:00"/>
    <n v="32"/>
    <s v="N"/>
    <n v="30"/>
    <n v="2.5"/>
    <n v="39"/>
    <x v="0"/>
    <n v="1"/>
    <n v="31"/>
    <n v="0"/>
    <n v="7212"/>
    <n v="1259.1937499999999"/>
    <n v="0"/>
    <n v="0"/>
    <n v="30"/>
    <n v="0"/>
    <n v="0"/>
    <n v="0"/>
    <n v="0"/>
    <n v="0"/>
    <n v="0"/>
    <n v="0"/>
    <n v="0"/>
    <n v="0"/>
    <n v="26.5"/>
    <n v="0"/>
    <n v="0"/>
    <n v="0"/>
    <n v="0"/>
    <n v="12.653175000000001"/>
    <n v="118.94"/>
    <n v="0"/>
  </r>
  <r>
    <d v="2020-12-01T00:00:00"/>
    <x v="8"/>
    <s v="P"/>
    <s v="Active"/>
    <n v="244"/>
    <x v="243"/>
    <s v="N"/>
    <x v="39"/>
    <n v="1085"/>
    <x v="0"/>
    <s v="Niederl. 3"/>
    <n v="1"/>
    <s v="Department"/>
    <s v="Supervisor"/>
    <s v="Non-Mgm."/>
    <s v="ang."/>
    <s v="M"/>
    <d v="2013-02-01T00:00:00"/>
    <m/>
    <s v=""/>
    <n v="6"/>
    <d v="1985-12-21T00:00:00"/>
    <n v="34"/>
    <s v="N"/>
    <n v="30"/>
    <n v="2.5"/>
    <n v="39"/>
    <x v="0"/>
    <n v="1"/>
    <n v="31"/>
    <n v="0"/>
    <n v="7213"/>
    <n v="1259.1937499999999"/>
    <n v="0"/>
    <n v="0"/>
    <n v="0"/>
    <n v="0"/>
    <n v="0"/>
    <n v="0"/>
    <n v="0"/>
    <n v="0"/>
    <n v="0"/>
    <n v="0"/>
    <n v="0"/>
    <n v="0"/>
    <n v="26.5"/>
    <n v="0"/>
    <n v="0"/>
    <n v="0"/>
    <n v="0"/>
    <n v="5.9346750000000004"/>
    <n v="0"/>
    <n v="0"/>
  </r>
  <r>
    <d v="2020-12-01T00:00:00"/>
    <x v="8"/>
    <s v="P"/>
    <s v="Active"/>
    <n v="245"/>
    <x v="244"/>
    <s v="N"/>
    <x v="49"/>
    <n v="1072"/>
    <x v="0"/>
    <s v="Niederl. 3"/>
    <n v="1"/>
    <s v="Department"/>
    <s v="Supervisor"/>
    <s v="Non-Mgm."/>
    <s v="ang."/>
    <s v="M"/>
    <d v="2013-02-01T00:00:00"/>
    <m/>
    <s v=""/>
    <n v="6"/>
    <d v="1975-05-25T00:00:00"/>
    <n v="44"/>
    <s v="N"/>
    <n v="30"/>
    <n v="2.5"/>
    <n v="39"/>
    <x v="0"/>
    <n v="1"/>
    <n v="31"/>
    <n v="0"/>
    <n v="7214"/>
    <n v="1259.1937499999999"/>
    <n v="0"/>
    <n v="0"/>
    <n v="30"/>
    <n v="0"/>
    <n v="0"/>
    <n v="0"/>
    <n v="0"/>
    <n v="0"/>
    <n v="0"/>
    <n v="0"/>
    <n v="0"/>
    <n v="0"/>
    <n v="26.5"/>
    <n v="0"/>
    <n v="0"/>
    <n v="0"/>
    <n v="0"/>
    <n v="12.653175000000001"/>
    <n v="99.56"/>
    <n v="0"/>
  </r>
  <r>
    <d v="2020-12-01T00:00:00"/>
    <x v="8"/>
    <s v="P"/>
    <s v="Active"/>
    <n v="246"/>
    <x v="245"/>
    <s v="N"/>
    <x v="9"/>
    <n v="1087"/>
    <x v="1"/>
    <s v="Niederl. 1"/>
    <n v="1"/>
    <s v="Department"/>
    <s v="Supervisor"/>
    <s v="Non-Mgm."/>
    <s v="ang."/>
    <s v="M"/>
    <d v="2013-02-01T00:00:00"/>
    <m/>
    <s v=""/>
    <n v="6"/>
    <d v="1985-07-20T00:00:00"/>
    <n v="34"/>
    <s v="N"/>
    <n v="30"/>
    <n v="2.5"/>
    <n v="35"/>
    <x v="0"/>
    <n v="0.89743589743589747"/>
    <n v="31"/>
    <n v="0"/>
    <n v="7215"/>
    <n v="1259.1937499999999"/>
    <n v="0"/>
    <n v="0"/>
    <n v="0"/>
    <n v="0"/>
    <n v="0"/>
    <n v="0"/>
    <n v="0"/>
    <n v="0"/>
    <n v="0"/>
    <n v="0"/>
    <n v="0"/>
    <n v="0"/>
    <n v="26.5"/>
    <n v="0"/>
    <n v="0"/>
    <n v="0"/>
    <n v="0"/>
    <n v="5.9346750000000004"/>
    <n v="0"/>
    <n v="0"/>
  </r>
  <r>
    <d v="2020-12-01T00:00:00"/>
    <x v="8"/>
    <s v="P"/>
    <s v="Active"/>
    <n v="247"/>
    <x v="246"/>
    <s v="N"/>
    <x v="34"/>
    <n v="1095"/>
    <x v="1"/>
    <s v="Niederl. 1"/>
    <n v="1"/>
    <s v="Department"/>
    <s v="Supervisor"/>
    <s v="Non-Mgm."/>
    <s v="ang."/>
    <s v="M"/>
    <d v="2013-03-01T00:00:00"/>
    <m/>
    <s v=""/>
    <n v="6"/>
    <d v="1963-11-11T00:00:00"/>
    <n v="56"/>
    <s v="N"/>
    <n v="30"/>
    <n v="2.5"/>
    <n v="39"/>
    <x v="0"/>
    <n v="1"/>
    <n v="31"/>
    <n v="0"/>
    <n v="7216"/>
    <n v="1259.1937499999999"/>
    <n v="0"/>
    <n v="0"/>
    <n v="0"/>
    <n v="0"/>
    <n v="0"/>
    <n v="0"/>
    <n v="0"/>
    <n v="0"/>
    <n v="0"/>
    <n v="0"/>
    <n v="0"/>
    <n v="0"/>
    <n v="26.5"/>
    <n v="0"/>
    <n v="0"/>
    <n v="0"/>
    <n v="0"/>
    <n v="5.9346750000000004"/>
    <n v="0"/>
    <n v="0"/>
  </r>
  <r>
    <d v="2020-12-01T00:00:00"/>
    <x v="8"/>
    <s v="P"/>
    <s v="Active"/>
    <n v="248"/>
    <x v="247"/>
    <s v="N"/>
    <x v="31"/>
    <n v="1059"/>
    <x v="2"/>
    <s v="Niederl. 7"/>
    <n v="1"/>
    <s v="Department"/>
    <s v="Supervisor"/>
    <s v="Non-Mgm."/>
    <s v="ang."/>
    <s v="W"/>
    <d v="2013-04-01T00:00:00"/>
    <m/>
    <s v=""/>
    <n v="6"/>
    <d v="1982-12-18T00:00:00"/>
    <n v="37"/>
    <s v="J"/>
    <n v="30"/>
    <n v="2.5"/>
    <n v="39"/>
    <x v="0"/>
    <n v="1"/>
    <n v="31"/>
    <n v="0"/>
    <n v="7217"/>
    <n v="1259.1937499999999"/>
    <n v="0"/>
    <n v="0"/>
    <n v="30"/>
    <n v="0"/>
    <n v="425"/>
    <n v="0"/>
    <n v="0"/>
    <n v="0"/>
    <n v="0"/>
    <n v="0"/>
    <n v="416.36538461538464"/>
    <n v="330.7791666666667"/>
    <n v="26.5"/>
    <n v="0"/>
    <n v="0"/>
    <n v="0"/>
    <n v="0"/>
    <n v="275.15494725961543"/>
    <n v="79.040000000000006"/>
    <n v="0"/>
  </r>
  <r>
    <d v="2020-12-01T00:00:00"/>
    <x v="8"/>
    <s v="P"/>
    <s v="Active"/>
    <n v="249"/>
    <x v="248"/>
    <s v="Y"/>
    <x v="15"/>
    <n v="1032"/>
    <x v="5"/>
    <s v="Niederl. 5"/>
    <n v="0.5"/>
    <s v="Department"/>
    <s v="Supervisor"/>
    <s v="Manager"/>
    <s v="ang."/>
    <s v="M"/>
    <d v="2013-04-01T00:00:00"/>
    <m/>
    <s v=""/>
    <n v="6"/>
    <d v="1967-12-09T00:00:00"/>
    <n v="52"/>
    <s v="N"/>
    <n v="30"/>
    <n v="2.5"/>
    <n v="39"/>
    <x v="0"/>
    <n v="0.5"/>
    <n v="31"/>
    <n v="0"/>
    <n v="7218"/>
    <n v="1259.1937499999999"/>
    <n v="0"/>
    <n v="0"/>
    <n v="0"/>
    <n v="0"/>
    <n v="175"/>
    <n v="0"/>
    <n v="0"/>
    <n v="0"/>
    <n v="0"/>
    <n v="0"/>
    <n v="0"/>
    <n v="0"/>
    <n v="13.25"/>
    <n v="0"/>
    <n v="0"/>
    <n v="0"/>
    <n v="0"/>
    <n v="42.158587500000003"/>
    <n v="177.5284"/>
    <n v="0"/>
  </r>
  <r>
    <d v="2020-12-01T00:00:00"/>
    <x v="8"/>
    <s v="P"/>
    <s v="Active"/>
    <n v="249"/>
    <x v="248"/>
    <s v="Y"/>
    <x v="15"/>
    <n v="1038"/>
    <x v="4"/>
    <s v="Niederl. 6"/>
    <n v="0.5"/>
    <s v="Department"/>
    <s v="Supervisor"/>
    <s v="Manager"/>
    <s v="ang."/>
    <s v="M"/>
    <d v="2013-04-01T00:00:00"/>
    <m/>
    <s v=""/>
    <n v="6"/>
    <d v="1967-12-09T00:00:00"/>
    <n v="52"/>
    <s v="N"/>
    <n v="30"/>
    <n v="2.5"/>
    <n v="39"/>
    <x v="0"/>
    <n v="0.5"/>
    <n v="31"/>
    <n v="0"/>
    <n v="7219"/>
    <n v="1259.1937499999999"/>
    <n v="0"/>
    <n v="0"/>
    <n v="0"/>
    <n v="0"/>
    <n v="175"/>
    <n v="0"/>
    <n v="0"/>
    <n v="0"/>
    <n v="0"/>
    <n v="0"/>
    <n v="0"/>
    <n v="0"/>
    <n v="13.25"/>
    <n v="0"/>
    <n v="0"/>
    <n v="0"/>
    <n v="0"/>
    <n v="42.158587500000003"/>
    <n v="177.5284"/>
    <n v="0"/>
  </r>
  <r>
    <d v="2020-12-01T00:00:00"/>
    <x v="8"/>
    <s v="P"/>
    <s v="Active"/>
    <n v="250"/>
    <x v="249"/>
    <s v="N"/>
    <x v="16"/>
    <n v="1067"/>
    <x v="3"/>
    <s v="Niederl. 8"/>
    <n v="1"/>
    <s v="Department"/>
    <s v="Supervisor"/>
    <s v="Non-Mgm."/>
    <s v="ang."/>
    <s v="M"/>
    <d v="2013-04-01T00:00:00"/>
    <m/>
    <s v=""/>
    <n v="6"/>
    <d v="1965-08-20T00:00:00"/>
    <n v="54"/>
    <s v="N"/>
    <n v="30"/>
    <n v="2.5"/>
    <n v="39"/>
    <x v="0"/>
    <n v="1"/>
    <n v="31"/>
    <n v="0"/>
    <n v="7220"/>
    <n v="1259.1937499999999"/>
    <n v="0"/>
    <n v="0"/>
    <n v="0"/>
    <n v="0"/>
    <n v="0"/>
    <n v="0"/>
    <n v="0"/>
    <n v="0"/>
    <n v="0"/>
    <n v="0"/>
    <n v="0"/>
    <n v="0"/>
    <n v="26.5"/>
    <n v="0"/>
    <n v="0"/>
    <n v="0"/>
    <n v="0"/>
    <n v="5.9346750000000004"/>
    <n v="0"/>
    <n v="0"/>
  </r>
  <r>
    <d v="2020-12-01T00:00:00"/>
    <x v="8"/>
    <s v="P"/>
    <s v="Active"/>
    <n v="251"/>
    <x v="250"/>
    <s v="N"/>
    <x v="9"/>
    <n v="1087"/>
    <x v="0"/>
    <s v="Niederl. 3"/>
    <n v="1"/>
    <s v="Department"/>
    <s v="Supervisor"/>
    <s v="Manager"/>
    <s v="ang."/>
    <s v="M"/>
    <d v="2013-04-01T00:00:00"/>
    <m/>
    <s v=""/>
    <n v="6"/>
    <d v="1979-08-06T00:00:00"/>
    <n v="40"/>
    <s v="N"/>
    <n v="30"/>
    <n v="2.5"/>
    <n v="39"/>
    <x v="0"/>
    <n v="1"/>
    <n v="31"/>
    <n v="0"/>
    <n v="7221"/>
    <n v="1259.1937499999999"/>
    <n v="0"/>
    <n v="0"/>
    <n v="0"/>
    <n v="0"/>
    <n v="0"/>
    <n v="0"/>
    <n v="0"/>
    <n v="0"/>
    <n v="0"/>
    <n v="0"/>
    <n v="0"/>
    <n v="0"/>
    <n v="26.5"/>
    <n v="0"/>
    <n v="0"/>
    <n v="0"/>
    <n v="0"/>
    <n v="5.9346750000000004"/>
    <n v="0"/>
    <n v="0"/>
  </r>
  <r>
    <d v="2020-12-01T00:00:00"/>
    <x v="8"/>
    <s v="P"/>
    <s v="Active"/>
    <n v="252"/>
    <x v="251"/>
    <s v="N"/>
    <x v="29"/>
    <n v="1079"/>
    <x v="0"/>
    <s v="Niederl. 3"/>
    <n v="1"/>
    <s v="Department"/>
    <s v="Supervisor"/>
    <s v="Non-Mgm."/>
    <s v="ang."/>
    <s v="M"/>
    <d v="2013-05-01T00:00:00"/>
    <m/>
    <s v=""/>
    <n v="6"/>
    <d v="1965-03-09T00:00:00"/>
    <n v="54"/>
    <s v="N"/>
    <n v="30"/>
    <n v="2.5"/>
    <n v="39"/>
    <x v="0"/>
    <n v="1"/>
    <n v="31"/>
    <n v="0"/>
    <n v="7222"/>
    <n v="1259.1937499999999"/>
    <n v="0"/>
    <n v="0"/>
    <n v="0"/>
    <n v="0"/>
    <n v="0"/>
    <n v="0"/>
    <n v="0"/>
    <n v="0"/>
    <n v="0"/>
    <n v="0"/>
    <n v="0"/>
    <n v="0"/>
    <n v="26.5"/>
    <n v="0"/>
    <n v="0"/>
    <n v="0"/>
    <n v="0"/>
    <n v="5.9346750000000004"/>
    <n v="0"/>
    <n v="0"/>
  </r>
  <r>
    <d v="2020-12-01T00:00:00"/>
    <x v="8"/>
    <s v="P"/>
    <s v="Active"/>
    <n v="253"/>
    <x v="252"/>
    <s v="Y"/>
    <x v="13"/>
    <n v="1030"/>
    <x v="5"/>
    <s v="Niederl. 5"/>
    <n v="0.5"/>
    <s v="Department"/>
    <s v="Supervisor"/>
    <s v="Manager"/>
    <s v="ang."/>
    <s v="M"/>
    <d v="2013-06-01T00:00:00"/>
    <m/>
    <s v=""/>
    <n v="6"/>
    <d v="1971-08-18T00:00:00"/>
    <n v="48"/>
    <s v="N"/>
    <n v="30"/>
    <n v="2.5"/>
    <n v="39"/>
    <x v="0"/>
    <n v="0.5"/>
    <n v="31"/>
    <n v="0"/>
    <n v="7223"/>
    <n v="1259.1937499999999"/>
    <n v="0"/>
    <n v="0"/>
    <n v="0"/>
    <n v="0"/>
    <n v="0"/>
    <n v="0"/>
    <n v="0"/>
    <n v="0"/>
    <n v="0"/>
    <n v="0"/>
    <n v="0"/>
    <n v="0"/>
    <n v="13.25"/>
    <n v="0"/>
    <n v="0"/>
    <n v="0"/>
    <n v="0"/>
    <n v="2.9673375000000002"/>
    <n v="226.1456"/>
    <n v="0"/>
  </r>
  <r>
    <d v="2020-12-01T00:00:00"/>
    <x v="8"/>
    <s v="P"/>
    <s v="Active"/>
    <n v="253"/>
    <x v="252"/>
    <s v="Y"/>
    <x v="13"/>
    <n v="1036"/>
    <x v="4"/>
    <s v="Niederl. 6"/>
    <n v="0.5"/>
    <s v="Department"/>
    <s v="Supervisor"/>
    <s v="Manager"/>
    <s v="ang."/>
    <s v="M"/>
    <d v="2013-06-01T00:00:00"/>
    <m/>
    <s v=""/>
    <n v="6"/>
    <d v="1971-08-18T00:00:00"/>
    <n v="48"/>
    <s v="N"/>
    <n v="30"/>
    <n v="2.5"/>
    <n v="39"/>
    <x v="0"/>
    <n v="0.5"/>
    <n v="31"/>
    <n v="0"/>
    <n v="7224"/>
    <n v="1259.1937499999999"/>
    <n v="0"/>
    <n v="0"/>
    <n v="0"/>
    <n v="0"/>
    <n v="0"/>
    <n v="0"/>
    <n v="0"/>
    <n v="0"/>
    <n v="0"/>
    <n v="0"/>
    <n v="0"/>
    <n v="0"/>
    <n v="13.25"/>
    <n v="0"/>
    <n v="0"/>
    <n v="0"/>
    <n v="0"/>
    <n v="2.9673375000000002"/>
    <n v="226.1456"/>
    <n v="0"/>
  </r>
  <r>
    <d v="2020-12-01T00:00:00"/>
    <x v="8"/>
    <s v="P"/>
    <s v="Active"/>
    <n v="254"/>
    <x v="253"/>
    <s v="N"/>
    <x v="22"/>
    <n v="1029"/>
    <x v="6"/>
    <s v="Niederl. 10"/>
    <n v="1"/>
    <s v="Department"/>
    <s v="Supervisor"/>
    <s v="Non-Mgm."/>
    <s v="ang."/>
    <s v="M"/>
    <d v="2013-06-01T00:00:00"/>
    <m/>
    <s v=""/>
    <n v="6"/>
    <d v="1991-05-01T00:00:00"/>
    <n v="28"/>
    <s v="J"/>
    <n v="30"/>
    <n v="2.5"/>
    <n v="39"/>
    <x v="0"/>
    <n v="1"/>
    <n v="31"/>
    <n v="0"/>
    <n v="7225"/>
    <n v="1259.1937499999999"/>
    <n v="0"/>
    <n v="0"/>
    <n v="0"/>
    <n v="0"/>
    <n v="0"/>
    <n v="0"/>
    <n v="0"/>
    <n v="0"/>
    <n v="0"/>
    <n v="0"/>
    <n v="416.82692307692304"/>
    <n v="331.14583333333337"/>
    <n v="26.5"/>
    <n v="0"/>
    <n v="0"/>
    <n v="0"/>
    <n v="0"/>
    <n v="173.44317379807691"/>
    <n v="0"/>
    <n v="0"/>
  </r>
  <r>
    <d v="2020-12-01T00:00:00"/>
    <x v="8"/>
    <s v="P"/>
    <s v="Active"/>
    <n v="255"/>
    <x v="254"/>
    <s v="N"/>
    <x v="11"/>
    <n v="1082"/>
    <x v="0"/>
    <s v="Niederl. 3"/>
    <n v="1"/>
    <s v="Department"/>
    <s v="Supervisor"/>
    <s v="Non-Mgm."/>
    <s v="ang."/>
    <s v="M"/>
    <d v="2013-06-01T00:00:00"/>
    <m/>
    <s v=""/>
    <n v="6"/>
    <d v="1986-12-31T00:00:00"/>
    <n v="33"/>
    <s v="N"/>
    <n v="35"/>
    <n v="2.9166666666666665"/>
    <n v="30"/>
    <x v="0"/>
    <n v="0.76923076923076927"/>
    <n v="31"/>
    <n v="0"/>
    <n v="7226"/>
    <n v="1259.1937499999999"/>
    <n v="0"/>
    <n v="0"/>
    <n v="0"/>
    <n v="0"/>
    <n v="0"/>
    <n v="0"/>
    <n v="0"/>
    <n v="0"/>
    <n v="0"/>
    <n v="0"/>
    <n v="0"/>
    <n v="0"/>
    <n v="26.5"/>
    <n v="0"/>
    <n v="0"/>
    <n v="0"/>
    <n v="0"/>
    <n v="5.9346750000000004"/>
    <n v="0"/>
    <n v="0"/>
  </r>
  <r>
    <d v="2020-12-01T00:00:00"/>
    <x v="8"/>
    <s v="P"/>
    <s v="Active"/>
    <n v="256"/>
    <x v="255"/>
    <s v="N"/>
    <x v="18"/>
    <n v="1080"/>
    <x v="0"/>
    <s v="Niederl. 3"/>
    <n v="1"/>
    <s v="Department"/>
    <s v="Supervisor"/>
    <s v="Director"/>
    <s v="ang."/>
    <s v="M"/>
    <d v="2013-06-01T00:00:00"/>
    <m/>
    <s v=""/>
    <n v="6"/>
    <d v="1966-08-28T00:00:00"/>
    <n v="53"/>
    <s v="N"/>
    <n v="30"/>
    <n v="2.5"/>
    <n v="39"/>
    <x v="0"/>
    <n v="1"/>
    <n v="31"/>
    <n v="0"/>
    <n v="7227"/>
    <n v="1259.1937499999999"/>
    <n v="0"/>
    <n v="0"/>
    <n v="0"/>
    <n v="0"/>
    <n v="0"/>
    <n v="0"/>
    <n v="2011.17"/>
    <n v="0"/>
    <n v="0"/>
    <n v="0"/>
    <n v="0"/>
    <n v="0"/>
    <n v="26.5"/>
    <n v="0"/>
    <n v="0"/>
    <n v="0"/>
    <n v="0"/>
    <n v="456.33619650000003"/>
    <n v="352.86610000000002"/>
    <n v="0"/>
  </r>
  <r>
    <d v="2020-12-01T00:00:00"/>
    <x v="8"/>
    <s v="P"/>
    <s v="Active"/>
    <n v="257"/>
    <x v="256"/>
    <s v="N"/>
    <x v="9"/>
    <n v="1087"/>
    <x v="0"/>
    <s v="Niederl. 3"/>
    <n v="1"/>
    <s v="Department"/>
    <s v="Supervisor"/>
    <s v="Non-Mgm."/>
    <s v="ang."/>
    <s v="M"/>
    <d v="2013-07-01T00:00:00"/>
    <m/>
    <s v=""/>
    <n v="6"/>
    <d v="1975-05-08T00:00:00"/>
    <n v="44"/>
    <s v="N"/>
    <n v="30"/>
    <n v="2.5"/>
    <n v="39"/>
    <x v="0"/>
    <n v="1"/>
    <n v="31"/>
    <n v="0"/>
    <n v="7228"/>
    <n v="1259.1937499999999"/>
    <n v="0"/>
    <n v="0"/>
    <n v="0"/>
    <n v="0"/>
    <n v="0"/>
    <n v="0"/>
    <n v="0"/>
    <n v="0"/>
    <n v="0"/>
    <n v="0"/>
    <n v="0"/>
    <n v="0"/>
    <n v="26.5"/>
    <n v="0"/>
    <n v="0"/>
    <n v="0"/>
    <n v="0"/>
    <n v="5.9346750000000004"/>
    <n v="0"/>
    <n v="0"/>
  </r>
  <r>
    <d v="2020-12-01T00:00:00"/>
    <x v="8"/>
    <s v="P"/>
    <s v="Active"/>
    <n v="258"/>
    <x v="257"/>
    <s v="N"/>
    <x v="20"/>
    <n v="1062"/>
    <x v="11"/>
    <s v="Niederl. 12"/>
    <n v="1"/>
    <s v="Department"/>
    <s v="Supervisor"/>
    <s v="Non-Mgm."/>
    <s v="ang."/>
    <s v="W"/>
    <d v="2013-07-15T00:00:00"/>
    <m/>
    <s v=""/>
    <n v="6"/>
    <d v="1983-04-22T00:00:00"/>
    <n v="36"/>
    <s v="N"/>
    <n v="30"/>
    <n v="2.5"/>
    <n v="39"/>
    <x v="0"/>
    <n v="1"/>
    <n v="31"/>
    <n v="0"/>
    <n v="7229"/>
    <n v="1259.1937499999999"/>
    <n v="0"/>
    <n v="0"/>
    <n v="0"/>
    <n v="0"/>
    <n v="0"/>
    <n v="0"/>
    <n v="0"/>
    <n v="0"/>
    <n v="0"/>
    <n v="0"/>
    <n v="0"/>
    <n v="0"/>
    <n v="26.5"/>
    <n v="0"/>
    <n v="0"/>
    <n v="0"/>
    <n v="0"/>
    <n v="5.9346750000000004"/>
    <n v="0"/>
    <n v="0"/>
  </r>
  <r>
    <d v="2020-12-01T00:00:00"/>
    <x v="8"/>
    <s v="P"/>
    <s v="Active"/>
    <n v="259"/>
    <x v="258"/>
    <s v="N"/>
    <x v="9"/>
    <n v="1087"/>
    <x v="0"/>
    <s v="Niederl. 3"/>
    <n v="1"/>
    <s v="Department"/>
    <s v="Supervisor"/>
    <s v="Non-Mgm."/>
    <s v="ang."/>
    <s v="M"/>
    <d v="2013-07-01T00:00:00"/>
    <m/>
    <s v=""/>
    <n v="6"/>
    <d v="1982-10-31T00:00:00"/>
    <n v="37"/>
    <s v="N"/>
    <n v="30"/>
    <n v="2.5"/>
    <n v="39"/>
    <x v="0"/>
    <n v="1"/>
    <n v="31"/>
    <n v="0"/>
    <n v="7230"/>
    <n v="1259.1937499999999"/>
    <n v="0"/>
    <n v="0"/>
    <n v="0"/>
    <n v="0"/>
    <n v="0"/>
    <n v="0"/>
    <n v="0"/>
    <n v="0"/>
    <n v="0"/>
    <n v="0"/>
    <n v="0"/>
    <n v="0"/>
    <n v="26.5"/>
    <n v="0"/>
    <n v="0"/>
    <n v="0"/>
    <n v="0"/>
    <n v="5.9346750000000004"/>
    <n v="0"/>
    <n v="0"/>
  </r>
  <r>
    <d v="2020-12-01T00:00:00"/>
    <x v="8"/>
    <s v="P"/>
    <s v="Active"/>
    <n v="260"/>
    <x v="259"/>
    <s v="N"/>
    <x v="9"/>
    <n v="1087"/>
    <x v="0"/>
    <s v="Niederl. 3"/>
    <n v="1"/>
    <s v="Department"/>
    <s v="Supervisor"/>
    <s v="Non-Mgm."/>
    <s v="ang."/>
    <s v="M"/>
    <d v="2013-07-01T00:00:00"/>
    <m/>
    <s v=""/>
    <n v="6"/>
    <d v="1981-10-08T00:00:00"/>
    <n v="38"/>
    <s v="N"/>
    <n v="30"/>
    <n v="2.5"/>
    <n v="39"/>
    <x v="0"/>
    <n v="1"/>
    <n v="31"/>
    <n v="0"/>
    <n v="7231"/>
    <n v="1259.1937499999999"/>
    <n v="0"/>
    <n v="0"/>
    <n v="0"/>
    <n v="0"/>
    <n v="0"/>
    <n v="0"/>
    <n v="0"/>
    <n v="0"/>
    <n v="0"/>
    <n v="0"/>
    <n v="0"/>
    <n v="0"/>
    <n v="26.5"/>
    <n v="0"/>
    <n v="0"/>
    <n v="0"/>
    <n v="0"/>
    <n v="5.9346750000000004"/>
    <n v="0"/>
    <n v="0"/>
  </r>
  <r>
    <d v="2020-12-01T00:00:00"/>
    <x v="8"/>
    <s v="P"/>
    <s v="Active"/>
    <n v="261"/>
    <x v="260"/>
    <s v="N"/>
    <x v="31"/>
    <n v="1064"/>
    <x v="11"/>
    <s v="Niederl. 12"/>
    <n v="1"/>
    <s v="Department"/>
    <s v="Supervisor"/>
    <s v="Non-Mgm."/>
    <s v="ang."/>
    <s v="M"/>
    <d v="2013-08-01T00:00:00"/>
    <m/>
    <s v=""/>
    <n v="6"/>
    <d v="1976-12-05T00:00:00"/>
    <n v="43"/>
    <s v="N"/>
    <n v="30"/>
    <n v="2.5"/>
    <n v="39"/>
    <x v="0"/>
    <n v="1"/>
    <n v="31"/>
    <n v="0"/>
    <n v="7232"/>
    <n v="1259.1937499999999"/>
    <n v="0"/>
    <n v="0"/>
    <n v="30"/>
    <n v="0"/>
    <n v="0"/>
    <n v="0"/>
    <n v="0"/>
    <n v="0"/>
    <n v="0"/>
    <n v="0"/>
    <n v="0"/>
    <n v="0"/>
    <n v="26.5"/>
    <n v="0"/>
    <n v="0"/>
    <n v="0"/>
    <n v="0"/>
    <n v="12.653175000000001"/>
    <n v="102.03"/>
    <n v="0"/>
  </r>
  <r>
    <d v="2020-12-01T00:00:00"/>
    <x v="8"/>
    <s v="P"/>
    <s v="Active"/>
    <n v="262"/>
    <x v="261"/>
    <s v="N"/>
    <x v="22"/>
    <n v="1060"/>
    <x v="2"/>
    <s v="Niederl. 7"/>
    <n v="1"/>
    <s v="Department"/>
    <s v="Supervisor"/>
    <s v="Non-Mgm."/>
    <s v="ang."/>
    <s v="M"/>
    <d v="2016-07-07T00:00:00"/>
    <m/>
    <s v=""/>
    <n v="3"/>
    <d v="1996-01-24T00:00:00"/>
    <n v="23"/>
    <s v="J"/>
    <n v="30"/>
    <n v="2.5"/>
    <n v="39"/>
    <x v="0"/>
    <n v="1"/>
    <n v="31"/>
    <n v="0"/>
    <n v="7233"/>
    <n v="1259.1937499999999"/>
    <n v="0"/>
    <n v="0"/>
    <n v="0"/>
    <n v="0"/>
    <n v="0"/>
    <n v="0"/>
    <n v="0"/>
    <n v="0"/>
    <n v="0"/>
    <n v="0"/>
    <n v="417.28846153846155"/>
    <n v="331.51250000000005"/>
    <n v="26.5"/>
    <n v="0"/>
    <n v="0"/>
    <n v="0"/>
    <n v="0"/>
    <n v="173.62865033653847"/>
    <n v="0"/>
    <n v="0"/>
  </r>
  <r>
    <d v="2020-12-01T00:00:00"/>
    <x v="8"/>
    <s v="P"/>
    <s v="Active"/>
    <n v="263"/>
    <x v="262"/>
    <s v="N"/>
    <x v="20"/>
    <n v="1033"/>
    <x v="5"/>
    <s v="Niederl. 5"/>
    <n v="1"/>
    <s v="Department"/>
    <s v="Supervisor"/>
    <s v="Non-Mgm."/>
    <s v="ang."/>
    <s v="W"/>
    <d v="2016-01-26T00:00:00"/>
    <m/>
    <s v=""/>
    <n v="3"/>
    <d v="1994-11-06T00:00:00"/>
    <n v="25"/>
    <s v="J"/>
    <n v="30"/>
    <n v="2.5"/>
    <n v="39"/>
    <x v="0"/>
    <n v="1"/>
    <n v="31"/>
    <n v="0"/>
    <n v="7234"/>
    <n v="1259.1937499999999"/>
    <n v="0"/>
    <n v="0"/>
    <n v="0"/>
    <n v="0"/>
    <n v="0"/>
    <n v="0"/>
    <n v="0"/>
    <n v="0"/>
    <n v="0"/>
    <n v="0"/>
    <n v="417.34615384615381"/>
    <n v="331.55833333333339"/>
    <n v="26.5"/>
    <n v="0"/>
    <n v="0"/>
    <n v="0"/>
    <n v="0"/>
    <n v="173.65183490384618"/>
    <n v="0"/>
    <n v="0"/>
  </r>
  <r>
    <d v="2020-12-01T00:00:00"/>
    <x v="8"/>
    <s v="P"/>
    <s v="Active"/>
    <n v="264"/>
    <x v="263"/>
    <s v="N"/>
    <x v="28"/>
    <n v="1004"/>
    <x v="1"/>
    <s v="Niederl. 1"/>
    <n v="1"/>
    <s v="Department"/>
    <s v="Supervisor"/>
    <s v="Non-Mgm."/>
    <s v="ang."/>
    <s v="W"/>
    <d v="2013-09-01T00:00:00"/>
    <m/>
    <s v=""/>
    <n v="6"/>
    <d v="1997-04-08T00:00:00"/>
    <n v="22"/>
    <s v="N"/>
    <n v="30"/>
    <n v="2.5"/>
    <n v="39"/>
    <x v="0"/>
    <n v="1"/>
    <n v="31"/>
    <n v="0"/>
    <n v="7235"/>
    <n v="1259.1937499999999"/>
    <n v="0"/>
    <n v="0"/>
    <n v="0"/>
    <n v="0"/>
    <n v="0"/>
    <n v="0"/>
    <n v="0"/>
    <n v="0"/>
    <n v="0"/>
    <n v="0"/>
    <n v="0"/>
    <n v="0"/>
    <n v="26.5"/>
    <n v="0"/>
    <n v="0"/>
    <n v="0"/>
    <n v="0"/>
    <n v="5.9346750000000004"/>
    <n v="0"/>
    <n v="0"/>
  </r>
  <r>
    <d v="2020-12-01T00:00:00"/>
    <x v="8"/>
    <s v="P"/>
    <s v="Active"/>
    <n v="265"/>
    <x v="264"/>
    <s v="N"/>
    <x v="33"/>
    <n v="1000"/>
    <x v="1"/>
    <s v="Niederl. 1"/>
    <n v="1"/>
    <s v="Department"/>
    <s v="Supervisor"/>
    <s v="Non-Mgm."/>
    <s v="ang."/>
    <s v="W"/>
    <d v="2013-09-01T00:00:00"/>
    <m/>
    <s v=""/>
    <n v="6"/>
    <d v="1997-03-16T00:00:00"/>
    <n v="22"/>
    <s v="N"/>
    <n v="30"/>
    <n v="2.5"/>
    <n v="39"/>
    <x v="0"/>
    <n v="1"/>
    <n v="31"/>
    <n v="0"/>
    <n v="7236"/>
    <n v="1259.1937499999999"/>
    <n v="0"/>
    <n v="0"/>
    <n v="0"/>
    <n v="0"/>
    <n v="0"/>
    <n v="0"/>
    <n v="0"/>
    <n v="0"/>
    <n v="0"/>
    <n v="0"/>
    <n v="0"/>
    <n v="0"/>
    <n v="26.5"/>
    <n v="0"/>
    <n v="0"/>
    <n v="0"/>
    <n v="0"/>
    <n v="5.9346750000000004"/>
    <n v="0"/>
    <n v="0"/>
  </r>
  <r>
    <d v="2020-12-01T00:00:00"/>
    <x v="8"/>
    <s v="P"/>
    <s v="Active"/>
    <n v="266"/>
    <x v="265"/>
    <s v="N"/>
    <x v="1"/>
    <n v="1017"/>
    <x v="1"/>
    <s v="Niederl. 1"/>
    <n v="1"/>
    <s v="Department"/>
    <s v="Supervisor"/>
    <s v="Non-Mgm."/>
    <s v="ang."/>
    <s v="M"/>
    <d v="2013-09-01T00:00:00"/>
    <m/>
    <s v=""/>
    <n v="6"/>
    <d v="1997-01-27T00:00:00"/>
    <n v="22"/>
    <s v="N"/>
    <n v="30"/>
    <n v="2.5"/>
    <n v="34"/>
    <x v="0"/>
    <n v="0.87179487179487181"/>
    <n v="31"/>
    <n v="0"/>
    <n v="7237"/>
    <n v="1259.1937499999999"/>
    <n v="0"/>
    <n v="0"/>
    <n v="0"/>
    <n v="0"/>
    <n v="0"/>
    <n v="0"/>
    <n v="0"/>
    <n v="0"/>
    <n v="0"/>
    <n v="0"/>
    <n v="0"/>
    <n v="0"/>
    <n v="26.5"/>
    <n v="0"/>
    <n v="0"/>
    <n v="0"/>
    <n v="0"/>
    <n v="5.9346750000000004"/>
    <n v="0"/>
    <n v="0"/>
  </r>
  <r>
    <d v="2020-12-01T00:00:00"/>
    <x v="8"/>
    <s v="P"/>
    <s v="Active"/>
    <n v="267"/>
    <x v="266"/>
    <s v="N"/>
    <x v="22"/>
    <n v="1053"/>
    <x v="3"/>
    <s v="Niederl. 8"/>
    <n v="1"/>
    <s v="Department"/>
    <s v="Supervisor"/>
    <s v="Non-Mgm."/>
    <s v="ang."/>
    <s v="M"/>
    <d v="2013-09-01T00:00:00"/>
    <m/>
    <s v=""/>
    <n v="6"/>
    <d v="1987-10-02T00:00:00"/>
    <n v="32"/>
    <s v="J"/>
    <n v="30"/>
    <n v="2.5"/>
    <n v="39"/>
    <x v="0"/>
    <n v="1"/>
    <n v="31"/>
    <n v="0"/>
    <n v="7238"/>
    <n v="1259.1937499999999"/>
    <n v="0"/>
    <n v="0"/>
    <n v="0"/>
    <n v="0"/>
    <n v="0"/>
    <n v="0"/>
    <n v="0"/>
    <n v="0"/>
    <n v="0"/>
    <n v="0"/>
    <n v="417.57692307692309"/>
    <n v="331.74166666666667"/>
    <n v="26.5"/>
    <n v="0"/>
    <n v="0"/>
    <n v="0"/>
    <n v="0"/>
    <n v="173.74457317307693"/>
    <n v="0"/>
    <n v="0"/>
  </r>
  <r>
    <d v="2020-12-01T00:00:00"/>
    <x v="8"/>
    <s v="P"/>
    <s v="Active"/>
    <n v="268"/>
    <x v="267"/>
    <s v="N"/>
    <x v="32"/>
    <n v="1077"/>
    <x v="0"/>
    <s v="Niederl. 3"/>
    <n v="1"/>
    <s v="Department"/>
    <s v="Supervisor"/>
    <s v="Manager"/>
    <s v="ang."/>
    <s v="M"/>
    <d v="2013-10-01T00:00:00"/>
    <m/>
    <s v=""/>
    <n v="6"/>
    <d v="1983-06-06T00:00:00"/>
    <n v="36"/>
    <s v="N"/>
    <n v="30"/>
    <n v="2.5"/>
    <n v="39"/>
    <x v="0"/>
    <n v="1"/>
    <n v="31"/>
    <n v="0"/>
    <n v="7239"/>
    <n v="1259.1937499999999"/>
    <n v="0"/>
    <n v="0"/>
    <n v="30"/>
    <n v="0"/>
    <n v="0"/>
    <n v="0"/>
    <n v="0"/>
    <n v="0"/>
    <n v="0"/>
    <n v="0"/>
    <n v="0"/>
    <n v="0"/>
    <n v="26.5"/>
    <n v="0"/>
    <n v="0"/>
    <n v="0"/>
    <n v="0"/>
    <n v="12.653175000000001"/>
    <n v="96.710000000000008"/>
    <n v="0"/>
  </r>
  <r>
    <d v="2020-12-01T00:00:00"/>
    <x v="8"/>
    <s v="P"/>
    <s v="Active"/>
    <n v="269"/>
    <x v="268"/>
    <s v="N"/>
    <x v="50"/>
    <n v="1069"/>
    <x v="0"/>
    <s v="Niederl. 3"/>
    <n v="1"/>
    <s v="Department"/>
    <s v="Supervisor"/>
    <s v="Manager"/>
    <s v="ang."/>
    <s v="M"/>
    <d v="2013-09-16T00:00:00"/>
    <m/>
    <s v=""/>
    <n v="6"/>
    <d v="1987-12-13T00:00:00"/>
    <n v="32"/>
    <s v="N"/>
    <n v="30"/>
    <n v="2.5"/>
    <n v="39"/>
    <x v="0"/>
    <n v="1"/>
    <n v="31"/>
    <n v="0"/>
    <n v="7240"/>
    <n v="1259.1937499999999"/>
    <n v="0"/>
    <n v="0"/>
    <n v="0"/>
    <n v="0"/>
    <n v="0"/>
    <n v="0"/>
    <n v="0"/>
    <n v="0"/>
    <n v="0"/>
    <n v="0"/>
    <n v="0"/>
    <n v="0"/>
    <n v="26.5"/>
    <n v="0"/>
    <n v="0"/>
    <n v="0"/>
    <n v="0"/>
    <n v="5.9346750000000004"/>
    <n v="0"/>
    <n v="0"/>
  </r>
  <r>
    <d v="2020-12-01T00:00:00"/>
    <x v="8"/>
    <s v="P"/>
    <s v="Active"/>
    <n v="270"/>
    <x v="269"/>
    <s v="N"/>
    <x v="31"/>
    <n v="1063"/>
    <x v="10"/>
    <s v="Niederl. 11"/>
    <n v="1"/>
    <s v="Department"/>
    <s v="Supervisor"/>
    <s v="Non-Mgm."/>
    <s v="ang."/>
    <s v="M"/>
    <d v="2013-11-01T00:00:00"/>
    <m/>
    <s v=""/>
    <n v="6"/>
    <d v="1984-05-11T00:00:00"/>
    <n v="35"/>
    <s v="N"/>
    <n v="30"/>
    <n v="2.5"/>
    <n v="39"/>
    <x v="0"/>
    <n v="1"/>
    <n v="31"/>
    <n v="0"/>
    <n v="7241"/>
    <n v="1259.1937499999999"/>
    <n v="0"/>
    <n v="0"/>
    <n v="60"/>
    <n v="0"/>
    <n v="0"/>
    <n v="0"/>
    <n v="0"/>
    <n v="0"/>
    <n v="0"/>
    <n v="0"/>
    <n v="0"/>
    <n v="0"/>
    <n v="26.5"/>
    <n v="0"/>
    <n v="0"/>
    <n v="0"/>
    <n v="0"/>
    <n v="19.371675"/>
    <n v="128.63"/>
    <n v="0"/>
  </r>
  <r>
    <d v="2020-12-01T00:00:00"/>
    <x v="8"/>
    <s v="P"/>
    <s v="Active"/>
    <n v="271"/>
    <x v="270"/>
    <s v="N"/>
    <x v="22"/>
    <n v="1060"/>
    <x v="2"/>
    <s v="Niederl. 7"/>
    <n v="1"/>
    <s v="Department"/>
    <s v="Supervisor"/>
    <s v="Non-Mgm."/>
    <s v="ang."/>
    <s v="M"/>
    <d v="2013-11-01T00:00:00"/>
    <m/>
    <s v=""/>
    <n v="6"/>
    <d v="1984-06-29T00:00:00"/>
    <n v="35"/>
    <s v="J"/>
    <n v="30"/>
    <n v="2.5"/>
    <n v="39"/>
    <x v="0"/>
    <n v="1"/>
    <n v="31"/>
    <n v="0"/>
    <n v="7242"/>
    <n v="1259.1937499999999"/>
    <n v="0"/>
    <n v="0"/>
    <n v="0"/>
    <n v="0"/>
    <n v="0"/>
    <n v="0"/>
    <n v="0"/>
    <n v="0"/>
    <n v="0"/>
    <n v="0"/>
    <n v="417.80769230769232"/>
    <n v="331.92500000000001"/>
    <n v="26.5"/>
    <n v="0"/>
    <n v="0"/>
    <n v="0"/>
    <n v="0"/>
    <n v="173.83731144230771"/>
    <n v="0"/>
    <n v="0"/>
  </r>
  <r>
    <d v="2020-12-01T00:00:00"/>
    <x v="8"/>
    <s v="P"/>
    <s v="Active"/>
    <n v="272"/>
    <x v="271"/>
    <s v="N"/>
    <x v="25"/>
    <n v="1002"/>
    <x v="1"/>
    <s v="Niederl. 1"/>
    <n v="1"/>
    <s v="Department"/>
    <s v="Supervisor"/>
    <s v="Manager"/>
    <s v="ang."/>
    <s v="M"/>
    <d v="2013-11-01T00:00:00"/>
    <m/>
    <s v=""/>
    <n v="6"/>
    <d v="1984-02-06T00:00:00"/>
    <n v="35"/>
    <s v="N"/>
    <n v="30"/>
    <n v="2.5"/>
    <n v="39"/>
    <x v="0"/>
    <n v="1"/>
    <n v="31"/>
    <n v="0"/>
    <n v="7243"/>
    <n v="1259.1937499999999"/>
    <n v="0"/>
    <n v="0"/>
    <n v="0"/>
    <n v="0"/>
    <n v="0"/>
    <n v="0"/>
    <n v="0"/>
    <n v="0"/>
    <n v="0"/>
    <n v="0"/>
    <n v="0"/>
    <n v="0"/>
    <n v="26.5"/>
    <n v="0"/>
    <n v="0"/>
    <n v="0"/>
    <n v="0"/>
    <n v="5.9346750000000004"/>
    <n v="0"/>
    <n v="0"/>
  </r>
  <r>
    <d v="2020-12-01T00:00:00"/>
    <x v="8"/>
    <s v="P"/>
    <s v="Active"/>
    <n v="273"/>
    <x v="272"/>
    <s v="N"/>
    <x v="22"/>
    <n v="1053"/>
    <x v="3"/>
    <s v="Niederl. 8"/>
    <n v="1"/>
    <s v="Department"/>
    <s v="Supervisor"/>
    <s v="Non-Mgm."/>
    <s v="ang."/>
    <s v="M"/>
    <d v="2013-12-01T00:00:00"/>
    <m/>
    <s v=""/>
    <n v="6"/>
    <d v="1964-08-12T00:00:00"/>
    <n v="55"/>
    <s v="J"/>
    <n v="30"/>
    <n v="2.5"/>
    <n v="39"/>
    <x v="0"/>
    <n v="1"/>
    <n v="31"/>
    <n v="0"/>
    <n v="7244"/>
    <n v="1259.1937499999999"/>
    <n v="0"/>
    <n v="0"/>
    <n v="0"/>
    <n v="0"/>
    <n v="0"/>
    <n v="0"/>
    <n v="0"/>
    <n v="0"/>
    <n v="0"/>
    <n v="0"/>
    <n v="417.92307692307696"/>
    <n v="332.01666666666665"/>
    <n v="26.5"/>
    <n v="0"/>
    <n v="0"/>
    <n v="0"/>
    <n v="0"/>
    <n v="173.88368057692307"/>
    <n v="0"/>
    <n v="0"/>
  </r>
  <r>
    <d v="2020-12-01T00:00:00"/>
    <x v="8"/>
    <s v="P"/>
    <s v="Active"/>
    <n v="274"/>
    <x v="273"/>
    <s v="N"/>
    <x v="22"/>
    <n v="1035"/>
    <x v="5"/>
    <s v="Niederl. 5"/>
    <n v="1"/>
    <s v="Department"/>
    <s v="Supervisor"/>
    <s v="Non-Mgm."/>
    <s v="ang."/>
    <s v="M"/>
    <d v="2014-01-01T00:00:00"/>
    <m/>
    <s v=""/>
    <n v="6"/>
    <d v="1959-01-08T00:00:00"/>
    <n v="61"/>
    <s v="J"/>
    <n v="30"/>
    <n v="2.5"/>
    <n v="39"/>
    <x v="0"/>
    <n v="1"/>
    <n v="31"/>
    <n v="0"/>
    <n v="7245"/>
    <n v="1259.1937499999999"/>
    <n v="0"/>
    <n v="0"/>
    <n v="0"/>
    <n v="0"/>
    <n v="0"/>
    <n v="0"/>
    <n v="0"/>
    <n v="0"/>
    <n v="0"/>
    <n v="0"/>
    <n v="417.98076923076923"/>
    <n v="332.0625"/>
    <n v="26.5"/>
    <n v="0"/>
    <n v="0"/>
    <n v="0"/>
    <n v="0"/>
    <n v="173.90686514423078"/>
    <n v="0"/>
    <n v="0"/>
  </r>
  <r>
    <d v="2020-12-01T00:00:00"/>
    <x v="8"/>
    <s v="P"/>
    <s v="Active"/>
    <n v="275"/>
    <x v="274"/>
    <s v="N"/>
    <x v="22"/>
    <n v="1053"/>
    <x v="3"/>
    <s v="Niederl. 8"/>
    <n v="1"/>
    <s v="Department"/>
    <s v="Supervisor"/>
    <s v="Non-Mgm."/>
    <s v="ang."/>
    <s v="M"/>
    <d v="2014-01-01T00:00:00"/>
    <m/>
    <s v=""/>
    <n v="6"/>
    <d v="1986-07-03T00:00:00"/>
    <n v="33"/>
    <s v="J"/>
    <n v="30"/>
    <n v="2.5"/>
    <n v="39"/>
    <x v="0"/>
    <n v="1"/>
    <n v="31"/>
    <n v="0"/>
    <n v="7246"/>
    <n v="1259.1937499999999"/>
    <n v="0"/>
    <n v="0"/>
    <n v="0"/>
    <n v="0"/>
    <n v="0"/>
    <n v="0"/>
    <n v="0"/>
    <n v="0"/>
    <n v="0"/>
    <n v="0"/>
    <n v="418.03846153846155"/>
    <n v="332.10833333333341"/>
    <n v="26.5"/>
    <n v="0"/>
    <n v="0"/>
    <n v="0"/>
    <n v="0"/>
    <n v="173.93004971153849"/>
    <n v="0"/>
    <n v="0"/>
  </r>
  <r>
    <d v="2020-12-01T00:00:00"/>
    <x v="8"/>
    <s v="P"/>
    <s v="Active"/>
    <n v="276"/>
    <x v="275"/>
    <s v="N"/>
    <x v="47"/>
    <n v="1016"/>
    <x v="1"/>
    <s v="Niederl. 1"/>
    <n v="1"/>
    <s v="Department"/>
    <s v="Supervisor"/>
    <s v="Non-Mgm."/>
    <s v="ang."/>
    <s v="W"/>
    <d v="2014-02-01T00:00:00"/>
    <m/>
    <s v=""/>
    <n v="5"/>
    <d v="1982-07-10T00:00:00"/>
    <n v="37"/>
    <s v="N"/>
    <n v="24"/>
    <n v="2"/>
    <n v="18"/>
    <x v="0"/>
    <n v="0.46153846153846156"/>
    <n v="31"/>
    <n v="0"/>
    <n v="7247"/>
    <n v="1259.1937499999999"/>
    <n v="0"/>
    <n v="0"/>
    <n v="0"/>
    <n v="0"/>
    <n v="0"/>
    <n v="0"/>
    <n v="0"/>
    <n v="0"/>
    <n v="0"/>
    <n v="0"/>
    <n v="0"/>
    <n v="0"/>
    <n v="26.5"/>
    <n v="0"/>
    <n v="0"/>
    <n v="0"/>
    <n v="0"/>
    <n v="5.9346750000000004"/>
    <n v="0"/>
    <n v="0"/>
  </r>
  <r>
    <d v="2020-12-01T00:00:00"/>
    <x v="8"/>
    <s v="P"/>
    <s v="Active"/>
    <n v="277"/>
    <x v="276"/>
    <s v="N"/>
    <x v="4"/>
    <n v="1013"/>
    <x v="1"/>
    <s v="Niederl. 1"/>
    <n v="1"/>
    <s v="Department"/>
    <s v="Supervisor"/>
    <s v="Manager"/>
    <s v="ang."/>
    <s v="M"/>
    <d v="2014-02-01T00:00:00"/>
    <m/>
    <s v=""/>
    <n v="5"/>
    <d v="1969-10-30T00:00:00"/>
    <n v="50"/>
    <s v="N"/>
    <n v="30"/>
    <n v="2.5"/>
    <n v="39"/>
    <x v="0"/>
    <n v="1"/>
    <n v="31"/>
    <n v="0"/>
    <n v="7248"/>
    <n v="1259.1937499999999"/>
    <n v="0"/>
    <n v="0"/>
    <n v="0"/>
    <n v="0"/>
    <n v="0"/>
    <n v="0"/>
    <n v="0"/>
    <n v="0"/>
    <n v="0"/>
    <n v="0"/>
    <n v="0"/>
    <n v="0"/>
    <n v="26.5"/>
    <n v="0"/>
    <n v="0"/>
    <n v="0"/>
    <n v="0"/>
    <n v="5.9346750000000004"/>
    <n v="0"/>
    <n v="0"/>
  </r>
  <r>
    <d v="2020-12-01T00:00:00"/>
    <x v="8"/>
    <s v="P"/>
    <s v="Active"/>
    <n v="278"/>
    <x v="277"/>
    <s v="N"/>
    <x v="23"/>
    <n v="1068"/>
    <x v="0"/>
    <s v="Niederl. 3"/>
    <n v="1"/>
    <s v="Department"/>
    <s v="Supervisor"/>
    <s v="Non-Mgm."/>
    <s v="ang."/>
    <s v="M"/>
    <d v="2014-03-01T00:00:00"/>
    <m/>
    <s v=""/>
    <n v="5"/>
    <d v="1960-12-15T00:00:00"/>
    <n v="59"/>
    <s v="N"/>
    <n v="30"/>
    <n v="2.5"/>
    <n v="39"/>
    <x v="0"/>
    <n v="1"/>
    <n v="31"/>
    <n v="0"/>
    <n v="7249"/>
    <n v="1259.1937499999999"/>
    <n v="0"/>
    <n v="0"/>
    <n v="0"/>
    <n v="0"/>
    <n v="0"/>
    <n v="0"/>
    <n v="0"/>
    <n v="0"/>
    <n v="0"/>
    <n v="0"/>
    <n v="0"/>
    <n v="0"/>
    <n v="26.5"/>
    <n v="0"/>
    <n v="0"/>
    <n v="0"/>
    <n v="0"/>
    <n v="5.9346750000000004"/>
    <n v="0"/>
    <n v="0"/>
  </r>
  <r>
    <d v="2020-12-01T00:00:00"/>
    <x v="8"/>
    <s v="P"/>
    <s v="Active"/>
    <n v="279"/>
    <x v="278"/>
    <s v="N"/>
    <x v="23"/>
    <n v="1068"/>
    <x v="0"/>
    <s v="Niederl. 3"/>
    <n v="1"/>
    <s v="Department"/>
    <s v="Supervisor"/>
    <s v="Manager"/>
    <s v="ang."/>
    <s v="M"/>
    <d v="2014-03-01T00:00:00"/>
    <m/>
    <s v=""/>
    <n v="5"/>
    <d v="1981-05-31T00:00:00"/>
    <n v="38"/>
    <s v="N"/>
    <n v="30"/>
    <n v="2.5"/>
    <n v="39"/>
    <x v="0"/>
    <n v="1"/>
    <n v="31"/>
    <n v="0"/>
    <n v="7250"/>
    <n v="1259.1937499999999"/>
    <n v="0"/>
    <n v="0"/>
    <n v="0"/>
    <n v="0"/>
    <n v="0"/>
    <n v="0"/>
    <n v="0"/>
    <n v="0"/>
    <n v="0"/>
    <n v="0"/>
    <n v="0"/>
    <n v="0"/>
    <n v="26.5"/>
    <n v="0"/>
    <n v="0"/>
    <n v="0"/>
    <n v="0"/>
    <n v="5.9346750000000004"/>
    <n v="0"/>
    <n v="0"/>
  </r>
  <r>
    <d v="2020-12-01T00:00:00"/>
    <x v="8"/>
    <s v="P"/>
    <s v="Active"/>
    <n v="280"/>
    <x v="279"/>
    <s v="N"/>
    <x v="0"/>
    <n v="1090"/>
    <x v="0"/>
    <s v="Niederl. 3"/>
    <n v="1"/>
    <s v="Department"/>
    <s v="Supervisor"/>
    <s v="Non-Mgm."/>
    <s v="ang."/>
    <s v="W"/>
    <d v="2014-04-01T00:00:00"/>
    <m/>
    <s v=""/>
    <n v="5"/>
    <d v="1978-07-24T00:00:00"/>
    <n v="41"/>
    <s v="N"/>
    <n v="35"/>
    <n v="2.9166666666666665"/>
    <n v="39"/>
    <x v="0"/>
    <n v="1"/>
    <n v="31"/>
    <n v="0"/>
    <n v="7251"/>
    <n v="1259.1937499999999"/>
    <n v="0"/>
    <n v="0"/>
    <n v="0"/>
    <n v="0"/>
    <n v="0"/>
    <n v="0"/>
    <n v="0"/>
    <n v="0"/>
    <n v="0"/>
    <n v="0"/>
    <n v="0"/>
    <n v="0"/>
    <n v="26.5"/>
    <n v="0"/>
    <n v="0"/>
    <n v="0"/>
    <n v="0"/>
    <n v="5.9346750000000004"/>
    <n v="0"/>
    <n v="0"/>
  </r>
  <r>
    <d v="2020-12-01T00:00:00"/>
    <x v="8"/>
    <s v="P"/>
    <s v="Active"/>
    <n v="281"/>
    <x v="280"/>
    <s v="N"/>
    <x v="48"/>
    <n v="1073"/>
    <x v="0"/>
    <s v="Niederl. 3"/>
    <n v="1"/>
    <s v="Department"/>
    <s v="Supervisor"/>
    <s v="Manager"/>
    <s v="ang."/>
    <s v="M"/>
    <d v="2014-04-01T00:00:00"/>
    <m/>
    <s v=""/>
    <n v="5"/>
    <d v="1989-03-05T00:00:00"/>
    <n v="30"/>
    <s v="N"/>
    <n v="30"/>
    <n v="2.5"/>
    <n v="39"/>
    <x v="0"/>
    <n v="1"/>
    <n v="31"/>
    <n v="0"/>
    <n v="7252"/>
    <n v="1259.1937499999999"/>
    <n v="0"/>
    <n v="0"/>
    <n v="0"/>
    <n v="0"/>
    <n v="0"/>
    <n v="0"/>
    <n v="0"/>
    <n v="0"/>
    <n v="0"/>
    <n v="0"/>
    <n v="0"/>
    <n v="0"/>
    <n v="26.5"/>
    <n v="0"/>
    <n v="0"/>
    <n v="0"/>
    <n v="0"/>
    <n v="5.9346750000000004"/>
    <n v="0"/>
    <n v="0"/>
  </r>
  <r>
    <d v="2020-12-01T00:00:00"/>
    <x v="8"/>
    <s v="P"/>
    <s v="Active"/>
    <n v="282"/>
    <x v="281"/>
    <s v="N"/>
    <x v="5"/>
    <n v="1093"/>
    <x v="1"/>
    <s v="Niederl. 1"/>
    <n v="1"/>
    <s v="Department"/>
    <s v="Supervisor"/>
    <s v="Non-Mgm."/>
    <s v="ang."/>
    <s v="M"/>
    <d v="2014-03-17T00:00:00"/>
    <m/>
    <s v=""/>
    <n v="5"/>
    <d v="1997-04-24T00:00:00"/>
    <n v="22"/>
    <s v="N"/>
    <n v="30"/>
    <n v="2.5"/>
    <n v="39"/>
    <x v="0"/>
    <n v="1"/>
    <n v="31"/>
    <n v="0"/>
    <n v="7253"/>
    <n v="1259.1937499999999"/>
    <n v="0"/>
    <n v="0"/>
    <n v="0"/>
    <n v="0"/>
    <n v="0"/>
    <n v="0"/>
    <n v="0"/>
    <n v="0"/>
    <n v="0"/>
    <n v="0"/>
    <n v="0"/>
    <n v="0"/>
    <n v="26.5"/>
    <n v="0"/>
    <n v="0"/>
    <n v="0"/>
    <n v="0"/>
    <n v="5.9346750000000004"/>
    <n v="0"/>
    <n v="0"/>
  </r>
  <r>
    <d v="2020-12-01T00:00:00"/>
    <x v="8"/>
    <s v="P"/>
    <s v="Active"/>
    <n v="283"/>
    <x v="282"/>
    <s v="N"/>
    <x v="2"/>
    <n v="1010"/>
    <x v="1"/>
    <s v="Niederl. 1"/>
    <n v="1"/>
    <s v="Department"/>
    <s v="Supervisor"/>
    <s v="Non-Mgm."/>
    <s v="ang."/>
    <s v="M"/>
    <d v="2014-05-01T00:00:00"/>
    <m/>
    <s v=""/>
    <n v="5"/>
    <d v="1976-05-08T00:00:00"/>
    <n v="43"/>
    <s v="N"/>
    <n v="30"/>
    <n v="2.5"/>
    <n v="39"/>
    <x v="0"/>
    <n v="1"/>
    <n v="31"/>
    <n v="0"/>
    <n v="7254"/>
    <n v="1259.1937499999999"/>
    <n v="0"/>
    <n v="0"/>
    <n v="0"/>
    <n v="0"/>
    <n v="0"/>
    <n v="0"/>
    <n v="0"/>
    <n v="0"/>
    <n v="0"/>
    <n v="0"/>
    <n v="0"/>
    <n v="0"/>
    <n v="26.5"/>
    <n v="0"/>
    <n v="0"/>
    <n v="0"/>
    <n v="0"/>
    <n v="5.9346750000000004"/>
    <n v="0"/>
    <n v="0"/>
  </r>
  <r>
    <d v="2020-12-01T00:00:00"/>
    <x v="8"/>
    <s v="P"/>
    <s v="Active"/>
    <n v="284"/>
    <x v="283"/>
    <s v="N"/>
    <x v="16"/>
    <n v="1031"/>
    <x v="5"/>
    <s v="Niederl. 5"/>
    <n v="1"/>
    <s v="Department"/>
    <s v="Supervisor"/>
    <s v="Non-Mgm."/>
    <s v="ang."/>
    <s v="M"/>
    <d v="2014-05-15T00:00:00"/>
    <m/>
    <s v=""/>
    <n v="5"/>
    <d v="1983-10-20T00:00:00"/>
    <n v="36"/>
    <s v="N"/>
    <n v="30"/>
    <n v="2.5"/>
    <n v="39"/>
    <x v="0"/>
    <n v="1"/>
    <n v="31"/>
    <n v="0"/>
    <n v="7255"/>
    <n v="1259.1937499999999"/>
    <n v="0"/>
    <n v="0"/>
    <n v="30"/>
    <n v="0"/>
    <n v="0"/>
    <n v="0"/>
    <n v="0"/>
    <n v="0"/>
    <n v="0"/>
    <n v="0"/>
    <n v="0"/>
    <n v="0"/>
    <n v="26.5"/>
    <n v="0"/>
    <n v="0"/>
    <n v="0"/>
    <n v="0"/>
    <n v="12.653175000000001"/>
    <n v="83.79"/>
    <n v="0"/>
  </r>
  <r>
    <d v="2020-12-01T00:00:00"/>
    <x v="8"/>
    <s v="P"/>
    <s v="Active"/>
    <n v="285"/>
    <x v="284"/>
    <s v="N"/>
    <x v="22"/>
    <n v="1047"/>
    <x v="9"/>
    <s v="Niederl. 4"/>
    <n v="1"/>
    <s v="Department"/>
    <s v="Supervisor"/>
    <s v="Non-Mgm."/>
    <s v="ang."/>
    <s v="M"/>
    <d v="2014-06-01T00:00:00"/>
    <m/>
    <s v=""/>
    <n v="5"/>
    <d v="1965-07-27T00:00:00"/>
    <n v="54"/>
    <s v="J"/>
    <n v="30"/>
    <n v="2.5"/>
    <n v="39"/>
    <x v="0"/>
    <n v="1"/>
    <n v="31"/>
    <n v="0"/>
    <n v="7256"/>
    <n v="1259.1937499999999"/>
    <n v="0"/>
    <n v="0"/>
    <n v="0"/>
    <n v="0"/>
    <n v="0"/>
    <n v="0"/>
    <n v="0"/>
    <n v="0"/>
    <n v="0"/>
    <n v="0"/>
    <n v="418.61538461538458"/>
    <n v="332.56666666666666"/>
    <n v="26.5"/>
    <n v="0"/>
    <n v="0"/>
    <n v="0"/>
    <n v="0"/>
    <n v="174.16189538461538"/>
    <n v="0"/>
    <n v="0"/>
  </r>
  <r>
    <d v="2020-12-01T00:00:00"/>
    <x v="8"/>
    <s v="P"/>
    <s v="Active"/>
    <n v="286"/>
    <x v="285"/>
    <s v="N"/>
    <x v="22"/>
    <n v="1053"/>
    <x v="3"/>
    <s v="Niederl. 8"/>
    <n v="1"/>
    <s v="Department"/>
    <s v="Supervisor"/>
    <s v="Non-Mgm."/>
    <s v="ang."/>
    <s v="M"/>
    <d v="2014-06-01T00:00:00"/>
    <m/>
    <s v=""/>
    <n v="5"/>
    <d v="1991-07-09T00:00:00"/>
    <n v="28"/>
    <s v="J"/>
    <n v="30"/>
    <n v="2.5"/>
    <n v="39"/>
    <x v="0"/>
    <n v="1"/>
    <n v="31"/>
    <n v="0"/>
    <n v="7257"/>
    <n v="1259.1937499999999"/>
    <n v="0"/>
    <n v="0"/>
    <n v="0"/>
    <n v="0"/>
    <n v="0"/>
    <n v="0"/>
    <n v="0"/>
    <n v="0"/>
    <n v="0"/>
    <n v="0"/>
    <n v="418.67307692307691"/>
    <n v="332.61250000000001"/>
    <n v="26.5"/>
    <n v="0"/>
    <n v="0"/>
    <n v="0"/>
    <n v="0"/>
    <n v="174.18507995192306"/>
    <n v="0"/>
    <n v="0"/>
  </r>
  <r>
    <d v="2020-12-01T00:00:00"/>
    <x v="8"/>
    <s v="P"/>
    <s v="Active"/>
    <n v="287"/>
    <x v="286"/>
    <s v="N"/>
    <x v="20"/>
    <n v="1051"/>
    <x v="3"/>
    <s v="Niederl. 8"/>
    <n v="1"/>
    <s v="Department"/>
    <s v="Supervisor"/>
    <s v="Non-Mgm."/>
    <s v="ang."/>
    <s v="M"/>
    <d v="2014-06-01T00:00:00"/>
    <m/>
    <s v=""/>
    <n v="5"/>
    <d v="1988-09-05T00:00:00"/>
    <n v="31"/>
    <s v="J"/>
    <n v="30"/>
    <n v="2.5"/>
    <n v="39"/>
    <x v="0"/>
    <n v="1"/>
    <n v="31"/>
    <n v="0"/>
    <n v="7258"/>
    <n v="1259.1937499999999"/>
    <n v="0"/>
    <n v="0"/>
    <n v="0"/>
    <n v="0"/>
    <n v="0"/>
    <n v="0"/>
    <n v="0"/>
    <n v="0"/>
    <n v="0"/>
    <n v="0"/>
    <n v="418.73076923076923"/>
    <n v="332.65833333333336"/>
    <n v="26.5"/>
    <n v="0"/>
    <n v="0"/>
    <n v="0"/>
    <n v="0"/>
    <n v="174.2082645192308"/>
    <n v="0"/>
    <n v="0"/>
  </r>
  <r>
    <d v="2020-12-01T00:00:00"/>
    <x v="8"/>
    <s v="P"/>
    <s v="Active"/>
    <n v="288"/>
    <x v="287"/>
    <s v="N"/>
    <x v="17"/>
    <n v="1088"/>
    <x v="0"/>
    <s v="Niederl. 3"/>
    <n v="1"/>
    <s v="Department"/>
    <s v="Supervisor"/>
    <s v="Supervisor"/>
    <s v="ang."/>
    <s v="W"/>
    <d v="2014-07-01T00:00:00"/>
    <m/>
    <s v=""/>
    <n v="5"/>
    <d v="1983-09-27T00:00:00"/>
    <n v="36"/>
    <s v="N"/>
    <n v="30"/>
    <n v="2.5"/>
    <n v="39"/>
    <x v="0"/>
    <n v="1"/>
    <n v="31"/>
    <n v="0"/>
    <n v="7259"/>
    <n v="1259.1937499999999"/>
    <n v="0"/>
    <n v="0"/>
    <n v="0"/>
    <n v="0"/>
    <n v="0"/>
    <n v="0"/>
    <n v="0"/>
    <n v="0"/>
    <n v="0"/>
    <n v="0"/>
    <n v="0"/>
    <n v="0"/>
    <n v="26.5"/>
    <n v="0"/>
    <n v="0"/>
    <n v="0"/>
    <n v="0"/>
    <n v="5.9346750000000004"/>
    <n v="0"/>
    <n v="0"/>
  </r>
  <r>
    <d v="2020-12-01T00:00:00"/>
    <x v="8"/>
    <s v="P"/>
    <s v="Active"/>
    <n v="289"/>
    <x v="288"/>
    <s v="N"/>
    <x v="22"/>
    <n v="1035"/>
    <x v="5"/>
    <s v="Niederl. 5"/>
    <n v="1"/>
    <s v="Department"/>
    <s v="Supervisor"/>
    <s v="Non-Mgm."/>
    <s v="ang."/>
    <s v="M"/>
    <d v="2014-07-01T00:00:00"/>
    <m/>
    <s v=""/>
    <n v="5"/>
    <d v="1983-09-02T00:00:00"/>
    <n v="36"/>
    <s v="J"/>
    <n v="30"/>
    <n v="2.5"/>
    <n v="39"/>
    <x v="0"/>
    <n v="1"/>
    <n v="31"/>
    <n v="0"/>
    <n v="7260"/>
    <n v="1259.1937499999999"/>
    <n v="0"/>
    <n v="0"/>
    <n v="0"/>
    <n v="0"/>
    <n v="0"/>
    <n v="0"/>
    <n v="0"/>
    <n v="0"/>
    <n v="0"/>
    <n v="0"/>
    <n v="418.84615384615381"/>
    <n v="332.75"/>
    <n v="26.5"/>
    <n v="0"/>
    <n v="0"/>
    <n v="0"/>
    <n v="0"/>
    <n v="174.25463365384616"/>
    <n v="0"/>
    <n v="0"/>
  </r>
  <r>
    <d v="2020-12-01T00:00:00"/>
    <x v="8"/>
    <s v="P"/>
    <s v="Active"/>
    <n v="290"/>
    <x v="289"/>
    <s v="N"/>
    <x v="47"/>
    <n v="1016"/>
    <x v="1"/>
    <s v="Niederl. 1"/>
    <n v="1"/>
    <s v="Department"/>
    <s v="Supervisor"/>
    <s v="Non-Mgm."/>
    <s v="ang."/>
    <s v="W"/>
    <d v="2014-07-01T00:00:00"/>
    <m/>
    <s v=""/>
    <n v="5"/>
    <d v="1989-01-29T00:00:00"/>
    <n v="30"/>
    <s v="N"/>
    <n v="30"/>
    <n v="2.5"/>
    <n v="39"/>
    <x v="0"/>
    <n v="1"/>
    <n v="31"/>
    <n v="0"/>
    <n v="7261"/>
    <n v="1259.1937499999999"/>
    <n v="0"/>
    <n v="0"/>
    <n v="0"/>
    <n v="0"/>
    <n v="0"/>
    <n v="0"/>
    <n v="0"/>
    <n v="0"/>
    <n v="0"/>
    <n v="0"/>
    <n v="0"/>
    <n v="0"/>
    <n v="26.5"/>
    <n v="0"/>
    <n v="0"/>
    <n v="0"/>
    <n v="0"/>
    <n v="5.9346750000000004"/>
    <n v="0"/>
    <n v="0"/>
  </r>
  <r>
    <d v="2020-12-01T00:00:00"/>
    <x v="8"/>
    <s v="P"/>
    <s v="Active"/>
    <n v="291"/>
    <x v="290"/>
    <s v="N"/>
    <x v="22"/>
    <n v="1060"/>
    <x v="2"/>
    <s v="Niederl. 7"/>
    <n v="1"/>
    <s v="Department"/>
    <s v="Supervisor"/>
    <s v="Non-Mgm."/>
    <s v="ang."/>
    <s v="M"/>
    <d v="2014-09-01T00:00:00"/>
    <m/>
    <s v=""/>
    <n v="5"/>
    <d v="1989-11-09T00:00:00"/>
    <n v="30"/>
    <s v="J"/>
    <n v="30"/>
    <n v="2.5"/>
    <n v="39"/>
    <x v="0"/>
    <n v="1"/>
    <n v="31"/>
    <n v="0"/>
    <n v="7262"/>
    <n v="1259.1937499999999"/>
    <n v="0"/>
    <n v="0"/>
    <n v="0"/>
    <n v="0"/>
    <n v="0"/>
    <n v="0"/>
    <n v="0"/>
    <n v="0"/>
    <n v="0"/>
    <n v="0"/>
    <n v="418.96153846153845"/>
    <n v="332.8416666666667"/>
    <n v="26.5"/>
    <n v="0"/>
    <n v="0"/>
    <n v="0"/>
    <n v="0"/>
    <n v="174.30100278846155"/>
    <n v="0"/>
    <n v="0"/>
  </r>
  <r>
    <d v="2020-12-01T00:00:00"/>
    <x v="8"/>
    <s v="P"/>
    <s v="Active"/>
    <n v="292"/>
    <x v="291"/>
    <s v="N"/>
    <x v="15"/>
    <n v="1050"/>
    <x v="3"/>
    <s v="Niederl. 8"/>
    <n v="1"/>
    <s v="Department"/>
    <s v="Supervisor"/>
    <s v="Non-Mgm."/>
    <s v="ang."/>
    <s v="W"/>
    <d v="2017-01-24T00:00:00"/>
    <m/>
    <s v=""/>
    <n v="2"/>
    <d v="1996-08-31T00:00:00"/>
    <n v="23"/>
    <s v="J"/>
    <n v="30"/>
    <n v="2.5"/>
    <n v="39"/>
    <x v="0"/>
    <n v="1"/>
    <n v="31"/>
    <n v="0"/>
    <n v="7263"/>
    <n v="1259.1937499999999"/>
    <n v="0"/>
    <n v="0"/>
    <n v="0"/>
    <n v="0"/>
    <n v="0"/>
    <n v="0"/>
    <n v="0"/>
    <n v="0"/>
    <n v="0"/>
    <n v="0"/>
    <n v="419.01923076923077"/>
    <n v="332.88750000000005"/>
    <n v="26.5"/>
    <n v="0"/>
    <n v="0"/>
    <n v="0"/>
    <n v="0"/>
    <n v="174.32418735576923"/>
    <n v="0"/>
    <n v="0"/>
  </r>
  <r>
    <d v="2020-12-01T00:00:00"/>
    <x v="8"/>
    <s v="P"/>
    <s v="Active"/>
    <n v="293"/>
    <x v="292"/>
    <s v="N"/>
    <x v="16"/>
    <n v="1067"/>
    <x v="11"/>
    <s v="Niederl. 12"/>
    <n v="1"/>
    <s v="Department"/>
    <s v="Supervisor"/>
    <s v="Non-Mgm."/>
    <s v="ang."/>
    <s v="M"/>
    <d v="2014-09-01T00:00:00"/>
    <m/>
    <s v=""/>
    <n v="5"/>
    <d v="1994-06-21T00:00:00"/>
    <n v="25"/>
    <s v="N"/>
    <n v="30"/>
    <n v="2.5"/>
    <n v="39"/>
    <x v="0"/>
    <n v="1"/>
    <n v="31"/>
    <n v="0"/>
    <n v="7264"/>
    <n v="1259.1937499999999"/>
    <n v="0"/>
    <n v="0"/>
    <n v="0"/>
    <n v="0"/>
    <n v="0"/>
    <n v="0"/>
    <n v="0"/>
    <n v="0"/>
    <n v="0"/>
    <n v="0"/>
    <n v="0"/>
    <n v="0"/>
    <n v="26.5"/>
    <n v="0"/>
    <n v="0"/>
    <n v="0"/>
    <n v="0"/>
    <n v="5.9346750000000004"/>
    <n v="0"/>
    <n v="0"/>
  </r>
  <r>
    <d v="2020-12-01T00:00:00"/>
    <x v="8"/>
    <s v="P"/>
    <s v="Active"/>
    <n v="294"/>
    <x v="293"/>
    <s v="N"/>
    <x v="22"/>
    <n v="1029"/>
    <x v="6"/>
    <s v="Niederl. 10"/>
    <n v="1"/>
    <s v="Department"/>
    <s v="Supervisor"/>
    <s v="Non-Mgm."/>
    <s v="ang."/>
    <s v="M"/>
    <d v="2018-01-18T00:00:00"/>
    <m/>
    <s v=""/>
    <n v="1"/>
    <d v="1998-06-01T00:00:00"/>
    <n v="21"/>
    <s v="J"/>
    <n v="30"/>
    <n v="2.5"/>
    <n v="39"/>
    <x v="0"/>
    <n v="1"/>
    <n v="31"/>
    <n v="0"/>
    <n v="7265"/>
    <n v="1259.1937499999999"/>
    <n v="0"/>
    <n v="0"/>
    <n v="0"/>
    <n v="0"/>
    <n v="0"/>
    <n v="0"/>
    <n v="0"/>
    <n v="0"/>
    <n v="0"/>
    <n v="0"/>
    <n v="419.13461538461536"/>
    <n v="332.97916666666669"/>
    <n v="26.5"/>
    <n v="0"/>
    <n v="0"/>
    <n v="0"/>
    <n v="0"/>
    <n v="174.37055649038462"/>
    <n v="0"/>
    <n v="1.9716666666666665"/>
  </r>
  <r>
    <d v="2020-12-01T00:00:00"/>
    <x v="8"/>
    <s v="P"/>
    <s v="Active"/>
    <n v="295"/>
    <x v="294"/>
    <s v="N"/>
    <x v="25"/>
    <n v="1002"/>
    <x v="1"/>
    <s v="Niederl. 1"/>
    <n v="1"/>
    <s v="Department"/>
    <s v="Supervisor"/>
    <s v="Non-Mgm."/>
    <s v="ang."/>
    <s v="W"/>
    <d v="2014-09-01T00:00:00"/>
    <m/>
    <s v=""/>
    <n v="5"/>
    <d v="1997-06-29T00:00:00"/>
    <n v="22"/>
    <s v="N"/>
    <n v="30"/>
    <n v="2.5"/>
    <n v="39"/>
    <x v="0"/>
    <n v="1"/>
    <n v="31"/>
    <n v="0"/>
    <n v="7266"/>
    <n v="1259.1937499999999"/>
    <n v="0"/>
    <n v="0"/>
    <n v="0"/>
    <n v="0"/>
    <n v="0"/>
    <n v="0"/>
    <n v="0"/>
    <n v="0"/>
    <n v="0"/>
    <n v="0"/>
    <n v="0"/>
    <n v="0"/>
    <n v="26.5"/>
    <n v="0"/>
    <n v="0"/>
    <n v="0"/>
    <n v="0"/>
    <n v="5.9346750000000004"/>
    <n v="0"/>
    <n v="0"/>
  </r>
  <r>
    <d v="2020-12-01T00:00:00"/>
    <x v="8"/>
    <s v="P"/>
    <s v="Active"/>
    <n v="296"/>
    <x v="295"/>
    <s v="N"/>
    <x v="1"/>
    <n v="1017"/>
    <x v="1"/>
    <s v="Niederl. 1"/>
    <n v="1"/>
    <s v="Department"/>
    <s v="Supervisor"/>
    <s v="Non-Mgm."/>
    <s v="ang."/>
    <s v="W"/>
    <d v="2014-09-01T00:00:00"/>
    <m/>
    <s v=""/>
    <n v="5"/>
    <d v="1998-03-18T00:00:00"/>
    <n v="21"/>
    <s v="N"/>
    <n v="30"/>
    <n v="2.5"/>
    <n v="39"/>
    <x v="0"/>
    <n v="1"/>
    <n v="31"/>
    <n v="0"/>
    <n v="7267"/>
    <n v="1259.1937499999999"/>
    <n v="0"/>
    <n v="0"/>
    <n v="0"/>
    <n v="0"/>
    <n v="0"/>
    <n v="0"/>
    <n v="0"/>
    <n v="0"/>
    <n v="0"/>
    <n v="0"/>
    <n v="0"/>
    <n v="0"/>
    <n v="26.5"/>
    <n v="0"/>
    <n v="0"/>
    <n v="0"/>
    <n v="0"/>
    <n v="5.9346750000000004"/>
    <n v="0"/>
    <n v="0"/>
  </r>
  <r>
    <d v="2020-12-01T00:00:00"/>
    <x v="8"/>
    <s v="P"/>
    <s v="Active"/>
    <n v="297"/>
    <x v="296"/>
    <s v="N"/>
    <x v="2"/>
    <n v="1010"/>
    <x v="1"/>
    <s v="Niederl. 1"/>
    <n v="1"/>
    <s v="Department"/>
    <s v="Supervisor"/>
    <s v="Non-Mgm."/>
    <s v="ang."/>
    <s v="M"/>
    <d v="2014-09-01T00:00:00"/>
    <m/>
    <s v=""/>
    <n v="5"/>
    <d v="1998-06-22T00:00:00"/>
    <n v="21"/>
    <s v="N"/>
    <n v="30"/>
    <n v="2.5"/>
    <n v="39"/>
    <x v="0"/>
    <n v="1"/>
    <n v="31"/>
    <n v="0"/>
    <n v="7268"/>
    <n v="1259.1937499999999"/>
    <n v="0"/>
    <n v="0"/>
    <n v="0"/>
    <n v="0"/>
    <n v="0"/>
    <n v="0"/>
    <n v="0"/>
    <n v="0"/>
    <n v="0"/>
    <n v="0"/>
    <n v="0"/>
    <n v="0"/>
    <n v="26.5"/>
    <n v="0"/>
    <n v="0"/>
    <n v="0"/>
    <n v="0"/>
    <n v="5.9346750000000004"/>
    <n v="0"/>
    <n v="0"/>
  </r>
  <r>
    <d v="2020-12-01T00:00:00"/>
    <x v="8"/>
    <s v="P"/>
    <s v="Active"/>
    <n v="298"/>
    <x v="297"/>
    <s v="N"/>
    <x v="28"/>
    <n v="1004"/>
    <x v="1"/>
    <s v="Niederl. 1"/>
    <n v="1"/>
    <s v="Department"/>
    <s v="Supervisor"/>
    <s v="Non-Mgm."/>
    <s v="ang."/>
    <s v="W"/>
    <d v="2014-09-01T00:00:00"/>
    <m/>
    <s v=""/>
    <n v="5"/>
    <d v="1998-06-27T00:00:00"/>
    <n v="21"/>
    <s v="N"/>
    <n v="30"/>
    <n v="2.5"/>
    <n v="39"/>
    <x v="0"/>
    <n v="1"/>
    <n v="31"/>
    <n v="0"/>
    <n v="7269"/>
    <n v="1259.1937499999999"/>
    <n v="0"/>
    <n v="0"/>
    <n v="0"/>
    <n v="0"/>
    <n v="0"/>
    <n v="0"/>
    <n v="0"/>
    <n v="0"/>
    <n v="0"/>
    <n v="0"/>
    <n v="0"/>
    <n v="0"/>
    <n v="26.5"/>
    <n v="0"/>
    <n v="0"/>
    <n v="0"/>
    <n v="0"/>
    <n v="5.9346750000000004"/>
    <n v="0"/>
    <n v="0"/>
  </r>
  <r>
    <d v="2020-12-01T00:00:00"/>
    <x v="8"/>
    <s v="P"/>
    <s v="Active"/>
    <n v="299"/>
    <x v="298"/>
    <s v="N"/>
    <x v="22"/>
    <n v="1041"/>
    <x v="4"/>
    <s v="Niederl. 6"/>
    <n v="1"/>
    <s v="Department"/>
    <s v="Supervisor"/>
    <s v="Non-Mgm."/>
    <s v="ang."/>
    <s v="M"/>
    <d v="2014-10-18T00:00:00"/>
    <m/>
    <s v=""/>
    <n v="5"/>
    <d v="1965-09-15T00:00:00"/>
    <n v="54"/>
    <s v="J"/>
    <n v="30"/>
    <n v="2.5"/>
    <n v="39"/>
    <x v="0"/>
    <n v="1"/>
    <n v="31"/>
    <n v="0"/>
    <n v="7270"/>
    <n v="1259.1937499999999"/>
    <n v="0"/>
    <n v="0"/>
    <n v="0"/>
    <n v="0"/>
    <n v="0"/>
    <n v="0"/>
    <n v="0"/>
    <n v="0"/>
    <n v="0"/>
    <n v="0"/>
    <n v="419.42307692307691"/>
    <n v="333.20833333333337"/>
    <n v="26.5"/>
    <n v="0"/>
    <n v="0"/>
    <n v="0"/>
    <n v="0"/>
    <n v="174.4864793269231"/>
    <n v="0"/>
    <n v="0"/>
  </r>
  <r>
    <d v="2020-12-01T00:00:00"/>
    <x v="8"/>
    <s v="P"/>
    <s v="Active"/>
    <n v="300"/>
    <x v="299"/>
    <s v="Y"/>
    <x v="13"/>
    <n v="1030"/>
    <x v="5"/>
    <s v="Niederl. 5"/>
    <n v="0.5"/>
    <s v="Department"/>
    <s v="Supervisor"/>
    <s v="Non-Mgm."/>
    <s v="ang."/>
    <s v="W"/>
    <d v="2014-10-01T00:00:00"/>
    <m/>
    <s v=""/>
    <n v="5"/>
    <d v="1967-03-19T00:00:00"/>
    <n v="52"/>
    <s v="J"/>
    <n v="30"/>
    <n v="2.5"/>
    <n v="39"/>
    <x v="0"/>
    <n v="0.5"/>
    <n v="31"/>
    <n v="0"/>
    <n v="7271"/>
    <n v="1259.1937499999999"/>
    <n v="0"/>
    <n v="0"/>
    <n v="0"/>
    <n v="0"/>
    <n v="0"/>
    <n v="0"/>
    <n v="0"/>
    <n v="0"/>
    <n v="0"/>
    <n v="0"/>
    <n v="419.48076923076923"/>
    <n v="333.25416666666666"/>
    <n v="13.25"/>
    <n v="0"/>
    <n v="0"/>
    <n v="0"/>
    <n v="0"/>
    <n v="171.54232639423077"/>
    <n v="0"/>
    <n v="0"/>
  </r>
  <r>
    <d v="2020-12-01T00:00:00"/>
    <x v="8"/>
    <s v="P"/>
    <s v="Active"/>
    <n v="300"/>
    <x v="299"/>
    <s v="Y"/>
    <x v="13"/>
    <n v="1036"/>
    <x v="4"/>
    <s v="Niederl. 6"/>
    <n v="0.5"/>
    <s v="Department"/>
    <s v="Supervisor"/>
    <s v="Non-Mgm."/>
    <s v="ang."/>
    <s v="W"/>
    <d v="2014-10-01T00:00:00"/>
    <m/>
    <s v=""/>
    <n v="5"/>
    <d v="1967-03-19T00:00:00"/>
    <n v="52"/>
    <s v="J"/>
    <n v="30"/>
    <n v="2.5"/>
    <n v="39"/>
    <x v="0"/>
    <n v="0.5"/>
    <n v="31"/>
    <n v="0"/>
    <n v="7272"/>
    <n v="1259.1937499999999"/>
    <n v="0"/>
    <n v="0"/>
    <n v="0"/>
    <n v="0"/>
    <n v="0"/>
    <n v="0"/>
    <n v="0"/>
    <n v="0"/>
    <n v="0"/>
    <n v="0"/>
    <n v="419.53846153846155"/>
    <n v="333.3"/>
    <n v="13.25"/>
    <n v="0"/>
    <n v="0"/>
    <n v="0"/>
    <n v="0"/>
    <n v="171.56551096153848"/>
    <n v="0"/>
    <n v="0"/>
  </r>
  <r>
    <d v="2020-12-01T00:00:00"/>
    <x v="8"/>
    <s v="P"/>
    <s v="Active"/>
    <n v="301"/>
    <x v="300"/>
    <s v="N"/>
    <x v="14"/>
    <n v="1003"/>
    <x v="1"/>
    <s v="Niederl. 1"/>
    <n v="1"/>
    <s v="Department"/>
    <s v="Supervisor"/>
    <s v="Supervisor"/>
    <s v="ang."/>
    <s v="M"/>
    <d v="2007-09-01T00:00:00"/>
    <m/>
    <s v=""/>
    <n v="12"/>
    <d v="1990-12-26T00:00:00"/>
    <n v="29"/>
    <s v="N"/>
    <n v="30"/>
    <n v="2.5"/>
    <n v="39"/>
    <x v="0"/>
    <n v="1"/>
    <n v="31"/>
    <n v="0"/>
    <n v="7273"/>
    <n v="1259.1937499999999"/>
    <n v="0"/>
    <n v="0"/>
    <n v="0"/>
    <n v="0"/>
    <n v="0"/>
    <n v="0"/>
    <n v="0"/>
    <n v="0"/>
    <n v="0"/>
    <n v="0"/>
    <n v="0"/>
    <n v="0"/>
    <n v="26.5"/>
    <n v="0"/>
    <n v="0"/>
    <n v="0"/>
    <n v="0"/>
    <n v="5.9346750000000004"/>
    <n v="0"/>
    <n v="0"/>
  </r>
  <r>
    <d v="2020-12-01T00:00:00"/>
    <x v="8"/>
    <s v="P"/>
    <s v="Active"/>
    <n v="302"/>
    <x v="301"/>
    <s v="N"/>
    <x v="44"/>
    <n v="1084"/>
    <x v="0"/>
    <s v="Niederl. 3"/>
    <n v="1"/>
    <s v="Department"/>
    <s v="Supervisor"/>
    <s v="Non-Mgm."/>
    <s v="ang."/>
    <s v="M"/>
    <d v="2014-11-01T00:00:00"/>
    <m/>
    <s v=""/>
    <n v="5"/>
    <d v="1990-05-06T00:00:00"/>
    <n v="29"/>
    <s v="N"/>
    <n v="30"/>
    <n v="2.5"/>
    <n v="39"/>
    <x v="0"/>
    <n v="1"/>
    <n v="31"/>
    <n v="0"/>
    <n v="7274"/>
    <n v="1259.1937499999999"/>
    <n v="0"/>
    <n v="0"/>
    <n v="0"/>
    <n v="0"/>
    <n v="0"/>
    <n v="0"/>
    <n v="0"/>
    <n v="0"/>
    <n v="0"/>
    <n v="0"/>
    <n v="0"/>
    <n v="0"/>
    <n v="26.5"/>
    <n v="0"/>
    <n v="0"/>
    <n v="0"/>
    <n v="0"/>
    <n v="5.9346750000000004"/>
    <n v="0"/>
    <n v="0"/>
  </r>
  <r>
    <d v="2020-12-01T00:00:00"/>
    <x v="8"/>
    <s v="P"/>
    <s v="Active"/>
    <n v="303"/>
    <x v="302"/>
    <s v="N"/>
    <x v="23"/>
    <n v="1068"/>
    <x v="0"/>
    <s v="Niederl. 3"/>
    <n v="1"/>
    <s v="Department"/>
    <s v="Supervisor"/>
    <s v="Non-Mgm."/>
    <s v="ang."/>
    <s v="W"/>
    <d v="2014-12-01T00:00:00"/>
    <m/>
    <s v=""/>
    <n v="5"/>
    <d v="1957-10-23T00:00:00"/>
    <n v="62"/>
    <s v="N"/>
    <n v="12"/>
    <n v="1"/>
    <n v="16"/>
    <x v="0"/>
    <n v="0.41025641025641024"/>
    <n v="31"/>
    <n v="0"/>
    <n v="7275"/>
    <n v="1259.1937499999999"/>
    <n v="0"/>
    <n v="0"/>
    <n v="0"/>
    <n v="0"/>
    <n v="0"/>
    <n v="0"/>
    <n v="0"/>
    <n v="0"/>
    <n v="0"/>
    <n v="0"/>
    <n v="0"/>
    <n v="0"/>
    <n v="26.5"/>
    <n v="0"/>
    <n v="0"/>
    <n v="0"/>
    <n v="0"/>
    <n v="5.9346750000000004"/>
    <n v="0"/>
    <n v="0"/>
  </r>
  <r>
    <d v="2020-12-01T00:00:00"/>
    <x v="8"/>
    <s v="P"/>
    <s v="Active"/>
    <n v="304"/>
    <x v="303"/>
    <s v="N"/>
    <x v="44"/>
    <n v="1084"/>
    <x v="0"/>
    <s v="Niederl. 3"/>
    <n v="1"/>
    <s v="Department"/>
    <s v="Supervisor"/>
    <s v="Non-Mgm."/>
    <s v="ang."/>
    <s v="M"/>
    <d v="2007-09-01T00:00:00"/>
    <m/>
    <s v=""/>
    <n v="12"/>
    <d v="1974-03-15T00:00:00"/>
    <n v="45"/>
    <s v="N"/>
    <n v="30"/>
    <n v="2.5"/>
    <n v="39"/>
    <x v="0"/>
    <n v="1"/>
    <n v="31"/>
    <n v="0"/>
    <n v="7276"/>
    <n v="1259.1937499999999"/>
    <n v="0"/>
    <n v="0"/>
    <n v="0"/>
    <n v="0"/>
    <n v="0"/>
    <n v="0"/>
    <n v="0"/>
    <n v="0"/>
    <n v="0"/>
    <n v="0"/>
    <n v="0"/>
    <n v="0"/>
    <n v="26.5"/>
    <n v="0"/>
    <n v="0"/>
    <n v="0"/>
    <n v="0"/>
    <n v="5.9346750000000004"/>
    <n v="0"/>
    <n v="0"/>
  </r>
  <r>
    <d v="2020-12-01T00:00:00"/>
    <x v="8"/>
    <s v="P"/>
    <s v="Active"/>
    <n v="305"/>
    <x v="304"/>
    <s v="N"/>
    <x v="44"/>
    <n v="1084"/>
    <x v="0"/>
    <s v="Niederl. 3"/>
    <n v="1"/>
    <s v="Department"/>
    <s v="Supervisor"/>
    <s v="Non-Mgm."/>
    <s v="ang."/>
    <s v="M"/>
    <d v="2014-12-01T00:00:00"/>
    <m/>
    <s v=""/>
    <n v="5"/>
    <d v="1970-06-16T00:00:00"/>
    <n v="49"/>
    <s v="N"/>
    <n v="30"/>
    <n v="2.5"/>
    <n v="39"/>
    <x v="0"/>
    <n v="1"/>
    <n v="31"/>
    <n v="0"/>
    <n v="7277"/>
    <n v="1259.1937499999999"/>
    <n v="0"/>
    <n v="0"/>
    <n v="0"/>
    <n v="0"/>
    <n v="0"/>
    <n v="0"/>
    <n v="0"/>
    <n v="0"/>
    <n v="0"/>
    <n v="0"/>
    <n v="0"/>
    <n v="0"/>
    <n v="26.5"/>
    <n v="0"/>
    <n v="0"/>
    <n v="0"/>
    <n v="0"/>
    <n v="5.9346750000000004"/>
    <n v="0"/>
    <n v="0"/>
  </r>
  <r>
    <d v="2020-12-01T00:00:00"/>
    <x v="8"/>
    <s v="P"/>
    <s v="Active"/>
    <n v="306"/>
    <x v="305"/>
    <s v="N"/>
    <x v="22"/>
    <n v="1029"/>
    <x v="6"/>
    <s v="Niederl. 10"/>
    <n v="1"/>
    <s v="Department"/>
    <s v="Supervisor"/>
    <s v="Non-Mgm."/>
    <s v="ang."/>
    <s v="M"/>
    <d v="2014-12-01T00:00:00"/>
    <m/>
    <s v=""/>
    <n v="5"/>
    <d v="1981-04-29T00:00:00"/>
    <n v="38"/>
    <s v="J"/>
    <n v="30"/>
    <n v="2.5"/>
    <n v="39"/>
    <x v="0"/>
    <n v="1"/>
    <n v="31"/>
    <n v="0"/>
    <n v="7278"/>
    <n v="1259.1937499999999"/>
    <n v="0"/>
    <n v="0"/>
    <n v="0"/>
    <n v="0"/>
    <n v="0"/>
    <n v="0"/>
    <n v="0"/>
    <n v="0"/>
    <n v="0"/>
    <n v="0"/>
    <n v="419.88461538461542"/>
    <n v="333.57500000000005"/>
    <n v="26.5"/>
    <n v="0"/>
    <n v="0"/>
    <n v="0"/>
    <n v="0"/>
    <n v="174.67195586538466"/>
    <n v="0"/>
    <n v="0"/>
  </r>
  <r>
    <d v="2020-12-01T00:00:00"/>
    <x v="8"/>
    <s v="P"/>
    <s v="Active"/>
    <n v="307"/>
    <x v="306"/>
    <s v="N"/>
    <x v="40"/>
    <n v="1001"/>
    <x v="1"/>
    <s v="Niederl. 1"/>
    <n v="1"/>
    <s v="Department"/>
    <s v="Supervisor"/>
    <s v="Non-Mgm."/>
    <s v="ang."/>
    <s v="M"/>
    <d v="2013-09-01T00:00:00"/>
    <m/>
    <s v=""/>
    <n v="6"/>
    <d v="1975-12-03T00:00:00"/>
    <n v="44"/>
    <s v="N"/>
    <n v="30"/>
    <n v="2.5"/>
    <n v="39"/>
    <x v="0"/>
    <n v="1"/>
    <n v="31"/>
    <n v="0"/>
    <n v="7279"/>
    <n v="1259.1937499999999"/>
    <n v="0"/>
    <n v="0"/>
    <n v="0"/>
    <n v="0"/>
    <n v="0"/>
    <n v="0"/>
    <n v="0"/>
    <n v="0"/>
    <n v="0"/>
    <n v="0"/>
    <n v="0"/>
    <n v="0"/>
    <n v="26.5"/>
    <n v="0"/>
    <n v="0"/>
    <n v="0"/>
    <n v="0"/>
    <n v="5.9346750000000004"/>
    <n v="0"/>
    <n v="0"/>
  </r>
  <r>
    <d v="2020-12-01T00:00:00"/>
    <x v="8"/>
    <s v="P"/>
    <s v="Active"/>
    <n v="308"/>
    <x v="307"/>
    <s v="N"/>
    <x v="33"/>
    <n v="1000"/>
    <x v="1"/>
    <s v="Niederl. 1"/>
    <n v="1"/>
    <s v="Department"/>
    <s v="Supervisor"/>
    <s v="Non-Mgm."/>
    <s v="ang."/>
    <s v="M"/>
    <d v="2003-09-01T00:00:00"/>
    <m/>
    <s v=""/>
    <n v="16"/>
    <d v="1986-12-14T00:00:00"/>
    <n v="33"/>
    <s v="N"/>
    <n v="30"/>
    <n v="2.5"/>
    <n v="39"/>
    <x v="0"/>
    <n v="1"/>
    <n v="31"/>
    <n v="0"/>
    <n v="7280"/>
    <n v="1259.1937499999999"/>
    <n v="0"/>
    <n v="0"/>
    <n v="0"/>
    <n v="0"/>
    <n v="0"/>
    <n v="0"/>
    <n v="0"/>
    <n v="0"/>
    <n v="0"/>
    <n v="0"/>
    <n v="0"/>
    <n v="0"/>
    <n v="26.5"/>
    <n v="0"/>
    <n v="0"/>
    <n v="0"/>
    <n v="0"/>
    <n v="5.9346750000000004"/>
    <n v="0"/>
    <n v="0"/>
  </r>
  <r>
    <d v="2020-12-01T00:00:00"/>
    <x v="8"/>
    <s v="P"/>
    <s v="Active"/>
    <n v="309"/>
    <x v="308"/>
    <s v="N"/>
    <x v="41"/>
    <n v="1006"/>
    <x v="1"/>
    <s v="Niederl. 1"/>
    <n v="1"/>
    <s v="Department"/>
    <s v="Supervisor"/>
    <s v="Non-Mgm."/>
    <s v="ang."/>
    <s v="M"/>
    <d v="2000-09-01T00:00:00"/>
    <m/>
    <s v=""/>
    <n v="19"/>
    <d v="1983-01-04T00:00:00"/>
    <n v="37"/>
    <s v="N"/>
    <n v="30"/>
    <n v="2.5"/>
    <n v="39"/>
    <x v="0"/>
    <n v="1"/>
    <n v="31"/>
    <n v="0"/>
    <n v="7281"/>
    <n v="1259.1937499999999"/>
    <n v="0"/>
    <n v="0"/>
    <n v="0"/>
    <n v="0"/>
    <n v="0"/>
    <n v="0"/>
    <n v="0"/>
    <n v="0"/>
    <n v="0"/>
    <n v="0"/>
    <n v="0"/>
    <n v="0"/>
    <n v="26.5"/>
    <n v="0"/>
    <n v="0"/>
    <n v="0"/>
    <n v="0"/>
    <n v="5.9346750000000004"/>
    <n v="0"/>
    <n v="28.601666666666667"/>
  </r>
  <r>
    <d v="2020-12-01T00:00:00"/>
    <x v="8"/>
    <s v="P"/>
    <s v="Active"/>
    <n v="310"/>
    <x v="309"/>
    <s v="N"/>
    <x v="41"/>
    <n v="1006"/>
    <x v="1"/>
    <s v="Niederl. 1"/>
    <n v="1"/>
    <s v="Department"/>
    <s v="Supervisor"/>
    <s v="Non-Mgm."/>
    <s v="ang."/>
    <s v="M"/>
    <d v="2006-09-01T00:00:00"/>
    <m/>
    <s v=""/>
    <n v="13"/>
    <d v="1990-10-07T00:00:00"/>
    <n v="29"/>
    <s v="N"/>
    <n v="30"/>
    <n v="2.5"/>
    <n v="39"/>
    <x v="0"/>
    <n v="1"/>
    <n v="31"/>
    <n v="0"/>
    <n v="7282"/>
    <n v="1259.1937499999999"/>
    <n v="0"/>
    <n v="0"/>
    <n v="0"/>
    <n v="0"/>
    <n v="0"/>
    <n v="0"/>
    <n v="0"/>
    <n v="0"/>
    <n v="0"/>
    <n v="0"/>
    <n v="0"/>
    <n v="0"/>
    <n v="26.5"/>
    <n v="0"/>
    <n v="0"/>
    <n v="0"/>
    <n v="0"/>
    <n v="5.9346750000000004"/>
    <n v="0"/>
    <n v="0"/>
  </r>
  <r>
    <d v="2020-12-01T00:00:00"/>
    <x v="8"/>
    <s v="P"/>
    <s v="Active"/>
    <n v="311"/>
    <x v="310"/>
    <s v="N"/>
    <x v="41"/>
    <n v="1006"/>
    <x v="1"/>
    <s v="Niederl. 1"/>
    <n v="1"/>
    <s v="Department"/>
    <s v="Supervisor"/>
    <s v="Non-Mgm."/>
    <s v="ang."/>
    <s v="M"/>
    <d v="1998-03-02T00:00:00"/>
    <m/>
    <s v=""/>
    <n v="21"/>
    <d v="1979-06-01T00:00:00"/>
    <n v="40"/>
    <s v="N"/>
    <n v="30"/>
    <n v="2.5"/>
    <n v="39"/>
    <x v="0"/>
    <n v="1"/>
    <n v="31"/>
    <n v="0"/>
    <n v="7283"/>
    <n v="1259.1937499999999"/>
    <n v="0"/>
    <n v="0"/>
    <n v="0"/>
    <n v="0"/>
    <n v="0"/>
    <n v="0"/>
    <n v="0"/>
    <n v="0"/>
    <n v="0"/>
    <n v="0"/>
    <n v="0"/>
    <n v="0"/>
    <n v="26.5"/>
    <n v="0"/>
    <n v="0"/>
    <n v="0"/>
    <n v="0"/>
    <n v="5.9346750000000004"/>
    <n v="0"/>
    <n v="0"/>
  </r>
  <r>
    <d v="2020-12-01T00:00:00"/>
    <x v="8"/>
    <s v="P"/>
    <s v="Active"/>
    <n v="312"/>
    <x v="311"/>
    <s v="N"/>
    <x v="18"/>
    <n v="1080"/>
    <x v="0"/>
    <s v="Niederl. 3"/>
    <n v="1"/>
    <s v="Department"/>
    <s v="Supervisor"/>
    <s v="Supervisor"/>
    <s v="ang."/>
    <s v="W"/>
    <d v="2015-01-15T00:00:00"/>
    <m/>
    <s v=""/>
    <n v="5"/>
    <d v="1971-01-05T00:00:00"/>
    <n v="49"/>
    <s v="N"/>
    <n v="30"/>
    <n v="2.5"/>
    <n v="39"/>
    <x v="0"/>
    <n v="1"/>
    <n v="31"/>
    <n v="0"/>
    <n v="7284"/>
    <n v="1259.1937499999999"/>
    <n v="0"/>
    <n v="0"/>
    <n v="0"/>
    <n v="0"/>
    <n v="0"/>
    <n v="0"/>
    <n v="0"/>
    <n v="0"/>
    <n v="0"/>
    <n v="0"/>
    <n v="0"/>
    <n v="0"/>
    <n v="26.5"/>
    <n v="0"/>
    <n v="0"/>
    <n v="0"/>
    <n v="0"/>
    <n v="5.9346750000000004"/>
    <n v="0"/>
    <n v="2.1733333333333333"/>
  </r>
  <r>
    <d v="2020-12-01T00:00:00"/>
    <x v="8"/>
    <s v="P"/>
    <s v="Active"/>
    <n v="313"/>
    <x v="312"/>
    <s v="N"/>
    <x v="2"/>
    <n v="1010"/>
    <x v="1"/>
    <s v="Niederl. 1"/>
    <n v="1"/>
    <s v="Department"/>
    <s v="Supervisor"/>
    <s v="Non-Mgm."/>
    <s v="ang."/>
    <s v="W"/>
    <d v="2015-01-01T00:00:00"/>
    <m/>
    <s v=""/>
    <n v="5"/>
    <d v="1982-07-01T00:00:00"/>
    <n v="37"/>
    <s v="N"/>
    <n v="30"/>
    <n v="2.5"/>
    <n v="39"/>
    <x v="0"/>
    <n v="1"/>
    <n v="31"/>
    <n v="0"/>
    <n v="7285"/>
    <n v="1259.1937499999999"/>
    <n v="0"/>
    <n v="0"/>
    <n v="0"/>
    <n v="0"/>
    <n v="0"/>
    <n v="0"/>
    <n v="0"/>
    <n v="0"/>
    <n v="0"/>
    <n v="0"/>
    <n v="0"/>
    <n v="0"/>
    <n v="26.5"/>
    <n v="0"/>
    <n v="0"/>
    <n v="0"/>
    <n v="0"/>
    <n v="5.9346750000000004"/>
    <n v="0"/>
    <n v="2.1733333333333333"/>
  </r>
  <r>
    <d v="2020-12-01T00:00:00"/>
    <x v="8"/>
    <s v="P"/>
    <s v="Active"/>
    <n v="314"/>
    <x v="313"/>
    <s v="N"/>
    <x v="9"/>
    <n v="1087"/>
    <x v="0"/>
    <s v="Niederl. 3"/>
    <n v="1"/>
    <s v="Department"/>
    <s v="Supervisor"/>
    <s v="Non-Mgm."/>
    <s v="ang."/>
    <s v="M"/>
    <d v="2015-02-01T00:00:00"/>
    <m/>
    <s v=""/>
    <n v="4"/>
    <d v="1966-08-07T00:00:00"/>
    <n v="53"/>
    <s v="N"/>
    <n v="30"/>
    <n v="2.5"/>
    <n v="39"/>
    <x v="0"/>
    <n v="1"/>
    <n v="31"/>
    <n v="0"/>
    <n v="7286"/>
    <n v="1259.1937499999999"/>
    <n v="0"/>
    <n v="0"/>
    <n v="0"/>
    <n v="0"/>
    <n v="0"/>
    <n v="0"/>
    <n v="0"/>
    <n v="0"/>
    <n v="0"/>
    <n v="0"/>
    <n v="0"/>
    <n v="0"/>
    <n v="26.5"/>
    <n v="0"/>
    <n v="0"/>
    <n v="0"/>
    <n v="0"/>
    <n v="5.9346750000000004"/>
    <n v="0"/>
    <n v="2.1733333333333333"/>
  </r>
  <r>
    <d v="2020-12-01T00:00:00"/>
    <x v="8"/>
    <s v="P"/>
    <s v="Active"/>
    <n v="315"/>
    <x v="314"/>
    <s v="N"/>
    <x v="26"/>
    <n v="1091"/>
    <x v="0"/>
    <s v="Niederl. 3"/>
    <n v="1"/>
    <s v="Department"/>
    <s v="Supervisor"/>
    <s v="Manager"/>
    <s v="ang."/>
    <s v="W"/>
    <d v="2015-02-01T00:00:00"/>
    <m/>
    <s v=""/>
    <n v="4"/>
    <d v="1974-08-27T00:00:00"/>
    <n v="45"/>
    <s v="N"/>
    <n v="30"/>
    <n v="2.5"/>
    <n v="39"/>
    <x v="0"/>
    <n v="1"/>
    <n v="31"/>
    <n v="0"/>
    <n v="7287"/>
    <n v="1259.1937499999999"/>
    <n v="0"/>
    <n v="0"/>
    <n v="0"/>
    <n v="0"/>
    <n v="0"/>
    <n v="0"/>
    <n v="0"/>
    <n v="0"/>
    <n v="0"/>
    <n v="0"/>
    <n v="0"/>
    <n v="0"/>
    <n v="26.5"/>
    <n v="0"/>
    <n v="0"/>
    <n v="0"/>
    <n v="0"/>
    <n v="5.9346750000000004"/>
    <n v="0"/>
    <n v="2.1733333333333333"/>
  </r>
  <r>
    <d v="2020-12-01T00:00:00"/>
    <x v="8"/>
    <s v="P"/>
    <s v="Active"/>
    <n v="316"/>
    <x v="315"/>
    <s v="N"/>
    <x v="16"/>
    <n v="1043"/>
    <x v="9"/>
    <s v="Niederl. 4"/>
    <n v="1"/>
    <s v="Department"/>
    <s v="Supervisor"/>
    <s v="Non-Mgm."/>
    <s v="ang."/>
    <s v="W"/>
    <d v="2015-02-16T00:00:00"/>
    <m/>
    <s v=""/>
    <n v="4"/>
    <d v="1989-12-30T00:00:00"/>
    <n v="30"/>
    <s v="J"/>
    <n v="30"/>
    <n v="2.5"/>
    <n v="39"/>
    <x v="0"/>
    <n v="1"/>
    <n v="31"/>
    <n v="0"/>
    <n v="7288"/>
    <n v="1259.1937499999999"/>
    <n v="0"/>
    <n v="0"/>
    <n v="0"/>
    <n v="0"/>
    <n v="0"/>
    <n v="0"/>
    <n v="0"/>
    <n v="0"/>
    <n v="0"/>
    <n v="0"/>
    <n v="420.46153846153845"/>
    <n v="334.03333333333336"/>
    <n v="26.5"/>
    <n v="0"/>
    <n v="0"/>
    <n v="0"/>
    <n v="0"/>
    <n v="174.90380153846155"/>
    <n v="0"/>
    <n v="2.1733333333333333"/>
  </r>
  <r>
    <d v="2020-12-01T00:00:00"/>
    <x v="8"/>
    <s v="P"/>
    <s v="Active"/>
    <n v="317"/>
    <x v="316"/>
    <s v="N"/>
    <x v="31"/>
    <n v="1052"/>
    <x v="3"/>
    <s v="Niederl. 8"/>
    <n v="1"/>
    <s v="Department"/>
    <s v="Supervisor"/>
    <s v="Manager"/>
    <s v="ang."/>
    <s v="M"/>
    <d v="2015-03-01T00:00:00"/>
    <m/>
    <s v=""/>
    <n v="4"/>
    <d v="1981-07-18T00:00:00"/>
    <n v="38"/>
    <s v="N"/>
    <n v="30"/>
    <n v="2.5"/>
    <n v="39"/>
    <x v="0"/>
    <n v="1"/>
    <n v="31"/>
    <n v="0"/>
    <n v="7289"/>
    <n v="1259.1937499999999"/>
    <n v="0"/>
    <n v="0"/>
    <n v="30"/>
    <n v="0"/>
    <n v="0"/>
    <n v="0"/>
    <n v="0"/>
    <n v="0"/>
    <n v="0"/>
    <n v="0"/>
    <n v="0"/>
    <n v="0"/>
    <n v="26.5"/>
    <n v="0"/>
    <n v="0"/>
    <n v="0"/>
    <n v="0"/>
    <n v="12.653175000000001"/>
    <n v="118.18"/>
    <n v="2.1733333333333333"/>
  </r>
  <r>
    <d v="2020-12-01T00:00:00"/>
    <x v="8"/>
    <s v="P"/>
    <s v="Active"/>
    <n v="318"/>
    <x v="317"/>
    <s v="N"/>
    <x v="31"/>
    <n v="1028"/>
    <x v="6"/>
    <s v="Niederl. 10"/>
    <n v="1"/>
    <s v="Department"/>
    <s v="Supervisor"/>
    <s v="Non-Mgm."/>
    <s v="ang."/>
    <s v="M"/>
    <d v="2015-04-01T00:00:00"/>
    <m/>
    <s v=""/>
    <n v="4"/>
    <d v="1967-08-31T00:00:00"/>
    <n v="52"/>
    <s v="J"/>
    <n v="30"/>
    <n v="2.5"/>
    <n v="39"/>
    <x v="0"/>
    <n v="1"/>
    <n v="31"/>
    <n v="0"/>
    <n v="7290"/>
    <n v="1259.1937499999999"/>
    <n v="0"/>
    <n v="0"/>
    <n v="30"/>
    <n v="0"/>
    <n v="236.72"/>
    <n v="200"/>
    <n v="0"/>
    <n v="0"/>
    <n v="0"/>
    <n v="0"/>
    <n v="420.57692307692304"/>
    <n v="334.125"/>
    <n v="26.5"/>
    <n v="0"/>
    <n v="0"/>
    <n v="0"/>
    <n v="0"/>
    <n v="279.47211467307693"/>
    <n v="100.32000000000001"/>
    <n v="2.1733333333333333"/>
  </r>
  <r>
    <d v="2020-12-01T00:00:00"/>
    <x v="8"/>
    <s v="P"/>
    <s v="Active"/>
    <n v="319"/>
    <x v="318"/>
    <s v="N"/>
    <x v="9"/>
    <n v="1087"/>
    <x v="0"/>
    <s v="Niederl. 3"/>
    <n v="1"/>
    <s v="Department"/>
    <s v="Supervisor"/>
    <s v="Manager"/>
    <s v="ang."/>
    <s v="M"/>
    <d v="2015-04-01T00:00:00"/>
    <m/>
    <s v=""/>
    <n v="4"/>
    <d v="1983-06-16T00:00:00"/>
    <n v="36"/>
    <s v="N"/>
    <n v="30"/>
    <n v="2.5"/>
    <n v="39"/>
    <x v="0"/>
    <n v="1"/>
    <n v="31"/>
    <n v="0"/>
    <n v="7291"/>
    <n v="1259.1937499999999"/>
    <n v="0"/>
    <n v="0"/>
    <n v="0"/>
    <n v="0"/>
    <n v="0"/>
    <n v="0"/>
    <n v="0"/>
    <n v="0"/>
    <n v="0"/>
    <n v="0"/>
    <n v="0"/>
    <n v="0"/>
    <n v="26.5"/>
    <n v="0"/>
    <n v="0"/>
    <n v="0"/>
    <n v="0"/>
    <n v="5.9346750000000004"/>
    <n v="0"/>
    <n v="2.1733333333333333"/>
  </r>
  <r>
    <d v="2020-12-01T00:00:00"/>
    <x v="8"/>
    <s v="P"/>
    <s v="Active"/>
    <n v="320"/>
    <x v="319"/>
    <s v="N"/>
    <x v="14"/>
    <n v="1003"/>
    <x v="1"/>
    <s v="Niederl. 1"/>
    <n v="1"/>
    <s v="Department"/>
    <s v="Supervisor"/>
    <s v="Supervisor"/>
    <s v="ang."/>
    <s v="M"/>
    <d v="2015-04-01T00:00:00"/>
    <m/>
    <s v=""/>
    <n v="4"/>
    <d v="1987-08-17T00:00:00"/>
    <n v="32"/>
    <s v="N"/>
    <n v="30"/>
    <n v="2.5"/>
    <n v="39"/>
    <x v="0"/>
    <n v="1"/>
    <n v="31"/>
    <n v="0"/>
    <n v="7292"/>
    <n v="1259.1937499999999"/>
    <n v="0"/>
    <n v="0"/>
    <n v="0"/>
    <n v="0"/>
    <n v="0"/>
    <n v="0"/>
    <n v="0"/>
    <n v="0"/>
    <n v="0"/>
    <n v="0"/>
    <n v="0"/>
    <n v="0"/>
    <n v="26.5"/>
    <n v="0"/>
    <n v="0"/>
    <n v="0"/>
    <n v="0"/>
    <n v="5.9346750000000004"/>
    <n v="0"/>
    <n v="2.1733333333333333"/>
  </r>
  <r>
    <d v="2020-12-01T00:00:00"/>
    <x v="8"/>
    <s v="P"/>
    <s v="Active"/>
    <n v="321"/>
    <x v="320"/>
    <s v="N"/>
    <x v="16"/>
    <n v="1056"/>
    <x v="2"/>
    <s v="Niederl. 7"/>
    <n v="1"/>
    <s v="Department"/>
    <s v="Supervisor"/>
    <s v="Non-Mgm."/>
    <s v="ang."/>
    <s v="W"/>
    <d v="2015-04-15T00:00:00"/>
    <m/>
    <s v=""/>
    <n v="4"/>
    <d v="1986-05-07T00:00:00"/>
    <n v="33"/>
    <s v="J"/>
    <n v="30"/>
    <n v="2.5"/>
    <n v="39"/>
    <x v="0"/>
    <n v="1"/>
    <n v="31"/>
    <n v="0"/>
    <n v="7293"/>
    <n v="1259.1937499999999"/>
    <n v="0"/>
    <n v="0"/>
    <n v="0"/>
    <n v="0"/>
    <n v="0"/>
    <n v="0"/>
    <n v="0"/>
    <n v="0"/>
    <n v="0"/>
    <n v="0"/>
    <n v="420.75"/>
    <n v="334.26250000000005"/>
    <n v="26.5"/>
    <n v="0"/>
    <n v="0"/>
    <n v="0"/>
    <n v="0"/>
    <n v="175.01972437500001"/>
    <n v="0"/>
    <n v="2.1733333333333333"/>
  </r>
  <r>
    <d v="2020-12-01T00:00:00"/>
    <x v="8"/>
    <s v="P"/>
    <s v="Active"/>
    <n v="322"/>
    <x v="321"/>
    <s v="N"/>
    <x v="24"/>
    <n v="1081"/>
    <x v="0"/>
    <s v="Niederl. 3"/>
    <n v="1"/>
    <s v="Department"/>
    <s v="Supervisor"/>
    <s v="Non-Mgm."/>
    <s v="ang."/>
    <s v="W"/>
    <d v="2015-04-22T00:00:00"/>
    <m/>
    <s v=""/>
    <n v="4"/>
    <d v="1983-12-19T00:00:00"/>
    <n v="36"/>
    <s v="N"/>
    <n v="30"/>
    <n v="2.5"/>
    <n v="39"/>
    <x v="0"/>
    <n v="1"/>
    <n v="31"/>
    <n v="0"/>
    <n v="7294"/>
    <n v="1259.1937499999999"/>
    <n v="0"/>
    <n v="0"/>
    <n v="0"/>
    <n v="0"/>
    <n v="0"/>
    <n v="0"/>
    <n v="0"/>
    <n v="0"/>
    <n v="0"/>
    <n v="0"/>
    <n v="0"/>
    <n v="0"/>
    <n v="26.5"/>
    <n v="0"/>
    <n v="0"/>
    <n v="0"/>
    <n v="0"/>
    <n v="5.9346750000000004"/>
    <n v="0"/>
    <n v="2.1733333333333333"/>
  </r>
  <r>
    <d v="2020-12-01T00:00:00"/>
    <x v="8"/>
    <s v="P"/>
    <s v="Active"/>
    <n v="323"/>
    <x v="322"/>
    <s v="N"/>
    <x v="35"/>
    <n v="1078"/>
    <x v="0"/>
    <s v="Niederl. 3"/>
    <n v="1"/>
    <s v="Department"/>
    <s v="Supervisor"/>
    <s v="Non-Mgm."/>
    <s v="ang."/>
    <s v="W"/>
    <d v="2015-05-01T00:00:00"/>
    <m/>
    <s v=""/>
    <n v="4"/>
    <d v="1984-06-22T00:00:00"/>
    <n v="35"/>
    <s v="N"/>
    <n v="30"/>
    <n v="2.5"/>
    <n v="30"/>
    <x v="0"/>
    <n v="0.76923076923076927"/>
    <n v="31"/>
    <n v="0"/>
    <n v="7295"/>
    <n v="1259.1937499999999"/>
    <n v="0"/>
    <n v="0"/>
    <n v="0"/>
    <n v="0"/>
    <n v="0"/>
    <n v="0"/>
    <n v="0"/>
    <n v="0"/>
    <n v="0"/>
    <n v="0"/>
    <n v="0"/>
    <n v="0"/>
    <n v="26.5"/>
    <n v="0"/>
    <n v="0"/>
    <n v="0"/>
    <n v="0"/>
    <n v="5.9346750000000004"/>
    <n v="152.1216"/>
    <n v="2.1733333333333333"/>
  </r>
  <r>
    <d v="2020-12-01T00:00:00"/>
    <x v="8"/>
    <s v="P"/>
    <s v="Active"/>
    <n v="324"/>
    <x v="323"/>
    <s v="N"/>
    <x v="22"/>
    <n v="1047"/>
    <x v="9"/>
    <s v="Niederl. 4"/>
    <n v="1"/>
    <s v="Department"/>
    <s v="Supervisor"/>
    <s v="Non-Mgm."/>
    <s v="ang."/>
    <s v="M"/>
    <d v="2015-05-01T00:00:00"/>
    <m/>
    <s v=""/>
    <n v="4"/>
    <d v="1980-04-11T00:00:00"/>
    <n v="39"/>
    <s v="J"/>
    <n v="30"/>
    <n v="2.5"/>
    <n v="39"/>
    <x v="0"/>
    <n v="1"/>
    <n v="31"/>
    <n v="0"/>
    <n v="7296"/>
    <n v="1259.1937499999999"/>
    <n v="0"/>
    <n v="0"/>
    <n v="0"/>
    <n v="0"/>
    <n v="0"/>
    <n v="0"/>
    <n v="0"/>
    <n v="0"/>
    <n v="0"/>
    <n v="0"/>
    <n v="420.92307692307691"/>
    <n v="334.40000000000003"/>
    <n v="26.5"/>
    <n v="0"/>
    <n v="0"/>
    <n v="0"/>
    <n v="0"/>
    <n v="175.08927807692311"/>
    <n v="0"/>
    <n v="2.1733333333333333"/>
  </r>
  <r>
    <d v="2020-12-01T00:00:00"/>
    <x v="8"/>
    <s v="P"/>
    <s v="Active"/>
    <n v="325"/>
    <x v="324"/>
    <s v="N"/>
    <x v="37"/>
    <n v="1005"/>
    <x v="1"/>
    <s v="Niederl. 1"/>
    <n v="1"/>
    <s v="Department"/>
    <s v="Supervisor"/>
    <s v="Non-Mgm."/>
    <s v="ang."/>
    <s v="M"/>
    <d v="2015-05-01T00:00:00"/>
    <m/>
    <s v=""/>
    <n v="4"/>
    <d v="1989-08-01T00:00:00"/>
    <n v="30"/>
    <s v="N"/>
    <n v="30"/>
    <n v="2.5"/>
    <n v="39"/>
    <x v="0"/>
    <n v="1"/>
    <n v="31"/>
    <n v="0"/>
    <n v="7297"/>
    <n v="1259.1937499999999"/>
    <n v="0"/>
    <n v="0"/>
    <n v="0"/>
    <n v="0"/>
    <n v="0"/>
    <n v="0"/>
    <n v="0"/>
    <n v="0"/>
    <n v="0"/>
    <n v="0"/>
    <n v="0"/>
    <n v="0"/>
    <n v="26.5"/>
    <n v="0"/>
    <n v="0"/>
    <n v="0"/>
    <n v="0"/>
    <n v="5.9346750000000004"/>
    <n v="0"/>
    <n v="2.1733333333333333"/>
  </r>
  <r>
    <d v="2020-12-01T00:00:00"/>
    <x v="8"/>
    <s v="P"/>
    <s v="Active"/>
    <n v="326"/>
    <x v="325"/>
    <s v="N"/>
    <x v="24"/>
    <n v="1081"/>
    <x v="0"/>
    <s v="Niederl. 3"/>
    <n v="1"/>
    <s v="Department"/>
    <s v="Supervisor"/>
    <s v="Non-Mgm."/>
    <s v="ang."/>
    <s v="W"/>
    <d v="2015-05-01T00:00:00"/>
    <m/>
    <s v=""/>
    <n v="4"/>
    <d v="1990-07-03T00:00:00"/>
    <n v="29"/>
    <s v="N"/>
    <n v="30"/>
    <n v="2.5"/>
    <n v="39"/>
    <x v="0"/>
    <n v="1"/>
    <n v="31"/>
    <n v="0"/>
    <n v="7298"/>
    <n v="1259.1937499999999"/>
    <n v="0"/>
    <n v="0"/>
    <n v="0"/>
    <n v="0"/>
    <n v="0"/>
    <n v="0"/>
    <n v="0"/>
    <n v="0"/>
    <n v="0"/>
    <n v="0"/>
    <n v="0"/>
    <n v="0"/>
    <n v="26.5"/>
    <n v="0"/>
    <n v="0"/>
    <n v="0"/>
    <n v="0"/>
    <n v="5.9346750000000004"/>
    <n v="0"/>
    <n v="2.1733333333333333"/>
  </r>
  <r>
    <d v="2020-12-01T00:00:00"/>
    <x v="8"/>
    <s v="P"/>
    <s v="Active"/>
    <n v="327"/>
    <x v="326"/>
    <s v="N"/>
    <x v="22"/>
    <n v="1023"/>
    <x v="7"/>
    <s v="Niederl. 9"/>
    <n v="1"/>
    <s v="Department"/>
    <s v="Supervisor"/>
    <s v="Non-Mgm."/>
    <s v="ang."/>
    <s v="M"/>
    <d v="2015-05-01T00:00:00"/>
    <m/>
    <s v=""/>
    <n v="4"/>
    <d v="1978-11-20T00:00:00"/>
    <n v="41"/>
    <s v="J"/>
    <n v="30"/>
    <n v="2.5"/>
    <n v="39"/>
    <x v="0"/>
    <n v="1"/>
    <n v="31"/>
    <n v="0"/>
    <n v="7299"/>
    <n v="1259.1937499999999"/>
    <n v="0"/>
    <n v="0"/>
    <n v="0"/>
    <n v="0"/>
    <n v="0"/>
    <n v="0"/>
    <n v="0"/>
    <n v="0"/>
    <n v="0"/>
    <n v="0"/>
    <n v="421.09615384615387"/>
    <n v="334.53750000000002"/>
    <n v="26.5"/>
    <n v="0"/>
    <n v="0"/>
    <n v="0"/>
    <n v="0"/>
    <n v="175.15883177884618"/>
    <n v="0"/>
    <n v="2.1733333333333333"/>
  </r>
  <r>
    <d v="2020-12-01T00:00:00"/>
    <x v="8"/>
    <s v="P"/>
    <s v="Active"/>
    <n v="328"/>
    <x v="327"/>
    <s v="N"/>
    <x v="16"/>
    <n v="1037"/>
    <x v="4"/>
    <s v="Niederl. 6"/>
    <n v="1"/>
    <s v="Department"/>
    <s v="Supervisor"/>
    <s v="Non-Mgm."/>
    <s v="ang."/>
    <s v="M"/>
    <d v="2015-06-01T00:00:00"/>
    <m/>
    <s v=""/>
    <n v="4"/>
    <d v="1976-06-16T00:00:00"/>
    <n v="43"/>
    <s v="J"/>
    <n v="30"/>
    <n v="2.5"/>
    <n v="39"/>
    <x v="0"/>
    <n v="1"/>
    <n v="31"/>
    <n v="0"/>
    <n v="7300"/>
    <n v="1259.1937499999999"/>
    <n v="0"/>
    <n v="0"/>
    <n v="0"/>
    <n v="0"/>
    <n v="0"/>
    <n v="0"/>
    <n v="0"/>
    <n v="0"/>
    <n v="0"/>
    <n v="0"/>
    <n v="421.15384615384619"/>
    <n v="334.58333333333337"/>
    <n v="26.5"/>
    <n v="0"/>
    <n v="0"/>
    <n v="0"/>
    <n v="0"/>
    <n v="175.18201634615386"/>
    <n v="0"/>
    <n v="2.1733333333333333"/>
  </r>
  <r>
    <d v="2020-12-01T00:00:00"/>
    <x v="8"/>
    <s v="P"/>
    <s v="Active"/>
    <n v="329"/>
    <x v="328"/>
    <s v="N"/>
    <x v="22"/>
    <n v="1023"/>
    <x v="7"/>
    <s v="Niederl. 9"/>
    <n v="1"/>
    <s v="Department"/>
    <s v="Supervisor"/>
    <s v="Non-Mgm."/>
    <s v="ang."/>
    <s v="M"/>
    <d v="2015-07-01T00:00:00"/>
    <m/>
    <s v=""/>
    <n v="4"/>
    <d v="1968-03-30T00:00:00"/>
    <n v="51"/>
    <s v="J"/>
    <n v="30"/>
    <n v="2.5"/>
    <n v="39"/>
    <x v="0"/>
    <n v="1"/>
    <n v="31"/>
    <n v="0"/>
    <n v="7301"/>
    <n v="1259.1937499999999"/>
    <n v="0"/>
    <n v="0"/>
    <n v="0"/>
    <n v="0"/>
    <n v="0"/>
    <n v="0"/>
    <n v="0"/>
    <n v="0"/>
    <n v="0"/>
    <n v="0"/>
    <n v="421.21153846153845"/>
    <n v="334.62916666666666"/>
    <n v="26.5"/>
    <n v="0"/>
    <n v="0"/>
    <n v="0"/>
    <n v="0"/>
    <n v="175.20520091346157"/>
    <n v="0"/>
    <n v="2.1733333333333333"/>
  </r>
  <r>
    <d v="2020-12-01T00:00:00"/>
    <x v="8"/>
    <s v="P"/>
    <s v="Active"/>
    <n v="330"/>
    <x v="329"/>
    <s v="N"/>
    <x v="22"/>
    <n v="1029"/>
    <x v="6"/>
    <s v="Niederl. 10"/>
    <n v="1"/>
    <s v="Department"/>
    <s v="Supervisor"/>
    <s v="Non-Mgm."/>
    <s v="ang."/>
    <s v="M"/>
    <d v="2015-07-01T00:00:00"/>
    <m/>
    <s v=""/>
    <n v="4"/>
    <d v="1985-04-25T00:00:00"/>
    <n v="34"/>
    <s v="J"/>
    <n v="30"/>
    <n v="2.5"/>
    <n v="39"/>
    <x v="0"/>
    <n v="1"/>
    <n v="31"/>
    <n v="0"/>
    <n v="7302"/>
    <n v="1259.1937499999999"/>
    <n v="0"/>
    <n v="0"/>
    <n v="0"/>
    <n v="0"/>
    <n v="0"/>
    <n v="0"/>
    <n v="0"/>
    <n v="0"/>
    <n v="0"/>
    <n v="0"/>
    <n v="421.26923076923077"/>
    <n v="334.67500000000001"/>
    <n v="26.5"/>
    <n v="0"/>
    <n v="0"/>
    <n v="0"/>
    <n v="0"/>
    <n v="175.22838548076925"/>
    <n v="0"/>
    <n v="2.1733333333333333"/>
  </r>
  <r>
    <d v="2020-12-01T00:00:00"/>
    <x v="8"/>
    <s v="P"/>
    <s v="Active"/>
    <n v="331"/>
    <x v="330"/>
    <s v="N"/>
    <x v="32"/>
    <n v="1077"/>
    <x v="0"/>
    <s v="Niederl. 3"/>
    <n v="1"/>
    <s v="Department"/>
    <s v="Supervisor"/>
    <s v="Non-Mgm."/>
    <s v="ang."/>
    <s v="M"/>
    <d v="2015-07-15T00:00:00"/>
    <m/>
    <s v=""/>
    <n v="4"/>
    <d v="1974-08-24T00:00:00"/>
    <n v="45"/>
    <s v="N"/>
    <n v="30"/>
    <n v="2.5"/>
    <n v="39"/>
    <x v="0"/>
    <n v="1"/>
    <n v="31"/>
    <n v="0"/>
    <n v="7303"/>
    <n v="1259.1937499999999"/>
    <n v="0"/>
    <n v="0"/>
    <n v="0"/>
    <n v="0"/>
    <n v="0"/>
    <n v="0"/>
    <n v="0"/>
    <n v="0"/>
    <n v="0"/>
    <n v="0"/>
    <n v="0"/>
    <n v="0"/>
    <n v="26.5"/>
    <n v="0"/>
    <n v="0"/>
    <n v="0"/>
    <n v="0"/>
    <n v="5.9346750000000004"/>
    <n v="201.52539999999999"/>
    <n v="2.1733333333333333"/>
  </r>
  <r>
    <d v="2020-12-01T00:00:00"/>
    <x v="8"/>
    <s v="P"/>
    <s v="Active"/>
    <n v="332"/>
    <x v="331"/>
    <s v="N"/>
    <x v="15"/>
    <n v="1044"/>
    <x v="9"/>
    <s v="Niederl. 4"/>
    <n v="1"/>
    <s v="Department"/>
    <s v="Supervisor"/>
    <s v="Non-Mgm."/>
    <s v="ang."/>
    <s v="W"/>
    <d v="2018-06-28T00:00:00"/>
    <m/>
    <s v=""/>
    <n v="1"/>
    <d v="1996-03-20T00:00:00"/>
    <n v="23"/>
    <s v="J"/>
    <n v="30"/>
    <n v="2.5"/>
    <n v="39"/>
    <x v="0"/>
    <n v="1"/>
    <n v="31"/>
    <n v="0"/>
    <n v="7304"/>
    <n v="1259.1937499999999"/>
    <n v="0"/>
    <n v="0"/>
    <n v="0"/>
    <n v="0"/>
    <n v="0"/>
    <n v="0"/>
    <n v="0"/>
    <n v="0"/>
    <n v="0"/>
    <n v="0"/>
    <n v="421.38461538461542"/>
    <n v="334.76666666666665"/>
    <n v="26.5"/>
    <n v="0"/>
    <n v="0"/>
    <n v="0"/>
    <n v="0"/>
    <n v="175.27475461538464"/>
    <n v="0"/>
    <n v="1.9716666666666665"/>
  </r>
  <r>
    <d v="2020-12-01T00:00:00"/>
    <x v="8"/>
    <s v="P"/>
    <s v="Active"/>
    <n v="333"/>
    <x v="332"/>
    <s v="N"/>
    <x v="31"/>
    <n v="1063"/>
    <x v="10"/>
    <s v="Niederl. 11"/>
    <n v="1"/>
    <s v="Department"/>
    <s v="Supervisor"/>
    <s v="Non-Mgm."/>
    <s v="ang."/>
    <s v="M"/>
    <d v="2015-08-01T00:00:00"/>
    <m/>
    <s v=""/>
    <n v="4"/>
    <d v="1960-05-21T00:00:00"/>
    <n v="59"/>
    <s v="N"/>
    <n v="30"/>
    <n v="2.5"/>
    <n v="39"/>
    <x v="0"/>
    <n v="1"/>
    <n v="31"/>
    <n v="0"/>
    <n v="7305"/>
    <n v="1259.1937499999999"/>
    <n v="0"/>
    <n v="0"/>
    <n v="30"/>
    <n v="0"/>
    <n v="0"/>
    <n v="0"/>
    <n v="0"/>
    <n v="0"/>
    <n v="0"/>
    <n v="0"/>
    <n v="0"/>
    <n v="0"/>
    <n v="26.5"/>
    <n v="0"/>
    <n v="0"/>
    <n v="0"/>
    <n v="0"/>
    <n v="12.653175000000001"/>
    <n v="118.37"/>
    <n v="2.1733333333333333"/>
  </r>
  <r>
    <d v="2020-12-01T00:00:00"/>
    <x v="8"/>
    <s v="P"/>
    <s v="Active"/>
    <n v="334"/>
    <x v="333"/>
    <s v="N"/>
    <x v="22"/>
    <n v="1041"/>
    <x v="4"/>
    <s v="Niederl. 6"/>
    <n v="1"/>
    <s v="Department"/>
    <s v="Supervisor"/>
    <s v="Non-Mgm."/>
    <s v="ang."/>
    <s v="M"/>
    <d v="2015-08-01T00:00:00"/>
    <m/>
    <s v=""/>
    <n v="4"/>
    <d v="1968-09-28T00:00:00"/>
    <n v="51"/>
    <s v="J"/>
    <n v="30"/>
    <n v="2.5"/>
    <n v="39"/>
    <x v="0"/>
    <n v="1"/>
    <n v="31"/>
    <n v="0"/>
    <n v="7306"/>
    <n v="1259.1937499999999"/>
    <n v="0"/>
    <n v="0"/>
    <n v="0"/>
    <n v="0"/>
    <n v="0"/>
    <n v="0"/>
    <n v="0"/>
    <n v="0"/>
    <n v="0"/>
    <n v="0"/>
    <n v="421.5"/>
    <n v="334.85833333333341"/>
    <n v="26.5"/>
    <n v="0"/>
    <n v="0"/>
    <n v="0"/>
    <n v="0"/>
    <n v="175.32112375"/>
    <n v="0"/>
    <n v="2.1733333333333333"/>
  </r>
  <r>
    <d v="2020-12-01T00:00:00"/>
    <x v="8"/>
    <s v="P"/>
    <s v="Active"/>
    <n v="335"/>
    <x v="334"/>
    <s v="N"/>
    <x v="49"/>
    <n v="1072"/>
    <x v="0"/>
    <s v="Niederl. 3"/>
    <n v="1"/>
    <s v="Department"/>
    <s v="Supervisor"/>
    <s v="Non-Mgm."/>
    <s v="ang."/>
    <s v="M"/>
    <d v="2015-08-18T00:00:00"/>
    <m/>
    <s v=""/>
    <n v="4"/>
    <d v="1987-04-24T00:00:00"/>
    <n v="32"/>
    <s v="N"/>
    <n v="30"/>
    <n v="2.5"/>
    <n v="39"/>
    <x v="0"/>
    <n v="1"/>
    <n v="31"/>
    <n v="0"/>
    <n v="7307"/>
    <n v="1259.1937499999999"/>
    <n v="0"/>
    <n v="0"/>
    <n v="0"/>
    <n v="0"/>
    <n v="0"/>
    <n v="0"/>
    <n v="0"/>
    <n v="0"/>
    <n v="0"/>
    <n v="0"/>
    <n v="0"/>
    <n v="0"/>
    <n v="26.5"/>
    <n v="0"/>
    <n v="0"/>
    <n v="0"/>
    <n v="0"/>
    <n v="5.9346750000000004"/>
    <n v="0"/>
    <n v="2.1733333333333333"/>
  </r>
  <r>
    <d v="2020-12-01T00:00:00"/>
    <x v="8"/>
    <s v="P"/>
    <s v="Active"/>
    <n v="336"/>
    <x v="335"/>
    <s v="N"/>
    <x v="20"/>
    <n v="1045"/>
    <x v="9"/>
    <s v="Niederl. 4"/>
    <n v="1"/>
    <s v="Department"/>
    <s v="Supervisor"/>
    <s v="Non-Mgm."/>
    <s v="ang."/>
    <s v="W"/>
    <d v="2015-09-01T00:00:00"/>
    <m/>
    <s v=""/>
    <n v="4"/>
    <d v="1962-01-26T00:00:00"/>
    <n v="57"/>
    <s v="J"/>
    <n v="30"/>
    <n v="2.5"/>
    <n v="25"/>
    <x v="0"/>
    <n v="0.64102564102564108"/>
    <n v="31"/>
    <n v="0"/>
    <n v="7308"/>
    <n v="1259.1937499999999"/>
    <n v="0"/>
    <n v="0"/>
    <n v="0"/>
    <n v="0"/>
    <n v="0"/>
    <n v="0"/>
    <n v="0"/>
    <n v="0"/>
    <n v="0"/>
    <n v="0"/>
    <n v="657.71999999999991"/>
    <n v="334.95000000000005"/>
    <n v="26.5"/>
    <n v="0"/>
    <n v="0"/>
    <n v="0"/>
    <n v="0"/>
    <n v="228.2431215"/>
    <n v="0"/>
    <n v="2.1733333333333333"/>
  </r>
  <r>
    <d v="2020-12-01T00:00:00"/>
    <x v="8"/>
    <s v="P"/>
    <s v="Active"/>
    <n v="337"/>
    <x v="336"/>
    <s v="N"/>
    <x v="5"/>
    <n v="1093"/>
    <x v="0"/>
    <s v="Niederl. 3"/>
    <n v="1"/>
    <s v="Department"/>
    <s v="Supervisor"/>
    <s v="Non-Mgm."/>
    <s v="ang."/>
    <s v="M"/>
    <d v="2015-09-01T00:00:00"/>
    <m/>
    <s v=""/>
    <n v="4"/>
    <d v="1992-03-10T00:00:00"/>
    <n v="27"/>
    <s v="N"/>
    <n v="30"/>
    <n v="2.5"/>
    <n v="39"/>
    <x v="0"/>
    <n v="1"/>
    <n v="31"/>
    <n v="0"/>
    <n v="7309"/>
    <n v="1259.1937499999999"/>
    <n v="0"/>
    <n v="0"/>
    <n v="0"/>
    <n v="0"/>
    <n v="0"/>
    <n v="0"/>
    <n v="0"/>
    <n v="0"/>
    <n v="0"/>
    <n v="0"/>
    <n v="0"/>
    <n v="0"/>
    <n v="26.5"/>
    <n v="0"/>
    <n v="0"/>
    <n v="0"/>
    <n v="0"/>
    <n v="5.9346750000000004"/>
    <n v="0"/>
    <n v="2.1733333333333333"/>
  </r>
  <r>
    <d v="2020-12-01T00:00:00"/>
    <x v="8"/>
    <s v="P"/>
    <s v="Active"/>
    <n v="338"/>
    <x v="337"/>
    <s v="N"/>
    <x v="16"/>
    <n v="1067"/>
    <x v="11"/>
    <s v="Niederl. 12"/>
    <n v="1"/>
    <s v="Department"/>
    <s v="Supervisor"/>
    <s v="Non-Mgm."/>
    <s v="ang."/>
    <s v="W"/>
    <d v="2015-09-01T00:00:00"/>
    <m/>
    <s v=""/>
    <n v="4"/>
    <d v="1981-06-30T00:00:00"/>
    <n v="38"/>
    <s v="N"/>
    <n v="30"/>
    <n v="2.5"/>
    <n v="35"/>
    <x v="0"/>
    <n v="0.89743589743589747"/>
    <n v="31"/>
    <n v="0"/>
    <n v="7310"/>
    <n v="1259.1937499999999"/>
    <n v="0"/>
    <n v="0"/>
    <n v="0"/>
    <n v="0"/>
    <n v="0"/>
    <n v="0"/>
    <n v="0"/>
    <n v="0"/>
    <n v="0"/>
    <n v="0"/>
    <n v="0"/>
    <n v="0"/>
    <n v="26.5"/>
    <n v="0"/>
    <n v="0"/>
    <n v="0"/>
    <n v="0"/>
    <n v="5.9346750000000004"/>
    <n v="0"/>
    <n v="2.1733333333333333"/>
  </r>
  <r>
    <d v="2020-12-01T00:00:00"/>
    <x v="8"/>
    <s v="P"/>
    <s v="Active"/>
    <n v="339"/>
    <x v="338"/>
    <s v="N"/>
    <x v="36"/>
    <n v="1054"/>
    <x v="8"/>
    <s v="Niederl. 2"/>
    <n v="1"/>
    <s v="Department"/>
    <s v="Supervisor"/>
    <s v="Non-Mgm."/>
    <s v="ang."/>
    <s v="M"/>
    <d v="2015-09-01T00:00:00"/>
    <m/>
    <s v=""/>
    <n v="4"/>
    <d v="1981-12-28T00:00:00"/>
    <n v="38"/>
    <s v="N"/>
    <n v="30"/>
    <n v="2.5"/>
    <n v="39"/>
    <x v="0"/>
    <n v="1"/>
    <n v="31"/>
    <n v="0"/>
    <n v="7311"/>
    <n v="1259.1937499999999"/>
    <n v="0"/>
    <n v="0"/>
    <n v="0"/>
    <n v="0"/>
    <n v="0"/>
    <n v="0"/>
    <n v="0"/>
    <n v="0"/>
    <n v="0"/>
    <n v="0"/>
    <n v="0"/>
    <n v="0"/>
    <n v="26.5"/>
    <n v="0"/>
    <n v="0"/>
    <n v="0"/>
    <n v="0"/>
    <n v="5.9346750000000004"/>
    <n v="0"/>
    <n v="2.1733333333333333"/>
  </r>
  <r>
    <d v="2020-12-01T00:00:00"/>
    <x v="8"/>
    <s v="P"/>
    <s v="Active"/>
    <n v="340"/>
    <x v="339"/>
    <s v="N"/>
    <x v="22"/>
    <n v="1035"/>
    <x v="5"/>
    <s v="Niederl. 5"/>
    <n v="1"/>
    <s v="Department"/>
    <s v="Supervisor"/>
    <s v="Non-Mgm."/>
    <s v="ang."/>
    <s v="M"/>
    <d v="2015-09-01T00:00:00"/>
    <m/>
    <s v=""/>
    <n v="4"/>
    <d v="1964-03-06T00:00:00"/>
    <n v="55"/>
    <s v="J"/>
    <n v="30"/>
    <n v="2.5"/>
    <n v="39"/>
    <x v="0"/>
    <n v="1"/>
    <n v="31"/>
    <n v="0"/>
    <n v="7312"/>
    <n v="1259.1937499999999"/>
    <n v="0"/>
    <n v="0"/>
    <n v="0"/>
    <n v="0"/>
    <n v="0"/>
    <n v="0"/>
    <n v="0"/>
    <n v="0"/>
    <n v="0"/>
    <n v="0"/>
    <n v="421.84615384615381"/>
    <n v="335.13333333333338"/>
    <n v="26.5"/>
    <n v="0"/>
    <n v="0"/>
    <n v="0"/>
    <n v="0"/>
    <n v="175.46023115384617"/>
    <n v="0"/>
    <n v="2.1733333333333333"/>
  </r>
  <r>
    <d v="2020-12-01T00:00:00"/>
    <x v="8"/>
    <s v="P"/>
    <s v="Active"/>
    <n v="341"/>
    <x v="340"/>
    <s v="N"/>
    <x v="5"/>
    <n v="1093"/>
    <x v="0"/>
    <s v="Niederl. 3"/>
    <n v="1"/>
    <s v="Department"/>
    <s v="Supervisor"/>
    <s v="Non-Mgm."/>
    <s v="ang."/>
    <s v="M"/>
    <d v="2015-09-01T00:00:00"/>
    <m/>
    <s v=""/>
    <n v="4"/>
    <d v="1965-05-07T00:00:00"/>
    <n v="54"/>
    <s v="N"/>
    <n v="30"/>
    <n v="2.5"/>
    <n v="39"/>
    <x v="0"/>
    <n v="1"/>
    <n v="31"/>
    <n v="0"/>
    <n v="7313"/>
    <n v="1259.1937499999999"/>
    <n v="0"/>
    <n v="0"/>
    <n v="0"/>
    <n v="0"/>
    <n v="0"/>
    <n v="0"/>
    <n v="0"/>
    <n v="0"/>
    <n v="0"/>
    <n v="0"/>
    <n v="0"/>
    <n v="0"/>
    <n v="26.5"/>
    <n v="0"/>
    <n v="0"/>
    <n v="0"/>
    <n v="0"/>
    <n v="5.9346750000000004"/>
    <n v="0"/>
    <n v="2.1733333333333333"/>
  </r>
  <r>
    <d v="2020-12-01T00:00:00"/>
    <x v="8"/>
    <s v="P"/>
    <s v="Active"/>
    <n v="342"/>
    <x v="341"/>
    <s v="N"/>
    <x v="11"/>
    <n v="1082"/>
    <x v="1"/>
    <s v="Niederl. 1"/>
    <n v="1"/>
    <s v="Department"/>
    <s v="Supervisor"/>
    <s v="Non-Mgm."/>
    <s v="ang."/>
    <s v="M"/>
    <d v="2015-09-01T00:00:00"/>
    <m/>
    <s v=""/>
    <n v="4"/>
    <d v="1986-01-01T00:00:00"/>
    <n v="34"/>
    <s v="N"/>
    <n v="30"/>
    <n v="2.5"/>
    <n v="39"/>
    <x v="0"/>
    <n v="1"/>
    <n v="31"/>
    <n v="0"/>
    <n v="7314"/>
    <n v="1259.1937499999999"/>
    <n v="0"/>
    <n v="0"/>
    <n v="0"/>
    <n v="0"/>
    <n v="0"/>
    <n v="0"/>
    <n v="0"/>
    <n v="0"/>
    <n v="0"/>
    <n v="0"/>
    <n v="0"/>
    <n v="0"/>
    <n v="26.5"/>
    <n v="0"/>
    <n v="0"/>
    <n v="0"/>
    <n v="0"/>
    <n v="5.9346750000000004"/>
    <n v="0"/>
    <n v="2.1733333333333333"/>
  </r>
  <r>
    <d v="2020-12-01T00:00:00"/>
    <x v="8"/>
    <s v="P"/>
    <s v="Active"/>
    <n v="343"/>
    <x v="342"/>
    <s v="N"/>
    <x v="29"/>
    <n v="1079"/>
    <x v="0"/>
    <s v="Niederl. 3"/>
    <n v="1"/>
    <s v="Department"/>
    <s v="Supervisor"/>
    <s v="Non-Mgm."/>
    <s v="ang."/>
    <s v="M"/>
    <d v="2015-09-01T00:00:00"/>
    <m/>
    <s v=""/>
    <n v="4"/>
    <d v="1982-03-03T00:00:00"/>
    <n v="37"/>
    <s v="N"/>
    <n v="30"/>
    <n v="2.5"/>
    <n v="39"/>
    <x v="0"/>
    <n v="1"/>
    <n v="31"/>
    <n v="0"/>
    <n v="7315"/>
    <n v="1259.1937499999999"/>
    <n v="0"/>
    <n v="0"/>
    <n v="0"/>
    <n v="0"/>
    <n v="0"/>
    <n v="0"/>
    <n v="0"/>
    <n v="0"/>
    <n v="0"/>
    <n v="0"/>
    <n v="0"/>
    <n v="0"/>
    <n v="26.5"/>
    <n v="0"/>
    <n v="0"/>
    <n v="0"/>
    <n v="0"/>
    <n v="5.9346750000000004"/>
    <n v="0"/>
    <n v="2.1733333333333333"/>
  </r>
  <r>
    <d v="2020-12-01T00:00:00"/>
    <x v="8"/>
    <s v="P"/>
    <s v="Active"/>
    <n v="344"/>
    <x v="343"/>
    <s v="N"/>
    <x v="5"/>
    <n v="1093"/>
    <x v="0"/>
    <s v="Niederl. 3"/>
    <n v="1"/>
    <s v="Department"/>
    <s v="Supervisor"/>
    <s v="Non-Mgm."/>
    <s v="ang."/>
    <s v="M"/>
    <d v="2015-09-01T00:00:00"/>
    <m/>
    <s v=""/>
    <n v="4"/>
    <d v="1986-07-29T00:00:00"/>
    <n v="33"/>
    <s v="N"/>
    <n v="30"/>
    <n v="2.5"/>
    <n v="39"/>
    <x v="0"/>
    <n v="1"/>
    <n v="31"/>
    <n v="0"/>
    <n v="7316"/>
    <n v="1259.1937499999999"/>
    <n v="0"/>
    <n v="0"/>
    <n v="0"/>
    <n v="0"/>
    <n v="0"/>
    <n v="0"/>
    <n v="0"/>
    <n v="0"/>
    <n v="0"/>
    <n v="0"/>
    <n v="0"/>
    <n v="0"/>
    <n v="26.5"/>
    <n v="0"/>
    <n v="0"/>
    <n v="0"/>
    <n v="0"/>
    <n v="5.9346750000000004"/>
    <n v="0"/>
    <n v="2.1733333333333333"/>
  </r>
  <r>
    <d v="2020-12-01T00:00:00"/>
    <x v="8"/>
    <s v="P"/>
    <s v="Active"/>
    <n v="345"/>
    <x v="344"/>
    <s v="Y"/>
    <x v="15"/>
    <n v="1026"/>
    <x v="6"/>
    <s v="Niederl. 10"/>
    <n v="0.5"/>
    <s v="Department"/>
    <s v="Supervisor"/>
    <s v="Non-Mgm."/>
    <s v="ang."/>
    <s v="M"/>
    <d v="2018-07-14T00:00:00"/>
    <m/>
    <s v=""/>
    <n v="1"/>
    <d v="1997-04-14T00:00:00"/>
    <n v="22"/>
    <s v="J"/>
    <n v="30"/>
    <n v="2.5"/>
    <n v="39"/>
    <x v="0"/>
    <n v="0.5"/>
    <n v="31"/>
    <n v="0"/>
    <n v="7317"/>
    <n v="1259.1937499999999"/>
    <n v="0"/>
    <n v="0"/>
    <n v="0"/>
    <n v="0"/>
    <n v="0"/>
    <n v="0"/>
    <n v="0"/>
    <n v="0"/>
    <n v="0"/>
    <n v="0"/>
    <n v="422.13461538461536"/>
    <n v="335.36250000000001"/>
    <n v="13.25"/>
    <n v="0"/>
    <n v="0"/>
    <n v="0"/>
    <n v="0"/>
    <n v="172.60881649038464"/>
    <n v="0"/>
    <n v="0.98583333333333323"/>
  </r>
  <r>
    <d v="2020-12-01T00:00:00"/>
    <x v="8"/>
    <s v="P"/>
    <s v="Active"/>
    <n v="345"/>
    <x v="344"/>
    <s v="Y"/>
    <x v="15"/>
    <n v="1020"/>
    <x v="7"/>
    <s v="Niederl. 9"/>
    <n v="0.5"/>
    <s v="Department"/>
    <s v="Supervisor"/>
    <s v="Non-Mgm."/>
    <s v="ang."/>
    <s v="M"/>
    <d v="2018-07-14T00:00:00"/>
    <m/>
    <s v=""/>
    <n v="1"/>
    <d v="1997-04-14T00:00:00"/>
    <n v="22"/>
    <s v="J"/>
    <n v="30"/>
    <n v="2.5"/>
    <n v="39"/>
    <x v="0"/>
    <n v="0.5"/>
    <n v="31"/>
    <n v="0"/>
    <n v="7318"/>
    <n v="1259.1937499999999"/>
    <n v="0"/>
    <n v="0"/>
    <n v="0"/>
    <n v="0"/>
    <n v="0"/>
    <n v="0"/>
    <n v="0"/>
    <n v="0"/>
    <n v="0"/>
    <n v="0"/>
    <n v="422.19230769230768"/>
    <n v="335.40833333333336"/>
    <n v="13.25"/>
    <n v="0"/>
    <n v="0"/>
    <n v="0"/>
    <n v="0"/>
    <n v="172.63200105769232"/>
    <n v="0"/>
    <n v="0.98583333333333323"/>
  </r>
  <r>
    <d v="2020-12-01T00:00:00"/>
    <x v="8"/>
    <s v="P"/>
    <s v="Active"/>
    <n v="346"/>
    <x v="345"/>
    <s v="N"/>
    <x v="6"/>
    <n v="1014"/>
    <x v="1"/>
    <s v="Niederl. 1"/>
    <n v="1"/>
    <s v="Department"/>
    <s v="Supervisor"/>
    <s v="Non-Mgm."/>
    <s v="ang."/>
    <s v="W"/>
    <d v="2015-09-01T00:00:00"/>
    <m/>
    <s v=""/>
    <n v="4"/>
    <d v="1999-03-09T00:00:00"/>
    <n v="20"/>
    <s v="N"/>
    <n v="30"/>
    <n v="2.5"/>
    <n v="39"/>
    <x v="0"/>
    <n v="1"/>
    <n v="31"/>
    <n v="0"/>
    <n v="7319"/>
    <n v="1259.1937499999999"/>
    <n v="0"/>
    <n v="0"/>
    <n v="0"/>
    <n v="0"/>
    <n v="0"/>
    <n v="0"/>
    <n v="0"/>
    <n v="0"/>
    <n v="0"/>
    <n v="0"/>
    <n v="0"/>
    <n v="0"/>
    <n v="26.5"/>
    <n v="0"/>
    <n v="0"/>
    <n v="0"/>
    <n v="0"/>
    <n v="5.9346750000000004"/>
    <n v="0"/>
    <n v="2.1733333333333333"/>
  </r>
  <r>
    <d v="2020-12-01T00:00:00"/>
    <x v="8"/>
    <s v="P"/>
    <s v="Active"/>
    <n v="347"/>
    <x v="346"/>
    <s v="N"/>
    <x v="33"/>
    <n v="1000"/>
    <x v="1"/>
    <s v="Niederl. 1"/>
    <n v="1"/>
    <s v="Department"/>
    <s v="Supervisor"/>
    <s v="Non-Mgm."/>
    <s v="ang."/>
    <s v="W"/>
    <d v="2015-09-01T00:00:00"/>
    <m/>
    <s v=""/>
    <n v="4"/>
    <d v="1999-04-24T00:00:00"/>
    <n v="20"/>
    <s v="N"/>
    <n v="30"/>
    <n v="2.5"/>
    <n v="39"/>
    <x v="0"/>
    <n v="1"/>
    <n v="31"/>
    <n v="0"/>
    <n v="7320"/>
    <n v="1259.1937499999999"/>
    <n v="0"/>
    <n v="0"/>
    <n v="0"/>
    <n v="0"/>
    <n v="0"/>
    <n v="0"/>
    <n v="0"/>
    <n v="0"/>
    <n v="0"/>
    <n v="0"/>
    <n v="0"/>
    <n v="0"/>
    <n v="26.5"/>
    <n v="0"/>
    <n v="0"/>
    <n v="0"/>
    <n v="0"/>
    <n v="5.9346750000000004"/>
    <n v="0"/>
    <n v="2.1733333333333333"/>
  </r>
  <r>
    <d v="2020-12-01T00:00:00"/>
    <x v="8"/>
    <s v="P"/>
    <s v="Active"/>
    <n v="348"/>
    <x v="347"/>
    <s v="N"/>
    <x v="4"/>
    <n v="1013"/>
    <x v="1"/>
    <s v="Niederl. 1"/>
    <n v="1"/>
    <s v="Department"/>
    <s v="Supervisor"/>
    <s v="Non-Mgm."/>
    <s v="ang."/>
    <s v="M"/>
    <d v="2015-09-01T00:00:00"/>
    <m/>
    <s v=""/>
    <n v="4"/>
    <d v="1995-02-22T00:00:00"/>
    <n v="24"/>
    <s v="N"/>
    <n v="30"/>
    <n v="2.5"/>
    <n v="39"/>
    <x v="0"/>
    <n v="1"/>
    <n v="31"/>
    <n v="0"/>
    <n v="7321"/>
    <n v="1259.1937499999999"/>
    <n v="0"/>
    <n v="0"/>
    <n v="0"/>
    <n v="0"/>
    <n v="0"/>
    <n v="0"/>
    <n v="0"/>
    <n v="0"/>
    <n v="0"/>
    <n v="0"/>
    <n v="0"/>
    <n v="0"/>
    <n v="26.5"/>
    <n v="0"/>
    <n v="0"/>
    <n v="0"/>
    <n v="0"/>
    <n v="5.9346750000000004"/>
    <n v="0"/>
    <n v="2.1733333333333333"/>
  </r>
  <r>
    <d v="2020-12-01T00:00:00"/>
    <x v="8"/>
    <s v="P"/>
    <s v="Active"/>
    <n v="349"/>
    <x v="348"/>
    <s v="N"/>
    <x v="2"/>
    <n v="1010"/>
    <x v="1"/>
    <s v="Niederl. 1"/>
    <n v="1"/>
    <s v="Department"/>
    <s v="Supervisor"/>
    <s v="Non-Mgm."/>
    <s v="ang."/>
    <s v="W"/>
    <d v="2015-09-01T00:00:00"/>
    <m/>
    <s v=""/>
    <n v="4"/>
    <d v="1999-06-22T00:00:00"/>
    <n v="20"/>
    <s v="N"/>
    <n v="30"/>
    <n v="2.5"/>
    <n v="39"/>
    <x v="0"/>
    <n v="1"/>
    <n v="31"/>
    <n v="0"/>
    <n v="7322"/>
    <n v="1259.1937499999999"/>
    <n v="0"/>
    <n v="0"/>
    <n v="0"/>
    <n v="0"/>
    <n v="0"/>
    <n v="0"/>
    <n v="0"/>
    <n v="0"/>
    <n v="0"/>
    <n v="0"/>
    <n v="0"/>
    <n v="0"/>
    <n v="26.5"/>
    <n v="0"/>
    <n v="0"/>
    <n v="0"/>
    <n v="0"/>
    <n v="5.9346750000000004"/>
    <n v="0"/>
    <n v="2.1733333333333333"/>
  </r>
  <r>
    <d v="2020-12-01T00:00:00"/>
    <x v="8"/>
    <s v="P"/>
    <s v="Active"/>
    <n v="350"/>
    <x v="349"/>
    <s v="N"/>
    <x v="40"/>
    <n v="1001"/>
    <x v="1"/>
    <s v="Niederl. 1"/>
    <n v="1"/>
    <s v="Department"/>
    <s v="Supervisor"/>
    <s v="Non-Mgm."/>
    <s v="ang."/>
    <s v="M"/>
    <d v="2007-09-01T00:00:00"/>
    <m/>
    <s v=""/>
    <n v="12"/>
    <d v="1990-11-02T00:00:00"/>
    <n v="29"/>
    <s v="N"/>
    <n v="30"/>
    <n v="2.5"/>
    <n v="39"/>
    <x v="0"/>
    <n v="1"/>
    <n v="31"/>
    <n v="0"/>
    <n v="7323"/>
    <n v="1259.1937499999999"/>
    <n v="0"/>
    <n v="0"/>
    <n v="0"/>
    <n v="0"/>
    <n v="0"/>
    <n v="0"/>
    <n v="0"/>
    <n v="0"/>
    <n v="0"/>
    <n v="0"/>
    <n v="0"/>
    <n v="0"/>
    <n v="26.5"/>
    <n v="0"/>
    <n v="0"/>
    <n v="0"/>
    <n v="0"/>
    <n v="5.9346750000000004"/>
    <n v="0"/>
    <n v="0"/>
  </r>
  <r>
    <d v="2020-12-01T00:00:00"/>
    <x v="8"/>
    <s v="P"/>
    <s v="Active"/>
    <n v="351"/>
    <x v="350"/>
    <s v="N"/>
    <x v="16"/>
    <n v="1049"/>
    <x v="3"/>
    <s v="Niederl. 8"/>
    <n v="1"/>
    <s v="Department"/>
    <s v="Supervisor"/>
    <s v="Manager"/>
    <s v="ang."/>
    <s v="M"/>
    <d v="2015-10-01T00:00:00"/>
    <m/>
    <s v=""/>
    <n v="4"/>
    <d v="1989-08-01T00:00:00"/>
    <n v="30"/>
    <s v="N"/>
    <n v="30"/>
    <n v="2.5"/>
    <n v="39"/>
    <x v="0"/>
    <n v="1"/>
    <n v="31"/>
    <n v="0"/>
    <n v="7324"/>
    <n v="1259.1937499999999"/>
    <n v="0"/>
    <n v="0"/>
    <n v="30"/>
    <n v="0"/>
    <n v="0"/>
    <n v="0"/>
    <n v="0"/>
    <n v="0"/>
    <n v="0"/>
    <n v="0"/>
    <n v="0"/>
    <n v="0"/>
    <n v="26.5"/>
    <n v="0"/>
    <n v="0"/>
    <n v="0"/>
    <n v="0"/>
    <n v="12.653175000000001"/>
    <n v="79.61"/>
    <n v="2.1733333333333333"/>
  </r>
  <r>
    <d v="2020-12-01T00:00:00"/>
    <x v="8"/>
    <s v="P"/>
    <s v="Active"/>
    <n v="352"/>
    <x v="351"/>
    <s v="N"/>
    <x v="30"/>
    <n v="1071"/>
    <x v="0"/>
    <s v="Niederl. 3"/>
    <n v="1"/>
    <s v="Department"/>
    <s v="Supervisor"/>
    <s v="Manager"/>
    <s v="ang."/>
    <s v="W"/>
    <d v="2015-10-01T00:00:00"/>
    <m/>
    <s v=""/>
    <n v="4"/>
    <d v="1992-10-15T00:00:00"/>
    <n v="27"/>
    <s v="N"/>
    <n v="30"/>
    <n v="2.5"/>
    <n v="39"/>
    <x v="0"/>
    <n v="1"/>
    <n v="31"/>
    <n v="0"/>
    <n v="7325"/>
    <n v="1259.1937499999999"/>
    <n v="0"/>
    <n v="0"/>
    <n v="0"/>
    <n v="0"/>
    <n v="0"/>
    <n v="0"/>
    <n v="0"/>
    <n v="0"/>
    <n v="0"/>
    <n v="0"/>
    <n v="0"/>
    <n v="0"/>
    <n v="26.5"/>
    <n v="0"/>
    <n v="0"/>
    <n v="0"/>
    <n v="0"/>
    <n v="5.9346750000000004"/>
    <n v="0"/>
    <n v="2.1733333333333333"/>
  </r>
  <r>
    <d v="2020-12-01T00:00:00"/>
    <x v="8"/>
    <s v="P"/>
    <s v="Active"/>
    <n v="353"/>
    <x v="352"/>
    <s v="N"/>
    <x v="10"/>
    <n v="1075"/>
    <x v="0"/>
    <s v="Niederl. 3"/>
    <n v="1"/>
    <s v="Department"/>
    <s v="Supervisor"/>
    <s v="Supervisor"/>
    <s v="ang."/>
    <s v="W"/>
    <d v="2015-10-01T00:00:00"/>
    <m/>
    <s v=""/>
    <n v="4"/>
    <d v="1971-06-16T00:00:00"/>
    <n v="48"/>
    <s v="N"/>
    <n v="30"/>
    <n v="2.5"/>
    <n v="39"/>
    <x v="0"/>
    <n v="1"/>
    <n v="31"/>
    <n v="0"/>
    <n v="7326"/>
    <n v="1259.1937499999999"/>
    <n v="0"/>
    <n v="0"/>
    <n v="0"/>
    <n v="0"/>
    <n v="0"/>
    <n v="0"/>
    <n v="0"/>
    <n v="0"/>
    <n v="0"/>
    <n v="0"/>
    <n v="0"/>
    <n v="0"/>
    <n v="26.5"/>
    <n v="0"/>
    <n v="0"/>
    <n v="0"/>
    <n v="0"/>
    <n v="5.9346750000000004"/>
    <n v="0"/>
    <n v="2.1733333333333333"/>
  </r>
  <r>
    <d v="2020-12-01T00:00:00"/>
    <x v="8"/>
    <s v="P"/>
    <s v="Active"/>
    <n v="354"/>
    <x v="353"/>
    <s v="Y"/>
    <x v="16"/>
    <n v="1019"/>
    <x v="7"/>
    <s v="Niederl. 9"/>
    <n v="0.5"/>
    <s v="Department"/>
    <s v="Supervisor"/>
    <s v="Non-Mgm."/>
    <s v="ang."/>
    <s v="M"/>
    <d v="2015-10-01T00:00:00"/>
    <m/>
    <s v=""/>
    <n v="4"/>
    <d v="1966-05-02T00:00:00"/>
    <n v="53"/>
    <s v="N"/>
    <n v="30"/>
    <n v="2.5"/>
    <n v="39"/>
    <x v="0"/>
    <n v="0.5"/>
    <n v="31"/>
    <n v="0"/>
    <n v="7327"/>
    <n v="1259.1937499999999"/>
    <n v="0"/>
    <n v="0"/>
    <n v="15"/>
    <n v="0"/>
    <n v="400"/>
    <n v="0"/>
    <n v="0"/>
    <n v="0"/>
    <n v="0"/>
    <n v="0"/>
    <n v="0"/>
    <n v="0"/>
    <n v="13.25"/>
    <n v="0"/>
    <n v="0"/>
    <n v="0"/>
    <n v="0"/>
    <n v="95.906587500000001"/>
    <n v="38.57"/>
    <n v="1.0866666666666667"/>
  </r>
  <r>
    <d v="2020-12-01T00:00:00"/>
    <x v="8"/>
    <s v="P"/>
    <s v="Active"/>
    <n v="354"/>
    <x v="353"/>
    <s v="Y"/>
    <x v="16"/>
    <n v="1025"/>
    <x v="6"/>
    <s v="Niederl. 10"/>
    <n v="0.5"/>
    <s v="Department"/>
    <s v="Supervisor"/>
    <s v="Non-Mgm."/>
    <s v="ang."/>
    <s v="M"/>
    <d v="2015-10-01T00:00:00"/>
    <m/>
    <s v=""/>
    <n v="4"/>
    <d v="1966-05-02T00:00:00"/>
    <n v="53"/>
    <s v="N"/>
    <n v="30"/>
    <n v="2.5"/>
    <n v="39"/>
    <x v="0"/>
    <n v="0.5"/>
    <n v="31"/>
    <n v="0"/>
    <n v="7328"/>
    <n v="1259.1937499999999"/>
    <n v="0"/>
    <n v="0"/>
    <n v="15"/>
    <n v="0"/>
    <n v="400"/>
    <n v="0"/>
    <n v="0"/>
    <n v="0"/>
    <n v="0"/>
    <n v="0"/>
    <n v="0"/>
    <n v="0"/>
    <n v="13.25"/>
    <n v="0"/>
    <n v="0"/>
    <n v="0"/>
    <n v="0"/>
    <n v="95.906587500000001"/>
    <n v="38.57"/>
    <n v="1.0866666666666667"/>
  </r>
  <r>
    <d v="2020-12-01T00:00:00"/>
    <x v="8"/>
    <s v="P"/>
    <s v="Active"/>
    <n v="355"/>
    <x v="354"/>
    <s v="N"/>
    <x v="31"/>
    <n v="1028"/>
    <x v="6"/>
    <s v="Niederl. 10"/>
    <n v="1"/>
    <s v="Department"/>
    <s v="Supervisor"/>
    <s v="Non-Mgm."/>
    <s v="ang."/>
    <s v="M"/>
    <d v="2015-10-01T00:00:00"/>
    <m/>
    <s v=""/>
    <n v="4"/>
    <d v="1969-11-22T00:00:00"/>
    <n v="50"/>
    <s v="J"/>
    <n v="30"/>
    <n v="2.5"/>
    <n v="39"/>
    <x v="0"/>
    <n v="1"/>
    <n v="31"/>
    <n v="0"/>
    <n v="7329"/>
    <n v="1259.1937499999999"/>
    <n v="0"/>
    <n v="0"/>
    <n v="30"/>
    <n v="0"/>
    <n v="875"/>
    <n v="0"/>
    <n v="0"/>
    <n v="0"/>
    <n v="0"/>
    <n v="0"/>
    <n v="422.82692307692309"/>
    <n v="335.91250000000002"/>
    <n v="26.5"/>
    <n v="0"/>
    <n v="0"/>
    <n v="0"/>
    <n v="0"/>
    <n v="378.52911879807698"/>
    <n v="102.41"/>
    <n v="2.1733333333333333"/>
  </r>
  <r>
    <d v="2020-12-01T00:00:00"/>
    <x v="8"/>
    <s v="P"/>
    <s v="Active"/>
    <n v="356"/>
    <x v="355"/>
    <s v="N"/>
    <x v="37"/>
    <n v="1005"/>
    <x v="1"/>
    <s v="Niederl. 1"/>
    <n v="1"/>
    <s v="Department"/>
    <s v="Supervisor"/>
    <s v="Non-Mgm."/>
    <s v="ang."/>
    <s v="M"/>
    <d v="2011-04-01T00:00:00"/>
    <m/>
    <s v=""/>
    <n v="8"/>
    <d v="1987-01-06T00:00:00"/>
    <n v="33"/>
    <s v="N"/>
    <n v="30"/>
    <n v="2.5"/>
    <n v="39"/>
    <x v="0"/>
    <n v="1"/>
    <n v="31"/>
    <n v="0"/>
    <n v="7330"/>
    <n v="1259.1937499999999"/>
    <n v="0"/>
    <n v="0"/>
    <n v="0"/>
    <n v="0"/>
    <n v="0"/>
    <n v="0"/>
    <n v="0"/>
    <n v="0"/>
    <n v="0"/>
    <n v="0"/>
    <n v="0"/>
    <n v="0"/>
    <n v="26.5"/>
    <n v="0"/>
    <n v="0"/>
    <n v="0"/>
    <n v="0"/>
    <n v="5.9346750000000004"/>
    <n v="0"/>
    <n v="0"/>
  </r>
  <r>
    <d v="2020-12-01T00:00:00"/>
    <x v="8"/>
    <s v="P"/>
    <s v="Active"/>
    <n v="357"/>
    <x v="356"/>
    <s v="N"/>
    <x v="48"/>
    <n v="1073"/>
    <x v="0"/>
    <s v="Niederl. 3"/>
    <n v="1"/>
    <s v="Department"/>
    <s v="Supervisor"/>
    <s v="Non-Mgm."/>
    <s v="ang."/>
    <s v="M"/>
    <d v="2015-11-01T00:00:00"/>
    <m/>
    <s v=""/>
    <n v="4"/>
    <d v="1985-06-30T00:00:00"/>
    <n v="34"/>
    <s v="N"/>
    <n v="30"/>
    <n v="2.5"/>
    <n v="39"/>
    <x v="0"/>
    <n v="1"/>
    <n v="31"/>
    <n v="0"/>
    <n v="7331"/>
    <n v="1259.1937499999999"/>
    <n v="0"/>
    <n v="0"/>
    <n v="0"/>
    <n v="0"/>
    <n v="0"/>
    <n v="0"/>
    <n v="0"/>
    <n v="0"/>
    <n v="0"/>
    <n v="0"/>
    <n v="0"/>
    <n v="0"/>
    <n v="26.5"/>
    <n v="0"/>
    <n v="0"/>
    <n v="0"/>
    <n v="0"/>
    <n v="5.9346750000000004"/>
    <n v="0"/>
    <n v="2.1733333333333333"/>
  </r>
  <r>
    <d v="2020-12-01T00:00:00"/>
    <x v="8"/>
    <s v="P"/>
    <s v="Active"/>
    <n v="358"/>
    <x v="357"/>
    <s v="N"/>
    <x v="36"/>
    <n v="1054"/>
    <x v="8"/>
    <s v="Niederl. 2"/>
    <n v="1"/>
    <s v="Department"/>
    <s v="Supervisor"/>
    <s v="Non-Mgm."/>
    <s v="ang."/>
    <s v="M"/>
    <d v="2015-11-01T00:00:00"/>
    <m/>
    <s v=""/>
    <n v="4"/>
    <d v="1973-03-31T00:00:00"/>
    <n v="46"/>
    <s v="N"/>
    <n v="30"/>
    <n v="2.5"/>
    <n v="39"/>
    <x v="0"/>
    <n v="1"/>
    <n v="31"/>
    <n v="0"/>
    <n v="7332"/>
    <n v="1259.1937499999999"/>
    <n v="0"/>
    <n v="0"/>
    <n v="0"/>
    <n v="0"/>
    <n v="0"/>
    <n v="0"/>
    <n v="0"/>
    <n v="0"/>
    <n v="0"/>
    <n v="0"/>
    <n v="0"/>
    <n v="0"/>
    <n v="26.5"/>
    <n v="0"/>
    <n v="0"/>
    <n v="0"/>
    <n v="0"/>
    <n v="5.9346750000000004"/>
    <n v="0"/>
    <n v="2.1733333333333333"/>
  </r>
  <r>
    <d v="2020-12-01T00:00:00"/>
    <x v="8"/>
    <s v="P"/>
    <s v="Active"/>
    <n v="359"/>
    <x v="358"/>
    <s v="N"/>
    <x v="22"/>
    <n v="1035"/>
    <x v="5"/>
    <s v="Niederl. 5"/>
    <n v="1"/>
    <s v="Department"/>
    <s v="Supervisor"/>
    <s v="Non-Mgm."/>
    <s v="ang."/>
    <s v="M"/>
    <d v="2015-11-01T00:00:00"/>
    <m/>
    <s v=""/>
    <n v="4"/>
    <d v="1994-03-23T00:00:00"/>
    <n v="25"/>
    <s v="J"/>
    <n v="30"/>
    <n v="2.5"/>
    <n v="39"/>
    <x v="0"/>
    <n v="1"/>
    <n v="31"/>
    <n v="0"/>
    <n v="7333"/>
    <n v="1259.1937499999999"/>
    <n v="0"/>
    <n v="0"/>
    <n v="0"/>
    <n v="0"/>
    <n v="0"/>
    <n v="0"/>
    <n v="0"/>
    <n v="0"/>
    <n v="0"/>
    <n v="0"/>
    <n v="423.05769230769232"/>
    <n v="336.09583333333336"/>
    <n v="26.5"/>
    <n v="0"/>
    <n v="0"/>
    <n v="0"/>
    <n v="0"/>
    <n v="175.94710706730771"/>
    <n v="0"/>
    <n v="2.1733333333333333"/>
  </r>
  <r>
    <d v="2020-12-01T00:00:00"/>
    <x v="8"/>
    <s v="P"/>
    <s v="Active"/>
    <n v="360"/>
    <x v="359"/>
    <s v="N"/>
    <x v="5"/>
    <n v="1093"/>
    <x v="0"/>
    <s v="Niederl. 3"/>
    <n v="1"/>
    <s v="Department"/>
    <s v="Supervisor"/>
    <s v="Director"/>
    <s v="ang."/>
    <s v="M"/>
    <d v="2015-12-01T00:00:00"/>
    <m/>
    <s v=""/>
    <n v="4"/>
    <d v="1970-03-31T00:00:00"/>
    <n v="49"/>
    <s v="N"/>
    <n v="30"/>
    <n v="2.5"/>
    <n v="39"/>
    <x v="0"/>
    <n v="1"/>
    <n v="31"/>
    <n v="0"/>
    <n v="7334"/>
    <n v="1259.1937499999999"/>
    <n v="0"/>
    <n v="0"/>
    <n v="0"/>
    <n v="0"/>
    <n v="0"/>
    <n v="0"/>
    <n v="0"/>
    <n v="0"/>
    <n v="0"/>
    <n v="0"/>
    <n v="0"/>
    <n v="0"/>
    <n v="26.5"/>
    <n v="0"/>
    <n v="0"/>
    <n v="0"/>
    <n v="0"/>
    <n v="5.9346750000000004"/>
    <n v="193.40099999999998"/>
    <n v="2.1733333333333333"/>
  </r>
  <r>
    <d v="2020-12-01T00:00:00"/>
    <x v="8"/>
    <s v="P"/>
    <s v="Active"/>
    <n v="361"/>
    <x v="360"/>
    <s v="N"/>
    <x v="31"/>
    <n v="1028"/>
    <x v="6"/>
    <s v="Niederl. 10"/>
    <n v="1"/>
    <s v="Department"/>
    <s v="Supervisor"/>
    <s v="Non-Mgm."/>
    <s v="ang."/>
    <s v="M"/>
    <d v="2016-01-01T00:00:00"/>
    <m/>
    <s v=""/>
    <n v="4"/>
    <d v="1958-10-04T00:00:00"/>
    <n v="61"/>
    <s v="J"/>
    <n v="30"/>
    <n v="2.5"/>
    <n v="39"/>
    <x v="0"/>
    <n v="1"/>
    <n v="31"/>
    <n v="0"/>
    <n v="7335"/>
    <n v="1259.1937499999999"/>
    <n v="0"/>
    <n v="0"/>
    <n v="30"/>
    <n v="0"/>
    <n v="787.99"/>
    <n v="0"/>
    <n v="0"/>
    <n v="0"/>
    <n v="0"/>
    <n v="0"/>
    <n v="423.17307692307696"/>
    <n v="336.1875"/>
    <n v="26.5"/>
    <n v="0"/>
    <n v="0"/>
    <n v="0"/>
    <n v="0"/>
    <n v="359.18233670192308"/>
    <n v="78.28"/>
    <n v="0"/>
  </r>
  <r>
    <d v="2020-12-01T00:00:00"/>
    <x v="8"/>
    <s v="P"/>
    <s v="Active"/>
    <n v="362"/>
    <x v="361"/>
    <s v="N"/>
    <x v="10"/>
    <n v="1075"/>
    <x v="0"/>
    <s v="Niederl. 3"/>
    <n v="1"/>
    <s v="Department"/>
    <s v="Supervisor"/>
    <s v="Non-Mgm."/>
    <s v="ang."/>
    <s v="M"/>
    <d v="2016-01-01T00:00:00"/>
    <m/>
    <s v=""/>
    <n v="4"/>
    <d v="1970-10-09T00:00:00"/>
    <n v="49"/>
    <s v="N"/>
    <n v="30"/>
    <n v="2.5"/>
    <n v="39"/>
    <x v="0"/>
    <n v="1"/>
    <n v="31"/>
    <n v="0"/>
    <n v="7336"/>
    <n v="1259.1937499999999"/>
    <n v="0"/>
    <n v="0"/>
    <n v="0"/>
    <n v="0"/>
    <n v="0"/>
    <n v="0"/>
    <n v="0"/>
    <n v="0"/>
    <n v="0"/>
    <n v="0"/>
    <n v="0"/>
    <n v="0"/>
    <n v="26.5"/>
    <n v="0"/>
    <n v="0"/>
    <n v="0"/>
    <n v="0"/>
    <n v="5.9346750000000004"/>
    <n v="0"/>
    <n v="0"/>
  </r>
  <r>
    <d v="2020-12-01T00:00:00"/>
    <x v="8"/>
    <s v="P"/>
    <s v="Active"/>
    <n v="363"/>
    <x v="362"/>
    <s v="N"/>
    <x v="22"/>
    <n v="1035"/>
    <x v="5"/>
    <s v="Niederl. 5"/>
    <n v="1"/>
    <s v="Department"/>
    <s v="Supervisor"/>
    <s v="Non-Mgm."/>
    <s v="ang."/>
    <s v="M"/>
    <d v="2016-01-01T00:00:00"/>
    <m/>
    <s v=""/>
    <n v="4"/>
    <d v="1990-11-14T00:00:00"/>
    <n v="29"/>
    <s v="J"/>
    <n v="30"/>
    <n v="2.5"/>
    <n v="39"/>
    <x v="0"/>
    <n v="1"/>
    <n v="31"/>
    <n v="0"/>
    <n v="7337"/>
    <n v="1259.1937499999999"/>
    <n v="0"/>
    <n v="0"/>
    <n v="0"/>
    <n v="0"/>
    <n v="0"/>
    <n v="0"/>
    <n v="0"/>
    <n v="0"/>
    <n v="0"/>
    <n v="0"/>
    <n v="423.28846153846155"/>
    <n v="336.2791666666667"/>
    <n v="26.5"/>
    <n v="0"/>
    <n v="0"/>
    <n v="0"/>
    <n v="0"/>
    <n v="176.03984533653849"/>
    <n v="0"/>
    <n v="0"/>
  </r>
  <r>
    <d v="2020-12-01T00:00:00"/>
    <x v="8"/>
    <s v="P"/>
    <s v="Active"/>
    <n v="364"/>
    <x v="363"/>
    <s v="N"/>
    <x v="16"/>
    <n v="1067"/>
    <x v="3"/>
    <s v="Niederl. 8"/>
    <n v="1"/>
    <s v="Department"/>
    <s v="Supervisor"/>
    <s v="Non-Mgm."/>
    <s v="ang."/>
    <s v="M"/>
    <d v="2016-02-03T00:00:00"/>
    <m/>
    <s v=""/>
    <n v="3"/>
    <d v="1988-09-08T00:00:00"/>
    <n v="31"/>
    <s v="N"/>
    <n v="30"/>
    <n v="2.5"/>
    <n v="39"/>
    <x v="0"/>
    <n v="1"/>
    <n v="31"/>
    <n v="0"/>
    <n v="7338"/>
    <n v="1259.1937499999999"/>
    <n v="0"/>
    <n v="0"/>
    <n v="0"/>
    <n v="0"/>
    <n v="0"/>
    <n v="0"/>
    <n v="0"/>
    <n v="0"/>
    <n v="0"/>
    <n v="0"/>
    <n v="0"/>
    <n v="0"/>
    <n v="26.5"/>
    <n v="0"/>
    <n v="0"/>
    <n v="0"/>
    <n v="0"/>
    <n v="5.9346750000000004"/>
    <n v="0"/>
    <n v="0"/>
  </r>
  <r>
    <d v="2020-12-01T00:00:00"/>
    <x v="8"/>
    <s v="P"/>
    <s v="Active"/>
    <n v="365"/>
    <x v="364"/>
    <s v="N"/>
    <x v="29"/>
    <n v="1079"/>
    <x v="0"/>
    <s v="Niederl. 3"/>
    <n v="1"/>
    <s v="Department"/>
    <s v="Supervisor"/>
    <s v="Non-Mgm."/>
    <s v="ang."/>
    <s v="W"/>
    <d v="2016-02-01T00:00:00"/>
    <m/>
    <s v=""/>
    <n v="3"/>
    <d v="1986-05-05T00:00:00"/>
    <n v="33"/>
    <s v="N"/>
    <n v="30"/>
    <n v="2.5"/>
    <n v="16"/>
    <x v="0"/>
    <n v="0.41025641025641024"/>
    <n v="31"/>
    <n v="0"/>
    <n v="7339"/>
    <n v="1259.1937499999999"/>
    <n v="0"/>
    <n v="0"/>
    <n v="0"/>
    <n v="0"/>
    <n v="0"/>
    <n v="0"/>
    <n v="0"/>
    <n v="0"/>
    <n v="0"/>
    <n v="0"/>
    <n v="0"/>
    <n v="0"/>
    <n v="26.5"/>
    <n v="0"/>
    <n v="0"/>
    <n v="0"/>
    <n v="0"/>
    <n v="5.9346750000000004"/>
    <n v="0"/>
    <n v="0"/>
  </r>
  <r>
    <d v="2020-12-01T00:00:00"/>
    <x v="8"/>
    <s v="P"/>
    <s v="Active"/>
    <n v="366"/>
    <x v="365"/>
    <s v="N"/>
    <x v="31"/>
    <n v="1028"/>
    <x v="6"/>
    <s v="Niederl. 10"/>
    <n v="1"/>
    <s v="Department"/>
    <s v="Supervisor"/>
    <s v="Non-Mgm."/>
    <s v="ang."/>
    <s v="M"/>
    <d v="2016-02-01T00:00:00"/>
    <m/>
    <s v=""/>
    <n v="3"/>
    <d v="1961-05-19T00:00:00"/>
    <n v="58"/>
    <s v="J"/>
    <n v="30"/>
    <n v="2.5"/>
    <n v="39"/>
    <x v="0"/>
    <n v="1"/>
    <n v="31"/>
    <n v="0"/>
    <n v="7340"/>
    <n v="1259.1937499999999"/>
    <n v="0"/>
    <n v="0"/>
    <n v="30"/>
    <n v="0"/>
    <n v="0"/>
    <n v="0"/>
    <n v="0"/>
    <n v="0"/>
    <n v="0"/>
    <n v="0"/>
    <n v="423.46153846153845"/>
    <n v="336.41666666666669"/>
    <n v="26.5"/>
    <n v="0"/>
    <n v="0"/>
    <n v="0"/>
    <n v="0"/>
    <n v="182.82789903846154"/>
    <n v="76.95"/>
    <n v="0"/>
  </r>
  <r>
    <d v="2020-12-01T00:00:00"/>
    <x v="8"/>
    <s v="P"/>
    <s v="Active"/>
    <n v="367"/>
    <x v="366"/>
    <s v="N"/>
    <x v="31"/>
    <n v="1022"/>
    <x v="7"/>
    <s v="Niederl. 9"/>
    <n v="1"/>
    <s v="Department"/>
    <s v="Supervisor"/>
    <s v="Non-Mgm."/>
    <s v="ang."/>
    <s v="M"/>
    <d v="2016-03-01T00:00:00"/>
    <m/>
    <s v=""/>
    <n v="3"/>
    <d v="1982-12-15T00:00:00"/>
    <n v="37"/>
    <s v="J"/>
    <n v="30"/>
    <n v="2.5"/>
    <n v="39"/>
    <x v="0"/>
    <n v="1"/>
    <n v="31"/>
    <n v="0"/>
    <n v="7341"/>
    <n v="1259.1937499999999"/>
    <n v="0"/>
    <n v="0"/>
    <n v="30"/>
    <n v="0"/>
    <n v="875"/>
    <n v="0"/>
    <n v="0"/>
    <n v="0"/>
    <n v="0"/>
    <n v="0"/>
    <n v="423.51923076923072"/>
    <n v="336.46250000000003"/>
    <n v="26.5"/>
    <n v="0"/>
    <n v="0"/>
    <n v="0"/>
    <n v="0"/>
    <n v="378.80733360576926"/>
    <n v="113.24"/>
    <n v="0"/>
  </r>
  <r>
    <d v="2020-12-01T00:00:00"/>
    <x v="8"/>
    <s v="P"/>
    <s v="Active"/>
    <n v="368"/>
    <x v="367"/>
    <s v="N"/>
    <x v="16"/>
    <n v="1067"/>
    <x v="11"/>
    <s v="Niederl. 12"/>
    <n v="1"/>
    <s v="Department"/>
    <s v="Supervisor"/>
    <s v="Non-Mgm."/>
    <s v="ang."/>
    <s v="M"/>
    <d v="2016-03-01T00:00:00"/>
    <m/>
    <s v=""/>
    <n v="3"/>
    <d v="1962-02-04T00:00:00"/>
    <n v="57"/>
    <s v="N"/>
    <n v="30"/>
    <n v="2.5"/>
    <n v="39"/>
    <x v="0"/>
    <n v="1"/>
    <n v="31"/>
    <n v="0"/>
    <n v="7342"/>
    <n v="1259.1937499999999"/>
    <n v="0"/>
    <n v="0"/>
    <n v="30"/>
    <n v="0"/>
    <n v="0"/>
    <n v="0"/>
    <n v="0"/>
    <n v="0"/>
    <n v="0"/>
    <n v="0"/>
    <n v="0"/>
    <n v="0"/>
    <n v="26.5"/>
    <n v="0"/>
    <n v="0"/>
    <n v="0"/>
    <n v="0"/>
    <n v="12.653175000000001"/>
    <n v="95"/>
    <n v="0"/>
  </r>
  <r>
    <d v="2020-12-01T00:00:00"/>
    <x v="8"/>
    <s v="P"/>
    <s v="Active"/>
    <n v="369"/>
    <x v="368"/>
    <s v="N"/>
    <x v="20"/>
    <n v="1065"/>
    <x v="10"/>
    <s v="Niederl. 11"/>
    <n v="1"/>
    <s v="Department"/>
    <s v="Supervisor"/>
    <s v="Non-Mgm."/>
    <s v="ang."/>
    <s v="W"/>
    <d v="2016-04-01T00:00:00"/>
    <m/>
    <s v=""/>
    <n v="3"/>
    <d v="1977-07-19T00:00:00"/>
    <n v="42"/>
    <s v="N"/>
    <n v="30"/>
    <n v="2.5"/>
    <n v="39"/>
    <x v="0"/>
    <n v="1"/>
    <n v="31"/>
    <n v="0"/>
    <n v="7343"/>
    <n v="1259.1937499999999"/>
    <n v="0"/>
    <n v="0"/>
    <n v="0"/>
    <n v="0"/>
    <n v="0"/>
    <n v="0"/>
    <n v="0"/>
    <n v="0"/>
    <n v="0"/>
    <n v="0"/>
    <n v="0"/>
    <n v="0"/>
    <n v="26.5"/>
    <n v="0"/>
    <n v="0"/>
    <n v="0"/>
    <n v="0"/>
    <n v="5.9346750000000004"/>
    <n v="0"/>
    <n v="0"/>
  </r>
  <r>
    <d v="2020-12-01T00:00:00"/>
    <x v="8"/>
    <s v="P"/>
    <s v="Active"/>
    <n v="370"/>
    <x v="369"/>
    <s v="Y"/>
    <x v="15"/>
    <n v="1050"/>
    <x v="3"/>
    <s v="Niederl. 8"/>
    <n v="0.5"/>
    <s v="Department"/>
    <s v="Supervisor"/>
    <s v="Non-Mgm."/>
    <s v="ang."/>
    <s v="W"/>
    <d v="2016-04-16T00:00:00"/>
    <m/>
    <s v=""/>
    <n v="3"/>
    <d v="1988-09-06T00:00:00"/>
    <n v="31"/>
    <s v="J"/>
    <n v="30"/>
    <n v="2.5"/>
    <n v="39"/>
    <x v="0"/>
    <n v="0.5"/>
    <n v="31"/>
    <n v="0"/>
    <n v="7344"/>
    <n v="1259.1937499999999"/>
    <n v="0"/>
    <n v="0"/>
    <n v="0"/>
    <n v="0"/>
    <n v="0"/>
    <n v="0"/>
    <n v="0"/>
    <n v="0"/>
    <n v="0"/>
    <n v="0"/>
    <n v="423.69230769230768"/>
    <n v="336.6"/>
    <n v="13.25"/>
    <n v="0"/>
    <n v="0"/>
    <n v="0"/>
    <n v="0"/>
    <n v="173.23479980769233"/>
    <n v="0"/>
    <n v="0"/>
  </r>
  <r>
    <d v="2020-12-01T00:00:00"/>
    <x v="8"/>
    <s v="P"/>
    <s v="Active"/>
    <n v="370"/>
    <x v="369"/>
    <s v="Y"/>
    <x v="15"/>
    <n v="1057"/>
    <x v="2"/>
    <s v="Niederl. 7"/>
    <n v="0.5"/>
    <s v="Department"/>
    <s v="Supervisor"/>
    <s v="Non-Mgm."/>
    <s v="ang."/>
    <s v="W"/>
    <d v="2016-04-16T00:00:00"/>
    <m/>
    <s v=""/>
    <n v="3"/>
    <d v="1988-09-06T00:00:00"/>
    <n v="31"/>
    <s v="J"/>
    <n v="30"/>
    <n v="2.5"/>
    <n v="39"/>
    <x v="0"/>
    <n v="0.5"/>
    <n v="31"/>
    <n v="0"/>
    <n v="7345"/>
    <n v="1259.1937499999999"/>
    <n v="0"/>
    <n v="0"/>
    <n v="0"/>
    <n v="0"/>
    <n v="0"/>
    <n v="0"/>
    <n v="0"/>
    <n v="0"/>
    <n v="0"/>
    <n v="0"/>
    <n v="423.75"/>
    <n v="336.64583333333337"/>
    <n v="13.25"/>
    <n v="0"/>
    <n v="0"/>
    <n v="0"/>
    <n v="0"/>
    <n v="173.25798437500001"/>
    <n v="0"/>
    <n v="0"/>
  </r>
  <r>
    <d v="2020-12-01T00:00:00"/>
    <x v="8"/>
    <s v="P"/>
    <s v="Active"/>
    <n v="371"/>
    <x v="370"/>
    <s v="N"/>
    <x v="10"/>
    <n v="1075"/>
    <x v="0"/>
    <s v="Niederl. 3"/>
    <n v="1"/>
    <s v="Department"/>
    <s v="Supervisor"/>
    <s v="Non-Mgm."/>
    <s v="ang."/>
    <s v="M"/>
    <d v="2016-04-01T00:00:00"/>
    <m/>
    <s v=""/>
    <n v="3"/>
    <d v="1989-04-11T00:00:00"/>
    <n v="30"/>
    <s v="N"/>
    <n v="30"/>
    <n v="2.5"/>
    <n v="39"/>
    <x v="0"/>
    <n v="1"/>
    <n v="31"/>
    <n v="0"/>
    <n v="7346"/>
    <n v="1259.1937499999999"/>
    <n v="0"/>
    <n v="0"/>
    <n v="0"/>
    <n v="0"/>
    <n v="0"/>
    <n v="0"/>
    <n v="0"/>
    <n v="0"/>
    <n v="0"/>
    <n v="0"/>
    <n v="0"/>
    <n v="0"/>
    <n v="26.5"/>
    <n v="0"/>
    <n v="0"/>
    <n v="0"/>
    <n v="0"/>
    <n v="5.9346750000000004"/>
    <n v="0"/>
    <n v="0"/>
  </r>
  <r>
    <d v="2020-12-01T00:00:00"/>
    <x v="8"/>
    <s v="P"/>
    <s v="Active"/>
    <n v="372"/>
    <x v="371"/>
    <s v="N"/>
    <x v="17"/>
    <n v="1088"/>
    <x v="0"/>
    <s v="Niederl. 3"/>
    <n v="1"/>
    <s v="Department"/>
    <s v="Supervisor"/>
    <s v="Supervisor"/>
    <s v="ang."/>
    <s v="M"/>
    <d v="2016-04-01T00:00:00"/>
    <m/>
    <s v=""/>
    <n v="3"/>
    <d v="1964-09-17T00:00:00"/>
    <n v="55"/>
    <s v="N"/>
    <n v="30"/>
    <n v="2.5"/>
    <n v="39"/>
    <x v="0"/>
    <n v="1"/>
    <n v="31"/>
    <n v="0"/>
    <n v="7347"/>
    <n v="1259.1937499999999"/>
    <n v="0"/>
    <n v="0"/>
    <n v="0"/>
    <n v="0"/>
    <n v="0"/>
    <n v="0"/>
    <n v="0"/>
    <n v="0"/>
    <n v="0"/>
    <n v="0"/>
    <n v="0"/>
    <n v="0"/>
    <n v="26.5"/>
    <n v="0"/>
    <n v="0"/>
    <n v="0"/>
    <n v="0"/>
    <n v="5.9346750000000004"/>
    <n v="0"/>
    <n v="0"/>
  </r>
  <r>
    <d v="2020-12-01T00:00:00"/>
    <x v="8"/>
    <s v="P"/>
    <s v="Active"/>
    <n v="373"/>
    <x v="372"/>
    <s v="N"/>
    <x v="30"/>
    <n v="1071"/>
    <x v="0"/>
    <s v="Niederl. 3"/>
    <n v="1"/>
    <s v="Department"/>
    <s v="Supervisor"/>
    <s v="Non-Mgm."/>
    <s v="ang."/>
    <s v="M"/>
    <d v="2016-04-01T00:00:00"/>
    <m/>
    <s v=""/>
    <n v="3"/>
    <d v="1966-05-31T00:00:00"/>
    <n v="53"/>
    <s v="N"/>
    <n v="30"/>
    <n v="2.5"/>
    <n v="39"/>
    <x v="0"/>
    <n v="1"/>
    <n v="31"/>
    <n v="0"/>
    <n v="7348"/>
    <n v="1259.1937499999999"/>
    <n v="0"/>
    <n v="0"/>
    <n v="0"/>
    <n v="0"/>
    <n v="0"/>
    <n v="0"/>
    <n v="0"/>
    <n v="0"/>
    <n v="0"/>
    <n v="0"/>
    <n v="0"/>
    <n v="0"/>
    <n v="26.5"/>
    <n v="0"/>
    <n v="0"/>
    <n v="0"/>
    <n v="0"/>
    <n v="5.9346750000000004"/>
    <n v="0"/>
    <n v="0"/>
  </r>
  <r>
    <d v="2020-12-01T00:00:00"/>
    <x v="8"/>
    <s v="P"/>
    <s v="Active"/>
    <n v="374"/>
    <x v="373"/>
    <s v="N"/>
    <x v="10"/>
    <n v="1075"/>
    <x v="0"/>
    <s v="Niederl. 3"/>
    <n v="1"/>
    <s v="Department"/>
    <s v="Supervisor"/>
    <s v="Non-Mgm."/>
    <s v="ang."/>
    <s v="W"/>
    <d v="2016-04-01T00:00:00"/>
    <m/>
    <s v=""/>
    <n v="3"/>
    <d v="1982-04-05T00:00:00"/>
    <n v="37"/>
    <s v="N"/>
    <n v="30"/>
    <n v="2.5"/>
    <n v="39"/>
    <x v="0"/>
    <n v="1"/>
    <n v="31"/>
    <n v="0"/>
    <n v="7349"/>
    <n v="1259.1937499999999"/>
    <n v="0"/>
    <n v="0"/>
    <n v="0"/>
    <n v="0"/>
    <n v="0"/>
    <n v="0"/>
    <n v="0"/>
    <n v="0"/>
    <n v="0"/>
    <n v="0"/>
    <n v="0"/>
    <n v="0"/>
    <n v="26.5"/>
    <n v="0"/>
    <n v="0"/>
    <n v="0"/>
    <n v="0"/>
    <n v="5.9346750000000004"/>
    <n v="0"/>
    <n v="0"/>
  </r>
  <r>
    <d v="2020-12-01T00:00:00"/>
    <x v="8"/>
    <s v="P"/>
    <s v="Active"/>
    <n v="375"/>
    <x v="374"/>
    <s v="N"/>
    <x v="16"/>
    <n v="1049"/>
    <x v="3"/>
    <s v="Niederl. 8"/>
    <n v="1"/>
    <s v="Department"/>
    <s v="Supervisor"/>
    <s v="Non-Mgm."/>
    <s v="ang."/>
    <s v="M"/>
    <d v="2016-05-01T00:00:00"/>
    <m/>
    <s v=""/>
    <n v="3"/>
    <d v="1969-11-20T00:00:00"/>
    <n v="50"/>
    <s v="J"/>
    <n v="30"/>
    <n v="2.5"/>
    <n v="39"/>
    <x v="0"/>
    <n v="1"/>
    <n v="31"/>
    <n v="0"/>
    <n v="7350"/>
    <n v="1259.1937499999999"/>
    <n v="0"/>
    <n v="0"/>
    <n v="0"/>
    <n v="0"/>
    <n v="0"/>
    <n v="0"/>
    <n v="0"/>
    <n v="0"/>
    <n v="0"/>
    <n v="0"/>
    <n v="424.03846153846155"/>
    <n v="336.875"/>
    <n v="26.5"/>
    <n v="0"/>
    <n v="0"/>
    <n v="0"/>
    <n v="0"/>
    <n v="176.34124471153848"/>
    <n v="0"/>
    <n v="0"/>
  </r>
  <r>
    <d v="2020-12-01T00:00:00"/>
    <x v="8"/>
    <s v="P"/>
    <s v="Active"/>
    <n v="376"/>
    <x v="375"/>
    <s v="N"/>
    <x v="22"/>
    <n v="1060"/>
    <x v="2"/>
    <s v="Niederl. 7"/>
    <n v="1"/>
    <s v="Department"/>
    <s v="Supervisor"/>
    <s v="Non-Mgm."/>
    <s v="ang."/>
    <s v="M"/>
    <d v="2016-05-01T00:00:00"/>
    <m/>
    <s v=""/>
    <n v="3"/>
    <d v="1987-08-20T00:00:00"/>
    <n v="32"/>
    <s v="J"/>
    <n v="30"/>
    <n v="2.5"/>
    <n v="39"/>
    <x v="0"/>
    <n v="1"/>
    <n v="31"/>
    <n v="0"/>
    <n v="7351"/>
    <n v="1259.1937499999999"/>
    <n v="0"/>
    <n v="0"/>
    <n v="0"/>
    <n v="0"/>
    <n v="0"/>
    <n v="0"/>
    <n v="0"/>
    <n v="0"/>
    <n v="0"/>
    <n v="0"/>
    <n v="424.09615384615387"/>
    <n v="336.92083333333341"/>
    <n v="26.5"/>
    <n v="0"/>
    <n v="0"/>
    <n v="0"/>
    <n v="0"/>
    <n v="176.36442927884619"/>
    <n v="0"/>
    <n v="0"/>
  </r>
  <r>
    <d v="2020-12-01T00:00:00"/>
    <x v="8"/>
    <s v="P"/>
    <s v="Active"/>
    <n v="377"/>
    <x v="376"/>
    <s v="N"/>
    <x v="22"/>
    <n v="1041"/>
    <x v="4"/>
    <s v="Niederl. 6"/>
    <n v="1"/>
    <s v="Department"/>
    <s v="Supervisor"/>
    <s v="Non-Mgm."/>
    <s v="ang."/>
    <s v="M"/>
    <d v="2016-05-01T00:00:00"/>
    <m/>
    <s v=""/>
    <n v="3"/>
    <d v="1979-04-09T00:00:00"/>
    <n v="40"/>
    <s v="J"/>
    <n v="30"/>
    <n v="2.5"/>
    <n v="39"/>
    <x v="0"/>
    <n v="1"/>
    <n v="31"/>
    <n v="0"/>
    <n v="7352"/>
    <n v="1259.1937499999999"/>
    <n v="0"/>
    <n v="0"/>
    <n v="0"/>
    <n v="0"/>
    <n v="0"/>
    <n v="0"/>
    <n v="0"/>
    <n v="0"/>
    <n v="0"/>
    <n v="0"/>
    <n v="424.15384615384613"/>
    <n v="336.9666666666667"/>
    <n v="26.5"/>
    <n v="0"/>
    <n v="0"/>
    <n v="0"/>
    <n v="0"/>
    <n v="176.38761384615387"/>
    <n v="0"/>
    <n v="0"/>
  </r>
  <r>
    <d v="2020-12-01T00:00:00"/>
    <x v="8"/>
    <s v="P"/>
    <s v="Active"/>
    <n v="378"/>
    <x v="377"/>
    <s v="N"/>
    <x v="22"/>
    <n v="1047"/>
    <x v="9"/>
    <s v="Niederl. 4"/>
    <n v="1"/>
    <s v="Department"/>
    <s v="Supervisor"/>
    <s v="Non-Mgm."/>
    <s v="ang."/>
    <s v="M"/>
    <d v="2016-05-01T00:00:00"/>
    <m/>
    <s v=""/>
    <n v="3"/>
    <d v="1973-04-13T00:00:00"/>
    <n v="46"/>
    <s v="J"/>
    <n v="30"/>
    <n v="2.5"/>
    <n v="39"/>
    <x v="0"/>
    <n v="1"/>
    <n v="31"/>
    <n v="0"/>
    <n v="7353"/>
    <n v="1259.1937499999999"/>
    <n v="0"/>
    <n v="0"/>
    <n v="0"/>
    <n v="0"/>
    <n v="0"/>
    <n v="0"/>
    <n v="0"/>
    <n v="0"/>
    <n v="0"/>
    <n v="0"/>
    <n v="424.21153846153845"/>
    <n v="337.01250000000005"/>
    <n v="26.5"/>
    <n v="0"/>
    <n v="0"/>
    <n v="0"/>
    <n v="0"/>
    <n v="176.41079841346155"/>
    <n v="0"/>
    <n v="0"/>
  </r>
  <r>
    <d v="2020-12-01T00:00:00"/>
    <x v="8"/>
    <s v="P"/>
    <s v="Active"/>
    <n v="379"/>
    <x v="378"/>
    <s v="N"/>
    <x v="24"/>
    <n v="1081"/>
    <x v="0"/>
    <s v="Niederl. 3"/>
    <n v="1"/>
    <s v="Department"/>
    <s v="Supervisor"/>
    <s v="Director"/>
    <s v="ang."/>
    <s v="M"/>
    <d v="2016-05-01T00:00:00"/>
    <m/>
    <s v=""/>
    <n v="3"/>
    <d v="1965-11-26T00:00:00"/>
    <n v="54"/>
    <s v="N"/>
    <n v="30"/>
    <n v="2.5"/>
    <n v="39"/>
    <x v="0"/>
    <n v="1"/>
    <n v="31"/>
    <n v="0"/>
    <n v="7354"/>
    <n v="1259.1937499999999"/>
    <n v="0"/>
    <n v="0"/>
    <n v="0"/>
    <n v="0"/>
    <n v="0"/>
    <n v="0"/>
    <n v="0"/>
    <n v="0"/>
    <n v="0"/>
    <n v="0"/>
    <n v="0"/>
    <n v="0"/>
    <n v="26.5"/>
    <n v="0"/>
    <n v="0"/>
    <n v="0"/>
    <n v="0"/>
    <n v="5.9346750000000004"/>
    <n v="325.05200000000002"/>
    <n v="0"/>
  </r>
  <r>
    <d v="2020-12-01T00:00:00"/>
    <x v="8"/>
    <s v="P"/>
    <s v="Active"/>
    <n v="380"/>
    <x v="379"/>
    <s v="N"/>
    <x v="15"/>
    <n v="1038"/>
    <x v="4"/>
    <s v="Niederl. 6"/>
    <n v="1"/>
    <s v="Department"/>
    <s v="Supervisor"/>
    <s v="Non-Mgm."/>
    <s v="ang."/>
    <s v="W"/>
    <d v="2016-06-15T00:00:00"/>
    <m/>
    <s v=""/>
    <n v="3"/>
    <d v="1963-12-28T00:00:00"/>
    <n v="56"/>
    <s v="J"/>
    <n v="30"/>
    <n v="2.5"/>
    <n v="39"/>
    <x v="0"/>
    <n v="1"/>
    <n v="31"/>
    <n v="0"/>
    <n v="7355"/>
    <n v="1259.1937499999999"/>
    <n v="0"/>
    <n v="0"/>
    <n v="0"/>
    <n v="0"/>
    <n v="0"/>
    <n v="0"/>
    <n v="0"/>
    <n v="0"/>
    <n v="0"/>
    <n v="0"/>
    <n v="424.32692307692309"/>
    <n v="337.10416666666669"/>
    <n v="26.5"/>
    <n v="0"/>
    <n v="0"/>
    <n v="0"/>
    <n v="0"/>
    <n v="176.45716754807694"/>
    <n v="0"/>
    <n v="0"/>
  </r>
  <r>
    <d v="2020-12-01T00:00:00"/>
    <x v="8"/>
    <s v="P"/>
    <s v="Active"/>
    <n v="381"/>
    <x v="380"/>
    <s v="N"/>
    <x v="21"/>
    <n v="1086"/>
    <x v="0"/>
    <s v="Niederl. 3"/>
    <n v="1"/>
    <s v="Department"/>
    <s v="Supervisor"/>
    <s v="Non-Mgm."/>
    <s v="ang."/>
    <s v="M"/>
    <d v="2016-06-01T00:00:00"/>
    <m/>
    <s v=""/>
    <n v="3"/>
    <d v="1962-04-10T00:00:00"/>
    <n v="57"/>
    <s v="N"/>
    <n v="30"/>
    <n v="2.5"/>
    <n v="39"/>
    <x v="0"/>
    <n v="1"/>
    <n v="31"/>
    <n v="0"/>
    <n v="7356"/>
    <n v="1259.1937499999999"/>
    <n v="0"/>
    <n v="0"/>
    <n v="0"/>
    <n v="0"/>
    <n v="0"/>
    <n v="0"/>
    <n v="0"/>
    <n v="0"/>
    <n v="0"/>
    <n v="0"/>
    <n v="0"/>
    <n v="0"/>
    <n v="26.5"/>
    <n v="0"/>
    <n v="0"/>
    <n v="0"/>
    <n v="0"/>
    <n v="5.9346750000000004"/>
    <n v="0"/>
    <n v="0"/>
  </r>
  <r>
    <d v="2020-12-01T00:00:00"/>
    <x v="8"/>
    <s v="P"/>
    <s v="Active"/>
    <n v="382"/>
    <x v="381"/>
    <s v="N"/>
    <x v="22"/>
    <n v="1060"/>
    <x v="2"/>
    <s v="Niederl. 7"/>
    <n v="1"/>
    <s v="Department"/>
    <s v="Supervisor"/>
    <s v="Non-Mgm."/>
    <s v="ang."/>
    <s v="M"/>
    <d v="2016-06-01T00:00:00"/>
    <m/>
    <s v=""/>
    <n v="3"/>
    <d v="1967-11-12T00:00:00"/>
    <n v="52"/>
    <s v="J"/>
    <n v="30"/>
    <n v="2.5"/>
    <n v="39"/>
    <x v="0"/>
    <n v="1"/>
    <n v="31"/>
    <n v="0"/>
    <n v="7357"/>
    <n v="1259.1937499999999"/>
    <n v="0"/>
    <n v="0"/>
    <n v="0"/>
    <n v="0"/>
    <n v="0"/>
    <n v="0"/>
    <n v="0"/>
    <n v="0"/>
    <n v="0"/>
    <n v="0"/>
    <n v="424.44230769230768"/>
    <n v="337.19583333333338"/>
    <n v="26.5"/>
    <n v="0"/>
    <n v="0"/>
    <n v="0"/>
    <n v="0"/>
    <n v="176.50353668269233"/>
    <n v="0"/>
    <n v="0"/>
  </r>
  <r>
    <d v="2020-12-01T00:00:00"/>
    <x v="8"/>
    <s v="P"/>
    <s v="Active"/>
    <n v="383"/>
    <x v="382"/>
    <s v="N"/>
    <x v="24"/>
    <n v="1081"/>
    <x v="0"/>
    <s v="Niederl. 3"/>
    <n v="1"/>
    <s v="Department"/>
    <s v="Supervisor"/>
    <s v="Non-Mgm."/>
    <s v="ang."/>
    <s v="W"/>
    <d v="2016-07-01T00:00:00"/>
    <m/>
    <s v=""/>
    <n v="3"/>
    <d v="1987-05-04T00:00:00"/>
    <n v="32"/>
    <s v="N"/>
    <n v="30"/>
    <n v="2.5"/>
    <n v="39"/>
    <x v="0"/>
    <n v="1"/>
    <n v="31"/>
    <n v="0"/>
    <n v="7358"/>
    <n v="1259.1937499999999"/>
    <n v="0"/>
    <n v="0"/>
    <n v="0"/>
    <n v="0"/>
    <n v="0"/>
    <n v="0"/>
    <n v="0"/>
    <n v="0"/>
    <n v="0"/>
    <n v="0"/>
    <n v="0"/>
    <n v="0"/>
    <n v="26.5"/>
    <n v="0"/>
    <n v="0"/>
    <n v="0"/>
    <n v="0"/>
    <n v="5.9346750000000004"/>
    <n v="0"/>
    <n v="0"/>
  </r>
  <r>
    <d v="2020-12-01T00:00:00"/>
    <x v="8"/>
    <s v="P"/>
    <s v="Active"/>
    <n v="384"/>
    <x v="383"/>
    <s v="N"/>
    <x v="31"/>
    <n v="1046"/>
    <x v="9"/>
    <s v="Niederl. 4"/>
    <n v="1"/>
    <s v="Department"/>
    <s v="Supervisor"/>
    <s v="Non-Mgm."/>
    <s v="ang."/>
    <s v="M"/>
    <d v="2016-07-01T00:00:00"/>
    <m/>
    <s v=""/>
    <n v="3"/>
    <d v="1972-09-01T00:00:00"/>
    <n v="47"/>
    <s v="J"/>
    <n v="30"/>
    <n v="2.5"/>
    <n v="39"/>
    <x v="0"/>
    <n v="1"/>
    <n v="31"/>
    <n v="0"/>
    <n v="7359"/>
    <n v="1259.1937499999999"/>
    <n v="0"/>
    <n v="0"/>
    <n v="30"/>
    <n v="0"/>
    <n v="0"/>
    <n v="0"/>
    <n v="0"/>
    <n v="0"/>
    <n v="0"/>
    <n v="0"/>
    <n v="424.55769230769232"/>
    <n v="337.28750000000002"/>
    <n v="26.5"/>
    <n v="0"/>
    <n v="0"/>
    <n v="0"/>
    <n v="0"/>
    <n v="183.26840581730769"/>
    <n v="80.94"/>
    <n v="0"/>
  </r>
  <r>
    <d v="2020-12-01T00:00:00"/>
    <x v="8"/>
    <s v="P"/>
    <s v="Active"/>
    <n v="385"/>
    <x v="384"/>
    <s v="N"/>
    <x v="26"/>
    <n v="1091"/>
    <x v="0"/>
    <s v="Niederl. 3"/>
    <n v="1"/>
    <s v="Department"/>
    <s v="Supervisor"/>
    <s v="Non-Mgm."/>
    <s v="ang."/>
    <s v="W"/>
    <d v="2016-07-01T00:00:00"/>
    <m/>
    <s v=""/>
    <n v="3"/>
    <d v="1988-08-29T00:00:00"/>
    <n v="31"/>
    <s v="N"/>
    <n v="30"/>
    <n v="2.5"/>
    <n v="39"/>
    <x v="0"/>
    <n v="1"/>
    <n v="31"/>
    <n v="0"/>
    <n v="7360"/>
    <n v="1259.1937499999999"/>
    <n v="0"/>
    <n v="0"/>
    <n v="0"/>
    <n v="0"/>
    <n v="0"/>
    <n v="0"/>
    <n v="0"/>
    <n v="0"/>
    <n v="0"/>
    <n v="0"/>
    <n v="0"/>
    <n v="0"/>
    <n v="26.5"/>
    <n v="0"/>
    <n v="0"/>
    <n v="0"/>
    <n v="0"/>
    <n v="5.9346750000000004"/>
    <n v="0"/>
    <n v="0"/>
  </r>
  <r>
    <d v="2020-12-01T00:00:00"/>
    <x v="8"/>
    <s v="P"/>
    <s v="Active"/>
    <n v="386"/>
    <x v="385"/>
    <s v="N"/>
    <x v="46"/>
    <n v="1008"/>
    <x v="1"/>
    <s v="Niederl. 1"/>
    <n v="1"/>
    <s v="Department"/>
    <s v="Supervisor"/>
    <s v="Manager"/>
    <s v="ang."/>
    <s v="M"/>
    <d v="2016-07-01T00:00:00"/>
    <m/>
    <s v=""/>
    <n v="3"/>
    <d v="1979-07-12T00:00:00"/>
    <n v="40"/>
    <s v="N"/>
    <n v="30"/>
    <n v="2.5"/>
    <n v="39"/>
    <x v="0"/>
    <n v="1"/>
    <n v="31"/>
    <n v="0"/>
    <n v="7361"/>
    <n v="1259.1937499999999"/>
    <n v="0"/>
    <n v="0"/>
    <n v="0"/>
    <n v="0"/>
    <n v="0"/>
    <n v="0"/>
    <n v="0"/>
    <n v="0"/>
    <n v="0"/>
    <n v="0"/>
    <n v="0"/>
    <n v="0"/>
    <n v="26.5"/>
    <n v="0"/>
    <n v="0"/>
    <n v="0"/>
    <n v="0"/>
    <n v="5.9346750000000004"/>
    <n v="0"/>
    <n v="0"/>
  </r>
  <r>
    <d v="2020-12-01T00:00:00"/>
    <x v="8"/>
    <s v="P"/>
    <s v="Active"/>
    <n v="387"/>
    <x v="386"/>
    <s v="N"/>
    <x v="22"/>
    <n v="1041"/>
    <x v="4"/>
    <s v="Niederl. 6"/>
    <n v="1"/>
    <s v="Department"/>
    <s v="Supervisor"/>
    <s v="Non-Mgm."/>
    <s v="ang."/>
    <s v="M"/>
    <d v="2016-07-01T00:00:00"/>
    <m/>
    <s v=""/>
    <n v="3"/>
    <d v="1972-02-27T00:00:00"/>
    <n v="47"/>
    <s v="J"/>
    <n v="30"/>
    <n v="2.5"/>
    <n v="39"/>
    <x v="0"/>
    <n v="1"/>
    <n v="31"/>
    <n v="0"/>
    <n v="7362"/>
    <n v="1259.1937499999999"/>
    <n v="0"/>
    <n v="0"/>
    <n v="0"/>
    <n v="0"/>
    <n v="0"/>
    <n v="0"/>
    <n v="0"/>
    <n v="0"/>
    <n v="0"/>
    <n v="0"/>
    <n v="424.73076923076928"/>
    <n v="337.42500000000001"/>
    <n v="26.5"/>
    <n v="0"/>
    <n v="0"/>
    <n v="0"/>
    <n v="0"/>
    <n v="176.61945951923079"/>
    <n v="0"/>
    <n v="0"/>
  </r>
  <r>
    <d v="2020-12-01T00:00:00"/>
    <x v="8"/>
    <s v="P"/>
    <s v="Active"/>
    <n v="388"/>
    <x v="387"/>
    <s v="N"/>
    <x v="9"/>
    <n v="1087"/>
    <x v="0"/>
    <s v="Niederl. 3"/>
    <n v="1"/>
    <s v="Department"/>
    <s v="Supervisor"/>
    <s v="Non-Mgm."/>
    <s v="ang."/>
    <s v="M"/>
    <d v="2016-07-01T00:00:00"/>
    <m/>
    <s v=""/>
    <n v="3"/>
    <d v="1976-09-16T00:00:00"/>
    <n v="43"/>
    <s v="N"/>
    <n v="30"/>
    <n v="2.5"/>
    <n v="39"/>
    <x v="0"/>
    <n v="1"/>
    <n v="31"/>
    <n v="0"/>
    <n v="7363"/>
    <n v="1259.1937499999999"/>
    <n v="0"/>
    <n v="0"/>
    <n v="0"/>
    <n v="0"/>
    <n v="0"/>
    <n v="0"/>
    <n v="0"/>
    <n v="0"/>
    <n v="0"/>
    <n v="0"/>
    <n v="0"/>
    <n v="0"/>
    <n v="26.5"/>
    <n v="0"/>
    <n v="0"/>
    <n v="0"/>
    <n v="0"/>
    <n v="5.9346750000000004"/>
    <n v="0"/>
    <n v="0"/>
  </r>
  <r>
    <d v="2020-12-01T00:00:00"/>
    <x v="8"/>
    <s v="P"/>
    <s v="Active"/>
    <n v="389"/>
    <x v="388"/>
    <s v="N"/>
    <x v="50"/>
    <n v="1069"/>
    <x v="0"/>
    <s v="Niederl. 3"/>
    <n v="1"/>
    <s v="Department"/>
    <s v="Supervisor"/>
    <s v="Non-Mgm."/>
    <s v="ang."/>
    <s v="W"/>
    <d v="2016-08-16T00:00:00"/>
    <m/>
    <s v=""/>
    <n v="3"/>
    <d v="1991-04-16T00:00:00"/>
    <n v="28"/>
    <s v="N"/>
    <n v="30"/>
    <n v="2.5"/>
    <n v="39"/>
    <x v="0"/>
    <n v="1"/>
    <n v="31"/>
    <n v="0"/>
    <n v="7364"/>
    <n v="1259.1937499999999"/>
    <n v="0"/>
    <n v="0"/>
    <n v="0"/>
    <n v="0"/>
    <n v="0"/>
    <n v="0"/>
    <n v="0"/>
    <n v="0"/>
    <n v="0"/>
    <n v="0"/>
    <n v="0"/>
    <n v="0"/>
    <n v="26.5"/>
    <n v="0"/>
    <n v="0"/>
    <n v="0"/>
    <n v="0"/>
    <n v="5.9346750000000004"/>
    <n v="0"/>
    <n v="0"/>
  </r>
  <r>
    <d v="2020-12-01T00:00:00"/>
    <x v="8"/>
    <s v="P"/>
    <s v="Active"/>
    <n v="390"/>
    <x v="389"/>
    <s v="N"/>
    <x v="9"/>
    <n v="1087"/>
    <x v="0"/>
    <s v="Niederl. 3"/>
    <n v="1"/>
    <s v="Department"/>
    <s v="Supervisor"/>
    <s v="Non-Mgm."/>
    <s v="ang."/>
    <s v="M"/>
    <d v="2016-08-01T00:00:00"/>
    <m/>
    <s v=""/>
    <n v="3"/>
    <d v="1982-11-28T00:00:00"/>
    <n v="37"/>
    <s v="N"/>
    <n v="30"/>
    <n v="2.5"/>
    <n v="39"/>
    <x v="0"/>
    <n v="1"/>
    <n v="31"/>
    <n v="0"/>
    <n v="7365"/>
    <n v="1259.1937499999999"/>
    <n v="0"/>
    <n v="0"/>
    <n v="0"/>
    <n v="0"/>
    <n v="0"/>
    <n v="0"/>
    <n v="0"/>
    <n v="0"/>
    <n v="0"/>
    <n v="0"/>
    <n v="0"/>
    <n v="0"/>
    <n v="26.5"/>
    <n v="0"/>
    <n v="0"/>
    <n v="0"/>
    <n v="0"/>
    <n v="5.9346750000000004"/>
    <n v="0"/>
    <n v="0"/>
  </r>
  <r>
    <d v="2020-12-01T00:00:00"/>
    <x v="8"/>
    <s v="P"/>
    <s v="Active"/>
    <n v="392"/>
    <x v="391"/>
    <s v="N"/>
    <x v="22"/>
    <n v="1041"/>
    <x v="4"/>
    <s v="Niederl. 6"/>
    <n v="1"/>
    <s v="Department"/>
    <s v="Supervisor"/>
    <s v="Non-Mgm."/>
    <s v="ang."/>
    <s v="M"/>
    <d v="2016-08-01T00:00:00"/>
    <m/>
    <s v=""/>
    <n v="3"/>
    <d v="1968-04-16T00:00:00"/>
    <n v="51"/>
    <s v="J"/>
    <n v="30"/>
    <n v="2.5"/>
    <n v="39"/>
    <x v="0"/>
    <n v="1"/>
    <n v="31"/>
    <n v="0"/>
    <n v="7366"/>
    <n v="1259.1937499999999"/>
    <n v="0"/>
    <n v="0"/>
    <n v="0"/>
    <n v="0"/>
    <n v="0"/>
    <n v="0"/>
    <n v="0"/>
    <n v="0"/>
    <n v="0"/>
    <n v="0"/>
    <n v="424.96153846153845"/>
    <n v="337.60833333333341"/>
    <n v="26.5"/>
    <n v="0"/>
    <n v="0"/>
    <n v="0"/>
    <n v="0"/>
    <n v="176.71219778846157"/>
    <n v="0"/>
    <n v="0"/>
  </r>
  <r>
    <d v="2020-12-01T00:00:00"/>
    <x v="8"/>
    <s v="P"/>
    <s v="Active"/>
    <n v="393"/>
    <x v="392"/>
    <s v="N"/>
    <x v="50"/>
    <n v="1069"/>
    <x v="0"/>
    <s v="Niederl. 3"/>
    <n v="1"/>
    <s v="Department"/>
    <s v="Supervisor"/>
    <s v="Non-Mgm."/>
    <s v="ang."/>
    <s v="M"/>
    <d v="2016-08-01T00:00:00"/>
    <m/>
    <s v=""/>
    <n v="3"/>
    <d v="1983-09-24T00:00:00"/>
    <n v="36"/>
    <s v="N"/>
    <n v="30"/>
    <n v="2.5"/>
    <n v="39"/>
    <x v="0"/>
    <n v="1"/>
    <n v="31"/>
    <n v="0"/>
    <n v="7367"/>
    <n v="1259.1937499999999"/>
    <n v="0"/>
    <n v="0"/>
    <n v="0"/>
    <n v="0"/>
    <n v="0"/>
    <n v="0"/>
    <n v="0"/>
    <n v="0"/>
    <n v="0"/>
    <n v="0"/>
    <n v="0"/>
    <n v="0"/>
    <n v="26.5"/>
    <n v="0"/>
    <n v="0"/>
    <n v="0"/>
    <n v="0"/>
    <n v="5.9346750000000004"/>
    <n v="0"/>
    <n v="0"/>
  </r>
  <r>
    <d v="2020-12-01T00:00:00"/>
    <x v="8"/>
    <s v="P"/>
    <s v="Active"/>
    <n v="394"/>
    <x v="393"/>
    <s v="N"/>
    <x v="36"/>
    <n v="1054"/>
    <x v="8"/>
    <s v="Niederl. 2"/>
    <n v="1"/>
    <s v="Department"/>
    <s v="Supervisor"/>
    <s v="Non-Mgm."/>
    <s v="ang."/>
    <s v="M"/>
    <d v="2016-08-01T00:00:00"/>
    <m/>
    <s v=""/>
    <n v="3"/>
    <d v="1989-01-16T00:00:00"/>
    <n v="31"/>
    <s v="N"/>
    <n v="30"/>
    <n v="2.5"/>
    <n v="39"/>
    <x v="0"/>
    <n v="1"/>
    <n v="31"/>
    <n v="0"/>
    <n v="7368"/>
    <n v="1259.1937499999999"/>
    <n v="0"/>
    <n v="0"/>
    <n v="0"/>
    <n v="0"/>
    <n v="0"/>
    <n v="0"/>
    <n v="0"/>
    <n v="0"/>
    <n v="0"/>
    <n v="0"/>
    <n v="0"/>
    <n v="0"/>
    <n v="26.5"/>
    <n v="0"/>
    <n v="0"/>
    <n v="0"/>
    <n v="0"/>
    <n v="5.9346750000000004"/>
    <n v="0"/>
    <n v="0"/>
  </r>
  <r>
    <d v="2020-12-01T00:00:00"/>
    <x v="8"/>
    <s v="P"/>
    <s v="Active"/>
    <n v="395"/>
    <x v="394"/>
    <s v="N"/>
    <x v="22"/>
    <n v="1029"/>
    <x v="6"/>
    <s v="Niederl. 10"/>
    <n v="1"/>
    <s v="Department"/>
    <s v="Supervisor"/>
    <s v="Non-Mgm."/>
    <s v="ang."/>
    <s v="M"/>
    <d v="2016-08-01T00:00:00"/>
    <m/>
    <s v=""/>
    <n v="3"/>
    <d v="1982-06-12T00:00:00"/>
    <n v="37"/>
    <s v="J"/>
    <n v="35"/>
    <n v="2.9166666666666665"/>
    <n v="39"/>
    <x v="0"/>
    <n v="1"/>
    <n v="31"/>
    <n v="0"/>
    <n v="7369"/>
    <n v="1259.1937499999999"/>
    <n v="0"/>
    <n v="0"/>
    <n v="0"/>
    <n v="0"/>
    <n v="0"/>
    <n v="0"/>
    <n v="0"/>
    <n v="0"/>
    <n v="0"/>
    <n v="0"/>
    <n v="495.99038461538458"/>
    <n v="337.74583333333339"/>
    <n v="26.5"/>
    <n v="0"/>
    <n v="0"/>
    <n v="0"/>
    <n v="0"/>
    <n v="192.64990100961538"/>
    <n v="0"/>
    <n v="0"/>
  </r>
  <r>
    <d v="2020-12-01T00:00:00"/>
    <x v="8"/>
    <s v="P"/>
    <s v="Active"/>
    <n v="396"/>
    <x v="395"/>
    <s v="N"/>
    <x v="50"/>
    <n v="1069"/>
    <x v="0"/>
    <s v="Niederl. 3"/>
    <n v="1"/>
    <s v="Department"/>
    <s v="Supervisor"/>
    <s v="Non-Mgm."/>
    <s v="ang."/>
    <s v="W"/>
    <d v="2016-08-01T00:00:00"/>
    <m/>
    <s v=""/>
    <n v="3"/>
    <d v="1981-04-13T00:00:00"/>
    <n v="38"/>
    <s v="N"/>
    <n v="30"/>
    <n v="2.5"/>
    <n v="39"/>
    <x v="0"/>
    <n v="1"/>
    <n v="31"/>
    <n v="0"/>
    <n v="7370"/>
    <n v="1259.1937499999999"/>
    <n v="0"/>
    <n v="0"/>
    <n v="0"/>
    <n v="0"/>
    <n v="0"/>
    <n v="0"/>
    <n v="0"/>
    <n v="0"/>
    <n v="0"/>
    <n v="0"/>
    <n v="0"/>
    <n v="0"/>
    <n v="26.5"/>
    <n v="0"/>
    <n v="0"/>
    <n v="0"/>
    <n v="0"/>
    <n v="5.9346750000000004"/>
    <n v="0"/>
    <n v="0"/>
  </r>
  <r>
    <d v="2020-12-01T00:00:00"/>
    <x v="8"/>
    <s v="P"/>
    <s v="Active"/>
    <n v="397"/>
    <x v="396"/>
    <s v="N"/>
    <x v="22"/>
    <n v="1047"/>
    <x v="9"/>
    <s v="Niederl. 4"/>
    <n v="1"/>
    <s v="Department"/>
    <s v="Supervisor"/>
    <s v="Non-Mgm."/>
    <s v="ang."/>
    <s v="M"/>
    <d v="2016-09-01T00:00:00"/>
    <m/>
    <s v=""/>
    <n v="3"/>
    <d v="1993-07-28T00:00:00"/>
    <n v="26"/>
    <s v="J"/>
    <n v="30"/>
    <n v="2.5"/>
    <n v="39"/>
    <x v="0"/>
    <n v="1"/>
    <n v="31"/>
    <n v="0"/>
    <n v="7371"/>
    <n v="1259.1937499999999"/>
    <n v="0"/>
    <n v="0"/>
    <n v="0"/>
    <n v="0"/>
    <n v="0"/>
    <n v="0"/>
    <n v="0"/>
    <n v="0"/>
    <n v="0"/>
    <n v="0"/>
    <n v="425.25"/>
    <n v="337.83750000000003"/>
    <n v="26.5"/>
    <n v="0"/>
    <n v="0"/>
    <n v="0"/>
    <n v="0"/>
    <n v="176.82812062500003"/>
    <n v="0"/>
    <n v="0"/>
  </r>
  <r>
    <d v="2020-12-01T00:00:00"/>
    <x v="8"/>
    <s v="P"/>
    <s v="Active"/>
    <n v="398"/>
    <x v="397"/>
    <s v="N"/>
    <x v="31"/>
    <n v="1040"/>
    <x v="4"/>
    <s v="Niederl. 6"/>
    <n v="1"/>
    <s v="Department"/>
    <s v="Supervisor"/>
    <s v="Non-Mgm."/>
    <s v="ang."/>
    <s v="M"/>
    <d v="2016-09-01T00:00:00"/>
    <m/>
    <s v=""/>
    <n v="3"/>
    <d v="1982-03-22T00:00:00"/>
    <n v="37"/>
    <s v="J"/>
    <n v="30"/>
    <n v="2.5"/>
    <n v="39"/>
    <x v="0"/>
    <n v="1"/>
    <n v="31"/>
    <n v="0"/>
    <n v="7372"/>
    <n v="1259.1937499999999"/>
    <n v="0"/>
    <n v="0"/>
    <n v="30"/>
    <n v="0"/>
    <n v="749.22"/>
    <n v="0"/>
    <n v="0"/>
    <n v="0"/>
    <n v="0"/>
    <n v="0"/>
    <n v="425.30769230769226"/>
    <n v="337.88333333333338"/>
    <n v="26.5"/>
    <n v="0"/>
    <n v="0"/>
    <n v="0"/>
    <n v="0"/>
    <n v="351.3576241923077"/>
    <n v="77.52"/>
    <n v="0"/>
  </r>
  <r>
    <d v="2020-12-01T00:00:00"/>
    <x v="8"/>
    <s v="P"/>
    <s v="Active"/>
    <n v="399"/>
    <x v="398"/>
    <s v="N"/>
    <x v="23"/>
    <n v="1068"/>
    <x v="0"/>
    <s v="Niederl. 3"/>
    <n v="1"/>
    <s v="Department"/>
    <s v="Supervisor"/>
    <s v="Non-Mgm."/>
    <s v="ang."/>
    <s v="W"/>
    <d v="2016-09-01T00:00:00"/>
    <m/>
    <s v=""/>
    <n v="3"/>
    <d v="1981-11-19T00:00:00"/>
    <n v="38"/>
    <s v="N"/>
    <n v="30"/>
    <n v="2.5"/>
    <n v="39"/>
    <x v="0"/>
    <n v="1"/>
    <n v="31"/>
    <n v="0"/>
    <n v="7373"/>
    <n v="1259.1937499999999"/>
    <n v="0"/>
    <n v="0"/>
    <n v="0"/>
    <n v="0"/>
    <n v="0"/>
    <n v="0"/>
    <n v="0"/>
    <n v="0"/>
    <n v="0"/>
    <n v="0"/>
    <n v="0"/>
    <n v="0"/>
    <n v="26.5"/>
    <n v="0"/>
    <n v="0"/>
    <n v="0"/>
    <n v="0"/>
    <n v="5.9346750000000004"/>
    <n v="0"/>
    <n v="0"/>
  </r>
  <r>
    <d v="2020-12-01T00:00:00"/>
    <x v="8"/>
    <s v="P"/>
    <s v="Active"/>
    <n v="400"/>
    <x v="399"/>
    <s v="Y"/>
    <x v="15"/>
    <n v="1020"/>
    <x v="7"/>
    <s v="Niederl. 9"/>
    <n v="0.5"/>
    <s v="Department"/>
    <s v="Supervisor"/>
    <s v="Non-Mgm."/>
    <s v="ang."/>
    <s v="M"/>
    <d v="2019-06-13T00:00:00"/>
    <m/>
    <s v=""/>
    <n v="0"/>
    <d v="1996-08-06T00:00:00"/>
    <n v="23"/>
    <s v="J"/>
    <n v="30"/>
    <n v="2.5"/>
    <n v="39"/>
    <x v="0"/>
    <n v="0.5"/>
    <n v="31"/>
    <n v="0"/>
    <n v="7374"/>
    <n v="1259.1937499999999"/>
    <n v="0"/>
    <n v="0"/>
    <n v="0"/>
    <n v="0"/>
    <n v="0"/>
    <n v="0"/>
    <n v="0"/>
    <n v="0"/>
    <n v="0"/>
    <n v="0"/>
    <n v="425.42307692307691"/>
    <n v="337.97500000000002"/>
    <n v="13.25"/>
    <n v="0"/>
    <n v="0"/>
    <n v="0"/>
    <n v="0"/>
    <n v="173.93033682692308"/>
    <n v="0"/>
    <n v="0"/>
  </r>
  <r>
    <d v="2020-12-01T00:00:00"/>
    <x v="8"/>
    <s v="P"/>
    <s v="Active"/>
    <n v="400"/>
    <x v="399"/>
    <s v="Y"/>
    <x v="15"/>
    <n v="1026"/>
    <x v="6"/>
    <s v="Niederl. 10"/>
    <n v="0.5"/>
    <s v="Department"/>
    <s v="Supervisor"/>
    <s v="Non-Mgm."/>
    <s v="ang."/>
    <s v="M"/>
    <d v="2019-06-13T00:00:00"/>
    <m/>
    <s v=""/>
    <n v="0"/>
    <d v="1996-08-06T00:00:00"/>
    <n v="23"/>
    <s v="J"/>
    <n v="30"/>
    <n v="2.5"/>
    <n v="39"/>
    <x v="0"/>
    <n v="0.5"/>
    <n v="31"/>
    <n v="0"/>
    <n v="7375"/>
    <n v="1259.1937499999999"/>
    <n v="0"/>
    <n v="0"/>
    <n v="0"/>
    <n v="0"/>
    <n v="0"/>
    <n v="0"/>
    <n v="0"/>
    <n v="0"/>
    <n v="0"/>
    <n v="0"/>
    <n v="425.48076923076923"/>
    <n v="338.02083333333337"/>
    <n v="13.25"/>
    <n v="0"/>
    <n v="0"/>
    <n v="0"/>
    <n v="0"/>
    <n v="173.95352139423076"/>
    <n v="0"/>
    <n v="0"/>
  </r>
  <r>
    <d v="2020-12-01T00:00:00"/>
    <x v="8"/>
    <s v="P"/>
    <s v="Active"/>
    <n v="401"/>
    <x v="400"/>
    <s v="N"/>
    <x v="2"/>
    <n v="1010"/>
    <x v="1"/>
    <s v="Niederl. 1"/>
    <n v="1"/>
    <s v="Department"/>
    <s v="Supervisor"/>
    <s v="Non-Mgm."/>
    <s v="ang."/>
    <s v="M"/>
    <d v="2016-09-01T00:00:00"/>
    <m/>
    <s v=""/>
    <n v="3"/>
    <d v="1999-09-21T00:00:00"/>
    <n v="20"/>
    <s v="N"/>
    <n v="30"/>
    <n v="2.5"/>
    <n v="39"/>
    <x v="0"/>
    <n v="1"/>
    <n v="31"/>
    <n v="0"/>
    <n v="7376"/>
    <n v="1259.1937499999999"/>
    <n v="0"/>
    <n v="0"/>
    <n v="0"/>
    <n v="0"/>
    <n v="0"/>
    <n v="0"/>
    <n v="0"/>
    <n v="0"/>
    <n v="0"/>
    <n v="0"/>
    <n v="0"/>
    <n v="0"/>
    <n v="26.5"/>
    <n v="0"/>
    <n v="0"/>
    <n v="0"/>
    <n v="0"/>
    <n v="5.9346750000000004"/>
    <n v="0"/>
    <n v="0"/>
  </r>
  <r>
    <d v="2020-12-01T00:00:00"/>
    <x v="8"/>
    <s v="P"/>
    <s v="Active"/>
    <n v="403"/>
    <x v="402"/>
    <s v="N"/>
    <x v="19"/>
    <n v="1083"/>
    <x v="0"/>
    <s v="Niederl. 3"/>
    <n v="1"/>
    <s v="Department"/>
    <s v="Supervisor"/>
    <s v="Non-Mgm."/>
    <s v="ang."/>
    <s v="M"/>
    <d v="2016-09-01T00:00:00"/>
    <m/>
    <s v=""/>
    <n v="3"/>
    <d v="1988-11-13T00:00:00"/>
    <n v="31"/>
    <s v="N"/>
    <n v="30"/>
    <n v="2.5"/>
    <n v="39"/>
    <x v="0"/>
    <n v="1"/>
    <n v="31"/>
    <n v="0"/>
    <n v="7377"/>
    <n v="1259.1937499999999"/>
    <n v="0"/>
    <n v="0"/>
    <n v="0"/>
    <n v="0"/>
    <n v="0"/>
    <n v="0"/>
    <n v="0"/>
    <n v="0"/>
    <n v="0"/>
    <n v="0"/>
    <n v="0"/>
    <n v="0"/>
    <n v="26.5"/>
    <n v="0"/>
    <n v="0"/>
    <n v="0"/>
    <n v="0"/>
    <n v="5.9346750000000004"/>
    <n v="0"/>
    <n v="0"/>
  </r>
  <r>
    <d v="2020-12-01T00:00:00"/>
    <x v="8"/>
    <s v="P"/>
    <s v="Active"/>
    <n v="404"/>
    <x v="403"/>
    <s v="N"/>
    <x v="5"/>
    <n v="1093"/>
    <x v="0"/>
    <s v="Niederl. 3"/>
    <n v="1"/>
    <s v="Department"/>
    <s v="Supervisor"/>
    <s v="Non-Mgm."/>
    <s v="ang."/>
    <s v="M"/>
    <d v="2016-09-01T00:00:00"/>
    <m/>
    <s v=""/>
    <n v="3"/>
    <d v="1994-03-08T00:00:00"/>
    <n v="25"/>
    <s v="N"/>
    <n v="30"/>
    <n v="2.5"/>
    <n v="39"/>
    <x v="0"/>
    <n v="1"/>
    <n v="31"/>
    <n v="0"/>
    <n v="7378"/>
    <n v="1259.1937499999999"/>
    <n v="0"/>
    <n v="0"/>
    <n v="0"/>
    <n v="0"/>
    <n v="0"/>
    <n v="0"/>
    <n v="0"/>
    <n v="0"/>
    <n v="0"/>
    <n v="0"/>
    <n v="0"/>
    <n v="0"/>
    <n v="26.5"/>
    <n v="0"/>
    <n v="0"/>
    <n v="0"/>
    <n v="0"/>
    <n v="5.9346750000000004"/>
    <n v="0"/>
    <n v="0"/>
  </r>
  <r>
    <d v="2020-12-01T00:00:00"/>
    <x v="8"/>
    <s v="P"/>
    <s v="Active"/>
    <n v="405"/>
    <x v="404"/>
    <s v="N"/>
    <x v="19"/>
    <n v="1083"/>
    <x v="0"/>
    <s v="Niederl. 3"/>
    <n v="1"/>
    <s v="Department"/>
    <s v="Supervisor"/>
    <s v="Non-Mgm."/>
    <s v="ang."/>
    <s v="M"/>
    <d v="2016-09-15T00:00:00"/>
    <m/>
    <s v=""/>
    <n v="3"/>
    <d v="1988-01-05T00:00:00"/>
    <n v="32"/>
    <s v="N"/>
    <n v="30"/>
    <n v="2.5"/>
    <n v="39"/>
    <x v="0"/>
    <n v="1"/>
    <n v="31"/>
    <n v="0"/>
    <n v="7379"/>
    <n v="1259.1937499999999"/>
    <n v="0"/>
    <n v="0"/>
    <n v="0"/>
    <n v="0"/>
    <n v="0"/>
    <n v="0"/>
    <n v="0"/>
    <n v="0"/>
    <n v="0"/>
    <n v="0"/>
    <n v="0"/>
    <n v="0"/>
    <n v="26.5"/>
    <n v="0"/>
    <n v="0"/>
    <n v="0"/>
    <n v="0"/>
    <n v="5.9346750000000004"/>
    <n v="0"/>
    <n v="0"/>
  </r>
  <r>
    <d v="2020-12-01T00:00:00"/>
    <x v="8"/>
    <s v="P"/>
    <s v="Active"/>
    <n v="406"/>
    <x v="405"/>
    <s v="N"/>
    <x v="27"/>
    <n v="1070"/>
    <x v="0"/>
    <s v="Niederl. 3"/>
    <n v="1"/>
    <s v="Department"/>
    <s v="Supervisor"/>
    <s v="Non-Mgm."/>
    <s v="ang."/>
    <s v="W"/>
    <d v="2016-09-12T00:00:00"/>
    <m/>
    <s v=""/>
    <n v="3"/>
    <d v="1982-12-15T00:00:00"/>
    <n v="37"/>
    <s v="N"/>
    <n v="30"/>
    <n v="2.5"/>
    <n v="39"/>
    <x v="0"/>
    <n v="1"/>
    <n v="31"/>
    <n v="0"/>
    <n v="7380"/>
    <n v="1259.1937499999999"/>
    <n v="0"/>
    <n v="0"/>
    <n v="0"/>
    <n v="0"/>
    <n v="0"/>
    <n v="0"/>
    <n v="0"/>
    <n v="0"/>
    <n v="0"/>
    <n v="0"/>
    <n v="0"/>
    <n v="0"/>
    <n v="26.5"/>
    <n v="0"/>
    <n v="0"/>
    <n v="0"/>
    <n v="0"/>
    <n v="5.9346750000000004"/>
    <n v="0"/>
    <n v="0"/>
  </r>
  <r>
    <d v="2020-12-01T00:00:00"/>
    <x v="8"/>
    <s v="P"/>
    <s v="Active"/>
    <n v="407"/>
    <x v="406"/>
    <s v="N"/>
    <x v="5"/>
    <n v="1093"/>
    <x v="0"/>
    <s v="Niederl. 3"/>
    <n v="1"/>
    <s v="Department"/>
    <s v="Supervisor"/>
    <s v="Manager"/>
    <s v="ang."/>
    <s v="M"/>
    <d v="2016-09-01T00:00:00"/>
    <m/>
    <s v=""/>
    <n v="3"/>
    <d v="1980-06-22T00:00:00"/>
    <n v="39"/>
    <s v="N"/>
    <n v="30"/>
    <n v="2.5"/>
    <n v="39"/>
    <x v="0"/>
    <n v="1"/>
    <n v="31"/>
    <n v="0"/>
    <n v="7381"/>
    <n v="1259.1937499999999"/>
    <n v="0"/>
    <n v="0"/>
    <n v="0"/>
    <n v="0"/>
    <n v="0"/>
    <n v="0"/>
    <n v="0"/>
    <n v="0"/>
    <n v="0"/>
    <n v="0"/>
    <n v="0"/>
    <n v="0"/>
    <n v="26.5"/>
    <n v="0"/>
    <n v="0"/>
    <n v="0"/>
    <n v="0"/>
    <n v="5.9346750000000004"/>
    <n v="0"/>
    <n v="0"/>
  </r>
  <r>
    <d v="2020-12-01T00:00:00"/>
    <x v="8"/>
    <s v="P"/>
    <s v="Active"/>
    <n v="408"/>
    <x v="407"/>
    <s v="N"/>
    <x v="17"/>
    <n v="1088"/>
    <x v="0"/>
    <s v="Niederl. 3"/>
    <n v="1"/>
    <s v="Department"/>
    <s v="Supervisor"/>
    <s v="Director"/>
    <s v="ang."/>
    <s v="M"/>
    <d v="2016-10-01T00:00:00"/>
    <m/>
    <s v=""/>
    <n v="3"/>
    <d v="1969-04-18T00:00:00"/>
    <n v="50"/>
    <s v="N"/>
    <n v="30"/>
    <n v="2.5"/>
    <n v="39"/>
    <x v="0"/>
    <n v="1"/>
    <n v="31"/>
    <n v="0"/>
    <n v="7382"/>
    <n v="1259.1937499999999"/>
    <n v="0"/>
    <n v="0"/>
    <n v="0"/>
    <n v="0"/>
    <n v="0"/>
    <n v="0"/>
    <n v="0"/>
    <n v="833.34"/>
    <n v="0"/>
    <n v="0"/>
    <n v="0"/>
    <n v="0"/>
    <n v="26.5"/>
    <n v="0"/>
    <n v="0"/>
    <n v="0"/>
    <n v="0"/>
    <n v="192.56116800000001"/>
    <n v="181.792"/>
    <n v="0"/>
  </r>
  <r>
    <d v="2020-12-01T00:00:00"/>
    <x v="8"/>
    <s v="P"/>
    <s v="Active"/>
    <n v="409"/>
    <x v="408"/>
    <s v="N"/>
    <x v="22"/>
    <n v="1029"/>
    <x v="6"/>
    <s v="Niederl. 10"/>
    <n v="1"/>
    <s v="Department"/>
    <s v="Supervisor"/>
    <s v="Non-Mgm."/>
    <s v="ang."/>
    <s v="M"/>
    <d v="2016-10-01T00:00:00"/>
    <m/>
    <s v=""/>
    <n v="3"/>
    <d v="1970-02-20T00:00:00"/>
    <n v="49"/>
    <s v="J"/>
    <n v="30"/>
    <n v="2.5"/>
    <n v="39"/>
    <x v="0"/>
    <n v="1"/>
    <n v="31"/>
    <n v="0"/>
    <n v="7383"/>
    <n v="1259.1937499999999"/>
    <n v="0"/>
    <n v="0"/>
    <n v="0"/>
    <n v="0"/>
    <n v="0"/>
    <n v="0"/>
    <n v="0"/>
    <n v="0"/>
    <n v="0"/>
    <n v="0"/>
    <n v="425.94230769230768"/>
    <n v="338.38750000000005"/>
    <n v="26.5"/>
    <n v="0"/>
    <n v="0"/>
    <n v="0"/>
    <n v="0"/>
    <n v="177.1063354326923"/>
    <n v="0"/>
    <n v="0"/>
  </r>
  <r>
    <d v="2020-12-01T00:00:00"/>
    <x v="8"/>
    <s v="P"/>
    <s v="Active"/>
    <n v="410"/>
    <x v="409"/>
    <s v="Y"/>
    <x v="20"/>
    <n v="1021"/>
    <x v="7"/>
    <s v="Niederl. 9"/>
    <n v="0.5"/>
    <s v="Department"/>
    <s v="Supervisor"/>
    <s v="Non-Mgm."/>
    <s v="ang."/>
    <s v="W"/>
    <d v="2016-10-01T00:00:00"/>
    <m/>
    <s v=""/>
    <n v="3"/>
    <d v="1977-03-21T00:00:00"/>
    <n v="42"/>
    <s v="N"/>
    <n v="24"/>
    <n v="2"/>
    <n v="39"/>
    <x v="0"/>
    <n v="0.5"/>
    <n v="31"/>
    <n v="0"/>
    <n v="7384"/>
    <n v="1259.1937499999999"/>
    <n v="0"/>
    <n v="0"/>
    <n v="0"/>
    <n v="0"/>
    <n v="0"/>
    <n v="0"/>
    <n v="0"/>
    <n v="0"/>
    <n v="0"/>
    <n v="0"/>
    <n v="0"/>
    <n v="0"/>
    <n v="13.25"/>
    <n v="0"/>
    <n v="0"/>
    <n v="0"/>
    <n v="0"/>
    <n v="2.9673375000000002"/>
    <n v="0"/>
    <n v="0"/>
  </r>
  <r>
    <d v="2020-12-01T00:00:00"/>
    <x v="8"/>
    <s v="P"/>
    <s v="Active"/>
    <n v="410"/>
    <x v="409"/>
    <s v="Y"/>
    <x v="20"/>
    <n v="1027"/>
    <x v="6"/>
    <s v="Niederl. 10"/>
    <n v="0.5"/>
    <s v="Department"/>
    <s v="Supervisor"/>
    <s v="Non-Mgm."/>
    <s v="ang."/>
    <s v="W"/>
    <d v="2016-10-01T00:00:00"/>
    <m/>
    <s v=""/>
    <n v="3"/>
    <d v="1977-03-21T00:00:00"/>
    <n v="42"/>
    <s v="N"/>
    <n v="24"/>
    <n v="2"/>
    <n v="39"/>
    <x v="0"/>
    <n v="0.5"/>
    <n v="31"/>
    <n v="0"/>
    <n v="7385"/>
    <n v="1259.1937499999999"/>
    <n v="0"/>
    <n v="0"/>
    <n v="0"/>
    <n v="0"/>
    <n v="0"/>
    <n v="0"/>
    <n v="0"/>
    <n v="0"/>
    <n v="0"/>
    <n v="0"/>
    <n v="0"/>
    <n v="0"/>
    <n v="13.25"/>
    <n v="0"/>
    <n v="0"/>
    <n v="0"/>
    <n v="0"/>
    <n v="2.9673375000000002"/>
    <n v="0"/>
    <n v="0"/>
  </r>
  <r>
    <d v="2020-12-01T00:00:00"/>
    <x v="8"/>
    <s v="P"/>
    <s v="Active"/>
    <n v="411"/>
    <x v="410"/>
    <s v="N"/>
    <x v="16"/>
    <n v="1067"/>
    <x v="4"/>
    <s v="Niederl. 6"/>
    <n v="1"/>
    <s v="Department"/>
    <s v="Supervisor"/>
    <s v="Non-Mgm."/>
    <s v="ang."/>
    <s v="M"/>
    <d v="2016-10-27T00:00:00"/>
    <m/>
    <s v=""/>
    <n v="3"/>
    <d v="1967-03-18T00:00:00"/>
    <n v="52"/>
    <s v="J"/>
    <n v="30"/>
    <n v="2.5"/>
    <n v="39"/>
    <x v="0"/>
    <n v="1"/>
    <n v="31"/>
    <n v="0"/>
    <n v="7386"/>
    <n v="1259.1937499999999"/>
    <n v="0"/>
    <n v="0"/>
    <n v="0"/>
    <n v="0"/>
    <n v="0"/>
    <n v="0"/>
    <n v="0"/>
    <n v="0"/>
    <n v="0"/>
    <n v="0"/>
    <n v="426.11538461538464"/>
    <n v="338.52500000000003"/>
    <n v="26.5"/>
    <n v="0"/>
    <n v="0"/>
    <n v="0"/>
    <n v="0"/>
    <n v="177.1758891346154"/>
    <n v="0"/>
    <n v="0"/>
  </r>
  <r>
    <d v="2020-12-01T00:00:00"/>
    <x v="8"/>
    <s v="P"/>
    <s v="Active"/>
    <n v="412"/>
    <x v="411"/>
    <s v="N"/>
    <x v="22"/>
    <n v="1060"/>
    <x v="2"/>
    <s v="Niederl. 7"/>
    <n v="1"/>
    <s v="Department"/>
    <s v="Supervisor"/>
    <s v="Non-Mgm."/>
    <s v="ang."/>
    <s v="M"/>
    <d v="2017-01-01T00:00:00"/>
    <m/>
    <s v=""/>
    <n v="3"/>
    <d v="1982-09-20T00:00:00"/>
    <n v="37"/>
    <s v="J"/>
    <n v="30"/>
    <n v="2.5"/>
    <n v="39"/>
    <x v="0"/>
    <n v="1"/>
    <n v="31"/>
    <n v="0"/>
    <n v="7387"/>
    <n v="1259.1937499999999"/>
    <n v="0"/>
    <n v="0"/>
    <n v="0"/>
    <n v="0"/>
    <n v="0"/>
    <n v="0"/>
    <n v="0"/>
    <n v="0"/>
    <n v="0"/>
    <n v="0"/>
    <n v="426.17307692307696"/>
    <n v="338.57083333333338"/>
    <n v="26.5"/>
    <n v="0"/>
    <n v="0"/>
    <n v="0"/>
    <n v="0"/>
    <n v="177.19907370192311"/>
    <n v="0"/>
    <n v="0"/>
  </r>
  <r>
    <d v="2020-12-01T00:00:00"/>
    <x v="8"/>
    <s v="P"/>
    <s v="Active"/>
    <n v="413"/>
    <x v="412"/>
    <s v="N"/>
    <x v="42"/>
    <n v="1076"/>
    <x v="0"/>
    <s v="Niederl. 3"/>
    <n v="1"/>
    <s v="Department"/>
    <s v="Supervisor"/>
    <s v="Non-Mgm."/>
    <s v="ang."/>
    <s v="W"/>
    <d v="2017-01-09T00:00:00"/>
    <m/>
    <s v=""/>
    <n v="3"/>
    <d v="1977-09-09T00:00:00"/>
    <n v="42"/>
    <s v="N"/>
    <n v="30"/>
    <n v="2.5"/>
    <n v="39"/>
    <x v="0"/>
    <n v="1"/>
    <n v="31"/>
    <n v="0"/>
    <n v="7388"/>
    <n v="1259.1937499999999"/>
    <n v="0"/>
    <n v="0"/>
    <n v="0"/>
    <n v="0"/>
    <n v="0"/>
    <n v="0"/>
    <n v="0"/>
    <n v="0"/>
    <n v="0"/>
    <n v="0"/>
    <n v="0"/>
    <n v="0"/>
    <n v="26.5"/>
    <n v="0"/>
    <n v="0"/>
    <n v="0"/>
    <n v="0"/>
    <n v="5.9346750000000004"/>
    <n v="0"/>
    <n v="0"/>
  </r>
  <r>
    <d v="2020-12-01T00:00:00"/>
    <x v="8"/>
    <s v="P"/>
    <s v="Active"/>
    <n v="414"/>
    <x v="413"/>
    <s v="N"/>
    <x v="35"/>
    <n v="1078"/>
    <x v="0"/>
    <s v="Niederl. 3"/>
    <n v="1"/>
    <s v="Department"/>
    <s v="Supervisor"/>
    <s v="Non-Mgm."/>
    <s v="ang."/>
    <s v="M"/>
    <d v="2017-01-01T00:00:00"/>
    <m/>
    <s v=""/>
    <n v="3"/>
    <d v="1980-04-12T00:00:00"/>
    <n v="39"/>
    <s v="N"/>
    <n v="30"/>
    <n v="2.5"/>
    <n v="39"/>
    <x v="0"/>
    <n v="1"/>
    <n v="31"/>
    <n v="0"/>
    <n v="7389"/>
    <n v="1259.1937499999999"/>
    <n v="0"/>
    <n v="0"/>
    <n v="0"/>
    <n v="0"/>
    <n v="0"/>
    <n v="0"/>
    <n v="0"/>
    <n v="0"/>
    <n v="0"/>
    <n v="0"/>
    <n v="0"/>
    <n v="0"/>
    <n v="26.5"/>
    <n v="0"/>
    <n v="0"/>
    <n v="0"/>
    <n v="0"/>
    <n v="5.9346750000000004"/>
    <n v="112.5712"/>
    <n v="0"/>
  </r>
  <r>
    <d v="2020-12-01T00:00:00"/>
    <x v="8"/>
    <s v="P"/>
    <s v="Active"/>
    <n v="415"/>
    <x v="414"/>
    <s v="Y"/>
    <x v="16"/>
    <n v="1025"/>
    <x v="6"/>
    <s v="Niederl. 10"/>
    <n v="0.5"/>
    <s v="Department"/>
    <s v="Supervisor"/>
    <s v="Manager"/>
    <s v="ang."/>
    <s v="M"/>
    <d v="2017-01-01T00:00:00"/>
    <m/>
    <s v=""/>
    <n v="3"/>
    <d v="1979-02-15T00:00:00"/>
    <n v="40"/>
    <s v="N"/>
    <n v="30"/>
    <n v="2.5"/>
    <n v="39"/>
    <x v="0"/>
    <n v="0.5"/>
    <n v="31"/>
    <n v="0"/>
    <n v="7390"/>
    <n v="1259.1937499999999"/>
    <n v="0"/>
    <n v="0"/>
    <n v="0"/>
    <n v="0"/>
    <n v="0"/>
    <n v="0"/>
    <n v="0"/>
    <n v="0"/>
    <n v="0"/>
    <n v="0"/>
    <n v="0"/>
    <n v="0"/>
    <n v="13.25"/>
    <n v="0"/>
    <n v="0"/>
    <n v="0"/>
    <n v="0"/>
    <n v="2.9673375000000002"/>
    <n v="85.661500000000004"/>
    <n v="0"/>
  </r>
  <r>
    <d v="2020-12-01T00:00:00"/>
    <x v="8"/>
    <s v="P"/>
    <s v="Active"/>
    <n v="415"/>
    <x v="414"/>
    <s v="Y"/>
    <x v="16"/>
    <n v="1019"/>
    <x v="7"/>
    <s v="Niederl. 9"/>
    <n v="0.5"/>
    <s v="Department"/>
    <s v="Supervisor"/>
    <s v="Manager"/>
    <s v="ang."/>
    <s v="M"/>
    <d v="2017-01-01T00:00:00"/>
    <m/>
    <s v=""/>
    <n v="3"/>
    <d v="1979-02-15T00:00:00"/>
    <n v="40"/>
    <s v="N"/>
    <n v="30"/>
    <n v="2.5"/>
    <n v="39"/>
    <x v="0"/>
    <n v="0.5"/>
    <n v="31"/>
    <n v="0"/>
    <n v="7391"/>
    <n v="1259.1937499999999"/>
    <n v="0"/>
    <n v="0"/>
    <n v="0"/>
    <n v="0"/>
    <n v="0"/>
    <n v="0"/>
    <n v="0"/>
    <n v="0"/>
    <n v="0"/>
    <n v="0"/>
    <n v="0"/>
    <n v="0"/>
    <n v="13.25"/>
    <n v="0"/>
    <n v="0"/>
    <n v="0"/>
    <n v="0"/>
    <n v="2.9673375000000002"/>
    <n v="85.661500000000004"/>
    <n v="0"/>
  </r>
  <r>
    <d v="2020-12-01T00:00:00"/>
    <x v="8"/>
    <s v="P"/>
    <s v="Active"/>
    <n v="416"/>
    <x v="415"/>
    <s v="N"/>
    <x v="11"/>
    <n v="1082"/>
    <x v="0"/>
    <s v="Niederl. 3"/>
    <n v="1"/>
    <s v="Department"/>
    <s v="Supervisor"/>
    <s v="Manager"/>
    <s v="ang."/>
    <s v="M"/>
    <d v="2017-02-01T00:00:00"/>
    <m/>
    <s v=""/>
    <n v="2"/>
    <d v="1985-01-06T00:00:00"/>
    <n v="35"/>
    <s v="N"/>
    <n v="30"/>
    <n v="2.5"/>
    <n v="39"/>
    <x v="0"/>
    <n v="1"/>
    <n v="31"/>
    <n v="0"/>
    <n v="7392"/>
    <n v="1259.1937499999999"/>
    <n v="0"/>
    <n v="0"/>
    <n v="0"/>
    <n v="0"/>
    <n v="0"/>
    <n v="0"/>
    <n v="0"/>
    <n v="0"/>
    <n v="0"/>
    <n v="0"/>
    <n v="0"/>
    <n v="0"/>
    <n v="26.5"/>
    <n v="0"/>
    <n v="0"/>
    <n v="0"/>
    <n v="0"/>
    <n v="5.9346750000000004"/>
    <n v="0"/>
    <n v="0"/>
  </r>
  <r>
    <d v="2020-12-01T00:00:00"/>
    <x v="8"/>
    <s v="P"/>
    <s v="Active"/>
    <n v="417"/>
    <x v="416"/>
    <s v="N"/>
    <x v="18"/>
    <n v="1080"/>
    <x v="0"/>
    <s v="Niederl. 3"/>
    <n v="1"/>
    <s v="Department"/>
    <s v="Supervisor"/>
    <s v="Non-Mgm."/>
    <s v="ang."/>
    <s v="M"/>
    <d v="2017-02-01T00:00:00"/>
    <m/>
    <s v=""/>
    <n v="2"/>
    <d v="1959-01-16T00:00:00"/>
    <n v="61"/>
    <s v="N"/>
    <n v="30"/>
    <n v="2.5"/>
    <n v="39"/>
    <x v="0"/>
    <n v="1"/>
    <n v="31"/>
    <n v="0"/>
    <n v="7393"/>
    <n v="1259.1937499999999"/>
    <n v="0"/>
    <n v="0"/>
    <n v="0"/>
    <n v="0"/>
    <n v="0"/>
    <n v="0"/>
    <n v="0"/>
    <n v="0"/>
    <n v="0"/>
    <n v="0"/>
    <n v="0"/>
    <n v="0"/>
    <n v="26.5"/>
    <n v="0"/>
    <n v="0"/>
    <n v="0"/>
    <n v="0"/>
    <n v="5.9346750000000004"/>
    <n v="0"/>
    <n v="0"/>
  </r>
  <r>
    <d v="2020-12-01T00:00:00"/>
    <x v="8"/>
    <s v="P"/>
    <s v="Active"/>
    <n v="418"/>
    <x v="417"/>
    <s v="N"/>
    <x v="6"/>
    <n v="1014"/>
    <x v="1"/>
    <s v="Niederl. 1"/>
    <n v="1"/>
    <s v="Department"/>
    <s v="Supervisor"/>
    <s v="Non-Mgm."/>
    <s v="ang."/>
    <s v="W"/>
    <d v="2017-02-01T00:00:00"/>
    <m/>
    <s v=""/>
    <n v="2"/>
    <d v="1986-11-19T00:00:00"/>
    <n v="33"/>
    <s v="N"/>
    <n v="30"/>
    <n v="2.5"/>
    <n v="39"/>
    <x v="0"/>
    <n v="1"/>
    <n v="31"/>
    <n v="0"/>
    <n v="7394"/>
    <n v="1259.1937499999999"/>
    <n v="0"/>
    <n v="0"/>
    <n v="0"/>
    <n v="0"/>
    <n v="0"/>
    <n v="0"/>
    <n v="0"/>
    <n v="0"/>
    <n v="0"/>
    <n v="0"/>
    <n v="0"/>
    <n v="0"/>
    <n v="26.5"/>
    <n v="0"/>
    <n v="0"/>
    <n v="0"/>
    <n v="0"/>
    <n v="5.9346750000000004"/>
    <n v="0"/>
    <n v="0"/>
  </r>
  <r>
    <d v="2020-12-01T00:00:00"/>
    <x v="8"/>
    <s v="P"/>
    <s v="Active"/>
    <n v="419"/>
    <x v="418"/>
    <s v="N"/>
    <x v="37"/>
    <n v="1005"/>
    <x v="1"/>
    <s v="Niederl. 1"/>
    <n v="1"/>
    <s v="Department"/>
    <s v="Supervisor"/>
    <s v="Non-Mgm."/>
    <s v="ang."/>
    <s v="M"/>
    <d v="2017-02-01T00:00:00"/>
    <m/>
    <s v=""/>
    <n v="2"/>
    <d v="1980-04-29T00:00:00"/>
    <n v="39"/>
    <s v="N"/>
    <n v="30"/>
    <n v="2.5"/>
    <n v="39"/>
    <x v="0"/>
    <n v="1"/>
    <n v="31"/>
    <n v="0"/>
    <n v="7395"/>
    <n v="1259.1937499999999"/>
    <n v="0"/>
    <n v="0"/>
    <n v="0"/>
    <n v="0"/>
    <n v="0"/>
    <n v="0"/>
    <n v="0"/>
    <n v="0"/>
    <n v="0"/>
    <n v="0"/>
    <n v="0"/>
    <n v="0"/>
    <n v="26.5"/>
    <n v="0"/>
    <n v="0"/>
    <n v="0"/>
    <n v="0"/>
    <n v="5.9346750000000004"/>
    <n v="0"/>
    <n v="0"/>
  </r>
  <r>
    <d v="2020-12-01T00:00:00"/>
    <x v="8"/>
    <s v="P"/>
    <s v="Active"/>
    <n v="420"/>
    <x v="419"/>
    <s v="N"/>
    <x v="31"/>
    <n v="1059"/>
    <x v="2"/>
    <s v="Niederl. 7"/>
    <n v="1"/>
    <s v="Department"/>
    <s v="Supervisor"/>
    <s v="Non-Mgm."/>
    <s v="ang."/>
    <s v="M"/>
    <d v="2017-02-01T00:00:00"/>
    <m/>
    <s v=""/>
    <n v="2"/>
    <d v="1966-02-17T00:00:00"/>
    <n v="53"/>
    <s v="J"/>
    <n v="30"/>
    <n v="2.5"/>
    <n v="39"/>
    <x v="0"/>
    <n v="1"/>
    <n v="31"/>
    <n v="0"/>
    <n v="7396"/>
    <n v="1259.1937499999999"/>
    <n v="0"/>
    <n v="0"/>
    <n v="30"/>
    <n v="0"/>
    <n v="875"/>
    <n v="0"/>
    <n v="0"/>
    <n v="0"/>
    <n v="0"/>
    <n v="0"/>
    <n v="426.69230769230768"/>
    <n v="338.98333333333341"/>
    <n v="26.5"/>
    <n v="0"/>
    <n v="0"/>
    <n v="0"/>
    <n v="0"/>
    <n v="380.08248480769231"/>
    <n v="77.900000000000006"/>
    <n v="0"/>
  </r>
  <r>
    <d v="2020-12-01T00:00:00"/>
    <x v="8"/>
    <s v="P"/>
    <s v="Active"/>
    <n v="421"/>
    <x v="420"/>
    <s v="N"/>
    <x v="22"/>
    <n v="1029"/>
    <x v="6"/>
    <s v="Niederl. 10"/>
    <n v="1"/>
    <s v="Department"/>
    <s v="Supervisor"/>
    <s v="Non-Mgm."/>
    <s v="ang."/>
    <s v="M"/>
    <d v="2017-03-01T00:00:00"/>
    <m/>
    <s v=""/>
    <n v="2"/>
    <d v="1986-12-27T00:00:00"/>
    <n v="33"/>
    <s v="J"/>
    <n v="30"/>
    <n v="2.5"/>
    <n v="39"/>
    <x v="0"/>
    <n v="1"/>
    <n v="31"/>
    <n v="0"/>
    <n v="7397"/>
    <n v="1259.1937499999999"/>
    <n v="0"/>
    <n v="0"/>
    <n v="0"/>
    <n v="0"/>
    <n v="0"/>
    <n v="0"/>
    <n v="0"/>
    <n v="0"/>
    <n v="0"/>
    <n v="0"/>
    <n v="426.75"/>
    <n v="339.0291666666667"/>
    <n v="26.5"/>
    <n v="0"/>
    <n v="0"/>
    <n v="0"/>
    <n v="0"/>
    <n v="177.430919375"/>
    <n v="0"/>
    <n v="0"/>
  </r>
  <r>
    <d v="2020-12-01T00:00:00"/>
    <x v="8"/>
    <s v="P"/>
    <s v="Active"/>
    <n v="422"/>
    <x v="421"/>
    <s v="N"/>
    <x v="26"/>
    <n v="1091"/>
    <x v="0"/>
    <s v="Niederl. 3"/>
    <n v="1"/>
    <s v="Department"/>
    <s v="Supervisor"/>
    <s v="Non-Mgm."/>
    <s v="ang."/>
    <s v="W"/>
    <d v="2017-03-06T00:00:00"/>
    <m/>
    <s v=""/>
    <n v="2"/>
    <d v="1989-01-27T00:00:00"/>
    <n v="30"/>
    <s v="N"/>
    <n v="30"/>
    <n v="2.5"/>
    <n v="39"/>
    <x v="0"/>
    <n v="1"/>
    <n v="31"/>
    <n v="0"/>
    <n v="7398"/>
    <n v="1259.1937499999999"/>
    <n v="0"/>
    <n v="0"/>
    <n v="0"/>
    <n v="0"/>
    <n v="0"/>
    <n v="0"/>
    <n v="0"/>
    <n v="0"/>
    <n v="0"/>
    <n v="0"/>
    <n v="0"/>
    <n v="0"/>
    <n v="26.5"/>
    <n v="0"/>
    <n v="0"/>
    <n v="0"/>
    <n v="0"/>
    <n v="5.9346750000000004"/>
    <n v="0"/>
    <n v="0"/>
  </r>
  <r>
    <d v="2020-12-01T00:00:00"/>
    <x v="8"/>
    <s v="P"/>
    <s v="Active"/>
    <n v="423"/>
    <x v="422"/>
    <s v="N"/>
    <x v="18"/>
    <n v="1080"/>
    <x v="0"/>
    <s v="Niederl. 3"/>
    <n v="1"/>
    <s v="Department"/>
    <s v="Supervisor"/>
    <s v="Non-Mgm."/>
    <s v="ang."/>
    <s v="W"/>
    <d v="2017-04-01T00:00:00"/>
    <m/>
    <s v=""/>
    <n v="2"/>
    <d v="1965-09-22T00:00:00"/>
    <n v="54"/>
    <s v="N"/>
    <n v="30"/>
    <n v="2.5"/>
    <n v="39"/>
    <x v="0"/>
    <n v="1"/>
    <n v="31"/>
    <n v="0"/>
    <n v="7399"/>
    <n v="1259.1937499999999"/>
    <n v="0"/>
    <n v="0"/>
    <n v="0"/>
    <n v="0"/>
    <n v="0"/>
    <n v="0"/>
    <n v="0"/>
    <n v="0"/>
    <n v="0"/>
    <n v="0"/>
    <n v="0"/>
    <n v="0"/>
    <n v="26.5"/>
    <n v="0"/>
    <n v="0"/>
    <n v="0"/>
    <n v="0"/>
    <n v="5.9346750000000004"/>
    <n v="0"/>
    <n v="0"/>
  </r>
  <r>
    <d v="2020-12-01T00:00:00"/>
    <x v="8"/>
    <s v="P"/>
    <s v="Active"/>
    <n v="424"/>
    <x v="423"/>
    <s v="N"/>
    <x v="22"/>
    <n v="1029"/>
    <x v="6"/>
    <s v="Niederl. 10"/>
    <n v="1"/>
    <s v="Department"/>
    <s v="Supervisor"/>
    <s v="Non-Mgm."/>
    <s v="ang."/>
    <s v="M"/>
    <d v="2017-04-01T00:00:00"/>
    <m/>
    <s v=""/>
    <n v="2"/>
    <d v="1980-06-05T00:00:00"/>
    <n v="39"/>
    <s v="J"/>
    <n v="30"/>
    <n v="2.5"/>
    <n v="39"/>
    <x v="0"/>
    <n v="1"/>
    <n v="31"/>
    <n v="0"/>
    <n v="7400"/>
    <n v="1259.1937499999999"/>
    <n v="0"/>
    <n v="0"/>
    <n v="0"/>
    <n v="0"/>
    <n v="0"/>
    <n v="0"/>
    <n v="0"/>
    <n v="0"/>
    <n v="0"/>
    <n v="0"/>
    <n v="426.92307692307691"/>
    <n v="339.16666666666669"/>
    <n v="26.5"/>
    <n v="0"/>
    <n v="0"/>
    <n v="0"/>
    <n v="0"/>
    <n v="177.5004730769231"/>
    <n v="0"/>
    <n v="0"/>
  </r>
  <r>
    <d v="2020-12-01T00:00:00"/>
    <x v="8"/>
    <s v="P"/>
    <s v="Active"/>
    <n v="425"/>
    <x v="424"/>
    <s v="N"/>
    <x v="22"/>
    <n v="1035"/>
    <x v="5"/>
    <s v="Niederl. 5"/>
    <n v="1"/>
    <s v="Department"/>
    <s v="Supervisor"/>
    <s v="Non-Mgm."/>
    <s v="ang."/>
    <s v="M"/>
    <d v="2017-04-18T00:00:00"/>
    <m/>
    <s v=""/>
    <n v="2"/>
    <d v="1963-04-11T00:00:00"/>
    <n v="56"/>
    <s v="J"/>
    <n v="30"/>
    <n v="2.5"/>
    <n v="39"/>
    <x v="0"/>
    <n v="1"/>
    <n v="31"/>
    <n v="0"/>
    <n v="7401"/>
    <n v="1259.1937499999999"/>
    <n v="0"/>
    <n v="0"/>
    <n v="0"/>
    <n v="0"/>
    <n v="0"/>
    <n v="0"/>
    <n v="0"/>
    <n v="0"/>
    <n v="0"/>
    <n v="0"/>
    <n v="426.98076923076923"/>
    <n v="339.21250000000003"/>
    <n v="26.5"/>
    <n v="0"/>
    <n v="0"/>
    <n v="0"/>
    <n v="0"/>
    <n v="177.52365764423078"/>
    <n v="0"/>
    <n v="0"/>
  </r>
  <r>
    <d v="2020-12-01T00:00:00"/>
    <x v="8"/>
    <s v="P"/>
    <s v="Active"/>
    <n v="426"/>
    <x v="425"/>
    <s v="N"/>
    <x v="17"/>
    <n v="1088"/>
    <x v="0"/>
    <s v="Niederl. 3"/>
    <n v="1"/>
    <s v="Department"/>
    <s v="Supervisor"/>
    <s v="Non-Mgm."/>
    <s v="ang."/>
    <s v="W"/>
    <d v="2017-03-27T00:00:00"/>
    <m/>
    <s v=""/>
    <n v="2"/>
    <d v="1979-06-07T00:00:00"/>
    <n v="40"/>
    <s v="N"/>
    <n v="30"/>
    <n v="2.5"/>
    <n v="35"/>
    <x v="0"/>
    <n v="0.89743589743589747"/>
    <n v="31"/>
    <n v="0"/>
    <n v="7402"/>
    <n v="1259.1937499999999"/>
    <n v="0"/>
    <n v="0"/>
    <n v="0"/>
    <n v="0"/>
    <n v="0"/>
    <n v="0"/>
    <n v="0"/>
    <n v="0"/>
    <n v="0"/>
    <n v="0"/>
    <n v="0"/>
    <n v="0"/>
    <n v="26.5"/>
    <n v="0"/>
    <n v="0"/>
    <n v="0"/>
    <n v="0"/>
    <n v="5.9346750000000004"/>
    <n v="0"/>
    <n v="0"/>
  </r>
  <r>
    <d v="2020-12-01T00:00:00"/>
    <x v="8"/>
    <s v="P"/>
    <s v="Active"/>
    <n v="427"/>
    <x v="426"/>
    <s v="N"/>
    <x v="28"/>
    <n v="1004"/>
    <x v="1"/>
    <s v="Niederl. 1"/>
    <n v="1"/>
    <s v="Department"/>
    <s v="Supervisor"/>
    <s v="Non-Mgm."/>
    <s v="ang."/>
    <s v="W"/>
    <d v="1991-02-18T00:00:00"/>
    <m/>
    <s v=""/>
    <n v="28"/>
    <d v="1967-06-28T00:00:00"/>
    <n v="52"/>
    <s v="N"/>
    <n v="24"/>
    <n v="2"/>
    <n v="20"/>
    <x v="0"/>
    <n v="0.51282051282051277"/>
    <n v="31"/>
    <n v="0"/>
    <n v="7403"/>
    <n v="1259.1937499999999"/>
    <n v="0"/>
    <n v="0"/>
    <n v="0"/>
    <n v="0"/>
    <n v="0"/>
    <n v="0"/>
    <n v="0"/>
    <n v="0"/>
    <n v="0"/>
    <n v="0"/>
    <n v="0"/>
    <n v="0"/>
    <n v="26.5"/>
    <n v="0"/>
    <n v="0"/>
    <n v="0"/>
    <n v="0"/>
    <n v="5.9346750000000004"/>
    <n v="0"/>
    <n v="0"/>
  </r>
  <r>
    <d v="2020-12-01T00:00:00"/>
    <x v="8"/>
    <s v="P"/>
    <s v="Active"/>
    <n v="428"/>
    <x v="427"/>
    <s v="N"/>
    <x v="22"/>
    <n v="1023"/>
    <x v="7"/>
    <s v="Niederl. 9"/>
    <n v="1"/>
    <s v="Department"/>
    <s v="Supervisor"/>
    <s v="Non-Mgm."/>
    <s v="ang."/>
    <s v="M"/>
    <d v="2017-04-16T00:00:00"/>
    <m/>
    <s v=""/>
    <n v="2"/>
    <d v="1978-09-12T00:00:00"/>
    <n v="41"/>
    <s v="J"/>
    <n v="30"/>
    <n v="2.5"/>
    <n v="39"/>
    <x v="0"/>
    <n v="1"/>
    <n v="31"/>
    <n v="0"/>
    <n v="7404"/>
    <n v="1259.1937499999999"/>
    <n v="0"/>
    <n v="0"/>
    <n v="0"/>
    <n v="0"/>
    <n v="0"/>
    <n v="0"/>
    <n v="0"/>
    <n v="0"/>
    <n v="0"/>
    <n v="0"/>
    <n v="427.15384615384613"/>
    <n v="339.35"/>
    <n v="26.5"/>
    <n v="0"/>
    <n v="0"/>
    <n v="0"/>
    <n v="0"/>
    <n v="177.59321134615385"/>
    <n v="0"/>
    <n v="0"/>
  </r>
  <r>
    <d v="2020-12-01T00:00:00"/>
    <x v="8"/>
    <s v="P"/>
    <s v="Active"/>
    <n v="429"/>
    <x v="428"/>
    <s v="N"/>
    <x v="22"/>
    <n v="1047"/>
    <x v="9"/>
    <s v="Niederl. 4"/>
    <n v="1"/>
    <s v="Department"/>
    <s v="Supervisor"/>
    <s v="Non-Mgm."/>
    <s v="ang."/>
    <s v="M"/>
    <d v="2017-05-01T00:00:00"/>
    <m/>
    <s v=""/>
    <n v="2"/>
    <d v="1980-09-05T00:00:00"/>
    <n v="39"/>
    <s v="J"/>
    <n v="30"/>
    <n v="2.5"/>
    <n v="39"/>
    <x v="0"/>
    <n v="1"/>
    <n v="31"/>
    <n v="0"/>
    <n v="7405"/>
    <n v="1259.1937499999999"/>
    <n v="0"/>
    <n v="0"/>
    <n v="0"/>
    <n v="0"/>
    <n v="0"/>
    <n v="0"/>
    <n v="0"/>
    <n v="0"/>
    <n v="0"/>
    <n v="0"/>
    <n v="427.21153846153845"/>
    <n v="339.39583333333337"/>
    <n v="26.5"/>
    <n v="0"/>
    <n v="0"/>
    <n v="0"/>
    <n v="0"/>
    <n v="177.61639591346156"/>
    <n v="0"/>
    <n v="0"/>
  </r>
  <r>
    <d v="2020-12-01T00:00:00"/>
    <x v="8"/>
    <s v="P"/>
    <s v="Active"/>
    <n v="430"/>
    <x v="429"/>
    <s v="N"/>
    <x v="23"/>
    <n v="1068"/>
    <x v="0"/>
    <s v="Niederl. 3"/>
    <n v="1"/>
    <s v="Department"/>
    <s v="Supervisor"/>
    <s v="Non-Mgm."/>
    <s v="ang."/>
    <s v="M"/>
    <d v="2017-05-01T00:00:00"/>
    <m/>
    <s v=""/>
    <n v="2"/>
    <d v="1970-04-29T00:00:00"/>
    <n v="49"/>
    <s v="N"/>
    <n v="24"/>
    <n v="2"/>
    <n v="32"/>
    <x v="0"/>
    <n v="0.82051282051282048"/>
    <n v="31"/>
    <n v="0"/>
    <n v="7406"/>
    <n v="1259.1937499999999"/>
    <n v="0"/>
    <n v="0"/>
    <n v="0"/>
    <n v="0"/>
    <n v="0"/>
    <n v="0"/>
    <n v="0"/>
    <n v="0"/>
    <n v="0"/>
    <n v="0"/>
    <n v="0"/>
    <n v="0"/>
    <n v="26.5"/>
    <n v="0"/>
    <n v="0"/>
    <n v="0"/>
    <n v="0"/>
    <n v="5.9346750000000004"/>
    <n v="0"/>
    <n v="0"/>
  </r>
  <r>
    <d v="2020-12-01T00:00:00"/>
    <x v="8"/>
    <s v="P"/>
    <s v="Active"/>
    <n v="431"/>
    <x v="430"/>
    <s v="N"/>
    <x v="22"/>
    <n v="1035"/>
    <x v="5"/>
    <s v="Niederl. 5"/>
    <n v="1"/>
    <s v="Department"/>
    <s v="Supervisor"/>
    <s v="Non-Mgm."/>
    <s v="ang."/>
    <s v="M"/>
    <d v="2017-05-01T00:00:00"/>
    <m/>
    <s v=""/>
    <n v="2"/>
    <d v="1979-05-15T00:00:00"/>
    <n v="40"/>
    <s v="J"/>
    <n v="30"/>
    <n v="2.5"/>
    <n v="39"/>
    <x v="0"/>
    <n v="1"/>
    <n v="31"/>
    <n v="0"/>
    <n v="7407"/>
    <n v="1259.1937499999999"/>
    <n v="0"/>
    <n v="0"/>
    <n v="0"/>
    <n v="0"/>
    <n v="0"/>
    <n v="0"/>
    <n v="0"/>
    <n v="0"/>
    <n v="0"/>
    <n v="0"/>
    <n v="427.32692307692309"/>
    <n v="339.48750000000001"/>
    <n v="26.5"/>
    <n v="0"/>
    <n v="0"/>
    <n v="0"/>
    <n v="0"/>
    <n v="177.66276504807692"/>
    <n v="0"/>
    <n v="0"/>
  </r>
  <r>
    <d v="2020-12-01T00:00:00"/>
    <x v="8"/>
    <s v="P"/>
    <s v="Active"/>
    <n v="432"/>
    <x v="431"/>
    <s v="Y"/>
    <x v="16"/>
    <n v="1049"/>
    <x v="3"/>
    <s v="Niederl. 8"/>
    <n v="0.5"/>
    <s v="Department"/>
    <s v="Supervisor"/>
    <s v="Manager"/>
    <s v="ang."/>
    <s v="M"/>
    <d v="2017-06-19T00:00:00"/>
    <m/>
    <s v=""/>
    <n v="2"/>
    <d v="1966-03-18T00:00:00"/>
    <n v="53"/>
    <s v="N"/>
    <n v="30"/>
    <n v="2.5"/>
    <n v="39"/>
    <x v="0"/>
    <n v="0.5"/>
    <n v="31"/>
    <n v="0"/>
    <n v="7408"/>
    <n v="1259.1937499999999"/>
    <n v="0"/>
    <n v="0"/>
    <n v="0"/>
    <n v="0"/>
    <n v="0"/>
    <n v="0"/>
    <n v="0"/>
    <n v="0"/>
    <n v="0"/>
    <n v="0"/>
    <n v="0"/>
    <n v="0"/>
    <n v="13.25"/>
    <n v="0"/>
    <n v="0"/>
    <n v="0"/>
    <n v="0"/>
    <n v="2.9673375000000002"/>
    <n v="78.323699999999988"/>
    <n v="0"/>
  </r>
  <r>
    <d v="2020-12-01T00:00:00"/>
    <x v="8"/>
    <s v="P"/>
    <s v="Active"/>
    <n v="432"/>
    <x v="431"/>
    <s v="Y"/>
    <x v="16"/>
    <n v="1056"/>
    <x v="2"/>
    <s v="Niederl. 7"/>
    <n v="0.5"/>
    <s v="Department"/>
    <s v="Supervisor"/>
    <s v="Manager"/>
    <s v="ang."/>
    <s v="M"/>
    <d v="2017-06-19T00:00:00"/>
    <m/>
    <s v=""/>
    <n v="2"/>
    <d v="1966-03-18T00:00:00"/>
    <n v="53"/>
    <s v="N"/>
    <n v="30"/>
    <n v="2.5"/>
    <n v="39"/>
    <x v="0"/>
    <n v="0.5"/>
    <n v="31"/>
    <n v="0"/>
    <n v="7409"/>
    <n v="1259.1937499999999"/>
    <n v="0"/>
    <n v="0"/>
    <n v="0"/>
    <n v="0"/>
    <n v="0"/>
    <n v="0"/>
    <n v="0"/>
    <n v="0"/>
    <n v="0"/>
    <n v="0"/>
    <n v="0"/>
    <n v="0"/>
    <n v="13.25"/>
    <n v="0"/>
    <n v="0"/>
    <n v="0"/>
    <n v="0"/>
    <n v="2.9673375000000002"/>
    <n v="78.323699999999988"/>
    <n v="0"/>
  </r>
  <r>
    <d v="2020-12-01T00:00:00"/>
    <x v="8"/>
    <s v="P"/>
    <s v="Active"/>
    <n v="433"/>
    <x v="432"/>
    <s v="N"/>
    <x v="37"/>
    <n v="1005"/>
    <x v="1"/>
    <s v="Niederl. 1"/>
    <n v="1"/>
    <s v="Department"/>
    <s v="Supervisor"/>
    <s v="Non-Mgm."/>
    <s v="ang."/>
    <s v="M"/>
    <d v="2017-06-01T00:00:00"/>
    <m/>
    <s v=""/>
    <n v="2"/>
    <d v="1987-10-04T00:00:00"/>
    <n v="32"/>
    <s v="N"/>
    <n v="30"/>
    <n v="2.5"/>
    <n v="39"/>
    <x v="0"/>
    <n v="1"/>
    <n v="31"/>
    <n v="0"/>
    <n v="7410"/>
    <n v="1259.1937499999999"/>
    <n v="0"/>
    <n v="0"/>
    <n v="0"/>
    <n v="0"/>
    <n v="0"/>
    <n v="0"/>
    <n v="0"/>
    <n v="0"/>
    <n v="0"/>
    <n v="0"/>
    <n v="0"/>
    <n v="0"/>
    <n v="26.5"/>
    <n v="0"/>
    <n v="0"/>
    <n v="0"/>
    <n v="0"/>
    <n v="5.9346750000000004"/>
    <n v="0"/>
    <n v="0"/>
  </r>
  <r>
    <d v="2020-12-01T00:00:00"/>
    <x v="8"/>
    <s v="P"/>
    <s v="Active"/>
    <n v="434"/>
    <x v="433"/>
    <s v="N"/>
    <x v="26"/>
    <n v="1091"/>
    <x v="0"/>
    <s v="Niederl. 3"/>
    <n v="1"/>
    <s v="Department"/>
    <s v="Supervisor"/>
    <s v="Non-Mgm."/>
    <s v="ang."/>
    <s v="M"/>
    <d v="2017-06-01T00:00:00"/>
    <m/>
    <s v=""/>
    <n v="2"/>
    <d v="1963-11-26T00:00:00"/>
    <n v="56"/>
    <s v="N"/>
    <n v="30"/>
    <n v="2.5"/>
    <n v="39"/>
    <x v="0"/>
    <n v="1"/>
    <n v="31"/>
    <n v="0"/>
    <n v="7411"/>
    <n v="1259.1937499999999"/>
    <n v="0"/>
    <n v="0"/>
    <n v="0"/>
    <n v="0"/>
    <n v="0"/>
    <n v="0"/>
    <n v="0"/>
    <n v="0"/>
    <n v="0"/>
    <n v="0"/>
    <n v="0"/>
    <n v="0"/>
    <n v="26.5"/>
    <n v="0"/>
    <n v="0"/>
    <n v="0"/>
    <n v="0"/>
    <n v="5.9346750000000004"/>
    <n v="0"/>
    <n v="0"/>
  </r>
  <r>
    <d v="2020-12-01T00:00:00"/>
    <x v="8"/>
    <s v="P"/>
    <s v="Active"/>
    <n v="435"/>
    <x v="434"/>
    <s v="N"/>
    <x v="31"/>
    <n v="1022"/>
    <x v="7"/>
    <s v="Niederl. 9"/>
    <n v="1"/>
    <s v="Department"/>
    <s v="Supervisor"/>
    <s v="Non-Mgm."/>
    <s v="ang."/>
    <s v="M"/>
    <d v="2017-06-01T00:00:00"/>
    <m/>
    <s v=""/>
    <n v="2"/>
    <d v="1986-07-14T00:00:00"/>
    <n v="33"/>
    <s v="J"/>
    <n v="30"/>
    <n v="2.5"/>
    <n v="39"/>
    <x v="0"/>
    <n v="1"/>
    <n v="31"/>
    <n v="0"/>
    <n v="7412"/>
    <n v="1259.1937499999999"/>
    <n v="0"/>
    <n v="0"/>
    <n v="30"/>
    <n v="0"/>
    <n v="320.83"/>
    <n v="0"/>
    <n v="0"/>
    <n v="0"/>
    <n v="0"/>
    <n v="0"/>
    <n v="427.61538461538464"/>
    <n v="339.7166666666667"/>
    <n v="26.5"/>
    <n v="0"/>
    <n v="0"/>
    <n v="0"/>
    <n v="0"/>
    <n v="256.3470663846154"/>
    <n v="77.900000000000006"/>
    <n v="0"/>
  </r>
  <r>
    <d v="2020-12-01T00:00:00"/>
    <x v="8"/>
    <s v="P"/>
    <s v="Active"/>
    <n v="436"/>
    <x v="435"/>
    <s v="N"/>
    <x v="0"/>
    <n v="1090"/>
    <x v="0"/>
    <s v="Niederl. 3"/>
    <n v="1"/>
    <s v="Department"/>
    <s v="Supervisor"/>
    <s v="Non-Mgm."/>
    <s v="ang."/>
    <s v="W"/>
    <d v="2017-06-13T00:00:00"/>
    <m/>
    <s v=""/>
    <n v="2"/>
    <d v="1990-10-27T00:00:00"/>
    <n v="29"/>
    <s v="N"/>
    <n v="30"/>
    <n v="2.5"/>
    <n v="39"/>
    <x v="0"/>
    <n v="1"/>
    <n v="31"/>
    <n v="0"/>
    <n v="7413"/>
    <n v="1259.1937499999999"/>
    <n v="0"/>
    <n v="0"/>
    <n v="0"/>
    <n v="0"/>
    <n v="0"/>
    <n v="0"/>
    <n v="0"/>
    <n v="0"/>
    <n v="0"/>
    <n v="0"/>
    <n v="0"/>
    <n v="0"/>
    <n v="26.5"/>
    <n v="0"/>
    <n v="0"/>
    <n v="0"/>
    <n v="0"/>
    <n v="5.9346750000000004"/>
    <n v="0"/>
    <n v="0"/>
  </r>
  <r>
    <d v="2020-12-01T00:00:00"/>
    <x v="8"/>
    <s v="P"/>
    <s v="Active"/>
    <n v="437"/>
    <x v="436"/>
    <s v="N"/>
    <x v="17"/>
    <n v="1088"/>
    <x v="0"/>
    <s v="Niederl. 3"/>
    <n v="1"/>
    <s v="Department"/>
    <s v="Supervisor"/>
    <s v="Non-Mgm."/>
    <s v="ang."/>
    <s v="W"/>
    <d v="2017-07-01T00:00:00"/>
    <m/>
    <s v=""/>
    <n v="2"/>
    <d v="1977-05-10T00:00:00"/>
    <n v="42"/>
    <s v="N"/>
    <n v="30"/>
    <n v="2.5"/>
    <n v="25"/>
    <x v="0"/>
    <n v="0.64102564102564108"/>
    <n v="31"/>
    <n v="0"/>
    <n v="7414"/>
    <n v="1259.1937499999999"/>
    <n v="0"/>
    <n v="0"/>
    <n v="0"/>
    <n v="0"/>
    <n v="0"/>
    <n v="0"/>
    <n v="0"/>
    <n v="0"/>
    <n v="0"/>
    <n v="0"/>
    <n v="0"/>
    <n v="0"/>
    <n v="26.5"/>
    <n v="0"/>
    <n v="0"/>
    <n v="0"/>
    <n v="0"/>
    <n v="5.9346750000000004"/>
    <n v="0"/>
    <n v="0"/>
  </r>
  <r>
    <d v="2020-12-01T00:00:00"/>
    <x v="8"/>
    <s v="P"/>
    <s v="Active"/>
    <n v="438"/>
    <x v="437"/>
    <s v="N"/>
    <x v="38"/>
    <n v="1074"/>
    <x v="0"/>
    <s v="Niederl. 3"/>
    <n v="1"/>
    <s v="Department"/>
    <s v="Supervisor"/>
    <s v="Non-Mgm."/>
    <s v="ang."/>
    <s v="M"/>
    <d v="2017-07-17T00:00:00"/>
    <m/>
    <s v=""/>
    <n v="2"/>
    <d v="1986-05-10T00:00:00"/>
    <n v="33"/>
    <s v="N"/>
    <n v="30"/>
    <n v="2.5"/>
    <n v="39"/>
    <x v="0"/>
    <n v="1"/>
    <n v="31"/>
    <n v="0"/>
    <n v="7415"/>
    <n v="1259.1937499999999"/>
    <n v="0"/>
    <n v="0"/>
    <n v="0"/>
    <n v="0"/>
    <n v="0"/>
    <n v="0"/>
    <n v="0"/>
    <n v="0"/>
    <n v="0"/>
    <n v="0"/>
    <n v="0"/>
    <n v="0"/>
    <n v="26.5"/>
    <n v="0"/>
    <n v="0"/>
    <n v="0"/>
    <n v="0"/>
    <n v="5.9346750000000004"/>
    <n v="0"/>
    <n v="0"/>
  </r>
  <r>
    <d v="2020-12-01T00:00:00"/>
    <x v="8"/>
    <s v="P"/>
    <s v="Active"/>
    <n v="439"/>
    <x v="438"/>
    <s v="N"/>
    <x v="27"/>
    <n v="1070"/>
    <x v="0"/>
    <s v="Niederl. 3"/>
    <n v="1"/>
    <s v="Department"/>
    <s v="Supervisor"/>
    <s v="Non-Mgm."/>
    <s v="ang."/>
    <s v="W"/>
    <d v="2017-08-01T00:00:00"/>
    <m/>
    <s v=""/>
    <n v="2"/>
    <d v="1997-10-13T00:00:00"/>
    <n v="22"/>
    <s v="N"/>
    <n v="30"/>
    <n v="2.5"/>
    <n v="39"/>
    <x v="0"/>
    <n v="1"/>
    <n v="31"/>
    <n v="0"/>
    <n v="7416"/>
    <n v="1259.1937499999999"/>
    <n v="0"/>
    <n v="0"/>
    <n v="0"/>
    <n v="0"/>
    <n v="0"/>
    <n v="0"/>
    <n v="0"/>
    <n v="0"/>
    <n v="0"/>
    <n v="0"/>
    <n v="0"/>
    <n v="0"/>
    <n v="26.5"/>
    <n v="0"/>
    <n v="0"/>
    <n v="0"/>
    <n v="0"/>
    <n v="5.9346750000000004"/>
    <n v="0"/>
    <n v="0"/>
  </r>
  <r>
    <d v="2020-12-01T00:00:00"/>
    <x v="8"/>
    <s v="P"/>
    <s v="Active"/>
    <n v="440"/>
    <x v="439"/>
    <s v="N"/>
    <x v="5"/>
    <n v="1093"/>
    <x v="0"/>
    <s v="Niederl. 3"/>
    <n v="1"/>
    <s v="Department"/>
    <s v="Supervisor"/>
    <s v="Non-Mgm."/>
    <s v="ang."/>
    <s v="M"/>
    <d v="2017-08-01T00:00:00"/>
    <m/>
    <s v=""/>
    <n v="2"/>
    <d v="1979-07-25T00:00:00"/>
    <n v="40"/>
    <s v="N"/>
    <n v="30"/>
    <n v="2.5"/>
    <n v="39"/>
    <x v="0"/>
    <n v="1"/>
    <n v="31"/>
    <n v="0"/>
    <n v="7417"/>
    <n v="1259.1937499999999"/>
    <n v="0"/>
    <n v="0"/>
    <n v="0"/>
    <n v="0"/>
    <n v="0"/>
    <n v="0"/>
    <n v="0"/>
    <n v="0"/>
    <n v="0"/>
    <n v="0"/>
    <n v="0"/>
    <n v="0"/>
    <n v="26.5"/>
    <n v="0"/>
    <n v="0"/>
    <n v="0"/>
    <n v="0"/>
    <n v="5.9346750000000004"/>
    <n v="0"/>
    <n v="0"/>
  </r>
  <r>
    <d v="2020-12-01T00:00:00"/>
    <x v="8"/>
    <s v="P"/>
    <s v="Active"/>
    <n v="441"/>
    <x v="440"/>
    <s v="N"/>
    <x v="31"/>
    <n v="1059"/>
    <x v="2"/>
    <s v="Niederl. 7"/>
    <n v="1"/>
    <s v="Department"/>
    <s v="Supervisor"/>
    <s v="Non-Mgm."/>
    <s v="ang."/>
    <s v="M"/>
    <d v="2017-08-01T00:00:00"/>
    <m/>
    <s v=""/>
    <n v="2"/>
    <d v="1991-04-05T00:00:00"/>
    <n v="28"/>
    <s v="J"/>
    <n v="30"/>
    <n v="2.5"/>
    <n v="39"/>
    <x v="0"/>
    <n v="1"/>
    <n v="31"/>
    <n v="0"/>
    <n v="7418"/>
    <n v="1259.1937499999999"/>
    <n v="0"/>
    <n v="0"/>
    <n v="30"/>
    <n v="0"/>
    <n v="320.83"/>
    <n v="0"/>
    <n v="0"/>
    <n v="0"/>
    <n v="0"/>
    <n v="0"/>
    <n v="427.96153846153851"/>
    <n v="339.99166666666667"/>
    <n v="26.5"/>
    <n v="0"/>
    <n v="0"/>
    <n v="0"/>
    <n v="0"/>
    <n v="256.4861737884616"/>
    <n v="79.040000000000006"/>
    <n v="0"/>
  </r>
  <r>
    <d v="2020-12-01T00:00:00"/>
    <x v="8"/>
    <s v="P"/>
    <s v="Active"/>
    <n v="442"/>
    <x v="441"/>
    <s v="N"/>
    <x v="51"/>
    <n v="1092"/>
    <x v="2"/>
    <s v="Niederl. 7"/>
    <n v="1"/>
    <s v="Department"/>
    <s v="Supervisor"/>
    <s v="Non-Mgm."/>
    <s v="tech"/>
    <s v="M"/>
    <d v="2017-08-01T00:00:00"/>
    <d v="2021-01-31T00:00:00"/>
    <s v=""/>
    <n v="3"/>
    <d v="1999-11-04T00:00:00"/>
    <n v="20"/>
    <s v="J"/>
    <n v="30"/>
    <n v="2.5"/>
    <n v="39"/>
    <x v="0"/>
    <n v="1"/>
    <n v="31"/>
    <n v="0"/>
    <n v="7419"/>
    <n v="1259.1937499999999"/>
    <n v="0"/>
    <n v="0"/>
    <n v="0"/>
    <n v="0"/>
    <n v="0"/>
    <n v="0"/>
    <n v="0"/>
    <n v="0"/>
    <n v="0"/>
    <n v="0"/>
    <n v="428.01923076923077"/>
    <n v="340.03750000000002"/>
    <n v="26.5"/>
    <n v="0"/>
    <n v="0"/>
    <n v="0"/>
    <n v="0"/>
    <n v="177.94097985576926"/>
    <n v="0"/>
    <n v="0"/>
  </r>
  <r>
    <d v="2020-12-01T00:00:00"/>
    <x v="8"/>
    <s v="P"/>
    <s v="Active"/>
    <n v="443"/>
    <x v="442"/>
    <s v="N"/>
    <x v="49"/>
    <n v="1072"/>
    <x v="0"/>
    <s v="Niederl. 3"/>
    <n v="1"/>
    <s v="Department"/>
    <s v="Supervisor"/>
    <s v="Non-Mgm."/>
    <s v="ang."/>
    <s v="W"/>
    <d v="2017-08-01T00:00:00"/>
    <m/>
    <s v=""/>
    <n v="2"/>
    <d v="1988-07-23T00:00:00"/>
    <n v="31"/>
    <s v="N"/>
    <n v="30"/>
    <n v="2.5"/>
    <n v="39"/>
    <x v="0"/>
    <n v="1"/>
    <n v="31"/>
    <n v="0"/>
    <n v="7420"/>
    <n v="1259.1937499999999"/>
    <n v="0"/>
    <n v="0"/>
    <n v="0"/>
    <n v="0"/>
    <n v="0"/>
    <n v="0"/>
    <n v="0"/>
    <n v="0"/>
    <n v="0"/>
    <n v="0"/>
    <n v="0"/>
    <n v="0"/>
    <n v="26.5"/>
    <n v="0"/>
    <n v="0"/>
    <n v="0"/>
    <n v="0"/>
    <n v="5.9346750000000004"/>
    <n v="0"/>
    <n v="0"/>
  </r>
  <r>
    <d v="2020-12-01T00:00:00"/>
    <x v="8"/>
    <s v="P"/>
    <s v="Active"/>
    <n v="444"/>
    <x v="443"/>
    <s v="N"/>
    <x v="35"/>
    <n v="1078"/>
    <x v="0"/>
    <s v="Niederl. 3"/>
    <n v="1"/>
    <s v="Department"/>
    <s v="Supervisor"/>
    <s v="Non-Mgm."/>
    <s v="ang."/>
    <s v="W"/>
    <d v="2017-08-01T00:00:00"/>
    <m/>
    <s v=""/>
    <n v="2"/>
    <d v="1988-02-25T00:00:00"/>
    <n v="31"/>
    <s v="N"/>
    <n v="30"/>
    <n v="2.5"/>
    <n v="39"/>
    <x v="0"/>
    <n v="1"/>
    <n v="31"/>
    <n v="0"/>
    <n v="7421"/>
    <n v="1259.1937499999999"/>
    <n v="0"/>
    <n v="0"/>
    <n v="0"/>
    <n v="0"/>
    <n v="0"/>
    <n v="0"/>
    <n v="0"/>
    <n v="0"/>
    <n v="0"/>
    <n v="0"/>
    <n v="0"/>
    <n v="0"/>
    <n v="26.5"/>
    <n v="0"/>
    <n v="0"/>
    <n v="0"/>
    <n v="0"/>
    <n v="5.9346750000000004"/>
    <n v="0"/>
    <n v="0"/>
  </r>
  <r>
    <d v="2020-12-01T00:00:00"/>
    <x v="8"/>
    <s v="P"/>
    <s v="Active"/>
    <n v="445"/>
    <x v="444"/>
    <s v="N"/>
    <x v="30"/>
    <n v="1071"/>
    <x v="0"/>
    <s v="Niederl. 3"/>
    <n v="1"/>
    <s v="Department"/>
    <s v="Supervisor"/>
    <s v="Non-Mgm."/>
    <s v="ang."/>
    <s v="M"/>
    <d v="2017-08-01T00:00:00"/>
    <m/>
    <s v=""/>
    <n v="2"/>
    <d v="1973-06-24T00:00:00"/>
    <n v="46"/>
    <s v="N"/>
    <n v="30"/>
    <n v="2.5"/>
    <n v="39"/>
    <x v="0"/>
    <n v="1"/>
    <n v="31"/>
    <n v="0"/>
    <n v="7422"/>
    <n v="1259.1937499999999"/>
    <n v="0"/>
    <n v="0"/>
    <n v="0"/>
    <n v="0"/>
    <n v="0"/>
    <n v="0"/>
    <n v="0"/>
    <n v="0"/>
    <n v="0"/>
    <n v="0"/>
    <n v="0"/>
    <n v="0"/>
    <n v="26.5"/>
    <n v="0"/>
    <n v="0"/>
    <n v="0"/>
    <n v="0"/>
    <n v="5.9346750000000004"/>
    <n v="0"/>
    <n v="0"/>
  </r>
  <r>
    <d v="2020-12-01T00:00:00"/>
    <x v="8"/>
    <s v="P"/>
    <s v="Active"/>
    <n v="446"/>
    <x v="445"/>
    <s v="N"/>
    <x v="22"/>
    <n v="1029"/>
    <x v="6"/>
    <s v="Niederl. 10"/>
    <n v="1"/>
    <s v="Department"/>
    <s v="Supervisor"/>
    <s v="Non-Mgm."/>
    <s v="ang."/>
    <s v="M"/>
    <d v="2017-08-01T00:00:00"/>
    <m/>
    <s v=""/>
    <n v="2"/>
    <d v="1974-07-09T00:00:00"/>
    <n v="45"/>
    <s v="J"/>
    <n v="30"/>
    <n v="2.5"/>
    <n v="39"/>
    <x v="0"/>
    <n v="1"/>
    <n v="31"/>
    <n v="0"/>
    <n v="7423"/>
    <n v="1259.1937499999999"/>
    <n v="0"/>
    <n v="0"/>
    <n v="0"/>
    <n v="0"/>
    <n v="0"/>
    <n v="0"/>
    <n v="0"/>
    <n v="0"/>
    <n v="0"/>
    <n v="0"/>
    <n v="428.24999999999994"/>
    <n v="340.22083333333336"/>
    <n v="26.5"/>
    <n v="0"/>
    <n v="0"/>
    <n v="0"/>
    <n v="0"/>
    <n v="178.03371812500001"/>
    <n v="0"/>
    <n v="0"/>
  </r>
  <r>
    <d v="2020-12-01T00:00:00"/>
    <x v="8"/>
    <s v="P"/>
    <s v="Active"/>
    <n v="447"/>
    <x v="446"/>
    <s v="N"/>
    <x v="22"/>
    <n v="1035"/>
    <x v="5"/>
    <s v="Niederl. 5"/>
    <n v="1"/>
    <s v="Department"/>
    <s v="Supervisor"/>
    <s v="Non-Mgm."/>
    <s v="ang."/>
    <s v="M"/>
    <d v="2017-08-01T00:00:00"/>
    <m/>
    <s v=""/>
    <n v="2"/>
    <d v="1975-01-29T00:00:00"/>
    <n v="44"/>
    <s v="J"/>
    <n v="30"/>
    <n v="2.5"/>
    <n v="39"/>
    <x v="0"/>
    <n v="1"/>
    <n v="31"/>
    <n v="0"/>
    <n v="7424"/>
    <n v="1259.1937499999999"/>
    <n v="0"/>
    <n v="0"/>
    <n v="0"/>
    <n v="0"/>
    <n v="0"/>
    <n v="0"/>
    <n v="0"/>
    <n v="0"/>
    <n v="0"/>
    <n v="0"/>
    <n v="428.30769230769226"/>
    <n v="340.26666666666665"/>
    <n v="26.5"/>
    <n v="0"/>
    <n v="0"/>
    <n v="0"/>
    <n v="0"/>
    <n v="178.05690269230769"/>
    <n v="0"/>
    <n v="0"/>
  </r>
  <r>
    <d v="2020-12-01T00:00:00"/>
    <x v="8"/>
    <s v="P"/>
    <s v="Active"/>
    <n v="448"/>
    <x v="447"/>
    <s v="N"/>
    <x v="1"/>
    <n v="1017"/>
    <x v="1"/>
    <s v="Niederl. 1"/>
    <n v="1"/>
    <s v="Department"/>
    <s v="Supervisor"/>
    <s v="Non-Mgm."/>
    <s v="ang."/>
    <s v="M"/>
    <d v="2017-08-21T00:00:00"/>
    <m/>
    <s v=""/>
    <n v="2"/>
    <d v="1975-07-02T00:00:00"/>
    <n v="44"/>
    <s v="N"/>
    <n v="30"/>
    <n v="2.5"/>
    <n v="39"/>
    <x v="0"/>
    <n v="1"/>
    <n v="31"/>
    <n v="0"/>
    <n v="7425"/>
    <n v="1259.1937499999999"/>
    <n v="0"/>
    <n v="0"/>
    <n v="0"/>
    <n v="0"/>
    <n v="0"/>
    <n v="0"/>
    <n v="0"/>
    <n v="0"/>
    <n v="0"/>
    <n v="0"/>
    <n v="0"/>
    <n v="0"/>
    <n v="26.5"/>
    <n v="0"/>
    <n v="0"/>
    <n v="0"/>
    <n v="0"/>
    <n v="5.9346750000000004"/>
    <n v="0"/>
    <n v="0"/>
  </r>
  <r>
    <d v="2020-12-01T00:00:00"/>
    <x v="8"/>
    <s v="P"/>
    <s v="Active"/>
    <n v="449"/>
    <x v="448"/>
    <s v="N"/>
    <x v="52"/>
    <n v="1007"/>
    <x v="1"/>
    <s v="Niederl. 1"/>
    <n v="1"/>
    <s v="Department"/>
    <s v="Supervisor"/>
    <s v="Non-Mgm."/>
    <s v="tech"/>
    <s v="M"/>
    <d v="2017-09-01T00:00:00"/>
    <d v="2021-02-28T00:00:00"/>
    <s v=""/>
    <n v="3"/>
    <d v="2000-07-28T00:00:00"/>
    <n v="19"/>
    <s v="J"/>
    <n v="30"/>
    <n v="2.5"/>
    <n v="39"/>
    <x v="0"/>
    <n v="1"/>
    <n v="31"/>
    <n v="0"/>
    <n v="7426"/>
    <n v="1259.1937499999999"/>
    <n v="0"/>
    <n v="0"/>
    <n v="0"/>
    <n v="0"/>
    <n v="0"/>
    <n v="0"/>
    <n v="0"/>
    <n v="0"/>
    <n v="0"/>
    <n v="0"/>
    <n v="428.42307692307691"/>
    <n v="340.35833333333341"/>
    <n v="26.5"/>
    <n v="0"/>
    <n v="0"/>
    <n v="0"/>
    <n v="0"/>
    <n v="178.10327182692308"/>
    <n v="0"/>
    <n v="0"/>
  </r>
  <r>
    <d v="2020-12-01T00:00:00"/>
    <x v="8"/>
    <s v="P"/>
    <s v="Active"/>
    <n v="450"/>
    <x v="449"/>
    <s v="N"/>
    <x v="52"/>
    <n v="1007"/>
    <x v="1"/>
    <s v="Niederl. 1"/>
    <n v="1"/>
    <s v="Department"/>
    <s v="Supervisor"/>
    <s v="Non-Mgm."/>
    <s v="tech"/>
    <s v="W"/>
    <d v="2017-09-01T00:00:00"/>
    <d v="2021-02-28T00:00:00"/>
    <s v=""/>
    <n v="3"/>
    <d v="2002-01-28T00:00:00"/>
    <n v="17"/>
    <s v="J"/>
    <n v="30"/>
    <n v="2.5"/>
    <n v="39"/>
    <x v="0"/>
    <n v="1"/>
    <n v="31"/>
    <n v="0"/>
    <n v="7427"/>
    <n v="1259.1937499999999"/>
    <n v="0"/>
    <n v="0"/>
    <n v="0"/>
    <n v="0"/>
    <n v="0"/>
    <n v="0"/>
    <n v="0"/>
    <n v="0"/>
    <n v="0"/>
    <n v="0"/>
    <n v="428.48076923076923"/>
    <n v="340.4041666666667"/>
    <n v="26.5"/>
    <n v="0"/>
    <n v="0"/>
    <n v="0"/>
    <n v="0"/>
    <n v="178.12645639423079"/>
    <n v="0"/>
    <n v="0"/>
  </r>
  <r>
    <d v="2020-12-01T00:00:00"/>
    <x v="8"/>
    <s v="P"/>
    <s v="Active"/>
    <n v="454"/>
    <x v="453"/>
    <s v="N"/>
    <x v="52"/>
    <n v="1007"/>
    <x v="1"/>
    <s v="Niederl. 1"/>
    <n v="1"/>
    <s v="Department"/>
    <s v="Supervisor"/>
    <s v="Non-Mgm."/>
    <s v="tech"/>
    <s v="M"/>
    <d v="2017-09-01T00:00:00"/>
    <d v="2021-02-28T00:00:00"/>
    <s v=""/>
    <n v="3"/>
    <d v="2001-05-20T00:00:00"/>
    <n v="18"/>
    <s v="J"/>
    <n v="30"/>
    <n v="2.5"/>
    <n v="39"/>
    <x v="0"/>
    <n v="1"/>
    <n v="31"/>
    <n v="0"/>
    <n v="7428"/>
    <n v="1259.1937499999999"/>
    <n v="0"/>
    <n v="0"/>
    <n v="0"/>
    <n v="0"/>
    <n v="0"/>
    <n v="0"/>
    <n v="0"/>
    <n v="0"/>
    <n v="0"/>
    <n v="0"/>
    <n v="428.53846153846155"/>
    <n v="340.45000000000005"/>
    <n v="26.5"/>
    <n v="0"/>
    <n v="0"/>
    <n v="0"/>
    <n v="0"/>
    <n v="178.14964096153849"/>
    <n v="0"/>
    <n v="0"/>
  </r>
  <r>
    <d v="2020-12-01T00:00:00"/>
    <x v="8"/>
    <s v="P"/>
    <s v="Active"/>
    <n v="455"/>
    <x v="454"/>
    <s v="N"/>
    <x v="52"/>
    <n v="1007"/>
    <x v="1"/>
    <s v="Niederl. 1"/>
    <n v="1"/>
    <s v="Department"/>
    <s v="Supervisor"/>
    <s v="Non-Mgm."/>
    <s v="tech"/>
    <s v="M"/>
    <d v="2017-09-01T00:00:00"/>
    <d v="2021-02-28T00:00:00"/>
    <s v=""/>
    <n v="3"/>
    <d v="2000-11-17T00:00:00"/>
    <n v="19"/>
    <s v="J"/>
    <n v="30"/>
    <n v="2.5"/>
    <n v="39"/>
    <x v="0"/>
    <n v="1"/>
    <n v="31"/>
    <n v="0"/>
    <n v="7429"/>
    <n v="1259.1937499999999"/>
    <n v="0"/>
    <n v="0"/>
    <n v="0"/>
    <n v="0"/>
    <n v="0"/>
    <n v="0"/>
    <n v="0"/>
    <n v="0"/>
    <n v="0"/>
    <n v="0"/>
    <n v="428.59615384615381"/>
    <n v="340.49583333333339"/>
    <n v="26.5"/>
    <n v="0"/>
    <n v="0"/>
    <n v="0"/>
    <n v="0"/>
    <n v="178.17282552884618"/>
    <n v="0"/>
    <n v="0"/>
  </r>
  <r>
    <d v="2020-12-01T00:00:00"/>
    <x v="8"/>
    <s v="P"/>
    <s v="Active"/>
    <n v="456"/>
    <x v="455"/>
    <s v="N"/>
    <x v="52"/>
    <n v="1007"/>
    <x v="1"/>
    <s v="Niederl. 1"/>
    <n v="1"/>
    <s v="Department"/>
    <s v="Supervisor"/>
    <s v="Non-Mgm."/>
    <s v="tech"/>
    <s v="M"/>
    <d v="2017-09-01T00:00:00"/>
    <d v="2021-02-28T00:00:00"/>
    <s v=""/>
    <n v="3"/>
    <d v="2000-10-30T00:00:00"/>
    <n v="19"/>
    <s v="J"/>
    <n v="30"/>
    <n v="2.5"/>
    <n v="39"/>
    <x v="0"/>
    <n v="1"/>
    <n v="31"/>
    <n v="0"/>
    <n v="7430"/>
    <n v="1259.1937499999999"/>
    <n v="0"/>
    <n v="0"/>
    <n v="0"/>
    <n v="0"/>
    <n v="0"/>
    <n v="0"/>
    <n v="0"/>
    <n v="0"/>
    <n v="0"/>
    <n v="0"/>
    <n v="428.65384615384613"/>
    <n v="340.54166666666669"/>
    <n v="26.5"/>
    <n v="0"/>
    <n v="0"/>
    <n v="0"/>
    <n v="0"/>
    <n v="178.19601009615386"/>
    <n v="0"/>
    <n v="0"/>
  </r>
  <r>
    <d v="2020-12-01T00:00:00"/>
    <x v="8"/>
    <s v="P"/>
    <s v="Active"/>
    <n v="457"/>
    <x v="456"/>
    <s v="N"/>
    <x v="52"/>
    <n v="1007"/>
    <x v="1"/>
    <s v="Niederl. 1"/>
    <n v="1"/>
    <s v="Department"/>
    <s v="Supervisor"/>
    <s v="Non-Mgm."/>
    <s v="tech"/>
    <s v="M"/>
    <d v="2017-09-01T00:00:00"/>
    <d v="2021-02-28T00:00:00"/>
    <s v=""/>
    <n v="3"/>
    <d v="2001-06-19T00:00:00"/>
    <n v="18"/>
    <s v="J"/>
    <n v="30"/>
    <n v="2.5"/>
    <n v="39"/>
    <x v="0"/>
    <n v="1"/>
    <n v="31"/>
    <n v="0"/>
    <n v="7431"/>
    <n v="1259.1937499999999"/>
    <n v="0"/>
    <n v="0"/>
    <n v="0"/>
    <n v="0"/>
    <n v="0"/>
    <n v="0"/>
    <n v="0"/>
    <n v="0"/>
    <n v="0"/>
    <n v="0"/>
    <n v="428.71153846153845"/>
    <n v="340.58750000000003"/>
    <n v="26.5"/>
    <n v="0"/>
    <n v="0"/>
    <n v="0"/>
    <n v="0"/>
    <n v="178.21919466346154"/>
    <n v="0"/>
    <n v="0"/>
  </r>
  <r>
    <d v="2020-12-01T00:00:00"/>
    <x v="8"/>
    <s v="P"/>
    <s v="Active"/>
    <n v="459"/>
    <x v="458"/>
    <s v="N"/>
    <x v="52"/>
    <n v="1007"/>
    <x v="1"/>
    <s v="Niederl. 1"/>
    <n v="1"/>
    <s v="Department"/>
    <s v="Supervisor"/>
    <s v="Non-Mgm."/>
    <s v="tech"/>
    <s v="M"/>
    <d v="2017-09-01T00:00:00"/>
    <d v="2021-02-28T00:00:00"/>
    <s v=""/>
    <n v="3"/>
    <d v="2000-11-04T00:00:00"/>
    <n v="19"/>
    <s v="J"/>
    <n v="30"/>
    <n v="2.5"/>
    <n v="39"/>
    <x v="0"/>
    <n v="1"/>
    <n v="31"/>
    <n v="0"/>
    <n v="7432"/>
    <n v="1259.1937499999999"/>
    <n v="0"/>
    <n v="0"/>
    <n v="0"/>
    <n v="0"/>
    <n v="0"/>
    <n v="0"/>
    <n v="0"/>
    <n v="0"/>
    <n v="0"/>
    <n v="0"/>
    <n v="428.76923076923077"/>
    <n v="340.63333333333338"/>
    <n v="26.5"/>
    <n v="0"/>
    <n v="0"/>
    <n v="0"/>
    <n v="0"/>
    <n v="178.24237923076925"/>
    <n v="0"/>
    <n v="0"/>
  </r>
  <r>
    <d v="2020-12-01T00:00:00"/>
    <x v="8"/>
    <s v="P"/>
    <s v="Active"/>
    <n v="460"/>
    <x v="459"/>
    <s v="N"/>
    <x v="52"/>
    <n v="1007"/>
    <x v="1"/>
    <s v="Niederl. 1"/>
    <n v="1"/>
    <s v="Department"/>
    <s v="Supervisor"/>
    <s v="Non-Mgm."/>
    <s v="tech"/>
    <s v="M"/>
    <d v="2017-09-01T00:00:00"/>
    <d v="2021-02-28T00:00:00"/>
    <s v=""/>
    <n v="3"/>
    <d v="2001-07-28T00:00:00"/>
    <n v="18"/>
    <s v="J"/>
    <n v="30"/>
    <n v="2.5"/>
    <n v="39"/>
    <x v="0"/>
    <n v="1"/>
    <n v="31"/>
    <n v="0"/>
    <n v="7433"/>
    <n v="1259.1937499999999"/>
    <n v="0"/>
    <n v="0"/>
    <n v="0"/>
    <n v="0"/>
    <n v="0"/>
    <n v="0"/>
    <n v="0"/>
    <n v="0"/>
    <n v="0"/>
    <n v="0"/>
    <n v="428.82692307692309"/>
    <n v="340.67916666666667"/>
    <n v="26.5"/>
    <n v="0"/>
    <n v="0"/>
    <n v="0"/>
    <n v="0"/>
    <n v="178.26556379807693"/>
    <n v="0"/>
    <n v="0"/>
  </r>
  <r>
    <d v="2020-12-01T00:00:00"/>
    <x v="8"/>
    <s v="P"/>
    <s v="Active"/>
    <n v="462"/>
    <x v="461"/>
    <s v="N"/>
    <x v="51"/>
    <n v="1092"/>
    <x v="3"/>
    <s v="Niederl. 8"/>
    <n v="1"/>
    <s v="Department"/>
    <s v="Supervisor"/>
    <s v="Non-Mgm."/>
    <s v="tech"/>
    <s v="M"/>
    <d v="2017-09-01T00:00:00"/>
    <d v="2021-02-28T00:00:00"/>
    <s v=""/>
    <n v="3"/>
    <d v="1997-12-09T00:00:00"/>
    <n v="22"/>
    <s v="J"/>
    <n v="30"/>
    <n v="2.5"/>
    <n v="39"/>
    <x v="0"/>
    <n v="1"/>
    <n v="31"/>
    <n v="0"/>
    <n v="7434"/>
    <n v="1259.1937499999999"/>
    <n v="0"/>
    <n v="0"/>
    <n v="0"/>
    <n v="0"/>
    <n v="0"/>
    <n v="0"/>
    <n v="0"/>
    <n v="0"/>
    <n v="0"/>
    <n v="0"/>
    <n v="428.88461538461536"/>
    <n v="340.72500000000002"/>
    <n v="26.5"/>
    <n v="0"/>
    <n v="0"/>
    <n v="0"/>
    <n v="0"/>
    <n v="178.28874836538463"/>
    <n v="0"/>
    <n v="0"/>
  </r>
  <r>
    <d v="2020-12-01T00:00:00"/>
    <x v="8"/>
    <s v="P"/>
    <s v="Active"/>
    <n v="465"/>
    <x v="464"/>
    <s v="N"/>
    <x v="21"/>
    <n v="1086"/>
    <x v="0"/>
    <s v="Niederl. 3"/>
    <n v="1"/>
    <s v="Department"/>
    <s v="Supervisor"/>
    <s v="Non-Mgm."/>
    <s v="ang."/>
    <s v="M"/>
    <d v="2017-09-01T00:00:00"/>
    <m/>
    <s v=""/>
    <n v="2"/>
    <d v="1993-04-28T00:00:00"/>
    <n v="26"/>
    <s v="N"/>
    <n v="30"/>
    <n v="2.5"/>
    <n v="39"/>
    <x v="0"/>
    <n v="1"/>
    <n v="31"/>
    <n v="0"/>
    <n v="7435"/>
    <n v="1259.1937499999999"/>
    <n v="0"/>
    <n v="0"/>
    <n v="0"/>
    <n v="0"/>
    <n v="0"/>
    <n v="0"/>
    <n v="0"/>
    <n v="0"/>
    <n v="0"/>
    <n v="0"/>
    <n v="0"/>
    <n v="0"/>
    <n v="26.5"/>
    <n v="0"/>
    <n v="0"/>
    <n v="0"/>
    <n v="0"/>
    <n v="5.9346750000000004"/>
    <n v="0"/>
    <n v="0"/>
  </r>
  <r>
    <d v="2020-12-01T00:00:00"/>
    <x v="8"/>
    <s v="P"/>
    <s v="Active"/>
    <n v="466"/>
    <x v="465"/>
    <s v="N"/>
    <x v="35"/>
    <n v="1078"/>
    <x v="0"/>
    <s v="Niederl. 3"/>
    <n v="1"/>
    <s v="Department"/>
    <s v="Supervisor"/>
    <s v="Non-Mgm."/>
    <s v="ang."/>
    <s v="M"/>
    <d v="2017-09-04T00:00:00"/>
    <m/>
    <s v=""/>
    <n v="2"/>
    <d v="1984-05-16T00:00:00"/>
    <n v="35"/>
    <s v="N"/>
    <n v="30"/>
    <n v="2.5"/>
    <n v="39"/>
    <x v="0"/>
    <n v="1"/>
    <n v="31"/>
    <n v="0"/>
    <n v="7436"/>
    <n v="1259.1937499999999"/>
    <n v="0"/>
    <n v="0"/>
    <n v="0"/>
    <n v="0"/>
    <n v="0"/>
    <n v="0"/>
    <n v="0"/>
    <n v="0"/>
    <n v="0"/>
    <n v="0"/>
    <n v="0"/>
    <n v="0"/>
    <n v="26.5"/>
    <n v="0"/>
    <n v="0"/>
    <n v="0"/>
    <n v="0"/>
    <n v="5.9346750000000004"/>
    <n v="0"/>
    <n v="0"/>
  </r>
  <r>
    <d v="2020-12-01T00:00:00"/>
    <x v="8"/>
    <s v="P"/>
    <s v="Active"/>
    <n v="467"/>
    <x v="466"/>
    <s v="N"/>
    <x v="22"/>
    <n v="1060"/>
    <x v="2"/>
    <s v="Niederl. 7"/>
    <n v="1"/>
    <s v="Department"/>
    <s v="Supervisor"/>
    <s v="Non-Mgm."/>
    <s v="ang."/>
    <s v="M"/>
    <d v="2017-09-01T00:00:00"/>
    <m/>
    <s v=""/>
    <n v="2"/>
    <d v="1971-03-04T00:00:00"/>
    <n v="48"/>
    <s v="J"/>
    <n v="30"/>
    <n v="2.5"/>
    <n v="39"/>
    <x v="0"/>
    <n v="1"/>
    <n v="31"/>
    <n v="0"/>
    <n v="7437"/>
    <n v="1259.1937499999999"/>
    <n v="0"/>
    <n v="0"/>
    <n v="0"/>
    <n v="0"/>
    <n v="0"/>
    <n v="0"/>
    <n v="0"/>
    <n v="0"/>
    <n v="0"/>
    <n v="0"/>
    <n v="429.05769230769232"/>
    <n v="340.86250000000001"/>
    <n v="26.5"/>
    <n v="0"/>
    <n v="0"/>
    <n v="0"/>
    <n v="0"/>
    <n v="178.3583020673077"/>
    <n v="0"/>
    <n v="0"/>
  </r>
  <r>
    <d v="2020-12-01T00:00:00"/>
    <x v="8"/>
    <s v="P"/>
    <s v="Active"/>
    <n v="468"/>
    <x v="467"/>
    <s v="N"/>
    <x v="22"/>
    <n v="1053"/>
    <x v="3"/>
    <s v="Niederl. 8"/>
    <n v="1"/>
    <s v="Department"/>
    <s v="Supervisor"/>
    <s v="Non-Mgm."/>
    <s v="ang."/>
    <s v="M"/>
    <d v="2017-09-01T00:00:00"/>
    <m/>
    <s v=""/>
    <n v="2"/>
    <d v="1994-01-23T00:00:00"/>
    <n v="25"/>
    <s v="J"/>
    <n v="30"/>
    <n v="2.5"/>
    <n v="39"/>
    <x v="0"/>
    <n v="1"/>
    <n v="31"/>
    <n v="0"/>
    <n v="7438"/>
    <n v="1259.1937499999999"/>
    <n v="0"/>
    <n v="0"/>
    <n v="0"/>
    <n v="0"/>
    <n v="0"/>
    <n v="0"/>
    <n v="0"/>
    <n v="0"/>
    <n v="0"/>
    <n v="0"/>
    <n v="429.11538461538464"/>
    <n v="340.90833333333336"/>
    <n v="26.5"/>
    <n v="0"/>
    <n v="0"/>
    <n v="0"/>
    <n v="0"/>
    <n v="178.38148663461541"/>
    <n v="0"/>
    <n v="0"/>
  </r>
  <r>
    <d v="2020-12-01T00:00:00"/>
    <x v="8"/>
    <s v="P"/>
    <s v="Active"/>
    <n v="469"/>
    <x v="468"/>
    <s v="N"/>
    <x v="15"/>
    <n v="1044"/>
    <x v="9"/>
    <s v="Niederl. 4"/>
    <n v="1"/>
    <s v="Department"/>
    <s v="Supervisor"/>
    <s v="Manager"/>
    <s v="ang."/>
    <s v="M"/>
    <d v="2017-09-01T00:00:00"/>
    <m/>
    <s v=""/>
    <n v="2"/>
    <d v="1964-11-15T00:00:00"/>
    <n v="55"/>
    <s v="N"/>
    <n v="30"/>
    <n v="2.5"/>
    <n v="39"/>
    <x v="0"/>
    <n v="1"/>
    <n v="31"/>
    <n v="0"/>
    <n v="7439"/>
    <n v="1259.1937499999999"/>
    <n v="0"/>
    <n v="0"/>
    <n v="0"/>
    <n v="0"/>
    <n v="0"/>
    <n v="0"/>
    <n v="0"/>
    <n v="0"/>
    <n v="0"/>
    <n v="0"/>
    <n v="0"/>
    <n v="0"/>
    <n v="26.5"/>
    <n v="0"/>
    <n v="0"/>
    <n v="0"/>
    <n v="0"/>
    <n v="5.9346750000000004"/>
    <n v="113.18680000000001"/>
    <n v="0"/>
  </r>
  <r>
    <d v="2020-12-01T00:00:00"/>
    <x v="8"/>
    <s v="P"/>
    <s v="Active"/>
    <n v="470"/>
    <x v="469"/>
    <s v="N"/>
    <x v="17"/>
    <n v="1088"/>
    <x v="0"/>
    <s v="Niederl. 3"/>
    <n v="1"/>
    <s v="Department"/>
    <s v="Supervisor"/>
    <s v="Non-Mgm."/>
    <s v="ang."/>
    <s v="W"/>
    <d v="2017-09-12T00:00:00"/>
    <m/>
    <s v=""/>
    <n v="2"/>
    <d v="1971-05-12T00:00:00"/>
    <n v="48"/>
    <s v="N"/>
    <n v="12"/>
    <n v="1"/>
    <n v="16"/>
    <x v="0"/>
    <n v="0.41025641025641024"/>
    <n v="31"/>
    <n v="0"/>
    <n v="7440"/>
    <n v="1259.1937499999999"/>
    <n v="0"/>
    <n v="0"/>
    <n v="0"/>
    <n v="0"/>
    <n v="0"/>
    <n v="0"/>
    <n v="0"/>
    <n v="0"/>
    <n v="0"/>
    <n v="0"/>
    <n v="0"/>
    <n v="0"/>
    <n v="26.5"/>
    <n v="0"/>
    <n v="0"/>
    <n v="0"/>
    <n v="0"/>
    <n v="5.9346750000000004"/>
    <n v="0"/>
    <n v="0"/>
  </r>
  <r>
    <d v="2020-12-01T00:00:00"/>
    <x v="8"/>
    <s v="P"/>
    <s v="Active"/>
    <n v="471"/>
    <x v="470"/>
    <s v="N"/>
    <x v="36"/>
    <n v="1054"/>
    <x v="8"/>
    <s v="Niederl. 2"/>
    <n v="1"/>
    <s v="Department"/>
    <s v="Supervisor"/>
    <s v="Non-Mgm."/>
    <s v="ang."/>
    <s v="W"/>
    <d v="2017-09-04T00:00:00"/>
    <m/>
    <s v=""/>
    <n v="2"/>
    <d v="1991-06-08T00:00:00"/>
    <n v="28"/>
    <s v="N"/>
    <n v="30"/>
    <n v="2.5"/>
    <n v="39"/>
    <x v="0"/>
    <n v="1"/>
    <n v="31"/>
    <n v="0"/>
    <n v="7441"/>
    <n v="1259.1937499999999"/>
    <n v="0"/>
    <n v="0"/>
    <n v="0"/>
    <n v="0"/>
    <n v="0"/>
    <n v="0"/>
    <n v="0"/>
    <n v="0"/>
    <n v="0"/>
    <n v="0"/>
    <n v="0"/>
    <n v="0"/>
    <n v="26.5"/>
    <n v="0"/>
    <n v="0"/>
    <n v="0"/>
    <n v="0"/>
    <n v="5.9346750000000004"/>
    <n v="0"/>
    <n v="0"/>
  </r>
  <r>
    <d v="2020-12-01T00:00:00"/>
    <x v="8"/>
    <s v="P"/>
    <s v="Active"/>
    <n v="472"/>
    <x v="471"/>
    <s v="N"/>
    <x v="23"/>
    <n v="1068"/>
    <x v="0"/>
    <s v="Niederl. 3"/>
    <n v="1"/>
    <s v="Department"/>
    <s v="Supervisor"/>
    <s v="Non-Mgm."/>
    <s v="ang."/>
    <s v="M"/>
    <d v="2017-09-01T00:00:00"/>
    <m/>
    <s v=""/>
    <n v="2"/>
    <d v="1968-08-31T00:00:00"/>
    <n v="51"/>
    <s v="N"/>
    <n v="30"/>
    <n v="2.5"/>
    <n v="39"/>
    <x v="0"/>
    <n v="1"/>
    <n v="31"/>
    <n v="0"/>
    <n v="7442"/>
    <n v="1259.1937499999999"/>
    <n v="0"/>
    <n v="0"/>
    <n v="0"/>
    <n v="0"/>
    <n v="0"/>
    <n v="0"/>
    <n v="0"/>
    <n v="0"/>
    <n v="0"/>
    <n v="0"/>
    <n v="0"/>
    <n v="0"/>
    <n v="26.5"/>
    <n v="0"/>
    <n v="0"/>
    <n v="0"/>
    <n v="0"/>
    <n v="5.9346750000000004"/>
    <n v="0"/>
    <n v="0"/>
  </r>
  <r>
    <d v="2020-12-01T00:00:00"/>
    <x v="8"/>
    <s v="P"/>
    <s v="Active"/>
    <n v="473"/>
    <x v="472"/>
    <s v="N"/>
    <x v="28"/>
    <n v="1004"/>
    <x v="1"/>
    <s v="Niederl. 1"/>
    <n v="1"/>
    <s v="Department"/>
    <s v="Supervisor"/>
    <s v="Non-Mgm."/>
    <s v="ang."/>
    <s v="W"/>
    <d v="2017-09-01T00:00:00"/>
    <m/>
    <s v=""/>
    <n v="2"/>
    <d v="1960-07-17T00:00:00"/>
    <n v="59"/>
    <s v="N"/>
    <n v="30"/>
    <n v="2.5"/>
    <n v="25"/>
    <x v="0"/>
    <n v="0.64102564102564108"/>
    <n v="31"/>
    <n v="0"/>
    <n v="7443"/>
    <n v="1259.1937499999999"/>
    <n v="0"/>
    <n v="0"/>
    <n v="0"/>
    <n v="0"/>
    <n v="0"/>
    <n v="0"/>
    <n v="0"/>
    <n v="0"/>
    <n v="0"/>
    <n v="0"/>
    <n v="0"/>
    <n v="0"/>
    <n v="26.5"/>
    <n v="0"/>
    <n v="0"/>
    <n v="0"/>
    <n v="0"/>
    <n v="5.9346750000000004"/>
    <n v="0"/>
    <n v="0"/>
  </r>
  <r>
    <d v="2020-12-01T00:00:00"/>
    <x v="8"/>
    <s v="P"/>
    <s v="Active"/>
    <n v="474"/>
    <x v="473"/>
    <s v="N"/>
    <x v="36"/>
    <n v="1054"/>
    <x v="8"/>
    <s v="Niederl. 2"/>
    <n v="1"/>
    <s v="Department"/>
    <s v="Supervisor"/>
    <s v="Non-Mgm."/>
    <s v="ang."/>
    <s v="M"/>
    <d v="2017-09-18T00:00:00"/>
    <m/>
    <s v=""/>
    <n v="2"/>
    <d v="1987-10-12T00:00:00"/>
    <n v="32"/>
    <s v="N"/>
    <n v="30"/>
    <n v="2.5"/>
    <n v="39"/>
    <x v="0"/>
    <n v="1"/>
    <n v="31"/>
    <n v="0"/>
    <n v="7444"/>
    <n v="1259.1937499999999"/>
    <n v="0"/>
    <n v="0"/>
    <n v="0"/>
    <n v="0"/>
    <n v="0"/>
    <n v="0"/>
    <n v="0"/>
    <n v="0"/>
    <n v="0"/>
    <n v="0"/>
    <n v="0"/>
    <n v="0"/>
    <n v="26.5"/>
    <n v="0"/>
    <n v="0"/>
    <n v="0"/>
    <n v="0"/>
    <n v="5.9346750000000004"/>
    <n v="0"/>
    <n v="0"/>
  </r>
  <r>
    <d v="2020-12-01T00:00:00"/>
    <x v="8"/>
    <s v="P"/>
    <s v="Active"/>
    <n v="475"/>
    <x v="474"/>
    <s v="N"/>
    <x v="5"/>
    <n v="1093"/>
    <x v="0"/>
    <s v="Niederl. 3"/>
    <n v="1"/>
    <s v="Department"/>
    <s v="Supervisor"/>
    <s v="Non-Mgm."/>
    <s v="ang."/>
    <s v="M"/>
    <d v="2017-09-15T00:00:00"/>
    <m/>
    <s v=""/>
    <n v="2"/>
    <d v="1980-11-06T00:00:00"/>
    <n v="39"/>
    <s v="N"/>
    <n v="30"/>
    <n v="2.5"/>
    <n v="39"/>
    <x v="0"/>
    <n v="1"/>
    <n v="31"/>
    <n v="0"/>
    <n v="7445"/>
    <n v="1259.1937499999999"/>
    <n v="0"/>
    <n v="0"/>
    <n v="0"/>
    <n v="0"/>
    <n v="0"/>
    <n v="0"/>
    <n v="0"/>
    <n v="0"/>
    <n v="0"/>
    <n v="0"/>
    <n v="0"/>
    <n v="0"/>
    <n v="26.5"/>
    <n v="0"/>
    <n v="0"/>
    <n v="0"/>
    <n v="0"/>
    <n v="5.9346750000000004"/>
    <n v="0"/>
    <n v="0"/>
  </r>
  <r>
    <d v="2020-12-01T00:00:00"/>
    <x v="8"/>
    <s v="P"/>
    <s v="Active"/>
    <n v="476"/>
    <x v="475"/>
    <s v="N"/>
    <x v="26"/>
    <n v="1091"/>
    <x v="0"/>
    <s v="Niederl. 3"/>
    <n v="1"/>
    <s v="Department"/>
    <s v="Supervisor"/>
    <s v="Manager"/>
    <s v="ang."/>
    <s v="M"/>
    <d v="2017-10-01T00:00:00"/>
    <m/>
    <s v=""/>
    <n v="2"/>
    <d v="1964-04-15T00:00:00"/>
    <n v="55"/>
    <s v="N"/>
    <n v="30"/>
    <n v="2.5"/>
    <n v="39"/>
    <x v="0"/>
    <n v="1"/>
    <n v="31"/>
    <n v="0"/>
    <n v="7446"/>
    <n v="1259.1937499999999"/>
    <n v="0"/>
    <n v="0"/>
    <n v="0"/>
    <n v="0"/>
    <n v="0"/>
    <n v="0"/>
    <n v="0"/>
    <n v="0"/>
    <n v="0"/>
    <n v="0"/>
    <n v="0"/>
    <n v="0"/>
    <n v="26.5"/>
    <n v="0"/>
    <n v="0"/>
    <n v="0"/>
    <n v="0"/>
    <n v="5.9346750000000004"/>
    <n v="222.9973"/>
    <n v="0"/>
  </r>
  <r>
    <d v="2020-12-01T00:00:00"/>
    <x v="8"/>
    <s v="P"/>
    <s v="Active"/>
    <n v="477"/>
    <x v="476"/>
    <s v="N"/>
    <x v="31"/>
    <n v="1028"/>
    <x v="6"/>
    <s v="Niederl. 10"/>
    <n v="1"/>
    <s v="Department"/>
    <s v="Supervisor"/>
    <s v="Non-Mgm."/>
    <s v="ang."/>
    <s v="M"/>
    <d v="2017-10-01T00:00:00"/>
    <m/>
    <s v=""/>
    <n v="2"/>
    <d v="1966-11-05T00:00:00"/>
    <n v="53"/>
    <s v="J"/>
    <n v="30"/>
    <n v="2.5"/>
    <n v="39"/>
    <x v="0"/>
    <n v="1"/>
    <n v="31"/>
    <n v="0"/>
    <n v="7447"/>
    <n v="1259.1937499999999"/>
    <n v="0"/>
    <n v="0"/>
    <n v="30"/>
    <n v="0"/>
    <n v="320.83"/>
    <n v="0"/>
    <n v="0"/>
    <n v="0"/>
    <n v="0"/>
    <n v="0"/>
    <n v="429.63461538461542"/>
    <n v="341.32083333333338"/>
    <n v="26.5"/>
    <n v="0"/>
    <n v="0"/>
    <n v="0"/>
    <n v="0"/>
    <n v="257.15852624038467"/>
    <n v="78.66"/>
    <n v="0"/>
  </r>
  <r>
    <d v="2020-12-01T00:00:00"/>
    <x v="8"/>
    <s v="P"/>
    <s v="Active"/>
    <n v="478"/>
    <x v="477"/>
    <s v="N"/>
    <x v="2"/>
    <n v="1010"/>
    <x v="1"/>
    <s v="Niederl. 1"/>
    <n v="1"/>
    <s v="Department"/>
    <s v="Supervisor"/>
    <s v="Non-Mgm."/>
    <s v="ang."/>
    <s v="W"/>
    <d v="2017-10-01T00:00:00"/>
    <m/>
    <s v=""/>
    <n v="2"/>
    <d v="1970-03-01T00:00:00"/>
    <n v="49"/>
    <s v="N"/>
    <n v="24"/>
    <n v="2"/>
    <n v="28"/>
    <x v="0"/>
    <n v="0.71794871794871795"/>
    <n v="31"/>
    <n v="0"/>
    <n v="7448"/>
    <n v="1259.1937499999999"/>
    <n v="0"/>
    <n v="0"/>
    <n v="0"/>
    <n v="0"/>
    <n v="0"/>
    <n v="0"/>
    <n v="0"/>
    <n v="0"/>
    <n v="0"/>
    <n v="0"/>
    <n v="0"/>
    <n v="0"/>
    <n v="26.5"/>
    <n v="0"/>
    <n v="0"/>
    <n v="0"/>
    <n v="0"/>
    <n v="5.9346750000000004"/>
    <n v="0"/>
    <n v="0"/>
  </r>
  <r>
    <d v="2020-12-01T00:00:00"/>
    <x v="8"/>
    <s v="P"/>
    <s v="Active"/>
    <n v="479"/>
    <x v="478"/>
    <s v="N"/>
    <x v="53"/>
    <n v="1012"/>
    <x v="1"/>
    <s v="Niederl. 1"/>
    <n v="1"/>
    <s v="Department"/>
    <s v="Supervisor"/>
    <s v="Non-Mgm."/>
    <s v="DS"/>
    <s v="M"/>
    <d v="2017-10-01T00:00:00"/>
    <m/>
    <s v=""/>
    <n v="2"/>
    <d v="1995-09-08T00:00:00"/>
    <n v="24"/>
    <s v="N"/>
    <n v="0"/>
    <n v="0"/>
    <n v="39"/>
    <x v="0"/>
    <n v="1"/>
    <n v="31"/>
    <n v="0"/>
    <n v="7449"/>
    <n v="1259.1937499999999"/>
    <n v="0"/>
    <n v="0"/>
    <n v="0"/>
    <n v="0"/>
    <n v="0"/>
    <n v="0"/>
    <n v="0"/>
    <n v="0"/>
    <n v="0"/>
    <n v="0"/>
    <n v="0"/>
    <n v="0"/>
    <n v="26.5"/>
    <n v="0"/>
    <n v="0"/>
    <n v="0"/>
    <n v="0"/>
    <n v="5.9346750000000004"/>
    <n v="0"/>
    <n v="0"/>
  </r>
  <r>
    <d v="2020-12-01T00:00:00"/>
    <x v="8"/>
    <s v="P"/>
    <s v="Active"/>
    <n v="480"/>
    <x v="479"/>
    <s v="N"/>
    <x v="22"/>
    <n v="1047"/>
    <x v="9"/>
    <s v="Niederl. 4"/>
    <n v="1"/>
    <s v="Department"/>
    <s v="Supervisor"/>
    <s v="Non-Mgm."/>
    <s v="ang."/>
    <s v="M"/>
    <d v="2017-11-01T00:00:00"/>
    <m/>
    <s v=""/>
    <n v="2"/>
    <d v="1990-10-06T00:00:00"/>
    <n v="29"/>
    <s v="J"/>
    <n v="30"/>
    <n v="2.5"/>
    <n v="39"/>
    <x v="0"/>
    <n v="1"/>
    <n v="31"/>
    <n v="0"/>
    <n v="7450"/>
    <n v="1259.1937499999999"/>
    <n v="0"/>
    <n v="0"/>
    <n v="0"/>
    <n v="0"/>
    <n v="0"/>
    <n v="0"/>
    <n v="0"/>
    <n v="0"/>
    <n v="0"/>
    <n v="0"/>
    <n v="429.80769230769232"/>
    <n v="341.45833333333337"/>
    <n v="26.5"/>
    <n v="0"/>
    <n v="0"/>
    <n v="0"/>
    <n v="0"/>
    <n v="178.65970144230769"/>
    <n v="0"/>
    <n v="0"/>
  </r>
  <r>
    <d v="2020-12-01T00:00:00"/>
    <x v="8"/>
    <s v="P"/>
    <s v="Active"/>
    <n v="481"/>
    <x v="480"/>
    <s v="N"/>
    <x v="31"/>
    <n v="1046"/>
    <x v="9"/>
    <s v="Niederl. 4"/>
    <n v="1"/>
    <s v="Department"/>
    <s v="Supervisor"/>
    <s v="Non-Mgm."/>
    <s v="ang."/>
    <s v="M"/>
    <d v="2017-11-01T00:00:00"/>
    <m/>
    <s v=""/>
    <n v="2"/>
    <d v="1982-10-18T00:00:00"/>
    <n v="37"/>
    <s v="J"/>
    <n v="30"/>
    <n v="2.5"/>
    <n v="39"/>
    <x v="0"/>
    <n v="1"/>
    <n v="31"/>
    <n v="0"/>
    <n v="7451"/>
    <n v="1259.1937499999999"/>
    <n v="0"/>
    <n v="0"/>
    <n v="30"/>
    <n v="0"/>
    <n v="0"/>
    <n v="1082.5"/>
    <n v="0"/>
    <n v="0"/>
    <n v="0"/>
    <n v="0"/>
    <n v="429.86538461538458"/>
    <n v="341.50416666666666"/>
    <n v="26.5"/>
    <n v="0"/>
    <n v="0"/>
    <n v="0"/>
    <n v="0"/>
    <n v="427.82726100961537"/>
    <n v="78.28"/>
    <n v="0"/>
  </r>
  <r>
    <d v="2020-12-01T00:00:00"/>
    <x v="8"/>
    <s v="P"/>
    <s v="Active"/>
    <n v="482"/>
    <x v="481"/>
    <s v="N"/>
    <x v="22"/>
    <n v="1035"/>
    <x v="5"/>
    <s v="Niederl. 5"/>
    <n v="1"/>
    <s v="Department"/>
    <s v="Supervisor"/>
    <s v="Non-Mgm."/>
    <s v="ang."/>
    <s v="M"/>
    <d v="2017-11-01T00:00:00"/>
    <m/>
    <s v=""/>
    <n v="2"/>
    <d v="1979-05-15T00:00:00"/>
    <n v="40"/>
    <s v="J"/>
    <n v="30"/>
    <n v="2.5"/>
    <n v="39"/>
    <x v="0"/>
    <n v="1"/>
    <n v="31"/>
    <n v="0"/>
    <n v="7452"/>
    <n v="1259.1937499999999"/>
    <n v="0"/>
    <n v="0"/>
    <n v="0"/>
    <n v="0"/>
    <n v="0"/>
    <n v="0"/>
    <n v="0"/>
    <n v="0"/>
    <n v="0"/>
    <n v="0"/>
    <n v="429.92307692307691"/>
    <n v="341.55"/>
    <n v="26.5"/>
    <n v="0"/>
    <n v="0"/>
    <n v="0"/>
    <n v="0"/>
    <n v="178.70607057692308"/>
    <n v="0"/>
    <n v="0"/>
  </r>
  <r>
    <d v="2020-12-01T00:00:00"/>
    <x v="8"/>
    <s v="P"/>
    <s v="Active"/>
    <n v="483"/>
    <x v="482"/>
    <s v="N"/>
    <x v="18"/>
    <n v="1080"/>
    <x v="0"/>
    <s v="Niederl. 3"/>
    <n v="1"/>
    <s v="Department"/>
    <s v="Supervisor"/>
    <s v="Non-Mgm."/>
    <s v="ang."/>
    <s v="M"/>
    <d v="2017-11-15T00:00:00"/>
    <m/>
    <s v=""/>
    <n v="2"/>
    <d v="1985-06-18T00:00:00"/>
    <n v="34"/>
    <s v="N"/>
    <n v="30"/>
    <n v="2.5"/>
    <n v="39"/>
    <x v="0"/>
    <n v="1"/>
    <n v="31"/>
    <n v="0"/>
    <n v="7453"/>
    <n v="1259.1937499999999"/>
    <n v="0"/>
    <n v="0"/>
    <n v="0"/>
    <n v="0"/>
    <n v="0"/>
    <n v="0"/>
    <n v="0"/>
    <n v="0"/>
    <n v="0"/>
    <n v="0"/>
    <n v="0"/>
    <n v="0"/>
    <n v="26.5"/>
    <n v="0"/>
    <n v="0"/>
    <n v="0"/>
    <n v="0"/>
    <n v="5.9346750000000004"/>
    <n v="0"/>
    <n v="0"/>
  </r>
  <r>
    <d v="2020-12-01T00:00:00"/>
    <x v="8"/>
    <s v="P"/>
    <s v="Active"/>
    <n v="484"/>
    <x v="483"/>
    <s v="N"/>
    <x v="40"/>
    <n v="1001"/>
    <x v="1"/>
    <s v="Niederl. 1"/>
    <n v="1"/>
    <s v="Department"/>
    <s v="Supervisor"/>
    <s v="Non-Mgm."/>
    <s v="ang."/>
    <s v="M"/>
    <d v="2017-11-01T00:00:00"/>
    <m/>
    <s v=""/>
    <n v="2"/>
    <d v="1985-03-26T00:00:00"/>
    <n v="34"/>
    <s v="N"/>
    <n v="30"/>
    <n v="2.5"/>
    <n v="39"/>
    <x v="0"/>
    <n v="1"/>
    <n v="31"/>
    <n v="0"/>
    <n v="7454"/>
    <n v="1259.1937499999999"/>
    <n v="0"/>
    <n v="0"/>
    <n v="0"/>
    <n v="0"/>
    <n v="0"/>
    <n v="0"/>
    <n v="0"/>
    <n v="0"/>
    <n v="0"/>
    <n v="0"/>
    <n v="0"/>
    <n v="0"/>
    <n v="26.5"/>
    <n v="0"/>
    <n v="0"/>
    <n v="0"/>
    <n v="0"/>
    <n v="5.9346750000000004"/>
    <n v="0"/>
    <n v="0"/>
  </r>
  <r>
    <d v="2020-12-01T00:00:00"/>
    <x v="8"/>
    <s v="P"/>
    <s v="Active"/>
    <n v="485"/>
    <x v="484"/>
    <s v="N"/>
    <x v="27"/>
    <n v="1070"/>
    <x v="0"/>
    <s v="Niederl. 3"/>
    <n v="1"/>
    <s v="Department"/>
    <s v="Supervisor"/>
    <s v="Director"/>
    <s v="ang."/>
    <s v="M"/>
    <d v="2017-12-01T00:00:00"/>
    <m/>
    <s v=""/>
    <n v="2"/>
    <d v="1971-07-22T00:00:00"/>
    <n v="48"/>
    <s v="N"/>
    <n v="30"/>
    <n v="2.5"/>
    <n v="39"/>
    <x v="0"/>
    <n v="1"/>
    <n v="31"/>
    <n v="0"/>
    <n v="7455"/>
    <n v="1259.1937499999999"/>
    <n v="0"/>
    <n v="0"/>
    <n v="0"/>
    <n v="0"/>
    <n v="0"/>
    <n v="0"/>
    <n v="0"/>
    <n v="0"/>
    <n v="0"/>
    <n v="0"/>
    <n v="0"/>
    <n v="0"/>
    <n v="26.5"/>
    <n v="0"/>
    <n v="0"/>
    <n v="0"/>
    <n v="0"/>
    <n v="5.9346750000000004"/>
    <n v="201.7724"/>
    <n v="0"/>
  </r>
  <r>
    <d v="2020-12-01T00:00:00"/>
    <x v="8"/>
    <s v="P"/>
    <s v="Active"/>
    <n v="486"/>
    <x v="485"/>
    <s v="N"/>
    <x v="9"/>
    <n v="1087"/>
    <x v="0"/>
    <s v="Niederl. 3"/>
    <n v="1"/>
    <s v="Department"/>
    <s v="Supervisor"/>
    <s v="Non-Mgm."/>
    <s v="ang."/>
    <s v="W"/>
    <d v="2017-12-01T00:00:00"/>
    <m/>
    <s v=""/>
    <n v="2"/>
    <d v="1990-02-08T00:00:00"/>
    <n v="29"/>
    <s v="N"/>
    <n v="30"/>
    <n v="2.5"/>
    <n v="39"/>
    <x v="0"/>
    <n v="1"/>
    <n v="31"/>
    <n v="0"/>
    <n v="7456"/>
    <n v="1259.1937499999999"/>
    <n v="0"/>
    <n v="0"/>
    <n v="0"/>
    <n v="0"/>
    <n v="0"/>
    <n v="0"/>
    <n v="0"/>
    <n v="0"/>
    <n v="0"/>
    <n v="0"/>
    <n v="0"/>
    <n v="0"/>
    <n v="26.5"/>
    <n v="0"/>
    <n v="0"/>
    <n v="0"/>
    <n v="0"/>
    <n v="5.9346750000000004"/>
    <n v="0"/>
    <n v="0"/>
  </r>
  <r>
    <d v="2020-12-01T00:00:00"/>
    <x v="8"/>
    <s v="P"/>
    <s v="Active"/>
    <n v="487"/>
    <x v="486"/>
    <s v="N"/>
    <x v="16"/>
    <n v="1067"/>
    <x v="11"/>
    <s v="Niederl. 12"/>
    <n v="1"/>
    <s v="Department"/>
    <s v="Supervisor"/>
    <s v="Non-Mgm."/>
    <s v="ang."/>
    <s v="W"/>
    <d v="2017-11-20T00:00:00"/>
    <m/>
    <s v=""/>
    <n v="2"/>
    <d v="1993-01-13T00:00:00"/>
    <n v="27"/>
    <s v="N"/>
    <n v="30"/>
    <n v="2.5"/>
    <n v="39"/>
    <x v="0"/>
    <n v="1"/>
    <n v="31"/>
    <n v="0"/>
    <n v="7457"/>
    <n v="1259.1937499999999"/>
    <n v="0"/>
    <n v="0"/>
    <n v="0"/>
    <n v="0"/>
    <n v="0"/>
    <n v="0"/>
    <n v="0"/>
    <n v="0"/>
    <n v="0"/>
    <n v="0"/>
    <n v="0"/>
    <n v="0"/>
    <n v="26.5"/>
    <n v="0"/>
    <n v="0"/>
    <n v="0"/>
    <n v="0"/>
    <n v="5.9346750000000004"/>
    <n v="0"/>
    <n v="0"/>
  </r>
  <r>
    <d v="2020-12-01T00:00:00"/>
    <x v="8"/>
    <s v="P"/>
    <s v="Active"/>
    <n v="488"/>
    <x v="487"/>
    <s v="N"/>
    <x v="48"/>
    <n v="1073"/>
    <x v="0"/>
    <s v="Niederl. 3"/>
    <n v="1"/>
    <s v="Department"/>
    <s v="Supervisor"/>
    <s v="Non-Mgm."/>
    <s v="ang."/>
    <s v="M"/>
    <d v="2018-01-01T00:00:00"/>
    <m/>
    <s v=""/>
    <n v="2"/>
    <d v="1990-11-12T00:00:00"/>
    <n v="29"/>
    <s v="N"/>
    <n v="30"/>
    <n v="2.5"/>
    <n v="39"/>
    <x v="0"/>
    <n v="1"/>
    <n v="31"/>
    <n v="0"/>
    <n v="7458"/>
    <n v="1259.1937499999999"/>
    <n v="0"/>
    <n v="0"/>
    <n v="0"/>
    <n v="0"/>
    <n v="0"/>
    <n v="0"/>
    <n v="0"/>
    <n v="0"/>
    <n v="0"/>
    <n v="0"/>
    <n v="0"/>
    <n v="0"/>
    <n v="26.5"/>
    <n v="0"/>
    <n v="0"/>
    <n v="0"/>
    <n v="0"/>
    <n v="5.9346750000000004"/>
    <n v="0"/>
    <n v="1.9716666666666665"/>
  </r>
  <r>
    <d v="2020-12-01T00:00:00"/>
    <x v="8"/>
    <s v="P"/>
    <s v="Active"/>
    <n v="489"/>
    <x v="488"/>
    <s v="N"/>
    <x v="22"/>
    <n v="1060"/>
    <x v="2"/>
    <s v="Niederl. 7"/>
    <n v="1"/>
    <s v="Department"/>
    <s v="Supervisor"/>
    <s v="Non-Mgm."/>
    <s v="ang."/>
    <s v="M"/>
    <d v="2018-01-01T00:00:00"/>
    <m/>
    <s v=""/>
    <n v="2"/>
    <d v="1989-10-20T00:00:00"/>
    <n v="30"/>
    <s v="J"/>
    <n v="30"/>
    <n v="2.5"/>
    <n v="39"/>
    <x v="0"/>
    <n v="1"/>
    <n v="31"/>
    <n v="0"/>
    <n v="7459"/>
    <n v="1259.1937499999999"/>
    <n v="0"/>
    <n v="0"/>
    <n v="0"/>
    <n v="0"/>
    <n v="0"/>
    <n v="0"/>
    <n v="0"/>
    <n v="0"/>
    <n v="0"/>
    <n v="0"/>
    <n v="430.32692307692304"/>
    <n v="341.87083333333339"/>
    <n v="26.5"/>
    <n v="0"/>
    <n v="0"/>
    <n v="0"/>
    <n v="0"/>
    <n v="178.86836254807696"/>
    <n v="0"/>
    <n v="1.9716666666666665"/>
  </r>
  <r>
    <d v="2020-12-01T00:00:00"/>
    <x v="8"/>
    <s v="P"/>
    <s v="Active"/>
    <n v="490"/>
    <x v="489"/>
    <s v="N"/>
    <x v="22"/>
    <n v="1035"/>
    <x v="5"/>
    <s v="Niederl. 5"/>
    <n v="1"/>
    <s v="Department"/>
    <s v="Supervisor"/>
    <s v="Non-Mgm."/>
    <s v="ang."/>
    <s v="M"/>
    <d v="2018-01-01T00:00:00"/>
    <m/>
    <s v=""/>
    <n v="2"/>
    <d v="1993-03-10T00:00:00"/>
    <n v="26"/>
    <s v="J"/>
    <n v="30"/>
    <n v="2.5"/>
    <n v="39"/>
    <x v="0"/>
    <n v="1"/>
    <n v="31"/>
    <n v="0"/>
    <n v="7460"/>
    <n v="1259.1937499999999"/>
    <n v="0"/>
    <n v="0"/>
    <n v="0"/>
    <n v="0"/>
    <n v="0"/>
    <n v="0"/>
    <n v="0"/>
    <n v="0"/>
    <n v="0"/>
    <n v="0"/>
    <n v="430.38461538461536"/>
    <n v="341.91666666666669"/>
    <n v="26.5"/>
    <n v="0"/>
    <n v="0"/>
    <n v="0"/>
    <n v="0"/>
    <n v="178.89154711538461"/>
    <n v="0"/>
    <n v="1.9716666666666665"/>
  </r>
  <r>
    <d v="2020-12-01T00:00:00"/>
    <x v="8"/>
    <s v="P"/>
    <s v="Active"/>
    <n v="491"/>
    <x v="490"/>
    <s v="N"/>
    <x v="0"/>
    <n v="1090"/>
    <x v="0"/>
    <s v="Niederl. 3"/>
    <n v="1"/>
    <s v="Department"/>
    <s v="Supervisor"/>
    <s v="Manager"/>
    <s v="ang."/>
    <s v="W"/>
    <d v="2018-01-15T00:00:00"/>
    <m/>
    <s v=""/>
    <n v="2"/>
    <d v="1982-10-27T00:00:00"/>
    <n v="37"/>
    <s v="N"/>
    <n v="30"/>
    <n v="2.5"/>
    <n v="39"/>
    <x v="0"/>
    <n v="1"/>
    <n v="31"/>
    <n v="0"/>
    <n v="7461"/>
    <n v="1259.1937499999999"/>
    <n v="0"/>
    <n v="0"/>
    <n v="0"/>
    <n v="0"/>
    <n v="0"/>
    <n v="0"/>
    <n v="0"/>
    <n v="0"/>
    <n v="0"/>
    <n v="0"/>
    <n v="0"/>
    <n v="0"/>
    <n v="26.5"/>
    <n v="0"/>
    <n v="0"/>
    <n v="0"/>
    <n v="0"/>
    <n v="5.9346750000000004"/>
    <n v="0"/>
    <n v="1.9716666666666665"/>
  </r>
  <r>
    <d v="2020-12-01T00:00:00"/>
    <x v="8"/>
    <s v="P"/>
    <s v="Active"/>
    <n v="492"/>
    <x v="491"/>
    <s v="N"/>
    <x v="22"/>
    <n v="1047"/>
    <x v="9"/>
    <s v="Niederl. 4"/>
    <n v="1"/>
    <s v="Department"/>
    <s v="Supervisor"/>
    <s v="Non-Mgm."/>
    <s v="ang."/>
    <s v="M"/>
    <d v="2018-01-01T00:00:00"/>
    <m/>
    <s v=""/>
    <n v="2"/>
    <d v="1980-11-21T00:00:00"/>
    <n v="39"/>
    <s v="J"/>
    <n v="30"/>
    <n v="2.5"/>
    <n v="39"/>
    <x v="0"/>
    <n v="1"/>
    <n v="31"/>
    <n v="0"/>
    <n v="7462"/>
    <n v="1259.1937499999999"/>
    <n v="0"/>
    <n v="0"/>
    <n v="0"/>
    <n v="0"/>
    <n v="0"/>
    <n v="0"/>
    <n v="0"/>
    <n v="0"/>
    <n v="0"/>
    <n v="0"/>
    <n v="430.5"/>
    <n v="342.00833333333338"/>
    <n v="26.5"/>
    <n v="0"/>
    <n v="0"/>
    <n v="0"/>
    <n v="0"/>
    <n v="178.93791625000003"/>
    <n v="0"/>
    <n v="1.9716666666666665"/>
  </r>
  <r>
    <d v="2020-12-01T00:00:00"/>
    <x v="8"/>
    <s v="P"/>
    <s v="Active"/>
    <n v="493"/>
    <x v="492"/>
    <s v="N"/>
    <x v="22"/>
    <n v="1053"/>
    <x v="3"/>
    <s v="Niederl. 8"/>
    <n v="1"/>
    <s v="Department"/>
    <s v="Supervisor"/>
    <s v="Non-Mgm."/>
    <s v="ang."/>
    <s v="M"/>
    <d v="2018-01-01T00:00:00"/>
    <m/>
    <s v=""/>
    <n v="2"/>
    <d v="1974-10-09T00:00:00"/>
    <n v="45"/>
    <s v="J"/>
    <n v="30"/>
    <n v="2.5"/>
    <n v="39"/>
    <x v="0"/>
    <n v="1"/>
    <n v="31"/>
    <n v="0"/>
    <n v="7463"/>
    <n v="1259.1937499999999"/>
    <n v="0"/>
    <n v="0"/>
    <n v="0"/>
    <n v="0"/>
    <n v="0"/>
    <n v="0"/>
    <n v="0"/>
    <n v="0"/>
    <n v="0"/>
    <n v="0"/>
    <n v="430.55769230769232"/>
    <n v="342.05416666666667"/>
    <n v="26.5"/>
    <n v="0"/>
    <n v="0"/>
    <n v="0"/>
    <n v="0"/>
    <n v="178.96110081730768"/>
    <n v="0"/>
    <n v="1.9716666666666665"/>
  </r>
  <r>
    <d v="2020-12-01T00:00:00"/>
    <x v="8"/>
    <s v="P"/>
    <s v="Active"/>
    <n v="494"/>
    <x v="493"/>
    <s v="N"/>
    <x v="22"/>
    <n v="1023"/>
    <x v="7"/>
    <s v="Niederl. 9"/>
    <n v="1"/>
    <s v="Department"/>
    <s v="Supervisor"/>
    <s v="Non-Mgm."/>
    <s v="ang."/>
    <s v="M"/>
    <d v="2018-01-01T00:00:00"/>
    <m/>
    <s v=""/>
    <n v="2"/>
    <d v="1980-09-11T00:00:00"/>
    <n v="39"/>
    <s v="J"/>
    <n v="30"/>
    <n v="2.5"/>
    <n v="39"/>
    <x v="0"/>
    <n v="1"/>
    <n v="31"/>
    <n v="0"/>
    <n v="7464"/>
    <n v="1259.1937499999999"/>
    <n v="0"/>
    <n v="0"/>
    <n v="0"/>
    <n v="0"/>
    <n v="0"/>
    <n v="0"/>
    <n v="0"/>
    <n v="0"/>
    <n v="0"/>
    <n v="0"/>
    <n v="430.61538461538464"/>
    <n v="342.1"/>
    <n v="26.5"/>
    <n v="0"/>
    <n v="0"/>
    <n v="0"/>
    <n v="0"/>
    <n v="178.98428538461539"/>
    <n v="0"/>
    <n v="1.9716666666666665"/>
  </r>
  <r>
    <d v="2020-12-01T00:00:00"/>
    <x v="8"/>
    <s v="P"/>
    <s v="Active"/>
    <n v="495"/>
    <x v="494"/>
    <s v="N"/>
    <x v="0"/>
    <n v="1090"/>
    <x v="0"/>
    <s v="Niederl. 3"/>
    <n v="1"/>
    <s v="Department"/>
    <s v="Supervisor"/>
    <s v="Non-Mgm."/>
    <s v="ang."/>
    <s v="W"/>
    <d v="2018-01-22T00:00:00"/>
    <m/>
    <s v=""/>
    <n v="1"/>
    <d v="1992-11-28T00:00:00"/>
    <n v="27"/>
    <s v="N"/>
    <n v="30"/>
    <n v="2.5"/>
    <n v="39"/>
    <x v="0"/>
    <n v="1"/>
    <n v="31"/>
    <n v="0"/>
    <n v="7465"/>
    <n v="1259.1937499999999"/>
    <n v="0"/>
    <n v="0"/>
    <n v="0"/>
    <n v="0"/>
    <n v="0"/>
    <n v="0"/>
    <n v="0"/>
    <n v="0"/>
    <n v="0"/>
    <n v="0"/>
    <n v="0"/>
    <n v="0"/>
    <n v="26.5"/>
    <n v="0"/>
    <n v="0"/>
    <n v="0"/>
    <n v="0"/>
    <n v="5.9346750000000004"/>
    <n v="0"/>
    <n v="1.9716666666666665"/>
  </r>
  <r>
    <d v="2020-12-01T00:00:00"/>
    <x v="8"/>
    <s v="P"/>
    <s v="Active"/>
    <n v="496"/>
    <x v="495"/>
    <s v="N"/>
    <x v="22"/>
    <n v="1029"/>
    <x v="6"/>
    <s v="Niederl. 10"/>
    <n v="1"/>
    <s v="Department"/>
    <s v="Supervisor"/>
    <s v="Non-Mgm."/>
    <s v="ang."/>
    <s v="M"/>
    <d v="2018-02-01T00:00:00"/>
    <m/>
    <s v=""/>
    <n v="1"/>
    <d v="1970-03-19T00:00:00"/>
    <n v="49"/>
    <s v="J"/>
    <n v="30"/>
    <n v="2.5"/>
    <n v="39"/>
    <x v="0"/>
    <n v="1"/>
    <n v="31"/>
    <n v="0"/>
    <n v="7466"/>
    <n v="1259.1937499999999"/>
    <n v="0"/>
    <n v="0"/>
    <n v="0"/>
    <n v="0"/>
    <n v="0"/>
    <n v="0"/>
    <n v="0"/>
    <n v="0"/>
    <n v="0"/>
    <n v="0"/>
    <n v="430.73076923076923"/>
    <n v="342.19166666666666"/>
    <n v="26.5"/>
    <n v="0"/>
    <n v="0"/>
    <n v="0"/>
    <n v="0"/>
    <n v="179.03065451923078"/>
    <n v="0"/>
    <n v="1.9716666666666665"/>
  </r>
  <r>
    <d v="2020-12-01T00:00:00"/>
    <x v="8"/>
    <s v="P"/>
    <s v="Active"/>
    <n v="497"/>
    <x v="496"/>
    <s v="N"/>
    <x v="22"/>
    <n v="1053"/>
    <x v="3"/>
    <s v="Niederl. 8"/>
    <n v="1"/>
    <s v="Department"/>
    <s v="Supervisor"/>
    <s v="Non-Mgm."/>
    <s v="ang."/>
    <s v="M"/>
    <d v="2018-02-01T00:00:00"/>
    <m/>
    <s v=""/>
    <n v="1"/>
    <d v="1989-06-30T00:00:00"/>
    <n v="30"/>
    <s v="J"/>
    <n v="30"/>
    <n v="2.5"/>
    <n v="39"/>
    <x v="0"/>
    <n v="1"/>
    <n v="31"/>
    <n v="0"/>
    <n v="7467"/>
    <n v="1259.1937499999999"/>
    <n v="0"/>
    <n v="0"/>
    <n v="0"/>
    <n v="0"/>
    <n v="0"/>
    <n v="0"/>
    <n v="0"/>
    <n v="0"/>
    <n v="0"/>
    <n v="0"/>
    <n v="430.78846153846155"/>
    <n v="342.23750000000001"/>
    <n v="26.5"/>
    <n v="0"/>
    <n v="0"/>
    <n v="0"/>
    <n v="0"/>
    <n v="179.05383908653849"/>
    <n v="0"/>
    <n v="1.9716666666666665"/>
  </r>
  <r>
    <d v="2020-12-01T00:00:00"/>
    <x v="8"/>
    <s v="P"/>
    <s v="Active"/>
    <n v="498"/>
    <x v="497"/>
    <s v="N"/>
    <x v="11"/>
    <n v="1082"/>
    <x v="0"/>
    <s v="Niederl. 3"/>
    <n v="1"/>
    <s v="Department"/>
    <s v="Supervisor"/>
    <s v="Non-Mgm."/>
    <s v="ang."/>
    <s v="M"/>
    <d v="2018-02-01T00:00:00"/>
    <m/>
    <s v=""/>
    <n v="1"/>
    <d v="1989-02-17T00:00:00"/>
    <n v="30"/>
    <s v="N"/>
    <n v="30"/>
    <n v="2.5"/>
    <n v="39"/>
    <x v="0"/>
    <n v="1"/>
    <n v="31"/>
    <n v="0"/>
    <n v="7468"/>
    <n v="1259.1937499999999"/>
    <n v="0"/>
    <n v="0"/>
    <n v="0"/>
    <n v="0"/>
    <n v="0"/>
    <n v="0"/>
    <n v="0"/>
    <n v="0"/>
    <n v="0"/>
    <n v="0"/>
    <n v="0"/>
    <n v="0"/>
    <n v="26.5"/>
    <n v="0"/>
    <n v="0"/>
    <n v="0"/>
    <n v="0"/>
    <n v="5.9346750000000004"/>
    <n v="0"/>
    <n v="1.9716666666666665"/>
  </r>
  <r>
    <d v="2020-12-01T00:00:00"/>
    <x v="8"/>
    <s v="P"/>
    <s v="Active"/>
    <n v="499"/>
    <x v="498"/>
    <s v="N"/>
    <x v="4"/>
    <n v="1013"/>
    <x v="1"/>
    <s v="Niederl. 1"/>
    <n v="1"/>
    <s v="Department"/>
    <s v="Supervisor"/>
    <s v="Non-Mgm."/>
    <s v="ang."/>
    <s v="W"/>
    <d v="2018-02-01T00:00:00"/>
    <m/>
    <s v=""/>
    <n v="1"/>
    <d v="1993-07-29T00:00:00"/>
    <n v="26"/>
    <s v="N"/>
    <n v="30"/>
    <n v="2.5"/>
    <n v="39"/>
    <x v="0"/>
    <n v="1"/>
    <n v="31"/>
    <n v="0"/>
    <n v="7469"/>
    <n v="1259.1937499999999"/>
    <n v="0"/>
    <n v="0"/>
    <n v="0"/>
    <n v="0"/>
    <n v="0"/>
    <n v="0"/>
    <n v="0"/>
    <n v="0"/>
    <n v="0"/>
    <n v="0"/>
    <n v="0"/>
    <n v="0"/>
    <n v="26.5"/>
    <n v="0"/>
    <n v="0"/>
    <n v="0"/>
    <n v="0"/>
    <n v="5.9346750000000004"/>
    <n v="0"/>
    <n v="1.9716666666666665"/>
  </r>
  <r>
    <d v="2020-12-01T00:00:00"/>
    <x v="8"/>
    <s v="P"/>
    <s v="Active"/>
    <n v="500"/>
    <x v="499"/>
    <s v="N"/>
    <x v="31"/>
    <n v="1022"/>
    <x v="7"/>
    <s v="Niederl. 9"/>
    <n v="1"/>
    <s v="Department"/>
    <s v="Supervisor"/>
    <s v="Non-Mgm."/>
    <s v="ang."/>
    <s v="M"/>
    <d v="2018-02-01T00:00:00"/>
    <m/>
    <s v=""/>
    <n v="1"/>
    <d v="1969-02-03T00:00:00"/>
    <n v="50"/>
    <s v="J"/>
    <n v="30"/>
    <n v="2.5"/>
    <n v="39"/>
    <x v="0"/>
    <n v="1"/>
    <n v="31"/>
    <n v="0"/>
    <n v="7470"/>
    <n v="1259.1937499999999"/>
    <n v="0"/>
    <n v="0"/>
    <n v="30"/>
    <n v="0"/>
    <n v="99.31"/>
    <n v="2970"/>
    <n v="0"/>
    <n v="0"/>
    <n v="0"/>
    <n v="0"/>
    <n v="430.96153846153845"/>
    <n v="342.375"/>
    <n v="26.5"/>
    <n v="0"/>
    <n v="0"/>
    <n v="0"/>
    <n v="0"/>
    <n v="873.21386728846164"/>
    <n v="109.44"/>
    <n v="1.9716666666666665"/>
  </r>
  <r>
    <d v="2020-12-01T00:00:00"/>
    <x v="8"/>
    <s v="P"/>
    <s v="Active"/>
    <n v="501"/>
    <x v="500"/>
    <s v="N"/>
    <x v="44"/>
    <n v="1084"/>
    <x v="0"/>
    <s v="Niederl. 3"/>
    <n v="1"/>
    <s v="Department"/>
    <s v="Supervisor"/>
    <s v="Non-Mgm."/>
    <s v="ang."/>
    <s v="M"/>
    <d v="2018-02-01T00:00:00"/>
    <m/>
    <s v=""/>
    <n v="1"/>
    <d v="1987-01-22T00:00:00"/>
    <n v="32"/>
    <s v="N"/>
    <n v="30"/>
    <n v="2.5"/>
    <n v="39"/>
    <x v="0"/>
    <n v="1"/>
    <n v="31"/>
    <n v="0"/>
    <n v="7471"/>
    <n v="1259.1937499999999"/>
    <n v="0"/>
    <n v="0"/>
    <n v="0"/>
    <n v="0"/>
    <n v="0"/>
    <n v="0"/>
    <n v="0"/>
    <n v="0"/>
    <n v="0"/>
    <n v="0"/>
    <n v="0"/>
    <n v="0"/>
    <n v="26.5"/>
    <n v="0"/>
    <n v="0"/>
    <n v="0"/>
    <n v="0"/>
    <n v="5.9346750000000004"/>
    <n v="0"/>
    <n v="1.9716666666666665"/>
  </r>
  <r>
    <d v="2020-12-01T00:00:00"/>
    <x v="8"/>
    <s v="P"/>
    <s v="Active"/>
    <n v="502"/>
    <x v="501"/>
    <s v="N"/>
    <x v="22"/>
    <n v="1060"/>
    <x v="2"/>
    <s v="Niederl. 7"/>
    <n v="1"/>
    <s v="Department"/>
    <s v="Supervisor"/>
    <s v="Non-Mgm."/>
    <s v="ang."/>
    <s v="M"/>
    <d v="2018-02-01T00:00:00"/>
    <m/>
    <s v=""/>
    <n v="1"/>
    <d v="1987-09-29T00:00:00"/>
    <n v="32"/>
    <s v="J"/>
    <n v="30"/>
    <n v="2.5"/>
    <n v="39"/>
    <x v="0"/>
    <n v="1"/>
    <n v="31"/>
    <n v="0"/>
    <n v="7472"/>
    <n v="1259.1937499999999"/>
    <n v="0"/>
    <n v="0"/>
    <n v="0"/>
    <n v="0"/>
    <n v="0"/>
    <n v="0"/>
    <n v="0"/>
    <n v="0"/>
    <n v="0"/>
    <n v="0"/>
    <n v="431.07692307692309"/>
    <n v="342.4666666666667"/>
    <n v="26.5"/>
    <n v="0"/>
    <n v="0"/>
    <n v="0"/>
    <n v="0"/>
    <n v="179.16976192307695"/>
    <n v="0"/>
    <n v="1.9716666666666665"/>
  </r>
  <r>
    <d v="2020-12-01T00:00:00"/>
    <x v="8"/>
    <s v="P"/>
    <s v="Active"/>
    <n v="503"/>
    <x v="502"/>
    <s v="N"/>
    <x v="22"/>
    <n v="1060"/>
    <x v="2"/>
    <s v="Niederl. 7"/>
    <n v="1"/>
    <s v="Department"/>
    <s v="Supervisor"/>
    <s v="Non-Mgm."/>
    <s v="ang."/>
    <s v="M"/>
    <d v="2018-02-01T00:00:00"/>
    <m/>
    <s v=""/>
    <n v="1"/>
    <d v="1986-02-14T00:00:00"/>
    <n v="33"/>
    <s v="J"/>
    <n v="30"/>
    <n v="2.5"/>
    <n v="39"/>
    <x v="0"/>
    <n v="1"/>
    <n v="31"/>
    <n v="0"/>
    <n v="7473"/>
    <n v="1259.1937499999999"/>
    <n v="0"/>
    <n v="0"/>
    <n v="0"/>
    <n v="0"/>
    <n v="0"/>
    <n v="0"/>
    <n v="0"/>
    <n v="0"/>
    <n v="0"/>
    <n v="0"/>
    <n v="431.13461538461542"/>
    <n v="342.51250000000005"/>
    <n v="26.5"/>
    <n v="0"/>
    <n v="0"/>
    <n v="0"/>
    <n v="0"/>
    <n v="179.19294649038466"/>
    <n v="0"/>
    <n v="1.9716666666666665"/>
  </r>
  <r>
    <d v="2020-12-01T00:00:00"/>
    <x v="8"/>
    <s v="P"/>
    <s v="Active"/>
    <n v="504"/>
    <x v="503"/>
    <s v="N"/>
    <x v="30"/>
    <n v="1071"/>
    <x v="0"/>
    <s v="Niederl. 3"/>
    <n v="1"/>
    <s v="Department"/>
    <s v="Supervisor"/>
    <s v="Non-Mgm."/>
    <s v="ang."/>
    <s v="M"/>
    <d v="2018-02-19T00:00:00"/>
    <m/>
    <s v=""/>
    <n v="1"/>
    <d v="1960-01-09T00:00:00"/>
    <n v="60"/>
    <s v="N"/>
    <n v="30"/>
    <n v="2.5"/>
    <n v="39"/>
    <x v="0"/>
    <n v="1"/>
    <n v="31"/>
    <n v="0"/>
    <n v="7474"/>
    <n v="1259.1937499999999"/>
    <n v="0"/>
    <n v="0"/>
    <n v="0"/>
    <n v="0"/>
    <n v="0"/>
    <n v="0"/>
    <n v="0"/>
    <n v="0"/>
    <n v="0"/>
    <n v="0"/>
    <n v="0"/>
    <n v="0"/>
    <n v="26.5"/>
    <n v="0"/>
    <n v="0"/>
    <n v="0"/>
    <n v="0"/>
    <n v="5.9346750000000004"/>
    <n v="0"/>
    <n v="1.9716666666666665"/>
  </r>
  <r>
    <d v="2020-12-01T00:00:00"/>
    <x v="8"/>
    <s v="P"/>
    <s v="Active"/>
    <n v="505"/>
    <x v="504"/>
    <s v="N"/>
    <x v="36"/>
    <n v="1054"/>
    <x v="8"/>
    <s v="Niederl. 2"/>
    <n v="1"/>
    <s v="Department"/>
    <s v="Supervisor"/>
    <s v="Non-Mgm."/>
    <s v="ang."/>
    <s v="M"/>
    <d v="2018-02-12T00:00:00"/>
    <m/>
    <s v=""/>
    <n v="1"/>
    <d v="1986-02-27T00:00:00"/>
    <n v="33"/>
    <s v="N"/>
    <n v="30"/>
    <n v="2.5"/>
    <n v="39"/>
    <x v="0"/>
    <n v="1"/>
    <n v="31"/>
    <n v="0"/>
    <n v="7475"/>
    <n v="1259.1937499999999"/>
    <n v="0"/>
    <n v="0"/>
    <n v="0"/>
    <n v="0"/>
    <n v="0"/>
    <n v="0"/>
    <n v="0"/>
    <n v="0"/>
    <n v="0"/>
    <n v="0"/>
    <n v="0"/>
    <n v="0"/>
    <n v="26.5"/>
    <n v="0"/>
    <n v="0"/>
    <n v="0"/>
    <n v="0"/>
    <n v="5.9346750000000004"/>
    <n v="0"/>
    <n v="1.9716666666666665"/>
  </r>
  <r>
    <d v="2020-12-01T00:00:00"/>
    <x v="8"/>
    <s v="P"/>
    <s v="Active"/>
    <n v="506"/>
    <x v="505"/>
    <s v="N"/>
    <x v="31"/>
    <n v="1034"/>
    <x v="5"/>
    <s v="Niederl. 5"/>
    <n v="1"/>
    <s v="Department"/>
    <s v="Supervisor"/>
    <s v="Non-Mgm."/>
    <s v="ang."/>
    <s v="M"/>
    <d v="2018-02-01T00:00:00"/>
    <m/>
    <s v=""/>
    <n v="1"/>
    <d v="1980-02-25T00:00:00"/>
    <n v="39"/>
    <s v="J"/>
    <n v="30"/>
    <n v="2.5"/>
    <n v="39"/>
    <x v="0"/>
    <n v="1"/>
    <n v="31"/>
    <n v="0"/>
    <n v="7476"/>
    <n v="1259.1937499999999"/>
    <n v="0"/>
    <n v="0"/>
    <n v="30"/>
    <n v="0"/>
    <n v="108.33"/>
    <n v="1625"/>
    <n v="0"/>
    <n v="0"/>
    <n v="0"/>
    <n v="0"/>
    <n v="431.30769230769232"/>
    <n v="342.65000000000003"/>
    <n v="26.5"/>
    <n v="0"/>
    <n v="0"/>
    <n v="0"/>
    <n v="0"/>
    <n v="574.16025369230772"/>
    <n v="101.65"/>
    <n v="1.9716666666666665"/>
  </r>
  <r>
    <d v="2020-12-01T00:00:00"/>
    <x v="8"/>
    <s v="P"/>
    <s v="Active"/>
    <n v="507"/>
    <x v="506"/>
    <s v="N"/>
    <x v="18"/>
    <n v="1080"/>
    <x v="0"/>
    <s v="Niederl. 3"/>
    <n v="1"/>
    <s v="Department"/>
    <s v="Supervisor"/>
    <s v="Non-Mgm."/>
    <s v="ang."/>
    <s v="M"/>
    <d v="2018-02-01T00:00:00"/>
    <m/>
    <s v=""/>
    <n v="1"/>
    <d v="1974-04-01T00:00:00"/>
    <n v="45"/>
    <s v="N"/>
    <n v="30"/>
    <n v="2.5"/>
    <n v="39"/>
    <x v="0"/>
    <n v="1"/>
    <n v="31"/>
    <n v="0"/>
    <n v="7477"/>
    <n v="1259.1937499999999"/>
    <n v="0"/>
    <n v="0"/>
    <n v="0"/>
    <n v="0"/>
    <n v="0"/>
    <n v="0"/>
    <n v="0"/>
    <n v="0"/>
    <n v="0"/>
    <n v="0"/>
    <n v="0"/>
    <n v="0"/>
    <n v="26.5"/>
    <n v="0"/>
    <n v="0"/>
    <n v="0"/>
    <n v="0"/>
    <n v="5.9346750000000004"/>
    <n v="154.8177"/>
    <n v="1.9716666666666665"/>
  </r>
  <r>
    <d v="2020-12-01T00:00:00"/>
    <x v="8"/>
    <s v="P"/>
    <s v="Active"/>
    <n v="508"/>
    <x v="507"/>
    <s v="N"/>
    <x v="31"/>
    <n v="1063"/>
    <x v="10"/>
    <s v="Niederl. 11"/>
    <n v="1"/>
    <s v="Department"/>
    <s v="Supervisor"/>
    <s v="Non-Mgm."/>
    <s v="ang."/>
    <s v="M"/>
    <d v="2018-03-01T00:00:00"/>
    <m/>
    <s v=""/>
    <n v="1"/>
    <d v="1967-02-10T00:00:00"/>
    <n v="52"/>
    <s v="N"/>
    <n v="30"/>
    <n v="2.5"/>
    <n v="39"/>
    <x v="0"/>
    <n v="1"/>
    <n v="31"/>
    <n v="0"/>
    <n v="7478"/>
    <n v="1259.1937499999999"/>
    <n v="0"/>
    <n v="0"/>
    <n v="30"/>
    <n v="0"/>
    <n v="0"/>
    <n v="0"/>
    <n v="0"/>
    <n v="0"/>
    <n v="0"/>
    <n v="0"/>
    <n v="0"/>
    <n v="0"/>
    <n v="26.5"/>
    <n v="0"/>
    <n v="0"/>
    <n v="0"/>
    <n v="0"/>
    <n v="12.653175000000001"/>
    <n v="100.13"/>
    <n v="1.9716666666666665"/>
  </r>
  <r>
    <d v="2020-12-01T00:00:00"/>
    <x v="8"/>
    <s v="P"/>
    <s v="Active"/>
    <n v="509"/>
    <x v="508"/>
    <s v="N"/>
    <x v="22"/>
    <n v="1029"/>
    <x v="6"/>
    <s v="Niederl. 10"/>
    <n v="1"/>
    <s v="Department"/>
    <s v="Supervisor"/>
    <s v="Non-Mgm."/>
    <s v="ang."/>
    <s v="M"/>
    <d v="2018-03-01T00:00:00"/>
    <m/>
    <s v=""/>
    <n v="1"/>
    <d v="1986-06-20T00:00:00"/>
    <n v="33"/>
    <s v="J"/>
    <n v="30"/>
    <n v="2.5"/>
    <n v="39"/>
    <x v="0"/>
    <n v="1"/>
    <n v="31"/>
    <n v="0"/>
    <n v="7479"/>
    <n v="1259.1937499999999"/>
    <n v="0"/>
    <n v="0"/>
    <n v="0"/>
    <n v="0"/>
    <n v="0"/>
    <n v="0"/>
    <n v="0"/>
    <n v="0"/>
    <n v="0"/>
    <n v="0"/>
    <n v="431.48076923076917"/>
    <n v="342.78750000000002"/>
    <n v="26.5"/>
    <n v="0"/>
    <n v="0"/>
    <n v="0"/>
    <n v="0"/>
    <n v="179.33205389423077"/>
    <n v="0"/>
    <n v="1.9716666666666665"/>
  </r>
  <r>
    <d v="2020-12-01T00:00:00"/>
    <x v="8"/>
    <s v="P"/>
    <s v="Active"/>
    <n v="510"/>
    <x v="509"/>
    <s v="Y"/>
    <x v="13"/>
    <n v="1018"/>
    <x v="7"/>
    <s v="Niederl. 9"/>
    <n v="0.5"/>
    <s v="Department"/>
    <s v="Supervisor"/>
    <s v="Manager"/>
    <s v="ang."/>
    <s v="M"/>
    <d v="2018-03-01T00:00:00"/>
    <m/>
    <s v=""/>
    <n v="1"/>
    <d v="1971-07-06T00:00:00"/>
    <n v="48"/>
    <s v="N"/>
    <n v="30"/>
    <n v="2.5"/>
    <n v="39"/>
    <x v="0"/>
    <n v="0.5"/>
    <n v="31"/>
    <n v="0"/>
    <n v="7480"/>
    <n v="1259.1937499999999"/>
    <n v="0"/>
    <n v="0"/>
    <n v="0"/>
    <n v="0"/>
    <n v="0"/>
    <n v="0"/>
    <n v="0"/>
    <n v="0"/>
    <n v="0"/>
    <n v="0"/>
    <n v="0"/>
    <n v="0"/>
    <n v="13.25"/>
    <n v="0"/>
    <n v="0"/>
    <n v="0"/>
    <n v="0"/>
    <n v="2.9673375000000002"/>
    <n v="71.863699999999994"/>
    <n v="0.98583333333333323"/>
  </r>
  <r>
    <d v="2020-12-01T00:00:00"/>
    <x v="8"/>
    <s v="P"/>
    <s v="Active"/>
    <n v="510"/>
    <x v="509"/>
    <s v="Y"/>
    <x v="13"/>
    <n v="1024"/>
    <x v="6"/>
    <s v="Niederl. 10"/>
    <n v="0.5"/>
    <s v="Department"/>
    <s v="Supervisor"/>
    <s v="Manager"/>
    <s v="ang."/>
    <s v="M"/>
    <d v="2018-03-01T00:00:00"/>
    <m/>
    <s v=""/>
    <n v="1"/>
    <d v="1971-07-06T00:00:00"/>
    <n v="48"/>
    <s v="N"/>
    <n v="30"/>
    <n v="2.5"/>
    <n v="39"/>
    <x v="0"/>
    <n v="0.5"/>
    <n v="31"/>
    <n v="0"/>
    <n v="7481"/>
    <n v="1259.1937499999999"/>
    <n v="0"/>
    <n v="0"/>
    <n v="0"/>
    <n v="0"/>
    <n v="0"/>
    <n v="0"/>
    <n v="0"/>
    <n v="0"/>
    <n v="0"/>
    <n v="0"/>
    <n v="0"/>
    <n v="0"/>
    <n v="13.25"/>
    <n v="0"/>
    <n v="0"/>
    <n v="0"/>
    <n v="0"/>
    <n v="2.9673375000000002"/>
    <n v="71.863699999999994"/>
    <n v="0.98583333333333323"/>
  </r>
  <r>
    <d v="2020-12-01T00:00:00"/>
    <x v="8"/>
    <s v="P"/>
    <s v="Active"/>
    <n v="511"/>
    <x v="510"/>
    <s v="N"/>
    <x v="13"/>
    <n v="1024"/>
    <x v="6"/>
    <s v="Niederl. 10"/>
    <n v="1"/>
    <s v="Department"/>
    <s v="Supervisor"/>
    <s v="Non-Mgm."/>
    <s v="gerin"/>
    <s v="W"/>
    <d v="2011-05-05T00:00:00"/>
    <m/>
    <s v=""/>
    <n v="8"/>
    <d v="1969-10-19T00:00:00"/>
    <n v="50"/>
    <s v="N"/>
    <n v="12"/>
    <n v="1"/>
    <n v="8"/>
    <x v="0"/>
    <n v="0.20512820512820512"/>
    <n v="31"/>
    <n v="0"/>
    <n v="7482"/>
    <n v="1259.1937499999999"/>
    <n v="0"/>
    <n v="0"/>
    <n v="0"/>
    <n v="0"/>
    <n v="0"/>
    <n v="0"/>
    <n v="0"/>
    <n v="0"/>
    <n v="0"/>
    <n v="0"/>
    <n v="0"/>
    <n v="0"/>
    <n v="26.5"/>
    <n v="0"/>
    <n v="0"/>
    <n v="0"/>
    <n v="0"/>
    <n v="5.9346750000000004"/>
    <n v="0"/>
    <n v="0"/>
  </r>
  <r>
    <d v="2020-12-01T00:00:00"/>
    <x v="8"/>
    <s v="P"/>
    <s v="Active"/>
    <n v="512"/>
    <x v="511"/>
    <s v="N"/>
    <x v="22"/>
    <n v="1060"/>
    <x v="2"/>
    <s v="Niederl. 7"/>
    <n v="1"/>
    <s v="Department"/>
    <s v="Supervisor"/>
    <s v="Non-Mgm."/>
    <s v="ang."/>
    <s v="M"/>
    <d v="2018-03-01T00:00:00"/>
    <m/>
    <s v=""/>
    <n v="1"/>
    <d v="1986-03-18T00:00:00"/>
    <n v="33"/>
    <s v="J"/>
    <n v="30"/>
    <n v="2.5"/>
    <n v="39"/>
    <x v="0"/>
    <n v="1"/>
    <n v="31"/>
    <n v="0"/>
    <n v="7483"/>
    <n v="1259.1937499999999"/>
    <n v="0"/>
    <n v="0"/>
    <n v="0"/>
    <n v="0"/>
    <n v="0"/>
    <n v="0"/>
    <n v="0"/>
    <n v="0"/>
    <n v="0"/>
    <n v="0"/>
    <n v="431.71153846153845"/>
    <n v="342.97083333333336"/>
    <n v="26.5"/>
    <n v="0"/>
    <n v="0"/>
    <n v="0"/>
    <n v="0"/>
    <n v="179.42479216346158"/>
    <n v="0"/>
    <n v="1.9716666666666665"/>
  </r>
  <r>
    <d v="2020-12-01T00:00:00"/>
    <x v="8"/>
    <s v="P"/>
    <s v="Active"/>
    <n v="513"/>
    <x v="512"/>
    <s v="N"/>
    <x v="19"/>
    <n v="1083"/>
    <x v="0"/>
    <s v="Niederl. 3"/>
    <n v="1"/>
    <s v="Department"/>
    <s v="Supervisor"/>
    <s v="Non-Mgm."/>
    <s v="ang."/>
    <s v="M"/>
    <d v="2018-03-01T00:00:00"/>
    <m/>
    <s v=""/>
    <n v="1"/>
    <d v="1988-01-11T00:00:00"/>
    <n v="32"/>
    <s v="N"/>
    <n v="30"/>
    <n v="2.5"/>
    <n v="39"/>
    <x v="0"/>
    <n v="1"/>
    <n v="31"/>
    <n v="0"/>
    <n v="7484"/>
    <n v="1259.1937499999999"/>
    <n v="0"/>
    <n v="0"/>
    <n v="0"/>
    <n v="0"/>
    <n v="0"/>
    <n v="0"/>
    <n v="0"/>
    <n v="0"/>
    <n v="0"/>
    <n v="0"/>
    <n v="0"/>
    <n v="0"/>
    <n v="26.5"/>
    <n v="0"/>
    <n v="0"/>
    <n v="0"/>
    <n v="0"/>
    <n v="5.9346750000000004"/>
    <n v="0"/>
    <n v="1.9716666666666665"/>
  </r>
  <r>
    <d v="2020-12-01T00:00:00"/>
    <x v="8"/>
    <s v="P"/>
    <s v="Active"/>
    <n v="514"/>
    <x v="513"/>
    <s v="N"/>
    <x v="36"/>
    <n v="1054"/>
    <x v="8"/>
    <s v="Niederl. 2"/>
    <n v="1"/>
    <s v="Department"/>
    <s v="Supervisor"/>
    <s v="Non-Mgm."/>
    <s v="ang."/>
    <s v="W"/>
    <d v="2018-03-15T00:00:00"/>
    <m/>
    <s v=""/>
    <n v="1"/>
    <d v="1985-03-31T00:00:00"/>
    <n v="34"/>
    <s v="N"/>
    <n v="30"/>
    <n v="2.5"/>
    <n v="25"/>
    <x v="0"/>
    <n v="0.64102564102564108"/>
    <n v="31"/>
    <n v="0"/>
    <n v="7485"/>
    <n v="1259.1937499999999"/>
    <n v="0"/>
    <n v="0"/>
    <n v="0"/>
    <n v="0"/>
    <n v="0"/>
    <n v="0"/>
    <n v="0"/>
    <n v="0"/>
    <n v="0"/>
    <n v="0"/>
    <n v="0"/>
    <n v="0"/>
    <n v="26.5"/>
    <n v="0"/>
    <n v="0"/>
    <n v="0"/>
    <n v="0"/>
    <n v="5.9346750000000004"/>
    <n v="0"/>
    <n v="1.9716666666666665"/>
  </r>
  <r>
    <d v="2020-12-01T00:00:00"/>
    <x v="8"/>
    <s v="P"/>
    <s v="Active"/>
    <n v="515"/>
    <x v="514"/>
    <s v="N"/>
    <x v="17"/>
    <n v="1088"/>
    <x v="0"/>
    <s v="Niederl. 3"/>
    <n v="1"/>
    <s v="Department"/>
    <s v="Supervisor"/>
    <s v="Non-Mgm."/>
    <s v="ang."/>
    <s v="W"/>
    <d v="2018-03-01T00:00:00"/>
    <m/>
    <s v=""/>
    <n v="1"/>
    <d v="1966-11-25T00:00:00"/>
    <n v="53"/>
    <s v="N"/>
    <n v="30"/>
    <n v="2.5"/>
    <n v="39"/>
    <x v="0"/>
    <n v="1"/>
    <n v="31"/>
    <n v="0"/>
    <n v="7486"/>
    <n v="1259.1937499999999"/>
    <n v="0"/>
    <n v="0"/>
    <n v="0"/>
    <n v="0"/>
    <n v="0"/>
    <n v="0"/>
    <n v="0"/>
    <n v="0"/>
    <n v="0"/>
    <n v="0"/>
    <n v="0"/>
    <n v="0"/>
    <n v="26.5"/>
    <n v="0"/>
    <n v="0"/>
    <n v="0"/>
    <n v="0"/>
    <n v="5.9346750000000004"/>
    <n v="0"/>
    <n v="1.9716666666666665"/>
  </r>
  <r>
    <d v="2020-12-01T00:00:00"/>
    <x v="8"/>
    <s v="P"/>
    <s v="Active"/>
    <n v="516"/>
    <x v="515"/>
    <s v="N"/>
    <x v="17"/>
    <n v="1088"/>
    <x v="0"/>
    <s v="Niederl. 3"/>
    <n v="1"/>
    <s v="Department"/>
    <s v="Supervisor"/>
    <s v="Non-Mgm."/>
    <s v="ang."/>
    <s v="W"/>
    <d v="2018-03-01T00:00:00"/>
    <m/>
    <s v=""/>
    <n v="1"/>
    <d v="1996-02-23T00:00:00"/>
    <n v="23"/>
    <s v="N"/>
    <n v="30"/>
    <n v="2.5"/>
    <n v="39"/>
    <x v="0"/>
    <n v="1"/>
    <n v="31"/>
    <n v="0"/>
    <n v="7487"/>
    <n v="1259.1937499999999"/>
    <n v="0"/>
    <n v="0"/>
    <n v="0"/>
    <n v="0"/>
    <n v="0"/>
    <n v="0"/>
    <n v="0"/>
    <n v="0"/>
    <n v="0"/>
    <n v="0"/>
    <n v="0"/>
    <n v="0"/>
    <n v="26.5"/>
    <n v="0"/>
    <n v="0"/>
    <n v="0"/>
    <n v="0"/>
    <n v="5.9346750000000004"/>
    <n v="0"/>
    <n v="1.9716666666666665"/>
  </r>
  <r>
    <d v="2020-12-01T00:00:00"/>
    <x v="8"/>
    <s v="P"/>
    <s v="Active"/>
    <n v="517"/>
    <x v="516"/>
    <s v="N"/>
    <x v="11"/>
    <n v="1082"/>
    <x v="0"/>
    <s v="Niederl. 3"/>
    <n v="1"/>
    <s v="Department"/>
    <s v="Supervisor"/>
    <s v="Non-Mgm."/>
    <s v="ang."/>
    <s v="M"/>
    <d v="2018-03-05T00:00:00"/>
    <m/>
    <s v=""/>
    <n v="1"/>
    <d v="1991-10-22T00:00:00"/>
    <n v="28"/>
    <s v="N"/>
    <n v="30"/>
    <n v="2.5"/>
    <n v="39"/>
    <x v="0"/>
    <n v="1"/>
    <n v="31"/>
    <n v="0"/>
    <n v="7488"/>
    <n v="1259.1937499999999"/>
    <n v="0"/>
    <n v="0"/>
    <n v="0"/>
    <n v="0"/>
    <n v="0"/>
    <n v="0"/>
    <n v="0"/>
    <n v="0"/>
    <n v="0"/>
    <n v="0"/>
    <n v="0"/>
    <n v="0"/>
    <n v="26.5"/>
    <n v="0"/>
    <n v="0"/>
    <n v="0"/>
    <n v="0"/>
    <n v="5.9346750000000004"/>
    <n v="0"/>
    <n v="1.9716666666666665"/>
  </r>
  <r>
    <d v="2020-12-01T00:00:00"/>
    <x v="8"/>
    <s v="P"/>
    <s v="Active"/>
    <n v="518"/>
    <x v="517"/>
    <s v="N"/>
    <x v="15"/>
    <n v="1032"/>
    <x v="5"/>
    <s v="Niederl. 5"/>
    <n v="1"/>
    <s v="Department"/>
    <s v="Supervisor"/>
    <s v="Non-Mgm."/>
    <s v="ang."/>
    <s v="W"/>
    <d v="2018-03-01T00:00:00"/>
    <m/>
    <s v=""/>
    <n v="1"/>
    <d v="1975-06-13T00:00:00"/>
    <n v="44"/>
    <s v="J"/>
    <n v="30"/>
    <n v="2.5"/>
    <n v="39"/>
    <x v="0"/>
    <n v="1"/>
    <n v="31"/>
    <n v="0"/>
    <n v="7489"/>
    <n v="1259.1937499999999"/>
    <n v="0"/>
    <n v="0"/>
    <n v="0"/>
    <n v="0"/>
    <n v="0"/>
    <n v="0"/>
    <n v="0"/>
    <n v="0"/>
    <n v="0"/>
    <n v="0"/>
    <n v="432.05769230769232"/>
    <n v="343.24583333333339"/>
    <n v="26.5"/>
    <n v="0"/>
    <n v="0"/>
    <n v="0"/>
    <n v="0"/>
    <n v="179.56389956730774"/>
    <n v="0"/>
    <n v="1.9716666666666665"/>
  </r>
  <r>
    <d v="2020-12-01T00:00:00"/>
    <x v="8"/>
    <s v="P"/>
    <s v="Active"/>
    <n v="519"/>
    <x v="518"/>
    <s v="Y"/>
    <x v="20"/>
    <n v="1021"/>
    <x v="7"/>
    <s v="Niederl. 9"/>
    <n v="0.5"/>
    <s v="Department"/>
    <s v="Supervisor"/>
    <s v="Non-Mgm."/>
    <s v="ang."/>
    <s v="W"/>
    <d v="2018-04-01T00:00:00"/>
    <m/>
    <s v=""/>
    <n v="1"/>
    <d v="1989-03-24T00:00:00"/>
    <n v="30"/>
    <s v="N"/>
    <n v="30"/>
    <n v="2.5"/>
    <n v="39"/>
    <x v="0"/>
    <n v="0.5"/>
    <n v="31"/>
    <n v="0"/>
    <n v="7490"/>
    <n v="1259.1937499999999"/>
    <n v="0"/>
    <n v="0"/>
    <n v="0"/>
    <n v="0"/>
    <n v="0"/>
    <n v="0"/>
    <n v="0"/>
    <n v="0"/>
    <n v="0"/>
    <n v="0"/>
    <n v="0"/>
    <n v="0"/>
    <n v="13.25"/>
    <n v="0"/>
    <n v="0"/>
    <n v="0"/>
    <n v="0"/>
    <n v="2.9673375000000002"/>
    <n v="0"/>
    <n v="0.98583333333333323"/>
  </r>
  <r>
    <d v="2020-12-01T00:00:00"/>
    <x v="8"/>
    <s v="P"/>
    <s v="Active"/>
    <n v="519"/>
    <x v="518"/>
    <s v="Y"/>
    <x v="20"/>
    <n v="1027"/>
    <x v="6"/>
    <s v="Niederl. 10"/>
    <n v="0.5"/>
    <s v="Department"/>
    <s v="Supervisor"/>
    <s v="Non-Mgm."/>
    <s v="ang."/>
    <s v="W"/>
    <d v="2018-04-01T00:00:00"/>
    <m/>
    <s v=""/>
    <n v="1"/>
    <d v="1989-03-24T00:00:00"/>
    <n v="30"/>
    <s v="N"/>
    <n v="30"/>
    <n v="2.5"/>
    <n v="39"/>
    <x v="0"/>
    <n v="0.5"/>
    <n v="31"/>
    <n v="0"/>
    <n v="7491"/>
    <n v="1259.1937499999999"/>
    <n v="0"/>
    <n v="0"/>
    <n v="0"/>
    <n v="0"/>
    <n v="0"/>
    <n v="0"/>
    <n v="0"/>
    <n v="0"/>
    <n v="0"/>
    <n v="0"/>
    <n v="0"/>
    <n v="0"/>
    <n v="13.25"/>
    <n v="0"/>
    <n v="0"/>
    <n v="0"/>
    <n v="0"/>
    <n v="2.9673375000000002"/>
    <n v="0"/>
    <n v="0.98583333333333323"/>
  </r>
  <r>
    <d v="2020-12-01T00:00:00"/>
    <x v="8"/>
    <s v="P"/>
    <s v="Active"/>
    <n v="520"/>
    <x v="519"/>
    <s v="N"/>
    <x v="22"/>
    <n v="1053"/>
    <x v="3"/>
    <s v="Niederl. 8"/>
    <n v="1"/>
    <s v="Department"/>
    <s v="Supervisor"/>
    <s v="Non-Mgm."/>
    <s v="ang."/>
    <s v="M"/>
    <d v="2018-04-01T00:00:00"/>
    <m/>
    <s v=""/>
    <n v="1"/>
    <d v="1994-09-10T00:00:00"/>
    <n v="25"/>
    <s v="J"/>
    <n v="30"/>
    <n v="2.5"/>
    <n v="39"/>
    <x v="0"/>
    <n v="1"/>
    <n v="31"/>
    <n v="0"/>
    <n v="7492"/>
    <n v="1259.1937499999999"/>
    <n v="0"/>
    <n v="0"/>
    <n v="0"/>
    <n v="0"/>
    <n v="0"/>
    <n v="0"/>
    <n v="0"/>
    <n v="0"/>
    <n v="0"/>
    <n v="0"/>
    <n v="432.23076923076923"/>
    <n v="343.38333333333338"/>
    <n v="26.5"/>
    <n v="0"/>
    <n v="0"/>
    <n v="0"/>
    <n v="0"/>
    <n v="179.63345326923078"/>
    <n v="0"/>
    <n v="1.9716666666666665"/>
  </r>
  <r>
    <d v="2020-12-01T00:00:00"/>
    <x v="8"/>
    <s v="P"/>
    <s v="Active"/>
    <n v="521"/>
    <x v="520"/>
    <s v="N"/>
    <x v="5"/>
    <n v="1093"/>
    <x v="0"/>
    <s v="Niederl. 3"/>
    <n v="1"/>
    <s v="Department"/>
    <s v="Supervisor"/>
    <s v="Non-Mgm."/>
    <s v="ang."/>
    <s v="M"/>
    <d v="2018-04-16T00:00:00"/>
    <m/>
    <s v=""/>
    <n v="1"/>
    <d v="1967-03-25T00:00:00"/>
    <n v="52"/>
    <s v="N"/>
    <n v="30"/>
    <n v="2.5"/>
    <n v="39"/>
    <x v="0"/>
    <n v="1"/>
    <n v="31"/>
    <n v="0"/>
    <n v="7493"/>
    <n v="1259.1937499999999"/>
    <n v="0"/>
    <n v="0"/>
    <n v="0"/>
    <n v="0"/>
    <n v="0"/>
    <n v="0"/>
    <n v="0"/>
    <n v="0"/>
    <n v="0"/>
    <n v="0"/>
    <n v="0"/>
    <n v="0"/>
    <n v="26.5"/>
    <n v="0"/>
    <n v="0"/>
    <n v="0"/>
    <n v="0"/>
    <n v="5.9346750000000004"/>
    <n v="0"/>
    <n v="1.9716666666666665"/>
  </r>
  <r>
    <d v="2020-12-01T00:00:00"/>
    <x v="8"/>
    <s v="P"/>
    <s v="Active"/>
    <n v="522"/>
    <x v="521"/>
    <s v="N"/>
    <x v="24"/>
    <n v="1081"/>
    <x v="0"/>
    <s v="Niederl. 3"/>
    <n v="1"/>
    <s v="Department"/>
    <s v="Supervisor"/>
    <s v="Non-Mgm."/>
    <s v="ang."/>
    <s v="M"/>
    <d v="2018-04-01T00:00:00"/>
    <m/>
    <s v=""/>
    <n v="1"/>
    <d v="1986-02-17T00:00:00"/>
    <n v="33"/>
    <s v="N"/>
    <n v="30"/>
    <n v="2.5"/>
    <n v="39"/>
    <x v="0"/>
    <n v="1"/>
    <n v="31"/>
    <n v="0"/>
    <n v="7494"/>
    <n v="1259.1937499999999"/>
    <n v="0"/>
    <n v="0"/>
    <n v="0"/>
    <n v="0"/>
    <n v="0"/>
    <n v="0"/>
    <n v="0"/>
    <n v="0"/>
    <n v="0"/>
    <n v="0"/>
    <n v="0"/>
    <n v="0"/>
    <n v="26.5"/>
    <n v="0"/>
    <n v="0"/>
    <n v="0"/>
    <n v="0"/>
    <n v="5.9346750000000004"/>
    <n v="0"/>
    <n v="1.9716666666666665"/>
  </r>
  <r>
    <d v="2020-12-01T00:00:00"/>
    <x v="8"/>
    <s v="P"/>
    <s v="Active"/>
    <n v="523"/>
    <x v="522"/>
    <s v="N"/>
    <x v="36"/>
    <n v="1054"/>
    <x v="8"/>
    <s v="Niederl. 2"/>
    <n v="1"/>
    <s v="Department"/>
    <s v="Supervisor"/>
    <s v="Non-Mgm."/>
    <s v="ang."/>
    <s v="W"/>
    <d v="2018-04-01T00:00:00"/>
    <m/>
    <s v=""/>
    <n v="1"/>
    <d v="1975-09-19T00:00:00"/>
    <n v="44"/>
    <s v="N"/>
    <n v="24"/>
    <n v="2"/>
    <n v="20"/>
    <x v="0"/>
    <n v="0.51282051282051277"/>
    <n v="31"/>
    <n v="0"/>
    <n v="7495"/>
    <n v="1259.1937499999999"/>
    <n v="0"/>
    <n v="0"/>
    <n v="0"/>
    <n v="0"/>
    <n v="0"/>
    <n v="0"/>
    <n v="0"/>
    <n v="0"/>
    <n v="0"/>
    <n v="0"/>
    <n v="0"/>
    <n v="0"/>
    <n v="26.5"/>
    <n v="0"/>
    <n v="0"/>
    <n v="0"/>
    <n v="0"/>
    <n v="5.9346750000000004"/>
    <n v="0"/>
    <n v="1.9716666666666665"/>
  </r>
  <r>
    <d v="2020-12-01T00:00:00"/>
    <x v="8"/>
    <s v="P"/>
    <s v="Active"/>
    <n v="524"/>
    <x v="523"/>
    <s v="N"/>
    <x v="0"/>
    <n v="1090"/>
    <x v="0"/>
    <s v="Niederl. 3"/>
    <n v="1"/>
    <s v="Department"/>
    <s v="Supervisor"/>
    <s v="Non-Mgm."/>
    <s v="ang."/>
    <s v="W"/>
    <d v="2018-04-05T00:00:00"/>
    <m/>
    <s v=""/>
    <n v="1"/>
    <d v="1995-07-05T00:00:00"/>
    <n v="24"/>
    <s v="N"/>
    <n v="30"/>
    <n v="2.5"/>
    <n v="39"/>
    <x v="0"/>
    <n v="1"/>
    <n v="31"/>
    <n v="0"/>
    <n v="7496"/>
    <n v="1259.1937499999999"/>
    <n v="0"/>
    <n v="0"/>
    <n v="0"/>
    <n v="0"/>
    <n v="0"/>
    <n v="0"/>
    <n v="0"/>
    <n v="0"/>
    <n v="0"/>
    <n v="0"/>
    <n v="0"/>
    <n v="0"/>
    <n v="26.5"/>
    <n v="0"/>
    <n v="0"/>
    <n v="0"/>
    <n v="0"/>
    <n v="5.9346750000000004"/>
    <n v="0"/>
    <n v="1.9716666666666665"/>
  </r>
  <r>
    <d v="2020-12-01T00:00:00"/>
    <x v="8"/>
    <s v="P"/>
    <s v="Active"/>
    <n v="525"/>
    <x v="524"/>
    <s v="N"/>
    <x v="9"/>
    <n v="1087"/>
    <x v="0"/>
    <s v="Niederl. 3"/>
    <n v="1"/>
    <s v="Department"/>
    <s v="Supervisor"/>
    <s v="Non-Mgm."/>
    <s v="ang."/>
    <s v="M"/>
    <d v="2018-04-01T00:00:00"/>
    <m/>
    <s v=""/>
    <n v="1"/>
    <d v="1984-03-26T00:00:00"/>
    <n v="35"/>
    <s v="N"/>
    <n v="30"/>
    <n v="2.5"/>
    <n v="39"/>
    <x v="0"/>
    <n v="1"/>
    <n v="31"/>
    <n v="0"/>
    <n v="7497"/>
    <n v="1259.1937499999999"/>
    <n v="0"/>
    <n v="0"/>
    <n v="0"/>
    <n v="0"/>
    <n v="0"/>
    <n v="0"/>
    <n v="0"/>
    <n v="0"/>
    <n v="0"/>
    <n v="0"/>
    <n v="0"/>
    <n v="0"/>
    <n v="26.5"/>
    <n v="0"/>
    <n v="0"/>
    <n v="0"/>
    <n v="0"/>
    <n v="5.9346750000000004"/>
    <n v="0"/>
    <n v="1.9716666666666665"/>
  </r>
  <r>
    <d v="2020-12-01T00:00:00"/>
    <x v="8"/>
    <s v="P"/>
    <s v="Active"/>
    <n v="526"/>
    <x v="525"/>
    <s v="N"/>
    <x v="31"/>
    <n v="1052"/>
    <x v="3"/>
    <s v="Niederl. 8"/>
    <n v="1"/>
    <s v="Department"/>
    <s v="Supervisor"/>
    <s v="Non-Mgm."/>
    <s v="ang."/>
    <s v="M"/>
    <d v="2018-04-16T00:00:00"/>
    <m/>
    <s v=""/>
    <n v="1"/>
    <d v="1987-02-05T00:00:00"/>
    <n v="32"/>
    <s v="J"/>
    <n v="30"/>
    <n v="2.5"/>
    <n v="39"/>
    <x v="0"/>
    <n v="1"/>
    <n v="31"/>
    <n v="0"/>
    <n v="7498"/>
    <n v="1259.1937499999999"/>
    <n v="0"/>
    <n v="0"/>
    <n v="30"/>
    <n v="0"/>
    <n v="108.33"/>
    <n v="0"/>
    <n v="0"/>
    <n v="0"/>
    <n v="0"/>
    <n v="0"/>
    <n v="432.57692307692309"/>
    <n v="343.65833333333336"/>
    <n v="26.5"/>
    <n v="0"/>
    <n v="0"/>
    <n v="0"/>
    <n v="0"/>
    <n v="210.7515641730769"/>
    <n v="78.66"/>
    <n v="1.9716666666666665"/>
  </r>
  <r>
    <d v="2020-12-01T00:00:00"/>
    <x v="8"/>
    <s v="P"/>
    <s v="Active"/>
    <n v="527"/>
    <x v="526"/>
    <s v="N"/>
    <x v="22"/>
    <n v="1023"/>
    <x v="7"/>
    <s v="Niederl. 9"/>
    <n v="1"/>
    <s v="Department"/>
    <s v="Supervisor"/>
    <s v="Non-Mgm."/>
    <s v="ang."/>
    <s v="M"/>
    <d v="2018-04-01T00:00:00"/>
    <m/>
    <s v=""/>
    <n v="1"/>
    <d v="1991-02-18T00:00:00"/>
    <n v="28"/>
    <s v="J"/>
    <n v="30"/>
    <n v="2.5"/>
    <n v="39"/>
    <x v="0"/>
    <n v="1"/>
    <n v="31"/>
    <n v="0"/>
    <n v="7499"/>
    <n v="1259.1937499999999"/>
    <n v="0"/>
    <n v="0"/>
    <n v="0"/>
    <n v="0"/>
    <n v="0"/>
    <n v="0"/>
    <n v="0"/>
    <n v="0"/>
    <n v="0"/>
    <n v="0"/>
    <n v="432.63461538461542"/>
    <n v="343.70416666666665"/>
    <n v="26.5"/>
    <n v="0"/>
    <n v="0"/>
    <n v="0"/>
    <n v="0"/>
    <n v="179.79574524038463"/>
    <n v="0"/>
    <n v="1.9716666666666665"/>
  </r>
  <r>
    <d v="2020-12-01T00:00:00"/>
    <x v="8"/>
    <s v="P"/>
    <s v="Active"/>
    <n v="528"/>
    <x v="527"/>
    <s v="N"/>
    <x v="11"/>
    <n v="1082"/>
    <x v="0"/>
    <s v="Niederl. 3"/>
    <n v="1"/>
    <s v="Department"/>
    <s v="Supervisor"/>
    <s v="Non-Mgm."/>
    <s v="ang."/>
    <s v="W"/>
    <d v="2018-04-01T00:00:00"/>
    <m/>
    <s v=""/>
    <n v="1"/>
    <d v="1991-10-08T00:00:00"/>
    <n v="28"/>
    <s v="N"/>
    <n v="30"/>
    <n v="2.5"/>
    <n v="39"/>
    <x v="0"/>
    <n v="1"/>
    <n v="31"/>
    <n v="0"/>
    <n v="7500"/>
    <n v="1259.1937499999999"/>
    <n v="0"/>
    <n v="0"/>
    <n v="0"/>
    <n v="0"/>
    <n v="0"/>
    <n v="0"/>
    <n v="0"/>
    <n v="0"/>
    <n v="0"/>
    <n v="0"/>
    <n v="0"/>
    <n v="0"/>
    <n v="26.5"/>
    <n v="0"/>
    <n v="0"/>
    <n v="0"/>
    <n v="0"/>
    <n v="5.9346750000000004"/>
    <n v="0"/>
    <n v="1.9716666666666665"/>
  </r>
  <r>
    <d v="2020-12-01T00:00:00"/>
    <x v="8"/>
    <s v="P"/>
    <s v="Active"/>
    <n v="529"/>
    <x v="528"/>
    <s v="N"/>
    <x v="9"/>
    <n v="1087"/>
    <x v="0"/>
    <s v="Niederl. 3"/>
    <n v="1"/>
    <s v="Department"/>
    <s v="Supervisor"/>
    <s v="Non-Mgm."/>
    <s v="ang."/>
    <s v="M"/>
    <d v="2018-04-01T00:00:00"/>
    <m/>
    <s v=""/>
    <n v="1"/>
    <d v="1992-09-22T00:00:00"/>
    <n v="27"/>
    <s v="N"/>
    <n v="30"/>
    <n v="2.5"/>
    <n v="39"/>
    <x v="0"/>
    <n v="1"/>
    <n v="31"/>
    <n v="0"/>
    <n v="7501"/>
    <n v="1259.1937499999999"/>
    <n v="0"/>
    <n v="0"/>
    <n v="0"/>
    <n v="0"/>
    <n v="0"/>
    <n v="0"/>
    <n v="0"/>
    <n v="0"/>
    <n v="0"/>
    <n v="0"/>
    <n v="0"/>
    <n v="0"/>
    <n v="26.5"/>
    <n v="0"/>
    <n v="0"/>
    <n v="0"/>
    <n v="0"/>
    <n v="5.9346750000000004"/>
    <n v="0"/>
    <n v="1.9716666666666665"/>
  </r>
  <r>
    <d v="2020-12-01T00:00:00"/>
    <x v="8"/>
    <s v="P"/>
    <s v="Active"/>
    <n v="530"/>
    <x v="529"/>
    <s v="N"/>
    <x v="22"/>
    <n v="1060"/>
    <x v="2"/>
    <s v="Niederl. 7"/>
    <n v="1"/>
    <s v="Department"/>
    <s v="Supervisor"/>
    <s v="Non-Mgm."/>
    <s v="ang."/>
    <s v="M"/>
    <d v="2018-04-16T00:00:00"/>
    <m/>
    <s v=""/>
    <n v="1"/>
    <d v="1965-08-12T00:00:00"/>
    <n v="54"/>
    <s v="J"/>
    <n v="30"/>
    <n v="2.5"/>
    <n v="39"/>
    <x v="0"/>
    <n v="1"/>
    <n v="31"/>
    <n v="0"/>
    <n v="7502"/>
    <n v="1259.1937499999999"/>
    <n v="0"/>
    <n v="0"/>
    <n v="0"/>
    <n v="0"/>
    <n v="0"/>
    <n v="0"/>
    <n v="0"/>
    <n v="0"/>
    <n v="0"/>
    <n v="0"/>
    <n v="432.80769230769232"/>
    <n v="343.8416666666667"/>
    <n v="26.5"/>
    <n v="0"/>
    <n v="0"/>
    <n v="0"/>
    <n v="0"/>
    <n v="179.86529894230773"/>
    <n v="0"/>
    <n v="1.9716666666666665"/>
  </r>
  <r>
    <d v="2020-12-01T00:00:00"/>
    <x v="8"/>
    <s v="P"/>
    <s v="Active"/>
    <n v="531"/>
    <x v="530"/>
    <s v="N"/>
    <x v="20"/>
    <n v="1062"/>
    <x v="11"/>
    <s v="Niederl. 12"/>
    <n v="1"/>
    <s v="Department"/>
    <s v="Supervisor"/>
    <s v="Non-Mgm."/>
    <s v="ang."/>
    <s v="W"/>
    <d v="2018-04-16T00:00:00"/>
    <m/>
    <s v=""/>
    <n v="1"/>
    <d v="1987-06-15T00:00:00"/>
    <n v="32"/>
    <s v="N"/>
    <n v="30"/>
    <n v="2.5"/>
    <n v="39"/>
    <x v="0"/>
    <n v="1"/>
    <n v="31"/>
    <n v="0"/>
    <n v="7503"/>
    <n v="1259.1937499999999"/>
    <n v="0"/>
    <n v="0"/>
    <n v="0"/>
    <n v="0"/>
    <n v="0"/>
    <n v="0"/>
    <n v="0"/>
    <n v="0"/>
    <n v="0"/>
    <n v="0"/>
    <n v="0"/>
    <n v="0"/>
    <n v="26.5"/>
    <n v="0"/>
    <n v="0"/>
    <n v="0"/>
    <n v="0"/>
    <n v="5.9346750000000004"/>
    <n v="0"/>
    <n v="1.9716666666666665"/>
  </r>
  <r>
    <d v="2020-12-01T00:00:00"/>
    <x v="8"/>
    <s v="P"/>
    <s v="Active"/>
    <n v="532"/>
    <x v="531"/>
    <s v="N"/>
    <x v="31"/>
    <n v="1040"/>
    <x v="4"/>
    <s v="Niederl. 6"/>
    <n v="1"/>
    <s v="Department"/>
    <s v="Supervisor"/>
    <s v="Non-Mgm."/>
    <s v="ang."/>
    <s v="M"/>
    <d v="2018-04-01T00:00:00"/>
    <m/>
    <s v=""/>
    <n v="1"/>
    <d v="1982-10-23T00:00:00"/>
    <n v="37"/>
    <s v="J"/>
    <n v="30"/>
    <n v="2.5"/>
    <n v="39"/>
    <x v="0"/>
    <n v="1"/>
    <n v="31"/>
    <n v="0"/>
    <n v="7504"/>
    <n v="1259.1937499999999"/>
    <n v="0"/>
    <n v="0"/>
    <n v="30"/>
    <n v="0"/>
    <n v="108.33"/>
    <n v="2300"/>
    <n v="0"/>
    <n v="0"/>
    <n v="0"/>
    <n v="0"/>
    <n v="432.92307692307696"/>
    <n v="343.93333333333339"/>
    <n v="26.5"/>
    <n v="0"/>
    <n v="0"/>
    <n v="0"/>
    <n v="0"/>
    <n v="725.97567157692311"/>
    <n v="100.51"/>
    <n v="1.9716666666666665"/>
  </r>
  <r>
    <d v="2020-12-01T00:00:00"/>
    <x v="8"/>
    <s v="P"/>
    <s v="Active"/>
    <n v="533"/>
    <x v="532"/>
    <s v="N"/>
    <x v="49"/>
    <n v="1072"/>
    <x v="0"/>
    <s v="Niederl. 3"/>
    <n v="1"/>
    <s v="Department"/>
    <s v="Supervisor"/>
    <s v="Non-Mgm."/>
    <s v="ang."/>
    <s v="M"/>
    <d v="2018-04-01T00:00:00"/>
    <m/>
    <s v=""/>
    <n v="1"/>
    <d v="1987-06-04T00:00:00"/>
    <n v="32"/>
    <s v="N"/>
    <n v="30"/>
    <n v="2.5"/>
    <n v="39"/>
    <x v="0"/>
    <n v="1"/>
    <n v="31"/>
    <n v="0"/>
    <n v="7505"/>
    <n v="1259.1937499999999"/>
    <n v="0"/>
    <n v="0"/>
    <n v="0"/>
    <n v="0"/>
    <n v="0"/>
    <n v="0"/>
    <n v="0"/>
    <n v="0"/>
    <n v="0"/>
    <n v="0"/>
    <n v="0"/>
    <n v="0"/>
    <n v="26.5"/>
    <n v="0"/>
    <n v="0"/>
    <n v="0"/>
    <n v="0"/>
    <n v="5.9346750000000004"/>
    <n v="0"/>
    <n v="1.9716666666666665"/>
  </r>
  <r>
    <d v="2020-12-01T00:00:00"/>
    <x v="8"/>
    <s v="P"/>
    <s v="Active"/>
    <n v="534"/>
    <x v="533"/>
    <s v="N"/>
    <x v="16"/>
    <n v="1056"/>
    <x v="2"/>
    <s v="Niederl. 7"/>
    <n v="1"/>
    <s v="Department"/>
    <s v="Supervisor"/>
    <s v="Non-Mgm."/>
    <s v="ang."/>
    <s v="W"/>
    <d v="2018-04-09T00:00:00"/>
    <m/>
    <s v=""/>
    <n v="1"/>
    <d v="1987-01-12T00:00:00"/>
    <n v="33"/>
    <s v="J"/>
    <n v="30"/>
    <n v="2.5"/>
    <n v="39"/>
    <x v="0"/>
    <n v="1"/>
    <n v="31"/>
    <n v="0"/>
    <n v="7506"/>
    <n v="1259.1937499999999"/>
    <n v="0"/>
    <n v="0"/>
    <n v="0"/>
    <n v="0"/>
    <n v="0"/>
    <n v="0"/>
    <n v="0"/>
    <n v="0"/>
    <n v="0"/>
    <n v="0"/>
    <n v="433.03846153846155"/>
    <n v="344.02500000000003"/>
    <n v="26.5"/>
    <n v="0"/>
    <n v="0"/>
    <n v="0"/>
    <n v="0"/>
    <n v="179.95803721153845"/>
    <n v="0"/>
    <n v="1.9716666666666665"/>
  </r>
  <r>
    <d v="2020-12-01T00:00:00"/>
    <x v="8"/>
    <s v="P"/>
    <s v="Active"/>
    <n v="535"/>
    <x v="534"/>
    <s v="N"/>
    <x v="48"/>
    <n v="1073"/>
    <x v="0"/>
    <s v="Niederl. 3"/>
    <n v="1"/>
    <s v="Department"/>
    <s v="Supervisor"/>
    <s v="Non-Mgm."/>
    <s v="ang."/>
    <s v="M"/>
    <d v="2018-05-15T00:00:00"/>
    <m/>
    <s v=""/>
    <n v="1"/>
    <d v="1990-07-07T00:00:00"/>
    <n v="29"/>
    <s v="N"/>
    <n v="30"/>
    <n v="2.5"/>
    <n v="39"/>
    <x v="0"/>
    <n v="1"/>
    <n v="31"/>
    <n v="0"/>
    <n v="7507"/>
    <n v="1259.1937499999999"/>
    <n v="0"/>
    <n v="0"/>
    <n v="0"/>
    <n v="0"/>
    <n v="0"/>
    <n v="0"/>
    <n v="0"/>
    <n v="0"/>
    <n v="0"/>
    <n v="0"/>
    <n v="0"/>
    <n v="0"/>
    <n v="26.5"/>
    <n v="0"/>
    <n v="0"/>
    <n v="0"/>
    <n v="0"/>
    <n v="5.9346750000000004"/>
    <n v="0"/>
    <n v="1.9716666666666665"/>
  </r>
  <r>
    <d v="2020-12-01T00:00:00"/>
    <x v="8"/>
    <s v="P"/>
    <s v="Active"/>
    <n v="536"/>
    <x v="535"/>
    <s v="N"/>
    <x v="0"/>
    <n v="1090"/>
    <x v="0"/>
    <s v="Niederl. 3"/>
    <n v="1"/>
    <s v="Department"/>
    <s v="Supervisor"/>
    <s v="Manager"/>
    <s v="ang."/>
    <s v="M"/>
    <d v="2018-05-01T00:00:00"/>
    <m/>
    <s v=""/>
    <n v="1"/>
    <d v="1977-07-08T00:00:00"/>
    <n v="42"/>
    <s v="N"/>
    <n v="30"/>
    <n v="2.5"/>
    <n v="39"/>
    <x v="0"/>
    <n v="1"/>
    <n v="31"/>
    <n v="0"/>
    <n v="7508"/>
    <n v="1259.1937499999999"/>
    <n v="0"/>
    <n v="0"/>
    <n v="0"/>
    <n v="0"/>
    <n v="0"/>
    <n v="0"/>
    <n v="0"/>
    <n v="0"/>
    <n v="0"/>
    <n v="0"/>
    <n v="0"/>
    <n v="0"/>
    <n v="26.5"/>
    <n v="0"/>
    <n v="0"/>
    <n v="0"/>
    <n v="0"/>
    <n v="5.9346750000000004"/>
    <n v="120.232"/>
    <n v="1.9716666666666665"/>
  </r>
  <r>
    <d v="2020-12-01T00:00:00"/>
    <x v="8"/>
    <s v="P"/>
    <s v="Active"/>
    <n v="537"/>
    <x v="536"/>
    <s v="N"/>
    <x v="23"/>
    <n v="1068"/>
    <x v="0"/>
    <s v="Niederl. 3"/>
    <n v="1"/>
    <s v="Department"/>
    <s v="Supervisor"/>
    <s v="Non-Mgm."/>
    <s v="ang."/>
    <s v="W"/>
    <d v="2018-05-15T00:00:00"/>
    <m/>
    <s v=""/>
    <n v="1"/>
    <d v="1988-02-17T00:00:00"/>
    <n v="31"/>
    <s v="N"/>
    <n v="30"/>
    <n v="2.5"/>
    <n v="39"/>
    <x v="0"/>
    <n v="1"/>
    <n v="31"/>
    <n v="0"/>
    <n v="7509"/>
    <n v="1259.1937499999999"/>
    <n v="0"/>
    <n v="0"/>
    <n v="0"/>
    <n v="0"/>
    <n v="0"/>
    <n v="0"/>
    <n v="0"/>
    <n v="0"/>
    <n v="0"/>
    <n v="0"/>
    <n v="0"/>
    <n v="0"/>
    <n v="26.5"/>
    <n v="0"/>
    <n v="0"/>
    <n v="0"/>
    <n v="0"/>
    <n v="5.9346750000000004"/>
    <n v="0"/>
    <n v="1.9716666666666665"/>
  </r>
  <r>
    <d v="2020-12-01T00:00:00"/>
    <x v="8"/>
    <s v="P"/>
    <s v="Active"/>
    <n v="538"/>
    <x v="537"/>
    <s v="N"/>
    <x v="9"/>
    <n v="1087"/>
    <x v="0"/>
    <s v="Niederl. 3"/>
    <n v="1"/>
    <s v="Department"/>
    <s v="Supervisor"/>
    <s v="Non-Mgm."/>
    <s v="ang."/>
    <s v="M"/>
    <d v="2018-05-01T00:00:00"/>
    <m/>
    <s v=""/>
    <n v="1"/>
    <d v="1979-07-24T00:00:00"/>
    <n v="40"/>
    <s v="N"/>
    <n v="30"/>
    <n v="2.5"/>
    <n v="39"/>
    <x v="0"/>
    <n v="1"/>
    <n v="31"/>
    <n v="0"/>
    <n v="7510"/>
    <n v="1259.1937499999999"/>
    <n v="0"/>
    <n v="0"/>
    <n v="0"/>
    <n v="0"/>
    <n v="0"/>
    <n v="0"/>
    <n v="0"/>
    <n v="0"/>
    <n v="0"/>
    <n v="0"/>
    <n v="0"/>
    <n v="0"/>
    <n v="26.5"/>
    <n v="0"/>
    <n v="0"/>
    <n v="0"/>
    <n v="0"/>
    <n v="5.9346750000000004"/>
    <n v="0"/>
    <n v="1.9716666666666665"/>
  </r>
  <r>
    <d v="2020-12-01T00:00:00"/>
    <x v="8"/>
    <s v="P"/>
    <s v="Active"/>
    <n v="539"/>
    <x v="538"/>
    <s v="N"/>
    <x v="30"/>
    <n v="1071"/>
    <x v="0"/>
    <s v="Niederl. 3"/>
    <n v="1"/>
    <s v="Department"/>
    <s v="Supervisor"/>
    <s v="Non-Mgm."/>
    <s v="ang."/>
    <s v="M"/>
    <d v="2018-05-01T00:00:00"/>
    <m/>
    <s v=""/>
    <n v="1"/>
    <d v="1987-10-31T00:00:00"/>
    <n v="32"/>
    <s v="N"/>
    <n v="30"/>
    <n v="2.5"/>
    <n v="39"/>
    <x v="0"/>
    <n v="1"/>
    <n v="31"/>
    <n v="0"/>
    <n v="7511"/>
    <n v="1259.1937499999999"/>
    <n v="0"/>
    <n v="0"/>
    <n v="0"/>
    <n v="0"/>
    <n v="0"/>
    <n v="0"/>
    <n v="0"/>
    <n v="0"/>
    <n v="0"/>
    <n v="0"/>
    <n v="0"/>
    <n v="0"/>
    <n v="26.5"/>
    <n v="0"/>
    <n v="0"/>
    <n v="0"/>
    <n v="0"/>
    <n v="5.9346750000000004"/>
    <n v="0"/>
    <n v="1.9716666666666665"/>
  </r>
  <r>
    <d v="2020-12-01T00:00:00"/>
    <x v="8"/>
    <s v="P"/>
    <s v="Active"/>
    <n v="540"/>
    <x v="539"/>
    <s v="N"/>
    <x v="22"/>
    <n v="1023"/>
    <x v="7"/>
    <s v="Niederl. 9"/>
    <n v="1"/>
    <s v="Department"/>
    <s v="Supervisor"/>
    <s v="Non-Mgm."/>
    <s v="ang."/>
    <s v="M"/>
    <d v="2018-05-01T00:00:00"/>
    <m/>
    <s v=""/>
    <n v="1"/>
    <d v="1992-02-25T00:00:00"/>
    <n v="27"/>
    <s v="J"/>
    <n v="30"/>
    <n v="2.5"/>
    <n v="39"/>
    <x v="0"/>
    <n v="1"/>
    <n v="31"/>
    <n v="0"/>
    <n v="7512"/>
    <n v="1259.1937499999999"/>
    <n v="0"/>
    <n v="0"/>
    <n v="0"/>
    <n v="0"/>
    <n v="0"/>
    <n v="0"/>
    <n v="0"/>
    <n v="0"/>
    <n v="0"/>
    <n v="0"/>
    <n v="433.38461538461536"/>
    <n v="344.3"/>
    <n v="26.5"/>
    <n v="0"/>
    <n v="0"/>
    <n v="0"/>
    <n v="0"/>
    <n v="180.09714461538462"/>
    <n v="0"/>
    <n v="1.9716666666666665"/>
  </r>
  <r>
    <d v="2020-12-01T00:00:00"/>
    <x v="8"/>
    <s v="P"/>
    <s v="Active"/>
    <n v="541"/>
    <x v="540"/>
    <s v="N"/>
    <x v="22"/>
    <n v="1041"/>
    <x v="4"/>
    <s v="Niederl. 6"/>
    <n v="1"/>
    <s v="Department"/>
    <s v="Supervisor"/>
    <s v="Non-Mgm."/>
    <s v="ang."/>
    <s v="M"/>
    <d v="2018-05-01T00:00:00"/>
    <m/>
    <s v=""/>
    <n v="1"/>
    <d v="1967-11-02T00:00:00"/>
    <n v="52"/>
    <s v="J"/>
    <n v="30"/>
    <n v="2.5"/>
    <n v="39"/>
    <x v="0"/>
    <n v="1"/>
    <n v="31"/>
    <n v="0"/>
    <n v="7513"/>
    <n v="1259.1937499999999"/>
    <n v="0"/>
    <n v="0"/>
    <n v="0"/>
    <n v="0"/>
    <n v="0"/>
    <n v="0"/>
    <n v="0"/>
    <n v="0"/>
    <n v="0"/>
    <n v="0"/>
    <n v="433.44230769230768"/>
    <n v="344.34583333333336"/>
    <n v="26.5"/>
    <n v="0"/>
    <n v="0"/>
    <n v="0"/>
    <n v="0"/>
    <n v="180.12032918269233"/>
    <n v="0"/>
    <n v="1.9716666666666665"/>
  </r>
  <r>
    <d v="2020-12-01T00:00:00"/>
    <x v="8"/>
    <s v="P"/>
    <s v="Active"/>
    <n v="542"/>
    <x v="541"/>
    <s v="N"/>
    <x v="31"/>
    <n v="1046"/>
    <x v="9"/>
    <s v="Niederl. 4"/>
    <n v="1"/>
    <s v="Department"/>
    <s v="Supervisor"/>
    <s v="Non-Mgm."/>
    <s v="ang."/>
    <s v="M"/>
    <d v="2018-05-01T00:00:00"/>
    <m/>
    <s v=""/>
    <n v="1"/>
    <d v="1986-09-15T00:00:00"/>
    <n v="33"/>
    <s v="J"/>
    <n v="30"/>
    <n v="2.5"/>
    <n v="39"/>
    <x v="0"/>
    <n v="1"/>
    <n v="31"/>
    <n v="0"/>
    <n v="7514"/>
    <n v="1259.1937499999999"/>
    <n v="0"/>
    <n v="0"/>
    <n v="30"/>
    <n v="0"/>
    <n v="454.51"/>
    <n v="875"/>
    <n v="0"/>
    <n v="0"/>
    <n v="0"/>
    <n v="0"/>
    <n v="433.5"/>
    <n v="344.39166666666665"/>
    <n v="26.5"/>
    <n v="0"/>
    <n v="0"/>
    <n v="0"/>
    <n v="0"/>
    <n v="484.60577825000001"/>
    <n v="91.01"/>
    <n v="1.9716666666666665"/>
  </r>
  <r>
    <d v="2020-12-01T00:00:00"/>
    <x v="8"/>
    <s v="P"/>
    <s v="Active"/>
    <n v="543"/>
    <x v="542"/>
    <s v="N"/>
    <x v="18"/>
    <n v="1080"/>
    <x v="0"/>
    <s v="Niederl. 3"/>
    <n v="1"/>
    <s v="Department"/>
    <s v="Supervisor"/>
    <s v="Non-Mgm."/>
    <s v="ang."/>
    <s v="W"/>
    <d v="2018-05-01T00:00:00"/>
    <m/>
    <s v=""/>
    <n v="1"/>
    <d v="1992-12-15T00:00:00"/>
    <n v="27"/>
    <s v="N"/>
    <n v="30"/>
    <n v="2.5"/>
    <n v="39"/>
    <x v="0"/>
    <n v="1"/>
    <n v="31"/>
    <n v="0"/>
    <n v="7515"/>
    <n v="1259.1937499999999"/>
    <n v="0"/>
    <n v="0"/>
    <n v="0"/>
    <n v="0"/>
    <n v="0"/>
    <n v="0"/>
    <n v="0"/>
    <n v="0"/>
    <n v="0"/>
    <n v="0"/>
    <n v="0"/>
    <n v="0"/>
    <n v="26.5"/>
    <n v="0"/>
    <n v="0"/>
    <n v="0"/>
    <n v="0"/>
    <n v="5.9346750000000004"/>
    <n v="0"/>
    <n v="1.9716666666666665"/>
  </r>
  <r>
    <d v="2020-12-01T00:00:00"/>
    <x v="8"/>
    <s v="P"/>
    <s v="Active"/>
    <n v="544"/>
    <x v="543"/>
    <s v="N"/>
    <x v="36"/>
    <n v="1054"/>
    <x v="8"/>
    <s v="Niederl. 2"/>
    <n v="1"/>
    <s v="Department"/>
    <s v="Supervisor"/>
    <s v="Non-Mgm."/>
    <s v="ang."/>
    <s v="M"/>
    <d v="2018-06-01T00:00:00"/>
    <m/>
    <s v=""/>
    <n v="1"/>
    <d v="1986-10-31T00:00:00"/>
    <n v="33"/>
    <s v="N"/>
    <n v="30"/>
    <n v="2.5"/>
    <n v="39"/>
    <x v="0"/>
    <n v="1"/>
    <n v="31"/>
    <n v="0"/>
    <n v="7516"/>
    <n v="1259.1937499999999"/>
    <n v="0"/>
    <n v="0"/>
    <n v="0"/>
    <n v="0"/>
    <n v="0"/>
    <n v="0"/>
    <n v="0"/>
    <n v="0"/>
    <n v="0"/>
    <n v="0"/>
    <n v="0"/>
    <n v="0"/>
    <n v="26.5"/>
    <n v="0"/>
    <n v="0"/>
    <n v="0"/>
    <n v="0"/>
    <n v="5.9346750000000004"/>
    <n v="0"/>
    <n v="1.9716666666666665"/>
  </r>
  <r>
    <d v="2020-12-01T00:00:00"/>
    <x v="8"/>
    <s v="P"/>
    <s v="Active"/>
    <n v="545"/>
    <x v="544"/>
    <s v="N"/>
    <x v="19"/>
    <n v="1083"/>
    <x v="0"/>
    <s v="Niederl. 3"/>
    <n v="1"/>
    <s v="Department"/>
    <s v="Supervisor"/>
    <s v="Non-Mgm."/>
    <s v="ang."/>
    <s v="W"/>
    <d v="2018-06-01T00:00:00"/>
    <m/>
    <s v=""/>
    <n v="1"/>
    <d v="1991-05-06T00:00:00"/>
    <n v="28"/>
    <s v="N"/>
    <n v="30"/>
    <n v="2.5"/>
    <n v="39"/>
    <x v="0"/>
    <n v="1"/>
    <n v="31"/>
    <n v="0"/>
    <n v="7517"/>
    <n v="1259.1937499999999"/>
    <n v="0"/>
    <n v="0"/>
    <n v="0"/>
    <n v="0"/>
    <n v="0"/>
    <n v="0"/>
    <n v="0"/>
    <n v="0"/>
    <n v="0"/>
    <n v="0"/>
    <n v="0"/>
    <n v="0"/>
    <n v="26.5"/>
    <n v="0"/>
    <n v="0"/>
    <n v="0"/>
    <n v="0"/>
    <n v="5.9346750000000004"/>
    <n v="0"/>
    <n v="1.9716666666666665"/>
  </r>
  <r>
    <d v="2020-12-01T00:00:00"/>
    <x v="8"/>
    <s v="P"/>
    <s v="Active"/>
    <n v="546"/>
    <x v="545"/>
    <s v="N"/>
    <x v="16"/>
    <n v="1067"/>
    <x v="11"/>
    <s v="Niederl. 12"/>
    <n v="1"/>
    <s v="Department"/>
    <s v="Supervisor"/>
    <s v="Non-Mgm."/>
    <s v="ang."/>
    <s v="W"/>
    <d v="2018-06-01T00:00:00"/>
    <m/>
    <s v=""/>
    <n v="1"/>
    <d v="1993-09-24T00:00:00"/>
    <n v="26"/>
    <s v="N"/>
    <n v="30"/>
    <n v="2.5"/>
    <n v="39"/>
    <x v="0"/>
    <n v="1"/>
    <n v="31"/>
    <n v="0"/>
    <n v="7518"/>
    <n v="1259.1937499999999"/>
    <n v="0"/>
    <n v="0"/>
    <n v="0"/>
    <n v="0"/>
    <n v="0"/>
    <n v="0"/>
    <n v="0"/>
    <n v="0"/>
    <n v="0"/>
    <n v="0"/>
    <n v="0"/>
    <n v="0"/>
    <n v="26.5"/>
    <n v="0"/>
    <n v="0"/>
    <n v="0"/>
    <n v="0"/>
    <n v="5.9346750000000004"/>
    <n v="0"/>
    <n v="1.9716666666666665"/>
  </r>
  <r>
    <d v="2020-12-01T00:00:00"/>
    <x v="8"/>
    <s v="P"/>
    <s v="Active"/>
    <n v="547"/>
    <x v="546"/>
    <s v="N"/>
    <x v="22"/>
    <n v="1035"/>
    <x v="5"/>
    <s v="Niederl. 5"/>
    <n v="1"/>
    <s v="Department"/>
    <s v="Supervisor"/>
    <s v="Non-Mgm."/>
    <s v="ang."/>
    <s v="M"/>
    <d v="2018-06-01T00:00:00"/>
    <m/>
    <s v=""/>
    <n v="1"/>
    <d v="1983-07-05T00:00:00"/>
    <n v="36"/>
    <s v="J"/>
    <n v="30"/>
    <n v="2.5"/>
    <n v="39"/>
    <x v="0"/>
    <n v="1"/>
    <n v="31"/>
    <n v="0"/>
    <n v="7519"/>
    <n v="1259.1937499999999"/>
    <n v="0"/>
    <n v="0"/>
    <n v="0"/>
    <n v="0"/>
    <n v="0"/>
    <n v="0"/>
    <n v="0"/>
    <n v="0"/>
    <n v="0"/>
    <n v="0"/>
    <n v="433.78846153846155"/>
    <n v="344.62083333333339"/>
    <n v="26.5"/>
    <n v="0"/>
    <n v="0"/>
    <n v="0"/>
    <n v="0"/>
    <n v="180.2594365865385"/>
    <n v="0"/>
    <n v="1.9716666666666665"/>
  </r>
  <r>
    <d v="2020-12-01T00:00:00"/>
    <x v="8"/>
    <s v="P"/>
    <s v="Active"/>
    <n v="548"/>
    <x v="547"/>
    <s v="N"/>
    <x v="22"/>
    <n v="1023"/>
    <x v="7"/>
    <s v="Niederl. 9"/>
    <n v="1"/>
    <s v="Department"/>
    <s v="Supervisor"/>
    <s v="Non-Mgm."/>
    <s v="ang."/>
    <s v="M"/>
    <d v="2018-06-01T00:00:00"/>
    <m/>
    <s v=""/>
    <n v="1"/>
    <d v="1998-03-12T00:00:00"/>
    <n v="21"/>
    <s v="J"/>
    <n v="30"/>
    <n v="2.5"/>
    <n v="39"/>
    <x v="0"/>
    <n v="1"/>
    <n v="31"/>
    <n v="0"/>
    <n v="7520"/>
    <n v="1259.1937499999999"/>
    <n v="0"/>
    <n v="0"/>
    <n v="0"/>
    <n v="0"/>
    <n v="0"/>
    <n v="0"/>
    <n v="0"/>
    <n v="0"/>
    <n v="0"/>
    <n v="0"/>
    <n v="433.84615384615387"/>
    <n v="344.66666666666669"/>
    <n v="26.5"/>
    <n v="0"/>
    <n v="0"/>
    <n v="0"/>
    <n v="0"/>
    <n v="180.28262115384618"/>
    <n v="0"/>
    <n v="1.9716666666666665"/>
  </r>
  <r>
    <d v="2020-12-01T00:00:00"/>
    <x v="8"/>
    <s v="P"/>
    <s v="Active"/>
    <n v="549"/>
    <x v="548"/>
    <s v="N"/>
    <x v="16"/>
    <n v="1043"/>
    <x v="9"/>
    <s v="Niederl. 4"/>
    <n v="1"/>
    <s v="Department"/>
    <s v="Supervisor"/>
    <s v="Non-Mgm."/>
    <s v="ang."/>
    <s v="M"/>
    <d v="2018-06-01T00:00:00"/>
    <m/>
    <s v=""/>
    <n v="1"/>
    <d v="1982-09-19T00:00:00"/>
    <n v="37"/>
    <s v="N"/>
    <n v="30"/>
    <n v="2.5"/>
    <n v="39"/>
    <x v="0"/>
    <n v="1"/>
    <n v="31"/>
    <n v="0"/>
    <n v="7521"/>
    <n v="1259.1937499999999"/>
    <n v="0"/>
    <n v="0"/>
    <n v="30"/>
    <n v="0"/>
    <n v="0"/>
    <n v="0"/>
    <n v="0"/>
    <n v="0"/>
    <n v="0"/>
    <n v="0"/>
    <n v="0"/>
    <n v="0"/>
    <n v="26.5"/>
    <n v="0"/>
    <n v="0"/>
    <n v="0"/>
    <n v="0"/>
    <n v="12.653175000000001"/>
    <n v="79.61"/>
    <n v="1.9716666666666665"/>
  </r>
  <r>
    <d v="2020-12-01T00:00:00"/>
    <x v="8"/>
    <s v="P"/>
    <s v="Active"/>
    <n v="550"/>
    <x v="549"/>
    <s v="N"/>
    <x v="22"/>
    <n v="1053"/>
    <x v="3"/>
    <s v="Niederl. 8"/>
    <n v="1"/>
    <s v="Department"/>
    <s v="Supervisor"/>
    <s v="Non-Mgm."/>
    <s v="ang."/>
    <s v="M"/>
    <d v="2018-06-01T00:00:00"/>
    <m/>
    <s v=""/>
    <n v="1"/>
    <d v="1989-11-17T00:00:00"/>
    <n v="30"/>
    <s v="J"/>
    <n v="30"/>
    <n v="2.5"/>
    <n v="39"/>
    <x v="0"/>
    <n v="1"/>
    <n v="31"/>
    <n v="0"/>
    <n v="7522"/>
    <n v="1259.1937499999999"/>
    <n v="0"/>
    <n v="0"/>
    <n v="0"/>
    <n v="0"/>
    <n v="0"/>
    <n v="0"/>
    <n v="0"/>
    <n v="0"/>
    <n v="0"/>
    <n v="0"/>
    <n v="433.96153846153845"/>
    <n v="344.75833333333338"/>
    <n v="26.5"/>
    <n v="0"/>
    <n v="0"/>
    <n v="0"/>
    <n v="0"/>
    <n v="180.32899028846154"/>
    <n v="0"/>
    <n v="1.9716666666666665"/>
  </r>
  <r>
    <d v="2020-12-01T00:00:00"/>
    <x v="8"/>
    <s v="P"/>
    <s v="Active"/>
    <n v="551"/>
    <x v="550"/>
    <s v="N"/>
    <x v="17"/>
    <n v="1088"/>
    <x v="0"/>
    <s v="Niederl. 3"/>
    <n v="1"/>
    <s v="Department"/>
    <s v="Supervisor"/>
    <s v="Non-Mgm."/>
    <s v="ang."/>
    <s v="W"/>
    <d v="2018-06-04T00:00:00"/>
    <m/>
    <s v=""/>
    <n v="1"/>
    <d v="1993-05-04T00:00:00"/>
    <n v="26"/>
    <s v="N"/>
    <n v="30"/>
    <n v="2.5"/>
    <n v="39"/>
    <x v="0"/>
    <n v="1"/>
    <n v="31"/>
    <n v="0"/>
    <n v="7523"/>
    <n v="1259.1937499999999"/>
    <n v="0"/>
    <n v="0"/>
    <n v="0"/>
    <n v="0"/>
    <n v="0"/>
    <n v="0"/>
    <n v="0"/>
    <n v="0"/>
    <n v="0"/>
    <n v="0"/>
    <n v="0"/>
    <n v="0"/>
    <n v="26.5"/>
    <n v="0"/>
    <n v="0"/>
    <n v="0"/>
    <n v="0"/>
    <n v="5.9346750000000004"/>
    <n v="0"/>
    <n v="1.9716666666666665"/>
  </r>
  <r>
    <d v="2020-12-01T00:00:00"/>
    <x v="8"/>
    <s v="P"/>
    <s v="Active"/>
    <n v="552"/>
    <x v="551"/>
    <s v="N"/>
    <x v="22"/>
    <n v="1029"/>
    <x v="6"/>
    <s v="Niederl. 10"/>
    <n v="1"/>
    <s v="Department"/>
    <s v="Supervisor"/>
    <s v="Non-Mgm."/>
    <s v="ang."/>
    <s v="M"/>
    <d v="2018-06-15T00:00:00"/>
    <m/>
    <s v=""/>
    <n v="1"/>
    <d v="1984-12-04T00:00:00"/>
    <n v="35"/>
    <s v="J"/>
    <n v="30"/>
    <n v="2.5"/>
    <n v="39"/>
    <x v="0"/>
    <n v="1"/>
    <n v="31"/>
    <n v="0"/>
    <n v="7524"/>
    <n v="1259.1937499999999"/>
    <n v="0"/>
    <n v="0"/>
    <n v="0"/>
    <n v="0"/>
    <n v="0"/>
    <n v="0"/>
    <n v="0"/>
    <n v="0"/>
    <n v="0"/>
    <n v="0"/>
    <n v="434.07692307692309"/>
    <n v="344.85"/>
    <n v="26.5"/>
    <n v="0"/>
    <n v="0"/>
    <n v="0"/>
    <n v="0"/>
    <n v="180.37535942307693"/>
    <n v="0"/>
    <n v="1.9716666666666665"/>
  </r>
  <r>
    <d v="2020-12-01T00:00:00"/>
    <x v="8"/>
    <s v="P"/>
    <s v="Active"/>
    <n v="553"/>
    <x v="552"/>
    <s v="N"/>
    <x v="26"/>
    <n v="1091"/>
    <x v="0"/>
    <s v="Niederl. 3"/>
    <n v="1"/>
    <s v="Department"/>
    <s v="Supervisor"/>
    <s v="Non-Mgm."/>
    <s v="ang."/>
    <s v="M"/>
    <d v="2018-07-01T00:00:00"/>
    <m/>
    <s v=""/>
    <n v="1"/>
    <d v="1984-11-24T00:00:00"/>
    <n v="35"/>
    <s v="N"/>
    <n v="30"/>
    <n v="2.5"/>
    <n v="39"/>
    <x v="0"/>
    <n v="1"/>
    <n v="31"/>
    <n v="0"/>
    <n v="7525"/>
    <n v="1259.1937499999999"/>
    <n v="0"/>
    <n v="0"/>
    <n v="0"/>
    <n v="0"/>
    <n v="0"/>
    <n v="0"/>
    <n v="0"/>
    <n v="0"/>
    <n v="0"/>
    <n v="0"/>
    <n v="0"/>
    <n v="0"/>
    <n v="26.5"/>
    <n v="0"/>
    <n v="0"/>
    <n v="0"/>
    <n v="0"/>
    <n v="5.9346750000000004"/>
    <n v="0"/>
    <n v="1.9716666666666665"/>
  </r>
  <r>
    <d v="2020-12-01T00:00:00"/>
    <x v="8"/>
    <s v="P"/>
    <s v="Active"/>
    <n v="554"/>
    <x v="553"/>
    <s v="N"/>
    <x v="0"/>
    <n v="1090"/>
    <x v="0"/>
    <s v="Niederl. 3"/>
    <n v="1"/>
    <s v="Department"/>
    <s v="Supervisor"/>
    <s v="Non-Mgm."/>
    <s v="ang."/>
    <s v="W"/>
    <d v="2018-07-01T00:00:00"/>
    <m/>
    <s v=""/>
    <n v="1"/>
    <d v="1976-07-16T00:00:00"/>
    <n v="43"/>
    <s v="N"/>
    <n v="24"/>
    <n v="2"/>
    <n v="20"/>
    <x v="0"/>
    <n v="0.51282051282051277"/>
    <n v="31"/>
    <n v="0"/>
    <n v="7526"/>
    <n v="1259.1937499999999"/>
    <n v="0"/>
    <n v="0"/>
    <n v="0"/>
    <n v="0"/>
    <n v="0"/>
    <n v="0"/>
    <n v="0"/>
    <n v="0"/>
    <n v="0"/>
    <n v="0"/>
    <n v="0"/>
    <n v="0"/>
    <n v="26.5"/>
    <n v="0"/>
    <n v="0"/>
    <n v="0"/>
    <n v="0"/>
    <n v="5.9346750000000004"/>
    <n v="0"/>
    <n v="1.9716666666666665"/>
  </r>
  <r>
    <d v="2020-12-01T00:00:00"/>
    <x v="8"/>
    <s v="P"/>
    <s v="Active"/>
    <n v="555"/>
    <x v="554"/>
    <s v="N"/>
    <x v="26"/>
    <n v="1091"/>
    <x v="0"/>
    <s v="Niederl. 3"/>
    <n v="1"/>
    <s v="Department"/>
    <s v="Supervisor"/>
    <s v="Non-Mgm."/>
    <s v="ang."/>
    <s v="W"/>
    <d v="2018-07-15T00:00:00"/>
    <m/>
    <s v=""/>
    <n v="1"/>
    <d v="1992-12-14T00:00:00"/>
    <n v="27"/>
    <s v="N"/>
    <n v="30"/>
    <n v="2.5"/>
    <n v="39"/>
    <x v="0"/>
    <n v="1"/>
    <n v="31"/>
    <n v="0"/>
    <n v="7527"/>
    <n v="1259.1937499999999"/>
    <n v="0"/>
    <n v="0"/>
    <n v="0"/>
    <n v="0"/>
    <n v="0"/>
    <n v="0"/>
    <n v="0"/>
    <n v="0"/>
    <n v="0"/>
    <n v="0"/>
    <n v="0"/>
    <n v="0"/>
    <n v="26.5"/>
    <n v="0"/>
    <n v="0"/>
    <n v="0"/>
    <n v="0"/>
    <n v="5.9346750000000004"/>
    <n v="0"/>
    <n v="1.9716666666666665"/>
  </r>
  <r>
    <d v="2020-12-01T00:00:00"/>
    <x v="8"/>
    <s v="P"/>
    <s v="Active"/>
    <n v="556"/>
    <x v="555"/>
    <s v="N"/>
    <x v="17"/>
    <n v="1088"/>
    <x v="0"/>
    <s v="Niederl. 3"/>
    <n v="1"/>
    <s v="Department"/>
    <s v="Supervisor"/>
    <s v="Non-Mgm."/>
    <s v="ang."/>
    <s v="M"/>
    <d v="2018-10-01T00:00:00"/>
    <m/>
    <s v=""/>
    <n v="1"/>
    <d v="1992-12-02T00:00:00"/>
    <n v="27"/>
    <s v="N"/>
    <n v="30"/>
    <n v="2.5"/>
    <n v="39"/>
    <x v="0"/>
    <n v="1"/>
    <n v="31"/>
    <n v="0"/>
    <n v="7528"/>
    <n v="1259.1937499999999"/>
    <n v="0"/>
    <n v="0"/>
    <n v="0"/>
    <n v="0"/>
    <n v="0"/>
    <n v="0"/>
    <n v="0"/>
    <n v="0"/>
    <n v="0"/>
    <n v="0"/>
    <n v="0"/>
    <n v="0"/>
    <n v="26.5"/>
    <n v="0"/>
    <n v="0"/>
    <n v="0"/>
    <n v="0"/>
    <n v="5.9346750000000004"/>
    <n v="0"/>
    <n v="1.9716666666666665"/>
  </r>
  <r>
    <d v="2020-12-01T00:00:00"/>
    <x v="8"/>
    <s v="P"/>
    <s v="Active"/>
    <n v="557"/>
    <x v="556"/>
    <s v="N"/>
    <x v="16"/>
    <n v="1067"/>
    <x v="11"/>
    <s v="Niederl. 12"/>
    <n v="1"/>
    <s v="Department"/>
    <s v="Supervisor"/>
    <s v="Non-Mgm."/>
    <s v="ang."/>
    <s v="W"/>
    <d v="2018-07-09T00:00:00"/>
    <m/>
    <s v=""/>
    <n v="1"/>
    <d v="1972-04-23T00:00:00"/>
    <n v="47"/>
    <s v="N"/>
    <n v="30"/>
    <n v="2.5"/>
    <n v="39"/>
    <x v="0"/>
    <n v="1"/>
    <n v="31"/>
    <n v="0"/>
    <n v="7529"/>
    <n v="1259.1937499999999"/>
    <n v="0"/>
    <n v="0"/>
    <n v="0"/>
    <n v="0"/>
    <n v="0"/>
    <n v="0"/>
    <n v="0"/>
    <n v="0"/>
    <n v="0"/>
    <n v="0"/>
    <n v="0"/>
    <n v="0"/>
    <n v="26.5"/>
    <n v="0"/>
    <n v="0"/>
    <n v="0"/>
    <n v="0"/>
    <n v="5.9346750000000004"/>
    <n v="0"/>
    <n v="1.9716666666666665"/>
  </r>
  <r>
    <d v="2020-12-01T00:00:00"/>
    <x v="8"/>
    <s v="P"/>
    <s v="Active"/>
    <n v="558"/>
    <x v="557"/>
    <s v="N"/>
    <x v="22"/>
    <n v="1029"/>
    <x v="6"/>
    <s v="Niederl. 10"/>
    <n v="1"/>
    <s v="Department"/>
    <s v="Supervisor"/>
    <s v="Non-Mgm."/>
    <s v="ang."/>
    <s v="M"/>
    <d v="2018-07-01T00:00:00"/>
    <m/>
    <s v=""/>
    <n v="1"/>
    <d v="1975-08-12T00:00:00"/>
    <n v="44"/>
    <s v="J"/>
    <n v="30"/>
    <n v="2.5"/>
    <n v="39"/>
    <x v="0"/>
    <n v="1"/>
    <n v="31"/>
    <n v="0"/>
    <n v="7530"/>
    <n v="1259.1937499999999"/>
    <n v="0"/>
    <n v="0"/>
    <n v="0"/>
    <n v="0"/>
    <n v="0"/>
    <n v="0"/>
    <n v="0"/>
    <n v="0"/>
    <n v="0"/>
    <n v="0"/>
    <n v="434.42307692307696"/>
    <n v="345.125"/>
    <n v="26.5"/>
    <n v="0"/>
    <n v="0"/>
    <n v="0"/>
    <n v="0"/>
    <n v="180.51446682692307"/>
    <n v="0"/>
    <n v="1.9716666666666665"/>
  </r>
  <r>
    <d v="2020-12-01T00:00:00"/>
    <x v="8"/>
    <s v="P"/>
    <s v="Active"/>
    <n v="559"/>
    <x v="558"/>
    <s v="N"/>
    <x v="22"/>
    <n v="1035"/>
    <x v="5"/>
    <s v="Niederl. 5"/>
    <n v="1"/>
    <s v="Department"/>
    <s v="Supervisor"/>
    <s v="Non-Mgm."/>
    <s v="ang."/>
    <s v="M"/>
    <d v="2018-07-01T00:00:00"/>
    <m/>
    <s v=""/>
    <n v="1"/>
    <d v="1969-02-25T00:00:00"/>
    <n v="50"/>
    <s v="J"/>
    <n v="30"/>
    <n v="2.5"/>
    <n v="39"/>
    <x v="0"/>
    <n v="1"/>
    <n v="31"/>
    <n v="0"/>
    <n v="7531"/>
    <n v="1259.1937499999999"/>
    <n v="0"/>
    <n v="0"/>
    <n v="0"/>
    <n v="0"/>
    <n v="0"/>
    <n v="0"/>
    <n v="0"/>
    <n v="0"/>
    <n v="0"/>
    <n v="0"/>
    <n v="434.48076923076928"/>
    <n v="345.17083333333341"/>
    <n v="26.5"/>
    <n v="0"/>
    <n v="0"/>
    <n v="0"/>
    <n v="0"/>
    <n v="180.53765139423081"/>
    <n v="0"/>
    <n v="1.9716666666666665"/>
  </r>
  <r>
    <d v="2020-12-01T00:00:00"/>
    <x v="8"/>
    <s v="P"/>
    <s v="Active"/>
    <n v="560"/>
    <x v="559"/>
    <s v="N"/>
    <x v="31"/>
    <n v="1059"/>
    <x v="2"/>
    <s v="Niederl. 7"/>
    <n v="1"/>
    <s v="Department"/>
    <s v="Supervisor"/>
    <s v="Non-Mgm."/>
    <s v="ang."/>
    <s v="M"/>
    <d v="2018-07-01T00:00:00"/>
    <m/>
    <s v=""/>
    <n v="1"/>
    <d v="1997-07-12T00:00:00"/>
    <n v="22"/>
    <s v="J"/>
    <n v="30"/>
    <n v="2.5"/>
    <n v="39"/>
    <x v="0"/>
    <n v="1"/>
    <n v="31"/>
    <n v="0"/>
    <n v="7532"/>
    <n v="1259.1937499999999"/>
    <n v="0"/>
    <n v="0"/>
    <n v="30"/>
    <n v="0"/>
    <n v="54.17"/>
    <n v="250"/>
    <n v="0"/>
    <n v="0"/>
    <n v="0"/>
    <n v="0"/>
    <n v="434.53846153846155"/>
    <n v="345.2166666666667"/>
    <n v="26.5"/>
    <n v="0"/>
    <n v="0"/>
    <n v="0"/>
    <n v="0"/>
    <n v="255.39820746153848"/>
    <n v="79.040000000000006"/>
    <n v="1.9716666666666665"/>
  </r>
  <r>
    <d v="2020-12-01T00:00:00"/>
    <x v="8"/>
    <s v="P"/>
    <s v="Active"/>
    <n v="561"/>
    <x v="560"/>
    <s v="N"/>
    <x v="22"/>
    <n v="1053"/>
    <x v="3"/>
    <s v="Niederl. 8"/>
    <n v="1"/>
    <s v="Department"/>
    <s v="Supervisor"/>
    <s v="Non-Mgm."/>
    <s v="ang."/>
    <s v="M"/>
    <d v="2018-07-01T00:00:00"/>
    <m/>
    <s v=""/>
    <n v="1"/>
    <d v="1994-02-08T00:00:00"/>
    <n v="25"/>
    <s v="J"/>
    <n v="30"/>
    <n v="2.5"/>
    <n v="39"/>
    <x v="0"/>
    <n v="1"/>
    <n v="31"/>
    <n v="0"/>
    <n v="7533"/>
    <n v="1259.1937499999999"/>
    <n v="0"/>
    <n v="0"/>
    <n v="0"/>
    <n v="0"/>
    <n v="0"/>
    <n v="0"/>
    <n v="0"/>
    <n v="0"/>
    <n v="0"/>
    <n v="0"/>
    <n v="434.59615384615387"/>
    <n v="345.26250000000005"/>
    <n v="26.5"/>
    <n v="0"/>
    <n v="0"/>
    <n v="0"/>
    <n v="0"/>
    <n v="180.58402052884617"/>
    <n v="0"/>
    <n v="1.9716666666666665"/>
  </r>
  <r>
    <d v="2020-12-01T00:00:00"/>
    <x v="8"/>
    <s v="P"/>
    <s v="Active"/>
    <n v="562"/>
    <x v="561"/>
    <s v="N"/>
    <x v="9"/>
    <n v="1087"/>
    <x v="0"/>
    <s v="Niederl. 3"/>
    <n v="1"/>
    <s v="Department"/>
    <s v="Supervisor"/>
    <s v="Non-Mgm."/>
    <s v="ang."/>
    <s v="M"/>
    <d v="2018-07-01T00:00:00"/>
    <m/>
    <s v=""/>
    <n v="1"/>
    <d v="1982-04-13T00:00:00"/>
    <n v="37"/>
    <s v="N"/>
    <n v="30"/>
    <n v="2.5"/>
    <n v="39"/>
    <x v="0"/>
    <n v="1"/>
    <n v="31"/>
    <n v="0"/>
    <n v="7534"/>
    <n v="1259.1937499999999"/>
    <n v="0"/>
    <n v="0"/>
    <n v="0"/>
    <n v="0"/>
    <n v="0"/>
    <n v="0"/>
    <n v="0"/>
    <n v="0"/>
    <n v="0"/>
    <n v="0"/>
    <n v="0"/>
    <n v="0"/>
    <n v="26.5"/>
    <n v="0"/>
    <n v="0"/>
    <n v="0"/>
    <n v="0"/>
    <n v="5.9346750000000004"/>
    <n v="0"/>
    <n v="1.9716666666666665"/>
  </r>
  <r>
    <d v="2020-12-01T00:00:00"/>
    <x v="8"/>
    <s v="P"/>
    <s v="Active"/>
    <n v="563"/>
    <x v="562"/>
    <s v="N"/>
    <x v="48"/>
    <n v="1073"/>
    <x v="0"/>
    <s v="Niederl. 3"/>
    <n v="1"/>
    <s v="Department"/>
    <s v="Supervisor"/>
    <s v="Non-Mgm."/>
    <s v="ang."/>
    <s v="M"/>
    <d v="2018-08-01T00:00:00"/>
    <m/>
    <s v=""/>
    <n v="1"/>
    <d v="1989-11-04T00:00:00"/>
    <n v="30"/>
    <s v="N"/>
    <n v="30"/>
    <n v="2.5"/>
    <n v="39"/>
    <x v="0"/>
    <n v="1"/>
    <n v="31"/>
    <n v="0"/>
    <n v="7535"/>
    <n v="1259.1937499999999"/>
    <n v="0"/>
    <n v="0"/>
    <n v="0"/>
    <n v="0"/>
    <n v="0"/>
    <n v="0"/>
    <n v="0"/>
    <n v="0"/>
    <n v="0"/>
    <n v="0"/>
    <n v="0"/>
    <n v="0"/>
    <n v="26.5"/>
    <n v="0"/>
    <n v="0"/>
    <n v="0"/>
    <n v="0"/>
    <n v="5.9346750000000004"/>
    <n v="0"/>
    <n v="1.9716666666666665"/>
  </r>
  <r>
    <d v="2020-12-01T00:00:00"/>
    <x v="8"/>
    <s v="P"/>
    <s v="Active"/>
    <n v="564"/>
    <x v="563"/>
    <s v="N"/>
    <x v="22"/>
    <n v="1035"/>
    <x v="5"/>
    <s v="Niederl. 5"/>
    <n v="1"/>
    <s v="Department"/>
    <s v="Supervisor"/>
    <s v="Non-Mgm."/>
    <s v="ang."/>
    <s v="M"/>
    <d v="2018-08-01T00:00:00"/>
    <m/>
    <s v=""/>
    <n v="1"/>
    <d v="1966-10-06T00:00:00"/>
    <n v="53"/>
    <s v="J"/>
    <n v="30"/>
    <n v="2.5"/>
    <n v="39"/>
    <x v="0"/>
    <n v="1"/>
    <n v="31"/>
    <n v="0"/>
    <n v="7536"/>
    <n v="1259.1937499999999"/>
    <n v="0"/>
    <n v="0"/>
    <n v="0"/>
    <n v="0"/>
    <n v="0"/>
    <n v="0"/>
    <n v="0"/>
    <n v="0"/>
    <n v="0"/>
    <n v="0"/>
    <n v="434.76923076923072"/>
    <n v="345.40000000000003"/>
    <n v="26.5"/>
    <n v="0"/>
    <n v="0"/>
    <n v="0"/>
    <n v="0"/>
    <n v="180.65357423076924"/>
    <n v="0"/>
    <n v="1.9716666666666665"/>
  </r>
  <r>
    <d v="2020-12-01T00:00:00"/>
    <x v="8"/>
    <s v="P"/>
    <s v="Active"/>
    <n v="565"/>
    <x v="564"/>
    <s v="N"/>
    <x v="9"/>
    <n v="1087"/>
    <x v="0"/>
    <s v="Niederl. 3"/>
    <n v="1"/>
    <s v="Department"/>
    <s v="Supervisor"/>
    <s v="Non-Mgm."/>
    <s v="ang."/>
    <s v="M"/>
    <d v="2018-08-01T00:00:00"/>
    <m/>
    <s v=""/>
    <n v="1"/>
    <d v="1984-12-31T00:00:00"/>
    <n v="35"/>
    <s v="N"/>
    <n v="30"/>
    <n v="2.5"/>
    <n v="39"/>
    <x v="0"/>
    <n v="1"/>
    <n v="31"/>
    <n v="0"/>
    <n v="7537"/>
    <n v="1259.1937499999999"/>
    <n v="0"/>
    <n v="0"/>
    <n v="0"/>
    <n v="0"/>
    <n v="0"/>
    <n v="0"/>
    <n v="0"/>
    <n v="0"/>
    <n v="0"/>
    <n v="0"/>
    <n v="0"/>
    <n v="0"/>
    <n v="26.5"/>
    <n v="0"/>
    <n v="0"/>
    <n v="0"/>
    <n v="0"/>
    <n v="5.9346750000000004"/>
    <n v="0"/>
    <n v="1.9716666666666665"/>
  </r>
  <r>
    <d v="2020-12-01T00:00:00"/>
    <x v="8"/>
    <s v="P"/>
    <s v="Active"/>
    <n v="566"/>
    <x v="565"/>
    <s v="N"/>
    <x v="31"/>
    <n v="1052"/>
    <x v="3"/>
    <s v="Niederl. 8"/>
    <n v="1"/>
    <s v="Department"/>
    <s v="Supervisor"/>
    <s v="Non-Mgm."/>
    <s v="ang."/>
    <s v="M"/>
    <d v="2018-08-01T00:00:00"/>
    <m/>
    <s v=""/>
    <n v="1"/>
    <d v="1996-11-28T00:00:00"/>
    <n v="23"/>
    <s v="J"/>
    <n v="30"/>
    <n v="2.5"/>
    <n v="39"/>
    <x v="0"/>
    <n v="1"/>
    <n v="31"/>
    <n v="0"/>
    <n v="7538"/>
    <n v="1259.1937499999999"/>
    <n v="0"/>
    <n v="0"/>
    <n v="30"/>
    <n v="0"/>
    <n v="45.14"/>
    <n v="0"/>
    <n v="0"/>
    <n v="0"/>
    <n v="0"/>
    <n v="0"/>
    <n v="434.88461538461536"/>
    <n v="345.49166666666667"/>
    <n v="26.5"/>
    <n v="0"/>
    <n v="0"/>
    <n v="0"/>
    <n v="0"/>
    <n v="197.52754636538461"/>
    <n v="78.28"/>
    <n v="1.9716666666666665"/>
  </r>
  <r>
    <d v="2020-12-01T00:00:00"/>
    <x v="8"/>
    <s v="P"/>
    <s v="Active"/>
    <n v="567"/>
    <x v="566"/>
    <s v="N"/>
    <x v="22"/>
    <n v="1029"/>
    <x v="6"/>
    <s v="Niederl. 10"/>
    <n v="1"/>
    <s v="Department"/>
    <s v="Supervisor"/>
    <s v="Non-Mgm."/>
    <s v="ang."/>
    <s v="M"/>
    <d v="2018-08-16T00:00:00"/>
    <m/>
    <s v=""/>
    <n v="1"/>
    <d v="1962-10-22T00:00:00"/>
    <n v="57"/>
    <s v="J"/>
    <n v="30"/>
    <n v="2.5"/>
    <n v="39"/>
    <x v="0"/>
    <n v="1"/>
    <n v="31"/>
    <n v="0"/>
    <n v="7539"/>
    <n v="1259.1937499999999"/>
    <n v="0"/>
    <n v="0"/>
    <n v="0"/>
    <n v="0"/>
    <n v="0"/>
    <n v="0"/>
    <n v="0"/>
    <n v="0"/>
    <n v="0"/>
    <n v="0"/>
    <n v="434.94230769230768"/>
    <n v="345.53750000000002"/>
    <n v="26.5"/>
    <n v="0"/>
    <n v="0"/>
    <n v="0"/>
    <n v="0"/>
    <n v="180.72312793269234"/>
    <n v="0"/>
    <n v="1.9716666666666665"/>
  </r>
  <r>
    <d v="2020-12-01T00:00:00"/>
    <x v="8"/>
    <s v="P"/>
    <s v="Active"/>
    <n v="568"/>
    <x v="567"/>
    <s v="N"/>
    <x v="52"/>
    <n v="1007"/>
    <x v="1"/>
    <s v="Niederl. 1"/>
    <n v="1"/>
    <s v="Department"/>
    <s v="Supervisor"/>
    <s v="Non-Mgm."/>
    <s v="tech"/>
    <s v="M"/>
    <d v="2018-09-01T00:00:00"/>
    <d v="2022-02-28T00:00:00"/>
    <s v=""/>
    <n v="3"/>
    <d v="2002-05-31T00:00:00"/>
    <n v="17"/>
    <s v="J"/>
    <n v="30"/>
    <n v="2.5"/>
    <n v="39"/>
    <x v="0"/>
    <n v="1"/>
    <n v="31"/>
    <n v="0"/>
    <n v="7540"/>
    <n v="1259.1937499999999"/>
    <n v="0"/>
    <n v="0"/>
    <n v="0"/>
    <n v="0"/>
    <n v="0"/>
    <n v="0"/>
    <n v="0"/>
    <n v="0"/>
    <n v="0"/>
    <n v="0"/>
    <n v="435"/>
    <n v="345.58333333333337"/>
    <n v="26.5"/>
    <n v="0"/>
    <n v="0"/>
    <n v="0"/>
    <n v="0"/>
    <n v="180.74631250000002"/>
    <n v="0"/>
    <n v="1.9716666666666665"/>
  </r>
  <r>
    <d v="2020-12-01T00:00:00"/>
    <x v="8"/>
    <s v="P"/>
    <s v="Active"/>
    <n v="569"/>
    <x v="568"/>
    <s v="N"/>
    <x v="52"/>
    <n v="1007"/>
    <x v="1"/>
    <s v="Niederl. 1"/>
    <n v="1"/>
    <s v="Department"/>
    <s v="Supervisor"/>
    <s v="Non-Mgm."/>
    <s v="tech"/>
    <s v="M"/>
    <d v="2018-09-01T00:00:00"/>
    <d v="2022-02-28T00:00:00"/>
    <s v=""/>
    <n v="3"/>
    <d v="2001-04-01T00:00:00"/>
    <n v="18"/>
    <s v="J"/>
    <n v="30"/>
    <n v="2.5"/>
    <n v="39"/>
    <x v="0"/>
    <n v="1"/>
    <n v="31"/>
    <n v="0"/>
    <n v="7541"/>
    <n v="1259.1937499999999"/>
    <n v="0"/>
    <n v="0"/>
    <n v="0"/>
    <n v="0"/>
    <n v="0"/>
    <n v="0"/>
    <n v="0"/>
    <n v="0"/>
    <n v="0"/>
    <n v="0"/>
    <n v="435.05769230769226"/>
    <n v="345.62916666666666"/>
    <n v="26.5"/>
    <n v="0"/>
    <n v="0"/>
    <n v="0"/>
    <n v="0"/>
    <n v="180.7694970673077"/>
    <n v="0"/>
    <n v="1.9716666666666665"/>
  </r>
  <r>
    <d v="2020-12-01T00:00:00"/>
    <x v="8"/>
    <s v="P"/>
    <s v="Active"/>
    <n v="570"/>
    <x v="569"/>
    <s v="N"/>
    <x v="52"/>
    <n v="1007"/>
    <x v="1"/>
    <s v="Niederl. 1"/>
    <n v="1"/>
    <s v="Department"/>
    <s v="Supervisor"/>
    <s v="Non-Mgm."/>
    <s v="tech"/>
    <s v="M"/>
    <d v="2018-09-01T00:00:00"/>
    <d v="2022-02-28T00:00:00"/>
    <s v=""/>
    <n v="3"/>
    <d v="2003-07-08T00:00:00"/>
    <n v="16"/>
    <s v="J"/>
    <n v="30"/>
    <n v="2.5"/>
    <n v="39"/>
    <x v="0"/>
    <n v="1"/>
    <n v="31"/>
    <n v="0"/>
    <n v="7542"/>
    <n v="1259.1937499999999"/>
    <n v="0"/>
    <n v="0"/>
    <n v="0"/>
    <n v="0"/>
    <n v="0"/>
    <n v="0"/>
    <n v="0"/>
    <n v="0"/>
    <n v="0"/>
    <n v="0"/>
    <n v="435.11538461538458"/>
    <n v="345.67500000000001"/>
    <n v="26.5"/>
    <n v="0"/>
    <n v="0"/>
    <n v="0"/>
    <n v="0"/>
    <n v="180.79268163461538"/>
    <n v="0"/>
    <n v="1.9716666666666665"/>
  </r>
  <r>
    <d v="2020-12-01T00:00:00"/>
    <x v="8"/>
    <s v="P"/>
    <s v="Active"/>
    <n v="571"/>
    <x v="570"/>
    <s v="N"/>
    <x v="53"/>
    <n v="1012"/>
    <x v="1"/>
    <s v="Niederl. 1"/>
    <n v="1"/>
    <s v="Department"/>
    <s v="Supervisor"/>
    <s v="Non-Mgm."/>
    <s v="kfm"/>
    <s v="M"/>
    <d v="2018-09-01T00:00:00"/>
    <d v="2021-08-31T00:00:00"/>
    <s v=""/>
    <n v="2"/>
    <d v="2001-07-23T00:00:00"/>
    <n v="18"/>
    <s v="J"/>
    <n v="30"/>
    <n v="2.5"/>
    <n v="39"/>
    <x v="0"/>
    <n v="1"/>
    <n v="31"/>
    <n v="0"/>
    <n v="7543"/>
    <n v="1259.1937499999999"/>
    <n v="0"/>
    <n v="0"/>
    <n v="0"/>
    <n v="0"/>
    <n v="0"/>
    <n v="0"/>
    <n v="0"/>
    <n v="0"/>
    <n v="0"/>
    <n v="0"/>
    <n v="435.17307692307691"/>
    <n v="345.72083333333336"/>
    <n v="26.5"/>
    <n v="0"/>
    <n v="0"/>
    <n v="0"/>
    <n v="0"/>
    <n v="180.81586620192309"/>
    <n v="0"/>
    <n v="1.9716666666666665"/>
  </r>
  <r>
    <d v="2020-12-01T00:00:00"/>
    <x v="8"/>
    <s v="P"/>
    <s v="Active"/>
    <n v="572"/>
    <x v="571"/>
    <s v="N"/>
    <x v="52"/>
    <n v="1007"/>
    <x v="1"/>
    <s v="Niederl. 1"/>
    <n v="1"/>
    <s v="Department"/>
    <s v="Supervisor"/>
    <s v="Non-Mgm."/>
    <s v="tech"/>
    <s v="M"/>
    <d v="2018-09-01T00:00:00"/>
    <d v="2022-02-28T00:00:00"/>
    <s v=""/>
    <n v="3"/>
    <d v="2002-01-01T00:00:00"/>
    <n v="18"/>
    <s v="J"/>
    <n v="30"/>
    <n v="2.5"/>
    <n v="39"/>
    <x v="0"/>
    <n v="1"/>
    <n v="31"/>
    <n v="0"/>
    <n v="7544"/>
    <n v="1259.1937499999999"/>
    <n v="0"/>
    <n v="0"/>
    <n v="0"/>
    <n v="0"/>
    <n v="0"/>
    <n v="0"/>
    <n v="0"/>
    <n v="0"/>
    <n v="0"/>
    <n v="0"/>
    <n v="435.23076923076923"/>
    <n v="345.76666666666665"/>
    <n v="26.5"/>
    <n v="0"/>
    <n v="0"/>
    <n v="0"/>
    <n v="0"/>
    <n v="180.83905076923079"/>
    <n v="0"/>
    <n v="1.9716666666666665"/>
  </r>
  <r>
    <d v="2020-12-01T00:00:00"/>
    <x v="8"/>
    <s v="P"/>
    <s v="Active"/>
    <n v="573"/>
    <x v="572"/>
    <s v="N"/>
    <x v="52"/>
    <n v="1007"/>
    <x v="1"/>
    <s v="Niederl. 1"/>
    <n v="1"/>
    <s v="Department"/>
    <s v="Supervisor"/>
    <s v="Non-Mgm."/>
    <s v="tech"/>
    <s v="M"/>
    <d v="2018-09-01T00:00:00"/>
    <d v="2022-02-28T00:00:00"/>
    <s v=""/>
    <n v="3"/>
    <d v="2003-02-19T00:00:00"/>
    <n v="16"/>
    <s v="J"/>
    <n v="30"/>
    <n v="2.5"/>
    <n v="39"/>
    <x v="0"/>
    <n v="1"/>
    <n v="31"/>
    <n v="0"/>
    <n v="7545"/>
    <n v="1259.1937499999999"/>
    <n v="0"/>
    <n v="0"/>
    <n v="0"/>
    <n v="0"/>
    <n v="0"/>
    <n v="0"/>
    <n v="0"/>
    <n v="0"/>
    <n v="0"/>
    <n v="0"/>
    <n v="435.28846153846155"/>
    <n v="345.8125"/>
    <n v="26.5"/>
    <n v="0"/>
    <n v="0"/>
    <n v="0"/>
    <n v="0"/>
    <n v="180.86223533653848"/>
    <n v="0"/>
    <n v="1.9716666666666665"/>
  </r>
  <r>
    <d v="2020-12-01T00:00:00"/>
    <x v="8"/>
    <s v="P"/>
    <s v="Active"/>
    <n v="574"/>
    <x v="573"/>
    <s v="N"/>
    <x v="52"/>
    <n v="1007"/>
    <x v="1"/>
    <s v="Niederl. 1"/>
    <n v="1"/>
    <s v="Department"/>
    <s v="Supervisor"/>
    <s v="Non-Mgm."/>
    <s v="tech"/>
    <s v="M"/>
    <d v="2018-09-01T00:00:00"/>
    <d v="2022-02-28T00:00:00"/>
    <s v=""/>
    <n v="3"/>
    <d v="2002-05-07T00:00:00"/>
    <n v="17"/>
    <s v="J"/>
    <n v="30"/>
    <n v="2.5"/>
    <n v="39"/>
    <x v="0"/>
    <n v="1"/>
    <n v="31"/>
    <n v="0"/>
    <n v="7546"/>
    <n v="1259.1937499999999"/>
    <n v="0"/>
    <n v="0"/>
    <n v="0"/>
    <n v="0"/>
    <n v="0"/>
    <n v="0"/>
    <n v="0"/>
    <n v="0"/>
    <n v="0"/>
    <n v="0"/>
    <n v="435.34615384615381"/>
    <n v="345.85833333333341"/>
    <n v="26.5"/>
    <n v="0"/>
    <n v="0"/>
    <n v="0"/>
    <n v="0"/>
    <n v="180.88541990384616"/>
    <n v="0"/>
    <n v="1.9716666666666665"/>
  </r>
  <r>
    <d v="2020-12-01T00:00:00"/>
    <x v="8"/>
    <s v="P"/>
    <s v="Active"/>
    <n v="575"/>
    <x v="574"/>
    <s v="N"/>
    <x v="52"/>
    <n v="1007"/>
    <x v="1"/>
    <s v="Niederl. 1"/>
    <n v="1"/>
    <s v="Department"/>
    <s v="Supervisor"/>
    <s v="Non-Mgm."/>
    <s v="tech"/>
    <s v="M"/>
    <d v="2018-09-01T00:00:00"/>
    <d v="2022-02-28T00:00:00"/>
    <s v=""/>
    <n v="3"/>
    <d v="2001-09-24T00:00:00"/>
    <n v="18"/>
    <s v="J"/>
    <n v="30"/>
    <n v="2.5"/>
    <n v="39"/>
    <x v="0"/>
    <n v="1"/>
    <n v="31"/>
    <n v="0"/>
    <n v="7547"/>
    <n v="1259.1937499999999"/>
    <n v="0"/>
    <n v="0"/>
    <n v="0"/>
    <n v="0"/>
    <n v="0"/>
    <n v="0"/>
    <n v="0"/>
    <n v="0"/>
    <n v="0"/>
    <n v="0"/>
    <n v="435.40384615384613"/>
    <n v="345.9041666666667"/>
    <n v="26.5"/>
    <n v="0"/>
    <n v="0"/>
    <n v="0"/>
    <n v="0"/>
    <n v="180.90860447115386"/>
    <n v="0"/>
    <n v="1.9716666666666665"/>
  </r>
  <r>
    <d v="2020-12-01T00:00:00"/>
    <x v="8"/>
    <s v="P"/>
    <s v="Active"/>
    <n v="576"/>
    <x v="575"/>
    <s v="N"/>
    <x v="53"/>
    <n v="1012"/>
    <x v="1"/>
    <s v="Niederl. 1"/>
    <n v="1"/>
    <s v="Department"/>
    <s v="Supervisor"/>
    <s v="Non-Mgm."/>
    <s v="kfm"/>
    <s v="W"/>
    <d v="2018-09-01T00:00:00"/>
    <d v="2021-08-31T00:00:00"/>
    <s v=""/>
    <n v="2"/>
    <d v="2001-10-28T00:00:00"/>
    <n v="18"/>
    <s v="J"/>
    <n v="30"/>
    <n v="2.5"/>
    <n v="39"/>
    <x v="0"/>
    <n v="1"/>
    <n v="31"/>
    <n v="0"/>
    <n v="7548"/>
    <n v="1259.1937499999999"/>
    <n v="0"/>
    <n v="0"/>
    <n v="0"/>
    <n v="0"/>
    <n v="0"/>
    <n v="0"/>
    <n v="0"/>
    <n v="0"/>
    <n v="0"/>
    <n v="0"/>
    <n v="435.46153846153845"/>
    <n v="345.95000000000005"/>
    <n v="26.5"/>
    <n v="0"/>
    <n v="0"/>
    <n v="0"/>
    <n v="0"/>
    <n v="180.93178903846155"/>
    <n v="0"/>
    <n v="1.9716666666666665"/>
  </r>
  <r>
    <d v="2020-12-01T00:00:00"/>
    <x v="8"/>
    <s v="P"/>
    <s v="Active"/>
    <n v="577"/>
    <x v="576"/>
    <s v="N"/>
    <x v="53"/>
    <n v="1012"/>
    <x v="1"/>
    <s v="Niederl. 1"/>
    <n v="1"/>
    <s v="Department"/>
    <s v="Supervisor"/>
    <s v="Non-Mgm."/>
    <s v="kfm"/>
    <s v="W"/>
    <d v="2018-09-01T00:00:00"/>
    <d v="2021-08-31T00:00:00"/>
    <s v=""/>
    <n v="2"/>
    <d v="2003-06-16T00:00:00"/>
    <n v="16"/>
    <s v="J"/>
    <n v="30"/>
    <n v="2.5"/>
    <n v="39"/>
    <x v="0"/>
    <n v="1"/>
    <n v="31"/>
    <n v="0"/>
    <n v="7549"/>
    <n v="1259.1937499999999"/>
    <n v="0"/>
    <n v="0"/>
    <n v="0"/>
    <n v="0"/>
    <n v="0"/>
    <n v="0"/>
    <n v="0"/>
    <n v="0"/>
    <n v="0"/>
    <n v="0"/>
    <n v="435.51923076923077"/>
    <n v="345.99583333333339"/>
    <n v="26.5"/>
    <n v="0"/>
    <n v="0"/>
    <n v="0"/>
    <n v="0"/>
    <n v="180.95497360576925"/>
    <n v="0"/>
    <n v="1.9716666666666665"/>
  </r>
  <r>
    <d v="2020-12-01T00:00:00"/>
    <x v="8"/>
    <s v="P"/>
    <s v="Active"/>
    <n v="578"/>
    <x v="577"/>
    <s v="N"/>
    <x v="53"/>
    <n v="1012"/>
    <x v="1"/>
    <s v="Niederl. 1"/>
    <n v="1"/>
    <s v="Department"/>
    <s v="Supervisor"/>
    <s v="Non-Mgm."/>
    <s v="kfm"/>
    <s v="W"/>
    <d v="2018-09-01T00:00:00"/>
    <d v="2021-08-31T00:00:00"/>
    <s v=""/>
    <n v="2"/>
    <d v="2002-04-04T00:00:00"/>
    <n v="17"/>
    <s v="J"/>
    <n v="30"/>
    <n v="2.5"/>
    <n v="39"/>
    <x v="0"/>
    <n v="1"/>
    <n v="31"/>
    <n v="0"/>
    <n v="7550"/>
    <n v="1259.1937499999999"/>
    <n v="0"/>
    <n v="0"/>
    <n v="0"/>
    <n v="0"/>
    <n v="0"/>
    <n v="0"/>
    <n v="0"/>
    <n v="0"/>
    <n v="0"/>
    <n v="0"/>
    <n v="435.57692307692309"/>
    <n v="346.04166666666669"/>
    <n v="26.5"/>
    <n v="0"/>
    <n v="0"/>
    <n v="0"/>
    <n v="0"/>
    <n v="180.97815817307696"/>
    <n v="0"/>
    <n v="1.9716666666666665"/>
  </r>
  <r>
    <d v="2020-12-01T00:00:00"/>
    <x v="8"/>
    <s v="P"/>
    <s v="Active"/>
    <n v="579"/>
    <x v="578"/>
    <s v="N"/>
    <x v="53"/>
    <n v="1012"/>
    <x v="1"/>
    <s v="Niederl. 1"/>
    <n v="1"/>
    <s v="Department"/>
    <s v="Supervisor"/>
    <s v="Non-Mgm."/>
    <s v="kfm"/>
    <s v="M"/>
    <d v="2018-09-01T00:00:00"/>
    <d v="2021-08-31T00:00:00"/>
    <s v=""/>
    <n v="2"/>
    <d v="2001-12-29T00:00:00"/>
    <n v="18"/>
    <s v="J"/>
    <n v="30"/>
    <n v="2.5"/>
    <n v="39"/>
    <x v="0"/>
    <n v="1"/>
    <n v="31"/>
    <n v="0"/>
    <n v="7551"/>
    <n v="1259.1937499999999"/>
    <n v="0"/>
    <n v="0"/>
    <n v="0"/>
    <n v="0"/>
    <n v="0"/>
    <n v="0"/>
    <n v="0"/>
    <n v="0"/>
    <n v="0"/>
    <n v="0"/>
    <n v="435.63461538461542"/>
    <n v="346.08750000000003"/>
    <n v="26.5"/>
    <n v="0"/>
    <n v="0"/>
    <n v="0"/>
    <n v="0"/>
    <n v="181.00134274038464"/>
    <n v="0"/>
    <n v="1.9716666666666665"/>
  </r>
  <r>
    <d v="2020-12-01T00:00:00"/>
    <x v="8"/>
    <s v="P"/>
    <s v="Active"/>
    <n v="580"/>
    <x v="579"/>
    <s v="N"/>
    <x v="52"/>
    <n v="1007"/>
    <x v="1"/>
    <s v="Niederl. 1"/>
    <n v="1"/>
    <s v="Department"/>
    <s v="Supervisor"/>
    <s v="Non-Mgm."/>
    <s v="tech"/>
    <s v="M"/>
    <d v="2018-09-01T00:00:00"/>
    <d v="2022-02-28T00:00:00"/>
    <s v=""/>
    <n v="3"/>
    <d v="2003-01-17T00:00:00"/>
    <n v="17"/>
    <s v="J"/>
    <n v="30"/>
    <n v="2.5"/>
    <n v="39"/>
    <x v="0"/>
    <n v="1"/>
    <n v="31"/>
    <n v="0"/>
    <n v="7552"/>
    <n v="1259.1937499999999"/>
    <n v="0"/>
    <n v="0"/>
    <n v="0"/>
    <n v="0"/>
    <n v="0"/>
    <n v="0"/>
    <n v="0"/>
    <n v="0"/>
    <n v="0"/>
    <n v="0"/>
    <n v="435.69230769230768"/>
    <n v="346.13333333333338"/>
    <n v="26.5"/>
    <n v="0"/>
    <n v="0"/>
    <n v="0"/>
    <n v="0"/>
    <n v="181.02452730769232"/>
    <n v="0"/>
    <n v="1.9716666666666665"/>
  </r>
  <r>
    <d v="2020-12-01T00:00:00"/>
    <x v="8"/>
    <s v="P"/>
    <s v="Active"/>
    <n v="581"/>
    <x v="580"/>
    <s v="N"/>
    <x v="51"/>
    <n v="1092"/>
    <x v="0"/>
    <s v="Niederl. 3"/>
    <n v="1"/>
    <s v="Department"/>
    <s v="Supervisor"/>
    <s v="Non-Mgm."/>
    <s v="kfm"/>
    <s v="M"/>
    <d v="2018-09-01T00:00:00"/>
    <d v="2021-08-31T00:00:00"/>
    <s v=""/>
    <n v="2"/>
    <d v="2001-07-07T00:00:00"/>
    <n v="18"/>
    <s v="J"/>
    <n v="30"/>
    <n v="2.5"/>
    <n v="39"/>
    <x v="0"/>
    <n v="1"/>
    <n v="31"/>
    <n v="0"/>
    <n v="7553"/>
    <n v="1259.1937499999999"/>
    <n v="0"/>
    <n v="0"/>
    <n v="0"/>
    <n v="0"/>
    <n v="0"/>
    <n v="0"/>
    <n v="0"/>
    <n v="0"/>
    <n v="0"/>
    <n v="0"/>
    <n v="435.75"/>
    <n v="346.17916666666667"/>
    <n v="26.5"/>
    <n v="0"/>
    <n v="0"/>
    <n v="0"/>
    <n v="0"/>
    <n v="181.047711875"/>
    <n v="0"/>
    <n v="1.9716666666666665"/>
  </r>
  <r>
    <d v="2020-12-01T00:00:00"/>
    <x v="8"/>
    <s v="P"/>
    <s v="Active"/>
    <n v="582"/>
    <x v="581"/>
    <s v="N"/>
    <x v="51"/>
    <n v="1092"/>
    <x v="0"/>
    <s v="Niederl. 3"/>
    <n v="1"/>
    <s v="Department"/>
    <s v="Supervisor"/>
    <s v="Non-Mgm."/>
    <s v="kfm"/>
    <s v="M"/>
    <d v="2018-09-01T00:00:00"/>
    <d v="2021-08-31T00:00:00"/>
    <s v=""/>
    <n v="2"/>
    <d v="1996-07-26T00:00:00"/>
    <n v="23"/>
    <s v="J"/>
    <n v="30"/>
    <n v="2.5"/>
    <n v="39"/>
    <x v="0"/>
    <n v="1"/>
    <n v="31"/>
    <n v="0"/>
    <n v="7554"/>
    <n v="1259.1937499999999"/>
    <n v="0"/>
    <n v="0"/>
    <n v="0"/>
    <n v="0"/>
    <n v="0"/>
    <n v="0"/>
    <n v="0"/>
    <n v="0"/>
    <n v="0"/>
    <n v="0"/>
    <n v="435.80769230769232"/>
    <n v="346.22500000000002"/>
    <n v="26.5"/>
    <n v="0"/>
    <n v="0"/>
    <n v="0"/>
    <n v="0"/>
    <n v="181.07089644230768"/>
    <n v="0"/>
    <n v="1.9716666666666665"/>
  </r>
  <r>
    <d v="2020-12-01T00:00:00"/>
    <x v="8"/>
    <s v="P"/>
    <s v="Active"/>
    <n v="583"/>
    <x v="582"/>
    <s v="N"/>
    <x v="51"/>
    <n v="1092"/>
    <x v="0"/>
    <s v="Niederl. 3"/>
    <n v="1"/>
    <s v="Department"/>
    <s v="Supervisor"/>
    <s v="Non-Mgm."/>
    <s v="kfm"/>
    <s v="M"/>
    <d v="2018-09-01T00:00:00"/>
    <d v="2021-08-31T00:00:00"/>
    <s v=""/>
    <n v="2"/>
    <d v="1998-04-04T00:00:00"/>
    <n v="21"/>
    <s v="J"/>
    <n v="30"/>
    <n v="2.5"/>
    <n v="39"/>
    <x v="0"/>
    <n v="1"/>
    <n v="31"/>
    <n v="0"/>
    <n v="7555"/>
    <n v="1259.1937499999999"/>
    <n v="0"/>
    <n v="0"/>
    <n v="0"/>
    <n v="0"/>
    <n v="0"/>
    <n v="0"/>
    <n v="0"/>
    <n v="0"/>
    <n v="0"/>
    <n v="0"/>
    <n v="435.86538461538464"/>
    <n v="346.27083333333337"/>
    <n v="26.5"/>
    <n v="0"/>
    <n v="0"/>
    <n v="0"/>
    <n v="0"/>
    <n v="181.09408100961539"/>
    <n v="0"/>
    <n v="1.9716666666666665"/>
  </r>
  <r>
    <d v="2020-12-01T00:00:00"/>
    <x v="8"/>
    <s v="P"/>
    <s v="Active"/>
    <n v="584"/>
    <x v="583"/>
    <s v="N"/>
    <x v="51"/>
    <n v="1092"/>
    <x v="0"/>
    <s v="Niederl. 3"/>
    <n v="1"/>
    <s v="Department"/>
    <s v="Supervisor"/>
    <s v="Non-Mgm."/>
    <s v="kfm"/>
    <s v="M"/>
    <d v="2018-09-01T00:00:00"/>
    <d v="2021-08-31T00:00:00"/>
    <s v=""/>
    <n v="2"/>
    <d v="2001-02-23T00:00:00"/>
    <n v="18"/>
    <s v="J"/>
    <n v="30"/>
    <n v="2.5"/>
    <n v="39"/>
    <x v="0"/>
    <n v="1"/>
    <n v="31"/>
    <n v="0"/>
    <n v="7556"/>
    <n v="1259.1937499999999"/>
    <n v="0"/>
    <n v="0"/>
    <n v="0"/>
    <n v="0"/>
    <n v="0"/>
    <n v="0"/>
    <n v="0"/>
    <n v="0"/>
    <n v="0"/>
    <n v="0"/>
    <n v="435.92307692307696"/>
    <n v="346.31666666666666"/>
    <n v="26.5"/>
    <n v="0"/>
    <n v="0"/>
    <n v="0"/>
    <n v="0"/>
    <n v="181.1172655769231"/>
    <n v="0"/>
    <n v="1.9716666666666665"/>
  </r>
  <r>
    <d v="2020-12-01T00:00:00"/>
    <x v="8"/>
    <s v="P"/>
    <s v="Active"/>
    <n v="585"/>
    <x v="584"/>
    <s v="N"/>
    <x v="51"/>
    <n v="1092"/>
    <x v="8"/>
    <s v="Niederl. 2"/>
    <n v="1"/>
    <s v="Department"/>
    <s v="Supervisor"/>
    <s v="Non-Mgm."/>
    <s v="tech"/>
    <s v="M"/>
    <d v="2018-09-01T00:00:00"/>
    <d v="2021-08-31T00:00:00"/>
    <s v=""/>
    <n v="2"/>
    <d v="2002-08-13T00:00:00"/>
    <n v="17"/>
    <s v="J"/>
    <n v="30"/>
    <n v="2.5"/>
    <n v="39"/>
    <x v="0"/>
    <n v="1"/>
    <n v="31"/>
    <n v="0"/>
    <n v="7557"/>
    <n v="1259.1937499999999"/>
    <n v="0"/>
    <n v="0"/>
    <n v="0"/>
    <n v="0"/>
    <n v="0"/>
    <n v="0"/>
    <n v="0"/>
    <n v="0"/>
    <n v="0"/>
    <n v="0"/>
    <n v="435.98076923076923"/>
    <n v="346.36250000000001"/>
    <n v="26.5"/>
    <n v="0"/>
    <n v="0"/>
    <n v="0"/>
    <n v="0"/>
    <n v="181.14045014423078"/>
    <n v="0"/>
    <n v="1.9716666666666665"/>
  </r>
  <r>
    <d v="2020-12-01T00:00:00"/>
    <x v="8"/>
    <s v="P"/>
    <s v="Active"/>
    <n v="586"/>
    <x v="585"/>
    <s v="N"/>
    <x v="9"/>
    <n v="1087"/>
    <x v="0"/>
    <s v="Niederl. 3"/>
    <n v="1"/>
    <s v="Department"/>
    <s v="Supervisor"/>
    <s v="Non-Mgm."/>
    <s v="ang."/>
    <s v="M"/>
    <d v="2018-09-01T00:00:00"/>
    <m/>
    <s v=""/>
    <n v="1"/>
    <d v="1993-11-20T00:00:00"/>
    <n v="26"/>
    <s v="N"/>
    <n v="30"/>
    <n v="2.5"/>
    <n v="39"/>
    <x v="0"/>
    <n v="1"/>
    <n v="31"/>
    <n v="0"/>
    <n v="7558"/>
    <n v="1259.1937499999999"/>
    <n v="0"/>
    <n v="0"/>
    <n v="0"/>
    <n v="0"/>
    <n v="0"/>
    <n v="0"/>
    <n v="0"/>
    <n v="0"/>
    <n v="0"/>
    <n v="0"/>
    <n v="0"/>
    <n v="0"/>
    <n v="26.5"/>
    <n v="0"/>
    <n v="0"/>
    <n v="0"/>
    <n v="0"/>
    <n v="5.9346750000000004"/>
    <n v="0"/>
    <n v="1.9716666666666665"/>
  </r>
  <r>
    <d v="2020-12-01T00:00:00"/>
    <x v="8"/>
    <s v="P"/>
    <s v="Active"/>
    <n v="587"/>
    <x v="586"/>
    <s v="N"/>
    <x v="26"/>
    <n v="1091"/>
    <x v="0"/>
    <s v="Niederl. 3"/>
    <n v="1"/>
    <s v="Department"/>
    <s v="Supervisor"/>
    <s v="Non-Mgm."/>
    <s v="ang."/>
    <s v="W"/>
    <d v="2018-09-01T00:00:00"/>
    <m/>
    <s v=""/>
    <n v="1"/>
    <d v="1980-02-21T00:00:00"/>
    <n v="39"/>
    <s v="N"/>
    <n v="30"/>
    <n v="2.5"/>
    <n v="39"/>
    <x v="0"/>
    <n v="1"/>
    <n v="31"/>
    <n v="0"/>
    <n v="7559"/>
    <n v="1259.1937499999999"/>
    <n v="0"/>
    <n v="0"/>
    <n v="0"/>
    <n v="0"/>
    <n v="0"/>
    <n v="0"/>
    <n v="0"/>
    <n v="0"/>
    <n v="0"/>
    <n v="0"/>
    <n v="0"/>
    <n v="0"/>
    <n v="26.5"/>
    <n v="0"/>
    <n v="0"/>
    <n v="0"/>
    <n v="0"/>
    <n v="5.9346750000000004"/>
    <n v="0"/>
    <n v="1.9716666666666665"/>
  </r>
  <r>
    <d v="2020-12-01T00:00:00"/>
    <x v="8"/>
    <s v="P"/>
    <s v="Active"/>
    <n v="588"/>
    <x v="587"/>
    <s v="N"/>
    <x v="22"/>
    <n v="1029"/>
    <x v="6"/>
    <s v="Niederl. 10"/>
    <n v="1"/>
    <s v="Department"/>
    <s v="Supervisor"/>
    <s v="Non-Mgm."/>
    <s v="ang."/>
    <s v="M"/>
    <d v="2018-09-01T00:00:00"/>
    <m/>
    <s v=""/>
    <n v="1"/>
    <d v="1982-02-03T00:00:00"/>
    <n v="37"/>
    <s v="J"/>
    <n v="30"/>
    <n v="2.5"/>
    <n v="39"/>
    <x v="0"/>
    <n v="1"/>
    <n v="31"/>
    <n v="0"/>
    <n v="7560"/>
    <n v="1259.1937499999999"/>
    <n v="0"/>
    <n v="0"/>
    <n v="0"/>
    <n v="0"/>
    <n v="0"/>
    <n v="0"/>
    <n v="0"/>
    <n v="0"/>
    <n v="0"/>
    <n v="0"/>
    <n v="436.15384615384619"/>
    <n v="346.5"/>
    <n v="26.5"/>
    <n v="0"/>
    <n v="0"/>
    <n v="0"/>
    <n v="0"/>
    <n v="181.21000384615385"/>
    <n v="0"/>
    <n v="1.9716666666666665"/>
  </r>
  <r>
    <d v="2020-12-01T00:00:00"/>
    <x v="8"/>
    <s v="P"/>
    <s v="Active"/>
    <n v="589"/>
    <x v="588"/>
    <s v="N"/>
    <x v="22"/>
    <n v="1023"/>
    <x v="7"/>
    <s v="Niederl. 9"/>
    <n v="1"/>
    <s v="Department"/>
    <s v="Supervisor"/>
    <s v="Non-Mgm."/>
    <s v="ang."/>
    <s v="M"/>
    <d v="2018-09-15T00:00:00"/>
    <m/>
    <s v=""/>
    <n v="1"/>
    <d v="1983-09-24T00:00:00"/>
    <n v="36"/>
    <s v="J"/>
    <n v="30"/>
    <n v="2.5"/>
    <n v="39"/>
    <x v="0"/>
    <n v="1"/>
    <n v="31"/>
    <n v="0"/>
    <n v="7561"/>
    <n v="1259.1937499999999"/>
    <n v="0"/>
    <n v="0"/>
    <n v="0"/>
    <n v="0"/>
    <n v="0"/>
    <n v="0"/>
    <n v="0"/>
    <n v="0"/>
    <n v="0"/>
    <n v="0"/>
    <n v="436.21153846153851"/>
    <n v="346.54583333333341"/>
    <n v="26.5"/>
    <n v="0"/>
    <n v="0"/>
    <n v="0"/>
    <n v="0"/>
    <n v="181.23318841346156"/>
    <n v="0"/>
    <n v="1.9716666666666665"/>
  </r>
  <r>
    <d v="2020-12-01T00:00:00"/>
    <x v="8"/>
    <s v="P"/>
    <s v="Active"/>
    <n v="590"/>
    <x v="589"/>
    <s v="N"/>
    <x v="36"/>
    <n v="1054"/>
    <x v="8"/>
    <s v="Niederl. 2"/>
    <n v="1"/>
    <s v="Department"/>
    <s v="Supervisor"/>
    <s v="Non-Mgm."/>
    <s v="ang."/>
    <s v="M"/>
    <d v="2018-09-01T00:00:00"/>
    <m/>
    <s v=""/>
    <n v="1"/>
    <d v="1966-06-18T00:00:00"/>
    <n v="53"/>
    <s v="N"/>
    <n v="30"/>
    <n v="2.5"/>
    <n v="39"/>
    <x v="0"/>
    <n v="1"/>
    <n v="31"/>
    <n v="0"/>
    <n v="7562"/>
    <n v="1259.1937499999999"/>
    <n v="0"/>
    <n v="0"/>
    <n v="0"/>
    <n v="0"/>
    <n v="0"/>
    <n v="0"/>
    <n v="0"/>
    <n v="0"/>
    <n v="0"/>
    <n v="0"/>
    <n v="0"/>
    <n v="0"/>
    <n v="26.5"/>
    <n v="0"/>
    <n v="0"/>
    <n v="0"/>
    <n v="0"/>
    <n v="5.9346750000000004"/>
    <n v="0"/>
    <n v="1.9716666666666665"/>
  </r>
  <r>
    <d v="2020-12-01T00:00:00"/>
    <x v="8"/>
    <s v="P"/>
    <s v="Active"/>
    <n v="591"/>
    <x v="590"/>
    <s v="N"/>
    <x v="22"/>
    <n v="1023"/>
    <x v="7"/>
    <s v="Niederl. 9"/>
    <n v="1"/>
    <s v="Department"/>
    <s v="Supervisor"/>
    <s v="Non-Mgm."/>
    <s v="ang."/>
    <s v="M"/>
    <d v="2018-09-01T00:00:00"/>
    <m/>
    <s v=""/>
    <n v="1"/>
    <d v="1989-08-25T00:00:00"/>
    <n v="30"/>
    <s v="J"/>
    <n v="30"/>
    <n v="2.5"/>
    <n v="39"/>
    <x v="0"/>
    <n v="1"/>
    <n v="31"/>
    <n v="0"/>
    <n v="7563"/>
    <n v="1259.1937499999999"/>
    <n v="0"/>
    <n v="0"/>
    <n v="0"/>
    <n v="0"/>
    <n v="0"/>
    <n v="0"/>
    <n v="0"/>
    <n v="0"/>
    <n v="0"/>
    <n v="0"/>
    <n v="436.32692307692304"/>
    <n v="346.63750000000005"/>
    <n v="26.5"/>
    <n v="0"/>
    <n v="0"/>
    <n v="0"/>
    <n v="0"/>
    <n v="181.27955754807695"/>
    <n v="0"/>
    <n v="1.9716666666666665"/>
  </r>
  <r>
    <d v="2020-12-01T00:00:00"/>
    <x v="8"/>
    <s v="P"/>
    <s v="Active"/>
    <n v="592"/>
    <x v="591"/>
    <s v="N"/>
    <x v="22"/>
    <n v="1053"/>
    <x v="3"/>
    <s v="Niederl. 8"/>
    <n v="1"/>
    <s v="Department"/>
    <s v="Supervisor"/>
    <s v="Non-Mgm."/>
    <s v="ang."/>
    <s v="M"/>
    <d v="2018-09-01T00:00:00"/>
    <m/>
    <s v=""/>
    <n v="1"/>
    <d v="1961-09-04T00:00:00"/>
    <n v="58"/>
    <s v="J"/>
    <n v="30"/>
    <n v="2.5"/>
    <n v="39"/>
    <x v="0"/>
    <n v="1"/>
    <n v="31"/>
    <n v="0"/>
    <n v="7564"/>
    <n v="1259.1937499999999"/>
    <n v="0"/>
    <n v="0"/>
    <n v="0"/>
    <n v="0"/>
    <n v="0"/>
    <n v="0"/>
    <n v="0"/>
    <n v="0"/>
    <n v="0"/>
    <n v="0"/>
    <n v="436.38461538461536"/>
    <n v="346.68333333333339"/>
    <n v="26.5"/>
    <n v="0"/>
    <n v="0"/>
    <n v="0"/>
    <n v="0"/>
    <n v="181.30274211538463"/>
    <n v="0"/>
    <n v="1.9716666666666665"/>
  </r>
  <r>
    <d v="2020-12-01T00:00:00"/>
    <x v="8"/>
    <s v="P"/>
    <s v="Active"/>
    <n v="593"/>
    <x v="592"/>
    <s v="N"/>
    <x v="0"/>
    <n v="1090"/>
    <x v="0"/>
    <s v="Niederl. 3"/>
    <n v="1"/>
    <s v="Department"/>
    <s v="Supervisor"/>
    <s v="Non-Mgm."/>
    <s v="ang."/>
    <s v="M"/>
    <d v="2018-09-15T00:00:00"/>
    <m/>
    <s v=""/>
    <n v="1"/>
    <d v="1982-08-24T00:00:00"/>
    <n v="37"/>
    <s v="N"/>
    <n v="30"/>
    <n v="2.5"/>
    <n v="39"/>
    <x v="0"/>
    <n v="1"/>
    <n v="31"/>
    <n v="0"/>
    <n v="7565"/>
    <n v="1259.1937499999999"/>
    <n v="0"/>
    <n v="0"/>
    <n v="0"/>
    <n v="0"/>
    <n v="0"/>
    <n v="0"/>
    <n v="0"/>
    <n v="0"/>
    <n v="0"/>
    <n v="0"/>
    <n v="0"/>
    <n v="0"/>
    <n v="26.5"/>
    <n v="0"/>
    <n v="0"/>
    <n v="0"/>
    <n v="0"/>
    <n v="5.9346750000000004"/>
    <n v="0"/>
    <n v="1.9716666666666665"/>
  </r>
  <r>
    <d v="2020-12-01T00:00:00"/>
    <x v="8"/>
    <s v="P"/>
    <s v="Active"/>
    <n v="594"/>
    <x v="593"/>
    <s v="N"/>
    <x v="22"/>
    <n v="1060"/>
    <x v="2"/>
    <s v="Niederl. 7"/>
    <n v="1"/>
    <s v="Department"/>
    <s v="Supervisor"/>
    <s v="Non-Mgm."/>
    <s v="ang."/>
    <s v="M"/>
    <d v="2018-09-15T00:00:00"/>
    <m/>
    <s v=""/>
    <n v="1"/>
    <d v="1988-11-14T00:00:00"/>
    <n v="31"/>
    <s v="J"/>
    <n v="30"/>
    <n v="2.5"/>
    <n v="39"/>
    <x v="0"/>
    <n v="1"/>
    <n v="31"/>
    <n v="0"/>
    <n v="7566"/>
    <n v="1259.1937499999999"/>
    <n v="0"/>
    <n v="0"/>
    <n v="0"/>
    <n v="0"/>
    <n v="0"/>
    <n v="0"/>
    <n v="0"/>
    <n v="0"/>
    <n v="0"/>
    <n v="0"/>
    <n v="436.5"/>
    <n v="346.77500000000003"/>
    <n v="26.5"/>
    <n v="0"/>
    <n v="0"/>
    <n v="0"/>
    <n v="0"/>
    <n v="181.34911125000002"/>
    <n v="0"/>
    <n v="1.9716666666666665"/>
  </r>
  <r>
    <d v="2020-12-01T00:00:00"/>
    <x v="8"/>
    <s v="P"/>
    <s v="Active"/>
    <n v="595"/>
    <x v="594"/>
    <s v="N"/>
    <x v="53"/>
    <n v="1012"/>
    <x v="1"/>
    <s v="Niederl. 1"/>
    <n v="1"/>
    <s v="Department"/>
    <s v="Supervisor"/>
    <s v="Non-Mgm."/>
    <s v="kfm"/>
    <s v="M"/>
    <d v="2018-09-01T00:00:00"/>
    <d v="2021-08-31T00:00:00"/>
    <s v=""/>
    <n v="2"/>
    <d v="2000-06-09T00:00:00"/>
    <n v="19"/>
    <s v="J"/>
    <n v="30"/>
    <n v="2.5"/>
    <n v="39"/>
    <x v="0"/>
    <n v="1"/>
    <n v="31"/>
    <n v="0"/>
    <n v="7567"/>
    <n v="1259.1937499999999"/>
    <n v="0"/>
    <n v="0"/>
    <n v="0"/>
    <n v="0"/>
    <n v="0"/>
    <n v="0"/>
    <n v="0"/>
    <n v="0"/>
    <n v="0"/>
    <n v="0"/>
    <n v="436.55769230769226"/>
    <n v="346.82083333333338"/>
    <n v="26.5"/>
    <n v="0"/>
    <n v="0"/>
    <n v="0"/>
    <n v="0"/>
    <n v="181.3722958173077"/>
    <n v="0"/>
    <n v="1.9716666666666665"/>
  </r>
  <r>
    <d v="2020-12-01T00:00:00"/>
    <x v="8"/>
    <s v="P"/>
    <s v="Active"/>
    <n v="596"/>
    <x v="595"/>
    <s v="N"/>
    <x v="16"/>
    <n v="1067"/>
    <x v="11"/>
    <s v="Niederl. 12"/>
    <n v="1"/>
    <s v="Department"/>
    <s v="Supervisor"/>
    <s v="Non-Mgm."/>
    <s v="ang."/>
    <s v="W"/>
    <d v="2018-09-17T00:00:00"/>
    <m/>
    <s v=""/>
    <n v="1"/>
    <d v="1999-06-02T00:00:00"/>
    <n v="20"/>
    <s v="N"/>
    <n v="30"/>
    <n v="2.5"/>
    <n v="39"/>
    <x v="0"/>
    <n v="1"/>
    <n v="31"/>
    <n v="0"/>
    <n v="7568"/>
    <n v="1259.1937499999999"/>
    <n v="0"/>
    <n v="0"/>
    <n v="0"/>
    <n v="0"/>
    <n v="0"/>
    <n v="0"/>
    <n v="0"/>
    <n v="0"/>
    <n v="0"/>
    <n v="0"/>
    <n v="0"/>
    <n v="0"/>
    <n v="26.5"/>
    <n v="0"/>
    <n v="0"/>
    <n v="0"/>
    <n v="0"/>
    <n v="5.9346750000000004"/>
    <n v="0"/>
    <n v="1.9716666666666665"/>
  </r>
  <r>
    <d v="2020-12-01T00:00:00"/>
    <x v="8"/>
    <s v="P"/>
    <s v="Active"/>
    <n v="597"/>
    <x v="596"/>
    <s v="N"/>
    <x v="37"/>
    <n v="1005"/>
    <x v="1"/>
    <s v="Niederl. 1"/>
    <n v="1"/>
    <s v="Department"/>
    <s v="Supervisor"/>
    <s v="Non-Mgm."/>
    <s v="ang."/>
    <s v="M"/>
    <d v="2018-09-01T00:00:00"/>
    <m/>
    <s v=""/>
    <n v="1"/>
    <d v="1992-02-03T00:00:00"/>
    <n v="27"/>
    <s v="N"/>
    <n v="30"/>
    <n v="2.5"/>
    <n v="39"/>
    <x v="0"/>
    <n v="1"/>
    <n v="31"/>
    <n v="0"/>
    <n v="7569"/>
    <n v="1259.1937499999999"/>
    <n v="0"/>
    <n v="0"/>
    <n v="0"/>
    <n v="0"/>
    <n v="0"/>
    <n v="0"/>
    <n v="0"/>
    <n v="0"/>
    <n v="0"/>
    <n v="0"/>
    <n v="0"/>
    <n v="0"/>
    <n v="26.5"/>
    <n v="0"/>
    <n v="0"/>
    <n v="0"/>
    <n v="0"/>
    <n v="5.9346750000000004"/>
    <n v="0"/>
    <n v="1.9716666666666665"/>
  </r>
  <r>
    <d v="2020-12-01T00:00:00"/>
    <x v="8"/>
    <s v="P"/>
    <s v="Active"/>
    <n v="598"/>
    <x v="597"/>
    <s v="N"/>
    <x v="17"/>
    <n v="1088"/>
    <x v="0"/>
    <s v="Niederl. 3"/>
    <n v="1"/>
    <s v="Department"/>
    <s v="Supervisor"/>
    <s v="Non-Mgm."/>
    <s v="ang."/>
    <s v="W"/>
    <d v="2018-10-01T00:00:00"/>
    <m/>
    <s v=""/>
    <n v="1"/>
    <d v="1978-03-11T00:00:00"/>
    <n v="41"/>
    <s v="N"/>
    <n v="30"/>
    <n v="2.5"/>
    <n v="39"/>
    <x v="0"/>
    <n v="1"/>
    <n v="31"/>
    <n v="0"/>
    <n v="7570"/>
    <n v="1259.1937499999999"/>
    <n v="0"/>
    <n v="0"/>
    <n v="0"/>
    <n v="0"/>
    <n v="0"/>
    <n v="0"/>
    <n v="0"/>
    <n v="0"/>
    <n v="0"/>
    <n v="0"/>
    <n v="0"/>
    <n v="0"/>
    <n v="26.5"/>
    <n v="0"/>
    <n v="0"/>
    <n v="0"/>
    <n v="0"/>
    <n v="5.9346750000000004"/>
    <n v="0"/>
    <n v="1.9716666666666665"/>
  </r>
  <r>
    <d v="2020-12-01T00:00:00"/>
    <x v="8"/>
    <s v="P"/>
    <s v="Active"/>
    <n v="599"/>
    <x v="598"/>
    <s v="N"/>
    <x v="49"/>
    <n v="1072"/>
    <x v="0"/>
    <s v="Niederl. 3"/>
    <n v="1"/>
    <s v="Department"/>
    <s v="Supervisor"/>
    <s v="Non-Mgm."/>
    <s v="ang."/>
    <s v="W"/>
    <d v="2018-10-01T00:00:00"/>
    <m/>
    <s v=""/>
    <n v="1"/>
    <d v="1983-03-04T00:00:00"/>
    <n v="36"/>
    <s v="N"/>
    <n v="30"/>
    <n v="2.5"/>
    <n v="39"/>
    <x v="0"/>
    <n v="1"/>
    <n v="31"/>
    <n v="0"/>
    <n v="7571"/>
    <n v="1259.1937499999999"/>
    <n v="0"/>
    <n v="0"/>
    <n v="0"/>
    <n v="0"/>
    <n v="0"/>
    <n v="0"/>
    <n v="0"/>
    <n v="0"/>
    <n v="0"/>
    <n v="0"/>
    <n v="0"/>
    <n v="0"/>
    <n v="26.5"/>
    <n v="0"/>
    <n v="0"/>
    <n v="0"/>
    <n v="0"/>
    <n v="5.9346750000000004"/>
    <n v="0"/>
    <n v="1.9716666666666665"/>
  </r>
  <r>
    <d v="2020-12-01T00:00:00"/>
    <x v="8"/>
    <s v="P"/>
    <s v="Active"/>
    <n v="600"/>
    <x v="599"/>
    <s v="N"/>
    <x v="11"/>
    <n v="1082"/>
    <x v="0"/>
    <s v="Niederl. 3"/>
    <n v="1"/>
    <s v="Department"/>
    <s v="Supervisor"/>
    <s v="Non-Mgm."/>
    <s v="ang."/>
    <s v="M"/>
    <d v="2018-10-01T00:00:00"/>
    <m/>
    <s v=""/>
    <n v="1"/>
    <d v="1983-05-09T00:00:00"/>
    <n v="36"/>
    <s v="N"/>
    <n v="30"/>
    <n v="2.5"/>
    <n v="39"/>
    <x v="0"/>
    <n v="1"/>
    <n v="31"/>
    <n v="0"/>
    <n v="7572"/>
    <n v="1259.1937499999999"/>
    <n v="0"/>
    <n v="0"/>
    <n v="0"/>
    <n v="0"/>
    <n v="0"/>
    <n v="0"/>
    <n v="0"/>
    <n v="0"/>
    <n v="0"/>
    <n v="0"/>
    <n v="0"/>
    <n v="0"/>
    <n v="26.5"/>
    <n v="0"/>
    <n v="0"/>
    <n v="0"/>
    <n v="0"/>
    <n v="5.9346750000000004"/>
    <n v="0"/>
    <n v="1.9716666666666665"/>
  </r>
  <r>
    <d v="2020-12-01T00:00:00"/>
    <x v="8"/>
    <s v="P"/>
    <s v="Active"/>
    <n v="601"/>
    <x v="600"/>
    <s v="N"/>
    <x v="16"/>
    <n v="1031"/>
    <x v="5"/>
    <s v="Niederl. 5"/>
    <n v="1"/>
    <s v="Department"/>
    <s v="Supervisor"/>
    <s v="Non-Mgm."/>
    <s v="ang."/>
    <s v="M"/>
    <d v="2018-10-15T00:00:00"/>
    <m/>
    <s v=""/>
    <n v="1"/>
    <d v="1963-11-16T00:00:00"/>
    <n v="56"/>
    <s v="J"/>
    <n v="30"/>
    <n v="2.5"/>
    <n v="39"/>
    <x v="0"/>
    <n v="1"/>
    <n v="31"/>
    <n v="0"/>
    <n v="7573"/>
    <n v="1259.1937499999999"/>
    <n v="0"/>
    <n v="0"/>
    <n v="0"/>
    <n v="0"/>
    <n v="0"/>
    <n v="0"/>
    <n v="0"/>
    <n v="0"/>
    <n v="0"/>
    <n v="0"/>
    <n v="436.90384615384613"/>
    <n v="347.09583333333336"/>
    <n v="26.5"/>
    <n v="0"/>
    <n v="0"/>
    <n v="0"/>
    <n v="0"/>
    <n v="181.51140322115384"/>
    <n v="0"/>
    <n v="1.9716666666666665"/>
  </r>
  <r>
    <d v="2020-12-01T00:00:00"/>
    <x v="8"/>
    <s v="P"/>
    <s v="Active"/>
    <n v="602"/>
    <x v="601"/>
    <s v="N"/>
    <x v="17"/>
    <n v="1088"/>
    <x v="0"/>
    <s v="Niederl. 3"/>
    <n v="1"/>
    <s v="Department"/>
    <s v="Supervisor"/>
    <s v="Non-Mgm."/>
    <s v="ang."/>
    <s v="M"/>
    <d v="2018-10-01T00:00:00"/>
    <m/>
    <s v=""/>
    <n v="1"/>
    <d v="1990-11-28T00:00:00"/>
    <n v="29"/>
    <s v="N"/>
    <n v="30"/>
    <n v="2.5"/>
    <n v="39"/>
    <x v="0"/>
    <n v="1"/>
    <n v="31"/>
    <n v="0"/>
    <n v="7574"/>
    <n v="1259.1937499999999"/>
    <n v="0"/>
    <n v="0"/>
    <n v="0"/>
    <n v="0"/>
    <n v="0"/>
    <n v="0"/>
    <n v="0"/>
    <n v="0"/>
    <n v="0"/>
    <n v="0"/>
    <n v="0"/>
    <n v="0"/>
    <n v="26.5"/>
    <n v="0"/>
    <n v="0"/>
    <n v="0"/>
    <n v="0"/>
    <n v="5.9346750000000004"/>
    <n v="0"/>
    <n v="1.9716666666666665"/>
  </r>
  <r>
    <d v="2020-12-01T00:00:00"/>
    <x v="8"/>
    <s v="P"/>
    <s v="Active"/>
    <n v="603"/>
    <x v="602"/>
    <s v="N"/>
    <x v="5"/>
    <n v="1093"/>
    <x v="0"/>
    <s v="Niederl. 3"/>
    <n v="1"/>
    <s v="Department"/>
    <s v="Supervisor"/>
    <s v="Non-Mgm."/>
    <s v="ang."/>
    <s v="M"/>
    <d v="2018-10-01T00:00:00"/>
    <m/>
    <s v=""/>
    <n v="1"/>
    <d v="1978-09-15T00:00:00"/>
    <n v="41"/>
    <s v="N"/>
    <n v="30"/>
    <n v="2.5"/>
    <n v="39"/>
    <x v="0"/>
    <n v="1"/>
    <n v="31"/>
    <n v="0"/>
    <n v="7575"/>
    <n v="1259.1937499999999"/>
    <n v="0"/>
    <n v="0"/>
    <n v="0"/>
    <n v="0"/>
    <n v="0"/>
    <n v="0"/>
    <n v="0"/>
    <n v="0"/>
    <n v="0"/>
    <n v="0"/>
    <n v="0"/>
    <n v="0"/>
    <n v="26.5"/>
    <n v="0"/>
    <n v="0"/>
    <n v="0"/>
    <n v="0"/>
    <n v="5.9346750000000004"/>
    <n v="0"/>
    <n v="1.9716666666666665"/>
  </r>
  <r>
    <d v="2020-12-01T00:00:00"/>
    <x v="8"/>
    <s v="P"/>
    <s v="Active"/>
    <n v="604"/>
    <x v="603"/>
    <s v="N"/>
    <x v="31"/>
    <n v="1063"/>
    <x v="10"/>
    <s v="Niederl. 11"/>
    <n v="1"/>
    <s v="Department"/>
    <s v="Supervisor"/>
    <s v="Non-Mgm."/>
    <s v="ang."/>
    <s v="M"/>
    <d v="2018-10-01T00:00:00"/>
    <m/>
    <s v=""/>
    <n v="1"/>
    <d v="1967-06-09T00:00:00"/>
    <n v="52"/>
    <s v="N"/>
    <n v="30"/>
    <n v="2.5"/>
    <n v="39"/>
    <x v="0"/>
    <n v="1"/>
    <n v="31"/>
    <n v="0"/>
    <n v="7576"/>
    <n v="1259.1937499999999"/>
    <n v="0"/>
    <n v="0"/>
    <n v="30"/>
    <n v="0"/>
    <n v="0"/>
    <n v="0"/>
    <n v="0"/>
    <n v="0"/>
    <n v="0"/>
    <n v="0"/>
    <n v="0"/>
    <n v="0"/>
    <n v="26.5"/>
    <n v="0"/>
    <n v="0"/>
    <n v="0"/>
    <n v="0"/>
    <n v="12.653175000000001"/>
    <n v="100.32000000000001"/>
    <n v="1.9716666666666665"/>
  </r>
  <r>
    <d v="2020-12-01T00:00:00"/>
    <x v="8"/>
    <s v="P"/>
    <s v="Active"/>
    <n v="605"/>
    <x v="604"/>
    <s v="N"/>
    <x v="19"/>
    <n v="1083"/>
    <x v="0"/>
    <s v="Niederl. 3"/>
    <n v="1"/>
    <s v="Department"/>
    <s v="Supervisor"/>
    <s v="Non-Mgm."/>
    <s v="ang."/>
    <s v="M"/>
    <d v="2018-10-01T00:00:00"/>
    <m/>
    <s v=""/>
    <n v="1"/>
    <d v="1990-03-19T00:00:00"/>
    <n v="29"/>
    <s v="N"/>
    <n v="30"/>
    <n v="2.5"/>
    <n v="39"/>
    <x v="0"/>
    <n v="1"/>
    <n v="31"/>
    <n v="0"/>
    <n v="7577"/>
    <n v="1259.1937499999999"/>
    <n v="0"/>
    <n v="0"/>
    <n v="0"/>
    <n v="0"/>
    <n v="0"/>
    <n v="0"/>
    <n v="0"/>
    <n v="0"/>
    <n v="0"/>
    <n v="0"/>
    <n v="0"/>
    <n v="0"/>
    <n v="26.5"/>
    <n v="0"/>
    <n v="0"/>
    <n v="0"/>
    <n v="0"/>
    <n v="5.9346750000000004"/>
    <n v="0"/>
    <n v="1.9716666666666665"/>
  </r>
  <r>
    <d v="2020-12-01T00:00:00"/>
    <x v="8"/>
    <s v="P"/>
    <s v="Active"/>
    <n v="606"/>
    <x v="605"/>
    <s v="N"/>
    <x v="22"/>
    <n v="1053"/>
    <x v="3"/>
    <s v="Niederl. 8"/>
    <n v="1"/>
    <s v="Department"/>
    <s v="Supervisor"/>
    <s v="Non-Mgm."/>
    <s v="ang."/>
    <s v="M"/>
    <d v="2018-10-01T00:00:00"/>
    <m/>
    <s v=""/>
    <n v="1"/>
    <d v="1987-08-06T00:00:00"/>
    <n v="32"/>
    <s v="J"/>
    <n v="30"/>
    <n v="2.5"/>
    <n v="39"/>
    <x v="0"/>
    <n v="1"/>
    <n v="31"/>
    <n v="0"/>
    <n v="7578"/>
    <n v="1259.1937499999999"/>
    <n v="0"/>
    <n v="0"/>
    <n v="0"/>
    <n v="0"/>
    <n v="0"/>
    <n v="0"/>
    <n v="0"/>
    <n v="0"/>
    <n v="0"/>
    <n v="0"/>
    <n v="437.19230769230768"/>
    <n v="347.32500000000005"/>
    <n v="26.5"/>
    <n v="0"/>
    <n v="0"/>
    <n v="0"/>
    <n v="0"/>
    <n v="181.6273260576923"/>
    <n v="0"/>
    <n v="1.9716666666666665"/>
  </r>
  <r>
    <d v="2020-12-01T00:00:00"/>
    <x v="8"/>
    <s v="P"/>
    <s v="Active"/>
    <n v="607"/>
    <x v="606"/>
    <s v="N"/>
    <x v="22"/>
    <n v="1029"/>
    <x v="6"/>
    <s v="Niederl. 10"/>
    <n v="1"/>
    <s v="Department"/>
    <s v="Supervisor"/>
    <s v="Non-Mgm."/>
    <s v="ang."/>
    <s v="M"/>
    <d v="2018-11-01T00:00:00"/>
    <m/>
    <s v=""/>
    <n v="1"/>
    <d v="1990-01-18T00:00:00"/>
    <n v="29"/>
    <s v="J"/>
    <n v="30"/>
    <n v="2.5"/>
    <n v="39"/>
    <x v="0"/>
    <n v="1"/>
    <n v="31"/>
    <n v="0"/>
    <n v="7579"/>
    <n v="1259.1937499999999"/>
    <n v="0"/>
    <n v="0"/>
    <n v="0"/>
    <n v="0"/>
    <n v="0"/>
    <n v="0"/>
    <n v="0"/>
    <n v="0"/>
    <n v="0"/>
    <n v="0"/>
    <n v="437.25"/>
    <n v="347.37083333333339"/>
    <n v="26.5"/>
    <n v="0"/>
    <n v="0"/>
    <n v="0"/>
    <n v="0"/>
    <n v="181.65051062500001"/>
    <n v="0"/>
    <n v="1.9716666666666665"/>
  </r>
  <r>
    <d v="2020-12-01T00:00:00"/>
    <x v="8"/>
    <s v="P"/>
    <s v="Active"/>
    <n v="608"/>
    <x v="607"/>
    <s v="N"/>
    <x v="22"/>
    <n v="1053"/>
    <x v="3"/>
    <s v="Niederl. 8"/>
    <n v="1"/>
    <s v="Department"/>
    <s v="Supervisor"/>
    <s v="Non-Mgm."/>
    <s v="ang."/>
    <s v="M"/>
    <d v="2018-11-01T00:00:00"/>
    <m/>
    <s v=""/>
    <n v="1"/>
    <d v="1992-04-16T00:00:00"/>
    <n v="27"/>
    <s v="J"/>
    <n v="30"/>
    <n v="2.5"/>
    <n v="39"/>
    <x v="0"/>
    <n v="1"/>
    <n v="31"/>
    <n v="0"/>
    <n v="7580"/>
    <n v="1259.1937499999999"/>
    <n v="0"/>
    <n v="0"/>
    <n v="0"/>
    <n v="0"/>
    <n v="0"/>
    <n v="0"/>
    <n v="0"/>
    <n v="0"/>
    <n v="0"/>
    <n v="0"/>
    <n v="437.30769230769232"/>
    <n v="347.41666666666669"/>
    <n v="26.5"/>
    <n v="0"/>
    <n v="0"/>
    <n v="0"/>
    <n v="0"/>
    <n v="181.67369519230772"/>
    <n v="0"/>
    <n v="1.9716666666666665"/>
  </r>
  <r>
    <d v="2020-12-01T00:00:00"/>
    <x v="8"/>
    <s v="P"/>
    <s v="Active"/>
    <n v="609"/>
    <x v="608"/>
    <s v="N"/>
    <x v="20"/>
    <n v="1065"/>
    <x v="10"/>
    <s v="Niederl. 11"/>
    <n v="1"/>
    <s v="Department"/>
    <s v="Supervisor"/>
    <s v="Non-Mgm."/>
    <s v="ang."/>
    <s v="M"/>
    <d v="2018-12-01T00:00:00"/>
    <m/>
    <s v=""/>
    <n v="1"/>
    <d v="1980-09-11T00:00:00"/>
    <n v="39"/>
    <s v="N"/>
    <n v="30"/>
    <n v="2.5"/>
    <n v="39"/>
    <x v="0"/>
    <n v="1"/>
    <n v="31"/>
    <n v="0"/>
    <n v="7581"/>
    <n v="1259.1937499999999"/>
    <n v="0"/>
    <n v="0"/>
    <n v="0"/>
    <n v="0"/>
    <n v="0"/>
    <n v="0"/>
    <n v="0"/>
    <n v="0"/>
    <n v="0"/>
    <n v="0"/>
    <n v="0"/>
    <n v="0"/>
    <n v="26.5"/>
    <n v="0"/>
    <n v="0"/>
    <n v="0"/>
    <n v="0"/>
    <n v="5.9346750000000004"/>
    <n v="0"/>
    <n v="1.9716666666666665"/>
  </r>
  <r>
    <d v="2020-12-01T00:00:00"/>
    <x v="8"/>
    <s v="P"/>
    <s v="Active"/>
    <n v="610"/>
    <x v="609"/>
    <s v="N"/>
    <x v="29"/>
    <n v="1079"/>
    <x v="0"/>
    <s v="Niederl. 3"/>
    <n v="1"/>
    <s v="Department"/>
    <s v="Supervisor"/>
    <s v="Non-Mgm."/>
    <s v="ang."/>
    <s v="W"/>
    <d v="2018-11-01T00:00:00"/>
    <m/>
    <s v=""/>
    <n v="1"/>
    <d v="1971-05-25T00:00:00"/>
    <n v="48"/>
    <s v="N"/>
    <n v="18"/>
    <n v="1.5"/>
    <n v="24"/>
    <x v="0"/>
    <n v="0.61538461538461542"/>
    <n v="31"/>
    <n v="0"/>
    <n v="7582"/>
    <n v="1259.1937499999999"/>
    <n v="0"/>
    <n v="0"/>
    <n v="0"/>
    <n v="0"/>
    <n v="0"/>
    <n v="0"/>
    <n v="0"/>
    <n v="0"/>
    <n v="0"/>
    <n v="0"/>
    <n v="0"/>
    <n v="0"/>
    <n v="26.5"/>
    <n v="0"/>
    <n v="0"/>
    <n v="0"/>
    <n v="0"/>
    <n v="5.9346750000000004"/>
    <n v="0"/>
    <n v="1.9716666666666665"/>
  </r>
  <r>
    <d v="2020-12-01T00:00:00"/>
    <x v="8"/>
    <s v="P"/>
    <s v="Active"/>
    <n v="611"/>
    <x v="610"/>
    <s v="N"/>
    <x v="36"/>
    <n v="1054"/>
    <x v="8"/>
    <s v="Niederl. 2"/>
    <n v="1"/>
    <s v="Department"/>
    <s v="Supervisor"/>
    <s v="Non-Mgm."/>
    <s v="ang."/>
    <s v="W"/>
    <d v="2018-11-01T00:00:00"/>
    <m/>
    <s v=""/>
    <n v="1"/>
    <d v="1972-10-02T00:00:00"/>
    <n v="47"/>
    <s v="N"/>
    <n v="24"/>
    <n v="2"/>
    <n v="20"/>
    <x v="0"/>
    <n v="0.51282051282051277"/>
    <n v="31"/>
    <n v="0"/>
    <n v="7583"/>
    <n v="1259.1937499999999"/>
    <n v="0"/>
    <n v="0"/>
    <n v="0"/>
    <n v="0"/>
    <n v="0"/>
    <n v="0"/>
    <n v="0"/>
    <n v="0"/>
    <n v="0"/>
    <n v="0"/>
    <n v="0"/>
    <n v="0"/>
    <n v="26.5"/>
    <n v="0"/>
    <n v="0"/>
    <n v="0"/>
    <n v="0"/>
    <n v="5.9346750000000004"/>
    <n v="0"/>
    <n v="1.9716666666666665"/>
  </r>
  <r>
    <d v="2020-12-01T00:00:00"/>
    <x v="8"/>
    <s v="P"/>
    <s v="Active"/>
    <n v="612"/>
    <x v="611"/>
    <s v="N"/>
    <x v="22"/>
    <n v="1023"/>
    <x v="7"/>
    <s v="Niederl. 9"/>
    <n v="1"/>
    <s v="Department"/>
    <s v="Supervisor"/>
    <s v="Non-Mgm."/>
    <s v="ang."/>
    <s v="M"/>
    <d v="2018-11-01T00:00:00"/>
    <m/>
    <s v=""/>
    <n v="1"/>
    <d v="1980-04-06T00:00:00"/>
    <n v="39"/>
    <s v="J"/>
    <n v="30"/>
    <n v="2.5"/>
    <n v="39"/>
    <x v="0"/>
    <n v="1"/>
    <n v="31"/>
    <n v="0"/>
    <n v="7584"/>
    <n v="1259.1937499999999"/>
    <n v="0"/>
    <n v="0"/>
    <n v="0"/>
    <n v="0"/>
    <n v="0"/>
    <n v="0"/>
    <n v="0"/>
    <n v="0"/>
    <n v="0"/>
    <n v="0"/>
    <n v="437.53846153846155"/>
    <n v="347.6"/>
    <n v="26.5"/>
    <n v="0"/>
    <n v="0"/>
    <n v="0"/>
    <n v="0"/>
    <n v="181.76643346153847"/>
    <n v="0"/>
    <n v="1.9716666666666665"/>
  </r>
  <r>
    <d v="2020-12-01T00:00:00"/>
    <x v="8"/>
    <s v="P"/>
    <s v="Active"/>
    <n v="613"/>
    <x v="612"/>
    <s v="N"/>
    <x v="50"/>
    <n v="1069"/>
    <x v="0"/>
    <s v="Niederl. 3"/>
    <n v="1"/>
    <s v="Department"/>
    <s v="Supervisor"/>
    <s v="Non-Mgm."/>
    <s v="ang."/>
    <s v="M"/>
    <d v="2018-11-01T00:00:00"/>
    <m/>
    <s v=""/>
    <n v="1"/>
    <d v="1987-08-03T00:00:00"/>
    <n v="32"/>
    <s v="N"/>
    <n v="30"/>
    <n v="2.5"/>
    <n v="39"/>
    <x v="0"/>
    <n v="1"/>
    <n v="31"/>
    <n v="0"/>
    <n v="7585"/>
    <n v="1259.1937499999999"/>
    <n v="0"/>
    <n v="0"/>
    <n v="0"/>
    <n v="0"/>
    <n v="0"/>
    <n v="0"/>
    <n v="0"/>
    <n v="0"/>
    <n v="0"/>
    <n v="0"/>
    <n v="0"/>
    <n v="0"/>
    <n v="26.5"/>
    <n v="0"/>
    <n v="0"/>
    <n v="0"/>
    <n v="0"/>
    <n v="5.9346750000000004"/>
    <n v="0"/>
    <n v="1.9716666666666665"/>
  </r>
  <r>
    <d v="2020-12-01T00:00:00"/>
    <x v="8"/>
    <s v="P"/>
    <s v="Active"/>
    <n v="614"/>
    <x v="613"/>
    <s v="N"/>
    <x v="36"/>
    <n v="1054"/>
    <x v="8"/>
    <s v="Niederl. 2"/>
    <n v="1"/>
    <s v="Department"/>
    <s v="Supervisor"/>
    <s v="Non-Mgm."/>
    <s v="ang."/>
    <s v="M"/>
    <d v="2018-11-01T00:00:00"/>
    <m/>
    <s v=""/>
    <n v="1"/>
    <d v="1996-03-17T00:00:00"/>
    <n v="23"/>
    <s v="N"/>
    <n v="30"/>
    <n v="2.5"/>
    <n v="39"/>
    <x v="0"/>
    <n v="1"/>
    <n v="31"/>
    <n v="0"/>
    <n v="7586"/>
    <n v="1259.1937499999999"/>
    <n v="0"/>
    <n v="0"/>
    <n v="0"/>
    <n v="0"/>
    <n v="0"/>
    <n v="0"/>
    <n v="0"/>
    <n v="0"/>
    <n v="0"/>
    <n v="0"/>
    <n v="0"/>
    <n v="0"/>
    <n v="26.5"/>
    <n v="0"/>
    <n v="0"/>
    <n v="0"/>
    <n v="0"/>
    <n v="5.9346750000000004"/>
    <n v="0"/>
    <n v="1.9716666666666665"/>
  </r>
  <r>
    <d v="2020-12-01T00:00:00"/>
    <x v="8"/>
    <s v="P"/>
    <s v="Active"/>
    <n v="615"/>
    <x v="614"/>
    <s v="N"/>
    <x v="36"/>
    <n v="1054"/>
    <x v="8"/>
    <s v="Niederl. 2"/>
    <n v="1"/>
    <s v="Department"/>
    <s v="Supervisor"/>
    <s v="Non-Mgm."/>
    <s v="ang."/>
    <s v="W"/>
    <d v="2018-11-01T00:00:00"/>
    <m/>
    <s v=""/>
    <n v="1"/>
    <d v="1977-05-26T00:00:00"/>
    <n v="42"/>
    <s v="N"/>
    <n v="30"/>
    <n v="2.5"/>
    <n v="25"/>
    <x v="0"/>
    <n v="0.64102564102564108"/>
    <n v="31"/>
    <n v="0"/>
    <n v="7587"/>
    <n v="1259.1937499999999"/>
    <n v="0"/>
    <n v="0"/>
    <n v="0"/>
    <n v="0"/>
    <n v="0"/>
    <n v="0"/>
    <n v="0"/>
    <n v="0"/>
    <n v="0"/>
    <n v="0"/>
    <n v="0"/>
    <n v="0"/>
    <n v="26.5"/>
    <n v="0"/>
    <n v="0"/>
    <n v="0"/>
    <n v="0"/>
    <n v="5.9346750000000004"/>
    <n v="0"/>
    <n v="1.9716666666666665"/>
  </r>
  <r>
    <d v="2020-12-01T00:00:00"/>
    <x v="8"/>
    <s v="P"/>
    <s v="Active"/>
    <n v="616"/>
    <x v="615"/>
    <s v="N"/>
    <x v="46"/>
    <n v="1008"/>
    <x v="1"/>
    <s v="Niederl. 1"/>
    <n v="1"/>
    <s v="Department"/>
    <s v="Supervisor"/>
    <s v="Manager"/>
    <s v="ang."/>
    <s v="M"/>
    <d v="2018-11-01T00:00:00"/>
    <m/>
    <s v=""/>
    <n v="1"/>
    <d v="1962-04-05T00:00:00"/>
    <n v="57"/>
    <s v="N"/>
    <n v="30"/>
    <n v="2.5"/>
    <n v="39"/>
    <x v="0"/>
    <n v="1"/>
    <n v="31"/>
    <n v="0"/>
    <n v="7588"/>
    <n v="1259.1937499999999"/>
    <n v="0"/>
    <n v="0"/>
    <n v="0"/>
    <n v="0"/>
    <n v="0"/>
    <n v="0"/>
    <n v="0"/>
    <n v="0"/>
    <n v="0"/>
    <n v="0"/>
    <n v="0"/>
    <n v="0"/>
    <n v="26.5"/>
    <n v="0"/>
    <n v="0"/>
    <n v="0"/>
    <n v="0"/>
    <n v="5.9346750000000004"/>
    <n v="0"/>
    <n v="1.9716666666666665"/>
  </r>
  <r>
    <d v="2020-12-01T00:00:00"/>
    <x v="8"/>
    <s v="P"/>
    <s v="Active"/>
    <n v="617"/>
    <x v="616"/>
    <s v="N"/>
    <x v="13"/>
    <n v="1061"/>
    <x v="11"/>
    <s v="Niederl. 12"/>
    <n v="1"/>
    <s v="Department"/>
    <s v="Supervisor"/>
    <s v="Non-Mgm."/>
    <s v="ang."/>
    <s v="M"/>
    <d v="2018-12-01T00:00:00"/>
    <m/>
    <s v=""/>
    <n v="1"/>
    <d v="1982-01-07T00:00:00"/>
    <n v="38"/>
    <s v="N"/>
    <n v="30"/>
    <n v="2.5"/>
    <n v="39"/>
    <x v="0"/>
    <n v="1"/>
    <n v="31"/>
    <n v="0"/>
    <n v="7589"/>
    <n v="1259.1937499999999"/>
    <n v="0"/>
    <n v="0"/>
    <n v="0"/>
    <n v="0"/>
    <n v="0"/>
    <n v="0"/>
    <n v="0"/>
    <n v="0"/>
    <n v="0"/>
    <n v="0"/>
    <n v="0"/>
    <n v="0"/>
    <n v="26.5"/>
    <n v="0"/>
    <n v="0"/>
    <n v="0"/>
    <n v="0"/>
    <n v="5.9346750000000004"/>
    <n v="0"/>
    <n v="1.9716666666666665"/>
  </r>
  <r>
    <d v="2020-12-01T00:00:00"/>
    <x v="8"/>
    <s v="P"/>
    <s v="Active"/>
    <n v="618"/>
    <x v="617"/>
    <s v="Y"/>
    <x v="20"/>
    <n v="1021"/>
    <x v="7"/>
    <s v="Niederl. 9"/>
    <n v="0.5"/>
    <s v="Department"/>
    <s v="Supervisor"/>
    <s v="Non-Mgm."/>
    <s v="ang."/>
    <s v="W"/>
    <d v="2018-12-01T00:00:00"/>
    <m/>
    <s v=""/>
    <n v="1"/>
    <d v="1960-08-01T00:00:00"/>
    <n v="59"/>
    <s v="N"/>
    <n v="30"/>
    <n v="2.5"/>
    <n v="39"/>
    <x v="0"/>
    <n v="0.5"/>
    <n v="31"/>
    <n v="0"/>
    <n v="7590"/>
    <n v="1259.1937499999999"/>
    <n v="0"/>
    <n v="0"/>
    <n v="0"/>
    <n v="0"/>
    <n v="0"/>
    <n v="0"/>
    <n v="0"/>
    <n v="0"/>
    <n v="0"/>
    <n v="0"/>
    <n v="0"/>
    <n v="0"/>
    <n v="13.25"/>
    <n v="0"/>
    <n v="0"/>
    <n v="0"/>
    <n v="0"/>
    <n v="2.9673375000000002"/>
    <n v="0"/>
    <n v="0.98583333333333323"/>
  </r>
  <r>
    <d v="2020-12-01T00:00:00"/>
    <x v="8"/>
    <s v="P"/>
    <s v="Active"/>
    <n v="618"/>
    <x v="617"/>
    <s v="Y"/>
    <x v="20"/>
    <n v="1027"/>
    <x v="6"/>
    <s v="Niederl. 10"/>
    <n v="0.5"/>
    <s v="Department"/>
    <s v="Supervisor"/>
    <s v="Non-Mgm."/>
    <s v="ang."/>
    <s v="W"/>
    <d v="2018-12-01T00:00:00"/>
    <m/>
    <s v=""/>
    <n v="1"/>
    <d v="1960-08-01T00:00:00"/>
    <n v="59"/>
    <s v="N"/>
    <n v="30"/>
    <n v="2.5"/>
    <n v="39"/>
    <x v="0"/>
    <n v="0.5"/>
    <n v="31"/>
    <n v="0"/>
    <n v="7591"/>
    <n v="1259.1937499999999"/>
    <n v="0"/>
    <n v="0"/>
    <n v="0"/>
    <n v="0"/>
    <n v="0"/>
    <n v="0"/>
    <n v="0"/>
    <n v="0"/>
    <n v="0"/>
    <n v="0"/>
    <n v="0"/>
    <n v="0"/>
    <n v="13.25"/>
    <n v="0"/>
    <n v="0"/>
    <n v="0"/>
    <n v="0"/>
    <n v="2.9673375000000002"/>
    <n v="0"/>
    <n v="0.98583333333333323"/>
  </r>
  <r>
    <d v="2020-12-01T00:00:00"/>
    <x v="8"/>
    <s v="P"/>
    <s v="Active"/>
    <n v="619"/>
    <x v="618"/>
    <s v="N"/>
    <x v="31"/>
    <n v="1046"/>
    <x v="9"/>
    <s v="Niederl. 4"/>
    <n v="1"/>
    <s v="Department"/>
    <s v="Supervisor"/>
    <s v="Non-Mgm."/>
    <s v="ang."/>
    <s v="M"/>
    <d v="2018-12-01T00:00:00"/>
    <m/>
    <s v=""/>
    <n v="1"/>
    <d v="1980-10-10T00:00:00"/>
    <n v="39"/>
    <s v="J"/>
    <n v="30"/>
    <n v="2.5"/>
    <n v="39"/>
    <x v="0"/>
    <n v="1"/>
    <n v="31"/>
    <n v="0"/>
    <n v="7592"/>
    <n v="1259.1937499999999"/>
    <n v="0"/>
    <n v="0"/>
    <n v="30"/>
    <n v="0"/>
    <n v="9.0299999999999994"/>
    <n v="1783.75"/>
    <n v="0"/>
    <n v="0"/>
    <n v="0"/>
    <n v="0"/>
    <n v="437.99999999999994"/>
    <n v="347.9666666666667"/>
    <n v="26.5"/>
    <n v="0"/>
    <n v="0"/>
    <n v="0"/>
    <n v="0"/>
    <n v="590.16349100000002"/>
    <n v="78.09"/>
    <n v="1.9716666666666665"/>
  </r>
  <r>
    <d v="2020-12-01T00:00:00"/>
    <x v="8"/>
    <s v="P"/>
    <s v="Active"/>
    <n v="620"/>
    <x v="619"/>
    <s v="N"/>
    <x v="22"/>
    <n v="1047"/>
    <x v="9"/>
    <s v="Niederl. 4"/>
    <n v="1"/>
    <s v="Department"/>
    <s v="Supervisor"/>
    <s v="Non-Mgm."/>
    <s v="ang."/>
    <s v="M"/>
    <d v="2018-12-01T00:00:00"/>
    <m/>
    <s v=""/>
    <n v="1"/>
    <d v="1991-09-26T00:00:00"/>
    <n v="28"/>
    <s v="J"/>
    <n v="30"/>
    <n v="2.5"/>
    <n v="39"/>
    <x v="0"/>
    <n v="1"/>
    <n v="31"/>
    <n v="0"/>
    <n v="7593"/>
    <n v="1259.1937499999999"/>
    <n v="0"/>
    <n v="0"/>
    <n v="0"/>
    <n v="0"/>
    <n v="0"/>
    <n v="0"/>
    <n v="0"/>
    <n v="0"/>
    <n v="0"/>
    <n v="0"/>
    <n v="438.05769230769226"/>
    <n v="348.01250000000005"/>
    <n v="26.5"/>
    <n v="0"/>
    <n v="0"/>
    <n v="0"/>
    <n v="0"/>
    <n v="181.97509456730771"/>
    <n v="0"/>
    <n v="1.9716666666666665"/>
  </r>
  <r>
    <d v="2020-12-01T00:00:00"/>
    <x v="8"/>
    <s v="P"/>
    <s v="Active"/>
    <n v="621"/>
    <x v="620"/>
    <s v="N"/>
    <x v="22"/>
    <n v="1047"/>
    <x v="9"/>
    <s v="Niederl. 4"/>
    <n v="1"/>
    <s v="Department"/>
    <s v="Supervisor"/>
    <s v="Non-Mgm."/>
    <s v="ang."/>
    <s v="M"/>
    <d v="2018-12-01T00:00:00"/>
    <m/>
    <s v=""/>
    <n v="1"/>
    <d v="1979-05-29T00:00:00"/>
    <n v="40"/>
    <s v="J"/>
    <n v="30"/>
    <n v="2.5"/>
    <n v="39"/>
    <x v="0"/>
    <n v="1"/>
    <n v="31"/>
    <n v="0"/>
    <n v="7594"/>
    <n v="1259.1937499999999"/>
    <n v="0"/>
    <n v="0"/>
    <n v="0"/>
    <n v="0"/>
    <n v="0"/>
    <n v="0"/>
    <n v="0"/>
    <n v="0"/>
    <n v="0"/>
    <n v="0"/>
    <n v="438.11538461538458"/>
    <n v="348.05833333333339"/>
    <n v="26.5"/>
    <n v="0"/>
    <n v="0"/>
    <n v="0"/>
    <n v="0"/>
    <n v="181.99827913461539"/>
    <n v="0"/>
    <n v="1.9716666666666665"/>
  </r>
  <r>
    <d v="2020-12-01T00:00:00"/>
    <x v="8"/>
    <s v="P"/>
    <s v="Active"/>
    <n v="623"/>
    <x v="622"/>
    <s v="N"/>
    <x v="16"/>
    <n v="1056"/>
    <x v="2"/>
    <s v="Niederl. 7"/>
    <n v="1"/>
    <s v="Department"/>
    <s v="Supervisor"/>
    <s v="Non-Mgm."/>
    <s v="ang."/>
    <s v="M"/>
    <d v="2019-01-01T00:00:00"/>
    <m/>
    <s v=""/>
    <n v="1"/>
    <d v="1979-02-17T00:00:00"/>
    <n v="40"/>
    <s v="N"/>
    <n v="30"/>
    <n v="2.5"/>
    <n v="39"/>
    <x v="0"/>
    <n v="1"/>
    <n v="31"/>
    <n v="0"/>
    <n v="7595"/>
    <n v="1259.1937499999999"/>
    <n v="0"/>
    <n v="0"/>
    <n v="0"/>
    <n v="0"/>
    <n v="0"/>
    <n v="0"/>
    <n v="0"/>
    <n v="0"/>
    <n v="0"/>
    <n v="0"/>
    <n v="0"/>
    <n v="0"/>
    <n v="26.5"/>
    <n v="0"/>
    <n v="0"/>
    <n v="0"/>
    <n v="0"/>
    <n v="5.9346750000000004"/>
    <n v="80.56"/>
    <n v="0"/>
  </r>
  <r>
    <d v="2020-12-01T00:00:00"/>
    <x v="8"/>
    <s v="P"/>
    <s v="Active"/>
    <n v="624"/>
    <x v="623"/>
    <s v="N"/>
    <x v="22"/>
    <n v="1023"/>
    <x v="7"/>
    <s v="Niederl. 9"/>
    <n v="1"/>
    <s v="Department"/>
    <s v="Supervisor"/>
    <s v="Non-Mgm."/>
    <s v="ang."/>
    <s v="M"/>
    <d v="2019-01-01T00:00:00"/>
    <m/>
    <s v=""/>
    <n v="1"/>
    <d v="1981-03-01T00:00:00"/>
    <n v="38"/>
    <s v="J"/>
    <n v="30"/>
    <n v="2.5"/>
    <n v="39"/>
    <x v="0"/>
    <n v="1"/>
    <n v="31"/>
    <n v="0"/>
    <n v="7596"/>
    <n v="1259.1937499999999"/>
    <n v="0"/>
    <n v="0"/>
    <n v="0"/>
    <n v="0"/>
    <n v="0"/>
    <n v="0"/>
    <n v="0"/>
    <n v="0"/>
    <n v="0"/>
    <n v="0"/>
    <n v="438.23076923076923"/>
    <n v="348.15000000000003"/>
    <n v="26.5"/>
    <n v="0"/>
    <n v="0"/>
    <n v="0"/>
    <n v="0"/>
    <n v="182.04464826923078"/>
    <n v="0"/>
    <n v="0"/>
  </r>
  <r>
    <d v="2020-12-01T00:00:00"/>
    <x v="8"/>
    <s v="P"/>
    <s v="Active"/>
    <n v="625"/>
    <x v="624"/>
    <s v="Y"/>
    <x v="16"/>
    <n v="1019"/>
    <x v="7"/>
    <s v="Niederl. 9"/>
    <n v="0.5"/>
    <s v="Department"/>
    <s v="Supervisor"/>
    <s v="Non-Mgm."/>
    <s v="ang."/>
    <s v="M"/>
    <d v="2019-01-01T00:00:00"/>
    <m/>
    <s v=""/>
    <n v="1"/>
    <d v="1972-06-30T00:00:00"/>
    <n v="47"/>
    <s v="N"/>
    <n v="30"/>
    <n v="2.5"/>
    <n v="39"/>
    <x v="0"/>
    <n v="0.5"/>
    <n v="31"/>
    <n v="0"/>
    <n v="7597"/>
    <n v="1259.1937499999999"/>
    <n v="0"/>
    <n v="0"/>
    <n v="0"/>
    <n v="0"/>
    <n v="0"/>
    <n v="0"/>
    <n v="0"/>
    <n v="0"/>
    <n v="0"/>
    <n v="0"/>
    <n v="0"/>
    <n v="0"/>
    <n v="13.25"/>
    <n v="0"/>
    <n v="0"/>
    <n v="0"/>
    <n v="0"/>
    <n v="2.9673375000000002"/>
    <n v="0"/>
    <n v="0"/>
  </r>
  <r>
    <d v="2020-12-01T00:00:00"/>
    <x v="8"/>
    <s v="P"/>
    <s v="Active"/>
    <n v="625"/>
    <x v="624"/>
    <s v="Y"/>
    <x v="16"/>
    <n v="1025"/>
    <x v="6"/>
    <s v="Niederl. 10"/>
    <n v="0.5"/>
    <s v="Department"/>
    <s v="Supervisor"/>
    <s v="Non-Mgm."/>
    <s v="ang."/>
    <s v="M"/>
    <d v="2019-01-01T00:00:00"/>
    <m/>
    <s v=""/>
    <n v="1"/>
    <d v="1972-06-30T00:00:00"/>
    <n v="47"/>
    <s v="N"/>
    <n v="30"/>
    <n v="2.5"/>
    <n v="39"/>
    <x v="0"/>
    <n v="0.5"/>
    <n v="31"/>
    <n v="0"/>
    <n v="7598"/>
    <n v="1259.1937499999999"/>
    <n v="0"/>
    <n v="0"/>
    <n v="0"/>
    <n v="0"/>
    <n v="0"/>
    <n v="0"/>
    <n v="0"/>
    <n v="0"/>
    <n v="0"/>
    <n v="0"/>
    <n v="0"/>
    <n v="0"/>
    <n v="13.25"/>
    <n v="0"/>
    <n v="0"/>
    <n v="0"/>
    <n v="0"/>
    <n v="2.9673375000000002"/>
    <n v="0"/>
    <n v="0"/>
  </r>
  <r>
    <d v="2020-12-01T00:00:00"/>
    <x v="8"/>
    <s v="P"/>
    <s v="Active"/>
    <n v="626"/>
    <x v="625"/>
    <s v="N"/>
    <x v="22"/>
    <n v="1060"/>
    <x v="2"/>
    <s v="Niederl. 7"/>
    <n v="1"/>
    <s v="Department"/>
    <s v="Supervisor"/>
    <s v="Non-Mgm."/>
    <s v="ang."/>
    <s v="M"/>
    <d v="2019-02-01T00:00:00"/>
    <m/>
    <s v=""/>
    <n v="0"/>
    <d v="1972-06-20T00:00:00"/>
    <n v="47"/>
    <s v="J"/>
    <n v="30"/>
    <n v="2.5"/>
    <n v="39"/>
    <x v="0"/>
    <n v="1"/>
    <n v="31"/>
    <n v="0"/>
    <n v="7599"/>
    <n v="1259.1937499999999"/>
    <n v="0"/>
    <n v="0"/>
    <n v="0"/>
    <n v="0"/>
    <n v="0"/>
    <n v="0"/>
    <n v="0"/>
    <n v="0"/>
    <n v="0"/>
    <n v="0"/>
    <n v="438.40384615384613"/>
    <n v="348.28750000000002"/>
    <n v="26.5"/>
    <n v="0"/>
    <n v="0"/>
    <n v="0"/>
    <n v="0"/>
    <n v="182.11420197115385"/>
    <n v="0"/>
    <n v="0"/>
  </r>
  <r>
    <d v="2020-12-01T00:00:00"/>
    <x v="8"/>
    <s v="P"/>
    <s v="Active"/>
    <n v="627"/>
    <x v="626"/>
    <s v="N"/>
    <x v="22"/>
    <n v="1060"/>
    <x v="2"/>
    <s v="Niederl. 7"/>
    <n v="1"/>
    <s v="Department"/>
    <s v="Supervisor"/>
    <s v="Non-Mgm."/>
    <s v="ang."/>
    <s v="M"/>
    <d v="2019-01-15T00:00:00"/>
    <m/>
    <s v=""/>
    <n v="1"/>
    <d v="1976-10-29T00:00:00"/>
    <n v="43"/>
    <s v="J"/>
    <n v="30"/>
    <n v="2.5"/>
    <n v="39"/>
    <x v="0"/>
    <n v="1"/>
    <n v="31"/>
    <n v="0"/>
    <n v="7600"/>
    <n v="1259.1937499999999"/>
    <n v="0"/>
    <n v="0"/>
    <n v="0"/>
    <n v="0"/>
    <n v="0"/>
    <n v="0"/>
    <n v="0"/>
    <n v="0"/>
    <n v="0"/>
    <n v="0"/>
    <n v="438.46153846153845"/>
    <n v="348.33333333333337"/>
    <n v="26.5"/>
    <n v="0"/>
    <n v="0"/>
    <n v="0"/>
    <n v="0"/>
    <n v="182.13738653846156"/>
    <n v="0"/>
    <n v="0"/>
  </r>
  <r>
    <d v="2020-12-01T00:00:00"/>
    <x v="8"/>
    <s v="P"/>
    <s v="Active"/>
    <n v="628"/>
    <x v="627"/>
    <s v="N"/>
    <x v="38"/>
    <n v="1074"/>
    <x v="0"/>
    <s v="Niederl. 3"/>
    <n v="1"/>
    <s v="Department"/>
    <s v="Supervisor"/>
    <s v="Non-Mgm."/>
    <s v="ang."/>
    <s v="M"/>
    <d v="2019-01-01T00:00:00"/>
    <m/>
    <s v=""/>
    <n v="1"/>
    <d v="1989-08-13T00:00:00"/>
    <n v="30"/>
    <s v="N"/>
    <n v="30"/>
    <n v="2.5"/>
    <n v="39"/>
    <x v="0"/>
    <n v="1"/>
    <n v="31"/>
    <n v="0"/>
    <n v="7601"/>
    <n v="1259.1937499999999"/>
    <n v="0"/>
    <n v="0"/>
    <n v="0"/>
    <n v="0"/>
    <n v="0"/>
    <n v="0"/>
    <n v="0"/>
    <n v="0"/>
    <n v="0"/>
    <n v="0"/>
    <n v="0"/>
    <n v="0"/>
    <n v="26.5"/>
    <n v="0"/>
    <n v="0"/>
    <n v="0"/>
    <n v="0"/>
    <n v="5.9346750000000004"/>
    <n v="0"/>
    <n v="0"/>
  </r>
  <r>
    <d v="2020-12-01T00:00:00"/>
    <x v="8"/>
    <s v="P"/>
    <s v="Active"/>
    <n v="629"/>
    <x v="628"/>
    <s v="N"/>
    <x v="5"/>
    <n v="1093"/>
    <x v="0"/>
    <s v="Niederl. 3"/>
    <n v="1"/>
    <s v="Department"/>
    <s v="Supervisor"/>
    <s v="Manager"/>
    <s v="ang."/>
    <s v="M"/>
    <d v="2019-01-01T00:00:00"/>
    <m/>
    <s v=""/>
    <n v="1"/>
    <d v="1977-04-20T00:00:00"/>
    <n v="42"/>
    <s v="N"/>
    <n v="30"/>
    <n v="2.5"/>
    <n v="39"/>
    <x v="0"/>
    <n v="1"/>
    <n v="31"/>
    <n v="0"/>
    <n v="7602"/>
    <n v="1259.1937499999999"/>
    <n v="0"/>
    <n v="0"/>
    <n v="0"/>
    <n v="0"/>
    <n v="0"/>
    <n v="0"/>
    <n v="0"/>
    <n v="0"/>
    <n v="0"/>
    <n v="0"/>
    <n v="0"/>
    <n v="0"/>
    <n v="26.5"/>
    <n v="0"/>
    <n v="0"/>
    <n v="0"/>
    <n v="0"/>
    <n v="5.9346750000000004"/>
    <n v="0"/>
    <n v="0"/>
  </r>
  <r>
    <d v="2020-12-01T00:00:00"/>
    <x v="8"/>
    <s v="P"/>
    <s v="Active"/>
    <n v="630"/>
    <x v="629"/>
    <s v="N"/>
    <x v="10"/>
    <n v="1075"/>
    <x v="0"/>
    <s v="Niederl. 3"/>
    <n v="1"/>
    <s v="Department"/>
    <s v="Supervisor"/>
    <s v="Non-Mgm."/>
    <s v="ang."/>
    <s v="W"/>
    <d v="2019-01-01T00:00:00"/>
    <m/>
    <s v=""/>
    <n v="1"/>
    <d v="1988-04-22T00:00:00"/>
    <n v="31"/>
    <s v="N"/>
    <n v="30"/>
    <n v="2.5"/>
    <n v="39"/>
    <x v="0"/>
    <n v="1"/>
    <n v="31"/>
    <n v="0"/>
    <n v="7603"/>
    <n v="1259.1937499999999"/>
    <n v="0"/>
    <n v="0"/>
    <n v="0"/>
    <n v="0"/>
    <n v="0"/>
    <n v="0"/>
    <n v="0"/>
    <n v="0"/>
    <n v="0"/>
    <n v="0"/>
    <n v="0"/>
    <n v="0"/>
    <n v="26.5"/>
    <n v="0"/>
    <n v="0"/>
    <n v="0"/>
    <n v="0"/>
    <n v="5.9346750000000004"/>
    <n v="0"/>
    <n v="0"/>
  </r>
  <r>
    <d v="2020-12-01T00:00:00"/>
    <x v="8"/>
    <s v="P"/>
    <s v="Active"/>
    <n v="631"/>
    <x v="630"/>
    <s v="N"/>
    <x v="30"/>
    <n v="1071"/>
    <x v="0"/>
    <s v="Niederl. 3"/>
    <n v="1"/>
    <s v="Department"/>
    <s v="Supervisor"/>
    <s v="Non-Mgm."/>
    <s v="ang."/>
    <s v="W"/>
    <d v="2019-01-15T00:00:00"/>
    <m/>
    <s v=""/>
    <n v="1"/>
    <d v="1982-10-23T00:00:00"/>
    <n v="37"/>
    <s v="N"/>
    <n v="30"/>
    <n v="2.5"/>
    <n v="30"/>
    <x v="0"/>
    <n v="0.76923076923076927"/>
    <n v="31"/>
    <n v="0"/>
    <n v="7604"/>
    <n v="1259.1937499999999"/>
    <n v="0"/>
    <n v="0"/>
    <n v="0"/>
    <n v="0"/>
    <n v="0"/>
    <n v="0"/>
    <n v="0"/>
    <n v="0"/>
    <n v="0"/>
    <n v="0"/>
    <n v="0"/>
    <n v="0"/>
    <n v="26.5"/>
    <n v="0"/>
    <n v="0"/>
    <n v="0"/>
    <n v="0"/>
    <n v="5.9346750000000004"/>
    <n v="0"/>
    <n v="0"/>
  </r>
  <r>
    <d v="2020-12-01T00:00:00"/>
    <x v="8"/>
    <s v="P"/>
    <s v="Active"/>
    <n v="632"/>
    <x v="631"/>
    <s v="N"/>
    <x v="9"/>
    <n v="1087"/>
    <x v="0"/>
    <s v="Niederl. 3"/>
    <n v="1"/>
    <s v="Department"/>
    <s v="Supervisor"/>
    <s v="Non-Mgm."/>
    <s v="ang."/>
    <s v="M"/>
    <d v="2019-01-01T00:00:00"/>
    <m/>
    <s v=""/>
    <n v="1"/>
    <d v="1994-03-24T00:00:00"/>
    <n v="25"/>
    <s v="N"/>
    <n v="30"/>
    <n v="2.5"/>
    <n v="39"/>
    <x v="0"/>
    <n v="1"/>
    <n v="31"/>
    <n v="0"/>
    <n v="7605"/>
    <n v="1259.1937499999999"/>
    <n v="0"/>
    <n v="0"/>
    <n v="0"/>
    <n v="0"/>
    <n v="0"/>
    <n v="0"/>
    <n v="0"/>
    <n v="0"/>
    <n v="0"/>
    <n v="0"/>
    <n v="0"/>
    <n v="0"/>
    <n v="26.5"/>
    <n v="0"/>
    <n v="0"/>
    <n v="0"/>
    <n v="0"/>
    <n v="5.9346750000000004"/>
    <n v="0"/>
    <n v="0"/>
  </r>
  <r>
    <d v="2020-12-01T00:00:00"/>
    <x v="8"/>
    <s v="P"/>
    <s v="Active"/>
    <n v="633"/>
    <x v="632"/>
    <s v="N"/>
    <x v="35"/>
    <n v="1078"/>
    <x v="0"/>
    <s v="Niederl. 3"/>
    <n v="1"/>
    <s v="Department"/>
    <s v="Supervisor"/>
    <s v="Manager"/>
    <s v="ang."/>
    <s v="M"/>
    <d v="2019-01-01T00:00:00"/>
    <m/>
    <s v=""/>
    <n v="1"/>
    <d v="1969-11-08T00:00:00"/>
    <n v="50"/>
    <s v="N"/>
    <n v="30"/>
    <n v="2.5"/>
    <n v="39"/>
    <x v="0"/>
    <n v="1"/>
    <n v="31"/>
    <n v="0"/>
    <n v="7606"/>
    <n v="1259.1937499999999"/>
    <n v="0"/>
    <n v="0"/>
    <n v="0"/>
    <n v="0"/>
    <n v="0"/>
    <n v="0"/>
    <n v="0"/>
    <n v="0"/>
    <n v="0"/>
    <n v="0"/>
    <n v="0"/>
    <n v="0"/>
    <n v="26.5"/>
    <n v="0"/>
    <n v="0"/>
    <n v="0"/>
    <n v="0"/>
    <n v="5.9346750000000004"/>
    <n v="132.0538"/>
    <n v="0"/>
  </r>
  <r>
    <d v="2020-12-01T00:00:00"/>
    <x v="8"/>
    <s v="P"/>
    <s v="Active"/>
    <n v="634"/>
    <x v="633"/>
    <s v="N"/>
    <x v="22"/>
    <n v="1035"/>
    <x v="5"/>
    <s v="Niederl. 5"/>
    <n v="1"/>
    <s v="Department"/>
    <s v="Supervisor"/>
    <s v="Non-Mgm."/>
    <s v="ang."/>
    <s v="M"/>
    <d v="2019-02-01T00:00:00"/>
    <m/>
    <s v=""/>
    <n v="0"/>
    <d v="1993-04-27T00:00:00"/>
    <n v="26"/>
    <s v="J"/>
    <n v="30"/>
    <n v="2.5"/>
    <n v="39"/>
    <x v="0"/>
    <n v="1"/>
    <n v="31"/>
    <n v="0"/>
    <n v="7607"/>
    <n v="1259.1937499999999"/>
    <n v="0"/>
    <n v="0"/>
    <n v="0"/>
    <n v="0"/>
    <n v="0"/>
    <n v="0"/>
    <n v="0"/>
    <n v="0"/>
    <n v="0"/>
    <n v="0"/>
    <n v="438.86538461538464"/>
    <n v="348.6541666666667"/>
    <n v="26.5"/>
    <n v="0"/>
    <n v="0"/>
    <n v="0"/>
    <n v="0"/>
    <n v="182.2996785096154"/>
    <n v="0"/>
    <n v="0"/>
  </r>
  <r>
    <d v="2020-12-01T00:00:00"/>
    <x v="8"/>
    <s v="P"/>
    <s v="Active"/>
    <n v="635"/>
    <x v="634"/>
    <s v="N"/>
    <x v="22"/>
    <n v="1029"/>
    <x v="6"/>
    <s v="Niederl. 10"/>
    <n v="1"/>
    <s v="Department"/>
    <s v="Supervisor"/>
    <s v="Non-Mgm."/>
    <s v="ang."/>
    <s v="M"/>
    <d v="2019-01-01T00:00:00"/>
    <m/>
    <s v=""/>
    <n v="1"/>
    <d v="1975-02-02T00:00:00"/>
    <n v="44"/>
    <s v="J"/>
    <n v="30"/>
    <n v="2.5"/>
    <n v="39"/>
    <x v="0"/>
    <n v="1"/>
    <n v="31"/>
    <n v="0"/>
    <n v="7608"/>
    <n v="1259.1937499999999"/>
    <n v="0"/>
    <n v="0"/>
    <n v="0"/>
    <n v="0"/>
    <n v="0"/>
    <n v="0"/>
    <n v="0"/>
    <n v="0"/>
    <n v="0"/>
    <n v="0"/>
    <n v="438.92307692307691"/>
    <n v="348.70000000000005"/>
    <n v="26.5"/>
    <n v="0"/>
    <n v="0"/>
    <n v="0"/>
    <n v="0"/>
    <n v="182.32286307692308"/>
    <n v="0"/>
    <n v="0"/>
  </r>
  <r>
    <d v="2020-12-01T00:00:00"/>
    <x v="8"/>
    <s v="P"/>
    <s v="Active"/>
    <n v="636"/>
    <x v="635"/>
    <s v="Y"/>
    <x v="20"/>
    <n v="1027"/>
    <x v="6"/>
    <s v="Niederl. 10"/>
    <n v="0.5"/>
    <s v="Department"/>
    <s v="Supervisor"/>
    <s v="Non-Mgm."/>
    <s v="ang."/>
    <s v="W"/>
    <d v="2019-02-04T00:00:00"/>
    <m/>
    <s v=""/>
    <n v="0"/>
    <d v="1992-12-11T00:00:00"/>
    <n v="27"/>
    <s v="J"/>
    <n v="30"/>
    <n v="2.5"/>
    <n v="39"/>
    <x v="0"/>
    <n v="0.5"/>
    <n v="31"/>
    <n v="0"/>
    <n v="7609"/>
    <n v="1259.1937499999999"/>
    <n v="0"/>
    <n v="0"/>
    <n v="0"/>
    <n v="0"/>
    <n v="0"/>
    <n v="0"/>
    <n v="0"/>
    <n v="0"/>
    <n v="0"/>
    <n v="0"/>
    <n v="438.98076923076923"/>
    <n v="348.74583333333339"/>
    <n v="13.25"/>
    <n v="0"/>
    <n v="0"/>
    <n v="0"/>
    <n v="0"/>
    <n v="179.37871014423081"/>
    <n v="0"/>
    <n v="0"/>
  </r>
  <r>
    <d v="2020-12-01T00:00:00"/>
    <x v="8"/>
    <s v="P"/>
    <s v="Active"/>
    <n v="636"/>
    <x v="635"/>
    <s v="Y"/>
    <x v="20"/>
    <n v="1021"/>
    <x v="7"/>
    <s v="Niederl. 9"/>
    <n v="0.5"/>
    <s v="Department"/>
    <s v="Supervisor"/>
    <s v="Non-Mgm."/>
    <s v="ang."/>
    <s v="W"/>
    <d v="2019-02-04T00:00:00"/>
    <m/>
    <s v=""/>
    <n v="0"/>
    <d v="1992-12-11T00:00:00"/>
    <n v="27"/>
    <s v="J"/>
    <n v="30"/>
    <n v="2.5"/>
    <n v="39"/>
    <x v="0"/>
    <n v="0.5"/>
    <n v="31"/>
    <n v="0"/>
    <n v="7610"/>
    <n v="1259.1937499999999"/>
    <n v="0"/>
    <n v="0"/>
    <n v="0"/>
    <n v="0"/>
    <n v="0"/>
    <n v="0"/>
    <n v="0"/>
    <n v="0"/>
    <n v="0"/>
    <n v="0"/>
    <n v="439.03846153846155"/>
    <n v="348.79166666666669"/>
    <n v="13.25"/>
    <n v="0"/>
    <n v="0"/>
    <n v="0"/>
    <n v="0"/>
    <n v="179.40189471153846"/>
    <n v="0"/>
    <n v="0"/>
  </r>
  <r>
    <d v="2020-12-01T00:00:00"/>
    <x v="8"/>
    <s v="P"/>
    <s v="Active"/>
    <n v="637"/>
    <x v="636"/>
    <s v="N"/>
    <x v="16"/>
    <n v="1067"/>
    <x v="3"/>
    <s v="Niederl. 8"/>
    <n v="1"/>
    <s v="Department"/>
    <s v="Supervisor"/>
    <s v="Non-Mgm."/>
    <s v="ang."/>
    <s v="W"/>
    <d v="2019-02-01T00:00:00"/>
    <m/>
    <s v=""/>
    <n v="0"/>
    <d v="1992-03-11T00:00:00"/>
    <n v="27"/>
    <s v="N"/>
    <n v="30"/>
    <n v="2.5"/>
    <n v="39"/>
    <x v="0"/>
    <n v="1"/>
    <n v="31"/>
    <n v="0"/>
    <n v="7611"/>
    <n v="1259.1937499999999"/>
    <n v="0"/>
    <n v="0"/>
    <n v="0"/>
    <n v="0"/>
    <n v="0"/>
    <n v="0"/>
    <n v="0"/>
    <n v="0"/>
    <n v="0"/>
    <n v="0"/>
    <n v="0"/>
    <n v="0"/>
    <n v="26.5"/>
    <n v="0"/>
    <n v="0"/>
    <n v="0"/>
    <n v="0"/>
    <n v="5.9346750000000004"/>
    <n v="0"/>
    <n v="0"/>
  </r>
  <r>
    <d v="2020-12-01T00:00:00"/>
    <x v="8"/>
    <s v="P"/>
    <s v="Active"/>
    <n v="638"/>
    <x v="637"/>
    <s v="Y"/>
    <x v="16"/>
    <n v="1019"/>
    <x v="7"/>
    <s v="Niederl. 9"/>
    <n v="0.5"/>
    <s v="Department"/>
    <s v="Supervisor"/>
    <s v="Non-Mgm."/>
    <s v="ang."/>
    <s v="W"/>
    <d v="2019-02-01T00:00:00"/>
    <m/>
    <s v=""/>
    <n v="0"/>
    <d v="1965-12-12T00:00:00"/>
    <n v="54"/>
    <s v="N"/>
    <n v="30"/>
    <n v="2.5"/>
    <n v="39"/>
    <x v="0"/>
    <n v="0.5"/>
    <n v="31"/>
    <n v="0"/>
    <n v="7612"/>
    <n v="1259.1937499999999"/>
    <n v="0"/>
    <n v="0"/>
    <n v="0"/>
    <n v="0"/>
    <n v="0"/>
    <n v="0"/>
    <n v="0"/>
    <n v="0"/>
    <n v="0"/>
    <n v="0"/>
    <n v="0"/>
    <n v="0"/>
    <n v="13.25"/>
    <n v="0"/>
    <n v="0"/>
    <n v="0"/>
    <n v="0"/>
    <n v="2.9673375000000002"/>
    <n v="0"/>
    <n v="0"/>
  </r>
  <r>
    <d v="2020-12-01T00:00:00"/>
    <x v="8"/>
    <s v="P"/>
    <s v="Active"/>
    <n v="638"/>
    <x v="637"/>
    <s v="Y"/>
    <x v="16"/>
    <n v="1025"/>
    <x v="6"/>
    <s v="Niederl. 10"/>
    <n v="0.5"/>
    <s v="Department"/>
    <s v="Supervisor"/>
    <s v="Non-Mgm."/>
    <s v="ang."/>
    <s v="W"/>
    <d v="2019-02-01T00:00:00"/>
    <m/>
    <s v=""/>
    <n v="0"/>
    <d v="1965-12-12T00:00:00"/>
    <n v="54"/>
    <s v="N"/>
    <n v="30"/>
    <n v="2.5"/>
    <n v="39"/>
    <x v="0"/>
    <n v="0.5"/>
    <n v="31"/>
    <n v="0"/>
    <n v="7613"/>
    <n v="1259.1937499999999"/>
    <n v="0"/>
    <n v="0"/>
    <n v="0"/>
    <n v="0"/>
    <n v="0"/>
    <n v="0"/>
    <n v="0"/>
    <n v="0"/>
    <n v="0"/>
    <n v="0"/>
    <n v="0"/>
    <n v="0"/>
    <n v="13.25"/>
    <n v="0"/>
    <n v="0"/>
    <n v="0"/>
    <n v="0"/>
    <n v="2.9673375000000002"/>
    <n v="0"/>
    <n v="0"/>
  </r>
  <r>
    <d v="2020-12-01T00:00:00"/>
    <x v="8"/>
    <s v="P"/>
    <s v="Active"/>
    <n v="639"/>
    <x v="638"/>
    <s v="Y"/>
    <x v="16"/>
    <n v="1037"/>
    <x v="4"/>
    <s v="Niederl. 6"/>
    <n v="0.5"/>
    <s v="Department"/>
    <s v="Supervisor"/>
    <s v="Manager"/>
    <s v="ang."/>
    <s v="M"/>
    <d v="2019-02-01T00:00:00"/>
    <m/>
    <s v=""/>
    <n v="0"/>
    <d v="1978-12-26T00:00:00"/>
    <n v="41"/>
    <s v="N"/>
    <n v="30"/>
    <n v="2.5"/>
    <n v="39"/>
    <x v="0"/>
    <n v="0.5"/>
    <n v="31"/>
    <n v="0"/>
    <n v="7614"/>
    <n v="1259.1937499999999"/>
    <n v="0"/>
    <n v="0"/>
    <n v="0"/>
    <n v="0"/>
    <n v="0"/>
    <n v="0"/>
    <n v="0"/>
    <n v="0"/>
    <n v="0"/>
    <n v="0"/>
    <n v="0"/>
    <n v="0"/>
    <n v="13.25"/>
    <n v="0"/>
    <n v="0"/>
    <n v="0"/>
    <n v="0"/>
    <n v="2.9673375000000002"/>
    <n v="100.1091"/>
    <n v="0"/>
  </r>
  <r>
    <d v="2020-12-01T00:00:00"/>
    <x v="8"/>
    <s v="P"/>
    <s v="Active"/>
    <n v="639"/>
    <x v="638"/>
    <s v="Y"/>
    <x v="16"/>
    <n v="1031"/>
    <x v="5"/>
    <s v="Niederl. 5"/>
    <n v="0.5"/>
    <s v="Department"/>
    <s v="Supervisor"/>
    <s v="Manager"/>
    <s v="ang."/>
    <s v="M"/>
    <d v="2019-02-01T00:00:00"/>
    <m/>
    <s v=""/>
    <n v="0"/>
    <d v="1978-12-26T00:00:00"/>
    <n v="41"/>
    <s v="N"/>
    <n v="30"/>
    <n v="2.5"/>
    <n v="39"/>
    <x v="0"/>
    <n v="0.5"/>
    <n v="31"/>
    <n v="0"/>
    <n v="7615"/>
    <n v="1259.1937499999999"/>
    <n v="0"/>
    <n v="0"/>
    <n v="0"/>
    <n v="0"/>
    <n v="0"/>
    <n v="0"/>
    <n v="0"/>
    <n v="0"/>
    <n v="0"/>
    <n v="0"/>
    <n v="0"/>
    <n v="0"/>
    <n v="13.25"/>
    <n v="0"/>
    <n v="0"/>
    <n v="0"/>
    <n v="0"/>
    <n v="2.9673375000000002"/>
    <n v="100.1091"/>
    <n v="0"/>
  </r>
  <r>
    <d v="2020-12-01T00:00:00"/>
    <x v="8"/>
    <s v="P"/>
    <s v="Active"/>
    <n v="640"/>
    <x v="639"/>
    <s v="N"/>
    <x v="6"/>
    <n v="1014"/>
    <x v="1"/>
    <s v="Niederl. 1"/>
    <n v="1"/>
    <s v="Department"/>
    <s v="Supervisor"/>
    <s v="Non-Mgm."/>
    <s v="ang."/>
    <s v="W"/>
    <d v="2019-02-01T00:00:00"/>
    <m/>
    <s v=""/>
    <n v="0"/>
    <d v="1984-10-03T00:00:00"/>
    <n v="35"/>
    <s v="N"/>
    <n v="30"/>
    <n v="2.5"/>
    <n v="39"/>
    <x v="0"/>
    <n v="1"/>
    <n v="31"/>
    <n v="0"/>
    <n v="7616"/>
    <n v="1259.1937499999999"/>
    <n v="0"/>
    <n v="0"/>
    <n v="0"/>
    <n v="0"/>
    <n v="0"/>
    <n v="0"/>
    <n v="0"/>
    <n v="0"/>
    <n v="0"/>
    <n v="0"/>
    <n v="0"/>
    <n v="0"/>
    <n v="26.5"/>
    <n v="0"/>
    <n v="0"/>
    <n v="0"/>
    <n v="0"/>
    <n v="5.9346750000000004"/>
    <n v="0"/>
    <n v="0"/>
  </r>
  <r>
    <d v="2020-12-01T00:00:00"/>
    <x v="8"/>
    <s v="P"/>
    <s v="Active"/>
    <n v="641"/>
    <x v="640"/>
    <s v="N"/>
    <x v="9"/>
    <n v="1087"/>
    <x v="0"/>
    <s v="Niederl. 3"/>
    <n v="1"/>
    <s v="Department"/>
    <s v="Supervisor"/>
    <s v="Non-Mgm."/>
    <s v="ang."/>
    <s v="M"/>
    <d v="2019-02-01T00:00:00"/>
    <m/>
    <s v=""/>
    <n v="0"/>
    <d v="1988-11-14T00:00:00"/>
    <n v="31"/>
    <s v="N"/>
    <n v="30"/>
    <n v="2.5"/>
    <n v="39"/>
    <x v="0"/>
    <n v="1"/>
    <n v="31"/>
    <n v="0"/>
    <n v="7617"/>
    <n v="1259.1937499999999"/>
    <n v="0"/>
    <n v="0"/>
    <n v="0"/>
    <n v="0"/>
    <n v="0"/>
    <n v="0"/>
    <n v="0"/>
    <n v="0"/>
    <n v="0"/>
    <n v="0"/>
    <n v="0"/>
    <n v="0"/>
    <n v="26.5"/>
    <n v="0"/>
    <n v="0"/>
    <n v="0"/>
    <n v="0"/>
    <n v="5.9346750000000004"/>
    <n v="0"/>
    <n v="0"/>
  </r>
  <r>
    <d v="2020-12-01T00:00:00"/>
    <x v="8"/>
    <s v="P"/>
    <s v="Active"/>
    <n v="642"/>
    <x v="641"/>
    <s v="N"/>
    <x v="31"/>
    <n v="1022"/>
    <x v="7"/>
    <s v="Niederl. 9"/>
    <n v="1"/>
    <s v="Department"/>
    <s v="Supervisor"/>
    <s v="Non-Mgm."/>
    <s v="ang."/>
    <s v="M"/>
    <d v="2019-02-14T00:00:00"/>
    <m/>
    <s v=""/>
    <n v="0"/>
    <d v="1995-07-27T00:00:00"/>
    <n v="24"/>
    <s v="J"/>
    <n v="30"/>
    <n v="2.5"/>
    <n v="39"/>
    <x v="0"/>
    <n v="1"/>
    <n v="31"/>
    <n v="0"/>
    <n v="7618"/>
    <n v="1259.1937499999999"/>
    <n v="0"/>
    <n v="0"/>
    <n v="30"/>
    <n v="0"/>
    <n v="0"/>
    <n v="1900"/>
    <n v="0"/>
    <n v="0"/>
    <n v="0"/>
    <n v="0"/>
    <n v="439.50000000000006"/>
    <n v="349.15833333333336"/>
    <n v="26.5"/>
    <n v="0"/>
    <n v="0"/>
    <n v="0"/>
    <n v="0"/>
    <n v="614.77820874999998"/>
    <n v="78.09"/>
    <n v="0"/>
  </r>
  <r>
    <d v="2020-12-01T00:00:00"/>
    <x v="8"/>
    <s v="P"/>
    <s v="Active"/>
    <n v="643"/>
    <x v="642"/>
    <s v="N"/>
    <x v="35"/>
    <n v="1078"/>
    <x v="0"/>
    <s v="Niederl. 3"/>
    <n v="1"/>
    <s v="Department"/>
    <s v="Supervisor"/>
    <s v="Non-Mgm."/>
    <s v="ang."/>
    <s v="M"/>
    <d v="2019-03-01T00:00:00"/>
    <m/>
    <s v=""/>
    <n v="0"/>
    <d v="1971-10-28T00:00:00"/>
    <n v="48"/>
    <s v="N"/>
    <n v="30"/>
    <n v="2.5"/>
    <n v="39"/>
    <x v="0"/>
    <n v="1"/>
    <n v="31"/>
    <n v="0"/>
    <n v="7619"/>
    <n v="1259.1937499999999"/>
    <n v="0"/>
    <n v="0"/>
    <n v="0"/>
    <n v="0"/>
    <n v="0"/>
    <n v="0"/>
    <n v="0"/>
    <n v="0"/>
    <n v="0"/>
    <n v="0"/>
    <n v="0"/>
    <n v="0"/>
    <n v="26.5"/>
    <n v="0"/>
    <n v="0"/>
    <n v="0"/>
    <n v="0"/>
    <n v="5.9346750000000004"/>
    <n v="115.5865"/>
    <n v="0"/>
  </r>
  <r>
    <d v="2020-12-01T00:00:00"/>
    <x v="8"/>
    <s v="P"/>
    <s v="Active"/>
    <n v="644"/>
    <x v="643"/>
    <s v="Y"/>
    <x v="20"/>
    <n v="1058"/>
    <x v="2"/>
    <s v="Niederl. 7"/>
    <n v="0.5"/>
    <s v="Department"/>
    <s v="Supervisor"/>
    <s v="Non-Mgm."/>
    <s v="ang."/>
    <s v="M"/>
    <d v="2019-03-01T00:00:00"/>
    <m/>
    <s v=""/>
    <n v="0"/>
    <d v="1992-11-24T00:00:00"/>
    <n v="27"/>
    <s v="J"/>
    <n v="30"/>
    <n v="2.5"/>
    <n v="39"/>
    <x v="0"/>
    <n v="0.5"/>
    <n v="31"/>
    <n v="0"/>
    <n v="7620"/>
    <n v="1259.1937499999999"/>
    <n v="0"/>
    <n v="0"/>
    <n v="0"/>
    <n v="0"/>
    <n v="0"/>
    <n v="0"/>
    <n v="0"/>
    <n v="0"/>
    <n v="0"/>
    <n v="0"/>
    <n v="439.61538461538458"/>
    <n v="349.25"/>
    <n v="13.25"/>
    <n v="0"/>
    <n v="0"/>
    <n v="0"/>
    <n v="0"/>
    <n v="179.63374038461538"/>
    <n v="0"/>
    <n v="0"/>
  </r>
  <r>
    <d v="2020-12-01T00:00:00"/>
    <x v="8"/>
    <s v="P"/>
    <s v="Active"/>
    <n v="644"/>
    <x v="643"/>
    <s v="Y"/>
    <x v="20"/>
    <n v="1051"/>
    <x v="3"/>
    <s v="Niederl. 8"/>
    <n v="0.5"/>
    <s v="Department"/>
    <s v="Supervisor"/>
    <s v="Non-Mgm."/>
    <s v="ang."/>
    <s v="M"/>
    <d v="2019-03-01T00:00:00"/>
    <m/>
    <s v=""/>
    <n v="0"/>
    <d v="1992-11-24T00:00:00"/>
    <n v="27"/>
    <s v="J"/>
    <n v="30"/>
    <n v="2.5"/>
    <n v="39"/>
    <x v="0"/>
    <n v="0.5"/>
    <n v="31"/>
    <n v="0"/>
    <n v="7621"/>
    <n v="1259.1937499999999"/>
    <n v="0"/>
    <n v="0"/>
    <n v="0"/>
    <n v="0"/>
    <n v="0"/>
    <n v="0"/>
    <n v="0"/>
    <n v="0"/>
    <n v="0"/>
    <n v="0"/>
    <n v="439.67307692307691"/>
    <n v="349.29583333333341"/>
    <n v="13.25"/>
    <n v="0"/>
    <n v="0"/>
    <n v="0"/>
    <n v="0"/>
    <n v="179.65692495192309"/>
    <n v="0"/>
    <n v="0"/>
  </r>
  <r>
    <d v="2020-12-01T00:00:00"/>
    <x v="8"/>
    <s v="P"/>
    <s v="Active"/>
    <n v="645"/>
    <x v="644"/>
    <s v="N"/>
    <x v="22"/>
    <n v="1053"/>
    <x v="3"/>
    <s v="Niederl. 8"/>
    <n v="1"/>
    <s v="Department"/>
    <s v="Supervisor"/>
    <s v="Non-Mgm."/>
    <s v="ang."/>
    <s v="M"/>
    <d v="2019-03-01T00:00:00"/>
    <m/>
    <s v=""/>
    <n v="0"/>
    <d v="1989-09-27T00:00:00"/>
    <n v="30"/>
    <s v="J"/>
    <n v="30"/>
    <n v="2.5"/>
    <n v="39"/>
    <x v="0"/>
    <n v="1"/>
    <n v="31"/>
    <n v="0"/>
    <n v="7622"/>
    <n v="1259.1937499999999"/>
    <n v="0"/>
    <n v="0"/>
    <n v="0"/>
    <n v="0"/>
    <n v="0"/>
    <n v="0"/>
    <n v="0"/>
    <n v="0"/>
    <n v="0"/>
    <n v="0"/>
    <n v="439.73076923076923"/>
    <n v="349.3416666666667"/>
    <n v="26.5"/>
    <n v="0"/>
    <n v="0"/>
    <n v="0"/>
    <n v="0"/>
    <n v="182.64744701923078"/>
    <n v="0"/>
    <n v="0"/>
  </r>
  <r>
    <d v="2020-12-01T00:00:00"/>
    <x v="8"/>
    <s v="P"/>
    <s v="Active"/>
    <n v="646"/>
    <x v="645"/>
    <s v="N"/>
    <x v="22"/>
    <n v="1047"/>
    <x v="9"/>
    <s v="Niederl. 4"/>
    <n v="1"/>
    <s v="Department"/>
    <s v="Supervisor"/>
    <s v="Non-Mgm."/>
    <s v="ang."/>
    <s v="M"/>
    <d v="2019-03-01T00:00:00"/>
    <m/>
    <s v=""/>
    <n v="0"/>
    <d v="1995-01-06T00:00:00"/>
    <n v="25"/>
    <s v="J"/>
    <n v="30"/>
    <n v="2.5"/>
    <n v="39"/>
    <x v="0"/>
    <n v="1"/>
    <n v="31"/>
    <n v="0"/>
    <n v="7623"/>
    <n v="1259.1937499999999"/>
    <n v="0"/>
    <n v="0"/>
    <n v="0"/>
    <n v="0"/>
    <n v="0"/>
    <n v="0"/>
    <n v="0"/>
    <n v="0"/>
    <n v="0"/>
    <n v="0"/>
    <n v="439.78846153846149"/>
    <n v="349.38750000000005"/>
    <n v="26.5"/>
    <n v="0"/>
    <n v="0"/>
    <n v="0"/>
    <n v="0"/>
    <n v="182.67063158653846"/>
    <n v="0"/>
    <n v="0"/>
  </r>
  <r>
    <d v="2020-12-01T00:00:00"/>
    <x v="8"/>
    <s v="P"/>
    <s v="Active"/>
    <n v="647"/>
    <x v="646"/>
    <s v="N"/>
    <x v="22"/>
    <n v="1047"/>
    <x v="9"/>
    <s v="Niederl. 4"/>
    <n v="1"/>
    <s v="Department"/>
    <s v="Supervisor"/>
    <s v="Non-Mgm."/>
    <s v="ang."/>
    <s v="M"/>
    <d v="2019-03-01T00:00:00"/>
    <m/>
    <s v=""/>
    <n v="0"/>
    <d v="1996-07-22T00:00:00"/>
    <n v="23"/>
    <s v="J"/>
    <n v="30"/>
    <n v="2.5"/>
    <n v="39"/>
    <x v="0"/>
    <n v="1"/>
    <n v="31"/>
    <n v="0"/>
    <n v="7624"/>
    <n v="1259.1937499999999"/>
    <n v="0"/>
    <n v="0"/>
    <n v="0"/>
    <n v="0"/>
    <n v="0"/>
    <n v="0"/>
    <n v="0"/>
    <n v="0"/>
    <n v="0"/>
    <n v="0"/>
    <n v="439.84615384615381"/>
    <n v="349.43333333333339"/>
    <n v="26.5"/>
    <n v="0"/>
    <n v="0"/>
    <n v="0"/>
    <n v="0"/>
    <n v="182.69381615384617"/>
    <n v="0"/>
    <n v="0"/>
  </r>
  <r>
    <d v="2020-12-01T00:00:00"/>
    <x v="8"/>
    <s v="P"/>
    <s v="Active"/>
    <n v="648"/>
    <x v="647"/>
    <s v="N"/>
    <x v="22"/>
    <n v="1047"/>
    <x v="9"/>
    <s v="Niederl. 4"/>
    <n v="1"/>
    <s v="Department"/>
    <s v="Supervisor"/>
    <s v="Non-Mgm."/>
    <s v="ang."/>
    <s v="M"/>
    <d v="2019-03-01T00:00:00"/>
    <m/>
    <s v=""/>
    <n v="0"/>
    <d v="1986-02-09T00:00:00"/>
    <n v="33"/>
    <s v="J"/>
    <n v="30"/>
    <n v="2.5"/>
    <n v="39"/>
    <x v="0"/>
    <n v="1"/>
    <n v="31"/>
    <n v="0"/>
    <n v="7625"/>
    <n v="1259.1937499999999"/>
    <n v="0"/>
    <n v="0"/>
    <n v="0"/>
    <n v="0"/>
    <n v="0"/>
    <n v="0"/>
    <n v="0"/>
    <n v="0"/>
    <n v="0"/>
    <n v="0"/>
    <n v="439.90384615384613"/>
    <n v="349.47916666666669"/>
    <n v="26.5"/>
    <n v="0"/>
    <n v="0"/>
    <n v="0"/>
    <n v="0"/>
    <n v="182.71700072115385"/>
    <n v="0"/>
    <n v="0"/>
  </r>
  <r>
    <d v="2020-12-01T00:00:00"/>
    <x v="8"/>
    <s v="P"/>
    <s v="Active"/>
    <n v="649"/>
    <x v="648"/>
    <s v="N"/>
    <x v="13"/>
    <n v="1061"/>
    <x v="11"/>
    <s v="Niederl. 12"/>
    <n v="1"/>
    <s v="Department"/>
    <s v="Supervisor"/>
    <s v="Director"/>
    <s v="ang."/>
    <s v="M"/>
    <d v="2019-04-01T00:00:00"/>
    <m/>
    <s v=""/>
    <n v="0"/>
    <d v="1966-02-15T00:00:00"/>
    <n v="53"/>
    <s v="N"/>
    <n v="30"/>
    <n v="2.5"/>
    <n v="39"/>
    <x v="0"/>
    <n v="1"/>
    <n v="31"/>
    <n v="0"/>
    <n v="7626"/>
    <n v="1259.1937499999999"/>
    <n v="0"/>
    <n v="0"/>
    <n v="0"/>
    <n v="0"/>
    <n v="0"/>
    <n v="0"/>
    <n v="0"/>
    <n v="0"/>
    <n v="0"/>
    <n v="0"/>
    <n v="0"/>
    <n v="0"/>
    <n v="26.5"/>
    <n v="0"/>
    <n v="0"/>
    <n v="0"/>
    <n v="0"/>
    <n v="5.9346750000000004"/>
    <n v="186.3064"/>
    <n v="0"/>
  </r>
  <r>
    <d v="2020-12-01T00:00:00"/>
    <x v="8"/>
    <s v="P"/>
    <s v="Active"/>
    <n v="650"/>
    <x v="649"/>
    <s v="N"/>
    <x v="27"/>
    <n v="1070"/>
    <x v="0"/>
    <s v="Niederl. 3"/>
    <n v="1"/>
    <s v="Department"/>
    <s v="Supervisor"/>
    <s v="Manager"/>
    <s v="ang."/>
    <s v="M"/>
    <d v="2019-04-01T00:00:00"/>
    <m/>
    <s v=""/>
    <n v="0"/>
    <d v="1971-09-19T00:00:00"/>
    <n v="48"/>
    <s v="N"/>
    <n v="30"/>
    <n v="2.5"/>
    <n v="39"/>
    <x v="0"/>
    <n v="1"/>
    <n v="31"/>
    <n v="0"/>
    <n v="7627"/>
    <n v="1259.1937499999999"/>
    <n v="0"/>
    <n v="0"/>
    <n v="0"/>
    <n v="0"/>
    <n v="0"/>
    <n v="0"/>
    <n v="0"/>
    <n v="0"/>
    <n v="0"/>
    <n v="0"/>
    <n v="0"/>
    <n v="0"/>
    <n v="26.5"/>
    <n v="0"/>
    <n v="0"/>
    <n v="0"/>
    <n v="0"/>
    <n v="5.9346750000000004"/>
    <n v="82.08"/>
    <n v="0"/>
  </r>
  <r>
    <d v="2020-12-01T00:00:00"/>
    <x v="8"/>
    <s v="P"/>
    <s v="Active"/>
    <n v="651"/>
    <x v="650"/>
    <s v="N"/>
    <x v="22"/>
    <n v="1053"/>
    <x v="3"/>
    <s v="Niederl. 8"/>
    <n v="1"/>
    <s v="Department"/>
    <s v="Supervisor"/>
    <s v="Non-Mgm."/>
    <s v="ang."/>
    <s v="M"/>
    <d v="2019-04-01T00:00:00"/>
    <m/>
    <s v=""/>
    <n v="0"/>
    <d v="1975-05-04T00:00:00"/>
    <n v="44"/>
    <s v="J"/>
    <n v="30"/>
    <n v="2.5"/>
    <n v="39"/>
    <x v="0"/>
    <n v="1"/>
    <n v="31"/>
    <n v="0"/>
    <n v="7628"/>
    <n v="1259.1937499999999"/>
    <n v="0"/>
    <n v="0"/>
    <n v="0"/>
    <n v="0"/>
    <n v="0"/>
    <n v="0"/>
    <n v="0"/>
    <n v="0"/>
    <n v="0"/>
    <n v="0"/>
    <n v="440.07692307692304"/>
    <n v="349.61666666666667"/>
    <n v="26.5"/>
    <n v="0"/>
    <n v="0"/>
    <n v="0"/>
    <n v="0"/>
    <n v="182.78655442307692"/>
    <n v="0"/>
    <n v="0"/>
  </r>
  <r>
    <d v="2020-12-01T00:00:00"/>
    <x v="8"/>
    <s v="P"/>
    <s v="Active"/>
    <n v="652"/>
    <x v="651"/>
    <s v="N"/>
    <x v="16"/>
    <n v="1049"/>
    <x v="3"/>
    <s v="Niederl. 8"/>
    <n v="1"/>
    <s v="Department"/>
    <s v="Supervisor"/>
    <s v="Non-Mgm."/>
    <s v="ang."/>
    <s v="M"/>
    <d v="2018-10-01T00:00:00"/>
    <m/>
    <s v=""/>
    <n v="1"/>
    <d v="1983-04-24T00:00:00"/>
    <n v="36"/>
    <s v="J"/>
    <n v="30"/>
    <n v="2.5"/>
    <n v="39"/>
    <x v="0"/>
    <n v="1"/>
    <n v="31"/>
    <n v="0"/>
    <n v="7629"/>
    <n v="1259.1937499999999"/>
    <n v="0"/>
    <n v="0"/>
    <n v="0"/>
    <n v="0"/>
    <n v="0"/>
    <n v="0"/>
    <n v="0"/>
    <n v="0"/>
    <n v="0"/>
    <n v="0"/>
    <n v="440.13461538461536"/>
    <n v="349.66250000000002"/>
    <n v="26.5"/>
    <n v="0"/>
    <n v="0"/>
    <n v="0"/>
    <n v="0"/>
    <n v="182.80973899038463"/>
    <n v="0"/>
    <n v="1.9716666666666665"/>
  </r>
  <r>
    <d v="2020-12-01T00:00:00"/>
    <x v="8"/>
    <s v="P"/>
    <s v="Active"/>
    <n v="653"/>
    <x v="652"/>
    <s v="N"/>
    <x v="15"/>
    <n v="1032"/>
    <x v="5"/>
    <s v="Niederl. 5"/>
    <n v="1"/>
    <s v="Department"/>
    <s v="Supervisor"/>
    <s v="Non-Mgm."/>
    <s v="ang."/>
    <s v="W"/>
    <d v="2019-04-01T00:00:00"/>
    <m/>
    <s v=""/>
    <n v="0"/>
    <d v="1982-08-02T00:00:00"/>
    <n v="37"/>
    <s v="J"/>
    <n v="30"/>
    <n v="2.5"/>
    <n v="39"/>
    <x v="0"/>
    <n v="1"/>
    <n v="31"/>
    <n v="0"/>
    <n v="7630"/>
    <n v="1259.1937499999999"/>
    <n v="0"/>
    <n v="0"/>
    <n v="0"/>
    <n v="0"/>
    <n v="0"/>
    <n v="0"/>
    <n v="0"/>
    <n v="0"/>
    <n v="0"/>
    <n v="0"/>
    <n v="440.19230769230768"/>
    <n v="349.70833333333337"/>
    <n v="26.5"/>
    <n v="0"/>
    <n v="0"/>
    <n v="0"/>
    <n v="0"/>
    <n v="182.83292355769234"/>
    <n v="0"/>
    <n v="0"/>
  </r>
  <r>
    <d v="2020-12-01T00:00:00"/>
    <x v="8"/>
    <s v="P"/>
    <s v="Active"/>
    <n v="654"/>
    <x v="653"/>
    <s v="N"/>
    <x v="20"/>
    <n v="1039"/>
    <x v="4"/>
    <s v="Niederl. 6"/>
    <n v="1"/>
    <s v="Department"/>
    <s v="Supervisor"/>
    <s v="Non-Mgm."/>
    <s v="ang."/>
    <s v="M"/>
    <d v="2019-04-01T00:00:00"/>
    <m/>
    <s v=""/>
    <n v="0"/>
    <d v="1973-03-22T00:00:00"/>
    <n v="46"/>
    <s v="J"/>
    <n v="30"/>
    <n v="2.5"/>
    <n v="39"/>
    <x v="0"/>
    <n v="1"/>
    <n v="31"/>
    <n v="0"/>
    <n v="7631"/>
    <n v="1259.1937499999999"/>
    <n v="0"/>
    <n v="0"/>
    <n v="0"/>
    <n v="0"/>
    <n v="0"/>
    <n v="0"/>
    <n v="0"/>
    <n v="0"/>
    <n v="0"/>
    <n v="0"/>
    <n v="440.25"/>
    <n v="349.75416666666666"/>
    <n v="26.5"/>
    <n v="0"/>
    <n v="0"/>
    <n v="0"/>
    <n v="0"/>
    <n v="182.85610812499999"/>
    <n v="0"/>
    <n v="0"/>
  </r>
  <r>
    <d v="2020-12-01T00:00:00"/>
    <x v="8"/>
    <s v="P"/>
    <s v="Active"/>
    <n v="655"/>
    <x v="654"/>
    <s v="N"/>
    <x v="45"/>
    <n v="1094"/>
    <x v="0"/>
    <s v="Niederl. 3"/>
    <n v="1"/>
    <s v="Department"/>
    <s v="Supervisor"/>
    <s v="Non-Mgm."/>
    <s v="ang."/>
    <s v="M"/>
    <d v="2019-04-01T00:00:00"/>
    <m/>
    <s v=""/>
    <n v="0"/>
    <d v="1976-12-31T00:00:00"/>
    <n v="43"/>
    <s v="N"/>
    <n v="30"/>
    <n v="2.5"/>
    <n v="39"/>
    <x v="0"/>
    <n v="1"/>
    <n v="31"/>
    <n v="0"/>
    <n v="7632"/>
    <n v="1259.1937499999999"/>
    <n v="0"/>
    <n v="0"/>
    <n v="0"/>
    <n v="0"/>
    <n v="0"/>
    <n v="0"/>
    <n v="0"/>
    <n v="0"/>
    <n v="0"/>
    <n v="0"/>
    <n v="0"/>
    <n v="0"/>
    <n v="26.5"/>
    <n v="0"/>
    <n v="0"/>
    <n v="0"/>
    <n v="0"/>
    <n v="5.9346750000000004"/>
    <n v="165.54129999999998"/>
    <n v="0"/>
  </r>
  <r>
    <d v="2020-12-01T00:00:00"/>
    <x v="8"/>
    <s v="P"/>
    <s v="Active"/>
    <n v="656"/>
    <x v="655"/>
    <s v="N"/>
    <x v="0"/>
    <n v="1090"/>
    <x v="0"/>
    <s v="Niederl. 3"/>
    <n v="1"/>
    <s v="Department"/>
    <s v="Supervisor"/>
    <s v="Manager"/>
    <s v="ang."/>
    <s v="M"/>
    <d v="2019-04-01T00:00:00"/>
    <m/>
    <s v=""/>
    <n v="0"/>
    <d v="1984-09-22T00:00:00"/>
    <n v="35"/>
    <s v="N"/>
    <n v="30"/>
    <n v="2.5"/>
    <n v="39"/>
    <x v="0"/>
    <n v="1"/>
    <n v="31"/>
    <n v="0"/>
    <n v="7633"/>
    <n v="1259.1937499999999"/>
    <n v="0"/>
    <n v="0"/>
    <n v="0"/>
    <n v="0"/>
    <n v="0"/>
    <n v="0"/>
    <n v="0"/>
    <n v="0"/>
    <n v="0"/>
    <n v="0"/>
    <n v="0"/>
    <n v="0"/>
    <n v="26.5"/>
    <n v="0"/>
    <n v="0"/>
    <n v="0"/>
    <n v="0"/>
    <n v="5.9346750000000004"/>
    <n v="0"/>
    <n v="0"/>
  </r>
  <r>
    <d v="2020-12-01T00:00:00"/>
    <x v="8"/>
    <s v="P"/>
    <s v="Active"/>
    <n v="657"/>
    <x v="656"/>
    <s v="N"/>
    <x v="36"/>
    <n v="1054"/>
    <x v="8"/>
    <s v="Niederl. 2"/>
    <n v="1"/>
    <s v="Department"/>
    <s v="Supervisor"/>
    <s v="Non-Mgm."/>
    <s v="ang."/>
    <s v="W"/>
    <d v="2019-04-01T00:00:00"/>
    <m/>
    <s v=""/>
    <n v="0"/>
    <d v="1996-01-02T00:00:00"/>
    <n v="24"/>
    <s v="N"/>
    <n v="30"/>
    <n v="2.5"/>
    <n v="39"/>
    <x v="0"/>
    <n v="1"/>
    <n v="31"/>
    <n v="0"/>
    <n v="7634"/>
    <n v="1259.1937499999999"/>
    <n v="0"/>
    <n v="0"/>
    <n v="0"/>
    <n v="0"/>
    <n v="0"/>
    <n v="0"/>
    <n v="0"/>
    <n v="0"/>
    <n v="0"/>
    <n v="0"/>
    <n v="0"/>
    <n v="0"/>
    <n v="26.5"/>
    <n v="0"/>
    <n v="0"/>
    <n v="0"/>
    <n v="0"/>
    <n v="5.9346750000000004"/>
    <n v="0"/>
    <n v="0"/>
  </r>
  <r>
    <d v="2020-12-01T00:00:00"/>
    <x v="8"/>
    <s v="P"/>
    <s v="Active"/>
    <n v="658"/>
    <x v="657"/>
    <s v="N"/>
    <x v="7"/>
    <n v="1015"/>
    <x v="1"/>
    <s v="Niederl. 1"/>
    <n v="1"/>
    <s v="Department"/>
    <s v="Supervisor"/>
    <s v="Non-Mgm."/>
    <s v="ang."/>
    <s v="M"/>
    <d v="2019-04-01T00:00:00"/>
    <m/>
    <s v=""/>
    <n v="0"/>
    <d v="1996-06-20T00:00:00"/>
    <n v="23"/>
    <s v="N"/>
    <n v="30"/>
    <n v="2.5"/>
    <n v="39"/>
    <x v="0"/>
    <n v="1"/>
    <n v="31"/>
    <n v="0"/>
    <n v="7635"/>
    <n v="1259.1937499999999"/>
    <n v="0"/>
    <n v="0"/>
    <n v="0"/>
    <n v="0"/>
    <n v="0"/>
    <n v="0"/>
    <n v="0"/>
    <n v="0"/>
    <n v="0"/>
    <n v="0"/>
    <n v="0"/>
    <n v="0"/>
    <n v="26.5"/>
    <n v="0"/>
    <n v="0"/>
    <n v="0"/>
    <n v="0"/>
    <n v="5.9346750000000004"/>
    <n v="0"/>
    <n v="0"/>
  </r>
  <r>
    <d v="2020-12-01T00:00:00"/>
    <x v="8"/>
    <s v="P"/>
    <s v="Active"/>
    <n v="659"/>
    <x v="658"/>
    <s v="N"/>
    <x v="37"/>
    <n v="1005"/>
    <x v="1"/>
    <s v="Niederl. 1"/>
    <n v="1"/>
    <s v="Department"/>
    <s v="Supervisor"/>
    <s v="Supervisor"/>
    <s v="ang."/>
    <s v="M"/>
    <d v="2002-09-01T00:00:00"/>
    <m/>
    <s v=""/>
    <n v="17"/>
    <d v="1986-09-02T00:00:00"/>
    <n v="33"/>
    <s v="N"/>
    <n v="30"/>
    <n v="2.5"/>
    <n v="39"/>
    <x v="0"/>
    <n v="1"/>
    <n v="31"/>
    <n v="0"/>
    <n v="7636"/>
    <n v="1259.1937499999999"/>
    <n v="0"/>
    <n v="0"/>
    <n v="0"/>
    <n v="0"/>
    <n v="0"/>
    <n v="0"/>
    <n v="0"/>
    <n v="0"/>
    <n v="0"/>
    <n v="0"/>
    <n v="0"/>
    <n v="0"/>
    <n v="26.5"/>
    <n v="0"/>
    <n v="0"/>
    <n v="0"/>
    <n v="0"/>
    <n v="5.9346750000000004"/>
    <n v="0"/>
    <n v="0"/>
  </r>
  <r>
    <d v="2020-12-01T00:00:00"/>
    <x v="8"/>
    <s v="P"/>
    <s v="Active"/>
    <n v="660"/>
    <x v="659"/>
    <s v="N"/>
    <x v="29"/>
    <n v="1079"/>
    <x v="0"/>
    <s v="Niederl. 3"/>
    <n v="1"/>
    <s v="Department"/>
    <s v="Supervisor"/>
    <s v="Supervisor"/>
    <s v="ang."/>
    <s v="M"/>
    <d v="2019-05-01T00:00:00"/>
    <m/>
    <s v=""/>
    <n v="0"/>
    <d v="1980-12-20T00:00:00"/>
    <n v="39"/>
    <s v="N"/>
    <n v="30"/>
    <n v="2.5"/>
    <n v="39"/>
    <x v="0"/>
    <n v="1"/>
    <n v="31"/>
    <n v="0"/>
    <n v="7637"/>
    <n v="1259.1937499999999"/>
    <n v="0"/>
    <n v="0"/>
    <n v="0"/>
    <n v="0"/>
    <n v="0"/>
    <n v="0"/>
    <n v="0"/>
    <n v="0"/>
    <n v="0"/>
    <n v="0"/>
    <n v="0"/>
    <n v="0"/>
    <n v="26.5"/>
    <n v="0"/>
    <n v="0"/>
    <n v="0"/>
    <n v="0"/>
    <n v="5.9346750000000004"/>
    <n v="0"/>
    <n v="0"/>
  </r>
  <r>
    <d v="2020-12-01T00:00:00"/>
    <x v="8"/>
    <s v="P"/>
    <s v="Active"/>
    <n v="661"/>
    <x v="660"/>
    <s v="N"/>
    <x v="13"/>
    <n v="1061"/>
    <x v="11"/>
    <s v="Niederl. 12"/>
    <n v="1"/>
    <s v="Department"/>
    <s v="Supervisor"/>
    <s v="Supervisor"/>
    <s v="ang."/>
    <s v="W"/>
    <d v="2019-05-15T00:00:00"/>
    <m/>
    <s v=""/>
    <n v="0"/>
    <d v="1980-11-25T00:00:00"/>
    <n v="39"/>
    <s v="N"/>
    <n v="30"/>
    <n v="2.5"/>
    <n v="39"/>
    <x v="0"/>
    <n v="1"/>
    <n v="31"/>
    <n v="0"/>
    <n v="7638"/>
    <n v="1259.1937499999999"/>
    <n v="0"/>
    <n v="0"/>
    <n v="0"/>
    <n v="0"/>
    <n v="0"/>
    <n v="0"/>
    <n v="0"/>
    <n v="0"/>
    <n v="0"/>
    <n v="0"/>
    <n v="0"/>
    <n v="0"/>
    <n v="26.5"/>
    <n v="0"/>
    <n v="0"/>
    <n v="0"/>
    <n v="0"/>
    <n v="5.9346750000000004"/>
    <n v="0"/>
    <n v="0"/>
  </r>
  <r>
    <d v="2020-12-01T00:00:00"/>
    <x v="8"/>
    <s v="P"/>
    <s v="Active"/>
    <n v="662"/>
    <x v="661"/>
    <s v="N"/>
    <x v="14"/>
    <n v="1003"/>
    <x v="1"/>
    <s v="Niederl. 1"/>
    <n v="1"/>
    <s v="Department"/>
    <s v="Supervisor"/>
    <s v="Non-Mgm."/>
    <s v="ang."/>
    <s v="W"/>
    <d v="2019-05-01T00:00:00"/>
    <m/>
    <s v=""/>
    <n v="0"/>
    <d v="1987-02-10T00:00:00"/>
    <n v="32"/>
    <s v="N"/>
    <n v="30"/>
    <n v="2.5"/>
    <n v="39"/>
    <x v="0"/>
    <n v="1"/>
    <n v="31"/>
    <n v="0"/>
    <n v="7639"/>
    <n v="1259.1937499999999"/>
    <n v="0"/>
    <n v="0"/>
    <n v="0"/>
    <n v="0"/>
    <n v="0"/>
    <n v="0"/>
    <n v="0"/>
    <n v="0"/>
    <n v="0"/>
    <n v="0"/>
    <n v="0"/>
    <n v="0"/>
    <n v="26.5"/>
    <n v="0"/>
    <n v="0"/>
    <n v="0"/>
    <n v="0"/>
    <n v="5.9346750000000004"/>
    <n v="0"/>
    <n v="0"/>
  </r>
  <r>
    <d v="2020-12-01T00:00:00"/>
    <x v="8"/>
    <s v="P"/>
    <s v="Active"/>
    <n v="663"/>
    <x v="662"/>
    <s v="N"/>
    <x v="37"/>
    <n v="1005"/>
    <x v="1"/>
    <s v="Niederl. 1"/>
    <n v="1"/>
    <s v="Department"/>
    <s v="Supervisor"/>
    <s v="Non-Mgm."/>
    <s v="ang."/>
    <s v="M"/>
    <d v="2019-05-01T00:00:00"/>
    <m/>
    <s v=""/>
    <n v="0"/>
    <d v="1991-05-21T00:00:00"/>
    <n v="28"/>
    <s v="N"/>
    <n v="30"/>
    <n v="2.5"/>
    <n v="39"/>
    <x v="0"/>
    <n v="1"/>
    <n v="31"/>
    <n v="0"/>
    <n v="7640"/>
    <n v="1259.1937499999999"/>
    <n v="0"/>
    <n v="0"/>
    <n v="0"/>
    <n v="0"/>
    <n v="0"/>
    <n v="0"/>
    <n v="0"/>
    <n v="0"/>
    <n v="0"/>
    <n v="0"/>
    <n v="0"/>
    <n v="0"/>
    <n v="26.5"/>
    <n v="0"/>
    <n v="0"/>
    <n v="0"/>
    <n v="0"/>
    <n v="5.9346750000000004"/>
    <n v="0"/>
    <n v="0"/>
  </r>
  <r>
    <d v="2020-12-01T00:00:00"/>
    <x v="8"/>
    <s v="P"/>
    <s v="Active"/>
    <n v="664"/>
    <x v="663"/>
    <s v="N"/>
    <x v="47"/>
    <n v="1016"/>
    <x v="1"/>
    <s v="Niederl. 1"/>
    <n v="1"/>
    <s v="Department"/>
    <s v="Supervisor"/>
    <s v="Non-Mgm."/>
    <s v="ang."/>
    <s v="W"/>
    <d v="2019-05-01T00:00:00"/>
    <m/>
    <s v=""/>
    <n v="0"/>
    <d v="1991-10-31T00:00:00"/>
    <n v="28"/>
    <s v="N"/>
    <n v="30"/>
    <n v="2.5"/>
    <n v="39"/>
    <x v="0"/>
    <n v="1"/>
    <n v="31"/>
    <n v="0"/>
    <n v="7641"/>
    <n v="1259.1937499999999"/>
    <n v="0"/>
    <n v="0"/>
    <n v="0"/>
    <n v="0"/>
    <n v="0"/>
    <n v="0"/>
    <n v="0"/>
    <n v="0"/>
    <n v="0"/>
    <n v="0"/>
    <n v="0"/>
    <n v="0"/>
    <n v="26.5"/>
    <n v="0"/>
    <n v="0"/>
    <n v="0"/>
    <n v="0"/>
    <n v="5.9346750000000004"/>
    <n v="0"/>
    <n v="0"/>
  </r>
  <r>
    <d v="2020-12-01T00:00:00"/>
    <x v="8"/>
    <s v="P"/>
    <s v="Active"/>
    <n v="666"/>
    <x v="665"/>
    <s v="N"/>
    <x v="22"/>
    <n v="1053"/>
    <x v="3"/>
    <s v="Niederl. 8"/>
    <n v="1"/>
    <s v="Department"/>
    <s v="Supervisor"/>
    <s v="Non-Mgm."/>
    <s v="ang."/>
    <s v="M"/>
    <d v="2019-06-01T00:00:00"/>
    <m/>
    <s v=""/>
    <n v="0"/>
    <d v="1984-11-02T00:00:00"/>
    <n v="35"/>
    <s v="J"/>
    <n v="30"/>
    <n v="2.5"/>
    <n v="39"/>
    <x v="0"/>
    <n v="1"/>
    <n v="31"/>
    <n v="0"/>
    <n v="7642"/>
    <n v="1259.1937499999999"/>
    <n v="0"/>
    <n v="0"/>
    <n v="0"/>
    <n v="0"/>
    <n v="0"/>
    <n v="0"/>
    <n v="0"/>
    <n v="0"/>
    <n v="0"/>
    <n v="0"/>
    <n v="440.88461538461542"/>
    <n v="350.25833333333338"/>
    <n v="26.5"/>
    <n v="0"/>
    <n v="0"/>
    <n v="0"/>
    <n v="0"/>
    <n v="183.11113836538465"/>
    <n v="0"/>
    <n v="0"/>
  </r>
  <r>
    <d v="2020-12-01T00:00:00"/>
    <x v="8"/>
    <s v="P"/>
    <s v="Active"/>
    <n v="667"/>
    <x v="666"/>
    <s v="N"/>
    <x v="37"/>
    <n v="1005"/>
    <x v="1"/>
    <s v="Niederl. 1"/>
    <n v="1"/>
    <s v="Department"/>
    <s v="Supervisor"/>
    <s v="Non-Mgm."/>
    <s v="ang."/>
    <s v="M"/>
    <d v="2019-05-15T00:00:00"/>
    <m/>
    <s v=""/>
    <n v="0"/>
    <d v="1988-07-06T00:00:00"/>
    <n v="31"/>
    <s v="N"/>
    <n v="30"/>
    <n v="2.5"/>
    <n v="39"/>
    <x v="0"/>
    <n v="1"/>
    <n v="31"/>
    <n v="0"/>
    <n v="7643"/>
    <n v="1259.1937499999999"/>
    <n v="0"/>
    <n v="0"/>
    <n v="0"/>
    <n v="0"/>
    <n v="0"/>
    <n v="0"/>
    <n v="0"/>
    <n v="0"/>
    <n v="0"/>
    <n v="0"/>
    <n v="0"/>
    <n v="0"/>
    <n v="26.5"/>
    <n v="0"/>
    <n v="0"/>
    <n v="0"/>
    <n v="0"/>
    <n v="5.9346750000000004"/>
    <n v="0"/>
    <n v="0"/>
  </r>
  <r>
    <d v="2020-12-01T00:00:00"/>
    <x v="8"/>
    <s v="P"/>
    <s v="Active"/>
    <n v="668"/>
    <x v="667"/>
    <s v="N"/>
    <x v="22"/>
    <n v="1053"/>
    <x v="3"/>
    <s v="Niederl. 8"/>
    <n v="1"/>
    <s v="Department"/>
    <s v="Supervisor"/>
    <s v="Non-Mgm."/>
    <s v="ang."/>
    <s v="M"/>
    <d v="2019-06-01T00:00:00"/>
    <m/>
    <s v=""/>
    <n v="0"/>
    <d v="1979-07-07T00:00:00"/>
    <n v="40"/>
    <s v="J"/>
    <n v="30"/>
    <n v="2.5"/>
    <n v="39"/>
    <x v="0"/>
    <n v="1"/>
    <n v="31"/>
    <n v="0"/>
    <n v="7644"/>
    <n v="1259.1937499999999"/>
    <n v="0"/>
    <n v="0"/>
    <n v="0"/>
    <n v="0"/>
    <n v="0"/>
    <n v="0"/>
    <n v="0"/>
    <n v="0"/>
    <n v="0"/>
    <n v="0"/>
    <n v="441"/>
    <n v="350.35"/>
    <n v="26.5"/>
    <n v="0"/>
    <n v="0"/>
    <n v="0"/>
    <n v="0"/>
    <n v="183.15750750000001"/>
    <n v="0"/>
    <n v="0"/>
  </r>
  <r>
    <d v="2020-12-01T00:00:00"/>
    <x v="8"/>
    <s v="P"/>
    <s v="Active"/>
    <n v="669"/>
    <x v="668"/>
    <s v="N"/>
    <x v="31"/>
    <n v="1046"/>
    <x v="9"/>
    <s v="Niederl. 4"/>
    <n v="1"/>
    <s v="Department"/>
    <s v="Supervisor"/>
    <s v="Manager"/>
    <s v="ang."/>
    <s v="M"/>
    <d v="2019-06-17T00:00:00"/>
    <m/>
    <s v=""/>
    <n v="0"/>
    <d v="1978-07-27T00:00:00"/>
    <n v="41"/>
    <s v="N"/>
    <n v="30"/>
    <n v="2.5"/>
    <n v="39"/>
    <x v="0"/>
    <n v="1"/>
    <n v="31"/>
    <n v="0"/>
    <n v="7645"/>
    <n v="1259.1937499999999"/>
    <n v="0"/>
    <n v="0"/>
    <n v="30"/>
    <n v="0"/>
    <n v="0"/>
    <n v="0"/>
    <n v="0"/>
    <n v="0"/>
    <n v="0"/>
    <n v="0"/>
    <n v="0"/>
    <n v="0"/>
    <n v="26.5"/>
    <n v="0"/>
    <n v="0"/>
    <n v="0"/>
    <n v="0"/>
    <n v="12.653175000000001"/>
    <n v="79.040000000000006"/>
    <n v="0"/>
  </r>
  <r>
    <d v="2020-12-01T00:00:00"/>
    <x v="8"/>
    <s v="P"/>
    <s v="Active"/>
    <n v="670"/>
    <x v="669"/>
    <s v="N"/>
    <x v="27"/>
    <n v="1070"/>
    <x v="0"/>
    <s v="Niederl. 3"/>
    <n v="1"/>
    <s v="Department"/>
    <s v="Supervisor"/>
    <s v="Non-Mgm."/>
    <s v="ang."/>
    <s v="M"/>
    <d v="2019-06-01T00:00:00"/>
    <m/>
    <s v=""/>
    <n v="0"/>
    <d v="1988-08-28T00:00:00"/>
    <n v="31"/>
    <s v="N"/>
    <n v="30"/>
    <n v="2.5"/>
    <n v="39"/>
    <x v="0"/>
    <n v="1"/>
    <n v="31"/>
    <n v="0"/>
    <n v="7646"/>
    <n v="1259.1937499999999"/>
    <n v="0"/>
    <n v="0"/>
    <n v="0"/>
    <n v="0"/>
    <n v="0"/>
    <n v="0"/>
    <n v="0"/>
    <n v="0"/>
    <n v="0"/>
    <n v="0"/>
    <n v="0"/>
    <n v="0"/>
    <n v="26.5"/>
    <n v="0"/>
    <n v="0"/>
    <n v="0"/>
    <n v="0"/>
    <n v="5.9346750000000004"/>
    <n v="0"/>
    <n v="0"/>
  </r>
  <r>
    <d v="2020-12-01T00:00:00"/>
    <x v="8"/>
    <s v="P"/>
    <s v="Active"/>
    <n v="671"/>
    <x v="670"/>
    <s v="N"/>
    <x v="27"/>
    <n v="1070"/>
    <x v="0"/>
    <s v="Niederl. 3"/>
    <n v="1"/>
    <s v="Department"/>
    <s v="Supervisor"/>
    <s v="Non-Mgm."/>
    <s v="ang."/>
    <s v="W"/>
    <d v="2019-06-01T00:00:00"/>
    <m/>
    <s v=""/>
    <n v="0"/>
    <d v="1988-11-25T00:00:00"/>
    <n v="31"/>
    <s v="N"/>
    <n v="30"/>
    <n v="2.5"/>
    <n v="39"/>
    <x v="0"/>
    <n v="1"/>
    <n v="31"/>
    <n v="0"/>
    <n v="7647"/>
    <n v="1259.1937499999999"/>
    <n v="0"/>
    <n v="0"/>
    <n v="0"/>
    <n v="0"/>
    <n v="0"/>
    <n v="0"/>
    <n v="0"/>
    <n v="0"/>
    <n v="0"/>
    <n v="0"/>
    <n v="0"/>
    <n v="0"/>
    <n v="26.5"/>
    <n v="0"/>
    <n v="0"/>
    <n v="0"/>
    <n v="0"/>
    <n v="5.9346750000000004"/>
    <n v="0"/>
    <n v="0"/>
  </r>
  <r>
    <d v="2020-12-01T00:00:00"/>
    <x v="8"/>
    <s v="P"/>
    <s v="Active"/>
    <n v="672"/>
    <x v="671"/>
    <s v="N"/>
    <x v="36"/>
    <n v="1054"/>
    <x v="8"/>
    <s v="Niederl. 2"/>
    <n v="1"/>
    <s v="Department"/>
    <s v="Supervisor"/>
    <s v="Non-Mgm."/>
    <s v="ang."/>
    <s v="M"/>
    <d v="2019-06-01T00:00:00"/>
    <m/>
    <s v=""/>
    <n v="0"/>
    <d v="1982-02-15T00:00:00"/>
    <n v="37"/>
    <s v="N"/>
    <n v="30"/>
    <n v="2.5"/>
    <n v="39"/>
    <x v="0"/>
    <n v="1"/>
    <n v="31"/>
    <n v="0"/>
    <n v="7648"/>
    <n v="1259.1937499999999"/>
    <n v="0"/>
    <n v="0"/>
    <n v="0"/>
    <n v="0"/>
    <n v="0"/>
    <n v="0"/>
    <n v="0"/>
    <n v="0"/>
    <n v="0"/>
    <n v="0"/>
    <n v="0"/>
    <n v="0"/>
    <n v="26.5"/>
    <n v="0"/>
    <n v="0"/>
    <n v="0"/>
    <n v="0"/>
    <n v="5.9346750000000004"/>
    <n v="0"/>
    <n v="0"/>
  </r>
  <r>
    <d v="2020-12-01T00:00:00"/>
    <x v="8"/>
    <s v="P"/>
    <s v="Active"/>
    <n v="673"/>
    <x v="672"/>
    <s v="N"/>
    <x v="9"/>
    <n v="1087"/>
    <x v="0"/>
    <s v="Niederl. 3"/>
    <n v="1"/>
    <s v="Department"/>
    <s v="Supervisor"/>
    <s v="Non-Mgm."/>
    <s v="ang."/>
    <s v="M"/>
    <d v="2019-06-17T00:00:00"/>
    <m/>
    <s v=""/>
    <n v="0"/>
    <d v="1993-01-12T00:00:00"/>
    <n v="27"/>
    <s v="N"/>
    <n v="30"/>
    <n v="2.5"/>
    <n v="39"/>
    <x v="0"/>
    <n v="1"/>
    <n v="31"/>
    <n v="0"/>
    <n v="7649"/>
    <n v="1259.1937499999999"/>
    <n v="0"/>
    <n v="0"/>
    <n v="0"/>
    <n v="0"/>
    <n v="0"/>
    <n v="0"/>
    <n v="0"/>
    <n v="0"/>
    <n v="0"/>
    <n v="0"/>
    <n v="0"/>
    <n v="0"/>
    <n v="26.5"/>
    <n v="0"/>
    <n v="0"/>
    <n v="0"/>
    <n v="0"/>
    <n v="5.9346750000000004"/>
    <n v="0"/>
    <n v="0"/>
  </r>
  <r>
    <d v="2020-12-01T00:00:00"/>
    <x v="8"/>
    <s v="P"/>
    <s v="Active"/>
    <n v="674"/>
    <x v="673"/>
    <s v="N"/>
    <x v="19"/>
    <n v="1083"/>
    <x v="0"/>
    <s v="Niederl. 3"/>
    <n v="1"/>
    <s v="Department"/>
    <s v="Supervisor"/>
    <s v="Non-Mgm."/>
    <s v="ang."/>
    <s v="M"/>
    <d v="2019-07-01T00:00:00"/>
    <m/>
    <s v=""/>
    <n v="0"/>
    <d v="1989-02-15T00:00:00"/>
    <n v="30"/>
    <s v="N"/>
    <n v="30"/>
    <n v="2.5"/>
    <n v="39"/>
    <x v="0"/>
    <n v="1"/>
    <n v="31"/>
    <n v="0"/>
    <n v="7650"/>
    <n v="1259.1937499999999"/>
    <n v="0"/>
    <n v="0"/>
    <n v="0"/>
    <n v="0"/>
    <n v="0"/>
    <n v="0"/>
    <n v="0"/>
    <n v="0"/>
    <n v="0"/>
    <n v="0"/>
    <n v="0"/>
    <n v="0"/>
    <n v="26.5"/>
    <n v="0"/>
    <n v="0"/>
    <n v="0"/>
    <n v="0"/>
    <n v="5.9346750000000004"/>
    <n v="0"/>
    <n v="0"/>
  </r>
  <r>
    <d v="2020-12-01T00:00:00"/>
    <x v="8"/>
    <s v="P"/>
    <s v="Active"/>
    <n v="675"/>
    <x v="674"/>
    <s v="N"/>
    <x v="22"/>
    <n v="1041"/>
    <x v="4"/>
    <s v="Niederl. 6"/>
    <n v="1"/>
    <s v="Department"/>
    <s v="Supervisor"/>
    <s v="Non-Mgm."/>
    <s v="ang."/>
    <s v="M"/>
    <d v="2019-07-01T00:00:00"/>
    <m/>
    <s v=""/>
    <n v="0"/>
    <d v="1970-01-12T00:00:00"/>
    <n v="50"/>
    <s v="J"/>
    <n v="30"/>
    <n v="2.5"/>
    <n v="39"/>
    <x v="0"/>
    <n v="1"/>
    <n v="31"/>
    <n v="0"/>
    <n v="7651"/>
    <n v="1259.1937499999999"/>
    <n v="0"/>
    <n v="0"/>
    <n v="0"/>
    <n v="0"/>
    <n v="0"/>
    <n v="0"/>
    <n v="0"/>
    <n v="0"/>
    <n v="0"/>
    <n v="0"/>
    <n v="441.40384615384613"/>
    <n v="350.67083333333341"/>
    <n v="26.5"/>
    <n v="0"/>
    <n v="0"/>
    <n v="0"/>
    <n v="0"/>
    <n v="183.31979947115386"/>
    <n v="0"/>
    <n v="0"/>
  </r>
  <r>
    <d v="2020-12-01T00:00:00"/>
    <x v="8"/>
    <s v="P"/>
    <s v="Active"/>
    <n v="676"/>
    <x v="675"/>
    <s v="N"/>
    <x v="22"/>
    <n v="1060"/>
    <x v="2"/>
    <s v="Niederl. 7"/>
    <n v="1"/>
    <s v="Department"/>
    <s v="Supervisor"/>
    <s v="Non-Mgm."/>
    <s v="ang."/>
    <s v="M"/>
    <d v="2019-07-01T00:00:00"/>
    <m/>
    <s v=""/>
    <n v="0"/>
    <d v="1968-10-15T00:00:00"/>
    <n v="51"/>
    <s v="J"/>
    <n v="30"/>
    <n v="2.5"/>
    <n v="39"/>
    <x v="0"/>
    <n v="1"/>
    <n v="31"/>
    <n v="0"/>
    <n v="7652"/>
    <n v="1259.1937499999999"/>
    <n v="0"/>
    <n v="0"/>
    <n v="0"/>
    <n v="0"/>
    <n v="0"/>
    <n v="0"/>
    <n v="0"/>
    <n v="0"/>
    <n v="0"/>
    <n v="0"/>
    <n v="441.46153846153845"/>
    <n v="350.7166666666667"/>
    <n v="26.5"/>
    <n v="0"/>
    <n v="0"/>
    <n v="0"/>
    <n v="0"/>
    <n v="183.34298403846154"/>
    <n v="0"/>
    <n v="0"/>
  </r>
  <r>
    <d v="2020-12-01T00:00:00"/>
    <x v="8"/>
    <s v="P"/>
    <s v="Active"/>
    <n v="677"/>
    <x v="676"/>
    <s v="N"/>
    <x v="16"/>
    <n v="1067"/>
    <x v="11"/>
    <s v="Niederl. 12"/>
    <n v="1"/>
    <s v="Department"/>
    <s v="Supervisor"/>
    <s v="Non-Mgm."/>
    <s v="ang."/>
    <s v="M"/>
    <d v="2019-07-01T00:00:00"/>
    <m/>
    <s v=""/>
    <n v="0"/>
    <d v="1985-03-02T00:00:00"/>
    <n v="34"/>
    <s v="N"/>
    <n v="30"/>
    <n v="2.5"/>
    <n v="39"/>
    <x v="0"/>
    <n v="1"/>
    <n v="31"/>
    <n v="0"/>
    <n v="7653"/>
    <n v="1259.1937499999999"/>
    <n v="0"/>
    <n v="0"/>
    <n v="0"/>
    <n v="0"/>
    <n v="0"/>
    <n v="0"/>
    <n v="0"/>
    <n v="0"/>
    <n v="0"/>
    <n v="0"/>
    <n v="0"/>
    <n v="0"/>
    <n v="26.5"/>
    <n v="0"/>
    <n v="0"/>
    <n v="0"/>
    <n v="0"/>
    <n v="5.9346750000000004"/>
    <n v="0"/>
    <n v="0"/>
  </r>
  <r>
    <d v="2020-12-01T00:00:00"/>
    <x v="8"/>
    <s v="P"/>
    <s v="Active"/>
    <n v="678"/>
    <x v="677"/>
    <s v="N"/>
    <x v="31"/>
    <n v="1052"/>
    <x v="3"/>
    <s v="Niederl. 8"/>
    <n v="1"/>
    <s v="Department"/>
    <s v="Supervisor"/>
    <s v="Non-Mgm."/>
    <s v="ang."/>
    <s v="M"/>
    <d v="2019-07-01T00:00:00"/>
    <m/>
    <s v=""/>
    <n v="0"/>
    <d v="1967-03-01T00:00:00"/>
    <n v="52"/>
    <s v="J"/>
    <n v="30"/>
    <n v="2.5"/>
    <n v="39"/>
    <x v="0"/>
    <n v="1"/>
    <n v="31"/>
    <n v="0"/>
    <n v="7654"/>
    <n v="1259.1937499999999"/>
    <n v="0"/>
    <n v="0"/>
    <n v="30"/>
    <n v="0"/>
    <n v="0"/>
    <n v="1350"/>
    <n v="0"/>
    <n v="0"/>
    <n v="0"/>
    <n v="0"/>
    <n v="441.57692307692304"/>
    <n v="350.80833333333339"/>
    <n v="26.5"/>
    <n v="0"/>
    <n v="0"/>
    <n v="0"/>
    <n v="0"/>
    <n v="492.44035317307691"/>
    <n v="68.97"/>
    <n v="0"/>
  </r>
  <r>
    <d v="2020-12-01T00:00:00"/>
    <x v="8"/>
    <s v="P"/>
    <s v="Active"/>
    <n v="679"/>
    <x v="678"/>
    <s v="N"/>
    <x v="22"/>
    <n v="1041"/>
    <x v="4"/>
    <s v="Niederl. 6"/>
    <n v="1"/>
    <s v="Department"/>
    <s v="Supervisor"/>
    <s v="Non-Mgm."/>
    <s v="ang."/>
    <s v="M"/>
    <d v="2019-07-01T00:00:00"/>
    <m/>
    <s v=""/>
    <n v="0"/>
    <d v="1982-04-24T00:00:00"/>
    <n v="37"/>
    <s v="J"/>
    <n v="30"/>
    <n v="2.5"/>
    <n v="39"/>
    <x v="0"/>
    <n v="1"/>
    <n v="31"/>
    <n v="0"/>
    <n v="7655"/>
    <n v="1259.1937499999999"/>
    <n v="0"/>
    <n v="0"/>
    <n v="0"/>
    <n v="0"/>
    <n v="0"/>
    <n v="0"/>
    <n v="0"/>
    <n v="0"/>
    <n v="0"/>
    <n v="0"/>
    <n v="441.63461538461536"/>
    <n v="350.85416666666669"/>
    <n v="26.5"/>
    <n v="0"/>
    <n v="0"/>
    <n v="0"/>
    <n v="0"/>
    <n v="183.41253774038461"/>
    <n v="0"/>
    <n v="0"/>
  </r>
  <r>
    <d v="2020-12-01T00:00:00"/>
    <x v="8"/>
    <s v="P"/>
    <s v="Active"/>
    <n v="680"/>
    <x v="679"/>
    <s v="N"/>
    <x v="27"/>
    <n v="1070"/>
    <x v="0"/>
    <s v="Niederl. 3"/>
    <n v="1"/>
    <s v="Department"/>
    <s v="Supervisor"/>
    <s v="Manager"/>
    <s v="ang."/>
    <s v="M"/>
    <d v="2019-07-01T00:00:00"/>
    <m/>
    <s v=""/>
    <n v="0"/>
    <d v="1979-11-17T00:00:00"/>
    <n v="40"/>
    <s v="N"/>
    <n v="30"/>
    <n v="2.5"/>
    <n v="39"/>
    <x v="0"/>
    <n v="1"/>
    <n v="31"/>
    <n v="0"/>
    <n v="7656"/>
    <n v="1259.1937499999999"/>
    <n v="0"/>
    <n v="0"/>
    <n v="0"/>
    <n v="0"/>
    <n v="0"/>
    <n v="0"/>
    <n v="0"/>
    <n v="0"/>
    <n v="0"/>
    <n v="0"/>
    <n v="0"/>
    <n v="0"/>
    <n v="26.5"/>
    <n v="0"/>
    <n v="0"/>
    <n v="0"/>
    <n v="0"/>
    <n v="5.9346750000000004"/>
    <n v="0"/>
    <n v="0"/>
  </r>
  <r>
    <d v="2020-12-01T00:00:00"/>
    <x v="8"/>
    <s v="P"/>
    <s v="Active"/>
    <n v="681"/>
    <x v="680"/>
    <s v="N"/>
    <x v="36"/>
    <n v="1054"/>
    <x v="8"/>
    <s v="Niederl. 2"/>
    <n v="1"/>
    <s v="Department"/>
    <s v="Supervisor"/>
    <s v="Non-Mgm."/>
    <s v="ang."/>
    <s v="M"/>
    <d v="2016-09-01T00:00:00"/>
    <m/>
    <s v=""/>
    <n v="3"/>
    <d v="1994-02-10T00:00:00"/>
    <n v="25"/>
    <s v="N"/>
    <n v="30"/>
    <n v="2.5"/>
    <n v="39"/>
    <x v="0"/>
    <n v="1"/>
    <n v="31"/>
    <n v="0"/>
    <n v="7657"/>
    <n v="1259.1937499999999"/>
    <n v="0"/>
    <n v="0"/>
    <n v="0"/>
    <n v="0"/>
    <n v="0"/>
    <n v="0"/>
    <n v="0"/>
    <n v="0"/>
    <n v="0"/>
    <n v="0"/>
    <n v="0"/>
    <n v="0"/>
    <n v="26.5"/>
    <n v="0"/>
    <n v="0"/>
    <n v="0"/>
    <n v="0"/>
    <n v="5.9346750000000004"/>
    <n v="0"/>
    <n v="0"/>
  </r>
  <r>
    <d v="2020-12-01T00:00:00"/>
    <x v="8"/>
    <s v="P"/>
    <s v="Active"/>
    <n v="682"/>
    <x v="681"/>
    <s v="N"/>
    <x v="51"/>
    <n v="1092"/>
    <x v="9"/>
    <s v="Niederl. 4"/>
    <n v="1"/>
    <s v="Department"/>
    <s v="Supervisor"/>
    <s v="Non-Mgm."/>
    <s v="kfm"/>
    <s v="M"/>
    <d v="2019-08-01T00:00:00"/>
    <d v="2022-07-31T00:00:00"/>
    <s v=""/>
    <n v="2"/>
    <d v="1998-12-26T00:00:00"/>
    <n v="21"/>
    <s v="J"/>
    <n v="30"/>
    <n v="2.5"/>
    <n v="39"/>
    <x v="0"/>
    <n v="1"/>
    <n v="31"/>
    <n v="0"/>
    <n v="7658"/>
    <n v="1259.1937499999999"/>
    <n v="0"/>
    <n v="0"/>
    <n v="0"/>
    <n v="0"/>
    <n v="0"/>
    <n v="0"/>
    <n v="0"/>
    <n v="0"/>
    <n v="0"/>
    <n v="0"/>
    <n v="441.80769230769232"/>
    <n v="350.99166666666667"/>
    <n v="26.5"/>
    <n v="0"/>
    <n v="0"/>
    <n v="0"/>
    <n v="0"/>
    <n v="183.48209144230771"/>
    <n v="0"/>
    <n v="0"/>
  </r>
  <r>
    <d v="2020-12-01T00:00:00"/>
    <x v="8"/>
    <s v="P"/>
    <s v="Active"/>
    <n v="683"/>
    <x v="682"/>
    <s v="N"/>
    <x v="31"/>
    <n v="1028"/>
    <x v="6"/>
    <s v="Niederl. 10"/>
    <n v="1"/>
    <s v="Department"/>
    <s v="Supervisor"/>
    <s v="Non-Mgm."/>
    <s v="ang."/>
    <s v="M"/>
    <d v="2019-08-01T00:00:00"/>
    <m/>
    <s v=""/>
    <n v="0"/>
    <d v="1967-06-26T00:00:00"/>
    <n v="52"/>
    <s v="J"/>
    <n v="30"/>
    <n v="2.5"/>
    <n v="39"/>
    <x v="0"/>
    <n v="1"/>
    <n v="31"/>
    <n v="0"/>
    <n v="7659"/>
    <n v="1259.1937499999999"/>
    <n v="0"/>
    <n v="0"/>
    <n v="0"/>
    <n v="0"/>
    <n v="0"/>
    <n v="1400"/>
    <n v="0"/>
    <n v="0"/>
    <n v="0"/>
    <n v="0"/>
    <n v="441.86538461538458"/>
    <n v="351.03750000000002"/>
    <n v="26.5"/>
    <n v="0"/>
    <n v="0"/>
    <n v="0"/>
    <n v="0"/>
    <n v="497.03527600961542"/>
    <n v="78.09"/>
    <n v="0"/>
  </r>
  <r>
    <d v="2020-12-01T00:00:00"/>
    <x v="8"/>
    <s v="P"/>
    <s v="Active"/>
    <n v="684"/>
    <x v="683"/>
    <s v="N"/>
    <x v="37"/>
    <n v="1005"/>
    <x v="1"/>
    <s v="Niederl. 1"/>
    <n v="1"/>
    <s v="Department"/>
    <s v="Supervisor"/>
    <s v="Non-Mgm."/>
    <s v="ang."/>
    <s v="M"/>
    <d v="2014-07-01T00:00:00"/>
    <m/>
    <s v=""/>
    <n v="5"/>
    <d v="1993-09-25T00:00:00"/>
    <n v="26"/>
    <s v="N"/>
    <n v="30"/>
    <n v="2.5"/>
    <n v="39"/>
    <x v="0"/>
    <n v="1"/>
    <n v="31"/>
    <n v="0"/>
    <n v="7660"/>
    <n v="1259.1937499999999"/>
    <n v="0"/>
    <n v="0"/>
    <n v="0"/>
    <n v="0"/>
    <n v="0"/>
    <n v="0"/>
    <n v="0"/>
    <n v="0"/>
    <n v="0"/>
    <n v="0"/>
    <n v="0"/>
    <n v="0"/>
    <n v="26.5"/>
    <n v="0"/>
    <n v="0"/>
    <n v="0"/>
    <n v="0"/>
    <n v="5.9346750000000004"/>
    <n v="0"/>
    <n v="0"/>
  </r>
  <r>
    <d v="2020-12-01T00:00:00"/>
    <x v="8"/>
    <s v="P"/>
    <s v="Active"/>
    <n v="685"/>
    <x v="684"/>
    <s v="N"/>
    <x v="51"/>
    <n v="1092"/>
    <x v="5"/>
    <s v="Niederl. 5"/>
    <n v="1"/>
    <s v="Department"/>
    <s v="Supervisor"/>
    <s v="Non-Mgm."/>
    <s v="kfm"/>
    <s v="M"/>
    <d v="2019-08-01T00:00:00"/>
    <d v="2022-07-31T00:00:00"/>
    <s v=""/>
    <n v="2"/>
    <d v="1992-05-10T00:00:00"/>
    <n v="27"/>
    <s v="J"/>
    <n v="30"/>
    <n v="2.5"/>
    <n v="39"/>
    <x v="0"/>
    <n v="1"/>
    <n v="31"/>
    <n v="0"/>
    <n v="7661"/>
    <n v="1259.1937499999999"/>
    <n v="0"/>
    <n v="0"/>
    <n v="0"/>
    <n v="0"/>
    <n v="0"/>
    <n v="0"/>
    <n v="0"/>
    <n v="0"/>
    <n v="0"/>
    <n v="0"/>
    <n v="441.98076923076923"/>
    <n v="351.12916666666666"/>
    <n v="26.5"/>
    <n v="0"/>
    <n v="0"/>
    <n v="0"/>
    <n v="0"/>
    <n v="183.55164514423078"/>
    <n v="0"/>
    <n v="0"/>
  </r>
  <r>
    <d v="2020-12-01T00:00:00"/>
    <x v="8"/>
    <s v="P"/>
    <s v="Active"/>
    <n v="686"/>
    <x v="685"/>
    <s v="N"/>
    <x v="0"/>
    <n v="1090"/>
    <x v="0"/>
    <s v="Niederl. 3"/>
    <n v="1"/>
    <s v="Department"/>
    <s v="Supervisor"/>
    <s v="Non-Mgm."/>
    <s v="ang."/>
    <s v="W"/>
    <d v="2019-08-01T00:00:00"/>
    <m/>
    <s v=""/>
    <n v="0"/>
    <d v="1987-05-20T00:00:00"/>
    <n v="32"/>
    <s v="N"/>
    <n v="30"/>
    <n v="2.5"/>
    <n v="39"/>
    <x v="0"/>
    <n v="1"/>
    <n v="31"/>
    <n v="0"/>
    <n v="7662"/>
    <n v="1259.1937499999999"/>
    <n v="0"/>
    <n v="0"/>
    <n v="0"/>
    <n v="0"/>
    <n v="0"/>
    <n v="0"/>
    <n v="0"/>
    <n v="0"/>
    <n v="0"/>
    <n v="0"/>
    <n v="0"/>
    <n v="0"/>
    <n v="26.5"/>
    <n v="0"/>
    <n v="0"/>
    <n v="0"/>
    <n v="0"/>
    <n v="5.9346750000000004"/>
    <n v="0"/>
    <n v="0"/>
  </r>
  <r>
    <d v="2020-12-01T00:00:00"/>
    <x v="8"/>
    <s v="P"/>
    <s v="Active"/>
    <n v="687"/>
    <x v="686"/>
    <s v="N"/>
    <x v="22"/>
    <n v="1060"/>
    <x v="2"/>
    <s v="Niederl. 7"/>
    <n v="1"/>
    <s v="Department"/>
    <s v="Supervisor"/>
    <s v="Non-Mgm."/>
    <s v="ang."/>
    <s v="M"/>
    <d v="2019-08-01T00:00:00"/>
    <m/>
    <s v=""/>
    <n v="0"/>
    <d v="1980-03-08T00:00:00"/>
    <n v="39"/>
    <s v="J"/>
    <n v="30"/>
    <n v="2.5"/>
    <n v="39"/>
    <x v="0"/>
    <n v="1"/>
    <n v="31"/>
    <n v="0"/>
    <n v="7663"/>
    <n v="1259.1937499999999"/>
    <n v="0"/>
    <n v="0"/>
    <n v="0"/>
    <n v="0"/>
    <n v="0"/>
    <n v="0"/>
    <n v="0"/>
    <n v="0"/>
    <n v="0"/>
    <n v="0"/>
    <n v="442.09615384615387"/>
    <n v="351.22083333333336"/>
    <n v="26.5"/>
    <n v="0"/>
    <n v="0"/>
    <n v="0"/>
    <n v="0"/>
    <n v="183.59801427884616"/>
    <n v="0"/>
    <n v="0"/>
  </r>
  <r>
    <d v="2020-12-01T00:00:00"/>
    <x v="8"/>
    <s v="P"/>
    <s v="Active"/>
    <n v="688"/>
    <x v="687"/>
    <s v="N"/>
    <x v="51"/>
    <n v="1092"/>
    <x v="7"/>
    <s v="Niederl. 9"/>
    <n v="1"/>
    <s v="Department"/>
    <s v="Supervisor"/>
    <s v="Non-Mgm."/>
    <s v="kfm"/>
    <s v="W"/>
    <d v="2019-09-01T00:00:00"/>
    <d v="2022-08-31T00:00:00"/>
    <s v=""/>
    <n v="2"/>
    <d v="2001-07-16T00:00:00"/>
    <n v="18"/>
    <s v="J"/>
    <n v="30"/>
    <n v="2.5"/>
    <n v="39"/>
    <x v="0"/>
    <n v="1"/>
    <n v="31"/>
    <n v="0"/>
    <n v="7664"/>
    <n v="1259.1937499999999"/>
    <n v="0"/>
    <n v="0"/>
    <n v="0"/>
    <n v="0"/>
    <n v="0"/>
    <n v="0"/>
    <n v="0"/>
    <n v="0"/>
    <n v="0"/>
    <n v="0"/>
    <n v="442.15384615384619"/>
    <n v="351.26666666666665"/>
    <n v="26.5"/>
    <n v="0"/>
    <n v="0"/>
    <n v="0"/>
    <n v="0"/>
    <n v="183.62119884615385"/>
    <n v="0"/>
    <n v="0"/>
  </r>
  <r>
    <d v="2020-12-01T00:00:00"/>
    <x v="8"/>
    <s v="P"/>
    <s v="Active"/>
    <n v="689"/>
    <x v="688"/>
    <s v="N"/>
    <x v="21"/>
    <n v="1086"/>
    <x v="0"/>
    <s v="Niederl. 3"/>
    <n v="1"/>
    <s v="Department"/>
    <s v="Supervisor"/>
    <s v="Non-Mgm."/>
    <s v="Werks"/>
    <s v="M"/>
    <d v="2019-09-01T00:00:00"/>
    <d v="2020-12-20T00:00:00"/>
    <s v=""/>
    <n v="1"/>
    <d v="1998-01-15T00:00:00"/>
    <n v="22"/>
    <s v="N"/>
    <n v="0"/>
    <n v="0"/>
    <n v="20"/>
    <x v="0"/>
    <n v="0.51282051282051277"/>
    <n v="31"/>
    <n v="0"/>
    <n v="7665"/>
    <n v="1259.1937499999999"/>
    <n v="0"/>
    <n v="0"/>
    <n v="0"/>
    <n v="0"/>
    <n v="0"/>
    <n v="0"/>
    <n v="0"/>
    <n v="0"/>
    <n v="0"/>
    <n v="0"/>
    <n v="0"/>
    <n v="0"/>
    <n v="26.5"/>
    <n v="0"/>
    <n v="0"/>
    <n v="0"/>
    <n v="0"/>
    <n v="5.9346750000000004"/>
    <n v="0"/>
    <n v="0"/>
  </r>
  <r>
    <d v="2020-12-01T00:00:00"/>
    <x v="8"/>
    <s v="P"/>
    <s v="Active"/>
    <n v="690"/>
    <x v="689"/>
    <s v="N"/>
    <x v="16"/>
    <n v="1067"/>
    <x v="11"/>
    <s v="Niederl. 12"/>
    <n v="1"/>
    <s v="Department"/>
    <s v="Supervisor"/>
    <s v="Non-Mgm."/>
    <s v="ang."/>
    <s v="W"/>
    <d v="2019-09-01T00:00:00"/>
    <m/>
    <s v=""/>
    <n v="0"/>
    <d v="1997-08-05T00:00:00"/>
    <n v="22"/>
    <s v="N"/>
    <n v="30"/>
    <n v="2.5"/>
    <n v="39"/>
    <x v="0"/>
    <n v="1"/>
    <n v="31"/>
    <n v="0"/>
    <n v="7666"/>
    <n v="1259.1937499999999"/>
    <n v="0"/>
    <n v="0"/>
    <n v="0"/>
    <n v="0"/>
    <n v="0"/>
    <n v="0"/>
    <n v="0"/>
    <n v="0"/>
    <n v="0"/>
    <n v="0"/>
    <n v="0"/>
    <n v="0"/>
    <n v="26.5"/>
    <n v="0"/>
    <n v="0"/>
    <n v="0"/>
    <n v="0"/>
    <n v="5.9346750000000004"/>
    <n v="0"/>
    <n v="0"/>
  </r>
  <r>
    <d v="2020-12-01T00:00:00"/>
    <x v="8"/>
    <s v="P"/>
    <s v="Active"/>
    <n v="691"/>
    <x v="690"/>
    <s v="N"/>
    <x v="9"/>
    <n v="1087"/>
    <x v="0"/>
    <s v="Niederl. 3"/>
    <n v="1"/>
    <s v="Department"/>
    <s v="Supervisor"/>
    <s v="Non-Mgm."/>
    <s v="ang."/>
    <s v="W"/>
    <d v="2019-09-01T00:00:00"/>
    <m/>
    <s v=""/>
    <n v="0"/>
    <d v="1989-02-06T00:00:00"/>
    <n v="30"/>
    <s v="N"/>
    <n v="30"/>
    <n v="2.5"/>
    <n v="39"/>
    <x v="0"/>
    <n v="1"/>
    <n v="31"/>
    <n v="0"/>
    <n v="7667"/>
    <n v="1259.1937499999999"/>
    <n v="0"/>
    <n v="0"/>
    <n v="0"/>
    <n v="0"/>
    <n v="0"/>
    <n v="0"/>
    <n v="0"/>
    <n v="0"/>
    <n v="0"/>
    <n v="0"/>
    <n v="0"/>
    <n v="0"/>
    <n v="26.5"/>
    <n v="0"/>
    <n v="0"/>
    <n v="0"/>
    <n v="0"/>
    <n v="5.9346750000000004"/>
    <n v="0"/>
    <n v="0"/>
  </r>
  <r>
    <d v="2020-12-01T00:00:00"/>
    <x v="8"/>
    <s v="P"/>
    <s v="Active"/>
    <n v="692"/>
    <x v="691"/>
    <s v="N"/>
    <x v="51"/>
    <n v="1092"/>
    <x v="8"/>
    <s v="Niederl. 2"/>
    <n v="1"/>
    <s v="Department"/>
    <s v="Supervisor"/>
    <s v="Non-Mgm."/>
    <s v="tech"/>
    <s v="M"/>
    <d v="2019-09-01T00:00:00"/>
    <d v="2022-08-31T00:00:00"/>
    <s v=""/>
    <n v="2"/>
    <d v="1998-03-01T00:00:00"/>
    <n v="21"/>
    <s v="J"/>
    <n v="30"/>
    <n v="2.5"/>
    <n v="39"/>
    <x v="0"/>
    <n v="1"/>
    <n v="31"/>
    <n v="0"/>
    <n v="7668"/>
    <n v="1259.1937499999999"/>
    <n v="0"/>
    <n v="0"/>
    <n v="0"/>
    <n v="0"/>
    <n v="0"/>
    <n v="0"/>
    <n v="0"/>
    <n v="0"/>
    <n v="0"/>
    <n v="0"/>
    <n v="442.38461538461542"/>
    <n v="351.45000000000005"/>
    <n v="26.5"/>
    <n v="0"/>
    <n v="0"/>
    <n v="0"/>
    <n v="0"/>
    <n v="183.71393711538465"/>
    <n v="0"/>
    <n v="0"/>
  </r>
  <r>
    <d v="2020-12-01T00:00:00"/>
    <x v="8"/>
    <s v="P"/>
    <s v="Active"/>
    <n v="693"/>
    <x v="692"/>
    <s v="N"/>
    <x v="51"/>
    <n v="1092"/>
    <x v="0"/>
    <s v="Niederl. 3"/>
    <n v="1"/>
    <s v="Department"/>
    <s v="Supervisor"/>
    <s v="Non-Mgm."/>
    <s v="kfm"/>
    <s v="M"/>
    <d v="2019-09-01T00:00:00"/>
    <d v="2021-08-31T00:00:00"/>
    <s v=""/>
    <n v="1"/>
    <d v="2002-01-10T00:00:00"/>
    <n v="18"/>
    <s v="J"/>
    <n v="30"/>
    <n v="2.5"/>
    <n v="39"/>
    <x v="0"/>
    <n v="1"/>
    <n v="31"/>
    <n v="0"/>
    <n v="7669"/>
    <n v="1259.1937499999999"/>
    <n v="0"/>
    <n v="0"/>
    <n v="0"/>
    <n v="0"/>
    <n v="0"/>
    <n v="0"/>
    <n v="0"/>
    <n v="0"/>
    <n v="0"/>
    <n v="0"/>
    <n v="442.44230769230774"/>
    <n v="351.49583333333339"/>
    <n v="26.5"/>
    <n v="0"/>
    <n v="0"/>
    <n v="0"/>
    <n v="0"/>
    <n v="183.73712168269233"/>
    <n v="0"/>
    <n v="0"/>
  </r>
  <r>
    <d v="2020-12-01T00:00:00"/>
    <x v="8"/>
    <s v="P"/>
    <s v="Active"/>
    <n v="695"/>
    <x v="694"/>
    <s v="N"/>
    <x v="24"/>
    <n v="1081"/>
    <x v="0"/>
    <s v="Niederl. 3"/>
    <n v="1"/>
    <s v="Department"/>
    <s v="Supervisor"/>
    <s v="Non-Mgm."/>
    <s v="ang."/>
    <s v="M"/>
    <d v="2019-10-01T00:00:00"/>
    <m/>
    <s v=""/>
    <n v="0"/>
    <d v="1986-01-11T00:00:00"/>
    <n v="34"/>
    <s v="N"/>
    <n v="30"/>
    <n v="2.5"/>
    <n v="39"/>
    <x v="0"/>
    <n v="1"/>
    <n v="31"/>
    <n v="0"/>
    <n v="7670"/>
    <n v="1259.1937499999999"/>
    <n v="0"/>
    <n v="0"/>
    <n v="0"/>
    <n v="0"/>
    <n v="0"/>
    <n v="0"/>
    <n v="0"/>
    <n v="0"/>
    <n v="0"/>
    <n v="0"/>
    <n v="0"/>
    <n v="0"/>
    <n v="26.5"/>
    <n v="0"/>
    <n v="0"/>
    <n v="0"/>
    <n v="0"/>
    <n v="5.9346750000000004"/>
    <n v="0"/>
    <n v="0"/>
  </r>
  <r>
    <d v="2020-12-01T00:00:00"/>
    <x v="8"/>
    <s v="P"/>
    <s v="Active"/>
    <n v="696"/>
    <x v="695"/>
    <s v="N"/>
    <x v="22"/>
    <n v="1060"/>
    <x v="2"/>
    <s v="Niederl. 7"/>
    <n v="1"/>
    <s v="Department"/>
    <s v="Supervisor"/>
    <s v="Non-Mgm."/>
    <s v="ang."/>
    <s v="M"/>
    <d v="2019-09-16T00:00:00"/>
    <m/>
    <s v=""/>
    <n v="0"/>
    <d v="1984-06-26T00:00:00"/>
    <n v="35"/>
    <s v="J"/>
    <n v="30"/>
    <n v="2.5"/>
    <n v="39"/>
    <x v="0"/>
    <n v="1"/>
    <n v="31"/>
    <n v="0"/>
    <n v="7671"/>
    <n v="1259.1937499999999"/>
    <n v="0"/>
    <n v="0"/>
    <n v="0"/>
    <n v="0"/>
    <n v="0"/>
    <n v="0"/>
    <n v="0"/>
    <n v="0"/>
    <n v="0"/>
    <n v="0"/>
    <n v="442.55769230769232"/>
    <n v="351.58750000000003"/>
    <n v="26.5"/>
    <n v="0"/>
    <n v="0"/>
    <n v="0"/>
    <n v="0"/>
    <n v="183.78349081730772"/>
    <n v="0"/>
    <n v="0"/>
  </r>
  <r>
    <d v="2020-12-01T00:00:00"/>
    <x v="8"/>
    <s v="P"/>
    <s v="Active"/>
    <n v="697"/>
    <x v="696"/>
    <s v="N"/>
    <x v="16"/>
    <n v="1043"/>
    <x v="9"/>
    <s v="Niederl. 4"/>
    <n v="1"/>
    <s v="Department"/>
    <s v="Supervisor"/>
    <s v="Non-Mgm."/>
    <s v="ang."/>
    <s v="W"/>
    <d v="2019-10-01T00:00:00"/>
    <m/>
    <s v=""/>
    <n v="0"/>
    <d v="1991-07-10T00:00:00"/>
    <n v="28"/>
    <s v="J"/>
    <n v="30"/>
    <n v="2.5"/>
    <n v="25"/>
    <x v="0"/>
    <n v="0.64102564102564108"/>
    <n v="31"/>
    <n v="0"/>
    <n v="7672"/>
    <n v="1259.1937499999999"/>
    <n v="0"/>
    <n v="0"/>
    <n v="0"/>
    <n v="0"/>
    <n v="0"/>
    <n v="0"/>
    <n v="0"/>
    <n v="0"/>
    <n v="0"/>
    <n v="0"/>
    <n v="690.48000000000013"/>
    <n v="351.63333333333338"/>
    <n v="26.5"/>
    <n v="0"/>
    <n v="0"/>
    <n v="0"/>
    <n v="0"/>
    <n v="239.31595600000003"/>
    <n v="0"/>
    <n v="0"/>
  </r>
  <r>
    <d v="2020-12-01T00:00:00"/>
    <x v="8"/>
    <s v="P"/>
    <s v="Active"/>
    <n v="698"/>
    <x v="697"/>
    <s v="N"/>
    <x v="16"/>
    <n v="1049"/>
    <x v="3"/>
    <s v="Niederl. 8"/>
    <n v="1"/>
    <s v="Department"/>
    <s v="Supervisor"/>
    <s v="Non-Mgm."/>
    <s v="ang."/>
    <s v="M"/>
    <d v="2019-10-01T00:00:00"/>
    <m/>
    <s v=""/>
    <n v="0"/>
    <d v="1991-01-28T00:00:00"/>
    <n v="28"/>
    <s v="J"/>
    <n v="30"/>
    <n v="2.5"/>
    <n v="39"/>
    <x v="0"/>
    <n v="1"/>
    <n v="31"/>
    <n v="0"/>
    <n v="7673"/>
    <n v="1259.1937499999999"/>
    <n v="0"/>
    <n v="0"/>
    <n v="0"/>
    <n v="0"/>
    <n v="0"/>
    <n v="0"/>
    <n v="0"/>
    <n v="0"/>
    <n v="0"/>
    <n v="0"/>
    <n v="442.67307692307696"/>
    <n v="351.67916666666667"/>
    <n v="26.5"/>
    <n v="0"/>
    <n v="0"/>
    <n v="0"/>
    <n v="0"/>
    <n v="183.82985995192311"/>
    <n v="0"/>
    <n v="0"/>
  </r>
  <r>
    <d v="2020-12-01T00:00:00"/>
    <x v="8"/>
    <s v="P"/>
    <s v="Active"/>
    <n v="700"/>
    <x v="699"/>
    <s v="N"/>
    <x v="17"/>
    <n v="1088"/>
    <x v="0"/>
    <s v="Niederl. 3"/>
    <n v="1"/>
    <s v="Department"/>
    <s v="Supervisor"/>
    <s v="Non-Mgm."/>
    <s v="ang."/>
    <s v="W"/>
    <d v="2019-10-01T00:00:00"/>
    <d v="2021-09-30T00:00:00"/>
    <s v=""/>
    <n v="1"/>
    <d v="1982-09-25T00:00:00"/>
    <n v="37"/>
    <s v="N"/>
    <n v="30"/>
    <n v="2.5"/>
    <n v="15"/>
    <x v="0"/>
    <n v="0.38461538461538464"/>
    <n v="31"/>
    <n v="0"/>
    <n v="7674"/>
    <n v="1259.1937499999999"/>
    <n v="0"/>
    <n v="0"/>
    <n v="0"/>
    <n v="0"/>
    <n v="0"/>
    <n v="0"/>
    <n v="0"/>
    <n v="0"/>
    <n v="0"/>
    <n v="0"/>
    <n v="0"/>
    <n v="0"/>
    <n v="26.5"/>
    <n v="0"/>
    <n v="0"/>
    <n v="0"/>
    <n v="0"/>
    <n v="5.9346750000000004"/>
    <n v="0"/>
    <n v="0"/>
  </r>
  <r>
    <d v="2020-12-01T00:00:00"/>
    <x v="8"/>
    <s v="P"/>
    <s v="Active"/>
    <n v="701"/>
    <x v="700"/>
    <s v="N"/>
    <x v="53"/>
    <n v="1012"/>
    <x v="1"/>
    <s v="Niederl. 1"/>
    <n v="1"/>
    <s v="Department"/>
    <s v="Supervisor"/>
    <s v="Non-Mgm."/>
    <s v="kfm"/>
    <s v="W"/>
    <d v="2019-09-01T00:00:00"/>
    <d v="2022-08-31T00:00:00"/>
    <s v=""/>
    <n v="2"/>
    <d v="2000-09-12T00:00:00"/>
    <n v="19"/>
    <s v="J"/>
    <n v="30"/>
    <n v="2.5"/>
    <n v="39"/>
    <x v="0"/>
    <n v="1"/>
    <n v="31"/>
    <n v="0"/>
    <n v="7675"/>
    <n v="1259.1937499999999"/>
    <n v="0"/>
    <n v="0"/>
    <n v="0"/>
    <n v="0"/>
    <n v="0"/>
    <n v="0"/>
    <n v="0"/>
    <n v="0"/>
    <n v="0"/>
    <n v="0"/>
    <n v="442.78846153846155"/>
    <n v="351.77083333333337"/>
    <n v="26.5"/>
    <n v="0"/>
    <n v="0"/>
    <n v="0"/>
    <n v="0"/>
    <n v="183.87622908653847"/>
    <n v="0"/>
    <n v="0"/>
  </r>
  <r>
    <d v="2020-12-01T00:00:00"/>
    <x v="8"/>
    <s v="P"/>
    <s v="Active"/>
    <n v="702"/>
    <x v="701"/>
    <s v="N"/>
    <x v="52"/>
    <n v="1007"/>
    <x v="1"/>
    <s v="Niederl. 1"/>
    <n v="1"/>
    <s v="Department"/>
    <s v="Supervisor"/>
    <s v="Non-Mgm."/>
    <s v="tech"/>
    <s v="M"/>
    <d v="2019-09-01T00:00:00"/>
    <d v="2023-02-28T00:00:00"/>
    <s v=""/>
    <n v="3"/>
    <d v="2004-02-03T00:00:00"/>
    <n v="15"/>
    <s v="J"/>
    <n v="30"/>
    <n v="2.5"/>
    <n v="39"/>
    <x v="0"/>
    <n v="1"/>
    <n v="31"/>
    <n v="0"/>
    <n v="7676"/>
    <n v="1259.1937499999999"/>
    <n v="0"/>
    <n v="0"/>
    <n v="0"/>
    <n v="0"/>
    <n v="0"/>
    <n v="0"/>
    <n v="0"/>
    <n v="0"/>
    <n v="0"/>
    <n v="0"/>
    <n v="442.84615384615381"/>
    <n v="351.81666666666666"/>
    <n v="26.5"/>
    <n v="0"/>
    <n v="0"/>
    <n v="0"/>
    <n v="0"/>
    <n v="183.89941365384615"/>
    <n v="0"/>
    <n v="0"/>
  </r>
  <r>
    <d v="2020-12-01T00:00:00"/>
    <x v="8"/>
    <s v="P"/>
    <s v="Active"/>
    <n v="703"/>
    <x v="702"/>
    <s v="N"/>
    <x v="52"/>
    <n v="1007"/>
    <x v="1"/>
    <s v="Niederl. 1"/>
    <n v="1"/>
    <s v="Department"/>
    <s v="Supervisor"/>
    <s v="Non-Mgm."/>
    <s v="tech"/>
    <s v="M"/>
    <d v="2019-09-01T00:00:00"/>
    <d v="2023-02-28T00:00:00"/>
    <s v=""/>
    <n v="3"/>
    <d v="2003-04-29T00:00:00"/>
    <n v="16"/>
    <s v="J"/>
    <n v="30"/>
    <n v="2.5"/>
    <n v="39"/>
    <x v="0"/>
    <n v="1"/>
    <n v="31"/>
    <n v="0"/>
    <n v="7677"/>
    <n v="1259.1937499999999"/>
    <n v="0"/>
    <n v="0"/>
    <n v="0"/>
    <n v="0"/>
    <n v="0"/>
    <n v="0"/>
    <n v="0"/>
    <n v="0"/>
    <n v="0"/>
    <n v="0"/>
    <n v="442.90384615384613"/>
    <n v="351.86250000000001"/>
    <n v="26.5"/>
    <n v="0"/>
    <n v="0"/>
    <n v="0"/>
    <n v="0"/>
    <n v="183.92259822115386"/>
    <n v="0"/>
    <n v="0"/>
  </r>
  <r>
    <d v="2020-12-01T00:00:00"/>
    <x v="8"/>
    <s v="P"/>
    <s v="Active"/>
    <n v="704"/>
    <x v="703"/>
    <s v="N"/>
    <x v="52"/>
    <n v="1007"/>
    <x v="1"/>
    <s v="Niederl. 1"/>
    <n v="1"/>
    <s v="Department"/>
    <s v="Supervisor"/>
    <s v="Non-Mgm."/>
    <s v="tech"/>
    <s v="M"/>
    <d v="2019-09-01T00:00:00"/>
    <d v="2023-02-28T00:00:00"/>
    <s v=""/>
    <n v="3"/>
    <d v="2002-10-14T00:00:00"/>
    <n v="17"/>
    <s v="J"/>
    <n v="30"/>
    <n v="2.5"/>
    <n v="39"/>
    <x v="0"/>
    <n v="1"/>
    <n v="31"/>
    <n v="0"/>
    <n v="7678"/>
    <n v="1259.1937499999999"/>
    <n v="0"/>
    <n v="0"/>
    <n v="0"/>
    <n v="0"/>
    <n v="0"/>
    <n v="0"/>
    <n v="0"/>
    <n v="0"/>
    <n v="0"/>
    <n v="0"/>
    <n v="442.96153846153845"/>
    <n v="351.90833333333336"/>
    <n v="26.5"/>
    <n v="0"/>
    <n v="0"/>
    <n v="0"/>
    <n v="0"/>
    <n v="183.94578278846157"/>
    <n v="0"/>
    <n v="0"/>
  </r>
  <r>
    <d v="2020-12-01T00:00:00"/>
    <x v="8"/>
    <s v="P"/>
    <s v="Active"/>
    <n v="705"/>
    <x v="704"/>
    <s v="N"/>
    <x v="52"/>
    <n v="1007"/>
    <x v="1"/>
    <s v="Niederl. 1"/>
    <n v="1"/>
    <s v="Department"/>
    <s v="Supervisor"/>
    <s v="Non-Mgm."/>
    <s v="tech"/>
    <s v="M"/>
    <d v="2019-09-01T00:00:00"/>
    <d v="2023-02-28T00:00:00"/>
    <s v=""/>
    <n v="3"/>
    <d v="2003-01-10T00:00:00"/>
    <n v="17"/>
    <s v="J"/>
    <n v="30"/>
    <n v="2.5"/>
    <n v="39"/>
    <x v="0"/>
    <n v="1"/>
    <n v="31"/>
    <n v="0"/>
    <n v="7679"/>
    <n v="1259.1937499999999"/>
    <n v="0"/>
    <n v="0"/>
    <n v="0"/>
    <n v="0"/>
    <n v="0"/>
    <n v="0"/>
    <n v="0"/>
    <n v="0"/>
    <n v="0"/>
    <n v="0"/>
    <n v="443.01923076923072"/>
    <n v="351.95416666666665"/>
    <n v="26.5"/>
    <n v="0"/>
    <n v="0"/>
    <n v="0"/>
    <n v="0"/>
    <n v="183.96896735576922"/>
    <n v="0"/>
    <n v="0"/>
  </r>
  <r>
    <d v="2020-12-01T00:00:00"/>
    <x v="8"/>
    <s v="P"/>
    <s v="Active"/>
    <n v="706"/>
    <x v="705"/>
    <s v="N"/>
    <x v="52"/>
    <n v="1007"/>
    <x v="1"/>
    <s v="Niederl. 1"/>
    <n v="1"/>
    <s v="Department"/>
    <s v="Supervisor"/>
    <s v="Non-Mgm."/>
    <s v="tech"/>
    <s v="M"/>
    <d v="2019-09-01T00:00:00"/>
    <d v="2023-02-28T00:00:00"/>
    <s v=""/>
    <n v="3"/>
    <d v="2002-10-01T00:00:00"/>
    <n v="17"/>
    <s v="J"/>
    <n v="30"/>
    <n v="2.5"/>
    <n v="39"/>
    <x v="0"/>
    <n v="1"/>
    <n v="31"/>
    <n v="0"/>
    <n v="7680"/>
    <n v="1259.1937499999999"/>
    <n v="0"/>
    <n v="0"/>
    <n v="0"/>
    <n v="0"/>
    <n v="0"/>
    <n v="0"/>
    <n v="0"/>
    <n v="0"/>
    <n v="0"/>
    <n v="0"/>
    <n v="443.07692307692304"/>
    <n v="352"/>
    <n v="26.5"/>
    <n v="0"/>
    <n v="0"/>
    <n v="0"/>
    <n v="0"/>
    <n v="183.99215192307693"/>
    <n v="0"/>
    <n v="0"/>
  </r>
  <r>
    <d v="2020-12-01T00:00:00"/>
    <x v="8"/>
    <s v="P"/>
    <s v="Active"/>
    <n v="707"/>
    <x v="706"/>
    <s v="N"/>
    <x v="53"/>
    <n v="1012"/>
    <x v="1"/>
    <s v="Niederl. 1"/>
    <n v="1"/>
    <s v="Department"/>
    <s v="Supervisor"/>
    <s v="Non-Mgm."/>
    <s v="kfm"/>
    <s v="M"/>
    <d v="2019-09-01T00:00:00"/>
    <d v="2022-08-31T00:00:00"/>
    <s v=""/>
    <n v="2"/>
    <d v="2003-06-18T00:00:00"/>
    <n v="16"/>
    <s v="J"/>
    <n v="30"/>
    <n v="2.5"/>
    <n v="39"/>
    <x v="0"/>
    <n v="1"/>
    <n v="31"/>
    <n v="0"/>
    <n v="7681"/>
    <n v="1259.1937499999999"/>
    <n v="0"/>
    <n v="0"/>
    <n v="0"/>
    <n v="0"/>
    <n v="0"/>
    <n v="0"/>
    <n v="0"/>
    <n v="0"/>
    <n v="0"/>
    <n v="0"/>
    <n v="443.13461538461536"/>
    <n v="352.04583333333341"/>
    <n v="26.5"/>
    <n v="0"/>
    <n v="0"/>
    <n v="0"/>
    <n v="0"/>
    <n v="184.01533649038464"/>
    <n v="0"/>
    <n v="0"/>
  </r>
  <r>
    <d v="2020-12-01T00:00:00"/>
    <x v="8"/>
    <s v="P"/>
    <s v="Active"/>
    <n v="708"/>
    <x v="707"/>
    <s v="N"/>
    <x v="53"/>
    <n v="1012"/>
    <x v="1"/>
    <s v="Niederl. 1"/>
    <n v="1"/>
    <s v="Department"/>
    <s v="Supervisor"/>
    <s v="Non-Mgm."/>
    <s v="kfm"/>
    <s v="W"/>
    <d v="2019-09-01T00:00:00"/>
    <d v="2022-08-31T00:00:00"/>
    <s v=""/>
    <n v="2"/>
    <d v="2003-07-06T00:00:00"/>
    <n v="16"/>
    <s v="J"/>
    <n v="30"/>
    <n v="2.5"/>
    <n v="39"/>
    <x v="0"/>
    <n v="1"/>
    <n v="31"/>
    <n v="0"/>
    <n v="7682"/>
    <n v="1259.1937499999999"/>
    <n v="0"/>
    <n v="0"/>
    <n v="0"/>
    <n v="0"/>
    <n v="0"/>
    <n v="0"/>
    <n v="0"/>
    <n v="0"/>
    <n v="0"/>
    <n v="0"/>
    <n v="443.19230769230768"/>
    <n v="352.0916666666667"/>
    <n v="26.5"/>
    <n v="0"/>
    <n v="0"/>
    <n v="0"/>
    <n v="0"/>
    <n v="184.03852105769229"/>
    <n v="0"/>
    <n v="0"/>
  </r>
  <r>
    <d v="2020-12-01T00:00:00"/>
    <x v="8"/>
    <s v="P"/>
    <s v="Active"/>
    <n v="709"/>
    <x v="708"/>
    <s v="N"/>
    <x v="52"/>
    <n v="1007"/>
    <x v="1"/>
    <s v="Niederl. 1"/>
    <n v="1"/>
    <s v="Department"/>
    <s v="Supervisor"/>
    <s v="Non-Mgm."/>
    <s v="tech"/>
    <s v="M"/>
    <d v="2019-09-01T00:00:00"/>
    <d v="2023-01-31T00:00:00"/>
    <s v=""/>
    <n v="3"/>
    <d v="2003-02-14T00:00:00"/>
    <n v="16"/>
    <s v="J"/>
    <n v="30"/>
    <n v="2.5"/>
    <n v="39"/>
    <x v="0"/>
    <n v="1"/>
    <n v="31"/>
    <n v="0"/>
    <n v="7683"/>
    <n v="1259.1937499999999"/>
    <n v="0"/>
    <n v="0"/>
    <n v="0"/>
    <n v="0"/>
    <n v="0"/>
    <n v="0"/>
    <n v="0"/>
    <n v="0"/>
    <n v="0"/>
    <n v="0"/>
    <n v="443.25"/>
    <n v="352.13750000000005"/>
    <n v="26.5"/>
    <n v="0"/>
    <n v="0"/>
    <n v="0"/>
    <n v="0"/>
    <n v="184.06170562500003"/>
    <n v="0"/>
    <n v="0"/>
  </r>
  <r>
    <d v="2020-12-01T00:00:00"/>
    <x v="8"/>
    <s v="P"/>
    <s v="Active"/>
    <n v="710"/>
    <x v="709"/>
    <s v="N"/>
    <x v="52"/>
    <n v="1007"/>
    <x v="1"/>
    <s v="Niederl. 1"/>
    <n v="1"/>
    <s v="Department"/>
    <s v="Supervisor"/>
    <s v="Non-Mgm."/>
    <s v="tech"/>
    <s v="M"/>
    <d v="2019-09-01T00:00:00"/>
    <d v="2023-02-28T00:00:00"/>
    <s v=""/>
    <n v="3"/>
    <d v="2003-02-14T00:00:00"/>
    <n v="16"/>
    <s v="J"/>
    <n v="30"/>
    <n v="2.5"/>
    <n v="39"/>
    <x v="0"/>
    <n v="1"/>
    <n v="31"/>
    <n v="0"/>
    <n v="7684"/>
    <n v="1259.1937499999999"/>
    <n v="0"/>
    <n v="0"/>
    <n v="0"/>
    <n v="0"/>
    <n v="0"/>
    <n v="0"/>
    <n v="0"/>
    <n v="0"/>
    <n v="0"/>
    <n v="0"/>
    <n v="443.30769230769232"/>
    <n v="352.18333333333339"/>
    <n v="26.5"/>
    <n v="0"/>
    <n v="0"/>
    <n v="0"/>
    <n v="0"/>
    <n v="184.08489019230774"/>
    <n v="0"/>
    <n v="0"/>
  </r>
  <r>
    <d v="2020-12-01T00:00:00"/>
    <x v="8"/>
    <s v="P"/>
    <s v="Active"/>
    <n v="711"/>
    <x v="710"/>
    <s v="N"/>
    <x v="52"/>
    <n v="1007"/>
    <x v="1"/>
    <s v="Niederl. 1"/>
    <n v="1"/>
    <s v="Department"/>
    <s v="Supervisor"/>
    <s v="Non-Mgm."/>
    <s v="tech"/>
    <s v="M"/>
    <d v="2019-09-01T00:00:00"/>
    <d v="2023-02-28T00:00:00"/>
    <s v=""/>
    <n v="3"/>
    <d v="2002-07-25T00:00:00"/>
    <n v="17"/>
    <s v="J"/>
    <n v="30"/>
    <n v="2.5"/>
    <n v="39"/>
    <x v="0"/>
    <n v="1"/>
    <n v="31"/>
    <n v="0"/>
    <n v="7685"/>
    <n v="1259.1937499999999"/>
    <n v="0"/>
    <n v="0"/>
    <n v="0"/>
    <n v="0"/>
    <n v="0"/>
    <n v="0"/>
    <n v="0"/>
    <n v="0"/>
    <n v="0"/>
    <n v="0"/>
    <n v="443.36538461538458"/>
    <n v="352.22916666666669"/>
    <n v="26.5"/>
    <n v="0"/>
    <n v="0"/>
    <n v="0"/>
    <n v="0"/>
    <n v="184.10807475961539"/>
    <n v="0"/>
    <n v="0"/>
  </r>
  <r>
    <d v="2020-12-01T00:00:00"/>
    <x v="8"/>
    <s v="P"/>
    <s v="Active"/>
    <n v="712"/>
    <x v="711"/>
    <s v="N"/>
    <x v="37"/>
    <n v="1005"/>
    <x v="1"/>
    <s v="Niederl. 1"/>
    <n v="1"/>
    <s v="Department"/>
    <s v="Supervisor"/>
    <s v="Non-Mgm."/>
    <s v="ang."/>
    <s v="M"/>
    <d v="2004-05-11T00:00:00"/>
    <m/>
    <s v=""/>
    <n v="15"/>
    <d v="1985-03-18T00:00:00"/>
    <n v="34"/>
    <s v="N"/>
    <n v="30"/>
    <n v="2.5"/>
    <n v="30"/>
    <x v="0"/>
    <n v="0.76923076923076927"/>
    <n v="31"/>
    <n v="0"/>
    <n v="7686"/>
    <n v="1259.1937499999999"/>
    <n v="0"/>
    <n v="0"/>
    <n v="0"/>
    <n v="0"/>
    <n v="0"/>
    <n v="0"/>
    <n v="0"/>
    <n v="0"/>
    <n v="0"/>
    <n v="0"/>
    <n v="0"/>
    <n v="0"/>
    <n v="26.5"/>
    <n v="0"/>
    <n v="0"/>
    <n v="0"/>
    <n v="0"/>
    <n v="5.9346750000000004"/>
    <n v="0"/>
    <n v="0"/>
  </r>
  <r>
    <d v="2020-12-01T00:00:00"/>
    <x v="8"/>
    <s v="P"/>
    <s v="Active"/>
    <n v="713"/>
    <x v="712"/>
    <s v="N"/>
    <x v="20"/>
    <n v="1045"/>
    <x v="9"/>
    <s v="Niederl. 4"/>
    <n v="1"/>
    <s v="Department"/>
    <s v="Supervisor"/>
    <s v="Non-Mgm."/>
    <s v="ang."/>
    <s v="W"/>
    <d v="2019-10-01T00:00:00"/>
    <m/>
    <s v=""/>
    <n v="0"/>
    <d v="1973-04-11T00:00:00"/>
    <n v="46"/>
    <s v="J"/>
    <n v="24"/>
    <n v="2"/>
    <n v="20"/>
    <x v="0"/>
    <n v="0.51282051282051277"/>
    <n v="31"/>
    <n v="0"/>
    <n v="7687"/>
    <n v="1259.1937499999999"/>
    <n v="0"/>
    <n v="0"/>
    <n v="0"/>
    <n v="0"/>
    <n v="0"/>
    <n v="0"/>
    <n v="0"/>
    <n v="0"/>
    <n v="0"/>
    <n v="0"/>
    <n v="691.83"/>
    <n v="352.32083333333338"/>
    <n v="26.5"/>
    <n v="0"/>
    <n v="0"/>
    <n v="0"/>
    <n v="0"/>
    <n v="239.77225412500002"/>
    <n v="0"/>
    <n v="0"/>
  </r>
  <r>
    <d v="2020-12-01T00:00:00"/>
    <x v="8"/>
    <s v="P"/>
    <s v="Active"/>
    <n v="714"/>
    <x v="713"/>
    <s v="N"/>
    <x v="50"/>
    <n v="1069"/>
    <x v="0"/>
    <s v="Niederl. 3"/>
    <n v="1"/>
    <s v="Department"/>
    <s v="Supervisor"/>
    <s v="Non-Mgm."/>
    <s v="ang."/>
    <s v="M"/>
    <d v="2019-10-01T00:00:00"/>
    <m/>
    <s v=""/>
    <n v="0"/>
    <d v="1984-08-06T00:00:00"/>
    <n v="35"/>
    <s v="N"/>
    <n v="30"/>
    <n v="2.5"/>
    <n v="39"/>
    <x v="0"/>
    <n v="1"/>
    <n v="31"/>
    <n v="0"/>
    <n v="7688"/>
    <n v="1259.1937499999999"/>
    <n v="0"/>
    <n v="0"/>
    <n v="0"/>
    <n v="0"/>
    <n v="0"/>
    <n v="0"/>
    <n v="0"/>
    <n v="0"/>
    <n v="0"/>
    <n v="0"/>
    <n v="0"/>
    <n v="0"/>
    <n v="26.5"/>
    <n v="0"/>
    <n v="0"/>
    <n v="0"/>
    <n v="0"/>
    <n v="5.9346750000000004"/>
    <n v="0"/>
    <n v="0"/>
  </r>
  <r>
    <d v="2020-12-01T00:00:00"/>
    <x v="8"/>
    <s v="P"/>
    <s v="Active"/>
    <n v="716"/>
    <x v="715"/>
    <s v="N"/>
    <x v="16"/>
    <n v="1019"/>
    <x v="7"/>
    <s v="Niederl. 9"/>
    <n v="1"/>
    <s v="Department"/>
    <s v="Supervisor"/>
    <s v="Manager"/>
    <s v="ang."/>
    <s v="M"/>
    <d v="2019-11-01T00:00:00"/>
    <m/>
    <s v=""/>
    <n v="0"/>
    <d v="1971-12-26T00:00:00"/>
    <n v="48"/>
    <s v="N"/>
    <n v="30"/>
    <n v="2.5"/>
    <n v="39"/>
    <x v="0"/>
    <n v="1"/>
    <n v="31"/>
    <n v="0"/>
    <n v="7689"/>
    <n v="1259.1937499999999"/>
    <n v="0"/>
    <n v="0"/>
    <n v="30"/>
    <n v="0"/>
    <n v="0"/>
    <n v="0"/>
    <n v="0"/>
    <n v="0"/>
    <n v="0"/>
    <n v="0"/>
    <n v="0"/>
    <n v="0"/>
    <n v="26.5"/>
    <n v="0"/>
    <n v="0"/>
    <n v="0"/>
    <n v="0"/>
    <n v="12.653175000000001"/>
    <n v="78.09"/>
    <n v="0"/>
  </r>
  <r>
    <d v="2020-12-01T00:00:00"/>
    <x v="8"/>
    <s v="P"/>
    <s v="Active"/>
    <n v="718"/>
    <x v="717"/>
    <s v="N"/>
    <x v="29"/>
    <n v="1079"/>
    <x v="0"/>
    <s v="Niederl. 3"/>
    <n v="1"/>
    <s v="Department"/>
    <s v="Supervisor"/>
    <s v="Non-Mgm."/>
    <s v="ang."/>
    <s v="M"/>
    <d v="2019-11-01T00:00:00"/>
    <m/>
    <s v=""/>
    <n v="0"/>
    <d v="1985-03-09T00:00:00"/>
    <n v="34"/>
    <s v="N"/>
    <n v="30"/>
    <n v="2.5"/>
    <n v="39"/>
    <x v="0"/>
    <n v="1"/>
    <n v="31"/>
    <n v="0"/>
    <n v="7690"/>
    <n v="1259.1937499999999"/>
    <n v="0"/>
    <n v="0"/>
    <n v="0"/>
    <n v="0"/>
    <n v="0"/>
    <n v="0"/>
    <n v="0"/>
    <n v="0"/>
    <n v="0"/>
    <n v="0"/>
    <n v="0"/>
    <n v="0"/>
    <n v="26.5"/>
    <n v="0"/>
    <n v="0"/>
    <n v="0"/>
    <n v="0"/>
    <n v="5.9346750000000004"/>
    <n v="0"/>
    <n v="0"/>
  </r>
  <r>
    <d v="2020-12-01T00:00:00"/>
    <x v="8"/>
    <s v="P"/>
    <s v="Active"/>
    <n v="719"/>
    <x v="718"/>
    <s v="N"/>
    <x v="9"/>
    <n v="1087"/>
    <x v="0"/>
    <s v="Niederl. 3"/>
    <n v="1"/>
    <s v="Department"/>
    <s v="Supervisor"/>
    <s v="Non-Mgm."/>
    <s v="ang."/>
    <s v="W"/>
    <d v="2019-11-01T00:00:00"/>
    <m/>
    <s v=""/>
    <n v="0"/>
    <d v="1990-12-30T00:00:00"/>
    <n v="29"/>
    <s v="N"/>
    <n v="30"/>
    <n v="2.5"/>
    <n v="39"/>
    <x v="0"/>
    <n v="1"/>
    <n v="31"/>
    <n v="0"/>
    <n v="7691"/>
    <n v="1259.1937499999999"/>
    <n v="0"/>
    <n v="0"/>
    <n v="0"/>
    <n v="0"/>
    <n v="0"/>
    <n v="0"/>
    <n v="0"/>
    <n v="0"/>
    <n v="0"/>
    <n v="0"/>
    <n v="0"/>
    <n v="0"/>
    <n v="26.5"/>
    <n v="0"/>
    <n v="0"/>
    <n v="0"/>
    <n v="0"/>
    <n v="5.9346750000000004"/>
    <n v="0"/>
    <n v="0"/>
  </r>
  <r>
    <d v="2020-12-01T00:00:00"/>
    <x v="8"/>
    <s v="P"/>
    <s v="Active"/>
    <n v="720"/>
    <x v="719"/>
    <s v="N"/>
    <x v="9"/>
    <n v="1087"/>
    <x v="0"/>
    <s v="Niederl. 3"/>
    <n v="1"/>
    <s v="Department"/>
    <s v="Supervisor"/>
    <s v="Non-Mgm."/>
    <s v="ang."/>
    <s v="M"/>
    <d v="2019-11-01T00:00:00"/>
    <m/>
    <s v=""/>
    <n v="0"/>
    <d v="1993-04-19T00:00:00"/>
    <n v="26"/>
    <s v="N"/>
    <n v="30"/>
    <n v="2.5"/>
    <n v="39"/>
    <x v="0"/>
    <n v="1"/>
    <n v="31"/>
    <n v="0"/>
    <n v="7692"/>
    <n v="1259.1937499999999"/>
    <n v="0"/>
    <n v="0"/>
    <n v="0"/>
    <n v="0"/>
    <n v="0"/>
    <n v="0"/>
    <n v="0"/>
    <n v="0"/>
    <n v="0"/>
    <n v="0"/>
    <n v="0"/>
    <n v="0"/>
    <n v="26.5"/>
    <n v="0"/>
    <n v="0"/>
    <n v="0"/>
    <n v="0"/>
    <n v="5.9346750000000004"/>
    <n v="0"/>
    <n v="0"/>
  </r>
  <r>
    <d v="2020-12-01T00:00:00"/>
    <x v="8"/>
    <s v="P"/>
    <s v="Active"/>
    <n v="721"/>
    <x v="720"/>
    <s v="N"/>
    <x v="35"/>
    <n v="1078"/>
    <x v="0"/>
    <s v="Niederl. 3"/>
    <n v="1"/>
    <s v="Department"/>
    <s v="Supervisor"/>
    <s v="Manager"/>
    <s v="ang."/>
    <s v="M"/>
    <d v="2019-11-01T00:00:00"/>
    <m/>
    <s v=""/>
    <n v="0"/>
    <d v="1988-07-01T00:00:00"/>
    <n v="31"/>
    <s v="N"/>
    <n v="30"/>
    <n v="2.5"/>
    <n v="39"/>
    <x v="0"/>
    <n v="1"/>
    <n v="31"/>
    <n v="0"/>
    <n v="7693"/>
    <n v="1259.1937499999999"/>
    <n v="0"/>
    <n v="0"/>
    <n v="0"/>
    <n v="0"/>
    <n v="0"/>
    <n v="0"/>
    <n v="0"/>
    <n v="0"/>
    <n v="0"/>
    <n v="0"/>
    <n v="0"/>
    <n v="0"/>
    <n v="26.5"/>
    <n v="0"/>
    <n v="0"/>
    <n v="0"/>
    <n v="0"/>
    <n v="5.9346750000000004"/>
    <n v="153.178"/>
    <n v="0"/>
  </r>
  <r>
    <d v="2020-12-01T00:00:00"/>
    <x v="8"/>
    <s v="P"/>
    <s v="Active"/>
    <n v="722"/>
    <x v="721"/>
    <s v="N"/>
    <x v="44"/>
    <n v="1084"/>
    <x v="0"/>
    <s v="Niederl. 3"/>
    <n v="1"/>
    <s v="Department"/>
    <s v="Supervisor"/>
    <s v="Non-Mgm."/>
    <s v="ang."/>
    <s v="M"/>
    <d v="2019-11-01T00:00:00"/>
    <m/>
    <s v=""/>
    <n v="0"/>
    <d v="1981-11-29T00:00:00"/>
    <n v="38"/>
    <s v="N"/>
    <n v="30"/>
    <n v="2.5"/>
    <n v="39"/>
    <x v="0"/>
    <n v="1"/>
    <n v="31"/>
    <n v="0"/>
    <n v="7694"/>
    <n v="1259.1937499999999"/>
    <n v="0"/>
    <n v="0"/>
    <n v="0"/>
    <n v="0"/>
    <n v="0"/>
    <n v="0"/>
    <n v="0"/>
    <n v="0"/>
    <n v="0"/>
    <n v="0"/>
    <n v="0"/>
    <n v="0"/>
    <n v="26.5"/>
    <n v="0"/>
    <n v="0"/>
    <n v="0"/>
    <n v="0"/>
    <n v="5.9346750000000004"/>
    <n v="0"/>
    <n v="0"/>
  </r>
  <r>
    <d v="2020-12-01T00:00:00"/>
    <x v="8"/>
    <s v="P"/>
    <s v="Active"/>
    <n v="723"/>
    <x v="722"/>
    <s v="N"/>
    <x v="0"/>
    <n v="1090"/>
    <x v="0"/>
    <s v="Niederl. 3"/>
    <n v="1"/>
    <s v="Department"/>
    <s v="Supervisor"/>
    <s v="Drector"/>
    <s v="ang."/>
    <s v="M"/>
    <d v="2019-11-01T00:00:00"/>
    <m/>
    <s v=""/>
    <n v="0"/>
    <d v="1964-03-11T00:00:00"/>
    <n v="55"/>
    <s v="N"/>
    <n v="30"/>
    <n v="2.5"/>
    <n v="39"/>
    <x v="0"/>
    <n v="1"/>
    <n v="31"/>
    <n v="0"/>
    <n v="7695"/>
    <n v="1259.1937499999999"/>
    <n v="0"/>
    <n v="0"/>
    <n v="0"/>
    <n v="0"/>
    <n v="0"/>
    <n v="0"/>
    <n v="0"/>
    <n v="0"/>
    <n v="0"/>
    <n v="0"/>
    <n v="0"/>
    <n v="0"/>
    <n v="26.5"/>
    <n v="0"/>
    <n v="0"/>
    <n v="0"/>
    <n v="0"/>
    <n v="5.9346750000000004"/>
    <n v="164.14859999999999"/>
    <n v="0"/>
  </r>
  <r>
    <d v="2020-12-01T00:00:00"/>
    <x v="8"/>
    <s v="P"/>
    <s v="Active"/>
    <n v="724"/>
    <x v="723"/>
    <s v="N"/>
    <x v="5"/>
    <n v="1093"/>
    <x v="0"/>
    <s v="Niederl. 3"/>
    <n v="1"/>
    <s v="Department"/>
    <s v="Supervisor"/>
    <s v="Non-Mgm."/>
    <s v="ang."/>
    <s v="M"/>
    <d v="2019-11-01T00:00:00"/>
    <m/>
    <s v=""/>
    <n v="0"/>
    <d v="1991-01-22T00:00:00"/>
    <n v="28"/>
    <s v="N"/>
    <n v="30"/>
    <n v="2.5"/>
    <n v="39"/>
    <x v="0"/>
    <n v="1"/>
    <n v="31"/>
    <n v="0"/>
    <n v="7696"/>
    <n v="1259.1937499999999"/>
    <n v="0"/>
    <n v="0"/>
    <n v="0"/>
    <n v="0"/>
    <n v="0"/>
    <n v="0"/>
    <n v="0"/>
    <n v="0"/>
    <n v="0"/>
    <n v="0"/>
    <n v="0"/>
    <n v="0"/>
    <n v="26.5"/>
    <n v="0"/>
    <n v="0"/>
    <n v="0"/>
    <n v="0"/>
    <n v="5.9346750000000004"/>
    <n v="0"/>
    <n v="0"/>
  </r>
  <r>
    <d v="2021-01-01T00:00:00"/>
    <x v="9"/>
    <s v="P"/>
    <s v="Active"/>
    <n v="2"/>
    <x v="1"/>
    <s v="N"/>
    <x v="1"/>
    <n v="1017"/>
    <x v="1"/>
    <s v="Niederl. 1"/>
    <n v="1"/>
    <s v="Department"/>
    <s v="Supervisor"/>
    <s v="Manager"/>
    <s v="ang."/>
    <s v="M"/>
    <d v="1986-05-20T00:00:00"/>
    <m/>
    <s v=""/>
    <n v="33"/>
    <d v="1955-09-08T00:00:00"/>
    <n v="64"/>
    <s v="N"/>
    <n v="30"/>
    <n v="2.5"/>
    <n v="39"/>
    <x v="0"/>
    <n v="1"/>
    <n v="31"/>
    <n v="0"/>
    <n v="7697"/>
    <n v="1259.1937499999999"/>
    <n v="0"/>
    <n v="0"/>
    <n v="0"/>
    <n v="0"/>
    <n v="0"/>
    <n v="0"/>
    <n v="0"/>
    <n v="0"/>
    <n v="0"/>
    <n v="0"/>
    <n v="0"/>
    <n v="0"/>
    <n v="26.5"/>
    <n v="0"/>
    <n v="0"/>
    <n v="0"/>
    <n v="0"/>
    <n v="5.9346750000000004"/>
    <n v="0"/>
    <n v="0"/>
  </r>
  <r>
    <d v="2021-01-01T00:00:00"/>
    <x v="9"/>
    <s v="P"/>
    <s v="Active"/>
    <n v="3"/>
    <x v="2"/>
    <s v="N"/>
    <x v="2"/>
    <n v="1010"/>
    <x v="1"/>
    <s v="Niederl. 1"/>
    <n v="1"/>
    <s v="Department"/>
    <s v="Supervisor"/>
    <s v="Manager"/>
    <s v="ang."/>
    <s v="M"/>
    <d v="1986-06-02T00:00:00"/>
    <m/>
    <s v=""/>
    <n v="33"/>
    <d v="1964-08-02T00:00:00"/>
    <n v="55"/>
    <s v="N"/>
    <n v="30"/>
    <n v="2.5"/>
    <n v="39"/>
    <x v="0"/>
    <n v="1"/>
    <n v="31"/>
    <n v="0"/>
    <n v="7698"/>
    <n v="1259.1937499999999"/>
    <n v="0"/>
    <n v="0"/>
    <n v="0"/>
    <n v="0"/>
    <n v="0"/>
    <n v="0"/>
    <n v="0"/>
    <n v="0"/>
    <n v="0"/>
    <n v="0"/>
    <n v="0"/>
    <n v="0"/>
    <n v="26.5"/>
    <n v="0"/>
    <n v="0"/>
    <n v="0"/>
    <n v="0"/>
    <n v="5.9346750000000004"/>
    <n v="112.3318"/>
    <n v="0"/>
  </r>
  <r>
    <d v="2021-01-01T00:00:00"/>
    <x v="9"/>
    <s v="P"/>
    <s v="Active"/>
    <n v="4"/>
    <x v="3"/>
    <s v="N"/>
    <x v="3"/>
    <n v="1011"/>
    <x v="1"/>
    <s v="Niederl. 1"/>
    <n v="1"/>
    <s v="Department"/>
    <s v="Supervisor"/>
    <s v="Supervisor"/>
    <s v="ang."/>
    <s v="W"/>
    <d v="1987-02-01T00:00:00"/>
    <m/>
    <s v=""/>
    <n v="32"/>
    <d v="1966-02-19T00:00:00"/>
    <n v="53"/>
    <s v="N"/>
    <n v="24"/>
    <n v="2"/>
    <n v="20"/>
    <x v="0"/>
    <n v="0.51282051282051277"/>
    <n v="31"/>
    <n v="0"/>
    <n v="7699"/>
    <n v="1259.1937499999999"/>
    <n v="0"/>
    <n v="0"/>
    <n v="0"/>
    <n v="0"/>
    <n v="0"/>
    <n v="0"/>
    <n v="0"/>
    <n v="0"/>
    <n v="0"/>
    <n v="0"/>
    <n v="0"/>
    <n v="0"/>
    <n v="26.5"/>
    <n v="0"/>
    <n v="0"/>
    <n v="0"/>
    <n v="0"/>
    <n v="5.9346750000000004"/>
    <n v="0"/>
    <n v="0"/>
  </r>
  <r>
    <d v="2021-01-01T00:00:00"/>
    <x v="9"/>
    <s v="P"/>
    <s v="Active"/>
    <n v="5"/>
    <x v="4"/>
    <s v="N"/>
    <x v="4"/>
    <n v="1013"/>
    <x v="1"/>
    <s v="Niederl. 1"/>
    <n v="1"/>
    <s v="Department"/>
    <s v="Supervisor"/>
    <s v="Manager"/>
    <s v="ang."/>
    <s v="M"/>
    <d v="1988-10-01T00:00:00"/>
    <m/>
    <s v=""/>
    <n v="31"/>
    <d v="1954-04-07T00:00:00"/>
    <n v="65"/>
    <s v="N"/>
    <n v="30"/>
    <n v="2.5"/>
    <n v="39"/>
    <x v="0"/>
    <n v="1"/>
    <n v="31"/>
    <n v="0"/>
    <n v="7700"/>
    <n v="1259.1937499999999"/>
    <n v="0"/>
    <n v="0"/>
    <n v="0"/>
    <n v="0"/>
    <n v="0"/>
    <n v="0"/>
    <n v="0"/>
    <n v="0"/>
    <n v="0"/>
    <n v="0"/>
    <n v="0"/>
    <n v="0"/>
    <n v="26.5"/>
    <n v="0"/>
    <n v="0"/>
    <n v="0"/>
    <n v="0"/>
    <n v="5.9346750000000004"/>
    <n v="0"/>
    <n v="0"/>
  </r>
  <r>
    <d v="2021-01-01T00:00:00"/>
    <x v="9"/>
    <s v="P"/>
    <s v="Active"/>
    <n v="6"/>
    <x v="5"/>
    <s v="N"/>
    <x v="5"/>
    <n v="1093"/>
    <x v="1"/>
    <s v="Niederl. 1"/>
    <n v="1"/>
    <s v="Department"/>
    <s v="Supervisor"/>
    <s v="Manager"/>
    <s v="ang."/>
    <s v="M"/>
    <d v="1989-03-01T00:00:00"/>
    <m/>
    <s v=""/>
    <n v="30"/>
    <d v="1963-10-26T00:00:00"/>
    <n v="56"/>
    <s v="N"/>
    <n v="30"/>
    <n v="2.5"/>
    <n v="39"/>
    <x v="0"/>
    <n v="1"/>
    <n v="31"/>
    <n v="0"/>
    <n v="7701"/>
    <n v="1259.1937499999999"/>
    <n v="0"/>
    <n v="0"/>
    <n v="0"/>
    <n v="0"/>
    <n v="0"/>
    <n v="0"/>
    <n v="0"/>
    <n v="0"/>
    <n v="0"/>
    <n v="0"/>
    <n v="0"/>
    <n v="0"/>
    <n v="26.5"/>
    <n v="0"/>
    <n v="0"/>
    <n v="0"/>
    <n v="0"/>
    <n v="5.9346750000000004"/>
    <n v="0"/>
    <n v="0"/>
  </r>
  <r>
    <d v="2021-01-01T00:00:00"/>
    <x v="9"/>
    <s v="P"/>
    <s v="Active"/>
    <n v="7"/>
    <x v="6"/>
    <s v="N"/>
    <x v="5"/>
    <n v="1093"/>
    <x v="1"/>
    <s v="Niederl. 1"/>
    <n v="1"/>
    <s v="Department"/>
    <s v="Supervisor"/>
    <s v="Non-Mgm."/>
    <s v="ang."/>
    <s v="W"/>
    <d v="1996-09-01T00:00:00"/>
    <m/>
    <s v=""/>
    <n v="23"/>
    <d v="1979-11-22T00:00:00"/>
    <n v="40"/>
    <s v="N"/>
    <n v="30"/>
    <n v="2.5"/>
    <n v="22"/>
    <x v="0"/>
    <n v="0.5641025641025641"/>
    <n v="31"/>
    <n v="0"/>
    <n v="7702"/>
    <n v="1259.1937499999999"/>
    <n v="0"/>
    <n v="0"/>
    <n v="0"/>
    <n v="0"/>
    <n v="0"/>
    <n v="0"/>
    <n v="0"/>
    <n v="0"/>
    <n v="0"/>
    <n v="0"/>
    <n v="0"/>
    <n v="0"/>
    <n v="26.5"/>
    <n v="0"/>
    <n v="0"/>
    <n v="0"/>
    <n v="0"/>
    <n v="5.9346750000000004"/>
    <n v="0"/>
    <n v="0"/>
  </r>
  <r>
    <d v="2021-01-01T00:00:00"/>
    <x v="9"/>
    <s v="P"/>
    <s v="Active"/>
    <n v="8"/>
    <x v="7"/>
    <s v="N"/>
    <x v="3"/>
    <n v="1011"/>
    <x v="1"/>
    <s v="Niederl. 1"/>
    <n v="1"/>
    <s v="Department"/>
    <s v="Supervisor"/>
    <s v="Non-Mgm."/>
    <s v="ang."/>
    <s v="W"/>
    <d v="2001-09-01T00:00:00"/>
    <m/>
    <s v=""/>
    <n v="18"/>
    <d v="1985-03-30T00:00:00"/>
    <n v="34"/>
    <s v="N"/>
    <n v="0"/>
    <n v="0"/>
    <n v="8"/>
    <x v="0"/>
    <n v="0.20512820512820512"/>
    <n v="31"/>
    <n v="0"/>
    <n v="7703"/>
    <n v="1259.1937499999999"/>
    <n v="0"/>
    <n v="0"/>
    <n v="0"/>
    <n v="0"/>
    <n v="0"/>
    <n v="0"/>
    <n v="0"/>
    <n v="0"/>
    <n v="0"/>
    <n v="0"/>
    <n v="0"/>
    <n v="0"/>
    <n v="26.5"/>
    <n v="0"/>
    <n v="0"/>
    <n v="0"/>
    <n v="0"/>
    <n v="5.9346750000000004"/>
    <n v="0"/>
    <n v="0"/>
  </r>
  <r>
    <d v="2021-01-01T00:00:00"/>
    <x v="9"/>
    <s v="P"/>
    <s v="Active"/>
    <n v="9"/>
    <x v="8"/>
    <s v="N"/>
    <x v="6"/>
    <n v="1014"/>
    <x v="1"/>
    <s v="Niederl. 1"/>
    <n v="1"/>
    <s v="Department"/>
    <s v="Supervisor"/>
    <s v="Non-Mgm."/>
    <s v="ang."/>
    <s v="W"/>
    <d v="2003-09-01T00:00:00"/>
    <m/>
    <s v=""/>
    <n v="16"/>
    <d v="1986-08-16T00:00:00"/>
    <n v="33"/>
    <s v="N"/>
    <n v="30"/>
    <n v="2.5"/>
    <n v="20"/>
    <x v="0"/>
    <n v="0.51282051282051277"/>
    <n v="31"/>
    <n v="0"/>
    <n v="7704"/>
    <n v="1259.1937499999999"/>
    <n v="0"/>
    <n v="0"/>
    <n v="0"/>
    <n v="0"/>
    <n v="0"/>
    <n v="0"/>
    <n v="0"/>
    <n v="0"/>
    <n v="0"/>
    <n v="0"/>
    <n v="0"/>
    <n v="0"/>
    <n v="26.5"/>
    <n v="0"/>
    <n v="0"/>
    <n v="0"/>
    <n v="0"/>
    <n v="5.9346750000000004"/>
    <n v="0"/>
    <n v="0"/>
  </r>
  <r>
    <d v="2021-01-01T00:00:00"/>
    <x v="9"/>
    <s v="P"/>
    <s v="Active"/>
    <n v="10"/>
    <x v="9"/>
    <s v="N"/>
    <x v="4"/>
    <n v="1013"/>
    <x v="1"/>
    <s v="Niederl. 1"/>
    <n v="1"/>
    <s v="Department"/>
    <s v="Supervisor"/>
    <s v="Non-Mgm."/>
    <s v="ang."/>
    <s v="M"/>
    <d v="2003-09-01T00:00:00"/>
    <m/>
    <s v=""/>
    <n v="16"/>
    <d v="1987-01-15T00:00:00"/>
    <n v="33"/>
    <s v="N"/>
    <n v="30"/>
    <n v="2.5"/>
    <n v="39"/>
    <x v="0"/>
    <n v="1"/>
    <n v="31"/>
    <n v="0"/>
    <n v="7705"/>
    <n v="1259.1937499999999"/>
    <n v="0"/>
    <n v="0"/>
    <n v="0"/>
    <n v="0"/>
    <n v="0"/>
    <n v="0"/>
    <n v="0"/>
    <n v="0"/>
    <n v="0"/>
    <n v="0"/>
    <n v="0"/>
    <n v="0"/>
    <n v="26.5"/>
    <n v="0"/>
    <n v="0"/>
    <n v="0"/>
    <n v="0"/>
    <n v="5.9346750000000004"/>
    <n v="0"/>
    <n v="0"/>
  </r>
  <r>
    <d v="2021-01-01T00:00:00"/>
    <x v="9"/>
    <s v="P"/>
    <s v="Active"/>
    <n v="11"/>
    <x v="10"/>
    <s v="N"/>
    <x v="2"/>
    <n v="1010"/>
    <x v="1"/>
    <s v="Niederl. 1"/>
    <n v="1"/>
    <s v="Department"/>
    <s v="Supervisor"/>
    <s v="Non-Mgm."/>
    <s v="ang."/>
    <s v="W"/>
    <d v="2004-09-01T00:00:00"/>
    <m/>
    <s v=""/>
    <n v="15"/>
    <d v="1986-01-25T00:00:00"/>
    <n v="33"/>
    <s v="N"/>
    <n v="12"/>
    <n v="1"/>
    <n v="16"/>
    <x v="0"/>
    <n v="0.41025641025641024"/>
    <n v="31"/>
    <n v="0"/>
    <n v="7706"/>
    <n v="1259.1937499999999"/>
    <n v="0"/>
    <n v="0"/>
    <n v="0"/>
    <n v="0"/>
    <n v="0"/>
    <n v="0"/>
    <n v="0"/>
    <n v="0"/>
    <n v="0"/>
    <n v="0"/>
    <n v="0"/>
    <n v="0"/>
    <n v="26.5"/>
    <n v="0"/>
    <n v="0"/>
    <n v="0"/>
    <n v="0"/>
    <n v="5.9346750000000004"/>
    <n v="0"/>
    <n v="0"/>
  </r>
  <r>
    <d v="2021-01-01T00:00:00"/>
    <x v="9"/>
    <s v="P"/>
    <s v="Active"/>
    <n v="12"/>
    <x v="11"/>
    <s v="N"/>
    <x v="3"/>
    <n v="1011"/>
    <x v="1"/>
    <s v="Niederl. 1"/>
    <n v="1"/>
    <s v="Department"/>
    <s v="Supervisor"/>
    <s v="Non-Mgm."/>
    <s v="ang."/>
    <s v="W"/>
    <d v="2004-09-01T00:00:00"/>
    <m/>
    <s v=""/>
    <n v="15"/>
    <d v="1988-01-30T00:00:00"/>
    <n v="31"/>
    <s v="N"/>
    <n v="30"/>
    <n v="2.5"/>
    <n v="39"/>
    <x v="0"/>
    <n v="1"/>
    <n v="31"/>
    <n v="0"/>
    <n v="7707"/>
    <n v="1259.1937499999999"/>
    <n v="0"/>
    <n v="0"/>
    <n v="0"/>
    <n v="0"/>
    <n v="0"/>
    <n v="0"/>
    <n v="0"/>
    <n v="0"/>
    <n v="0"/>
    <n v="0"/>
    <n v="0"/>
    <n v="0"/>
    <n v="26.5"/>
    <n v="0"/>
    <n v="0"/>
    <n v="0"/>
    <n v="0"/>
    <n v="5.9346750000000004"/>
    <n v="0"/>
    <n v="0"/>
  </r>
  <r>
    <d v="2021-01-01T00:00:00"/>
    <x v="9"/>
    <s v="P"/>
    <s v="Active"/>
    <n v="13"/>
    <x v="12"/>
    <s v="N"/>
    <x v="5"/>
    <n v="1093"/>
    <x v="1"/>
    <s v="Niederl. 1"/>
    <n v="1"/>
    <s v="Department"/>
    <s v="Supervisor"/>
    <s v="Manager"/>
    <s v="ang."/>
    <s v="M"/>
    <d v="2004-04-01T00:00:00"/>
    <m/>
    <s v=""/>
    <n v="15"/>
    <d v="1980-03-05T00:00:00"/>
    <n v="39"/>
    <s v="N"/>
    <n v="30"/>
    <n v="2.5"/>
    <n v="39"/>
    <x v="0"/>
    <n v="1"/>
    <n v="31"/>
    <n v="0"/>
    <n v="7708"/>
    <n v="1259.1937499999999"/>
    <n v="0"/>
    <n v="0"/>
    <n v="0"/>
    <n v="0"/>
    <n v="0"/>
    <n v="0"/>
    <n v="0"/>
    <n v="0"/>
    <n v="0"/>
    <n v="0"/>
    <n v="0"/>
    <n v="0"/>
    <n v="26.5"/>
    <n v="0"/>
    <n v="0"/>
    <n v="0"/>
    <n v="0"/>
    <n v="5.9346750000000004"/>
    <n v="0"/>
    <n v="0"/>
  </r>
  <r>
    <d v="2021-01-01T00:00:00"/>
    <x v="9"/>
    <s v="P"/>
    <s v="Active"/>
    <n v="14"/>
    <x v="13"/>
    <s v="N"/>
    <x v="4"/>
    <n v="1013"/>
    <x v="1"/>
    <s v="Niederl. 1"/>
    <n v="1"/>
    <s v="Department"/>
    <s v="Supervisor"/>
    <s v="Non-Mgm."/>
    <s v="ang."/>
    <s v="W"/>
    <d v="2005-09-01T00:00:00"/>
    <m/>
    <s v=""/>
    <n v="14"/>
    <d v="1989-03-20T00:00:00"/>
    <n v="30"/>
    <s v="N"/>
    <n v="30"/>
    <n v="2.5"/>
    <n v="39"/>
    <x v="0"/>
    <n v="1"/>
    <n v="31"/>
    <n v="0"/>
    <n v="7709"/>
    <n v="1259.1937499999999"/>
    <n v="0"/>
    <n v="0"/>
    <n v="0"/>
    <n v="0"/>
    <n v="0"/>
    <n v="0"/>
    <n v="0"/>
    <n v="0"/>
    <n v="0"/>
    <n v="0"/>
    <n v="0"/>
    <n v="0"/>
    <n v="26.5"/>
    <n v="0"/>
    <n v="0"/>
    <n v="0"/>
    <n v="0"/>
    <n v="5.9346750000000004"/>
    <n v="0"/>
    <n v="23.726666666666667"/>
  </r>
  <r>
    <d v="2021-01-01T00:00:00"/>
    <x v="9"/>
    <s v="P"/>
    <s v="Active"/>
    <n v="15"/>
    <x v="14"/>
    <s v="N"/>
    <x v="6"/>
    <n v="1014"/>
    <x v="1"/>
    <s v="Niederl. 1"/>
    <n v="1"/>
    <s v="Department"/>
    <s v="Supervisor"/>
    <s v="Non-Mgm."/>
    <s v="ang."/>
    <s v="W"/>
    <d v="2008-09-01T00:00:00"/>
    <m/>
    <s v=""/>
    <n v="11"/>
    <d v="1991-09-21T00:00:00"/>
    <n v="28"/>
    <s v="N"/>
    <n v="30"/>
    <n v="2.5"/>
    <n v="39"/>
    <x v="0"/>
    <n v="1"/>
    <n v="31"/>
    <n v="0"/>
    <n v="7710"/>
    <n v="1259.1937499999999"/>
    <n v="0"/>
    <n v="0"/>
    <n v="0"/>
    <n v="0"/>
    <n v="0"/>
    <n v="0"/>
    <n v="0"/>
    <n v="0"/>
    <n v="0"/>
    <n v="0"/>
    <n v="0"/>
    <n v="0"/>
    <n v="26.5"/>
    <n v="0"/>
    <n v="0"/>
    <n v="0"/>
    <n v="0"/>
    <n v="5.9346750000000004"/>
    <n v="0"/>
    <n v="0"/>
  </r>
  <r>
    <d v="2021-01-01T00:00:00"/>
    <x v="9"/>
    <s v="P"/>
    <s v="Active"/>
    <n v="16"/>
    <x v="15"/>
    <s v="N"/>
    <x v="3"/>
    <n v="1011"/>
    <x v="1"/>
    <s v="Niederl. 1"/>
    <n v="1"/>
    <s v="Department"/>
    <s v="Supervisor"/>
    <s v="Non-Mgm."/>
    <s v="ang."/>
    <s v="W"/>
    <d v="2008-09-01T00:00:00"/>
    <m/>
    <s v=""/>
    <n v="11"/>
    <d v="1990-09-01T00:00:00"/>
    <n v="29"/>
    <s v="N"/>
    <n v="30"/>
    <n v="2.5"/>
    <n v="39"/>
    <x v="0"/>
    <n v="1"/>
    <n v="31"/>
    <n v="0"/>
    <n v="7711"/>
    <n v="1259.1937499999999"/>
    <n v="0"/>
    <n v="0"/>
    <n v="0"/>
    <n v="0"/>
    <n v="0"/>
    <n v="0"/>
    <n v="0"/>
    <n v="0"/>
    <n v="0"/>
    <n v="0"/>
    <n v="0"/>
    <n v="0"/>
    <n v="26.5"/>
    <n v="0"/>
    <n v="0"/>
    <n v="0"/>
    <n v="0"/>
    <n v="5.9346750000000004"/>
    <n v="0"/>
    <n v="0"/>
  </r>
  <r>
    <d v="2021-01-01T00:00:00"/>
    <x v="9"/>
    <s v="P"/>
    <s v="Active"/>
    <n v="17"/>
    <x v="16"/>
    <s v="N"/>
    <x v="5"/>
    <n v="1093"/>
    <x v="1"/>
    <s v="Niederl. 1"/>
    <n v="1"/>
    <s v="Department"/>
    <s v="Supervisor"/>
    <s v="Non-Mgm."/>
    <s v="ang."/>
    <s v="M"/>
    <d v="2008-09-01T00:00:00"/>
    <m/>
    <s v=""/>
    <n v="11"/>
    <d v="1987-06-17T00:00:00"/>
    <n v="32"/>
    <s v="N"/>
    <n v="30"/>
    <n v="2.5"/>
    <n v="39"/>
    <x v="0"/>
    <n v="1"/>
    <n v="31"/>
    <n v="0"/>
    <n v="7712"/>
    <n v="1259.1937499999999"/>
    <n v="0"/>
    <n v="0"/>
    <n v="0"/>
    <n v="0"/>
    <n v="0"/>
    <n v="0"/>
    <n v="0"/>
    <n v="0"/>
    <n v="0"/>
    <n v="0"/>
    <n v="0"/>
    <n v="0"/>
    <n v="26.5"/>
    <n v="0"/>
    <n v="0"/>
    <n v="0"/>
    <n v="0"/>
    <n v="5.9346750000000004"/>
    <n v="0"/>
    <n v="0"/>
  </r>
  <r>
    <d v="2021-01-01T00:00:00"/>
    <x v="9"/>
    <s v="P"/>
    <s v="Active"/>
    <n v="18"/>
    <x v="17"/>
    <s v="N"/>
    <x v="2"/>
    <n v="1010"/>
    <x v="1"/>
    <s v="Niederl. 1"/>
    <n v="1"/>
    <s v="Department"/>
    <s v="Supervisor"/>
    <s v="Non-Mgm."/>
    <s v="ang."/>
    <s v="M"/>
    <d v="2008-09-01T00:00:00"/>
    <m/>
    <s v=""/>
    <n v="11"/>
    <d v="1988-02-22T00:00:00"/>
    <n v="31"/>
    <s v="N"/>
    <n v="30"/>
    <n v="2.5"/>
    <n v="39"/>
    <x v="0"/>
    <n v="1"/>
    <n v="31"/>
    <n v="0"/>
    <n v="7713"/>
    <n v="1259.1937499999999"/>
    <n v="0"/>
    <n v="0"/>
    <n v="0"/>
    <n v="0"/>
    <n v="0"/>
    <n v="0"/>
    <n v="0"/>
    <n v="0"/>
    <n v="0"/>
    <n v="0"/>
    <n v="0"/>
    <n v="0"/>
    <n v="26.5"/>
    <n v="0"/>
    <n v="0"/>
    <n v="0"/>
    <n v="0"/>
    <n v="5.9346750000000004"/>
    <n v="0"/>
    <n v="0"/>
  </r>
  <r>
    <d v="2021-01-01T00:00:00"/>
    <x v="9"/>
    <s v="P"/>
    <s v="Active"/>
    <n v="19"/>
    <x v="18"/>
    <s v="N"/>
    <x v="7"/>
    <n v="1015"/>
    <x v="1"/>
    <s v="Niederl. 1"/>
    <n v="1"/>
    <s v="Department"/>
    <s v="Supervisor"/>
    <s v="Non-Mgm."/>
    <s v="ang."/>
    <s v="M"/>
    <d v="2009-09-01T00:00:00"/>
    <m/>
    <s v=""/>
    <n v="10"/>
    <d v="1988-08-29T00:00:00"/>
    <n v="31"/>
    <s v="N"/>
    <n v="30"/>
    <n v="2.5"/>
    <n v="39"/>
    <x v="0"/>
    <n v="1"/>
    <n v="31"/>
    <n v="0"/>
    <n v="7714"/>
    <n v="1259.1937499999999"/>
    <n v="0"/>
    <n v="0"/>
    <n v="0"/>
    <n v="0"/>
    <n v="0"/>
    <n v="0"/>
    <n v="0"/>
    <n v="0"/>
    <n v="0"/>
    <n v="0"/>
    <n v="0"/>
    <n v="0"/>
    <n v="26.5"/>
    <n v="0"/>
    <n v="0"/>
    <n v="0"/>
    <n v="0"/>
    <n v="5.9346750000000004"/>
    <n v="0"/>
    <n v="0"/>
  </r>
  <r>
    <d v="2021-01-01T00:00:00"/>
    <x v="9"/>
    <s v="P"/>
    <s v="Active"/>
    <n v="20"/>
    <x v="19"/>
    <s v="N"/>
    <x v="8"/>
    <n v="1009"/>
    <x v="1"/>
    <s v="Niederl. 1"/>
    <n v="1"/>
    <s v="Department"/>
    <s v="Supervisor"/>
    <s v="Non-Mgm."/>
    <s v="ang."/>
    <s v="M"/>
    <d v="1986-05-14T00:00:00"/>
    <m/>
    <s v=""/>
    <n v="33"/>
    <d v="1958-07-14T00:00:00"/>
    <n v="61"/>
    <s v="N"/>
    <n v="35"/>
    <n v="2.9166666666666665"/>
    <n v="35"/>
    <x v="0"/>
    <n v="0.89743589743589747"/>
    <n v="31"/>
    <n v="0"/>
    <n v="7715"/>
    <n v="1259.1937499999999"/>
    <n v="-6.86"/>
    <n v="0"/>
    <n v="0"/>
    <n v="0"/>
    <n v="0"/>
    <n v="0"/>
    <n v="0"/>
    <n v="0"/>
    <n v="0"/>
    <n v="0"/>
    <n v="0"/>
    <n v="0"/>
    <n v="26.5"/>
    <n v="0"/>
    <n v="0"/>
    <n v="0"/>
    <n v="0"/>
    <n v="4.3983780000000001"/>
    <n v="0"/>
    <n v="0"/>
  </r>
  <r>
    <d v="2021-01-01T00:00:00"/>
    <x v="9"/>
    <s v="P"/>
    <s v="Active"/>
    <n v="21"/>
    <x v="20"/>
    <s v="N"/>
    <x v="9"/>
    <n v="1087"/>
    <x v="1"/>
    <s v="Niederl. 1"/>
    <n v="1"/>
    <s v="Department"/>
    <s v="Supervisor"/>
    <s v="Non-Mgm."/>
    <s v="ang."/>
    <s v="M"/>
    <d v="1988-01-11T00:00:00"/>
    <m/>
    <s v=""/>
    <n v="32"/>
    <d v="1965-01-13T00:00:00"/>
    <n v="55"/>
    <s v="N"/>
    <n v="30"/>
    <n v="2.5"/>
    <n v="39"/>
    <x v="0"/>
    <n v="1"/>
    <n v="31"/>
    <n v="0"/>
    <n v="7716"/>
    <n v="1259.1937499999999"/>
    <n v="-10.210000000000001"/>
    <n v="0"/>
    <n v="0"/>
    <n v="0"/>
    <n v="0"/>
    <n v="0"/>
    <n v="0"/>
    <n v="0"/>
    <n v="0"/>
    <n v="0"/>
    <n v="0"/>
    <n v="0"/>
    <n v="26.5"/>
    <n v="0"/>
    <n v="0"/>
    <n v="0"/>
    <n v="0"/>
    <n v="3.6481455"/>
    <n v="0"/>
    <n v="0"/>
  </r>
  <r>
    <d v="2021-01-01T00:00:00"/>
    <x v="9"/>
    <s v="P"/>
    <s v="Active"/>
    <n v="22"/>
    <x v="21"/>
    <s v="N"/>
    <x v="10"/>
    <n v="1075"/>
    <x v="0"/>
    <s v="Niederl. 3"/>
    <n v="1"/>
    <s v="Department"/>
    <s v="Supervisor"/>
    <s v="Non-Mgm."/>
    <s v="ang."/>
    <s v="M"/>
    <d v="1988-08-22T00:00:00"/>
    <m/>
    <s v=""/>
    <n v="31"/>
    <d v="1964-03-20T00:00:00"/>
    <n v="55"/>
    <s v="N"/>
    <n v="30"/>
    <n v="2.5"/>
    <n v="39"/>
    <x v="0"/>
    <n v="1"/>
    <n v="31"/>
    <n v="0"/>
    <n v="7717"/>
    <n v="1259.1937499999999"/>
    <n v="0"/>
    <n v="0"/>
    <n v="0"/>
    <n v="0"/>
    <n v="0"/>
    <n v="0"/>
    <n v="0"/>
    <n v="0"/>
    <n v="0"/>
    <n v="0"/>
    <n v="0"/>
    <n v="0"/>
    <n v="26.5"/>
    <n v="0"/>
    <n v="0"/>
    <n v="0"/>
    <n v="0"/>
    <n v="5.9346750000000004"/>
    <n v="0"/>
    <n v="0"/>
  </r>
  <r>
    <d v="2021-01-01T00:00:00"/>
    <x v="9"/>
    <s v="P"/>
    <s v="Active"/>
    <n v="23"/>
    <x v="22"/>
    <s v="N"/>
    <x v="11"/>
    <n v="1082"/>
    <x v="0"/>
    <s v="Niederl. 3"/>
    <n v="1"/>
    <s v="Department"/>
    <s v="Supervisor"/>
    <s v="Non-Mgm."/>
    <s v="ang."/>
    <s v="M"/>
    <d v="1988-09-01T00:00:00"/>
    <m/>
    <s v=""/>
    <n v="31"/>
    <d v="1967-08-29T00:00:00"/>
    <n v="52"/>
    <s v="N"/>
    <n v="35"/>
    <n v="2.9166666666666665"/>
    <n v="39"/>
    <x v="0"/>
    <n v="1"/>
    <n v="31"/>
    <n v="0"/>
    <n v="7718"/>
    <n v="1259.1937499999999"/>
    <n v="0"/>
    <n v="0"/>
    <n v="0"/>
    <n v="0"/>
    <n v="0"/>
    <n v="0"/>
    <n v="0"/>
    <n v="0"/>
    <n v="0"/>
    <n v="0"/>
    <n v="0"/>
    <n v="0"/>
    <n v="26.5"/>
    <n v="0"/>
    <n v="0"/>
    <n v="0"/>
    <n v="0"/>
    <n v="5.9346750000000004"/>
    <n v="0"/>
    <n v="0"/>
  </r>
  <r>
    <d v="2021-01-01T00:00:00"/>
    <x v="9"/>
    <s v="P"/>
    <s v="Active"/>
    <n v="24"/>
    <x v="23"/>
    <s v="N"/>
    <x v="3"/>
    <n v="1011"/>
    <x v="1"/>
    <s v="Niederl. 1"/>
    <n v="1"/>
    <s v="Department"/>
    <s v="Supervisor"/>
    <s v="Director"/>
    <s v="ang."/>
    <s v="M"/>
    <d v="1988-10-13T00:00:00"/>
    <m/>
    <s v=""/>
    <n v="31"/>
    <d v="1964-05-17T00:00:00"/>
    <n v="55"/>
    <s v="N"/>
    <n v="30"/>
    <n v="2.5"/>
    <n v="39"/>
    <x v="0"/>
    <n v="1"/>
    <n v="31"/>
    <n v="0"/>
    <n v="7719"/>
    <n v="1259.1937499999999"/>
    <n v="0"/>
    <n v="0"/>
    <n v="0"/>
    <n v="0"/>
    <n v="0"/>
    <n v="0"/>
    <n v="0"/>
    <n v="0"/>
    <n v="0"/>
    <n v="0"/>
    <n v="0"/>
    <n v="0"/>
    <n v="26.5"/>
    <n v="0"/>
    <n v="0"/>
    <n v="0"/>
    <n v="0"/>
    <n v="5.9346750000000004"/>
    <n v="184.965"/>
    <n v="0"/>
  </r>
  <r>
    <d v="2021-01-01T00:00:00"/>
    <x v="9"/>
    <s v="P"/>
    <s v="Active"/>
    <n v="25"/>
    <x v="24"/>
    <s v="N"/>
    <x v="8"/>
    <n v="1009"/>
    <x v="1"/>
    <s v="Niederl. 1"/>
    <n v="1"/>
    <s v="Department"/>
    <s v="Supervisor"/>
    <s v="Supervisor"/>
    <s v="ang."/>
    <s v="M"/>
    <d v="1989-10-02T00:00:00"/>
    <m/>
    <s v=""/>
    <n v="30"/>
    <d v="1957-03-05T00:00:00"/>
    <n v="62"/>
    <s v="N"/>
    <n v="30"/>
    <n v="2.5"/>
    <n v="39"/>
    <x v="0"/>
    <n v="1"/>
    <n v="31"/>
    <n v="0"/>
    <n v="7720"/>
    <n v="1259.1937499999999"/>
    <n v="0"/>
    <n v="0"/>
    <n v="0"/>
    <n v="0"/>
    <n v="0"/>
    <n v="0"/>
    <n v="0"/>
    <n v="0"/>
    <n v="0"/>
    <n v="0"/>
    <n v="0"/>
    <n v="0"/>
    <n v="26.5"/>
    <n v="0"/>
    <n v="0"/>
    <n v="0"/>
    <n v="0"/>
    <n v="5.9346750000000004"/>
    <n v="0"/>
    <n v="0"/>
  </r>
  <r>
    <d v="2021-01-01T00:00:00"/>
    <x v="9"/>
    <s v="P"/>
    <s v="Active"/>
    <n v="26"/>
    <x v="25"/>
    <s v="N"/>
    <x v="12"/>
    <n v="1089"/>
    <x v="0"/>
    <s v="Niederl. 3"/>
    <n v="1"/>
    <s v="Department"/>
    <s v="Supervisor"/>
    <s v="Supervisor"/>
    <s v="ang."/>
    <s v="W"/>
    <d v="1989-12-01T00:00:00"/>
    <m/>
    <s v=""/>
    <n v="30"/>
    <d v="1961-12-19T00:00:00"/>
    <n v="58"/>
    <s v="N"/>
    <n v="30"/>
    <n v="2.5"/>
    <n v="39"/>
    <x v="0"/>
    <n v="1"/>
    <n v="31"/>
    <n v="0"/>
    <n v="7721"/>
    <n v="1259.1937499999999"/>
    <n v="0"/>
    <n v="0"/>
    <n v="0"/>
    <n v="0"/>
    <n v="0"/>
    <n v="0"/>
    <n v="0"/>
    <n v="0"/>
    <n v="0"/>
    <n v="0"/>
    <n v="0"/>
    <n v="0"/>
    <n v="26.5"/>
    <n v="0"/>
    <n v="0"/>
    <n v="0"/>
    <n v="0"/>
    <n v="5.9346750000000004"/>
    <n v="0"/>
    <n v="0"/>
  </r>
  <r>
    <d v="2021-01-01T00:00:00"/>
    <x v="9"/>
    <s v="P"/>
    <s v="Active"/>
    <n v="27"/>
    <x v="26"/>
    <s v="N"/>
    <x v="10"/>
    <n v="1075"/>
    <x v="0"/>
    <s v="Niederl. 3"/>
    <n v="1"/>
    <s v="Department"/>
    <s v="Supervisor"/>
    <s v="Non-Mgm."/>
    <s v="ang."/>
    <s v="W"/>
    <d v="1990-06-01T00:00:00"/>
    <m/>
    <s v=""/>
    <n v="29"/>
    <d v="1966-11-25T00:00:00"/>
    <n v="53"/>
    <s v="N"/>
    <n v="30"/>
    <n v="2.5"/>
    <n v="39"/>
    <x v="0"/>
    <n v="1"/>
    <n v="31"/>
    <n v="0"/>
    <n v="7722"/>
    <n v="1259.1937499999999"/>
    <n v="0"/>
    <n v="0"/>
    <n v="0"/>
    <n v="0"/>
    <n v="0"/>
    <n v="0"/>
    <n v="0"/>
    <n v="0"/>
    <n v="0"/>
    <n v="0"/>
    <n v="0"/>
    <n v="0"/>
    <n v="26.5"/>
    <n v="0"/>
    <n v="0"/>
    <n v="0"/>
    <n v="0"/>
    <n v="5.9346750000000004"/>
    <n v="0"/>
    <n v="159.04083333333332"/>
  </r>
  <r>
    <d v="2021-01-01T00:00:00"/>
    <x v="9"/>
    <s v="P"/>
    <s v="Active"/>
    <n v="28"/>
    <x v="27"/>
    <s v="Y"/>
    <x v="13"/>
    <n v="1055"/>
    <x v="2"/>
    <s v="Niederl. 7"/>
    <n v="0.5"/>
    <s v="Department"/>
    <s v="Supervisor"/>
    <s v="Manager"/>
    <s v="ang."/>
    <s v="M"/>
    <d v="1991-01-01T00:00:00"/>
    <m/>
    <s v=""/>
    <n v="29"/>
    <d v="1959-05-31T00:00:00"/>
    <n v="60"/>
    <s v="N"/>
    <n v="30"/>
    <n v="2.5"/>
    <n v="39"/>
    <x v="0"/>
    <n v="0.5"/>
    <n v="31"/>
    <n v="0"/>
    <n v="7723"/>
    <n v="1259.1937499999999"/>
    <n v="0"/>
    <n v="0"/>
    <n v="30"/>
    <n v="0"/>
    <n v="0"/>
    <n v="0"/>
    <n v="0"/>
    <n v="0"/>
    <n v="0"/>
    <n v="0"/>
    <n v="0"/>
    <n v="0"/>
    <n v="13.25"/>
    <n v="0"/>
    <n v="0"/>
    <n v="0"/>
    <n v="0"/>
    <n v="9.6858374999999999"/>
    <n v="141.78749999999999"/>
    <n v="0"/>
  </r>
  <r>
    <d v="2021-01-01T00:00:00"/>
    <x v="9"/>
    <s v="P"/>
    <s v="Active"/>
    <n v="28"/>
    <x v="27"/>
    <s v="Y"/>
    <x v="13"/>
    <n v="1048"/>
    <x v="3"/>
    <s v="Niederl. 8"/>
    <n v="0.5"/>
    <s v="Department"/>
    <s v="Supervisor"/>
    <s v="Manager"/>
    <s v="ang."/>
    <s v="M"/>
    <d v="1991-01-01T00:00:00"/>
    <m/>
    <s v=""/>
    <n v="29"/>
    <d v="1959-05-31T00:00:00"/>
    <n v="60"/>
    <s v="N"/>
    <n v="30"/>
    <n v="2.5"/>
    <n v="39"/>
    <x v="0"/>
    <n v="0.5"/>
    <n v="31"/>
    <n v="0"/>
    <n v="7724"/>
    <n v="1259.1937499999999"/>
    <n v="0"/>
    <n v="0"/>
    <n v="30"/>
    <n v="0"/>
    <n v="0"/>
    <n v="0"/>
    <n v="0"/>
    <n v="0"/>
    <n v="0"/>
    <n v="0"/>
    <n v="0"/>
    <n v="0"/>
    <n v="13.25"/>
    <n v="0"/>
    <n v="0"/>
    <n v="0"/>
    <n v="0"/>
    <n v="9.6858374999999999"/>
    <n v="141.78749999999999"/>
    <n v="0"/>
  </r>
  <r>
    <d v="2021-01-01T00:00:00"/>
    <x v="9"/>
    <s v="P"/>
    <s v="Active"/>
    <n v="29"/>
    <x v="28"/>
    <s v="N"/>
    <x v="14"/>
    <n v="1003"/>
    <x v="1"/>
    <s v="Niederl. 1"/>
    <n v="1"/>
    <s v="Department"/>
    <s v="Supervisor"/>
    <s v="Non-Mgm."/>
    <s v="ang."/>
    <s v="M"/>
    <d v="1989-08-01T00:00:00"/>
    <m/>
    <s v=""/>
    <n v="30"/>
    <d v="1962-01-09T00:00:00"/>
    <n v="58"/>
    <s v="N"/>
    <n v="30"/>
    <n v="2.5"/>
    <n v="39"/>
    <x v="0"/>
    <n v="1"/>
    <n v="31"/>
    <n v="0"/>
    <n v="7725"/>
    <n v="1259.1937499999999"/>
    <n v="0"/>
    <n v="0"/>
    <n v="0"/>
    <n v="0"/>
    <n v="0"/>
    <n v="0"/>
    <n v="0"/>
    <n v="0"/>
    <n v="0"/>
    <n v="0"/>
    <n v="0"/>
    <n v="0"/>
    <n v="26.5"/>
    <n v="0"/>
    <n v="0"/>
    <n v="0"/>
    <n v="0"/>
    <n v="5.9346750000000004"/>
    <n v="0"/>
    <n v="0"/>
  </r>
  <r>
    <d v="2021-01-01T00:00:00"/>
    <x v="9"/>
    <s v="P"/>
    <s v="Active"/>
    <n v="30"/>
    <x v="29"/>
    <s v="Y"/>
    <x v="15"/>
    <n v="1050"/>
    <x v="3"/>
    <s v="Niederl. 8"/>
    <n v="0.5"/>
    <s v="Department"/>
    <s v="Supervisor"/>
    <s v="Manager"/>
    <s v="ang."/>
    <s v="M"/>
    <d v="1992-01-02T00:00:00"/>
    <m/>
    <s v=""/>
    <n v="28"/>
    <d v="1966-01-25T00:00:00"/>
    <n v="53"/>
    <s v="J"/>
    <n v="30"/>
    <n v="2.5"/>
    <n v="39"/>
    <x v="0"/>
    <n v="0.5"/>
    <n v="31"/>
    <n v="0"/>
    <n v="7726"/>
    <n v="1259.1937499999999"/>
    <n v="0"/>
    <n v="0"/>
    <n v="0"/>
    <n v="0"/>
    <n v="175"/>
    <n v="0"/>
    <n v="0"/>
    <n v="0"/>
    <n v="0"/>
    <n v="0"/>
    <n v="445.73076923076923"/>
    <n v="354.10833333333341"/>
    <n v="13.25"/>
    <n v="0"/>
    <n v="0"/>
    <n v="0"/>
    <n v="0"/>
    <n v="221.28255451923079"/>
    <n v="73.97175"/>
    <n v="0"/>
  </r>
  <r>
    <d v="2021-01-01T00:00:00"/>
    <x v="9"/>
    <s v="P"/>
    <s v="Active"/>
    <n v="30"/>
    <x v="29"/>
    <s v="Y"/>
    <x v="15"/>
    <n v="1057"/>
    <x v="2"/>
    <s v="Niederl. 7"/>
    <n v="0.5"/>
    <s v="Department"/>
    <s v="Supervisor"/>
    <s v="Manager"/>
    <s v="ang."/>
    <s v="M"/>
    <d v="1992-01-02T00:00:00"/>
    <m/>
    <s v=""/>
    <n v="28"/>
    <d v="1966-01-25T00:00:00"/>
    <n v="53"/>
    <s v="J"/>
    <n v="30"/>
    <n v="2.5"/>
    <n v="39"/>
    <x v="0"/>
    <n v="0.5"/>
    <n v="31"/>
    <n v="0"/>
    <n v="7727"/>
    <n v="1259.1937499999999"/>
    <n v="0"/>
    <n v="0"/>
    <n v="0"/>
    <n v="0"/>
    <n v="175"/>
    <n v="0"/>
    <n v="0"/>
    <n v="0"/>
    <n v="0"/>
    <n v="0"/>
    <n v="445.78846153846155"/>
    <n v="354.1541666666667"/>
    <n v="13.25"/>
    <n v="0"/>
    <n v="0"/>
    <n v="0"/>
    <n v="0"/>
    <n v="221.30573908653847"/>
    <n v="73.97175"/>
    <n v="0"/>
  </r>
  <r>
    <d v="2021-01-01T00:00:00"/>
    <x v="9"/>
    <s v="P"/>
    <s v="Active"/>
    <n v="31"/>
    <x v="30"/>
    <s v="N"/>
    <x v="16"/>
    <n v="1056"/>
    <x v="2"/>
    <s v="Niederl. 7"/>
    <n v="1"/>
    <s v="Department"/>
    <s v="Supervisor"/>
    <s v="Non-Mgm."/>
    <s v="ang."/>
    <s v="M"/>
    <d v="1992-04-01T00:00:00"/>
    <m/>
    <s v=""/>
    <n v="27"/>
    <d v="1960-04-16T00:00:00"/>
    <n v="59"/>
    <s v="N"/>
    <n v="30"/>
    <n v="2.5"/>
    <n v="39"/>
    <x v="0"/>
    <n v="1"/>
    <n v="31"/>
    <n v="0"/>
    <n v="7728"/>
    <n v="1259.1937499999999"/>
    <n v="0"/>
    <n v="0"/>
    <n v="30"/>
    <n v="0"/>
    <n v="0"/>
    <n v="0"/>
    <n v="0"/>
    <n v="0"/>
    <n v="0"/>
    <n v="0"/>
    <n v="0"/>
    <n v="0"/>
    <n v="26.5"/>
    <n v="0"/>
    <n v="0"/>
    <n v="0"/>
    <n v="0"/>
    <n v="12.653175000000001"/>
    <n v="78.849999999999994"/>
    <n v="0"/>
  </r>
  <r>
    <d v="2021-01-01T00:00:00"/>
    <x v="9"/>
    <s v="P"/>
    <s v="Active"/>
    <n v="32"/>
    <x v="31"/>
    <s v="N"/>
    <x v="17"/>
    <n v="1088"/>
    <x v="0"/>
    <s v="Niederl. 3"/>
    <n v="1"/>
    <s v="Department"/>
    <s v="Supervisor"/>
    <s v="Manager"/>
    <s v="ang."/>
    <s v="M"/>
    <d v="1992-07-01T00:00:00"/>
    <m/>
    <s v=""/>
    <n v="27"/>
    <d v="1962-05-04T00:00:00"/>
    <n v="57"/>
    <s v="N"/>
    <n v="30"/>
    <n v="2.5"/>
    <n v="39"/>
    <x v="0"/>
    <n v="1"/>
    <n v="31"/>
    <n v="0"/>
    <n v="7729"/>
    <n v="1259.1937499999999"/>
    <n v="0"/>
    <n v="0"/>
    <n v="0"/>
    <n v="0"/>
    <n v="0"/>
    <n v="0"/>
    <n v="0"/>
    <n v="0"/>
    <n v="0"/>
    <n v="0"/>
    <n v="0"/>
    <n v="0"/>
    <n v="26.5"/>
    <n v="0"/>
    <n v="0"/>
    <n v="0"/>
    <n v="0"/>
    <n v="5.9346750000000004"/>
    <n v="181.43859999999998"/>
    <n v="0"/>
  </r>
  <r>
    <d v="2021-01-01T00:00:00"/>
    <x v="9"/>
    <s v="P"/>
    <s v="Active"/>
    <n v="33"/>
    <x v="32"/>
    <s v="N"/>
    <x v="18"/>
    <n v="1080"/>
    <x v="0"/>
    <s v="Niederl. 3"/>
    <n v="1"/>
    <s v="Department"/>
    <s v="Supervisor"/>
    <s v="Director"/>
    <s v="ang."/>
    <s v="M"/>
    <d v="1992-09-14T00:00:00"/>
    <m/>
    <s v=""/>
    <n v="27"/>
    <d v="1966-07-09T00:00:00"/>
    <n v="53"/>
    <s v="N"/>
    <n v="30"/>
    <n v="2.5"/>
    <n v="39"/>
    <x v="0"/>
    <n v="1"/>
    <n v="31"/>
    <n v="0"/>
    <n v="7730"/>
    <n v="1259.1937499999999"/>
    <n v="0"/>
    <n v="0"/>
    <n v="39.950000000000003"/>
    <n v="0"/>
    <n v="0"/>
    <n v="0"/>
    <n v="0"/>
    <n v="0"/>
    <n v="0"/>
    <n v="0"/>
    <n v="0"/>
    <n v="0"/>
    <n v="26.5"/>
    <n v="0"/>
    <n v="0"/>
    <n v="0"/>
    <n v="0"/>
    <n v="14.881477500000001"/>
    <n v="347.38459999999998"/>
    <n v="0"/>
  </r>
  <r>
    <d v="2021-01-01T00:00:00"/>
    <x v="9"/>
    <s v="P"/>
    <s v="Active"/>
    <n v="34"/>
    <x v="33"/>
    <s v="N"/>
    <x v="19"/>
    <n v="1083"/>
    <x v="0"/>
    <s v="Niederl. 3"/>
    <n v="1"/>
    <s v="Department"/>
    <s v="Supervisor"/>
    <s v="Non-Mgm."/>
    <s v="ang."/>
    <s v="M"/>
    <d v="1992-11-01T00:00:00"/>
    <m/>
    <s v=""/>
    <n v="27"/>
    <d v="1957-10-19T00:00:00"/>
    <n v="62"/>
    <s v="N"/>
    <n v="30"/>
    <n v="2.5"/>
    <n v="39"/>
    <x v="0"/>
    <n v="1"/>
    <n v="31"/>
    <n v="0"/>
    <n v="7731"/>
    <n v="1259.1937499999999"/>
    <n v="0"/>
    <n v="0"/>
    <n v="0"/>
    <n v="0"/>
    <n v="0"/>
    <n v="0"/>
    <n v="0"/>
    <n v="0"/>
    <n v="0"/>
    <n v="0"/>
    <n v="0"/>
    <n v="0"/>
    <n v="26.5"/>
    <n v="0"/>
    <n v="0"/>
    <n v="0"/>
    <n v="0"/>
    <n v="5.9346750000000004"/>
    <n v="0"/>
    <n v="0"/>
  </r>
  <r>
    <d v="2021-01-01T00:00:00"/>
    <x v="9"/>
    <s v="P"/>
    <s v="Active"/>
    <n v="35"/>
    <x v="34"/>
    <s v="N"/>
    <x v="20"/>
    <n v="1058"/>
    <x v="2"/>
    <s v="Niederl. 7"/>
    <n v="1"/>
    <s v="Department"/>
    <s v="Supervisor"/>
    <s v="Non-Mgm."/>
    <s v="ang."/>
    <s v="M"/>
    <d v="1993-01-01T00:00:00"/>
    <m/>
    <s v=""/>
    <n v="27"/>
    <d v="1956-02-08T00:00:00"/>
    <n v="63"/>
    <s v="J"/>
    <n v="35"/>
    <n v="2.9166666666666665"/>
    <n v="39"/>
    <x v="0"/>
    <n v="1"/>
    <n v="31"/>
    <n v="0"/>
    <n v="7732"/>
    <n v="1259.1937499999999"/>
    <n v="0"/>
    <n v="0"/>
    <n v="0"/>
    <n v="0"/>
    <n v="0"/>
    <n v="0"/>
    <n v="0"/>
    <n v="0"/>
    <n v="0"/>
    <n v="0"/>
    <n v="520.42307692307691"/>
    <n v="354.38333333333338"/>
    <n v="26.5"/>
    <n v="0"/>
    <n v="0"/>
    <n v="0"/>
    <n v="0"/>
    <n v="201.84757057692312"/>
    <n v="0"/>
    <n v="0"/>
  </r>
  <r>
    <d v="2021-01-01T00:00:00"/>
    <x v="9"/>
    <s v="P"/>
    <s v="Active"/>
    <n v="36"/>
    <x v="35"/>
    <s v="N"/>
    <x v="21"/>
    <n v="1086"/>
    <x v="0"/>
    <s v="Niederl. 3"/>
    <n v="1"/>
    <s v="Department"/>
    <s v="Supervisor"/>
    <s v="Manager"/>
    <s v="ang."/>
    <s v="M"/>
    <d v="1993-06-15T00:00:00"/>
    <m/>
    <s v=""/>
    <n v="26"/>
    <d v="1967-01-29T00:00:00"/>
    <n v="52"/>
    <s v="N"/>
    <n v="30"/>
    <n v="2.5"/>
    <n v="39"/>
    <x v="0"/>
    <n v="1"/>
    <n v="31"/>
    <n v="0"/>
    <n v="7733"/>
    <n v="1259.1937499999999"/>
    <n v="0"/>
    <n v="0"/>
    <n v="0"/>
    <n v="0"/>
    <n v="0"/>
    <n v="0"/>
    <n v="0"/>
    <n v="0"/>
    <n v="0"/>
    <n v="0"/>
    <n v="0"/>
    <n v="0"/>
    <n v="26.5"/>
    <n v="0"/>
    <n v="0"/>
    <n v="0"/>
    <n v="0"/>
    <n v="5.9346750000000004"/>
    <n v="0"/>
    <n v="0"/>
  </r>
  <r>
    <d v="2021-01-01T00:00:00"/>
    <x v="9"/>
    <s v="P"/>
    <s v="Active"/>
    <n v="37"/>
    <x v="36"/>
    <s v="N"/>
    <x v="22"/>
    <n v="1060"/>
    <x v="2"/>
    <s v="Niederl. 7"/>
    <n v="1"/>
    <s v="Department"/>
    <s v="Supervisor"/>
    <s v="Non-Mgm."/>
    <s v="ang."/>
    <s v="M"/>
    <d v="1993-07-15T00:00:00"/>
    <m/>
    <s v=""/>
    <n v="26"/>
    <d v="1955-08-28T00:00:00"/>
    <n v="64"/>
    <s v="J"/>
    <n v="35"/>
    <n v="2.9166666666666665"/>
    <n v="39"/>
    <x v="0"/>
    <n v="1"/>
    <n v="31"/>
    <n v="0"/>
    <n v="7734"/>
    <n v="1259.1937499999999"/>
    <n v="0"/>
    <n v="0"/>
    <n v="0"/>
    <n v="0"/>
    <n v="0"/>
    <n v="0"/>
    <n v="0"/>
    <n v="0"/>
    <n v="0"/>
    <n v="0"/>
    <n v="520.55769230769226"/>
    <n v="354.47500000000002"/>
    <n v="26.5"/>
    <n v="0"/>
    <n v="0"/>
    <n v="0"/>
    <n v="0"/>
    <n v="201.89824644230771"/>
    <n v="0"/>
    <n v="0"/>
  </r>
  <r>
    <d v="2021-01-01T00:00:00"/>
    <x v="9"/>
    <s v="P"/>
    <s v="Active"/>
    <n v="38"/>
    <x v="37"/>
    <s v="N"/>
    <x v="5"/>
    <n v="1093"/>
    <x v="0"/>
    <s v="Niederl. 3"/>
    <n v="1"/>
    <s v="Department"/>
    <s v="Supervisor"/>
    <s v="Non-Mgm."/>
    <s v="ang."/>
    <s v="M"/>
    <d v="1994-01-01T00:00:00"/>
    <m/>
    <s v=""/>
    <n v="26"/>
    <d v="1967-11-30T00:00:00"/>
    <n v="52"/>
    <s v="N"/>
    <n v="35"/>
    <n v="2.9166666666666665"/>
    <n v="39"/>
    <x v="0"/>
    <n v="1"/>
    <n v="31"/>
    <n v="0"/>
    <n v="7735"/>
    <n v="1259.1937499999999"/>
    <n v="0"/>
    <n v="0"/>
    <n v="0"/>
    <n v="0"/>
    <n v="0"/>
    <n v="0"/>
    <n v="0"/>
    <n v="0"/>
    <n v="0"/>
    <n v="0"/>
    <n v="0"/>
    <n v="0"/>
    <n v="26.5"/>
    <n v="0"/>
    <n v="0"/>
    <n v="0"/>
    <n v="0"/>
    <n v="5.9346750000000004"/>
    <n v="0"/>
    <n v="0"/>
  </r>
  <r>
    <d v="2021-01-01T00:00:00"/>
    <x v="9"/>
    <s v="P"/>
    <s v="Active"/>
    <n v="39"/>
    <x v="38"/>
    <s v="N"/>
    <x v="2"/>
    <n v="1010"/>
    <x v="1"/>
    <s v="Niederl. 1"/>
    <n v="1"/>
    <s v="Department"/>
    <s v="Supervisor"/>
    <s v="Manager"/>
    <s v="ang."/>
    <s v="M"/>
    <d v="1994-02-14T00:00:00"/>
    <m/>
    <s v=""/>
    <n v="25"/>
    <d v="1963-11-04T00:00:00"/>
    <n v="56"/>
    <s v="N"/>
    <n v="30"/>
    <n v="2.5"/>
    <n v="39"/>
    <x v="0"/>
    <n v="1"/>
    <n v="31"/>
    <n v="0"/>
    <n v="7736"/>
    <n v="1259.1937499999999"/>
    <n v="0"/>
    <n v="0"/>
    <n v="0"/>
    <n v="0"/>
    <n v="0"/>
    <n v="0"/>
    <n v="0"/>
    <n v="0"/>
    <n v="0"/>
    <n v="0"/>
    <n v="0"/>
    <n v="0"/>
    <n v="26.5"/>
    <n v="0"/>
    <n v="0"/>
    <n v="0"/>
    <n v="0"/>
    <n v="5.9346750000000004"/>
    <n v="0"/>
    <n v="0"/>
  </r>
  <r>
    <d v="2021-01-01T00:00:00"/>
    <x v="9"/>
    <s v="P"/>
    <s v="Active"/>
    <n v="40"/>
    <x v="39"/>
    <s v="N"/>
    <x v="19"/>
    <n v="1083"/>
    <x v="0"/>
    <s v="Niederl. 3"/>
    <n v="1"/>
    <s v="Department"/>
    <s v="Supervisor"/>
    <s v="Manager"/>
    <s v="ang."/>
    <s v="M"/>
    <d v="1994-08-08T00:00:00"/>
    <m/>
    <s v=""/>
    <n v="25"/>
    <d v="1967-10-23T00:00:00"/>
    <n v="52"/>
    <s v="N"/>
    <n v="30"/>
    <n v="2.5"/>
    <n v="39"/>
    <x v="0"/>
    <n v="1"/>
    <n v="31"/>
    <n v="0"/>
    <n v="7737"/>
    <n v="1259.1937499999999"/>
    <n v="0"/>
    <n v="0"/>
    <n v="0"/>
    <n v="0"/>
    <n v="0"/>
    <n v="0"/>
    <n v="0"/>
    <n v="0"/>
    <n v="0"/>
    <n v="0"/>
    <n v="0"/>
    <n v="0"/>
    <n v="26.5"/>
    <n v="0"/>
    <n v="0"/>
    <n v="0"/>
    <n v="0"/>
    <n v="5.9346750000000004"/>
    <n v="0"/>
    <n v="0"/>
  </r>
  <r>
    <d v="2021-01-01T00:00:00"/>
    <x v="9"/>
    <s v="P"/>
    <s v="Active"/>
    <n v="41"/>
    <x v="40"/>
    <s v="N"/>
    <x v="22"/>
    <n v="1060"/>
    <x v="2"/>
    <s v="Niederl. 7"/>
    <n v="1"/>
    <s v="Department"/>
    <s v="Supervisor"/>
    <s v="Non-Mgm."/>
    <s v="ang."/>
    <s v="M"/>
    <d v="1994-10-01T00:00:00"/>
    <m/>
    <s v=""/>
    <n v="25"/>
    <d v="1964-11-09T00:00:00"/>
    <n v="55"/>
    <s v="J"/>
    <n v="30"/>
    <n v="2.5"/>
    <n v="39"/>
    <x v="0"/>
    <n v="1"/>
    <n v="31"/>
    <n v="0"/>
    <n v="7738"/>
    <n v="1259.1937499999999"/>
    <n v="0"/>
    <n v="0"/>
    <n v="0"/>
    <n v="0"/>
    <n v="0"/>
    <n v="0"/>
    <n v="0"/>
    <n v="0"/>
    <n v="0"/>
    <n v="0"/>
    <n v="446.42307692307691"/>
    <n v="354.65833333333336"/>
    <n v="26.5"/>
    <n v="0"/>
    <n v="0"/>
    <n v="0"/>
    <n v="0"/>
    <n v="185.33685682692308"/>
    <n v="0"/>
    <n v="0"/>
  </r>
  <r>
    <d v="2021-01-01T00:00:00"/>
    <x v="9"/>
    <s v="P"/>
    <s v="Active"/>
    <n v="42"/>
    <x v="41"/>
    <s v="N"/>
    <x v="23"/>
    <n v="1068"/>
    <x v="0"/>
    <s v="Niederl. 3"/>
    <n v="1"/>
    <s v="Department"/>
    <s v="Supervisor"/>
    <s v="Manager"/>
    <s v="ang."/>
    <s v="W"/>
    <d v="1994-12-01T00:00:00"/>
    <m/>
    <s v=""/>
    <n v="25"/>
    <d v="1966-07-09T00:00:00"/>
    <n v="53"/>
    <s v="N"/>
    <n v="30"/>
    <n v="2.5"/>
    <n v="39"/>
    <x v="0"/>
    <n v="1"/>
    <n v="31"/>
    <n v="0"/>
    <n v="7739"/>
    <n v="1259.1937499999999"/>
    <n v="0"/>
    <n v="0"/>
    <n v="0"/>
    <n v="0"/>
    <n v="0"/>
    <n v="0"/>
    <n v="0"/>
    <n v="0"/>
    <n v="0"/>
    <n v="0"/>
    <n v="0"/>
    <n v="0"/>
    <n v="26.5"/>
    <n v="0"/>
    <n v="0"/>
    <n v="0"/>
    <n v="0"/>
    <n v="5.9346750000000004"/>
    <n v="130.3571"/>
    <n v="0"/>
  </r>
  <r>
    <d v="2021-01-01T00:00:00"/>
    <x v="9"/>
    <s v="P"/>
    <s v="Active"/>
    <n v="43"/>
    <x v="42"/>
    <s v="N"/>
    <x v="24"/>
    <n v="1081"/>
    <x v="0"/>
    <s v="Niederl. 3"/>
    <n v="1"/>
    <s v="Department"/>
    <s v="Supervisor"/>
    <s v="Director"/>
    <s v="ang."/>
    <s v="M"/>
    <d v="1995-02-01T00:00:00"/>
    <m/>
    <s v=""/>
    <n v="24"/>
    <d v="1963-11-20T00:00:00"/>
    <n v="56"/>
    <s v="N"/>
    <n v="30"/>
    <n v="2.5"/>
    <n v="39"/>
    <x v="0"/>
    <n v="1"/>
    <n v="31"/>
    <n v="0"/>
    <n v="7740"/>
    <n v="1259.1937499999999"/>
    <n v="0"/>
    <n v="0"/>
    <n v="0"/>
    <n v="0"/>
    <n v="0"/>
    <n v="0"/>
    <n v="0"/>
    <n v="0"/>
    <n v="0"/>
    <n v="0"/>
    <n v="0"/>
    <n v="0"/>
    <n v="26.5"/>
    <n v="0"/>
    <n v="0"/>
    <n v="0"/>
    <n v="0"/>
    <n v="5.9346750000000004"/>
    <n v="175.9932"/>
    <n v="121.69583333333333"/>
  </r>
  <r>
    <d v="2021-01-01T00:00:00"/>
    <x v="9"/>
    <s v="P"/>
    <s v="Active"/>
    <n v="44"/>
    <x v="43"/>
    <s v="N"/>
    <x v="25"/>
    <n v="1002"/>
    <x v="1"/>
    <s v="Niederl. 1"/>
    <n v="1"/>
    <s v="Department"/>
    <s v="Supervisor"/>
    <s v="Manager"/>
    <s v="ang."/>
    <s v="M"/>
    <d v="1995-09-01T00:00:00"/>
    <m/>
    <s v=""/>
    <n v="24"/>
    <d v="1967-11-28T00:00:00"/>
    <n v="52"/>
    <s v="N"/>
    <n v="30"/>
    <n v="2.5"/>
    <n v="39"/>
    <x v="0"/>
    <n v="1"/>
    <n v="31"/>
    <n v="0"/>
    <n v="7741"/>
    <n v="1259.1937499999999"/>
    <n v="0"/>
    <n v="0"/>
    <n v="0"/>
    <n v="0"/>
    <n v="0"/>
    <n v="0"/>
    <n v="0"/>
    <n v="0"/>
    <n v="0"/>
    <n v="0"/>
    <n v="0"/>
    <n v="0"/>
    <n v="26.5"/>
    <n v="0"/>
    <n v="0"/>
    <n v="0"/>
    <n v="0"/>
    <n v="5.9346750000000004"/>
    <n v="0"/>
    <n v="121.69583333333333"/>
  </r>
  <r>
    <d v="2021-01-01T00:00:00"/>
    <x v="9"/>
    <s v="P"/>
    <s v="Active"/>
    <n v="45"/>
    <x v="44"/>
    <s v="N"/>
    <x v="22"/>
    <n v="1060"/>
    <x v="2"/>
    <s v="Niederl. 7"/>
    <n v="1"/>
    <s v="Department"/>
    <s v="Supervisor"/>
    <s v="Non-Mgm."/>
    <s v="ang."/>
    <s v="M"/>
    <d v="1995-05-01T00:00:00"/>
    <m/>
    <s v=""/>
    <n v="24"/>
    <d v="1955-07-18T00:00:00"/>
    <n v="64"/>
    <s v="J"/>
    <n v="30"/>
    <n v="2.5"/>
    <n v="39"/>
    <x v="0"/>
    <n v="1"/>
    <n v="31"/>
    <n v="0"/>
    <n v="7742"/>
    <n v="1259.1937499999999"/>
    <n v="0"/>
    <n v="0"/>
    <n v="0"/>
    <n v="0"/>
    <n v="0"/>
    <n v="0"/>
    <n v="0"/>
    <n v="0"/>
    <n v="0"/>
    <n v="0"/>
    <n v="446.65384615384613"/>
    <n v="354.8416666666667"/>
    <n v="26.5"/>
    <n v="0"/>
    <n v="0"/>
    <n v="0"/>
    <n v="0"/>
    <n v="185.42959509615386"/>
    <n v="0"/>
    <n v="121.69583333333333"/>
  </r>
  <r>
    <d v="2021-01-01T00:00:00"/>
    <x v="9"/>
    <s v="P"/>
    <s v="Active"/>
    <n v="46"/>
    <x v="45"/>
    <s v="N"/>
    <x v="26"/>
    <n v="1091"/>
    <x v="0"/>
    <s v="Niederl. 3"/>
    <n v="1"/>
    <s v="Department"/>
    <s v="Supervisor"/>
    <s v="Manager"/>
    <s v="ang."/>
    <s v="M"/>
    <d v="1995-06-01T00:00:00"/>
    <m/>
    <s v=""/>
    <n v="24"/>
    <d v="1966-06-11T00:00:00"/>
    <n v="53"/>
    <s v="N"/>
    <n v="30"/>
    <n v="2.5"/>
    <n v="39"/>
    <x v="0"/>
    <n v="1"/>
    <n v="31"/>
    <n v="0"/>
    <n v="7743"/>
    <n v="1259.1937499999999"/>
    <n v="0"/>
    <n v="0"/>
    <n v="0"/>
    <n v="0"/>
    <n v="0"/>
    <n v="0"/>
    <n v="0"/>
    <n v="0"/>
    <n v="0"/>
    <n v="0"/>
    <n v="0"/>
    <n v="0"/>
    <n v="26.5"/>
    <n v="0"/>
    <n v="0"/>
    <n v="0"/>
    <n v="0"/>
    <n v="5.9346750000000004"/>
    <n v="113.8974"/>
    <n v="121.69583333333333"/>
  </r>
  <r>
    <d v="2021-01-01T00:00:00"/>
    <x v="9"/>
    <s v="P"/>
    <s v="Active"/>
    <n v="47"/>
    <x v="46"/>
    <s v="N"/>
    <x v="27"/>
    <n v="1070"/>
    <x v="0"/>
    <s v="Niederl. 3"/>
    <n v="1"/>
    <s v="Department"/>
    <s v="Supervisor"/>
    <s v="Non-Mgm."/>
    <s v="ang."/>
    <s v="W"/>
    <d v="1995-06-12T00:00:00"/>
    <m/>
    <s v=""/>
    <n v="24"/>
    <d v="1961-06-05T00:00:00"/>
    <n v="58"/>
    <s v="N"/>
    <n v="30"/>
    <n v="2.5"/>
    <n v="39"/>
    <x v="0"/>
    <n v="1"/>
    <n v="31"/>
    <n v="0"/>
    <n v="7744"/>
    <n v="1259.1937499999999"/>
    <n v="0"/>
    <n v="0"/>
    <n v="0"/>
    <n v="0"/>
    <n v="0"/>
    <n v="0"/>
    <n v="0"/>
    <n v="0"/>
    <n v="0"/>
    <n v="0"/>
    <n v="0"/>
    <n v="0"/>
    <n v="26.5"/>
    <n v="0"/>
    <n v="0"/>
    <n v="0"/>
    <n v="0"/>
    <n v="5.9346750000000004"/>
    <n v="0"/>
    <n v="121.69583333333333"/>
  </r>
  <r>
    <d v="2021-01-01T00:00:00"/>
    <x v="9"/>
    <s v="P"/>
    <s v="Active"/>
    <n v="48"/>
    <x v="47"/>
    <s v="N"/>
    <x v="22"/>
    <n v="1053"/>
    <x v="3"/>
    <s v="Niederl. 8"/>
    <n v="1"/>
    <s v="Department"/>
    <s v="Supervisor"/>
    <s v="Non-Mgm."/>
    <s v="ang."/>
    <s v="M"/>
    <d v="1995-09-01T00:00:00"/>
    <m/>
    <s v=""/>
    <n v="24"/>
    <d v="1970-08-22T00:00:00"/>
    <n v="49"/>
    <s v="J"/>
    <n v="30"/>
    <n v="2.5"/>
    <n v="39"/>
    <x v="0"/>
    <n v="1"/>
    <n v="31"/>
    <n v="0"/>
    <n v="7745"/>
    <n v="1259.1937499999999"/>
    <n v="0"/>
    <n v="0"/>
    <n v="0"/>
    <n v="0"/>
    <n v="0"/>
    <n v="0"/>
    <n v="0"/>
    <n v="0"/>
    <n v="0"/>
    <n v="0"/>
    <n v="446.82692307692309"/>
    <n v="354.97916666666669"/>
    <n v="26.5"/>
    <n v="0"/>
    <n v="0"/>
    <n v="0"/>
    <n v="0"/>
    <n v="185.49914879807696"/>
    <n v="0"/>
    <n v="121.69583333333333"/>
  </r>
  <r>
    <d v="2021-01-01T00:00:00"/>
    <x v="9"/>
    <s v="P"/>
    <s v="Active"/>
    <n v="49"/>
    <x v="48"/>
    <s v="N"/>
    <x v="28"/>
    <n v="1004"/>
    <x v="1"/>
    <s v="Niederl. 1"/>
    <n v="1"/>
    <s v="Department"/>
    <s v="Supervisor"/>
    <s v="Manager"/>
    <s v="ang."/>
    <s v="M"/>
    <d v="1995-09-18T00:00:00"/>
    <m/>
    <s v=""/>
    <n v="24"/>
    <d v="1967-11-20T00:00:00"/>
    <n v="52"/>
    <s v="N"/>
    <n v="30"/>
    <n v="2.5"/>
    <n v="39"/>
    <x v="0"/>
    <n v="1"/>
    <n v="31"/>
    <n v="0"/>
    <n v="7746"/>
    <n v="1259.1937499999999"/>
    <n v="0"/>
    <n v="0"/>
    <n v="0"/>
    <n v="0"/>
    <n v="0"/>
    <n v="0"/>
    <n v="0"/>
    <n v="0"/>
    <n v="0"/>
    <n v="0"/>
    <n v="0"/>
    <n v="0"/>
    <n v="26.5"/>
    <n v="0"/>
    <n v="0"/>
    <n v="0"/>
    <n v="0"/>
    <n v="5.9346750000000004"/>
    <n v="0"/>
    <n v="121.69583333333333"/>
  </r>
  <r>
    <d v="2021-01-01T00:00:00"/>
    <x v="9"/>
    <s v="P"/>
    <s v="Active"/>
    <n v="50"/>
    <x v="49"/>
    <s v="N"/>
    <x v="22"/>
    <n v="1053"/>
    <x v="3"/>
    <s v="Niederl. 8"/>
    <n v="1"/>
    <s v="Department"/>
    <s v="Supervisor"/>
    <s v="Non-Mgm."/>
    <s v="ang."/>
    <s v="M"/>
    <d v="1995-11-06T00:00:00"/>
    <m/>
    <s v=""/>
    <n v="24"/>
    <d v="1961-11-20T00:00:00"/>
    <n v="58"/>
    <s v="J"/>
    <n v="30"/>
    <n v="2.5"/>
    <n v="39"/>
    <x v="0"/>
    <n v="1"/>
    <n v="31"/>
    <n v="0"/>
    <n v="7747"/>
    <n v="1259.1937499999999"/>
    <n v="0"/>
    <n v="0"/>
    <n v="0"/>
    <n v="0"/>
    <n v="0"/>
    <n v="0"/>
    <n v="0"/>
    <n v="0"/>
    <n v="0"/>
    <n v="0"/>
    <n v="446.94230769230768"/>
    <n v="355.07083333333338"/>
    <n v="26.5"/>
    <n v="0"/>
    <n v="0"/>
    <n v="0"/>
    <n v="0"/>
    <n v="185.54551793269232"/>
    <n v="0"/>
    <n v="121.69583333333333"/>
  </r>
  <r>
    <d v="2021-01-01T00:00:00"/>
    <x v="9"/>
    <s v="P"/>
    <s v="Active"/>
    <n v="51"/>
    <x v="50"/>
    <s v="N"/>
    <x v="29"/>
    <n v="1079"/>
    <x v="0"/>
    <s v="Niederl. 3"/>
    <n v="1"/>
    <s v="Department"/>
    <s v="Supervisor"/>
    <s v="Non-Mgm."/>
    <s v="ang."/>
    <s v="M"/>
    <d v="1996-03-01T00:00:00"/>
    <m/>
    <s v=""/>
    <n v="23"/>
    <d v="1966-09-04T00:00:00"/>
    <n v="53"/>
    <s v="N"/>
    <n v="24"/>
    <n v="2"/>
    <n v="32"/>
    <x v="0"/>
    <n v="0.82051282051282048"/>
    <n v="31"/>
    <n v="0"/>
    <n v="7748"/>
    <n v="1259.1937499999999"/>
    <n v="0"/>
    <n v="0"/>
    <n v="0"/>
    <n v="0"/>
    <n v="0"/>
    <n v="0"/>
    <n v="0"/>
    <n v="0"/>
    <n v="0"/>
    <n v="0"/>
    <n v="0"/>
    <n v="0"/>
    <n v="26.5"/>
    <n v="0"/>
    <n v="0"/>
    <n v="0"/>
    <n v="0"/>
    <n v="5.9346750000000004"/>
    <n v="0"/>
    <n v="0"/>
  </r>
  <r>
    <d v="2021-01-01T00:00:00"/>
    <x v="9"/>
    <s v="P"/>
    <s v="Active"/>
    <n v="52"/>
    <x v="51"/>
    <s v="N"/>
    <x v="19"/>
    <n v="1083"/>
    <x v="0"/>
    <s v="Niederl. 3"/>
    <n v="1"/>
    <s v="Department"/>
    <s v="Supervisor"/>
    <s v="Non-Mgm."/>
    <s v="ang."/>
    <s v="M"/>
    <d v="1996-05-01T00:00:00"/>
    <m/>
    <s v=""/>
    <n v="23"/>
    <d v="1967-06-09T00:00:00"/>
    <n v="52"/>
    <s v="N"/>
    <n v="30"/>
    <n v="2.5"/>
    <n v="39"/>
    <x v="0"/>
    <n v="1"/>
    <n v="31"/>
    <n v="0"/>
    <n v="7749"/>
    <n v="1259.1937499999999"/>
    <n v="0"/>
    <n v="0"/>
    <n v="0"/>
    <n v="0"/>
    <n v="0"/>
    <n v="0"/>
    <n v="0"/>
    <n v="0"/>
    <n v="0"/>
    <n v="0"/>
    <n v="0"/>
    <n v="0"/>
    <n v="26.5"/>
    <n v="0"/>
    <n v="0"/>
    <n v="0"/>
    <n v="0"/>
    <n v="5.9346750000000004"/>
    <n v="0"/>
    <n v="0"/>
  </r>
  <r>
    <d v="2021-01-01T00:00:00"/>
    <x v="9"/>
    <s v="P"/>
    <s v="Active"/>
    <n v="53"/>
    <x v="52"/>
    <s v="N"/>
    <x v="27"/>
    <n v="1070"/>
    <x v="0"/>
    <s v="Niederl. 3"/>
    <n v="1"/>
    <s v="Department"/>
    <s v="Supervisor"/>
    <s v="Non-Mgm."/>
    <s v="ang."/>
    <s v="W"/>
    <d v="1996-07-01T00:00:00"/>
    <m/>
    <s v=""/>
    <n v="23"/>
    <d v="1967-11-24T00:00:00"/>
    <n v="52"/>
    <s v="N"/>
    <n v="30"/>
    <n v="2.5"/>
    <n v="39"/>
    <x v="0"/>
    <n v="1"/>
    <n v="31"/>
    <n v="0"/>
    <n v="7750"/>
    <n v="1259.1937499999999"/>
    <n v="0"/>
    <n v="0"/>
    <n v="0"/>
    <n v="0"/>
    <n v="0"/>
    <n v="0"/>
    <n v="0"/>
    <n v="0"/>
    <n v="0"/>
    <n v="0"/>
    <n v="0"/>
    <n v="0"/>
    <n v="26.5"/>
    <n v="0"/>
    <n v="0"/>
    <n v="0"/>
    <n v="0"/>
    <n v="5.9346750000000004"/>
    <n v="0"/>
    <n v="0"/>
  </r>
  <r>
    <d v="2021-01-01T00:00:00"/>
    <x v="9"/>
    <s v="P"/>
    <s v="Active"/>
    <n v="54"/>
    <x v="53"/>
    <s v="N"/>
    <x v="17"/>
    <n v="1088"/>
    <x v="0"/>
    <s v="Niederl. 3"/>
    <n v="1"/>
    <s v="Department"/>
    <s v="Supervisor"/>
    <s v="Supervisor"/>
    <s v="ang."/>
    <s v="M"/>
    <d v="1996-09-16T00:00:00"/>
    <m/>
    <s v=""/>
    <n v="23"/>
    <d v="1965-05-18T00:00:00"/>
    <n v="54"/>
    <s v="J"/>
    <n v="30"/>
    <n v="2.5"/>
    <n v="39"/>
    <x v="0"/>
    <n v="1"/>
    <n v="31"/>
    <n v="0"/>
    <n v="7751"/>
    <n v="1259.1937499999999"/>
    <n v="0"/>
    <n v="0"/>
    <n v="0"/>
    <n v="0"/>
    <n v="0"/>
    <n v="0"/>
    <n v="0"/>
    <n v="0"/>
    <n v="0"/>
    <n v="0"/>
    <n v="447.17307692307696"/>
    <n v="355.25416666666666"/>
    <n v="26.5"/>
    <n v="0"/>
    <n v="0"/>
    <n v="0"/>
    <n v="0"/>
    <n v="185.6382562019231"/>
    <n v="0"/>
    <n v="0"/>
  </r>
  <r>
    <d v="2021-01-01T00:00:00"/>
    <x v="9"/>
    <s v="P"/>
    <s v="Active"/>
    <n v="55"/>
    <x v="54"/>
    <s v="N"/>
    <x v="4"/>
    <n v="1013"/>
    <x v="1"/>
    <s v="Niederl. 1"/>
    <n v="1"/>
    <s v="Department"/>
    <s v="Supervisor"/>
    <s v="Non-Mgm."/>
    <s v="ang."/>
    <s v="W"/>
    <d v="1996-10-28T00:00:00"/>
    <m/>
    <s v=""/>
    <n v="23"/>
    <d v="1977-10-02T00:00:00"/>
    <n v="42"/>
    <s v="N"/>
    <n v="30"/>
    <n v="2.5"/>
    <n v="39"/>
    <x v="0"/>
    <n v="1"/>
    <n v="31"/>
    <n v="0"/>
    <n v="7752"/>
    <n v="1259.1937499999999"/>
    <n v="0"/>
    <n v="0"/>
    <n v="0"/>
    <n v="0"/>
    <n v="0"/>
    <n v="0"/>
    <n v="0"/>
    <n v="0"/>
    <n v="0"/>
    <n v="0"/>
    <n v="0"/>
    <n v="0"/>
    <n v="26.5"/>
    <n v="0"/>
    <n v="0"/>
    <n v="0"/>
    <n v="0"/>
    <n v="5.9346750000000004"/>
    <n v="0"/>
    <n v="0"/>
  </r>
  <r>
    <d v="2021-01-01T00:00:00"/>
    <x v="9"/>
    <s v="P"/>
    <s v="Active"/>
    <n v="56"/>
    <x v="55"/>
    <s v="N"/>
    <x v="16"/>
    <n v="1037"/>
    <x v="4"/>
    <s v="Niederl. 6"/>
    <n v="1"/>
    <s v="Department"/>
    <s v="Supervisor"/>
    <s v="Non-Mgm."/>
    <s v="ang."/>
    <s v="M"/>
    <d v="1997-06-15T00:00:00"/>
    <m/>
    <s v=""/>
    <n v="22"/>
    <d v="1957-06-29T00:00:00"/>
    <n v="62"/>
    <s v="N"/>
    <n v="30"/>
    <n v="2.5"/>
    <n v="39"/>
    <x v="0"/>
    <n v="1"/>
    <n v="31"/>
    <n v="0"/>
    <n v="7753"/>
    <n v="1259.1937499999999"/>
    <n v="0"/>
    <n v="0"/>
    <n v="30"/>
    <n v="0"/>
    <n v="0"/>
    <n v="0"/>
    <n v="0"/>
    <n v="0"/>
    <n v="0"/>
    <n v="0"/>
    <n v="0"/>
    <n v="0"/>
    <n v="26.5"/>
    <n v="0"/>
    <n v="0"/>
    <n v="0"/>
    <n v="0"/>
    <n v="12.653175000000001"/>
    <n v="101.27"/>
    <n v="0"/>
  </r>
  <r>
    <d v="2021-01-01T00:00:00"/>
    <x v="9"/>
    <s v="P"/>
    <s v="Active"/>
    <n v="57"/>
    <x v="56"/>
    <s v="N"/>
    <x v="19"/>
    <n v="1083"/>
    <x v="0"/>
    <s v="Niederl. 3"/>
    <n v="1"/>
    <s v="Department"/>
    <s v="Supervisor"/>
    <s v="Non-Mgm."/>
    <s v="ang."/>
    <s v="M"/>
    <d v="1997-11-01T00:00:00"/>
    <m/>
    <s v=""/>
    <n v="22"/>
    <d v="1970-03-06T00:00:00"/>
    <n v="49"/>
    <s v="N"/>
    <n v="30"/>
    <n v="2.5"/>
    <n v="32"/>
    <x v="0"/>
    <n v="0.82051282051282048"/>
    <n v="31"/>
    <n v="0"/>
    <n v="7754"/>
    <n v="1259.1937499999999"/>
    <n v="0"/>
    <n v="0"/>
    <n v="0"/>
    <n v="0"/>
    <n v="0"/>
    <n v="0"/>
    <n v="0"/>
    <n v="0"/>
    <n v="0"/>
    <n v="0"/>
    <n v="0"/>
    <n v="0"/>
    <n v="26.5"/>
    <n v="0"/>
    <n v="0"/>
    <n v="0"/>
    <n v="0"/>
    <n v="5.9346750000000004"/>
    <n v="0"/>
    <n v="0"/>
  </r>
  <r>
    <d v="2021-01-01T00:00:00"/>
    <x v="9"/>
    <s v="P"/>
    <s v="Active"/>
    <n v="58"/>
    <x v="57"/>
    <s v="N"/>
    <x v="2"/>
    <n v="1010"/>
    <x v="1"/>
    <s v="Niederl. 1"/>
    <n v="1"/>
    <s v="Department"/>
    <s v="Supervisor"/>
    <s v="Non-Mgm."/>
    <s v="ang."/>
    <s v="M"/>
    <d v="1995-07-03T00:00:00"/>
    <m/>
    <s v=""/>
    <n v="24"/>
    <d v="1962-07-10T00:00:00"/>
    <n v="57"/>
    <s v="N"/>
    <n v="30"/>
    <n v="2.5"/>
    <n v="39"/>
    <x v="0"/>
    <n v="1"/>
    <n v="31"/>
    <n v="0"/>
    <n v="7755"/>
    <n v="1259.1937499999999"/>
    <n v="0"/>
    <n v="0"/>
    <n v="0"/>
    <n v="0"/>
    <n v="0"/>
    <n v="0"/>
    <n v="0"/>
    <n v="0"/>
    <n v="0"/>
    <n v="0"/>
    <n v="0"/>
    <n v="0"/>
    <n v="26.5"/>
    <n v="0"/>
    <n v="0"/>
    <n v="0"/>
    <n v="0"/>
    <n v="5.9346750000000004"/>
    <n v="0"/>
    <n v="121.69583333333333"/>
  </r>
  <r>
    <d v="2021-01-01T00:00:00"/>
    <x v="9"/>
    <s v="P"/>
    <s v="Active"/>
    <n v="59"/>
    <x v="58"/>
    <s v="N"/>
    <x v="30"/>
    <n v="1071"/>
    <x v="0"/>
    <s v="Niederl. 3"/>
    <n v="1"/>
    <s v="Department"/>
    <s v="Supervisor"/>
    <s v="Non-Mgm."/>
    <s v="ang."/>
    <s v="M"/>
    <d v="1998-07-01T00:00:00"/>
    <m/>
    <s v=""/>
    <n v="21"/>
    <d v="1962-08-29T00:00:00"/>
    <n v="57"/>
    <s v="N"/>
    <n v="30"/>
    <n v="2.5"/>
    <n v="39"/>
    <x v="0"/>
    <n v="1"/>
    <n v="31"/>
    <n v="0"/>
    <n v="7756"/>
    <n v="1259.1937499999999"/>
    <n v="0"/>
    <n v="0"/>
    <n v="0"/>
    <n v="0"/>
    <n v="0"/>
    <n v="0"/>
    <n v="0"/>
    <n v="0"/>
    <n v="0"/>
    <n v="0"/>
    <n v="0"/>
    <n v="0"/>
    <n v="26.5"/>
    <n v="0"/>
    <n v="0"/>
    <n v="0"/>
    <n v="0"/>
    <n v="5.9346750000000004"/>
    <n v="0"/>
    <n v="0"/>
  </r>
  <r>
    <d v="2021-01-01T00:00:00"/>
    <x v="9"/>
    <s v="P"/>
    <s v="Active"/>
    <n v="60"/>
    <x v="59"/>
    <s v="N"/>
    <x v="16"/>
    <n v="1067"/>
    <x v="3"/>
    <s v="Niederl. 8"/>
    <n v="1"/>
    <s v="Department"/>
    <s v="Supervisor"/>
    <s v="Non-Mgm."/>
    <s v="ang."/>
    <s v="M"/>
    <d v="1998-10-01T00:00:00"/>
    <m/>
    <s v=""/>
    <n v="21"/>
    <d v="1964-03-17T00:00:00"/>
    <n v="55"/>
    <s v="N"/>
    <n v="30"/>
    <n v="2.5"/>
    <n v="39"/>
    <x v="0"/>
    <n v="1"/>
    <n v="31"/>
    <n v="0"/>
    <n v="7757"/>
    <n v="1259.1937499999999"/>
    <n v="0"/>
    <n v="0"/>
    <n v="0"/>
    <n v="0"/>
    <n v="0"/>
    <n v="0"/>
    <n v="0"/>
    <n v="0"/>
    <n v="0"/>
    <n v="0"/>
    <n v="0"/>
    <n v="0"/>
    <n v="26.5"/>
    <n v="0"/>
    <n v="0"/>
    <n v="0"/>
    <n v="0"/>
    <n v="5.9346750000000004"/>
    <n v="0"/>
    <n v="0"/>
  </r>
  <r>
    <d v="2021-01-01T00:00:00"/>
    <x v="9"/>
    <s v="P"/>
    <s v="Active"/>
    <n v="61"/>
    <x v="60"/>
    <s v="N"/>
    <x v="29"/>
    <n v="1079"/>
    <x v="0"/>
    <s v="Niederl. 3"/>
    <n v="1"/>
    <s v="Department"/>
    <s v="Supervisor"/>
    <s v="Non-Mgm."/>
    <s v="ang."/>
    <s v="M"/>
    <d v="1999-01-18T00:00:00"/>
    <m/>
    <s v=""/>
    <n v="20"/>
    <d v="1963-07-23T00:00:00"/>
    <n v="56"/>
    <s v="N"/>
    <n v="30"/>
    <n v="2.5"/>
    <n v="39"/>
    <x v="0"/>
    <n v="1"/>
    <n v="31"/>
    <n v="0"/>
    <n v="7758"/>
    <n v="1259.1937499999999"/>
    <n v="0"/>
    <n v="0"/>
    <n v="0"/>
    <n v="0"/>
    <n v="0"/>
    <n v="0"/>
    <n v="0"/>
    <n v="0"/>
    <n v="0"/>
    <n v="0"/>
    <n v="0"/>
    <n v="0"/>
    <n v="26.5"/>
    <n v="0"/>
    <n v="0"/>
    <n v="0"/>
    <n v="0"/>
    <n v="5.9346750000000004"/>
    <n v="0"/>
    <n v="0"/>
  </r>
  <r>
    <d v="2021-01-01T00:00:00"/>
    <x v="9"/>
    <s v="P"/>
    <s v="Active"/>
    <n v="62"/>
    <x v="61"/>
    <s v="N"/>
    <x v="17"/>
    <n v="1088"/>
    <x v="0"/>
    <s v="Niederl. 3"/>
    <n v="1"/>
    <s v="Department"/>
    <s v="Supervisor"/>
    <s v="Supervisor"/>
    <s v="ang."/>
    <s v="M"/>
    <d v="1999-04-01T00:00:00"/>
    <m/>
    <s v=""/>
    <n v="20"/>
    <d v="1972-12-13T00:00:00"/>
    <n v="47"/>
    <s v="N"/>
    <n v="30"/>
    <n v="2.5"/>
    <n v="39"/>
    <x v="0"/>
    <n v="1"/>
    <n v="31"/>
    <n v="0"/>
    <n v="7759"/>
    <n v="1259.1937499999999"/>
    <n v="0"/>
    <n v="0"/>
    <n v="0"/>
    <n v="0"/>
    <n v="0"/>
    <n v="0"/>
    <n v="0"/>
    <n v="0"/>
    <n v="0"/>
    <n v="0"/>
    <n v="0"/>
    <n v="0"/>
    <n v="26.5"/>
    <n v="0"/>
    <n v="0"/>
    <n v="0"/>
    <n v="0"/>
    <n v="5.9346750000000004"/>
    <n v="0"/>
    <n v="0"/>
  </r>
  <r>
    <d v="2021-01-01T00:00:00"/>
    <x v="9"/>
    <s v="P"/>
    <s v="Active"/>
    <n v="63"/>
    <x v="62"/>
    <s v="N"/>
    <x v="17"/>
    <n v="1088"/>
    <x v="0"/>
    <s v="Niederl. 3"/>
    <n v="1"/>
    <s v="Department"/>
    <s v="Supervisor"/>
    <s v="Non-Mgm."/>
    <s v="ang."/>
    <s v="W"/>
    <d v="1999-05-01T00:00:00"/>
    <m/>
    <s v=""/>
    <n v="20"/>
    <d v="1962-06-26T00:00:00"/>
    <n v="57"/>
    <s v="N"/>
    <n v="30"/>
    <n v="2.5"/>
    <n v="39"/>
    <x v="0"/>
    <n v="1"/>
    <n v="31"/>
    <n v="0"/>
    <n v="7760"/>
    <n v="1259.1937499999999"/>
    <n v="0"/>
    <n v="0"/>
    <n v="0"/>
    <n v="0"/>
    <n v="0"/>
    <n v="0"/>
    <n v="0"/>
    <n v="0"/>
    <n v="0"/>
    <n v="0"/>
    <n v="0"/>
    <n v="0"/>
    <n v="26.5"/>
    <n v="0"/>
    <n v="0"/>
    <n v="0"/>
    <n v="0"/>
    <n v="5.9346750000000004"/>
    <n v="0"/>
    <n v="0"/>
  </r>
  <r>
    <d v="2021-01-01T00:00:00"/>
    <x v="9"/>
    <s v="P"/>
    <s v="Active"/>
    <n v="64"/>
    <x v="63"/>
    <s v="N"/>
    <x v="31"/>
    <n v="1059"/>
    <x v="2"/>
    <s v="Niederl. 7"/>
    <n v="1"/>
    <s v="Department"/>
    <s v="Supervisor"/>
    <s v="Non-Mgm."/>
    <s v="ang."/>
    <s v="M"/>
    <d v="1999-06-01T00:00:00"/>
    <m/>
    <s v=""/>
    <n v="20"/>
    <d v="1974-07-06T00:00:00"/>
    <n v="45"/>
    <s v="J"/>
    <n v="30"/>
    <n v="2.5"/>
    <n v="39"/>
    <x v="0"/>
    <n v="1"/>
    <n v="31"/>
    <n v="0"/>
    <n v="7761"/>
    <n v="1259.1937499999999"/>
    <n v="0"/>
    <n v="875"/>
    <n v="60"/>
    <n v="0"/>
    <n v="0"/>
    <n v="0"/>
    <n v="0"/>
    <n v="0"/>
    <n v="0"/>
    <n v="0"/>
    <n v="447.74999999999994"/>
    <n v="355.71250000000003"/>
    <n v="26.5"/>
    <n v="0"/>
    <n v="0"/>
    <n v="0"/>
    <n v="0"/>
    <n v="395.26335187500001"/>
    <n v="104.5"/>
    <n v="0"/>
  </r>
  <r>
    <d v="2021-01-01T00:00:00"/>
    <x v="9"/>
    <s v="P"/>
    <s v="Active"/>
    <n v="65"/>
    <x v="64"/>
    <s v="N"/>
    <x v="22"/>
    <n v="1041"/>
    <x v="4"/>
    <s v="Niederl. 6"/>
    <n v="1"/>
    <s v="Department"/>
    <s v="Supervisor"/>
    <s v="Non-Mgm."/>
    <s v="ang."/>
    <s v="M"/>
    <d v="1999-06-01T00:00:00"/>
    <m/>
    <s v=""/>
    <n v="20"/>
    <d v="1962-06-26T00:00:00"/>
    <n v="57"/>
    <s v="J"/>
    <n v="30"/>
    <n v="2.5"/>
    <n v="39"/>
    <x v="0"/>
    <n v="1"/>
    <n v="31"/>
    <n v="0"/>
    <n v="7762"/>
    <n v="1259.1937499999999"/>
    <n v="0"/>
    <n v="0"/>
    <n v="0"/>
    <n v="0"/>
    <n v="0"/>
    <n v="0"/>
    <n v="0"/>
    <n v="0"/>
    <n v="0"/>
    <n v="0"/>
    <n v="447.80769230769226"/>
    <n v="355.75833333333338"/>
    <n v="26.5"/>
    <n v="0"/>
    <n v="0"/>
    <n v="0"/>
    <n v="0"/>
    <n v="185.8932864423077"/>
    <n v="0"/>
    <n v="0"/>
  </r>
  <r>
    <d v="2021-01-01T00:00:00"/>
    <x v="9"/>
    <s v="P"/>
    <s v="Active"/>
    <n v="66"/>
    <x v="65"/>
    <s v="N"/>
    <x v="31"/>
    <n v="1034"/>
    <x v="5"/>
    <s v="Niederl. 5"/>
    <n v="1"/>
    <s v="Department"/>
    <s v="Supervisor"/>
    <s v="Non-Mgm."/>
    <s v="ang."/>
    <s v="M"/>
    <d v="1999-07-01T00:00:00"/>
    <m/>
    <s v=""/>
    <n v="20"/>
    <d v="1969-11-17T00:00:00"/>
    <n v="50"/>
    <s v="J"/>
    <n v="30"/>
    <n v="2.5"/>
    <n v="39"/>
    <x v="0"/>
    <n v="1"/>
    <n v="31"/>
    <n v="0"/>
    <n v="7763"/>
    <n v="1259.1937499999999"/>
    <n v="0"/>
    <n v="0"/>
    <n v="60"/>
    <n v="0"/>
    <n v="238.38"/>
    <n v="0"/>
    <n v="0"/>
    <n v="0"/>
    <n v="0"/>
    <n v="0"/>
    <n v="447.86538461538458"/>
    <n v="355.80416666666667"/>
    <n v="26.5"/>
    <n v="0"/>
    <n v="0"/>
    <n v="0"/>
    <n v="0"/>
    <n v="252.73867200961539"/>
    <n v="84.55"/>
    <n v="0"/>
  </r>
  <r>
    <d v="2021-01-01T00:00:00"/>
    <x v="9"/>
    <s v="P"/>
    <s v="Active"/>
    <n v="67"/>
    <x v="66"/>
    <s v="N"/>
    <x v="32"/>
    <n v="1077"/>
    <x v="0"/>
    <s v="Niederl. 3"/>
    <n v="1"/>
    <s v="Department"/>
    <s v="Supervisor"/>
    <s v="Non-Mgm."/>
    <s v="ang."/>
    <s v="W"/>
    <d v="1999-07-01T00:00:00"/>
    <m/>
    <s v=""/>
    <n v="20"/>
    <d v="1963-06-08T00:00:00"/>
    <n v="56"/>
    <s v="N"/>
    <n v="30"/>
    <n v="2.5"/>
    <n v="39"/>
    <x v="0"/>
    <n v="1"/>
    <n v="31"/>
    <n v="0"/>
    <n v="7764"/>
    <n v="1259.1937499999999"/>
    <n v="0"/>
    <n v="0"/>
    <n v="0"/>
    <n v="0"/>
    <n v="0"/>
    <n v="0"/>
    <n v="0"/>
    <n v="0"/>
    <n v="0"/>
    <n v="0"/>
    <n v="0"/>
    <n v="0"/>
    <n v="26.5"/>
    <n v="0"/>
    <n v="0"/>
    <n v="0"/>
    <n v="0"/>
    <n v="5.9346750000000004"/>
    <n v="0"/>
    <n v="0"/>
  </r>
  <r>
    <d v="2021-01-01T00:00:00"/>
    <x v="9"/>
    <s v="P"/>
    <s v="Active"/>
    <n v="68"/>
    <x v="67"/>
    <s v="N"/>
    <x v="12"/>
    <n v="1089"/>
    <x v="0"/>
    <s v="Niederl. 3"/>
    <n v="1"/>
    <s v="Department"/>
    <s v="Supervisor"/>
    <s v="Non-Mgm."/>
    <s v="ang."/>
    <s v="W"/>
    <d v="1999-08-01T00:00:00"/>
    <m/>
    <s v=""/>
    <n v="20"/>
    <d v="1970-04-17T00:00:00"/>
    <n v="49"/>
    <s v="N"/>
    <n v="12"/>
    <n v="1"/>
    <n v="15"/>
    <x v="0"/>
    <n v="0.38461538461538464"/>
    <n v="31"/>
    <n v="0"/>
    <n v="7765"/>
    <n v="1259.1937499999999"/>
    <n v="0"/>
    <n v="0"/>
    <n v="0"/>
    <n v="0"/>
    <n v="0"/>
    <n v="0"/>
    <n v="0"/>
    <n v="0"/>
    <n v="0"/>
    <n v="0"/>
    <n v="0"/>
    <n v="0"/>
    <n v="26.5"/>
    <n v="0"/>
    <n v="0"/>
    <n v="0"/>
    <n v="0"/>
    <n v="5.9346750000000004"/>
    <n v="0"/>
    <n v="0"/>
  </r>
  <r>
    <d v="2021-01-01T00:00:00"/>
    <x v="9"/>
    <s v="P"/>
    <s v="Active"/>
    <n v="69"/>
    <x v="68"/>
    <s v="N"/>
    <x v="5"/>
    <n v="1093"/>
    <x v="0"/>
    <s v="Niederl. 3"/>
    <n v="1"/>
    <s v="Department"/>
    <s v="Supervisor"/>
    <s v="Non-Mgm."/>
    <s v="ang."/>
    <s v="M"/>
    <d v="1999-09-01T00:00:00"/>
    <m/>
    <s v=""/>
    <n v="20"/>
    <d v="1981-03-15T00:00:00"/>
    <n v="38"/>
    <s v="N"/>
    <n v="30"/>
    <n v="2.5"/>
    <n v="39"/>
    <x v="0"/>
    <n v="1"/>
    <n v="31"/>
    <n v="0"/>
    <n v="7766"/>
    <n v="1259.1937499999999"/>
    <n v="0"/>
    <n v="0"/>
    <n v="0"/>
    <n v="0"/>
    <n v="0"/>
    <n v="0"/>
    <n v="0"/>
    <n v="0"/>
    <n v="0"/>
    <n v="0"/>
    <n v="0"/>
    <n v="0"/>
    <n v="26.5"/>
    <n v="0"/>
    <n v="0"/>
    <n v="0"/>
    <n v="0"/>
    <n v="5.9346750000000004"/>
    <n v="0"/>
    <n v="0"/>
  </r>
  <r>
    <d v="2021-01-01T00:00:00"/>
    <x v="9"/>
    <s v="P"/>
    <s v="Active"/>
    <n v="70"/>
    <x v="69"/>
    <s v="N"/>
    <x v="10"/>
    <n v="1075"/>
    <x v="0"/>
    <s v="Niederl. 3"/>
    <n v="1"/>
    <s v="Department"/>
    <s v="Supervisor"/>
    <s v="Non-Mgm."/>
    <s v="ang."/>
    <s v="M"/>
    <d v="1999-09-01T00:00:00"/>
    <m/>
    <s v=""/>
    <n v="20"/>
    <d v="1971-11-28T00:00:00"/>
    <n v="48"/>
    <s v="N"/>
    <n v="30"/>
    <n v="2.5"/>
    <n v="39"/>
    <x v="0"/>
    <n v="1"/>
    <n v="31"/>
    <n v="0"/>
    <n v="7767"/>
    <n v="1259.1937499999999"/>
    <n v="0"/>
    <n v="0"/>
    <n v="0"/>
    <n v="0"/>
    <n v="0"/>
    <n v="0"/>
    <n v="0"/>
    <n v="0"/>
    <n v="0"/>
    <n v="0"/>
    <n v="0"/>
    <n v="0"/>
    <n v="26.5"/>
    <n v="0"/>
    <n v="0"/>
    <n v="0"/>
    <n v="0"/>
    <n v="5.9346750000000004"/>
    <n v="0"/>
    <n v="0"/>
  </r>
  <r>
    <d v="2021-01-01T00:00:00"/>
    <x v="9"/>
    <s v="P"/>
    <s v="Active"/>
    <n v="71"/>
    <x v="70"/>
    <s v="N"/>
    <x v="22"/>
    <n v="1053"/>
    <x v="3"/>
    <s v="Niederl. 8"/>
    <n v="1"/>
    <s v="Department"/>
    <s v="Supervisor"/>
    <s v="Non-Mgm."/>
    <s v="ang."/>
    <s v="M"/>
    <d v="2000-02-14T00:00:00"/>
    <m/>
    <s v=""/>
    <n v="19"/>
    <d v="1966-08-08T00:00:00"/>
    <n v="53"/>
    <s v="J"/>
    <n v="30"/>
    <n v="2.5"/>
    <n v="39"/>
    <x v="0"/>
    <n v="1"/>
    <n v="31"/>
    <n v="0"/>
    <n v="7768"/>
    <n v="1259.1937499999999"/>
    <n v="0"/>
    <n v="0"/>
    <n v="0"/>
    <n v="0"/>
    <n v="0"/>
    <n v="0"/>
    <n v="0"/>
    <n v="0"/>
    <n v="0"/>
    <n v="0"/>
    <n v="448.15384615384613"/>
    <n v="356.03333333333336"/>
    <n v="26.5"/>
    <n v="0"/>
    <n v="0"/>
    <n v="0"/>
    <n v="0"/>
    <n v="186.03239384615387"/>
    <n v="0"/>
    <n v="28.601666666666667"/>
  </r>
  <r>
    <d v="2021-01-01T00:00:00"/>
    <x v="9"/>
    <s v="P"/>
    <s v="Active"/>
    <n v="72"/>
    <x v="71"/>
    <s v="N"/>
    <x v="9"/>
    <n v="1087"/>
    <x v="0"/>
    <s v="Niederl. 3"/>
    <n v="1"/>
    <s v="Department"/>
    <s v="Supervisor"/>
    <s v="Non-Mgm."/>
    <s v="ang."/>
    <s v="M"/>
    <d v="2000-06-01T00:00:00"/>
    <m/>
    <s v=""/>
    <n v="19"/>
    <d v="1971-08-25T00:00:00"/>
    <n v="48"/>
    <s v="N"/>
    <n v="30"/>
    <n v="2.5"/>
    <n v="39"/>
    <x v="0"/>
    <n v="1"/>
    <n v="31"/>
    <n v="0"/>
    <n v="7769"/>
    <n v="1259.1937499999999"/>
    <n v="0"/>
    <n v="0"/>
    <n v="0"/>
    <n v="0"/>
    <n v="0"/>
    <n v="0"/>
    <n v="0"/>
    <n v="0"/>
    <n v="0"/>
    <n v="0"/>
    <n v="0"/>
    <n v="0"/>
    <n v="26.5"/>
    <n v="0"/>
    <n v="0"/>
    <n v="0"/>
    <n v="0"/>
    <n v="5.9346750000000004"/>
    <n v="0"/>
    <n v="28.601666666666667"/>
  </r>
  <r>
    <d v="2021-01-01T00:00:00"/>
    <x v="9"/>
    <s v="P"/>
    <s v="Active"/>
    <n v="73"/>
    <x v="72"/>
    <s v="N"/>
    <x v="2"/>
    <n v="1010"/>
    <x v="1"/>
    <s v="Niederl. 1"/>
    <n v="1"/>
    <s v="Department"/>
    <s v="Supervisor"/>
    <s v="Manager"/>
    <s v="ang."/>
    <s v="M"/>
    <d v="2000-08-01T00:00:00"/>
    <m/>
    <s v=""/>
    <n v="19"/>
    <d v="1971-06-24T00:00:00"/>
    <n v="48"/>
    <s v="N"/>
    <n v="30"/>
    <n v="2.5"/>
    <n v="39"/>
    <x v="0"/>
    <n v="1"/>
    <n v="31"/>
    <n v="0"/>
    <n v="7770"/>
    <n v="1259.1937499999999"/>
    <n v="0"/>
    <n v="0"/>
    <n v="0"/>
    <n v="0"/>
    <n v="0"/>
    <n v="0"/>
    <n v="0"/>
    <n v="0"/>
    <n v="0"/>
    <n v="0"/>
    <n v="0"/>
    <n v="0"/>
    <n v="26.5"/>
    <n v="0"/>
    <n v="0"/>
    <n v="0"/>
    <n v="0"/>
    <n v="5.9346750000000004"/>
    <n v="0"/>
    <n v="28.601666666666667"/>
  </r>
  <r>
    <d v="2021-01-01T00:00:00"/>
    <x v="9"/>
    <s v="P"/>
    <s v="Active"/>
    <n v="74"/>
    <x v="73"/>
    <s v="N"/>
    <x v="22"/>
    <n v="1029"/>
    <x v="6"/>
    <s v="Niederl. 10"/>
    <n v="1"/>
    <s v="Department"/>
    <s v="Supervisor"/>
    <s v="Non-Mgm."/>
    <s v="ang."/>
    <s v="M"/>
    <d v="2000-09-01T00:00:00"/>
    <m/>
    <s v=""/>
    <n v="19"/>
    <d v="1955-04-09T00:00:00"/>
    <n v="64"/>
    <s v="J"/>
    <n v="30"/>
    <n v="2.5"/>
    <n v="39"/>
    <x v="0"/>
    <n v="1"/>
    <n v="31"/>
    <n v="0"/>
    <n v="7771"/>
    <n v="1259.1937499999999"/>
    <n v="0"/>
    <n v="0"/>
    <n v="0"/>
    <n v="0"/>
    <n v="0"/>
    <n v="0"/>
    <n v="0"/>
    <n v="0"/>
    <n v="0"/>
    <n v="0"/>
    <n v="448.32692307692309"/>
    <n v="356.17083333333341"/>
    <n v="26.5"/>
    <n v="0"/>
    <n v="0"/>
    <n v="0"/>
    <n v="0"/>
    <n v="186.10194754807694"/>
    <n v="0"/>
    <n v="28.601666666666667"/>
  </r>
  <r>
    <d v="2021-01-01T00:00:00"/>
    <x v="9"/>
    <s v="P"/>
    <s v="Active"/>
    <n v="75"/>
    <x v="74"/>
    <s v="N"/>
    <x v="9"/>
    <n v="1087"/>
    <x v="0"/>
    <s v="Niederl. 3"/>
    <n v="1"/>
    <s v="Department"/>
    <s v="Supervisor"/>
    <s v="Non-Mgm."/>
    <s v="ang."/>
    <s v="M"/>
    <d v="2000-09-04T00:00:00"/>
    <m/>
    <s v=""/>
    <n v="19"/>
    <d v="1973-06-14T00:00:00"/>
    <n v="46"/>
    <s v="N"/>
    <n v="30"/>
    <n v="2.5"/>
    <n v="39"/>
    <x v="0"/>
    <n v="1"/>
    <n v="31"/>
    <n v="0"/>
    <n v="7772"/>
    <n v="1259.1937499999999"/>
    <n v="0"/>
    <n v="0"/>
    <n v="0"/>
    <n v="0"/>
    <n v="0"/>
    <n v="0"/>
    <n v="0"/>
    <n v="0"/>
    <n v="0"/>
    <n v="0"/>
    <n v="0"/>
    <n v="0"/>
    <n v="26.5"/>
    <n v="0"/>
    <n v="0"/>
    <n v="0"/>
    <n v="0"/>
    <n v="5.9346750000000004"/>
    <n v="0"/>
    <n v="28.601666666666667"/>
  </r>
  <r>
    <d v="2021-01-01T00:00:00"/>
    <x v="9"/>
    <s v="P"/>
    <s v="Active"/>
    <n v="76"/>
    <x v="75"/>
    <s v="N"/>
    <x v="23"/>
    <n v="1068"/>
    <x v="0"/>
    <s v="Niederl. 3"/>
    <n v="1"/>
    <s v="Department"/>
    <s v="Supervisor"/>
    <s v="Non-Mgm."/>
    <s v="ang."/>
    <s v="W"/>
    <d v="2000-10-01T00:00:00"/>
    <m/>
    <s v=""/>
    <n v="19"/>
    <d v="1960-12-05T00:00:00"/>
    <n v="59"/>
    <s v="N"/>
    <n v="30"/>
    <n v="2.5"/>
    <n v="39"/>
    <x v="0"/>
    <n v="1"/>
    <n v="31"/>
    <n v="0"/>
    <n v="7773"/>
    <n v="1259.1937499999999"/>
    <n v="0"/>
    <n v="0"/>
    <n v="0"/>
    <n v="0"/>
    <n v="0"/>
    <n v="0"/>
    <n v="0"/>
    <n v="0"/>
    <n v="0"/>
    <n v="0"/>
    <n v="0"/>
    <n v="0"/>
    <n v="26.5"/>
    <n v="0"/>
    <n v="0"/>
    <n v="0"/>
    <n v="0"/>
    <n v="5.9346750000000004"/>
    <n v="0"/>
    <n v="28.601666666666667"/>
  </r>
  <r>
    <d v="2021-01-01T00:00:00"/>
    <x v="9"/>
    <s v="P"/>
    <s v="Active"/>
    <n v="77"/>
    <x v="76"/>
    <s v="N"/>
    <x v="30"/>
    <n v="1071"/>
    <x v="0"/>
    <s v="Niederl. 3"/>
    <n v="1"/>
    <s v="Department"/>
    <s v="Supervisor"/>
    <s v="Non-Mgm."/>
    <s v="ang."/>
    <s v="M"/>
    <d v="2000-11-01T00:00:00"/>
    <m/>
    <s v=""/>
    <n v="19"/>
    <d v="1970-03-12T00:00:00"/>
    <n v="49"/>
    <s v="N"/>
    <n v="30"/>
    <n v="2.5"/>
    <n v="39"/>
    <x v="0"/>
    <n v="1"/>
    <n v="31"/>
    <n v="0"/>
    <n v="7774"/>
    <n v="1259.1937499999999"/>
    <n v="0"/>
    <n v="0"/>
    <n v="0"/>
    <n v="0"/>
    <n v="0"/>
    <n v="0"/>
    <n v="0"/>
    <n v="0"/>
    <n v="0"/>
    <n v="0"/>
    <n v="0"/>
    <n v="0"/>
    <n v="26.5"/>
    <n v="0"/>
    <n v="0"/>
    <n v="0"/>
    <n v="0"/>
    <n v="5.9346750000000004"/>
    <n v="0"/>
    <n v="28.601666666666667"/>
  </r>
  <r>
    <d v="2021-01-01T00:00:00"/>
    <x v="9"/>
    <s v="P"/>
    <s v="Active"/>
    <n v="78"/>
    <x v="77"/>
    <s v="N"/>
    <x v="9"/>
    <n v="1087"/>
    <x v="0"/>
    <s v="Niederl. 3"/>
    <n v="1"/>
    <s v="Department"/>
    <s v="Supervisor"/>
    <s v="Non-Mgm."/>
    <s v="ang."/>
    <s v="M"/>
    <d v="2000-12-01T00:00:00"/>
    <m/>
    <s v=""/>
    <n v="19"/>
    <d v="1957-02-12T00:00:00"/>
    <n v="62"/>
    <s v="N"/>
    <n v="30"/>
    <n v="2.5"/>
    <n v="39"/>
    <x v="0"/>
    <n v="1"/>
    <n v="31"/>
    <n v="0"/>
    <n v="7775"/>
    <n v="1259.1937499999999"/>
    <n v="0"/>
    <n v="0"/>
    <n v="0"/>
    <n v="0"/>
    <n v="0"/>
    <n v="0"/>
    <n v="0"/>
    <n v="0"/>
    <n v="0"/>
    <n v="0"/>
    <n v="0"/>
    <n v="0"/>
    <n v="26.5"/>
    <n v="0"/>
    <n v="0"/>
    <n v="0"/>
    <n v="0"/>
    <n v="5.9346750000000004"/>
    <n v="0"/>
    <n v="28.601666666666667"/>
  </r>
  <r>
    <d v="2021-01-01T00:00:00"/>
    <x v="9"/>
    <s v="P"/>
    <s v="Active"/>
    <n v="79"/>
    <x v="78"/>
    <s v="N"/>
    <x v="22"/>
    <n v="1023"/>
    <x v="7"/>
    <s v="Niederl. 9"/>
    <n v="1"/>
    <s v="Department"/>
    <s v="Supervisor"/>
    <s v="Non-Mgm."/>
    <s v="ang."/>
    <s v="M"/>
    <d v="2001-01-01T00:00:00"/>
    <m/>
    <s v=""/>
    <n v="19"/>
    <d v="1971-08-22T00:00:00"/>
    <n v="48"/>
    <s v="J"/>
    <n v="30"/>
    <n v="2.5"/>
    <n v="39"/>
    <x v="0"/>
    <n v="1"/>
    <n v="31"/>
    <n v="0"/>
    <n v="7776"/>
    <n v="1259.1937499999999"/>
    <n v="0"/>
    <n v="0"/>
    <n v="0"/>
    <n v="0"/>
    <n v="0"/>
    <n v="0"/>
    <n v="0"/>
    <n v="0"/>
    <n v="0"/>
    <n v="0"/>
    <n v="448.61538461538464"/>
    <n v="356.40000000000003"/>
    <n v="26.5"/>
    <n v="0"/>
    <n v="0"/>
    <n v="0"/>
    <n v="0"/>
    <n v="186.2178703846154"/>
    <n v="0"/>
    <n v="0"/>
  </r>
  <r>
    <d v="2021-01-01T00:00:00"/>
    <x v="9"/>
    <s v="P"/>
    <s v="Active"/>
    <n v="80"/>
    <x v="79"/>
    <s v="N"/>
    <x v="10"/>
    <n v="1075"/>
    <x v="0"/>
    <s v="Niederl. 3"/>
    <n v="1"/>
    <s v="Department"/>
    <s v="Supervisor"/>
    <s v="Manager"/>
    <s v="ang."/>
    <s v="M"/>
    <d v="2001-01-01T00:00:00"/>
    <m/>
    <s v=""/>
    <n v="19"/>
    <d v="1967-12-31T00:00:00"/>
    <n v="52"/>
    <s v="N"/>
    <n v="30"/>
    <n v="2.5"/>
    <n v="39"/>
    <x v="0"/>
    <n v="1"/>
    <n v="31"/>
    <n v="0"/>
    <n v="7777"/>
    <n v="1259.1937499999999"/>
    <n v="0"/>
    <n v="0"/>
    <n v="0"/>
    <n v="0"/>
    <n v="0"/>
    <n v="0"/>
    <n v="0"/>
    <n v="0"/>
    <n v="0"/>
    <n v="0"/>
    <n v="0"/>
    <n v="0"/>
    <n v="26.5"/>
    <n v="0"/>
    <n v="0"/>
    <n v="0"/>
    <n v="0"/>
    <n v="5.9346750000000004"/>
    <n v="0"/>
    <n v="0"/>
  </r>
  <r>
    <d v="2021-01-01T00:00:00"/>
    <x v="9"/>
    <s v="P"/>
    <s v="Active"/>
    <n v="81"/>
    <x v="80"/>
    <s v="N"/>
    <x v="6"/>
    <n v="1014"/>
    <x v="1"/>
    <s v="Niederl. 1"/>
    <n v="1"/>
    <s v="Department"/>
    <s v="Supervisor"/>
    <s v="Manager"/>
    <s v="ang."/>
    <s v="W"/>
    <d v="2001-01-01T00:00:00"/>
    <m/>
    <s v=""/>
    <n v="19"/>
    <d v="1973-11-01T00:00:00"/>
    <n v="46"/>
    <s v="N"/>
    <n v="30"/>
    <n v="2.5"/>
    <n v="39"/>
    <x v="0"/>
    <n v="1"/>
    <n v="31"/>
    <n v="0"/>
    <n v="7778"/>
    <n v="1259.1937499999999"/>
    <n v="0"/>
    <n v="0"/>
    <n v="0"/>
    <n v="0"/>
    <n v="0"/>
    <n v="0"/>
    <n v="0"/>
    <n v="0"/>
    <n v="0"/>
    <n v="0"/>
    <n v="0"/>
    <n v="0"/>
    <n v="26.5"/>
    <n v="0"/>
    <n v="0"/>
    <n v="0"/>
    <n v="0"/>
    <n v="5.9346750000000004"/>
    <n v="0"/>
    <n v="0"/>
  </r>
  <r>
    <d v="2021-01-01T00:00:00"/>
    <x v="9"/>
    <s v="P"/>
    <s v="Active"/>
    <n v="82"/>
    <x v="81"/>
    <s v="N"/>
    <x v="33"/>
    <n v="1000"/>
    <x v="1"/>
    <s v="Niederl. 1"/>
    <n v="1"/>
    <s v="Department"/>
    <s v="Supervisor"/>
    <s v="Non-Mgm."/>
    <s v="ang."/>
    <s v="M"/>
    <d v="2001-01-01T00:00:00"/>
    <m/>
    <s v=""/>
    <n v="19"/>
    <d v="1971-01-18T00:00:00"/>
    <n v="48"/>
    <s v="N"/>
    <n v="30"/>
    <n v="2.5"/>
    <n v="39"/>
    <x v="0"/>
    <n v="1"/>
    <n v="31"/>
    <n v="0"/>
    <n v="7779"/>
    <n v="1259.1937499999999"/>
    <n v="0"/>
    <n v="0"/>
    <n v="0"/>
    <n v="0"/>
    <n v="0"/>
    <n v="0"/>
    <n v="0"/>
    <n v="0"/>
    <n v="0"/>
    <n v="0"/>
    <n v="0"/>
    <n v="0"/>
    <n v="26.5"/>
    <n v="0"/>
    <n v="0"/>
    <n v="0"/>
    <n v="0"/>
    <n v="5.9346750000000004"/>
    <n v="0"/>
    <n v="0"/>
  </r>
  <r>
    <d v="2021-01-01T00:00:00"/>
    <x v="9"/>
    <s v="P"/>
    <s v="Active"/>
    <n v="83"/>
    <x v="82"/>
    <s v="N"/>
    <x v="34"/>
    <n v="1095"/>
    <x v="0"/>
    <s v="Niederl. 3"/>
    <n v="1"/>
    <s v="Department"/>
    <s v="Supervisor"/>
    <s v="Non-Mgm."/>
    <s v="ang."/>
    <s v="W"/>
    <d v="2001-01-15T00:00:00"/>
    <m/>
    <s v=""/>
    <n v="19"/>
    <d v="1973-01-08T00:00:00"/>
    <n v="47"/>
    <s v="N"/>
    <n v="30"/>
    <n v="2.5"/>
    <n v="39"/>
    <x v="0"/>
    <n v="1"/>
    <n v="31"/>
    <n v="0"/>
    <n v="7780"/>
    <n v="1259.1937499999999"/>
    <n v="0"/>
    <n v="0"/>
    <n v="0"/>
    <n v="0"/>
    <n v="0"/>
    <n v="0"/>
    <n v="0"/>
    <n v="0"/>
    <n v="0"/>
    <n v="0"/>
    <n v="0"/>
    <n v="0"/>
    <n v="26.5"/>
    <n v="0"/>
    <n v="0"/>
    <n v="0"/>
    <n v="0"/>
    <n v="5.9346750000000004"/>
    <n v="0"/>
    <n v="0"/>
  </r>
  <r>
    <d v="2021-01-01T00:00:00"/>
    <x v="9"/>
    <s v="P"/>
    <s v="Active"/>
    <n v="84"/>
    <x v="83"/>
    <s v="N"/>
    <x v="35"/>
    <n v="1078"/>
    <x v="0"/>
    <s v="Niederl. 3"/>
    <n v="1"/>
    <s v="Department"/>
    <s v="Supervisor"/>
    <s v="Non-Mgm."/>
    <s v="ang."/>
    <s v="W"/>
    <d v="1996-07-01T00:00:00"/>
    <m/>
    <s v=""/>
    <n v="23"/>
    <d v="1965-08-27T00:00:00"/>
    <n v="54"/>
    <s v="N"/>
    <n v="30"/>
    <n v="2.5"/>
    <n v="39"/>
    <x v="0"/>
    <n v="1"/>
    <n v="31"/>
    <n v="0"/>
    <n v="7781"/>
    <n v="1259.1937499999999"/>
    <n v="0"/>
    <n v="0"/>
    <n v="0"/>
    <n v="0"/>
    <n v="0"/>
    <n v="0"/>
    <n v="0"/>
    <n v="0"/>
    <n v="0"/>
    <n v="0"/>
    <n v="0"/>
    <n v="0"/>
    <n v="26.5"/>
    <n v="0"/>
    <n v="0"/>
    <n v="0"/>
    <n v="0"/>
    <n v="5.9346750000000004"/>
    <n v="0"/>
    <n v="0"/>
  </r>
  <r>
    <d v="2021-01-01T00:00:00"/>
    <x v="9"/>
    <s v="P"/>
    <s v="Active"/>
    <n v="85"/>
    <x v="84"/>
    <s v="N"/>
    <x v="36"/>
    <n v="1054"/>
    <x v="8"/>
    <s v="Niederl. 2"/>
    <n v="1"/>
    <s v="Department"/>
    <s v="Supervisor"/>
    <s v="Non-Mgm."/>
    <s v="ang."/>
    <s v="M"/>
    <d v="2001-03-01T00:00:00"/>
    <m/>
    <s v=""/>
    <n v="18"/>
    <d v="1960-02-02T00:00:00"/>
    <n v="59"/>
    <s v="N"/>
    <n v="30"/>
    <n v="2.5"/>
    <n v="39"/>
    <x v="0"/>
    <n v="1"/>
    <n v="31"/>
    <n v="0"/>
    <n v="7782"/>
    <n v="1259.1937499999999"/>
    <n v="0"/>
    <n v="0"/>
    <n v="0"/>
    <n v="0"/>
    <n v="0"/>
    <n v="0"/>
    <n v="0"/>
    <n v="0"/>
    <n v="0"/>
    <n v="0"/>
    <n v="0"/>
    <n v="0"/>
    <n v="26.5"/>
    <n v="0"/>
    <n v="0"/>
    <n v="0"/>
    <n v="0"/>
    <n v="5.9346750000000004"/>
    <n v="0"/>
    <n v="0"/>
  </r>
  <r>
    <d v="2021-01-01T00:00:00"/>
    <x v="9"/>
    <s v="P"/>
    <s v="Active"/>
    <n v="86"/>
    <x v="85"/>
    <s v="N"/>
    <x v="2"/>
    <n v="1010"/>
    <x v="1"/>
    <s v="Niederl. 1"/>
    <n v="1"/>
    <s v="Department"/>
    <s v="Supervisor"/>
    <s v="Non-Mgm."/>
    <s v="ang."/>
    <s v="M"/>
    <d v="2001-03-01T00:00:00"/>
    <m/>
    <s v=""/>
    <n v="18"/>
    <d v="1976-04-01T00:00:00"/>
    <n v="43"/>
    <s v="N"/>
    <n v="30"/>
    <n v="2.5"/>
    <n v="39"/>
    <x v="0"/>
    <n v="1"/>
    <n v="31"/>
    <n v="0"/>
    <n v="7783"/>
    <n v="1259.1937499999999"/>
    <n v="0"/>
    <n v="0"/>
    <n v="0"/>
    <n v="0"/>
    <n v="0"/>
    <n v="0"/>
    <n v="0"/>
    <n v="0"/>
    <n v="0"/>
    <n v="0"/>
    <n v="0"/>
    <n v="0"/>
    <n v="26.5"/>
    <n v="0"/>
    <n v="0"/>
    <n v="0"/>
    <n v="0"/>
    <n v="5.9346750000000004"/>
    <n v="0"/>
    <n v="0"/>
  </r>
  <r>
    <d v="2021-01-01T00:00:00"/>
    <x v="9"/>
    <s v="P"/>
    <s v="Active"/>
    <n v="87"/>
    <x v="86"/>
    <s v="N"/>
    <x v="36"/>
    <n v="1054"/>
    <x v="8"/>
    <s v="Niederl. 2"/>
    <n v="1"/>
    <s v="Department"/>
    <s v="Supervisor"/>
    <s v="Non-Mgm."/>
    <s v="ang."/>
    <s v="M"/>
    <d v="2001-03-21T00:00:00"/>
    <m/>
    <s v=""/>
    <n v="18"/>
    <d v="1961-02-09T00:00:00"/>
    <n v="58"/>
    <s v="N"/>
    <n v="29"/>
    <n v="2.4166666666666665"/>
    <n v="24"/>
    <x v="0"/>
    <n v="0.61538461538461542"/>
    <n v="31"/>
    <n v="0"/>
    <n v="7784"/>
    <n v="1259.1937499999999"/>
    <n v="0"/>
    <n v="0"/>
    <n v="0"/>
    <n v="0"/>
    <n v="0"/>
    <n v="0"/>
    <n v="0"/>
    <n v="0"/>
    <n v="0"/>
    <n v="0"/>
    <n v="0"/>
    <n v="0"/>
    <n v="26.5"/>
    <n v="0"/>
    <n v="0"/>
    <n v="0"/>
    <n v="0"/>
    <n v="5.9346750000000004"/>
    <n v="0"/>
    <n v="0"/>
  </r>
  <r>
    <d v="2021-01-01T00:00:00"/>
    <x v="9"/>
    <s v="P"/>
    <s v="Active"/>
    <n v="88"/>
    <x v="87"/>
    <s v="N"/>
    <x v="36"/>
    <n v="1054"/>
    <x v="8"/>
    <s v="Niederl. 2"/>
    <n v="1"/>
    <s v="Department"/>
    <s v="Supervisor"/>
    <s v="Non-Mgm."/>
    <s v="ang."/>
    <s v="M"/>
    <d v="2001-04-01T00:00:00"/>
    <m/>
    <s v=""/>
    <n v="18"/>
    <d v="1957-05-29T00:00:00"/>
    <n v="62"/>
    <s v="J"/>
    <n v="30"/>
    <n v="2.5"/>
    <n v="39"/>
    <x v="0"/>
    <n v="1"/>
    <n v="31"/>
    <n v="0"/>
    <n v="7785"/>
    <n v="1259.1937499999999"/>
    <n v="0"/>
    <n v="0"/>
    <n v="0"/>
    <n v="0"/>
    <n v="0"/>
    <n v="0"/>
    <n v="0"/>
    <n v="0"/>
    <n v="0"/>
    <n v="0"/>
    <n v="449.13461538461542"/>
    <n v="356.81250000000006"/>
    <n v="26.5"/>
    <n v="0"/>
    <n v="0"/>
    <n v="0"/>
    <n v="0"/>
    <n v="186.42653149038463"/>
    <n v="0"/>
    <n v="0"/>
  </r>
  <r>
    <d v="2021-01-01T00:00:00"/>
    <x v="9"/>
    <s v="P"/>
    <s v="Active"/>
    <n v="89"/>
    <x v="88"/>
    <s v="N"/>
    <x v="22"/>
    <n v="1035"/>
    <x v="5"/>
    <s v="Niederl. 5"/>
    <n v="1"/>
    <s v="Department"/>
    <s v="Supervisor"/>
    <s v="Non-Mgm."/>
    <s v="ang."/>
    <s v="M"/>
    <d v="2001-04-02T00:00:00"/>
    <m/>
    <s v=""/>
    <n v="18"/>
    <d v="1962-10-20T00:00:00"/>
    <n v="57"/>
    <s v="J"/>
    <n v="35"/>
    <n v="2.9166666666666665"/>
    <n v="39"/>
    <x v="0"/>
    <n v="1"/>
    <n v="31"/>
    <n v="0"/>
    <n v="7786"/>
    <n v="1259.1937499999999"/>
    <n v="0"/>
    <n v="0"/>
    <n v="0"/>
    <n v="0"/>
    <n v="0"/>
    <n v="0"/>
    <n v="0"/>
    <n v="0"/>
    <n v="0"/>
    <n v="0"/>
    <n v="524.05769230769238"/>
    <n v="356.85833333333341"/>
    <n v="26.5"/>
    <n v="0"/>
    <n v="0"/>
    <n v="0"/>
    <n v="0"/>
    <n v="203.21581894230772"/>
    <n v="0"/>
    <n v="0"/>
  </r>
  <r>
    <d v="2021-01-01T00:00:00"/>
    <x v="9"/>
    <s v="P"/>
    <s v="Active"/>
    <n v="90"/>
    <x v="89"/>
    <s v="N"/>
    <x v="36"/>
    <n v="1054"/>
    <x v="8"/>
    <s v="Niederl. 2"/>
    <n v="1"/>
    <s v="Department"/>
    <s v="Supervisor"/>
    <s v="Non-Mgm."/>
    <s v="ang."/>
    <s v="M"/>
    <d v="2001-05-07T00:00:00"/>
    <m/>
    <s v=""/>
    <n v="18"/>
    <d v="1968-11-29T00:00:00"/>
    <n v="51"/>
    <s v="N"/>
    <n v="30"/>
    <n v="2.5"/>
    <n v="39"/>
    <x v="0"/>
    <n v="1"/>
    <n v="31"/>
    <n v="0"/>
    <n v="7787"/>
    <n v="1259.1937499999999"/>
    <n v="0"/>
    <n v="0"/>
    <n v="0"/>
    <n v="0"/>
    <n v="0"/>
    <n v="0"/>
    <n v="0"/>
    <n v="0"/>
    <n v="0"/>
    <n v="0"/>
    <n v="0"/>
    <n v="0"/>
    <n v="26.5"/>
    <n v="0"/>
    <n v="0"/>
    <n v="0"/>
    <n v="0"/>
    <n v="5.9346750000000004"/>
    <n v="0"/>
    <n v="0"/>
  </r>
  <r>
    <d v="2021-01-01T00:00:00"/>
    <x v="9"/>
    <s v="P"/>
    <s v="Active"/>
    <n v="91"/>
    <x v="90"/>
    <s v="N"/>
    <x v="22"/>
    <n v="1060"/>
    <x v="2"/>
    <s v="Niederl. 7"/>
    <n v="1"/>
    <s v="Department"/>
    <s v="Supervisor"/>
    <s v="Non-Mgm."/>
    <s v="ang."/>
    <s v="M"/>
    <d v="2001-07-01T00:00:00"/>
    <m/>
    <s v=""/>
    <n v="18"/>
    <d v="1980-04-28T00:00:00"/>
    <n v="39"/>
    <s v="J"/>
    <n v="30"/>
    <n v="2.5"/>
    <n v="39"/>
    <x v="0"/>
    <n v="1"/>
    <n v="31"/>
    <n v="0"/>
    <n v="7788"/>
    <n v="1259.1937499999999"/>
    <n v="0"/>
    <n v="0"/>
    <n v="0"/>
    <n v="0"/>
    <n v="0"/>
    <n v="0"/>
    <n v="0"/>
    <n v="0"/>
    <n v="0"/>
    <n v="0"/>
    <n v="449.30769230769232"/>
    <n v="356.95000000000005"/>
    <n v="26.5"/>
    <n v="0"/>
    <n v="0"/>
    <n v="0"/>
    <n v="0"/>
    <n v="186.49608519230773"/>
    <n v="0"/>
    <n v="0"/>
  </r>
  <r>
    <d v="2021-01-01T00:00:00"/>
    <x v="9"/>
    <s v="P"/>
    <s v="Active"/>
    <n v="92"/>
    <x v="91"/>
    <s v="N"/>
    <x v="22"/>
    <n v="1047"/>
    <x v="9"/>
    <s v="Niederl. 4"/>
    <n v="1"/>
    <s v="Department"/>
    <s v="Supervisor"/>
    <s v="Non-Mgm."/>
    <s v="ang."/>
    <s v="M"/>
    <d v="2001-07-01T00:00:00"/>
    <m/>
    <s v=""/>
    <n v="18"/>
    <d v="1973-09-27T00:00:00"/>
    <n v="46"/>
    <s v="J"/>
    <n v="30"/>
    <n v="2.5"/>
    <n v="39"/>
    <x v="0"/>
    <n v="1"/>
    <n v="31"/>
    <n v="0"/>
    <n v="7789"/>
    <n v="1259.1937499999999"/>
    <n v="0"/>
    <n v="0"/>
    <n v="0"/>
    <n v="0"/>
    <n v="0"/>
    <n v="0"/>
    <n v="0"/>
    <n v="0"/>
    <n v="0"/>
    <n v="0"/>
    <n v="449.36538461538458"/>
    <n v="356.99583333333339"/>
    <n v="26.5"/>
    <n v="0"/>
    <n v="0"/>
    <n v="0"/>
    <n v="0"/>
    <n v="186.51926975961538"/>
    <n v="0"/>
    <n v="0"/>
  </r>
  <r>
    <d v="2021-01-01T00:00:00"/>
    <x v="9"/>
    <s v="P"/>
    <s v="Active"/>
    <n v="93"/>
    <x v="92"/>
    <s v="Y"/>
    <x v="20"/>
    <n v="1058"/>
    <x v="2"/>
    <s v="Niederl. 7"/>
    <n v="0.5"/>
    <s v="Department"/>
    <s v="Supervisor"/>
    <s v="Non-Mgm."/>
    <s v="ang."/>
    <s v="M"/>
    <d v="2001-07-01T00:00:00"/>
    <m/>
    <s v=""/>
    <n v="18"/>
    <d v="1961-03-28T00:00:00"/>
    <n v="58"/>
    <s v="J"/>
    <n v="30"/>
    <n v="2.5"/>
    <n v="39"/>
    <x v="0"/>
    <n v="0.5"/>
    <n v="31"/>
    <n v="0"/>
    <n v="7790"/>
    <n v="1259.1937499999999"/>
    <n v="0"/>
    <n v="0"/>
    <n v="0"/>
    <n v="0"/>
    <n v="0"/>
    <n v="0"/>
    <n v="0"/>
    <n v="0"/>
    <n v="0"/>
    <n v="0"/>
    <n v="449.42307692307691"/>
    <n v="357.04166666666669"/>
    <n v="13.25"/>
    <n v="0"/>
    <n v="0"/>
    <n v="0"/>
    <n v="0"/>
    <n v="183.57511682692311"/>
    <n v="0"/>
    <n v="0"/>
  </r>
  <r>
    <d v="2021-01-01T00:00:00"/>
    <x v="9"/>
    <s v="P"/>
    <s v="Active"/>
    <n v="93"/>
    <x v="92"/>
    <s v="Y"/>
    <x v="20"/>
    <n v="1051"/>
    <x v="3"/>
    <s v="Niederl. 8"/>
    <n v="0.5"/>
    <s v="Department"/>
    <s v="Supervisor"/>
    <s v="Non-Mgm."/>
    <s v="ang."/>
    <s v="M"/>
    <d v="2001-07-01T00:00:00"/>
    <m/>
    <s v=""/>
    <n v="18"/>
    <d v="1961-03-28T00:00:00"/>
    <n v="58"/>
    <s v="J"/>
    <n v="30"/>
    <n v="2.5"/>
    <n v="39"/>
    <x v="0"/>
    <n v="0.5"/>
    <n v="31"/>
    <n v="0"/>
    <n v="7791"/>
    <n v="1259.1937499999999"/>
    <n v="0"/>
    <n v="0"/>
    <n v="0"/>
    <n v="0"/>
    <n v="0"/>
    <n v="0"/>
    <n v="0"/>
    <n v="0"/>
    <n v="0"/>
    <n v="0"/>
    <n v="449.48076923076923"/>
    <n v="357.08750000000003"/>
    <n v="13.25"/>
    <n v="0"/>
    <n v="0"/>
    <n v="0"/>
    <n v="0"/>
    <n v="183.59830139423079"/>
    <n v="0"/>
    <n v="0"/>
  </r>
  <r>
    <d v="2021-01-01T00:00:00"/>
    <x v="9"/>
    <s v="P"/>
    <s v="Active"/>
    <n v="94"/>
    <x v="93"/>
    <s v="N"/>
    <x v="10"/>
    <n v="1075"/>
    <x v="0"/>
    <s v="Niederl. 3"/>
    <n v="1"/>
    <s v="Department"/>
    <s v="Supervisor"/>
    <s v="Non-Mgm."/>
    <s v="ang."/>
    <s v="M"/>
    <d v="2001-09-01T00:00:00"/>
    <m/>
    <s v=""/>
    <n v="18"/>
    <d v="1962-10-01T00:00:00"/>
    <n v="57"/>
    <s v="N"/>
    <n v="30"/>
    <n v="2.5"/>
    <n v="39"/>
    <x v="0"/>
    <n v="1"/>
    <n v="31"/>
    <n v="0"/>
    <n v="7792"/>
    <n v="1259.1937499999999"/>
    <n v="0"/>
    <n v="0"/>
    <n v="0"/>
    <n v="0"/>
    <n v="0"/>
    <n v="0"/>
    <n v="0"/>
    <n v="0"/>
    <n v="0"/>
    <n v="0"/>
    <n v="0"/>
    <n v="0"/>
    <n v="26.5"/>
    <n v="0"/>
    <n v="0"/>
    <n v="0"/>
    <n v="0"/>
    <n v="5.9346750000000004"/>
    <n v="0"/>
    <n v="0"/>
  </r>
  <r>
    <d v="2021-01-01T00:00:00"/>
    <x v="9"/>
    <s v="P"/>
    <s v="Active"/>
    <n v="95"/>
    <x v="94"/>
    <s v="N"/>
    <x v="25"/>
    <n v="1002"/>
    <x v="1"/>
    <s v="Niederl. 1"/>
    <n v="1"/>
    <s v="Department"/>
    <s v="Supervisor"/>
    <s v="Manager"/>
    <s v="ang."/>
    <s v="M"/>
    <d v="2000-02-14T00:00:00"/>
    <m/>
    <s v=""/>
    <n v="19"/>
    <d v="1977-02-08T00:00:00"/>
    <n v="42"/>
    <s v="N"/>
    <n v="30"/>
    <n v="2.5"/>
    <n v="39"/>
    <x v="0"/>
    <n v="1"/>
    <n v="31"/>
    <n v="0"/>
    <n v="7793"/>
    <n v="1259.1937499999999"/>
    <n v="0"/>
    <n v="0"/>
    <n v="0"/>
    <n v="0"/>
    <n v="0"/>
    <n v="0"/>
    <n v="0"/>
    <n v="0"/>
    <n v="0"/>
    <n v="0"/>
    <n v="0"/>
    <n v="0"/>
    <n v="26.5"/>
    <n v="0"/>
    <n v="0"/>
    <n v="0"/>
    <n v="0"/>
    <n v="5.9346750000000004"/>
    <n v="0"/>
    <n v="28.601666666666667"/>
  </r>
  <r>
    <d v="2021-01-01T00:00:00"/>
    <x v="9"/>
    <s v="P"/>
    <s v="Active"/>
    <n v="96"/>
    <x v="95"/>
    <s v="N"/>
    <x v="22"/>
    <n v="1060"/>
    <x v="2"/>
    <s v="Niederl. 7"/>
    <n v="1"/>
    <s v="Department"/>
    <s v="Supervisor"/>
    <s v="Non-Mgm."/>
    <s v="ang."/>
    <s v="M"/>
    <d v="2001-09-16T00:00:00"/>
    <m/>
    <s v=""/>
    <n v="18"/>
    <d v="1965-12-17T00:00:00"/>
    <n v="54"/>
    <s v="J"/>
    <n v="30"/>
    <n v="2.5"/>
    <n v="39"/>
    <x v="0"/>
    <n v="1"/>
    <n v="31"/>
    <n v="0"/>
    <n v="7794"/>
    <n v="1259.1937499999999"/>
    <n v="0"/>
    <n v="0"/>
    <n v="0"/>
    <n v="0"/>
    <n v="0"/>
    <n v="0"/>
    <n v="0"/>
    <n v="0"/>
    <n v="0"/>
    <n v="0"/>
    <n v="449.65384615384613"/>
    <n v="357.22500000000002"/>
    <n v="26.5"/>
    <n v="0"/>
    <n v="0"/>
    <n v="0"/>
    <n v="0"/>
    <n v="186.63519259615384"/>
    <n v="0"/>
    <n v="0"/>
  </r>
  <r>
    <d v="2021-01-01T00:00:00"/>
    <x v="9"/>
    <s v="P"/>
    <s v="Active"/>
    <n v="97"/>
    <x v="96"/>
    <s v="N"/>
    <x v="11"/>
    <n v="1082"/>
    <x v="0"/>
    <s v="Niederl. 3"/>
    <n v="1"/>
    <s v="Department"/>
    <s v="Supervisor"/>
    <s v="Non-Mgm."/>
    <s v="ang."/>
    <s v="M"/>
    <d v="2002-01-01T00:00:00"/>
    <m/>
    <s v=""/>
    <n v="18"/>
    <d v="1957-09-04T00:00:00"/>
    <n v="62"/>
    <s v="N"/>
    <n v="24"/>
    <n v="2"/>
    <n v="32"/>
    <x v="0"/>
    <n v="0.82051282051282048"/>
    <n v="31"/>
    <n v="0"/>
    <n v="7795"/>
    <n v="1259.1937499999999"/>
    <n v="0"/>
    <n v="0"/>
    <n v="0"/>
    <n v="0"/>
    <n v="0"/>
    <n v="0"/>
    <n v="0"/>
    <n v="0"/>
    <n v="0"/>
    <n v="0"/>
    <n v="0"/>
    <n v="0"/>
    <n v="26.5"/>
    <n v="0"/>
    <n v="0"/>
    <n v="0"/>
    <n v="0"/>
    <n v="5.9346750000000004"/>
    <n v="0"/>
    <n v="0"/>
  </r>
  <r>
    <d v="2021-01-01T00:00:00"/>
    <x v="9"/>
    <s v="P"/>
    <s v="Active"/>
    <n v="98"/>
    <x v="97"/>
    <s v="N"/>
    <x v="22"/>
    <n v="1035"/>
    <x v="5"/>
    <s v="Niederl. 5"/>
    <n v="1"/>
    <s v="Department"/>
    <s v="Supervisor"/>
    <s v="Non-Mgm."/>
    <s v="ang."/>
    <s v="M"/>
    <d v="2002-04-01T00:00:00"/>
    <m/>
    <s v=""/>
    <n v="17"/>
    <d v="1957-08-06T00:00:00"/>
    <n v="62"/>
    <s v="J"/>
    <n v="30"/>
    <n v="2.5"/>
    <n v="39"/>
    <x v="0"/>
    <n v="1"/>
    <n v="31"/>
    <n v="0"/>
    <n v="7796"/>
    <n v="1259.1937499999999"/>
    <n v="0"/>
    <n v="0"/>
    <n v="0"/>
    <n v="0"/>
    <n v="0"/>
    <n v="0"/>
    <n v="0"/>
    <n v="0"/>
    <n v="0"/>
    <n v="0"/>
    <n v="449.76923076923077"/>
    <n v="357.31666666666666"/>
    <n v="26.5"/>
    <n v="0"/>
    <n v="0"/>
    <n v="0"/>
    <n v="0"/>
    <n v="186.68156173076923"/>
    <n v="0"/>
    <n v="0"/>
  </r>
  <r>
    <d v="2021-01-01T00:00:00"/>
    <x v="9"/>
    <s v="P"/>
    <s v="Active"/>
    <n v="99"/>
    <x v="98"/>
    <s v="N"/>
    <x v="21"/>
    <n v="1086"/>
    <x v="0"/>
    <s v="Niederl. 3"/>
    <n v="1"/>
    <s v="Department"/>
    <s v="Supervisor"/>
    <s v="Non-Mgm."/>
    <s v="ang."/>
    <s v="M"/>
    <d v="2002-05-01T00:00:00"/>
    <m/>
    <s v=""/>
    <n v="17"/>
    <d v="1959-05-21T00:00:00"/>
    <n v="60"/>
    <s v="N"/>
    <n v="30"/>
    <n v="2.5"/>
    <n v="39"/>
    <x v="0"/>
    <n v="1"/>
    <n v="31"/>
    <n v="0"/>
    <n v="7797"/>
    <n v="1259.1937499999999"/>
    <n v="0"/>
    <n v="0"/>
    <n v="0"/>
    <n v="0"/>
    <n v="0"/>
    <n v="0"/>
    <n v="0"/>
    <n v="0"/>
    <n v="0"/>
    <n v="0"/>
    <n v="0"/>
    <n v="0"/>
    <n v="26.5"/>
    <n v="0"/>
    <n v="0"/>
    <n v="0"/>
    <n v="0"/>
    <n v="5.9346750000000004"/>
    <n v="0"/>
    <n v="0"/>
  </r>
  <r>
    <d v="2021-01-01T00:00:00"/>
    <x v="9"/>
    <s v="P"/>
    <s v="Active"/>
    <n v="100"/>
    <x v="99"/>
    <s v="N"/>
    <x v="22"/>
    <n v="1035"/>
    <x v="5"/>
    <s v="Niederl. 5"/>
    <n v="1"/>
    <s v="Department"/>
    <s v="Supervisor"/>
    <s v="Non-Mgm."/>
    <s v="ang."/>
    <s v="M"/>
    <d v="2002-05-01T00:00:00"/>
    <m/>
    <s v=""/>
    <n v="17"/>
    <d v="1959-12-10T00:00:00"/>
    <n v="60"/>
    <s v="J"/>
    <n v="30"/>
    <n v="2.5"/>
    <n v="39"/>
    <x v="0"/>
    <n v="1"/>
    <n v="31"/>
    <n v="0"/>
    <n v="7798"/>
    <n v="1259.1937499999999"/>
    <n v="0"/>
    <n v="0"/>
    <n v="0"/>
    <n v="0"/>
    <n v="0"/>
    <n v="0"/>
    <n v="0"/>
    <n v="0"/>
    <n v="0"/>
    <n v="0"/>
    <n v="449.88461538461536"/>
    <n v="357.40833333333336"/>
    <n v="26.5"/>
    <n v="0"/>
    <n v="0"/>
    <n v="0"/>
    <n v="0"/>
    <n v="186.72793086538465"/>
    <n v="0"/>
    <n v="0"/>
  </r>
  <r>
    <d v="2021-01-01T00:00:00"/>
    <x v="9"/>
    <s v="P"/>
    <s v="Active"/>
    <n v="101"/>
    <x v="100"/>
    <s v="N"/>
    <x v="11"/>
    <n v="1082"/>
    <x v="0"/>
    <s v="Niederl. 3"/>
    <n v="1"/>
    <s v="Department"/>
    <s v="Supervisor"/>
    <s v="Non-Mgm."/>
    <s v="ang."/>
    <s v="M"/>
    <d v="2002-07-01T00:00:00"/>
    <m/>
    <s v=""/>
    <n v="17"/>
    <d v="1968-09-16T00:00:00"/>
    <n v="51"/>
    <s v="N"/>
    <n v="30"/>
    <n v="2.5"/>
    <n v="39"/>
    <x v="0"/>
    <n v="1"/>
    <n v="31"/>
    <n v="0"/>
    <n v="7799"/>
    <n v="1259.1937499999999"/>
    <n v="0"/>
    <n v="0"/>
    <n v="0"/>
    <n v="0"/>
    <n v="0"/>
    <n v="0"/>
    <n v="0"/>
    <n v="0"/>
    <n v="0"/>
    <n v="0"/>
    <n v="0"/>
    <n v="0"/>
    <n v="26.5"/>
    <n v="0"/>
    <n v="0"/>
    <n v="0"/>
    <n v="0"/>
    <n v="5.9346750000000004"/>
    <n v="0"/>
    <n v="0"/>
  </r>
  <r>
    <d v="2021-01-01T00:00:00"/>
    <x v="9"/>
    <s v="P"/>
    <s v="Active"/>
    <n v="102"/>
    <x v="101"/>
    <s v="N"/>
    <x v="16"/>
    <n v="1066"/>
    <x v="10"/>
    <s v="Niederl. 11"/>
    <n v="1"/>
    <s v="Department"/>
    <s v="Supervisor"/>
    <s v="Manager"/>
    <s v="ang."/>
    <s v="M"/>
    <d v="1994-08-22T00:00:00"/>
    <m/>
    <s v=""/>
    <n v="25"/>
    <d v="1975-02-27T00:00:00"/>
    <n v="44"/>
    <s v="N"/>
    <n v="30"/>
    <n v="2.5"/>
    <n v="39"/>
    <x v="0"/>
    <n v="1"/>
    <n v="31"/>
    <n v="0"/>
    <n v="7800"/>
    <n v="1259.1937499999999"/>
    <n v="0"/>
    <n v="0"/>
    <n v="30"/>
    <n v="0"/>
    <n v="0"/>
    <n v="0"/>
    <n v="0"/>
    <n v="0"/>
    <n v="0"/>
    <n v="0"/>
    <n v="0"/>
    <n v="0"/>
    <n v="26.5"/>
    <n v="0"/>
    <n v="0"/>
    <n v="0"/>
    <n v="0"/>
    <n v="12.653175000000001"/>
    <n v="81.510000000000005"/>
    <n v="0"/>
  </r>
  <r>
    <d v="2021-01-01T00:00:00"/>
    <x v="9"/>
    <s v="P"/>
    <s v="Active"/>
    <n v="103"/>
    <x v="102"/>
    <s v="N"/>
    <x v="22"/>
    <n v="1060"/>
    <x v="2"/>
    <s v="Niederl. 7"/>
    <n v="1"/>
    <s v="Department"/>
    <s v="Supervisor"/>
    <s v="Non-Mgm."/>
    <s v="ang."/>
    <s v="M"/>
    <d v="2002-10-01T00:00:00"/>
    <m/>
    <s v=""/>
    <n v="17"/>
    <d v="1964-02-10T00:00:00"/>
    <n v="55"/>
    <s v="J"/>
    <n v="30"/>
    <n v="2.5"/>
    <n v="39"/>
    <x v="0"/>
    <n v="1"/>
    <n v="31"/>
    <n v="0"/>
    <n v="7801"/>
    <n v="1259.1937499999999"/>
    <n v="0"/>
    <n v="0"/>
    <n v="0"/>
    <n v="0"/>
    <n v="0"/>
    <n v="0"/>
    <n v="0"/>
    <n v="0"/>
    <n v="0"/>
    <n v="0"/>
    <n v="450.05769230769232"/>
    <n v="357.54583333333341"/>
    <n v="26.5"/>
    <n v="0"/>
    <n v="0"/>
    <n v="0"/>
    <n v="0"/>
    <n v="186.79748456730772"/>
    <n v="0"/>
    <n v="0"/>
  </r>
  <r>
    <d v="2021-01-01T00:00:00"/>
    <x v="9"/>
    <s v="P"/>
    <s v="Active"/>
    <n v="104"/>
    <x v="103"/>
    <s v="N"/>
    <x v="5"/>
    <n v="1093"/>
    <x v="1"/>
    <s v="Niederl. 1"/>
    <n v="1"/>
    <s v="Department"/>
    <s v="Supervisor"/>
    <s v="Non-Mgm."/>
    <s v="ang."/>
    <s v="M"/>
    <d v="2002-11-01T00:00:00"/>
    <m/>
    <s v=""/>
    <n v="17"/>
    <d v="1974-01-03T00:00:00"/>
    <n v="46"/>
    <s v="N"/>
    <n v="30"/>
    <n v="2.5"/>
    <n v="39"/>
    <x v="0"/>
    <n v="1"/>
    <n v="31"/>
    <n v="0"/>
    <n v="7802"/>
    <n v="1259.1937499999999"/>
    <n v="0"/>
    <n v="0"/>
    <n v="0"/>
    <n v="0"/>
    <n v="0"/>
    <n v="0"/>
    <n v="0"/>
    <n v="0"/>
    <n v="0"/>
    <n v="0"/>
    <n v="0"/>
    <n v="0"/>
    <n v="26.5"/>
    <n v="0"/>
    <n v="0"/>
    <n v="0"/>
    <n v="0"/>
    <n v="5.9346750000000004"/>
    <n v="0"/>
    <n v="0"/>
  </r>
  <r>
    <d v="2021-01-01T00:00:00"/>
    <x v="9"/>
    <s v="P"/>
    <s v="Active"/>
    <n v="105"/>
    <x v="104"/>
    <s v="N"/>
    <x v="19"/>
    <n v="1083"/>
    <x v="0"/>
    <s v="Niederl. 3"/>
    <n v="1"/>
    <s v="Department"/>
    <s v="Supervisor"/>
    <s v="Non-Mgm."/>
    <s v="ang."/>
    <s v="M"/>
    <d v="2002-11-18T00:00:00"/>
    <m/>
    <s v=""/>
    <n v="17"/>
    <d v="1976-01-24T00:00:00"/>
    <n v="43"/>
    <s v="N"/>
    <n v="30"/>
    <n v="2.5"/>
    <n v="39"/>
    <x v="0"/>
    <n v="1"/>
    <n v="31"/>
    <n v="0"/>
    <n v="7803"/>
    <n v="1259.1937499999999"/>
    <n v="0"/>
    <n v="0"/>
    <n v="0"/>
    <n v="0"/>
    <n v="0"/>
    <n v="0"/>
    <n v="0"/>
    <n v="0"/>
    <n v="0"/>
    <n v="0"/>
    <n v="0"/>
    <n v="0"/>
    <n v="26.5"/>
    <n v="0"/>
    <n v="0"/>
    <n v="0"/>
    <n v="0"/>
    <n v="5.9346750000000004"/>
    <n v="0"/>
    <n v="0"/>
  </r>
  <r>
    <d v="2021-01-01T00:00:00"/>
    <x v="9"/>
    <s v="P"/>
    <s v="Active"/>
    <n v="106"/>
    <x v="105"/>
    <s v="N"/>
    <x v="37"/>
    <n v="1005"/>
    <x v="1"/>
    <s v="Niederl. 1"/>
    <n v="1"/>
    <s v="Department"/>
    <s v="Supervisor"/>
    <s v="Manager"/>
    <s v="ang."/>
    <s v="M"/>
    <d v="2002-12-01T00:00:00"/>
    <m/>
    <s v=""/>
    <n v="17"/>
    <d v="1970-11-16T00:00:00"/>
    <n v="49"/>
    <s v="N"/>
    <n v="30"/>
    <n v="2.5"/>
    <n v="39"/>
    <x v="0"/>
    <n v="1"/>
    <n v="31"/>
    <n v="0"/>
    <n v="7804"/>
    <n v="1259.1937499999999"/>
    <n v="0"/>
    <n v="0"/>
    <n v="0"/>
    <n v="0"/>
    <n v="0"/>
    <n v="0"/>
    <n v="0"/>
    <n v="0"/>
    <n v="0"/>
    <n v="0"/>
    <n v="0"/>
    <n v="0"/>
    <n v="26.5"/>
    <n v="0"/>
    <n v="0"/>
    <n v="0"/>
    <n v="0"/>
    <n v="5.9346750000000004"/>
    <n v="0"/>
    <n v="0"/>
  </r>
  <r>
    <d v="2021-01-01T00:00:00"/>
    <x v="9"/>
    <s v="P"/>
    <s v="Active"/>
    <n v="107"/>
    <x v="106"/>
    <s v="N"/>
    <x v="24"/>
    <n v="1081"/>
    <x v="0"/>
    <s v="Niederl. 3"/>
    <n v="1"/>
    <s v="Department"/>
    <s v="Supervisor"/>
    <s v="Director"/>
    <s v="ang."/>
    <s v="M"/>
    <d v="2003-05-01T00:00:00"/>
    <m/>
    <s v=""/>
    <n v="16"/>
    <d v="1968-01-19T00:00:00"/>
    <n v="51"/>
    <s v="N"/>
    <n v="30"/>
    <n v="2.5"/>
    <n v="39"/>
    <x v="0"/>
    <n v="1"/>
    <n v="31"/>
    <n v="0"/>
    <n v="7805"/>
    <n v="1259.1937499999999"/>
    <n v="0"/>
    <n v="0"/>
    <n v="0"/>
    <n v="0"/>
    <n v="0"/>
    <n v="0"/>
    <n v="0"/>
    <n v="0"/>
    <n v="0"/>
    <n v="0"/>
    <n v="0"/>
    <n v="0"/>
    <n v="26.5"/>
    <n v="0"/>
    <n v="0"/>
    <n v="0"/>
    <n v="0"/>
    <n v="5.9346750000000004"/>
    <n v="179.56899999999999"/>
    <n v="0"/>
  </r>
  <r>
    <d v="2021-01-01T00:00:00"/>
    <x v="9"/>
    <s v="P"/>
    <s v="Active"/>
    <n v="108"/>
    <x v="107"/>
    <s v="N"/>
    <x v="21"/>
    <n v="1086"/>
    <x v="0"/>
    <s v="Niederl. 3"/>
    <n v="1"/>
    <s v="Department"/>
    <s v="Supervisor"/>
    <s v="Non-Mgm."/>
    <s v="ang."/>
    <s v="M"/>
    <d v="2003-05-01T00:00:00"/>
    <m/>
    <s v=""/>
    <n v="16"/>
    <d v="1970-03-27T00:00:00"/>
    <n v="49"/>
    <s v="N"/>
    <n v="30"/>
    <n v="2.5"/>
    <n v="39"/>
    <x v="0"/>
    <n v="1"/>
    <n v="31"/>
    <n v="0"/>
    <n v="7806"/>
    <n v="1259.1937499999999"/>
    <n v="0"/>
    <n v="0"/>
    <n v="0"/>
    <n v="0"/>
    <n v="0"/>
    <n v="0"/>
    <n v="0"/>
    <n v="0"/>
    <n v="0"/>
    <n v="0"/>
    <n v="0"/>
    <n v="0"/>
    <n v="26.5"/>
    <n v="0"/>
    <n v="0"/>
    <n v="0"/>
    <n v="0"/>
    <n v="5.9346750000000004"/>
    <n v="0"/>
    <n v="0"/>
  </r>
  <r>
    <d v="2021-01-01T00:00:00"/>
    <x v="9"/>
    <s v="P"/>
    <s v="Active"/>
    <n v="109"/>
    <x v="108"/>
    <s v="N"/>
    <x v="2"/>
    <n v="1010"/>
    <x v="1"/>
    <s v="Niederl. 1"/>
    <n v="1"/>
    <s v="Department"/>
    <s v="Supervisor"/>
    <s v="Non-Mgm."/>
    <s v="ang."/>
    <s v="M"/>
    <d v="2003-05-05T00:00:00"/>
    <m/>
    <s v=""/>
    <n v="16"/>
    <d v="1960-02-06T00:00:00"/>
    <n v="59"/>
    <s v="N"/>
    <n v="30"/>
    <n v="2.5"/>
    <n v="39"/>
    <x v="0"/>
    <n v="1"/>
    <n v="31"/>
    <n v="0"/>
    <n v="7807"/>
    <n v="1259.1937499999999"/>
    <n v="0"/>
    <n v="0"/>
    <n v="0"/>
    <n v="0"/>
    <n v="0"/>
    <n v="0"/>
    <n v="0"/>
    <n v="0"/>
    <n v="0"/>
    <n v="0"/>
    <n v="0"/>
    <n v="0"/>
    <n v="26.5"/>
    <n v="0"/>
    <n v="0"/>
    <n v="0"/>
    <n v="0"/>
    <n v="5.9346750000000004"/>
    <n v="0"/>
    <n v="0"/>
  </r>
  <r>
    <d v="2021-01-01T00:00:00"/>
    <x v="9"/>
    <s v="P"/>
    <s v="Active"/>
    <n v="110"/>
    <x v="109"/>
    <s v="N"/>
    <x v="12"/>
    <n v="1089"/>
    <x v="0"/>
    <s v="Niederl. 3"/>
    <n v="1"/>
    <s v="Department"/>
    <s v="Supervisor"/>
    <s v="Director"/>
    <s v="ang."/>
    <s v="M"/>
    <d v="2003-06-10T00:00:00"/>
    <m/>
    <s v=""/>
    <n v="16"/>
    <d v="1965-09-21T00:00:00"/>
    <n v="54"/>
    <s v="N"/>
    <n v="30"/>
    <n v="2.5"/>
    <n v="39"/>
    <x v="0"/>
    <n v="1"/>
    <n v="31"/>
    <n v="0"/>
    <n v="7808"/>
    <n v="1259.1937499999999"/>
    <n v="0"/>
    <n v="0"/>
    <n v="0"/>
    <n v="0"/>
    <n v="0"/>
    <n v="0"/>
    <n v="3131.67"/>
    <n v="0"/>
    <n v="0"/>
    <n v="0"/>
    <n v="0"/>
    <n v="0"/>
    <n v="26.5"/>
    <n v="0"/>
    <n v="0"/>
    <n v="0"/>
    <n v="0"/>
    <n v="707.27217150000001"/>
    <n v="197.5335"/>
    <n v="0"/>
  </r>
  <r>
    <d v="2021-01-01T00:00:00"/>
    <x v="9"/>
    <s v="P"/>
    <s v="Active"/>
    <n v="111"/>
    <x v="110"/>
    <s v="N"/>
    <x v="38"/>
    <n v="1074"/>
    <x v="0"/>
    <s v="Niederl. 3"/>
    <n v="1"/>
    <s v="Department"/>
    <s v="Supervisor"/>
    <s v="Manager"/>
    <s v="ang."/>
    <s v="M"/>
    <d v="2003-10-01T00:00:00"/>
    <m/>
    <s v=""/>
    <n v="16"/>
    <d v="1973-06-23T00:00:00"/>
    <n v="46"/>
    <s v="N"/>
    <n v="30"/>
    <n v="2.5"/>
    <n v="39"/>
    <x v="0"/>
    <n v="1"/>
    <n v="31"/>
    <n v="0"/>
    <n v="7809"/>
    <n v="1259.1937499999999"/>
    <n v="0"/>
    <n v="0"/>
    <n v="0"/>
    <n v="0"/>
    <n v="0"/>
    <n v="0"/>
    <n v="0"/>
    <n v="0"/>
    <n v="0"/>
    <n v="0"/>
    <n v="0"/>
    <n v="0"/>
    <n v="26.5"/>
    <n v="0"/>
    <n v="0"/>
    <n v="0"/>
    <n v="0"/>
    <n v="5.9346750000000004"/>
    <n v="273.524"/>
    <n v="0"/>
  </r>
  <r>
    <d v="2021-01-01T00:00:00"/>
    <x v="9"/>
    <s v="P"/>
    <s v="Active"/>
    <n v="112"/>
    <x v="111"/>
    <s v="N"/>
    <x v="16"/>
    <n v="1067"/>
    <x v="11"/>
    <s v="Niederl. 12"/>
    <n v="1"/>
    <s v="Department"/>
    <s v="Supervisor"/>
    <s v="Non-Mgm."/>
    <s v="ang."/>
    <s v="M"/>
    <d v="2003-11-01T00:00:00"/>
    <m/>
    <s v=""/>
    <n v="16"/>
    <d v="1966-03-06T00:00:00"/>
    <n v="53"/>
    <s v="N"/>
    <n v="30"/>
    <n v="2.5"/>
    <n v="39"/>
    <x v="0"/>
    <n v="1"/>
    <n v="31"/>
    <n v="0"/>
    <n v="7810"/>
    <n v="1259.1937499999999"/>
    <n v="0"/>
    <n v="0"/>
    <n v="0"/>
    <n v="0"/>
    <n v="0"/>
    <n v="0"/>
    <n v="0"/>
    <n v="0"/>
    <n v="0"/>
    <n v="0"/>
    <n v="0"/>
    <n v="0"/>
    <n v="26.5"/>
    <n v="0"/>
    <n v="0"/>
    <n v="0"/>
    <n v="0"/>
    <n v="5.9346750000000004"/>
    <n v="0"/>
    <n v="0"/>
  </r>
  <r>
    <d v="2021-01-01T00:00:00"/>
    <x v="9"/>
    <s v="P"/>
    <s v="Active"/>
    <n v="113"/>
    <x v="112"/>
    <s v="N"/>
    <x v="22"/>
    <n v="1035"/>
    <x v="5"/>
    <s v="Niederl. 5"/>
    <n v="1"/>
    <s v="Department"/>
    <s v="Supervisor"/>
    <s v="Non-Mgm."/>
    <s v="ang."/>
    <s v="M"/>
    <d v="2004-01-01T00:00:00"/>
    <m/>
    <s v=""/>
    <n v="16"/>
    <d v="1965-10-14T00:00:00"/>
    <n v="54"/>
    <s v="J"/>
    <n v="30"/>
    <n v="2.5"/>
    <n v="39"/>
    <x v="0"/>
    <n v="1"/>
    <n v="31"/>
    <n v="0"/>
    <n v="7811"/>
    <n v="1259.1937499999999"/>
    <n v="0"/>
    <n v="0"/>
    <n v="0"/>
    <n v="0"/>
    <n v="0"/>
    <n v="0"/>
    <n v="0"/>
    <n v="0"/>
    <n v="0"/>
    <n v="0"/>
    <n v="450.63461538461542"/>
    <n v="358.00416666666666"/>
    <n v="26.5"/>
    <n v="0"/>
    <n v="0"/>
    <n v="0"/>
    <n v="0"/>
    <n v="187.02933024038464"/>
    <n v="0"/>
    <n v="0"/>
  </r>
  <r>
    <d v="2021-01-01T00:00:00"/>
    <x v="9"/>
    <s v="P"/>
    <s v="Active"/>
    <n v="114"/>
    <x v="113"/>
    <s v="N"/>
    <x v="22"/>
    <n v="1047"/>
    <x v="9"/>
    <s v="Niederl. 4"/>
    <n v="1"/>
    <s v="Department"/>
    <s v="Supervisor"/>
    <s v="Non-Mgm."/>
    <s v="ang."/>
    <s v="M"/>
    <d v="2004-01-01T00:00:00"/>
    <m/>
    <s v=""/>
    <n v="16"/>
    <d v="1965-01-09T00:00:00"/>
    <n v="55"/>
    <s v="J"/>
    <n v="30"/>
    <n v="2.5"/>
    <n v="39"/>
    <x v="0"/>
    <n v="1"/>
    <n v="31"/>
    <n v="0"/>
    <n v="7812"/>
    <n v="1259.1937499999999"/>
    <n v="0"/>
    <n v="0"/>
    <n v="0"/>
    <n v="0"/>
    <n v="0"/>
    <n v="0"/>
    <n v="0"/>
    <n v="0"/>
    <n v="0"/>
    <n v="0"/>
    <n v="450.69230769230774"/>
    <n v="358.05"/>
    <n v="26.5"/>
    <n v="0"/>
    <n v="0"/>
    <n v="0"/>
    <n v="0"/>
    <n v="187.05251480769235"/>
    <n v="0"/>
    <n v="0"/>
  </r>
  <r>
    <d v="2021-01-01T00:00:00"/>
    <x v="9"/>
    <s v="P"/>
    <s v="Active"/>
    <n v="115"/>
    <x v="114"/>
    <s v="N"/>
    <x v="22"/>
    <n v="1041"/>
    <x v="4"/>
    <s v="Niederl. 6"/>
    <n v="1"/>
    <s v="Department"/>
    <s v="Supervisor"/>
    <s v="Non-Mgm."/>
    <s v="ang."/>
    <s v="M"/>
    <d v="2004-01-01T00:00:00"/>
    <m/>
    <s v=""/>
    <n v="16"/>
    <d v="1957-03-29T00:00:00"/>
    <n v="62"/>
    <s v="J"/>
    <n v="35"/>
    <n v="2.9166666666666665"/>
    <n v="39"/>
    <x v="0"/>
    <n v="1"/>
    <n v="31"/>
    <n v="0"/>
    <n v="7813"/>
    <n v="1259.1937499999999"/>
    <n v="0"/>
    <n v="0"/>
    <n v="0"/>
    <n v="0"/>
    <n v="0"/>
    <n v="0"/>
    <n v="0"/>
    <n v="0"/>
    <n v="0"/>
    <n v="0"/>
    <n v="525.875"/>
    <n v="358.09583333333336"/>
    <n v="26.5"/>
    <n v="0"/>
    <n v="0"/>
    <n v="0"/>
    <n v="0"/>
    <n v="203.89994312499999"/>
    <n v="0"/>
    <n v="0"/>
  </r>
  <r>
    <d v="2021-01-01T00:00:00"/>
    <x v="9"/>
    <s v="P"/>
    <s v="Active"/>
    <n v="116"/>
    <x v="115"/>
    <s v="N"/>
    <x v="28"/>
    <n v="1004"/>
    <x v="1"/>
    <s v="Niederl. 1"/>
    <n v="1"/>
    <s v="Department"/>
    <s v="Supervisor"/>
    <s v="Non-Mgm."/>
    <s v="ang."/>
    <s v="M"/>
    <d v="2004-02-16T00:00:00"/>
    <m/>
    <s v=""/>
    <n v="15"/>
    <d v="1977-06-14T00:00:00"/>
    <n v="42"/>
    <s v="N"/>
    <n v="30"/>
    <n v="2.5"/>
    <n v="39"/>
    <x v="0"/>
    <n v="1"/>
    <n v="31"/>
    <n v="0"/>
    <n v="7814"/>
    <n v="1259.1937499999999"/>
    <n v="0"/>
    <n v="0"/>
    <n v="0"/>
    <n v="0"/>
    <n v="0"/>
    <n v="0"/>
    <n v="0"/>
    <n v="0"/>
    <n v="0"/>
    <n v="0"/>
    <n v="0"/>
    <n v="0"/>
    <n v="26.5"/>
    <n v="0"/>
    <n v="0"/>
    <n v="0"/>
    <n v="0"/>
    <n v="5.9346750000000004"/>
    <n v="0"/>
    <n v="0"/>
  </r>
  <r>
    <d v="2021-01-01T00:00:00"/>
    <x v="9"/>
    <s v="P"/>
    <s v="Active"/>
    <n v="117"/>
    <x v="116"/>
    <s v="N"/>
    <x v="37"/>
    <n v="1005"/>
    <x v="1"/>
    <s v="Niederl. 1"/>
    <n v="1"/>
    <s v="Department"/>
    <s v="Supervisor"/>
    <s v="Non-Mgm."/>
    <s v="ang."/>
    <s v="M"/>
    <d v="2004-04-01T00:00:00"/>
    <m/>
    <s v=""/>
    <n v="15"/>
    <d v="1969-09-26T00:00:00"/>
    <n v="50"/>
    <s v="N"/>
    <n v="30"/>
    <n v="2.5"/>
    <n v="39"/>
    <x v="0"/>
    <n v="1"/>
    <n v="31"/>
    <n v="0"/>
    <n v="7815"/>
    <n v="1259.1937499999999"/>
    <n v="0"/>
    <n v="0"/>
    <n v="0"/>
    <n v="0"/>
    <n v="0"/>
    <n v="0"/>
    <n v="0"/>
    <n v="0"/>
    <n v="0"/>
    <n v="0"/>
    <n v="0"/>
    <n v="0"/>
    <n v="26.5"/>
    <n v="0"/>
    <n v="0"/>
    <n v="0"/>
    <n v="0"/>
    <n v="5.9346750000000004"/>
    <n v="0"/>
    <n v="0"/>
  </r>
  <r>
    <d v="2021-01-01T00:00:00"/>
    <x v="9"/>
    <s v="P"/>
    <s v="Active"/>
    <n v="118"/>
    <x v="117"/>
    <s v="N"/>
    <x v="39"/>
    <n v="1085"/>
    <x v="0"/>
    <s v="Niederl. 3"/>
    <n v="1"/>
    <s v="Department"/>
    <s v="Supervisor"/>
    <s v="Non-Mgm."/>
    <s v="ang."/>
    <s v="M"/>
    <d v="2004-05-24T00:00:00"/>
    <m/>
    <s v=""/>
    <n v="15"/>
    <d v="1964-02-05T00:00:00"/>
    <n v="55"/>
    <s v="N"/>
    <n v="30"/>
    <n v="2.5"/>
    <n v="39"/>
    <x v="0"/>
    <n v="1"/>
    <n v="31"/>
    <n v="0"/>
    <n v="7816"/>
    <n v="1259.1937499999999"/>
    <n v="0"/>
    <n v="0"/>
    <n v="0"/>
    <n v="0"/>
    <n v="0"/>
    <n v="0"/>
    <n v="0"/>
    <n v="0"/>
    <n v="0"/>
    <n v="0"/>
    <n v="0"/>
    <n v="0"/>
    <n v="26.5"/>
    <n v="0"/>
    <n v="0"/>
    <n v="0"/>
    <n v="0"/>
    <n v="5.9346750000000004"/>
    <n v="0"/>
    <n v="0"/>
  </r>
  <r>
    <d v="2021-01-01T00:00:00"/>
    <x v="9"/>
    <s v="P"/>
    <s v="Active"/>
    <n v="119"/>
    <x v="118"/>
    <s v="N"/>
    <x v="1"/>
    <n v="1017"/>
    <x v="1"/>
    <s v="Niederl. 1"/>
    <n v="1"/>
    <s v="Department"/>
    <s v="Supervisor"/>
    <s v="Non-Mgm."/>
    <s v="ang."/>
    <s v="M"/>
    <d v="2004-07-19T00:00:00"/>
    <m/>
    <s v=""/>
    <n v="15"/>
    <d v="1973-11-30T00:00:00"/>
    <n v="46"/>
    <s v="N"/>
    <n v="30"/>
    <n v="2.5"/>
    <n v="39"/>
    <x v="0"/>
    <n v="1"/>
    <n v="31"/>
    <n v="0"/>
    <n v="7817"/>
    <n v="1259.1937499999999"/>
    <n v="0"/>
    <n v="0"/>
    <n v="0"/>
    <n v="0"/>
    <n v="0"/>
    <n v="0"/>
    <n v="0"/>
    <n v="0"/>
    <n v="0"/>
    <n v="0"/>
    <n v="0"/>
    <n v="0"/>
    <n v="26.5"/>
    <n v="0"/>
    <n v="0"/>
    <n v="0"/>
    <n v="0"/>
    <n v="5.9346750000000004"/>
    <n v="0"/>
    <n v="0"/>
  </r>
  <r>
    <d v="2021-01-01T00:00:00"/>
    <x v="9"/>
    <s v="P"/>
    <s v="Active"/>
    <n v="120"/>
    <x v="119"/>
    <s v="N"/>
    <x v="1"/>
    <n v="1017"/>
    <x v="1"/>
    <s v="Niederl. 1"/>
    <n v="1"/>
    <s v="Department"/>
    <s v="Supervisor"/>
    <s v="Non-Mgm."/>
    <s v="ang."/>
    <s v="W"/>
    <d v="2004-02-16T00:00:00"/>
    <m/>
    <s v=""/>
    <n v="15"/>
    <d v="1979-11-06T00:00:00"/>
    <n v="40"/>
    <s v="N"/>
    <n v="18"/>
    <n v="1.5"/>
    <n v="12"/>
    <x v="0"/>
    <n v="0.30769230769230771"/>
    <n v="31"/>
    <n v="0"/>
    <n v="7818"/>
    <n v="1259.1937499999999"/>
    <n v="0"/>
    <n v="0"/>
    <n v="0"/>
    <n v="0"/>
    <n v="0"/>
    <n v="0"/>
    <n v="0"/>
    <n v="0"/>
    <n v="0"/>
    <n v="0"/>
    <n v="0"/>
    <n v="0"/>
    <n v="26.5"/>
    <n v="0"/>
    <n v="0"/>
    <n v="0"/>
    <n v="0"/>
    <n v="5.9346750000000004"/>
    <n v="0"/>
    <n v="0"/>
  </r>
  <r>
    <d v="2021-01-01T00:00:00"/>
    <x v="9"/>
    <s v="P"/>
    <s v="Active"/>
    <n v="121"/>
    <x v="120"/>
    <s v="Y"/>
    <x v="16"/>
    <n v="1049"/>
    <x v="3"/>
    <s v="Niederl. 8"/>
    <n v="0.5"/>
    <s v="Department"/>
    <s v="Supervisor"/>
    <s v="Non-Mgm."/>
    <s v="ang."/>
    <s v="W"/>
    <d v="2004-09-01T00:00:00"/>
    <m/>
    <s v=""/>
    <n v="15"/>
    <d v="1987-08-27T00:00:00"/>
    <n v="32"/>
    <s v="J"/>
    <n v="30"/>
    <n v="2.5"/>
    <n v="20"/>
    <x v="0"/>
    <n v="0.25641025641025639"/>
    <n v="31"/>
    <n v="0"/>
    <n v="7819"/>
    <n v="1259.1937499999999"/>
    <n v="0"/>
    <n v="0"/>
    <n v="0"/>
    <n v="0"/>
    <n v="0"/>
    <n v="0"/>
    <n v="0"/>
    <n v="0"/>
    <n v="0"/>
    <n v="0"/>
    <n v="879.63749999999993"/>
    <n v="358.37083333333339"/>
    <n v="13.25"/>
    <n v="0"/>
    <n v="0"/>
    <n v="0"/>
    <n v="0"/>
    <n v="280.21930374999999"/>
    <n v="0"/>
    <n v="0"/>
  </r>
  <r>
    <d v="2021-01-01T00:00:00"/>
    <x v="9"/>
    <s v="P"/>
    <s v="Active"/>
    <n v="121"/>
    <x v="120"/>
    <s v="Y"/>
    <x v="16"/>
    <n v="1056"/>
    <x v="2"/>
    <s v="Niederl. 7"/>
    <n v="0.5"/>
    <s v="Department"/>
    <s v="Supervisor"/>
    <s v="Non-Mgm."/>
    <s v="ang."/>
    <s v="W"/>
    <d v="2004-09-01T00:00:00"/>
    <m/>
    <s v=""/>
    <n v="15"/>
    <d v="1987-08-27T00:00:00"/>
    <n v="32"/>
    <s v="J"/>
    <n v="30"/>
    <n v="2.5"/>
    <n v="20"/>
    <x v="0"/>
    <n v="0.25641025641025639"/>
    <n v="31"/>
    <n v="0"/>
    <n v="7820"/>
    <n v="1259.1937499999999"/>
    <n v="0"/>
    <n v="0"/>
    <n v="0"/>
    <n v="0"/>
    <n v="0"/>
    <n v="0"/>
    <n v="0"/>
    <n v="0"/>
    <n v="0"/>
    <n v="0"/>
    <n v="879.75"/>
    <n v="358.41666666666669"/>
    <n v="13.25"/>
    <n v="0"/>
    <n v="0"/>
    <n v="0"/>
    <n v="0"/>
    <n v="280.25476250000003"/>
    <n v="0"/>
    <n v="0"/>
  </r>
  <r>
    <d v="2021-01-01T00:00:00"/>
    <x v="9"/>
    <s v="P"/>
    <s v="Active"/>
    <n v="122"/>
    <x v="121"/>
    <s v="N"/>
    <x v="21"/>
    <n v="1086"/>
    <x v="0"/>
    <s v="Niederl. 3"/>
    <n v="1"/>
    <s v="Department"/>
    <s v="Supervisor"/>
    <s v="Non-Mgm."/>
    <s v="ang."/>
    <s v="M"/>
    <d v="2004-10-01T00:00:00"/>
    <m/>
    <s v=""/>
    <n v="15"/>
    <d v="1971-06-10T00:00:00"/>
    <n v="48"/>
    <s v="N"/>
    <n v="30"/>
    <n v="2.5"/>
    <n v="39"/>
    <x v="0"/>
    <n v="1"/>
    <n v="31"/>
    <n v="0"/>
    <n v="7821"/>
    <n v="1259.1937499999999"/>
    <n v="0"/>
    <n v="0"/>
    <n v="0"/>
    <n v="0"/>
    <n v="0"/>
    <n v="0"/>
    <n v="0"/>
    <n v="0"/>
    <n v="0"/>
    <n v="0"/>
    <n v="0"/>
    <n v="0"/>
    <n v="26.5"/>
    <n v="0"/>
    <n v="0"/>
    <n v="0"/>
    <n v="0"/>
    <n v="5.9346750000000004"/>
    <n v="0"/>
    <n v="0"/>
  </r>
  <r>
    <d v="2021-01-01T00:00:00"/>
    <x v="9"/>
    <s v="P"/>
    <s v="Active"/>
    <n v="123"/>
    <x v="122"/>
    <s v="N"/>
    <x v="40"/>
    <n v="1001"/>
    <x v="1"/>
    <s v="Niederl. 1"/>
    <n v="1"/>
    <s v="Department"/>
    <s v="Supervisor"/>
    <s v="Manager"/>
    <s v="ang."/>
    <s v="M"/>
    <d v="2005-01-10T00:00:00"/>
    <m/>
    <s v=""/>
    <n v="15"/>
    <d v="1961-06-21T00:00:00"/>
    <n v="58"/>
    <s v="N"/>
    <n v="30"/>
    <n v="2.5"/>
    <n v="39"/>
    <x v="0"/>
    <n v="1"/>
    <n v="31"/>
    <n v="0"/>
    <n v="7822"/>
    <n v="1259.1937499999999"/>
    <n v="0"/>
    <n v="0"/>
    <n v="0"/>
    <n v="0"/>
    <n v="0"/>
    <n v="0"/>
    <n v="0"/>
    <n v="0"/>
    <n v="0"/>
    <n v="0"/>
    <n v="0"/>
    <n v="0"/>
    <n v="26.5"/>
    <n v="0"/>
    <n v="0"/>
    <n v="0"/>
    <n v="0"/>
    <n v="5.9346750000000004"/>
    <n v="0"/>
    <n v="23.726666666666667"/>
  </r>
  <r>
    <d v="2021-01-01T00:00:00"/>
    <x v="9"/>
    <s v="P"/>
    <s v="Active"/>
    <n v="124"/>
    <x v="123"/>
    <s v="N"/>
    <x v="22"/>
    <n v="1053"/>
    <x v="3"/>
    <s v="Niederl. 8"/>
    <n v="1"/>
    <s v="Department"/>
    <s v="Supervisor"/>
    <s v="Non-Mgm."/>
    <s v="ang."/>
    <s v="M"/>
    <d v="2005-02-01T00:00:00"/>
    <m/>
    <s v=""/>
    <n v="14"/>
    <d v="1958-11-05T00:00:00"/>
    <n v="61"/>
    <s v="J"/>
    <n v="30"/>
    <n v="2.5"/>
    <n v="39"/>
    <x v="0"/>
    <n v="1"/>
    <n v="31"/>
    <n v="0"/>
    <n v="7823"/>
    <n v="1259.1937499999999"/>
    <n v="0"/>
    <n v="0"/>
    <n v="0"/>
    <n v="0"/>
    <n v="0"/>
    <n v="0"/>
    <n v="0"/>
    <n v="0"/>
    <n v="0"/>
    <n v="0"/>
    <n v="451.32692307692304"/>
    <n v="358.55416666666667"/>
    <n v="26.5"/>
    <n v="0"/>
    <n v="0"/>
    <n v="0"/>
    <n v="0"/>
    <n v="187.30754504807692"/>
    <n v="0"/>
    <n v="23.726666666666667"/>
  </r>
  <r>
    <d v="2021-01-01T00:00:00"/>
    <x v="9"/>
    <s v="P"/>
    <s v="Active"/>
    <n v="125"/>
    <x v="124"/>
    <s v="N"/>
    <x v="41"/>
    <n v="1006"/>
    <x v="1"/>
    <s v="Niederl. 1"/>
    <n v="1"/>
    <s v="Department"/>
    <s v="Supervisor"/>
    <s v="Manager"/>
    <s v="ang."/>
    <s v="M"/>
    <d v="1989-10-02T00:00:00"/>
    <m/>
    <s v=""/>
    <n v="30"/>
    <d v="1968-09-21T00:00:00"/>
    <n v="51"/>
    <s v="N"/>
    <n v="30"/>
    <n v="2.5"/>
    <n v="39"/>
    <x v="0"/>
    <n v="1"/>
    <n v="31"/>
    <n v="0"/>
    <n v="7824"/>
    <n v="1259.1937499999999"/>
    <n v="0"/>
    <n v="0"/>
    <n v="0"/>
    <n v="0"/>
    <n v="0"/>
    <n v="0"/>
    <n v="0"/>
    <n v="0"/>
    <n v="0"/>
    <n v="0"/>
    <n v="0"/>
    <n v="0"/>
    <n v="26.5"/>
    <n v="0"/>
    <n v="0"/>
    <n v="0"/>
    <n v="0"/>
    <n v="5.9346750000000004"/>
    <n v="0"/>
    <n v="0"/>
  </r>
  <r>
    <d v="2021-01-01T00:00:00"/>
    <x v="9"/>
    <s v="P"/>
    <s v="Active"/>
    <n v="126"/>
    <x v="125"/>
    <s v="N"/>
    <x v="22"/>
    <n v="1023"/>
    <x v="7"/>
    <s v="Niederl. 9"/>
    <n v="1"/>
    <s v="Department"/>
    <s v="Supervisor"/>
    <s v="Non-Mgm."/>
    <s v="ang."/>
    <s v="M"/>
    <d v="2005-07-01T00:00:00"/>
    <m/>
    <s v=""/>
    <n v="14"/>
    <d v="1978-01-16T00:00:00"/>
    <n v="42"/>
    <s v="J"/>
    <n v="30"/>
    <n v="2.5"/>
    <n v="39"/>
    <x v="0"/>
    <n v="1"/>
    <n v="31"/>
    <n v="0"/>
    <n v="7825"/>
    <n v="1259.1937499999999"/>
    <n v="0"/>
    <n v="0"/>
    <n v="0"/>
    <n v="0"/>
    <n v="0"/>
    <n v="0"/>
    <n v="0"/>
    <n v="0"/>
    <n v="0"/>
    <n v="0"/>
    <n v="451.44230769230768"/>
    <n v="358.64583333333337"/>
    <n v="26.5"/>
    <n v="0"/>
    <n v="0"/>
    <n v="0"/>
    <n v="0"/>
    <n v="187.35391418269234"/>
    <n v="0"/>
    <n v="23.726666666666667"/>
  </r>
  <r>
    <d v="2021-01-01T00:00:00"/>
    <x v="9"/>
    <s v="P"/>
    <s v="Active"/>
    <n v="127"/>
    <x v="126"/>
    <s v="N"/>
    <x v="31"/>
    <n v="1034"/>
    <x v="5"/>
    <s v="Niederl. 5"/>
    <n v="1"/>
    <s v="Department"/>
    <s v="Supervisor"/>
    <s v="Manager"/>
    <s v="ang."/>
    <s v="M"/>
    <d v="2005-07-01T00:00:00"/>
    <m/>
    <s v=""/>
    <n v="14"/>
    <d v="1973-01-03T00:00:00"/>
    <n v="47"/>
    <s v="N"/>
    <n v="30"/>
    <n v="2.5"/>
    <n v="39"/>
    <x v="0"/>
    <n v="1"/>
    <n v="31"/>
    <n v="0"/>
    <n v="7826"/>
    <n v="1259.1937499999999"/>
    <n v="0"/>
    <n v="0"/>
    <n v="60"/>
    <n v="0"/>
    <n v="0"/>
    <n v="0"/>
    <n v="0"/>
    <n v="0"/>
    <n v="0"/>
    <n v="0"/>
    <n v="0"/>
    <n v="0"/>
    <n v="26.5"/>
    <n v="0"/>
    <n v="0"/>
    <n v="0"/>
    <n v="0"/>
    <n v="19.371675"/>
    <n v="117.04"/>
    <n v="23.726666666666667"/>
  </r>
  <r>
    <d v="2021-01-01T00:00:00"/>
    <x v="9"/>
    <s v="P"/>
    <s v="Active"/>
    <n v="128"/>
    <x v="127"/>
    <s v="N"/>
    <x v="17"/>
    <n v="1088"/>
    <x v="0"/>
    <s v="Niederl. 3"/>
    <n v="1"/>
    <s v="Department"/>
    <s v="Supervisor"/>
    <s v="Non-Mgm."/>
    <s v="ang."/>
    <s v="M"/>
    <d v="2005-08-01T00:00:00"/>
    <m/>
    <s v=""/>
    <n v="14"/>
    <d v="1971-05-10T00:00:00"/>
    <n v="48"/>
    <s v="N"/>
    <n v="30"/>
    <n v="2.5"/>
    <n v="39"/>
    <x v="0"/>
    <n v="1"/>
    <n v="31"/>
    <n v="0"/>
    <n v="7827"/>
    <n v="1259.1937499999999"/>
    <n v="0"/>
    <n v="0"/>
    <n v="0"/>
    <n v="0"/>
    <n v="0"/>
    <n v="0"/>
    <n v="0"/>
    <n v="0"/>
    <n v="0"/>
    <n v="0"/>
    <n v="0"/>
    <n v="0"/>
    <n v="26.5"/>
    <n v="0"/>
    <n v="0"/>
    <n v="0"/>
    <n v="0"/>
    <n v="5.9346750000000004"/>
    <n v="0"/>
    <n v="23.726666666666667"/>
  </r>
  <r>
    <d v="2021-01-01T00:00:00"/>
    <x v="9"/>
    <s v="P"/>
    <s v="Active"/>
    <n v="129"/>
    <x v="128"/>
    <s v="N"/>
    <x v="36"/>
    <n v="1054"/>
    <x v="8"/>
    <s v="Niederl. 2"/>
    <n v="1"/>
    <s v="Department"/>
    <s v="Supervisor"/>
    <s v="Supervisor"/>
    <s v="ang."/>
    <s v="M"/>
    <d v="2005-09-01T00:00:00"/>
    <m/>
    <s v=""/>
    <n v="14"/>
    <d v="1988-10-25T00:00:00"/>
    <n v="31"/>
    <s v="N"/>
    <n v="30"/>
    <n v="2.5"/>
    <n v="39"/>
    <x v="0"/>
    <n v="1"/>
    <n v="31"/>
    <n v="0"/>
    <n v="7828"/>
    <n v="1259.1937499999999"/>
    <n v="0"/>
    <n v="0"/>
    <n v="0"/>
    <n v="0"/>
    <n v="0"/>
    <n v="0"/>
    <n v="0"/>
    <n v="0"/>
    <n v="0"/>
    <n v="0"/>
    <n v="0"/>
    <n v="0"/>
    <n v="26.5"/>
    <n v="0"/>
    <n v="0"/>
    <n v="0"/>
    <n v="0"/>
    <n v="5.9346750000000004"/>
    <n v="0"/>
    <n v="23.726666666666667"/>
  </r>
  <r>
    <d v="2021-01-01T00:00:00"/>
    <x v="9"/>
    <s v="P"/>
    <s v="Active"/>
    <n v="130"/>
    <x v="129"/>
    <s v="N"/>
    <x v="37"/>
    <n v="1005"/>
    <x v="1"/>
    <s v="Niederl. 1"/>
    <n v="1"/>
    <s v="Department"/>
    <s v="Supervisor"/>
    <s v="Non-Mgm."/>
    <s v="ang."/>
    <s v="M"/>
    <d v="2003-06-02T00:00:00"/>
    <m/>
    <s v=""/>
    <n v="16"/>
    <d v="1980-09-05T00:00:00"/>
    <n v="39"/>
    <s v="N"/>
    <n v="30"/>
    <n v="2.5"/>
    <n v="39"/>
    <x v="0"/>
    <n v="1"/>
    <n v="31"/>
    <n v="0"/>
    <n v="7829"/>
    <n v="1259.1937499999999"/>
    <n v="0"/>
    <n v="0"/>
    <n v="0"/>
    <n v="0"/>
    <n v="0"/>
    <n v="0"/>
    <n v="0"/>
    <n v="0"/>
    <n v="0"/>
    <n v="0"/>
    <n v="0"/>
    <n v="0"/>
    <n v="26.5"/>
    <n v="0"/>
    <n v="0"/>
    <n v="0"/>
    <n v="0"/>
    <n v="5.9346750000000004"/>
    <n v="0"/>
    <n v="0"/>
  </r>
  <r>
    <d v="2021-01-01T00:00:00"/>
    <x v="9"/>
    <s v="P"/>
    <s v="Active"/>
    <n v="131"/>
    <x v="130"/>
    <s v="N"/>
    <x v="31"/>
    <n v="1052"/>
    <x v="3"/>
    <s v="Niederl. 8"/>
    <n v="1"/>
    <s v="Department"/>
    <s v="Supervisor"/>
    <s v="Non-Mgm."/>
    <s v="ang."/>
    <s v="M"/>
    <d v="2005-10-01T00:00:00"/>
    <m/>
    <s v=""/>
    <n v="14"/>
    <d v="1962-12-31T00:00:00"/>
    <n v="57"/>
    <s v="N"/>
    <n v="30"/>
    <n v="2.5"/>
    <n v="39"/>
    <x v="0"/>
    <n v="1"/>
    <n v="31"/>
    <n v="0"/>
    <n v="7830"/>
    <n v="1259.1937499999999"/>
    <n v="0"/>
    <n v="684.6"/>
    <n v="60"/>
    <n v="0"/>
    <n v="0"/>
    <n v="0"/>
    <n v="0"/>
    <n v="0"/>
    <n v="0"/>
    <n v="0"/>
    <n v="0"/>
    <n v="0"/>
    <n v="26.5"/>
    <n v="0"/>
    <n v="0"/>
    <n v="0"/>
    <n v="0"/>
    <n v="172.68784500000001"/>
    <n v="119.51"/>
    <n v="23.726666666666667"/>
  </r>
  <r>
    <d v="2021-01-01T00:00:00"/>
    <x v="9"/>
    <s v="P"/>
    <s v="Active"/>
    <n v="132"/>
    <x v="131"/>
    <s v="N"/>
    <x v="22"/>
    <n v="1041"/>
    <x v="4"/>
    <s v="Niederl. 6"/>
    <n v="1"/>
    <s v="Department"/>
    <s v="Supervisor"/>
    <s v="Non-Mgm."/>
    <s v="ang."/>
    <s v="M"/>
    <d v="2006-01-01T00:00:00"/>
    <m/>
    <s v=""/>
    <n v="14"/>
    <d v="1966-07-17T00:00:00"/>
    <n v="53"/>
    <s v="J"/>
    <n v="35"/>
    <n v="2.9166666666666665"/>
    <n v="39"/>
    <x v="0"/>
    <n v="1"/>
    <n v="31"/>
    <n v="0"/>
    <n v="7831"/>
    <n v="1259.1937499999999"/>
    <n v="0"/>
    <n v="0"/>
    <n v="0"/>
    <n v="0"/>
    <n v="0"/>
    <n v="0"/>
    <n v="0"/>
    <n v="0"/>
    <n v="0"/>
    <n v="0"/>
    <n v="527.08653846153845"/>
    <n v="358.92083333333341"/>
    <n v="26.5"/>
    <n v="0"/>
    <n v="0"/>
    <n v="0"/>
    <n v="0"/>
    <n v="204.35602591346156"/>
    <n v="0"/>
    <n v="0"/>
  </r>
  <r>
    <d v="2021-01-01T00:00:00"/>
    <x v="9"/>
    <s v="P"/>
    <s v="Active"/>
    <n v="133"/>
    <x v="132"/>
    <s v="N"/>
    <x v="9"/>
    <n v="1087"/>
    <x v="0"/>
    <s v="Niederl. 3"/>
    <n v="1"/>
    <s v="Department"/>
    <s v="Supervisor"/>
    <s v="Non-Mgm."/>
    <s v="ang."/>
    <s v="M"/>
    <d v="2006-05-01T00:00:00"/>
    <m/>
    <s v=""/>
    <n v="13"/>
    <d v="1974-09-25T00:00:00"/>
    <n v="45"/>
    <s v="N"/>
    <n v="30"/>
    <n v="2.5"/>
    <n v="39"/>
    <x v="0"/>
    <n v="1"/>
    <n v="31"/>
    <n v="0"/>
    <n v="7832"/>
    <n v="1259.1937499999999"/>
    <n v="0"/>
    <n v="0"/>
    <n v="0"/>
    <n v="0"/>
    <n v="0"/>
    <n v="0"/>
    <n v="0"/>
    <n v="0"/>
    <n v="0"/>
    <n v="0"/>
    <n v="0"/>
    <n v="0"/>
    <n v="26.5"/>
    <n v="0"/>
    <n v="0"/>
    <n v="0"/>
    <n v="0"/>
    <n v="5.9346750000000004"/>
    <n v="0"/>
    <n v="0"/>
  </r>
  <r>
    <d v="2021-01-01T00:00:00"/>
    <x v="9"/>
    <s v="P"/>
    <s v="Active"/>
    <n v="134"/>
    <x v="133"/>
    <s v="N"/>
    <x v="42"/>
    <n v="1076"/>
    <x v="0"/>
    <s v="Niederl. 3"/>
    <n v="1"/>
    <s v="Department"/>
    <s v="Supervisor"/>
    <s v="Manager"/>
    <s v="ang."/>
    <s v="M"/>
    <d v="2006-06-01T00:00:00"/>
    <m/>
    <s v=""/>
    <n v="13"/>
    <d v="1979-11-30T00:00:00"/>
    <n v="40"/>
    <s v="N"/>
    <n v="30"/>
    <n v="2.5"/>
    <n v="39"/>
    <x v="0"/>
    <n v="1"/>
    <n v="31"/>
    <n v="0"/>
    <n v="7833"/>
    <n v="1259.1937499999999"/>
    <n v="0"/>
    <n v="0"/>
    <n v="0"/>
    <n v="0"/>
    <n v="0"/>
    <n v="0"/>
    <n v="0"/>
    <n v="0"/>
    <n v="0"/>
    <n v="0"/>
    <n v="0"/>
    <n v="0"/>
    <n v="26.5"/>
    <n v="0"/>
    <n v="0"/>
    <n v="0"/>
    <n v="0"/>
    <n v="5.9346750000000004"/>
    <n v="168.83019999999999"/>
    <n v="0"/>
  </r>
  <r>
    <d v="2021-01-01T00:00:00"/>
    <x v="9"/>
    <s v="P"/>
    <s v="Active"/>
    <n v="135"/>
    <x v="134"/>
    <s v="N"/>
    <x v="31"/>
    <n v="1052"/>
    <x v="3"/>
    <s v="Niederl. 8"/>
    <n v="1"/>
    <s v="Department"/>
    <s v="Supervisor"/>
    <s v="Non-Mgm."/>
    <s v="ang."/>
    <s v="M"/>
    <d v="2006-07-01T00:00:00"/>
    <m/>
    <s v=""/>
    <n v="13"/>
    <d v="1966-11-12T00:00:00"/>
    <n v="53"/>
    <s v="J"/>
    <n v="30"/>
    <n v="2.5"/>
    <n v="39"/>
    <x v="0"/>
    <n v="1"/>
    <n v="31"/>
    <n v="0"/>
    <n v="7834"/>
    <n v="1259.1937499999999"/>
    <n v="0"/>
    <n v="0"/>
    <n v="60"/>
    <n v="0"/>
    <n v="1666.67"/>
    <n v="0"/>
    <n v="0"/>
    <n v="0"/>
    <n v="0"/>
    <n v="0"/>
    <n v="451.96153846153845"/>
    <n v="359.05833333333339"/>
    <n v="26.5"/>
    <n v="0"/>
    <n v="0"/>
    <n v="0"/>
    <n v="0"/>
    <n v="574.25032178846163"/>
    <n v="102.98"/>
    <n v="0"/>
  </r>
  <r>
    <d v="2021-01-01T00:00:00"/>
    <x v="9"/>
    <s v="P"/>
    <s v="Active"/>
    <n v="136"/>
    <x v="135"/>
    <s v="N"/>
    <x v="22"/>
    <n v="1047"/>
    <x v="9"/>
    <s v="Niederl. 4"/>
    <n v="1"/>
    <s v="Department"/>
    <s v="Supervisor"/>
    <s v="Non-Mgm."/>
    <s v="ang."/>
    <s v="M"/>
    <d v="2006-07-01T00:00:00"/>
    <m/>
    <s v=""/>
    <n v="13"/>
    <d v="1964-01-29T00:00:00"/>
    <n v="55"/>
    <s v="J"/>
    <n v="30"/>
    <n v="2.5"/>
    <n v="39"/>
    <x v="0"/>
    <n v="1"/>
    <n v="31"/>
    <n v="0"/>
    <n v="7835"/>
    <n v="1259.1937499999999"/>
    <n v="0"/>
    <n v="0"/>
    <n v="0"/>
    <n v="0"/>
    <n v="0"/>
    <n v="0"/>
    <n v="0"/>
    <n v="0"/>
    <n v="0"/>
    <n v="0"/>
    <n v="452.01923076923077"/>
    <n v="359.10416666666669"/>
    <n v="26.5"/>
    <n v="0"/>
    <n v="0"/>
    <n v="0"/>
    <n v="0"/>
    <n v="187.58575985576925"/>
    <n v="0"/>
    <n v="0"/>
  </r>
  <r>
    <d v="2021-01-01T00:00:00"/>
    <x v="9"/>
    <s v="P"/>
    <s v="Active"/>
    <n v="137"/>
    <x v="136"/>
    <s v="N"/>
    <x v="22"/>
    <n v="1060"/>
    <x v="2"/>
    <s v="Niederl. 7"/>
    <n v="1"/>
    <s v="Department"/>
    <s v="Supervisor"/>
    <s v="Non-Mgm."/>
    <s v="ang."/>
    <s v="M"/>
    <d v="2006-08-21T00:00:00"/>
    <m/>
    <s v=""/>
    <n v="13"/>
    <d v="1988-05-17T00:00:00"/>
    <n v="31"/>
    <s v="J"/>
    <n v="30"/>
    <n v="2.5"/>
    <n v="39"/>
    <x v="0"/>
    <n v="1"/>
    <n v="31"/>
    <n v="0"/>
    <n v="7836"/>
    <n v="1259.1937499999999"/>
    <n v="0"/>
    <n v="0"/>
    <n v="0"/>
    <n v="0"/>
    <n v="0"/>
    <n v="0"/>
    <n v="0"/>
    <n v="0"/>
    <n v="0"/>
    <n v="0"/>
    <n v="452.07692307692309"/>
    <n v="359.15000000000003"/>
    <n v="26.5"/>
    <n v="0"/>
    <n v="0"/>
    <n v="0"/>
    <n v="0"/>
    <n v="187.60894442307696"/>
    <n v="0"/>
    <n v="0"/>
  </r>
  <r>
    <d v="2021-01-01T00:00:00"/>
    <x v="9"/>
    <s v="P"/>
    <s v="Active"/>
    <n v="138"/>
    <x v="137"/>
    <s v="Y"/>
    <x v="15"/>
    <n v="1026"/>
    <x v="6"/>
    <s v="Niederl. 10"/>
    <n v="0.5"/>
    <s v="Department"/>
    <s v="Supervisor"/>
    <s v="Manager"/>
    <s v="ang."/>
    <s v="W"/>
    <d v="2006-09-01T00:00:00"/>
    <m/>
    <s v=""/>
    <n v="13"/>
    <d v="1989-06-26T00:00:00"/>
    <n v="30"/>
    <s v="N"/>
    <n v="30"/>
    <n v="2.5"/>
    <n v="39"/>
    <x v="0"/>
    <n v="0.5"/>
    <n v="31"/>
    <n v="0"/>
    <n v="7837"/>
    <n v="1259.1937499999999"/>
    <n v="0"/>
    <n v="0"/>
    <n v="0"/>
    <n v="0"/>
    <n v="175"/>
    <n v="0"/>
    <n v="0"/>
    <n v="0"/>
    <n v="0"/>
    <n v="0"/>
    <n v="0"/>
    <n v="0"/>
    <n v="13.25"/>
    <n v="0"/>
    <n v="0"/>
    <n v="0"/>
    <n v="0"/>
    <n v="42.158587500000003"/>
    <n v="45.994249999999994"/>
    <n v="0"/>
  </r>
  <r>
    <d v="2021-01-01T00:00:00"/>
    <x v="9"/>
    <s v="P"/>
    <s v="Active"/>
    <n v="138"/>
    <x v="137"/>
    <s v="Y"/>
    <x v="15"/>
    <n v="1020"/>
    <x v="7"/>
    <s v="Niederl. 9"/>
    <n v="0.5"/>
    <s v="Department"/>
    <s v="Supervisor"/>
    <s v="Manager"/>
    <s v="ang."/>
    <s v="W"/>
    <d v="2006-09-01T00:00:00"/>
    <m/>
    <s v=""/>
    <n v="13"/>
    <d v="1989-06-26T00:00:00"/>
    <n v="30"/>
    <s v="N"/>
    <n v="30"/>
    <n v="2.5"/>
    <n v="39"/>
    <x v="0"/>
    <n v="0.5"/>
    <n v="31"/>
    <n v="0"/>
    <n v="7838"/>
    <n v="1259.1937499999999"/>
    <n v="0"/>
    <n v="0"/>
    <n v="0"/>
    <n v="0"/>
    <n v="175"/>
    <n v="0"/>
    <n v="0"/>
    <n v="0"/>
    <n v="0"/>
    <n v="0"/>
    <n v="0"/>
    <n v="0"/>
    <n v="13.25"/>
    <n v="0"/>
    <n v="0"/>
    <n v="0"/>
    <n v="0"/>
    <n v="42.158587500000003"/>
    <n v="45.994249999999994"/>
    <n v="0"/>
  </r>
  <r>
    <d v="2021-01-01T00:00:00"/>
    <x v="9"/>
    <s v="P"/>
    <s v="Active"/>
    <n v="139"/>
    <x v="138"/>
    <s v="Y"/>
    <x v="20"/>
    <n v="1058"/>
    <x v="2"/>
    <s v="Niederl. 7"/>
    <n v="0.5"/>
    <s v="Department"/>
    <s v="Supervisor"/>
    <s v="Non-Mgm."/>
    <s v="ang."/>
    <s v="W"/>
    <d v="2006-09-01T00:00:00"/>
    <m/>
    <s v=""/>
    <n v="13"/>
    <d v="1989-04-20T00:00:00"/>
    <n v="30"/>
    <s v="J"/>
    <n v="30"/>
    <n v="2.5"/>
    <n v="39"/>
    <x v="0"/>
    <n v="0.5"/>
    <n v="31"/>
    <n v="0"/>
    <n v="7839"/>
    <n v="1259.1937499999999"/>
    <n v="0"/>
    <n v="0"/>
    <n v="0"/>
    <n v="0"/>
    <n v="0"/>
    <n v="0"/>
    <n v="0"/>
    <n v="0"/>
    <n v="0"/>
    <n v="0"/>
    <n v="452.25"/>
    <n v="359.28750000000002"/>
    <n v="13.25"/>
    <n v="0"/>
    <n v="0"/>
    <n v="0"/>
    <n v="0"/>
    <n v="184.71116062500002"/>
    <n v="0"/>
    <n v="0"/>
  </r>
  <r>
    <d v="2021-01-01T00:00:00"/>
    <x v="9"/>
    <s v="P"/>
    <s v="Active"/>
    <n v="139"/>
    <x v="138"/>
    <s v="Y"/>
    <x v="20"/>
    <n v="1051"/>
    <x v="3"/>
    <s v="Niederl. 8"/>
    <n v="0.5"/>
    <s v="Department"/>
    <s v="Supervisor"/>
    <s v="Non-Mgm."/>
    <s v="ang."/>
    <s v="W"/>
    <d v="2006-09-01T00:00:00"/>
    <m/>
    <s v=""/>
    <n v="13"/>
    <d v="1989-04-20T00:00:00"/>
    <n v="30"/>
    <s v="J"/>
    <n v="30"/>
    <n v="2.5"/>
    <n v="39"/>
    <x v="0"/>
    <n v="0.5"/>
    <n v="31"/>
    <n v="0"/>
    <n v="7840"/>
    <n v="1259.1937499999999"/>
    <n v="0"/>
    <n v="0"/>
    <n v="0"/>
    <n v="0"/>
    <n v="0"/>
    <n v="0"/>
    <n v="0"/>
    <n v="0"/>
    <n v="0"/>
    <n v="0"/>
    <n v="452.30769230769232"/>
    <n v="359.33333333333337"/>
    <n v="13.25"/>
    <n v="0"/>
    <n v="0"/>
    <n v="0"/>
    <n v="0"/>
    <n v="184.7343451923077"/>
    <n v="0"/>
    <n v="0"/>
  </r>
  <r>
    <d v="2021-01-01T00:00:00"/>
    <x v="9"/>
    <s v="P"/>
    <s v="Active"/>
    <n v="140"/>
    <x v="139"/>
    <s v="N"/>
    <x v="40"/>
    <n v="1001"/>
    <x v="1"/>
    <s v="Niederl. 1"/>
    <n v="1"/>
    <s v="Department"/>
    <s v="Supervisor"/>
    <s v="Non-Mgm."/>
    <s v="ang."/>
    <s v="M"/>
    <d v="2006-09-15T00:00:00"/>
    <m/>
    <s v=""/>
    <n v="13"/>
    <d v="1969-11-03T00:00:00"/>
    <n v="50"/>
    <s v="N"/>
    <n v="30"/>
    <n v="2.5"/>
    <n v="39"/>
    <x v="0"/>
    <n v="1"/>
    <n v="31"/>
    <n v="0"/>
    <n v="7841"/>
    <n v="1259.1937499999999"/>
    <n v="0"/>
    <n v="0"/>
    <n v="0"/>
    <n v="0"/>
    <n v="0"/>
    <n v="0"/>
    <n v="0"/>
    <n v="0"/>
    <n v="0"/>
    <n v="0"/>
    <n v="0"/>
    <n v="0"/>
    <n v="26.5"/>
    <n v="0"/>
    <n v="0"/>
    <n v="0"/>
    <n v="0"/>
    <n v="5.9346750000000004"/>
    <n v="0"/>
    <n v="0"/>
  </r>
  <r>
    <d v="2021-01-01T00:00:00"/>
    <x v="9"/>
    <s v="P"/>
    <s v="Active"/>
    <n v="141"/>
    <x v="140"/>
    <s v="N"/>
    <x v="43"/>
    <n v="1096"/>
    <x v="0"/>
    <s v="Niederl. 3"/>
    <n v="1"/>
    <s v="Department"/>
    <s v="Supervisor"/>
    <s v="Non-Mgm."/>
    <s v="ang."/>
    <s v="M"/>
    <d v="2006-10-01T00:00:00"/>
    <m/>
    <s v=""/>
    <n v="13"/>
    <d v="1968-07-20T00:00:00"/>
    <n v="51"/>
    <s v="N"/>
    <n v="30"/>
    <n v="2.5"/>
    <n v="39"/>
    <x v="0"/>
    <n v="1"/>
    <n v="31"/>
    <n v="0"/>
    <n v="7842"/>
    <n v="1259.1937499999999"/>
    <n v="0"/>
    <n v="0"/>
    <n v="0"/>
    <n v="0"/>
    <n v="0"/>
    <n v="0"/>
    <n v="0"/>
    <n v="0"/>
    <n v="0"/>
    <n v="0"/>
    <n v="0"/>
    <n v="0"/>
    <n v="26.5"/>
    <n v="0"/>
    <n v="0"/>
    <n v="0"/>
    <n v="0"/>
    <n v="5.9346750000000004"/>
    <n v="0"/>
    <n v="0"/>
  </r>
  <r>
    <d v="2021-01-01T00:00:00"/>
    <x v="9"/>
    <s v="P"/>
    <s v="Active"/>
    <n v="142"/>
    <x v="141"/>
    <s v="N"/>
    <x v="5"/>
    <n v="1093"/>
    <x v="0"/>
    <s v="Niederl. 3"/>
    <n v="1"/>
    <s v="Department"/>
    <s v="Supervisor"/>
    <s v="Non-Mgm."/>
    <s v="ang."/>
    <s v="M"/>
    <d v="2006-05-08T00:00:00"/>
    <m/>
    <s v=""/>
    <n v="13"/>
    <d v="1963-06-14T00:00:00"/>
    <n v="56"/>
    <s v="N"/>
    <n v="30"/>
    <n v="2.5"/>
    <n v="39"/>
    <x v="0"/>
    <n v="1"/>
    <n v="31"/>
    <n v="0"/>
    <n v="7843"/>
    <n v="1259.1937499999999"/>
    <n v="0"/>
    <n v="0"/>
    <n v="0"/>
    <n v="0"/>
    <n v="0"/>
    <n v="0"/>
    <n v="0"/>
    <n v="0"/>
    <n v="0"/>
    <n v="0"/>
    <n v="0"/>
    <n v="0"/>
    <n v="26.5"/>
    <n v="0"/>
    <n v="0"/>
    <n v="0"/>
    <n v="0"/>
    <n v="5.9346750000000004"/>
    <n v="0"/>
    <n v="0"/>
  </r>
  <r>
    <d v="2021-01-01T00:00:00"/>
    <x v="9"/>
    <s v="P"/>
    <s v="Active"/>
    <n v="143"/>
    <x v="142"/>
    <s v="N"/>
    <x v="31"/>
    <n v="1040"/>
    <x v="4"/>
    <s v="Niederl. 6"/>
    <n v="1"/>
    <s v="Department"/>
    <s v="Supervisor"/>
    <s v="Non-Mgm."/>
    <s v="ang."/>
    <s v="M"/>
    <d v="2006-11-01T00:00:00"/>
    <m/>
    <s v=""/>
    <n v="13"/>
    <d v="1982-06-01T00:00:00"/>
    <n v="37"/>
    <s v="J"/>
    <n v="30"/>
    <n v="2.5"/>
    <n v="39"/>
    <x v="0"/>
    <n v="1"/>
    <n v="31"/>
    <n v="0"/>
    <n v="7844"/>
    <n v="1259.1937499999999"/>
    <n v="0"/>
    <n v="0"/>
    <n v="60"/>
    <n v="0"/>
    <n v="807.91"/>
    <n v="0"/>
    <n v="0"/>
    <n v="0"/>
    <n v="0"/>
    <n v="0"/>
    <n v="452.53846153846155"/>
    <n v="359.51666666666665"/>
    <n v="26.5"/>
    <n v="0"/>
    <n v="0"/>
    <n v="0"/>
    <n v="0"/>
    <n v="382.16286546153844"/>
    <n v="101.08"/>
    <n v="0"/>
  </r>
  <r>
    <d v="2021-01-01T00:00:00"/>
    <x v="9"/>
    <s v="P"/>
    <s v="Active"/>
    <n v="144"/>
    <x v="143"/>
    <s v="N"/>
    <x v="31"/>
    <n v="1052"/>
    <x v="3"/>
    <s v="Niederl. 8"/>
    <n v="1"/>
    <s v="Department"/>
    <s v="Supervisor"/>
    <s v="Non-Mgm."/>
    <s v="ang."/>
    <s v="M"/>
    <d v="2007-01-01T00:00:00"/>
    <m/>
    <s v=""/>
    <n v="13"/>
    <d v="1973-11-14T00:00:00"/>
    <n v="46"/>
    <s v="J"/>
    <n v="30"/>
    <n v="2.5"/>
    <n v="39"/>
    <x v="0"/>
    <n v="1"/>
    <n v="31"/>
    <n v="0"/>
    <n v="7845"/>
    <n v="1259.1937499999999"/>
    <n v="0"/>
    <n v="0"/>
    <n v="30"/>
    <n v="0"/>
    <n v="0"/>
    <n v="0"/>
    <n v="0"/>
    <n v="0"/>
    <n v="0"/>
    <n v="0"/>
    <n v="452.59615384615381"/>
    <n v="359.56250000000006"/>
    <n v="26.5"/>
    <n v="0"/>
    <n v="0"/>
    <n v="0"/>
    <n v="0"/>
    <n v="194.53610552884615"/>
    <n v="99.18"/>
    <n v="0"/>
  </r>
  <r>
    <d v="2021-01-01T00:00:00"/>
    <x v="9"/>
    <s v="P"/>
    <s v="Active"/>
    <n v="145"/>
    <x v="144"/>
    <s v="N"/>
    <x v="36"/>
    <n v="1054"/>
    <x v="8"/>
    <s v="Niederl. 2"/>
    <n v="1"/>
    <s v="Department"/>
    <s v="Supervisor"/>
    <s v="Non-Mgm."/>
    <s v="ang."/>
    <s v="M"/>
    <d v="2007-02-01T00:00:00"/>
    <m/>
    <s v=""/>
    <n v="12"/>
    <d v="1961-12-07T00:00:00"/>
    <n v="58"/>
    <s v="N"/>
    <n v="30"/>
    <n v="2.5"/>
    <n v="39"/>
    <x v="0"/>
    <n v="1"/>
    <n v="31"/>
    <n v="0"/>
    <n v="7846"/>
    <n v="1259.1937499999999"/>
    <n v="0"/>
    <n v="0"/>
    <n v="0"/>
    <n v="0"/>
    <n v="0"/>
    <n v="0"/>
    <n v="0"/>
    <n v="0"/>
    <n v="0"/>
    <n v="0"/>
    <n v="0"/>
    <n v="0"/>
    <n v="26.5"/>
    <n v="0"/>
    <n v="0"/>
    <n v="0"/>
    <n v="0"/>
    <n v="5.9346750000000004"/>
    <n v="0"/>
    <n v="0"/>
  </r>
  <r>
    <d v="2021-01-01T00:00:00"/>
    <x v="9"/>
    <s v="P"/>
    <s v="Active"/>
    <n v="146"/>
    <x v="145"/>
    <s v="N"/>
    <x v="22"/>
    <n v="1047"/>
    <x v="9"/>
    <s v="Niederl. 4"/>
    <n v="1"/>
    <s v="Department"/>
    <s v="Supervisor"/>
    <s v="Non-Mgm."/>
    <s v="ang."/>
    <s v="M"/>
    <d v="2007-02-01T00:00:00"/>
    <m/>
    <s v=""/>
    <n v="12"/>
    <d v="1968-11-22T00:00:00"/>
    <n v="51"/>
    <s v="J"/>
    <n v="30"/>
    <n v="2.5"/>
    <n v="39"/>
    <x v="0"/>
    <n v="1"/>
    <n v="31"/>
    <n v="0"/>
    <n v="7847"/>
    <n v="1259.1937499999999"/>
    <n v="0"/>
    <n v="0"/>
    <n v="0"/>
    <n v="0"/>
    <n v="0"/>
    <n v="0"/>
    <n v="0"/>
    <n v="0"/>
    <n v="0"/>
    <n v="0"/>
    <n v="452.71153846153845"/>
    <n v="359.6541666666667"/>
    <n v="26.5"/>
    <n v="0"/>
    <n v="0"/>
    <n v="0"/>
    <n v="0"/>
    <n v="187.86397466346156"/>
    <n v="0"/>
    <n v="0"/>
  </r>
  <r>
    <d v="2021-01-01T00:00:00"/>
    <x v="9"/>
    <s v="P"/>
    <s v="Active"/>
    <n v="147"/>
    <x v="146"/>
    <s v="N"/>
    <x v="16"/>
    <n v="1049"/>
    <x v="3"/>
    <s v="Niederl. 8"/>
    <n v="1"/>
    <s v="Department"/>
    <s v="Supervisor"/>
    <s v="Manager"/>
    <s v="ang."/>
    <s v="M"/>
    <d v="2007-04-01T00:00:00"/>
    <m/>
    <s v=""/>
    <n v="12"/>
    <d v="1975-02-01T00:00:00"/>
    <n v="44"/>
    <s v="N"/>
    <n v="30"/>
    <n v="2.5"/>
    <n v="39"/>
    <x v="0"/>
    <n v="1"/>
    <n v="31"/>
    <n v="0"/>
    <n v="7848"/>
    <n v="1259.1937499999999"/>
    <n v="0"/>
    <n v="0"/>
    <n v="30"/>
    <n v="0"/>
    <n v="0"/>
    <n v="0"/>
    <n v="0"/>
    <n v="0"/>
    <n v="0"/>
    <n v="0"/>
    <n v="0"/>
    <n v="0"/>
    <n v="26.5"/>
    <n v="0"/>
    <n v="0"/>
    <n v="0"/>
    <n v="0"/>
    <n v="12.653175000000001"/>
    <n v="77.900000000000006"/>
    <n v="0"/>
  </r>
  <r>
    <d v="2021-01-01T00:00:00"/>
    <x v="9"/>
    <s v="P"/>
    <s v="Active"/>
    <n v="148"/>
    <x v="147"/>
    <s v="N"/>
    <x v="30"/>
    <n v="1071"/>
    <x v="0"/>
    <s v="Niederl. 3"/>
    <n v="1"/>
    <s v="Department"/>
    <s v="Supervisor"/>
    <s v="Non-Mgm."/>
    <s v="ang."/>
    <s v="M"/>
    <d v="2007-07-01T00:00:00"/>
    <m/>
    <s v=""/>
    <n v="12"/>
    <d v="1972-08-08T00:00:00"/>
    <n v="47"/>
    <s v="N"/>
    <n v="30"/>
    <n v="2.5"/>
    <n v="39"/>
    <x v="0"/>
    <n v="1"/>
    <n v="31"/>
    <n v="0"/>
    <n v="7849"/>
    <n v="1259.1937499999999"/>
    <n v="0"/>
    <n v="0"/>
    <n v="0"/>
    <n v="0"/>
    <n v="0"/>
    <n v="0"/>
    <n v="0"/>
    <n v="0"/>
    <n v="0"/>
    <n v="0"/>
    <n v="0"/>
    <n v="0"/>
    <n v="26.5"/>
    <n v="0"/>
    <n v="0"/>
    <n v="0"/>
    <n v="0"/>
    <n v="5.9346750000000004"/>
    <n v="0"/>
    <n v="0"/>
  </r>
  <r>
    <d v="2021-01-01T00:00:00"/>
    <x v="9"/>
    <s v="P"/>
    <s v="Active"/>
    <n v="149"/>
    <x v="148"/>
    <s v="N"/>
    <x v="17"/>
    <n v="1088"/>
    <x v="0"/>
    <s v="Niederl. 3"/>
    <n v="1"/>
    <s v="Department"/>
    <s v="Supervisor"/>
    <s v="Non-Mgm."/>
    <s v="ang."/>
    <s v="W"/>
    <d v="2007-07-01T00:00:00"/>
    <m/>
    <s v=""/>
    <n v="12"/>
    <d v="1960-04-17T00:00:00"/>
    <n v="59"/>
    <s v="N"/>
    <n v="30"/>
    <n v="2.5"/>
    <n v="39"/>
    <x v="0"/>
    <n v="1"/>
    <n v="31"/>
    <n v="0"/>
    <n v="7850"/>
    <n v="1259.1937499999999"/>
    <n v="0"/>
    <n v="0"/>
    <n v="0"/>
    <n v="0"/>
    <n v="0"/>
    <n v="0"/>
    <n v="0"/>
    <n v="0"/>
    <n v="0"/>
    <n v="0"/>
    <n v="0"/>
    <n v="0"/>
    <n v="26.5"/>
    <n v="0"/>
    <n v="0"/>
    <n v="0"/>
    <n v="0"/>
    <n v="5.9346750000000004"/>
    <n v="0"/>
    <n v="0"/>
  </r>
  <r>
    <d v="2021-01-01T00:00:00"/>
    <x v="9"/>
    <s v="P"/>
    <s v="Active"/>
    <n v="150"/>
    <x v="149"/>
    <s v="N"/>
    <x v="36"/>
    <n v="1054"/>
    <x v="8"/>
    <s v="Niederl. 2"/>
    <n v="1"/>
    <s v="Department"/>
    <s v="Supervisor"/>
    <s v="Non-Mgm."/>
    <s v="ang."/>
    <s v="M"/>
    <d v="2007-09-01T00:00:00"/>
    <m/>
    <s v=""/>
    <n v="12"/>
    <d v="1956-12-27T00:00:00"/>
    <n v="63"/>
    <s v="N"/>
    <n v="30"/>
    <n v="2.5"/>
    <n v="39"/>
    <x v="0"/>
    <n v="1"/>
    <n v="31"/>
    <n v="0"/>
    <n v="7851"/>
    <n v="1259.1937499999999"/>
    <n v="0"/>
    <n v="0"/>
    <n v="0"/>
    <n v="0"/>
    <n v="0"/>
    <n v="0"/>
    <n v="0"/>
    <n v="0"/>
    <n v="0"/>
    <n v="0"/>
    <n v="0"/>
    <n v="0"/>
    <n v="26.5"/>
    <n v="0"/>
    <n v="0"/>
    <n v="0"/>
    <n v="0"/>
    <n v="5.9346750000000004"/>
    <n v="0"/>
    <n v="0"/>
  </r>
  <r>
    <d v="2021-01-01T00:00:00"/>
    <x v="9"/>
    <s v="P"/>
    <s v="Active"/>
    <n v="151"/>
    <x v="150"/>
    <s v="N"/>
    <x v="34"/>
    <n v="1095"/>
    <x v="0"/>
    <s v="Niederl. 3"/>
    <n v="1"/>
    <s v="Department"/>
    <s v="Supervisor"/>
    <s v="Non-Mgm."/>
    <s v="ang."/>
    <s v="M"/>
    <d v="2007-09-01T00:00:00"/>
    <m/>
    <s v=""/>
    <n v="12"/>
    <d v="1966-09-24T00:00:00"/>
    <n v="53"/>
    <s v="N"/>
    <n v="30"/>
    <n v="2.5"/>
    <n v="39"/>
    <x v="0"/>
    <n v="1"/>
    <n v="31"/>
    <n v="0"/>
    <n v="7852"/>
    <n v="1259.1937499999999"/>
    <n v="0"/>
    <n v="0"/>
    <n v="0"/>
    <n v="0"/>
    <n v="0"/>
    <n v="0"/>
    <n v="0"/>
    <n v="0"/>
    <n v="0"/>
    <n v="0"/>
    <n v="0"/>
    <n v="0"/>
    <n v="26.5"/>
    <n v="0"/>
    <n v="0"/>
    <n v="0"/>
    <n v="0"/>
    <n v="5.9346750000000004"/>
    <n v="0"/>
    <n v="0"/>
  </r>
  <r>
    <d v="2021-01-01T00:00:00"/>
    <x v="9"/>
    <s v="P"/>
    <s v="Active"/>
    <n v="152"/>
    <x v="151"/>
    <s v="Y"/>
    <x v="15"/>
    <n v="1057"/>
    <x v="2"/>
    <s v="Niederl. 7"/>
    <n v="0.5"/>
    <s v="Department"/>
    <s v="Supervisor"/>
    <s v="Non-Mgm."/>
    <s v="ang."/>
    <s v="M"/>
    <d v="2007-09-01T00:00:00"/>
    <m/>
    <s v=""/>
    <n v="12"/>
    <d v="1986-09-20T00:00:00"/>
    <n v="33"/>
    <s v="J"/>
    <n v="30"/>
    <n v="2.5"/>
    <n v="39"/>
    <x v="0"/>
    <n v="0.5"/>
    <n v="31"/>
    <n v="0"/>
    <n v="7853"/>
    <n v="1259.1937499999999"/>
    <n v="0"/>
    <n v="0"/>
    <n v="0"/>
    <n v="0"/>
    <n v="0"/>
    <n v="0"/>
    <n v="0"/>
    <n v="0"/>
    <n v="0"/>
    <n v="0"/>
    <n v="453.05769230769232"/>
    <n v="359.92916666666667"/>
    <n v="13.25"/>
    <n v="0"/>
    <n v="0"/>
    <n v="0"/>
    <n v="0"/>
    <n v="185.03574456730769"/>
    <n v="52.359249999999996"/>
    <n v="0"/>
  </r>
  <r>
    <d v="2021-01-01T00:00:00"/>
    <x v="9"/>
    <s v="P"/>
    <s v="Active"/>
    <n v="152"/>
    <x v="151"/>
    <s v="Y"/>
    <x v="15"/>
    <n v="1050"/>
    <x v="3"/>
    <s v="Niederl. 8"/>
    <n v="0.5"/>
    <s v="Department"/>
    <s v="Supervisor"/>
    <s v="Non-Mgm."/>
    <s v="ang."/>
    <s v="M"/>
    <d v="2007-09-01T00:00:00"/>
    <m/>
    <s v=""/>
    <n v="12"/>
    <d v="1986-09-20T00:00:00"/>
    <n v="33"/>
    <s v="J"/>
    <n v="30"/>
    <n v="2.5"/>
    <n v="39"/>
    <x v="0"/>
    <n v="0.5"/>
    <n v="31"/>
    <n v="0"/>
    <n v="7854"/>
    <n v="1259.1937499999999"/>
    <n v="0"/>
    <n v="0"/>
    <n v="0"/>
    <n v="0"/>
    <n v="0"/>
    <n v="0"/>
    <n v="0"/>
    <n v="0"/>
    <n v="0"/>
    <n v="0"/>
    <n v="453.11538461538458"/>
    <n v="359.97500000000002"/>
    <n v="13.25"/>
    <n v="0"/>
    <n v="0"/>
    <n v="0"/>
    <n v="0"/>
    <n v="185.0589291346154"/>
    <n v="52.359249999999996"/>
    <n v="0"/>
  </r>
  <r>
    <d v="2021-01-01T00:00:00"/>
    <x v="9"/>
    <s v="P"/>
    <s v="Active"/>
    <n v="153"/>
    <x v="152"/>
    <s v="N"/>
    <x v="5"/>
    <n v="1093"/>
    <x v="0"/>
    <s v="Niederl. 3"/>
    <n v="1"/>
    <s v="Department"/>
    <s v="Supervisor"/>
    <s v="Manager"/>
    <s v="ang."/>
    <s v="W"/>
    <d v="2007-09-01T00:00:00"/>
    <m/>
    <s v=""/>
    <n v="12"/>
    <d v="1987-08-05T00:00:00"/>
    <n v="32"/>
    <s v="N"/>
    <n v="30"/>
    <n v="2.5"/>
    <n v="39"/>
    <x v="0"/>
    <n v="1"/>
    <n v="31"/>
    <n v="0"/>
    <n v="7855"/>
    <n v="1259.1937499999999"/>
    <n v="0"/>
    <n v="0"/>
    <n v="0"/>
    <n v="0"/>
    <n v="0"/>
    <n v="0"/>
    <n v="0"/>
    <n v="0"/>
    <n v="0"/>
    <n v="0"/>
    <n v="0"/>
    <n v="0"/>
    <n v="26.5"/>
    <n v="0"/>
    <n v="0"/>
    <n v="0"/>
    <n v="0"/>
    <n v="5.9346750000000004"/>
    <n v="0"/>
    <n v="0"/>
  </r>
  <r>
    <d v="2021-01-01T00:00:00"/>
    <x v="9"/>
    <s v="P"/>
    <s v="Active"/>
    <n v="154"/>
    <x v="153"/>
    <s v="N"/>
    <x v="13"/>
    <n v="1055"/>
    <x v="2"/>
    <s v="Niederl. 7"/>
    <n v="1"/>
    <s v="Department"/>
    <s v="Supervisor"/>
    <s v="Non-Mgm."/>
    <s v="ang."/>
    <s v="W"/>
    <d v="2007-10-01T00:00:00"/>
    <m/>
    <s v=""/>
    <n v="12"/>
    <d v="1962-08-13T00:00:00"/>
    <n v="57"/>
    <s v="J"/>
    <n v="24"/>
    <n v="2"/>
    <n v="20"/>
    <x v="0"/>
    <n v="0.51282051282051277"/>
    <n v="31"/>
    <n v="0"/>
    <n v="7856"/>
    <n v="1259.1937499999999"/>
    <n v="0"/>
    <n v="0"/>
    <n v="0"/>
    <n v="0"/>
    <n v="0"/>
    <n v="0"/>
    <n v="0"/>
    <n v="0"/>
    <n v="0"/>
    <n v="0"/>
    <n v="707.04"/>
    <n v="360.06666666666666"/>
    <n v="26.5"/>
    <n v="0"/>
    <n v="0"/>
    <n v="0"/>
    <n v="0"/>
    <n v="244.91321299999998"/>
    <n v="0"/>
    <n v="0"/>
  </r>
  <r>
    <d v="2021-01-01T00:00:00"/>
    <x v="9"/>
    <s v="P"/>
    <s v="Active"/>
    <n v="155"/>
    <x v="154"/>
    <s v="N"/>
    <x v="24"/>
    <n v="1081"/>
    <x v="0"/>
    <s v="Niederl. 3"/>
    <n v="1"/>
    <s v="Department"/>
    <s v="Supervisor"/>
    <s v="Director"/>
    <s v="ang."/>
    <s v="M"/>
    <d v="2007-08-28T00:00:00"/>
    <m/>
    <s v=""/>
    <n v="12"/>
    <d v="1966-11-21T00:00:00"/>
    <n v="53"/>
    <s v="N"/>
    <n v="30"/>
    <n v="2.5"/>
    <n v="39"/>
    <x v="0"/>
    <n v="1"/>
    <n v="31"/>
    <n v="0"/>
    <n v="7857"/>
    <n v="1259.1937499999999"/>
    <n v="0"/>
    <n v="0"/>
    <n v="0"/>
    <n v="0"/>
    <n v="0"/>
    <n v="0"/>
    <n v="0"/>
    <n v="0"/>
    <n v="0"/>
    <n v="0"/>
    <n v="0"/>
    <n v="0"/>
    <n v="26.5"/>
    <n v="0"/>
    <n v="0"/>
    <n v="0"/>
    <n v="0"/>
    <n v="5.9346750000000004"/>
    <n v="219.07760000000002"/>
    <n v="0"/>
  </r>
  <r>
    <d v="2021-01-01T00:00:00"/>
    <x v="9"/>
    <s v="P"/>
    <s v="Active"/>
    <n v="156"/>
    <x v="155"/>
    <s v="N"/>
    <x v="29"/>
    <n v="1079"/>
    <x v="0"/>
    <s v="Niederl. 3"/>
    <n v="1"/>
    <s v="Department"/>
    <s v="Supervisor"/>
    <s v="Manager"/>
    <s v="ang."/>
    <s v="M"/>
    <d v="2008-01-01T00:00:00"/>
    <m/>
    <s v=""/>
    <n v="12"/>
    <d v="1969-07-09T00:00:00"/>
    <n v="50"/>
    <s v="N"/>
    <n v="24"/>
    <n v="2"/>
    <n v="34"/>
    <x v="0"/>
    <n v="0.87179487179487181"/>
    <n v="31"/>
    <n v="0"/>
    <n v="7858"/>
    <n v="1259.1937499999999"/>
    <n v="0"/>
    <n v="0"/>
    <n v="0"/>
    <n v="0"/>
    <n v="0"/>
    <n v="0"/>
    <n v="0"/>
    <n v="0"/>
    <n v="0"/>
    <n v="0"/>
    <n v="0"/>
    <n v="0"/>
    <n v="26.5"/>
    <n v="0"/>
    <n v="0"/>
    <n v="0"/>
    <n v="0"/>
    <n v="5.9346750000000004"/>
    <n v="0"/>
    <n v="0"/>
  </r>
  <r>
    <d v="2021-01-01T00:00:00"/>
    <x v="9"/>
    <s v="P"/>
    <s v="Active"/>
    <n v="157"/>
    <x v="156"/>
    <s v="N"/>
    <x v="31"/>
    <n v="1034"/>
    <x v="5"/>
    <s v="Niederl. 5"/>
    <n v="1"/>
    <s v="Department"/>
    <s v="Supervisor"/>
    <s v="Non-Mgm."/>
    <s v="ang."/>
    <s v="M"/>
    <d v="2008-01-01T00:00:00"/>
    <m/>
    <s v=""/>
    <n v="12"/>
    <d v="1975-06-15T00:00:00"/>
    <n v="44"/>
    <s v="N"/>
    <n v="30"/>
    <n v="2.5"/>
    <n v="39"/>
    <x v="0"/>
    <n v="1"/>
    <n v="31"/>
    <n v="0"/>
    <n v="7859"/>
    <n v="1259.1937499999999"/>
    <n v="0"/>
    <n v="0"/>
    <n v="0"/>
    <n v="0"/>
    <n v="0"/>
    <n v="0"/>
    <n v="0"/>
    <n v="0"/>
    <n v="0"/>
    <n v="0"/>
    <n v="0"/>
    <n v="0"/>
    <n v="26.5"/>
    <n v="0"/>
    <n v="0"/>
    <n v="0"/>
    <n v="0"/>
    <n v="5.9346750000000004"/>
    <n v="108.51280000000001"/>
    <n v="0"/>
  </r>
  <r>
    <d v="2021-01-01T00:00:00"/>
    <x v="9"/>
    <s v="P"/>
    <s v="Active"/>
    <n v="158"/>
    <x v="157"/>
    <s v="N"/>
    <x v="44"/>
    <n v="1084"/>
    <x v="0"/>
    <s v="Niederl. 3"/>
    <n v="1"/>
    <s v="Department"/>
    <s v="Supervisor"/>
    <s v="Manager"/>
    <s v="ang."/>
    <s v="M"/>
    <d v="2008-02-01T00:00:00"/>
    <m/>
    <s v=""/>
    <n v="11"/>
    <d v="1981-10-06T00:00:00"/>
    <n v="38"/>
    <s v="N"/>
    <n v="30"/>
    <n v="2.5"/>
    <n v="39"/>
    <x v="0"/>
    <n v="1"/>
    <n v="31"/>
    <n v="0"/>
    <n v="7860"/>
    <n v="1259.1937499999999"/>
    <n v="0"/>
    <n v="0"/>
    <n v="0"/>
    <n v="0"/>
    <n v="0"/>
    <n v="0"/>
    <n v="0"/>
    <n v="0"/>
    <n v="0"/>
    <n v="0"/>
    <n v="0"/>
    <n v="0"/>
    <n v="26.5"/>
    <n v="0"/>
    <n v="0"/>
    <n v="0"/>
    <n v="0"/>
    <n v="5.9346750000000004"/>
    <n v="0"/>
    <n v="0"/>
  </r>
  <r>
    <d v="2021-01-01T00:00:00"/>
    <x v="9"/>
    <s v="P"/>
    <s v="Active"/>
    <n v="159"/>
    <x v="158"/>
    <s v="N"/>
    <x v="36"/>
    <n v="1054"/>
    <x v="8"/>
    <s v="Niederl. 2"/>
    <n v="1"/>
    <s v="Department"/>
    <s v="Supervisor"/>
    <s v="Manager"/>
    <s v="ang."/>
    <s v="M"/>
    <d v="2008-03-01T00:00:00"/>
    <m/>
    <s v=""/>
    <n v="11"/>
    <d v="1982-01-09T00:00:00"/>
    <n v="38"/>
    <s v="N"/>
    <n v="30"/>
    <n v="2.5"/>
    <n v="39"/>
    <x v="0"/>
    <n v="1"/>
    <n v="31"/>
    <n v="0"/>
    <n v="7861"/>
    <n v="1259.1937499999999"/>
    <n v="0"/>
    <n v="0"/>
    <n v="0"/>
    <n v="0"/>
    <n v="0"/>
    <n v="0"/>
    <n v="0"/>
    <n v="0"/>
    <n v="0"/>
    <n v="0"/>
    <n v="0"/>
    <n v="0"/>
    <n v="26.5"/>
    <n v="0"/>
    <n v="0"/>
    <n v="0"/>
    <n v="0"/>
    <n v="5.9346750000000004"/>
    <n v="0"/>
    <n v="0"/>
  </r>
  <r>
    <d v="2021-01-01T00:00:00"/>
    <x v="9"/>
    <s v="P"/>
    <s v="Active"/>
    <n v="160"/>
    <x v="159"/>
    <s v="N"/>
    <x v="42"/>
    <n v="1076"/>
    <x v="0"/>
    <s v="Niederl. 3"/>
    <n v="1"/>
    <s v="Department"/>
    <s v="Supervisor"/>
    <s v="Non-Mgm."/>
    <s v="ang."/>
    <s v="M"/>
    <d v="2008-04-01T00:00:00"/>
    <m/>
    <s v=""/>
    <n v="11"/>
    <d v="1968-11-01T00:00:00"/>
    <n v="51"/>
    <s v="N"/>
    <n v="30"/>
    <n v="2.5"/>
    <n v="39"/>
    <x v="0"/>
    <n v="1"/>
    <n v="31"/>
    <n v="0"/>
    <n v="7862"/>
    <n v="1259.1937499999999"/>
    <n v="0"/>
    <n v="0"/>
    <n v="0"/>
    <n v="0"/>
    <n v="0"/>
    <n v="0"/>
    <n v="0"/>
    <n v="0"/>
    <n v="0"/>
    <n v="0"/>
    <n v="0"/>
    <n v="0"/>
    <n v="26.5"/>
    <n v="0"/>
    <n v="0"/>
    <n v="0"/>
    <n v="0"/>
    <n v="5.9346750000000004"/>
    <n v="0"/>
    <n v="0"/>
  </r>
  <r>
    <d v="2021-01-01T00:00:00"/>
    <x v="9"/>
    <s v="P"/>
    <s v="Active"/>
    <n v="161"/>
    <x v="160"/>
    <s v="N"/>
    <x v="45"/>
    <n v="1094"/>
    <x v="0"/>
    <s v="Niederl. 3"/>
    <n v="1"/>
    <s v="Department"/>
    <s v="Supervisor"/>
    <s v="Director"/>
    <s v="ang."/>
    <s v="M"/>
    <d v="2008-04-01T00:00:00"/>
    <m/>
    <s v=""/>
    <n v="11"/>
    <d v="1973-08-25T00:00:00"/>
    <n v="46"/>
    <s v="N"/>
    <n v="30"/>
    <n v="2.5"/>
    <n v="39"/>
    <x v="0"/>
    <n v="1"/>
    <n v="31"/>
    <n v="0"/>
    <n v="7863"/>
    <n v="1259.1937499999999"/>
    <n v="0"/>
    <n v="0"/>
    <n v="0"/>
    <n v="0"/>
    <n v="0"/>
    <n v="0"/>
    <n v="0"/>
    <n v="0"/>
    <n v="0"/>
    <n v="0"/>
    <n v="0"/>
    <n v="0"/>
    <n v="26.5"/>
    <n v="0"/>
    <n v="0"/>
    <n v="0"/>
    <n v="0"/>
    <n v="5.9346750000000004"/>
    <n v="293.4778"/>
    <n v="0"/>
  </r>
  <r>
    <d v="2021-01-01T00:00:00"/>
    <x v="9"/>
    <s v="P"/>
    <s v="Active"/>
    <n v="162"/>
    <x v="161"/>
    <s v="N"/>
    <x v="41"/>
    <n v="1006"/>
    <x v="1"/>
    <s v="Niederl. 1"/>
    <n v="1"/>
    <s v="Department"/>
    <s v="Supervisor"/>
    <s v="Non-Mgm."/>
    <s v="ang."/>
    <s v="M"/>
    <d v="2008-04-01T00:00:00"/>
    <m/>
    <s v=""/>
    <n v="11"/>
    <d v="1963-09-13T00:00:00"/>
    <n v="56"/>
    <s v="N"/>
    <n v="30"/>
    <n v="2.5"/>
    <n v="39"/>
    <x v="0"/>
    <n v="1"/>
    <n v="31"/>
    <n v="0"/>
    <n v="7864"/>
    <n v="1259.1937499999999"/>
    <n v="0"/>
    <n v="0"/>
    <n v="0"/>
    <n v="0"/>
    <n v="0"/>
    <n v="0"/>
    <n v="0"/>
    <n v="0"/>
    <n v="0"/>
    <n v="0"/>
    <n v="0"/>
    <n v="0"/>
    <n v="26.5"/>
    <n v="0"/>
    <n v="0"/>
    <n v="0"/>
    <n v="0"/>
    <n v="5.9346750000000004"/>
    <n v="0"/>
    <n v="0"/>
  </r>
  <r>
    <d v="2021-01-01T00:00:00"/>
    <x v="9"/>
    <s v="P"/>
    <s v="Active"/>
    <n v="163"/>
    <x v="162"/>
    <s v="N"/>
    <x v="22"/>
    <n v="1053"/>
    <x v="3"/>
    <s v="Niederl. 8"/>
    <n v="1"/>
    <s v="Department"/>
    <s v="Supervisor"/>
    <s v="Non-Mgm."/>
    <s v="ang."/>
    <s v="M"/>
    <d v="2008-05-01T00:00:00"/>
    <m/>
    <s v=""/>
    <n v="11"/>
    <d v="1971-09-02T00:00:00"/>
    <n v="48"/>
    <s v="J"/>
    <n v="30"/>
    <n v="2.5"/>
    <n v="39"/>
    <x v="0"/>
    <n v="1"/>
    <n v="31"/>
    <n v="0"/>
    <n v="7865"/>
    <n v="1259.1937499999999"/>
    <n v="0"/>
    <n v="0"/>
    <n v="0"/>
    <n v="0"/>
    <n v="0"/>
    <n v="0"/>
    <n v="0"/>
    <n v="0"/>
    <n v="0"/>
    <n v="0"/>
    <n v="453.75"/>
    <n v="360.47916666666669"/>
    <n v="26.5"/>
    <n v="0"/>
    <n v="0"/>
    <n v="0"/>
    <n v="0"/>
    <n v="188.28129687500004"/>
    <n v="0"/>
    <n v="0"/>
  </r>
  <r>
    <d v="2021-01-01T00:00:00"/>
    <x v="9"/>
    <s v="P"/>
    <s v="Active"/>
    <n v="164"/>
    <x v="163"/>
    <s v="N"/>
    <x v="37"/>
    <n v="1005"/>
    <x v="1"/>
    <s v="Niederl. 1"/>
    <n v="1"/>
    <s v="Department"/>
    <s v="Supervisor"/>
    <s v="Non-Mgm."/>
    <s v="ang."/>
    <s v="W"/>
    <d v="2008-07-01T00:00:00"/>
    <m/>
    <s v=""/>
    <n v="11"/>
    <d v="1975-04-04T00:00:00"/>
    <n v="44"/>
    <s v="N"/>
    <n v="24"/>
    <n v="2"/>
    <n v="32"/>
    <x v="0"/>
    <n v="0.82051282051282048"/>
    <n v="31"/>
    <n v="0"/>
    <n v="7866"/>
    <n v="1259.1937499999999"/>
    <n v="0"/>
    <n v="0"/>
    <n v="0"/>
    <n v="0"/>
    <n v="0"/>
    <n v="0"/>
    <n v="0"/>
    <n v="0"/>
    <n v="0"/>
    <n v="0"/>
    <n v="0"/>
    <n v="0"/>
    <n v="26.5"/>
    <n v="0"/>
    <n v="0"/>
    <n v="0"/>
    <n v="0"/>
    <n v="5.9346750000000004"/>
    <n v="0"/>
    <n v="0"/>
  </r>
  <r>
    <d v="2021-01-01T00:00:00"/>
    <x v="9"/>
    <s v="P"/>
    <s v="Active"/>
    <n v="165"/>
    <x v="164"/>
    <s v="N"/>
    <x v="42"/>
    <n v="1076"/>
    <x v="0"/>
    <s v="Niederl. 3"/>
    <n v="1"/>
    <s v="Department"/>
    <s v="Supervisor"/>
    <s v="Non-Mgm."/>
    <s v="ang."/>
    <s v="M"/>
    <d v="2013-01-01T00:00:00"/>
    <m/>
    <s v=""/>
    <n v="7"/>
    <d v="1977-09-26T00:00:00"/>
    <n v="42"/>
    <s v="N"/>
    <n v="30"/>
    <n v="2.5"/>
    <n v="39"/>
    <x v="0"/>
    <n v="1"/>
    <n v="31"/>
    <n v="0"/>
    <n v="7867"/>
    <n v="1259.1937499999999"/>
    <n v="0"/>
    <n v="0"/>
    <n v="60"/>
    <n v="0"/>
    <n v="0"/>
    <n v="0"/>
    <n v="0"/>
    <n v="0"/>
    <n v="0"/>
    <n v="0"/>
    <n v="0"/>
    <n v="0"/>
    <n v="26.5"/>
    <n v="0"/>
    <n v="0"/>
    <n v="0"/>
    <n v="0"/>
    <n v="19.371675"/>
    <n v="133"/>
    <n v="0"/>
  </r>
  <r>
    <d v="2021-01-01T00:00:00"/>
    <x v="9"/>
    <s v="P"/>
    <s v="Active"/>
    <n v="166"/>
    <x v="165"/>
    <s v="N"/>
    <x v="22"/>
    <n v="1060"/>
    <x v="2"/>
    <s v="Niederl. 7"/>
    <n v="1"/>
    <s v="Department"/>
    <s v="Supervisor"/>
    <s v="Non-Mgm."/>
    <s v="ang."/>
    <s v="M"/>
    <d v="2008-07-01T00:00:00"/>
    <m/>
    <s v=""/>
    <n v="11"/>
    <d v="1983-08-24T00:00:00"/>
    <n v="36"/>
    <s v="J"/>
    <n v="30"/>
    <n v="2.5"/>
    <n v="39"/>
    <x v="0"/>
    <n v="1"/>
    <n v="31"/>
    <n v="0"/>
    <n v="7868"/>
    <n v="1259.1937499999999"/>
    <n v="0"/>
    <n v="0"/>
    <n v="0"/>
    <n v="0"/>
    <n v="0"/>
    <n v="0"/>
    <n v="0"/>
    <n v="0"/>
    <n v="0"/>
    <n v="0"/>
    <n v="453.92307692307696"/>
    <n v="360.61666666666667"/>
    <n v="26.5"/>
    <n v="0"/>
    <n v="0"/>
    <n v="0"/>
    <n v="0"/>
    <n v="188.35085057692311"/>
    <n v="0"/>
    <n v="0"/>
  </r>
  <r>
    <d v="2021-01-01T00:00:00"/>
    <x v="9"/>
    <s v="P"/>
    <s v="Active"/>
    <n v="167"/>
    <x v="166"/>
    <s v="N"/>
    <x v="16"/>
    <n v="1025"/>
    <x v="6"/>
    <s v="Niederl. 10"/>
    <n v="1"/>
    <s v="Department"/>
    <s v="Supervisor"/>
    <s v="Manager"/>
    <s v="ang."/>
    <s v="M"/>
    <d v="2008-07-01T00:00:00"/>
    <m/>
    <s v=""/>
    <n v="11"/>
    <d v="1973-01-08T00:00:00"/>
    <n v="47"/>
    <s v="N"/>
    <n v="30"/>
    <n v="2.5"/>
    <n v="39"/>
    <x v="0"/>
    <n v="1"/>
    <n v="31"/>
    <n v="0"/>
    <n v="7869"/>
    <n v="1259.1937499999999"/>
    <n v="0"/>
    <n v="0"/>
    <n v="30"/>
    <n v="0"/>
    <n v="0"/>
    <n v="0"/>
    <n v="0"/>
    <n v="0"/>
    <n v="0"/>
    <n v="0"/>
    <n v="0"/>
    <n v="0"/>
    <n v="26.5"/>
    <n v="0"/>
    <n v="0"/>
    <n v="0"/>
    <n v="0"/>
    <n v="12.653175000000001"/>
    <n v="78.09"/>
    <n v="0"/>
  </r>
  <r>
    <d v="2021-01-01T00:00:00"/>
    <x v="9"/>
    <s v="P"/>
    <s v="Active"/>
    <n v="168"/>
    <x v="167"/>
    <s v="N"/>
    <x v="22"/>
    <n v="1060"/>
    <x v="2"/>
    <s v="Niederl. 7"/>
    <n v="1"/>
    <s v="Department"/>
    <s v="Supervisor"/>
    <s v="Non-Mgm."/>
    <s v="ang."/>
    <s v="M"/>
    <d v="2008-08-01T00:00:00"/>
    <m/>
    <s v=""/>
    <n v="11"/>
    <d v="1990-10-24T00:00:00"/>
    <n v="29"/>
    <s v="J"/>
    <n v="30"/>
    <n v="2.5"/>
    <n v="39"/>
    <x v="0"/>
    <n v="1"/>
    <n v="31"/>
    <n v="0"/>
    <n v="7870"/>
    <n v="1259.1937499999999"/>
    <n v="0"/>
    <n v="0"/>
    <n v="0"/>
    <n v="0"/>
    <n v="0"/>
    <n v="0"/>
    <n v="0"/>
    <n v="0"/>
    <n v="0"/>
    <n v="0"/>
    <n v="454.03846153846155"/>
    <n v="360.70833333333337"/>
    <n v="26.5"/>
    <n v="0"/>
    <n v="0"/>
    <n v="0"/>
    <n v="0"/>
    <n v="188.39721971153847"/>
    <n v="0"/>
    <n v="0"/>
  </r>
  <r>
    <d v="2021-01-01T00:00:00"/>
    <x v="9"/>
    <s v="P"/>
    <s v="Active"/>
    <n v="169"/>
    <x v="168"/>
    <s v="N"/>
    <x v="46"/>
    <n v="1008"/>
    <x v="1"/>
    <s v="Niederl. 1"/>
    <n v="1"/>
    <s v="Department"/>
    <s v="Supervisor"/>
    <s v="Manager"/>
    <s v="ang."/>
    <s v="M"/>
    <d v="1986-02-17T00:00:00"/>
    <m/>
    <s v=""/>
    <n v="33"/>
    <d v="1955-08-06T00:00:00"/>
    <n v="64"/>
    <s v="N"/>
    <n v="18"/>
    <n v="1.5"/>
    <n v="24"/>
    <x v="0"/>
    <n v="0.61538461538461542"/>
    <n v="31"/>
    <n v="0"/>
    <n v="7871"/>
    <n v="1259.1937499999999"/>
    <n v="0"/>
    <n v="0"/>
    <n v="0"/>
    <n v="0"/>
    <n v="0"/>
    <n v="0"/>
    <n v="0"/>
    <n v="0"/>
    <n v="0"/>
    <n v="0"/>
    <n v="0"/>
    <n v="0"/>
    <n v="26.5"/>
    <n v="0"/>
    <n v="0"/>
    <n v="0"/>
    <n v="0"/>
    <n v="5.9346750000000004"/>
    <n v="0"/>
    <n v="0"/>
  </r>
  <r>
    <d v="2021-01-01T00:00:00"/>
    <x v="9"/>
    <s v="P"/>
    <s v="Active"/>
    <n v="170"/>
    <x v="169"/>
    <s v="N"/>
    <x v="11"/>
    <n v="1082"/>
    <x v="0"/>
    <s v="Niederl. 3"/>
    <n v="1"/>
    <s v="Department"/>
    <s v="Supervisor"/>
    <s v="Non-Mgm."/>
    <s v="ang."/>
    <s v="M"/>
    <d v="2008-09-01T00:00:00"/>
    <m/>
    <s v=""/>
    <n v="11"/>
    <d v="1969-03-28T00:00:00"/>
    <n v="50"/>
    <s v="N"/>
    <n v="30"/>
    <n v="2.5"/>
    <n v="39"/>
    <x v="0"/>
    <n v="1"/>
    <n v="31"/>
    <n v="0"/>
    <n v="7872"/>
    <n v="1259.1937499999999"/>
    <n v="0"/>
    <n v="0"/>
    <n v="0"/>
    <n v="0"/>
    <n v="0"/>
    <n v="0"/>
    <n v="0"/>
    <n v="0"/>
    <n v="0"/>
    <n v="0"/>
    <n v="0"/>
    <n v="0"/>
    <n v="26.5"/>
    <n v="0"/>
    <n v="0"/>
    <n v="0"/>
    <n v="0"/>
    <n v="5.9346750000000004"/>
    <n v="0"/>
    <n v="0"/>
  </r>
  <r>
    <d v="2021-01-01T00:00:00"/>
    <x v="9"/>
    <s v="P"/>
    <s v="Active"/>
    <n v="171"/>
    <x v="170"/>
    <s v="N"/>
    <x v="5"/>
    <n v="1093"/>
    <x v="0"/>
    <s v="Niederl. 3"/>
    <n v="1"/>
    <s v="Department"/>
    <s v="Supervisor"/>
    <s v="Non-Mgm."/>
    <s v="ang."/>
    <s v="W"/>
    <d v="2008-09-15T00:00:00"/>
    <m/>
    <s v=""/>
    <n v="11"/>
    <d v="1965-09-04T00:00:00"/>
    <n v="54"/>
    <s v="N"/>
    <n v="30"/>
    <n v="2.5"/>
    <n v="35"/>
    <x v="0"/>
    <n v="0.89743589743589747"/>
    <n v="31"/>
    <n v="0"/>
    <n v="7873"/>
    <n v="1259.1937499999999"/>
    <n v="0"/>
    <n v="0"/>
    <n v="0"/>
    <n v="0"/>
    <n v="0"/>
    <n v="0"/>
    <n v="0"/>
    <n v="0"/>
    <n v="0"/>
    <n v="0"/>
    <n v="0"/>
    <n v="0"/>
    <n v="26.5"/>
    <n v="0"/>
    <n v="0"/>
    <n v="0"/>
    <n v="0"/>
    <n v="5.9346750000000004"/>
    <n v="0"/>
    <n v="0"/>
  </r>
  <r>
    <d v="2021-01-01T00:00:00"/>
    <x v="9"/>
    <s v="P"/>
    <s v="Active"/>
    <n v="172"/>
    <x v="171"/>
    <s v="N"/>
    <x v="8"/>
    <n v="1009"/>
    <x v="1"/>
    <s v="Niederl. 1"/>
    <n v="1"/>
    <s v="Department"/>
    <s v="Supervisor"/>
    <s v="Non-Mgm."/>
    <s v="ang."/>
    <s v="M"/>
    <d v="2008-09-15T00:00:00"/>
    <m/>
    <s v=""/>
    <n v="11"/>
    <d v="1986-01-26T00:00:00"/>
    <n v="33"/>
    <s v="N"/>
    <n v="30"/>
    <n v="2.5"/>
    <n v="39"/>
    <x v="0"/>
    <n v="1"/>
    <n v="31"/>
    <n v="0"/>
    <n v="7874"/>
    <n v="1259.1937499999999"/>
    <n v="-7.44"/>
    <n v="0"/>
    <n v="0"/>
    <n v="0"/>
    <n v="0"/>
    <n v="0"/>
    <n v="0"/>
    <n v="0"/>
    <n v="0"/>
    <n v="0"/>
    <n v="0"/>
    <n v="0"/>
    <n v="26.5"/>
    <n v="0"/>
    <n v="0"/>
    <n v="0"/>
    <n v="0"/>
    <n v="4.2684869999999995"/>
    <n v="0"/>
    <n v="0"/>
  </r>
  <r>
    <d v="2021-01-01T00:00:00"/>
    <x v="9"/>
    <s v="P"/>
    <s v="Active"/>
    <n v="173"/>
    <x v="172"/>
    <s v="N"/>
    <x v="19"/>
    <n v="1083"/>
    <x v="0"/>
    <s v="Niederl. 3"/>
    <n v="1"/>
    <s v="Department"/>
    <s v="Supervisor"/>
    <s v="Non-Mgm."/>
    <s v="ang."/>
    <s v="M"/>
    <d v="2008-10-01T00:00:00"/>
    <m/>
    <s v=""/>
    <n v="11"/>
    <d v="1971-08-16T00:00:00"/>
    <n v="48"/>
    <s v="N"/>
    <n v="30"/>
    <n v="2.5"/>
    <n v="39"/>
    <x v="0"/>
    <n v="1"/>
    <n v="31"/>
    <n v="0"/>
    <n v="7875"/>
    <n v="1259.1937499999999"/>
    <n v="0"/>
    <n v="0"/>
    <n v="0"/>
    <n v="0"/>
    <n v="0"/>
    <n v="0"/>
    <n v="0"/>
    <n v="0"/>
    <n v="0"/>
    <n v="0"/>
    <n v="0"/>
    <n v="0"/>
    <n v="26.5"/>
    <n v="0"/>
    <n v="0"/>
    <n v="0"/>
    <n v="0"/>
    <n v="5.9346750000000004"/>
    <n v="0"/>
    <n v="0"/>
  </r>
  <r>
    <d v="2021-01-01T00:00:00"/>
    <x v="9"/>
    <s v="P"/>
    <s v="Active"/>
    <n v="174"/>
    <x v="173"/>
    <s v="N"/>
    <x v="22"/>
    <n v="1029"/>
    <x v="6"/>
    <s v="Niederl. 10"/>
    <n v="1"/>
    <s v="Department"/>
    <s v="Supervisor"/>
    <s v="Non-Mgm."/>
    <s v="ang."/>
    <s v="M"/>
    <d v="2008-11-01T00:00:00"/>
    <m/>
    <s v=""/>
    <n v="11"/>
    <d v="1965-09-02T00:00:00"/>
    <n v="54"/>
    <s v="J"/>
    <n v="30"/>
    <n v="2.5"/>
    <n v="39"/>
    <x v="0"/>
    <n v="1"/>
    <n v="31"/>
    <n v="0"/>
    <n v="7876"/>
    <n v="1259.1937499999999"/>
    <n v="0"/>
    <n v="0"/>
    <n v="0"/>
    <n v="0"/>
    <n v="0"/>
    <n v="0"/>
    <n v="0"/>
    <n v="0"/>
    <n v="0"/>
    <n v="0"/>
    <n v="454.38461538461536"/>
    <n v="360.98333333333341"/>
    <n v="26.5"/>
    <n v="0"/>
    <n v="0"/>
    <n v="0"/>
    <n v="0"/>
    <n v="188.53632711538464"/>
    <n v="0"/>
    <n v="0"/>
  </r>
  <r>
    <d v="2021-01-01T00:00:00"/>
    <x v="9"/>
    <s v="P"/>
    <s v="Active"/>
    <n v="175"/>
    <x v="174"/>
    <s v="N"/>
    <x v="16"/>
    <n v="1043"/>
    <x v="9"/>
    <s v="Niederl. 4"/>
    <n v="1"/>
    <s v="Department"/>
    <s v="Supervisor"/>
    <s v="Manager"/>
    <s v="ang."/>
    <s v="M"/>
    <d v="2008-12-01T00:00:00"/>
    <m/>
    <s v=""/>
    <n v="11"/>
    <d v="1979-02-19T00:00:00"/>
    <n v="40"/>
    <s v="N"/>
    <n v="30"/>
    <n v="2.5"/>
    <n v="39"/>
    <x v="0"/>
    <n v="1"/>
    <n v="31"/>
    <n v="0"/>
    <n v="7877"/>
    <n v="1259.1937499999999"/>
    <n v="0"/>
    <n v="0"/>
    <n v="0"/>
    <n v="0"/>
    <n v="0"/>
    <n v="0"/>
    <n v="0"/>
    <n v="0"/>
    <n v="0"/>
    <n v="0"/>
    <n v="0"/>
    <n v="0"/>
    <n v="26.5"/>
    <n v="0"/>
    <n v="0"/>
    <n v="0"/>
    <n v="0"/>
    <n v="5.9346750000000004"/>
    <n v="172.87720000000002"/>
    <n v="0"/>
  </r>
  <r>
    <d v="2021-01-01T00:00:00"/>
    <x v="9"/>
    <s v="P"/>
    <s v="Active"/>
    <n v="176"/>
    <x v="175"/>
    <s v="N"/>
    <x v="24"/>
    <n v="1081"/>
    <x v="0"/>
    <s v="Niederl. 3"/>
    <n v="1"/>
    <s v="Department"/>
    <s v="Supervisor"/>
    <s v="Manager"/>
    <s v="ang."/>
    <s v="M"/>
    <d v="2009-01-01T00:00:00"/>
    <m/>
    <s v=""/>
    <n v="11"/>
    <d v="1973-08-27T00:00:00"/>
    <n v="46"/>
    <s v="N"/>
    <n v="30"/>
    <n v="2.5"/>
    <n v="39"/>
    <x v="0"/>
    <n v="1"/>
    <n v="31"/>
    <n v="0"/>
    <n v="7878"/>
    <n v="1259.1937499999999"/>
    <n v="0"/>
    <n v="0"/>
    <n v="0"/>
    <n v="0"/>
    <n v="0"/>
    <n v="0"/>
    <n v="0"/>
    <n v="0"/>
    <n v="0"/>
    <n v="0"/>
    <n v="0"/>
    <n v="0"/>
    <n v="26.5"/>
    <n v="0"/>
    <n v="0"/>
    <n v="0"/>
    <n v="0"/>
    <n v="5.9346750000000004"/>
    <n v="158.29660000000001"/>
    <n v="0"/>
  </r>
  <r>
    <d v="2021-01-01T00:00:00"/>
    <x v="9"/>
    <s v="P"/>
    <s v="Active"/>
    <n v="177"/>
    <x v="176"/>
    <s v="N"/>
    <x v="22"/>
    <n v="1060"/>
    <x v="2"/>
    <s v="Niederl. 7"/>
    <n v="1"/>
    <s v="Department"/>
    <s v="Supervisor"/>
    <s v="Non-Mgm."/>
    <s v="ang."/>
    <s v="M"/>
    <d v="2009-03-01T00:00:00"/>
    <m/>
    <s v=""/>
    <n v="10"/>
    <d v="1960-11-16T00:00:00"/>
    <n v="59"/>
    <s v="J"/>
    <n v="35"/>
    <n v="2.9166666666666665"/>
    <n v="39"/>
    <x v="0"/>
    <n v="1"/>
    <n v="31"/>
    <n v="0"/>
    <n v="7879"/>
    <n v="1259.1937499999999"/>
    <n v="0"/>
    <n v="0"/>
    <n v="0"/>
    <n v="0"/>
    <n v="0"/>
    <n v="0"/>
    <n v="0"/>
    <n v="0"/>
    <n v="0"/>
    <n v="0"/>
    <n v="530.31730769230762"/>
    <n v="361.12083333333339"/>
    <n v="26.5"/>
    <n v="0"/>
    <n v="0"/>
    <n v="0"/>
    <n v="0"/>
    <n v="205.57224668269231"/>
    <n v="0"/>
    <n v="0"/>
  </r>
  <r>
    <d v="2021-01-01T00:00:00"/>
    <x v="9"/>
    <s v="P"/>
    <s v="Active"/>
    <n v="178"/>
    <x v="177"/>
    <s v="N"/>
    <x v="22"/>
    <n v="1053"/>
    <x v="3"/>
    <s v="Niederl. 8"/>
    <n v="1"/>
    <s v="Department"/>
    <s v="Supervisor"/>
    <s v="Non-Mgm."/>
    <s v="ang."/>
    <s v="M"/>
    <d v="2009-08-01T00:00:00"/>
    <m/>
    <s v=""/>
    <n v="10"/>
    <d v="1960-08-05T00:00:00"/>
    <n v="59"/>
    <s v="J"/>
    <n v="30"/>
    <n v="2.5"/>
    <n v="39"/>
    <x v="0"/>
    <n v="1"/>
    <n v="31"/>
    <n v="0"/>
    <n v="7880"/>
    <n v="1259.1937499999999"/>
    <n v="0"/>
    <n v="0"/>
    <n v="0"/>
    <n v="0"/>
    <n v="0"/>
    <n v="0"/>
    <n v="0"/>
    <n v="0"/>
    <n v="0"/>
    <n v="0"/>
    <n v="454.61538461538458"/>
    <n v="361.16666666666669"/>
    <n v="26.5"/>
    <n v="0"/>
    <n v="0"/>
    <n v="0"/>
    <n v="0"/>
    <n v="188.62906538461539"/>
    <n v="0"/>
    <n v="0"/>
  </r>
  <r>
    <d v="2021-01-01T00:00:00"/>
    <x v="9"/>
    <s v="P"/>
    <s v="Active"/>
    <n v="179"/>
    <x v="178"/>
    <s v="N"/>
    <x v="31"/>
    <n v="1034"/>
    <x v="5"/>
    <s v="Niederl. 5"/>
    <n v="1"/>
    <s v="Department"/>
    <s v="Supervisor"/>
    <s v="Non-Mgm."/>
    <s v="ang."/>
    <s v="M"/>
    <d v="2009-09-01T00:00:00"/>
    <m/>
    <s v=""/>
    <n v="10"/>
    <d v="1985-01-27T00:00:00"/>
    <n v="34"/>
    <s v="J"/>
    <n v="30"/>
    <n v="2.5"/>
    <n v="39"/>
    <x v="0"/>
    <n v="1"/>
    <n v="31"/>
    <n v="0"/>
    <n v="7881"/>
    <n v="1259.1937499999999"/>
    <n v="0"/>
    <n v="0"/>
    <n v="60"/>
    <n v="0"/>
    <n v="0"/>
    <n v="0"/>
    <n v="0"/>
    <n v="0"/>
    <n v="0"/>
    <n v="0"/>
    <n v="454.67307692307691"/>
    <n v="361.21250000000003"/>
    <n v="26.5"/>
    <n v="0"/>
    <n v="0"/>
    <n v="0"/>
    <n v="0"/>
    <n v="202.08924995192311"/>
    <n v="107.16"/>
    <n v="0"/>
  </r>
  <r>
    <d v="2021-01-01T00:00:00"/>
    <x v="9"/>
    <s v="P"/>
    <s v="Active"/>
    <n v="180"/>
    <x v="179"/>
    <s v="N"/>
    <x v="22"/>
    <n v="1053"/>
    <x v="3"/>
    <s v="Niederl. 8"/>
    <n v="1"/>
    <s v="Department"/>
    <s v="Supervisor"/>
    <s v="Non-Mgm."/>
    <s v="ang."/>
    <s v="M"/>
    <d v="2010-01-01T00:00:00"/>
    <m/>
    <s v=""/>
    <n v="10"/>
    <d v="1976-09-23T00:00:00"/>
    <n v="43"/>
    <s v="J"/>
    <n v="30"/>
    <n v="2.5"/>
    <n v="39"/>
    <x v="0"/>
    <n v="1"/>
    <n v="31"/>
    <n v="0"/>
    <n v="7882"/>
    <n v="1259.1937499999999"/>
    <n v="0"/>
    <n v="0"/>
    <n v="0"/>
    <n v="0"/>
    <n v="0"/>
    <n v="0"/>
    <n v="0"/>
    <n v="0"/>
    <n v="0"/>
    <n v="0"/>
    <n v="454.73076923076923"/>
    <n v="361.25833333333338"/>
    <n v="26.5"/>
    <n v="0"/>
    <n v="0"/>
    <n v="0"/>
    <n v="0"/>
    <n v="188.67543451923078"/>
    <n v="0"/>
    <n v="18.853333333333335"/>
  </r>
  <r>
    <d v="2021-01-01T00:00:00"/>
    <x v="9"/>
    <s v="P"/>
    <s v="Active"/>
    <n v="181"/>
    <x v="180"/>
    <s v="N"/>
    <x v="22"/>
    <n v="1041"/>
    <x v="4"/>
    <s v="Niederl. 6"/>
    <n v="1"/>
    <s v="Department"/>
    <s v="Supervisor"/>
    <s v="Non-Mgm."/>
    <s v="ang."/>
    <s v="M"/>
    <d v="2010-02-01T00:00:00"/>
    <m/>
    <s v=""/>
    <n v="9"/>
    <d v="1979-03-11T00:00:00"/>
    <n v="40"/>
    <s v="J"/>
    <n v="30"/>
    <n v="2.5"/>
    <n v="39"/>
    <x v="0"/>
    <n v="1"/>
    <n v="31"/>
    <n v="0"/>
    <n v="7883"/>
    <n v="1259.1937499999999"/>
    <n v="0"/>
    <n v="0"/>
    <n v="0"/>
    <n v="0"/>
    <n v="0"/>
    <n v="0"/>
    <n v="0"/>
    <n v="0"/>
    <n v="0"/>
    <n v="0"/>
    <n v="454.78846153846155"/>
    <n v="361.30416666666667"/>
    <n v="26.5"/>
    <n v="0"/>
    <n v="0"/>
    <n v="0"/>
    <n v="0"/>
    <n v="188.69861908653849"/>
    <n v="0"/>
    <n v="18.853333333333335"/>
  </r>
  <r>
    <d v="2021-01-01T00:00:00"/>
    <x v="9"/>
    <s v="P"/>
    <s v="Active"/>
    <n v="182"/>
    <x v="181"/>
    <s v="N"/>
    <x v="2"/>
    <n v="1010"/>
    <x v="1"/>
    <s v="Niederl. 1"/>
    <n v="1"/>
    <s v="Department"/>
    <s v="Supervisor"/>
    <s v="Non-Mgm."/>
    <s v="ang."/>
    <s v="M"/>
    <d v="2005-09-01T00:00:00"/>
    <m/>
    <s v=""/>
    <n v="14"/>
    <d v="1988-09-30T00:00:00"/>
    <n v="31"/>
    <s v="N"/>
    <n v="30"/>
    <n v="2.5"/>
    <n v="39"/>
    <x v="0"/>
    <n v="1"/>
    <n v="31"/>
    <n v="0"/>
    <n v="7884"/>
    <n v="1259.1937499999999"/>
    <n v="0"/>
    <n v="0"/>
    <n v="0"/>
    <n v="0"/>
    <n v="0"/>
    <n v="0"/>
    <n v="0"/>
    <n v="0"/>
    <n v="0"/>
    <n v="0"/>
    <n v="0"/>
    <n v="0"/>
    <n v="26.5"/>
    <n v="0"/>
    <n v="0"/>
    <n v="0"/>
    <n v="0"/>
    <n v="5.9346750000000004"/>
    <n v="0"/>
    <n v="23.726666666666667"/>
  </r>
  <r>
    <d v="2021-01-01T00:00:00"/>
    <x v="9"/>
    <s v="P"/>
    <s v="Active"/>
    <n v="183"/>
    <x v="182"/>
    <s v="N"/>
    <x v="31"/>
    <n v="1022"/>
    <x v="7"/>
    <s v="Niederl. 9"/>
    <n v="1"/>
    <s v="Department"/>
    <s v="Supervisor"/>
    <s v="Manager"/>
    <s v="ang."/>
    <s v="M"/>
    <d v="2010-07-15T00:00:00"/>
    <m/>
    <s v=""/>
    <n v="9"/>
    <d v="1968-06-18T00:00:00"/>
    <n v="51"/>
    <s v="N"/>
    <n v="30"/>
    <n v="2.5"/>
    <n v="39"/>
    <x v="0"/>
    <n v="1"/>
    <n v="31"/>
    <n v="0"/>
    <n v="7885"/>
    <n v="1259.1937499999999"/>
    <n v="0"/>
    <n v="0"/>
    <n v="30"/>
    <n v="0"/>
    <n v="0"/>
    <n v="0"/>
    <n v="0"/>
    <n v="0"/>
    <n v="0"/>
    <n v="0"/>
    <n v="0"/>
    <n v="0"/>
    <n v="26.5"/>
    <n v="0"/>
    <n v="0"/>
    <n v="0"/>
    <n v="0"/>
    <n v="12.653175000000001"/>
    <n v="121.03"/>
    <n v="18.853333333333335"/>
  </r>
  <r>
    <d v="2021-01-01T00:00:00"/>
    <x v="9"/>
    <s v="P"/>
    <s v="Active"/>
    <n v="184"/>
    <x v="183"/>
    <s v="N"/>
    <x v="5"/>
    <n v="1093"/>
    <x v="1"/>
    <s v="Niederl. 1"/>
    <n v="1"/>
    <s v="Department"/>
    <s v="Supervisor"/>
    <s v="Non-Mgm."/>
    <s v="ang."/>
    <s v="M"/>
    <d v="2010-09-01T00:00:00"/>
    <m/>
    <s v=""/>
    <n v="9"/>
    <d v="1986-05-04T00:00:00"/>
    <n v="33"/>
    <s v="N"/>
    <n v="30"/>
    <n v="2.5"/>
    <n v="39"/>
    <x v="0"/>
    <n v="1"/>
    <n v="31"/>
    <n v="0"/>
    <n v="7886"/>
    <n v="1259.1937499999999"/>
    <n v="0"/>
    <n v="0"/>
    <n v="0"/>
    <n v="0"/>
    <n v="0"/>
    <n v="0"/>
    <n v="0"/>
    <n v="0"/>
    <n v="0"/>
    <n v="0"/>
    <n v="0"/>
    <n v="0"/>
    <n v="26.5"/>
    <n v="0"/>
    <n v="0"/>
    <n v="0"/>
    <n v="0"/>
    <n v="5.9346750000000004"/>
    <n v="0"/>
    <n v="18.853333333333335"/>
  </r>
  <r>
    <d v="2021-01-01T00:00:00"/>
    <x v="9"/>
    <s v="P"/>
    <s v="Active"/>
    <n v="185"/>
    <x v="184"/>
    <s v="N"/>
    <x v="6"/>
    <n v="1014"/>
    <x v="1"/>
    <s v="Niederl. 1"/>
    <n v="1"/>
    <s v="Department"/>
    <s v="Supervisor"/>
    <s v="Non-Mgm."/>
    <s v="ang."/>
    <s v="W"/>
    <d v="2010-09-01T00:00:00"/>
    <m/>
    <s v=""/>
    <n v="9"/>
    <d v="1994-06-11T00:00:00"/>
    <n v="25"/>
    <s v="N"/>
    <n v="30"/>
    <n v="2.5"/>
    <n v="39"/>
    <x v="0"/>
    <n v="1"/>
    <n v="31"/>
    <n v="0"/>
    <n v="7887"/>
    <n v="1259.1937499999999"/>
    <n v="0"/>
    <n v="0"/>
    <n v="0"/>
    <n v="0"/>
    <n v="0"/>
    <n v="0"/>
    <n v="0"/>
    <n v="0"/>
    <n v="0"/>
    <n v="0"/>
    <n v="0"/>
    <n v="0"/>
    <n v="26.5"/>
    <n v="0"/>
    <n v="0"/>
    <n v="0"/>
    <n v="0"/>
    <n v="5.9346750000000004"/>
    <n v="0"/>
    <n v="18.853333333333335"/>
  </r>
  <r>
    <d v="2021-01-01T00:00:00"/>
    <x v="9"/>
    <s v="P"/>
    <s v="Active"/>
    <n v="186"/>
    <x v="185"/>
    <s v="N"/>
    <x v="22"/>
    <n v="1053"/>
    <x v="3"/>
    <s v="Niederl. 8"/>
    <n v="1"/>
    <s v="Department"/>
    <s v="Supervisor"/>
    <s v="Non-Mgm."/>
    <s v="ang."/>
    <s v="M"/>
    <d v="2010-09-15T00:00:00"/>
    <m/>
    <s v=""/>
    <n v="9"/>
    <d v="1960-10-06T00:00:00"/>
    <n v="59"/>
    <s v="J"/>
    <n v="30"/>
    <n v="2.5"/>
    <n v="39"/>
    <x v="0"/>
    <n v="1"/>
    <n v="31"/>
    <n v="0"/>
    <n v="7888"/>
    <n v="1259.1937499999999"/>
    <n v="0"/>
    <n v="0"/>
    <n v="0"/>
    <n v="0"/>
    <n v="0"/>
    <n v="0"/>
    <n v="0"/>
    <n v="0"/>
    <n v="0"/>
    <n v="0"/>
    <n v="455.07692307692309"/>
    <n v="361.53333333333336"/>
    <n v="26.5"/>
    <n v="0"/>
    <n v="0"/>
    <n v="0"/>
    <n v="0"/>
    <n v="188.81454192307692"/>
    <n v="0"/>
    <n v="18.853333333333335"/>
  </r>
  <r>
    <d v="2021-01-01T00:00:00"/>
    <x v="9"/>
    <s v="P"/>
    <s v="Active"/>
    <n v="187"/>
    <x v="186"/>
    <s v="N"/>
    <x v="31"/>
    <n v="1046"/>
    <x v="9"/>
    <s v="Niederl. 4"/>
    <n v="1"/>
    <s v="Department"/>
    <s v="Supervisor"/>
    <s v="Non-Mgm."/>
    <s v="ang."/>
    <s v="M"/>
    <d v="2010-09-01T00:00:00"/>
    <m/>
    <s v=""/>
    <n v="9"/>
    <d v="1976-05-27T00:00:00"/>
    <n v="43"/>
    <s v="J"/>
    <n v="30"/>
    <n v="2.5"/>
    <n v="39"/>
    <x v="0"/>
    <n v="1"/>
    <n v="31"/>
    <n v="0"/>
    <n v="7889"/>
    <n v="1259.1937499999999"/>
    <n v="0"/>
    <n v="875"/>
    <n v="60"/>
    <n v="0"/>
    <n v="0"/>
    <n v="0"/>
    <n v="0"/>
    <n v="0"/>
    <n v="0"/>
    <n v="0"/>
    <n v="455.13461538461542"/>
    <n v="361.57916666666665"/>
    <n v="26.5"/>
    <n v="0"/>
    <n v="0"/>
    <n v="0"/>
    <n v="0"/>
    <n v="398.23097649038465"/>
    <n v="116.47"/>
    <n v="18.853333333333335"/>
  </r>
  <r>
    <d v="2021-01-01T00:00:00"/>
    <x v="9"/>
    <s v="P"/>
    <s v="Active"/>
    <n v="188"/>
    <x v="187"/>
    <s v="N"/>
    <x v="31"/>
    <n v="1028"/>
    <x v="6"/>
    <s v="Niederl. 10"/>
    <n v="1"/>
    <s v="Department"/>
    <s v="Supervisor"/>
    <s v="Manager"/>
    <s v="ang."/>
    <s v="M"/>
    <d v="2010-09-01T00:00:00"/>
    <m/>
    <s v=""/>
    <n v="9"/>
    <d v="1972-09-25T00:00:00"/>
    <n v="47"/>
    <s v="N"/>
    <n v="30"/>
    <n v="2.5"/>
    <n v="39"/>
    <x v="0"/>
    <n v="1"/>
    <n v="31"/>
    <n v="0"/>
    <n v="7890"/>
    <n v="1259.1937499999999"/>
    <n v="0"/>
    <n v="0"/>
    <n v="60"/>
    <n v="0"/>
    <n v="0"/>
    <n v="0"/>
    <n v="0"/>
    <n v="0"/>
    <n v="0"/>
    <n v="0"/>
    <n v="0"/>
    <n v="0"/>
    <n v="26.5"/>
    <n v="0"/>
    <n v="0"/>
    <n v="0"/>
    <n v="0"/>
    <n v="19.371675"/>
    <n v="125.78"/>
    <n v="18.853333333333335"/>
  </r>
  <r>
    <d v="2021-01-01T00:00:00"/>
    <x v="9"/>
    <s v="P"/>
    <s v="Active"/>
    <n v="189"/>
    <x v="188"/>
    <s v="N"/>
    <x v="22"/>
    <n v="1029"/>
    <x v="6"/>
    <s v="Niederl. 10"/>
    <n v="1"/>
    <s v="Department"/>
    <s v="Supervisor"/>
    <s v="Non-Mgm."/>
    <s v="ang."/>
    <s v="M"/>
    <d v="2010-12-01T00:00:00"/>
    <m/>
    <s v=""/>
    <n v="9"/>
    <d v="1984-06-15T00:00:00"/>
    <n v="35"/>
    <s v="J"/>
    <n v="30"/>
    <n v="2.5"/>
    <n v="39"/>
    <x v="0"/>
    <n v="1"/>
    <n v="31"/>
    <n v="0"/>
    <n v="7891"/>
    <n v="1259.1937499999999"/>
    <n v="0"/>
    <n v="0"/>
    <n v="0"/>
    <n v="0"/>
    <n v="0"/>
    <n v="0"/>
    <n v="0"/>
    <n v="0"/>
    <n v="0"/>
    <n v="0"/>
    <n v="455.25"/>
    <n v="361.67083333333341"/>
    <n v="26.5"/>
    <n v="0"/>
    <n v="0"/>
    <n v="0"/>
    <n v="0"/>
    <n v="188.88409562500001"/>
    <n v="0"/>
    <n v="18.853333333333335"/>
  </r>
  <r>
    <d v="2021-01-01T00:00:00"/>
    <x v="9"/>
    <s v="P"/>
    <s v="Active"/>
    <n v="190"/>
    <x v="189"/>
    <s v="N"/>
    <x v="31"/>
    <n v="1046"/>
    <x v="9"/>
    <s v="Niederl. 4"/>
    <n v="1"/>
    <s v="Department"/>
    <s v="Supervisor"/>
    <s v="Non-Mgm."/>
    <s v="ang."/>
    <s v="M"/>
    <d v="2010-12-01T00:00:00"/>
    <m/>
    <s v=""/>
    <n v="9"/>
    <d v="1958-09-21T00:00:00"/>
    <n v="61"/>
    <s v="J"/>
    <n v="30"/>
    <n v="2.5"/>
    <n v="39"/>
    <x v="0"/>
    <n v="1"/>
    <n v="31"/>
    <n v="0"/>
    <n v="7892"/>
    <n v="1259.1937499999999"/>
    <n v="0"/>
    <n v="0"/>
    <n v="60"/>
    <n v="0"/>
    <n v="0"/>
    <n v="0"/>
    <n v="0"/>
    <n v="0"/>
    <n v="0"/>
    <n v="0"/>
    <n v="455.30769230769232"/>
    <n v="361.7166666666667"/>
    <n v="26.5"/>
    <n v="0"/>
    <n v="0"/>
    <n v="0"/>
    <n v="0"/>
    <n v="202.34428019230774"/>
    <n v="78.09"/>
    <n v="18.853333333333335"/>
  </r>
  <r>
    <d v="2021-01-01T00:00:00"/>
    <x v="9"/>
    <s v="P"/>
    <s v="Active"/>
    <n v="191"/>
    <x v="190"/>
    <s v="N"/>
    <x v="19"/>
    <n v="1083"/>
    <x v="0"/>
    <s v="Niederl. 3"/>
    <n v="1"/>
    <s v="Department"/>
    <s v="Supervisor"/>
    <s v="Non-Mgm."/>
    <s v="ang."/>
    <s v="M"/>
    <d v="2011-01-01T00:00:00"/>
    <m/>
    <s v=""/>
    <n v="9"/>
    <d v="1980-02-11T00:00:00"/>
    <n v="39"/>
    <s v="N"/>
    <n v="30"/>
    <n v="2.5"/>
    <n v="39"/>
    <x v="0"/>
    <n v="1"/>
    <n v="31"/>
    <n v="0"/>
    <n v="7893"/>
    <n v="1259.1937499999999"/>
    <n v="0"/>
    <n v="0"/>
    <n v="0"/>
    <n v="0"/>
    <n v="0"/>
    <n v="0"/>
    <n v="0"/>
    <n v="0"/>
    <n v="0"/>
    <n v="0"/>
    <n v="0"/>
    <n v="0"/>
    <n v="26.5"/>
    <n v="0"/>
    <n v="0"/>
    <n v="0"/>
    <n v="0"/>
    <n v="5.9346750000000004"/>
    <n v="0"/>
    <n v="0"/>
  </r>
  <r>
    <d v="2021-01-01T00:00:00"/>
    <x v="9"/>
    <s v="P"/>
    <s v="Active"/>
    <n v="192"/>
    <x v="191"/>
    <s v="N"/>
    <x v="22"/>
    <n v="1047"/>
    <x v="9"/>
    <s v="Niederl. 4"/>
    <n v="1"/>
    <s v="Department"/>
    <s v="Supervisor"/>
    <s v="Non-Mgm."/>
    <s v="ang."/>
    <s v="M"/>
    <d v="2011-01-01T00:00:00"/>
    <m/>
    <s v=""/>
    <n v="9"/>
    <d v="1982-11-21T00:00:00"/>
    <n v="37"/>
    <s v="J"/>
    <n v="30"/>
    <n v="2.5"/>
    <n v="39"/>
    <x v="0"/>
    <n v="1"/>
    <n v="31"/>
    <n v="0"/>
    <n v="7894"/>
    <n v="1259.1937499999999"/>
    <n v="0"/>
    <n v="0"/>
    <n v="0"/>
    <n v="0"/>
    <n v="0"/>
    <n v="0"/>
    <n v="0"/>
    <n v="0"/>
    <n v="0"/>
    <n v="0"/>
    <n v="455.42307692307696"/>
    <n v="361.80833333333339"/>
    <n v="26.5"/>
    <n v="0"/>
    <n v="0"/>
    <n v="0"/>
    <n v="0"/>
    <n v="188.95364932692308"/>
    <n v="0"/>
    <n v="0"/>
  </r>
  <r>
    <d v="2021-01-01T00:00:00"/>
    <x v="9"/>
    <s v="P"/>
    <s v="Active"/>
    <n v="193"/>
    <x v="192"/>
    <s v="N"/>
    <x v="11"/>
    <n v="1082"/>
    <x v="0"/>
    <s v="Niederl. 3"/>
    <n v="1"/>
    <s v="Department"/>
    <s v="Supervisor"/>
    <s v="Manager"/>
    <s v="ang."/>
    <s v="M"/>
    <d v="2011-02-01T00:00:00"/>
    <m/>
    <s v=""/>
    <n v="8"/>
    <d v="1985-01-15T00:00:00"/>
    <n v="35"/>
    <s v="N"/>
    <n v="30"/>
    <n v="2.5"/>
    <n v="39"/>
    <x v="0"/>
    <n v="1"/>
    <n v="31"/>
    <n v="0"/>
    <n v="7895"/>
    <n v="1259.1937499999999"/>
    <n v="0"/>
    <n v="0"/>
    <n v="0"/>
    <n v="0"/>
    <n v="0"/>
    <n v="0"/>
    <n v="0"/>
    <n v="0"/>
    <n v="0"/>
    <n v="0"/>
    <n v="0"/>
    <n v="0"/>
    <n v="26.5"/>
    <n v="0"/>
    <n v="0"/>
    <n v="0"/>
    <n v="0"/>
    <n v="5.9346750000000004"/>
    <n v="0"/>
    <n v="0"/>
  </r>
  <r>
    <d v="2021-01-01T00:00:00"/>
    <x v="9"/>
    <s v="P"/>
    <s v="Active"/>
    <n v="194"/>
    <x v="193"/>
    <s v="N"/>
    <x v="24"/>
    <n v="1081"/>
    <x v="0"/>
    <s v="Niederl. 3"/>
    <n v="1"/>
    <s v="Department"/>
    <s v="Supervisor"/>
    <s v="Manager"/>
    <s v="ang."/>
    <s v="M"/>
    <d v="2011-02-01T00:00:00"/>
    <m/>
    <s v=""/>
    <n v="8"/>
    <d v="1983-05-10T00:00:00"/>
    <n v="36"/>
    <s v="N"/>
    <n v="30"/>
    <n v="2.5"/>
    <n v="39"/>
    <x v="0"/>
    <n v="1"/>
    <n v="31"/>
    <n v="0"/>
    <n v="7896"/>
    <n v="1259.1937499999999"/>
    <n v="0"/>
    <n v="0"/>
    <n v="0"/>
    <n v="0"/>
    <n v="0"/>
    <n v="0"/>
    <n v="0"/>
    <n v="0"/>
    <n v="0"/>
    <n v="0"/>
    <n v="0"/>
    <n v="0"/>
    <n v="26.5"/>
    <n v="0"/>
    <n v="0"/>
    <n v="0"/>
    <n v="0"/>
    <n v="5.9346750000000004"/>
    <n v="159.9914"/>
    <n v="0"/>
  </r>
  <r>
    <d v="2021-01-01T00:00:00"/>
    <x v="9"/>
    <s v="P"/>
    <s v="Active"/>
    <n v="195"/>
    <x v="194"/>
    <s v="N"/>
    <x v="19"/>
    <n v="1083"/>
    <x v="0"/>
    <s v="Niederl. 3"/>
    <n v="1"/>
    <s v="Department"/>
    <s v="Supervisor"/>
    <s v="Non-Mgm."/>
    <s v="ang."/>
    <s v="W"/>
    <d v="2011-03-15T00:00:00"/>
    <m/>
    <s v=""/>
    <n v="8"/>
    <d v="1987-03-02T00:00:00"/>
    <n v="32"/>
    <s v="N"/>
    <n v="30"/>
    <n v="2.5"/>
    <n v="39"/>
    <x v="0"/>
    <n v="1"/>
    <n v="31"/>
    <n v="0"/>
    <n v="7897"/>
    <n v="1259.1937499999999"/>
    <n v="0"/>
    <n v="0"/>
    <n v="0"/>
    <n v="0"/>
    <n v="0"/>
    <n v="0"/>
    <n v="0"/>
    <n v="0"/>
    <n v="0"/>
    <n v="0"/>
    <n v="0"/>
    <n v="0"/>
    <n v="26.5"/>
    <n v="0"/>
    <n v="0"/>
    <n v="0"/>
    <n v="0"/>
    <n v="5.9346750000000004"/>
    <n v="0"/>
    <n v="0"/>
  </r>
  <r>
    <d v="2021-01-01T00:00:00"/>
    <x v="9"/>
    <s v="P"/>
    <s v="Active"/>
    <n v="196"/>
    <x v="195"/>
    <s v="N"/>
    <x v="19"/>
    <n v="1083"/>
    <x v="0"/>
    <s v="Niederl. 3"/>
    <n v="1"/>
    <s v="Department"/>
    <s v="Supervisor"/>
    <s v="Manager"/>
    <s v="ang."/>
    <s v="M"/>
    <d v="2011-03-15T00:00:00"/>
    <m/>
    <s v=""/>
    <n v="8"/>
    <d v="1983-01-26T00:00:00"/>
    <n v="36"/>
    <s v="N"/>
    <n v="30"/>
    <n v="2.5"/>
    <n v="39"/>
    <x v="0"/>
    <n v="1"/>
    <n v="31"/>
    <n v="0"/>
    <n v="7898"/>
    <n v="1259.1937499999999"/>
    <n v="0"/>
    <n v="0"/>
    <n v="0"/>
    <n v="0"/>
    <n v="0"/>
    <n v="0"/>
    <n v="0"/>
    <n v="0"/>
    <n v="0"/>
    <n v="0"/>
    <n v="0"/>
    <n v="0"/>
    <n v="26.5"/>
    <n v="0"/>
    <n v="0"/>
    <n v="0"/>
    <n v="0"/>
    <n v="5.9346750000000004"/>
    <n v="0"/>
    <n v="0"/>
  </r>
  <r>
    <d v="2021-01-01T00:00:00"/>
    <x v="9"/>
    <s v="P"/>
    <s v="Active"/>
    <n v="197"/>
    <x v="196"/>
    <s v="N"/>
    <x v="22"/>
    <n v="1053"/>
    <x v="3"/>
    <s v="Niederl. 8"/>
    <n v="1"/>
    <s v="Department"/>
    <s v="Supervisor"/>
    <s v="Non-Mgm."/>
    <s v="ang."/>
    <s v="M"/>
    <d v="2011-04-01T00:00:00"/>
    <m/>
    <s v=""/>
    <n v="8"/>
    <d v="1960-09-16T00:00:00"/>
    <n v="59"/>
    <s v="J"/>
    <n v="30"/>
    <n v="2.5"/>
    <n v="39"/>
    <x v="0"/>
    <n v="1"/>
    <n v="31"/>
    <n v="0"/>
    <n v="7899"/>
    <n v="1259.1937499999999"/>
    <n v="0"/>
    <n v="0"/>
    <n v="0"/>
    <n v="0"/>
    <n v="0"/>
    <n v="0"/>
    <n v="0"/>
    <n v="0"/>
    <n v="0"/>
    <n v="0"/>
    <n v="455.71153846153851"/>
    <n v="362.03750000000002"/>
    <n v="26.5"/>
    <n v="0"/>
    <n v="0"/>
    <n v="0"/>
    <n v="0"/>
    <n v="189.06957216346154"/>
    <n v="0"/>
    <n v="0"/>
  </r>
  <r>
    <d v="2021-01-01T00:00:00"/>
    <x v="9"/>
    <s v="P"/>
    <s v="Active"/>
    <n v="198"/>
    <x v="197"/>
    <s v="N"/>
    <x v="22"/>
    <n v="1060"/>
    <x v="2"/>
    <s v="Niederl. 7"/>
    <n v="1"/>
    <s v="Department"/>
    <s v="Supervisor"/>
    <s v="Non-Mgm."/>
    <s v="ang."/>
    <s v="M"/>
    <d v="2011-05-01T00:00:00"/>
    <m/>
    <s v=""/>
    <n v="8"/>
    <d v="1964-01-08T00:00:00"/>
    <n v="56"/>
    <s v="J"/>
    <n v="30"/>
    <n v="2.5"/>
    <n v="39"/>
    <x v="0"/>
    <n v="1"/>
    <n v="31"/>
    <n v="0"/>
    <n v="7900"/>
    <n v="1259.1937499999999"/>
    <n v="0"/>
    <n v="0"/>
    <n v="0"/>
    <n v="0"/>
    <n v="0"/>
    <n v="0"/>
    <n v="0"/>
    <n v="0"/>
    <n v="0"/>
    <n v="0"/>
    <n v="455.76923076923083"/>
    <n v="362.08333333333337"/>
    <n v="26.5"/>
    <n v="0"/>
    <n v="0"/>
    <n v="0"/>
    <n v="0"/>
    <n v="189.09275673076925"/>
    <n v="0"/>
    <n v="0"/>
  </r>
  <r>
    <d v="2021-01-01T00:00:00"/>
    <x v="9"/>
    <s v="P"/>
    <s v="Active"/>
    <n v="199"/>
    <x v="198"/>
    <s v="N"/>
    <x v="22"/>
    <n v="1053"/>
    <x v="3"/>
    <s v="Niederl. 8"/>
    <n v="1"/>
    <s v="Department"/>
    <s v="Supervisor"/>
    <s v="Non-Mgm."/>
    <s v="ang."/>
    <s v="M"/>
    <d v="2011-05-01T00:00:00"/>
    <m/>
    <s v=""/>
    <n v="8"/>
    <d v="1964-06-16T00:00:00"/>
    <n v="55"/>
    <s v="J"/>
    <n v="30"/>
    <n v="2.5"/>
    <n v="39"/>
    <x v="0"/>
    <n v="1"/>
    <n v="31"/>
    <n v="0"/>
    <n v="7901"/>
    <n v="1259.1937499999999"/>
    <n v="0"/>
    <n v="0"/>
    <n v="0"/>
    <n v="0"/>
    <n v="0"/>
    <n v="0"/>
    <n v="0"/>
    <n v="0"/>
    <n v="0"/>
    <n v="0"/>
    <n v="455.82692307692304"/>
    <n v="362.12916666666666"/>
    <n v="26.5"/>
    <n v="0"/>
    <n v="0"/>
    <n v="0"/>
    <n v="0"/>
    <n v="189.11594129807693"/>
    <n v="0"/>
    <n v="0"/>
  </r>
  <r>
    <d v="2021-01-01T00:00:00"/>
    <x v="9"/>
    <s v="P"/>
    <s v="Active"/>
    <n v="200"/>
    <x v="199"/>
    <s v="N"/>
    <x v="36"/>
    <n v="1054"/>
    <x v="8"/>
    <s v="Niederl. 2"/>
    <n v="1"/>
    <s v="Department"/>
    <s v="Supervisor"/>
    <s v="Non-Mgm."/>
    <s v="ang."/>
    <s v="M"/>
    <d v="2011-05-01T00:00:00"/>
    <m/>
    <s v=""/>
    <n v="8"/>
    <d v="1976-07-18T00:00:00"/>
    <n v="43"/>
    <s v="N"/>
    <n v="30"/>
    <n v="2.5"/>
    <n v="39"/>
    <x v="0"/>
    <n v="1"/>
    <n v="31"/>
    <n v="0"/>
    <n v="7902"/>
    <n v="1259.1937499999999"/>
    <n v="0"/>
    <n v="0"/>
    <n v="0"/>
    <n v="0"/>
    <n v="0"/>
    <n v="0"/>
    <n v="0"/>
    <n v="0"/>
    <n v="0"/>
    <n v="0"/>
    <n v="0"/>
    <n v="0"/>
    <n v="26.5"/>
    <n v="0"/>
    <n v="0"/>
    <n v="0"/>
    <n v="0"/>
    <n v="5.9346750000000004"/>
    <n v="0"/>
    <n v="0"/>
  </r>
  <r>
    <d v="2021-01-01T00:00:00"/>
    <x v="9"/>
    <s v="P"/>
    <s v="Active"/>
    <n v="201"/>
    <x v="200"/>
    <s v="N"/>
    <x v="38"/>
    <n v="1074"/>
    <x v="0"/>
    <s v="Niederl. 3"/>
    <n v="1"/>
    <s v="Department"/>
    <s v="Supervisor"/>
    <s v="Non-Mgm."/>
    <s v="ang."/>
    <s v="M"/>
    <d v="2011-05-16T00:00:00"/>
    <m/>
    <s v=""/>
    <n v="8"/>
    <d v="1981-03-15T00:00:00"/>
    <n v="38"/>
    <s v="N"/>
    <n v="30"/>
    <n v="2.5"/>
    <n v="39"/>
    <x v="0"/>
    <n v="1"/>
    <n v="31"/>
    <n v="0"/>
    <n v="7903"/>
    <n v="1259.1937499999999"/>
    <n v="0"/>
    <n v="0"/>
    <n v="0"/>
    <n v="0"/>
    <n v="0"/>
    <n v="0"/>
    <n v="0"/>
    <n v="0"/>
    <n v="0"/>
    <n v="0"/>
    <n v="0"/>
    <n v="0"/>
    <n v="26.5"/>
    <n v="0"/>
    <n v="0"/>
    <n v="0"/>
    <n v="0"/>
    <n v="5.9346750000000004"/>
    <n v="0"/>
    <n v="0"/>
  </r>
  <r>
    <d v="2021-01-01T00:00:00"/>
    <x v="9"/>
    <s v="P"/>
    <s v="Active"/>
    <n v="202"/>
    <x v="201"/>
    <s v="N"/>
    <x v="31"/>
    <n v="1040"/>
    <x v="4"/>
    <s v="Niederl. 6"/>
    <n v="1"/>
    <s v="Department"/>
    <s v="Supervisor"/>
    <s v="Manager"/>
    <s v="ang."/>
    <s v="M"/>
    <d v="2011-07-01T00:00:00"/>
    <m/>
    <s v=""/>
    <n v="8"/>
    <d v="1980-08-23T00:00:00"/>
    <n v="39"/>
    <s v="N"/>
    <n v="30"/>
    <n v="2.5"/>
    <n v="39"/>
    <x v="0"/>
    <n v="1"/>
    <n v="31"/>
    <n v="0"/>
    <n v="7904"/>
    <n v="1259.1937499999999"/>
    <n v="0"/>
    <n v="0"/>
    <n v="60"/>
    <n v="0"/>
    <n v="0"/>
    <n v="0"/>
    <n v="0"/>
    <n v="0"/>
    <n v="0"/>
    <n v="0"/>
    <n v="0"/>
    <n v="0"/>
    <n v="26.5"/>
    <n v="0"/>
    <n v="0"/>
    <n v="0"/>
    <n v="0"/>
    <n v="19.371675"/>
    <n v="100.32000000000001"/>
    <n v="0"/>
  </r>
  <r>
    <d v="2021-01-01T00:00:00"/>
    <x v="9"/>
    <s v="P"/>
    <s v="Active"/>
    <n v="203"/>
    <x v="202"/>
    <s v="N"/>
    <x v="31"/>
    <n v="1022"/>
    <x v="7"/>
    <s v="Niederl. 9"/>
    <n v="1"/>
    <s v="Department"/>
    <s v="Supervisor"/>
    <s v="Non-Mgm."/>
    <s v="ang."/>
    <s v="M"/>
    <d v="2011-07-01T00:00:00"/>
    <m/>
    <s v=""/>
    <n v="8"/>
    <d v="1957-08-15T00:00:00"/>
    <n v="62"/>
    <s v="J"/>
    <n v="30"/>
    <n v="2.5"/>
    <n v="39"/>
    <x v="0"/>
    <n v="1"/>
    <n v="31"/>
    <n v="0"/>
    <n v="7905"/>
    <n v="1259.1937499999999"/>
    <n v="0"/>
    <n v="425"/>
    <n v="60"/>
    <n v="0"/>
    <n v="0"/>
    <n v="0"/>
    <n v="0"/>
    <n v="0"/>
    <n v="0"/>
    <n v="0"/>
    <n v="456.05769230769226"/>
    <n v="362.31250000000006"/>
    <n v="26.5"/>
    <n v="0"/>
    <n v="0"/>
    <n v="0"/>
    <n v="0"/>
    <n v="297.82442956730773"/>
    <n v="79.040000000000006"/>
    <n v="0"/>
  </r>
  <r>
    <d v="2021-01-01T00:00:00"/>
    <x v="9"/>
    <s v="P"/>
    <s v="Active"/>
    <n v="204"/>
    <x v="203"/>
    <s v="N"/>
    <x v="13"/>
    <n v="1048"/>
    <x v="3"/>
    <s v="Niederl. 8"/>
    <n v="1"/>
    <s v="Department"/>
    <s v="Supervisor"/>
    <s v="Non-Mgm."/>
    <s v="ang."/>
    <s v="W"/>
    <d v="2011-07-18T00:00:00"/>
    <m/>
    <s v=""/>
    <n v="8"/>
    <d v="1969-09-11T00:00:00"/>
    <n v="50"/>
    <s v="J"/>
    <n v="30"/>
    <n v="2.5"/>
    <n v="39"/>
    <x v="0"/>
    <n v="1"/>
    <n v="31"/>
    <n v="0"/>
    <n v="7906"/>
    <n v="1259.1937499999999"/>
    <n v="0"/>
    <n v="0"/>
    <n v="0"/>
    <n v="0"/>
    <n v="0"/>
    <n v="0"/>
    <n v="0"/>
    <n v="0"/>
    <n v="0"/>
    <n v="0"/>
    <n v="456.11538461538458"/>
    <n v="362.35833333333341"/>
    <n v="26.5"/>
    <n v="0"/>
    <n v="0"/>
    <n v="0"/>
    <n v="0"/>
    <n v="189.23186413461539"/>
    <n v="0"/>
    <n v="0"/>
  </r>
  <r>
    <d v="2021-01-01T00:00:00"/>
    <x v="9"/>
    <s v="P"/>
    <s v="Active"/>
    <n v="205"/>
    <x v="204"/>
    <s v="N"/>
    <x v="22"/>
    <n v="1060"/>
    <x v="2"/>
    <s v="Niederl. 7"/>
    <n v="1"/>
    <s v="Department"/>
    <s v="Supervisor"/>
    <s v="Non-Mgm."/>
    <s v="ang."/>
    <s v="M"/>
    <d v="2015-01-16T00:00:00"/>
    <m/>
    <s v=""/>
    <n v="5"/>
    <d v="1994-02-13T00:00:00"/>
    <n v="25"/>
    <s v="J"/>
    <n v="30"/>
    <n v="2.5"/>
    <n v="39"/>
    <x v="0"/>
    <n v="1"/>
    <n v="31"/>
    <n v="0"/>
    <n v="7907"/>
    <n v="1259.1937499999999"/>
    <n v="0"/>
    <n v="0"/>
    <n v="0"/>
    <n v="0"/>
    <n v="0"/>
    <n v="0"/>
    <n v="0"/>
    <n v="0"/>
    <n v="0"/>
    <n v="0"/>
    <n v="456.17307692307691"/>
    <n v="362.4041666666667"/>
    <n v="26.5"/>
    <n v="0"/>
    <n v="0"/>
    <n v="0"/>
    <n v="0"/>
    <n v="189.2550487019231"/>
    <n v="0"/>
    <n v="2.1733333333333333"/>
  </r>
  <r>
    <d v="2021-01-01T00:00:00"/>
    <x v="9"/>
    <s v="P"/>
    <s v="Active"/>
    <n v="206"/>
    <x v="205"/>
    <s v="N"/>
    <x v="35"/>
    <n v="1078"/>
    <x v="0"/>
    <s v="Niederl. 3"/>
    <n v="1"/>
    <s v="Department"/>
    <s v="Supervisor"/>
    <s v="Non-Mgm."/>
    <s v="ang."/>
    <s v="M"/>
    <d v="2011-08-08T00:00:00"/>
    <m/>
    <s v=""/>
    <n v="8"/>
    <d v="1982-10-07T00:00:00"/>
    <n v="37"/>
    <s v="N"/>
    <n v="30"/>
    <n v="2.5"/>
    <n v="39"/>
    <x v="0"/>
    <n v="1"/>
    <n v="31"/>
    <n v="0"/>
    <n v="7908"/>
    <n v="1259.1937499999999"/>
    <n v="0"/>
    <n v="0"/>
    <n v="0"/>
    <n v="0"/>
    <n v="0"/>
    <n v="0"/>
    <n v="0"/>
    <n v="0"/>
    <n v="0"/>
    <n v="0"/>
    <n v="0"/>
    <n v="0"/>
    <n v="26.5"/>
    <n v="0"/>
    <n v="0"/>
    <n v="0"/>
    <n v="0"/>
    <n v="5.9346750000000004"/>
    <n v="0"/>
    <n v="0"/>
  </r>
  <r>
    <d v="2021-01-01T00:00:00"/>
    <x v="9"/>
    <s v="P"/>
    <s v="Active"/>
    <n v="207"/>
    <x v="206"/>
    <s v="N"/>
    <x v="9"/>
    <n v="1087"/>
    <x v="0"/>
    <s v="Niederl. 3"/>
    <n v="1"/>
    <s v="Department"/>
    <s v="Supervisor"/>
    <s v="Non-Mgm."/>
    <s v="ang."/>
    <s v="M"/>
    <d v="2011-09-15T00:00:00"/>
    <m/>
    <s v=""/>
    <n v="8"/>
    <d v="1976-03-29T00:00:00"/>
    <n v="43"/>
    <s v="N"/>
    <n v="30"/>
    <n v="2.5"/>
    <n v="39"/>
    <x v="0"/>
    <n v="1"/>
    <n v="31"/>
    <n v="0"/>
    <n v="7909"/>
    <n v="1259.1937499999999"/>
    <n v="0"/>
    <n v="0"/>
    <n v="0"/>
    <n v="0"/>
    <n v="0"/>
    <n v="0"/>
    <n v="0"/>
    <n v="0"/>
    <n v="0"/>
    <n v="0"/>
    <n v="0"/>
    <n v="0"/>
    <n v="26.5"/>
    <n v="0"/>
    <n v="0"/>
    <n v="0"/>
    <n v="0"/>
    <n v="5.9346750000000004"/>
    <n v="0"/>
    <n v="0"/>
  </r>
  <r>
    <d v="2021-01-01T00:00:00"/>
    <x v="9"/>
    <s v="P"/>
    <s v="Active"/>
    <n v="208"/>
    <x v="207"/>
    <s v="N"/>
    <x v="30"/>
    <n v="1071"/>
    <x v="0"/>
    <s v="Niederl. 3"/>
    <n v="1"/>
    <s v="Department"/>
    <s v="Supervisor"/>
    <s v="Non-Mgm."/>
    <s v="ang."/>
    <s v="M"/>
    <d v="2014-01-22T00:00:00"/>
    <m/>
    <s v=""/>
    <n v="5"/>
    <d v="1989-06-05T00:00:00"/>
    <n v="30"/>
    <s v="N"/>
    <n v="30"/>
    <n v="2.5"/>
    <n v="39"/>
    <x v="0"/>
    <n v="1"/>
    <n v="31"/>
    <n v="0"/>
    <n v="7910"/>
    <n v="1259.1937499999999"/>
    <n v="0"/>
    <n v="0"/>
    <n v="0"/>
    <n v="0"/>
    <n v="0"/>
    <n v="0"/>
    <n v="0"/>
    <n v="0"/>
    <n v="0"/>
    <n v="0"/>
    <n v="0"/>
    <n v="0"/>
    <n v="26.5"/>
    <n v="0"/>
    <n v="0"/>
    <n v="0"/>
    <n v="0"/>
    <n v="5.9346750000000004"/>
    <n v="0"/>
    <n v="0"/>
  </r>
  <r>
    <d v="2021-01-01T00:00:00"/>
    <x v="9"/>
    <s v="P"/>
    <s v="Active"/>
    <n v="209"/>
    <x v="208"/>
    <s v="N"/>
    <x v="33"/>
    <n v="1000"/>
    <x v="1"/>
    <s v="Niederl. 1"/>
    <n v="1"/>
    <s v="Department"/>
    <s v="Supervisor"/>
    <s v="Non-Mgm."/>
    <s v="ang."/>
    <s v="W"/>
    <d v="2011-09-01T00:00:00"/>
    <m/>
    <s v=""/>
    <n v="8"/>
    <d v="1994-01-16T00:00:00"/>
    <n v="26"/>
    <s v="N"/>
    <n v="30"/>
    <n v="2.5"/>
    <n v="39"/>
    <x v="0"/>
    <n v="1"/>
    <n v="31"/>
    <n v="0"/>
    <n v="7911"/>
    <n v="1259.1937499999999"/>
    <n v="0"/>
    <n v="0"/>
    <n v="0"/>
    <n v="0"/>
    <n v="0"/>
    <n v="0"/>
    <n v="0"/>
    <n v="0"/>
    <n v="0"/>
    <n v="0"/>
    <n v="0"/>
    <n v="0"/>
    <n v="26.5"/>
    <n v="0"/>
    <n v="0"/>
    <n v="0"/>
    <n v="0"/>
    <n v="5.9346750000000004"/>
    <n v="0"/>
    <n v="0"/>
  </r>
  <r>
    <d v="2021-01-01T00:00:00"/>
    <x v="9"/>
    <s v="P"/>
    <s v="Active"/>
    <n v="210"/>
    <x v="209"/>
    <s v="N"/>
    <x v="3"/>
    <n v="1011"/>
    <x v="1"/>
    <s v="Niederl. 1"/>
    <n v="1"/>
    <s v="Department"/>
    <s v="Supervisor"/>
    <s v="Non-Mgm."/>
    <s v="ang."/>
    <s v="W"/>
    <d v="2011-09-01T00:00:00"/>
    <m/>
    <s v=""/>
    <n v="8"/>
    <d v="1993-12-01T00:00:00"/>
    <n v="26"/>
    <s v="N"/>
    <n v="30"/>
    <n v="2.5"/>
    <n v="39"/>
    <x v="0"/>
    <n v="1"/>
    <n v="31"/>
    <n v="0"/>
    <n v="7912"/>
    <n v="1259.1937499999999"/>
    <n v="0"/>
    <n v="0"/>
    <n v="0"/>
    <n v="0"/>
    <n v="0"/>
    <n v="0"/>
    <n v="0"/>
    <n v="0"/>
    <n v="0"/>
    <n v="0"/>
    <n v="0"/>
    <n v="0"/>
    <n v="26.5"/>
    <n v="0"/>
    <n v="0"/>
    <n v="0"/>
    <n v="0"/>
    <n v="5.9346750000000004"/>
    <n v="0"/>
    <n v="0"/>
  </r>
  <r>
    <d v="2021-01-01T00:00:00"/>
    <x v="9"/>
    <s v="P"/>
    <s v="Active"/>
    <n v="211"/>
    <x v="210"/>
    <s v="Y"/>
    <x v="16"/>
    <n v="1019"/>
    <x v="7"/>
    <s v="Niederl. 9"/>
    <n v="0.5"/>
    <s v="Department"/>
    <s v="Supervisor"/>
    <s v="Non-Mgm."/>
    <s v="ang."/>
    <s v="M"/>
    <d v="2011-09-16T00:00:00"/>
    <m/>
    <s v=""/>
    <n v="8"/>
    <d v="1963-04-30T00:00:00"/>
    <n v="56"/>
    <s v="J"/>
    <n v="30"/>
    <n v="2.5"/>
    <n v="39"/>
    <x v="0"/>
    <n v="0.5"/>
    <n v="31"/>
    <n v="0"/>
    <n v="7913"/>
    <n v="1259.1937499999999"/>
    <n v="0"/>
    <n v="0"/>
    <n v="15"/>
    <n v="0"/>
    <n v="0"/>
    <n v="0"/>
    <n v="0"/>
    <n v="0"/>
    <n v="0"/>
    <n v="0"/>
    <n v="456.51923076923077"/>
    <n v="362.67916666666667"/>
    <n v="13.25"/>
    <n v="0"/>
    <n v="0"/>
    <n v="0"/>
    <n v="0"/>
    <n v="189.78606860576926"/>
    <n v="40.564999999999998"/>
    <n v="0"/>
  </r>
  <r>
    <d v="2021-01-01T00:00:00"/>
    <x v="9"/>
    <s v="P"/>
    <s v="Active"/>
    <n v="211"/>
    <x v="210"/>
    <s v="Y"/>
    <x v="16"/>
    <n v="1025"/>
    <x v="6"/>
    <s v="Niederl. 10"/>
    <n v="0.5"/>
    <s v="Department"/>
    <s v="Supervisor"/>
    <s v="Non-Mgm."/>
    <s v="ang."/>
    <s v="M"/>
    <d v="2011-09-16T00:00:00"/>
    <m/>
    <s v=""/>
    <n v="8"/>
    <d v="1963-04-30T00:00:00"/>
    <n v="56"/>
    <s v="J"/>
    <n v="30"/>
    <n v="2.5"/>
    <n v="39"/>
    <x v="0"/>
    <n v="0.5"/>
    <n v="31"/>
    <n v="0"/>
    <n v="7914"/>
    <n v="1259.1937499999999"/>
    <n v="0"/>
    <n v="0"/>
    <n v="15"/>
    <n v="0"/>
    <n v="0"/>
    <n v="0"/>
    <n v="0"/>
    <n v="0"/>
    <n v="0"/>
    <n v="0"/>
    <n v="456.57692307692309"/>
    <n v="362.72500000000002"/>
    <n v="13.25"/>
    <n v="0"/>
    <n v="0"/>
    <n v="0"/>
    <n v="0"/>
    <n v="189.80925317307694"/>
    <n v="40.564999999999998"/>
    <n v="0"/>
  </r>
  <r>
    <d v="2021-01-01T00:00:00"/>
    <x v="9"/>
    <s v="P"/>
    <s v="Active"/>
    <n v="212"/>
    <x v="211"/>
    <s v="N"/>
    <x v="9"/>
    <n v="1087"/>
    <x v="0"/>
    <s v="Niederl. 3"/>
    <n v="1"/>
    <s v="Department"/>
    <s v="Supervisor"/>
    <s v="Non-Mgm."/>
    <s v="ang."/>
    <s v="M"/>
    <d v="2011-10-04T00:00:00"/>
    <m/>
    <s v=""/>
    <n v="8"/>
    <d v="1983-03-10T00:00:00"/>
    <n v="36"/>
    <s v="N"/>
    <n v="30"/>
    <n v="2.5"/>
    <n v="37"/>
    <x v="0"/>
    <n v="0.94871794871794868"/>
    <n v="31"/>
    <n v="0"/>
    <n v="7915"/>
    <n v="1259.1937499999999"/>
    <n v="0"/>
    <n v="0"/>
    <n v="0"/>
    <n v="0"/>
    <n v="0"/>
    <n v="0"/>
    <n v="0"/>
    <n v="0"/>
    <n v="0"/>
    <n v="0"/>
    <n v="0"/>
    <n v="0"/>
    <n v="26.5"/>
    <n v="0"/>
    <n v="0"/>
    <n v="0"/>
    <n v="0"/>
    <n v="5.9346750000000004"/>
    <n v="0"/>
    <n v="0"/>
  </r>
  <r>
    <d v="2021-01-01T00:00:00"/>
    <x v="9"/>
    <s v="P"/>
    <s v="Active"/>
    <n v="213"/>
    <x v="212"/>
    <s v="N"/>
    <x v="40"/>
    <n v="1001"/>
    <x v="1"/>
    <s v="Niederl. 1"/>
    <n v="1"/>
    <s v="Department"/>
    <s v="Supervisor"/>
    <s v="Non-Mgm."/>
    <s v="ang."/>
    <s v="M"/>
    <d v="2011-10-01T00:00:00"/>
    <m/>
    <s v=""/>
    <n v="8"/>
    <d v="1962-04-26T00:00:00"/>
    <n v="57"/>
    <s v="N"/>
    <n v="30"/>
    <n v="2.5"/>
    <n v="39"/>
    <x v="0"/>
    <n v="1"/>
    <n v="31"/>
    <n v="0"/>
    <n v="7916"/>
    <n v="1259.1937499999999"/>
    <n v="0"/>
    <n v="0"/>
    <n v="0"/>
    <n v="0"/>
    <n v="0"/>
    <n v="0"/>
    <n v="0"/>
    <n v="0"/>
    <n v="0"/>
    <n v="0"/>
    <n v="0"/>
    <n v="0"/>
    <n v="26.5"/>
    <n v="0"/>
    <n v="0"/>
    <n v="0"/>
    <n v="0"/>
    <n v="5.9346750000000004"/>
    <n v="0"/>
    <n v="0"/>
  </r>
  <r>
    <d v="2021-01-01T00:00:00"/>
    <x v="9"/>
    <s v="P"/>
    <s v="Active"/>
    <n v="214"/>
    <x v="213"/>
    <s v="N"/>
    <x v="47"/>
    <n v="1016"/>
    <x v="1"/>
    <s v="Niederl. 1"/>
    <n v="1"/>
    <s v="Department"/>
    <s v="Supervisor"/>
    <s v="Non-Mgm."/>
    <s v="ang."/>
    <s v="M"/>
    <d v="2011-10-01T00:00:00"/>
    <m/>
    <s v=""/>
    <n v="8"/>
    <d v="1991-03-16T00:00:00"/>
    <n v="28"/>
    <s v="N"/>
    <n v="30"/>
    <n v="2.5"/>
    <n v="39"/>
    <x v="0"/>
    <n v="1"/>
    <n v="31"/>
    <n v="0"/>
    <n v="7917"/>
    <n v="1259.1937499999999"/>
    <n v="0"/>
    <n v="0"/>
    <n v="0"/>
    <n v="0"/>
    <n v="0"/>
    <n v="0"/>
    <n v="0"/>
    <n v="0"/>
    <n v="0"/>
    <n v="0"/>
    <n v="0"/>
    <n v="0"/>
    <n v="26.5"/>
    <n v="0"/>
    <n v="0"/>
    <n v="0"/>
    <n v="0"/>
    <n v="5.9346750000000004"/>
    <n v="0"/>
    <n v="0"/>
  </r>
  <r>
    <d v="2021-01-01T00:00:00"/>
    <x v="9"/>
    <s v="P"/>
    <s v="Active"/>
    <n v="215"/>
    <x v="214"/>
    <s v="Y"/>
    <x v="31"/>
    <n v="1034"/>
    <x v="5"/>
    <s v="Niederl. 5"/>
    <n v="0.5"/>
    <s v="Department"/>
    <s v="Supervisor"/>
    <s v="Non-Mgm."/>
    <s v="ang."/>
    <s v="M"/>
    <d v="2011-11-01T00:00:00"/>
    <m/>
    <s v=""/>
    <n v="8"/>
    <d v="1982-11-02T00:00:00"/>
    <n v="37"/>
    <s v="N"/>
    <n v="30"/>
    <n v="2.5"/>
    <n v="39"/>
    <x v="0"/>
    <n v="0.5"/>
    <n v="31"/>
    <n v="0"/>
    <n v="7918"/>
    <n v="1259.1937499999999"/>
    <n v="0"/>
    <n v="0"/>
    <n v="15"/>
    <n v="0"/>
    <n v="0"/>
    <n v="0"/>
    <n v="0"/>
    <n v="0"/>
    <n v="0"/>
    <n v="0"/>
    <n v="0"/>
    <n v="0"/>
    <n v="13.25"/>
    <n v="0"/>
    <n v="0"/>
    <n v="0"/>
    <n v="0"/>
    <n v="6.3265875000000005"/>
    <n v="56.335000000000001"/>
    <n v="0"/>
  </r>
  <r>
    <d v="2021-01-01T00:00:00"/>
    <x v="9"/>
    <s v="P"/>
    <s v="Active"/>
    <n v="215"/>
    <x v="214"/>
    <s v="Y"/>
    <x v="31"/>
    <n v="1040"/>
    <x v="4"/>
    <s v="Niederl. 6"/>
    <n v="0.5"/>
    <s v="Department"/>
    <s v="Supervisor"/>
    <s v="Non-Mgm."/>
    <s v="ang."/>
    <s v="M"/>
    <d v="2011-11-01T00:00:00"/>
    <m/>
    <s v=""/>
    <n v="8"/>
    <d v="1982-11-02T00:00:00"/>
    <n v="37"/>
    <s v="N"/>
    <n v="30"/>
    <n v="2.5"/>
    <n v="39"/>
    <x v="0"/>
    <n v="0.5"/>
    <n v="31"/>
    <n v="0"/>
    <n v="7919"/>
    <n v="1259.1937499999999"/>
    <n v="0"/>
    <n v="0"/>
    <n v="15"/>
    <n v="0"/>
    <n v="0"/>
    <n v="0"/>
    <n v="0"/>
    <n v="0"/>
    <n v="0"/>
    <n v="0"/>
    <n v="0"/>
    <n v="0"/>
    <n v="13.25"/>
    <n v="0"/>
    <n v="0"/>
    <n v="0"/>
    <n v="0"/>
    <n v="6.3265875000000005"/>
    <n v="56.335000000000001"/>
    <n v="0"/>
  </r>
  <r>
    <d v="2021-01-01T00:00:00"/>
    <x v="9"/>
    <s v="P"/>
    <s v="Active"/>
    <n v="216"/>
    <x v="215"/>
    <s v="N"/>
    <x v="19"/>
    <n v="1083"/>
    <x v="0"/>
    <s v="Niederl. 3"/>
    <n v="1"/>
    <s v="Department"/>
    <s v="Supervisor"/>
    <s v="Manager"/>
    <s v="ang."/>
    <s v="M"/>
    <d v="2011-11-01T00:00:00"/>
    <m/>
    <s v=""/>
    <n v="8"/>
    <d v="1985-11-10T00:00:00"/>
    <n v="34"/>
    <s v="N"/>
    <n v="30"/>
    <n v="2.5"/>
    <n v="39"/>
    <x v="0"/>
    <n v="1"/>
    <n v="31"/>
    <n v="0"/>
    <n v="7920"/>
    <n v="1259.1937499999999"/>
    <n v="0"/>
    <n v="0"/>
    <n v="0"/>
    <n v="0"/>
    <n v="0"/>
    <n v="0"/>
    <n v="0"/>
    <n v="0"/>
    <n v="0"/>
    <n v="0"/>
    <n v="0"/>
    <n v="0"/>
    <n v="26.5"/>
    <n v="0"/>
    <n v="0"/>
    <n v="0"/>
    <n v="0"/>
    <n v="5.9346750000000004"/>
    <n v="0"/>
    <n v="0"/>
  </r>
  <r>
    <d v="2021-01-01T00:00:00"/>
    <x v="9"/>
    <s v="P"/>
    <s v="Active"/>
    <n v="217"/>
    <x v="216"/>
    <s v="N"/>
    <x v="10"/>
    <n v="1075"/>
    <x v="0"/>
    <s v="Niederl. 3"/>
    <n v="1"/>
    <s v="Department"/>
    <s v="Supervisor"/>
    <s v="Manager"/>
    <s v="ang."/>
    <s v="M"/>
    <d v="2011-11-15T00:00:00"/>
    <m/>
    <s v=""/>
    <n v="8"/>
    <d v="1985-05-14T00:00:00"/>
    <n v="34"/>
    <s v="N"/>
    <n v="30"/>
    <n v="2.5"/>
    <n v="39"/>
    <x v="0"/>
    <n v="1"/>
    <n v="31"/>
    <n v="0"/>
    <n v="7921"/>
    <n v="1259.1937499999999"/>
    <n v="0"/>
    <n v="0"/>
    <n v="0"/>
    <n v="0"/>
    <n v="0"/>
    <n v="0"/>
    <n v="0"/>
    <n v="0"/>
    <n v="0"/>
    <n v="0"/>
    <n v="0"/>
    <n v="0"/>
    <n v="26.5"/>
    <n v="0"/>
    <n v="0"/>
    <n v="0"/>
    <n v="0"/>
    <n v="5.9346750000000004"/>
    <n v="0"/>
    <n v="0"/>
  </r>
  <r>
    <d v="2021-01-01T00:00:00"/>
    <x v="9"/>
    <s v="P"/>
    <s v="Active"/>
    <n v="218"/>
    <x v="217"/>
    <s v="N"/>
    <x v="28"/>
    <n v="1004"/>
    <x v="1"/>
    <s v="Niederl. 1"/>
    <n v="1"/>
    <s v="Department"/>
    <s v="Supervisor"/>
    <s v="Non-Mgm."/>
    <s v="ang."/>
    <s v="M"/>
    <d v="2011-11-18T00:00:00"/>
    <m/>
    <s v=""/>
    <n v="8"/>
    <d v="1987-07-13T00:00:00"/>
    <n v="32"/>
    <s v="N"/>
    <n v="30"/>
    <n v="2.5"/>
    <n v="39"/>
    <x v="0"/>
    <n v="1"/>
    <n v="31"/>
    <n v="0"/>
    <n v="7922"/>
    <n v="1259.1937499999999"/>
    <n v="0"/>
    <n v="0"/>
    <n v="0"/>
    <n v="0"/>
    <n v="0"/>
    <n v="0"/>
    <n v="0"/>
    <n v="0"/>
    <n v="0"/>
    <n v="0"/>
    <n v="0"/>
    <n v="0"/>
    <n v="26.5"/>
    <n v="0"/>
    <n v="0"/>
    <n v="0"/>
    <n v="0"/>
    <n v="5.9346750000000004"/>
    <n v="0"/>
    <n v="0"/>
  </r>
  <r>
    <d v="2021-01-01T00:00:00"/>
    <x v="9"/>
    <s v="P"/>
    <s v="Active"/>
    <n v="219"/>
    <x v="218"/>
    <s v="N"/>
    <x v="15"/>
    <n v="1057"/>
    <x v="2"/>
    <s v="Niederl. 7"/>
    <n v="1"/>
    <s v="Department"/>
    <s v="Supervisor"/>
    <s v="Non-Mgm."/>
    <s v="ang."/>
    <s v="W"/>
    <d v="2012-02-01T00:00:00"/>
    <m/>
    <s v=""/>
    <n v="7"/>
    <d v="1986-04-02T00:00:00"/>
    <n v="33"/>
    <s v="J"/>
    <n v="35"/>
    <n v="2.9166666666666665"/>
    <n v="39"/>
    <x v="0"/>
    <n v="1"/>
    <n v="31"/>
    <n v="0"/>
    <n v="7923"/>
    <n v="1259.1937499999999"/>
    <n v="0"/>
    <n v="0"/>
    <n v="0"/>
    <n v="0"/>
    <n v="0"/>
    <n v="0"/>
    <n v="0"/>
    <n v="0"/>
    <n v="0"/>
    <n v="0"/>
    <n v="533.27884615384619"/>
    <n v="363.13750000000005"/>
    <n v="26.5"/>
    <n v="0"/>
    <n v="0"/>
    <n v="0"/>
    <n v="0"/>
    <n v="206.68711572115387"/>
    <n v="0"/>
    <n v="0"/>
  </r>
  <r>
    <d v="2021-01-01T00:00:00"/>
    <x v="9"/>
    <s v="P"/>
    <s v="Active"/>
    <n v="220"/>
    <x v="219"/>
    <s v="N"/>
    <x v="48"/>
    <n v="1073"/>
    <x v="0"/>
    <s v="Niederl. 3"/>
    <n v="1"/>
    <s v="Department"/>
    <s v="Supervisor"/>
    <s v="Non-Mgm."/>
    <s v="ang."/>
    <s v="M"/>
    <d v="2012-02-01T00:00:00"/>
    <m/>
    <s v=""/>
    <n v="7"/>
    <d v="1980-04-23T00:00:00"/>
    <n v="39"/>
    <s v="N"/>
    <n v="30"/>
    <n v="2.5"/>
    <n v="39"/>
    <x v="0"/>
    <n v="1"/>
    <n v="31"/>
    <n v="0"/>
    <n v="7924"/>
    <n v="1259.1937499999999"/>
    <n v="0"/>
    <n v="0"/>
    <n v="0"/>
    <n v="0"/>
    <n v="0"/>
    <n v="0"/>
    <n v="0"/>
    <n v="0"/>
    <n v="0"/>
    <n v="0"/>
    <n v="0"/>
    <n v="0"/>
    <n v="26.5"/>
    <n v="0"/>
    <n v="0"/>
    <n v="0"/>
    <n v="0"/>
    <n v="5.9346750000000004"/>
    <n v="0"/>
    <n v="0"/>
  </r>
  <r>
    <d v="2021-01-01T00:00:00"/>
    <x v="9"/>
    <s v="P"/>
    <s v="Active"/>
    <n v="221"/>
    <x v="220"/>
    <s v="N"/>
    <x v="22"/>
    <n v="1053"/>
    <x v="3"/>
    <s v="Niederl. 8"/>
    <n v="1"/>
    <s v="Department"/>
    <s v="Supervisor"/>
    <s v="Non-Mgm."/>
    <s v="ang."/>
    <s v="M"/>
    <d v="2012-02-01T00:00:00"/>
    <m/>
    <s v=""/>
    <n v="7"/>
    <d v="1975-01-23T00:00:00"/>
    <n v="44"/>
    <s v="J"/>
    <n v="30"/>
    <n v="2.5"/>
    <n v="39"/>
    <x v="0"/>
    <n v="1"/>
    <n v="31"/>
    <n v="0"/>
    <n v="7925"/>
    <n v="1259.1937499999999"/>
    <n v="0"/>
    <n v="0"/>
    <n v="0"/>
    <n v="0"/>
    <n v="0"/>
    <n v="0"/>
    <n v="0"/>
    <n v="0"/>
    <n v="0"/>
    <n v="0"/>
    <n v="457.21153846153851"/>
    <n v="363.22916666666669"/>
    <n v="26.5"/>
    <n v="0"/>
    <n v="0"/>
    <n v="0"/>
    <n v="0"/>
    <n v="189.67237091346155"/>
    <n v="0"/>
    <n v="0"/>
  </r>
  <r>
    <d v="2021-01-01T00:00:00"/>
    <x v="9"/>
    <s v="P"/>
    <s v="Active"/>
    <n v="222"/>
    <x v="221"/>
    <s v="N"/>
    <x v="13"/>
    <n v="1042"/>
    <x v="9"/>
    <s v="Niederl. 4"/>
    <n v="1"/>
    <s v="Department"/>
    <s v="Supervisor"/>
    <s v="Manager"/>
    <s v="ang."/>
    <s v="M"/>
    <d v="2012-02-15T00:00:00"/>
    <m/>
    <s v=""/>
    <n v="7"/>
    <d v="1965-01-19T00:00:00"/>
    <n v="54"/>
    <s v="N"/>
    <n v="30"/>
    <n v="2.5"/>
    <n v="39"/>
    <x v="0"/>
    <n v="1"/>
    <n v="31"/>
    <n v="0"/>
    <n v="7926"/>
    <n v="1259.1937499999999"/>
    <n v="0"/>
    <n v="0"/>
    <n v="0"/>
    <n v="0"/>
    <n v="0"/>
    <n v="0"/>
    <n v="0"/>
    <n v="0"/>
    <n v="0"/>
    <n v="0"/>
    <n v="0"/>
    <n v="0"/>
    <n v="26.5"/>
    <n v="0"/>
    <n v="0"/>
    <n v="0"/>
    <n v="0"/>
    <n v="5.9346750000000004"/>
    <n v="139.45240000000001"/>
    <n v="0"/>
  </r>
  <r>
    <d v="2021-01-01T00:00:00"/>
    <x v="9"/>
    <s v="P"/>
    <s v="Active"/>
    <n v="223"/>
    <x v="222"/>
    <s v="N"/>
    <x v="37"/>
    <n v="1005"/>
    <x v="1"/>
    <s v="Niederl. 1"/>
    <n v="1"/>
    <s v="Department"/>
    <s v="Supervisor"/>
    <s v="Supervisor"/>
    <s v="ang."/>
    <s v="M"/>
    <d v="2012-02-01T00:00:00"/>
    <m/>
    <s v=""/>
    <n v="7"/>
    <d v="1962-04-20T00:00:00"/>
    <n v="57"/>
    <s v="N"/>
    <n v="30"/>
    <n v="2.5"/>
    <n v="39"/>
    <x v="0"/>
    <n v="1"/>
    <n v="31"/>
    <n v="0"/>
    <n v="7927"/>
    <n v="1259.1937499999999"/>
    <n v="-4.1399999999999997"/>
    <n v="0"/>
    <n v="0"/>
    <n v="0"/>
    <n v="0"/>
    <n v="0"/>
    <n v="0"/>
    <n v="0"/>
    <n v="0"/>
    <n v="0"/>
    <n v="0"/>
    <n v="0"/>
    <n v="26.5"/>
    <n v="0"/>
    <n v="0"/>
    <n v="0"/>
    <n v="0"/>
    <n v="5.0075219999999998"/>
    <n v="0"/>
    <n v="0"/>
  </r>
  <r>
    <d v="2021-01-01T00:00:00"/>
    <x v="9"/>
    <s v="P"/>
    <s v="Active"/>
    <n v="224"/>
    <x v="223"/>
    <s v="N"/>
    <x v="22"/>
    <n v="1029"/>
    <x v="6"/>
    <s v="Niederl. 10"/>
    <n v="1"/>
    <s v="Department"/>
    <s v="Supervisor"/>
    <s v="Non-Mgm."/>
    <s v="ang."/>
    <s v="M"/>
    <d v="2012-03-01T00:00:00"/>
    <m/>
    <s v=""/>
    <n v="7"/>
    <d v="1967-12-28T00:00:00"/>
    <n v="52"/>
    <s v="J"/>
    <n v="30"/>
    <n v="2.5"/>
    <n v="39"/>
    <x v="0"/>
    <n v="1"/>
    <n v="31"/>
    <n v="0"/>
    <n v="7928"/>
    <n v="1259.1937499999999"/>
    <n v="0"/>
    <n v="0"/>
    <n v="0"/>
    <n v="0"/>
    <n v="0"/>
    <n v="0"/>
    <n v="0"/>
    <n v="0"/>
    <n v="0"/>
    <n v="0"/>
    <n v="457.38461538461542"/>
    <n v="363.36666666666667"/>
    <n v="26.5"/>
    <n v="0"/>
    <n v="0"/>
    <n v="0"/>
    <n v="0"/>
    <n v="189.74192461538462"/>
    <n v="0"/>
    <n v="0"/>
  </r>
  <r>
    <d v="2021-01-01T00:00:00"/>
    <x v="9"/>
    <s v="P"/>
    <s v="Active"/>
    <n v="225"/>
    <x v="224"/>
    <s v="N"/>
    <x v="22"/>
    <n v="1053"/>
    <x v="3"/>
    <s v="Niederl. 8"/>
    <n v="1"/>
    <s v="Department"/>
    <s v="Supervisor"/>
    <s v="Non-Mgm."/>
    <s v="ang."/>
    <s v="M"/>
    <d v="2012-04-01T00:00:00"/>
    <m/>
    <s v=""/>
    <n v="7"/>
    <d v="1974-04-12T00:00:00"/>
    <n v="45"/>
    <s v="J"/>
    <n v="30"/>
    <n v="2.5"/>
    <n v="39"/>
    <x v="0"/>
    <n v="1"/>
    <n v="31"/>
    <n v="0"/>
    <n v="7929"/>
    <n v="1259.1937499999999"/>
    <n v="0"/>
    <n v="0"/>
    <n v="0"/>
    <n v="0"/>
    <n v="0"/>
    <n v="0"/>
    <n v="0"/>
    <n v="0"/>
    <n v="0"/>
    <n v="0"/>
    <n v="457.44230769230768"/>
    <n v="363.41250000000002"/>
    <n v="26.5"/>
    <n v="0"/>
    <n v="0"/>
    <n v="0"/>
    <n v="0"/>
    <n v="189.76510918269233"/>
    <n v="0"/>
    <n v="0"/>
  </r>
  <r>
    <d v="2021-01-01T00:00:00"/>
    <x v="9"/>
    <s v="P"/>
    <s v="Active"/>
    <n v="226"/>
    <x v="225"/>
    <s v="N"/>
    <x v="21"/>
    <n v="1086"/>
    <x v="0"/>
    <s v="Niederl. 3"/>
    <n v="1"/>
    <s v="Department"/>
    <s v="Supervisor"/>
    <s v="Non-Mgm."/>
    <s v="ang."/>
    <s v="W"/>
    <d v="2012-05-01T00:00:00"/>
    <m/>
    <s v=""/>
    <n v="7"/>
    <d v="1978-06-10T00:00:00"/>
    <n v="41"/>
    <s v="N"/>
    <n v="35"/>
    <n v="2.9166666666666665"/>
    <n v="39"/>
    <x v="0"/>
    <n v="1"/>
    <n v="31"/>
    <n v="0"/>
    <n v="7930"/>
    <n v="1259.1937499999999"/>
    <n v="0"/>
    <n v="0"/>
    <n v="0"/>
    <n v="0"/>
    <n v="0"/>
    <n v="0"/>
    <n v="0"/>
    <n v="0"/>
    <n v="0"/>
    <n v="0"/>
    <n v="0"/>
    <n v="0"/>
    <n v="26.5"/>
    <n v="0"/>
    <n v="0"/>
    <n v="0"/>
    <n v="0"/>
    <n v="5.9346750000000004"/>
    <n v="0"/>
    <n v="0"/>
  </r>
  <r>
    <d v="2021-01-01T00:00:00"/>
    <x v="9"/>
    <s v="P"/>
    <s v="Active"/>
    <n v="227"/>
    <x v="226"/>
    <s v="N"/>
    <x v="30"/>
    <n v="1071"/>
    <x v="0"/>
    <s v="Niederl. 3"/>
    <n v="1"/>
    <s v="Department"/>
    <s v="Supervisor"/>
    <s v="Non-Mgm."/>
    <s v="ang."/>
    <s v="W"/>
    <d v="2012-05-01T00:00:00"/>
    <m/>
    <s v=""/>
    <n v="7"/>
    <d v="1984-01-09T00:00:00"/>
    <n v="36"/>
    <s v="N"/>
    <n v="0"/>
    <n v="0"/>
    <n v="30"/>
    <x v="0"/>
    <n v="0.76923076923076927"/>
    <n v="31"/>
    <n v="0"/>
    <n v="7931"/>
    <n v="1259.1937499999999"/>
    <n v="0"/>
    <n v="0"/>
    <n v="0"/>
    <n v="0"/>
    <n v="0"/>
    <n v="0"/>
    <n v="0"/>
    <n v="0"/>
    <n v="0"/>
    <n v="0"/>
    <n v="0"/>
    <n v="0"/>
    <n v="26.5"/>
    <n v="0"/>
    <n v="0"/>
    <n v="0"/>
    <n v="0"/>
    <n v="5.9346750000000004"/>
    <n v="0"/>
    <n v="0"/>
  </r>
  <r>
    <d v="2021-01-01T00:00:00"/>
    <x v="9"/>
    <s v="P"/>
    <s v="Active"/>
    <n v="228"/>
    <x v="227"/>
    <s v="N"/>
    <x v="23"/>
    <n v="1068"/>
    <x v="0"/>
    <s v="Niederl. 3"/>
    <n v="1"/>
    <s v="Department"/>
    <s v="Supervisor"/>
    <s v="Non-Mgm."/>
    <s v="ang."/>
    <s v="W"/>
    <d v="2012-06-01T00:00:00"/>
    <m/>
    <s v=""/>
    <n v="7"/>
    <d v="1957-07-22T00:00:00"/>
    <n v="62"/>
    <s v="N"/>
    <n v="30"/>
    <n v="2.5"/>
    <n v="39"/>
    <x v="0"/>
    <n v="1"/>
    <n v="31"/>
    <n v="0"/>
    <n v="7932"/>
    <n v="1259.1937499999999"/>
    <n v="0"/>
    <n v="0"/>
    <n v="0"/>
    <n v="0"/>
    <n v="0"/>
    <n v="0"/>
    <n v="0"/>
    <n v="0"/>
    <n v="0"/>
    <n v="0"/>
    <n v="0"/>
    <n v="0"/>
    <n v="26.5"/>
    <n v="0"/>
    <n v="0"/>
    <n v="0"/>
    <n v="0"/>
    <n v="5.9346750000000004"/>
    <n v="0"/>
    <n v="0"/>
  </r>
  <r>
    <d v="2021-01-01T00:00:00"/>
    <x v="9"/>
    <s v="P"/>
    <s v="Active"/>
    <n v="229"/>
    <x v="228"/>
    <s v="N"/>
    <x v="19"/>
    <n v="1083"/>
    <x v="0"/>
    <s v="Niederl. 3"/>
    <n v="1"/>
    <s v="Department"/>
    <s v="Supervisor"/>
    <s v="Non-Mgm."/>
    <s v="ang."/>
    <s v="M"/>
    <d v="2012-06-01T00:00:00"/>
    <m/>
    <s v=""/>
    <n v="7"/>
    <d v="1985-08-17T00:00:00"/>
    <n v="34"/>
    <s v="N"/>
    <n v="30"/>
    <n v="2.5"/>
    <n v="39"/>
    <x v="0"/>
    <n v="1"/>
    <n v="31"/>
    <n v="0"/>
    <n v="7933"/>
    <n v="1259.1937499999999"/>
    <n v="0"/>
    <n v="0"/>
    <n v="0"/>
    <n v="0"/>
    <n v="0"/>
    <n v="0"/>
    <n v="0"/>
    <n v="0"/>
    <n v="0"/>
    <n v="0"/>
    <n v="0"/>
    <n v="0"/>
    <n v="26.5"/>
    <n v="0"/>
    <n v="0"/>
    <n v="0"/>
    <n v="0"/>
    <n v="5.9346750000000004"/>
    <n v="0"/>
    <n v="0"/>
  </r>
  <r>
    <d v="2021-01-01T00:00:00"/>
    <x v="9"/>
    <s v="P"/>
    <s v="Active"/>
    <n v="230"/>
    <x v="229"/>
    <s v="N"/>
    <x v="5"/>
    <n v="1093"/>
    <x v="0"/>
    <s v="Niederl. 3"/>
    <n v="1"/>
    <s v="Department"/>
    <s v="Supervisor"/>
    <s v="Non-Mgm."/>
    <s v="ang."/>
    <s v="M"/>
    <d v="2012-06-01T00:00:00"/>
    <m/>
    <s v=""/>
    <n v="7"/>
    <d v="1959-06-12T00:00:00"/>
    <n v="60"/>
    <s v="N"/>
    <n v="30"/>
    <n v="2.5"/>
    <n v="39"/>
    <x v="0"/>
    <n v="1"/>
    <n v="31"/>
    <n v="0"/>
    <n v="7934"/>
    <n v="1259.1937499999999"/>
    <n v="0"/>
    <n v="0"/>
    <n v="0"/>
    <n v="0"/>
    <n v="0"/>
    <n v="0"/>
    <n v="0"/>
    <n v="0"/>
    <n v="0"/>
    <n v="0"/>
    <n v="0"/>
    <n v="0"/>
    <n v="26.5"/>
    <n v="0"/>
    <n v="0"/>
    <n v="0"/>
    <n v="0"/>
    <n v="5.9346750000000004"/>
    <n v="0"/>
    <n v="0"/>
  </r>
  <r>
    <d v="2021-01-01T00:00:00"/>
    <x v="9"/>
    <s v="P"/>
    <s v="Active"/>
    <n v="231"/>
    <x v="230"/>
    <s v="N"/>
    <x v="24"/>
    <n v="1081"/>
    <x v="0"/>
    <s v="Niederl. 3"/>
    <n v="1"/>
    <s v="Department"/>
    <s v="Supervisor"/>
    <s v="Manager"/>
    <s v="ang."/>
    <s v="M"/>
    <d v="2012-07-01T00:00:00"/>
    <m/>
    <s v=""/>
    <n v="7"/>
    <d v="1983-12-24T00:00:00"/>
    <n v="36"/>
    <s v="N"/>
    <n v="30"/>
    <n v="2.5"/>
    <n v="39"/>
    <x v="0"/>
    <n v="1"/>
    <n v="31"/>
    <n v="0"/>
    <n v="7935"/>
    <n v="1259.1937499999999"/>
    <n v="0"/>
    <n v="0"/>
    <n v="0"/>
    <n v="0"/>
    <n v="0"/>
    <n v="0"/>
    <n v="0"/>
    <n v="0"/>
    <n v="0"/>
    <n v="0"/>
    <n v="0"/>
    <n v="0"/>
    <n v="26.5"/>
    <n v="0"/>
    <n v="0"/>
    <n v="0"/>
    <n v="0"/>
    <n v="5.9346750000000004"/>
    <n v="118.94759999999999"/>
    <n v="0"/>
  </r>
  <r>
    <d v="2021-01-01T00:00:00"/>
    <x v="9"/>
    <s v="P"/>
    <s v="Active"/>
    <n v="232"/>
    <x v="231"/>
    <s v="N"/>
    <x v="22"/>
    <n v="1041"/>
    <x v="4"/>
    <s v="Niederl. 6"/>
    <n v="1"/>
    <s v="Department"/>
    <s v="Supervisor"/>
    <s v="Non-Mgm."/>
    <s v="ang."/>
    <s v="M"/>
    <d v="2012-07-01T00:00:00"/>
    <m/>
    <s v=""/>
    <n v="7"/>
    <d v="1979-09-27T00:00:00"/>
    <n v="40"/>
    <s v="J"/>
    <n v="30"/>
    <n v="2.5"/>
    <n v="39"/>
    <x v="0"/>
    <n v="1"/>
    <n v="31"/>
    <n v="0"/>
    <n v="7936"/>
    <n v="1259.1937499999999"/>
    <n v="0"/>
    <n v="0"/>
    <n v="0"/>
    <n v="0"/>
    <n v="0"/>
    <n v="0"/>
    <n v="0"/>
    <n v="0"/>
    <n v="0"/>
    <n v="0"/>
    <n v="457.84615384615381"/>
    <n v="363.73333333333341"/>
    <n v="26.5"/>
    <n v="0"/>
    <n v="0"/>
    <n v="0"/>
    <n v="0"/>
    <n v="189.92740115384615"/>
    <n v="0"/>
    <n v="0"/>
  </r>
  <r>
    <d v="2021-01-01T00:00:00"/>
    <x v="9"/>
    <s v="P"/>
    <s v="Active"/>
    <n v="233"/>
    <x v="232"/>
    <s v="N"/>
    <x v="11"/>
    <n v="1082"/>
    <x v="0"/>
    <s v="Niederl. 3"/>
    <n v="1"/>
    <s v="Department"/>
    <s v="Supervisor"/>
    <s v="Non-Mgm."/>
    <s v="ang."/>
    <s v="M"/>
    <d v="2012-08-01T00:00:00"/>
    <m/>
    <s v=""/>
    <n v="7"/>
    <d v="1970-10-12T00:00:00"/>
    <n v="49"/>
    <s v="N"/>
    <n v="30"/>
    <n v="2.5"/>
    <n v="39"/>
    <x v="0"/>
    <n v="1"/>
    <n v="31"/>
    <n v="0"/>
    <n v="7937"/>
    <n v="1259.1937499999999"/>
    <n v="0"/>
    <n v="0"/>
    <n v="0"/>
    <n v="0"/>
    <n v="0"/>
    <n v="0"/>
    <n v="0"/>
    <n v="0"/>
    <n v="0"/>
    <n v="0"/>
    <n v="0"/>
    <n v="0"/>
    <n v="26.5"/>
    <n v="0"/>
    <n v="0"/>
    <n v="0"/>
    <n v="0"/>
    <n v="5.9346750000000004"/>
    <n v="0"/>
    <n v="0"/>
  </r>
  <r>
    <d v="2021-01-01T00:00:00"/>
    <x v="9"/>
    <s v="P"/>
    <s v="Active"/>
    <n v="234"/>
    <x v="233"/>
    <s v="N"/>
    <x v="9"/>
    <n v="1087"/>
    <x v="0"/>
    <s v="Niederl. 3"/>
    <n v="1"/>
    <s v="Department"/>
    <s v="Supervisor"/>
    <s v="Non-Mgm."/>
    <s v="ang."/>
    <s v="M"/>
    <d v="2012-08-01T00:00:00"/>
    <m/>
    <s v=""/>
    <n v="7"/>
    <d v="1979-08-18T00:00:00"/>
    <n v="40"/>
    <s v="N"/>
    <n v="30"/>
    <n v="2.5"/>
    <n v="39"/>
    <x v="0"/>
    <n v="1"/>
    <n v="31"/>
    <n v="0"/>
    <n v="7938"/>
    <n v="1259.1937499999999"/>
    <n v="0"/>
    <n v="0"/>
    <n v="0"/>
    <n v="0"/>
    <n v="0"/>
    <n v="0"/>
    <n v="0"/>
    <n v="0"/>
    <n v="0"/>
    <n v="0"/>
    <n v="0"/>
    <n v="0"/>
    <n v="26.5"/>
    <n v="0"/>
    <n v="0"/>
    <n v="0"/>
    <n v="0"/>
    <n v="5.9346750000000004"/>
    <n v="0"/>
    <n v="0"/>
  </r>
  <r>
    <d v="2021-01-01T00:00:00"/>
    <x v="9"/>
    <s v="P"/>
    <s v="Active"/>
    <n v="235"/>
    <x v="234"/>
    <s v="N"/>
    <x v="23"/>
    <n v="1068"/>
    <x v="0"/>
    <s v="Niederl. 3"/>
    <n v="1"/>
    <s v="Department"/>
    <s v="Supervisor"/>
    <s v="Non-Mgm."/>
    <s v="ang."/>
    <s v="W"/>
    <d v="2012-09-01T00:00:00"/>
    <m/>
    <s v=""/>
    <n v="7"/>
    <d v="1985-01-29T00:00:00"/>
    <n v="34"/>
    <s v="N"/>
    <n v="30"/>
    <n v="2.5"/>
    <n v="39"/>
    <x v="0"/>
    <n v="1"/>
    <n v="31"/>
    <n v="0"/>
    <n v="7939"/>
    <n v="1259.1937499999999"/>
    <n v="0"/>
    <n v="0"/>
    <n v="0"/>
    <n v="0"/>
    <n v="0"/>
    <n v="0"/>
    <n v="0"/>
    <n v="0"/>
    <n v="0"/>
    <n v="0"/>
    <n v="0"/>
    <n v="0"/>
    <n v="26.5"/>
    <n v="0"/>
    <n v="0"/>
    <n v="0"/>
    <n v="0"/>
    <n v="5.9346750000000004"/>
    <n v="0"/>
    <n v="0"/>
  </r>
  <r>
    <d v="2021-01-01T00:00:00"/>
    <x v="9"/>
    <s v="P"/>
    <s v="Active"/>
    <n v="236"/>
    <x v="235"/>
    <s v="N"/>
    <x v="9"/>
    <n v="1087"/>
    <x v="0"/>
    <s v="Niederl. 3"/>
    <n v="1"/>
    <s v="Department"/>
    <s v="Supervisor"/>
    <s v="Non-Mgm."/>
    <s v="ang."/>
    <s v="M"/>
    <d v="2012-09-01T00:00:00"/>
    <m/>
    <s v=""/>
    <n v="7"/>
    <d v="1974-09-04T00:00:00"/>
    <n v="45"/>
    <s v="N"/>
    <n v="30"/>
    <n v="2.5"/>
    <n v="39"/>
    <x v="0"/>
    <n v="1"/>
    <n v="31"/>
    <n v="0"/>
    <n v="7940"/>
    <n v="1259.1937499999999"/>
    <n v="0"/>
    <n v="0"/>
    <n v="0"/>
    <n v="0"/>
    <n v="0"/>
    <n v="0"/>
    <n v="0"/>
    <n v="0"/>
    <n v="0"/>
    <n v="0"/>
    <n v="0"/>
    <n v="0"/>
    <n v="26.5"/>
    <n v="0"/>
    <n v="0"/>
    <n v="0"/>
    <n v="0"/>
    <n v="5.9346750000000004"/>
    <n v="0"/>
    <n v="0"/>
  </r>
  <r>
    <d v="2021-01-01T00:00:00"/>
    <x v="9"/>
    <s v="P"/>
    <s v="Active"/>
    <n v="237"/>
    <x v="236"/>
    <s v="N"/>
    <x v="22"/>
    <n v="1053"/>
    <x v="3"/>
    <s v="Niederl. 8"/>
    <n v="1"/>
    <s v="Department"/>
    <s v="Supervisor"/>
    <s v="Non-Mgm."/>
    <s v="ang."/>
    <s v="M"/>
    <d v="2016-01-26T00:00:00"/>
    <m/>
    <s v=""/>
    <n v="3"/>
    <d v="1992-07-30T00:00:00"/>
    <n v="27"/>
    <s v="J"/>
    <n v="30"/>
    <n v="2.5"/>
    <n v="39"/>
    <x v="0"/>
    <n v="1"/>
    <n v="31"/>
    <n v="0"/>
    <n v="7941"/>
    <n v="1259.1937499999999"/>
    <n v="0"/>
    <n v="0"/>
    <n v="0"/>
    <n v="0"/>
    <n v="0"/>
    <n v="0"/>
    <n v="0"/>
    <n v="0"/>
    <n v="0"/>
    <n v="0"/>
    <n v="458.13461538461536"/>
    <n v="363.96250000000003"/>
    <n v="26.5"/>
    <n v="0"/>
    <n v="0"/>
    <n v="0"/>
    <n v="0"/>
    <n v="190.04332399038461"/>
    <n v="0"/>
    <n v="0"/>
  </r>
  <r>
    <d v="2021-01-01T00:00:00"/>
    <x v="9"/>
    <s v="P"/>
    <s v="Active"/>
    <n v="238"/>
    <x v="237"/>
    <s v="N"/>
    <x v="27"/>
    <n v="1070"/>
    <x v="0"/>
    <s v="Niederl. 3"/>
    <n v="1"/>
    <s v="Department"/>
    <s v="Supervisor"/>
    <s v="Non-Mgm."/>
    <s v="ang."/>
    <s v="M"/>
    <d v="2012-10-01T00:00:00"/>
    <m/>
    <s v=""/>
    <n v="7"/>
    <d v="1968-05-07T00:00:00"/>
    <n v="51"/>
    <s v="N"/>
    <n v="30"/>
    <n v="2.5"/>
    <n v="39"/>
    <x v="0"/>
    <n v="1"/>
    <n v="31"/>
    <n v="0"/>
    <n v="7942"/>
    <n v="1259.1937499999999"/>
    <n v="0"/>
    <n v="0"/>
    <n v="0"/>
    <n v="0"/>
    <n v="0"/>
    <n v="0"/>
    <n v="0"/>
    <n v="0"/>
    <n v="0"/>
    <n v="0"/>
    <n v="0"/>
    <n v="0"/>
    <n v="26.5"/>
    <n v="0"/>
    <n v="0"/>
    <n v="0"/>
    <n v="0"/>
    <n v="5.9346750000000004"/>
    <n v="0"/>
    <n v="0"/>
  </r>
  <r>
    <d v="2021-01-01T00:00:00"/>
    <x v="9"/>
    <s v="P"/>
    <s v="Active"/>
    <n v="239"/>
    <x v="238"/>
    <s v="N"/>
    <x v="8"/>
    <n v="1009"/>
    <x v="0"/>
    <s v="Niederl. 3"/>
    <n v="1"/>
    <s v="Department"/>
    <s v="Supervisor"/>
    <s v="Non-Mgm."/>
    <s v="ang."/>
    <s v="M"/>
    <d v="2012-10-01T00:00:00"/>
    <m/>
    <s v=""/>
    <n v="7"/>
    <d v="1983-12-23T00:00:00"/>
    <n v="36"/>
    <s v="J"/>
    <n v="30"/>
    <n v="2.5"/>
    <n v="39"/>
    <x v="0"/>
    <n v="1"/>
    <n v="31"/>
    <n v="0"/>
    <n v="7943"/>
    <n v="1259.1937499999999"/>
    <n v="0"/>
    <n v="0"/>
    <n v="0"/>
    <n v="0"/>
    <n v="0"/>
    <n v="0"/>
    <n v="0"/>
    <n v="0"/>
    <n v="0"/>
    <n v="0"/>
    <n v="458.25"/>
    <n v="364.05416666666667"/>
    <n v="26.5"/>
    <n v="0"/>
    <n v="0"/>
    <n v="0"/>
    <n v="0"/>
    <n v="190.089693125"/>
    <n v="0"/>
    <n v="0"/>
  </r>
  <r>
    <d v="2021-01-01T00:00:00"/>
    <x v="9"/>
    <s v="P"/>
    <s v="Active"/>
    <n v="240"/>
    <x v="239"/>
    <s v="N"/>
    <x v="11"/>
    <n v="1082"/>
    <x v="0"/>
    <s v="Niederl. 3"/>
    <n v="1"/>
    <s v="Department"/>
    <s v="Supervisor"/>
    <s v="Non-Mgm."/>
    <s v="ang."/>
    <s v="W"/>
    <d v="2012-11-01T00:00:00"/>
    <m/>
    <s v=""/>
    <n v="7"/>
    <d v="1989-10-14T00:00:00"/>
    <n v="30"/>
    <s v="N"/>
    <n v="30"/>
    <n v="2.5"/>
    <n v="39"/>
    <x v="0"/>
    <n v="1"/>
    <n v="31"/>
    <n v="0"/>
    <n v="7944"/>
    <n v="1259.1937499999999"/>
    <n v="0"/>
    <n v="0"/>
    <n v="0"/>
    <n v="137.81"/>
    <n v="0"/>
    <n v="0"/>
    <n v="0"/>
    <n v="0"/>
    <n v="0"/>
    <n v="0"/>
    <n v="0"/>
    <n v="0"/>
    <n v="26.5"/>
    <n v="0"/>
    <n v="0"/>
    <n v="0"/>
    <n v="0"/>
    <n v="36.797224499999999"/>
    <n v="0"/>
    <n v="0"/>
  </r>
  <r>
    <d v="2021-01-01T00:00:00"/>
    <x v="9"/>
    <s v="P"/>
    <s v="Active"/>
    <n v="241"/>
    <x v="240"/>
    <s v="N"/>
    <x v="47"/>
    <n v="1016"/>
    <x v="1"/>
    <s v="Niederl. 1"/>
    <n v="1"/>
    <s v="Department"/>
    <s v="Supervisor"/>
    <s v="Manager"/>
    <s v="ang."/>
    <s v="M"/>
    <d v="2012-11-15T00:00:00"/>
    <m/>
    <s v=""/>
    <n v="7"/>
    <d v="1961-01-15T00:00:00"/>
    <n v="59"/>
    <s v="N"/>
    <n v="30"/>
    <n v="2.5"/>
    <n v="39"/>
    <x v="0"/>
    <n v="1"/>
    <n v="31"/>
    <n v="0"/>
    <n v="7945"/>
    <n v="1259.1937499999999"/>
    <n v="0"/>
    <n v="0"/>
    <n v="0"/>
    <n v="0"/>
    <n v="0"/>
    <n v="0"/>
    <n v="0"/>
    <n v="0"/>
    <n v="0"/>
    <n v="0"/>
    <n v="0"/>
    <n v="0"/>
    <n v="26.5"/>
    <n v="0"/>
    <n v="0"/>
    <n v="0"/>
    <n v="0"/>
    <n v="5.9346750000000004"/>
    <n v="0"/>
    <n v="0"/>
  </r>
  <r>
    <d v="2021-01-01T00:00:00"/>
    <x v="9"/>
    <s v="P"/>
    <s v="Active"/>
    <n v="242"/>
    <x v="241"/>
    <s v="N"/>
    <x v="49"/>
    <n v="1072"/>
    <x v="0"/>
    <s v="Niederl. 3"/>
    <n v="1"/>
    <s v="Department"/>
    <s v="Supervisor"/>
    <s v="Non-Mgm."/>
    <s v="ang."/>
    <s v="W"/>
    <d v="2014-01-15T00:00:00"/>
    <m/>
    <s v=""/>
    <n v="6"/>
    <d v="1979-09-17T00:00:00"/>
    <n v="40"/>
    <s v="N"/>
    <n v="30"/>
    <n v="2.5"/>
    <n v="16"/>
    <x v="0"/>
    <n v="0.41025641025641024"/>
    <n v="31"/>
    <n v="0"/>
    <n v="7946"/>
    <n v="1259.1937499999999"/>
    <n v="0"/>
    <n v="0"/>
    <n v="0"/>
    <n v="0"/>
    <n v="0"/>
    <n v="0"/>
    <n v="0"/>
    <n v="0"/>
    <n v="0"/>
    <n v="0"/>
    <n v="0"/>
    <n v="0"/>
    <n v="26.5"/>
    <n v="0"/>
    <n v="0"/>
    <n v="0"/>
    <n v="0"/>
    <n v="5.9346750000000004"/>
    <n v="0"/>
    <n v="0"/>
  </r>
  <r>
    <d v="2021-01-01T00:00:00"/>
    <x v="9"/>
    <s v="P"/>
    <s v="Active"/>
    <n v="243"/>
    <x v="242"/>
    <s v="N"/>
    <x v="31"/>
    <n v="1059"/>
    <x v="2"/>
    <s v="Niederl. 7"/>
    <n v="1"/>
    <s v="Department"/>
    <s v="Supervisor"/>
    <s v="Manager"/>
    <s v="ang."/>
    <s v="M"/>
    <d v="2012-12-01T00:00:00"/>
    <m/>
    <s v=""/>
    <n v="7"/>
    <d v="1988-01-16T00:00:00"/>
    <n v="32"/>
    <s v="N"/>
    <n v="30"/>
    <n v="2.5"/>
    <n v="39"/>
    <x v="0"/>
    <n v="1"/>
    <n v="31"/>
    <n v="0"/>
    <n v="7947"/>
    <n v="1259.1937499999999"/>
    <n v="0"/>
    <n v="0"/>
    <n v="30"/>
    <n v="0"/>
    <n v="0"/>
    <n v="0"/>
    <n v="0"/>
    <n v="0"/>
    <n v="0"/>
    <n v="0"/>
    <n v="0"/>
    <n v="0"/>
    <n v="26.5"/>
    <n v="0"/>
    <n v="0"/>
    <n v="0"/>
    <n v="0"/>
    <n v="12.653175000000001"/>
    <n v="118.94"/>
    <n v="0"/>
  </r>
  <r>
    <d v="2021-01-01T00:00:00"/>
    <x v="9"/>
    <s v="P"/>
    <s v="Active"/>
    <n v="244"/>
    <x v="243"/>
    <s v="N"/>
    <x v="39"/>
    <n v="1085"/>
    <x v="0"/>
    <s v="Niederl. 3"/>
    <n v="1"/>
    <s v="Department"/>
    <s v="Supervisor"/>
    <s v="Non-Mgm."/>
    <s v="ang."/>
    <s v="M"/>
    <d v="2013-02-01T00:00:00"/>
    <m/>
    <s v=""/>
    <n v="6"/>
    <d v="1985-12-21T00:00:00"/>
    <n v="34"/>
    <s v="N"/>
    <n v="30"/>
    <n v="2.5"/>
    <n v="39"/>
    <x v="0"/>
    <n v="1"/>
    <n v="31"/>
    <n v="0"/>
    <n v="7948"/>
    <n v="1259.1937499999999"/>
    <n v="0"/>
    <n v="0"/>
    <n v="0"/>
    <n v="0"/>
    <n v="0"/>
    <n v="0"/>
    <n v="0"/>
    <n v="0"/>
    <n v="0"/>
    <n v="0"/>
    <n v="0"/>
    <n v="0"/>
    <n v="26.5"/>
    <n v="0"/>
    <n v="0"/>
    <n v="0"/>
    <n v="0"/>
    <n v="5.9346750000000004"/>
    <n v="0"/>
    <n v="0"/>
  </r>
  <r>
    <d v="2021-01-01T00:00:00"/>
    <x v="9"/>
    <s v="P"/>
    <s v="Active"/>
    <n v="245"/>
    <x v="244"/>
    <s v="N"/>
    <x v="49"/>
    <n v="1072"/>
    <x v="0"/>
    <s v="Niederl. 3"/>
    <n v="1"/>
    <s v="Department"/>
    <s v="Supervisor"/>
    <s v="Non-Mgm."/>
    <s v="ang."/>
    <s v="M"/>
    <d v="2013-02-01T00:00:00"/>
    <m/>
    <s v=""/>
    <n v="6"/>
    <d v="1975-05-25T00:00:00"/>
    <n v="44"/>
    <s v="N"/>
    <n v="30"/>
    <n v="2.5"/>
    <n v="39"/>
    <x v="0"/>
    <n v="1"/>
    <n v="31"/>
    <n v="0"/>
    <n v="7949"/>
    <n v="1259.1937499999999"/>
    <n v="0"/>
    <n v="0"/>
    <n v="30"/>
    <n v="0"/>
    <n v="0"/>
    <n v="0"/>
    <n v="0"/>
    <n v="0"/>
    <n v="0"/>
    <n v="0"/>
    <n v="0"/>
    <n v="0"/>
    <n v="26.5"/>
    <n v="0"/>
    <n v="0"/>
    <n v="0"/>
    <n v="0"/>
    <n v="12.653175000000001"/>
    <n v="99.56"/>
    <n v="0"/>
  </r>
  <r>
    <d v="2021-01-01T00:00:00"/>
    <x v="9"/>
    <s v="P"/>
    <s v="Active"/>
    <n v="246"/>
    <x v="245"/>
    <s v="N"/>
    <x v="9"/>
    <n v="1087"/>
    <x v="1"/>
    <s v="Niederl. 1"/>
    <n v="1"/>
    <s v="Department"/>
    <s v="Supervisor"/>
    <s v="Non-Mgm."/>
    <s v="ang."/>
    <s v="M"/>
    <d v="2013-02-01T00:00:00"/>
    <m/>
    <s v=""/>
    <n v="6"/>
    <d v="1985-07-20T00:00:00"/>
    <n v="34"/>
    <s v="N"/>
    <n v="30"/>
    <n v="2.5"/>
    <n v="35"/>
    <x v="0"/>
    <n v="0.89743589743589747"/>
    <n v="31"/>
    <n v="0"/>
    <n v="7950"/>
    <n v="1259.1937499999999"/>
    <n v="0"/>
    <n v="0"/>
    <n v="0"/>
    <n v="0"/>
    <n v="0"/>
    <n v="0"/>
    <n v="0"/>
    <n v="0"/>
    <n v="0"/>
    <n v="0"/>
    <n v="0"/>
    <n v="0"/>
    <n v="26.5"/>
    <n v="0"/>
    <n v="0"/>
    <n v="0"/>
    <n v="0"/>
    <n v="5.9346750000000004"/>
    <n v="0"/>
    <n v="0"/>
  </r>
  <r>
    <d v="2021-01-01T00:00:00"/>
    <x v="9"/>
    <s v="P"/>
    <s v="Active"/>
    <n v="247"/>
    <x v="246"/>
    <s v="N"/>
    <x v="34"/>
    <n v="1095"/>
    <x v="1"/>
    <s v="Niederl. 1"/>
    <n v="1"/>
    <s v="Department"/>
    <s v="Supervisor"/>
    <s v="Non-Mgm."/>
    <s v="ang."/>
    <s v="M"/>
    <d v="2013-03-01T00:00:00"/>
    <m/>
    <s v=""/>
    <n v="6"/>
    <d v="1963-11-11T00:00:00"/>
    <n v="56"/>
    <s v="N"/>
    <n v="30"/>
    <n v="2.5"/>
    <n v="39"/>
    <x v="0"/>
    <n v="1"/>
    <n v="31"/>
    <n v="0"/>
    <n v="7951"/>
    <n v="1259.1937499999999"/>
    <n v="0"/>
    <n v="0"/>
    <n v="0"/>
    <n v="0"/>
    <n v="0"/>
    <n v="0"/>
    <n v="0"/>
    <n v="0"/>
    <n v="0"/>
    <n v="0"/>
    <n v="0"/>
    <n v="0"/>
    <n v="26.5"/>
    <n v="0"/>
    <n v="0"/>
    <n v="0"/>
    <n v="0"/>
    <n v="5.9346750000000004"/>
    <n v="0"/>
    <n v="0"/>
  </r>
  <r>
    <d v="2021-01-01T00:00:00"/>
    <x v="9"/>
    <s v="P"/>
    <s v="Active"/>
    <n v="248"/>
    <x v="247"/>
    <s v="N"/>
    <x v="31"/>
    <n v="1059"/>
    <x v="2"/>
    <s v="Niederl. 7"/>
    <n v="1"/>
    <s v="Department"/>
    <s v="Supervisor"/>
    <s v="Non-Mgm."/>
    <s v="ang."/>
    <s v="W"/>
    <d v="2013-04-01T00:00:00"/>
    <m/>
    <s v=""/>
    <n v="6"/>
    <d v="1982-12-18T00:00:00"/>
    <n v="37"/>
    <s v="J"/>
    <n v="30"/>
    <n v="2.5"/>
    <n v="39"/>
    <x v="0"/>
    <n v="1"/>
    <n v="31"/>
    <n v="0"/>
    <n v="7952"/>
    <n v="1259.1937499999999"/>
    <n v="0"/>
    <n v="0"/>
    <n v="30"/>
    <n v="0"/>
    <n v="425"/>
    <n v="0"/>
    <n v="0"/>
    <n v="0"/>
    <n v="0"/>
    <n v="0"/>
    <n v="458.76923076923077"/>
    <n v="364.4666666666667"/>
    <n v="26.5"/>
    <n v="0"/>
    <n v="0"/>
    <n v="0"/>
    <n v="0"/>
    <n v="292.19560423076922"/>
    <n v="79.040000000000006"/>
    <n v="0"/>
  </r>
  <r>
    <d v="2021-01-01T00:00:00"/>
    <x v="9"/>
    <s v="P"/>
    <s v="Active"/>
    <n v="249"/>
    <x v="248"/>
    <s v="Y"/>
    <x v="15"/>
    <n v="1032"/>
    <x v="5"/>
    <s v="Niederl. 5"/>
    <n v="0.5"/>
    <s v="Department"/>
    <s v="Supervisor"/>
    <s v="Manager"/>
    <s v="ang."/>
    <s v="M"/>
    <d v="2013-04-01T00:00:00"/>
    <m/>
    <s v=""/>
    <n v="6"/>
    <d v="1967-12-09T00:00:00"/>
    <n v="52"/>
    <s v="N"/>
    <n v="30"/>
    <n v="2.5"/>
    <n v="39"/>
    <x v="0"/>
    <n v="0.5"/>
    <n v="31"/>
    <n v="0"/>
    <n v="7953"/>
    <n v="1259.1937499999999"/>
    <n v="0"/>
    <n v="0"/>
    <n v="0"/>
    <n v="0"/>
    <n v="175"/>
    <n v="0"/>
    <n v="0"/>
    <n v="0"/>
    <n v="0"/>
    <n v="0"/>
    <n v="0"/>
    <n v="0"/>
    <n v="13.25"/>
    <n v="0"/>
    <n v="0"/>
    <n v="0"/>
    <n v="0"/>
    <n v="42.158587500000003"/>
    <n v="177.5284"/>
    <n v="0"/>
  </r>
  <r>
    <d v="2021-01-01T00:00:00"/>
    <x v="9"/>
    <s v="P"/>
    <s v="Active"/>
    <n v="249"/>
    <x v="248"/>
    <s v="Y"/>
    <x v="15"/>
    <n v="1038"/>
    <x v="4"/>
    <s v="Niederl. 6"/>
    <n v="0.5"/>
    <s v="Department"/>
    <s v="Supervisor"/>
    <s v="Manager"/>
    <s v="ang."/>
    <s v="M"/>
    <d v="2013-04-01T00:00:00"/>
    <m/>
    <s v=""/>
    <n v="6"/>
    <d v="1967-12-09T00:00:00"/>
    <n v="52"/>
    <s v="N"/>
    <n v="30"/>
    <n v="2.5"/>
    <n v="39"/>
    <x v="0"/>
    <n v="0.5"/>
    <n v="31"/>
    <n v="0"/>
    <n v="7954"/>
    <n v="1259.1937499999999"/>
    <n v="0"/>
    <n v="0"/>
    <n v="0"/>
    <n v="0"/>
    <n v="175"/>
    <n v="0"/>
    <n v="0"/>
    <n v="0"/>
    <n v="0"/>
    <n v="0"/>
    <n v="0"/>
    <n v="0"/>
    <n v="13.25"/>
    <n v="0"/>
    <n v="0"/>
    <n v="0"/>
    <n v="0"/>
    <n v="42.158587500000003"/>
    <n v="177.5284"/>
    <n v="0"/>
  </r>
  <r>
    <d v="2021-01-01T00:00:00"/>
    <x v="9"/>
    <s v="P"/>
    <s v="Active"/>
    <n v="250"/>
    <x v="249"/>
    <s v="N"/>
    <x v="16"/>
    <n v="1067"/>
    <x v="3"/>
    <s v="Niederl. 8"/>
    <n v="1"/>
    <s v="Department"/>
    <s v="Supervisor"/>
    <s v="Non-Mgm."/>
    <s v="ang."/>
    <s v="M"/>
    <d v="2013-04-01T00:00:00"/>
    <m/>
    <s v=""/>
    <n v="6"/>
    <d v="1965-08-20T00:00:00"/>
    <n v="54"/>
    <s v="N"/>
    <n v="30"/>
    <n v="2.5"/>
    <n v="39"/>
    <x v="0"/>
    <n v="1"/>
    <n v="31"/>
    <n v="0"/>
    <n v="7955"/>
    <n v="1259.1937499999999"/>
    <n v="0"/>
    <n v="0"/>
    <n v="0"/>
    <n v="0"/>
    <n v="0"/>
    <n v="0"/>
    <n v="0"/>
    <n v="0"/>
    <n v="0"/>
    <n v="0"/>
    <n v="0"/>
    <n v="0"/>
    <n v="26.5"/>
    <n v="0"/>
    <n v="0"/>
    <n v="0"/>
    <n v="0"/>
    <n v="5.9346750000000004"/>
    <n v="0"/>
    <n v="0"/>
  </r>
  <r>
    <d v="2021-01-01T00:00:00"/>
    <x v="9"/>
    <s v="P"/>
    <s v="Active"/>
    <n v="251"/>
    <x v="250"/>
    <s v="N"/>
    <x v="9"/>
    <n v="1087"/>
    <x v="0"/>
    <s v="Niederl. 3"/>
    <n v="1"/>
    <s v="Department"/>
    <s v="Supervisor"/>
    <s v="Manager"/>
    <s v="ang."/>
    <s v="M"/>
    <d v="2013-04-01T00:00:00"/>
    <m/>
    <s v=""/>
    <n v="6"/>
    <d v="1979-08-06T00:00:00"/>
    <n v="40"/>
    <s v="N"/>
    <n v="30"/>
    <n v="2.5"/>
    <n v="39"/>
    <x v="0"/>
    <n v="1"/>
    <n v="31"/>
    <n v="0"/>
    <n v="7956"/>
    <n v="1259.1937499999999"/>
    <n v="0"/>
    <n v="0"/>
    <n v="0"/>
    <n v="0"/>
    <n v="0"/>
    <n v="0"/>
    <n v="0"/>
    <n v="0"/>
    <n v="0"/>
    <n v="0"/>
    <n v="0"/>
    <n v="0"/>
    <n v="26.5"/>
    <n v="0"/>
    <n v="0"/>
    <n v="0"/>
    <n v="0"/>
    <n v="5.9346750000000004"/>
    <n v="0"/>
    <n v="0"/>
  </r>
  <r>
    <d v="2021-01-01T00:00:00"/>
    <x v="9"/>
    <s v="P"/>
    <s v="Active"/>
    <n v="252"/>
    <x v="251"/>
    <s v="N"/>
    <x v="29"/>
    <n v="1079"/>
    <x v="0"/>
    <s v="Niederl. 3"/>
    <n v="1"/>
    <s v="Department"/>
    <s v="Supervisor"/>
    <s v="Non-Mgm."/>
    <s v="ang."/>
    <s v="M"/>
    <d v="2013-05-01T00:00:00"/>
    <m/>
    <s v=""/>
    <n v="6"/>
    <d v="1965-03-09T00:00:00"/>
    <n v="54"/>
    <s v="N"/>
    <n v="30"/>
    <n v="2.5"/>
    <n v="39"/>
    <x v="0"/>
    <n v="1"/>
    <n v="31"/>
    <n v="0"/>
    <n v="7957"/>
    <n v="1259.1937499999999"/>
    <n v="0"/>
    <n v="0"/>
    <n v="0"/>
    <n v="0"/>
    <n v="0"/>
    <n v="0"/>
    <n v="0"/>
    <n v="0"/>
    <n v="0"/>
    <n v="0"/>
    <n v="0"/>
    <n v="0"/>
    <n v="26.5"/>
    <n v="0"/>
    <n v="0"/>
    <n v="0"/>
    <n v="0"/>
    <n v="5.9346750000000004"/>
    <n v="0"/>
    <n v="0"/>
  </r>
  <r>
    <d v="2021-01-01T00:00:00"/>
    <x v="9"/>
    <s v="P"/>
    <s v="Active"/>
    <n v="253"/>
    <x v="252"/>
    <s v="Y"/>
    <x v="13"/>
    <n v="1030"/>
    <x v="5"/>
    <s v="Niederl. 5"/>
    <n v="0.5"/>
    <s v="Department"/>
    <s v="Supervisor"/>
    <s v="Manager"/>
    <s v="ang."/>
    <s v="M"/>
    <d v="2013-06-01T00:00:00"/>
    <m/>
    <s v=""/>
    <n v="6"/>
    <d v="1971-08-18T00:00:00"/>
    <n v="48"/>
    <s v="N"/>
    <n v="30"/>
    <n v="2.5"/>
    <n v="39"/>
    <x v="0"/>
    <n v="0.5"/>
    <n v="31"/>
    <n v="0"/>
    <n v="7958"/>
    <n v="1259.1937499999999"/>
    <n v="0"/>
    <n v="0"/>
    <n v="0"/>
    <n v="0"/>
    <n v="0"/>
    <n v="0"/>
    <n v="0"/>
    <n v="0"/>
    <n v="0"/>
    <n v="0"/>
    <n v="0"/>
    <n v="0"/>
    <n v="13.25"/>
    <n v="0"/>
    <n v="0"/>
    <n v="0"/>
    <n v="0"/>
    <n v="2.9673375000000002"/>
    <n v="226.1456"/>
    <n v="0"/>
  </r>
  <r>
    <d v="2021-01-01T00:00:00"/>
    <x v="9"/>
    <s v="P"/>
    <s v="Active"/>
    <n v="253"/>
    <x v="252"/>
    <s v="Y"/>
    <x v="13"/>
    <n v="1036"/>
    <x v="4"/>
    <s v="Niederl. 6"/>
    <n v="0.5"/>
    <s v="Department"/>
    <s v="Supervisor"/>
    <s v="Manager"/>
    <s v="ang."/>
    <s v="M"/>
    <d v="2013-06-01T00:00:00"/>
    <m/>
    <s v=""/>
    <n v="6"/>
    <d v="1971-08-18T00:00:00"/>
    <n v="48"/>
    <s v="N"/>
    <n v="30"/>
    <n v="2.5"/>
    <n v="39"/>
    <x v="0"/>
    <n v="0.5"/>
    <n v="31"/>
    <n v="0"/>
    <n v="7959"/>
    <n v="1259.1937499999999"/>
    <n v="0"/>
    <n v="0"/>
    <n v="0"/>
    <n v="0"/>
    <n v="0"/>
    <n v="0"/>
    <n v="0"/>
    <n v="0"/>
    <n v="0"/>
    <n v="0"/>
    <n v="0"/>
    <n v="0"/>
    <n v="13.25"/>
    <n v="0"/>
    <n v="0"/>
    <n v="0"/>
    <n v="0"/>
    <n v="2.9673375000000002"/>
    <n v="226.1456"/>
    <n v="0"/>
  </r>
  <r>
    <d v="2021-01-01T00:00:00"/>
    <x v="9"/>
    <s v="P"/>
    <s v="Active"/>
    <n v="254"/>
    <x v="253"/>
    <s v="N"/>
    <x v="22"/>
    <n v="1029"/>
    <x v="6"/>
    <s v="Niederl. 10"/>
    <n v="1"/>
    <s v="Department"/>
    <s v="Supervisor"/>
    <s v="Non-Mgm."/>
    <s v="ang."/>
    <s v="M"/>
    <d v="2013-06-01T00:00:00"/>
    <m/>
    <s v=""/>
    <n v="6"/>
    <d v="1991-05-01T00:00:00"/>
    <n v="28"/>
    <s v="J"/>
    <n v="30"/>
    <n v="2.5"/>
    <n v="39"/>
    <x v="0"/>
    <n v="1"/>
    <n v="31"/>
    <n v="0"/>
    <n v="7960"/>
    <n v="1259.1937499999999"/>
    <n v="0"/>
    <n v="0"/>
    <n v="0"/>
    <n v="0"/>
    <n v="0"/>
    <n v="0"/>
    <n v="0"/>
    <n v="0"/>
    <n v="0"/>
    <n v="0"/>
    <n v="459.23076923076923"/>
    <n v="364.83333333333337"/>
    <n v="26.5"/>
    <n v="0"/>
    <n v="0"/>
    <n v="0"/>
    <n v="0"/>
    <n v="190.48383076923076"/>
    <n v="0"/>
    <n v="0"/>
  </r>
  <r>
    <d v="2021-01-01T00:00:00"/>
    <x v="9"/>
    <s v="P"/>
    <s v="Active"/>
    <n v="255"/>
    <x v="254"/>
    <s v="N"/>
    <x v="11"/>
    <n v="1082"/>
    <x v="0"/>
    <s v="Niederl. 3"/>
    <n v="1"/>
    <s v="Department"/>
    <s v="Supervisor"/>
    <s v="Non-Mgm."/>
    <s v="ang."/>
    <s v="M"/>
    <d v="2013-06-01T00:00:00"/>
    <m/>
    <s v=""/>
    <n v="6"/>
    <d v="1986-12-31T00:00:00"/>
    <n v="33"/>
    <s v="N"/>
    <n v="35"/>
    <n v="2.9166666666666665"/>
    <n v="30"/>
    <x v="0"/>
    <n v="0.76923076923076927"/>
    <n v="31"/>
    <n v="0"/>
    <n v="7961"/>
    <n v="1259.1937499999999"/>
    <n v="0"/>
    <n v="0"/>
    <n v="0"/>
    <n v="0"/>
    <n v="0"/>
    <n v="0"/>
    <n v="0"/>
    <n v="0"/>
    <n v="0"/>
    <n v="0"/>
    <n v="0"/>
    <n v="0"/>
    <n v="26.5"/>
    <n v="0"/>
    <n v="0"/>
    <n v="0"/>
    <n v="0"/>
    <n v="5.9346750000000004"/>
    <n v="0"/>
    <n v="0"/>
  </r>
  <r>
    <d v="2021-01-01T00:00:00"/>
    <x v="9"/>
    <s v="P"/>
    <s v="Active"/>
    <n v="256"/>
    <x v="255"/>
    <s v="N"/>
    <x v="18"/>
    <n v="1080"/>
    <x v="0"/>
    <s v="Niederl. 3"/>
    <n v="1"/>
    <s v="Department"/>
    <s v="Supervisor"/>
    <s v="Director"/>
    <s v="ang."/>
    <s v="M"/>
    <d v="2013-06-01T00:00:00"/>
    <m/>
    <s v=""/>
    <n v="6"/>
    <d v="1966-08-28T00:00:00"/>
    <n v="53"/>
    <s v="N"/>
    <n v="30"/>
    <n v="2.5"/>
    <n v="39"/>
    <x v="0"/>
    <n v="1"/>
    <n v="31"/>
    <n v="0"/>
    <n v="7962"/>
    <n v="1259.1937499999999"/>
    <n v="0"/>
    <n v="0"/>
    <n v="0"/>
    <n v="0"/>
    <n v="0"/>
    <n v="0"/>
    <n v="2011.17"/>
    <n v="0"/>
    <n v="0"/>
    <n v="0"/>
    <n v="0"/>
    <n v="0"/>
    <n v="26.5"/>
    <n v="0"/>
    <n v="0"/>
    <n v="0"/>
    <n v="0"/>
    <n v="456.33619650000003"/>
    <n v="352.86610000000002"/>
    <n v="0"/>
  </r>
  <r>
    <d v="2021-01-01T00:00:00"/>
    <x v="9"/>
    <s v="P"/>
    <s v="Active"/>
    <n v="257"/>
    <x v="256"/>
    <s v="N"/>
    <x v="9"/>
    <n v="1087"/>
    <x v="0"/>
    <s v="Niederl. 3"/>
    <n v="1"/>
    <s v="Department"/>
    <s v="Supervisor"/>
    <s v="Non-Mgm."/>
    <s v="ang."/>
    <s v="M"/>
    <d v="2013-07-01T00:00:00"/>
    <m/>
    <s v=""/>
    <n v="6"/>
    <d v="1975-05-08T00:00:00"/>
    <n v="44"/>
    <s v="N"/>
    <n v="30"/>
    <n v="2.5"/>
    <n v="39"/>
    <x v="0"/>
    <n v="1"/>
    <n v="31"/>
    <n v="0"/>
    <n v="7963"/>
    <n v="1259.1937499999999"/>
    <n v="0"/>
    <n v="0"/>
    <n v="0"/>
    <n v="0"/>
    <n v="0"/>
    <n v="0"/>
    <n v="0"/>
    <n v="0"/>
    <n v="0"/>
    <n v="0"/>
    <n v="0"/>
    <n v="0"/>
    <n v="26.5"/>
    <n v="0"/>
    <n v="0"/>
    <n v="0"/>
    <n v="0"/>
    <n v="5.9346750000000004"/>
    <n v="0"/>
    <n v="0"/>
  </r>
  <r>
    <d v="2021-01-01T00:00:00"/>
    <x v="9"/>
    <s v="P"/>
    <s v="Active"/>
    <n v="258"/>
    <x v="257"/>
    <s v="N"/>
    <x v="20"/>
    <n v="1062"/>
    <x v="11"/>
    <s v="Niederl. 12"/>
    <n v="1"/>
    <s v="Department"/>
    <s v="Supervisor"/>
    <s v="Non-Mgm."/>
    <s v="ang."/>
    <s v="W"/>
    <d v="2013-07-15T00:00:00"/>
    <m/>
    <s v=""/>
    <n v="6"/>
    <d v="1983-04-22T00:00:00"/>
    <n v="36"/>
    <s v="N"/>
    <n v="30"/>
    <n v="2.5"/>
    <n v="39"/>
    <x v="0"/>
    <n v="1"/>
    <n v="31"/>
    <n v="0"/>
    <n v="7964"/>
    <n v="1259.1937499999999"/>
    <n v="0"/>
    <n v="0"/>
    <n v="0"/>
    <n v="0"/>
    <n v="0"/>
    <n v="0"/>
    <n v="0"/>
    <n v="0"/>
    <n v="0"/>
    <n v="0"/>
    <n v="0"/>
    <n v="0"/>
    <n v="26.5"/>
    <n v="0"/>
    <n v="0"/>
    <n v="0"/>
    <n v="0"/>
    <n v="5.9346750000000004"/>
    <n v="0"/>
    <n v="0"/>
  </r>
  <r>
    <d v="2021-01-01T00:00:00"/>
    <x v="9"/>
    <s v="P"/>
    <s v="Active"/>
    <n v="259"/>
    <x v="258"/>
    <s v="N"/>
    <x v="9"/>
    <n v="1087"/>
    <x v="0"/>
    <s v="Niederl. 3"/>
    <n v="1"/>
    <s v="Department"/>
    <s v="Supervisor"/>
    <s v="Non-Mgm."/>
    <s v="ang."/>
    <s v="M"/>
    <d v="2013-07-01T00:00:00"/>
    <m/>
    <s v=""/>
    <n v="6"/>
    <d v="1982-10-31T00:00:00"/>
    <n v="37"/>
    <s v="N"/>
    <n v="30"/>
    <n v="2.5"/>
    <n v="39"/>
    <x v="0"/>
    <n v="1"/>
    <n v="31"/>
    <n v="0"/>
    <n v="7965"/>
    <n v="1259.1937499999999"/>
    <n v="0"/>
    <n v="0"/>
    <n v="0"/>
    <n v="0"/>
    <n v="0"/>
    <n v="0"/>
    <n v="0"/>
    <n v="0"/>
    <n v="0"/>
    <n v="0"/>
    <n v="0"/>
    <n v="0"/>
    <n v="26.5"/>
    <n v="0"/>
    <n v="0"/>
    <n v="0"/>
    <n v="0"/>
    <n v="5.9346750000000004"/>
    <n v="0"/>
    <n v="0"/>
  </r>
  <r>
    <d v="2021-01-01T00:00:00"/>
    <x v="9"/>
    <s v="P"/>
    <s v="Active"/>
    <n v="260"/>
    <x v="259"/>
    <s v="N"/>
    <x v="9"/>
    <n v="1087"/>
    <x v="0"/>
    <s v="Niederl. 3"/>
    <n v="1"/>
    <s v="Department"/>
    <s v="Supervisor"/>
    <s v="Non-Mgm."/>
    <s v="ang."/>
    <s v="M"/>
    <d v="2013-07-01T00:00:00"/>
    <m/>
    <s v=""/>
    <n v="6"/>
    <d v="1981-10-08T00:00:00"/>
    <n v="38"/>
    <s v="N"/>
    <n v="30"/>
    <n v="2.5"/>
    <n v="39"/>
    <x v="0"/>
    <n v="1"/>
    <n v="31"/>
    <n v="0"/>
    <n v="7966"/>
    <n v="1259.1937499999999"/>
    <n v="0"/>
    <n v="0"/>
    <n v="0"/>
    <n v="0"/>
    <n v="0"/>
    <n v="0"/>
    <n v="0"/>
    <n v="0"/>
    <n v="0"/>
    <n v="0"/>
    <n v="0"/>
    <n v="0"/>
    <n v="26.5"/>
    <n v="0"/>
    <n v="0"/>
    <n v="0"/>
    <n v="0"/>
    <n v="5.9346750000000004"/>
    <n v="0"/>
    <n v="0"/>
  </r>
  <r>
    <d v="2021-01-01T00:00:00"/>
    <x v="9"/>
    <s v="P"/>
    <s v="Active"/>
    <n v="261"/>
    <x v="260"/>
    <s v="N"/>
    <x v="31"/>
    <n v="1064"/>
    <x v="11"/>
    <s v="Niederl. 12"/>
    <n v="1"/>
    <s v="Department"/>
    <s v="Supervisor"/>
    <s v="Non-Mgm."/>
    <s v="ang."/>
    <s v="M"/>
    <d v="2013-08-01T00:00:00"/>
    <m/>
    <s v=""/>
    <n v="6"/>
    <d v="1976-12-05T00:00:00"/>
    <n v="43"/>
    <s v="N"/>
    <n v="30"/>
    <n v="2.5"/>
    <n v="39"/>
    <x v="0"/>
    <n v="1"/>
    <n v="31"/>
    <n v="0"/>
    <n v="7967"/>
    <n v="1259.1937499999999"/>
    <n v="0"/>
    <n v="0"/>
    <n v="30"/>
    <n v="0"/>
    <n v="0"/>
    <n v="0"/>
    <n v="0"/>
    <n v="0"/>
    <n v="0"/>
    <n v="0"/>
    <n v="0"/>
    <n v="0"/>
    <n v="26.5"/>
    <n v="0"/>
    <n v="0"/>
    <n v="0"/>
    <n v="0"/>
    <n v="12.653175000000001"/>
    <n v="102.03"/>
    <n v="0"/>
  </r>
  <r>
    <d v="2021-01-01T00:00:00"/>
    <x v="9"/>
    <s v="P"/>
    <s v="Active"/>
    <n v="262"/>
    <x v="261"/>
    <s v="N"/>
    <x v="22"/>
    <n v="1060"/>
    <x v="2"/>
    <s v="Niederl. 7"/>
    <n v="1"/>
    <s v="Department"/>
    <s v="Supervisor"/>
    <s v="Non-Mgm."/>
    <s v="ang."/>
    <s v="M"/>
    <d v="2016-07-07T00:00:00"/>
    <m/>
    <s v=""/>
    <n v="3"/>
    <d v="1996-01-24T00:00:00"/>
    <n v="23"/>
    <s v="J"/>
    <n v="30"/>
    <n v="2.5"/>
    <n v="39"/>
    <x v="0"/>
    <n v="1"/>
    <n v="31"/>
    <n v="0"/>
    <n v="7968"/>
    <n v="1259.1937499999999"/>
    <n v="0"/>
    <n v="0"/>
    <n v="0"/>
    <n v="0"/>
    <n v="0"/>
    <n v="0"/>
    <n v="0"/>
    <n v="0"/>
    <n v="0"/>
    <n v="0"/>
    <n v="459.69230769230768"/>
    <n v="365.20000000000005"/>
    <n v="26.5"/>
    <n v="0"/>
    <n v="0"/>
    <n v="0"/>
    <n v="0"/>
    <n v="190.66930730769232"/>
    <n v="0"/>
    <n v="0"/>
  </r>
  <r>
    <d v="2021-01-01T00:00:00"/>
    <x v="9"/>
    <s v="P"/>
    <s v="Active"/>
    <n v="263"/>
    <x v="262"/>
    <s v="N"/>
    <x v="20"/>
    <n v="1033"/>
    <x v="5"/>
    <s v="Niederl. 5"/>
    <n v="1"/>
    <s v="Department"/>
    <s v="Supervisor"/>
    <s v="Non-Mgm."/>
    <s v="ang."/>
    <s v="W"/>
    <d v="2016-01-26T00:00:00"/>
    <m/>
    <s v=""/>
    <n v="3"/>
    <d v="1994-11-06T00:00:00"/>
    <n v="25"/>
    <s v="J"/>
    <n v="30"/>
    <n v="2.5"/>
    <n v="39"/>
    <x v="0"/>
    <n v="1"/>
    <n v="31"/>
    <n v="0"/>
    <n v="7969"/>
    <n v="1259.1937499999999"/>
    <n v="0"/>
    <n v="0"/>
    <n v="0"/>
    <n v="0"/>
    <n v="0"/>
    <n v="0"/>
    <n v="0"/>
    <n v="0"/>
    <n v="0"/>
    <n v="0"/>
    <n v="459.75"/>
    <n v="365.24583333333339"/>
    <n v="26.5"/>
    <n v="0"/>
    <n v="0"/>
    <n v="0"/>
    <n v="0"/>
    <n v="190.69249187500003"/>
    <n v="0"/>
    <n v="0"/>
  </r>
  <r>
    <d v="2021-01-01T00:00:00"/>
    <x v="9"/>
    <s v="P"/>
    <s v="Active"/>
    <n v="264"/>
    <x v="263"/>
    <s v="N"/>
    <x v="28"/>
    <n v="1004"/>
    <x v="1"/>
    <s v="Niederl. 1"/>
    <n v="1"/>
    <s v="Department"/>
    <s v="Supervisor"/>
    <s v="Non-Mgm."/>
    <s v="ang."/>
    <s v="W"/>
    <d v="2013-09-01T00:00:00"/>
    <m/>
    <s v=""/>
    <n v="6"/>
    <d v="1997-04-08T00:00:00"/>
    <n v="22"/>
    <s v="N"/>
    <n v="30"/>
    <n v="2.5"/>
    <n v="39"/>
    <x v="0"/>
    <n v="1"/>
    <n v="31"/>
    <n v="0"/>
    <n v="7970"/>
    <n v="1259.1937499999999"/>
    <n v="0"/>
    <n v="0"/>
    <n v="0"/>
    <n v="0"/>
    <n v="0"/>
    <n v="0"/>
    <n v="0"/>
    <n v="0"/>
    <n v="0"/>
    <n v="0"/>
    <n v="0"/>
    <n v="0"/>
    <n v="26.5"/>
    <n v="0"/>
    <n v="0"/>
    <n v="0"/>
    <n v="0"/>
    <n v="5.9346750000000004"/>
    <n v="0"/>
    <n v="0"/>
  </r>
  <r>
    <d v="2021-01-01T00:00:00"/>
    <x v="9"/>
    <s v="P"/>
    <s v="Active"/>
    <n v="265"/>
    <x v="264"/>
    <s v="N"/>
    <x v="33"/>
    <n v="1000"/>
    <x v="1"/>
    <s v="Niederl. 1"/>
    <n v="1"/>
    <s v="Department"/>
    <s v="Supervisor"/>
    <s v="Non-Mgm."/>
    <s v="ang."/>
    <s v="W"/>
    <d v="2013-09-01T00:00:00"/>
    <m/>
    <s v=""/>
    <n v="6"/>
    <d v="1997-03-16T00:00:00"/>
    <n v="22"/>
    <s v="N"/>
    <n v="30"/>
    <n v="2.5"/>
    <n v="39"/>
    <x v="0"/>
    <n v="1"/>
    <n v="31"/>
    <n v="0"/>
    <n v="7971"/>
    <n v="1259.1937499999999"/>
    <n v="0"/>
    <n v="0"/>
    <n v="0"/>
    <n v="0"/>
    <n v="0"/>
    <n v="0"/>
    <n v="0"/>
    <n v="0"/>
    <n v="0"/>
    <n v="0"/>
    <n v="0"/>
    <n v="0"/>
    <n v="26.5"/>
    <n v="0"/>
    <n v="0"/>
    <n v="0"/>
    <n v="0"/>
    <n v="5.9346750000000004"/>
    <n v="0"/>
    <n v="0"/>
  </r>
  <r>
    <d v="2021-01-01T00:00:00"/>
    <x v="9"/>
    <s v="P"/>
    <s v="Active"/>
    <n v="266"/>
    <x v="265"/>
    <s v="N"/>
    <x v="1"/>
    <n v="1017"/>
    <x v="1"/>
    <s v="Niederl. 1"/>
    <n v="1"/>
    <s v="Department"/>
    <s v="Supervisor"/>
    <s v="Non-Mgm."/>
    <s v="ang."/>
    <s v="M"/>
    <d v="2013-09-01T00:00:00"/>
    <m/>
    <s v=""/>
    <n v="6"/>
    <d v="1997-01-27T00:00:00"/>
    <n v="22"/>
    <s v="N"/>
    <n v="30"/>
    <n v="2.5"/>
    <n v="34"/>
    <x v="0"/>
    <n v="0.87179487179487181"/>
    <n v="31"/>
    <n v="0"/>
    <n v="7972"/>
    <n v="1259.1937499999999"/>
    <n v="0"/>
    <n v="0"/>
    <n v="0"/>
    <n v="0"/>
    <n v="0"/>
    <n v="0"/>
    <n v="0"/>
    <n v="0"/>
    <n v="0"/>
    <n v="0"/>
    <n v="0"/>
    <n v="0"/>
    <n v="26.5"/>
    <n v="0"/>
    <n v="0"/>
    <n v="0"/>
    <n v="0"/>
    <n v="5.9346750000000004"/>
    <n v="0"/>
    <n v="0"/>
  </r>
  <r>
    <d v="2021-01-01T00:00:00"/>
    <x v="9"/>
    <s v="P"/>
    <s v="Active"/>
    <n v="267"/>
    <x v="266"/>
    <s v="N"/>
    <x v="22"/>
    <n v="1053"/>
    <x v="3"/>
    <s v="Niederl. 8"/>
    <n v="1"/>
    <s v="Department"/>
    <s v="Supervisor"/>
    <s v="Non-Mgm."/>
    <s v="ang."/>
    <s v="M"/>
    <d v="2013-09-01T00:00:00"/>
    <m/>
    <s v=""/>
    <n v="6"/>
    <d v="1987-10-02T00:00:00"/>
    <n v="32"/>
    <s v="J"/>
    <n v="30"/>
    <n v="2.5"/>
    <n v="39"/>
    <x v="0"/>
    <n v="1"/>
    <n v="31"/>
    <n v="0"/>
    <n v="7973"/>
    <n v="1259.1937499999999"/>
    <n v="0"/>
    <n v="0"/>
    <n v="0"/>
    <n v="0"/>
    <n v="0"/>
    <n v="0"/>
    <n v="0"/>
    <n v="0"/>
    <n v="0"/>
    <n v="0"/>
    <n v="459.98076923076923"/>
    <n v="365.42916666666667"/>
    <n v="26.5"/>
    <n v="0"/>
    <n v="0"/>
    <n v="0"/>
    <n v="0"/>
    <n v="190.78523014423075"/>
    <n v="0"/>
    <n v="0"/>
  </r>
  <r>
    <d v="2021-01-01T00:00:00"/>
    <x v="9"/>
    <s v="P"/>
    <s v="Active"/>
    <n v="268"/>
    <x v="267"/>
    <s v="N"/>
    <x v="32"/>
    <n v="1077"/>
    <x v="0"/>
    <s v="Niederl. 3"/>
    <n v="1"/>
    <s v="Department"/>
    <s v="Supervisor"/>
    <s v="Manager"/>
    <s v="ang."/>
    <s v="M"/>
    <d v="2013-10-01T00:00:00"/>
    <m/>
    <s v=""/>
    <n v="6"/>
    <d v="1983-06-06T00:00:00"/>
    <n v="36"/>
    <s v="N"/>
    <n v="30"/>
    <n v="2.5"/>
    <n v="39"/>
    <x v="0"/>
    <n v="1"/>
    <n v="31"/>
    <n v="0"/>
    <n v="7974"/>
    <n v="1259.1937499999999"/>
    <n v="0"/>
    <n v="0"/>
    <n v="30"/>
    <n v="0"/>
    <n v="0"/>
    <n v="0"/>
    <n v="0"/>
    <n v="0"/>
    <n v="0"/>
    <n v="0"/>
    <n v="0"/>
    <n v="0"/>
    <n v="26.5"/>
    <n v="0"/>
    <n v="0"/>
    <n v="0"/>
    <n v="0"/>
    <n v="12.653175000000001"/>
    <n v="96.710000000000008"/>
    <n v="0"/>
  </r>
  <r>
    <d v="2021-01-01T00:00:00"/>
    <x v="9"/>
    <s v="P"/>
    <s v="Active"/>
    <n v="269"/>
    <x v="268"/>
    <s v="N"/>
    <x v="50"/>
    <n v="1069"/>
    <x v="0"/>
    <s v="Niederl. 3"/>
    <n v="1"/>
    <s v="Department"/>
    <s v="Supervisor"/>
    <s v="Manager"/>
    <s v="ang."/>
    <s v="M"/>
    <d v="2013-09-16T00:00:00"/>
    <m/>
    <s v=""/>
    <n v="6"/>
    <d v="1987-12-13T00:00:00"/>
    <n v="32"/>
    <s v="N"/>
    <n v="30"/>
    <n v="2.5"/>
    <n v="39"/>
    <x v="0"/>
    <n v="1"/>
    <n v="31"/>
    <n v="0"/>
    <n v="7975"/>
    <n v="1259.1937499999999"/>
    <n v="0"/>
    <n v="0"/>
    <n v="0"/>
    <n v="0"/>
    <n v="0"/>
    <n v="0"/>
    <n v="0"/>
    <n v="0"/>
    <n v="0"/>
    <n v="0"/>
    <n v="0"/>
    <n v="0"/>
    <n v="26.5"/>
    <n v="0"/>
    <n v="0"/>
    <n v="0"/>
    <n v="0"/>
    <n v="5.9346750000000004"/>
    <n v="0"/>
    <n v="0"/>
  </r>
  <r>
    <d v="2021-01-01T00:00:00"/>
    <x v="9"/>
    <s v="P"/>
    <s v="Active"/>
    <n v="270"/>
    <x v="269"/>
    <s v="N"/>
    <x v="31"/>
    <n v="1063"/>
    <x v="10"/>
    <s v="Niederl. 11"/>
    <n v="1"/>
    <s v="Department"/>
    <s v="Supervisor"/>
    <s v="Non-Mgm."/>
    <s v="ang."/>
    <s v="M"/>
    <d v="2013-11-01T00:00:00"/>
    <m/>
    <s v=""/>
    <n v="6"/>
    <d v="1984-05-11T00:00:00"/>
    <n v="35"/>
    <s v="N"/>
    <n v="30"/>
    <n v="2.5"/>
    <n v="39"/>
    <x v="0"/>
    <n v="1"/>
    <n v="31"/>
    <n v="0"/>
    <n v="7976"/>
    <n v="1259.1937499999999"/>
    <n v="0"/>
    <n v="0"/>
    <n v="60"/>
    <n v="0"/>
    <n v="0"/>
    <n v="0"/>
    <n v="0"/>
    <n v="0"/>
    <n v="0"/>
    <n v="0"/>
    <n v="0"/>
    <n v="0"/>
    <n v="26.5"/>
    <n v="0"/>
    <n v="0"/>
    <n v="0"/>
    <n v="0"/>
    <n v="19.371675"/>
    <n v="128.63"/>
    <n v="0"/>
  </r>
  <r>
    <d v="2021-01-01T00:00:00"/>
    <x v="9"/>
    <s v="P"/>
    <s v="Active"/>
    <n v="271"/>
    <x v="270"/>
    <s v="N"/>
    <x v="22"/>
    <n v="1060"/>
    <x v="2"/>
    <s v="Niederl. 7"/>
    <n v="1"/>
    <s v="Department"/>
    <s v="Supervisor"/>
    <s v="Non-Mgm."/>
    <s v="ang."/>
    <s v="M"/>
    <d v="2013-11-01T00:00:00"/>
    <m/>
    <s v=""/>
    <n v="6"/>
    <d v="1984-06-29T00:00:00"/>
    <n v="35"/>
    <s v="J"/>
    <n v="30"/>
    <n v="2.5"/>
    <n v="39"/>
    <x v="0"/>
    <n v="1"/>
    <n v="31"/>
    <n v="0"/>
    <n v="7977"/>
    <n v="1259.1937499999999"/>
    <n v="0"/>
    <n v="0"/>
    <n v="0"/>
    <n v="0"/>
    <n v="0"/>
    <n v="0"/>
    <n v="0"/>
    <n v="0"/>
    <n v="0"/>
    <n v="0"/>
    <n v="460.21153846153845"/>
    <n v="365.61250000000001"/>
    <n v="26.5"/>
    <n v="0"/>
    <n v="0"/>
    <n v="0"/>
    <n v="0"/>
    <n v="190.87796841346156"/>
    <n v="0"/>
    <n v="0"/>
  </r>
  <r>
    <d v="2021-01-01T00:00:00"/>
    <x v="9"/>
    <s v="P"/>
    <s v="Active"/>
    <n v="272"/>
    <x v="271"/>
    <s v="N"/>
    <x v="25"/>
    <n v="1002"/>
    <x v="1"/>
    <s v="Niederl. 1"/>
    <n v="1"/>
    <s v="Department"/>
    <s v="Supervisor"/>
    <s v="Manager"/>
    <s v="ang."/>
    <s v="M"/>
    <d v="2013-11-01T00:00:00"/>
    <m/>
    <s v=""/>
    <n v="6"/>
    <d v="1984-02-06T00:00:00"/>
    <n v="35"/>
    <s v="N"/>
    <n v="30"/>
    <n v="2.5"/>
    <n v="39"/>
    <x v="0"/>
    <n v="1"/>
    <n v="31"/>
    <n v="0"/>
    <n v="7978"/>
    <n v="1259.1937499999999"/>
    <n v="0"/>
    <n v="0"/>
    <n v="0"/>
    <n v="0"/>
    <n v="0"/>
    <n v="0"/>
    <n v="0"/>
    <n v="0"/>
    <n v="0"/>
    <n v="0"/>
    <n v="0"/>
    <n v="0"/>
    <n v="26.5"/>
    <n v="0"/>
    <n v="0"/>
    <n v="0"/>
    <n v="0"/>
    <n v="5.9346750000000004"/>
    <n v="0"/>
    <n v="0"/>
  </r>
  <r>
    <d v="2021-01-01T00:00:00"/>
    <x v="9"/>
    <s v="P"/>
    <s v="Active"/>
    <n v="273"/>
    <x v="272"/>
    <s v="N"/>
    <x v="22"/>
    <n v="1053"/>
    <x v="3"/>
    <s v="Niederl. 8"/>
    <n v="1"/>
    <s v="Department"/>
    <s v="Supervisor"/>
    <s v="Non-Mgm."/>
    <s v="ang."/>
    <s v="M"/>
    <d v="2013-12-01T00:00:00"/>
    <m/>
    <s v=""/>
    <n v="6"/>
    <d v="1964-08-12T00:00:00"/>
    <n v="55"/>
    <s v="J"/>
    <n v="30"/>
    <n v="2.5"/>
    <n v="39"/>
    <x v="0"/>
    <n v="1"/>
    <n v="31"/>
    <n v="0"/>
    <n v="7979"/>
    <n v="1259.1937499999999"/>
    <n v="0"/>
    <n v="0"/>
    <n v="0"/>
    <n v="0"/>
    <n v="0"/>
    <n v="0"/>
    <n v="0"/>
    <n v="0"/>
    <n v="0"/>
    <n v="0"/>
    <n v="460.32692307692309"/>
    <n v="365.70416666666665"/>
    <n v="26.5"/>
    <n v="0"/>
    <n v="0"/>
    <n v="0"/>
    <n v="0"/>
    <n v="190.92433754807692"/>
    <n v="0"/>
    <n v="0"/>
  </r>
  <r>
    <d v="2021-01-01T00:00:00"/>
    <x v="9"/>
    <s v="P"/>
    <s v="Active"/>
    <n v="274"/>
    <x v="273"/>
    <s v="N"/>
    <x v="22"/>
    <n v="1035"/>
    <x v="5"/>
    <s v="Niederl. 5"/>
    <n v="1"/>
    <s v="Department"/>
    <s v="Supervisor"/>
    <s v="Non-Mgm."/>
    <s v="ang."/>
    <s v="M"/>
    <d v="2014-01-01T00:00:00"/>
    <m/>
    <s v=""/>
    <n v="6"/>
    <d v="1959-01-08T00:00:00"/>
    <n v="61"/>
    <s v="J"/>
    <n v="30"/>
    <n v="2.5"/>
    <n v="39"/>
    <x v="0"/>
    <n v="1"/>
    <n v="31"/>
    <n v="0"/>
    <n v="7980"/>
    <n v="1259.1937499999999"/>
    <n v="0"/>
    <n v="0"/>
    <n v="0"/>
    <n v="0"/>
    <n v="0"/>
    <n v="0"/>
    <n v="0"/>
    <n v="0"/>
    <n v="0"/>
    <n v="0"/>
    <n v="460.38461538461542"/>
    <n v="365.75000000000006"/>
    <n v="26.5"/>
    <n v="0"/>
    <n v="0"/>
    <n v="0"/>
    <n v="0"/>
    <n v="190.94752211538466"/>
    <n v="0"/>
    <n v="0"/>
  </r>
  <r>
    <d v="2021-01-01T00:00:00"/>
    <x v="9"/>
    <s v="P"/>
    <s v="Active"/>
    <n v="275"/>
    <x v="274"/>
    <s v="N"/>
    <x v="22"/>
    <n v="1053"/>
    <x v="3"/>
    <s v="Niederl. 8"/>
    <n v="1"/>
    <s v="Department"/>
    <s v="Supervisor"/>
    <s v="Non-Mgm."/>
    <s v="ang."/>
    <s v="M"/>
    <d v="2014-01-01T00:00:00"/>
    <m/>
    <s v=""/>
    <n v="6"/>
    <d v="1986-07-03T00:00:00"/>
    <n v="33"/>
    <s v="J"/>
    <n v="30"/>
    <n v="2.5"/>
    <n v="39"/>
    <x v="0"/>
    <n v="1"/>
    <n v="31"/>
    <n v="0"/>
    <n v="7981"/>
    <n v="1259.1937499999999"/>
    <n v="0"/>
    <n v="0"/>
    <n v="0"/>
    <n v="0"/>
    <n v="0"/>
    <n v="0"/>
    <n v="0"/>
    <n v="0"/>
    <n v="0"/>
    <n v="0"/>
    <n v="460.44230769230774"/>
    <n v="365.79583333333341"/>
    <n v="26.5"/>
    <n v="0"/>
    <n v="0"/>
    <n v="0"/>
    <n v="0"/>
    <n v="190.97070668269237"/>
    <n v="0"/>
    <n v="0"/>
  </r>
  <r>
    <d v="2021-01-01T00:00:00"/>
    <x v="9"/>
    <s v="P"/>
    <s v="Active"/>
    <n v="276"/>
    <x v="275"/>
    <s v="N"/>
    <x v="47"/>
    <n v="1016"/>
    <x v="1"/>
    <s v="Niederl. 1"/>
    <n v="1"/>
    <s v="Department"/>
    <s v="Supervisor"/>
    <s v="Non-Mgm."/>
    <s v="ang."/>
    <s v="W"/>
    <d v="2014-02-01T00:00:00"/>
    <m/>
    <s v=""/>
    <n v="5"/>
    <d v="1982-07-10T00:00:00"/>
    <n v="37"/>
    <s v="N"/>
    <n v="24"/>
    <n v="2"/>
    <n v="18"/>
    <x v="0"/>
    <n v="0.46153846153846156"/>
    <n v="31"/>
    <n v="0"/>
    <n v="7982"/>
    <n v="1259.1937499999999"/>
    <n v="0"/>
    <n v="0"/>
    <n v="0"/>
    <n v="0"/>
    <n v="0"/>
    <n v="0"/>
    <n v="0"/>
    <n v="0"/>
    <n v="0"/>
    <n v="0"/>
    <n v="0"/>
    <n v="0"/>
    <n v="26.5"/>
    <n v="0"/>
    <n v="0"/>
    <n v="0"/>
    <n v="0"/>
    <n v="5.9346750000000004"/>
    <n v="0"/>
    <n v="0"/>
  </r>
  <r>
    <d v="2021-01-01T00:00:00"/>
    <x v="9"/>
    <s v="P"/>
    <s v="Active"/>
    <n v="277"/>
    <x v="276"/>
    <s v="N"/>
    <x v="4"/>
    <n v="1013"/>
    <x v="1"/>
    <s v="Niederl. 1"/>
    <n v="1"/>
    <s v="Department"/>
    <s v="Supervisor"/>
    <s v="Manager"/>
    <s v="ang."/>
    <s v="M"/>
    <d v="2014-02-01T00:00:00"/>
    <m/>
    <s v=""/>
    <n v="5"/>
    <d v="1969-10-30T00:00:00"/>
    <n v="50"/>
    <s v="N"/>
    <n v="30"/>
    <n v="2.5"/>
    <n v="39"/>
    <x v="0"/>
    <n v="1"/>
    <n v="31"/>
    <n v="0"/>
    <n v="7983"/>
    <n v="1259.1937499999999"/>
    <n v="0"/>
    <n v="0"/>
    <n v="0"/>
    <n v="0"/>
    <n v="0"/>
    <n v="0"/>
    <n v="0"/>
    <n v="0"/>
    <n v="0"/>
    <n v="0"/>
    <n v="0"/>
    <n v="0"/>
    <n v="26.5"/>
    <n v="0"/>
    <n v="0"/>
    <n v="0"/>
    <n v="0"/>
    <n v="5.9346750000000004"/>
    <n v="0"/>
    <n v="0"/>
  </r>
  <r>
    <d v="2021-01-01T00:00:00"/>
    <x v="9"/>
    <s v="P"/>
    <s v="Active"/>
    <n v="278"/>
    <x v="277"/>
    <s v="N"/>
    <x v="23"/>
    <n v="1068"/>
    <x v="0"/>
    <s v="Niederl. 3"/>
    <n v="1"/>
    <s v="Department"/>
    <s v="Supervisor"/>
    <s v="Non-Mgm."/>
    <s v="ang."/>
    <s v="M"/>
    <d v="2014-03-01T00:00:00"/>
    <m/>
    <s v=""/>
    <n v="5"/>
    <d v="1960-12-15T00:00:00"/>
    <n v="59"/>
    <s v="N"/>
    <n v="30"/>
    <n v="2.5"/>
    <n v="39"/>
    <x v="0"/>
    <n v="1"/>
    <n v="31"/>
    <n v="0"/>
    <n v="7984"/>
    <n v="1259.1937499999999"/>
    <n v="0"/>
    <n v="0"/>
    <n v="0"/>
    <n v="0"/>
    <n v="0"/>
    <n v="0"/>
    <n v="0"/>
    <n v="0"/>
    <n v="0"/>
    <n v="0"/>
    <n v="0"/>
    <n v="0"/>
    <n v="26.5"/>
    <n v="0"/>
    <n v="0"/>
    <n v="0"/>
    <n v="0"/>
    <n v="5.9346750000000004"/>
    <n v="0"/>
    <n v="0"/>
  </r>
  <r>
    <d v="2021-01-01T00:00:00"/>
    <x v="9"/>
    <s v="P"/>
    <s v="Active"/>
    <n v="279"/>
    <x v="278"/>
    <s v="N"/>
    <x v="23"/>
    <n v="1068"/>
    <x v="0"/>
    <s v="Niederl. 3"/>
    <n v="1"/>
    <s v="Department"/>
    <s v="Supervisor"/>
    <s v="Manager"/>
    <s v="ang."/>
    <s v="M"/>
    <d v="2014-03-01T00:00:00"/>
    <m/>
    <s v=""/>
    <n v="5"/>
    <d v="1981-05-31T00:00:00"/>
    <n v="38"/>
    <s v="N"/>
    <n v="30"/>
    <n v="2.5"/>
    <n v="39"/>
    <x v="0"/>
    <n v="1"/>
    <n v="31"/>
    <n v="0"/>
    <n v="7985"/>
    <n v="1259.1937499999999"/>
    <n v="0"/>
    <n v="0"/>
    <n v="0"/>
    <n v="0"/>
    <n v="0"/>
    <n v="0"/>
    <n v="0"/>
    <n v="0"/>
    <n v="0"/>
    <n v="0"/>
    <n v="0"/>
    <n v="0"/>
    <n v="26.5"/>
    <n v="0"/>
    <n v="0"/>
    <n v="0"/>
    <n v="0"/>
    <n v="5.9346750000000004"/>
    <n v="0"/>
    <n v="0"/>
  </r>
  <r>
    <d v="2021-01-01T00:00:00"/>
    <x v="9"/>
    <s v="P"/>
    <s v="Active"/>
    <n v="280"/>
    <x v="279"/>
    <s v="N"/>
    <x v="0"/>
    <n v="1090"/>
    <x v="0"/>
    <s v="Niederl. 3"/>
    <n v="1"/>
    <s v="Department"/>
    <s v="Supervisor"/>
    <s v="Non-Mgm."/>
    <s v="ang."/>
    <s v="W"/>
    <d v="2014-04-01T00:00:00"/>
    <m/>
    <s v=""/>
    <n v="5"/>
    <d v="1978-07-24T00:00:00"/>
    <n v="41"/>
    <s v="N"/>
    <n v="35"/>
    <n v="2.9166666666666665"/>
    <n v="39"/>
    <x v="0"/>
    <n v="1"/>
    <n v="31"/>
    <n v="0"/>
    <n v="7986"/>
    <n v="1259.1937499999999"/>
    <n v="0"/>
    <n v="0"/>
    <n v="0"/>
    <n v="0"/>
    <n v="0"/>
    <n v="0"/>
    <n v="0"/>
    <n v="0"/>
    <n v="0"/>
    <n v="0"/>
    <n v="0"/>
    <n v="0"/>
    <n v="26.5"/>
    <n v="0"/>
    <n v="0"/>
    <n v="0"/>
    <n v="0"/>
    <n v="5.9346750000000004"/>
    <n v="0"/>
    <n v="0"/>
  </r>
  <r>
    <d v="2021-01-01T00:00:00"/>
    <x v="9"/>
    <s v="P"/>
    <s v="Active"/>
    <n v="281"/>
    <x v="280"/>
    <s v="N"/>
    <x v="48"/>
    <n v="1073"/>
    <x v="0"/>
    <s v="Niederl. 3"/>
    <n v="1"/>
    <s v="Department"/>
    <s v="Supervisor"/>
    <s v="Manager"/>
    <s v="ang."/>
    <s v="M"/>
    <d v="2014-04-01T00:00:00"/>
    <m/>
    <s v=""/>
    <n v="5"/>
    <d v="1989-03-05T00:00:00"/>
    <n v="30"/>
    <s v="N"/>
    <n v="30"/>
    <n v="2.5"/>
    <n v="39"/>
    <x v="0"/>
    <n v="1"/>
    <n v="31"/>
    <n v="0"/>
    <n v="7987"/>
    <n v="1259.1937499999999"/>
    <n v="0"/>
    <n v="0"/>
    <n v="0"/>
    <n v="0"/>
    <n v="0"/>
    <n v="0"/>
    <n v="0"/>
    <n v="0"/>
    <n v="0"/>
    <n v="0"/>
    <n v="0"/>
    <n v="0"/>
    <n v="26.5"/>
    <n v="0"/>
    <n v="0"/>
    <n v="0"/>
    <n v="0"/>
    <n v="5.9346750000000004"/>
    <n v="0"/>
    <n v="0"/>
  </r>
  <r>
    <d v="2021-01-01T00:00:00"/>
    <x v="9"/>
    <s v="P"/>
    <s v="Active"/>
    <n v="282"/>
    <x v="281"/>
    <s v="N"/>
    <x v="5"/>
    <n v="1093"/>
    <x v="1"/>
    <s v="Niederl. 1"/>
    <n v="1"/>
    <s v="Department"/>
    <s v="Supervisor"/>
    <s v="Non-Mgm."/>
    <s v="ang."/>
    <s v="M"/>
    <d v="2014-03-17T00:00:00"/>
    <m/>
    <s v=""/>
    <n v="5"/>
    <d v="1997-04-24T00:00:00"/>
    <n v="22"/>
    <s v="N"/>
    <n v="30"/>
    <n v="2.5"/>
    <n v="39"/>
    <x v="0"/>
    <n v="1"/>
    <n v="31"/>
    <n v="0"/>
    <n v="7988"/>
    <n v="1259.1937499999999"/>
    <n v="0"/>
    <n v="0"/>
    <n v="0"/>
    <n v="0"/>
    <n v="0"/>
    <n v="0"/>
    <n v="0"/>
    <n v="0"/>
    <n v="0"/>
    <n v="0"/>
    <n v="0"/>
    <n v="0"/>
    <n v="26.5"/>
    <n v="0"/>
    <n v="0"/>
    <n v="0"/>
    <n v="0"/>
    <n v="5.9346750000000004"/>
    <n v="0"/>
    <n v="0"/>
  </r>
  <r>
    <d v="2021-01-01T00:00:00"/>
    <x v="9"/>
    <s v="P"/>
    <s v="Active"/>
    <n v="283"/>
    <x v="282"/>
    <s v="N"/>
    <x v="2"/>
    <n v="1010"/>
    <x v="1"/>
    <s v="Niederl. 1"/>
    <n v="1"/>
    <s v="Department"/>
    <s v="Supervisor"/>
    <s v="Non-Mgm."/>
    <s v="ang."/>
    <s v="M"/>
    <d v="2014-05-01T00:00:00"/>
    <m/>
    <s v=""/>
    <n v="5"/>
    <d v="1976-05-08T00:00:00"/>
    <n v="43"/>
    <s v="N"/>
    <n v="30"/>
    <n v="2.5"/>
    <n v="39"/>
    <x v="0"/>
    <n v="1"/>
    <n v="31"/>
    <n v="0"/>
    <n v="7989"/>
    <n v="1259.1937499999999"/>
    <n v="0"/>
    <n v="0"/>
    <n v="0"/>
    <n v="0"/>
    <n v="0"/>
    <n v="0"/>
    <n v="0"/>
    <n v="0"/>
    <n v="0"/>
    <n v="0"/>
    <n v="0"/>
    <n v="0"/>
    <n v="26.5"/>
    <n v="0"/>
    <n v="0"/>
    <n v="0"/>
    <n v="0"/>
    <n v="5.9346750000000004"/>
    <n v="0"/>
    <n v="0"/>
  </r>
  <r>
    <d v="2021-01-01T00:00:00"/>
    <x v="9"/>
    <s v="P"/>
    <s v="Active"/>
    <n v="284"/>
    <x v="283"/>
    <s v="N"/>
    <x v="16"/>
    <n v="1031"/>
    <x v="5"/>
    <s v="Niederl. 5"/>
    <n v="1"/>
    <s v="Department"/>
    <s v="Supervisor"/>
    <s v="Non-Mgm."/>
    <s v="ang."/>
    <s v="M"/>
    <d v="2014-05-15T00:00:00"/>
    <m/>
    <s v=""/>
    <n v="5"/>
    <d v="1983-10-20T00:00:00"/>
    <n v="36"/>
    <s v="N"/>
    <n v="30"/>
    <n v="2.5"/>
    <n v="39"/>
    <x v="0"/>
    <n v="1"/>
    <n v="31"/>
    <n v="0"/>
    <n v="7990"/>
    <n v="1259.1937499999999"/>
    <n v="0"/>
    <n v="0"/>
    <n v="30"/>
    <n v="0"/>
    <n v="0"/>
    <n v="0"/>
    <n v="0"/>
    <n v="0"/>
    <n v="0"/>
    <n v="0"/>
    <n v="0"/>
    <n v="0"/>
    <n v="26.5"/>
    <n v="0"/>
    <n v="0"/>
    <n v="0"/>
    <n v="0"/>
    <n v="12.653175000000001"/>
    <n v="83.79"/>
    <n v="0"/>
  </r>
  <r>
    <d v="2021-01-01T00:00:00"/>
    <x v="9"/>
    <s v="P"/>
    <s v="Active"/>
    <n v="285"/>
    <x v="284"/>
    <s v="N"/>
    <x v="22"/>
    <n v="1047"/>
    <x v="9"/>
    <s v="Niederl. 4"/>
    <n v="1"/>
    <s v="Department"/>
    <s v="Supervisor"/>
    <s v="Non-Mgm."/>
    <s v="ang."/>
    <s v="M"/>
    <d v="2014-06-01T00:00:00"/>
    <m/>
    <s v=""/>
    <n v="5"/>
    <d v="1965-07-27T00:00:00"/>
    <n v="54"/>
    <s v="J"/>
    <n v="30"/>
    <n v="2.5"/>
    <n v="39"/>
    <x v="0"/>
    <n v="1"/>
    <n v="31"/>
    <n v="0"/>
    <n v="7991"/>
    <n v="1259.1937499999999"/>
    <n v="0"/>
    <n v="0"/>
    <n v="0"/>
    <n v="0"/>
    <n v="0"/>
    <n v="0"/>
    <n v="0"/>
    <n v="0"/>
    <n v="0"/>
    <n v="0"/>
    <n v="461.01923076923077"/>
    <n v="366.25416666666666"/>
    <n v="26.5"/>
    <n v="0"/>
    <n v="0"/>
    <n v="0"/>
    <n v="0"/>
    <n v="191.20255235576923"/>
    <n v="0"/>
    <n v="0"/>
  </r>
  <r>
    <d v="2021-01-01T00:00:00"/>
    <x v="9"/>
    <s v="P"/>
    <s v="Active"/>
    <n v="286"/>
    <x v="285"/>
    <s v="N"/>
    <x v="22"/>
    <n v="1053"/>
    <x v="3"/>
    <s v="Niederl. 8"/>
    <n v="1"/>
    <s v="Department"/>
    <s v="Supervisor"/>
    <s v="Non-Mgm."/>
    <s v="ang."/>
    <s v="M"/>
    <d v="2014-06-01T00:00:00"/>
    <m/>
    <s v=""/>
    <n v="5"/>
    <d v="1991-07-09T00:00:00"/>
    <n v="28"/>
    <s v="J"/>
    <n v="30"/>
    <n v="2.5"/>
    <n v="39"/>
    <x v="0"/>
    <n v="1"/>
    <n v="31"/>
    <n v="0"/>
    <n v="7992"/>
    <n v="1259.1937499999999"/>
    <n v="0"/>
    <n v="0"/>
    <n v="0"/>
    <n v="0"/>
    <n v="0"/>
    <n v="0"/>
    <n v="0"/>
    <n v="0"/>
    <n v="0"/>
    <n v="0"/>
    <n v="461.07692307692304"/>
    <n v="366.3"/>
    <n v="26.5"/>
    <n v="0"/>
    <n v="0"/>
    <n v="0"/>
    <n v="0"/>
    <n v="191.22573692307694"/>
    <n v="0"/>
    <n v="0"/>
  </r>
  <r>
    <d v="2021-01-01T00:00:00"/>
    <x v="9"/>
    <s v="P"/>
    <s v="Active"/>
    <n v="287"/>
    <x v="286"/>
    <s v="N"/>
    <x v="20"/>
    <n v="1051"/>
    <x v="3"/>
    <s v="Niederl. 8"/>
    <n v="1"/>
    <s v="Department"/>
    <s v="Supervisor"/>
    <s v="Non-Mgm."/>
    <s v="ang."/>
    <s v="M"/>
    <d v="2014-06-01T00:00:00"/>
    <m/>
    <s v=""/>
    <n v="5"/>
    <d v="1988-09-05T00:00:00"/>
    <n v="31"/>
    <s v="J"/>
    <n v="30"/>
    <n v="2.5"/>
    <n v="39"/>
    <x v="0"/>
    <n v="1"/>
    <n v="31"/>
    <n v="0"/>
    <n v="7993"/>
    <n v="1259.1937499999999"/>
    <n v="0"/>
    <n v="0"/>
    <n v="0"/>
    <n v="0"/>
    <n v="0"/>
    <n v="0"/>
    <n v="0"/>
    <n v="0"/>
    <n v="0"/>
    <n v="0"/>
    <n v="461.13461538461536"/>
    <n v="366.34583333333336"/>
    <n v="26.5"/>
    <n v="0"/>
    <n v="0"/>
    <n v="0"/>
    <n v="0"/>
    <n v="191.24892149038465"/>
    <n v="0"/>
    <n v="0"/>
  </r>
  <r>
    <d v="2021-01-01T00:00:00"/>
    <x v="9"/>
    <s v="P"/>
    <s v="Active"/>
    <n v="288"/>
    <x v="287"/>
    <s v="N"/>
    <x v="17"/>
    <n v="1088"/>
    <x v="0"/>
    <s v="Niederl. 3"/>
    <n v="1"/>
    <s v="Department"/>
    <s v="Supervisor"/>
    <s v="Supervisor"/>
    <s v="ang."/>
    <s v="W"/>
    <d v="2014-07-01T00:00:00"/>
    <m/>
    <s v=""/>
    <n v="5"/>
    <d v="1983-09-27T00:00:00"/>
    <n v="36"/>
    <s v="N"/>
    <n v="30"/>
    <n v="2.5"/>
    <n v="39"/>
    <x v="0"/>
    <n v="1"/>
    <n v="31"/>
    <n v="0"/>
    <n v="7994"/>
    <n v="1259.1937499999999"/>
    <n v="0"/>
    <n v="0"/>
    <n v="0"/>
    <n v="0"/>
    <n v="0"/>
    <n v="0"/>
    <n v="0"/>
    <n v="0"/>
    <n v="0"/>
    <n v="0"/>
    <n v="0"/>
    <n v="0"/>
    <n v="26.5"/>
    <n v="0"/>
    <n v="0"/>
    <n v="0"/>
    <n v="0"/>
    <n v="5.9346750000000004"/>
    <n v="0"/>
    <n v="0"/>
  </r>
  <r>
    <d v="2021-01-01T00:00:00"/>
    <x v="9"/>
    <s v="P"/>
    <s v="Active"/>
    <n v="289"/>
    <x v="288"/>
    <s v="N"/>
    <x v="22"/>
    <n v="1035"/>
    <x v="5"/>
    <s v="Niederl. 5"/>
    <n v="1"/>
    <s v="Department"/>
    <s v="Supervisor"/>
    <s v="Non-Mgm."/>
    <s v="ang."/>
    <s v="M"/>
    <d v="2014-07-01T00:00:00"/>
    <m/>
    <s v=""/>
    <n v="5"/>
    <d v="1983-09-02T00:00:00"/>
    <n v="36"/>
    <s v="J"/>
    <n v="30"/>
    <n v="2.5"/>
    <n v="39"/>
    <x v="0"/>
    <n v="1"/>
    <n v="31"/>
    <n v="0"/>
    <n v="7995"/>
    <n v="1259.1937499999999"/>
    <n v="0"/>
    <n v="0"/>
    <n v="0"/>
    <n v="0"/>
    <n v="0"/>
    <n v="0"/>
    <n v="0"/>
    <n v="0"/>
    <n v="0"/>
    <n v="0"/>
    <n v="461.25"/>
    <n v="366.43750000000006"/>
    <n v="26.5"/>
    <n v="0"/>
    <n v="0"/>
    <n v="0"/>
    <n v="0"/>
    <n v="191.29529062500001"/>
    <n v="0"/>
    <n v="0"/>
  </r>
  <r>
    <d v="2021-01-01T00:00:00"/>
    <x v="9"/>
    <s v="P"/>
    <s v="Active"/>
    <n v="290"/>
    <x v="289"/>
    <s v="N"/>
    <x v="47"/>
    <n v="1016"/>
    <x v="1"/>
    <s v="Niederl. 1"/>
    <n v="1"/>
    <s v="Department"/>
    <s v="Supervisor"/>
    <s v="Non-Mgm."/>
    <s v="ang."/>
    <s v="W"/>
    <d v="2014-07-01T00:00:00"/>
    <m/>
    <s v=""/>
    <n v="5"/>
    <d v="1989-01-29T00:00:00"/>
    <n v="30"/>
    <s v="N"/>
    <n v="30"/>
    <n v="2.5"/>
    <n v="39"/>
    <x v="0"/>
    <n v="1"/>
    <n v="31"/>
    <n v="0"/>
    <n v="7996"/>
    <n v="1259.1937499999999"/>
    <n v="0"/>
    <n v="0"/>
    <n v="0"/>
    <n v="0"/>
    <n v="0"/>
    <n v="0"/>
    <n v="0"/>
    <n v="0"/>
    <n v="0"/>
    <n v="0"/>
    <n v="0"/>
    <n v="0"/>
    <n v="26.5"/>
    <n v="0"/>
    <n v="0"/>
    <n v="0"/>
    <n v="0"/>
    <n v="5.9346750000000004"/>
    <n v="0"/>
    <n v="0"/>
  </r>
  <r>
    <d v="2021-01-01T00:00:00"/>
    <x v="9"/>
    <s v="P"/>
    <s v="Active"/>
    <n v="291"/>
    <x v="290"/>
    <s v="N"/>
    <x v="22"/>
    <n v="1060"/>
    <x v="2"/>
    <s v="Niederl. 7"/>
    <n v="1"/>
    <s v="Department"/>
    <s v="Supervisor"/>
    <s v="Non-Mgm."/>
    <s v="ang."/>
    <s v="M"/>
    <d v="2014-09-01T00:00:00"/>
    <m/>
    <s v=""/>
    <n v="5"/>
    <d v="1989-11-09T00:00:00"/>
    <n v="30"/>
    <s v="J"/>
    <n v="30"/>
    <n v="2.5"/>
    <n v="39"/>
    <x v="0"/>
    <n v="1"/>
    <n v="31"/>
    <n v="0"/>
    <n v="7997"/>
    <n v="1259.1937499999999"/>
    <n v="0"/>
    <n v="0"/>
    <n v="0"/>
    <n v="0"/>
    <n v="0"/>
    <n v="0"/>
    <n v="0"/>
    <n v="0"/>
    <n v="0"/>
    <n v="0"/>
    <n v="461.36538461538458"/>
    <n v="366.5291666666667"/>
    <n v="26.5"/>
    <n v="0"/>
    <n v="0"/>
    <n v="0"/>
    <n v="0"/>
    <n v="191.34165975961537"/>
    <n v="0"/>
    <n v="0"/>
  </r>
  <r>
    <d v="2021-01-01T00:00:00"/>
    <x v="9"/>
    <s v="P"/>
    <s v="Active"/>
    <n v="292"/>
    <x v="291"/>
    <s v="N"/>
    <x v="15"/>
    <n v="1050"/>
    <x v="3"/>
    <s v="Niederl. 8"/>
    <n v="1"/>
    <s v="Department"/>
    <s v="Supervisor"/>
    <s v="Non-Mgm."/>
    <s v="ang."/>
    <s v="W"/>
    <d v="2017-01-24T00:00:00"/>
    <m/>
    <s v=""/>
    <n v="2"/>
    <d v="1996-08-31T00:00:00"/>
    <n v="23"/>
    <s v="J"/>
    <n v="30"/>
    <n v="2.5"/>
    <n v="39"/>
    <x v="0"/>
    <n v="1"/>
    <n v="31"/>
    <n v="0"/>
    <n v="7998"/>
    <n v="1259.1937499999999"/>
    <n v="0"/>
    <n v="0"/>
    <n v="0"/>
    <n v="0"/>
    <n v="0"/>
    <n v="0"/>
    <n v="0"/>
    <n v="0"/>
    <n v="0"/>
    <n v="0"/>
    <n v="461.42307692307691"/>
    <n v="366.57500000000005"/>
    <n v="26.5"/>
    <n v="0"/>
    <n v="0"/>
    <n v="0"/>
    <n v="0"/>
    <n v="191.36484432692311"/>
    <n v="0"/>
    <n v="0"/>
  </r>
  <r>
    <d v="2021-01-01T00:00:00"/>
    <x v="9"/>
    <s v="P"/>
    <s v="Active"/>
    <n v="293"/>
    <x v="292"/>
    <s v="N"/>
    <x v="16"/>
    <n v="1067"/>
    <x v="11"/>
    <s v="Niederl. 12"/>
    <n v="1"/>
    <s v="Department"/>
    <s v="Supervisor"/>
    <s v="Non-Mgm."/>
    <s v="ang."/>
    <s v="M"/>
    <d v="2014-09-01T00:00:00"/>
    <m/>
    <s v=""/>
    <n v="5"/>
    <d v="1994-06-21T00:00:00"/>
    <n v="25"/>
    <s v="N"/>
    <n v="30"/>
    <n v="2.5"/>
    <n v="39"/>
    <x v="0"/>
    <n v="1"/>
    <n v="31"/>
    <n v="0"/>
    <n v="7999"/>
    <n v="1259.1937499999999"/>
    <n v="0"/>
    <n v="0"/>
    <n v="0"/>
    <n v="0"/>
    <n v="0"/>
    <n v="0"/>
    <n v="0"/>
    <n v="0"/>
    <n v="0"/>
    <n v="0"/>
    <n v="0"/>
    <n v="0"/>
    <n v="26.5"/>
    <n v="0"/>
    <n v="0"/>
    <n v="0"/>
    <n v="0"/>
    <n v="5.9346750000000004"/>
    <n v="0"/>
    <n v="0"/>
  </r>
  <r>
    <d v="2021-01-01T00:00:00"/>
    <x v="9"/>
    <s v="P"/>
    <s v="Active"/>
    <n v="294"/>
    <x v="293"/>
    <s v="N"/>
    <x v="22"/>
    <n v="1029"/>
    <x v="6"/>
    <s v="Niederl. 10"/>
    <n v="1"/>
    <s v="Department"/>
    <s v="Supervisor"/>
    <s v="Non-Mgm."/>
    <s v="ang."/>
    <s v="M"/>
    <d v="2018-01-18T00:00:00"/>
    <m/>
    <s v=""/>
    <n v="1"/>
    <d v="1998-06-01T00:00:00"/>
    <n v="21"/>
    <s v="J"/>
    <n v="30"/>
    <n v="2.5"/>
    <n v="39"/>
    <x v="0"/>
    <n v="1"/>
    <n v="31"/>
    <n v="0"/>
    <n v="8000"/>
    <n v="1259.1937499999999"/>
    <n v="0"/>
    <n v="0"/>
    <n v="0"/>
    <n v="0"/>
    <n v="0"/>
    <n v="0"/>
    <n v="0"/>
    <n v="0"/>
    <n v="0"/>
    <n v="0"/>
    <n v="461.53846153846155"/>
    <n v="366.66666666666669"/>
    <n v="26.5"/>
    <n v="0"/>
    <n v="0"/>
    <n v="0"/>
    <n v="0"/>
    <n v="191.41121346153847"/>
    <n v="0"/>
    <n v="1.9716666666666665"/>
  </r>
  <r>
    <d v="2021-01-01T00:00:00"/>
    <x v="9"/>
    <s v="P"/>
    <s v="Active"/>
    <n v="295"/>
    <x v="294"/>
    <s v="N"/>
    <x v="25"/>
    <n v="1002"/>
    <x v="1"/>
    <s v="Niederl. 1"/>
    <n v="1"/>
    <s v="Department"/>
    <s v="Supervisor"/>
    <s v="Non-Mgm."/>
    <s v="ang."/>
    <s v="W"/>
    <d v="2014-09-01T00:00:00"/>
    <m/>
    <s v=""/>
    <n v="5"/>
    <d v="1997-06-29T00:00:00"/>
    <n v="22"/>
    <s v="N"/>
    <n v="30"/>
    <n v="2.5"/>
    <n v="39"/>
    <x v="0"/>
    <n v="1"/>
    <n v="31"/>
    <n v="0"/>
    <n v="8001"/>
    <n v="1259.1937499999999"/>
    <n v="0"/>
    <n v="0"/>
    <n v="0"/>
    <n v="0"/>
    <n v="0"/>
    <n v="0"/>
    <n v="0"/>
    <n v="0"/>
    <n v="0"/>
    <n v="0"/>
    <n v="0"/>
    <n v="0"/>
    <n v="26.5"/>
    <n v="0"/>
    <n v="0"/>
    <n v="0"/>
    <n v="0"/>
    <n v="5.9346750000000004"/>
    <n v="0"/>
    <n v="0"/>
  </r>
  <r>
    <d v="2021-01-01T00:00:00"/>
    <x v="9"/>
    <s v="P"/>
    <s v="Active"/>
    <n v="296"/>
    <x v="295"/>
    <s v="N"/>
    <x v="1"/>
    <n v="1017"/>
    <x v="1"/>
    <s v="Niederl. 1"/>
    <n v="1"/>
    <s v="Department"/>
    <s v="Supervisor"/>
    <s v="Non-Mgm."/>
    <s v="ang."/>
    <s v="W"/>
    <d v="2014-09-01T00:00:00"/>
    <m/>
    <s v=""/>
    <n v="5"/>
    <d v="1998-03-18T00:00:00"/>
    <n v="21"/>
    <s v="N"/>
    <n v="30"/>
    <n v="2.5"/>
    <n v="39"/>
    <x v="0"/>
    <n v="1"/>
    <n v="31"/>
    <n v="0"/>
    <n v="8002"/>
    <n v="1259.1937499999999"/>
    <n v="0"/>
    <n v="0"/>
    <n v="0"/>
    <n v="0"/>
    <n v="0"/>
    <n v="0"/>
    <n v="0"/>
    <n v="0"/>
    <n v="0"/>
    <n v="0"/>
    <n v="0"/>
    <n v="0"/>
    <n v="26.5"/>
    <n v="0"/>
    <n v="0"/>
    <n v="0"/>
    <n v="0"/>
    <n v="5.9346750000000004"/>
    <n v="0"/>
    <n v="0"/>
  </r>
  <r>
    <d v="2021-01-01T00:00:00"/>
    <x v="9"/>
    <s v="P"/>
    <s v="Active"/>
    <n v="297"/>
    <x v="296"/>
    <s v="N"/>
    <x v="2"/>
    <n v="1010"/>
    <x v="1"/>
    <s v="Niederl. 1"/>
    <n v="1"/>
    <s v="Department"/>
    <s v="Supervisor"/>
    <s v="Non-Mgm."/>
    <s v="ang."/>
    <s v="M"/>
    <d v="2014-09-01T00:00:00"/>
    <m/>
    <s v=""/>
    <n v="5"/>
    <d v="1998-06-22T00:00:00"/>
    <n v="21"/>
    <s v="N"/>
    <n v="30"/>
    <n v="2.5"/>
    <n v="39"/>
    <x v="0"/>
    <n v="1"/>
    <n v="31"/>
    <n v="0"/>
    <n v="8003"/>
    <n v="1259.1937499999999"/>
    <n v="0"/>
    <n v="0"/>
    <n v="0"/>
    <n v="0"/>
    <n v="0"/>
    <n v="0"/>
    <n v="0"/>
    <n v="0"/>
    <n v="0"/>
    <n v="0"/>
    <n v="0"/>
    <n v="0"/>
    <n v="26.5"/>
    <n v="0"/>
    <n v="0"/>
    <n v="0"/>
    <n v="0"/>
    <n v="5.9346750000000004"/>
    <n v="0"/>
    <n v="0"/>
  </r>
  <r>
    <d v="2021-01-01T00:00:00"/>
    <x v="9"/>
    <s v="P"/>
    <s v="Active"/>
    <n v="298"/>
    <x v="297"/>
    <s v="N"/>
    <x v="28"/>
    <n v="1004"/>
    <x v="1"/>
    <s v="Niederl. 1"/>
    <n v="1"/>
    <s v="Department"/>
    <s v="Supervisor"/>
    <s v="Non-Mgm."/>
    <s v="ang."/>
    <s v="W"/>
    <d v="2014-09-01T00:00:00"/>
    <m/>
    <s v=""/>
    <n v="5"/>
    <d v="1998-06-27T00:00:00"/>
    <n v="21"/>
    <s v="N"/>
    <n v="30"/>
    <n v="2.5"/>
    <n v="39"/>
    <x v="0"/>
    <n v="1"/>
    <n v="31"/>
    <n v="0"/>
    <n v="8004"/>
    <n v="1259.1937499999999"/>
    <n v="0"/>
    <n v="0"/>
    <n v="0"/>
    <n v="0"/>
    <n v="0"/>
    <n v="0"/>
    <n v="0"/>
    <n v="0"/>
    <n v="0"/>
    <n v="0"/>
    <n v="0"/>
    <n v="0"/>
    <n v="26.5"/>
    <n v="0"/>
    <n v="0"/>
    <n v="0"/>
    <n v="0"/>
    <n v="5.9346750000000004"/>
    <n v="0"/>
    <n v="0"/>
  </r>
  <r>
    <d v="2021-01-01T00:00:00"/>
    <x v="9"/>
    <s v="P"/>
    <s v="Active"/>
    <n v="299"/>
    <x v="298"/>
    <s v="N"/>
    <x v="22"/>
    <n v="1041"/>
    <x v="4"/>
    <s v="Niederl. 6"/>
    <n v="1"/>
    <s v="Department"/>
    <s v="Supervisor"/>
    <s v="Non-Mgm."/>
    <s v="ang."/>
    <s v="M"/>
    <d v="2014-10-18T00:00:00"/>
    <m/>
    <s v=""/>
    <n v="5"/>
    <d v="1965-09-15T00:00:00"/>
    <n v="54"/>
    <s v="J"/>
    <n v="30"/>
    <n v="2.5"/>
    <n v="39"/>
    <x v="0"/>
    <n v="1"/>
    <n v="31"/>
    <n v="0"/>
    <n v="8005"/>
    <n v="1259.1937499999999"/>
    <n v="0"/>
    <n v="0"/>
    <n v="0"/>
    <n v="0"/>
    <n v="0"/>
    <n v="0"/>
    <n v="0"/>
    <n v="0"/>
    <n v="0"/>
    <n v="0"/>
    <n v="461.82692307692309"/>
    <n v="366.89583333333337"/>
    <n v="26.5"/>
    <n v="0"/>
    <n v="0"/>
    <n v="0"/>
    <n v="0"/>
    <n v="191.52713629807695"/>
    <n v="0"/>
    <n v="0"/>
  </r>
  <r>
    <d v="2021-01-01T00:00:00"/>
    <x v="9"/>
    <s v="P"/>
    <s v="Active"/>
    <n v="300"/>
    <x v="299"/>
    <s v="Y"/>
    <x v="13"/>
    <n v="1030"/>
    <x v="5"/>
    <s v="Niederl. 5"/>
    <n v="0.5"/>
    <s v="Department"/>
    <s v="Supervisor"/>
    <s v="Non-Mgm."/>
    <s v="ang."/>
    <s v="W"/>
    <d v="2014-10-01T00:00:00"/>
    <m/>
    <s v=""/>
    <n v="5"/>
    <d v="1967-03-19T00:00:00"/>
    <n v="52"/>
    <s v="J"/>
    <n v="30"/>
    <n v="2.5"/>
    <n v="39"/>
    <x v="0"/>
    <n v="0.5"/>
    <n v="31"/>
    <n v="0"/>
    <n v="8006"/>
    <n v="1259.1937499999999"/>
    <n v="0"/>
    <n v="0"/>
    <n v="0"/>
    <n v="0"/>
    <n v="0"/>
    <n v="0"/>
    <n v="0"/>
    <n v="0"/>
    <n v="0"/>
    <n v="0"/>
    <n v="461.88461538461542"/>
    <n v="366.94166666666666"/>
    <n v="13.25"/>
    <n v="0"/>
    <n v="0"/>
    <n v="0"/>
    <n v="0"/>
    <n v="188.58298336538462"/>
    <n v="0"/>
    <n v="0"/>
  </r>
  <r>
    <d v="2021-01-01T00:00:00"/>
    <x v="9"/>
    <s v="P"/>
    <s v="Active"/>
    <n v="300"/>
    <x v="299"/>
    <s v="Y"/>
    <x v="13"/>
    <n v="1036"/>
    <x v="4"/>
    <s v="Niederl. 6"/>
    <n v="0.5"/>
    <s v="Department"/>
    <s v="Supervisor"/>
    <s v="Non-Mgm."/>
    <s v="ang."/>
    <s v="W"/>
    <d v="2014-10-01T00:00:00"/>
    <m/>
    <s v=""/>
    <n v="5"/>
    <d v="1967-03-19T00:00:00"/>
    <n v="52"/>
    <s v="J"/>
    <n v="30"/>
    <n v="2.5"/>
    <n v="39"/>
    <x v="0"/>
    <n v="0.5"/>
    <n v="31"/>
    <n v="0"/>
    <n v="8007"/>
    <n v="1259.1937499999999"/>
    <n v="0"/>
    <n v="0"/>
    <n v="0"/>
    <n v="0"/>
    <n v="0"/>
    <n v="0"/>
    <n v="0"/>
    <n v="0"/>
    <n v="0"/>
    <n v="0"/>
    <n v="461.94230769230774"/>
    <n v="366.98750000000001"/>
    <n v="13.25"/>
    <n v="0"/>
    <n v="0"/>
    <n v="0"/>
    <n v="0"/>
    <n v="188.60616793269233"/>
    <n v="0"/>
    <n v="0"/>
  </r>
  <r>
    <d v="2021-01-01T00:00:00"/>
    <x v="9"/>
    <s v="P"/>
    <s v="Active"/>
    <n v="301"/>
    <x v="300"/>
    <s v="N"/>
    <x v="14"/>
    <n v="1003"/>
    <x v="1"/>
    <s v="Niederl. 1"/>
    <n v="1"/>
    <s v="Department"/>
    <s v="Supervisor"/>
    <s v="Supervisor"/>
    <s v="ang."/>
    <s v="M"/>
    <d v="2007-09-01T00:00:00"/>
    <m/>
    <s v=""/>
    <n v="12"/>
    <d v="1990-12-26T00:00:00"/>
    <n v="29"/>
    <s v="N"/>
    <n v="30"/>
    <n v="2.5"/>
    <n v="39"/>
    <x v="0"/>
    <n v="1"/>
    <n v="31"/>
    <n v="0"/>
    <n v="8008"/>
    <n v="1259.1937499999999"/>
    <n v="0"/>
    <n v="0"/>
    <n v="0"/>
    <n v="0"/>
    <n v="0"/>
    <n v="0"/>
    <n v="0"/>
    <n v="0"/>
    <n v="0"/>
    <n v="0"/>
    <n v="0"/>
    <n v="0"/>
    <n v="26.5"/>
    <n v="0"/>
    <n v="0"/>
    <n v="0"/>
    <n v="0"/>
    <n v="5.9346750000000004"/>
    <n v="0"/>
    <n v="0"/>
  </r>
  <r>
    <d v="2021-01-01T00:00:00"/>
    <x v="9"/>
    <s v="P"/>
    <s v="Active"/>
    <n v="302"/>
    <x v="301"/>
    <s v="N"/>
    <x v="44"/>
    <n v="1084"/>
    <x v="0"/>
    <s v="Niederl. 3"/>
    <n v="1"/>
    <s v="Department"/>
    <s v="Supervisor"/>
    <s v="Non-Mgm."/>
    <s v="ang."/>
    <s v="M"/>
    <d v="2014-11-01T00:00:00"/>
    <m/>
    <s v=""/>
    <n v="5"/>
    <d v="1990-05-06T00:00:00"/>
    <n v="29"/>
    <s v="N"/>
    <n v="30"/>
    <n v="2.5"/>
    <n v="39"/>
    <x v="0"/>
    <n v="1"/>
    <n v="31"/>
    <n v="0"/>
    <n v="8009"/>
    <n v="1259.1937499999999"/>
    <n v="0"/>
    <n v="0"/>
    <n v="0"/>
    <n v="0"/>
    <n v="0"/>
    <n v="0"/>
    <n v="0"/>
    <n v="0"/>
    <n v="0"/>
    <n v="0"/>
    <n v="0"/>
    <n v="0"/>
    <n v="26.5"/>
    <n v="0"/>
    <n v="0"/>
    <n v="0"/>
    <n v="0"/>
    <n v="5.9346750000000004"/>
    <n v="0"/>
    <n v="0"/>
  </r>
  <r>
    <d v="2021-01-01T00:00:00"/>
    <x v="9"/>
    <s v="P"/>
    <s v="Active"/>
    <n v="303"/>
    <x v="302"/>
    <s v="N"/>
    <x v="23"/>
    <n v="1068"/>
    <x v="0"/>
    <s v="Niederl. 3"/>
    <n v="1"/>
    <s v="Department"/>
    <s v="Supervisor"/>
    <s v="Non-Mgm."/>
    <s v="ang."/>
    <s v="W"/>
    <d v="2014-12-01T00:00:00"/>
    <m/>
    <s v=""/>
    <n v="5"/>
    <d v="1957-10-23T00:00:00"/>
    <n v="62"/>
    <s v="N"/>
    <n v="12"/>
    <n v="1"/>
    <n v="16"/>
    <x v="0"/>
    <n v="0.41025641025641024"/>
    <n v="31"/>
    <n v="0"/>
    <n v="8010"/>
    <n v="1259.1937499999999"/>
    <n v="0"/>
    <n v="0"/>
    <n v="0"/>
    <n v="0"/>
    <n v="0"/>
    <n v="0"/>
    <n v="0"/>
    <n v="0"/>
    <n v="0"/>
    <n v="0"/>
    <n v="0"/>
    <n v="0"/>
    <n v="26.5"/>
    <n v="0"/>
    <n v="0"/>
    <n v="0"/>
    <n v="0"/>
    <n v="5.9346750000000004"/>
    <n v="0"/>
    <n v="0"/>
  </r>
  <r>
    <d v="2021-01-01T00:00:00"/>
    <x v="9"/>
    <s v="P"/>
    <s v="Active"/>
    <n v="304"/>
    <x v="303"/>
    <s v="N"/>
    <x v="44"/>
    <n v="1084"/>
    <x v="0"/>
    <s v="Niederl. 3"/>
    <n v="1"/>
    <s v="Department"/>
    <s v="Supervisor"/>
    <s v="Non-Mgm."/>
    <s v="ang."/>
    <s v="M"/>
    <d v="2007-09-01T00:00:00"/>
    <m/>
    <s v=""/>
    <n v="12"/>
    <d v="1974-03-15T00:00:00"/>
    <n v="45"/>
    <s v="N"/>
    <n v="30"/>
    <n v="2.5"/>
    <n v="39"/>
    <x v="0"/>
    <n v="1"/>
    <n v="31"/>
    <n v="0"/>
    <n v="8011"/>
    <n v="1259.1937499999999"/>
    <n v="0"/>
    <n v="0"/>
    <n v="0"/>
    <n v="0"/>
    <n v="0"/>
    <n v="0"/>
    <n v="0"/>
    <n v="0"/>
    <n v="0"/>
    <n v="0"/>
    <n v="0"/>
    <n v="0"/>
    <n v="26.5"/>
    <n v="0"/>
    <n v="0"/>
    <n v="0"/>
    <n v="0"/>
    <n v="5.9346750000000004"/>
    <n v="0"/>
    <n v="0"/>
  </r>
  <r>
    <d v="2021-01-01T00:00:00"/>
    <x v="9"/>
    <s v="P"/>
    <s v="Active"/>
    <n v="305"/>
    <x v="304"/>
    <s v="N"/>
    <x v="44"/>
    <n v="1084"/>
    <x v="0"/>
    <s v="Niederl. 3"/>
    <n v="1"/>
    <s v="Department"/>
    <s v="Supervisor"/>
    <s v="Non-Mgm."/>
    <s v="ang."/>
    <s v="M"/>
    <d v="2014-12-01T00:00:00"/>
    <m/>
    <s v=""/>
    <n v="5"/>
    <d v="1970-06-16T00:00:00"/>
    <n v="49"/>
    <s v="N"/>
    <n v="30"/>
    <n v="2.5"/>
    <n v="39"/>
    <x v="0"/>
    <n v="1"/>
    <n v="31"/>
    <n v="0"/>
    <n v="8012"/>
    <n v="1259.1937499999999"/>
    <n v="0"/>
    <n v="0"/>
    <n v="0"/>
    <n v="0"/>
    <n v="0"/>
    <n v="0"/>
    <n v="0"/>
    <n v="0"/>
    <n v="0"/>
    <n v="0"/>
    <n v="0"/>
    <n v="0"/>
    <n v="26.5"/>
    <n v="0"/>
    <n v="0"/>
    <n v="0"/>
    <n v="0"/>
    <n v="5.9346750000000004"/>
    <n v="0"/>
    <n v="0"/>
  </r>
  <r>
    <d v="2021-01-01T00:00:00"/>
    <x v="9"/>
    <s v="P"/>
    <s v="Active"/>
    <n v="306"/>
    <x v="305"/>
    <s v="N"/>
    <x v="22"/>
    <n v="1029"/>
    <x v="6"/>
    <s v="Niederl. 10"/>
    <n v="1"/>
    <s v="Department"/>
    <s v="Supervisor"/>
    <s v="Non-Mgm."/>
    <s v="ang."/>
    <s v="M"/>
    <d v="2014-12-01T00:00:00"/>
    <m/>
    <s v=""/>
    <n v="5"/>
    <d v="1981-04-29T00:00:00"/>
    <n v="38"/>
    <s v="J"/>
    <n v="30"/>
    <n v="2.5"/>
    <n v="39"/>
    <x v="0"/>
    <n v="1"/>
    <n v="31"/>
    <n v="0"/>
    <n v="8013"/>
    <n v="1259.1937499999999"/>
    <n v="0"/>
    <n v="0"/>
    <n v="0"/>
    <n v="0"/>
    <n v="0"/>
    <n v="0"/>
    <n v="0"/>
    <n v="0"/>
    <n v="0"/>
    <n v="0"/>
    <n v="462.28846153846155"/>
    <n v="367.26250000000005"/>
    <n v="26.5"/>
    <n v="0"/>
    <n v="0"/>
    <n v="0"/>
    <n v="0"/>
    <n v="191.71261283653848"/>
    <n v="0"/>
    <n v="0"/>
  </r>
  <r>
    <d v="2021-01-01T00:00:00"/>
    <x v="9"/>
    <s v="P"/>
    <s v="Active"/>
    <n v="307"/>
    <x v="306"/>
    <s v="N"/>
    <x v="40"/>
    <n v="1001"/>
    <x v="1"/>
    <s v="Niederl. 1"/>
    <n v="1"/>
    <s v="Department"/>
    <s v="Supervisor"/>
    <s v="Non-Mgm."/>
    <s v="ang."/>
    <s v="M"/>
    <d v="2013-09-01T00:00:00"/>
    <m/>
    <s v=""/>
    <n v="6"/>
    <d v="1975-12-03T00:00:00"/>
    <n v="44"/>
    <s v="N"/>
    <n v="30"/>
    <n v="2.5"/>
    <n v="39"/>
    <x v="0"/>
    <n v="1"/>
    <n v="31"/>
    <n v="0"/>
    <n v="8014"/>
    <n v="1259.1937499999999"/>
    <n v="0"/>
    <n v="0"/>
    <n v="0"/>
    <n v="0"/>
    <n v="0"/>
    <n v="0"/>
    <n v="0"/>
    <n v="0"/>
    <n v="0"/>
    <n v="0"/>
    <n v="0"/>
    <n v="0"/>
    <n v="26.5"/>
    <n v="0"/>
    <n v="0"/>
    <n v="0"/>
    <n v="0"/>
    <n v="5.9346750000000004"/>
    <n v="0"/>
    <n v="0"/>
  </r>
  <r>
    <d v="2021-01-01T00:00:00"/>
    <x v="9"/>
    <s v="P"/>
    <s v="Active"/>
    <n v="308"/>
    <x v="307"/>
    <s v="N"/>
    <x v="33"/>
    <n v="1000"/>
    <x v="1"/>
    <s v="Niederl. 1"/>
    <n v="1"/>
    <s v="Department"/>
    <s v="Supervisor"/>
    <s v="Non-Mgm."/>
    <s v="ang."/>
    <s v="M"/>
    <d v="2003-09-01T00:00:00"/>
    <m/>
    <s v=""/>
    <n v="16"/>
    <d v="1986-12-14T00:00:00"/>
    <n v="33"/>
    <s v="N"/>
    <n v="30"/>
    <n v="2.5"/>
    <n v="39"/>
    <x v="0"/>
    <n v="1"/>
    <n v="31"/>
    <n v="0"/>
    <n v="8015"/>
    <n v="1259.1937499999999"/>
    <n v="0"/>
    <n v="0"/>
    <n v="0"/>
    <n v="0"/>
    <n v="0"/>
    <n v="0"/>
    <n v="0"/>
    <n v="0"/>
    <n v="0"/>
    <n v="0"/>
    <n v="0"/>
    <n v="0"/>
    <n v="26.5"/>
    <n v="0"/>
    <n v="0"/>
    <n v="0"/>
    <n v="0"/>
    <n v="5.9346750000000004"/>
    <n v="0"/>
    <n v="0"/>
  </r>
  <r>
    <d v="2021-01-01T00:00:00"/>
    <x v="9"/>
    <s v="P"/>
    <s v="Active"/>
    <n v="309"/>
    <x v="308"/>
    <s v="N"/>
    <x v="41"/>
    <n v="1006"/>
    <x v="1"/>
    <s v="Niederl. 1"/>
    <n v="1"/>
    <s v="Department"/>
    <s v="Supervisor"/>
    <s v="Non-Mgm."/>
    <s v="ang."/>
    <s v="M"/>
    <d v="2000-09-01T00:00:00"/>
    <m/>
    <s v=""/>
    <n v="19"/>
    <d v="1983-01-04T00:00:00"/>
    <n v="37"/>
    <s v="N"/>
    <n v="30"/>
    <n v="2.5"/>
    <n v="39"/>
    <x v="0"/>
    <n v="1"/>
    <n v="31"/>
    <n v="0"/>
    <n v="8016"/>
    <n v="1259.1937499999999"/>
    <n v="0"/>
    <n v="0"/>
    <n v="0"/>
    <n v="0"/>
    <n v="0"/>
    <n v="0"/>
    <n v="0"/>
    <n v="0"/>
    <n v="0"/>
    <n v="0"/>
    <n v="0"/>
    <n v="0"/>
    <n v="26.5"/>
    <n v="0"/>
    <n v="0"/>
    <n v="0"/>
    <n v="0"/>
    <n v="5.9346750000000004"/>
    <n v="0"/>
    <n v="28.601666666666667"/>
  </r>
  <r>
    <d v="2021-01-01T00:00:00"/>
    <x v="9"/>
    <s v="P"/>
    <s v="Active"/>
    <n v="310"/>
    <x v="309"/>
    <s v="N"/>
    <x v="41"/>
    <n v="1006"/>
    <x v="1"/>
    <s v="Niederl. 1"/>
    <n v="1"/>
    <s v="Department"/>
    <s v="Supervisor"/>
    <s v="Non-Mgm."/>
    <s v="ang."/>
    <s v="M"/>
    <d v="2006-09-01T00:00:00"/>
    <m/>
    <s v=""/>
    <n v="13"/>
    <d v="1990-10-07T00:00:00"/>
    <n v="29"/>
    <s v="N"/>
    <n v="30"/>
    <n v="2.5"/>
    <n v="39"/>
    <x v="0"/>
    <n v="1"/>
    <n v="31"/>
    <n v="0"/>
    <n v="8017"/>
    <n v="1259.1937499999999"/>
    <n v="0"/>
    <n v="0"/>
    <n v="0"/>
    <n v="0"/>
    <n v="0"/>
    <n v="0"/>
    <n v="0"/>
    <n v="0"/>
    <n v="0"/>
    <n v="0"/>
    <n v="0"/>
    <n v="0"/>
    <n v="26.5"/>
    <n v="0"/>
    <n v="0"/>
    <n v="0"/>
    <n v="0"/>
    <n v="5.9346750000000004"/>
    <n v="0"/>
    <n v="0"/>
  </r>
  <r>
    <d v="2021-01-01T00:00:00"/>
    <x v="9"/>
    <s v="P"/>
    <s v="Active"/>
    <n v="311"/>
    <x v="310"/>
    <s v="N"/>
    <x v="41"/>
    <n v="1006"/>
    <x v="1"/>
    <s v="Niederl. 1"/>
    <n v="1"/>
    <s v="Department"/>
    <s v="Supervisor"/>
    <s v="Non-Mgm."/>
    <s v="ang."/>
    <s v="M"/>
    <d v="1998-03-02T00:00:00"/>
    <m/>
    <s v=""/>
    <n v="21"/>
    <d v="1979-06-01T00:00:00"/>
    <n v="40"/>
    <s v="N"/>
    <n v="30"/>
    <n v="2.5"/>
    <n v="39"/>
    <x v="0"/>
    <n v="1"/>
    <n v="31"/>
    <n v="0"/>
    <n v="8018"/>
    <n v="1259.1937499999999"/>
    <n v="0"/>
    <n v="0"/>
    <n v="0"/>
    <n v="0"/>
    <n v="0"/>
    <n v="0"/>
    <n v="0"/>
    <n v="0"/>
    <n v="0"/>
    <n v="0"/>
    <n v="0"/>
    <n v="0"/>
    <n v="26.5"/>
    <n v="0"/>
    <n v="0"/>
    <n v="0"/>
    <n v="0"/>
    <n v="5.9346750000000004"/>
    <n v="0"/>
    <n v="0"/>
  </r>
  <r>
    <d v="2021-01-01T00:00:00"/>
    <x v="9"/>
    <s v="P"/>
    <s v="Active"/>
    <n v="312"/>
    <x v="311"/>
    <s v="N"/>
    <x v="18"/>
    <n v="1080"/>
    <x v="0"/>
    <s v="Niederl. 3"/>
    <n v="1"/>
    <s v="Department"/>
    <s v="Supervisor"/>
    <s v="Supervisor"/>
    <s v="ang."/>
    <s v="W"/>
    <d v="2015-01-15T00:00:00"/>
    <m/>
    <s v=""/>
    <n v="5"/>
    <d v="1971-01-05T00:00:00"/>
    <n v="49"/>
    <s v="N"/>
    <n v="30"/>
    <n v="2.5"/>
    <n v="39"/>
    <x v="0"/>
    <n v="1"/>
    <n v="31"/>
    <n v="0"/>
    <n v="8019"/>
    <n v="1259.1937499999999"/>
    <n v="0"/>
    <n v="0"/>
    <n v="0"/>
    <n v="0"/>
    <n v="0"/>
    <n v="0"/>
    <n v="0"/>
    <n v="0"/>
    <n v="0"/>
    <n v="0"/>
    <n v="0"/>
    <n v="0"/>
    <n v="26.5"/>
    <n v="0"/>
    <n v="0"/>
    <n v="0"/>
    <n v="0"/>
    <n v="5.9346750000000004"/>
    <n v="0"/>
    <n v="2.1733333333333333"/>
  </r>
  <r>
    <d v="2021-01-01T00:00:00"/>
    <x v="9"/>
    <s v="P"/>
    <s v="Active"/>
    <n v="313"/>
    <x v="312"/>
    <s v="N"/>
    <x v="2"/>
    <n v="1010"/>
    <x v="1"/>
    <s v="Niederl. 1"/>
    <n v="1"/>
    <s v="Department"/>
    <s v="Supervisor"/>
    <s v="Non-Mgm."/>
    <s v="ang."/>
    <s v="W"/>
    <d v="2015-01-01T00:00:00"/>
    <m/>
    <s v=""/>
    <n v="5"/>
    <d v="1982-07-01T00:00:00"/>
    <n v="37"/>
    <s v="N"/>
    <n v="30"/>
    <n v="2.5"/>
    <n v="39"/>
    <x v="0"/>
    <n v="1"/>
    <n v="31"/>
    <n v="0"/>
    <n v="8020"/>
    <n v="1259.1937499999999"/>
    <n v="0"/>
    <n v="0"/>
    <n v="0"/>
    <n v="0"/>
    <n v="0"/>
    <n v="0"/>
    <n v="0"/>
    <n v="0"/>
    <n v="0"/>
    <n v="0"/>
    <n v="0"/>
    <n v="0"/>
    <n v="26.5"/>
    <n v="0"/>
    <n v="0"/>
    <n v="0"/>
    <n v="0"/>
    <n v="5.9346750000000004"/>
    <n v="0"/>
    <n v="2.1733333333333333"/>
  </r>
  <r>
    <d v="2021-01-01T00:00:00"/>
    <x v="9"/>
    <s v="P"/>
    <s v="Active"/>
    <n v="314"/>
    <x v="313"/>
    <s v="N"/>
    <x v="9"/>
    <n v="1087"/>
    <x v="0"/>
    <s v="Niederl. 3"/>
    <n v="1"/>
    <s v="Department"/>
    <s v="Supervisor"/>
    <s v="Non-Mgm."/>
    <s v="ang."/>
    <s v="M"/>
    <d v="2015-02-01T00:00:00"/>
    <m/>
    <s v=""/>
    <n v="4"/>
    <d v="1966-08-07T00:00:00"/>
    <n v="53"/>
    <s v="N"/>
    <n v="30"/>
    <n v="2.5"/>
    <n v="39"/>
    <x v="0"/>
    <n v="1"/>
    <n v="31"/>
    <n v="0"/>
    <n v="8021"/>
    <n v="1259.1937499999999"/>
    <n v="0"/>
    <n v="0"/>
    <n v="0"/>
    <n v="0"/>
    <n v="0"/>
    <n v="0"/>
    <n v="0"/>
    <n v="0"/>
    <n v="0"/>
    <n v="0"/>
    <n v="0"/>
    <n v="0"/>
    <n v="26.5"/>
    <n v="0"/>
    <n v="0"/>
    <n v="0"/>
    <n v="0"/>
    <n v="5.9346750000000004"/>
    <n v="0"/>
    <n v="2.1733333333333333"/>
  </r>
  <r>
    <d v="2021-01-01T00:00:00"/>
    <x v="9"/>
    <s v="P"/>
    <s v="Active"/>
    <n v="315"/>
    <x v="314"/>
    <s v="N"/>
    <x v="26"/>
    <n v="1091"/>
    <x v="0"/>
    <s v="Niederl. 3"/>
    <n v="1"/>
    <s v="Department"/>
    <s v="Supervisor"/>
    <s v="Manager"/>
    <s v="ang."/>
    <s v="W"/>
    <d v="2015-02-01T00:00:00"/>
    <m/>
    <s v=""/>
    <n v="4"/>
    <d v="1974-08-27T00:00:00"/>
    <n v="45"/>
    <s v="N"/>
    <n v="30"/>
    <n v="2.5"/>
    <n v="39"/>
    <x v="0"/>
    <n v="1"/>
    <n v="31"/>
    <n v="0"/>
    <n v="8022"/>
    <n v="1259.1937499999999"/>
    <n v="0"/>
    <n v="0"/>
    <n v="0"/>
    <n v="0"/>
    <n v="0"/>
    <n v="0"/>
    <n v="0"/>
    <n v="0"/>
    <n v="0"/>
    <n v="0"/>
    <n v="0"/>
    <n v="0"/>
    <n v="26.5"/>
    <n v="0"/>
    <n v="0"/>
    <n v="0"/>
    <n v="0"/>
    <n v="5.9346750000000004"/>
    <n v="0"/>
    <n v="2.1733333333333333"/>
  </r>
  <r>
    <d v="2021-01-01T00:00:00"/>
    <x v="9"/>
    <s v="P"/>
    <s v="Active"/>
    <n v="316"/>
    <x v="315"/>
    <s v="N"/>
    <x v="16"/>
    <n v="1043"/>
    <x v="9"/>
    <s v="Niederl. 4"/>
    <n v="1"/>
    <s v="Department"/>
    <s v="Supervisor"/>
    <s v="Non-Mgm."/>
    <s v="ang."/>
    <s v="W"/>
    <d v="2015-02-16T00:00:00"/>
    <m/>
    <s v=""/>
    <n v="4"/>
    <d v="1989-12-30T00:00:00"/>
    <n v="30"/>
    <s v="J"/>
    <n v="30"/>
    <n v="2.5"/>
    <n v="39"/>
    <x v="0"/>
    <n v="1"/>
    <n v="31"/>
    <n v="0"/>
    <n v="8023"/>
    <n v="1259.1937499999999"/>
    <n v="0"/>
    <n v="0"/>
    <n v="0"/>
    <n v="0"/>
    <n v="0"/>
    <n v="0"/>
    <n v="0"/>
    <n v="0"/>
    <n v="0"/>
    <n v="0"/>
    <n v="462.86538461538458"/>
    <n v="367.72083333333336"/>
    <n v="26.5"/>
    <n v="0"/>
    <n v="0"/>
    <n v="0"/>
    <n v="0"/>
    <n v="191.9444585096154"/>
    <n v="0"/>
    <n v="2.1733333333333333"/>
  </r>
  <r>
    <d v="2021-01-01T00:00:00"/>
    <x v="9"/>
    <s v="P"/>
    <s v="Active"/>
    <n v="317"/>
    <x v="316"/>
    <s v="N"/>
    <x v="31"/>
    <n v="1052"/>
    <x v="3"/>
    <s v="Niederl. 8"/>
    <n v="1"/>
    <s v="Department"/>
    <s v="Supervisor"/>
    <s v="Manager"/>
    <s v="ang."/>
    <s v="M"/>
    <d v="2015-03-01T00:00:00"/>
    <m/>
    <s v=""/>
    <n v="4"/>
    <d v="1981-07-18T00:00:00"/>
    <n v="38"/>
    <s v="N"/>
    <n v="30"/>
    <n v="2.5"/>
    <n v="39"/>
    <x v="0"/>
    <n v="1"/>
    <n v="31"/>
    <n v="0"/>
    <n v="8024"/>
    <n v="1259.1937499999999"/>
    <n v="0"/>
    <n v="0"/>
    <n v="30"/>
    <n v="0"/>
    <n v="0"/>
    <n v="0"/>
    <n v="0"/>
    <n v="0"/>
    <n v="0"/>
    <n v="0"/>
    <n v="0"/>
    <n v="0"/>
    <n v="26.5"/>
    <n v="0"/>
    <n v="0"/>
    <n v="0"/>
    <n v="0"/>
    <n v="12.653175000000001"/>
    <n v="118.18"/>
    <n v="2.1733333333333333"/>
  </r>
  <r>
    <d v="2021-01-01T00:00:00"/>
    <x v="9"/>
    <s v="P"/>
    <s v="Active"/>
    <n v="318"/>
    <x v="317"/>
    <s v="N"/>
    <x v="31"/>
    <n v="1028"/>
    <x v="6"/>
    <s v="Niederl. 10"/>
    <n v="1"/>
    <s v="Department"/>
    <s v="Supervisor"/>
    <s v="Non-Mgm."/>
    <s v="ang."/>
    <s v="M"/>
    <d v="2015-04-01T00:00:00"/>
    <m/>
    <s v=""/>
    <n v="4"/>
    <d v="1967-08-31T00:00:00"/>
    <n v="52"/>
    <s v="J"/>
    <n v="30"/>
    <n v="2.5"/>
    <n v="39"/>
    <x v="0"/>
    <n v="1"/>
    <n v="31"/>
    <n v="0"/>
    <n v="8025"/>
    <n v="1259.1937499999999"/>
    <n v="0"/>
    <n v="0"/>
    <n v="30"/>
    <n v="0"/>
    <n v="236.72"/>
    <n v="200"/>
    <n v="0"/>
    <n v="0"/>
    <n v="0"/>
    <n v="0"/>
    <n v="462.98076923076923"/>
    <n v="367.81250000000006"/>
    <n v="26.5"/>
    <n v="0"/>
    <n v="0"/>
    <n v="0"/>
    <n v="0"/>
    <n v="296.51277164423078"/>
    <n v="100.32000000000001"/>
    <n v="2.1733333333333333"/>
  </r>
  <r>
    <d v="2021-01-01T00:00:00"/>
    <x v="9"/>
    <s v="P"/>
    <s v="Active"/>
    <n v="319"/>
    <x v="318"/>
    <s v="N"/>
    <x v="9"/>
    <n v="1087"/>
    <x v="0"/>
    <s v="Niederl. 3"/>
    <n v="1"/>
    <s v="Department"/>
    <s v="Supervisor"/>
    <s v="Manager"/>
    <s v="ang."/>
    <s v="M"/>
    <d v="2015-04-01T00:00:00"/>
    <m/>
    <s v=""/>
    <n v="4"/>
    <d v="1983-06-16T00:00:00"/>
    <n v="36"/>
    <s v="N"/>
    <n v="30"/>
    <n v="2.5"/>
    <n v="39"/>
    <x v="0"/>
    <n v="1"/>
    <n v="31"/>
    <n v="0"/>
    <n v="8026"/>
    <n v="1259.1937499999999"/>
    <n v="0"/>
    <n v="0"/>
    <n v="0"/>
    <n v="0"/>
    <n v="0"/>
    <n v="0"/>
    <n v="0"/>
    <n v="0"/>
    <n v="0"/>
    <n v="0"/>
    <n v="0"/>
    <n v="0"/>
    <n v="26.5"/>
    <n v="0"/>
    <n v="0"/>
    <n v="0"/>
    <n v="0"/>
    <n v="5.9346750000000004"/>
    <n v="0"/>
    <n v="2.1733333333333333"/>
  </r>
  <r>
    <d v="2021-01-01T00:00:00"/>
    <x v="9"/>
    <s v="P"/>
    <s v="Active"/>
    <n v="320"/>
    <x v="319"/>
    <s v="N"/>
    <x v="14"/>
    <n v="1003"/>
    <x v="1"/>
    <s v="Niederl. 1"/>
    <n v="1"/>
    <s v="Department"/>
    <s v="Supervisor"/>
    <s v="Supervisor"/>
    <s v="ang."/>
    <s v="M"/>
    <d v="2015-04-01T00:00:00"/>
    <m/>
    <s v=""/>
    <n v="4"/>
    <d v="1987-08-17T00:00:00"/>
    <n v="32"/>
    <s v="N"/>
    <n v="30"/>
    <n v="2.5"/>
    <n v="39"/>
    <x v="0"/>
    <n v="1"/>
    <n v="31"/>
    <n v="0"/>
    <n v="8027"/>
    <n v="1259.1937499999999"/>
    <n v="0"/>
    <n v="0"/>
    <n v="0"/>
    <n v="0"/>
    <n v="0"/>
    <n v="0"/>
    <n v="0"/>
    <n v="0"/>
    <n v="0"/>
    <n v="0"/>
    <n v="0"/>
    <n v="0"/>
    <n v="26.5"/>
    <n v="0"/>
    <n v="0"/>
    <n v="0"/>
    <n v="0"/>
    <n v="5.9346750000000004"/>
    <n v="0"/>
    <n v="2.1733333333333333"/>
  </r>
  <r>
    <d v="2021-01-01T00:00:00"/>
    <x v="9"/>
    <s v="P"/>
    <s v="Active"/>
    <n v="321"/>
    <x v="320"/>
    <s v="N"/>
    <x v="16"/>
    <n v="1056"/>
    <x v="2"/>
    <s v="Niederl. 7"/>
    <n v="1"/>
    <s v="Department"/>
    <s v="Supervisor"/>
    <s v="Non-Mgm."/>
    <s v="ang."/>
    <s v="W"/>
    <d v="2015-04-15T00:00:00"/>
    <m/>
    <s v=""/>
    <n v="4"/>
    <d v="1986-05-07T00:00:00"/>
    <n v="33"/>
    <s v="J"/>
    <n v="30"/>
    <n v="2.5"/>
    <n v="39"/>
    <x v="0"/>
    <n v="1"/>
    <n v="31"/>
    <n v="0"/>
    <n v="8028"/>
    <n v="1259.1937499999999"/>
    <n v="0"/>
    <n v="0"/>
    <n v="0"/>
    <n v="0"/>
    <n v="0"/>
    <n v="0"/>
    <n v="0"/>
    <n v="0"/>
    <n v="0"/>
    <n v="0"/>
    <n v="463.15384615384613"/>
    <n v="367.95000000000005"/>
    <n v="26.5"/>
    <n v="0"/>
    <n v="0"/>
    <n v="0"/>
    <n v="0"/>
    <n v="192.06038134615386"/>
    <n v="0"/>
    <n v="2.1733333333333333"/>
  </r>
  <r>
    <d v="2021-01-01T00:00:00"/>
    <x v="9"/>
    <s v="P"/>
    <s v="Active"/>
    <n v="322"/>
    <x v="321"/>
    <s v="N"/>
    <x v="24"/>
    <n v="1081"/>
    <x v="0"/>
    <s v="Niederl. 3"/>
    <n v="1"/>
    <s v="Department"/>
    <s v="Supervisor"/>
    <s v="Non-Mgm."/>
    <s v="ang."/>
    <s v="W"/>
    <d v="2015-04-22T00:00:00"/>
    <m/>
    <s v=""/>
    <n v="4"/>
    <d v="1983-12-19T00:00:00"/>
    <n v="36"/>
    <s v="N"/>
    <n v="30"/>
    <n v="2.5"/>
    <n v="39"/>
    <x v="0"/>
    <n v="1"/>
    <n v="31"/>
    <n v="0"/>
    <n v="8029"/>
    <n v="1259.1937499999999"/>
    <n v="0"/>
    <n v="0"/>
    <n v="0"/>
    <n v="0"/>
    <n v="0"/>
    <n v="0"/>
    <n v="0"/>
    <n v="0"/>
    <n v="0"/>
    <n v="0"/>
    <n v="0"/>
    <n v="0"/>
    <n v="26.5"/>
    <n v="0"/>
    <n v="0"/>
    <n v="0"/>
    <n v="0"/>
    <n v="5.9346750000000004"/>
    <n v="0"/>
    <n v="2.1733333333333333"/>
  </r>
  <r>
    <d v="2021-01-01T00:00:00"/>
    <x v="9"/>
    <s v="P"/>
    <s v="Active"/>
    <n v="323"/>
    <x v="322"/>
    <s v="N"/>
    <x v="35"/>
    <n v="1078"/>
    <x v="0"/>
    <s v="Niederl. 3"/>
    <n v="1"/>
    <s v="Department"/>
    <s v="Supervisor"/>
    <s v="Non-Mgm."/>
    <s v="ang."/>
    <s v="W"/>
    <d v="2015-05-01T00:00:00"/>
    <m/>
    <s v=""/>
    <n v="4"/>
    <d v="1984-06-22T00:00:00"/>
    <n v="35"/>
    <s v="N"/>
    <n v="30"/>
    <n v="2.5"/>
    <n v="30"/>
    <x v="0"/>
    <n v="0.76923076923076927"/>
    <n v="31"/>
    <n v="0"/>
    <n v="8030"/>
    <n v="1259.1937499999999"/>
    <n v="0"/>
    <n v="0"/>
    <n v="0"/>
    <n v="0"/>
    <n v="0"/>
    <n v="0"/>
    <n v="0"/>
    <n v="0"/>
    <n v="0"/>
    <n v="0"/>
    <n v="0"/>
    <n v="0"/>
    <n v="26.5"/>
    <n v="0"/>
    <n v="0"/>
    <n v="0"/>
    <n v="0"/>
    <n v="5.9346750000000004"/>
    <n v="152.1216"/>
    <n v="2.1733333333333333"/>
  </r>
  <r>
    <d v="2021-01-01T00:00:00"/>
    <x v="9"/>
    <s v="P"/>
    <s v="Active"/>
    <n v="324"/>
    <x v="323"/>
    <s v="N"/>
    <x v="22"/>
    <n v="1047"/>
    <x v="9"/>
    <s v="Niederl. 4"/>
    <n v="1"/>
    <s v="Department"/>
    <s v="Supervisor"/>
    <s v="Non-Mgm."/>
    <s v="ang."/>
    <s v="M"/>
    <d v="2015-05-01T00:00:00"/>
    <m/>
    <s v=""/>
    <n v="4"/>
    <d v="1980-04-11T00:00:00"/>
    <n v="39"/>
    <s v="J"/>
    <n v="30"/>
    <n v="2.5"/>
    <n v="39"/>
    <x v="0"/>
    <n v="1"/>
    <n v="31"/>
    <n v="0"/>
    <n v="8031"/>
    <n v="1259.1937499999999"/>
    <n v="0"/>
    <n v="0"/>
    <n v="0"/>
    <n v="0"/>
    <n v="0"/>
    <n v="0"/>
    <n v="0"/>
    <n v="0"/>
    <n v="0"/>
    <n v="0"/>
    <n v="463.32692307692309"/>
    <n v="368.08750000000003"/>
    <n v="26.5"/>
    <n v="0"/>
    <n v="0"/>
    <n v="0"/>
    <n v="0"/>
    <n v="192.12993504807696"/>
    <n v="0"/>
    <n v="2.1733333333333333"/>
  </r>
  <r>
    <d v="2021-01-01T00:00:00"/>
    <x v="9"/>
    <s v="P"/>
    <s v="Active"/>
    <n v="325"/>
    <x v="324"/>
    <s v="N"/>
    <x v="37"/>
    <n v="1005"/>
    <x v="1"/>
    <s v="Niederl. 1"/>
    <n v="1"/>
    <s v="Department"/>
    <s v="Supervisor"/>
    <s v="Non-Mgm."/>
    <s v="ang."/>
    <s v="M"/>
    <d v="2015-05-01T00:00:00"/>
    <m/>
    <s v=""/>
    <n v="4"/>
    <d v="1989-08-01T00:00:00"/>
    <n v="30"/>
    <s v="N"/>
    <n v="30"/>
    <n v="2.5"/>
    <n v="39"/>
    <x v="0"/>
    <n v="1"/>
    <n v="31"/>
    <n v="0"/>
    <n v="8032"/>
    <n v="1259.1937499999999"/>
    <n v="0"/>
    <n v="0"/>
    <n v="0"/>
    <n v="0"/>
    <n v="0"/>
    <n v="0"/>
    <n v="0"/>
    <n v="0"/>
    <n v="0"/>
    <n v="0"/>
    <n v="0"/>
    <n v="0"/>
    <n v="26.5"/>
    <n v="0"/>
    <n v="0"/>
    <n v="0"/>
    <n v="0"/>
    <n v="5.9346750000000004"/>
    <n v="0"/>
    <n v="2.1733333333333333"/>
  </r>
  <r>
    <d v="2021-01-01T00:00:00"/>
    <x v="9"/>
    <s v="P"/>
    <s v="Active"/>
    <n v="326"/>
    <x v="325"/>
    <s v="N"/>
    <x v="24"/>
    <n v="1081"/>
    <x v="0"/>
    <s v="Niederl. 3"/>
    <n v="1"/>
    <s v="Department"/>
    <s v="Supervisor"/>
    <s v="Non-Mgm."/>
    <s v="ang."/>
    <s v="W"/>
    <d v="2015-05-01T00:00:00"/>
    <m/>
    <s v=""/>
    <n v="4"/>
    <d v="1990-07-03T00:00:00"/>
    <n v="29"/>
    <s v="N"/>
    <n v="30"/>
    <n v="2.5"/>
    <n v="39"/>
    <x v="0"/>
    <n v="1"/>
    <n v="31"/>
    <n v="0"/>
    <n v="8033"/>
    <n v="1259.1937499999999"/>
    <n v="0"/>
    <n v="0"/>
    <n v="0"/>
    <n v="0"/>
    <n v="0"/>
    <n v="0"/>
    <n v="0"/>
    <n v="0"/>
    <n v="0"/>
    <n v="0"/>
    <n v="0"/>
    <n v="0"/>
    <n v="26.5"/>
    <n v="0"/>
    <n v="0"/>
    <n v="0"/>
    <n v="0"/>
    <n v="5.9346750000000004"/>
    <n v="0"/>
    <n v="2.1733333333333333"/>
  </r>
  <r>
    <d v="2021-01-01T00:00:00"/>
    <x v="9"/>
    <s v="P"/>
    <s v="Active"/>
    <n v="327"/>
    <x v="326"/>
    <s v="N"/>
    <x v="22"/>
    <n v="1023"/>
    <x v="7"/>
    <s v="Niederl. 9"/>
    <n v="1"/>
    <s v="Department"/>
    <s v="Supervisor"/>
    <s v="Non-Mgm."/>
    <s v="ang."/>
    <s v="M"/>
    <d v="2015-05-01T00:00:00"/>
    <m/>
    <s v=""/>
    <n v="4"/>
    <d v="1978-11-20T00:00:00"/>
    <n v="41"/>
    <s v="J"/>
    <n v="30"/>
    <n v="2.5"/>
    <n v="39"/>
    <x v="0"/>
    <n v="1"/>
    <n v="31"/>
    <n v="0"/>
    <n v="8034"/>
    <n v="1259.1937499999999"/>
    <n v="0"/>
    <n v="0"/>
    <n v="0"/>
    <n v="0"/>
    <n v="0"/>
    <n v="0"/>
    <n v="0"/>
    <n v="0"/>
    <n v="0"/>
    <n v="0"/>
    <n v="463.5"/>
    <n v="368.22500000000002"/>
    <n v="26.5"/>
    <n v="0"/>
    <n v="0"/>
    <n v="0"/>
    <n v="0"/>
    <n v="192.19948875"/>
    <n v="0"/>
    <n v="2.1733333333333333"/>
  </r>
  <r>
    <d v="2021-01-01T00:00:00"/>
    <x v="9"/>
    <s v="P"/>
    <s v="Active"/>
    <n v="328"/>
    <x v="327"/>
    <s v="N"/>
    <x v="16"/>
    <n v="1037"/>
    <x v="4"/>
    <s v="Niederl. 6"/>
    <n v="1"/>
    <s v="Department"/>
    <s v="Supervisor"/>
    <s v="Non-Mgm."/>
    <s v="ang."/>
    <s v="M"/>
    <d v="2015-06-01T00:00:00"/>
    <m/>
    <s v=""/>
    <n v="4"/>
    <d v="1976-06-16T00:00:00"/>
    <n v="43"/>
    <s v="J"/>
    <n v="30"/>
    <n v="2.5"/>
    <n v="39"/>
    <x v="0"/>
    <n v="1"/>
    <n v="31"/>
    <n v="0"/>
    <n v="8035"/>
    <n v="1259.1937499999999"/>
    <n v="0"/>
    <n v="0"/>
    <n v="0"/>
    <n v="0"/>
    <n v="0"/>
    <n v="0"/>
    <n v="0"/>
    <n v="0"/>
    <n v="0"/>
    <n v="0"/>
    <n v="463.55769230769232"/>
    <n v="368.27083333333337"/>
    <n v="26.5"/>
    <n v="0"/>
    <n v="0"/>
    <n v="0"/>
    <n v="0"/>
    <n v="192.22267331730771"/>
    <n v="0"/>
    <n v="2.1733333333333333"/>
  </r>
  <r>
    <d v="2021-01-01T00:00:00"/>
    <x v="9"/>
    <s v="P"/>
    <s v="Active"/>
    <n v="329"/>
    <x v="328"/>
    <s v="N"/>
    <x v="22"/>
    <n v="1023"/>
    <x v="7"/>
    <s v="Niederl. 9"/>
    <n v="1"/>
    <s v="Department"/>
    <s v="Supervisor"/>
    <s v="Non-Mgm."/>
    <s v="ang."/>
    <s v="M"/>
    <d v="2015-07-01T00:00:00"/>
    <m/>
    <s v=""/>
    <n v="4"/>
    <d v="1968-03-30T00:00:00"/>
    <n v="51"/>
    <s v="J"/>
    <n v="30"/>
    <n v="2.5"/>
    <n v="39"/>
    <x v="0"/>
    <n v="1"/>
    <n v="31"/>
    <n v="0"/>
    <n v="8036"/>
    <n v="1259.1937499999999"/>
    <n v="0"/>
    <n v="0"/>
    <n v="0"/>
    <n v="0"/>
    <n v="0"/>
    <n v="0"/>
    <n v="0"/>
    <n v="0"/>
    <n v="0"/>
    <n v="0"/>
    <n v="463.61538461538464"/>
    <n v="368.31666666666666"/>
    <n v="26.5"/>
    <n v="0"/>
    <n v="0"/>
    <n v="0"/>
    <n v="0"/>
    <n v="192.24585788461542"/>
    <n v="0"/>
    <n v="2.1733333333333333"/>
  </r>
  <r>
    <d v="2021-01-01T00:00:00"/>
    <x v="9"/>
    <s v="P"/>
    <s v="Active"/>
    <n v="330"/>
    <x v="329"/>
    <s v="N"/>
    <x v="22"/>
    <n v="1029"/>
    <x v="6"/>
    <s v="Niederl. 10"/>
    <n v="1"/>
    <s v="Department"/>
    <s v="Supervisor"/>
    <s v="Non-Mgm."/>
    <s v="ang."/>
    <s v="M"/>
    <d v="2015-07-01T00:00:00"/>
    <m/>
    <s v=""/>
    <n v="4"/>
    <d v="1985-04-25T00:00:00"/>
    <n v="34"/>
    <s v="J"/>
    <n v="30"/>
    <n v="2.5"/>
    <n v="39"/>
    <x v="0"/>
    <n v="1"/>
    <n v="31"/>
    <n v="0"/>
    <n v="8037"/>
    <n v="1259.1937499999999"/>
    <n v="0"/>
    <n v="0"/>
    <n v="0"/>
    <n v="0"/>
    <n v="0"/>
    <n v="0"/>
    <n v="0"/>
    <n v="0"/>
    <n v="0"/>
    <n v="0"/>
    <n v="463.67307692307696"/>
    <n v="368.36250000000001"/>
    <n v="26.5"/>
    <n v="0"/>
    <n v="0"/>
    <n v="0"/>
    <n v="0"/>
    <n v="192.2690424519231"/>
    <n v="0"/>
    <n v="2.1733333333333333"/>
  </r>
  <r>
    <d v="2021-01-01T00:00:00"/>
    <x v="9"/>
    <s v="P"/>
    <s v="Active"/>
    <n v="331"/>
    <x v="330"/>
    <s v="N"/>
    <x v="32"/>
    <n v="1077"/>
    <x v="0"/>
    <s v="Niederl. 3"/>
    <n v="1"/>
    <s v="Department"/>
    <s v="Supervisor"/>
    <s v="Non-Mgm."/>
    <s v="ang."/>
    <s v="M"/>
    <d v="2015-07-15T00:00:00"/>
    <m/>
    <s v=""/>
    <n v="4"/>
    <d v="1974-08-24T00:00:00"/>
    <n v="45"/>
    <s v="N"/>
    <n v="30"/>
    <n v="2.5"/>
    <n v="39"/>
    <x v="0"/>
    <n v="1"/>
    <n v="31"/>
    <n v="0"/>
    <n v="8038"/>
    <n v="1259.1937499999999"/>
    <n v="0"/>
    <n v="0"/>
    <n v="0"/>
    <n v="0"/>
    <n v="0"/>
    <n v="0"/>
    <n v="0"/>
    <n v="0"/>
    <n v="0"/>
    <n v="0"/>
    <n v="0"/>
    <n v="0"/>
    <n v="26.5"/>
    <n v="0"/>
    <n v="0"/>
    <n v="0"/>
    <n v="0"/>
    <n v="5.9346750000000004"/>
    <n v="201.52539999999999"/>
    <n v="2.1733333333333333"/>
  </r>
  <r>
    <d v="2021-01-01T00:00:00"/>
    <x v="9"/>
    <s v="P"/>
    <s v="Active"/>
    <n v="332"/>
    <x v="331"/>
    <s v="N"/>
    <x v="15"/>
    <n v="1044"/>
    <x v="9"/>
    <s v="Niederl. 4"/>
    <n v="1"/>
    <s v="Department"/>
    <s v="Supervisor"/>
    <s v="Non-Mgm."/>
    <s v="ang."/>
    <s v="W"/>
    <d v="2018-06-28T00:00:00"/>
    <m/>
    <s v=""/>
    <n v="1"/>
    <d v="1996-03-20T00:00:00"/>
    <n v="23"/>
    <s v="J"/>
    <n v="30"/>
    <n v="2.5"/>
    <n v="39"/>
    <x v="0"/>
    <n v="1"/>
    <n v="31"/>
    <n v="0"/>
    <n v="8039"/>
    <n v="1259.1937499999999"/>
    <n v="0"/>
    <n v="0"/>
    <n v="0"/>
    <n v="0"/>
    <n v="0"/>
    <n v="0"/>
    <n v="0"/>
    <n v="0"/>
    <n v="0"/>
    <n v="0"/>
    <n v="463.78846153846155"/>
    <n v="368.45416666666665"/>
    <n v="26.5"/>
    <n v="0"/>
    <n v="0"/>
    <n v="0"/>
    <n v="0"/>
    <n v="192.31541158653846"/>
    <n v="0"/>
    <n v="1.9716666666666665"/>
  </r>
  <r>
    <d v="2021-01-01T00:00:00"/>
    <x v="9"/>
    <s v="P"/>
    <s v="Active"/>
    <n v="333"/>
    <x v="332"/>
    <s v="N"/>
    <x v="31"/>
    <n v="1063"/>
    <x v="10"/>
    <s v="Niederl. 11"/>
    <n v="1"/>
    <s v="Department"/>
    <s v="Supervisor"/>
    <s v="Non-Mgm."/>
    <s v="ang."/>
    <s v="M"/>
    <d v="2015-08-01T00:00:00"/>
    <m/>
    <s v=""/>
    <n v="4"/>
    <d v="1960-05-21T00:00:00"/>
    <n v="59"/>
    <s v="N"/>
    <n v="30"/>
    <n v="2.5"/>
    <n v="39"/>
    <x v="0"/>
    <n v="1"/>
    <n v="31"/>
    <n v="0"/>
    <n v="8040"/>
    <n v="1259.1937499999999"/>
    <n v="0"/>
    <n v="0"/>
    <n v="30"/>
    <n v="0"/>
    <n v="0"/>
    <n v="0"/>
    <n v="0"/>
    <n v="0"/>
    <n v="0"/>
    <n v="0"/>
    <n v="0"/>
    <n v="0"/>
    <n v="26.5"/>
    <n v="0"/>
    <n v="0"/>
    <n v="0"/>
    <n v="0"/>
    <n v="12.653175000000001"/>
    <n v="118.37"/>
    <n v="2.1733333333333333"/>
  </r>
  <r>
    <d v="2021-01-01T00:00:00"/>
    <x v="9"/>
    <s v="P"/>
    <s v="Active"/>
    <n v="334"/>
    <x v="333"/>
    <s v="N"/>
    <x v="22"/>
    <n v="1041"/>
    <x v="4"/>
    <s v="Niederl. 6"/>
    <n v="1"/>
    <s v="Department"/>
    <s v="Supervisor"/>
    <s v="Non-Mgm."/>
    <s v="ang."/>
    <s v="M"/>
    <d v="2015-08-01T00:00:00"/>
    <m/>
    <s v=""/>
    <n v="4"/>
    <d v="1968-09-28T00:00:00"/>
    <n v="51"/>
    <s v="J"/>
    <n v="30"/>
    <n v="2.5"/>
    <n v="39"/>
    <x v="0"/>
    <n v="1"/>
    <n v="31"/>
    <n v="0"/>
    <n v="8041"/>
    <n v="1259.1937499999999"/>
    <n v="0"/>
    <n v="0"/>
    <n v="0"/>
    <n v="0"/>
    <n v="0"/>
    <n v="0"/>
    <n v="0"/>
    <n v="0"/>
    <n v="0"/>
    <n v="0"/>
    <n v="463.90384615384619"/>
    <n v="368.54583333333341"/>
    <n v="26.5"/>
    <n v="0"/>
    <n v="0"/>
    <n v="0"/>
    <n v="0"/>
    <n v="192.36178072115388"/>
    <n v="0"/>
    <n v="2.1733333333333333"/>
  </r>
  <r>
    <d v="2021-01-01T00:00:00"/>
    <x v="9"/>
    <s v="P"/>
    <s v="Active"/>
    <n v="335"/>
    <x v="334"/>
    <s v="N"/>
    <x v="49"/>
    <n v="1072"/>
    <x v="0"/>
    <s v="Niederl. 3"/>
    <n v="1"/>
    <s v="Department"/>
    <s v="Supervisor"/>
    <s v="Non-Mgm."/>
    <s v="ang."/>
    <s v="M"/>
    <d v="2015-08-18T00:00:00"/>
    <m/>
    <s v=""/>
    <n v="4"/>
    <d v="1987-04-24T00:00:00"/>
    <n v="32"/>
    <s v="N"/>
    <n v="30"/>
    <n v="2.5"/>
    <n v="39"/>
    <x v="0"/>
    <n v="1"/>
    <n v="31"/>
    <n v="0"/>
    <n v="8042"/>
    <n v="1259.1937499999999"/>
    <n v="0"/>
    <n v="0"/>
    <n v="0"/>
    <n v="0"/>
    <n v="0"/>
    <n v="0"/>
    <n v="0"/>
    <n v="0"/>
    <n v="0"/>
    <n v="0"/>
    <n v="0"/>
    <n v="0"/>
    <n v="26.5"/>
    <n v="0"/>
    <n v="0"/>
    <n v="0"/>
    <n v="0"/>
    <n v="5.9346750000000004"/>
    <n v="0"/>
    <n v="2.1733333333333333"/>
  </r>
  <r>
    <d v="2021-01-01T00:00:00"/>
    <x v="9"/>
    <s v="P"/>
    <s v="Active"/>
    <n v="336"/>
    <x v="335"/>
    <s v="N"/>
    <x v="20"/>
    <n v="1045"/>
    <x v="9"/>
    <s v="Niederl. 4"/>
    <n v="1"/>
    <s v="Department"/>
    <s v="Supervisor"/>
    <s v="Non-Mgm."/>
    <s v="ang."/>
    <s v="W"/>
    <d v="2015-09-01T00:00:00"/>
    <m/>
    <s v=""/>
    <n v="4"/>
    <d v="1962-01-26T00:00:00"/>
    <n v="57"/>
    <s v="J"/>
    <n v="30"/>
    <n v="2.5"/>
    <n v="25"/>
    <x v="0"/>
    <n v="0.64102564102564108"/>
    <n v="31"/>
    <n v="0"/>
    <n v="8043"/>
    <n v="1259.1937499999999"/>
    <n v="0"/>
    <n v="0"/>
    <n v="0"/>
    <n v="0"/>
    <n v="0"/>
    <n v="0"/>
    <n v="0"/>
    <n v="0"/>
    <n v="0"/>
    <n v="0"/>
    <n v="723.87"/>
    <n v="368.63750000000005"/>
    <n v="26.5"/>
    <n v="0"/>
    <n v="0"/>
    <n v="0"/>
    <n v="0"/>
    <n v="250.60172962500005"/>
    <n v="0"/>
    <n v="2.1733333333333333"/>
  </r>
  <r>
    <d v="2021-01-01T00:00:00"/>
    <x v="9"/>
    <s v="P"/>
    <s v="Active"/>
    <n v="337"/>
    <x v="336"/>
    <s v="N"/>
    <x v="5"/>
    <n v="1093"/>
    <x v="0"/>
    <s v="Niederl. 3"/>
    <n v="1"/>
    <s v="Department"/>
    <s v="Supervisor"/>
    <s v="Non-Mgm."/>
    <s v="ang."/>
    <s v="M"/>
    <d v="2015-09-01T00:00:00"/>
    <m/>
    <s v=""/>
    <n v="4"/>
    <d v="1992-03-10T00:00:00"/>
    <n v="27"/>
    <s v="N"/>
    <n v="30"/>
    <n v="2.5"/>
    <n v="39"/>
    <x v="0"/>
    <n v="1"/>
    <n v="31"/>
    <n v="0"/>
    <n v="8044"/>
    <n v="1259.1937499999999"/>
    <n v="0"/>
    <n v="0"/>
    <n v="0"/>
    <n v="0"/>
    <n v="0"/>
    <n v="0"/>
    <n v="0"/>
    <n v="0"/>
    <n v="0"/>
    <n v="0"/>
    <n v="0"/>
    <n v="0"/>
    <n v="26.5"/>
    <n v="0"/>
    <n v="0"/>
    <n v="0"/>
    <n v="0"/>
    <n v="5.9346750000000004"/>
    <n v="0"/>
    <n v="2.1733333333333333"/>
  </r>
  <r>
    <d v="2021-01-01T00:00:00"/>
    <x v="9"/>
    <s v="P"/>
    <s v="Active"/>
    <n v="338"/>
    <x v="337"/>
    <s v="N"/>
    <x v="16"/>
    <n v="1067"/>
    <x v="11"/>
    <s v="Niederl. 12"/>
    <n v="1"/>
    <s v="Department"/>
    <s v="Supervisor"/>
    <s v="Non-Mgm."/>
    <s v="ang."/>
    <s v="W"/>
    <d v="2015-09-01T00:00:00"/>
    <m/>
    <s v=""/>
    <n v="4"/>
    <d v="1981-06-30T00:00:00"/>
    <n v="38"/>
    <s v="N"/>
    <n v="30"/>
    <n v="2.5"/>
    <n v="35"/>
    <x v="0"/>
    <n v="0.89743589743589747"/>
    <n v="31"/>
    <n v="0"/>
    <n v="8045"/>
    <n v="1259.1937499999999"/>
    <n v="0"/>
    <n v="0"/>
    <n v="0"/>
    <n v="0"/>
    <n v="0"/>
    <n v="0"/>
    <n v="0"/>
    <n v="0"/>
    <n v="0"/>
    <n v="0"/>
    <n v="0"/>
    <n v="0"/>
    <n v="26.5"/>
    <n v="0"/>
    <n v="0"/>
    <n v="0"/>
    <n v="0"/>
    <n v="5.9346750000000004"/>
    <n v="0"/>
    <n v="2.1733333333333333"/>
  </r>
  <r>
    <d v="2021-01-01T00:00:00"/>
    <x v="9"/>
    <s v="P"/>
    <s v="Active"/>
    <n v="339"/>
    <x v="338"/>
    <s v="N"/>
    <x v="36"/>
    <n v="1054"/>
    <x v="8"/>
    <s v="Niederl. 2"/>
    <n v="1"/>
    <s v="Department"/>
    <s v="Supervisor"/>
    <s v="Non-Mgm."/>
    <s v="ang."/>
    <s v="M"/>
    <d v="2015-09-01T00:00:00"/>
    <m/>
    <s v=""/>
    <n v="4"/>
    <d v="1981-12-28T00:00:00"/>
    <n v="38"/>
    <s v="N"/>
    <n v="30"/>
    <n v="2.5"/>
    <n v="39"/>
    <x v="0"/>
    <n v="1"/>
    <n v="31"/>
    <n v="0"/>
    <n v="8046"/>
    <n v="1259.1937499999999"/>
    <n v="0"/>
    <n v="0"/>
    <n v="0"/>
    <n v="0"/>
    <n v="0"/>
    <n v="0"/>
    <n v="0"/>
    <n v="0"/>
    <n v="0"/>
    <n v="0"/>
    <n v="0"/>
    <n v="0"/>
    <n v="26.5"/>
    <n v="0"/>
    <n v="0"/>
    <n v="0"/>
    <n v="0"/>
    <n v="5.9346750000000004"/>
    <n v="0"/>
    <n v="2.1733333333333333"/>
  </r>
  <r>
    <d v="2021-01-01T00:00:00"/>
    <x v="9"/>
    <s v="P"/>
    <s v="Active"/>
    <n v="340"/>
    <x v="339"/>
    <s v="N"/>
    <x v="22"/>
    <n v="1035"/>
    <x v="5"/>
    <s v="Niederl. 5"/>
    <n v="1"/>
    <s v="Department"/>
    <s v="Supervisor"/>
    <s v="Non-Mgm."/>
    <s v="ang."/>
    <s v="M"/>
    <d v="2015-09-01T00:00:00"/>
    <m/>
    <s v=""/>
    <n v="4"/>
    <d v="1964-03-06T00:00:00"/>
    <n v="55"/>
    <s v="J"/>
    <n v="30"/>
    <n v="2.5"/>
    <n v="39"/>
    <x v="0"/>
    <n v="1"/>
    <n v="31"/>
    <n v="0"/>
    <n v="8047"/>
    <n v="1259.1937499999999"/>
    <n v="0"/>
    <n v="0"/>
    <n v="0"/>
    <n v="0"/>
    <n v="0"/>
    <n v="0"/>
    <n v="0"/>
    <n v="0"/>
    <n v="0"/>
    <n v="0"/>
    <n v="464.25"/>
    <n v="368.82083333333338"/>
    <n v="26.5"/>
    <n v="0"/>
    <n v="0"/>
    <n v="0"/>
    <n v="0"/>
    <n v="192.50088812500005"/>
    <n v="0"/>
    <n v="2.1733333333333333"/>
  </r>
  <r>
    <d v="2021-01-01T00:00:00"/>
    <x v="9"/>
    <s v="P"/>
    <s v="Active"/>
    <n v="341"/>
    <x v="340"/>
    <s v="N"/>
    <x v="5"/>
    <n v="1093"/>
    <x v="0"/>
    <s v="Niederl. 3"/>
    <n v="1"/>
    <s v="Department"/>
    <s v="Supervisor"/>
    <s v="Non-Mgm."/>
    <s v="ang."/>
    <s v="M"/>
    <d v="2015-09-01T00:00:00"/>
    <m/>
    <s v=""/>
    <n v="4"/>
    <d v="1965-05-07T00:00:00"/>
    <n v="54"/>
    <s v="N"/>
    <n v="30"/>
    <n v="2.5"/>
    <n v="39"/>
    <x v="0"/>
    <n v="1"/>
    <n v="31"/>
    <n v="0"/>
    <n v="8048"/>
    <n v="1259.1937499999999"/>
    <n v="0"/>
    <n v="0"/>
    <n v="0"/>
    <n v="0"/>
    <n v="0"/>
    <n v="0"/>
    <n v="0"/>
    <n v="0"/>
    <n v="0"/>
    <n v="0"/>
    <n v="0"/>
    <n v="0"/>
    <n v="26.5"/>
    <n v="0"/>
    <n v="0"/>
    <n v="0"/>
    <n v="0"/>
    <n v="5.9346750000000004"/>
    <n v="0"/>
    <n v="2.1733333333333333"/>
  </r>
  <r>
    <d v="2021-01-01T00:00:00"/>
    <x v="9"/>
    <s v="P"/>
    <s v="Active"/>
    <n v="342"/>
    <x v="341"/>
    <s v="N"/>
    <x v="11"/>
    <n v="1082"/>
    <x v="1"/>
    <s v="Niederl. 1"/>
    <n v="1"/>
    <s v="Department"/>
    <s v="Supervisor"/>
    <s v="Non-Mgm."/>
    <s v="ang."/>
    <s v="M"/>
    <d v="2015-09-01T00:00:00"/>
    <m/>
    <s v=""/>
    <n v="4"/>
    <d v="1986-01-01T00:00:00"/>
    <n v="34"/>
    <s v="N"/>
    <n v="30"/>
    <n v="2.5"/>
    <n v="39"/>
    <x v="0"/>
    <n v="1"/>
    <n v="31"/>
    <n v="0"/>
    <n v="8049"/>
    <n v="1259.1937499999999"/>
    <n v="0"/>
    <n v="0"/>
    <n v="0"/>
    <n v="0"/>
    <n v="0"/>
    <n v="0"/>
    <n v="0"/>
    <n v="0"/>
    <n v="0"/>
    <n v="0"/>
    <n v="0"/>
    <n v="0"/>
    <n v="26.5"/>
    <n v="0"/>
    <n v="0"/>
    <n v="0"/>
    <n v="0"/>
    <n v="5.9346750000000004"/>
    <n v="0"/>
    <n v="2.1733333333333333"/>
  </r>
  <r>
    <d v="2021-01-01T00:00:00"/>
    <x v="9"/>
    <s v="P"/>
    <s v="Active"/>
    <n v="343"/>
    <x v="342"/>
    <s v="N"/>
    <x v="29"/>
    <n v="1079"/>
    <x v="0"/>
    <s v="Niederl. 3"/>
    <n v="1"/>
    <s v="Department"/>
    <s v="Supervisor"/>
    <s v="Non-Mgm."/>
    <s v="ang."/>
    <s v="M"/>
    <d v="2015-09-01T00:00:00"/>
    <m/>
    <s v=""/>
    <n v="4"/>
    <d v="1982-03-03T00:00:00"/>
    <n v="37"/>
    <s v="N"/>
    <n v="30"/>
    <n v="2.5"/>
    <n v="39"/>
    <x v="0"/>
    <n v="1"/>
    <n v="31"/>
    <n v="0"/>
    <n v="8050"/>
    <n v="1259.1937499999999"/>
    <n v="0"/>
    <n v="0"/>
    <n v="0"/>
    <n v="0"/>
    <n v="0"/>
    <n v="0"/>
    <n v="0"/>
    <n v="0"/>
    <n v="0"/>
    <n v="0"/>
    <n v="0"/>
    <n v="0"/>
    <n v="26.5"/>
    <n v="0"/>
    <n v="0"/>
    <n v="0"/>
    <n v="0"/>
    <n v="5.9346750000000004"/>
    <n v="0"/>
    <n v="2.1733333333333333"/>
  </r>
  <r>
    <d v="2021-01-01T00:00:00"/>
    <x v="9"/>
    <s v="P"/>
    <s v="Active"/>
    <n v="344"/>
    <x v="343"/>
    <s v="N"/>
    <x v="5"/>
    <n v="1093"/>
    <x v="0"/>
    <s v="Niederl. 3"/>
    <n v="1"/>
    <s v="Department"/>
    <s v="Supervisor"/>
    <s v="Non-Mgm."/>
    <s v="ang."/>
    <s v="M"/>
    <d v="2015-09-01T00:00:00"/>
    <m/>
    <s v=""/>
    <n v="4"/>
    <d v="1986-07-29T00:00:00"/>
    <n v="33"/>
    <s v="N"/>
    <n v="30"/>
    <n v="2.5"/>
    <n v="39"/>
    <x v="0"/>
    <n v="1"/>
    <n v="31"/>
    <n v="0"/>
    <n v="8051"/>
    <n v="1259.1937499999999"/>
    <n v="0"/>
    <n v="0"/>
    <n v="0"/>
    <n v="0"/>
    <n v="0"/>
    <n v="0"/>
    <n v="0"/>
    <n v="0"/>
    <n v="0"/>
    <n v="0"/>
    <n v="0"/>
    <n v="0"/>
    <n v="26.5"/>
    <n v="0"/>
    <n v="0"/>
    <n v="0"/>
    <n v="0"/>
    <n v="5.9346750000000004"/>
    <n v="0"/>
    <n v="2.1733333333333333"/>
  </r>
  <r>
    <d v="2021-01-01T00:00:00"/>
    <x v="9"/>
    <s v="P"/>
    <s v="Active"/>
    <n v="345"/>
    <x v="344"/>
    <s v="Y"/>
    <x v="15"/>
    <n v="1026"/>
    <x v="6"/>
    <s v="Niederl. 10"/>
    <n v="0.5"/>
    <s v="Department"/>
    <s v="Supervisor"/>
    <s v="Non-Mgm."/>
    <s v="ang."/>
    <s v="M"/>
    <d v="2018-07-14T00:00:00"/>
    <m/>
    <s v=""/>
    <n v="1"/>
    <d v="1997-04-14T00:00:00"/>
    <n v="22"/>
    <s v="J"/>
    <n v="30"/>
    <n v="2.5"/>
    <n v="39"/>
    <x v="0"/>
    <n v="0.5"/>
    <n v="31"/>
    <n v="0"/>
    <n v="8052"/>
    <n v="1259.1937499999999"/>
    <n v="0"/>
    <n v="0"/>
    <n v="0"/>
    <n v="0"/>
    <n v="0"/>
    <n v="0"/>
    <n v="0"/>
    <n v="0"/>
    <n v="0"/>
    <n v="0"/>
    <n v="464.53846153846155"/>
    <n v="369.05"/>
    <n v="13.25"/>
    <n v="0"/>
    <n v="0"/>
    <n v="0"/>
    <n v="0"/>
    <n v="189.64947346153849"/>
    <n v="0"/>
    <n v="0.98583333333333323"/>
  </r>
  <r>
    <d v="2021-01-01T00:00:00"/>
    <x v="9"/>
    <s v="P"/>
    <s v="Active"/>
    <n v="345"/>
    <x v="344"/>
    <s v="Y"/>
    <x v="15"/>
    <n v="1020"/>
    <x v="7"/>
    <s v="Niederl. 9"/>
    <n v="0.5"/>
    <s v="Department"/>
    <s v="Supervisor"/>
    <s v="Non-Mgm."/>
    <s v="ang."/>
    <s v="M"/>
    <d v="2018-07-14T00:00:00"/>
    <m/>
    <s v=""/>
    <n v="1"/>
    <d v="1997-04-14T00:00:00"/>
    <n v="22"/>
    <s v="J"/>
    <n v="30"/>
    <n v="2.5"/>
    <n v="39"/>
    <x v="0"/>
    <n v="0.5"/>
    <n v="31"/>
    <n v="0"/>
    <n v="8053"/>
    <n v="1259.1937499999999"/>
    <n v="0"/>
    <n v="0"/>
    <n v="0"/>
    <n v="0"/>
    <n v="0"/>
    <n v="0"/>
    <n v="0"/>
    <n v="0"/>
    <n v="0"/>
    <n v="0"/>
    <n v="464.59615384615381"/>
    <n v="369.09583333333336"/>
    <n v="13.25"/>
    <n v="0"/>
    <n v="0"/>
    <n v="0"/>
    <n v="0"/>
    <n v="189.67265802884614"/>
    <n v="0"/>
    <n v="0.98583333333333323"/>
  </r>
  <r>
    <d v="2021-01-01T00:00:00"/>
    <x v="9"/>
    <s v="P"/>
    <s v="Active"/>
    <n v="346"/>
    <x v="345"/>
    <s v="N"/>
    <x v="6"/>
    <n v="1014"/>
    <x v="1"/>
    <s v="Niederl. 1"/>
    <n v="1"/>
    <s v="Department"/>
    <s v="Supervisor"/>
    <s v="Non-Mgm."/>
    <s v="ang."/>
    <s v="W"/>
    <d v="2015-09-01T00:00:00"/>
    <m/>
    <s v=""/>
    <n v="4"/>
    <d v="1999-03-09T00:00:00"/>
    <n v="20"/>
    <s v="N"/>
    <n v="30"/>
    <n v="2.5"/>
    <n v="39"/>
    <x v="0"/>
    <n v="1"/>
    <n v="31"/>
    <n v="0"/>
    <n v="8054"/>
    <n v="1259.1937499999999"/>
    <n v="0"/>
    <n v="0"/>
    <n v="0"/>
    <n v="0"/>
    <n v="0"/>
    <n v="0"/>
    <n v="0"/>
    <n v="0"/>
    <n v="0"/>
    <n v="0"/>
    <n v="0"/>
    <n v="0"/>
    <n v="26.5"/>
    <n v="0"/>
    <n v="0"/>
    <n v="0"/>
    <n v="0"/>
    <n v="5.9346750000000004"/>
    <n v="0"/>
    <n v="2.1733333333333333"/>
  </r>
  <r>
    <d v="2021-01-01T00:00:00"/>
    <x v="9"/>
    <s v="P"/>
    <s v="Active"/>
    <n v="347"/>
    <x v="346"/>
    <s v="N"/>
    <x v="33"/>
    <n v="1000"/>
    <x v="1"/>
    <s v="Niederl. 1"/>
    <n v="1"/>
    <s v="Department"/>
    <s v="Supervisor"/>
    <s v="Non-Mgm."/>
    <s v="ang."/>
    <s v="W"/>
    <d v="2015-09-01T00:00:00"/>
    <m/>
    <s v=""/>
    <n v="4"/>
    <d v="1999-04-24T00:00:00"/>
    <n v="20"/>
    <s v="N"/>
    <n v="30"/>
    <n v="2.5"/>
    <n v="39"/>
    <x v="0"/>
    <n v="1"/>
    <n v="31"/>
    <n v="0"/>
    <n v="8055"/>
    <n v="1259.1937499999999"/>
    <n v="0"/>
    <n v="0"/>
    <n v="0"/>
    <n v="0"/>
    <n v="0"/>
    <n v="0"/>
    <n v="0"/>
    <n v="0"/>
    <n v="0"/>
    <n v="0"/>
    <n v="0"/>
    <n v="0"/>
    <n v="26.5"/>
    <n v="0"/>
    <n v="0"/>
    <n v="0"/>
    <n v="0"/>
    <n v="5.9346750000000004"/>
    <n v="0"/>
    <n v="2.1733333333333333"/>
  </r>
  <r>
    <d v="2021-01-01T00:00:00"/>
    <x v="9"/>
    <s v="P"/>
    <s v="Active"/>
    <n v="348"/>
    <x v="347"/>
    <s v="N"/>
    <x v="4"/>
    <n v="1013"/>
    <x v="1"/>
    <s v="Niederl. 1"/>
    <n v="1"/>
    <s v="Department"/>
    <s v="Supervisor"/>
    <s v="Non-Mgm."/>
    <s v="ang."/>
    <s v="M"/>
    <d v="2015-09-01T00:00:00"/>
    <m/>
    <s v=""/>
    <n v="4"/>
    <d v="1995-02-22T00:00:00"/>
    <n v="24"/>
    <s v="N"/>
    <n v="30"/>
    <n v="2.5"/>
    <n v="39"/>
    <x v="0"/>
    <n v="1"/>
    <n v="31"/>
    <n v="0"/>
    <n v="8056"/>
    <n v="1259.1937499999999"/>
    <n v="0"/>
    <n v="0"/>
    <n v="0"/>
    <n v="0"/>
    <n v="0"/>
    <n v="0"/>
    <n v="0"/>
    <n v="0"/>
    <n v="0"/>
    <n v="0"/>
    <n v="0"/>
    <n v="0"/>
    <n v="26.5"/>
    <n v="0"/>
    <n v="0"/>
    <n v="0"/>
    <n v="0"/>
    <n v="5.9346750000000004"/>
    <n v="0"/>
    <n v="2.1733333333333333"/>
  </r>
  <r>
    <d v="2021-01-01T00:00:00"/>
    <x v="9"/>
    <s v="P"/>
    <s v="Active"/>
    <n v="349"/>
    <x v="348"/>
    <s v="N"/>
    <x v="2"/>
    <n v="1010"/>
    <x v="1"/>
    <s v="Niederl. 1"/>
    <n v="1"/>
    <s v="Department"/>
    <s v="Supervisor"/>
    <s v="Non-Mgm."/>
    <s v="ang."/>
    <s v="W"/>
    <d v="2015-09-01T00:00:00"/>
    <m/>
    <s v=""/>
    <n v="4"/>
    <d v="1999-06-22T00:00:00"/>
    <n v="20"/>
    <s v="N"/>
    <n v="30"/>
    <n v="2.5"/>
    <n v="39"/>
    <x v="0"/>
    <n v="1"/>
    <n v="31"/>
    <n v="0"/>
    <n v="8057"/>
    <n v="1259.1937499999999"/>
    <n v="0"/>
    <n v="0"/>
    <n v="0"/>
    <n v="0"/>
    <n v="0"/>
    <n v="0"/>
    <n v="0"/>
    <n v="0"/>
    <n v="0"/>
    <n v="0"/>
    <n v="0"/>
    <n v="0"/>
    <n v="26.5"/>
    <n v="0"/>
    <n v="0"/>
    <n v="0"/>
    <n v="0"/>
    <n v="5.9346750000000004"/>
    <n v="0"/>
    <n v="2.1733333333333333"/>
  </r>
  <r>
    <d v="2021-01-01T00:00:00"/>
    <x v="9"/>
    <s v="P"/>
    <s v="Active"/>
    <n v="350"/>
    <x v="349"/>
    <s v="N"/>
    <x v="40"/>
    <n v="1001"/>
    <x v="1"/>
    <s v="Niederl. 1"/>
    <n v="1"/>
    <s v="Department"/>
    <s v="Supervisor"/>
    <s v="Non-Mgm."/>
    <s v="ang."/>
    <s v="M"/>
    <d v="2007-09-01T00:00:00"/>
    <m/>
    <s v=""/>
    <n v="12"/>
    <d v="1990-11-02T00:00:00"/>
    <n v="29"/>
    <s v="N"/>
    <n v="30"/>
    <n v="2.5"/>
    <n v="39"/>
    <x v="0"/>
    <n v="1"/>
    <n v="31"/>
    <n v="0"/>
    <n v="8058"/>
    <n v="1259.1937499999999"/>
    <n v="0"/>
    <n v="0"/>
    <n v="0"/>
    <n v="0"/>
    <n v="0"/>
    <n v="0"/>
    <n v="0"/>
    <n v="0"/>
    <n v="0"/>
    <n v="0"/>
    <n v="0"/>
    <n v="0"/>
    <n v="26.5"/>
    <n v="0"/>
    <n v="0"/>
    <n v="0"/>
    <n v="0"/>
    <n v="5.9346750000000004"/>
    <n v="0"/>
    <n v="0"/>
  </r>
  <r>
    <d v="2021-01-01T00:00:00"/>
    <x v="9"/>
    <s v="P"/>
    <s v="Active"/>
    <n v="351"/>
    <x v="350"/>
    <s v="N"/>
    <x v="16"/>
    <n v="1049"/>
    <x v="3"/>
    <s v="Niederl. 8"/>
    <n v="1"/>
    <s v="Department"/>
    <s v="Supervisor"/>
    <s v="Manager"/>
    <s v="ang."/>
    <s v="M"/>
    <d v="2015-10-01T00:00:00"/>
    <m/>
    <s v=""/>
    <n v="4"/>
    <d v="1989-08-01T00:00:00"/>
    <n v="30"/>
    <s v="N"/>
    <n v="30"/>
    <n v="2.5"/>
    <n v="39"/>
    <x v="0"/>
    <n v="1"/>
    <n v="31"/>
    <n v="0"/>
    <n v="8059"/>
    <n v="1259.1937499999999"/>
    <n v="0"/>
    <n v="0"/>
    <n v="30"/>
    <n v="0"/>
    <n v="0"/>
    <n v="0"/>
    <n v="0"/>
    <n v="0"/>
    <n v="0"/>
    <n v="0"/>
    <n v="0"/>
    <n v="0"/>
    <n v="26.5"/>
    <n v="0"/>
    <n v="0"/>
    <n v="0"/>
    <n v="0"/>
    <n v="12.653175000000001"/>
    <n v="79.61"/>
    <n v="2.1733333333333333"/>
  </r>
  <r>
    <d v="2021-01-01T00:00:00"/>
    <x v="9"/>
    <s v="P"/>
    <s v="Active"/>
    <n v="352"/>
    <x v="351"/>
    <s v="N"/>
    <x v="30"/>
    <n v="1071"/>
    <x v="0"/>
    <s v="Niederl. 3"/>
    <n v="1"/>
    <s v="Department"/>
    <s v="Supervisor"/>
    <s v="Manager"/>
    <s v="ang."/>
    <s v="W"/>
    <d v="2015-10-01T00:00:00"/>
    <m/>
    <s v=""/>
    <n v="4"/>
    <d v="1992-10-15T00:00:00"/>
    <n v="27"/>
    <s v="N"/>
    <n v="30"/>
    <n v="2.5"/>
    <n v="39"/>
    <x v="0"/>
    <n v="1"/>
    <n v="31"/>
    <n v="0"/>
    <n v="8060"/>
    <n v="1259.1937499999999"/>
    <n v="0"/>
    <n v="0"/>
    <n v="0"/>
    <n v="0"/>
    <n v="0"/>
    <n v="0"/>
    <n v="0"/>
    <n v="0"/>
    <n v="0"/>
    <n v="0"/>
    <n v="0"/>
    <n v="0"/>
    <n v="26.5"/>
    <n v="0"/>
    <n v="0"/>
    <n v="0"/>
    <n v="0"/>
    <n v="5.9346750000000004"/>
    <n v="0"/>
    <n v="2.1733333333333333"/>
  </r>
  <r>
    <d v="2021-01-01T00:00:00"/>
    <x v="9"/>
    <s v="P"/>
    <s v="Active"/>
    <n v="353"/>
    <x v="352"/>
    <s v="N"/>
    <x v="10"/>
    <n v="1075"/>
    <x v="0"/>
    <s v="Niederl. 3"/>
    <n v="1"/>
    <s v="Department"/>
    <s v="Supervisor"/>
    <s v="Supervisor"/>
    <s v="ang."/>
    <s v="W"/>
    <d v="2015-10-01T00:00:00"/>
    <m/>
    <s v=""/>
    <n v="4"/>
    <d v="1971-06-16T00:00:00"/>
    <n v="48"/>
    <s v="N"/>
    <n v="30"/>
    <n v="2.5"/>
    <n v="39"/>
    <x v="0"/>
    <n v="1"/>
    <n v="31"/>
    <n v="0"/>
    <n v="8061"/>
    <n v="1259.1937499999999"/>
    <n v="0"/>
    <n v="0"/>
    <n v="0"/>
    <n v="0"/>
    <n v="0"/>
    <n v="0"/>
    <n v="0"/>
    <n v="0"/>
    <n v="0"/>
    <n v="0"/>
    <n v="0"/>
    <n v="0"/>
    <n v="26.5"/>
    <n v="0"/>
    <n v="0"/>
    <n v="0"/>
    <n v="0"/>
    <n v="5.9346750000000004"/>
    <n v="0"/>
    <n v="2.1733333333333333"/>
  </r>
  <r>
    <d v="2021-01-01T00:00:00"/>
    <x v="9"/>
    <s v="P"/>
    <s v="Active"/>
    <n v="354"/>
    <x v="353"/>
    <s v="Y"/>
    <x v="16"/>
    <n v="1019"/>
    <x v="7"/>
    <s v="Niederl. 9"/>
    <n v="0.5"/>
    <s v="Department"/>
    <s v="Supervisor"/>
    <s v="Non-Mgm."/>
    <s v="ang."/>
    <s v="M"/>
    <d v="2015-10-01T00:00:00"/>
    <m/>
    <s v=""/>
    <n v="4"/>
    <d v="1966-05-02T00:00:00"/>
    <n v="53"/>
    <s v="N"/>
    <n v="30"/>
    <n v="2.5"/>
    <n v="39"/>
    <x v="0"/>
    <n v="0.5"/>
    <n v="31"/>
    <n v="0"/>
    <n v="8062"/>
    <n v="1259.1937499999999"/>
    <n v="0"/>
    <n v="0"/>
    <n v="15"/>
    <n v="0"/>
    <n v="400"/>
    <n v="0"/>
    <n v="0"/>
    <n v="0"/>
    <n v="0"/>
    <n v="0"/>
    <n v="0"/>
    <n v="0"/>
    <n v="13.25"/>
    <n v="0"/>
    <n v="0"/>
    <n v="0"/>
    <n v="0"/>
    <n v="95.906587500000001"/>
    <n v="38.57"/>
    <n v="1.0866666666666667"/>
  </r>
  <r>
    <d v="2021-01-01T00:00:00"/>
    <x v="9"/>
    <s v="P"/>
    <s v="Active"/>
    <n v="354"/>
    <x v="353"/>
    <s v="Y"/>
    <x v="16"/>
    <n v="1025"/>
    <x v="6"/>
    <s v="Niederl. 10"/>
    <n v="0.5"/>
    <s v="Department"/>
    <s v="Supervisor"/>
    <s v="Non-Mgm."/>
    <s v="ang."/>
    <s v="M"/>
    <d v="2015-10-01T00:00:00"/>
    <m/>
    <s v=""/>
    <n v="4"/>
    <d v="1966-05-02T00:00:00"/>
    <n v="53"/>
    <s v="N"/>
    <n v="30"/>
    <n v="2.5"/>
    <n v="39"/>
    <x v="0"/>
    <n v="0.5"/>
    <n v="31"/>
    <n v="0"/>
    <n v="8063"/>
    <n v="1259.1937499999999"/>
    <n v="0"/>
    <n v="0"/>
    <n v="15"/>
    <n v="0"/>
    <n v="400"/>
    <n v="0"/>
    <n v="0"/>
    <n v="0"/>
    <n v="0"/>
    <n v="0"/>
    <n v="0"/>
    <n v="0"/>
    <n v="13.25"/>
    <n v="0"/>
    <n v="0"/>
    <n v="0"/>
    <n v="0"/>
    <n v="95.906587500000001"/>
    <n v="38.57"/>
    <n v="1.0866666666666667"/>
  </r>
  <r>
    <d v="2021-01-01T00:00:00"/>
    <x v="9"/>
    <s v="P"/>
    <s v="Active"/>
    <n v="355"/>
    <x v="354"/>
    <s v="N"/>
    <x v="31"/>
    <n v="1028"/>
    <x v="6"/>
    <s v="Niederl. 10"/>
    <n v="1"/>
    <s v="Department"/>
    <s v="Supervisor"/>
    <s v="Non-Mgm."/>
    <s v="ang."/>
    <s v="M"/>
    <d v="2015-10-01T00:00:00"/>
    <m/>
    <s v=""/>
    <n v="4"/>
    <d v="1969-11-22T00:00:00"/>
    <n v="50"/>
    <s v="J"/>
    <n v="30"/>
    <n v="2.5"/>
    <n v="39"/>
    <x v="0"/>
    <n v="1"/>
    <n v="31"/>
    <n v="0"/>
    <n v="8064"/>
    <n v="1259.1937499999999"/>
    <n v="0"/>
    <n v="0"/>
    <n v="30"/>
    <n v="0"/>
    <n v="875"/>
    <n v="0"/>
    <n v="0"/>
    <n v="0"/>
    <n v="0"/>
    <n v="0"/>
    <n v="465.23076923076923"/>
    <n v="369.6"/>
    <n v="26.5"/>
    <n v="0"/>
    <n v="0"/>
    <n v="0"/>
    <n v="0"/>
    <n v="395.56977576923083"/>
    <n v="102.41"/>
    <n v="2.1733333333333333"/>
  </r>
  <r>
    <d v="2021-01-01T00:00:00"/>
    <x v="9"/>
    <s v="P"/>
    <s v="Active"/>
    <n v="356"/>
    <x v="355"/>
    <s v="N"/>
    <x v="37"/>
    <n v="1005"/>
    <x v="1"/>
    <s v="Niederl. 1"/>
    <n v="1"/>
    <s v="Department"/>
    <s v="Supervisor"/>
    <s v="Non-Mgm."/>
    <s v="ang."/>
    <s v="M"/>
    <d v="2011-04-01T00:00:00"/>
    <m/>
    <s v=""/>
    <n v="8"/>
    <d v="1987-01-06T00:00:00"/>
    <n v="33"/>
    <s v="N"/>
    <n v="30"/>
    <n v="2.5"/>
    <n v="39"/>
    <x v="0"/>
    <n v="1"/>
    <n v="31"/>
    <n v="0"/>
    <n v="8065"/>
    <n v="1259.1937499999999"/>
    <n v="0"/>
    <n v="0"/>
    <n v="0"/>
    <n v="0"/>
    <n v="0"/>
    <n v="0"/>
    <n v="0"/>
    <n v="0"/>
    <n v="0"/>
    <n v="0"/>
    <n v="0"/>
    <n v="0"/>
    <n v="26.5"/>
    <n v="0"/>
    <n v="0"/>
    <n v="0"/>
    <n v="0"/>
    <n v="5.9346750000000004"/>
    <n v="0"/>
    <n v="0"/>
  </r>
  <r>
    <d v="2021-01-01T00:00:00"/>
    <x v="9"/>
    <s v="P"/>
    <s v="Active"/>
    <n v="357"/>
    <x v="356"/>
    <s v="N"/>
    <x v="48"/>
    <n v="1073"/>
    <x v="0"/>
    <s v="Niederl. 3"/>
    <n v="1"/>
    <s v="Department"/>
    <s v="Supervisor"/>
    <s v="Non-Mgm."/>
    <s v="ang."/>
    <s v="M"/>
    <d v="2015-11-01T00:00:00"/>
    <m/>
    <s v=""/>
    <n v="4"/>
    <d v="1985-06-30T00:00:00"/>
    <n v="34"/>
    <s v="N"/>
    <n v="30"/>
    <n v="2.5"/>
    <n v="39"/>
    <x v="0"/>
    <n v="1"/>
    <n v="31"/>
    <n v="0"/>
    <n v="8066"/>
    <n v="1259.1937499999999"/>
    <n v="0"/>
    <n v="0"/>
    <n v="0"/>
    <n v="0"/>
    <n v="0"/>
    <n v="0"/>
    <n v="0"/>
    <n v="0"/>
    <n v="0"/>
    <n v="0"/>
    <n v="0"/>
    <n v="0"/>
    <n v="26.5"/>
    <n v="0"/>
    <n v="0"/>
    <n v="0"/>
    <n v="0"/>
    <n v="5.9346750000000004"/>
    <n v="0"/>
    <n v="2.1733333333333333"/>
  </r>
  <r>
    <d v="2021-01-01T00:00:00"/>
    <x v="9"/>
    <s v="P"/>
    <s v="Active"/>
    <n v="358"/>
    <x v="357"/>
    <s v="N"/>
    <x v="36"/>
    <n v="1054"/>
    <x v="8"/>
    <s v="Niederl. 2"/>
    <n v="1"/>
    <s v="Department"/>
    <s v="Supervisor"/>
    <s v="Non-Mgm."/>
    <s v="ang."/>
    <s v="M"/>
    <d v="2015-11-01T00:00:00"/>
    <m/>
    <s v=""/>
    <n v="4"/>
    <d v="1973-03-31T00:00:00"/>
    <n v="46"/>
    <s v="N"/>
    <n v="30"/>
    <n v="2.5"/>
    <n v="39"/>
    <x v="0"/>
    <n v="1"/>
    <n v="31"/>
    <n v="0"/>
    <n v="8067"/>
    <n v="1259.1937499999999"/>
    <n v="0"/>
    <n v="0"/>
    <n v="0"/>
    <n v="0"/>
    <n v="0"/>
    <n v="0"/>
    <n v="0"/>
    <n v="0"/>
    <n v="0"/>
    <n v="0"/>
    <n v="0"/>
    <n v="0"/>
    <n v="26.5"/>
    <n v="0"/>
    <n v="0"/>
    <n v="0"/>
    <n v="0"/>
    <n v="5.9346750000000004"/>
    <n v="0"/>
    <n v="2.1733333333333333"/>
  </r>
  <r>
    <d v="2021-01-01T00:00:00"/>
    <x v="9"/>
    <s v="P"/>
    <s v="Active"/>
    <n v="359"/>
    <x v="358"/>
    <s v="N"/>
    <x v="22"/>
    <n v="1035"/>
    <x v="5"/>
    <s v="Niederl. 5"/>
    <n v="1"/>
    <s v="Department"/>
    <s v="Supervisor"/>
    <s v="Non-Mgm."/>
    <s v="ang."/>
    <s v="M"/>
    <d v="2015-11-01T00:00:00"/>
    <m/>
    <s v=""/>
    <n v="4"/>
    <d v="1994-03-23T00:00:00"/>
    <n v="25"/>
    <s v="J"/>
    <n v="30"/>
    <n v="2.5"/>
    <n v="39"/>
    <x v="0"/>
    <n v="1"/>
    <n v="31"/>
    <n v="0"/>
    <n v="8068"/>
    <n v="1259.1937499999999"/>
    <n v="0"/>
    <n v="0"/>
    <n v="0"/>
    <n v="0"/>
    <n v="0"/>
    <n v="0"/>
    <n v="0"/>
    <n v="0"/>
    <n v="0"/>
    <n v="0"/>
    <n v="465.46153846153851"/>
    <n v="369.78333333333336"/>
    <n v="26.5"/>
    <n v="0"/>
    <n v="0"/>
    <n v="0"/>
    <n v="0"/>
    <n v="192.98776403846156"/>
    <n v="0"/>
    <n v="2.1733333333333333"/>
  </r>
  <r>
    <d v="2021-01-01T00:00:00"/>
    <x v="9"/>
    <s v="P"/>
    <s v="Active"/>
    <n v="360"/>
    <x v="359"/>
    <s v="N"/>
    <x v="5"/>
    <n v="1093"/>
    <x v="0"/>
    <s v="Niederl. 3"/>
    <n v="1"/>
    <s v="Department"/>
    <s v="Supervisor"/>
    <s v="Director"/>
    <s v="ang."/>
    <s v="M"/>
    <d v="2015-12-01T00:00:00"/>
    <m/>
    <s v=""/>
    <n v="4"/>
    <d v="1970-03-31T00:00:00"/>
    <n v="49"/>
    <s v="N"/>
    <n v="30"/>
    <n v="2.5"/>
    <n v="39"/>
    <x v="0"/>
    <n v="1"/>
    <n v="31"/>
    <n v="0"/>
    <n v="8069"/>
    <n v="1259.1937499999999"/>
    <n v="0"/>
    <n v="0"/>
    <n v="0"/>
    <n v="0"/>
    <n v="0"/>
    <n v="0"/>
    <n v="0"/>
    <n v="0"/>
    <n v="0"/>
    <n v="0"/>
    <n v="0"/>
    <n v="0"/>
    <n v="26.5"/>
    <n v="0"/>
    <n v="0"/>
    <n v="0"/>
    <n v="0"/>
    <n v="5.9346750000000004"/>
    <n v="193.40099999999998"/>
    <n v="2.1733333333333333"/>
  </r>
  <r>
    <d v="2021-01-01T00:00:00"/>
    <x v="9"/>
    <s v="P"/>
    <s v="Active"/>
    <n v="361"/>
    <x v="360"/>
    <s v="N"/>
    <x v="31"/>
    <n v="1028"/>
    <x v="6"/>
    <s v="Niederl. 10"/>
    <n v="1"/>
    <s v="Department"/>
    <s v="Supervisor"/>
    <s v="Non-Mgm."/>
    <s v="ang."/>
    <s v="M"/>
    <d v="2016-01-01T00:00:00"/>
    <m/>
    <s v=""/>
    <n v="4"/>
    <d v="1958-10-04T00:00:00"/>
    <n v="61"/>
    <s v="J"/>
    <n v="30"/>
    <n v="2.5"/>
    <n v="39"/>
    <x v="0"/>
    <n v="1"/>
    <n v="31"/>
    <n v="0"/>
    <n v="8070"/>
    <n v="1259.1937499999999"/>
    <n v="0"/>
    <n v="0"/>
    <n v="30"/>
    <n v="0"/>
    <n v="787.99"/>
    <n v="0"/>
    <n v="0"/>
    <n v="0"/>
    <n v="0"/>
    <n v="0"/>
    <n v="465.57692307692304"/>
    <n v="369.87500000000006"/>
    <n v="26.5"/>
    <n v="0"/>
    <n v="0"/>
    <n v="0"/>
    <n v="0"/>
    <n v="376.22299367307693"/>
    <n v="78.28"/>
    <n v="0"/>
  </r>
  <r>
    <d v="2021-01-01T00:00:00"/>
    <x v="9"/>
    <s v="P"/>
    <s v="Active"/>
    <n v="362"/>
    <x v="361"/>
    <s v="N"/>
    <x v="10"/>
    <n v="1075"/>
    <x v="0"/>
    <s v="Niederl. 3"/>
    <n v="1"/>
    <s v="Department"/>
    <s v="Supervisor"/>
    <s v="Non-Mgm."/>
    <s v="ang."/>
    <s v="M"/>
    <d v="2016-01-01T00:00:00"/>
    <m/>
    <s v=""/>
    <n v="4"/>
    <d v="1970-10-09T00:00:00"/>
    <n v="49"/>
    <s v="N"/>
    <n v="30"/>
    <n v="2.5"/>
    <n v="39"/>
    <x v="0"/>
    <n v="1"/>
    <n v="31"/>
    <n v="0"/>
    <n v="8071"/>
    <n v="1259.1937499999999"/>
    <n v="0"/>
    <n v="0"/>
    <n v="0"/>
    <n v="0"/>
    <n v="0"/>
    <n v="0"/>
    <n v="0"/>
    <n v="0"/>
    <n v="0"/>
    <n v="0"/>
    <n v="0"/>
    <n v="0"/>
    <n v="26.5"/>
    <n v="0"/>
    <n v="0"/>
    <n v="0"/>
    <n v="0"/>
    <n v="5.9346750000000004"/>
    <n v="0"/>
    <n v="0"/>
  </r>
  <r>
    <d v="2021-01-01T00:00:00"/>
    <x v="9"/>
    <s v="P"/>
    <s v="Active"/>
    <n v="363"/>
    <x v="362"/>
    <s v="N"/>
    <x v="22"/>
    <n v="1035"/>
    <x v="5"/>
    <s v="Niederl. 5"/>
    <n v="1"/>
    <s v="Department"/>
    <s v="Supervisor"/>
    <s v="Non-Mgm."/>
    <s v="ang."/>
    <s v="M"/>
    <d v="2016-01-01T00:00:00"/>
    <m/>
    <s v=""/>
    <n v="4"/>
    <d v="1990-11-14T00:00:00"/>
    <n v="29"/>
    <s v="J"/>
    <n v="30"/>
    <n v="2.5"/>
    <n v="39"/>
    <x v="0"/>
    <n v="1"/>
    <n v="31"/>
    <n v="0"/>
    <n v="8072"/>
    <n v="1259.1937499999999"/>
    <n v="0"/>
    <n v="0"/>
    <n v="0"/>
    <n v="0"/>
    <n v="0"/>
    <n v="0"/>
    <n v="0"/>
    <n v="0"/>
    <n v="0"/>
    <n v="0"/>
    <n v="465.69230769230768"/>
    <n v="369.9666666666667"/>
    <n v="26.5"/>
    <n v="0"/>
    <n v="0"/>
    <n v="0"/>
    <n v="0"/>
    <n v="193.08050230769231"/>
    <n v="0"/>
    <n v="0"/>
  </r>
  <r>
    <d v="2021-01-01T00:00:00"/>
    <x v="9"/>
    <s v="P"/>
    <s v="Active"/>
    <n v="364"/>
    <x v="363"/>
    <s v="N"/>
    <x v="16"/>
    <n v="1067"/>
    <x v="3"/>
    <s v="Niederl. 8"/>
    <n v="1"/>
    <s v="Department"/>
    <s v="Supervisor"/>
    <s v="Non-Mgm."/>
    <s v="ang."/>
    <s v="M"/>
    <d v="2016-02-03T00:00:00"/>
    <m/>
    <s v=""/>
    <n v="3"/>
    <d v="1988-09-08T00:00:00"/>
    <n v="31"/>
    <s v="N"/>
    <n v="30"/>
    <n v="2.5"/>
    <n v="39"/>
    <x v="0"/>
    <n v="1"/>
    <n v="31"/>
    <n v="0"/>
    <n v="8073"/>
    <n v="1259.1937499999999"/>
    <n v="0"/>
    <n v="0"/>
    <n v="0"/>
    <n v="0"/>
    <n v="0"/>
    <n v="0"/>
    <n v="0"/>
    <n v="0"/>
    <n v="0"/>
    <n v="0"/>
    <n v="0"/>
    <n v="0"/>
    <n v="26.5"/>
    <n v="0"/>
    <n v="0"/>
    <n v="0"/>
    <n v="0"/>
    <n v="5.9346750000000004"/>
    <n v="0"/>
    <n v="0"/>
  </r>
  <r>
    <d v="2021-01-01T00:00:00"/>
    <x v="9"/>
    <s v="P"/>
    <s v="Active"/>
    <n v="365"/>
    <x v="364"/>
    <s v="N"/>
    <x v="29"/>
    <n v="1079"/>
    <x v="0"/>
    <s v="Niederl. 3"/>
    <n v="1"/>
    <s v="Department"/>
    <s v="Supervisor"/>
    <s v="Non-Mgm."/>
    <s v="ang."/>
    <s v="W"/>
    <d v="2016-02-01T00:00:00"/>
    <m/>
    <s v=""/>
    <n v="3"/>
    <d v="1986-05-05T00:00:00"/>
    <n v="33"/>
    <s v="N"/>
    <n v="30"/>
    <n v="2.5"/>
    <n v="16"/>
    <x v="0"/>
    <n v="0.41025641025641024"/>
    <n v="31"/>
    <n v="0"/>
    <n v="8074"/>
    <n v="1259.1937499999999"/>
    <n v="0"/>
    <n v="0"/>
    <n v="0"/>
    <n v="0"/>
    <n v="0"/>
    <n v="0"/>
    <n v="0"/>
    <n v="0"/>
    <n v="0"/>
    <n v="0"/>
    <n v="0"/>
    <n v="0"/>
    <n v="26.5"/>
    <n v="0"/>
    <n v="0"/>
    <n v="0"/>
    <n v="0"/>
    <n v="5.9346750000000004"/>
    <n v="0"/>
    <n v="0"/>
  </r>
  <r>
    <d v="2021-01-01T00:00:00"/>
    <x v="9"/>
    <s v="P"/>
    <s v="Active"/>
    <n v="366"/>
    <x v="365"/>
    <s v="N"/>
    <x v="31"/>
    <n v="1028"/>
    <x v="6"/>
    <s v="Niederl. 10"/>
    <n v="1"/>
    <s v="Department"/>
    <s v="Supervisor"/>
    <s v="Non-Mgm."/>
    <s v="ang."/>
    <s v="M"/>
    <d v="2016-02-01T00:00:00"/>
    <m/>
    <s v=""/>
    <n v="3"/>
    <d v="1961-05-19T00:00:00"/>
    <n v="58"/>
    <s v="J"/>
    <n v="30"/>
    <n v="2.5"/>
    <n v="39"/>
    <x v="0"/>
    <n v="1"/>
    <n v="31"/>
    <n v="0"/>
    <n v="8075"/>
    <n v="1259.1937499999999"/>
    <n v="0"/>
    <n v="0"/>
    <n v="30"/>
    <n v="0"/>
    <n v="0"/>
    <n v="0"/>
    <n v="0"/>
    <n v="0"/>
    <n v="0"/>
    <n v="0"/>
    <n v="465.86538461538458"/>
    <n v="370.10416666666669"/>
    <n v="26.5"/>
    <n v="0"/>
    <n v="0"/>
    <n v="0"/>
    <n v="0"/>
    <n v="199.86855600961539"/>
    <n v="76.95"/>
    <n v="0"/>
  </r>
  <r>
    <d v="2021-01-01T00:00:00"/>
    <x v="9"/>
    <s v="P"/>
    <s v="Active"/>
    <n v="367"/>
    <x v="366"/>
    <s v="N"/>
    <x v="31"/>
    <n v="1022"/>
    <x v="7"/>
    <s v="Niederl. 9"/>
    <n v="1"/>
    <s v="Department"/>
    <s v="Supervisor"/>
    <s v="Non-Mgm."/>
    <s v="ang."/>
    <s v="M"/>
    <d v="2016-03-01T00:00:00"/>
    <m/>
    <s v=""/>
    <n v="3"/>
    <d v="1982-12-15T00:00:00"/>
    <n v="37"/>
    <s v="J"/>
    <n v="30"/>
    <n v="2.5"/>
    <n v="39"/>
    <x v="0"/>
    <n v="1"/>
    <n v="31"/>
    <n v="0"/>
    <n v="8076"/>
    <n v="1259.1937499999999"/>
    <n v="0"/>
    <n v="0"/>
    <n v="30"/>
    <n v="0"/>
    <n v="875"/>
    <n v="0"/>
    <n v="0"/>
    <n v="0"/>
    <n v="0"/>
    <n v="0"/>
    <n v="465.92307692307691"/>
    <n v="370.15000000000003"/>
    <n v="26.5"/>
    <n v="0"/>
    <n v="0"/>
    <n v="0"/>
    <n v="0"/>
    <n v="395.84799057692311"/>
    <n v="113.24"/>
    <n v="0"/>
  </r>
  <r>
    <d v="2021-01-01T00:00:00"/>
    <x v="9"/>
    <s v="P"/>
    <s v="Active"/>
    <n v="368"/>
    <x v="367"/>
    <s v="N"/>
    <x v="16"/>
    <n v="1067"/>
    <x v="11"/>
    <s v="Niederl. 12"/>
    <n v="1"/>
    <s v="Department"/>
    <s v="Supervisor"/>
    <s v="Non-Mgm."/>
    <s v="ang."/>
    <s v="M"/>
    <d v="2016-03-01T00:00:00"/>
    <m/>
    <s v=""/>
    <n v="3"/>
    <d v="1962-02-04T00:00:00"/>
    <n v="57"/>
    <s v="N"/>
    <n v="30"/>
    <n v="2.5"/>
    <n v="39"/>
    <x v="0"/>
    <n v="1"/>
    <n v="31"/>
    <n v="0"/>
    <n v="8077"/>
    <n v="1259.1937499999999"/>
    <n v="0"/>
    <n v="0"/>
    <n v="30"/>
    <n v="0"/>
    <n v="0"/>
    <n v="0"/>
    <n v="0"/>
    <n v="0"/>
    <n v="0"/>
    <n v="0"/>
    <n v="0"/>
    <n v="0"/>
    <n v="26.5"/>
    <n v="0"/>
    <n v="0"/>
    <n v="0"/>
    <n v="0"/>
    <n v="12.653175000000001"/>
    <n v="95"/>
    <n v="0"/>
  </r>
  <r>
    <d v="2021-01-01T00:00:00"/>
    <x v="9"/>
    <s v="P"/>
    <s v="Active"/>
    <n v="369"/>
    <x v="368"/>
    <s v="N"/>
    <x v="20"/>
    <n v="1065"/>
    <x v="10"/>
    <s v="Niederl. 11"/>
    <n v="1"/>
    <s v="Department"/>
    <s v="Supervisor"/>
    <s v="Non-Mgm."/>
    <s v="ang."/>
    <s v="W"/>
    <d v="2016-04-01T00:00:00"/>
    <m/>
    <s v=""/>
    <n v="3"/>
    <d v="1977-07-19T00:00:00"/>
    <n v="42"/>
    <s v="N"/>
    <n v="30"/>
    <n v="2.5"/>
    <n v="39"/>
    <x v="0"/>
    <n v="1"/>
    <n v="31"/>
    <n v="0"/>
    <n v="8078"/>
    <n v="1259.1937499999999"/>
    <n v="0"/>
    <n v="0"/>
    <n v="0"/>
    <n v="0"/>
    <n v="0"/>
    <n v="0"/>
    <n v="0"/>
    <n v="0"/>
    <n v="0"/>
    <n v="0"/>
    <n v="0"/>
    <n v="0"/>
    <n v="26.5"/>
    <n v="0"/>
    <n v="0"/>
    <n v="0"/>
    <n v="0"/>
    <n v="5.9346750000000004"/>
    <n v="0"/>
    <n v="0"/>
  </r>
  <r>
    <d v="2021-01-01T00:00:00"/>
    <x v="9"/>
    <s v="P"/>
    <s v="Active"/>
    <n v="370"/>
    <x v="369"/>
    <s v="Y"/>
    <x v="15"/>
    <n v="1050"/>
    <x v="3"/>
    <s v="Niederl. 8"/>
    <n v="0.5"/>
    <s v="Department"/>
    <s v="Supervisor"/>
    <s v="Non-Mgm."/>
    <s v="ang."/>
    <s v="W"/>
    <d v="2016-04-16T00:00:00"/>
    <m/>
    <s v=""/>
    <n v="3"/>
    <d v="1988-09-06T00:00:00"/>
    <n v="31"/>
    <s v="J"/>
    <n v="30"/>
    <n v="2.5"/>
    <n v="39"/>
    <x v="0"/>
    <n v="0.5"/>
    <n v="31"/>
    <n v="0"/>
    <n v="8079"/>
    <n v="1259.1937499999999"/>
    <n v="0"/>
    <n v="0"/>
    <n v="0"/>
    <n v="0"/>
    <n v="0"/>
    <n v="0"/>
    <n v="0"/>
    <n v="0"/>
    <n v="0"/>
    <n v="0"/>
    <n v="466.09615384615381"/>
    <n v="370.28750000000002"/>
    <n v="13.25"/>
    <n v="0"/>
    <n v="0"/>
    <n v="0"/>
    <n v="0"/>
    <n v="190.27545677884615"/>
    <n v="0"/>
    <n v="0"/>
  </r>
  <r>
    <d v="2021-01-01T00:00:00"/>
    <x v="9"/>
    <s v="P"/>
    <s v="Active"/>
    <n v="370"/>
    <x v="369"/>
    <s v="Y"/>
    <x v="15"/>
    <n v="1057"/>
    <x v="2"/>
    <s v="Niederl. 7"/>
    <n v="0.5"/>
    <s v="Department"/>
    <s v="Supervisor"/>
    <s v="Non-Mgm."/>
    <s v="ang."/>
    <s v="W"/>
    <d v="2016-04-16T00:00:00"/>
    <m/>
    <s v=""/>
    <n v="3"/>
    <d v="1988-09-06T00:00:00"/>
    <n v="31"/>
    <s v="J"/>
    <n v="30"/>
    <n v="2.5"/>
    <n v="39"/>
    <x v="0"/>
    <n v="0.5"/>
    <n v="31"/>
    <n v="0"/>
    <n v="8080"/>
    <n v="1259.1937499999999"/>
    <n v="0"/>
    <n v="0"/>
    <n v="0"/>
    <n v="0"/>
    <n v="0"/>
    <n v="0"/>
    <n v="0"/>
    <n v="0"/>
    <n v="0"/>
    <n v="0"/>
    <n v="466.15384615384613"/>
    <n v="370.33333333333337"/>
    <n v="13.25"/>
    <n v="0"/>
    <n v="0"/>
    <n v="0"/>
    <n v="0"/>
    <n v="190.29864134615386"/>
    <n v="0"/>
    <n v="0"/>
  </r>
  <r>
    <d v="2021-01-01T00:00:00"/>
    <x v="9"/>
    <s v="P"/>
    <s v="Active"/>
    <n v="371"/>
    <x v="370"/>
    <s v="N"/>
    <x v="10"/>
    <n v="1075"/>
    <x v="0"/>
    <s v="Niederl. 3"/>
    <n v="1"/>
    <s v="Department"/>
    <s v="Supervisor"/>
    <s v="Non-Mgm."/>
    <s v="ang."/>
    <s v="M"/>
    <d v="2016-04-01T00:00:00"/>
    <m/>
    <s v=""/>
    <n v="3"/>
    <d v="1989-04-11T00:00:00"/>
    <n v="30"/>
    <s v="N"/>
    <n v="30"/>
    <n v="2.5"/>
    <n v="39"/>
    <x v="0"/>
    <n v="1"/>
    <n v="31"/>
    <n v="0"/>
    <n v="8081"/>
    <n v="1259.1937499999999"/>
    <n v="0"/>
    <n v="0"/>
    <n v="0"/>
    <n v="0"/>
    <n v="0"/>
    <n v="0"/>
    <n v="0"/>
    <n v="0"/>
    <n v="0"/>
    <n v="0"/>
    <n v="0"/>
    <n v="0"/>
    <n v="26.5"/>
    <n v="0"/>
    <n v="0"/>
    <n v="0"/>
    <n v="0"/>
    <n v="5.9346750000000004"/>
    <n v="0"/>
    <n v="0"/>
  </r>
  <r>
    <d v="2021-01-01T00:00:00"/>
    <x v="9"/>
    <s v="P"/>
    <s v="Active"/>
    <n v="372"/>
    <x v="371"/>
    <s v="N"/>
    <x v="17"/>
    <n v="1088"/>
    <x v="0"/>
    <s v="Niederl. 3"/>
    <n v="1"/>
    <s v="Department"/>
    <s v="Supervisor"/>
    <s v="Supervisor"/>
    <s v="ang."/>
    <s v="M"/>
    <d v="2016-04-01T00:00:00"/>
    <m/>
    <s v=""/>
    <n v="3"/>
    <d v="1964-09-17T00:00:00"/>
    <n v="55"/>
    <s v="N"/>
    <n v="30"/>
    <n v="2.5"/>
    <n v="39"/>
    <x v="0"/>
    <n v="1"/>
    <n v="31"/>
    <n v="0"/>
    <n v="8082"/>
    <n v="1259.1937499999999"/>
    <n v="0"/>
    <n v="0"/>
    <n v="0"/>
    <n v="0"/>
    <n v="0"/>
    <n v="0"/>
    <n v="0"/>
    <n v="0"/>
    <n v="0"/>
    <n v="0"/>
    <n v="0"/>
    <n v="0"/>
    <n v="26.5"/>
    <n v="0"/>
    <n v="0"/>
    <n v="0"/>
    <n v="0"/>
    <n v="5.9346750000000004"/>
    <n v="0"/>
    <n v="0"/>
  </r>
  <r>
    <d v="2021-01-01T00:00:00"/>
    <x v="9"/>
    <s v="P"/>
    <s v="Active"/>
    <n v="373"/>
    <x v="372"/>
    <s v="N"/>
    <x v="30"/>
    <n v="1071"/>
    <x v="0"/>
    <s v="Niederl. 3"/>
    <n v="1"/>
    <s v="Department"/>
    <s v="Supervisor"/>
    <s v="Non-Mgm."/>
    <s v="ang."/>
    <s v="M"/>
    <d v="2016-04-01T00:00:00"/>
    <m/>
    <s v=""/>
    <n v="3"/>
    <d v="1966-05-31T00:00:00"/>
    <n v="53"/>
    <s v="N"/>
    <n v="30"/>
    <n v="2.5"/>
    <n v="39"/>
    <x v="0"/>
    <n v="1"/>
    <n v="31"/>
    <n v="0"/>
    <n v="8083"/>
    <n v="1259.1937499999999"/>
    <n v="0"/>
    <n v="0"/>
    <n v="0"/>
    <n v="0"/>
    <n v="0"/>
    <n v="0"/>
    <n v="0"/>
    <n v="0"/>
    <n v="0"/>
    <n v="0"/>
    <n v="0"/>
    <n v="0"/>
    <n v="26.5"/>
    <n v="0"/>
    <n v="0"/>
    <n v="0"/>
    <n v="0"/>
    <n v="5.9346750000000004"/>
    <n v="0"/>
    <n v="0"/>
  </r>
  <r>
    <d v="2021-01-01T00:00:00"/>
    <x v="9"/>
    <s v="P"/>
    <s v="Active"/>
    <n v="374"/>
    <x v="373"/>
    <s v="N"/>
    <x v="10"/>
    <n v="1075"/>
    <x v="0"/>
    <s v="Niederl. 3"/>
    <n v="1"/>
    <s v="Department"/>
    <s v="Supervisor"/>
    <s v="Non-Mgm."/>
    <s v="ang."/>
    <s v="W"/>
    <d v="2016-04-01T00:00:00"/>
    <m/>
    <s v=""/>
    <n v="3"/>
    <d v="1982-04-05T00:00:00"/>
    <n v="37"/>
    <s v="N"/>
    <n v="30"/>
    <n v="2.5"/>
    <n v="39"/>
    <x v="0"/>
    <n v="1"/>
    <n v="31"/>
    <n v="0"/>
    <n v="8084"/>
    <n v="1259.1937499999999"/>
    <n v="0"/>
    <n v="0"/>
    <n v="0"/>
    <n v="0"/>
    <n v="0"/>
    <n v="0"/>
    <n v="0"/>
    <n v="0"/>
    <n v="0"/>
    <n v="0"/>
    <n v="0"/>
    <n v="0"/>
    <n v="26.5"/>
    <n v="0"/>
    <n v="0"/>
    <n v="0"/>
    <n v="0"/>
    <n v="5.9346750000000004"/>
    <n v="0"/>
    <n v="0"/>
  </r>
  <r>
    <d v="2021-01-01T00:00:00"/>
    <x v="9"/>
    <s v="P"/>
    <s v="Active"/>
    <n v="375"/>
    <x v="374"/>
    <s v="N"/>
    <x v="16"/>
    <n v="1049"/>
    <x v="3"/>
    <s v="Niederl. 8"/>
    <n v="1"/>
    <s v="Department"/>
    <s v="Supervisor"/>
    <s v="Non-Mgm."/>
    <s v="ang."/>
    <s v="M"/>
    <d v="2016-05-01T00:00:00"/>
    <m/>
    <s v=""/>
    <n v="3"/>
    <d v="1969-11-20T00:00:00"/>
    <n v="50"/>
    <s v="J"/>
    <n v="30"/>
    <n v="2.5"/>
    <n v="39"/>
    <x v="0"/>
    <n v="1"/>
    <n v="31"/>
    <n v="0"/>
    <n v="8085"/>
    <n v="1259.1937499999999"/>
    <n v="0"/>
    <n v="0"/>
    <n v="0"/>
    <n v="0"/>
    <n v="0"/>
    <n v="0"/>
    <n v="0"/>
    <n v="0"/>
    <n v="0"/>
    <n v="0"/>
    <n v="466.44230769230768"/>
    <n v="370.56250000000006"/>
    <n v="26.5"/>
    <n v="0"/>
    <n v="0"/>
    <n v="0"/>
    <n v="0"/>
    <n v="193.38190168269233"/>
    <n v="0"/>
    <n v="0"/>
  </r>
  <r>
    <d v="2021-01-01T00:00:00"/>
    <x v="9"/>
    <s v="P"/>
    <s v="Active"/>
    <n v="376"/>
    <x v="375"/>
    <s v="N"/>
    <x v="22"/>
    <n v="1060"/>
    <x v="2"/>
    <s v="Niederl. 7"/>
    <n v="1"/>
    <s v="Department"/>
    <s v="Supervisor"/>
    <s v="Non-Mgm."/>
    <s v="ang."/>
    <s v="M"/>
    <d v="2016-05-01T00:00:00"/>
    <m/>
    <s v=""/>
    <n v="3"/>
    <d v="1987-08-20T00:00:00"/>
    <n v="32"/>
    <s v="J"/>
    <n v="30"/>
    <n v="2.5"/>
    <n v="39"/>
    <x v="0"/>
    <n v="1"/>
    <n v="31"/>
    <n v="0"/>
    <n v="8086"/>
    <n v="1259.1937499999999"/>
    <n v="0"/>
    <n v="0"/>
    <n v="0"/>
    <n v="0"/>
    <n v="0"/>
    <n v="0"/>
    <n v="0"/>
    <n v="0"/>
    <n v="0"/>
    <n v="0"/>
    <n v="466.5"/>
    <n v="370.60833333333341"/>
    <n v="26.5"/>
    <n v="0"/>
    <n v="0"/>
    <n v="0"/>
    <n v="0"/>
    <n v="193.40508625000001"/>
    <n v="0"/>
    <n v="0"/>
  </r>
  <r>
    <d v="2021-01-01T00:00:00"/>
    <x v="9"/>
    <s v="P"/>
    <s v="Active"/>
    <n v="377"/>
    <x v="376"/>
    <s v="N"/>
    <x v="22"/>
    <n v="1041"/>
    <x v="4"/>
    <s v="Niederl. 6"/>
    <n v="1"/>
    <s v="Department"/>
    <s v="Supervisor"/>
    <s v="Non-Mgm."/>
    <s v="ang."/>
    <s v="M"/>
    <d v="2016-05-01T00:00:00"/>
    <m/>
    <s v=""/>
    <n v="3"/>
    <d v="1979-04-09T00:00:00"/>
    <n v="40"/>
    <s v="J"/>
    <n v="30"/>
    <n v="2.5"/>
    <n v="39"/>
    <x v="0"/>
    <n v="1"/>
    <n v="31"/>
    <n v="0"/>
    <n v="8087"/>
    <n v="1259.1937499999999"/>
    <n v="0"/>
    <n v="0"/>
    <n v="0"/>
    <n v="0"/>
    <n v="0"/>
    <n v="0"/>
    <n v="0"/>
    <n v="0"/>
    <n v="0"/>
    <n v="0"/>
    <n v="466.55769230769232"/>
    <n v="370.6541666666667"/>
    <n v="26.5"/>
    <n v="0"/>
    <n v="0"/>
    <n v="0"/>
    <n v="0"/>
    <n v="193.42827081730772"/>
    <n v="0"/>
    <n v="0"/>
  </r>
  <r>
    <d v="2021-01-01T00:00:00"/>
    <x v="9"/>
    <s v="P"/>
    <s v="Active"/>
    <n v="378"/>
    <x v="377"/>
    <s v="N"/>
    <x v="22"/>
    <n v="1047"/>
    <x v="9"/>
    <s v="Niederl. 4"/>
    <n v="1"/>
    <s v="Department"/>
    <s v="Supervisor"/>
    <s v="Non-Mgm."/>
    <s v="ang."/>
    <s v="M"/>
    <d v="2016-05-01T00:00:00"/>
    <m/>
    <s v=""/>
    <n v="3"/>
    <d v="1973-04-13T00:00:00"/>
    <n v="46"/>
    <s v="J"/>
    <n v="30"/>
    <n v="2.5"/>
    <n v="39"/>
    <x v="0"/>
    <n v="1"/>
    <n v="31"/>
    <n v="0"/>
    <n v="8088"/>
    <n v="1259.1937499999999"/>
    <n v="0"/>
    <n v="0"/>
    <n v="0"/>
    <n v="0"/>
    <n v="0"/>
    <n v="0"/>
    <n v="0"/>
    <n v="0"/>
    <n v="0"/>
    <n v="0"/>
    <n v="466.61538461538464"/>
    <n v="370.70000000000005"/>
    <n v="26.5"/>
    <n v="0"/>
    <n v="0"/>
    <n v="0"/>
    <n v="0"/>
    <n v="193.4514553846154"/>
    <n v="0"/>
    <n v="0"/>
  </r>
  <r>
    <d v="2021-01-01T00:00:00"/>
    <x v="9"/>
    <s v="P"/>
    <s v="Active"/>
    <n v="379"/>
    <x v="378"/>
    <s v="N"/>
    <x v="24"/>
    <n v="1081"/>
    <x v="0"/>
    <s v="Niederl. 3"/>
    <n v="1"/>
    <s v="Department"/>
    <s v="Supervisor"/>
    <s v="Director"/>
    <s v="ang."/>
    <s v="M"/>
    <d v="2016-05-01T00:00:00"/>
    <m/>
    <s v=""/>
    <n v="3"/>
    <d v="1965-11-26T00:00:00"/>
    <n v="54"/>
    <s v="N"/>
    <n v="30"/>
    <n v="2.5"/>
    <n v="39"/>
    <x v="0"/>
    <n v="1"/>
    <n v="31"/>
    <n v="0"/>
    <n v="8089"/>
    <n v="1259.1937499999999"/>
    <n v="0"/>
    <n v="0"/>
    <n v="0"/>
    <n v="0"/>
    <n v="0"/>
    <n v="0"/>
    <n v="0"/>
    <n v="0"/>
    <n v="0"/>
    <n v="0"/>
    <n v="0"/>
    <n v="0"/>
    <n v="26.5"/>
    <n v="0"/>
    <n v="0"/>
    <n v="0"/>
    <n v="0"/>
    <n v="5.9346750000000004"/>
    <n v="325.05200000000002"/>
    <n v="0"/>
  </r>
  <r>
    <d v="2021-01-01T00:00:00"/>
    <x v="9"/>
    <s v="P"/>
    <s v="Active"/>
    <n v="380"/>
    <x v="379"/>
    <s v="N"/>
    <x v="15"/>
    <n v="1038"/>
    <x v="4"/>
    <s v="Niederl. 6"/>
    <n v="1"/>
    <s v="Department"/>
    <s v="Supervisor"/>
    <s v="Non-Mgm."/>
    <s v="ang."/>
    <s v="W"/>
    <d v="2016-06-15T00:00:00"/>
    <m/>
    <s v=""/>
    <n v="3"/>
    <d v="1963-12-28T00:00:00"/>
    <n v="56"/>
    <s v="J"/>
    <n v="30"/>
    <n v="2.5"/>
    <n v="39"/>
    <x v="0"/>
    <n v="1"/>
    <n v="31"/>
    <n v="0"/>
    <n v="8090"/>
    <n v="1259.1937499999999"/>
    <n v="0"/>
    <n v="0"/>
    <n v="0"/>
    <n v="0"/>
    <n v="0"/>
    <n v="0"/>
    <n v="0"/>
    <n v="0"/>
    <n v="0"/>
    <n v="0"/>
    <n v="466.73076923076923"/>
    <n v="370.79166666666669"/>
    <n v="26.5"/>
    <n v="0"/>
    <n v="0"/>
    <n v="0"/>
    <n v="0"/>
    <n v="193.49782451923079"/>
    <n v="0"/>
    <n v="0"/>
  </r>
  <r>
    <d v="2021-01-01T00:00:00"/>
    <x v="9"/>
    <s v="P"/>
    <s v="Active"/>
    <n v="381"/>
    <x v="380"/>
    <s v="N"/>
    <x v="21"/>
    <n v="1086"/>
    <x v="0"/>
    <s v="Niederl. 3"/>
    <n v="1"/>
    <s v="Department"/>
    <s v="Supervisor"/>
    <s v="Non-Mgm."/>
    <s v="ang."/>
    <s v="M"/>
    <d v="2016-06-01T00:00:00"/>
    <m/>
    <s v=""/>
    <n v="3"/>
    <d v="1962-04-10T00:00:00"/>
    <n v="57"/>
    <s v="N"/>
    <n v="30"/>
    <n v="2.5"/>
    <n v="39"/>
    <x v="0"/>
    <n v="1"/>
    <n v="31"/>
    <n v="0"/>
    <n v="8091"/>
    <n v="1259.1937499999999"/>
    <n v="0"/>
    <n v="0"/>
    <n v="0"/>
    <n v="0"/>
    <n v="0"/>
    <n v="0"/>
    <n v="0"/>
    <n v="0"/>
    <n v="0"/>
    <n v="0"/>
    <n v="0"/>
    <n v="0"/>
    <n v="26.5"/>
    <n v="0"/>
    <n v="0"/>
    <n v="0"/>
    <n v="0"/>
    <n v="5.9346750000000004"/>
    <n v="0"/>
    <n v="0"/>
  </r>
  <r>
    <d v="2021-01-01T00:00:00"/>
    <x v="9"/>
    <s v="P"/>
    <s v="Active"/>
    <n v="382"/>
    <x v="381"/>
    <s v="N"/>
    <x v="22"/>
    <n v="1060"/>
    <x v="2"/>
    <s v="Niederl. 7"/>
    <n v="1"/>
    <s v="Department"/>
    <s v="Supervisor"/>
    <s v="Non-Mgm."/>
    <s v="ang."/>
    <s v="M"/>
    <d v="2016-06-01T00:00:00"/>
    <m/>
    <s v=""/>
    <n v="3"/>
    <d v="1967-11-12T00:00:00"/>
    <n v="52"/>
    <s v="J"/>
    <n v="30"/>
    <n v="2.5"/>
    <n v="39"/>
    <x v="0"/>
    <n v="1"/>
    <n v="31"/>
    <n v="0"/>
    <n v="8092"/>
    <n v="1259.1937499999999"/>
    <n v="0"/>
    <n v="0"/>
    <n v="0"/>
    <n v="0"/>
    <n v="0"/>
    <n v="0"/>
    <n v="0"/>
    <n v="0"/>
    <n v="0"/>
    <n v="0"/>
    <n v="466.84615384615387"/>
    <n v="370.88333333333338"/>
    <n v="26.5"/>
    <n v="0"/>
    <n v="0"/>
    <n v="0"/>
    <n v="0"/>
    <n v="193.54419365384618"/>
    <n v="0"/>
    <n v="0"/>
  </r>
  <r>
    <d v="2021-01-01T00:00:00"/>
    <x v="9"/>
    <s v="P"/>
    <s v="Active"/>
    <n v="383"/>
    <x v="382"/>
    <s v="N"/>
    <x v="24"/>
    <n v="1081"/>
    <x v="0"/>
    <s v="Niederl. 3"/>
    <n v="1"/>
    <s v="Department"/>
    <s v="Supervisor"/>
    <s v="Non-Mgm."/>
    <s v="ang."/>
    <s v="W"/>
    <d v="2016-07-01T00:00:00"/>
    <m/>
    <s v=""/>
    <n v="3"/>
    <d v="1987-05-04T00:00:00"/>
    <n v="32"/>
    <s v="N"/>
    <n v="30"/>
    <n v="2.5"/>
    <n v="39"/>
    <x v="0"/>
    <n v="1"/>
    <n v="31"/>
    <n v="0"/>
    <n v="8093"/>
    <n v="1259.1937499999999"/>
    <n v="0"/>
    <n v="0"/>
    <n v="0"/>
    <n v="0"/>
    <n v="0"/>
    <n v="0"/>
    <n v="0"/>
    <n v="0"/>
    <n v="0"/>
    <n v="0"/>
    <n v="0"/>
    <n v="0"/>
    <n v="26.5"/>
    <n v="0"/>
    <n v="0"/>
    <n v="0"/>
    <n v="0"/>
    <n v="5.9346750000000004"/>
    <n v="0"/>
    <n v="0"/>
  </r>
  <r>
    <d v="2021-01-01T00:00:00"/>
    <x v="9"/>
    <s v="P"/>
    <s v="Active"/>
    <n v="384"/>
    <x v="383"/>
    <s v="N"/>
    <x v="31"/>
    <n v="1046"/>
    <x v="9"/>
    <s v="Niederl. 4"/>
    <n v="1"/>
    <s v="Department"/>
    <s v="Supervisor"/>
    <s v="Non-Mgm."/>
    <s v="ang."/>
    <s v="M"/>
    <d v="2016-07-01T00:00:00"/>
    <m/>
    <s v=""/>
    <n v="3"/>
    <d v="1972-09-01T00:00:00"/>
    <n v="47"/>
    <s v="J"/>
    <n v="30"/>
    <n v="2.5"/>
    <n v="39"/>
    <x v="0"/>
    <n v="1"/>
    <n v="31"/>
    <n v="0"/>
    <n v="8094"/>
    <n v="1259.1937499999999"/>
    <n v="0"/>
    <n v="0"/>
    <n v="30"/>
    <n v="0"/>
    <n v="0"/>
    <n v="0"/>
    <n v="0"/>
    <n v="0"/>
    <n v="0"/>
    <n v="0"/>
    <n v="466.96153846153851"/>
    <n v="370.97500000000002"/>
    <n v="26.5"/>
    <n v="0"/>
    <n v="0"/>
    <n v="0"/>
    <n v="0"/>
    <n v="200.30906278846155"/>
    <n v="80.94"/>
    <n v="0"/>
  </r>
  <r>
    <d v="2021-01-01T00:00:00"/>
    <x v="9"/>
    <s v="P"/>
    <s v="Active"/>
    <n v="385"/>
    <x v="384"/>
    <s v="N"/>
    <x v="26"/>
    <n v="1091"/>
    <x v="0"/>
    <s v="Niederl. 3"/>
    <n v="1"/>
    <s v="Department"/>
    <s v="Supervisor"/>
    <s v="Non-Mgm."/>
    <s v="ang."/>
    <s v="W"/>
    <d v="2016-07-01T00:00:00"/>
    <m/>
    <s v=""/>
    <n v="3"/>
    <d v="1988-08-29T00:00:00"/>
    <n v="31"/>
    <s v="N"/>
    <n v="30"/>
    <n v="2.5"/>
    <n v="39"/>
    <x v="0"/>
    <n v="1"/>
    <n v="31"/>
    <n v="0"/>
    <n v="8095"/>
    <n v="1259.1937499999999"/>
    <n v="0"/>
    <n v="0"/>
    <n v="0"/>
    <n v="0"/>
    <n v="0"/>
    <n v="0"/>
    <n v="0"/>
    <n v="0"/>
    <n v="0"/>
    <n v="0"/>
    <n v="0"/>
    <n v="0"/>
    <n v="26.5"/>
    <n v="0"/>
    <n v="0"/>
    <n v="0"/>
    <n v="0"/>
    <n v="5.9346750000000004"/>
    <n v="0"/>
    <n v="0"/>
  </r>
  <r>
    <d v="2021-01-01T00:00:00"/>
    <x v="9"/>
    <s v="P"/>
    <s v="Active"/>
    <n v="386"/>
    <x v="385"/>
    <s v="N"/>
    <x v="46"/>
    <n v="1008"/>
    <x v="1"/>
    <s v="Niederl. 1"/>
    <n v="1"/>
    <s v="Department"/>
    <s v="Supervisor"/>
    <s v="Manager"/>
    <s v="ang."/>
    <s v="M"/>
    <d v="2016-07-01T00:00:00"/>
    <m/>
    <s v=""/>
    <n v="3"/>
    <d v="1979-07-12T00:00:00"/>
    <n v="40"/>
    <s v="N"/>
    <n v="30"/>
    <n v="2.5"/>
    <n v="39"/>
    <x v="0"/>
    <n v="1"/>
    <n v="31"/>
    <n v="0"/>
    <n v="8096"/>
    <n v="1259.1937499999999"/>
    <n v="0"/>
    <n v="0"/>
    <n v="0"/>
    <n v="0"/>
    <n v="0"/>
    <n v="0"/>
    <n v="0"/>
    <n v="0"/>
    <n v="0"/>
    <n v="0"/>
    <n v="0"/>
    <n v="0"/>
    <n v="26.5"/>
    <n v="0"/>
    <n v="0"/>
    <n v="0"/>
    <n v="0"/>
    <n v="5.9346750000000004"/>
    <n v="0"/>
    <n v="0"/>
  </r>
  <r>
    <d v="2021-01-01T00:00:00"/>
    <x v="9"/>
    <s v="P"/>
    <s v="Active"/>
    <n v="387"/>
    <x v="386"/>
    <s v="N"/>
    <x v="22"/>
    <n v="1041"/>
    <x v="4"/>
    <s v="Niederl. 6"/>
    <n v="1"/>
    <s v="Department"/>
    <s v="Supervisor"/>
    <s v="Non-Mgm."/>
    <s v="ang."/>
    <s v="M"/>
    <d v="2016-07-01T00:00:00"/>
    <m/>
    <s v=""/>
    <n v="3"/>
    <d v="1972-02-27T00:00:00"/>
    <n v="47"/>
    <s v="J"/>
    <n v="30"/>
    <n v="2.5"/>
    <n v="39"/>
    <x v="0"/>
    <n v="1"/>
    <n v="31"/>
    <n v="0"/>
    <n v="8097"/>
    <n v="1259.1937499999999"/>
    <n v="0"/>
    <n v="0"/>
    <n v="0"/>
    <n v="0"/>
    <n v="0"/>
    <n v="0"/>
    <n v="0"/>
    <n v="0"/>
    <n v="0"/>
    <n v="0"/>
    <n v="467.13461538461542"/>
    <n v="371.11250000000001"/>
    <n v="26.5"/>
    <n v="0"/>
    <n v="0"/>
    <n v="0"/>
    <n v="0"/>
    <n v="193.66011649038464"/>
    <n v="0"/>
    <n v="0"/>
  </r>
  <r>
    <d v="2021-01-01T00:00:00"/>
    <x v="9"/>
    <s v="P"/>
    <s v="Active"/>
    <n v="388"/>
    <x v="387"/>
    <s v="N"/>
    <x v="9"/>
    <n v="1087"/>
    <x v="0"/>
    <s v="Niederl. 3"/>
    <n v="1"/>
    <s v="Department"/>
    <s v="Supervisor"/>
    <s v="Non-Mgm."/>
    <s v="ang."/>
    <s v="M"/>
    <d v="2016-07-01T00:00:00"/>
    <m/>
    <s v=""/>
    <n v="3"/>
    <d v="1976-09-16T00:00:00"/>
    <n v="43"/>
    <s v="N"/>
    <n v="30"/>
    <n v="2.5"/>
    <n v="39"/>
    <x v="0"/>
    <n v="1"/>
    <n v="31"/>
    <n v="0"/>
    <n v="8098"/>
    <n v="1259.1937499999999"/>
    <n v="0"/>
    <n v="0"/>
    <n v="0"/>
    <n v="0"/>
    <n v="0"/>
    <n v="0"/>
    <n v="0"/>
    <n v="0"/>
    <n v="0"/>
    <n v="0"/>
    <n v="0"/>
    <n v="0"/>
    <n v="26.5"/>
    <n v="0"/>
    <n v="0"/>
    <n v="0"/>
    <n v="0"/>
    <n v="5.9346750000000004"/>
    <n v="0"/>
    <n v="0"/>
  </r>
  <r>
    <d v="2021-01-01T00:00:00"/>
    <x v="9"/>
    <s v="P"/>
    <s v="Active"/>
    <n v="389"/>
    <x v="388"/>
    <s v="N"/>
    <x v="50"/>
    <n v="1069"/>
    <x v="0"/>
    <s v="Niederl. 3"/>
    <n v="1"/>
    <s v="Department"/>
    <s v="Supervisor"/>
    <s v="Non-Mgm."/>
    <s v="ang."/>
    <s v="W"/>
    <d v="2016-08-16T00:00:00"/>
    <m/>
    <s v=""/>
    <n v="3"/>
    <d v="1991-04-16T00:00:00"/>
    <n v="28"/>
    <s v="N"/>
    <n v="30"/>
    <n v="2.5"/>
    <n v="39"/>
    <x v="0"/>
    <n v="1"/>
    <n v="31"/>
    <n v="0"/>
    <n v="8099"/>
    <n v="1259.1937499999999"/>
    <n v="0"/>
    <n v="0"/>
    <n v="0"/>
    <n v="0"/>
    <n v="0"/>
    <n v="0"/>
    <n v="0"/>
    <n v="0"/>
    <n v="0"/>
    <n v="0"/>
    <n v="0"/>
    <n v="0"/>
    <n v="26.5"/>
    <n v="0"/>
    <n v="0"/>
    <n v="0"/>
    <n v="0"/>
    <n v="5.9346750000000004"/>
    <n v="0"/>
    <n v="0"/>
  </r>
  <r>
    <d v="2021-01-01T00:00:00"/>
    <x v="9"/>
    <s v="P"/>
    <s v="Active"/>
    <n v="390"/>
    <x v="389"/>
    <s v="N"/>
    <x v="9"/>
    <n v="1087"/>
    <x v="0"/>
    <s v="Niederl. 3"/>
    <n v="1"/>
    <s v="Department"/>
    <s v="Supervisor"/>
    <s v="Non-Mgm."/>
    <s v="ang."/>
    <s v="M"/>
    <d v="2016-08-01T00:00:00"/>
    <m/>
    <s v=""/>
    <n v="3"/>
    <d v="1982-11-28T00:00:00"/>
    <n v="37"/>
    <s v="N"/>
    <n v="30"/>
    <n v="2.5"/>
    <n v="39"/>
    <x v="0"/>
    <n v="1"/>
    <n v="31"/>
    <n v="0"/>
    <n v="8100"/>
    <n v="1259.1937499999999"/>
    <n v="0"/>
    <n v="0"/>
    <n v="0"/>
    <n v="0"/>
    <n v="0"/>
    <n v="0"/>
    <n v="0"/>
    <n v="0"/>
    <n v="0"/>
    <n v="0"/>
    <n v="0"/>
    <n v="0"/>
    <n v="26.5"/>
    <n v="0"/>
    <n v="0"/>
    <n v="0"/>
    <n v="0"/>
    <n v="5.9346750000000004"/>
    <n v="0"/>
    <n v="0"/>
  </r>
  <r>
    <d v="2021-01-01T00:00:00"/>
    <x v="9"/>
    <s v="P"/>
    <s v="Active"/>
    <n v="392"/>
    <x v="391"/>
    <s v="N"/>
    <x v="22"/>
    <n v="1041"/>
    <x v="4"/>
    <s v="Niederl. 6"/>
    <n v="1"/>
    <s v="Department"/>
    <s v="Supervisor"/>
    <s v="Non-Mgm."/>
    <s v="ang."/>
    <s v="M"/>
    <d v="2016-08-01T00:00:00"/>
    <m/>
    <s v=""/>
    <n v="3"/>
    <d v="1968-04-16T00:00:00"/>
    <n v="51"/>
    <s v="J"/>
    <n v="30"/>
    <n v="2.5"/>
    <n v="39"/>
    <x v="0"/>
    <n v="1"/>
    <n v="31"/>
    <n v="0"/>
    <n v="8101"/>
    <n v="1259.1937499999999"/>
    <n v="0"/>
    <n v="0"/>
    <n v="0"/>
    <n v="0"/>
    <n v="0"/>
    <n v="0"/>
    <n v="0"/>
    <n v="0"/>
    <n v="0"/>
    <n v="0"/>
    <n v="467.36538461538458"/>
    <n v="371.29583333333341"/>
    <n v="26.5"/>
    <n v="0"/>
    <n v="0"/>
    <n v="0"/>
    <n v="0"/>
    <n v="193.75285475961539"/>
    <n v="0"/>
    <n v="0"/>
  </r>
  <r>
    <d v="2021-01-01T00:00:00"/>
    <x v="9"/>
    <s v="P"/>
    <s v="Active"/>
    <n v="393"/>
    <x v="392"/>
    <s v="N"/>
    <x v="50"/>
    <n v="1069"/>
    <x v="0"/>
    <s v="Niederl. 3"/>
    <n v="1"/>
    <s v="Department"/>
    <s v="Supervisor"/>
    <s v="Non-Mgm."/>
    <s v="ang."/>
    <s v="M"/>
    <d v="2016-08-01T00:00:00"/>
    <m/>
    <s v=""/>
    <n v="3"/>
    <d v="1983-09-24T00:00:00"/>
    <n v="36"/>
    <s v="N"/>
    <n v="30"/>
    <n v="2.5"/>
    <n v="39"/>
    <x v="0"/>
    <n v="1"/>
    <n v="31"/>
    <n v="0"/>
    <n v="8102"/>
    <n v="1259.1937499999999"/>
    <n v="0"/>
    <n v="0"/>
    <n v="0"/>
    <n v="0"/>
    <n v="0"/>
    <n v="0"/>
    <n v="0"/>
    <n v="0"/>
    <n v="0"/>
    <n v="0"/>
    <n v="0"/>
    <n v="0"/>
    <n v="26.5"/>
    <n v="0"/>
    <n v="0"/>
    <n v="0"/>
    <n v="0"/>
    <n v="5.9346750000000004"/>
    <n v="0"/>
    <n v="0"/>
  </r>
  <r>
    <d v="2021-01-01T00:00:00"/>
    <x v="9"/>
    <s v="P"/>
    <s v="Active"/>
    <n v="394"/>
    <x v="393"/>
    <s v="N"/>
    <x v="36"/>
    <n v="1054"/>
    <x v="8"/>
    <s v="Niederl. 2"/>
    <n v="1"/>
    <s v="Department"/>
    <s v="Supervisor"/>
    <s v="Non-Mgm."/>
    <s v="ang."/>
    <s v="M"/>
    <d v="2016-08-01T00:00:00"/>
    <m/>
    <s v=""/>
    <n v="3"/>
    <d v="1989-01-16T00:00:00"/>
    <n v="31"/>
    <s v="N"/>
    <n v="30"/>
    <n v="2.5"/>
    <n v="39"/>
    <x v="0"/>
    <n v="1"/>
    <n v="31"/>
    <n v="0"/>
    <n v="8103"/>
    <n v="1259.1937499999999"/>
    <n v="0"/>
    <n v="0"/>
    <n v="0"/>
    <n v="0"/>
    <n v="0"/>
    <n v="0"/>
    <n v="0"/>
    <n v="0"/>
    <n v="0"/>
    <n v="0"/>
    <n v="0"/>
    <n v="0"/>
    <n v="26.5"/>
    <n v="0"/>
    <n v="0"/>
    <n v="0"/>
    <n v="0"/>
    <n v="5.9346750000000004"/>
    <n v="0"/>
    <n v="0"/>
  </r>
  <r>
    <d v="2021-01-01T00:00:00"/>
    <x v="9"/>
    <s v="P"/>
    <s v="Active"/>
    <n v="395"/>
    <x v="394"/>
    <s v="N"/>
    <x v="22"/>
    <n v="1029"/>
    <x v="6"/>
    <s v="Niederl. 10"/>
    <n v="1"/>
    <s v="Department"/>
    <s v="Supervisor"/>
    <s v="Non-Mgm."/>
    <s v="ang."/>
    <s v="M"/>
    <d v="2016-08-01T00:00:00"/>
    <m/>
    <s v=""/>
    <n v="3"/>
    <d v="1982-06-12T00:00:00"/>
    <n v="37"/>
    <s v="J"/>
    <n v="35"/>
    <n v="2.9166666666666665"/>
    <n v="39"/>
    <x v="0"/>
    <n v="1"/>
    <n v="31"/>
    <n v="0"/>
    <n v="8104"/>
    <n v="1259.1937499999999"/>
    <n v="0"/>
    <n v="0"/>
    <n v="0"/>
    <n v="0"/>
    <n v="0"/>
    <n v="0"/>
    <n v="0"/>
    <n v="0"/>
    <n v="0"/>
    <n v="0"/>
    <n v="545.46153846153845"/>
    <n v="371.43333333333339"/>
    <n v="26.5"/>
    <n v="0"/>
    <n v="0"/>
    <n v="0"/>
    <n v="0"/>
    <n v="211.27328153846156"/>
    <n v="0"/>
    <n v="0"/>
  </r>
  <r>
    <d v="2021-01-01T00:00:00"/>
    <x v="9"/>
    <s v="P"/>
    <s v="Active"/>
    <n v="396"/>
    <x v="395"/>
    <s v="N"/>
    <x v="50"/>
    <n v="1069"/>
    <x v="0"/>
    <s v="Niederl. 3"/>
    <n v="1"/>
    <s v="Department"/>
    <s v="Supervisor"/>
    <s v="Non-Mgm."/>
    <s v="ang."/>
    <s v="W"/>
    <d v="2016-08-01T00:00:00"/>
    <m/>
    <s v=""/>
    <n v="3"/>
    <d v="1981-04-13T00:00:00"/>
    <n v="38"/>
    <s v="N"/>
    <n v="30"/>
    <n v="2.5"/>
    <n v="39"/>
    <x v="0"/>
    <n v="1"/>
    <n v="31"/>
    <n v="0"/>
    <n v="8105"/>
    <n v="1259.1937499999999"/>
    <n v="0"/>
    <n v="0"/>
    <n v="0"/>
    <n v="0"/>
    <n v="0"/>
    <n v="0"/>
    <n v="0"/>
    <n v="0"/>
    <n v="0"/>
    <n v="0"/>
    <n v="0"/>
    <n v="0"/>
    <n v="26.5"/>
    <n v="0"/>
    <n v="0"/>
    <n v="0"/>
    <n v="0"/>
    <n v="5.9346750000000004"/>
    <n v="0"/>
    <n v="0"/>
  </r>
  <r>
    <d v="2021-01-01T00:00:00"/>
    <x v="9"/>
    <s v="P"/>
    <s v="Active"/>
    <n v="397"/>
    <x v="396"/>
    <s v="N"/>
    <x v="22"/>
    <n v="1047"/>
    <x v="9"/>
    <s v="Niederl. 4"/>
    <n v="1"/>
    <s v="Department"/>
    <s v="Supervisor"/>
    <s v="Non-Mgm."/>
    <s v="ang."/>
    <s v="M"/>
    <d v="2016-09-01T00:00:00"/>
    <m/>
    <s v=""/>
    <n v="3"/>
    <d v="1993-07-28T00:00:00"/>
    <n v="26"/>
    <s v="J"/>
    <n v="30"/>
    <n v="2.5"/>
    <n v="39"/>
    <x v="0"/>
    <n v="1"/>
    <n v="31"/>
    <n v="0"/>
    <n v="8106"/>
    <n v="1259.1937499999999"/>
    <n v="0"/>
    <n v="0"/>
    <n v="0"/>
    <n v="0"/>
    <n v="0"/>
    <n v="0"/>
    <n v="0"/>
    <n v="0"/>
    <n v="0"/>
    <n v="0"/>
    <n v="467.65384615384613"/>
    <n v="371.52500000000003"/>
    <n v="26.5"/>
    <n v="0"/>
    <n v="0"/>
    <n v="0"/>
    <n v="0"/>
    <n v="193.86877759615385"/>
    <n v="0"/>
    <n v="0"/>
  </r>
  <r>
    <d v="2021-01-01T00:00:00"/>
    <x v="9"/>
    <s v="P"/>
    <s v="Active"/>
    <n v="398"/>
    <x v="397"/>
    <s v="N"/>
    <x v="31"/>
    <n v="1040"/>
    <x v="4"/>
    <s v="Niederl. 6"/>
    <n v="1"/>
    <s v="Department"/>
    <s v="Supervisor"/>
    <s v="Non-Mgm."/>
    <s v="ang."/>
    <s v="M"/>
    <d v="2016-09-01T00:00:00"/>
    <m/>
    <s v=""/>
    <n v="3"/>
    <d v="1982-03-22T00:00:00"/>
    <n v="37"/>
    <s v="J"/>
    <n v="30"/>
    <n v="2.5"/>
    <n v="39"/>
    <x v="0"/>
    <n v="1"/>
    <n v="31"/>
    <n v="0"/>
    <n v="8107"/>
    <n v="1259.1937499999999"/>
    <n v="0"/>
    <n v="0"/>
    <n v="30"/>
    <n v="0"/>
    <n v="749.22"/>
    <n v="0"/>
    <n v="0"/>
    <n v="0"/>
    <n v="0"/>
    <n v="0"/>
    <n v="467.71153846153845"/>
    <n v="371.57083333333338"/>
    <n v="26.5"/>
    <n v="0"/>
    <n v="0"/>
    <n v="0"/>
    <n v="0"/>
    <n v="368.39828116346155"/>
    <n v="77.52"/>
    <n v="0"/>
  </r>
  <r>
    <d v="2021-01-01T00:00:00"/>
    <x v="9"/>
    <s v="P"/>
    <s v="Active"/>
    <n v="399"/>
    <x v="398"/>
    <s v="N"/>
    <x v="23"/>
    <n v="1068"/>
    <x v="0"/>
    <s v="Niederl. 3"/>
    <n v="1"/>
    <s v="Department"/>
    <s v="Supervisor"/>
    <s v="Non-Mgm."/>
    <s v="ang."/>
    <s v="W"/>
    <d v="2016-09-01T00:00:00"/>
    <m/>
    <s v=""/>
    <n v="3"/>
    <d v="1981-11-19T00:00:00"/>
    <n v="38"/>
    <s v="N"/>
    <n v="30"/>
    <n v="2.5"/>
    <n v="39"/>
    <x v="0"/>
    <n v="1"/>
    <n v="31"/>
    <n v="0"/>
    <n v="8108"/>
    <n v="1259.1937499999999"/>
    <n v="0"/>
    <n v="0"/>
    <n v="0"/>
    <n v="0"/>
    <n v="0"/>
    <n v="0"/>
    <n v="0"/>
    <n v="0"/>
    <n v="0"/>
    <n v="0"/>
    <n v="0"/>
    <n v="0"/>
    <n v="26.5"/>
    <n v="0"/>
    <n v="0"/>
    <n v="0"/>
    <n v="0"/>
    <n v="5.9346750000000004"/>
    <n v="0"/>
    <n v="0"/>
  </r>
  <r>
    <d v="2021-01-01T00:00:00"/>
    <x v="9"/>
    <s v="P"/>
    <s v="Active"/>
    <n v="400"/>
    <x v="399"/>
    <s v="Y"/>
    <x v="15"/>
    <n v="1020"/>
    <x v="7"/>
    <s v="Niederl. 9"/>
    <n v="0.5"/>
    <s v="Department"/>
    <s v="Supervisor"/>
    <s v="Non-Mgm."/>
    <s v="ang."/>
    <s v="M"/>
    <d v="2019-06-13T00:00:00"/>
    <m/>
    <s v=""/>
    <n v="0"/>
    <d v="1996-08-06T00:00:00"/>
    <n v="23"/>
    <s v="J"/>
    <n v="30"/>
    <n v="2.5"/>
    <n v="39"/>
    <x v="0"/>
    <n v="0.5"/>
    <n v="31"/>
    <n v="0"/>
    <n v="8109"/>
    <n v="1259.1937499999999"/>
    <n v="0"/>
    <n v="0"/>
    <n v="0"/>
    <n v="0"/>
    <n v="0"/>
    <n v="0"/>
    <n v="0"/>
    <n v="0"/>
    <n v="0"/>
    <n v="0"/>
    <n v="467.82692307692309"/>
    <n v="371.66250000000002"/>
    <n v="13.25"/>
    <n v="0"/>
    <n v="0"/>
    <n v="0"/>
    <n v="0"/>
    <n v="190.97099379807693"/>
    <n v="0"/>
    <n v="0"/>
  </r>
  <r>
    <d v="2021-01-01T00:00:00"/>
    <x v="9"/>
    <s v="P"/>
    <s v="Active"/>
    <n v="400"/>
    <x v="399"/>
    <s v="Y"/>
    <x v="15"/>
    <n v="1026"/>
    <x v="6"/>
    <s v="Niederl. 10"/>
    <n v="0.5"/>
    <s v="Department"/>
    <s v="Supervisor"/>
    <s v="Non-Mgm."/>
    <s v="ang."/>
    <s v="M"/>
    <d v="2019-06-13T00:00:00"/>
    <m/>
    <s v=""/>
    <n v="0"/>
    <d v="1996-08-06T00:00:00"/>
    <n v="23"/>
    <s v="J"/>
    <n v="30"/>
    <n v="2.5"/>
    <n v="39"/>
    <x v="0"/>
    <n v="0.5"/>
    <n v="31"/>
    <n v="0"/>
    <n v="8110"/>
    <n v="1259.1937499999999"/>
    <n v="0"/>
    <n v="0"/>
    <n v="0"/>
    <n v="0"/>
    <n v="0"/>
    <n v="0"/>
    <n v="0"/>
    <n v="0"/>
    <n v="0"/>
    <n v="0"/>
    <n v="467.88461538461536"/>
    <n v="371.70833333333337"/>
    <n v="13.25"/>
    <n v="0"/>
    <n v="0"/>
    <n v="0"/>
    <n v="0"/>
    <n v="190.99417836538461"/>
    <n v="0"/>
    <n v="0"/>
  </r>
  <r>
    <d v="2021-01-01T00:00:00"/>
    <x v="9"/>
    <s v="P"/>
    <s v="Active"/>
    <n v="401"/>
    <x v="400"/>
    <s v="N"/>
    <x v="2"/>
    <n v="1010"/>
    <x v="1"/>
    <s v="Niederl. 1"/>
    <n v="1"/>
    <s v="Department"/>
    <s v="Supervisor"/>
    <s v="Non-Mgm."/>
    <s v="ang."/>
    <s v="M"/>
    <d v="2016-09-01T00:00:00"/>
    <m/>
    <s v=""/>
    <n v="3"/>
    <d v="1999-09-21T00:00:00"/>
    <n v="20"/>
    <s v="N"/>
    <n v="30"/>
    <n v="2.5"/>
    <n v="39"/>
    <x v="0"/>
    <n v="1"/>
    <n v="31"/>
    <n v="0"/>
    <n v="8111"/>
    <n v="1259.1937499999999"/>
    <n v="0"/>
    <n v="0"/>
    <n v="0"/>
    <n v="0"/>
    <n v="0"/>
    <n v="0"/>
    <n v="0"/>
    <n v="0"/>
    <n v="0"/>
    <n v="0"/>
    <n v="0"/>
    <n v="0"/>
    <n v="26.5"/>
    <n v="0"/>
    <n v="0"/>
    <n v="0"/>
    <n v="0"/>
    <n v="5.9346750000000004"/>
    <n v="0"/>
    <n v="0"/>
  </r>
  <r>
    <d v="2021-01-01T00:00:00"/>
    <x v="9"/>
    <s v="P"/>
    <s v="Active"/>
    <n v="403"/>
    <x v="402"/>
    <s v="N"/>
    <x v="19"/>
    <n v="1083"/>
    <x v="0"/>
    <s v="Niederl. 3"/>
    <n v="1"/>
    <s v="Department"/>
    <s v="Supervisor"/>
    <s v="Non-Mgm."/>
    <s v="ang."/>
    <s v="M"/>
    <d v="2016-09-01T00:00:00"/>
    <m/>
    <s v=""/>
    <n v="3"/>
    <d v="1988-11-13T00:00:00"/>
    <n v="31"/>
    <s v="N"/>
    <n v="30"/>
    <n v="2.5"/>
    <n v="39"/>
    <x v="0"/>
    <n v="1"/>
    <n v="31"/>
    <n v="0"/>
    <n v="8112"/>
    <n v="1259.1937499999999"/>
    <n v="0"/>
    <n v="0"/>
    <n v="0"/>
    <n v="0"/>
    <n v="0"/>
    <n v="0"/>
    <n v="0"/>
    <n v="0"/>
    <n v="0"/>
    <n v="0"/>
    <n v="0"/>
    <n v="0"/>
    <n v="26.5"/>
    <n v="0"/>
    <n v="0"/>
    <n v="0"/>
    <n v="0"/>
    <n v="5.9346750000000004"/>
    <n v="0"/>
    <n v="0"/>
  </r>
  <r>
    <d v="2021-01-01T00:00:00"/>
    <x v="9"/>
    <s v="P"/>
    <s v="Active"/>
    <n v="404"/>
    <x v="403"/>
    <s v="N"/>
    <x v="5"/>
    <n v="1093"/>
    <x v="0"/>
    <s v="Niederl. 3"/>
    <n v="1"/>
    <s v="Department"/>
    <s v="Supervisor"/>
    <s v="Non-Mgm."/>
    <s v="ang."/>
    <s v="M"/>
    <d v="2016-09-01T00:00:00"/>
    <m/>
    <s v=""/>
    <n v="3"/>
    <d v="1994-03-08T00:00:00"/>
    <n v="25"/>
    <s v="N"/>
    <n v="30"/>
    <n v="2.5"/>
    <n v="39"/>
    <x v="0"/>
    <n v="1"/>
    <n v="31"/>
    <n v="0"/>
    <n v="8113"/>
    <n v="1259.1937499999999"/>
    <n v="0"/>
    <n v="0"/>
    <n v="0"/>
    <n v="0"/>
    <n v="0"/>
    <n v="0"/>
    <n v="0"/>
    <n v="0"/>
    <n v="0"/>
    <n v="0"/>
    <n v="0"/>
    <n v="0"/>
    <n v="26.5"/>
    <n v="0"/>
    <n v="0"/>
    <n v="0"/>
    <n v="0"/>
    <n v="5.9346750000000004"/>
    <n v="0"/>
    <n v="0"/>
  </r>
  <r>
    <d v="2021-01-01T00:00:00"/>
    <x v="9"/>
    <s v="P"/>
    <s v="Active"/>
    <n v="405"/>
    <x v="404"/>
    <s v="N"/>
    <x v="19"/>
    <n v="1083"/>
    <x v="0"/>
    <s v="Niederl. 3"/>
    <n v="1"/>
    <s v="Department"/>
    <s v="Supervisor"/>
    <s v="Non-Mgm."/>
    <s v="ang."/>
    <s v="M"/>
    <d v="2016-09-15T00:00:00"/>
    <m/>
    <s v=""/>
    <n v="3"/>
    <d v="1988-01-05T00:00:00"/>
    <n v="32"/>
    <s v="N"/>
    <n v="30"/>
    <n v="2.5"/>
    <n v="39"/>
    <x v="0"/>
    <n v="1"/>
    <n v="31"/>
    <n v="0"/>
    <n v="8114"/>
    <n v="1259.1937499999999"/>
    <n v="0"/>
    <n v="0"/>
    <n v="0"/>
    <n v="0"/>
    <n v="0"/>
    <n v="0"/>
    <n v="0"/>
    <n v="0"/>
    <n v="0"/>
    <n v="0"/>
    <n v="0"/>
    <n v="0"/>
    <n v="26.5"/>
    <n v="0"/>
    <n v="0"/>
    <n v="0"/>
    <n v="0"/>
    <n v="5.9346750000000004"/>
    <n v="0"/>
    <n v="0"/>
  </r>
  <r>
    <d v="2021-01-01T00:00:00"/>
    <x v="9"/>
    <s v="P"/>
    <s v="Active"/>
    <n v="406"/>
    <x v="405"/>
    <s v="N"/>
    <x v="27"/>
    <n v="1070"/>
    <x v="0"/>
    <s v="Niederl. 3"/>
    <n v="1"/>
    <s v="Department"/>
    <s v="Supervisor"/>
    <s v="Non-Mgm."/>
    <s v="ang."/>
    <s v="W"/>
    <d v="2016-09-12T00:00:00"/>
    <m/>
    <s v=""/>
    <n v="3"/>
    <d v="1982-12-15T00:00:00"/>
    <n v="37"/>
    <s v="N"/>
    <n v="30"/>
    <n v="2.5"/>
    <n v="39"/>
    <x v="0"/>
    <n v="1"/>
    <n v="31"/>
    <n v="0"/>
    <n v="8115"/>
    <n v="1259.1937499999999"/>
    <n v="0"/>
    <n v="0"/>
    <n v="0"/>
    <n v="0"/>
    <n v="0"/>
    <n v="0"/>
    <n v="0"/>
    <n v="0"/>
    <n v="0"/>
    <n v="0"/>
    <n v="0"/>
    <n v="0"/>
    <n v="26.5"/>
    <n v="0"/>
    <n v="0"/>
    <n v="0"/>
    <n v="0"/>
    <n v="5.9346750000000004"/>
    <n v="0"/>
    <n v="0"/>
  </r>
  <r>
    <d v="2021-01-01T00:00:00"/>
    <x v="9"/>
    <s v="P"/>
    <s v="Active"/>
    <n v="407"/>
    <x v="406"/>
    <s v="N"/>
    <x v="5"/>
    <n v="1093"/>
    <x v="0"/>
    <s v="Niederl. 3"/>
    <n v="1"/>
    <s v="Department"/>
    <s v="Supervisor"/>
    <s v="Manager"/>
    <s v="ang."/>
    <s v="M"/>
    <d v="2016-09-01T00:00:00"/>
    <m/>
    <s v=""/>
    <n v="3"/>
    <d v="1980-06-22T00:00:00"/>
    <n v="39"/>
    <s v="N"/>
    <n v="30"/>
    <n v="2.5"/>
    <n v="39"/>
    <x v="0"/>
    <n v="1"/>
    <n v="31"/>
    <n v="0"/>
    <n v="8116"/>
    <n v="1259.1937499999999"/>
    <n v="0"/>
    <n v="0"/>
    <n v="0"/>
    <n v="0"/>
    <n v="0"/>
    <n v="0"/>
    <n v="0"/>
    <n v="0"/>
    <n v="0"/>
    <n v="0"/>
    <n v="0"/>
    <n v="0"/>
    <n v="26.5"/>
    <n v="0"/>
    <n v="0"/>
    <n v="0"/>
    <n v="0"/>
    <n v="5.9346750000000004"/>
    <n v="0"/>
    <n v="0"/>
  </r>
  <r>
    <d v="2021-01-01T00:00:00"/>
    <x v="9"/>
    <s v="P"/>
    <s v="Active"/>
    <n v="408"/>
    <x v="407"/>
    <s v="N"/>
    <x v="17"/>
    <n v="1088"/>
    <x v="0"/>
    <s v="Niederl. 3"/>
    <n v="1"/>
    <s v="Department"/>
    <s v="Supervisor"/>
    <s v="Director"/>
    <s v="ang."/>
    <s v="M"/>
    <d v="2016-10-01T00:00:00"/>
    <m/>
    <s v=""/>
    <n v="3"/>
    <d v="1969-04-18T00:00:00"/>
    <n v="50"/>
    <s v="N"/>
    <n v="30"/>
    <n v="2.5"/>
    <n v="39"/>
    <x v="0"/>
    <n v="1"/>
    <n v="31"/>
    <n v="0"/>
    <n v="8117"/>
    <n v="1259.1937499999999"/>
    <n v="0"/>
    <n v="0"/>
    <n v="0"/>
    <n v="0"/>
    <n v="0"/>
    <n v="0"/>
    <n v="0"/>
    <n v="833.34"/>
    <n v="0"/>
    <n v="0"/>
    <n v="0"/>
    <n v="0"/>
    <n v="26.5"/>
    <n v="0"/>
    <n v="0"/>
    <n v="0"/>
    <n v="0"/>
    <n v="192.56116800000001"/>
    <n v="181.792"/>
    <n v="0"/>
  </r>
  <r>
    <d v="2021-01-01T00:00:00"/>
    <x v="9"/>
    <s v="P"/>
    <s v="Active"/>
    <n v="409"/>
    <x v="408"/>
    <s v="N"/>
    <x v="22"/>
    <n v="1029"/>
    <x v="6"/>
    <s v="Niederl. 10"/>
    <n v="1"/>
    <s v="Department"/>
    <s v="Supervisor"/>
    <s v="Non-Mgm."/>
    <s v="ang."/>
    <s v="M"/>
    <d v="2016-10-01T00:00:00"/>
    <m/>
    <s v=""/>
    <n v="3"/>
    <d v="1970-02-20T00:00:00"/>
    <n v="49"/>
    <s v="J"/>
    <n v="30"/>
    <n v="2.5"/>
    <n v="39"/>
    <x v="0"/>
    <n v="1"/>
    <n v="31"/>
    <n v="0"/>
    <n v="8118"/>
    <n v="1259.1937499999999"/>
    <n v="0"/>
    <n v="0"/>
    <n v="0"/>
    <n v="0"/>
    <n v="0"/>
    <n v="0"/>
    <n v="0"/>
    <n v="0"/>
    <n v="0"/>
    <n v="0"/>
    <n v="468.34615384615387"/>
    <n v="372.07500000000005"/>
    <n v="26.5"/>
    <n v="0"/>
    <n v="0"/>
    <n v="0"/>
    <n v="0"/>
    <n v="194.14699240384616"/>
    <n v="0"/>
    <n v="0"/>
  </r>
  <r>
    <d v="2021-01-01T00:00:00"/>
    <x v="9"/>
    <s v="P"/>
    <s v="Active"/>
    <n v="410"/>
    <x v="409"/>
    <s v="Y"/>
    <x v="20"/>
    <n v="1021"/>
    <x v="7"/>
    <s v="Niederl. 9"/>
    <n v="0.5"/>
    <s v="Department"/>
    <s v="Supervisor"/>
    <s v="Non-Mgm."/>
    <s v="ang."/>
    <s v="W"/>
    <d v="2016-10-01T00:00:00"/>
    <m/>
    <s v=""/>
    <n v="3"/>
    <d v="1977-03-21T00:00:00"/>
    <n v="42"/>
    <s v="N"/>
    <n v="24"/>
    <n v="2"/>
    <n v="39"/>
    <x v="0"/>
    <n v="0.5"/>
    <n v="31"/>
    <n v="0"/>
    <n v="8119"/>
    <n v="1259.1937499999999"/>
    <n v="0"/>
    <n v="0"/>
    <n v="0"/>
    <n v="0"/>
    <n v="0"/>
    <n v="0"/>
    <n v="0"/>
    <n v="0"/>
    <n v="0"/>
    <n v="0"/>
    <n v="0"/>
    <n v="0"/>
    <n v="13.25"/>
    <n v="0"/>
    <n v="0"/>
    <n v="0"/>
    <n v="0"/>
    <n v="2.9673375000000002"/>
    <n v="0"/>
    <n v="0"/>
  </r>
  <r>
    <d v="2021-01-01T00:00:00"/>
    <x v="9"/>
    <s v="P"/>
    <s v="Active"/>
    <n v="410"/>
    <x v="409"/>
    <s v="Y"/>
    <x v="20"/>
    <n v="1027"/>
    <x v="6"/>
    <s v="Niederl. 10"/>
    <n v="0.5"/>
    <s v="Department"/>
    <s v="Supervisor"/>
    <s v="Non-Mgm."/>
    <s v="ang."/>
    <s v="W"/>
    <d v="2016-10-01T00:00:00"/>
    <m/>
    <s v=""/>
    <n v="3"/>
    <d v="1977-03-21T00:00:00"/>
    <n v="42"/>
    <s v="N"/>
    <n v="24"/>
    <n v="2"/>
    <n v="39"/>
    <x v="0"/>
    <n v="0.5"/>
    <n v="31"/>
    <n v="0"/>
    <n v="8120"/>
    <n v="1259.1937499999999"/>
    <n v="0"/>
    <n v="0"/>
    <n v="0"/>
    <n v="0"/>
    <n v="0"/>
    <n v="0"/>
    <n v="0"/>
    <n v="0"/>
    <n v="0"/>
    <n v="0"/>
    <n v="0"/>
    <n v="0"/>
    <n v="13.25"/>
    <n v="0"/>
    <n v="0"/>
    <n v="0"/>
    <n v="0"/>
    <n v="2.9673375000000002"/>
    <n v="0"/>
    <n v="0"/>
  </r>
  <r>
    <d v="2021-01-01T00:00:00"/>
    <x v="9"/>
    <s v="P"/>
    <s v="Active"/>
    <n v="411"/>
    <x v="410"/>
    <s v="N"/>
    <x v="16"/>
    <n v="1067"/>
    <x v="4"/>
    <s v="Niederl. 6"/>
    <n v="1"/>
    <s v="Department"/>
    <s v="Supervisor"/>
    <s v="Non-Mgm."/>
    <s v="ang."/>
    <s v="M"/>
    <d v="2016-10-27T00:00:00"/>
    <m/>
    <s v=""/>
    <n v="3"/>
    <d v="1967-03-18T00:00:00"/>
    <n v="52"/>
    <s v="J"/>
    <n v="30"/>
    <n v="2.5"/>
    <n v="39"/>
    <x v="0"/>
    <n v="1"/>
    <n v="31"/>
    <n v="0"/>
    <n v="8121"/>
    <n v="1259.1937499999999"/>
    <n v="0"/>
    <n v="0"/>
    <n v="0"/>
    <n v="0"/>
    <n v="0"/>
    <n v="0"/>
    <n v="0"/>
    <n v="0"/>
    <n v="0"/>
    <n v="0"/>
    <n v="468.51923076923077"/>
    <n v="372.21250000000003"/>
    <n v="26.5"/>
    <n v="0"/>
    <n v="0"/>
    <n v="0"/>
    <n v="0"/>
    <n v="194.21654610576925"/>
    <n v="0"/>
    <n v="0"/>
  </r>
  <r>
    <d v="2021-01-01T00:00:00"/>
    <x v="9"/>
    <s v="P"/>
    <s v="Active"/>
    <n v="412"/>
    <x v="411"/>
    <s v="N"/>
    <x v="22"/>
    <n v="1060"/>
    <x v="2"/>
    <s v="Niederl. 7"/>
    <n v="1"/>
    <s v="Department"/>
    <s v="Supervisor"/>
    <s v="Non-Mgm."/>
    <s v="ang."/>
    <s v="M"/>
    <d v="2017-01-01T00:00:00"/>
    <m/>
    <s v=""/>
    <n v="3"/>
    <d v="1982-09-20T00:00:00"/>
    <n v="37"/>
    <s v="J"/>
    <n v="30"/>
    <n v="2.5"/>
    <n v="39"/>
    <x v="0"/>
    <n v="1"/>
    <n v="31"/>
    <n v="0"/>
    <n v="8122"/>
    <n v="1259.1937499999999"/>
    <n v="0"/>
    <n v="0"/>
    <n v="0"/>
    <n v="0"/>
    <n v="0"/>
    <n v="0"/>
    <n v="0"/>
    <n v="0"/>
    <n v="0"/>
    <n v="0"/>
    <n v="468.57692307692309"/>
    <n v="372.25833333333338"/>
    <n v="26.5"/>
    <n v="0"/>
    <n v="0"/>
    <n v="0"/>
    <n v="0"/>
    <n v="194.23973067307696"/>
    <n v="0"/>
    <n v="0"/>
  </r>
  <r>
    <d v="2021-01-01T00:00:00"/>
    <x v="9"/>
    <s v="P"/>
    <s v="Active"/>
    <n v="413"/>
    <x v="412"/>
    <s v="N"/>
    <x v="42"/>
    <n v="1076"/>
    <x v="0"/>
    <s v="Niederl. 3"/>
    <n v="1"/>
    <s v="Department"/>
    <s v="Supervisor"/>
    <s v="Non-Mgm."/>
    <s v="ang."/>
    <s v="W"/>
    <d v="2017-01-09T00:00:00"/>
    <m/>
    <s v=""/>
    <n v="3"/>
    <d v="1977-09-09T00:00:00"/>
    <n v="42"/>
    <s v="N"/>
    <n v="30"/>
    <n v="2.5"/>
    <n v="39"/>
    <x v="0"/>
    <n v="1"/>
    <n v="31"/>
    <n v="0"/>
    <n v="8123"/>
    <n v="1259.1937499999999"/>
    <n v="0"/>
    <n v="0"/>
    <n v="0"/>
    <n v="0"/>
    <n v="0"/>
    <n v="0"/>
    <n v="0"/>
    <n v="0"/>
    <n v="0"/>
    <n v="0"/>
    <n v="0"/>
    <n v="0"/>
    <n v="26.5"/>
    <n v="0"/>
    <n v="0"/>
    <n v="0"/>
    <n v="0"/>
    <n v="5.9346750000000004"/>
    <n v="0"/>
    <n v="0"/>
  </r>
  <r>
    <d v="2021-01-01T00:00:00"/>
    <x v="9"/>
    <s v="P"/>
    <s v="Active"/>
    <n v="414"/>
    <x v="413"/>
    <s v="N"/>
    <x v="35"/>
    <n v="1078"/>
    <x v="0"/>
    <s v="Niederl. 3"/>
    <n v="1"/>
    <s v="Department"/>
    <s v="Supervisor"/>
    <s v="Non-Mgm."/>
    <s v="ang."/>
    <s v="M"/>
    <d v="2017-01-01T00:00:00"/>
    <m/>
    <s v=""/>
    <n v="3"/>
    <d v="1980-04-12T00:00:00"/>
    <n v="39"/>
    <s v="N"/>
    <n v="30"/>
    <n v="2.5"/>
    <n v="39"/>
    <x v="0"/>
    <n v="1"/>
    <n v="31"/>
    <n v="0"/>
    <n v="8124"/>
    <n v="1259.1937499999999"/>
    <n v="0"/>
    <n v="0"/>
    <n v="0"/>
    <n v="0"/>
    <n v="0"/>
    <n v="0"/>
    <n v="0"/>
    <n v="0"/>
    <n v="0"/>
    <n v="0"/>
    <n v="0"/>
    <n v="0"/>
    <n v="26.5"/>
    <n v="0"/>
    <n v="0"/>
    <n v="0"/>
    <n v="0"/>
    <n v="5.9346750000000004"/>
    <n v="112.5712"/>
    <n v="0"/>
  </r>
  <r>
    <d v="2021-01-01T00:00:00"/>
    <x v="9"/>
    <s v="P"/>
    <s v="Active"/>
    <n v="415"/>
    <x v="414"/>
    <s v="Y"/>
    <x v="16"/>
    <n v="1025"/>
    <x v="6"/>
    <s v="Niederl. 10"/>
    <n v="0.5"/>
    <s v="Department"/>
    <s v="Supervisor"/>
    <s v="Manager"/>
    <s v="ang."/>
    <s v="M"/>
    <d v="2017-01-01T00:00:00"/>
    <m/>
    <s v=""/>
    <n v="3"/>
    <d v="1979-02-15T00:00:00"/>
    <n v="40"/>
    <s v="N"/>
    <n v="30"/>
    <n v="2.5"/>
    <n v="39"/>
    <x v="0"/>
    <n v="0.5"/>
    <n v="31"/>
    <n v="0"/>
    <n v="8125"/>
    <n v="1259.1937499999999"/>
    <n v="0"/>
    <n v="0"/>
    <n v="0"/>
    <n v="0"/>
    <n v="0"/>
    <n v="0"/>
    <n v="0"/>
    <n v="0"/>
    <n v="0"/>
    <n v="0"/>
    <n v="0"/>
    <n v="0"/>
    <n v="13.25"/>
    <n v="0"/>
    <n v="0"/>
    <n v="0"/>
    <n v="0"/>
    <n v="2.9673375000000002"/>
    <n v="85.661500000000004"/>
    <n v="0"/>
  </r>
  <r>
    <d v="2021-01-01T00:00:00"/>
    <x v="9"/>
    <s v="P"/>
    <s v="Active"/>
    <n v="415"/>
    <x v="414"/>
    <s v="Y"/>
    <x v="16"/>
    <n v="1019"/>
    <x v="7"/>
    <s v="Niederl. 9"/>
    <n v="0.5"/>
    <s v="Department"/>
    <s v="Supervisor"/>
    <s v="Manager"/>
    <s v="ang."/>
    <s v="M"/>
    <d v="2017-01-01T00:00:00"/>
    <m/>
    <s v=""/>
    <n v="3"/>
    <d v="1979-02-15T00:00:00"/>
    <n v="40"/>
    <s v="N"/>
    <n v="30"/>
    <n v="2.5"/>
    <n v="39"/>
    <x v="0"/>
    <n v="0.5"/>
    <n v="31"/>
    <n v="0"/>
    <n v="8126"/>
    <n v="1259.1937499999999"/>
    <n v="0"/>
    <n v="0"/>
    <n v="0"/>
    <n v="0"/>
    <n v="0"/>
    <n v="0"/>
    <n v="0"/>
    <n v="0"/>
    <n v="0"/>
    <n v="0"/>
    <n v="0"/>
    <n v="0"/>
    <n v="13.25"/>
    <n v="0"/>
    <n v="0"/>
    <n v="0"/>
    <n v="0"/>
    <n v="2.9673375000000002"/>
    <n v="85.661500000000004"/>
    <n v="0"/>
  </r>
  <r>
    <d v="2021-01-01T00:00:00"/>
    <x v="9"/>
    <s v="P"/>
    <s v="Active"/>
    <n v="416"/>
    <x v="415"/>
    <s v="N"/>
    <x v="11"/>
    <n v="1082"/>
    <x v="0"/>
    <s v="Niederl. 3"/>
    <n v="1"/>
    <s v="Department"/>
    <s v="Supervisor"/>
    <s v="Manager"/>
    <s v="ang."/>
    <s v="M"/>
    <d v="2017-02-01T00:00:00"/>
    <m/>
    <s v=""/>
    <n v="2"/>
    <d v="1985-01-06T00:00:00"/>
    <n v="35"/>
    <s v="N"/>
    <n v="30"/>
    <n v="2.5"/>
    <n v="39"/>
    <x v="0"/>
    <n v="1"/>
    <n v="31"/>
    <n v="0"/>
    <n v="8127"/>
    <n v="1259.1937499999999"/>
    <n v="0"/>
    <n v="0"/>
    <n v="0"/>
    <n v="0"/>
    <n v="0"/>
    <n v="0"/>
    <n v="0"/>
    <n v="0"/>
    <n v="0"/>
    <n v="0"/>
    <n v="0"/>
    <n v="0"/>
    <n v="26.5"/>
    <n v="0"/>
    <n v="0"/>
    <n v="0"/>
    <n v="0"/>
    <n v="5.9346750000000004"/>
    <n v="0"/>
    <n v="0"/>
  </r>
  <r>
    <d v="2021-01-01T00:00:00"/>
    <x v="9"/>
    <s v="P"/>
    <s v="Active"/>
    <n v="417"/>
    <x v="416"/>
    <s v="N"/>
    <x v="18"/>
    <n v="1080"/>
    <x v="0"/>
    <s v="Niederl. 3"/>
    <n v="1"/>
    <s v="Department"/>
    <s v="Supervisor"/>
    <s v="Non-Mgm."/>
    <s v="ang."/>
    <s v="M"/>
    <d v="2017-02-01T00:00:00"/>
    <m/>
    <s v=""/>
    <n v="2"/>
    <d v="1959-01-16T00:00:00"/>
    <n v="61"/>
    <s v="N"/>
    <n v="30"/>
    <n v="2.5"/>
    <n v="39"/>
    <x v="0"/>
    <n v="1"/>
    <n v="31"/>
    <n v="0"/>
    <n v="8128"/>
    <n v="1259.1937499999999"/>
    <n v="0"/>
    <n v="0"/>
    <n v="0"/>
    <n v="0"/>
    <n v="0"/>
    <n v="0"/>
    <n v="0"/>
    <n v="0"/>
    <n v="0"/>
    <n v="0"/>
    <n v="0"/>
    <n v="0"/>
    <n v="26.5"/>
    <n v="0"/>
    <n v="0"/>
    <n v="0"/>
    <n v="0"/>
    <n v="5.9346750000000004"/>
    <n v="0"/>
    <n v="0"/>
  </r>
  <r>
    <d v="2021-01-01T00:00:00"/>
    <x v="9"/>
    <s v="P"/>
    <s v="Active"/>
    <n v="418"/>
    <x v="417"/>
    <s v="N"/>
    <x v="6"/>
    <n v="1014"/>
    <x v="1"/>
    <s v="Niederl. 1"/>
    <n v="1"/>
    <s v="Department"/>
    <s v="Supervisor"/>
    <s v="Non-Mgm."/>
    <s v="ang."/>
    <s v="W"/>
    <d v="2017-02-01T00:00:00"/>
    <m/>
    <s v=""/>
    <n v="2"/>
    <d v="1986-11-19T00:00:00"/>
    <n v="33"/>
    <s v="N"/>
    <n v="30"/>
    <n v="2.5"/>
    <n v="39"/>
    <x v="0"/>
    <n v="1"/>
    <n v="31"/>
    <n v="0"/>
    <n v="8129"/>
    <n v="1259.1937499999999"/>
    <n v="0"/>
    <n v="0"/>
    <n v="0"/>
    <n v="0"/>
    <n v="0"/>
    <n v="0"/>
    <n v="0"/>
    <n v="0"/>
    <n v="0"/>
    <n v="0"/>
    <n v="0"/>
    <n v="0"/>
    <n v="26.5"/>
    <n v="0"/>
    <n v="0"/>
    <n v="0"/>
    <n v="0"/>
    <n v="5.9346750000000004"/>
    <n v="0"/>
    <n v="0"/>
  </r>
  <r>
    <d v="2021-01-01T00:00:00"/>
    <x v="9"/>
    <s v="P"/>
    <s v="Active"/>
    <n v="419"/>
    <x v="418"/>
    <s v="N"/>
    <x v="37"/>
    <n v="1005"/>
    <x v="1"/>
    <s v="Niederl. 1"/>
    <n v="1"/>
    <s v="Department"/>
    <s v="Supervisor"/>
    <s v="Non-Mgm."/>
    <s v="ang."/>
    <s v="M"/>
    <d v="2017-02-01T00:00:00"/>
    <m/>
    <s v=""/>
    <n v="2"/>
    <d v="1980-04-29T00:00:00"/>
    <n v="39"/>
    <s v="N"/>
    <n v="30"/>
    <n v="2.5"/>
    <n v="39"/>
    <x v="0"/>
    <n v="1"/>
    <n v="31"/>
    <n v="0"/>
    <n v="8130"/>
    <n v="1259.1937499999999"/>
    <n v="0"/>
    <n v="0"/>
    <n v="0"/>
    <n v="0"/>
    <n v="0"/>
    <n v="0"/>
    <n v="0"/>
    <n v="0"/>
    <n v="0"/>
    <n v="0"/>
    <n v="0"/>
    <n v="0"/>
    <n v="26.5"/>
    <n v="0"/>
    <n v="0"/>
    <n v="0"/>
    <n v="0"/>
    <n v="5.9346750000000004"/>
    <n v="0"/>
    <n v="0"/>
  </r>
  <r>
    <d v="2021-01-01T00:00:00"/>
    <x v="9"/>
    <s v="P"/>
    <s v="Active"/>
    <n v="420"/>
    <x v="419"/>
    <s v="N"/>
    <x v="31"/>
    <n v="1059"/>
    <x v="2"/>
    <s v="Niederl. 7"/>
    <n v="1"/>
    <s v="Department"/>
    <s v="Supervisor"/>
    <s v="Non-Mgm."/>
    <s v="ang."/>
    <s v="M"/>
    <d v="2017-02-01T00:00:00"/>
    <m/>
    <s v=""/>
    <n v="2"/>
    <d v="1966-02-17T00:00:00"/>
    <n v="53"/>
    <s v="J"/>
    <n v="30"/>
    <n v="2.5"/>
    <n v="39"/>
    <x v="0"/>
    <n v="1"/>
    <n v="31"/>
    <n v="0"/>
    <n v="8131"/>
    <n v="1259.1937499999999"/>
    <n v="0"/>
    <n v="0"/>
    <n v="30"/>
    <n v="0"/>
    <n v="875"/>
    <n v="0"/>
    <n v="0"/>
    <n v="0"/>
    <n v="0"/>
    <n v="0"/>
    <n v="469.09615384615381"/>
    <n v="372.67083333333341"/>
    <n v="26.5"/>
    <n v="0"/>
    <n v="0"/>
    <n v="0"/>
    <n v="0"/>
    <n v="397.12314177884616"/>
    <n v="77.900000000000006"/>
    <n v="0"/>
  </r>
  <r>
    <d v="2021-01-01T00:00:00"/>
    <x v="9"/>
    <s v="P"/>
    <s v="Active"/>
    <n v="421"/>
    <x v="420"/>
    <s v="N"/>
    <x v="22"/>
    <n v="1029"/>
    <x v="6"/>
    <s v="Niederl. 10"/>
    <n v="1"/>
    <s v="Department"/>
    <s v="Supervisor"/>
    <s v="Non-Mgm."/>
    <s v="ang."/>
    <s v="M"/>
    <d v="2017-03-01T00:00:00"/>
    <m/>
    <s v=""/>
    <n v="2"/>
    <d v="1986-12-27T00:00:00"/>
    <n v="33"/>
    <s v="J"/>
    <n v="30"/>
    <n v="2.5"/>
    <n v="39"/>
    <x v="0"/>
    <n v="1"/>
    <n v="31"/>
    <n v="0"/>
    <n v="8132"/>
    <n v="1259.1937499999999"/>
    <n v="0"/>
    <n v="0"/>
    <n v="0"/>
    <n v="0"/>
    <n v="0"/>
    <n v="0"/>
    <n v="0"/>
    <n v="0"/>
    <n v="0"/>
    <n v="0"/>
    <n v="469.15384615384613"/>
    <n v="372.7166666666667"/>
    <n v="26.5"/>
    <n v="0"/>
    <n v="0"/>
    <n v="0"/>
    <n v="0"/>
    <n v="194.47157634615388"/>
    <n v="0"/>
    <n v="0"/>
  </r>
  <r>
    <d v="2021-01-01T00:00:00"/>
    <x v="9"/>
    <s v="P"/>
    <s v="Active"/>
    <n v="422"/>
    <x v="421"/>
    <s v="N"/>
    <x v="26"/>
    <n v="1091"/>
    <x v="0"/>
    <s v="Niederl. 3"/>
    <n v="1"/>
    <s v="Department"/>
    <s v="Supervisor"/>
    <s v="Non-Mgm."/>
    <s v="ang."/>
    <s v="W"/>
    <d v="2017-03-06T00:00:00"/>
    <m/>
    <s v=""/>
    <n v="2"/>
    <d v="1989-01-27T00:00:00"/>
    <n v="30"/>
    <s v="N"/>
    <n v="30"/>
    <n v="2.5"/>
    <n v="39"/>
    <x v="0"/>
    <n v="1"/>
    <n v="31"/>
    <n v="0"/>
    <n v="8133"/>
    <n v="1259.1937499999999"/>
    <n v="0"/>
    <n v="0"/>
    <n v="0"/>
    <n v="0"/>
    <n v="0"/>
    <n v="0"/>
    <n v="0"/>
    <n v="0"/>
    <n v="0"/>
    <n v="0"/>
    <n v="0"/>
    <n v="0"/>
    <n v="26.5"/>
    <n v="0"/>
    <n v="0"/>
    <n v="0"/>
    <n v="0"/>
    <n v="5.9346750000000004"/>
    <n v="0"/>
    <n v="0"/>
  </r>
  <r>
    <d v="2021-01-01T00:00:00"/>
    <x v="9"/>
    <s v="P"/>
    <s v="Active"/>
    <n v="423"/>
    <x v="422"/>
    <s v="N"/>
    <x v="18"/>
    <n v="1080"/>
    <x v="0"/>
    <s v="Niederl. 3"/>
    <n v="1"/>
    <s v="Department"/>
    <s v="Supervisor"/>
    <s v="Non-Mgm."/>
    <s v="ang."/>
    <s v="W"/>
    <d v="2017-04-01T00:00:00"/>
    <m/>
    <s v=""/>
    <n v="2"/>
    <d v="1965-09-22T00:00:00"/>
    <n v="54"/>
    <s v="N"/>
    <n v="30"/>
    <n v="2.5"/>
    <n v="39"/>
    <x v="0"/>
    <n v="1"/>
    <n v="31"/>
    <n v="0"/>
    <n v="8134"/>
    <n v="1259.1937499999999"/>
    <n v="0"/>
    <n v="0"/>
    <n v="0"/>
    <n v="0"/>
    <n v="0"/>
    <n v="0"/>
    <n v="0"/>
    <n v="0"/>
    <n v="0"/>
    <n v="0"/>
    <n v="0"/>
    <n v="0"/>
    <n v="26.5"/>
    <n v="0"/>
    <n v="0"/>
    <n v="0"/>
    <n v="0"/>
    <n v="5.9346750000000004"/>
    <n v="0"/>
    <n v="0"/>
  </r>
  <r>
    <d v="2021-01-01T00:00:00"/>
    <x v="9"/>
    <s v="P"/>
    <s v="Active"/>
    <n v="424"/>
    <x v="423"/>
    <s v="N"/>
    <x v="22"/>
    <n v="1029"/>
    <x v="6"/>
    <s v="Niederl. 10"/>
    <n v="1"/>
    <s v="Department"/>
    <s v="Supervisor"/>
    <s v="Non-Mgm."/>
    <s v="ang."/>
    <s v="M"/>
    <d v="2017-04-01T00:00:00"/>
    <m/>
    <s v=""/>
    <n v="2"/>
    <d v="1980-06-05T00:00:00"/>
    <n v="39"/>
    <s v="J"/>
    <n v="30"/>
    <n v="2.5"/>
    <n v="39"/>
    <x v="0"/>
    <n v="1"/>
    <n v="31"/>
    <n v="0"/>
    <n v="8135"/>
    <n v="1259.1937499999999"/>
    <n v="0"/>
    <n v="0"/>
    <n v="0"/>
    <n v="0"/>
    <n v="0"/>
    <n v="0"/>
    <n v="0"/>
    <n v="0"/>
    <n v="0"/>
    <n v="0"/>
    <n v="469.32692307692304"/>
    <n v="372.85416666666669"/>
    <n v="26.5"/>
    <n v="0"/>
    <n v="0"/>
    <n v="0"/>
    <n v="0"/>
    <n v="194.54113004807692"/>
    <n v="0"/>
    <n v="0"/>
  </r>
  <r>
    <d v="2021-01-01T00:00:00"/>
    <x v="9"/>
    <s v="P"/>
    <s v="Active"/>
    <n v="425"/>
    <x v="424"/>
    <s v="N"/>
    <x v="22"/>
    <n v="1035"/>
    <x v="5"/>
    <s v="Niederl. 5"/>
    <n v="1"/>
    <s v="Department"/>
    <s v="Supervisor"/>
    <s v="Non-Mgm."/>
    <s v="ang."/>
    <s v="M"/>
    <d v="2017-04-18T00:00:00"/>
    <m/>
    <s v=""/>
    <n v="2"/>
    <d v="1963-04-11T00:00:00"/>
    <n v="56"/>
    <s v="J"/>
    <n v="30"/>
    <n v="2.5"/>
    <n v="39"/>
    <x v="0"/>
    <n v="1"/>
    <n v="31"/>
    <n v="0"/>
    <n v="8136"/>
    <n v="1259.1937499999999"/>
    <n v="0"/>
    <n v="0"/>
    <n v="0"/>
    <n v="0"/>
    <n v="0"/>
    <n v="0"/>
    <n v="0"/>
    <n v="0"/>
    <n v="0"/>
    <n v="0"/>
    <n v="469.38461538461536"/>
    <n v="372.90000000000003"/>
    <n v="26.5"/>
    <n v="0"/>
    <n v="0"/>
    <n v="0"/>
    <n v="0"/>
    <n v="194.5643146153846"/>
    <n v="0"/>
    <n v="0"/>
  </r>
  <r>
    <d v="2021-01-01T00:00:00"/>
    <x v="9"/>
    <s v="P"/>
    <s v="Active"/>
    <n v="426"/>
    <x v="425"/>
    <s v="N"/>
    <x v="17"/>
    <n v="1088"/>
    <x v="0"/>
    <s v="Niederl. 3"/>
    <n v="1"/>
    <s v="Department"/>
    <s v="Supervisor"/>
    <s v="Non-Mgm."/>
    <s v="ang."/>
    <s v="W"/>
    <d v="2017-03-27T00:00:00"/>
    <m/>
    <s v=""/>
    <n v="2"/>
    <d v="1979-06-07T00:00:00"/>
    <n v="40"/>
    <s v="N"/>
    <n v="30"/>
    <n v="2.5"/>
    <n v="35"/>
    <x v="0"/>
    <n v="0.89743589743589747"/>
    <n v="31"/>
    <n v="0"/>
    <n v="8137"/>
    <n v="1259.1937499999999"/>
    <n v="0"/>
    <n v="0"/>
    <n v="0"/>
    <n v="0"/>
    <n v="0"/>
    <n v="0"/>
    <n v="0"/>
    <n v="0"/>
    <n v="0"/>
    <n v="0"/>
    <n v="0"/>
    <n v="0"/>
    <n v="26.5"/>
    <n v="0"/>
    <n v="0"/>
    <n v="0"/>
    <n v="0"/>
    <n v="5.9346750000000004"/>
    <n v="0"/>
    <n v="0"/>
  </r>
  <r>
    <d v="2021-01-01T00:00:00"/>
    <x v="9"/>
    <s v="P"/>
    <s v="Active"/>
    <n v="427"/>
    <x v="426"/>
    <s v="N"/>
    <x v="28"/>
    <n v="1004"/>
    <x v="1"/>
    <s v="Niederl. 1"/>
    <n v="1"/>
    <s v="Department"/>
    <s v="Supervisor"/>
    <s v="Non-Mgm."/>
    <s v="ang."/>
    <s v="W"/>
    <d v="1991-02-18T00:00:00"/>
    <m/>
    <s v=""/>
    <n v="28"/>
    <d v="1967-06-28T00:00:00"/>
    <n v="52"/>
    <s v="N"/>
    <n v="24"/>
    <n v="2"/>
    <n v="20"/>
    <x v="0"/>
    <n v="0.51282051282051277"/>
    <n v="31"/>
    <n v="0"/>
    <n v="8138"/>
    <n v="1259.1937499999999"/>
    <n v="0"/>
    <n v="0"/>
    <n v="0"/>
    <n v="0"/>
    <n v="0"/>
    <n v="0"/>
    <n v="0"/>
    <n v="0"/>
    <n v="0"/>
    <n v="0"/>
    <n v="0"/>
    <n v="0"/>
    <n v="26.5"/>
    <n v="0"/>
    <n v="0"/>
    <n v="0"/>
    <n v="0"/>
    <n v="5.9346750000000004"/>
    <n v="0"/>
    <n v="0"/>
  </r>
  <r>
    <d v="2021-01-01T00:00:00"/>
    <x v="9"/>
    <s v="P"/>
    <s v="Active"/>
    <n v="428"/>
    <x v="427"/>
    <s v="N"/>
    <x v="22"/>
    <n v="1023"/>
    <x v="7"/>
    <s v="Niederl. 9"/>
    <n v="1"/>
    <s v="Department"/>
    <s v="Supervisor"/>
    <s v="Non-Mgm."/>
    <s v="ang."/>
    <s v="M"/>
    <d v="2017-04-16T00:00:00"/>
    <m/>
    <s v=""/>
    <n v="2"/>
    <d v="1978-09-12T00:00:00"/>
    <n v="41"/>
    <s v="J"/>
    <n v="30"/>
    <n v="2.5"/>
    <n v="39"/>
    <x v="0"/>
    <n v="1"/>
    <n v="31"/>
    <n v="0"/>
    <n v="8139"/>
    <n v="1259.1937499999999"/>
    <n v="0"/>
    <n v="0"/>
    <n v="0"/>
    <n v="0"/>
    <n v="0"/>
    <n v="0"/>
    <n v="0"/>
    <n v="0"/>
    <n v="0"/>
    <n v="0"/>
    <n v="469.55769230769232"/>
    <n v="373.03750000000002"/>
    <n v="26.5"/>
    <n v="0"/>
    <n v="0"/>
    <n v="0"/>
    <n v="0"/>
    <n v="194.6338683173077"/>
    <n v="0"/>
    <n v="0"/>
  </r>
  <r>
    <d v="2021-01-01T00:00:00"/>
    <x v="9"/>
    <s v="P"/>
    <s v="Active"/>
    <n v="429"/>
    <x v="428"/>
    <s v="N"/>
    <x v="22"/>
    <n v="1047"/>
    <x v="9"/>
    <s v="Niederl. 4"/>
    <n v="1"/>
    <s v="Department"/>
    <s v="Supervisor"/>
    <s v="Non-Mgm."/>
    <s v="ang."/>
    <s v="M"/>
    <d v="2017-05-01T00:00:00"/>
    <m/>
    <s v=""/>
    <n v="2"/>
    <d v="1980-09-05T00:00:00"/>
    <n v="39"/>
    <s v="J"/>
    <n v="30"/>
    <n v="2.5"/>
    <n v="39"/>
    <x v="0"/>
    <n v="1"/>
    <n v="31"/>
    <n v="0"/>
    <n v="8140"/>
    <n v="1259.1937499999999"/>
    <n v="0"/>
    <n v="0"/>
    <n v="0"/>
    <n v="0"/>
    <n v="0"/>
    <n v="0"/>
    <n v="0"/>
    <n v="0"/>
    <n v="0"/>
    <n v="0"/>
    <n v="469.61538461538464"/>
    <n v="373.08333333333337"/>
    <n v="26.5"/>
    <n v="0"/>
    <n v="0"/>
    <n v="0"/>
    <n v="0"/>
    <n v="194.65705288461541"/>
    <n v="0"/>
    <n v="0"/>
  </r>
  <r>
    <d v="2021-01-01T00:00:00"/>
    <x v="9"/>
    <s v="P"/>
    <s v="Active"/>
    <n v="430"/>
    <x v="429"/>
    <s v="N"/>
    <x v="23"/>
    <n v="1068"/>
    <x v="0"/>
    <s v="Niederl. 3"/>
    <n v="1"/>
    <s v="Department"/>
    <s v="Supervisor"/>
    <s v="Non-Mgm."/>
    <s v="ang."/>
    <s v="M"/>
    <d v="2017-05-01T00:00:00"/>
    <m/>
    <s v=""/>
    <n v="2"/>
    <d v="1970-04-29T00:00:00"/>
    <n v="49"/>
    <s v="N"/>
    <n v="24"/>
    <n v="2"/>
    <n v="32"/>
    <x v="0"/>
    <n v="0.82051282051282048"/>
    <n v="31"/>
    <n v="0"/>
    <n v="8141"/>
    <n v="1259.1937499999999"/>
    <n v="0"/>
    <n v="0"/>
    <n v="0"/>
    <n v="0"/>
    <n v="0"/>
    <n v="0"/>
    <n v="0"/>
    <n v="0"/>
    <n v="0"/>
    <n v="0"/>
    <n v="0"/>
    <n v="0"/>
    <n v="26.5"/>
    <n v="0"/>
    <n v="0"/>
    <n v="0"/>
    <n v="0"/>
    <n v="5.9346750000000004"/>
    <n v="0"/>
    <n v="0"/>
  </r>
  <r>
    <d v="2021-01-01T00:00:00"/>
    <x v="9"/>
    <s v="P"/>
    <s v="Active"/>
    <n v="431"/>
    <x v="430"/>
    <s v="N"/>
    <x v="22"/>
    <n v="1035"/>
    <x v="5"/>
    <s v="Niederl. 5"/>
    <n v="1"/>
    <s v="Department"/>
    <s v="Supervisor"/>
    <s v="Non-Mgm."/>
    <s v="ang."/>
    <s v="M"/>
    <d v="2017-05-01T00:00:00"/>
    <m/>
    <s v=""/>
    <n v="2"/>
    <d v="1979-05-15T00:00:00"/>
    <n v="40"/>
    <s v="J"/>
    <n v="30"/>
    <n v="2.5"/>
    <n v="39"/>
    <x v="0"/>
    <n v="1"/>
    <n v="31"/>
    <n v="0"/>
    <n v="8142"/>
    <n v="1259.1937499999999"/>
    <n v="0"/>
    <n v="0"/>
    <n v="0"/>
    <n v="0"/>
    <n v="0"/>
    <n v="0"/>
    <n v="0"/>
    <n v="0"/>
    <n v="0"/>
    <n v="0"/>
    <n v="469.73076923076923"/>
    <n v="373.17500000000001"/>
    <n v="26.5"/>
    <n v="0"/>
    <n v="0"/>
    <n v="0"/>
    <n v="0"/>
    <n v="194.70342201923077"/>
    <n v="0"/>
    <n v="0"/>
  </r>
  <r>
    <d v="2021-01-01T00:00:00"/>
    <x v="9"/>
    <s v="P"/>
    <s v="Active"/>
    <n v="432"/>
    <x v="431"/>
    <s v="Y"/>
    <x v="16"/>
    <n v="1049"/>
    <x v="3"/>
    <s v="Niederl. 8"/>
    <n v="0.5"/>
    <s v="Department"/>
    <s v="Supervisor"/>
    <s v="Manager"/>
    <s v="ang."/>
    <s v="M"/>
    <d v="2017-06-19T00:00:00"/>
    <m/>
    <s v=""/>
    <n v="2"/>
    <d v="1966-03-18T00:00:00"/>
    <n v="53"/>
    <s v="N"/>
    <n v="30"/>
    <n v="2.5"/>
    <n v="39"/>
    <x v="0"/>
    <n v="0.5"/>
    <n v="31"/>
    <n v="0"/>
    <n v="8143"/>
    <n v="1259.1937499999999"/>
    <n v="0"/>
    <n v="0"/>
    <n v="0"/>
    <n v="0"/>
    <n v="0"/>
    <n v="0"/>
    <n v="0"/>
    <n v="0"/>
    <n v="0"/>
    <n v="0"/>
    <n v="0"/>
    <n v="0"/>
    <n v="13.25"/>
    <n v="0"/>
    <n v="0"/>
    <n v="0"/>
    <n v="0"/>
    <n v="2.9673375000000002"/>
    <n v="78.323699999999988"/>
    <n v="0"/>
  </r>
  <r>
    <d v="2021-01-01T00:00:00"/>
    <x v="9"/>
    <s v="P"/>
    <s v="Active"/>
    <n v="432"/>
    <x v="431"/>
    <s v="Y"/>
    <x v="16"/>
    <n v="1056"/>
    <x v="2"/>
    <s v="Niederl. 7"/>
    <n v="0.5"/>
    <s v="Department"/>
    <s v="Supervisor"/>
    <s v="Manager"/>
    <s v="ang."/>
    <s v="M"/>
    <d v="2017-06-19T00:00:00"/>
    <m/>
    <s v=""/>
    <n v="2"/>
    <d v="1966-03-18T00:00:00"/>
    <n v="53"/>
    <s v="N"/>
    <n v="30"/>
    <n v="2.5"/>
    <n v="39"/>
    <x v="0"/>
    <n v="0.5"/>
    <n v="31"/>
    <n v="0"/>
    <n v="8144"/>
    <n v="1259.1937499999999"/>
    <n v="0"/>
    <n v="0"/>
    <n v="0"/>
    <n v="0"/>
    <n v="0"/>
    <n v="0"/>
    <n v="0"/>
    <n v="0"/>
    <n v="0"/>
    <n v="0"/>
    <n v="0"/>
    <n v="0"/>
    <n v="13.25"/>
    <n v="0"/>
    <n v="0"/>
    <n v="0"/>
    <n v="0"/>
    <n v="2.9673375000000002"/>
    <n v="78.323699999999988"/>
    <n v="0"/>
  </r>
  <r>
    <d v="2021-01-01T00:00:00"/>
    <x v="9"/>
    <s v="P"/>
    <s v="Active"/>
    <n v="433"/>
    <x v="432"/>
    <s v="N"/>
    <x v="37"/>
    <n v="1005"/>
    <x v="1"/>
    <s v="Niederl. 1"/>
    <n v="1"/>
    <s v="Department"/>
    <s v="Supervisor"/>
    <s v="Non-Mgm."/>
    <s v="ang."/>
    <s v="M"/>
    <d v="2017-06-01T00:00:00"/>
    <m/>
    <s v=""/>
    <n v="2"/>
    <d v="1987-10-04T00:00:00"/>
    <n v="32"/>
    <s v="N"/>
    <n v="30"/>
    <n v="2.5"/>
    <n v="39"/>
    <x v="0"/>
    <n v="1"/>
    <n v="31"/>
    <n v="0"/>
    <n v="8145"/>
    <n v="1259.1937499999999"/>
    <n v="0"/>
    <n v="0"/>
    <n v="0"/>
    <n v="0"/>
    <n v="0"/>
    <n v="0"/>
    <n v="0"/>
    <n v="0"/>
    <n v="0"/>
    <n v="0"/>
    <n v="0"/>
    <n v="0"/>
    <n v="26.5"/>
    <n v="0"/>
    <n v="0"/>
    <n v="0"/>
    <n v="0"/>
    <n v="5.9346750000000004"/>
    <n v="0"/>
    <n v="0"/>
  </r>
  <r>
    <d v="2021-01-01T00:00:00"/>
    <x v="9"/>
    <s v="P"/>
    <s v="Active"/>
    <n v="434"/>
    <x v="433"/>
    <s v="N"/>
    <x v="26"/>
    <n v="1091"/>
    <x v="0"/>
    <s v="Niederl. 3"/>
    <n v="1"/>
    <s v="Department"/>
    <s v="Supervisor"/>
    <s v="Non-Mgm."/>
    <s v="ang."/>
    <s v="M"/>
    <d v="2017-06-01T00:00:00"/>
    <m/>
    <s v=""/>
    <n v="2"/>
    <d v="1963-11-26T00:00:00"/>
    <n v="56"/>
    <s v="N"/>
    <n v="30"/>
    <n v="2.5"/>
    <n v="39"/>
    <x v="0"/>
    <n v="1"/>
    <n v="31"/>
    <n v="0"/>
    <n v="8146"/>
    <n v="1259.1937499999999"/>
    <n v="0"/>
    <n v="0"/>
    <n v="0"/>
    <n v="0"/>
    <n v="0"/>
    <n v="0"/>
    <n v="0"/>
    <n v="0"/>
    <n v="0"/>
    <n v="0"/>
    <n v="0"/>
    <n v="0"/>
    <n v="26.5"/>
    <n v="0"/>
    <n v="0"/>
    <n v="0"/>
    <n v="0"/>
    <n v="5.9346750000000004"/>
    <n v="0"/>
    <n v="0"/>
  </r>
  <r>
    <d v="2021-01-01T00:00:00"/>
    <x v="9"/>
    <s v="P"/>
    <s v="Active"/>
    <n v="435"/>
    <x v="434"/>
    <s v="N"/>
    <x v="31"/>
    <n v="1022"/>
    <x v="7"/>
    <s v="Niederl. 9"/>
    <n v="1"/>
    <s v="Department"/>
    <s v="Supervisor"/>
    <s v="Non-Mgm."/>
    <s v="ang."/>
    <s v="M"/>
    <d v="2017-06-01T00:00:00"/>
    <m/>
    <s v=""/>
    <n v="2"/>
    <d v="1986-07-14T00:00:00"/>
    <n v="33"/>
    <s v="J"/>
    <n v="30"/>
    <n v="2.5"/>
    <n v="39"/>
    <x v="0"/>
    <n v="1"/>
    <n v="31"/>
    <n v="0"/>
    <n v="8147"/>
    <n v="1259.1937499999999"/>
    <n v="0"/>
    <n v="0"/>
    <n v="30"/>
    <n v="0"/>
    <n v="320.83"/>
    <n v="0"/>
    <n v="0"/>
    <n v="0"/>
    <n v="0"/>
    <n v="0"/>
    <n v="470.01923076923077"/>
    <n v="373.4041666666667"/>
    <n v="26.5"/>
    <n v="0"/>
    <n v="0"/>
    <n v="0"/>
    <n v="0"/>
    <n v="273.38772335576925"/>
    <n v="77.900000000000006"/>
    <n v="0"/>
  </r>
  <r>
    <d v="2021-01-01T00:00:00"/>
    <x v="9"/>
    <s v="P"/>
    <s v="Active"/>
    <n v="436"/>
    <x v="435"/>
    <s v="N"/>
    <x v="0"/>
    <n v="1090"/>
    <x v="0"/>
    <s v="Niederl. 3"/>
    <n v="1"/>
    <s v="Department"/>
    <s v="Supervisor"/>
    <s v="Non-Mgm."/>
    <s v="ang."/>
    <s v="W"/>
    <d v="2017-06-13T00:00:00"/>
    <m/>
    <s v=""/>
    <n v="2"/>
    <d v="1990-10-27T00:00:00"/>
    <n v="29"/>
    <s v="N"/>
    <n v="30"/>
    <n v="2.5"/>
    <n v="39"/>
    <x v="0"/>
    <n v="1"/>
    <n v="31"/>
    <n v="0"/>
    <n v="8148"/>
    <n v="1259.1937499999999"/>
    <n v="0"/>
    <n v="0"/>
    <n v="0"/>
    <n v="0"/>
    <n v="0"/>
    <n v="0"/>
    <n v="0"/>
    <n v="0"/>
    <n v="0"/>
    <n v="0"/>
    <n v="0"/>
    <n v="0"/>
    <n v="26.5"/>
    <n v="0"/>
    <n v="0"/>
    <n v="0"/>
    <n v="0"/>
    <n v="5.9346750000000004"/>
    <n v="0"/>
    <n v="0"/>
  </r>
  <r>
    <d v="2021-01-01T00:00:00"/>
    <x v="9"/>
    <s v="P"/>
    <s v="Active"/>
    <n v="437"/>
    <x v="436"/>
    <s v="N"/>
    <x v="17"/>
    <n v="1088"/>
    <x v="0"/>
    <s v="Niederl. 3"/>
    <n v="1"/>
    <s v="Department"/>
    <s v="Supervisor"/>
    <s v="Non-Mgm."/>
    <s v="ang."/>
    <s v="W"/>
    <d v="2017-07-01T00:00:00"/>
    <m/>
    <s v=""/>
    <n v="2"/>
    <d v="1977-05-10T00:00:00"/>
    <n v="42"/>
    <s v="N"/>
    <n v="30"/>
    <n v="2.5"/>
    <n v="25"/>
    <x v="0"/>
    <n v="0.64102564102564108"/>
    <n v="31"/>
    <n v="0"/>
    <n v="8149"/>
    <n v="1259.1937499999999"/>
    <n v="0"/>
    <n v="0"/>
    <n v="0"/>
    <n v="0"/>
    <n v="0"/>
    <n v="0"/>
    <n v="0"/>
    <n v="0"/>
    <n v="0"/>
    <n v="0"/>
    <n v="0"/>
    <n v="0"/>
    <n v="26.5"/>
    <n v="0"/>
    <n v="0"/>
    <n v="0"/>
    <n v="0"/>
    <n v="5.9346750000000004"/>
    <n v="0"/>
    <n v="0"/>
  </r>
  <r>
    <d v="2021-01-01T00:00:00"/>
    <x v="9"/>
    <s v="P"/>
    <s v="Active"/>
    <n v="438"/>
    <x v="437"/>
    <s v="N"/>
    <x v="38"/>
    <n v="1074"/>
    <x v="0"/>
    <s v="Niederl. 3"/>
    <n v="1"/>
    <s v="Department"/>
    <s v="Supervisor"/>
    <s v="Non-Mgm."/>
    <s v="ang."/>
    <s v="M"/>
    <d v="2017-07-17T00:00:00"/>
    <m/>
    <s v=""/>
    <n v="2"/>
    <d v="1986-05-10T00:00:00"/>
    <n v="33"/>
    <s v="N"/>
    <n v="30"/>
    <n v="2.5"/>
    <n v="39"/>
    <x v="0"/>
    <n v="1"/>
    <n v="31"/>
    <n v="0"/>
    <n v="8150"/>
    <n v="1259.1937499999999"/>
    <n v="0"/>
    <n v="0"/>
    <n v="0"/>
    <n v="0"/>
    <n v="0"/>
    <n v="0"/>
    <n v="0"/>
    <n v="0"/>
    <n v="0"/>
    <n v="0"/>
    <n v="0"/>
    <n v="0"/>
    <n v="26.5"/>
    <n v="0"/>
    <n v="0"/>
    <n v="0"/>
    <n v="0"/>
    <n v="5.9346750000000004"/>
    <n v="0"/>
    <n v="0"/>
  </r>
  <r>
    <d v="2021-01-01T00:00:00"/>
    <x v="9"/>
    <s v="P"/>
    <s v="Active"/>
    <n v="439"/>
    <x v="438"/>
    <s v="N"/>
    <x v="27"/>
    <n v="1070"/>
    <x v="0"/>
    <s v="Niederl. 3"/>
    <n v="1"/>
    <s v="Department"/>
    <s v="Supervisor"/>
    <s v="Non-Mgm."/>
    <s v="ang."/>
    <s v="W"/>
    <d v="2017-08-01T00:00:00"/>
    <m/>
    <s v=""/>
    <n v="2"/>
    <d v="1997-10-13T00:00:00"/>
    <n v="22"/>
    <s v="N"/>
    <n v="30"/>
    <n v="2.5"/>
    <n v="39"/>
    <x v="0"/>
    <n v="1"/>
    <n v="31"/>
    <n v="0"/>
    <n v="8151"/>
    <n v="1259.1937499999999"/>
    <n v="0"/>
    <n v="0"/>
    <n v="0"/>
    <n v="0"/>
    <n v="0"/>
    <n v="0"/>
    <n v="0"/>
    <n v="0"/>
    <n v="0"/>
    <n v="0"/>
    <n v="0"/>
    <n v="0"/>
    <n v="26.5"/>
    <n v="0"/>
    <n v="0"/>
    <n v="0"/>
    <n v="0"/>
    <n v="5.9346750000000004"/>
    <n v="0"/>
    <n v="0"/>
  </r>
  <r>
    <d v="2021-01-01T00:00:00"/>
    <x v="9"/>
    <s v="P"/>
    <s v="Active"/>
    <n v="440"/>
    <x v="439"/>
    <s v="N"/>
    <x v="5"/>
    <n v="1093"/>
    <x v="0"/>
    <s v="Niederl. 3"/>
    <n v="1"/>
    <s v="Department"/>
    <s v="Supervisor"/>
    <s v="Non-Mgm."/>
    <s v="ang."/>
    <s v="M"/>
    <d v="2017-08-01T00:00:00"/>
    <m/>
    <s v=""/>
    <n v="2"/>
    <d v="1979-07-25T00:00:00"/>
    <n v="40"/>
    <s v="N"/>
    <n v="30"/>
    <n v="2.5"/>
    <n v="39"/>
    <x v="0"/>
    <n v="1"/>
    <n v="31"/>
    <n v="0"/>
    <n v="8152"/>
    <n v="1259.1937499999999"/>
    <n v="0"/>
    <n v="0"/>
    <n v="0"/>
    <n v="0"/>
    <n v="0"/>
    <n v="0"/>
    <n v="0"/>
    <n v="0"/>
    <n v="0"/>
    <n v="0"/>
    <n v="0"/>
    <n v="0"/>
    <n v="26.5"/>
    <n v="0"/>
    <n v="0"/>
    <n v="0"/>
    <n v="0"/>
    <n v="5.9346750000000004"/>
    <n v="0"/>
    <n v="0"/>
  </r>
  <r>
    <d v="2021-01-01T00:00:00"/>
    <x v="9"/>
    <s v="P"/>
    <s v="Active"/>
    <n v="441"/>
    <x v="440"/>
    <s v="N"/>
    <x v="31"/>
    <n v="1059"/>
    <x v="2"/>
    <s v="Niederl. 7"/>
    <n v="1"/>
    <s v="Department"/>
    <s v="Supervisor"/>
    <s v="Non-Mgm."/>
    <s v="ang."/>
    <s v="M"/>
    <d v="2017-08-01T00:00:00"/>
    <m/>
    <s v=""/>
    <n v="2"/>
    <d v="1991-04-05T00:00:00"/>
    <n v="28"/>
    <s v="J"/>
    <n v="30"/>
    <n v="2.5"/>
    <n v="39"/>
    <x v="0"/>
    <n v="1"/>
    <n v="31"/>
    <n v="0"/>
    <n v="8153"/>
    <n v="1259.1937499999999"/>
    <n v="0"/>
    <n v="0"/>
    <n v="30"/>
    <n v="0"/>
    <n v="320.83"/>
    <n v="0"/>
    <n v="0"/>
    <n v="0"/>
    <n v="0"/>
    <n v="0"/>
    <n v="470.36538461538464"/>
    <n v="373.67916666666667"/>
    <n v="26.5"/>
    <n v="0"/>
    <n v="0"/>
    <n v="0"/>
    <n v="0"/>
    <n v="273.52683075961545"/>
    <n v="79.040000000000006"/>
    <n v="0"/>
  </r>
  <r>
    <d v="2021-01-01T00:00:00"/>
    <x v="9"/>
    <s v="P"/>
    <s v="Active"/>
    <n v="442"/>
    <x v="441"/>
    <s v="N"/>
    <x v="51"/>
    <n v="1092"/>
    <x v="2"/>
    <s v="Niederl. 7"/>
    <n v="1"/>
    <s v="Department"/>
    <s v="Supervisor"/>
    <s v="Non-Mgm."/>
    <s v="tech"/>
    <s v="M"/>
    <d v="2017-08-01T00:00:00"/>
    <d v="2021-01-31T00:00:00"/>
    <s v=""/>
    <n v="3"/>
    <d v="1999-11-04T00:00:00"/>
    <n v="20"/>
    <s v="J"/>
    <n v="30"/>
    <n v="2.5"/>
    <n v="39"/>
    <x v="0"/>
    <n v="1"/>
    <n v="31"/>
    <n v="0"/>
    <n v="8154"/>
    <n v="1259.1937499999999"/>
    <n v="0"/>
    <n v="0"/>
    <n v="0"/>
    <n v="0"/>
    <n v="0"/>
    <n v="0"/>
    <n v="0"/>
    <n v="0"/>
    <n v="0"/>
    <n v="0"/>
    <n v="470.42307692307696"/>
    <n v="373.72500000000002"/>
    <n v="26.5"/>
    <n v="0"/>
    <n v="0"/>
    <n v="0"/>
    <n v="0"/>
    <n v="194.98163682692311"/>
    <n v="0"/>
    <n v="0"/>
  </r>
  <r>
    <d v="2021-01-01T00:00:00"/>
    <x v="9"/>
    <s v="P"/>
    <s v="Active"/>
    <n v="443"/>
    <x v="442"/>
    <s v="N"/>
    <x v="49"/>
    <n v="1072"/>
    <x v="0"/>
    <s v="Niederl. 3"/>
    <n v="1"/>
    <s v="Department"/>
    <s v="Supervisor"/>
    <s v="Non-Mgm."/>
    <s v="ang."/>
    <s v="W"/>
    <d v="2017-08-01T00:00:00"/>
    <m/>
    <s v=""/>
    <n v="2"/>
    <d v="1988-07-23T00:00:00"/>
    <n v="31"/>
    <s v="N"/>
    <n v="30"/>
    <n v="2.5"/>
    <n v="39"/>
    <x v="0"/>
    <n v="1"/>
    <n v="31"/>
    <n v="0"/>
    <n v="8155"/>
    <n v="1259.1937499999999"/>
    <n v="0"/>
    <n v="0"/>
    <n v="0"/>
    <n v="0"/>
    <n v="0"/>
    <n v="0"/>
    <n v="0"/>
    <n v="0"/>
    <n v="0"/>
    <n v="0"/>
    <n v="0"/>
    <n v="0"/>
    <n v="26.5"/>
    <n v="0"/>
    <n v="0"/>
    <n v="0"/>
    <n v="0"/>
    <n v="5.9346750000000004"/>
    <n v="0"/>
    <n v="0"/>
  </r>
  <r>
    <d v="2021-01-01T00:00:00"/>
    <x v="9"/>
    <s v="P"/>
    <s v="Active"/>
    <n v="444"/>
    <x v="443"/>
    <s v="N"/>
    <x v="35"/>
    <n v="1078"/>
    <x v="0"/>
    <s v="Niederl. 3"/>
    <n v="1"/>
    <s v="Department"/>
    <s v="Supervisor"/>
    <s v="Non-Mgm."/>
    <s v="ang."/>
    <s v="W"/>
    <d v="2017-08-01T00:00:00"/>
    <m/>
    <s v=""/>
    <n v="2"/>
    <d v="1988-02-25T00:00:00"/>
    <n v="31"/>
    <s v="N"/>
    <n v="30"/>
    <n v="2.5"/>
    <n v="39"/>
    <x v="0"/>
    <n v="1"/>
    <n v="31"/>
    <n v="0"/>
    <n v="8156"/>
    <n v="1259.1937499999999"/>
    <n v="0"/>
    <n v="0"/>
    <n v="0"/>
    <n v="0"/>
    <n v="0"/>
    <n v="0"/>
    <n v="0"/>
    <n v="0"/>
    <n v="0"/>
    <n v="0"/>
    <n v="0"/>
    <n v="0"/>
    <n v="26.5"/>
    <n v="0"/>
    <n v="0"/>
    <n v="0"/>
    <n v="0"/>
    <n v="5.9346750000000004"/>
    <n v="0"/>
    <n v="0"/>
  </r>
  <r>
    <d v="2021-01-01T00:00:00"/>
    <x v="9"/>
    <s v="P"/>
    <s v="Active"/>
    <n v="445"/>
    <x v="444"/>
    <s v="N"/>
    <x v="30"/>
    <n v="1071"/>
    <x v="0"/>
    <s v="Niederl. 3"/>
    <n v="1"/>
    <s v="Department"/>
    <s v="Supervisor"/>
    <s v="Non-Mgm."/>
    <s v="ang."/>
    <s v="M"/>
    <d v="2017-08-01T00:00:00"/>
    <m/>
    <s v=""/>
    <n v="2"/>
    <d v="1973-06-24T00:00:00"/>
    <n v="46"/>
    <s v="N"/>
    <n v="30"/>
    <n v="2.5"/>
    <n v="39"/>
    <x v="0"/>
    <n v="1"/>
    <n v="31"/>
    <n v="0"/>
    <n v="8157"/>
    <n v="1259.1937499999999"/>
    <n v="0"/>
    <n v="0"/>
    <n v="0"/>
    <n v="0"/>
    <n v="0"/>
    <n v="0"/>
    <n v="0"/>
    <n v="0"/>
    <n v="0"/>
    <n v="0"/>
    <n v="0"/>
    <n v="0"/>
    <n v="26.5"/>
    <n v="0"/>
    <n v="0"/>
    <n v="0"/>
    <n v="0"/>
    <n v="5.9346750000000004"/>
    <n v="0"/>
    <n v="0"/>
  </r>
  <r>
    <d v="2021-01-01T00:00:00"/>
    <x v="9"/>
    <s v="P"/>
    <s v="Active"/>
    <n v="446"/>
    <x v="445"/>
    <s v="N"/>
    <x v="22"/>
    <n v="1029"/>
    <x v="6"/>
    <s v="Niederl. 10"/>
    <n v="1"/>
    <s v="Department"/>
    <s v="Supervisor"/>
    <s v="Non-Mgm."/>
    <s v="ang."/>
    <s v="M"/>
    <d v="2017-08-01T00:00:00"/>
    <m/>
    <s v=""/>
    <n v="2"/>
    <d v="1974-07-09T00:00:00"/>
    <n v="45"/>
    <s v="J"/>
    <n v="30"/>
    <n v="2.5"/>
    <n v="39"/>
    <x v="0"/>
    <n v="1"/>
    <n v="31"/>
    <n v="0"/>
    <n v="8158"/>
    <n v="1259.1937499999999"/>
    <n v="0"/>
    <n v="0"/>
    <n v="0"/>
    <n v="0"/>
    <n v="0"/>
    <n v="0"/>
    <n v="0"/>
    <n v="0"/>
    <n v="0"/>
    <n v="0"/>
    <n v="470.65384615384613"/>
    <n v="373.90833333333336"/>
    <n v="26.5"/>
    <n v="0"/>
    <n v="0"/>
    <n v="0"/>
    <n v="0"/>
    <n v="195.07437509615386"/>
    <n v="0"/>
    <n v="0"/>
  </r>
  <r>
    <d v="2021-01-01T00:00:00"/>
    <x v="9"/>
    <s v="P"/>
    <s v="Active"/>
    <n v="447"/>
    <x v="446"/>
    <s v="N"/>
    <x v="22"/>
    <n v="1035"/>
    <x v="5"/>
    <s v="Niederl. 5"/>
    <n v="1"/>
    <s v="Department"/>
    <s v="Supervisor"/>
    <s v="Non-Mgm."/>
    <s v="ang."/>
    <s v="M"/>
    <d v="2017-08-01T00:00:00"/>
    <m/>
    <s v=""/>
    <n v="2"/>
    <d v="1975-01-29T00:00:00"/>
    <n v="44"/>
    <s v="J"/>
    <n v="30"/>
    <n v="2.5"/>
    <n v="39"/>
    <x v="0"/>
    <n v="1"/>
    <n v="31"/>
    <n v="0"/>
    <n v="8159"/>
    <n v="1259.1937499999999"/>
    <n v="0"/>
    <n v="0"/>
    <n v="0"/>
    <n v="0"/>
    <n v="0"/>
    <n v="0"/>
    <n v="0"/>
    <n v="0"/>
    <n v="0"/>
    <n v="0"/>
    <n v="470.71153846153845"/>
    <n v="373.95416666666665"/>
    <n v="26.5"/>
    <n v="0"/>
    <n v="0"/>
    <n v="0"/>
    <n v="0"/>
    <n v="195.09755966346154"/>
    <n v="0"/>
    <n v="0"/>
  </r>
  <r>
    <d v="2021-01-01T00:00:00"/>
    <x v="9"/>
    <s v="P"/>
    <s v="Active"/>
    <n v="448"/>
    <x v="447"/>
    <s v="N"/>
    <x v="1"/>
    <n v="1017"/>
    <x v="1"/>
    <s v="Niederl. 1"/>
    <n v="1"/>
    <s v="Department"/>
    <s v="Supervisor"/>
    <s v="Non-Mgm."/>
    <s v="ang."/>
    <s v="M"/>
    <d v="2017-08-21T00:00:00"/>
    <m/>
    <s v=""/>
    <n v="2"/>
    <d v="1975-07-02T00:00:00"/>
    <n v="44"/>
    <s v="N"/>
    <n v="30"/>
    <n v="2.5"/>
    <n v="39"/>
    <x v="0"/>
    <n v="1"/>
    <n v="31"/>
    <n v="0"/>
    <n v="8160"/>
    <n v="1259.1937499999999"/>
    <n v="0"/>
    <n v="0"/>
    <n v="0"/>
    <n v="0"/>
    <n v="0"/>
    <n v="0"/>
    <n v="0"/>
    <n v="0"/>
    <n v="0"/>
    <n v="0"/>
    <n v="0"/>
    <n v="0"/>
    <n v="26.5"/>
    <n v="0"/>
    <n v="0"/>
    <n v="0"/>
    <n v="0"/>
    <n v="5.9346750000000004"/>
    <n v="0"/>
    <n v="0"/>
  </r>
  <r>
    <d v="2021-01-01T00:00:00"/>
    <x v="9"/>
    <s v="P"/>
    <s v="Active"/>
    <n v="449"/>
    <x v="448"/>
    <s v="N"/>
    <x v="52"/>
    <n v="1007"/>
    <x v="1"/>
    <s v="Niederl. 1"/>
    <n v="1"/>
    <s v="Department"/>
    <s v="Supervisor"/>
    <s v="Non-Mgm."/>
    <s v="tech"/>
    <s v="M"/>
    <d v="2017-09-01T00:00:00"/>
    <d v="2021-02-28T00:00:00"/>
    <s v=""/>
    <n v="3"/>
    <d v="2000-07-28T00:00:00"/>
    <n v="19"/>
    <s v="J"/>
    <n v="30"/>
    <n v="2.5"/>
    <n v="39"/>
    <x v="0"/>
    <n v="1"/>
    <n v="31"/>
    <n v="0"/>
    <n v="8161"/>
    <n v="1259.1937499999999"/>
    <n v="0"/>
    <n v="0"/>
    <n v="0"/>
    <n v="0"/>
    <n v="0"/>
    <n v="0"/>
    <n v="0"/>
    <n v="0"/>
    <n v="0"/>
    <n v="0"/>
    <n v="470.82692307692304"/>
    <n v="374.04583333333341"/>
    <n v="26.5"/>
    <n v="0"/>
    <n v="0"/>
    <n v="0"/>
    <n v="0"/>
    <n v="195.14392879807693"/>
    <n v="0"/>
    <n v="0"/>
  </r>
  <r>
    <d v="2021-01-01T00:00:00"/>
    <x v="9"/>
    <s v="P"/>
    <s v="Active"/>
    <n v="450"/>
    <x v="449"/>
    <s v="N"/>
    <x v="52"/>
    <n v="1007"/>
    <x v="1"/>
    <s v="Niederl. 1"/>
    <n v="1"/>
    <s v="Department"/>
    <s v="Supervisor"/>
    <s v="Non-Mgm."/>
    <s v="tech"/>
    <s v="W"/>
    <d v="2017-09-01T00:00:00"/>
    <d v="2021-02-28T00:00:00"/>
    <s v=""/>
    <n v="3"/>
    <d v="2002-01-28T00:00:00"/>
    <n v="17"/>
    <s v="J"/>
    <n v="30"/>
    <n v="2.5"/>
    <n v="39"/>
    <x v="0"/>
    <n v="1"/>
    <n v="31"/>
    <n v="0"/>
    <n v="8162"/>
    <n v="1259.1937499999999"/>
    <n v="0"/>
    <n v="0"/>
    <n v="0"/>
    <n v="0"/>
    <n v="0"/>
    <n v="0"/>
    <n v="0"/>
    <n v="0"/>
    <n v="0"/>
    <n v="0"/>
    <n v="470.88461538461536"/>
    <n v="374.0916666666667"/>
    <n v="26.5"/>
    <n v="0"/>
    <n v="0"/>
    <n v="0"/>
    <n v="0"/>
    <n v="195.16711336538464"/>
    <n v="0"/>
    <n v="0"/>
  </r>
  <r>
    <d v="2021-01-01T00:00:00"/>
    <x v="9"/>
    <s v="P"/>
    <s v="Active"/>
    <n v="454"/>
    <x v="453"/>
    <s v="N"/>
    <x v="52"/>
    <n v="1007"/>
    <x v="1"/>
    <s v="Niederl. 1"/>
    <n v="1"/>
    <s v="Department"/>
    <s v="Supervisor"/>
    <s v="Non-Mgm."/>
    <s v="tech"/>
    <s v="M"/>
    <d v="2017-09-01T00:00:00"/>
    <d v="2021-02-28T00:00:00"/>
    <s v=""/>
    <n v="3"/>
    <d v="2001-05-20T00:00:00"/>
    <n v="18"/>
    <s v="J"/>
    <n v="30"/>
    <n v="2.5"/>
    <n v="39"/>
    <x v="0"/>
    <n v="1"/>
    <n v="31"/>
    <n v="0"/>
    <n v="8163"/>
    <n v="1259.1937499999999"/>
    <n v="0"/>
    <n v="0"/>
    <n v="0"/>
    <n v="0"/>
    <n v="0"/>
    <n v="0"/>
    <n v="0"/>
    <n v="0"/>
    <n v="0"/>
    <n v="0"/>
    <n v="470.94230769230768"/>
    <n v="374.13750000000005"/>
    <n v="26.5"/>
    <n v="0"/>
    <n v="0"/>
    <n v="0"/>
    <n v="0"/>
    <n v="195.19029793269232"/>
    <n v="0"/>
    <n v="0"/>
  </r>
  <r>
    <d v="2021-01-01T00:00:00"/>
    <x v="9"/>
    <s v="P"/>
    <s v="Active"/>
    <n v="455"/>
    <x v="454"/>
    <s v="N"/>
    <x v="52"/>
    <n v="1007"/>
    <x v="1"/>
    <s v="Niederl. 1"/>
    <n v="1"/>
    <s v="Department"/>
    <s v="Supervisor"/>
    <s v="Non-Mgm."/>
    <s v="tech"/>
    <s v="M"/>
    <d v="2017-09-01T00:00:00"/>
    <d v="2021-02-28T00:00:00"/>
    <s v=""/>
    <n v="3"/>
    <d v="2000-11-17T00:00:00"/>
    <n v="19"/>
    <s v="J"/>
    <n v="30"/>
    <n v="2.5"/>
    <n v="39"/>
    <x v="0"/>
    <n v="1"/>
    <n v="31"/>
    <n v="0"/>
    <n v="8164"/>
    <n v="1259.1937499999999"/>
    <n v="0"/>
    <n v="0"/>
    <n v="0"/>
    <n v="0"/>
    <n v="0"/>
    <n v="0"/>
    <n v="0"/>
    <n v="0"/>
    <n v="0"/>
    <n v="0"/>
    <n v="471"/>
    <n v="374.18333333333339"/>
    <n v="26.5"/>
    <n v="0"/>
    <n v="0"/>
    <n v="0"/>
    <n v="0"/>
    <n v="195.21348250000003"/>
    <n v="0"/>
    <n v="0"/>
  </r>
  <r>
    <d v="2021-01-01T00:00:00"/>
    <x v="9"/>
    <s v="P"/>
    <s v="Active"/>
    <n v="456"/>
    <x v="455"/>
    <s v="N"/>
    <x v="52"/>
    <n v="1007"/>
    <x v="1"/>
    <s v="Niederl. 1"/>
    <n v="1"/>
    <s v="Department"/>
    <s v="Supervisor"/>
    <s v="Non-Mgm."/>
    <s v="tech"/>
    <s v="M"/>
    <d v="2017-09-01T00:00:00"/>
    <d v="2021-02-28T00:00:00"/>
    <s v=""/>
    <n v="3"/>
    <d v="2000-10-30T00:00:00"/>
    <n v="19"/>
    <s v="J"/>
    <n v="30"/>
    <n v="2.5"/>
    <n v="39"/>
    <x v="0"/>
    <n v="1"/>
    <n v="31"/>
    <n v="0"/>
    <n v="8165"/>
    <n v="1259.1937499999999"/>
    <n v="0"/>
    <n v="0"/>
    <n v="0"/>
    <n v="0"/>
    <n v="0"/>
    <n v="0"/>
    <n v="0"/>
    <n v="0"/>
    <n v="0"/>
    <n v="0"/>
    <n v="471.05769230769232"/>
    <n v="374.22916666666669"/>
    <n v="26.5"/>
    <n v="0"/>
    <n v="0"/>
    <n v="0"/>
    <n v="0"/>
    <n v="195.23666706730771"/>
    <n v="0"/>
    <n v="0"/>
  </r>
  <r>
    <d v="2021-01-01T00:00:00"/>
    <x v="9"/>
    <s v="P"/>
    <s v="Active"/>
    <n v="457"/>
    <x v="456"/>
    <s v="N"/>
    <x v="52"/>
    <n v="1007"/>
    <x v="1"/>
    <s v="Niederl. 1"/>
    <n v="1"/>
    <s v="Department"/>
    <s v="Supervisor"/>
    <s v="Non-Mgm."/>
    <s v="tech"/>
    <s v="M"/>
    <d v="2017-09-01T00:00:00"/>
    <d v="2021-02-28T00:00:00"/>
    <s v=""/>
    <n v="3"/>
    <d v="2001-06-19T00:00:00"/>
    <n v="18"/>
    <s v="J"/>
    <n v="30"/>
    <n v="2.5"/>
    <n v="39"/>
    <x v="0"/>
    <n v="1"/>
    <n v="31"/>
    <n v="0"/>
    <n v="8166"/>
    <n v="1259.1937499999999"/>
    <n v="0"/>
    <n v="0"/>
    <n v="0"/>
    <n v="0"/>
    <n v="0"/>
    <n v="0"/>
    <n v="0"/>
    <n v="0"/>
    <n v="0"/>
    <n v="0"/>
    <n v="471.11538461538458"/>
    <n v="374.27500000000003"/>
    <n v="26.5"/>
    <n v="0"/>
    <n v="0"/>
    <n v="0"/>
    <n v="0"/>
    <n v="195.25985163461539"/>
    <n v="0"/>
    <n v="0"/>
  </r>
  <r>
    <d v="2021-01-01T00:00:00"/>
    <x v="9"/>
    <s v="P"/>
    <s v="Active"/>
    <n v="459"/>
    <x v="458"/>
    <s v="N"/>
    <x v="52"/>
    <n v="1007"/>
    <x v="1"/>
    <s v="Niederl. 1"/>
    <n v="1"/>
    <s v="Department"/>
    <s v="Supervisor"/>
    <s v="Non-Mgm."/>
    <s v="tech"/>
    <s v="M"/>
    <d v="2017-09-01T00:00:00"/>
    <d v="2021-02-28T00:00:00"/>
    <s v=""/>
    <n v="3"/>
    <d v="2000-11-04T00:00:00"/>
    <n v="19"/>
    <s v="J"/>
    <n v="30"/>
    <n v="2.5"/>
    <n v="39"/>
    <x v="0"/>
    <n v="1"/>
    <n v="31"/>
    <n v="0"/>
    <n v="8167"/>
    <n v="1259.1937499999999"/>
    <n v="0"/>
    <n v="0"/>
    <n v="0"/>
    <n v="0"/>
    <n v="0"/>
    <n v="0"/>
    <n v="0"/>
    <n v="0"/>
    <n v="0"/>
    <n v="0"/>
    <n v="471.17307692307691"/>
    <n v="374.32083333333338"/>
    <n v="26.5"/>
    <n v="0"/>
    <n v="0"/>
    <n v="0"/>
    <n v="0"/>
    <n v="195.2830362019231"/>
    <n v="0"/>
    <n v="0"/>
  </r>
  <r>
    <d v="2021-01-01T00:00:00"/>
    <x v="9"/>
    <s v="P"/>
    <s v="Active"/>
    <n v="460"/>
    <x v="459"/>
    <s v="N"/>
    <x v="52"/>
    <n v="1007"/>
    <x v="1"/>
    <s v="Niederl. 1"/>
    <n v="1"/>
    <s v="Department"/>
    <s v="Supervisor"/>
    <s v="Non-Mgm."/>
    <s v="tech"/>
    <s v="M"/>
    <d v="2017-09-01T00:00:00"/>
    <d v="2021-02-28T00:00:00"/>
    <s v=""/>
    <n v="3"/>
    <d v="2001-07-28T00:00:00"/>
    <n v="18"/>
    <s v="J"/>
    <n v="30"/>
    <n v="2.5"/>
    <n v="39"/>
    <x v="0"/>
    <n v="1"/>
    <n v="31"/>
    <n v="0"/>
    <n v="8168"/>
    <n v="1259.1937499999999"/>
    <n v="0"/>
    <n v="0"/>
    <n v="0"/>
    <n v="0"/>
    <n v="0"/>
    <n v="0"/>
    <n v="0"/>
    <n v="0"/>
    <n v="0"/>
    <n v="0"/>
    <n v="471.23076923076923"/>
    <n v="374.36666666666667"/>
    <n v="26.5"/>
    <n v="0"/>
    <n v="0"/>
    <n v="0"/>
    <n v="0"/>
    <n v="195.30622076923078"/>
    <n v="0"/>
    <n v="0"/>
  </r>
  <r>
    <d v="2021-01-01T00:00:00"/>
    <x v="9"/>
    <s v="P"/>
    <s v="Active"/>
    <n v="462"/>
    <x v="461"/>
    <s v="N"/>
    <x v="51"/>
    <n v="1092"/>
    <x v="3"/>
    <s v="Niederl. 8"/>
    <n v="1"/>
    <s v="Department"/>
    <s v="Supervisor"/>
    <s v="Non-Mgm."/>
    <s v="tech"/>
    <s v="M"/>
    <d v="2017-09-01T00:00:00"/>
    <d v="2021-02-28T00:00:00"/>
    <s v=""/>
    <n v="3"/>
    <d v="1997-12-09T00:00:00"/>
    <n v="22"/>
    <s v="J"/>
    <n v="30"/>
    <n v="2.5"/>
    <n v="39"/>
    <x v="0"/>
    <n v="1"/>
    <n v="31"/>
    <n v="0"/>
    <n v="8169"/>
    <n v="1259.1937499999999"/>
    <n v="0"/>
    <n v="0"/>
    <n v="0"/>
    <n v="0"/>
    <n v="0"/>
    <n v="0"/>
    <n v="0"/>
    <n v="0"/>
    <n v="0"/>
    <n v="0"/>
    <n v="471.28846153846155"/>
    <n v="374.41250000000002"/>
    <n v="26.5"/>
    <n v="0"/>
    <n v="0"/>
    <n v="0"/>
    <n v="0"/>
    <n v="195.32940533653849"/>
    <n v="0"/>
    <n v="0"/>
  </r>
  <r>
    <d v="2021-01-01T00:00:00"/>
    <x v="9"/>
    <s v="P"/>
    <s v="Active"/>
    <n v="465"/>
    <x v="464"/>
    <s v="N"/>
    <x v="21"/>
    <n v="1086"/>
    <x v="0"/>
    <s v="Niederl. 3"/>
    <n v="1"/>
    <s v="Department"/>
    <s v="Supervisor"/>
    <s v="Non-Mgm."/>
    <s v="ang."/>
    <s v="M"/>
    <d v="2017-09-01T00:00:00"/>
    <m/>
    <s v=""/>
    <n v="2"/>
    <d v="1993-04-28T00:00:00"/>
    <n v="26"/>
    <s v="N"/>
    <n v="30"/>
    <n v="2.5"/>
    <n v="39"/>
    <x v="0"/>
    <n v="1"/>
    <n v="31"/>
    <n v="0"/>
    <n v="8170"/>
    <n v="1259.1937499999999"/>
    <n v="0"/>
    <n v="0"/>
    <n v="0"/>
    <n v="0"/>
    <n v="0"/>
    <n v="0"/>
    <n v="0"/>
    <n v="0"/>
    <n v="0"/>
    <n v="0"/>
    <n v="0"/>
    <n v="0"/>
    <n v="26.5"/>
    <n v="0"/>
    <n v="0"/>
    <n v="0"/>
    <n v="0"/>
    <n v="5.9346750000000004"/>
    <n v="0"/>
    <n v="0"/>
  </r>
  <r>
    <d v="2021-01-01T00:00:00"/>
    <x v="9"/>
    <s v="P"/>
    <s v="Active"/>
    <n v="466"/>
    <x v="465"/>
    <s v="N"/>
    <x v="35"/>
    <n v="1078"/>
    <x v="0"/>
    <s v="Niederl. 3"/>
    <n v="1"/>
    <s v="Department"/>
    <s v="Supervisor"/>
    <s v="Non-Mgm."/>
    <s v="ang."/>
    <s v="M"/>
    <d v="2017-09-04T00:00:00"/>
    <m/>
    <s v=""/>
    <n v="2"/>
    <d v="1984-05-16T00:00:00"/>
    <n v="35"/>
    <s v="N"/>
    <n v="30"/>
    <n v="2.5"/>
    <n v="39"/>
    <x v="0"/>
    <n v="1"/>
    <n v="31"/>
    <n v="0"/>
    <n v="8171"/>
    <n v="1259.1937499999999"/>
    <n v="0"/>
    <n v="0"/>
    <n v="0"/>
    <n v="0"/>
    <n v="0"/>
    <n v="0"/>
    <n v="0"/>
    <n v="0"/>
    <n v="0"/>
    <n v="0"/>
    <n v="0"/>
    <n v="0"/>
    <n v="26.5"/>
    <n v="0"/>
    <n v="0"/>
    <n v="0"/>
    <n v="0"/>
    <n v="5.9346750000000004"/>
    <n v="0"/>
    <n v="0"/>
  </r>
  <r>
    <d v="2021-01-01T00:00:00"/>
    <x v="9"/>
    <s v="P"/>
    <s v="Active"/>
    <n v="467"/>
    <x v="466"/>
    <s v="N"/>
    <x v="22"/>
    <n v="1060"/>
    <x v="2"/>
    <s v="Niederl. 7"/>
    <n v="1"/>
    <s v="Department"/>
    <s v="Supervisor"/>
    <s v="Non-Mgm."/>
    <s v="ang."/>
    <s v="M"/>
    <d v="2017-09-01T00:00:00"/>
    <m/>
    <s v=""/>
    <n v="2"/>
    <d v="1971-03-04T00:00:00"/>
    <n v="48"/>
    <s v="J"/>
    <n v="30"/>
    <n v="2.5"/>
    <n v="39"/>
    <x v="0"/>
    <n v="1"/>
    <n v="31"/>
    <n v="0"/>
    <n v="8172"/>
    <n v="1259.1937499999999"/>
    <n v="0"/>
    <n v="0"/>
    <n v="0"/>
    <n v="0"/>
    <n v="0"/>
    <n v="0"/>
    <n v="0"/>
    <n v="0"/>
    <n v="0"/>
    <n v="0"/>
    <n v="471.46153846153845"/>
    <n v="374.55"/>
    <n v="26.5"/>
    <n v="0"/>
    <n v="0"/>
    <n v="0"/>
    <n v="0"/>
    <n v="195.39895903846156"/>
    <n v="0"/>
    <n v="0"/>
  </r>
  <r>
    <d v="2021-01-01T00:00:00"/>
    <x v="9"/>
    <s v="P"/>
    <s v="Active"/>
    <n v="468"/>
    <x v="467"/>
    <s v="N"/>
    <x v="22"/>
    <n v="1053"/>
    <x v="3"/>
    <s v="Niederl. 8"/>
    <n v="1"/>
    <s v="Department"/>
    <s v="Supervisor"/>
    <s v="Non-Mgm."/>
    <s v="ang."/>
    <s v="M"/>
    <d v="2017-09-01T00:00:00"/>
    <m/>
    <s v=""/>
    <n v="2"/>
    <d v="1994-01-23T00:00:00"/>
    <n v="25"/>
    <s v="J"/>
    <n v="30"/>
    <n v="2.5"/>
    <n v="39"/>
    <x v="0"/>
    <n v="1"/>
    <n v="31"/>
    <n v="0"/>
    <n v="8173"/>
    <n v="1259.1937499999999"/>
    <n v="0"/>
    <n v="0"/>
    <n v="0"/>
    <n v="0"/>
    <n v="0"/>
    <n v="0"/>
    <n v="0"/>
    <n v="0"/>
    <n v="0"/>
    <n v="0"/>
    <n v="471.51923076923077"/>
    <n v="374.59583333333336"/>
    <n v="26.5"/>
    <n v="0"/>
    <n v="0"/>
    <n v="0"/>
    <n v="0"/>
    <n v="195.42214360576924"/>
    <n v="0"/>
    <n v="0"/>
  </r>
  <r>
    <d v="2021-01-01T00:00:00"/>
    <x v="9"/>
    <s v="P"/>
    <s v="Active"/>
    <n v="469"/>
    <x v="468"/>
    <s v="N"/>
    <x v="15"/>
    <n v="1044"/>
    <x v="9"/>
    <s v="Niederl. 4"/>
    <n v="1"/>
    <s v="Department"/>
    <s v="Supervisor"/>
    <s v="Manager"/>
    <s v="ang."/>
    <s v="M"/>
    <d v="2017-09-01T00:00:00"/>
    <m/>
    <s v=""/>
    <n v="2"/>
    <d v="1964-11-15T00:00:00"/>
    <n v="55"/>
    <s v="N"/>
    <n v="30"/>
    <n v="2.5"/>
    <n v="39"/>
    <x v="0"/>
    <n v="1"/>
    <n v="31"/>
    <n v="0"/>
    <n v="8174"/>
    <n v="1259.1937499999999"/>
    <n v="0"/>
    <n v="0"/>
    <n v="0"/>
    <n v="0"/>
    <n v="0"/>
    <n v="0"/>
    <n v="0"/>
    <n v="0"/>
    <n v="0"/>
    <n v="0"/>
    <n v="0"/>
    <n v="0"/>
    <n v="26.5"/>
    <n v="0"/>
    <n v="0"/>
    <n v="0"/>
    <n v="0"/>
    <n v="5.9346750000000004"/>
    <n v="113.18680000000001"/>
    <n v="0"/>
  </r>
  <r>
    <d v="2021-01-01T00:00:00"/>
    <x v="9"/>
    <s v="P"/>
    <s v="Active"/>
    <n v="470"/>
    <x v="469"/>
    <s v="N"/>
    <x v="17"/>
    <n v="1088"/>
    <x v="0"/>
    <s v="Niederl. 3"/>
    <n v="1"/>
    <s v="Department"/>
    <s v="Supervisor"/>
    <s v="Non-Mgm."/>
    <s v="ang."/>
    <s v="W"/>
    <d v="2017-09-12T00:00:00"/>
    <m/>
    <s v=""/>
    <n v="2"/>
    <d v="1971-05-12T00:00:00"/>
    <n v="48"/>
    <s v="N"/>
    <n v="12"/>
    <n v="1"/>
    <n v="16"/>
    <x v="0"/>
    <n v="0.41025641025641024"/>
    <n v="31"/>
    <n v="0"/>
    <n v="8175"/>
    <n v="1259.1937499999999"/>
    <n v="0"/>
    <n v="0"/>
    <n v="0"/>
    <n v="0"/>
    <n v="0"/>
    <n v="0"/>
    <n v="0"/>
    <n v="0"/>
    <n v="0"/>
    <n v="0"/>
    <n v="0"/>
    <n v="0"/>
    <n v="26.5"/>
    <n v="0"/>
    <n v="0"/>
    <n v="0"/>
    <n v="0"/>
    <n v="5.9346750000000004"/>
    <n v="0"/>
    <n v="0"/>
  </r>
  <r>
    <d v="2021-01-01T00:00:00"/>
    <x v="9"/>
    <s v="P"/>
    <s v="Active"/>
    <n v="471"/>
    <x v="470"/>
    <s v="N"/>
    <x v="36"/>
    <n v="1054"/>
    <x v="8"/>
    <s v="Niederl. 2"/>
    <n v="1"/>
    <s v="Department"/>
    <s v="Supervisor"/>
    <s v="Non-Mgm."/>
    <s v="ang."/>
    <s v="W"/>
    <d v="2017-09-04T00:00:00"/>
    <m/>
    <s v=""/>
    <n v="2"/>
    <d v="1991-06-08T00:00:00"/>
    <n v="28"/>
    <s v="N"/>
    <n v="30"/>
    <n v="2.5"/>
    <n v="39"/>
    <x v="0"/>
    <n v="1"/>
    <n v="31"/>
    <n v="0"/>
    <n v="8176"/>
    <n v="1259.1937499999999"/>
    <n v="0"/>
    <n v="0"/>
    <n v="0"/>
    <n v="0"/>
    <n v="0"/>
    <n v="0"/>
    <n v="0"/>
    <n v="0"/>
    <n v="0"/>
    <n v="0"/>
    <n v="0"/>
    <n v="0"/>
    <n v="26.5"/>
    <n v="0"/>
    <n v="0"/>
    <n v="0"/>
    <n v="0"/>
    <n v="5.9346750000000004"/>
    <n v="0"/>
    <n v="0"/>
  </r>
  <r>
    <d v="2021-01-01T00:00:00"/>
    <x v="9"/>
    <s v="P"/>
    <s v="Active"/>
    <n v="472"/>
    <x v="471"/>
    <s v="N"/>
    <x v="23"/>
    <n v="1068"/>
    <x v="0"/>
    <s v="Niederl. 3"/>
    <n v="1"/>
    <s v="Department"/>
    <s v="Supervisor"/>
    <s v="Non-Mgm."/>
    <s v="ang."/>
    <s v="M"/>
    <d v="2017-09-01T00:00:00"/>
    <m/>
    <s v=""/>
    <n v="2"/>
    <d v="1968-08-31T00:00:00"/>
    <n v="51"/>
    <s v="N"/>
    <n v="30"/>
    <n v="2.5"/>
    <n v="39"/>
    <x v="0"/>
    <n v="1"/>
    <n v="31"/>
    <n v="0"/>
    <n v="8177"/>
    <n v="1259.1937499999999"/>
    <n v="0"/>
    <n v="0"/>
    <n v="0"/>
    <n v="0"/>
    <n v="0"/>
    <n v="0"/>
    <n v="0"/>
    <n v="0"/>
    <n v="0"/>
    <n v="0"/>
    <n v="0"/>
    <n v="0"/>
    <n v="26.5"/>
    <n v="0"/>
    <n v="0"/>
    <n v="0"/>
    <n v="0"/>
    <n v="5.9346750000000004"/>
    <n v="0"/>
    <n v="0"/>
  </r>
  <r>
    <d v="2021-01-01T00:00:00"/>
    <x v="9"/>
    <s v="P"/>
    <s v="Active"/>
    <n v="473"/>
    <x v="472"/>
    <s v="N"/>
    <x v="28"/>
    <n v="1004"/>
    <x v="1"/>
    <s v="Niederl. 1"/>
    <n v="1"/>
    <s v="Department"/>
    <s v="Supervisor"/>
    <s v="Non-Mgm."/>
    <s v="ang."/>
    <s v="W"/>
    <d v="2017-09-01T00:00:00"/>
    <m/>
    <s v=""/>
    <n v="2"/>
    <d v="1960-07-17T00:00:00"/>
    <n v="59"/>
    <s v="N"/>
    <n v="30"/>
    <n v="2.5"/>
    <n v="25"/>
    <x v="0"/>
    <n v="0.64102564102564108"/>
    <n v="31"/>
    <n v="0"/>
    <n v="8178"/>
    <n v="1259.1937499999999"/>
    <n v="0"/>
    <n v="0"/>
    <n v="0"/>
    <n v="0"/>
    <n v="0"/>
    <n v="0"/>
    <n v="0"/>
    <n v="0"/>
    <n v="0"/>
    <n v="0"/>
    <n v="0"/>
    <n v="0"/>
    <n v="26.5"/>
    <n v="0"/>
    <n v="0"/>
    <n v="0"/>
    <n v="0"/>
    <n v="5.9346750000000004"/>
    <n v="0"/>
    <n v="0"/>
  </r>
  <r>
    <d v="2021-01-01T00:00:00"/>
    <x v="9"/>
    <s v="P"/>
    <s v="Active"/>
    <n v="474"/>
    <x v="473"/>
    <s v="N"/>
    <x v="36"/>
    <n v="1054"/>
    <x v="8"/>
    <s v="Niederl. 2"/>
    <n v="1"/>
    <s v="Department"/>
    <s v="Supervisor"/>
    <s v="Non-Mgm."/>
    <s v="ang."/>
    <s v="M"/>
    <d v="2017-09-18T00:00:00"/>
    <m/>
    <s v=""/>
    <n v="2"/>
    <d v="1987-10-12T00:00:00"/>
    <n v="32"/>
    <s v="N"/>
    <n v="30"/>
    <n v="2.5"/>
    <n v="39"/>
    <x v="0"/>
    <n v="1"/>
    <n v="31"/>
    <n v="0"/>
    <n v="8179"/>
    <n v="1259.1937499999999"/>
    <n v="0"/>
    <n v="0"/>
    <n v="0"/>
    <n v="0"/>
    <n v="0"/>
    <n v="0"/>
    <n v="0"/>
    <n v="0"/>
    <n v="0"/>
    <n v="0"/>
    <n v="0"/>
    <n v="0"/>
    <n v="26.5"/>
    <n v="0"/>
    <n v="0"/>
    <n v="0"/>
    <n v="0"/>
    <n v="5.9346750000000004"/>
    <n v="0"/>
    <n v="0"/>
  </r>
  <r>
    <d v="2021-01-01T00:00:00"/>
    <x v="9"/>
    <s v="P"/>
    <s v="Active"/>
    <n v="475"/>
    <x v="474"/>
    <s v="N"/>
    <x v="5"/>
    <n v="1093"/>
    <x v="0"/>
    <s v="Niederl. 3"/>
    <n v="1"/>
    <s v="Department"/>
    <s v="Supervisor"/>
    <s v="Non-Mgm."/>
    <s v="ang."/>
    <s v="M"/>
    <d v="2017-09-15T00:00:00"/>
    <m/>
    <s v=""/>
    <n v="2"/>
    <d v="1980-11-06T00:00:00"/>
    <n v="39"/>
    <s v="N"/>
    <n v="30"/>
    <n v="2.5"/>
    <n v="39"/>
    <x v="0"/>
    <n v="1"/>
    <n v="31"/>
    <n v="0"/>
    <n v="8180"/>
    <n v="1259.1937499999999"/>
    <n v="0"/>
    <n v="0"/>
    <n v="0"/>
    <n v="0"/>
    <n v="0"/>
    <n v="0"/>
    <n v="0"/>
    <n v="0"/>
    <n v="0"/>
    <n v="0"/>
    <n v="0"/>
    <n v="0"/>
    <n v="26.5"/>
    <n v="0"/>
    <n v="0"/>
    <n v="0"/>
    <n v="0"/>
    <n v="5.9346750000000004"/>
    <n v="0"/>
    <n v="0"/>
  </r>
  <r>
    <d v="2021-01-01T00:00:00"/>
    <x v="9"/>
    <s v="P"/>
    <s v="Active"/>
    <n v="476"/>
    <x v="475"/>
    <s v="N"/>
    <x v="26"/>
    <n v="1091"/>
    <x v="0"/>
    <s v="Niederl. 3"/>
    <n v="1"/>
    <s v="Department"/>
    <s v="Supervisor"/>
    <s v="Manager"/>
    <s v="ang."/>
    <s v="M"/>
    <d v="2017-10-01T00:00:00"/>
    <m/>
    <s v=""/>
    <n v="2"/>
    <d v="1964-04-15T00:00:00"/>
    <n v="55"/>
    <s v="N"/>
    <n v="30"/>
    <n v="2.5"/>
    <n v="39"/>
    <x v="0"/>
    <n v="1"/>
    <n v="31"/>
    <n v="0"/>
    <n v="8181"/>
    <n v="1259.1937499999999"/>
    <n v="0"/>
    <n v="0"/>
    <n v="0"/>
    <n v="0"/>
    <n v="0"/>
    <n v="0"/>
    <n v="0"/>
    <n v="0"/>
    <n v="0"/>
    <n v="0"/>
    <n v="0"/>
    <n v="0"/>
    <n v="26.5"/>
    <n v="0"/>
    <n v="0"/>
    <n v="0"/>
    <n v="0"/>
    <n v="5.9346750000000004"/>
    <n v="222.9973"/>
    <n v="0"/>
  </r>
  <r>
    <d v="2021-01-01T00:00:00"/>
    <x v="9"/>
    <s v="P"/>
    <s v="Active"/>
    <n v="477"/>
    <x v="476"/>
    <s v="N"/>
    <x v="31"/>
    <n v="1028"/>
    <x v="6"/>
    <s v="Niederl. 10"/>
    <n v="1"/>
    <s v="Department"/>
    <s v="Supervisor"/>
    <s v="Non-Mgm."/>
    <s v="ang."/>
    <s v="M"/>
    <d v="2017-10-01T00:00:00"/>
    <m/>
    <s v=""/>
    <n v="2"/>
    <d v="1966-11-05T00:00:00"/>
    <n v="53"/>
    <s v="J"/>
    <n v="30"/>
    <n v="2.5"/>
    <n v="39"/>
    <x v="0"/>
    <n v="1"/>
    <n v="31"/>
    <n v="0"/>
    <n v="8182"/>
    <n v="1259.1937499999999"/>
    <n v="0"/>
    <n v="0"/>
    <n v="30"/>
    <n v="0"/>
    <n v="320.83"/>
    <n v="0"/>
    <n v="0"/>
    <n v="0"/>
    <n v="0"/>
    <n v="0"/>
    <n v="472.03846153846155"/>
    <n v="375.00833333333338"/>
    <n v="26.5"/>
    <n v="0"/>
    <n v="0"/>
    <n v="0"/>
    <n v="0"/>
    <n v="274.19918321153853"/>
    <n v="78.66"/>
    <n v="0"/>
  </r>
  <r>
    <d v="2021-01-01T00:00:00"/>
    <x v="9"/>
    <s v="P"/>
    <s v="Active"/>
    <n v="478"/>
    <x v="477"/>
    <s v="N"/>
    <x v="2"/>
    <n v="1010"/>
    <x v="1"/>
    <s v="Niederl. 1"/>
    <n v="1"/>
    <s v="Department"/>
    <s v="Supervisor"/>
    <s v="Non-Mgm."/>
    <s v="ang."/>
    <s v="W"/>
    <d v="2017-10-01T00:00:00"/>
    <m/>
    <s v=""/>
    <n v="2"/>
    <d v="1970-03-01T00:00:00"/>
    <n v="49"/>
    <s v="N"/>
    <n v="24"/>
    <n v="2"/>
    <n v="28"/>
    <x v="0"/>
    <n v="0.71794871794871795"/>
    <n v="31"/>
    <n v="0"/>
    <n v="8183"/>
    <n v="1259.1937499999999"/>
    <n v="0"/>
    <n v="0"/>
    <n v="0"/>
    <n v="0"/>
    <n v="0"/>
    <n v="0"/>
    <n v="0"/>
    <n v="0"/>
    <n v="0"/>
    <n v="0"/>
    <n v="0"/>
    <n v="0"/>
    <n v="26.5"/>
    <n v="0"/>
    <n v="0"/>
    <n v="0"/>
    <n v="0"/>
    <n v="5.9346750000000004"/>
    <n v="0"/>
    <n v="0"/>
  </r>
  <r>
    <d v="2021-01-01T00:00:00"/>
    <x v="9"/>
    <s v="P"/>
    <s v="Active"/>
    <n v="479"/>
    <x v="478"/>
    <s v="N"/>
    <x v="53"/>
    <n v="1012"/>
    <x v="1"/>
    <s v="Niederl. 1"/>
    <n v="1"/>
    <s v="Department"/>
    <s v="Supervisor"/>
    <s v="Non-Mgm."/>
    <s v="DS"/>
    <s v="M"/>
    <d v="2017-10-01T00:00:00"/>
    <m/>
    <s v=""/>
    <n v="2"/>
    <d v="1995-09-08T00:00:00"/>
    <n v="24"/>
    <s v="N"/>
    <n v="0"/>
    <n v="0"/>
    <n v="39"/>
    <x v="0"/>
    <n v="1"/>
    <n v="31"/>
    <n v="0"/>
    <n v="8184"/>
    <n v="1259.1937499999999"/>
    <n v="0"/>
    <n v="0"/>
    <n v="0"/>
    <n v="0"/>
    <n v="0"/>
    <n v="0"/>
    <n v="0"/>
    <n v="0"/>
    <n v="0"/>
    <n v="0"/>
    <n v="0"/>
    <n v="0"/>
    <n v="26.5"/>
    <n v="0"/>
    <n v="0"/>
    <n v="0"/>
    <n v="0"/>
    <n v="5.9346750000000004"/>
    <n v="0"/>
    <n v="0"/>
  </r>
  <r>
    <d v="2021-01-01T00:00:00"/>
    <x v="9"/>
    <s v="P"/>
    <s v="Active"/>
    <n v="480"/>
    <x v="479"/>
    <s v="N"/>
    <x v="22"/>
    <n v="1047"/>
    <x v="9"/>
    <s v="Niederl. 4"/>
    <n v="1"/>
    <s v="Department"/>
    <s v="Supervisor"/>
    <s v="Non-Mgm."/>
    <s v="ang."/>
    <s v="M"/>
    <d v="2017-11-01T00:00:00"/>
    <m/>
    <s v=""/>
    <n v="2"/>
    <d v="1990-10-06T00:00:00"/>
    <n v="29"/>
    <s v="J"/>
    <n v="30"/>
    <n v="2.5"/>
    <n v="39"/>
    <x v="0"/>
    <n v="1"/>
    <n v="31"/>
    <n v="0"/>
    <n v="8185"/>
    <n v="1259.1937499999999"/>
    <n v="0"/>
    <n v="0"/>
    <n v="0"/>
    <n v="0"/>
    <n v="0"/>
    <n v="0"/>
    <n v="0"/>
    <n v="0"/>
    <n v="0"/>
    <n v="0"/>
    <n v="472.21153846153845"/>
    <n v="375.14583333333337"/>
    <n v="26.5"/>
    <n v="0"/>
    <n v="0"/>
    <n v="0"/>
    <n v="0"/>
    <n v="195.70035841346154"/>
    <n v="0"/>
    <n v="0"/>
  </r>
  <r>
    <d v="2021-01-01T00:00:00"/>
    <x v="9"/>
    <s v="P"/>
    <s v="Active"/>
    <n v="481"/>
    <x v="480"/>
    <s v="N"/>
    <x v="31"/>
    <n v="1046"/>
    <x v="9"/>
    <s v="Niederl. 4"/>
    <n v="1"/>
    <s v="Department"/>
    <s v="Supervisor"/>
    <s v="Non-Mgm."/>
    <s v="ang."/>
    <s v="M"/>
    <d v="2017-11-01T00:00:00"/>
    <m/>
    <s v=""/>
    <n v="2"/>
    <d v="1982-10-18T00:00:00"/>
    <n v="37"/>
    <s v="J"/>
    <n v="30"/>
    <n v="2.5"/>
    <n v="39"/>
    <x v="0"/>
    <n v="1"/>
    <n v="31"/>
    <n v="0"/>
    <n v="8186"/>
    <n v="1259.1937499999999"/>
    <n v="0"/>
    <n v="0"/>
    <n v="30"/>
    <n v="0"/>
    <n v="0"/>
    <n v="1082.5"/>
    <n v="0"/>
    <n v="0"/>
    <n v="0"/>
    <n v="0"/>
    <n v="472.26923076923072"/>
    <n v="375.19166666666666"/>
    <n v="26.5"/>
    <n v="0"/>
    <n v="0"/>
    <n v="0"/>
    <n v="0"/>
    <n v="444.86791798076922"/>
    <n v="78.28"/>
    <n v="0"/>
  </r>
  <r>
    <d v="2021-01-01T00:00:00"/>
    <x v="9"/>
    <s v="P"/>
    <s v="Active"/>
    <n v="482"/>
    <x v="481"/>
    <s v="N"/>
    <x v="22"/>
    <n v="1035"/>
    <x v="5"/>
    <s v="Niederl. 5"/>
    <n v="1"/>
    <s v="Department"/>
    <s v="Supervisor"/>
    <s v="Non-Mgm."/>
    <s v="ang."/>
    <s v="M"/>
    <d v="2017-11-01T00:00:00"/>
    <m/>
    <s v=""/>
    <n v="2"/>
    <d v="1979-05-15T00:00:00"/>
    <n v="40"/>
    <s v="J"/>
    <n v="30"/>
    <n v="2.5"/>
    <n v="39"/>
    <x v="0"/>
    <n v="1"/>
    <n v="31"/>
    <n v="0"/>
    <n v="8187"/>
    <n v="1259.1937499999999"/>
    <n v="0"/>
    <n v="0"/>
    <n v="0"/>
    <n v="0"/>
    <n v="0"/>
    <n v="0"/>
    <n v="0"/>
    <n v="0"/>
    <n v="0"/>
    <n v="0"/>
    <n v="472.32692307692304"/>
    <n v="375.23750000000001"/>
    <n v="26.5"/>
    <n v="0"/>
    <n v="0"/>
    <n v="0"/>
    <n v="0"/>
    <n v="195.74672754807693"/>
    <n v="0"/>
    <n v="0"/>
  </r>
  <r>
    <d v="2021-01-01T00:00:00"/>
    <x v="9"/>
    <s v="P"/>
    <s v="Active"/>
    <n v="483"/>
    <x v="482"/>
    <s v="N"/>
    <x v="18"/>
    <n v="1080"/>
    <x v="0"/>
    <s v="Niederl. 3"/>
    <n v="1"/>
    <s v="Department"/>
    <s v="Supervisor"/>
    <s v="Non-Mgm."/>
    <s v="ang."/>
    <s v="M"/>
    <d v="2017-11-15T00:00:00"/>
    <m/>
    <s v=""/>
    <n v="2"/>
    <d v="1985-06-18T00:00:00"/>
    <n v="34"/>
    <s v="N"/>
    <n v="30"/>
    <n v="2.5"/>
    <n v="39"/>
    <x v="0"/>
    <n v="1"/>
    <n v="31"/>
    <n v="0"/>
    <n v="8188"/>
    <n v="1259.1937499999999"/>
    <n v="0"/>
    <n v="0"/>
    <n v="0"/>
    <n v="0"/>
    <n v="0"/>
    <n v="0"/>
    <n v="0"/>
    <n v="0"/>
    <n v="0"/>
    <n v="0"/>
    <n v="0"/>
    <n v="0"/>
    <n v="26.5"/>
    <n v="0"/>
    <n v="0"/>
    <n v="0"/>
    <n v="0"/>
    <n v="5.9346750000000004"/>
    <n v="0"/>
    <n v="0"/>
  </r>
  <r>
    <d v="2021-01-01T00:00:00"/>
    <x v="9"/>
    <s v="P"/>
    <s v="Active"/>
    <n v="484"/>
    <x v="483"/>
    <s v="N"/>
    <x v="40"/>
    <n v="1001"/>
    <x v="1"/>
    <s v="Niederl. 1"/>
    <n v="1"/>
    <s v="Department"/>
    <s v="Supervisor"/>
    <s v="Non-Mgm."/>
    <s v="ang."/>
    <s v="M"/>
    <d v="2017-11-01T00:00:00"/>
    <m/>
    <s v=""/>
    <n v="2"/>
    <d v="1985-03-26T00:00:00"/>
    <n v="34"/>
    <s v="N"/>
    <n v="30"/>
    <n v="2.5"/>
    <n v="39"/>
    <x v="0"/>
    <n v="1"/>
    <n v="31"/>
    <n v="0"/>
    <n v="8189"/>
    <n v="1259.1937499999999"/>
    <n v="0"/>
    <n v="0"/>
    <n v="0"/>
    <n v="0"/>
    <n v="0"/>
    <n v="0"/>
    <n v="0"/>
    <n v="0"/>
    <n v="0"/>
    <n v="0"/>
    <n v="0"/>
    <n v="0"/>
    <n v="26.5"/>
    <n v="0"/>
    <n v="0"/>
    <n v="0"/>
    <n v="0"/>
    <n v="5.9346750000000004"/>
    <n v="0"/>
    <n v="0"/>
  </r>
  <r>
    <d v="2021-01-01T00:00:00"/>
    <x v="9"/>
    <s v="P"/>
    <s v="Active"/>
    <n v="485"/>
    <x v="484"/>
    <s v="N"/>
    <x v="27"/>
    <n v="1070"/>
    <x v="0"/>
    <s v="Niederl. 3"/>
    <n v="1"/>
    <s v="Department"/>
    <s v="Supervisor"/>
    <s v="Director"/>
    <s v="ang."/>
    <s v="M"/>
    <d v="2017-12-01T00:00:00"/>
    <m/>
    <s v=""/>
    <n v="2"/>
    <d v="1971-07-22T00:00:00"/>
    <n v="48"/>
    <s v="N"/>
    <n v="30"/>
    <n v="2.5"/>
    <n v="39"/>
    <x v="0"/>
    <n v="1"/>
    <n v="31"/>
    <n v="0"/>
    <n v="8190"/>
    <n v="1259.1937499999999"/>
    <n v="0"/>
    <n v="0"/>
    <n v="0"/>
    <n v="0"/>
    <n v="0"/>
    <n v="0"/>
    <n v="0"/>
    <n v="0"/>
    <n v="0"/>
    <n v="0"/>
    <n v="0"/>
    <n v="0"/>
    <n v="26.5"/>
    <n v="0"/>
    <n v="0"/>
    <n v="0"/>
    <n v="0"/>
    <n v="5.9346750000000004"/>
    <n v="201.7724"/>
    <n v="0"/>
  </r>
  <r>
    <d v="2021-01-01T00:00:00"/>
    <x v="9"/>
    <s v="P"/>
    <s v="Active"/>
    <n v="486"/>
    <x v="485"/>
    <s v="N"/>
    <x v="9"/>
    <n v="1087"/>
    <x v="0"/>
    <s v="Niederl. 3"/>
    <n v="1"/>
    <s v="Department"/>
    <s v="Supervisor"/>
    <s v="Non-Mgm."/>
    <s v="ang."/>
    <s v="W"/>
    <d v="2017-12-01T00:00:00"/>
    <m/>
    <s v=""/>
    <n v="2"/>
    <d v="1990-02-08T00:00:00"/>
    <n v="29"/>
    <s v="N"/>
    <n v="30"/>
    <n v="2.5"/>
    <n v="39"/>
    <x v="0"/>
    <n v="1"/>
    <n v="31"/>
    <n v="0"/>
    <n v="8191"/>
    <n v="1259.1937499999999"/>
    <n v="0"/>
    <n v="0"/>
    <n v="0"/>
    <n v="0"/>
    <n v="0"/>
    <n v="0"/>
    <n v="0"/>
    <n v="0"/>
    <n v="0"/>
    <n v="0"/>
    <n v="0"/>
    <n v="0"/>
    <n v="26.5"/>
    <n v="0"/>
    <n v="0"/>
    <n v="0"/>
    <n v="0"/>
    <n v="5.9346750000000004"/>
    <n v="0"/>
    <n v="0"/>
  </r>
  <r>
    <d v="2021-01-01T00:00:00"/>
    <x v="9"/>
    <s v="P"/>
    <s v="Active"/>
    <n v="487"/>
    <x v="486"/>
    <s v="N"/>
    <x v="16"/>
    <n v="1067"/>
    <x v="11"/>
    <s v="Niederl. 12"/>
    <n v="1"/>
    <s v="Department"/>
    <s v="Supervisor"/>
    <s v="Non-Mgm."/>
    <s v="ang."/>
    <s v="W"/>
    <d v="2017-11-20T00:00:00"/>
    <m/>
    <s v=""/>
    <n v="2"/>
    <d v="1993-01-13T00:00:00"/>
    <n v="27"/>
    <s v="N"/>
    <n v="30"/>
    <n v="2.5"/>
    <n v="39"/>
    <x v="0"/>
    <n v="1"/>
    <n v="31"/>
    <n v="0"/>
    <n v="8192"/>
    <n v="1259.1937499999999"/>
    <n v="0"/>
    <n v="0"/>
    <n v="0"/>
    <n v="0"/>
    <n v="0"/>
    <n v="0"/>
    <n v="0"/>
    <n v="0"/>
    <n v="0"/>
    <n v="0"/>
    <n v="0"/>
    <n v="0"/>
    <n v="26.5"/>
    <n v="0"/>
    <n v="0"/>
    <n v="0"/>
    <n v="0"/>
    <n v="5.9346750000000004"/>
    <n v="0"/>
    <n v="0"/>
  </r>
  <r>
    <d v="2021-01-01T00:00:00"/>
    <x v="9"/>
    <s v="P"/>
    <s v="Active"/>
    <n v="488"/>
    <x v="487"/>
    <s v="N"/>
    <x v="48"/>
    <n v="1073"/>
    <x v="0"/>
    <s v="Niederl. 3"/>
    <n v="1"/>
    <s v="Department"/>
    <s v="Supervisor"/>
    <s v="Non-Mgm."/>
    <s v="ang."/>
    <s v="M"/>
    <d v="2018-01-01T00:00:00"/>
    <m/>
    <s v=""/>
    <n v="2"/>
    <d v="1990-11-12T00:00:00"/>
    <n v="29"/>
    <s v="N"/>
    <n v="30"/>
    <n v="2.5"/>
    <n v="39"/>
    <x v="0"/>
    <n v="1"/>
    <n v="31"/>
    <n v="0"/>
    <n v="8193"/>
    <n v="1259.1937499999999"/>
    <n v="0"/>
    <n v="0"/>
    <n v="0"/>
    <n v="0"/>
    <n v="0"/>
    <n v="0"/>
    <n v="0"/>
    <n v="0"/>
    <n v="0"/>
    <n v="0"/>
    <n v="0"/>
    <n v="0"/>
    <n v="26.5"/>
    <n v="0"/>
    <n v="0"/>
    <n v="0"/>
    <n v="0"/>
    <n v="5.9346750000000004"/>
    <n v="0"/>
    <n v="1.9716666666666665"/>
  </r>
  <r>
    <d v="2021-01-01T00:00:00"/>
    <x v="9"/>
    <s v="P"/>
    <s v="Active"/>
    <n v="489"/>
    <x v="488"/>
    <s v="N"/>
    <x v="22"/>
    <n v="1060"/>
    <x v="2"/>
    <s v="Niederl. 7"/>
    <n v="1"/>
    <s v="Department"/>
    <s v="Supervisor"/>
    <s v="Non-Mgm."/>
    <s v="ang."/>
    <s v="M"/>
    <d v="2018-01-01T00:00:00"/>
    <m/>
    <s v=""/>
    <n v="2"/>
    <d v="1989-10-20T00:00:00"/>
    <n v="30"/>
    <s v="J"/>
    <n v="30"/>
    <n v="2.5"/>
    <n v="39"/>
    <x v="0"/>
    <n v="1"/>
    <n v="31"/>
    <n v="0"/>
    <n v="8194"/>
    <n v="1259.1937499999999"/>
    <n v="0"/>
    <n v="0"/>
    <n v="0"/>
    <n v="0"/>
    <n v="0"/>
    <n v="0"/>
    <n v="0"/>
    <n v="0"/>
    <n v="0"/>
    <n v="0"/>
    <n v="472.73076923076923"/>
    <n v="375.55833333333339"/>
    <n v="26.5"/>
    <n v="0"/>
    <n v="0"/>
    <n v="0"/>
    <n v="0"/>
    <n v="195.90901951923081"/>
    <n v="0"/>
    <n v="1.9716666666666665"/>
  </r>
  <r>
    <d v="2021-01-01T00:00:00"/>
    <x v="9"/>
    <s v="P"/>
    <s v="Active"/>
    <n v="490"/>
    <x v="489"/>
    <s v="N"/>
    <x v="22"/>
    <n v="1035"/>
    <x v="5"/>
    <s v="Niederl. 5"/>
    <n v="1"/>
    <s v="Department"/>
    <s v="Supervisor"/>
    <s v="Non-Mgm."/>
    <s v="ang."/>
    <s v="M"/>
    <d v="2018-01-01T00:00:00"/>
    <m/>
    <s v=""/>
    <n v="2"/>
    <d v="1993-03-10T00:00:00"/>
    <n v="26"/>
    <s v="J"/>
    <n v="30"/>
    <n v="2.5"/>
    <n v="39"/>
    <x v="0"/>
    <n v="1"/>
    <n v="31"/>
    <n v="0"/>
    <n v="8195"/>
    <n v="1259.1937499999999"/>
    <n v="0"/>
    <n v="0"/>
    <n v="0"/>
    <n v="0"/>
    <n v="0"/>
    <n v="0"/>
    <n v="0"/>
    <n v="0"/>
    <n v="0"/>
    <n v="0"/>
    <n v="472.78846153846155"/>
    <n v="375.60416666666669"/>
    <n v="26.5"/>
    <n v="0"/>
    <n v="0"/>
    <n v="0"/>
    <n v="0"/>
    <n v="195.93220408653846"/>
    <n v="0"/>
    <n v="1.9716666666666665"/>
  </r>
  <r>
    <d v="2021-01-01T00:00:00"/>
    <x v="9"/>
    <s v="P"/>
    <s v="Active"/>
    <n v="491"/>
    <x v="490"/>
    <s v="N"/>
    <x v="0"/>
    <n v="1090"/>
    <x v="0"/>
    <s v="Niederl. 3"/>
    <n v="1"/>
    <s v="Department"/>
    <s v="Supervisor"/>
    <s v="Manager"/>
    <s v="ang."/>
    <s v="W"/>
    <d v="2018-01-15T00:00:00"/>
    <m/>
    <s v=""/>
    <n v="2"/>
    <d v="1982-10-27T00:00:00"/>
    <n v="37"/>
    <s v="N"/>
    <n v="30"/>
    <n v="2.5"/>
    <n v="39"/>
    <x v="0"/>
    <n v="1"/>
    <n v="31"/>
    <n v="0"/>
    <n v="8196"/>
    <n v="1259.1937499999999"/>
    <n v="0"/>
    <n v="0"/>
    <n v="0"/>
    <n v="0"/>
    <n v="0"/>
    <n v="0"/>
    <n v="0"/>
    <n v="0"/>
    <n v="0"/>
    <n v="0"/>
    <n v="0"/>
    <n v="0"/>
    <n v="26.5"/>
    <n v="0"/>
    <n v="0"/>
    <n v="0"/>
    <n v="0"/>
    <n v="5.9346750000000004"/>
    <n v="0"/>
    <n v="1.9716666666666665"/>
  </r>
  <r>
    <d v="2021-01-01T00:00:00"/>
    <x v="9"/>
    <s v="P"/>
    <s v="Active"/>
    <n v="492"/>
    <x v="491"/>
    <s v="N"/>
    <x v="22"/>
    <n v="1047"/>
    <x v="9"/>
    <s v="Niederl. 4"/>
    <n v="1"/>
    <s v="Department"/>
    <s v="Supervisor"/>
    <s v="Non-Mgm."/>
    <s v="ang."/>
    <s v="M"/>
    <d v="2018-01-01T00:00:00"/>
    <m/>
    <s v=""/>
    <n v="2"/>
    <d v="1980-11-21T00:00:00"/>
    <n v="39"/>
    <s v="J"/>
    <n v="30"/>
    <n v="2.5"/>
    <n v="39"/>
    <x v="0"/>
    <n v="1"/>
    <n v="31"/>
    <n v="0"/>
    <n v="8197"/>
    <n v="1259.1937499999999"/>
    <n v="0"/>
    <n v="0"/>
    <n v="0"/>
    <n v="0"/>
    <n v="0"/>
    <n v="0"/>
    <n v="0"/>
    <n v="0"/>
    <n v="0"/>
    <n v="0"/>
    <n v="472.90384615384613"/>
    <n v="375.69583333333338"/>
    <n v="26.5"/>
    <n v="0"/>
    <n v="0"/>
    <n v="0"/>
    <n v="0"/>
    <n v="195.97857322115385"/>
    <n v="0"/>
    <n v="1.9716666666666665"/>
  </r>
  <r>
    <d v="2021-01-01T00:00:00"/>
    <x v="9"/>
    <s v="P"/>
    <s v="Active"/>
    <n v="493"/>
    <x v="492"/>
    <s v="N"/>
    <x v="22"/>
    <n v="1053"/>
    <x v="3"/>
    <s v="Niederl. 8"/>
    <n v="1"/>
    <s v="Department"/>
    <s v="Supervisor"/>
    <s v="Non-Mgm."/>
    <s v="ang."/>
    <s v="M"/>
    <d v="2018-01-01T00:00:00"/>
    <m/>
    <s v=""/>
    <n v="2"/>
    <d v="1974-10-09T00:00:00"/>
    <n v="45"/>
    <s v="J"/>
    <n v="30"/>
    <n v="2.5"/>
    <n v="39"/>
    <x v="0"/>
    <n v="1"/>
    <n v="31"/>
    <n v="0"/>
    <n v="8198"/>
    <n v="1259.1937499999999"/>
    <n v="0"/>
    <n v="0"/>
    <n v="0"/>
    <n v="0"/>
    <n v="0"/>
    <n v="0"/>
    <n v="0"/>
    <n v="0"/>
    <n v="0"/>
    <n v="0"/>
    <n v="472.96153846153845"/>
    <n v="375.74166666666667"/>
    <n v="26.5"/>
    <n v="0"/>
    <n v="0"/>
    <n v="0"/>
    <n v="0"/>
    <n v="196.00175778846156"/>
    <n v="0"/>
    <n v="1.9716666666666665"/>
  </r>
  <r>
    <d v="2021-01-01T00:00:00"/>
    <x v="9"/>
    <s v="P"/>
    <s v="Active"/>
    <n v="494"/>
    <x v="493"/>
    <s v="N"/>
    <x v="22"/>
    <n v="1023"/>
    <x v="7"/>
    <s v="Niederl. 9"/>
    <n v="1"/>
    <s v="Department"/>
    <s v="Supervisor"/>
    <s v="Non-Mgm."/>
    <s v="ang."/>
    <s v="M"/>
    <d v="2018-01-01T00:00:00"/>
    <m/>
    <s v=""/>
    <n v="2"/>
    <d v="1980-09-11T00:00:00"/>
    <n v="39"/>
    <s v="J"/>
    <n v="30"/>
    <n v="2.5"/>
    <n v="39"/>
    <x v="0"/>
    <n v="1"/>
    <n v="31"/>
    <n v="0"/>
    <n v="8199"/>
    <n v="1259.1937499999999"/>
    <n v="0"/>
    <n v="0"/>
    <n v="0"/>
    <n v="0"/>
    <n v="0"/>
    <n v="0"/>
    <n v="0"/>
    <n v="0"/>
    <n v="0"/>
    <n v="0"/>
    <n v="473.01923076923077"/>
    <n v="375.78750000000002"/>
    <n v="26.5"/>
    <n v="0"/>
    <n v="0"/>
    <n v="0"/>
    <n v="0"/>
    <n v="196.02494235576927"/>
    <n v="0"/>
    <n v="1.9716666666666665"/>
  </r>
  <r>
    <d v="2021-01-01T00:00:00"/>
    <x v="9"/>
    <s v="P"/>
    <s v="Active"/>
    <n v="495"/>
    <x v="494"/>
    <s v="N"/>
    <x v="0"/>
    <n v="1090"/>
    <x v="0"/>
    <s v="Niederl. 3"/>
    <n v="1"/>
    <s v="Department"/>
    <s v="Supervisor"/>
    <s v="Non-Mgm."/>
    <s v="ang."/>
    <s v="W"/>
    <d v="2018-01-22T00:00:00"/>
    <m/>
    <s v=""/>
    <n v="1"/>
    <d v="1992-11-28T00:00:00"/>
    <n v="27"/>
    <s v="N"/>
    <n v="30"/>
    <n v="2.5"/>
    <n v="39"/>
    <x v="0"/>
    <n v="1"/>
    <n v="31"/>
    <n v="0"/>
    <n v="8200"/>
    <n v="1259.1937499999999"/>
    <n v="0"/>
    <n v="0"/>
    <n v="0"/>
    <n v="0"/>
    <n v="0"/>
    <n v="0"/>
    <n v="0"/>
    <n v="0"/>
    <n v="0"/>
    <n v="0"/>
    <n v="0"/>
    <n v="0"/>
    <n v="26.5"/>
    <n v="0"/>
    <n v="0"/>
    <n v="0"/>
    <n v="0"/>
    <n v="5.9346750000000004"/>
    <n v="0"/>
    <n v="1.9716666666666665"/>
  </r>
  <r>
    <d v="2021-01-01T00:00:00"/>
    <x v="9"/>
    <s v="P"/>
    <s v="Active"/>
    <n v="496"/>
    <x v="495"/>
    <s v="N"/>
    <x v="22"/>
    <n v="1029"/>
    <x v="6"/>
    <s v="Niederl. 10"/>
    <n v="1"/>
    <s v="Department"/>
    <s v="Supervisor"/>
    <s v="Non-Mgm."/>
    <s v="ang."/>
    <s v="M"/>
    <d v="2018-02-01T00:00:00"/>
    <m/>
    <s v=""/>
    <n v="1"/>
    <d v="1970-03-19T00:00:00"/>
    <n v="49"/>
    <s v="J"/>
    <n v="30"/>
    <n v="2.5"/>
    <n v="39"/>
    <x v="0"/>
    <n v="1"/>
    <n v="31"/>
    <n v="0"/>
    <n v="8201"/>
    <n v="1259.1937499999999"/>
    <n v="0"/>
    <n v="0"/>
    <n v="0"/>
    <n v="0"/>
    <n v="0"/>
    <n v="0"/>
    <n v="0"/>
    <n v="0"/>
    <n v="0"/>
    <n v="0"/>
    <n v="473.13461538461542"/>
    <n v="375.87916666666666"/>
    <n v="26.5"/>
    <n v="0"/>
    <n v="0"/>
    <n v="0"/>
    <n v="0"/>
    <n v="196.07131149038463"/>
    <n v="0"/>
    <n v="1.9716666666666665"/>
  </r>
  <r>
    <d v="2021-01-01T00:00:00"/>
    <x v="9"/>
    <s v="P"/>
    <s v="Active"/>
    <n v="497"/>
    <x v="496"/>
    <s v="N"/>
    <x v="22"/>
    <n v="1053"/>
    <x v="3"/>
    <s v="Niederl. 8"/>
    <n v="1"/>
    <s v="Department"/>
    <s v="Supervisor"/>
    <s v="Non-Mgm."/>
    <s v="ang."/>
    <s v="M"/>
    <d v="2018-02-01T00:00:00"/>
    <m/>
    <s v=""/>
    <n v="1"/>
    <d v="1989-06-30T00:00:00"/>
    <n v="30"/>
    <s v="J"/>
    <n v="30"/>
    <n v="2.5"/>
    <n v="39"/>
    <x v="0"/>
    <n v="1"/>
    <n v="31"/>
    <n v="0"/>
    <n v="8202"/>
    <n v="1259.1937499999999"/>
    <n v="0"/>
    <n v="0"/>
    <n v="0"/>
    <n v="0"/>
    <n v="0"/>
    <n v="0"/>
    <n v="0"/>
    <n v="0"/>
    <n v="0"/>
    <n v="0"/>
    <n v="473.19230769230768"/>
    <n v="375.92500000000001"/>
    <n v="26.5"/>
    <n v="0"/>
    <n v="0"/>
    <n v="0"/>
    <n v="0"/>
    <n v="196.09449605769231"/>
    <n v="0"/>
    <n v="1.9716666666666665"/>
  </r>
  <r>
    <d v="2021-01-01T00:00:00"/>
    <x v="9"/>
    <s v="P"/>
    <s v="Active"/>
    <n v="498"/>
    <x v="497"/>
    <s v="N"/>
    <x v="11"/>
    <n v="1082"/>
    <x v="0"/>
    <s v="Niederl. 3"/>
    <n v="1"/>
    <s v="Department"/>
    <s v="Supervisor"/>
    <s v="Non-Mgm."/>
    <s v="ang."/>
    <s v="M"/>
    <d v="2018-02-01T00:00:00"/>
    <m/>
    <s v=""/>
    <n v="1"/>
    <d v="1989-02-17T00:00:00"/>
    <n v="30"/>
    <s v="N"/>
    <n v="30"/>
    <n v="2.5"/>
    <n v="39"/>
    <x v="0"/>
    <n v="1"/>
    <n v="31"/>
    <n v="0"/>
    <n v="8203"/>
    <n v="1259.1937499999999"/>
    <n v="0"/>
    <n v="0"/>
    <n v="0"/>
    <n v="0"/>
    <n v="0"/>
    <n v="0"/>
    <n v="0"/>
    <n v="0"/>
    <n v="0"/>
    <n v="0"/>
    <n v="0"/>
    <n v="0"/>
    <n v="26.5"/>
    <n v="0"/>
    <n v="0"/>
    <n v="0"/>
    <n v="0"/>
    <n v="5.9346750000000004"/>
    <n v="0"/>
    <n v="1.9716666666666665"/>
  </r>
  <r>
    <d v="2021-01-01T00:00:00"/>
    <x v="9"/>
    <s v="P"/>
    <s v="Active"/>
    <n v="499"/>
    <x v="498"/>
    <s v="N"/>
    <x v="4"/>
    <n v="1013"/>
    <x v="1"/>
    <s v="Niederl. 1"/>
    <n v="1"/>
    <s v="Department"/>
    <s v="Supervisor"/>
    <s v="Non-Mgm."/>
    <s v="ang."/>
    <s v="W"/>
    <d v="2018-02-01T00:00:00"/>
    <m/>
    <s v=""/>
    <n v="1"/>
    <d v="1993-07-29T00:00:00"/>
    <n v="26"/>
    <s v="N"/>
    <n v="30"/>
    <n v="2.5"/>
    <n v="39"/>
    <x v="0"/>
    <n v="1"/>
    <n v="31"/>
    <n v="0"/>
    <n v="8204"/>
    <n v="1259.1937499999999"/>
    <n v="0"/>
    <n v="0"/>
    <n v="0"/>
    <n v="0"/>
    <n v="0"/>
    <n v="0"/>
    <n v="0"/>
    <n v="0"/>
    <n v="0"/>
    <n v="0"/>
    <n v="0"/>
    <n v="0"/>
    <n v="26.5"/>
    <n v="0"/>
    <n v="0"/>
    <n v="0"/>
    <n v="0"/>
    <n v="5.9346750000000004"/>
    <n v="0"/>
    <n v="1.9716666666666665"/>
  </r>
  <r>
    <d v="2021-01-01T00:00:00"/>
    <x v="9"/>
    <s v="P"/>
    <s v="Active"/>
    <n v="500"/>
    <x v="499"/>
    <s v="N"/>
    <x v="31"/>
    <n v="1022"/>
    <x v="7"/>
    <s v="Niederl. 9"/>
    <n v="1"/>
    <s v="Department"/>
    <s v="Supervisor"/>
    <s v="Non-Mgm."/>
    <s v="ang."/>
    <s v="M"/>
    <d v="2018-02-01T00:00:00"/>
    <m/>
    <s v=""/>
    <n v="1"/>
    <d v="1969-02-03T00:00:00"/>
    <n v="50"/>
    <s v="J"/>
    <n v="30"/>
    <n v="2.5"/>
    <n v="39"/>
    <x v="0"/>
    <n v="1"/>
    <n v="31"/>
    <n v="0"/>
    <n v="8205"/>
    <n v="1259.1937499999999"/>
    <n v="0"/>
    <n v="0"/>
    <n v="30"/>
    <n v="0"/>
    <n v="99.31"/>
    <n v="2970"/>
    <n v="0"/>
    <n v="0"/>
    <n v="0"/>
    <n v="0"/>
    <n v="473.36538461538464"/>
    <n v="376.06250000000006"/>
    <n v="26.5"/>
    <n v="0"/>
    <n v="0"/>
    <n v="0"/>
    <n v="0"/>
    <n v="890.25452425961544"/>
    <n v="109.44"/>
    <n v="1.9716666666666665"/>
  </r>
  <r>
    <d v="2021-01-01T00:00:00"/>
    <x v="9"/>
    <s v="P"/>
    <s v="Active"/>
    <n v="501"/>
    <x v="500"/>
    <s v="N"/>
    <x v="44"/>
    <n v="1084"/>
    <x v="0"/>
    <s v="Niederl. 3"/>
    <n v="1"/>
    <s v="Department"/>
    <s v="Supervisor"/>
    <s v="Non-Mgm."/>
    <s v="ang."/>
    <s v="M"/>
    <d v="2018-02-01T00:00:00"/>
    <m/>
    <s v=""/>
    <n v="1"/>
    <d v="1987-01-22T00:00:00"/>
    <n v="32"/>
    <s v="N"/>
    <n v="30"/>
    <n v="2.5"/>
    <n v="39"/>
    <x v="0"/>
    <n v="1"/>
    <n v="31"/>
    <n v="0"/>
    <n v="8206"/>
    <n v="1259.1937499999999"/>
    <n v="0"/>
    <n v="0"/>
    <n v="0"/>
    <n v="0"/>
    <n v="0"/>
    <n v="0"/>
    <n v="0"/>
    <n v="0"/>
    <n v="0"/>
    <n v="0"/>
    <n v="0"/>
    <n v="0"/>
    <n v="26.5"/>
    <n v="0"/>
    <n v="0"/>
    <n v="0"/>
    <n v="0"/>
    <n v="5.9346750000000004"/>
    <n v="0"/>
    <n v="1.9716666666666665"/>
  </r>
  <r>
    <d v="2021-01-01T00:00:00"/>
    <x v="9"/>
    <s v="P"/>
    <s v="Active"/>
    <n v="502"/>
    <x v="501"/>
    <s v="N"/>
    <x v="22"/>
    <n v="1060"/>
    <x v="2"/>
    <s v="Niederl. 7"/>
    <n v="1"/>
    <s v="Department"/>
    <s v="Supervisor"/>
    <s v="Non-Mgm."/>
    <s v="ang."/>
    <s v="M"/>
    <d v="2018-02-01T00:00:00"/>
    <m/>
    <s v=""/>
    <n v="1"/>
    <d v="1987-09-29T00:00:00"/>
    <n v="32"/>
    <s v="J"/>
    <n v="30"/>
    <n v="2.5"/>
    <n v="39"/>
    <x v="0"/>
    <n v="1"/>
    <n v="31"/>
    <n v="0"/>
    <n v="8207"/>
    <n v="1259.1937499999999"/>
    <n v="0"/>
    <n v="0"/>
    <n v="0"/>
    <n v="0"/>
    <n v="0"/>
    <n v="0"/>
    <n v="0"/>
    <n v="0"/>
    <n v="0"/>
    <n v="0"/>
    <n v="473.48076923076928"/>
    <n v="376.1541666666667"/>
    <n v="26.5"/>
    <n v="0"/>
    <n v="0"/>
    <n v="0"/>
    <n v="0"/>
    <n v="196.2104188942308"/>
    <n v="0"/>
    <n v="1.9716666666666665"/>
  </r>
  <r>
    <d v="2021-01-01T00:00:00"/>
    <x v="9"/>
    <s v="P"/>
    <s v="Active"/>
    <n v="503"/>
    <x v="502"/>
    <s v="N"/>
    <x v="22"/>
    <n v="1060"/>
    <x v="2"/>
    <s v="Niederl. 7"/>
    <n v="1"/>
    <s v="Department"/>
    <s v="Supervisor"/>
    <s v="Non-Mgm."/>
    <s v="ang."/>
    <s v="M"/>
    <d v="2018-02-01T00:00:00"/>
    <m/>
    <s v=""/>
    <n v="1"/>
    <d v="1986-02-14T00:00:00"/>
    <n v="33"/>
    <s v="J"/>
    <n v="30"/>
    <n v="2.5"/>
    <n v="39"/>
    <x v="0"/>
    <n v="1"/>
    <n v="31"/>
    <n v="0"/>
    <n v="8208"/>
    <n v="1259.1937499999999"/>
    <n v="0"/>
    <n v="0"/>
    <n v="0"/>
    <n v="0"/>
    <n v="0"/>
    <n v="0"/>
    <n v="0"/>
    <n v="0"/>
    <n v="0"/>
    <n v="0"/>
    <n v="473.53846153846155"/>
    <n v="376.20000000000005"/>
    <n v="26.5"/>
    <n v="0"/>
    <n v="0"/>
    <n v="0"/>
    <n v="0"/>
    <n v="196.23360346153848"/>
    <n v="0"/>
    <n v="1.9716666666666665"/>
  </r>
  <r>
    <d v="2021-01-01T00:00:00"/>
    <x v="9"/>
    <s v="P"/>
    <s v="Active"/>
    <n v="504"/>
    <x v="503"/>
    <s v="N"/>
    <x v="30"/>
    <n v="1071"/>
    <x v="0"/>
    <s v="Niederl. 3"/>
    <n v="1"/>
    <s v="Department"/>
    <s v="Supervisor"/>
    <s v="Non-Mgm."/>
    <s v="ang."/>
    <s v="M"/>
    <d v="2018-02-19T00:00:00"/>
    <m/>
    <s v=""/>
    <n v="1"/>
    <d v="1960-01-09T00:00:00"/>
    <n v="60"/>
    <s v="N"/>
    <n v="30"/>
    <n v="2.5"/>
    <n v="39"/>
    <x v="0"/>
    <n v="1"/>
    <n v="31"/>
    <n v="0"/>
    <n v="8209"/>
    <n v="1259.1937499999999"/>
    <n v="0"/>
    <n v="0"/>
    <n v="0"/>
    <n v="0"/>
    <n v="0"/>
    <n v="0"/>
    <n v="0"/>
    <n v="0"/>
    <n v="0"/>
    <n v="0"/>
    <n v="0"/>
    <n v="0"/>
    <n v="26.5"/>
    <n v="0"/>
    <n v="0"/>
    <n v="0"/>
    <n v="0"/>
    <n v="5.9346750000000004"/>
    <n v="0"/>
    <n v="1.9716666666666665"/>
  </r>
  <r>
    <d v="2021-01-01T00:00:00"/>
    <x v="9"/>
    <s v="P"/>
    <s v="Active"/>
    <n v="505"/>
    <x v="504"/>
    <s v="N"/>
    <x v="36"/>
    <n v="1054"/>
    <x v="8"/>
    <s v="Niederl. 2"/>
    <n v="1"/>
    <s v="Department"/>
    <s v="Supervisor"/>
    <s v="Non-Mgm."/>
    <s v="ang."/>
    <s v="M"/>
    <d v="2018-02-12T00:00:00"/>
    <m/>
    <s v=""/>
    <n v="1"/>
    <d v="1986-02-27T00:00:00"/>
    <n v="33"/>
    <s v="N"/>
    <n v="30"/>
    <n v="2.5"/>
    <n v="39"/>
    <x v="0"/>
    <n v="1"/>
    <n v="31"/>
    <n v="0"/>
    <n v="8210"/>
    <n v="1259.1937499999999"/>
    <n v="0"/>
    <n v="0"/>
    <n v="0"/>
    <n v="0"/>
    <n v="0"/>
    <n v="0"/>
    <n v="0"/>
    <n v="0"/>
    <n v="0"/>
    <n v="0"/>
    <n v="0"/>
    <n v="0"/>
    <n v="26.5"/>
    <n v="0"/>
    <n v="0"/>
    <n v="0"/>
    <n v="0"/>
    <n v="5.9346750000000004"/>
    <n v="0"/>
    <n v="1.9716666666666665"/>
  </r>
  <r>
    <d v="2021-01-01T00:00:00"/>
    <x v="9"/>
    <s v="P"/>
    <s v="Active"/>
    <n v="506"/>
    <x v="505"/>
    <s v="N"/>
    <x v="31"/>
    <n v="1034"/>
    <x v="5"/>
    <s v="Niederl. 5"/>
    <n v="1"/>
    <s v="Department"/>
    <s v="Supervisor"/>
    <s v="Non-Mgm."/>
    <s v="ang."/>
    <s v="M"/>
    <d v="2018-02-01T00:00:00"/>
    <m/>
    <s v=""/>
    <n v="1"/>
    <d v="1980-02-25T00:00:00"/>
    <n v="39"/>
    <s v="J"/>
    <n v="30"/>
    <n v="2.5"/>
    <n v="39"/>
    <x v="0"/>
    <n v="1"/>
    <n v="31"/>
    <n v="0"/>
    <n v="8211"/>
    <n v="1259.1937499999999"/>
    <n v="0"/>
    <n v="0"/>
    <n v="30"/>
    <n v="0"/>
    <n v="108.33"/>
    <n v="1625"/>
    <n v="0"/>
    <n v="0"/>
    <n v="0"/>
    <n v="0"/>
    <n v="473.71153846153845"/>
    <n v="376.33750000000003"/>
    <n v="26.5"/>
    <n v="0"/>
    <n v="0"/>
    <n v="0"/>
    <n v="0"/>
    <n v="591.20091066346163"/>
    <n v="101.65"/>
    <n v="1.9716666666666665"/>
  </r>
  <r>
    <d v="2021-01-01T00:00:00"/>
    <x v="9"/>
    <s v="P"/>
    <s v="Active"/>
    <n v="507"/>
    <x v="506"/>
    <s v="N"/>
    <x v="18"/>
    <n v="1080"/>
    <x v="0"/>
    <s v="Niederl. 3"/>
    <n v="1"/>
    <s v="Department"/>
    <s v="Supervisor"/>
    <s v="Non-Mgm."/>
    <s v="ang."/>
    <s v="M"/>
    <d v="2018-02-01T00:00:00"/>
    <m/>
    <s v=""/>
    <n v="1"/>
    <d v="1974-04-01T00:00:00"/>
    <n v="45"/>
    <s v="N"/>
    <n v="30"/>
    <n v="2.5"/>
    <n v="39"/>
    <x v="0"/>
    <n v="1"/>
    <n v="31"/>
    <n v="0"/>
    <n v="8212"/>
    <n v="1259.1937499999999"/>
    <n v="0"/>
    <n v="0"/>
    <n v="0"/>
    <n v="0"/>
    <n v="0"/>
    <n v="0"/>
    <n v="0"/>
    <n v="0"/>
    <n v="0"/>
    <n v="0"/>
    <n v="0"/>
    <n v="0"/>
    <n v="26.5"/>
    <n v="0"/>
    <n v="0"/>
    <n v="0"/>
    <n v="0"/>
    <n v="5.9346750000000004"/>
    <n v="154.8177"/>
    <n v="1.9716666666666665"/>
  </r>
  <r>
    <d v="2021-01-01T00:00:00"/>
    <x v="9"/>
    <s v="P"/>
    <s v="Active"/>
    <n v="508"/>
    <x v="507"/>
    <s v="N"/>
    <x v="31"/>
    <n v="1063"/>
    <x v="10"/>
    <s v="Niederl. 11"/>
    <n v="1"/>
    <s v="Department"/>
    <s v="Supervisor"/>
    <s v="Non-Mgm."/>
    <s v="ang."/>
    <s v="M"/>
    <d v="2018-03-01T00:00:00"/>
    <m/>
    <s v=""/>
    <n v="1"/>
    <d v="1967-02-10T00:00:00"/>
    <n v="52"/>
    <s v="N"/>
    <n v="30"/>
    <n v="2.5"/>
    <n v="39"/>
    <x v="0"/>
    <n v="1"/>
    <n v="31"/>
    <n v="0"/>
    <n v="8213"/>
    <n v="1259.1937499999999"/>
    <n v="0"/>
    <n v="0"/>
    <n v="30"/>
    <n v="0"/>
    <n v="0"/>
    <n v="0"/>
    <n v="0"/>
    <n v="0"/>
    <n v="0"/>
    <n v="0"/>
    <n v="0"/>
    <n v="0"/>
    <n v="26.5"/>
    <n v="0"/>
    <n v="0"/>
    <n v="0"/>
    <n v="0"/>
    <n v="12.653175000000001"/>
    <n v="100.13"/>
    <n v="1.9716666666666665"/>
  </r>
  <r>
    <d v="2021-01-01T00:00:00"/>
    <x v="9"/>
    <s v="P"/>
    <s v="Active"/>
    <n v="509"/>
    <x v="508"/>
    <s v="N"/>
    <x v="22"/>
    <n v="1029"/>
    <x v="6"/>
    <s v="Niederl. 10"/>
    <n v="1"/>
    <s v="Department"/>
    <s v="Supervisor"/>
    <s v="Non-Mgm."/>
    <s v="ang."/>
    <s v="M"/>
    <d v="2018-03-01T00:00:00"/>
    <m/>
    <s v=""/>
    <n v="1"/>
    <d v="1986-06-20T00:00:00"/>
    <n v="33"/>
    <s v="J"/>
    <n v="30"/>
    <n v="2.5"/>
    <n v="39"/>
    <x v="0"/>
    <n v="1"/>
    <n v="31"/>
    <n v="0"/>
    <n v="8214"/>
    <n v="1259.1937499999999"/>
    <n v="0"/>
    <n v="0"/>
    <n v="0"/>
    <n v="0"/>
    <n v="0"/>
    <n v="0"/>
    <n v="0"/>
    <n v="0"/>
    <n v="0"/>
    <n v="0"/>
    <n v="473.88461538461536"/>
    <n v="376.47500000000002"/>
    <n v="26.5"/>
    <n v="0"/>
    <n v="0"/>
    <n v="0"/>
    <n v="0"/>
    <n v="196.37271086538462"/>
    <n v="0"/>
    <n v="1.9716666666666665"/>
  </r>
  <r>
    <d v="2021-01-01T00:00:00"/>
    <x v="9"/>
    <s v="P"/>
    <s v="Active"/>
    <n v="510"/>
    <x v="509"/>
    <s v="Y"/>
    <x v="13"/>
    <n v="1018"/>
    <x v="7"/>
    <s v="Niederl. 9"/>
    <n v="0.5"/>
    <s v="Department"/>
    <s v="Supervisor"/>
    <s v="Manager"/>
    <s v="ang."/>
    <s v="M"/>
    <d v="2018-03-01T00:00:00"/>
    <m/>
    <s v=""/>
    <n v="1"/>
    <d v="1971-07-06T00:00:00"/>
    <n v="48"/>
    <s v="N"/>
    <n v="30"/>
    <n v="2.5"/>
    <n v="39"/>
    <x v="0"/>
    <n v="0.5"/>
    <n v="31"/>
    <n v="0"/>
    <n v="8215"/>
    <n v="1259.1937499999999"/>
    <n v="0"/>
    <n v="0"/>
    <n v="0"/>
    <n v="0"/>
    <n v="0"/>
    <n v="0"/>
    <n v="0"/>
    <n v="0"/>
    <n v="0"/>
    <n v="0"/>
    <n v="0"/>
    <n v="0"/>
    <n v="13.25"/>
    <n v="0"/>
    <n v="0"/>
    <n v="0"/>
    <n v="0"/>
    <n v="2.9673375000000002"/>
    <n v="71.863699999999994"/>
    <n v="0.98583333333333323"/>
  </r>
  <r>
    <d v="2021-01-01T00:00:00"/>
    <x v="9"/>
    <s v="P"/>
    <s v="Active"/>
    <n v="510"/>
    <x v="509"/>
    <s v="Y"/>
    <x v="13"/>
    <n v="1024"/>
    <x v="6"/>
    <s v="Niederl. 10"/>
    <n v="0.5"/>
    <s v="Department"/>
    <s v="Supervisor"/>
    <s v="Manager"/>
    <s v="ang."/>
    <s v="M"/>
    <d v="2018-03-01T00:00:00"/>
    <m/>
    <s v=""/>
    <n v="1"/>
    <d v="1971-07-06T00:00:00"/>
    <n v="48"/>
    <s v="N"/>
    <n v="30"/>
    <n v="2.5"/>
    <n v="39"/>
    <x v="0"/>
    <n v="0.5"/>
    <n v="31"/>
    <n v="0"/>
    <n v="8216"/>
    <n v="1259.1937499999999"/>
    <n v="0"/>
    <n v="0"/>
    <n v="0"/>
    <n v="0"/>
    <n v="0"/>
    <n v="0"/>
    <n v="0"/>
    <n v="0"/>
    <n v="0"/>
    <n v="0"/>
    <n v="0"/>
    <n v="0"/>
    <n v="13.25"/>
    <n v="0"/>
    <n v="0"/>
    <n v="0"/>
    <n v="0"/>
    <n v="2.9673375000000002"/>
    <n v="71.863699999999994"/>
    <n v="0.98583333333333323"/>
  </r>
  <r>
    <d v="2021-01-01T00:00:00"/>
    <x v="9"/>
    <s v="P"/>
    <s v="Active"/>
    <n v="511"/>
    <x v="510"/>
    <s v="N"/>
    <x v="13"/>
    <n v="1024"/>
    <x v="6"/>
    <s v="Niederl. 10"/>
    <n v="1"/>
    <s v="Department"/>
    <s v="Supervisor"/>
    <s v="Non-Mgm."/>
    <s v="gerin"/>
    <s v="W"/>
    <d v="2011-05-05T00:00:00"/>
    <m/>
    <s v=""/>
    <n v="8"/>
    <d v="1969-10-19T00:00:00"/>
    <n v="50"/>
    <s v="N"/>
    <n v="12"/>
    <n v="1"/>
    <n v="8"/>
    <x v="0"/>
    <n v="0.20512820512820512"/>
    <n v="31"/>
    <n v="0"/>
    <n v="8217"/>
    <n v="1259.1937499999999"/>
    <n v="0"/>
    <n v="0"/>
    <n v="0"/>
    <n v="0"/>
    <n v="0"/>
    <n v="0"/>
    <n v="0"/>
    <n v="0"/>
    <n v="0"/>
    <n v="0"/>
    <n v="0"/>
    <n v="0"/>
    <n v="26.5"/>
    <n v="0"/>
    <n v="0"/>
    <n v="0"/>
    <n v="0"/>
    <n v="5.9346750000000004"/>
    <n v="0"/>
    <n v="0"/>
  </r>
  <r>
    <d v="2021-01-01T00:00:00"/>
    <x v="9"/>
    <s v="P"/>
    <s v="Active"/>
    <n v="512"/>
    <x v="511"/>
    <s v="N"/>
    <x v="22"/>
    <n v="1060"/>
    <x v="2"/>
    <s v="Niederl. 7"/>
    <n v="1"/>
    <s v="Department"/>
    <s v="Supervisor"/>
    <s v="Non-Mgm."/>
    <s v="ang."/>
    <s v="M"/>
    <d v="2018-03-01T00:00:00"/>
    <m/>
    <s v=""/>
    <n v="1"/>
    <d v="1986-03-18T00:00:00"/>
    <n v="33"/>
    <s v="J"/>
    <n v="30"/>
    <n v="2.5"/>
    <n v="39"/>
    <x v="0"/>
    <n v="1"/>
    <n v="31"/>
    <n v="0"/>
    <n v="8218"/>
    <n v="1259.1937499999999"/>
    <n v="0"/>
    <n v="0"/>
    <n v="0"/>
    <n v="0"/>
    <n v="0"/>
    <n v="0"/>
    <n v="0"/>
    <n v="0"/>
    <n v="0"/>
    <n v="0"/>
    <n v="474.11538461538458"/>
    <n v="376.65833333333336"/>
    <n v="26.5"/>
    <n v="0"/>
    <n v="0"/>
    <n v="0"/>
    <n v="0"/>
    <n v="196.4654491346154"/>
    <n v="0"/>
    <n v="1.9716666666666665"/>
  </r>
  <r>
    <d v="2021-01-01T00:00:00"/>
    <x v="9"/>
    <s v="P"/>
    <s v="Active"/>
    <n v="513"/>
    <x v="512"/>
    <s v="N"/>
    <x v="19"/>
    <n v="1083"/>
    <x v="0"/>
    <s v="Niederl. 3"/>
    <n v="1"/>
    <s v="Department"/>
    <s v="Supervisor"/>
    <s v="Non-Mgm."/>
    <s v="ang."/>
    <s v="M"/>
    <d v="2018-03-01T00:00:00"/>
    <m/>
    <s v=""/>
    <n v="1"/>
    <d v="1988-01-11T00:00:00"/>
    <n v="32"/>
    <s v="N"/>
    <n v="30"/>
    <n v="2.5"/>
    <n v="39"/>
    <x v="0"/>
    <n v="1"/>
    <n v="31"/>
    <n v="0"/>
    <n v="8219"/>
    <n v="1259.1937499999999"/>
    <n v="0"/>
    <n v="0"/>
    <n v="0"/>
    <n v="0"/>
    <n v="0"/>
    <n v="0"/>
    <n v="0"/>
    <n v="0"/>
    <n v="0"/>
    <n v="0"/>
    <n v="0"/>
    <n v="0"/>
    <n v="26.5"/>
    <n v="0"/>
    <n v="0"/>
    <n v="0"/>
    <n v="0"/>
    <n v="5.9346750000000004"/>
    <n v="0"/>
    <n v="1.9716666666666665"/>
  </r>
  <r>
    <d v="2021-01-01T00:00:00"/>
    <x v="9"/>
    <s v="P"/>
    <s v="Active"/>
    <n v="514"/>
    <x v="513"/>
    <s v="N"/>
    <x v="36"/>
    <n v="1054"/>
    <x v="8"/>
    <s v="Niederl. 2"/>
    <n v="1"/>
    <s v="Department"/>
    <s v="Supervisor"/>
    <s v="Non-Mgm."/>
    <s v="ang."/>
    <s v="W"/>
    <d v="2018-03-15T00:00:00"/>
    <m/>
    <s v=""/>
    <n v="1"/>
    <d v="1985-03-31T00:00:00"/>
    <n v="34"/>
    <s v="N"/>
    <n v="30"/>
    <n v="2.5"/>
    <n v="25"/>
    <x v="0"/>
    <n v="0.64102564102564108"/>
    <n v="31"/>
    <n v="0"/>
    <n v="8220"/>
    <n v="1259.1937499999999"/>
    <n v="0"/>
    <n v="0"/>
    <n v="0"/>
    <n v="0"/>
    <n v="0"/>
    <n v="0"/>
    <n v="0"/>
    <n v="0"/>
    <n v="0"/>
    <n v="0"/>
    <n v="0"/>
    <n v="0"/>
    <n v="26.5"/>
    <n v="0"/>
    <n v="0"/>
    <n v="0"/>
    <n v="0"/>
    <n v="5.9346750000000004"/>
    <n v="0"/>
    <n v="1.9716666666666665"/>
  </r>
  <r>
    <d v="2021-01-01T00:00:00"/>
    <x v="9"/>
    <s v="P"/>
    <s v="Active"/>
    <n v="515"/>
    <x v="514"/>
    <s v="N"/>
    <x v="17"/>
    <n v="1088"/>
    <x v="0"/>
    <s v="Niederl. 3"/>
    <n v="1"/>
    <s v="Department"/>
    <s v="Supervisor"/>
    <s v="Non-Mgm."/>
    <s v="ang."/>
    <s v="W"/>
    <d v="2018-03-01T00:00:00"/>
    <m/>
    <s v=""/>
    <n v="1"/>
    <d v="1966-11-25T00:00:00"/>
    <n v="53"/>
    <s v="N"/>
    <n v="30"/>
    <n v="2.5"/>
    <n v="39"/>
    <x v="0"/>
    <n v="1"/>
    <n v="31"/>
    <n v="0"/>
    <n v="8221"/>
    <n v="1259.1937499999999"/>
    <n v="0"/>
    <n v="0"/>
    <n v="0"/>
    <n v="0"/>
    <n v="0"/>
    <n v="0"/>
    <n v="0"/>
    <n v="0"/>
    <n v="0"/>
    <n v="0"/>
    <n v="0"/>
    <n v="0"/>
    <n v="26.5"/>
    <n v="0"/>
    <n v="0"/>
    <n v="0"/>
    <n v="0"/>
    <n v="5.9346750000000004"/>
    <n v="0"/>
    <n v="1.9716666666666665"/>
  </r>
  <r>
    <d v="2021-01-01T00:00:00"/>
    <x v="9"/>
    <s v="P"/>
    <s v="Active"/>
    <n v="516"/>
    <x v="515"/>
    <s v="N"/>
    <x v="17"/>
    <n v="1088"/>
    <x v="0"/>
    <s v="Niederl. 3"/>
    <n v="1"/>
    <s v="Department"/>
    <s v="Supervisor"/>
    <s v="Non-Mgm."/>
    <s v="ang."/>
    <s v="W"/>
    <d v="2018-03-01T00:00:00"/>
    <m/>
    <s v=""/>
    <n v="1"/>
    <d v="1996-02-23T00:00:00"/>
    <n v="23"/>
    <s v="N"/>
    <n v="30"/>
    <n v="2.5"/>
    <n v="39"/>
    <x v="0"/>
    <n v="1"/>
    <n v="31"/>
    <n v="0"/>
    <n v="8222"/>
    <n v="1259.1937499999999"/>
    <n v="0"/>
    <n v="0"/>
    <n v="0"/>
    <n v="0"/>
    <n v="0"/>
    <n v="0"/>
    <n v="0"/>
    <n v="0"/>
    <n v="0"/>
    <n v="0"/>
    <n v="0"/>
    <n v="0"/>
    <n v="26.5"/>
    <n v="0"/>
    <n v="0"/>
    <n v="0"/>
    <n v="0"/>
    <n v="5.9346750000000004"/>
    <n v="0"/>
    <n v="1.9716666666666665"/>
  </r>
  <r>
    <d v="2021-01-01T00:00:00"/>
    <x v="9"/>
    <s v="P"/>
    <s v="Active"/>
    <n v="517"/>
    <x v="516"/>
    <s v="N"/>
    <x v="11"/>
    <n v="1082"/>
    <x v="0"/>
    <s v="Niederl. 3"/>
    <n v="1"/>
    <s v="Department"/>
    <s v="Supervisor"/>
    <s v="Non-Mgm."/>
    <s v="ang."/>
    <s v="M"/>
    <d v="2018-03-05T00:00:00"/>
    <m/>
    <s v=""/>
    <n v="1"/>
    <d v="1991-10-22T00:00:00"/>
    <n v="28"/>
    <s v="N"/>
    <n v="30"/>
    <n v="2.5"/>
    <n v="39"/>
    <x v="0"/>
    <n v="1"/>
    <n v="31"/>
    <n v="0"/>
    <n v="8223"/>
    <n v="1259.1937499999999"/>
    <n v="0"/>
    <n v="0"/>
    <n v="0"/>
    <n v="0"/>
    <n v="0"/>
    <n v="0"/>
    <n v="0"/>
    <n v="0"/>
    <n v="0"/>
    <n v="0"/>
    <n v="0"/>
    <n v="0"/>
    <n v="26.5"/>
    <n v="0"/>
    <n v="0"/>
    <n v="0"/>
    <n v="0"/>
    <n v="5.9346750000000004"/>
    <n v="0"/>
    <n v="1.9716666666666665"/>
  </r>
  <r>
    <d v="2021-01-01T00:00:00"/>
    <x v="9"/>
    <s v="P"/>
    <s v="Active"/>
    <n v="518"/>
    <x v="517"/>
    <s v="N"/>
    <x v="15"/>
    <n v="1032"/>
    <x v="5"/>
    <s v="Niederl. 5"/>
    <n v="1"/>
    <s v="Department"/>
    <s v="Supervisor"/>
    <s v="Non-Mgm."/>
    <s v="ang."/>
    <s v="W"/>
    <d v="2018-03-01T00:00:00"/>
    <m/>
    <s v=""/>
    <n v="1"/>
    <d v="1975-06-13T00:00:00"/>
    <n v="44"/>
    <s v="J"/>
    <n v="30"/>
    <n v="2.5"/>
    <n v="39"/>
    <x v="0"/>
    <n v="1"/>
    <n v="31"/>
    <n v="0"/>
    <n v="8224"/>
    <n v="1259.1937499999999"/>
    <n v="0"/>
    <n v="0"/>
    <n v="0"/>
    <n v="0"/>
    <n v="0"/>
    <n v="0"/>
    <n v="0"/>
    <n v="0"/>
    <n v="0"/>
    <n v="0"/>
    <n v="474.46153846153845"/>
    <n v="376.93333333333339"/>
    <n v="26.5"/>
    <n v="0"/>
    <n v="0"/>
    <n v="0"/>
    <n v="0"/>
    <n v="196.60455653846157"/>
    <n v="0"/>
    <n v="1.9716666666666665"/>
  </r>
  <r>
    <d v="2021-01-01T00:00:00"/>
    <x v="9"/>
    <s v="P"/>
    <s v="Active"/>
    <n v="519"/>
    <x v="518"/>
    <s v="Y"/>
    <x v="20"/>
    <n v="1021"/>
    <x v="7"/>
    <s v="Niederl. 9"/>
    <n v="0.5"/>
    <s v="Department"/>
    <s v="Supervisor"/>
    <s v="Non-Mgm."/>
    <s v="ang."/>
    <s v="W"/>
    <d v="2018-04-01T00:00:00"/>
    <m/>
    <s v=""/>
    <n v="1"/>
    <d v="1989-03-24T00:00:00"/>
    <n v="30"/>
    <s v="N"/>
    <n v="30"/>
    <n v="2.5"/>
    <n v="39"/>
    <x v="0"/>
    <n v="0.5"/>
    <n v="31"/>
    <n v="0"/>
    <n v="8225"/>
    <n v="1259.1937499999999"/>
    <n v="0"/>
    <n v="0"/>
    <n v="0"/>
    <n v="0"/>
    <n v="0"/>
    <n v="0"/>
    <n v="0"/>
    <n v="0"/>
    <n v="0"/>
    <n v="0"/>
    <n v="0"/>
    <n v="0"/>
    <n v="13.25"/>
    <n v="0"/>
    <n v="0"/>
    <n v="0"/>
    <n v="0"/>
    <n v="2.9673375000000002"/>
    <n v="0"/>
    <n v="0.98583333333333323"/>
  </r>
  <r>
    <d v="2021-01-01T00:00:00"/>
    <x v="9"/>
    <s v="P"/>
    <s v="Active"/>
    <n v="519"/>
    <x v="518"/>
    <s v="Y"/>
    <x v="20"/>
    <n v="1027"/>
    <x v="6"/>
    <s v="Niederl. 10"/>
    <n v="0.5"/>
    <s v="Department"/>
    <s v="Supervisor"/>
    <s v="Non-Mgm."/>
    <s v="ang."/>
    <s v="W"/>
    <d v="2018-04-01T00:00:00"/>
    <m/>
    <s v=""/>
    <n v="1"/>
    <d v="1989-03-24T00:00:00"/>
    <n v="30"/>
    <s v="N"/>
    <n v="30"/>
    <n v="2.5"/>
    <n v="39"/>
    <x v="0"/>
    <n v="0.5"/>
    <n v="31"/>
    <n v="0"/>
    <n v="8226"/>
    <n v="1259.1937499999999"/>
    <n v="0"/>
    <n v="0"/>
    <n v="0"/>
    <n v="0"/>
    <n v="0"/>
    <n v="0"/>
    <n v="0"/>
    <n v="0"/>
    <n v="0"/>
    <n v="0"/>
    <n v="0"/>
    <n v="0"/>
    <n v="13.25"/>
    <n v="0"/>
    <n v="0"/>
    <n v="0"/>
    <n v="0"/>
    <n v="2.9673375000000002"/>
    <n v="0"/>
    <n v="0.98583333333333323"/>
  </r>
  <r>
    <d v="2021-01-01T00:00:00"/>
    <x v="9"/>
    <s v="P"/>
    <s v="Active"/>
    <n v="520"/>
    <x v="519"/>
    <s v="N"/>
    <x v="22"/>
    <n v="1053"/>
    <x v="3"/>
    <s v="Niederl. 8"/>
    <n v="1"/>
    <s v="Department"/>
    <s v="Supervisor"/>
    <s v="Non-Mgm."/>
    <s v="ang."/>
    <s v="M"/>
    <d v="2018-04-01T00:00:00"/>
    <m/>
    <s v=""/>
    <n v="1"/>
    <d v="1994-09-10T00:00:00"/>
    <n v="25"/>
    <s v="J"/>
    <n v="30"/>
    <n v="2.5"/>
    <n v="39"/>
    <x v="0"/>
    <n v="1"/>
    <n v="31"/>
    <n v="0"/>
    <n v="8227"/>
    <n v="1259.1937499999999"/>
    <n v="0"/>
    <n v="0"/>
    <n v="0"/>
    <n v="0"/>
    <n v="0"/>
    <n v="0"/>
    <n v="0"/>
    <n v="0"/>
    <n v="0"/>
    <n v="0"/>
    <n v="474.63461538461542"/>
    <n v="377.07083333333338"/>
    <n v="26.5"/>
    <n v="0"/>
    <n v="0"/>
    <n v="0"/>
    <n v="0"/>
    <n v="196.67411024038464"/>
    <n v="0"/>
    <n v="1.9716666666666665"/>
  </r>
  <r>
    <d v="2021-01-01T00:00:00"/>
    <x v="9"/>
    <s v="P"/>
    <s v="Active"/>
    <n v="521"/>
    <x v="520"/>
    <s v="N"/>
    <x v="5"/>
    <n v="1093"/>
    <x v="0"/>
    <s v="Niederl. 3"/>
    <n v="1"/>
    <s v="Department"/>
    <s v="Supervisor"/>
    <s v="Non-Mgm."/>
    <s v="ang."/>
    <s v="M"/>
    <d v="2018-04-16T00:00:00"/>
    <m/>
    <s v=""/>
    <n v="1"/>
    <d v="1967-03-25T00:00:00"/>
    <n v="52"/>
    <s v="N"/>
    <n v="30"/>
    <n v="2.5"/>
    <n v="39"/>
    <x v="0"/>
    <n v="1"/>
    <n v="31"/>
    <n v="0"/>
    <n v="8228"/>
    <n v="1259.1937499999999"/>
    <n v="0"/>
    <n v="0"/>
    <n v="0"/>
    <n v="0"/>
    <n v="0"/>
    <n v="0"/>
    <n v="0"/>
    <n v="0"/>
    <n v="0"/>
    <n v="0"/>
    <n v="0"/>
    <n v="0"/>
    <n v="26.5"/>
    <n v="0"/>
    <n v="0"/>
    <n v="0"/>
    <n v="0"/>
    <n v="5.9346750000000004"/>
    <n v="0"/>
    <n v="1.9716666666666665"/>
  </r>
  <r>
    <d v="2021-01-01T00:00:00"/>
    <x v="9"/>
    <s v="P"/>
    <s v="Active"/>
    <n v="522"/>
    <x v="521"/>
    <s v="N"/>
    <x v="24"/>
    <n v="1081"/>
    <x v="0"/>
    <s v="Niederl. 3"/>
    <n v="1"/>
    <s v="Department"/>
    <s v="Supervisor"/>
    <s v="Non-Mgm."/>
    <s v="ang."/>
    <s v="M"/>
    <d v="2018-04-01T00:00:00"/>
    <m/>
    <s v=""/>
    <n v="1"/>
    <d v="1986-02-17T00:00:00"/>
    <n v="33"/>
    <s v="N"/>
    <n v="30"/>
    <n v="2.5"/>
    <n v="39"/>
    <x v="0"/>
    <n v="1"/>
    <n v="31"/>
    <n v="0"/>
    <n v="8229"/>
    <n v="1259.1937499999999"/>
    <n v="0"/>
    <n v="0"/>
    <n v="0"/>
    <n v="0"/>
    <n v="0"/>
    <n v="0"/>
    <n v="0"/>
    <n v="0"/>
    <n v="0"/>
    <n v="0"/>
    <n v="0"/>
    <n v="0"/>
    <n v="26.5"/>
    <n v="0"/>
    <n v="0"/>
    <n v="0"/>
    <n v="0"/>
    <n v="5.9346750000000004"/>
    <n v="0"/>
    <n v="1.9716666666666665"/>
  </r>
  <r>
    <d v="2021-01-01T00:00:00"/>
    <x v="9"/>
    <s v="P"/>
    <s v="Active"/>
    <n v="523"/>
    <x v="522"/>
    <s v="N"/>
    <x v="36"/>
    <n v="1054"/>
    <x v="8"/>
    <s v="Niederl. 2"/>
    <n v="1"/>
    <s v="Department"/>
    <s v="Supervisor"/>
    <s v="Non-Mgm."/>
    <s v="ang."/>
    <s v="W"/>
    <d v="2018-04-01T00:00:00"/>
    <m/>
    <s v=""/>
    <n v="1"/>
    <d v="1975-09-19T00:00:00"/>
    <n v="44"/>
    <s v="N"/>
    <n v="24"/>
    <n v="2"/>
    <n v="20"/>
    <x v="0"/>
    <n v="0.51282051282051277"/>
    <n v="31"/>
    <n v="0"/>
    <n v="8230"/>
    <n v="1259.1937499999999"/>
    <n v="0"/>
    <n v="0"/>
    <n v="0"/>
    <n v="0"/>
    <n v="0"/>
    <n v="0"/>
    <n v="0"/>
    <n v="0"/>
    <n v="0"/>
    <n v="0"/>
    <n v="0"/>
    <n v="0"/>
    <n v="26.5"/>
    <n v="0"/>
    <n v="0"/>
    <n v="0"/>
    <n v="0"/>
    <n v="5.9346750000000004"/>
    <n v="0"/>
    <n v="1.9716666666666665"/>
  </r>
  <r>
    <d v="2021-01-01T00:00:00"/>
    <x v="9"/>
    <s v="P"/>
    <s v="Active"/>
    <n v="524"/>
    <x v="523"/>
    <s v="N"/>
    <x v="0"/>
    <n v="1090"/>
    <x v="0"/>
    <s v="Niederl. 3"/>
    <n v="1"/>
    <s v="Department"/>
    <s v="Supervisor"/>
    <s v="Non-Mgm."/>
    <s v="ang."/>
    <s v="W"/>
    <d v="2018-04-05T00:00:00"/>
    <m/>
    <s v=""/>
    <n v="1"/>
    <d v="1995-07-05T00:00:00"/>
    <n v="24"/>
    <s v="N"/>
    <n v="30"/>
    <n v="2.5"/>
    <n v="39"/>
    <x v="0"/>
    <n v="1"/>
    <n v="31"/>
    <n v="0"/>
    <n v="8231"/>
    <n v="1259.1937499999999"/>
    <n v="0"/>
    <n v="0"/>
    <n v="0"/>
    <n v="0"/>
    <n v="0"/>
    <n v="0"/>
    <n v="0"/>
    <n v="0"/>
    <n v="0"/>
    <n v="0"/>
    <n v="0"/>
    <n v="0"/>
    <n v="26.5"/>
    <n v="0"/>
    <n v="0"/>
    <n v="0"/>
    <n v="0"/>
    <n v="5.9346750000000004"/>
    <n v="0"/>
    <n v="1.9716666666666665"/>
  </r>
  <r>
    <d v="2021-01-01T00:00:00"/>
    <x v="9"/>
    <s v="P"/>
    <s v="Active"/>
    <n v="525"/>
    <x v="524"/>
    <s v="N"/>
    <x v="9"/>
    <n v="1087"/>
    <x v="0"/>
    <s v="Niederl. 3"/>
    <n v="1"/>
    <s v="Department"/>
    <s v="Supervisor"/>
    <s v="Non-Mgm."/>
    <s v="ang."/>
    <s v="M"/>
    <d v="2018-04-01T00:00:00"/>
    <m/>
    <s v=""/>
    <n v="1"/>
    <d v="1984-03-26T00:00:00"/>
    <n v="35"/>
    <s v="N"/>
    <n v="30"/>
    <n v="2.5"/>
    <n v="39"/>
    <x v="0"/>
    <n v="1"/>
    <n v="31"/>
    <n v="0"/>
    <n v="8232"/>
    <n v="1259.1937499999999"/>
    <n v="0"/>
    <n v="0"/>
    <n v="0"/>
    <n v="0"/>
    <n v="0"/>
    <n v="0"/>
    <n v="0"/>
    <n v="0"/>
    <n v="0"/>
    <n v="0"/>
    <n v="0"/>
    <n v="0"/>
    <n v="26.5"/>
    <n v="0"/>
    <n v="0"/>
    <n v="0"/>
    <n v="0"/>
    <n v="5.9346750000000004"/>
    <n v="0"/>
    <n v="1.9716666666666665"/>
  </r>
  <r>
    <d v="2021-01-01T00:00:00"/>
    <x v="9"/>
    <s v="P"/>
    <s v="Active"/>
    <n v="526"/>
    <x v="525"/>
    <s v="N"/>
    <x v="31"/>
    <n v="1052"/>
    <x v="3"/>
    <s v="Niederl. 8"/>
    <n v="1"/>
    <s v="Department"/>
    <s v="Supervisor"/>
    <s v="Non-Mgm."/>
    <s v="ang."/>
    <s v="M"/>
    <d v="2018-04-16T00:00:00"/>
    <m/>
    <s v=""/>
    <n v="1"/>
    <d v="1987-02-05T00:00:00"/>
    <n v="32"/>
    <s v="J"/>
    <n v="30"/>
    <n v="2.5"/>
    <n v="39"/>
    <x v="0"/>
    <n v="1"/>
    <n v="31"/>
    <n v="0"/>
    <n v="8233"/>
    <n v="1259.1937499999999"/>
    <n v="0"/>
    <n v="0"/>
    <n v="30"/>
    <n v="0"/>
    <n v="108.33"/>
    <n v="0"/>
    <n v="0"/>
    <n v="0"/>
    <n v="0"/>
    <n v="0"/>
    <n v="474.98076923076923"/>
    <n v="377.34583333333336"/>
    <n v="26.5"/>
    <n v="0"/>
    <n v="0"/>
    <n v="0"/>
    <n v="0"/>
    <n v="227.79222114423078"/>
    <n v="78.66"/>
    <n v="1.9716666666666665"/>
  </r>
  <r>
    <d v="2021-01-01T00:00:00"/>
    <x v="9"/>
    <s v="P"/>
    <s v="Active"/>
    <n v="527"/>
    <x v="526"/>
    <s v="N"/>
    <x v="22"/>
    <n v="1023"/>
    <x v="7"/>
    <s v="Niederl. 9"/>
    <n v="1"/>
    <s v="Department"/>
    <s v="Supervisor"/>
    <s v="Non-Mgm."/>
    <s v="ang."/>
    <s v="M"/>
    <d v="2018-04-01T00:00:00"/>
    <m/>
    <s v=""/>
    <n v="1"/>
    <d v="1991-02-18T00:00:00"/>
    <n v="28"/>
    <s v="J"/>
    <n v="30"/>
    <n v="2.5"/>
    <n v="39"/>
    <x v="0"/>
    <n v="1"/>
    <n v="31"/>
    <n v="0"/>
    <n v="8234"/>
    <n v="1259.1937499999999"/>
    <n v="0"/>
    <n v="0"/>
    <n v="0"/>
    <n v="0"/>
    <n v="0"/>
    <n v="0"/>
    <n v="0"/>
    <n v="0"/>
    <n v="0"/>
    <n v="0"/>
    <n v="475.03846153846155"/>
    <n v="377.39166666666665"/>
    <n v="26.5"/>
    <n v="0"/>
    <n v="0"/>
    <n v="0"/>
    <n v="0"/>
    <n v="196.83640221153846"/>
    <n v="0"/>
    <n v="1.9716666666666665"/>
  </r>
  <r>
    <d v="2021-01-01T00:00:00"/>
    <x v="9"/>
    <s v="P"/>
    <s v="Active"/>
    <n v="528"/>
    <x v="527"/>
    <s v="N"/>
    <x v="11"/>
    <n v="1082"/>
    <x v="0"/>
    <s v="Niederl. 3"/>
    <n v="1"/>
    <s v="Department"/>
    <s v="Supervisor"/>
    <s v="Non-Mgm."/>
    <s v="ang."/>
    <s v="W"/>
    <d v="2018-04-01T00:00:00"/>
    <m/>
    <s v=""/>
    <n v="1"/>
    <d v="1991-10-08T00:00:00"/>
    <n v="28"/>
    <s v="N"/>
    <n v="30"/>
    <n v="2.5"/>
    <n v="39"/>
    <x v="0"/>
    <n v="1"/>
    <n v="31"/>
    <n v="0"/>
    <n v="8235"/>
    <n v="1259.1937499999999"/>
    <n v="0"/>
    <n v="0"/>
    <n v="0"/>
    <n v="0"/>
    <n v="0"/>
    <n v="0"/>
    <n v="0"/>
    <n v="0"/>
    <n v="0"/>
    <n v="0"/>
    <n v="0"/>
    <n v="0"/>
    <n v="26.5"/>
    <n v="0"/>
    <n v="0"/>
    <n v="0"/>
    <n v="0"/>
    <n v="5.9346750000000004"/>
    <n v="0"/>
    <n v="1.9716666666666665"/>
  </r>
  <r>
    <d v="2021-01-01T00:00:00"/>
    <x v="9"/>
    <s v="P"/>
    <s v="Active"/>
    <n v="529"/>
    <x v="528"/>
    <s v="N"/>
    <x v="9"/>
    <n v="1087"/>
    <x v="0"/>
    <s v="Niederl. 3"/>
    <n v="1"/>
    <s v="Department"/>
    <s v="Supervisor"/>
    <s v="Non-Mgm."/>
    <s v="ang."/>
    <s v="M"/>
    <d v="2018-04-01T00:00:00"/>
    <m/>
    <s v=""/>
    <n v="1"/>
    <d v="1992-09-22T00:00:00"/>
    <n v="27"/>
    <s v="N"/>
    <n v="30"/>
    <n v="2.5"/>
    <n v="39"/>
    <x v="0"/>
    <n v="1"/>
    <n v="31"/>
    <n v="0"/>
    <n v="8236"/>
    <n v="1259.1937499999999"/>
    <n v="0"/>
    <n v="0"/>
    <n v="0"/>
    <n v="0"/>
    <n v="0"/>
    <n v="0"/>
    <n v="0"/>
    <n v="0"/>
    <n v="0"/>
    <n v="0"/>
    <n v="0"/>
    <n v="0"/>
    <n v="26.5"/>
    <n v="0"/>
    <n v="0"/>
    <n v="0"/>
    <n v="0"/>
    <n v="5.9346750000000004"/>
    <n v="0"/>
    <n v="1.9716666666666665"/>
  </r>
  <r>
    <d v="2021-01-01T00:00:00"/>
    <x v="9"/>
    <s v="P"/>
    <s v="Active"/>
    <n v="530"/>
    <x v="529"/>
    <s v="N"/>
    <x v="22"/>
    <n v="1060"/>
    <x v="2"/>
    <s v="Niederl. 7"/>
    <n v="1"/>
    <s v="Department"/>
    <s v="Supervisor"/>
    <s v="Non-Mgm."/>
    <s v="ang."/>
    <s v="M"/>
    <d v="2018-04-16T00:00:00"/>
    <m/>
    <s v=""/>
    <n v="1"/>
    <d v="1965-08-12T00:00:00"/>
    <n v="54"/>
    <s v="J"/>
    <n v="30"/>
    <n v="2.5"/>
    <n v="39"/>
    <x v="0"/>
    <n v="1"/>
    <n v="31"/>
    <n v="0"/>
    <n v="8237"/>
    <n v="1259.1937499999999"/>
    <n v="0"/>
    <n v="0"/>
    <n v="0"/>
    <n v="0"/>
    <n v="0"/>
    <n v="0"/>
    <n v="0"/>
    <n v="0"/>
    <n v="0"/>
    <n v="0"/>
    <n v="475.21153846153851"/>
    <n v="377.5291666666667"/>
    <n v="26.5"/>
    <n v="0"/>
    <n v="0"/>
    <n v="0"/>
    <n v="0"/>
    <n v="196.90595591346158"/>
    <n v="0"/>
    <n v="1.9716666666666665"/>
  </r>
  <r>
    <d v="2021-01-01T00:00:00"/>
    <x v="9"/>
    <s v="P"/>
    <s v="Active"/>
    <n v="531"/>
    <x v="530"/>
    <s v="N"/>
    <x v="20"/>
    <n v="1062"/>
    <x v="11"/>
    <s v="Niederl. 12"/>
    <n v="1"/>
    <s v="Department"/>
    <s v="Supervisor"/>
    <s v="Non-Mgm."/>
    <s v="ang."/>
    <s v="W"/>
    <d v="2018-04-16T00:00:00"/>
    <m/>
    <s v=""/>
    <n v="1"/>
    <d v="1987-06-15T00:00:00"/>
    <n v="32"/>
    <s v="N"/>
    <n v="30"/>
    <n v="2.5"/>
    <n v="39"/>
    <x v="0"/>
    <n v="1"/>
    <n v="31"/>
    <n v="0"/>
    <n v="8238"/>
    <n v="1259.1937499999999"/>
    <n v="0"/>
    <n v="0"/>
    <n v="0"/>
    <n v="0"/>
    <n v="0"/>
    <n v="0"/>
    <n v="0"/>
    <n v="0"/>
    <n v="0"/>
    <n v="0"/>
    <n v="0"/>
    <n v="0"/>
    <n v="26.5"/>
    <n v="0"/>
    <n v="0"/>
    <n v="0"/>
    <n v="0"/>
    <n v="5.9346750000000004"/>
    <n v="0"/>
    <n v="1.9716666666666665"/>
  </r>
  <r>
    <d v="2021-01-01T00:00:00"/>
    <x v="9"/>
    <s v="P"/>
    <s v="Active"/>
    <n v="532"/>
    <x v="531"/>
    <s v="N"/>
    <x v="31"/>
    <n v="1040"/>
    <x v="4"/>
    <s v="Niederl. 6"/>
    <n v="1"/>
    <s v="Department"/>
    <s v="Supervisor"/>
    <s v="Non-Mgm."/>
    <s v="ang."/>
    <s v="M"/>
    <d v="2018-04-01T00:00:00"/>
    <m/>
    <s v=""/>
    <n v="1"/>
    <d v="1982-10-23T00:00:00"/>
    <n v="37"/>
    <s v="J"/>
    <n v="30"/>
    <n v="2.5"/>
    <n v="39"/>
    <x v="0"/>
    <n v="1"/>
    <n v="31"/>
    <n v="0"/>
    <n v="8239"/>
    <n v="1259.1937499999999"/>
    <n v="0"/>
    <n v="0"/>
    <n v="30"/>
    <n v="0"/>
    <n v="108.33"/>
    <n v="2300"/>
    <n v="0"/>
    <n v="0"/>
    <n v="0"/>
    <n v="0"/>
    <n v="475.32692307692304"/>
    <n v="377.62083333333339"/>
    <n v="26.5"/>
    <n v="0"/>
    <n v="0"/>
    <n v="0"/>
    <n v="0"/>
    <n v="743.0163285480769"/>
    <n v="100.51"/>
    <n v="1.9716666666666665"/>
  </r>
  <r>
    <d v="2021-01-01T00:00:00"/>
    <x v="9"/>
    <s v="P"/>
    <s v="Active"/>
    <n v="533"/>
    <x v="532"/>
    <s v="N"/>
    <x v="49"/>
    <n v="1072"/>
    <x v="0"/>
    <s v="Niederl. 3"/>
    <n v="1"/>
    <s v="Department"/>
    <s v="Supervisor"/>
    <s v="Non-Mgm."/>
    <s v="ang."/>
    <s v="M"/>
    <d v="2018-04-01T00:00:00"/>
    <m/>
    <s v=""/>
    <n v="1"/>
    <d v="1987-06-04T00:00:00"/>
    <n v="32"/>
    <s v="N"/>
    <n v="30"/>
    <n v="2.5"/>
    <n v="39"/>
    <x v="0"/>
    <n v="1"/>
    <n v="31"/>
    <n v="0"/>
    <n v="8240"/>
    <n v="1259.1937499999999"/>
    <n v="0"/>
    <n v="0"/>
    <n v="0"/>
    <n v="0"/>
    <n v="0"/>
    <n v="0"/>
    <n v="0"/>
    <n v="0"/>
    <n v="0"/>
    <n v="0"/>
    <n v="0"/>
    <n v="0"/>
    <n v="26.5"/>
    <n v="0"/>
    <n v="0"/>
    <n v="0"/>
    <n v="0"/>
    <n v="5.9346750000000004"/>
    <n v="0"/>
    <n v="1.9716666666666665"/>
  </r>
  <r>
    <d v="2021-01-01T00:00:00"/>
    <x v="9"/>
    <s v="P"/>
    <s v="Active"/>
    <n v="534"/>
    <x v="533"/>
    <s v="N"/>
    <x v="16"/>
    <n v="1056"/>
    <x v="2"/>
    <s v="Niederl. 7"/>
    <n v="1"/>
    <s v="Department"/>
    <s v="Supervisor"/>
    <s v="Non-Mgm."/>
    <s v="ang."/>
    <s v="W"/>
    <d v="2018-04-09T00:00:00"/>
    <m/>
    <s v=""/>
    <n v="1"/>
    <d v="1987-01-12T00:00:00"/>
    <n v="33"/>
    <s v="J"/>
    <n v="30"/>
    <n v="2.5"/>
    <n v="39"/>
    <x v="0"/>
    <n v="1"/>
    <n v="31"/>
    <n v="0"/>
    <n v="8241"/>
    <n v="1259.1937499999999"/>
    <n v="0"/>
    <n v="0"/>
    <n v="0"/>
    <n v="0"/>
    <n v="0"/>
    <n v="0"/>
    <n v="0"/>
    <n v="0"/>
    <n v="0"/>
    <n v="0"/>
    <n v="475.44230769230768"/>
    <n v="377.71250000000003"/>
    <n v="26.5"/>
    <n v="0"/>
    <n v="0"/>
    <n v="0"/>
    <n v="0"/>
    <n v="196.99869418269233"/>
    <n v="0"/>
    <n v="1.9716666666666665"/>
  </r>
  <r>
    <d v="2021-01-01T00:00:00"/>
    <x v="9"/>
    <s v="P"/>
    <s v="Active"/>
    <n v="535"/>
    <x v="534"/>
    <s v="N"/>
    <x v="48"/>
    <n v="1073"/>
    <x v="0"/>
    <s v="Niederl. 3"/>
    <n v="1"/>
    <s v="Department"/>
    <s v="Supervisor"/>
    <s v="Non-Mgm."/>
    <s v="ang."/>
    <s v="M"/>
    <d v="2018-05-15T00:00:00"/>
    <m/>
    <s v=""/>
    <n v="1"/>
    <d v="1990-07-07T00:00:00"/>
    <n v="29"/>
    <s v="N"/>
    <n v="30"/>
    <n v="2.5"/>
    <n v="39"/>
    <x v="0"/>
    <n v="1"/>
    <n v="31"/>
    <n v="0"/>
    <n v="8242"/>
    <n v="1259.1937499999999"/>
    <n v="0"/>
    <n v="0"/>
    <n v="0"/>
    <n v="0"/>
    <n v="0"/>
    <n v="0"/>
    <n v="0"/>
    <n v="0"/>
    <n v="0"/>
    <n v="0"/>
    <n v="0"/>
    <n v="0"/>
    <n v="26.5"/>
    <n v="0"/>
    <n v="0"/>
    <n v="0"/>
    <n v="0"/>
    <n v="5.9346750000000004"/>
    <n v="0"/>
    <n v="1.9716666666666665"/>
  </r>
  <r>
    <d v="2021-01-01T00:00:00"/>
    <x v="9"/>
    <s v="P"/>
    <s v="Active"/>
    <n v="536"/>
    <x v="535"/>
    <s v="N"/>
    <x v="0"/>
    <n v="1090"/>
    <x v="0"/>
    <s v="Niederl. 3"/>
    <n v="1"/>
    <s v="Department"/>
    <s v="Supervisor"/>
    <s v="Manager"/>
    <s v="ang."/>
    <s v="M"/>
    <d v="2018-05-01T00:00:00"/>
    <m/>
    <s v=""/>
    <n v="1"/>
    <d v="1977-07-08T00:00:00"/>
    <n v="42"/>
    <s v="N"/>
    <n v="30"/>
    <n v="2.5"/>
    <n v="39"/>
    <x v="0"/>
    <n v="1"/>
    <n v="31"/>
    <n v="0"/>
    <n v="8243"/>
    <n v="1259.1937499999999"/>
    <n v="0"/>
    <n v="0"/>
    <n v="0"/>
    <n v="0"/>
    <n v="0"/>
    <n v="0"/>
    <n v="0"/>
    <n v="0"/>
    <n v="0"/>
    <n v="0"/>
    <n v="0"/>
    <n v="0"/>
    <n v="26.5"/>
    <n v="0"/>
    <n v="0"/>
    <n v="0"/>
    <n v="0"/>
    <n v="5.9346750000000004"/>
    <n v="120.232"/>
    <n v="1.9716666666666665"/>
  </r>
  <r>
    <d v="2021-01-01T00:00:00"/>
    <x v="9"/>
    <s v="P"/>
    <s v="Active"/>
    <n v="537"/>
    <x v="536"/>
    <s v="N"/>
    <x v="23"/>
    <n v="1068"/>
    <x v="0"/>
    <s v="Niederl. 3"/>
    <n v="1"/>
    <s v="Department"/>
    <s v="Supervisor"/>
    <s v="Non-Mgm."/>
    <s v="ang."/>
    <s v="W"/>
    <d v="2018-05-15T00:00:00"/>
    <m/>
    <s v=""/>
    <n v="1"/>
    <d v="1988-02-17T00:00:00"/>
    <n v="31"/>
    <s v="N"/>
    <n v="30"/>
    <n v="2.5"/>
    <n v="39"/>
    <x v="0"/>
    <n v="1"/>
    <n v="31"/>
    <n v="0"/>
    <n v="8244"/>
    <n v="1259.1937499999999"/>
    <n v="0"/>
    <n v="0"/>
    <n v="0"/>
    <n v="0"/>
    <n v="0"/>
    <n v="0"/>
    <n v="0"/>
    <n v="0"/>
    <n v="0"/>
    <n v="0"/>
    <n v="0"/>
    <n v="0"/>
    <n v="26.5"/>
    <n v="0"/>
    <n v="0"/>
    <n v="0"/>
    <n v="0"/>
    <n v="5.9346750000000004"/>
    <n v="0"/>
    <n v="1.9716666666666665"/>
  </r>
  <r>
    <d v="2021-01-01T00:00:00"/>
    <x v="9"/>
    <s v="P"/>
    <s v="Active"/>
    <n v="538"/>
    <x v="537"/>
    <s v="N"/>
    <x v="9"/>
    <n v="1087"/>
    <x v="0"/>
    <s v="Niederl. 3"/>
    <n v="1"/>
    <s v="Department"/>
    <s v="Supervisor"/>
    <s v="Non-Mgm."/>
    <s v="ang."/>
    <s v="M"/>
    <d v="2018-05-01T00:00:00"/>
    <m/>
    <s v=""/>
    <n v="1"/>
    <d v="1979-07-24T00:00:00"/>
    <n v="40"/>
    <s v="N"/>
    <n v="30"/>
    <n v="2.5"/>
    <n v="39"/>
    <x v="0"/>
    <n v="1"/>
    <n v="31"/>
    <n v="0"/>
    <n v="8245"/>
    <n v="1259.1937499999999"/>
    <n v="0"/>
    <n v="0"/>
    <n v="0"/>
    <n v="0"/>
    <n v="0"/>
    <n v="0"/>
    <n v="0"/>
    <n v="0"/>
    <n v="0"/>
    <n v="0"/>
    <n v="0"/>
    <n v="0"/>
    <n v="26.5"/>
    <n v="0"/>
    <n v="0"/>
    <n v="0"/>
    <n v="0"/>
    <n v="5.9346750000000004"/>
    <n v="0"/>
    <n v="1.9716666666666665"/>
  </r>
  <r>
    <d v="2021-01-01T00:00:00"/>
    <x v="9"/>
    <s v="P"/>
    <s v="Active"/>
    <n v="539"/>
    <x v="538"/>
    <s v="N"/>
    <x v="30"/>
    <n v="1071"/>
    <x v="0"/>
    <s v="Niederl. 3"/>
    <n v="1"/>
    <s v="Department"/>
    <s v="Supervisor"/>
    <s v="Non-Mgm."/>
    <s v="ang."/>
    <s v="M"/>
    <d v="2018-05-01T00:00:00"/>
    <m/>
    <s v=""/>
    <n v="1"/>
    <d v="1987-10-31T00:00:00"/>
    <n v="32"/>
    <s v="N"/>
    <n v="30"/>
    <n v="2.5"/>
    <n v="39"/>
    <x v="0"/>
    <n v="1"/>
    <n v="31"/>
    <n v="0"/>
    <n v="8246"/>
    <n v="1259.1937499999999"/>
    <n v="0"/>
    <n v="0"/>
    <n v="0"/>
    <n v="0"/>
    <n v="0"/>
    <n v="0"/>
    <n v="0"/>
    <n v="0"/>
    <n v="0"/>
    <n v="0"/>
    <n v="0"/>
    <n v="0"/>
    <n v="26.5"/>
    <n v="0"/>
    <n v="0"/>
    <n v="0"/>
    <n v="0"/>
    <n v="5.9346750000000004"/>
    <n v="0"/>
    <n v="1.9716666666666665"/>
  </r>
  <r>
    <d v="2021-01-01T00:00:00"/>
    <x v="9"/>
    <s v="P"/>
    <s v="Active"/>
    <n v="540"/>
    <x v="539"/>
    <s v="N"/>
    <x v="22"/>
    <n v="1023"/>
    <x v="7"/>
    <s v="Niederl. 9"/>
    <n v="1"/>
    <s v="Department"/>
    <s v="Supervisor"/>
    <s v="Non-Mgm."/>
    <s v="ang."/>
    <s v="M"/>
    <d v="2018-05-01T00:00:00"/>
    <m/>
    <s v=""/>
    <n v="1"/>
    <d v="1992-02-25T00:00:00"/>
    <n v="27"/>
    <s v="J"/>
    <n v="30"/>
    <n v="2.5"/>
    <n v="39"/>
    <x v="0"/>
    <n v="1"/>
    <n v="31"/>
    <n v="0"/>
    <n v="8247"/>
    <n v="1259.1937499999999"/>
    <n v="0"/>
    <n v="0"/>
    <n v="0"/>
    <n v="0"/>
    <n v="0"/>
    <n v="0"/>
    <n v="0"/>
    <n v="0"/>
    <n v="0"/>
    <n v="0"/>
    <n v="475.78846153846155"/>
    <n v="377.98750000000001"/>
    <n v="26.5"/>
    <n v="0"/>
    <n v="0"/>
    <n v="0"/>
    <n v="0"/>
    <n v="197.1378015865385"/>
    <n v="0"/>
    <n v="1.9716666666666665"/>
  </r>
  <r>
    <d v="2021-01-01T00:00:00"/>
    <x v="9"/>
    <s v="P"/>
    <s v="Active"/>
    <n v="541"/>
    <x v="540"/>
    <s v="N"/>
    <x v="22"/>
    <n v="1041"/>
    <x v="4"/>
    <s v="Niederl. 6"/>
    <n v="1"/>
    <s v="Department"/>
    <s v="Supervisor"/>
    <s v="Non-Mgm."/>
    <s v="ang."/>
    <s v="M"/>
    <d v="2018-05-01T00:00:00"/>
    <m/>
    <s v=""/>
    <n v="1"/>
    <d v="1967-11-02T00:00:00"/>
    <n v="52"/>
    <s v="J"/>
    <n v="30"/>
    <n v="2.5"/>
    <n v="39"/>
    <x v="0"/>
    <n v="1"/>
    <n v="31"/>
    <n v="0"/>
    <n v="8248"/>
    <n v="1259.1937499999999"/>
    <n v="0"/>
    <n v="0"/>
    <n v="0"/>
    <n v="0"/>
    <n v="0"/>
    <n v="0"/>
    <n v="0"/>
    <n v="0"/>
    <n v="0"/>
    <n v="0"/>
    <n v="475.84615384615381"/>
    <n v="378.03333333333336"/>
    <n v="26.5"/>
    <n v="0"/>
    <n v="0"/>
    <n v="0"/>
    <n v="0"/>
    <n v="197.16098615384615"/>
    <n v="0"/>
    <n v="1.9716666666666665"/>
  </r>
  <r>
    <d v="2021-01-01T00:00:00"/>
    <x v="9"/>
    <s v="P"/>
    <s v="Active"/>
    <n v="542"/>
    <x v="541"/>
    <s v="N"/>
    <x v="31"/>
    <n v="1046"/>
    <x v="9"/>
    <s v="Niederl. 4"/>
    <n v="1"/>
    <s v="Department"/>
    <s v="Supervisor"/>
    <s v="Non-Mgm."/>
    <s v="ang."/>
    <s v="M"/>
    <d v="2018-05-01T00:00:00"/>
    <m/>
    <s v=""/>
    <n v="1"/>
    <d v="1986-09-15T00:00:00"/>
    <n v="33"/>
    <s v="J"/>
    <n v="30"/>
    <n v="2.5"/>
    <n v="39"/>
    <x v="0"/>
    <n v="1"/>
    <n v="31"/>
    <n v="0"/>
    <n v="8249"/>
    <n v="1259.1937499999999"/>
    <n v="0"/>
    <n v="0"/>
    <n v="30"/>
    <n v="0"/>
    <n v="454.51"/>
    <n v="875"/>
    <n v="0"/>
    <n v="0"/>
    <n v="0"/>
    <n v="0"/>
    <n v="475.90384615384613"/>
    <n v="378.07916666666665"/>
    <n v="26.5"/>
    <n v="0"/>
    <n v="0"/>
    <n v="0"/>
    <n v="0"/>
    <n v="501.64643522115387"/>
    <n v="91.01"/>
    <n v="1.9716666666666665"/>
  </r>
  <r>
    <d v="2021-01-01T00:00:00"/>
    <x v="9"/>
    <s v="P"/>
    <s v="Active"/>
    <n v="543"/>
    <x v="542"/>
    <s v="N"/>
    <x v="18"/>
    <n v="1080"/>
    <x v="0"/>
    <s v="Niederl. 3"/>
    <n v="1"/>
    <s v="Department"/>
    <s v="Supervisor"/>
    <s v="Non-Mgm."/>
    <s v="ang."/>
    <s v="W"/>
    <d v="2018-05-01T00:00:00"/>
    <m/>
    <s v=""/>
    <n v="1"/>
    <d v="1992-12-15T00:00:00"/>
    <n v="27"/>
    <s v="N"/>
    <n v="30"/>
    <n v="2.5"/>
    <n v="39"/>
    <x v="0"/>
    <n v="1"/>
    <n v="31"/>
    <n v="0"/>
    <n v="8250"/>
    <n v="1259.1937499999999"/>
    <n v="0"/>
    <n v="0"/>
    <n v="0"/>
    <n v="0"/>
    <n v="0"/>
    <n v="0"/>
    <n v="0"/>
    <n v="0"/>
    <n v="0"/>
    <n v="0"/>
    <n v="0"/>
    <n v="0"/>
    <n v="26.5"/>
    <n v="0"/>
    <n v="0"/>
    <n v="0"/>
    <n v="0"/>
    <n v="5.9346750000000004"/>
    <n v="0"/>
    <n v="1.9716666666666665"/>
  </r>
  <r>
    <d v="2021-01-01T00:00:00"/>
    <x v="9"/>
    <s v="P"/>
    <s v="Active"/>
    <n v="544"/>
    <x v="543"/>
    <s v="N"/>
    <x v="36"/>
    <n v="1054"/>
    <x v="8"/>
    <s v="Niederl. 2"/>
    <n v="1"/>
    <s v="Department"/>
    <s v="Supervisor"/>
    <s v="Non-Mgm."/>
    <s v="ang."/>
    <s v="M"/>
    <d v="2018-06-01T00:00:00"/>
    <m/>
    <s v=""/>
    <n v="1"/>
    <d v="1986-10-31T00:00:00"/>
    <n v="33"/>
    <s v="N"/>
    <n v="30"/>
    <n v="2.5"/>
    <n v="39"/>
    <x v="0"/>
    <n v="1"/>
    <n v="31"/>
    <n v="0"/>
    <n v="8251"/>
    <n v="1259.1937499999999"/>
    <n v="0"/>
    <n v="0"/>
    <n v="0"/>
    <n v="0"/>
    <n v="0"/>
    <n v="0"/>
    <n v="0"/>
    <n v="0"/>
    <n v="0"/>
    <n v="0"/>
    <n v="0"/>
    <n v="0"/>
    <n v="26.5"/>
    <n v="0"/>
    <n v="0"/>
    <n v="0"/>
    <n v="0"/>
    <n v="5.9346750000000004"/>
    <n v="0"/>
    <n v="1.9716666666666665"/>
  </r>
  <r>
    <d v="2021-01-01T00:00:00"/>
    <x v="9"/>
    <s v="P"/>
    <s v="Active"/>
    <n v="545"/>
    <x v="544"/>
    <s v="N"/>
    <x v="19"/>
    <n v="1083"/>
    <x v="0"/>
    <s v="Niederl. 3"/>
    <n v="1"/>
    <s v="Department"/>
    <s v="Supervisor"/>
    <s v="Non-Mgm."/>
    <s v="ang."/>
    <s v="W"/>
    <d v="2018-06-01T00:00:00"/>
    <m/>
    <s v=""/>
    <n v="1"/>
    <d v="1991-05-06T00:00:00"/>
    <n v="28"/>
    <s v="N"/>
    <n v="30"/>
    <n v="2.5"/>
    <n v="39"/>
    <x v="0"/>
    <n v="1"/>
    <n v="31"/>
    <n v="0"/>
    <n v="8252"/>
    <n v="1259.1937499999999"/>
    <n v="0"/>
    <n v="0"/>
    <n v="0"/>
    <n v="0"/>
    <n v="0"/>
    <n v="0"/>
    <n v="0"/>
    <n v="0"/>
    <n v="0"/>
    <n v="0"/>
    <n v="0"/>
    <n v="0"/>
    <n v="26.5"/>
    <n v="0"/>
    <n v="0"/>
    <n v="0"/>
    <n v="0"/>
    <n v="5.9346750000000004"/>
    <n v="0"/>
    <n v="1.9716666666666665"/>
  </r>
  <r>
    <d v="2021-01-01T00:00:00"/>
    <x v="9"/>
    <s v="P"/>
    <s v="Active"/>
    <n v="546"/>
    <x v="545"/>
    <s v="N"/>
    <x v="16"/>
    <n v="1067"/>
    <x v="11"/>
    <s v="Niederl. 12"/>
    <n v="1"/>
    <s v="Department"/>
    <s v="Supervisor"/>
    <s v="Non-Mgm."/>
    <s v="ang."/>
    <s v="W"/>
    <d v="2018-06-01T00:00:00"/>
    <m/>
    <s v=""/>
    <n v="1"/>
    <d v="1993-09-24T00:00:00"/>
    <n v="26"/>
    <s v="N"/>
    <n v="30"/>
    <n v="2.5"/>
    <n v="39"/>
    <x v="0"/>
    <n v="1"/>
    <n v="31"/>
    <n v="0"/>
    <n v="8253"/>
    <n v="1259.1937499999999"/>
    <n v="0"/>
    <n v="0"/>
    <n v="0"/>
    <n v="0"/>
    <n v="0"/>
    <n v="0"/>
    <n v="0"/>
    <n v="0"/>
    <n v="0"/>
    <n v="0"/>
    <n v="0"/>
    <n v="0"/>
    <n v="26.5"/>
    <n v="0"/>
    <n v="0"/>
    <n v="0"/>
    <n v="0"/>
    <n v="5.9346750000000004"/>
    <n v="0"/>
    <n v="1.9716666666666665"/>
  </r>
  <r>
    <d v="2021-01-01T00:00:00"/>
    <x v="9"/>
    <s v="P"/>
    <s v="Active"/>
    <n v="547"/>
    <x v="546"/>
    <s v="N"/>
    <x v="22"/>
    <n v="1035"/>
    <x v="5"/>
    <s v="Niederl. 5"/>
    <n v="1"/>
    <s v="Department"/>
    <s v="Supervisor"/>
    <s v="Non-Mgm."/>
    <s v="ang."/>
    <s v="M"/>
    <d v="2018-06-01T00:00:00"/>
    <m/>
    <s v=""/>
    <n v="1"/>
    <d v="1983-07-05T00:00:00"/>
    <n v="36"/>
    <s v="J"/>
    <n v="30"/>
    <n v="2.5"/>
    <n v="39"/>
    <x v="0"/>
    <n v="1"/>
    <n v="31"/>
    <n v="0"/>
    <n v="8254"/>
    <n v="1259.1937499999999"/>
    <n v="0"/>
    <n v="0"/>
    <n v="0"/>
    <n v="0"/>
    <n v="0"/>
    <n v="0"/>
    <n v="0"/>
    <n v="0"/>
    <n v="0"/>
    <n v="0"/>
    <n v="476.19230769230768"/>
    <n v="378.30833333333339"/>
    <n v="26.5"/>
    <n v="0"/>
    <n v="0"/>
    <n v="0"/>
    <n v="0"/>
    <n v="197.30009355769232"/>
    <n v="0"/>
    <n v="1.9716666666666665"/>
  </r>
  <r>
    <d v="2021-01-01T00:00:00"/>
    <x v="9"/>
    <s v="P"/>
    <s v="Active"/>
    <n v="548"/>
    <x v="547"/>
    <s v="N"/>
    <x v="22"/>
    <n v="1023"/>
    <x v="7"/>
    <s v="Niederl. 9"/>
    <n v="1"/>
    <s v="Department"/>
    <s v="Supervisor"/>
    <s v="Non-Mgm."/>
    <s v="ang."/>
    <s v="M"/>
    <d v="2018-06-01T00:00:00"/>
    <m/>
    <s v=""/>
    <n v="1"/>
    <d v="1998-03-12T00:00:00"/>
    <n v="21"/>
    <s v="J"/>
    <n v="30"/>
    <n v="2.5"/>
    <n v="39"/>
    <x v="0"/>
    <n v="1"/>
    <n v="31"/>
    <n v="0"/>
    <n v="8255"/>
    <n v="1259.1937499999999"/>
    <n v="0"/>
    <n v="0"/>
    <n v="0"/>
    <n v="0"/>
    <n v="0"/>
    <n v="0"/>
    <n v="0"/>
    <n v="0"/>
    <n v="0"/>
    <n v="0"/>
    <n v="476.25"/>
    <n v="378.35416666666669"/>
    <n v="26.5"/>
    <n v="0"/>
    <n v="0"/>
    <n v="0"/>
    <n v="0"/>
    <n v="197.32327812500003"/>
    <n v="0"/>
    <n v="1.9716666666666665"/>
  </r>
  <r>
    <d v="2021-01-01T00:00:00"/>
    <x v="9"/>
    <s v="P"/>
    <s v="Active"/>
    <n v="549"/>
    <x v="548"/>
    <s v="N"/>
    <x v="16"/>
    <n v="1043"/>
    <x v="9"/>
    <s v="Niederl. 4"/>
    <n v="1"/>
    <s v="Department"/>
    <s v="Supervisor"/>
    <s v="Non-Mgm."/>
    <s v="ang."/>
    <s v="M"/>
    <d v="2018-06-01T00:00:00"/>
    <m/>
    <s v=""/>
    <n v="1"/>
    <d v="1982-09-19T00:00:00"/>
    <n v="37"/>
    <s v="N"/>
    <n v="30"/>
    <n v="2.5"/>
    <n v="39"/>
    <x v="0"/>
    <n v="1"/>
    <n v="31"/>
    <n v="0"/>
    <n v="8256"/>
    <n v="1259.1937499999999"/>
    <n v="0"/>
    <n v="0"/>
    <n v="30"/>
    <n v="0"/>
    <n v="0"/>
    <n v="0"/>
    <n v="0"/>
    <n v="0"/>
    <n v="0"/>
    <n v="0"/>
    <n v="0"/>
    <n v="0"/>
    <n v="26.5"/>
    <n v="0"/>
    <n v="0"/>
    <n v="0"/>
    <n v="0"/>
    <n v="12.653175000000001"/>
    <n v="79.61"/>
    <n v="1.9716666666666665"/>
  </r>
  <r>
    <d v="2021-01-01T00:00:00"/>
    <x v="9"/>
    <s v="P"/>
    <s v="Active"/>
    <n v="550"/>
    <x v="549"/>
    <s v="N"/>
    <x v="22"/>
    <n v="1053"/>
    <x v="3"/>
    <s v="Niederl. 8"/>
    <n v="1"/>
    <s v="Department"/>
    <s v="Supervisor"/>
    <s v="Non-Mgm."/>
    <s v="ang."/>
    <s v="M"/>
    <d v="2018-06-01T00:00:00"/>
    <m/>
    <s v=""/>
    <n v="1"/>
    <d v="1989-11-17T00:00:00"/>
    <n v="30"/>
    <s v="J"/>
    <n v="30"/>
    <n v="2.5"/>
    <n v="39"/>
    <x v="0"/>
    <n v="1"/>
    <n v="31"/>
    <n v="0"/>
    <n v="8257"/>
    <n v="1259.1937499999999"/>
    <n v="0"/>
    <n v="0"/>
    <n v="0"/>
    <n v="0"/>
    <n v="0"/>
    <n v="0"/>
    <n v="0"/>
    <n v="0"/>
    <n v="0"/>
    <n v="0"/>
    <n v="476.36538461538464"/>
    <n v="378.44583333333338"/>
    <n v="26.5"/>
    <n v="0"/>
    <n v="0"/>
    <n v="0"/>
    <n v="0"/>
    <n v="197.36964725961539"/>
    <n v="0"/>
    <n v="1.9716666666666665"/>
  </r>
  <r>
    <d v="2021-01-01T00:00:00"/>
    <x v="9"/>
    <s v="P"/>
    <s v="Active"/>
    <n v="551"/>
    <x v="550"/>
    <s v="N"/>
    <x v="17"/>
    <n v="1088"/>
    <x v="0"/>
    <s v="Niederl. 3"/>
    <n v="1"/>
    <s v="Department"/>
    <s v="Supervisor"/>
    <s v="Non-Mgm."/>
    <s v="ang."/>
    <s v="W"/>
    <d v="2018-06-04T00:00:00"/>
    <m/>
    <s v=""/>
    <n v="1"/>
    <d v="1993-05-04T00:00:00"/>
    <n v="26"/>
    <s v="N"/>
    <n v="30"/>
    <n v="2.5"/>
    <n v="39"/>
    <x v="0"/>
    <n v="1"/>
    <n v="31"/>
    <n v="0"/>
    <n v="8258"/>
    <n v="1259.1937499999999"/>
    <n v="0"/>
    <n v="0"/>
    <n v="0"/>
    <n v="0"/>
    <n v="0"/>
    <n v="0"/>
    <n v="0"/>
    <n v="0"/>
    <n v="0"/>
    <n v="0"/>
    <n v="0"/>
    <n v="0"/>
    <n v="26.5"/>
    <n v="0"/>
    <n v="0"/>
    <n v="0"/>
    <n v="0"/>
    <n v="5.9346750000000004"/>
    <n v="0"/>
    <n v="1.9716666666666665"/>
  </r>
  <r>
    <d v="2021-01-01T00:00:00"/>
    <x v="9"/>
    <s v="P"/>
    <s v="Active"/>
    <n v="552"/>
    <x v="551"/>
    <s v="N"/>
    <x v="22"/>
    <n v="1029"/>
    <x v="6"/>
    <s v="Niederl. 10"/>
    <n v="1"/>
    <s v="Department"/>
    <s v="Supervisor"/>
    <s v="Non-Mgm."/>
    <s v="ang."/>
    <s v="M"/>
    <d v="2018-06-15T00:00:00"/>
    <m/>
    <s v=""/>
    <n v="1"/>
    <d v="1984-12-04T00:00:00"/>
    <n v="35"/>
    <s v="J"/>
    <n v="30"/>
    <n v="2.5"/>
    <n v="39"/>
    <x v="0"/>
    <n v="1"/>
    <n v="31"/>
    <n v="0"/>
    <n v="8259"/>
    <n v="1259.1937499999999"/>
    <n v="0"/>
    <n v="0"/>
    <n v="0"/>
    <n v="0"/>
    <n v="0"/>
    <n v="0"/>
    <n v="0"/>
    <n v="0"/>
    <n v="0"/>
    <n v="0"/>
    <n v="476.48076923076923"/>
    <n v="378.53750000000002"/>
    <n v="26.5"/>
    <n v="0"/>
    <n v="0"/>
    <n v="0"/>
    <n v="0"/>
    <n v="197.41601639423078"/>
    <n v="0"/>
    <n v="1.9716666666666665"/>
  </r>
  <r>
    <d v="2021-01-01T00:00:00"/>
    <x v="9"/>
    <s v="P"/>
    <s v="Active"/>
    <n v="553"/>
    <x v="552"/>
    <s v="N"/>
    <x v="26"/>
    <n v="1091"/>
    <x v="0"/>
    <s v="Niederl. 3"/>
    <n v="1"/>
    <s v="Department"/>
    <s v="Supervisor"/>
    <s v="Non-Mgm."/>
    <s v="ang."/>
    <s v="M"/>
    <d v="2018-07-01T00:00:00"/>
    <m/>
    <s v=""/>
    <n v="1"/>
    <d v="1984-11-24T00:00:00"/>
    <n v="35"/>
    <s v="N"/>
    <n v="30"/>
    <n v="2.5"/>
    <n v="39"/>
    <x v="0"/>
    <n v="1"/>
    <n v="31"/>
    <n v="0"/>
    <n v="8260"/>
    <n v="1259.1937499999999"/>
    <n v="0"/>
    <n v="0"/>
    <n v="0"/>
    <n v="0"/>
    <n v="0"/>
    <n v="0"/>
    <n v="0"/>
    <n v="0"/>
    <n v="0"/>
    <n v="0"/>
    <n v="0"/>
    <n v="0"/>
    <n v="26.5"/>
    <n v="0"/>
    <n v="0"/>
    <n v="0"/>
    <n v="0"/>
    <n v="5.9346750000000004"/>
    <n v="0"/>
    <n v="1.9716666666666665"/>
  </r>
  <r>
    <d v="2021-01-01T00:00:00"/>
    <x v="9"/>
    <s v="P"/>
    <s v="Active"/>
    <n v="554"/>
    <x v="553"/>
    <s v="N"/>
    <x v="0"/>
    <n v="1090"/>
    <x v="0"/>
    <s v="Niederl. 3"/>
    <n v="1"/>
    <s v="Department"/>
    <s v="Supervisor"/>
    <s v="Non-Mgm."/>
    <s v="ang."/>
    <s v="W"/>
    <d v="2018-07-01T00:00:00"/>
    <m/>
    <s v=""/>
    <n v="1"/>
    <d v="1976-07-16T00:00:00"/>
    <n v="43"/>
    <s v="N"/>
    <n v="24"/>
    <n v="2"/>
    <n v="20"/>
    <x v="0"/>
    <n v="0.51282051282051277"/>
    <n v="31"/>
    <n v="0"/>
    <n v="8261"/>
    <n v="1259.1937499999999"/>
    <n v="0"/>
    <n v="0"/>
    <n v="0"/>
    <n v="0"/>
    <n v="0"/>
    <n v="0"/>
    <n v="0"/>
    <n v="0"/>
    <n v="0"/>
    <n v="0"/>
    <n v="0"/>
    <n v="0"/>
    <n v="26.5"/>
    <n v="0"/>
    <n v="0"/>
    <n v="0"/>
    <n v="0"/>
    <n v="5.9346750000000004"/>
    <n v="0"/>
    <n v="1.9716666666666665"/>
  </r>
  <r>
    <d v="2021-01-01T00:00:00"/>
    <x v="9"/>
    <s v="P"/>
    <s v="Active"/>
    <n v="555"/>
    <x v="554"/>
    <s v="N"/>
    <x v="26"/>
    <n v="1091"/>
    <x v="0"/>
    <s v="Niederl. 3"/>
    <n v="1"/>
    <s v="Department"/>
    <s v="Supervisor"/>
    <s v="Non-Mgm."/>
    <s v="ang."/>
    <s v="W"/>
    <d v="2018-07-15T00:00:00"/>
    <m/>
    <s v=""/>
    <n v="1"/>
    <d v="1992-12-14T00:00:00"/>
    <n v="27"/>
    <s v="N"/>
    <n v="30"/>
    <n v="2.5"/>
    <n v="39"/>
    <x v="0"/>
    <n v="1"/>
    <n v="31"/>
    <n v="0"/>
    <n v="8262"/>
    <n v="1259.1937499999999"/>
    <n v="0"/>
    <n v="0"/>
    <n v="0"/>
    <n v="0"/>
    <n v="0"/>
    <n v="0"/>
    <n v="0"/>
    <n v="0"/>
    <n v="0"/>
    <n v="0"/>
    <n v="0"/>
    <n v="0"/>
    <n v="26.5"/>
    <n v="0"/>
    <n v="0"/>
    <n v="0"/>
    <n v="0"/>
    <n v="5.9346750000000004"/>
    <n v="0"/>
    <n v="1.9716666666666665"/>
  </r>
  <r>
    <d v="2021-01-01T00:00:00"/>
    <x v="9"/>
    <s v="P"/>
    <s v="Active"/>
    <n v="556"/>
    <x v="555"/>
    <s v="N"/>
    <x v="17"/>
    <n v="1088"/>
    <x v="0"/>
    <s v="Niederl. 3"/>
    <n v="1"/>
    <s v="Department"/>
    <s v="Supervisor"/>
    <s v="Non-Mgm."/>
    <s v="ang."/>
    <s v="M"/>
    <d v="2018-10-01T00:00:00"/>
    <m/>
    <s v=""/>
    <n v="1"/>
    <d v="1992-12-02T00:00:00"/>
    <n v="27"/>
    <s v="N"/>
    <n v="30"/>
    <n v="2.5"/>
    <n v="39"/>
    <x v="0"/>
    <n v="1"/>
    <n v="31"/>
    <n v="0"/>
    <n v="8263"/>
    <n v="1259.1937499999999"/>
    <n v="0"/>
    <n v="0"/>
    <n v="0"/>
    <n v="0"/>
    <n v="0"/>
    <n v="0"/>
    <n v="0"/>
    <n v="0"/>
    <n v="0"/>
    <n v="0"/>
    <n v="0"/>
    <n v="0"/>
    <n v="26.5"/>
    <n v="0"/>
    <n v="0"/>
    <n v="0"/>
    <n v="0"/>
    <n v="5.9346750000000004"/>
    <n v="0"/>
    <n v="1.9716666666666665"/>
  </r>
  <r>
    <d v="2021-01-01T00:00:00"/>
    <x v="9"/>
    <s v="P"/>
    <s v="Active"/>
    <n v="557"/>
    <x v="556"/>
    <s v="N"/>
    <x v="16"/>
    <n v="1067"/>
    <x v="11"/>
    <s v="Niederl. 12"/>
    <n v="1"/>
    <s v="Department"/>
    <s v="Supervisor"/>
    <s v="Non-Mgm."/>
    <s v="ang."/>
    <s v="W"/>
    <d v="2018-07-09T00:00:00"/>
    <m/>
    <s v=""/>
    <n v="1"/>
    <d v="1972-04-23T00:00:00"/>
    <n v="47"/>
    <s v="N"/>
    <n v="30"/>
    <n v="2.5"/>
    <n v="39"/>
    <x v="0"/>
    <n v="1"/>
    <n v="31"/>
    <n v="0"/>
    <n v="8264"/>
    <n v="1259.1937499999999"/>
    <n v="0"/>
    <n v="0"/>
    <n v="0"/>
    <n v="0"/>
    <n v="0"/>
    <n v="0"/>
    <n v="0"/>
    <n v="0"/>
    <n v="0"/>
    <n v="0"/>
    <n v="0"/>
    <n v="0"/>
    <n v="26.5"/>
    <n v="0"/>
    <n v="0"/>
    <n v="0"/>
    <n v="0"/>
    <n v="5.9346750000000004"/>
    <n v="0"/>
    <n v="1.9716666666666665"/>
  </r>
  <r>
    <d v="2021-01-01T00:00:00"/>
    <x v="9"/>
    <s v="P"/>
    <s v="Active"/>
    <n v="558"/>
    <x v="557"/>
    <s v="N"/>
    <x v="22"/>
    <n v="1029"/>
    <x v="6"/>
    <s v="Niederl. 10"/>
    <n v="1"/>
    <s v="Department"/>
    <s v="Supervisor"/>
    <s v="Non-Mgm."/>
    <s v="ang."/>
    <s v="M"/>
    <d v="2018-07-01T00:00:00"/>
    <m/>
    <s v=""/>
    <n v="1"/>
    <d v="1975-08-12T00:00:00"/>
    <n v="44"/>
    <s v="J"/>
    <n v="30"/>
    <n v="2.5"/>
    <n v="39"/>
    <x v="0"/>
    <n v="1"/>
    <n v="31"/>
    <n v="0"/>
    <n v="8265"/>
    <n v="1259.1937499999999"/>
    <n v="0"/>
    <n v="0"/>
    <n v="0"/>
    <n v="0"/>
    <n v="0"/>
    <n v="0"/>
    <n v="0"/>
    <n v="0"/>
    <n v="0"/>
    <n v="0"/>
    <n v="476.82692307692309"/>
    <n v="378.81250000000006"/>
    <n v="26.5"/>
    <n v="0"/>
    <n v="0"/>
    <n v="0"/>
    <n v="0"/>
    <n v="197.55512379807695"/>
    <n v="0"/>
    <n v="1.9716666666666665"/>
  </r>
  <r>
    <d v="2021-01-01T00:00:00"/>
    <x v="9"/>
    <s v="P"/>
    <s v="Active"/>
    <n v="559"/>
    <x v="558"/>
    <s v="N"/>
    <x v="22"/>
    <n v="1035"/>
    <x v="5"/>
    <s v="Niederl. 5"/>
    <n v="1"/>
    <s v="Department"/>
    <s v="Supervisor"/>
    <s v="Non-Mgm."/>
    <s v="ang."/>
    <s v="M"/>
    <d v="2018-07-01T00:00:00"/>
    <m/>
    <s v=""/>
    <n v="1"/>
    <d v="1969-02-25T00:00:00"/>
    <n v="50"/>
    <s v="J"/>
    <n v="30"/>
    <n v="2.5"/>
    <n v="39"/>
    <x v="0"/>
    <n v="1"/>
    <n v="31"/>
    <n v="0"/>
    <n v="8266"/>
    <n v="1259.1937499999999"/>
    <n v="0"/>
    <n v="0"/>
    <n v="0"/>
    <n v="0"/>
    <n v="0"/>
    <n v="0"/>
    <n v="0"/>
    <n v="0"/>
    <n v="0"/>
    <n v="0"/>
    <n v="476.88461538461542"/>
    <n v="378.85833333333341"/>
    <n v="26.5"/>
    <n v="0"/>
    <n v="0"/>
    <n v="0"/>
    <n v="0"/>
    <n v="197.57830836538466"/>
    <n v="0"/>
    <n v="1.9716666666666665"/>
  </r>
  <r>
    <d v="2021-01-01T00:00:00"/>
    <x v="9"/>
    <s v="P"/>
    <s v="Active"/>
    <n v="560"/>
    <x v="559"/>
    <s v="N"/>
    <x v="31"/>
    <n v="1059"/>
    <x v="2"/>
    <s v="Niederl. 7"/>
    <n v="1"/>
    <s v="Department"/>
    <s v="Supervisor"/>
    <s v="Non-Mgm."/>
    <s v="ang."/>
    <s v="M"/>
    <d v="2018-07-01T00:00:00"/>
    <m/>
    <s v=""/>
    <n v="1"/>
    <d v="1997-07-12T00:00:00"/>
    <n v="22"/>
    <s v="J"/>
    <n v="30"/>
    <n v="2.5"/>
    <n v="39"/>
    <x v="0"/>
    <n v="1"/>
    <n v="31"/>
    <n v="0"/>
    <n v="8267"/>
    <n v="1259.1937499999999"/>
    <n v="0"/>
    <n v="0"/>
    <n v="30"/>
    <n v="0"/>
    <n v="54.17"/>
    <n v="250"/>
    <n v="0"/>
    <n v="0"/>
    <n v="0"/>
    <n v="0"/>
    <n v="476.94230769230768"/>
    <n v="378.9041666666667"/>
    <n v="26.5"/>
    <n v="0"/>
    <n v="0"/>
    <n v="0"/>
    <n v="0"/>
    <n v="272.43886443269236"/>
    <n v="79.040000000000006"/>
    <n v="1.9716666666666665"/>
  </r>
  <r>
    <d v="2021-01-01T00:00:00"/>
    <x v="9"/>
    <s v="P"/>
    <s v="Active"/>
    <n v="561"/>
    <x v="560"/>
    <s v="N"/>
    <x v="22"/>
    <n v="1053"/>
    <x v="3"/>
    <s v="Niederl. 8"/>
    <n v="1"/>
    <s v="Department"/>
    <s v="Supervisor"/>
    <s v="Non-Mgm."/>
    <s v="ang."/>
    <s v="M"/>
    <d v="2018-07-01T00:00:00"/>
    <m/>
    <s v=""/>
    <n v="1"/>
    <d v="1994-02-08T00:00:00"/>
    <n v="25"/>
    <s v="J"/>
    <n v="30"/>
    <n v="2.5"/>
    <n v="39"/>
    <x v="0"/>
    <n v="1"/>
    <n v="31"/>
    <n v="0"/>
    <n v="8268"/>
    <n v="1259.1937499999999"/>
    <n v="0"/>
    <n v="0"/>
    <n v="0"/>
    <n v="0"/>
    <n v="0"/>
    <n v="0"/>
    <n v="0"/>
    <n v="0"/>
    <n v="0"/>
    <n v="0"/>
    <n v="476.99999999999994"/>
    <n v="378.95000000000005"/>
    <n v="26.5"/>
    <n v="0"/>
    <n v="0"/>
    <n v="0"/>
    <n v="0"/>
    <n v="197.62467750000002"/>
    <n v="0"/>
    <n v="1.9716666666666665"/>
  </r>
  <r>
    <d v="2021-01-01T00:00:00"/>
    <x v="9"/>
    <s v="P"/>
    <s v="Active"/>
    <n v="562"/>
    <x v="561"/>
    <s v="N"/>
    <x v="9"/>
    <n v="1087"/>
    <x v="0"/>
    <s v="Niederl. 3"/>
    <n v="1"/>
    <s v="Department"/>
    <s v="Supervisor"/>
    <s v="Non-Mgm."/>
    <s v="ang."/>
    <s v="M"/>
    <d v="2018-07-01T00:00:00"/>
    <m/>
    <s v=""/>
    <n v="1"/>
    <d v="1982-04-13T00:00:00"/>
    <n v="37"/>
    <s v="N"/>
    <n v="30"/>
    <n v="2.5"/>
    <n v="39"/>
    <x v="0"/>
    <n v="1"/>
    <n v="31"/>
    <n v="0"/>
    <n v="8269"/>
    <n v="1259.1937499999999"/>
    <n v="0"/>
    <n v="0"/>
    <n v="0"/>
    <n v="0"/>
    <n v="0"/>
    <n v="0"/>
    <n v="0"/>
    <n v="0"/>
    <n v="0"/>
    <n v="0"/>
    <n v="0"/>
    <n v="0"/>
    <n v="26.5"/>
    <n v="0"/>
    <n v="0"/>
    <n v="0"/>
    <n v="0"/>
    <n v="5.9346750000000004"/>
    <n v="0"/>
    <n v="1.9716666666666665"/>
  </r>
  <r>
    <d v="2021-01-01T00:00:00"/>
    <x v="9"/>
    <s v="P"/>
    <s v="Active"/>
    <n v="563"/>
    <x v="562"/>
    <s v="N"/>
    <x v="48"/>
    <n v="1073"/>
    <x v="0"/>
    <s v="Niederl. 3"/>
    <n v="1"/>
    <s v="Department"/>
    <s v="Supervisor"/>
    <s v="Non-Mgm."/>
    <s v="ang."/>
    <s v="M"/>
    <d v="2018-08-01T00:00:00"/>
    <m/>
    <s v=""/>
    <n v="1"/>
    <d v="1989-11-04T00:00:00"/>
    <n v="30"/>
    <s v="N"/>
    <n v="30"/>
    <n v="2.5"/>
    <n v="39"/>
    <x v="0"/>
    <n v="1"/>
    <n v="31"/>
    <n v="0"/>
    <n v="8270"/>
    <n v="1259.1937499999999"/>
    <n v="0"/>
    <n v="0"/>
    <n v="0"/>
    <n v="0"/>
    <n v="0"/>
    <n v="0"/>
    <n v="0"/>
    <n v="0"/>
    <n v="0"/>
    <n v="0"/>
    <n v="0"/>
    <n v="0"/>
    <n v="26.5"/>
    <n v="0"/>
    <n v="0"/>
    <n v="0"/>
    <n v="0"/>
    <n v="5.9346750000000004"/>
    <n v="0"/>
    <n v="1.9716666666666665"/>
  </r>
  <r>
    <d v="2021-01-01T00:00:00"/>
    <x v="9"/>
    <s v="P"/>
    <s v="Active"/>
    <n v="564"/>
    <x v="563"/>
    <s v="N"/>
    <x v="22"/>
    <n v="1035"/>
    <x v="5"/>
    <s v="Niederl. 5"/>
    <n v="1"/>
    <s v="Department"/>
    <s v="Supervisor"/>
    <s v="Non-Mgm."/>
    <s v="ang."/>
    <s v="M"/>
    <d v="2018-08-01T00:00:00"/>
    <m/>
    <s v=""/>
    <n v="1"/>
    <d v="1966-10-06T00:00:00"/>
    <n v="53"/>
    <s v="J"/>
    <n v="30"/>
    <n v="2.5"/>
    <n v="39"/>
    <x v="0"/>
    <n v="1"/>
    <n v="31"/>
    <n v="0"/>
    <n v="8271"/>
    <n v="1259.1937499999999"/>
    <n v="0"/>
    <n v="0"/>
    <n v="0"/>
    <n v="0"/>
    <n v="0"/>
    <n v="0"/>
    <n v="0"/>
    <n v="0"/>
    <n v="0"/>
    <n v="0"/>
    <n v="477.17307692307691"/>
    <n v="379.08750000000003"/>
    <n v="26.5"/>
    <n v="0"/>
    <n v="0"/>
    <n v="0"/>
    <n v="0"/>
    <n v="197.69423120192309"/>
    <n v="0"/>
    <n v="1.9716666666666665"/>
  </r>
  <r>
    <d v="2021-01-01T00:00:00"/>
    <x v="9"/>
    <s v="P"/>
    <s v="Active"/>
    <n v="565"/>
    <x v="564"/>
    <s v="N"/>
    <x v="9"/>
    <n v="1087"/>
    <x v="0"/>
    <s v="Niederl. 3"/>
    <n v="1"/>
    <s v="Department"/>
    <s v="Supervisor"/>
    <s v="Non-Mgm."/>
    <s v="ang."/>
    <s v="M"/>
    <d v="2018-08-01T00:00:00"/>
    <m/>
    <s v=""/>
    <n v="1"/>
    <d v="1984-12-31T00:00:00"/>
    <n v="35"/>
    <s v="N"/>
    <n v="30"/>
    <n v="2.5"/>
    <n v="39"/>
    <x v="0"/>
    <n v="1"/>
    <n v="31"/>
    <n v="0"/>
    <n v="8272"/>
    <n v="1259.1937499999999"/>
    <n v="0"/>
    <n v="0"/>
    <n v="0"/>
    <n v="0"/>
    <n v="0"/>
    <n v="0"/>
    <n v="0"/>
    <n v="0"/>
    <n v="0"/>
    <n v="0"/>
    <n v="0"/>
    <n v="0"/>
    <n v="26.5"/>
    <n v="0"/>
    <n v="0"/>
    <n v="0"/>
    <n v="0"/>
    <n v="5.9346750000000004"/>
    <n v="0"/>
    <n v="1.9716666666666665"/>
  </r>
  <r>
    <d v="2021-01-01T00:00:00"/>
    <x v="9"/>
    <s v="P"/>
    <s v="Active"/>
    <n v="566"/>
    <x v="565"/>
    <s v="N"/>
    <x v="31"/>
    <n v="1052"/>
    <x v="3"/>
    <s v="Niederl. 8"/>
    <n v="1"/>
    <s v="Department"/>
    <s v="Supervisor"/>
    <s v="Non-Mgm."/>
    <s v="ang."/>
    <s v="M"/>
    <d v="2018-08-01T00:00:00"/>
    <m/>
    <s v=""/>
    <n v="1"/>
    <d v="1996-11-28T00:00:00"/>
    <n v="23"/>
    <s v="J"/>
    <n v="30"/>
    <n v="2.5"/>
    <n v="39"/>
    <x v="0"/>
    <n v="1"/>
    <n v="31"/>
    <n v="0"/>
    <n v="8273"/>
    <n v="1259.1937499999999"/>
    <n v="0"/>
    <n v="0"/>
    <n v="30"/>
    <n v="0"/>
    <n v="45.14"/>
    <n v="0"/>
    <n v="0"/>
    <n v="0"/>
    <n v="0"/>
    <n v="0"/>
    <n v="477.28846153846155"/>
    <n v="379.17916666666667"/>
    <n v="26.5"/>
    <n v="0"/>
    <n v="0"/>
    <n v="0"/>
    <n v="0"/>
    <n v="214.56820333653846"/>
    <n v="78.28"/>
    <n v="1.9716666666666665"/>
  </r>
  <r>
    <d v="2021-01-01T00:00:00"/>
    <x v="9"/>
    <s v="P"/>
    <s v="Active"/>
    <n v="567"/>
    <x v="566"/>
    <s v="N"/>
    <x v="22"/>
    <n v="1029"/>
    <x v="6"/>
    <s v="Niederl. 10"/>
    <n v="1"/>
    <s v="Department"/>
    <s v="Supervisor"/>
    <s v="Non-Mgm."/>
    <s v="ang."/>
    <s v="M"/>
    <d v="2018-08-16T00:00:00"/>
    <m/>
    <s v=""/>
    <n v="1"/>
    <d v="1962-10-22T00:00:00"/>
    <n v="57"/>
    <s v="J"/>
    <n v="30"/>
    <n v="2.5"/>
    <n v="39"/>
    <x v="0"/>
    <n v="1"/>
    <n v="31"/>
    <n v="0"/>
    <n v="8274"/>
    <n v="1259.1937499999999"/>
    <n v="0"/>
    <n v="0"/>
    <n v="0"/>
    <n v="0"/>
    <n v="0"/>
    <n v="0"/>
    <n v="0"/>
    <n v="0"/>
    <n v="0"/>
    <n v="0"/>
    <n v="477.34615384615381"/>
    <n v="379.22500000000002"/>
    <n v="26.5"/>
    <n v="0"/>
    <n v="0"/>
    <n v="0"/>
    <n v="0"/>
    <n v="197.76378490384616"/>
    <n v="0"/>
    <n v="1.9716666666666665"/>
  </r>
  <r>
    <d v="2021-01-01T00:00:00"/>
    <x v="9"/>
    <s v="P"/>
    <s v="Active"/>
    <n v="568"/>
    <x v="567"/>
    <s v="N"/>
    <x v="52"/>
    <n v="1007"/>
    <x v="1"/>
    <s v="Niederl. 1"/>
    <n v="1"/>
    <s v="Department"/>
    <s v="Supervisor"/>
    <s v="Non-Mgm."/>
    <s v="tech"/>
    <s v="M"/>
    <d v="2018-09-01T00:00:00"/>
    <d v="2022-02-28T00:00:00"/>
    <s v=""/>
    <n v="3"/>
    <d v="2002-05-31T00:00:00"/>
    <n v="17"/>
    <s v="J"/>
    <n v="30"/>
    <n v="2.5"/>
    <n v="39"/>
    <x v="0"/>
    <n v="1"/>
    <n v="31"/>
    <n v="0"/>
    <n v="8275"/>
    <n v="1259.1937499999999"/>
    <n v="0"/>
    <n v="0"/>
    <n v="0"/>
    <n v="0"/>
    <n v="0"/>
    <n v="0"/>
    <n v="0"/>
    <n v="0"/>
    <n v="0"/>
    <n v="0"/>
    <n v="477.40384615384613"/>
    <n v="379.27083333333337"/>
    <n v="26.5"/>
    <n v="0"/>
    <n v="0"/>
    <n v="0"/>
    <n v="0"/>
    <n v="197.78696947115384"/>
    <n v="0"/>
    <n v="1.9716666666666665"/>
  </r>
  <r>
    <d v="2021-01-01T00:00:00"/>
    <x v="9"/>
    <s v="P"/>
    <s v="Active"/>
    <n v="569"/>
    <x v="568"/>
    <s v="N"/>
    <x v="52"/>
    <n v="1007"/>
    <x v="1"/>
    <s v="Niederl. 1"/>
    <n v="1"/>
    <s v="Department"/>
    <s v="Supervisor"/>
    <s v="Non-Mgm."/>
    <s v="tech"/>
    <s v="M"/>
    <d v="2018-09-01T00:00:00"/>
    <d v="2022-02-28T00:00:00"/>
    <s v=""/>
    <n v="3"/>
    <d v="2001-04-01T00:00:00"/>
    <n v="18"/>
    <s v="J"/>
    <n v="30"/>
    <n v="2.5"/>
    <n v="39"/>
    <x v="0"/>
    <n v="1"/>
    <n v="31"/>
    <n v="0"/>
    <n v="8276"/>
    <n v="1259.1937499999999"/>
    <n v="0"/>
    <n v="0"/>
    <n v="0"/>
    <n v="0"/>
    <n v="0"/>
    <n v="0"/>
    <n v="0"/>
    <n v="0"/>
    <n v="0"/>
    <n v="0"/>
    <n v="477.46153846153845"/>
    <n v="379.31666666666666"/>
    <n v="26.5"/>
    <n v="0"/>
    <n v="0"/>
    <n v="0"/>
    <n v="0"/>
    <n v="197.81015403846155"/>
    <n v="0"/>
    <n v="1.9716666666666665"/>
  </r>
  <r>
    <d v="2021-01-01T00:00:00"/>
    <x v="9"/>
    <s v="P"/>
    <s v="Active"/>
    <n v="570"/>
    <x v="569"/>
    <s v="N"/>
    <x v="52"/>
    <n v="1007"/>
    <x v="1"/>
    <s v="Niederl. 1"/>
    <n v="1"/>
    <s v="Department"/>
    <s v="Supervisor"/>
    <s v="Non-Mgm."/>
    <s v="tech"/>
    <s v="M"/>
    <d v="2018-09-01T00:00:00"/>
    <d v="2022-02-28T00:00:00"/>
    <s v=""/>
    <n v="3"/>
    <d v="2003-07-08T00:00:00"/>
    <n v="16"/>
    <s v="J"/>
    <n v="30"/>
    <n v="2.5"/>
    <n v="39"/>
    <x v="0"/>
    <n v="1"/>
    <n v="31"/>
    <n v="0"/>
    <n v="8277"/>
    <n v="1259.1937499999999"/>
    <n v="0"/>
    <n v="0"/>
    <n v="0"/>
    <n v="0"/>
    <n v="0"/>
    <n v="0"/>
    <n v="0"/>
    <n v="0"/>
    <n v="0"/>
    <n v="0"/>
    <n v="477.51923076923077"/>
    <n v="379.36250000000001"/>
    <n v="26.5"/>
    <n v="0"/>
    <n v="0"/>
    <n v="0"/>
    <n v="0"/>
    <n v="197.83333860576926"/>
    <n v="0"/>
    <n v="1.9716666666666665"/>
  </r>
  <r>
    <d v="2021-01-01T00:00:00"/>
    <x v="9"/>
    <s v="P"/>
    <s v="Active"/>
    <n v="571"/>
    <x v="570"/>
    <s v="N"/>
    <x v="53"/>
    <n v="1012"/>
    <x v="1"/>
    <s v="Niederl. 1"/>
    <n v="1"/>
    <s v="Department"/>
    <s v="Supervisor"/>
    <s v="Non-Mgm."/>
    <s v="kfm"/>
    <s v="M"/>
    <d v="2018-09-01T00:00:00"/>
    <d v="2021-08-31T00:00:00"/>
    <s v=""/>
    <n v="2"/>
    <d v="2001-07-23T00:00:00"/>
    <n v="18"/>
    <s v="J"/>
    <n v="30"/>
    <n v="2.5"/>
    <n v="39"/>
    <x v="0"/>
    <n v="1"/>
    <n v="31"/>
    <n v="0"/>
    <n v="8278"/>
    <n v="1259.1937499999999"/>
    <n v="0"/>
    <n v="0"/>
    <n v="0"/>
    <n v="0"/>
    <n v="0"/>
    <n v="0"/>
    <n v="0"/>
    <n v="0"/>
    <n v="0"/>
    <n v="0"/>
    <n v="477.57692307692309"/>
    <n v="379.40833333333336"/>
    <n v="26.5"/>
    <n v="0"/>
    <n v="0"/>
    <n v="0"/>
    <n v="0"/>
    <n v="197.85652317307694"/>
    <n v="0"/>
    <n v="1.9716666666666665"/>
  </r>
  <r>
    <d v="2021-01-01T00:00:00"/>
    <x v="9"/>
    <s v="P"/>
    <s v="Active"/>
    <n v="572"/>
    <x v="571"/>
    <s v="N"/>
    <x v="52"/>
    <n v="1007"/>
    <x v="1"/>
    <s v="Niederl. 1"/>
    <n v="1"/>
    <s v="Department"/>
    <s v="Supervisor"/>
    <s v="Non-Mgm."/>
    <s v="tech"/>
    <s v="M"/>
    <d v="2018-09-01T00:00:00"/>
    <d v="2022-02-28T00:00:00"/>
    <s v=""/>
    <n v="3"/>
    <d v="2002-01-01T00:00:00"/>
    <n v="18"/>
    <s v="J"/>
    <n v="30"/>
    <n v="2.5"/>
    <n v="39"/>
    <x v="0"/>
    <n v="1"/>
    <n v="31"/>
    <n v="0"/>
    <n v="8279"/>
    <n v="1259.1937499999999"/>
    <n v="0"/>
    <n v="0"/>
    <n v="0"/>
    <n v="0"/>
    <n v="0"/>
    <n v="0"/>
    <n v="0"/>
    <n v="0"/>
    <n v="0"/>
    <n v="0"/>
    <n v="477.63461538461536"/>
    <n v="379.45416666666665"/>
    <n v="26.5"/>
    <n v="0"/>
    <n v="0"/>
    <n v="0"/>
    <n v="0"/>
    <n v="197.87970774038462"/>
    <n v="0"/>
    <n v="1.9716666666666665"/>
  </r>
  <r>
    <d v="2021-01-01T00:00:00"/>
    <x v="9"/>
    <s v="P"/>
    <s v="Active"/>
    <n v="573"/>
    <x v="572"/>
    <s v="N"/>
    <x v="52"/>
    <n v="1007"/>
    <x v="1"/>
    <s v="Niederl. 1"/>
    <n v="1"/>
    <s v="Department"/>
    <s v="Supervisor"/>
    <s v="Non-Mgm."/>
    <s v="tech"/>
    <s v="M"/>
    <d v="2018-09-01T00:00:00"/>
    <d v="2022-02-28T00:00:00"/>
    <s v=""/>
    <n v="3"/>
    <d v="2003-02-19T00:00:00"/>
    <n v="16"/>
    <s v="J"/>
    <n v="30"/>
    <n v="2.5"/>
    <n v="39"/>
    <x v="0"/>
    <n v="1"/>
    <n v="31"/>
    <n v="0"/>
    <n v="8280"/>
    <n v="1259.1937499999999"/>
    <n v="0"/>
    <n v="0"/>
    <n v="0"/>
    <n v="0"/>
    <n v="0"/>
    <n v="0"/>
    <n v="0"/>
    <n v="0"/>
    <n v="0"/>
    <n v="0"/>
    <n v="477.69230769230768"/>
    <n v="379.50000000000006"/>
    <n v="26.5"/>
    <n v="0"/>
    <n v="0"/>
    <n v="0"/>
    <n v="0"/>
    <n v="197.90289230769233"/>
    <n v="0"/>
    <n v="1.9716666666666665"/>
  </r>
  <r>
    <d v="2021-01-01T00:00:00"/>
    <x v="9"/>
    <s v="P"/>
    <s v="Active"/>
    <n v="574"/>
    <x v="573"/>
    <s v="N"/>
    <x v="52"/>
    <n v="1007"/>
    <x v="1"/>
    <s v="Niederl. 1"/>
    <n v="1"/>
    <s v="Department"/>
    <s v="Supervisor"/>
    <s v="Non-Mgm."/>
    <s v="tech"/>
    <s v="M"/>
    <d v="2018-09-01T00:00:00"/>
    <d v="2022-02-28T00:00:00"/>
    <s v=""/>
    <n v="3"/>
    <d v="2002-05-07T00:00:00"/>
    <n v="17"/>
    <s v="J"/>
    <n v="30"/>
    <n v="2.5"/>
    <n v="39"/>
    <x v="0"/>
    <n v="1"/>
    <n v="31"/>
    <n v="0"/>
    <n v="8281"/>
    <n v="1259.1937499999999"/>
    <n v="0"/>
    <n v="0"/>
    <n v="0"/>
    <n v="0"/>
    <n v="0"/>
    <n v="0"/>
    <n v="0"/>
    <n v="0"/>
    <n v="0"/>
    <n v="0"/>
    <n v="477.75"/>
    <n v="379.54583333333341"/>
    <n v="26.5"/>
    <n v="0"/>
    <n v="0"/>
    <n v="0"/>
    <n v="0"/>
    <n v="197.92607687500001"/>
    <n v="0"/>
    <n v="1.9716666666666665"/>
  </r>
  <r>
    <d v="2021-01-01T00:00:00"/>
    <x v="9"/>
    <s v="P"/>
    <s v="Active"/>
    <n v="575"/>
    <x v="574"/>
    <s v="N"/>
    <x v="52"/>
    <n v="1007"/>
    <x v="1"/>
    <s v="Niederl. 1"/>
    <n v="1"/>
    <s v="Department"/>
    <s v="Supervisor"/>
    <s v="Non-Mgm."/>
    <s v="tech"/>
    <s v="M"/>
    <d v="2018-09-01T00:00:00"/>
    <d v="2022-02-28T00:00:00"/>
    <s v=""/>
    <n v="3"/>
    <d v="2001-09-24T00:00:00"/>
    <n v="18"/>
    <s v="J"/>
    <n v="30"/>
    <n v="2.5"/>
    <n v="39"/>
    <x v="0"/>
    <n v="1"/>
    <n v="31"/>
    <n v="0"/>
    <n v="8282"/>
    <n v="1259.1937499999999"/>
    <n v="0"/>
    <n v="0"/>
    <n v="0"/>
    <n v="0"/>
    <n v="0"/>
    <n v="0"/>
    <n v="0"/>
    <n v="0"/>
    <n v="0"/>
    <n v="0"/>
    <n v="477.80769230769232"/>
    <n v="379.5916666666667"/>
    <n v="26.5"/>
    <n v="0"/>
    <n v="0"/>
    <n v="0"/>
    <n v="0"/>
    <n v="197.94926144230772"/>
    <n v="0"/>
    <n v="1.9716666666666665"/>
  </r>
  <r>
    <d v="2021-01-01T00:00:00"/>
    <x v="9"/>
    <s v="P"/>
    <s v="Active"/>
    <n v="576"/>
    <x v="575"/>
    <s v="N"/>
    <x v="53"/>
    <n v="1012"/>
    <x v="1"/>
    <s v="Niederl. 1"/>
    <n v="1"/>
    <s v="Department"/>
    <s v="Supervisor"/>
    <s v="Non-Mgm."/>
    <s v="kfm"/>
    <s v="W"/>
    <d v="2018-09-01T00:00:00"/>
    <d v="2021-08-31T00:00:00"/>
    <s v=""/>
    <n v="2"/>
    <d v="2001-10-28T00:00:00"/>
    <n v="18"/>
    <s v="J"/>
    <n v="30"/>
    <n v="2.5"/>
    <n v="39"/>
    <x v="0"/>
    <n v="1"/>
    <n v="31"/>
    <n v="0"/>
    <n v="8283"/>
    <n v="1259.1937499999999"/>
    <n v="0"/>
    <n v="0"/>
    <n v="0"/>
    <n v="0"/>
    <n v="0"/>
    <n v="0"/>
    <n v="0"/>
    <n v="0"/>
    <n v="0"/>
    <n v="0"/>
    <n v="477.86538461538464"/>
    <n v="379.63750000000005"/>
    <n v="26.5"/>
    <n v="0"/>
    <n v="0"/>
    <n v="0"/>
    <n v="0"/>
    <n v="197.9724460096154"/>
    <n v="0"/>
    <n v="1.9716666666666665"/>
  </r>
  <r>
    <d v="2021-01-01T00:00:00"/>
    <x v="9"/>
    <s v="P"/>
    <s v="Active"/>
    <n v="577"/>
    <x v="576"/>
    <s v="N"/>
    <x v="53"/>
    <n v="1012"/>
    <x v="1"/>
    <s v="Niederl. 1"/>
    <n v="1"/>
    <s v="Department"/>
    <s v="Supervisor"/>
    <s v="Non-Mgm."/>
    <s v="kfm"/>
    <s v="W"/>
    <d v="2018-09-01T00:00:00"/>
    <d v="2021-08-31T00:00:00"/>
    <s v=""/>
    <n v="2"/>
    <d v="2003-06-16T00:00:00"/>
    <n v="16"/>
    <s v="J"/>
    <n v="30"/>
    <n v="2.5"/>
    <n v="39"/>
    <x v="0"/>
    <n v="1"/>
    <n v="31"/>
    <n v="0"/>
    <n v="8284"/>
    <n v="1259.1937499999999"/>
    <n v="0"/>
    <n v="0"/>
    <n v="0"/>
    <n v="0"/>
    <n v="0"/>
    <n v="0"/>
    <n v="0"/>
    <n v="0"/>
    <n v="0"/>
    <n v="0"/>
    <n v="477.92307692307691"/>
    <n v="379.68333333333339"/>
    <n v="26.5"/>
    <n v="0"/>
    <n v="0"/>
    <n v="0"/>
    <n v="0"/>
    <n v="197.99563057692311"/>
    <n v="0"/>
    <n v="1.9716666666666665"/>
  </r>
  <r>
    <d v="2021-01-01T00:00:00"/>
    <x v="9"/>
    <s v="P"/>
    <s v="Active"/>
    <n v="578"/>
    <x v="577"/>
    <s v="N"/>
    <x v="53"/>
    <n v="1012"/>
    <x v="1"/>
    <s v="Niederl. 1"/>
    <n v="1"/>
    <s v="Department"/>
    <s v="Supervisor"/>
    <s v="Non-Mgm."/>
    <s v="kfm"/>
    <s v="W"/>
    <d v="2018-09-01T00:00:00"/>
    <d v="2021-08-31T00:00:00"/>
    <s v=""/>
    <n v="2"/>
    <d v="2002-04-04T00:00:00"/>
    <n v="17"/>
    <s v="J"/>
    <n v="30"/>
    <n v="2.5"/>
    <n v="39"/>
    <x v="0"/>
    <n v="1"/>
    <n v="31"/>
    <n v="0"/>
    <n v="8285"/>
    <n v="1259.1937499999999"/>
    <n v="0"/>
    <n v="0"/>
    <n v="0"/>
    <n v="0"/>
    <n v="0"/>
    <n v="0"/>
    <n v="0"/>
    <n v="0"/>
    <n v="0"/>
    <n v="0"/>
    <n v="477.98076923076923"/>
    <n v="379.72916666666669"/>
    <n v="26.5"/>
    <n v="0"/>
    <n v="0"/>
    <n v="0"/>
    <n v="0"/>
    <n v="198.01881514423079"/>
    <n v="0"/>
    <n v="1.9716666666666665"/>
  </r>
  <r>
    <d v="2021-01-01T00:00:00"/>
    <x v="9"/>
    <s v="P"/>
    <s v="Active"/>
    <n v="579"/>
    <x v="578"/>
    <s v="N"/>
    <x v="53"/>
    <n v="1012"/>
    <x v="1"/>
    <s v="Niederl. 1"/>
    <n v="1"/>
    <s v="Department"/>
    <s v="Supervisor"/>
    <s v="Non-Mgm."/>
    <s v="kfm"/>
    <s v="M"/>
    <d v="2018-09-01T00:00:00"/>
    <d v="2021-08-31T00:00:00"/>
    <s v=""/>
    <n v="2"/>
    <d v="2001-12-29T00:00:00"/>
    <n v="18"/>
    <s v="J"/>
    <n v="30"/>
    <n v="2.5"/>
    <n v="39"/>
    <x v="0"/>
    <n v="1"/>
    <n v="31"/>
    <n v="0"/>
    <n v="8286"/>
    <n v="1259.1937499999999"/>
    <n v="0"/>
    <n v="0"/>
    <n v="0"/>
    <n v="0"/>
    <n v="0"/>
    <n v="0"/>
    <n v="0"/>
    <n v="0"/>
    <n v="0"/>
    <n v="0"/>
    <n v="478.03846153846155"/>
    <n v="379.77500000000003"/>
    <n v="26.5"/>
    <n v="0"/>
    <n v="0"/>
    <n v="0"/>
    <n v="0"/>
    <n v="198.04199971153847"/>
    <n v="0"/>
    <n v="1.9716666666666665"/>
  </r>
  <r>
    <d v="2021-01-01T00:00:00"/>
    <x v="9"/>
    <s v="P"/>
    <s v="Active"/>
    <n v="580"/>
    <x v="579"/>
    <s v="N"/>
    <x v="52"/>
    <n v="1007"/>
    <x v="1"/>
    <s v="Niederl. 1"/>
    <n v="1"/>
    <s v="Department"/>
    <s v="Supervisor"/>
    <s v="Non-Mgm."/>
    <s v="tech"/>
    <s v="M"/>
    <d v="2018-09-01T00:00:00"/>
    <d v="2022-02-28T00:00:00"/>
    <s v=""/>
    <n v="3"/>
    <d v="2003-01-17T00:00:00"/>
    <n v="17"/>
    <s v="J"/>
    <n v="30"/>
    <n v="2.5"/>
    <n v="39"/>
    <x v="0"/>
    <n v="1"/>
    <n v="31"/>
    <n v="0"/>
    <n v="8287"/>
    <n v="1259.1937499999999"/>
    <n v="0"/>
    <n v="0"/>
    <n v="0"/>
    <n v="0"/>
    <n v="0"/>
    <n v="0"/>
    <n v="0"/>
    <n v="0"/>
    <n v="0"/>
    <n v="0"/>
    <n v="478.09615384615387"/>
    <n v="379.82083333333338"/>
    <n v="26.5"/>
    <n v="0"/>
    <n v="0"/>
    <n v="0"/>
    <n v="0"/>
    <n v="198.06518427884617"/>
    <n v="0"/>
    <n v="1.9716666666666665"/>
  </r>
  <r>
    <d v="2021-01-01T00:00:00"/>
    <x v="9"/>
    <s v="P"/>
    <s v="Active"/>
    <n v="581"/>
    <x v="580"/>
    <s v="N"/>
    <x v="51"/>
    <n v="1092"/>
    <x v="0"/>
    <s v="Niederl. 3"/>
    <n v="1"/>
    <s v="Department"/>
    <s v="Supervisor"/>
    <s v="Non-Mgm."/>
    <s v="kfm"/>
    <s v="M"/>
    <d v="2018-09-01T00:00:00"/>
    <d v="2021-08-31T00:00:00"/>
    <s v=""/>
    <n v="2"/>
    <d v="2001-07-07T00:00:00"/>
    <n v="18"/>
    <s v="J"/>
    <n v="30"/>
    <n v="2.5"/>
    <n v="39"/>
    <x v="0"/>
    <n v="1"/>
    <n v="31"/>
    <n v="0"/>
    <n v="8288"/>
    <n v="1259.1937499999999"/>
    <n v="0"/>
    <n v="0"/>
    <n v="0"/>
    <n v="0"/>
    <n v="0"/>
    <n v="0"/>
    <n v="0"/>
    <n v="0"/>
    <n v="0"/>
    <n v="0"/>
    <n v="478.15384615384619"/>
    <n v="379.86666666666667"/>
    <n v="26.5"/>
    <n v="0"/>
    <n v="0"/>
    <n v="0"/>
    <n v="0"/>
    <n v="198.08836884615386"/>
    <n v="0"/>
    <n v="1.9716666666666665"/>
  </r>
  <r>
    <d v="2021-01-01T00:00:00"/>
    <x v="9"/>
    <s v="P"/>
    <s v="Active"/>
    <n v="582"/>
    <x v="581"/>
    <s v="N"/>
    <x v="51"/>
    <n v="1092"/>
    <x v="0"/>
    <s v="Niederl. 3"/>
    <n v="1"/>
    <s v="Department"/>
    <s v="Supervisor"/>
    <s v="Non-Mgm."/>
    <s v="kfm"/>
    <s v="M"/>
    <d v="2018-09-01T00:00:00"/>
    <d v="2021-08-31T00:00:00"/>
    <s v=""/>
    <n v="2"/>
    <d v="1996-07-26T00:00:00"/>
    <n v="23"/>
    <s v="J"/>
    <n v="30"/>
    <n v="2.5"/>
    <n v="39"/>
    <x v="0"/>
    <n v="1"/>
    <n v="31"/>
    <n v="0"/>
    <n v="8289"/>
    <n v="1259.1937499999999"/>
    <n v="0"/>
    <n v="0"/>
    <n v="0"/>
    <n v="0"/>
    <n v="0"/>
    <n v="0"/>
    <n v="0"/>
    <n v="0"/>
    <n v="0"/>
    <n v="0"/>
    <n v="478.21153846153845"/>
    <n v="379.91250000000002"/>
    <n v="26.5"/>
    <n v="0"/>
    <n v="0"/>
    <n v="0"/>
    <n v="0"/>
    <n v="198.11155341346156"/>
    <n v="0"/>
    <n v="1.9716666666666665"/>
  </r>
  <r>
    <d v="2021-01-01T00:00:00"/>
    <x v="9"/>
    <s v="P"/>
    <s v="Active"/>
    <n v="583"/>
    <x v="582"/>
    <s v="N"/>
    <x v="51"/>
    <n v="1092"/>
    <x v="0"/>
    <s v="Niederl. 3"/>
    <n v="1"/>
    <s v="Department"/>
    <s v="Supervisor"/>
    <s v="Non-Mgm."/>
    <s v="kfm"/>
    <s v="M"/>
    <d v="2018-09-01T00:00:00"/>
    <d v="2021-08-31T00:00:00"/>
    <s v=""/>
    <n v="2"/>
    <d v="1998-04-04T00:00:00"/>
    <n v="21"/>
    <s v="J"/>
    <n v="30"/>
    <n v="2.5"/>
    <n v="39"/>
    <x v="0"/>
    <n v="1"/>
    <n v="31"/>
    <n v="0"/>
    <n v="8290"/>
    <n v="1259.1937499999999"/>
    <n v="0"/>
    <n v="0"/>
    <n v="0"/>
    <n v="0"/>
    <n v="0"/>
    <n v="0"/>
    <n v="0"/>
    <n v="0"/>
    <n v="0"/>
    <n v="0"/>
    <n v="478.26923076923077"/>
    <n v="379.95833333333337"/>
    <n v="26.5"/>
    <n v="0"/>
    <n v="0"/>
    <n v="0"/>
    <n v="0"/>
    <n v="198.13473798076927"/>
    <n v="0"/>
    <n v="1.9716666666666665"/>
  </r>
  <r>
    <d v="2021-01-01T00:00:00"/>
    <x v="9"/>
    <s v="P"/>
    <s v="Active"/>
    <n v="584"/>
    <x v="583"/>
    <s v="N"/>
    <x v="51"/>
    <n v="1092"/>
    <x v="0"/>
    <s v="Niederl. 3"/>
    <n v="1"/>
    <s v="Department"/>
    <s v="Supervisor"/>
    <s v="Non-Mgm."/>
    <s v="kfm"/>
    <s v="M"/>
    <d v="2018-09-01T00:00:00"/>
    <d v="2021-08-31T00:00:00"/>
    <s v=""/>
    <n v="2"/>
    <d v="2001-02-23T00:00:00"/>
    <n v="18"/>
    <s v="J"/>
    <n v="30"/>
    <n v="2.5"/>
    <n v="39"/>
    <x v="0"/>
    <n v="1"/>
    <n v="31"/>
    <n v="0"/>
    <n v="8291"/>
    <n v="1259.1937499999999"/>
    <n v="0"/>
    <n v="0"/>
    <n v="0"/>
    <n v="0"/>
    <n v="0"/>
    <n v="0"/>
    <n v="0"/>
    <n v="0"/>
    <n v="0"/>
    <n v="0"/>
    <n v="478.32692307692309"/>
    <n v="380.00416666666666"/>
    <n v="26.5"/>
    <n v="0"/>
    <n v="0"/>
    <n v="0"/>
    <n v="0"/>
    <n v="198.15792254807693"/>
    <n v="0"/>
    <n v="1.9716666666666665"/>
  </r>
  <r>
    <d v="2021-01-01T00:00:00"/>
    <x v="9"/>
    <s v="P"/>
    <s v="Active"/>
    <n v="585"/>
    <x v="584"/>
    <s v="N"/>
    <x v="51"/>
    <n v="1092"/>
    <x v="8"/>
    <s v="Niederl. 2"/>
    <n v="1"/>
    <s v="Department"/>
    <s v="Supervisor"/>
    <s v="Non-Mgm."/>
    <s v="tech"/>
    <s v="M"/>
    <d v="2018-09-01T00:00:00"/>
    <d v="2021-08-31T00:00:00"/>
    <s v=""/>
    <n v="2"/>
    <d v="2002-08-13T00:00:00"/>
    <n v="17"/>
    <s v="J"/>
    <n v="30"/>
    <n v="2.5"/>
    <n v="39"/>
    <x v="0"/>
    <n v="1"/>
    <n v="31"/>
    <n v="0"/>
    <n v="8292"/>
    <n v="1259.1937499999999"/>
    <n v="0"/>
    <n v="0"/>
    <n v="0"/>
    <n v="0"/>
    <n v="0"/>
    <n v="0"/>
    <n v="0"/>
    <n v="0"/>
    <n v="0"/>
    <n v="0"/>
    <n v="478.38461538461542"/>
    <n v="380.05"/>
    <n v="26.5"/>
    <n v="0"/>
    <n v="0"/>
    <n v="0"/>
    <n v="0"/>
    <n v="198.18110711538463"/>
    <n v="0"/>
    <n v="1.9716666666666665"/>
  </r>
  <r>
    <d v="2021-01-01T00:00:00"/>
    <x v="9"/>
    <s v="P"/>
    <s v="Active"/>
    <n v="586"/>
    <x v="585"/>
    <s v="N"/>
    <x v="9"/>
    <n v="1087"/>
    <x v="0"/>
    <s v="Niederl. 3"/>
    <n v="1"/>
    <s v="Department"/>
    <s v="Supervisor"/>
    <s v="Non-Mgm."/>
    <s v="ang."/>
    <s v="M"/>
    <d v="2018-09-01T00:00:00"/>
    <m/>
    <s v=""/>
    <n v="1"/>
    <d v="1993-11-20T00:00:00"/>
    <n v="26"/>
    <s v="N"/>
    <n v="30"/>
    <n v="2.5"/>
    <n v="39"/>
    <x v="0"/>
    <n v="1"/>
    <n v="31"/>
    <n v="0"/>
    <n v="8293"/>
    <n v="1259.1937499999999"/>
    <n v="0"/>
    <n v="0"/>
    <n v="0"/>
    <n v="0"/>
    <n v="0"/>
    <n v="0"/>
    <n v="0"/>
    <n v="0"/>
    <n v="0"/>
    <n v="0"/>
    <n v="0"/>
    <n v="0"/>
    <n v="26.5"/>
    <n v="0"/>
    <n v="0"/>
    <n v="0"/>
    <n v="0"/>
    <n v="5.9346750000000004"/>
    <n v="0"/>
    <n v="1.9716666666666665"/>
  </r>
  <r>
    <d v="2021-01-01T00:00:00"/>
    <x v="9"/>
    <s v="P"/>
    <s v="Active"/>
    <n v="587"/>
    <x v="586"/>
    <s v="N"/>
    <x v="26"/>
    <n v="1091"/>
    <x v="0"/>
    <s v="Niederl. 3"/>
    <n v="1"/>
    <s v="Department"/>
    <s v="Supervisor"/>
    <s v="Non-Mgm."/>
    <s v="ang."/>
    <s v="W"/>
    <d v="2018-09-01T00:00:00"/>
    <m/>
    <s v=""/>
    <n v="1"/>
    <d v="1980-02-21T00:00:00"/>
    <n v="39"/>
    <s v="N"/>
    <n v="30"/>
    <n v="2.5"/>
    <n v="39"/>
    <x v="0"/>
    <n v="1"/>
    <n v="31"/>
    <n v="0"/>
    <n v="8294"/>
    <n v="1259.1937499999999"/>
    <n v="0"/>
    <n v="0"/>
    <n v="0"/>
    <n v="0"/>
    <n v="0"/>
    <n v="0"/>
    <n v="0"/>
    <n v="0"/>
    <n v="0"/>
    <n v="0"/>
    <n v="0"/>
    <n v="0"/>
    <n v="26.5"/>
    <n v="0"/>
    <n v="0"/>
    <n v="0"/>
    <n v="0"/>
    <n v="5.9346750000000004"/>
    <n v="0"/>
    <n v="1.9716666666666665"/>
  </r>
  <r>
    <d v="2021-01-01T00:00:00"/>
    <x v="9"/>
    <s v="P"/>
    <s v="Active"/>
    <n v="588"/>
    <x v="587"/>
    <s v="N"/>
    <x v="22"/>
    <n v="1029"/>
    <x v="6"/>
    <s v="Niederl. 10"/>
    <n v="1"/>
    <s v="Department"/>
    <s v="Supervisor"/>
    <s v="Non-Mgm."/>
    <s v="ang."/>
    <s v="M"/>
    <d v="2018-09-01T00:00:00"/>
    <m/>
    <s v=""/>
    <n v="1"/>
    <d v="1982-02-03T00:00:00"/>
    <n v="37"/>
    <s v="J"/>
    <n v="30"/>
    <n v="2.5"/>
    <n v="39"/>
    <x v="0"/>
    <n v="1"/>
    <n v="31"/>
    <n v="0"/>
    <n v="8295"/>
    <n v="1259.1937499999999"/>
    <n v="0"/>
    <n v="0"/>
    <n v="0"/>
    <n v="0"/>
    <n v="0"/>
    <n v="0"/>
    <n v="0"/>
    <n v="0"/>
    <n v="0"/>
    <n v="0"/>
    <n v="478.55769230769232"/>
    <n v="380.18750000000006"/>
    <n v="26.5"/>
    <n v="0"/>
    <n v="0"/>
    <n v="0"/>
    <n v="0"/>
    <n v="198.2506608173077"/>
    <n v="0"/>
    <n v="1.9716666666666665"/>
  </r>
  <r>
    <d v="2021-01-01T00:00:00"/>
    <x v="9"/>
    <s v="P"/>
    <s v="Active"/>
    <n v="589"/>
    <x v="588"/>
    <s v="N"/>
    <x v="22"/>
    <n v="1023"/>
    <x v="7"/>
    <s v="Niederl. 9"/>
    <n v="1"/>
    <s v="Department"/>
    <s v="Supervisor"/>
    <s v="Non-Mgm."/>
    <s v="ang."/>
    <s v="M"/>
    <d v="2018-09-15T00:00:00"/>
    <m/>
    <s v=""/>
    <n v="1"/>
    <d v="1983-09-24T00:00:00"/>
    <n v="36"/>
    <s v="J"/>
    <n v="30"/>
    <n v="2.5"/>
    <n v="39"/>
    <x v="0"/>
    <n v="1"/>
    <n v="31"/>
    <n v="0"/>
    <n v="8296"/>
    <n v="1259.1937499999999"/>
    <n v="0"/>
    <n v="0"/>
    <n v="0"/>
    <n v="0"/>
    <n v="0"/>
    <n v="0"/>
    <n v="0"/>
    <n v="0"/>
    <n v="0"/>
    <n v="0"/>
    <n v="478.61538461538458"/>
    <n v="380.23333333333341"/>
    <n v="26.5"/>
    <n v="0"/>
    <n v="0"/>
    <n v="0"/>
    <n v="0"/>
    <n v="198.27384538461541"/>
    <n v="0"/>
    <n v="1.9716666666666665"/>
  </r>
  <r>
    <d v="2021-01-01T00:00:00"/>
    <x v="9"/>
    <s v="P"/>
    <s v="Active"/>
    <n v="590"/>
    <x v="589"/>
    <s v="N"/>
    <x v="36"/>
    <n v="1054"/>
    <x v="8"/>
    <s v="Niederl. 2"/>
    <n v="1"/>
    <s v="Department"/>
    <s v="Supervisor"/>
    <s v="Non-Mgm."/>
    <s v="ang."/>
    <s v="M"/>
    <d v="2018-09-01T00:00:00"/>
    <m/>
    <s v=""/>
    <n v="1"/>
    <d v="1966-06-18T00:00:00"/>
    <n v="53"/>
    <s v="N"/>
    <n v="30"/>
    <n v="2.5"/>
    <n v="39"/>
    <x v="0"/>
    <n v="1"/>
    <n v="31"/>
    <n v="0"/>
    <n v="8297"/>
    <n v="1259.1937499999999"/>
    <n v="0"/>
    <n v="0"/>
    <n v="0"/>
    <n v="0"/>
    <n v="0"/>
    <n v="0"/>
    <n v="0"/>
    <n v="0"/>
    <n v="0"/>
    <n v="0"/>
    <n v="0"/>
    <n v="0"/>
    <n v="26.5"/>
    <n v="0"/>
    <n v="0"/>
    <n v="0"/>
    <n v="0"/>
    <n v="5.9346750000000004"/>
    <n v="0"/>
    <n v="1.9716666666666665"/>
  </r>
  <r>
    <d v="2021-01-01T00:00:00"/>
    <x v="9"/>
    <s v="P"/>
    <s v="Active"/>
    <n v="591"/>
    <x v="590"/>
    <s v="N"/>
    <x v="22"/>
    <n v="1023"/>
    <x v="7"/>
    <s v="Niederl. 9"/>
    <n v="1"/>
    <s v="Department"/>
    <s v="Supervisor"/>
    <s v="Non-Mgm."/>
    <s v="ang."/>
    <s v="M"/>
    <d v="2018-09-01T00:00:00"/>
    <m/>
    <s v=""/>
    <n v="1"/>
    <d v="1989-08-25T00:00:00"/>
    <n v="30"/>
    <s v="J"/>
    <n v="30"/>
    <n v="2.5"/>
    <n v="39"/>
    <x v="0"/>
    <n v="1"/>
    <n v="31"/>
    <n v="0"/>
    <n v="8298"/>
    <n v="1259.1937499999999"/>
    <n v="0"/>
    <n v="0"/>
    <n v="0"/>
    <n v="0"/>
    <n v="0"/>
    <n v="0"/>
    <n v="0"/>
    <n v="0"/>
    <n v="0"/>
    <n v="0"/>
    <n v="478.73076923076923"/>
    <n v="380.32500000000005"/>
    <n v="26.5"/>
    <n v="0"/>
    <n v="0"/>
    <n v="0"/>
    <n v="0"/>
    <n v="198.3202145192308"/>
    <n v="0"/>
    <n v="1.9716666666666665"/>
  </r>
  <r>
    <d v="2021-01-01T00:00:00"/>
    <x v="9"/>
    <s v="P"/>
    <s v="Active"/>
    <n v="592"/>
    <x v="591"/>
    <s v="N"/>
    <x v="22"/>
    <n v="1053"/>
    <x v="3"/>
    <s v="Niederl. 8"/>
    <n v="1"/>
    <s v="Department"/>
    <s v="Supervisor"/>
    <s v="Non-Mgm."/>
    <s v="ang."/>
    <s v="M"/>
    <d v="2018-09-01T00:00:00"/>
    <m/>
    <s v=""/>
    <n v="1"/>
    <d v="1961-09-04T00:00:00"/>
    <n v="58"/>
    <s v="J"/>
    <n v="30"/>
    <n v="2.5"/>
    <n v="39"/>
    <x v="0"/>
    <n v="1"/>
    <n v="31"/>
    <n v="0"/>
    <n v="8299"/>
    <n v="1259.1937499999999"/>
    <n v="0"/>
    <n v="0"/>
    <n v="0"/>
    <n v="0"/>
    <n v="0"/>
    <n v="0"/>
    <n v="0"/>
    <n v="0"/>
    <n v="0"/>
    <n v="0"/>
    <n v="478.78846153846149"/>
    <n v="380.37083333333339"/>
    <n v="26.5"/>
    <n v="0"/>
    <n v="0"/>
    <n v="0"/>
    <n v="0"/>
    <n v="198.34339908653845"/>
    <n v="0"/>
    <n v="1.9716666666666665"/>
  </r>
  <r>
    <d v="2021-01-01T00:00:00"/>
    <x v="9"/>
    <s v="P"/>
    <s v="Active"/>
    <n v="593"/>
    <x v="592"/>
    <s v="N"/>
    <x v="0"/>
    <n v="1090"/>
    <x v="0"/>
    <s v="Niederl. 3"/>
    <n v="1"/>
    <s v="Department"/>
    <s v="Supervisor"/>
    <s v="Non-Mgm."/>
    <s v="ang."/>
    <s v="M"/>
    <d v="2018-09-15T00:00:00"/>
    <m/>
    <s v=""/>
    <n v="1"/>
    <d v="1982-08-24T00:00:00"/>
    <n v="37"/>
    <s v="N"/>
    <n v="30"/>
    <n v="2.5"/>
    <n v="39"/>
    <x v="0"/>
    <n v="1"/>
    <n v="31"/>
    <n v="0"/>
    <n v="8300"/>
    <n v="1259.1937499999999"/>
    <n v="0"/>
    <n v="0"/>
    <n v="0"/>
    <n v="0"/>
    <n v="0"/>
    <n v="0"/>
    <n v="0"/>
    <n v="0"/>
    <n v="0"/>
    <n v="0"/>
    <n v="0"/>
    <n v="0"/>
    <n v="26.5"/>
    <n v="0"/>
    <n v="0"/>
    <n v="0"/>
    <n v="0"/>
    <n v="5.9346750000000004"/>
    <n v="0"/>
    <n v="1.9716666666666665"/>
  </r>
  <r>
    <d v="2021-01-01T00:00:00"/>
    <x v="9"/>
    <s v="P"/>
    <s v="Active"/>
    <n v="594"/>
    <x v="593"/>
    <s v="N"/>
    <x v="22"/>
    <n v="1060"/>
    <x v="2"/>
    <s v="Niederl. 7"/>
    <n v="1"/>
    <s v="Department"/>
    <s v="Supervisor"/>
    <s v="Non-Mgm."/>
    <s v="ang."/>
    <s v="M"/>
    <d v="2018-09-15T00:00:00"/>
    <m/>
    <s v=""/>
    <n v="1"/>
    <d v="1988-11-14T00:00:00"/>
    <n v="31"/>
    <s v="J"/>
    <n v="30"/>
    <n v="2.5"/>
    <n v="39"/>
    <x v="0"/>
    <n v="1"/>
    <n v="31"/>
    <n v="0"/>
    <n v="8301"/>
    <n v="1259.1937499999999"/>
    <n v="0"/>
    <n v="0"/>
    <n v="0"/>
    <n v="0"/>
    <n v="0"/>
    <n v="0"/>
    <n v="0"/>
    <n v="0"/>
    <n v="0"/>
    <n v="0"/>
    <n v="478.90384615384613"/>
    <n v="380.46250000000003"/>
    <n v="26.5"/>
    <n v="0"/>
    <n v="0"/>
    <n v="0"/>
    <n v="0"/>
    <n v="198.38976822115384"/>
    <n v="0"/>
    <n v="1.9716666666666665"/>
  </r>
  <r>
    <d v="2021-01-01T00:00:00"/>
    <x v="9"/>
    <s v="P"/>
    <s v="Active"/>
    <n v="595"/>
    <x v="594"/>
    <s v="N"/>
    <x v="53"/>
    <n v="1012"/>
    <x v="1"/>
    <s v="Niederl. 1"/>
    <n v="1"/>
    <s v="Department"/>
    <s v="Supervisor"/>
    <s v="Non-Mgm."/>
    <s v="kfm"/>
    <s v="M"/>
    <d v="2018-09-01T00:00:00"/>
    <d v="2021-08-31T00:00:00"/>
    <s v=""/>
    <n v="2"/>
    <d v="2000-06-09T00:00:00"/>
    <n v="19"/>
    <s v="J"/>
    <n v="30"/>
    <n v="2.5"/>
    <n v="39"/>
    <x v="0"/>
    <n v="1"/>
    <n v="31"/>
    <n v="0"/>
    <n v="8302"/>
    <n v="1259.1937499999999"/>
    <n v="0"/>
    <n v="0"/>
    <n v="0"/>
    <n v="0"/>
    <n v="0"/>
    <n v="0"/>
    <n v="0"/>
    <n v="0"/>
    <n v="0"/>
    <n v="0"/>
    <n v="478.96153846153845"/>
    <n v="380.50833333333338"/>
    <n v="26.5"/>
    <n v="0"/>
    <n v="0"/>
    <n v="0"/>
    <n v="0"/>
    <n v="198.41295278846155"/>
    <n v="0"/>
    <n v="1.9716666666666665"/>
  </r>
  <r>
    <d v="2021-01-01T00:00:00"/>
    <x v="9"/>
    <s v="P"/>
    <s v="Active"/>
    <n v="596"/>
    <x v="595"/>
    <s v="N"/>
    <x v="16"/>
    <n v="1067"/>
    <x v="11"/>
    <s v="Niederl. 12"/>
    <n v="1"/>
    <s v="Department"/>
    <s v="Supervisor"/>
    <s v="Non-Mgm."/>
    <s v="ang."/>
    <s v="W"/>
    <d v="2018-09-17T00:00:00"/>
    <m/>
    <s v=""/>
    <n v="1"/>
    <d v="1999-06-02T00:00:00"/>
    <n v="20"/>
    <s v="N"/>
    <n v="30"/>
    <n v="2.5"/>
    <n v="39"/>
    <x v="0"/>
    <n v="1"/>
    <n v="31"/>
    <n v="0"/>
    <n v="8303"/>
    <n v="1259.1937499999999"/>
    <n v="0"/>
    <n v="0"/>
    <n v="0"/>
    <n v="0"/>
    <n v="0"/>
    <n v="0"/>
    <n v="0"/>
    <n v="0"/>
    <n v="0"/>
    <n v="0"/>
    <n v="0"/>
    <n v="0"/>
    <n v="26.5"/>
    <n v="0"/>
    <n v="0"/>
    <n v="0"/>
    <n v="0"/>
    <n v="5.9346750000000004"/>
    <n v="0"/>
    <n v="1.9716666666666665"/>
  </r>
  <r>
    <d v="2021-01-01T00:00:00"/>
    <x v="9"/>
    <s v="P"/>
    <s v="Active"/>
    <n v="597"/>
    <x v="596"/>
    <s v="N"/>
    <x v="37"/>
    <n v="1005"/>
    <x v="1"/>
    <s v="Niederl. 1"/>
    <n v="1"/>
    <s v="Department"/>
    <s v="Supervisor"/>
    <s v="Non-Mgm."/>
    <s v="ang."/>
    <s v="M"/>
    <d v="2018-09-01T00:00:00"/>
    <m/>
    <s v=""/>
    <n v="1"/>
    <d v="1992-02-03T00:00:00"/>
    <n v="27"/>
    <s v="N"/>
    <n v="30"/>
    <n v="2.5"/>
    <n v="39"/>
    <x v="0"/>
    <n v="1"/>
    <n v="31"/>
    <n v="0"/>
    <n v="8304"/>
    <n v="1259.1937499999999"/>
    <n v="0"/>
    <n v="0"/>
    <n v="0"/>
    <n v="0"/>
    <n v="0"/>
    <n v="0"/>
    <n v="0"/>
    <n v="0"/>
    <n v="0"/>
    <n v="0"/>
    <n v="0"/>
    <n v="0"/>
    <n v="26.5"/>
    <n v="0"/>
    <n v="0"/>
    <n v="0"/>
    <n v="0"/>
    <n v="5.9346750000000004"/>
    <n v="0"/>
    <n v="1.9716666666666665"/>
  </r>
  <r>
    <d v="2021-01-01T00:00:00"/>
    <x v="9"/>
    <s v="P"/>
    <s v="Active"/>
    <n v="598"/>
    <x v="597"/>
    <s v="N"/>
    <x v="17"/>
    <n v="1088"/>
    <x v="0"/>
    <s v="Niederl. 3"/>
    <n v="1"/>
    <s v="Department"/>
    <s v="Supervisor"/>
    <s v="Non-Mgm."/>
    <s v="ang."/>
    <s v="W"/>
    <d v="2018-10-01T00:00:00"/>
    <m/>
    <s v=""/>
    <n v="1"/>
    <d v="1978-03-11T00:00:00"/>
    <n v="41"/>
    <s v="N"/>
    <n v="30"/>
    <n v="2.5"/>
    <n v="39"/>
    <x v="0"/>
    <n v="1"/>
    <n v="31"/>
    <n v="0"/>
    <n v="8305"/>
    <n v="1259.1937499999999"/>
    <n v="0"/>
    <n v="0"/>
    <n v="0"/>
    <n v="0"/>
    <n v="0"/>
    <n v="0"/>
    <n v="0"/>
    <n v="0"/>
    <n v="0"/>
    <n v="0"/>
    <n v="0"/>
    <n v="0"/>
    <n v="26.5"/>
    <n v="0"/>
    <n v="0"/>
    <n v="0"/>
    <n v="0"/>
    <n v="5.9346750000000004"/>
    <n v="0"/>
    <n v="1.9716666666666665"/>
  </r>
  <r>
    <d v="2021-01-01T00:00:00"/>
    <x v="9"/>
    <s v="P"/>
    <s v="Active"/>
    <n v="599"/>
    <x v="598"/>
    <s v="N"/>
    <x v="49"/>
    <n v="1072"/>
    <x v="0"/>
    <s v="Niederl. 3"/>
    <n v="1"/>
    <s v="Department"/>
    <s v="Supervisor"/>
    <s v="Non-Mgm."/>
    <s v="ang."/>
    <s v="W"/>
    <d v="2018-10-01T00:00:00"/>
    <m/>
    <s v=""/>
    <n v="1"/>
    <d v="1983-03-04T00:00:00"/>
    <n v="36"/>
    <s v="N"/>
    <n v="30"/>
    <n v="2.5"/>
    <n v="39"/>
    <x v="0"/>
    <n v="1"/>
    <n v="31"/>
    <n v="0"/>
    <n v="8306"/>
    <n v="1259.1937499999999"/>
    <n v="0"/>
    <n v="0"/>
    <n v="0"/>
    <n v="0"/>
    <n v="0"/>
    <n v="0"/>
    <n v="0"/>
    <n v="0"/>
    <n v="0"/>
    <n v="0"/>
    <n v="0"/>
    <n v="0"/>
    <n v="26.5"/>
    <n v="0"/>
    <n v="0"/>
    <n v="0"/>
    <n v="0"/>
    <n v="5.9346750000000004"/>
    <n v="0"/>
    <n v="1.9716666666666665"/>
  </r>
  <r>
    <d v="2021-01-01T00:00:00"/>
    <x v="9"/>
    <s v="P"/>
    <s v="Active"/>
    <n v="600"/>
    <x v="599"/>
    <s v="N"/>
    <x v="11"/>
    <n v="1082"/>
    <x v="0"/>
    <s v="Niederl. 3"/>
    <n v="1"/>
    <s v="Department"/>
    <s v="Supervisor"/>
    <s v="Non-Mgm."/>
    <s v="ang."/>
    <s v="M"/>
    <d v="2018-10-01T00:00:00"/>
    <m/>
    <s v=""/>
    <n v="1"/>
    <d v="1983-05-09T00:00:00"/>
    <n v="36"/>
    <s v="N"/>
    <n v="30"/>
    <n v="2.5"/>
    <n v="39"/>
    <x v="0"/>
    <n v="1"/>
    <n v="31"/>
    <n v="0"/>
    <n v="8307"/>
    <n v="1259.1937499999999"/>
    <n v="0"/>
    <n v="0"/>
    <n v="0"/>
    <n v="0"/>
    <n v="0"/>
    <n v="0"/>
    <n v="0"/>
    <n v="0"/>
    <n v="0"/>
    <n v="0"/>
    <n v="0"/>
    <n v="0"/>
    <n v="26.5"/>
    <n v="0"/>
    <n v="0"/>
    <n v="0"/>
    <n v="0"/>
    <n v="5.9346750000000004"/>
    <n v="0"/>
    <n v="1.9716666666666665"/>
  </r>
  <r>
    <d v="2021-01-01T00:00:00"/>
    <x v="9"/>
    <s v="P"/>
    <s v="Active"/>
    <n v="601"/>
    <x v="600"/>
    <s v="N"/>
    <x v="16"/>
    <n v="1031"/>
    <x v="5"/>
    <s v="Niederl. 5"/>
    <n v="1"/>
    <s v="Department"/>
    <s v="Supervisor"/>
    <s v="Non-Mgm."/>
    <s v="ang."/>
    <s v="M"/>
    <d v="2018-10-15T00:00:00"/>
    <m/>
    <s v=""/>
    <n v="1"/>
    <d v="1963-11-16T00:00:00"/>
    <n v="56"/>
    <s v="J"/>
    <n v="30"/>
    <n v="2.5"/>
    <n v="39"/>
    <x v="0"/>
    <n v="1"/>
    <n v="31"/>
    <n v="0"/>
    <n v="8308"/>
    <n v="1259.1937499999999"/>
    <n v="0"/>
    <n v="0"/>
    <n v="0"/>
    <n v="0"/>
    <n v="0"/>
    <n v="0"/>
    <n v="0"/>
    <n v="0"/>
    <n v="0"/>
    <n v="0"/>
    <n v="479.30769230769232"/>
    <n v="380.78333333333336"/>
    <n v="26.5"/>
    <n v="0"/>
    <n v="0"/>
    <n v="0"/>
    <n v="0"/>
    <n v="198.55206019230772"/>
    <n v="0"/>
    <n v="1.9716666666666665"/>
  </r>
  <r>
    <d v="2021-01-01T00:00:00"/>
    <x v="9"/>
    <s v="P"/>
    <s v="Active"/>
    <n v="602"/>
    <x v="601"/>
    <s v="N"/>
    <x v="17"/>
    <n v="1088"/>
    <x v="0"/>
    <s v="Niederl. 3"/>
    <n v="1"/>
    <s v="Department"/>
    <s v="Supervisor"/>
    <s v="Non-Mgm."/>
    <s v="ang."/>
    <s v="M"/>
    <d v="2018-10-01T00:00:00"/>
    <m/>
    <s v=""/>
    <n v="1"/>
    <d v="1990-11-28T00:00:00"/>
    <n v="29"/>
    <s v="N"/>
    <n v="30"/>
    <n v="2.5"/>
    <n v="39"/>
    <x v="0"/>
    <n v="1"/>
    <n v="31"/>
    <n v="0"/>
    <n v="8309"/>
    <n v="1259.1937499999999"/>
    <n v="0"/>
    <n v="0"/>
    <n v="0"/>
    <n v="0"/>
    <n v="0"/>
    <n v="0"/>
    <n v="0"/>
    <n v="0"/>
    <n v="0"/>
    <n v="0"/>
    <n v="0"/>
    <n v="0"/>
    <n v="26.5"/>
    <n v="0"/>
    <n v="0"/>
    <n v="0"/>
    <n v="0"/>
    <n v="5.9346750000000004"/>
    <n v="0"/>
    <n v="1.9716666666666665"/>
  </r>
  <r>
    <d v="2021-01-01T00:00:00"/>
    <x v="9"/>
    <s v="P"/>
    <s v="Active"/>
    <n v="603"/>
    <x v="602"/>
    <s v="N"/>
    <x v="5"/>
    <n v="1093"/>
    <x v="0"/>
    <s v="Niederl. 3"/>
    <n v="1"/>
    <s v="Department"/>
    <s v="Supervisor"/>
    <s v="Non-Mgm."/>
    <s v="ang."/>
    <s v="M"/>
    <d v="2018-10-01T00:00:00"/>
    <m/>
    <s v=""/>
    <n v="1"/>
    <d v="1978-09-15T00:00:00"/>
    <n v="41"/>
    <s v="N"/>
    <n v="30"/>
    <n v="2.5"/>
    <n v="39"/>
    <x v="0"/>
    <n v="1"/>
    <n v="31"/>
    <n v="0"/>
    <n v="8310"/>
    <n v="1259.1937499999999"/>
    <n v="0"/>
    <n v="0"/>
    <n v="0"/>
    <n v="0"/>
    <n v="0"/>
    <n v="0"/>
    <n v="0"/>
    <n v="0"/>
    <n v="0"/>
    <n v="0"/>
    <n v="0"/>
    <n v="0"/>
    <n v="26.5"/>
    <n v="0"/>
    <n v="0"/>
    <n v="0"/>
    <n v="0"/>
    <n v="5.9346750000000004"/>
    <n v="0"/>
    <n v="1.9716666666666665"/>
  </r>
  <r>
    <d v="2021-01-01T00:00:00"/>
    <x v="9"/>
    <s v="P"/>
    <s v="Active"/>
    <n v="604"/>
    <x v="603"/>
    <s v="N"/>
    <x v="31"/>
    <n v="1063"/>
    <x v="10"/>
    <s v="Niederl. 11"/>
    <n v="1"/>
    <s v="Department"/>
    <s v="Supervisor"/>
    <s v="Non-Mgm."/>
    <s v="ang."/>
    <s v="M"/>
    <d v="2018-10-01T00:00:00"/>
    <m/>
    <s v=""/>
    <n v="1"/>
    <d v="1967-06-09T00:00:00"/>
    <n v="52"/>
    <s v="N"/>
    <n v="30"/>
    <n v="2.5"/>
    <n v="39"/>
    <x v="0"/>
    <n v="1"/>
    <n v="31"/>
    <n v="0"/>
    <n v="8311"/>
    <n v="1259.1937499999999"/>
    <n v="0"/>
    <n v="0"/>
    <n v="30"/>
    <n v="0"/>
    <n v="0"/>
    <n v="0"/>
    <n v="0"/>
    <n v="0"/>
    <n v="0"/>
    <n v="0"/>
    <n v="0"/>
    <n v="0"/>
    <n v="26.5"/>
    <n v="0"/>
    <n v="0"/>
    <n v="0"/>
    <n v="0"/>
    <n v="12.653175000000001"/>
    <n v="100.32000000000001"/>
    <n v="1.9716666666666665"/>
  </r>
  <r>
    <d v="2021-01-01T00:00:00"/>
    <x v="9"/>
    <s v="P"/>
    <s v="Active"/>
    <n v="605"/>
    <x v="604"/>
    <s v="N"/>
    <x v="19"/>
    <n v="1083"/>
    <x v="0"/>
    <s v="Niederl. 3"/>
    <n v="1"/>
    <s v="Department"/>
    <s v="Supervisor"/>
    <s v="Non-Mgm."/>
    <s v="ang."/>
    <s v="M"/>
    <d v="2018-10-01T00:00:00"/>
    <m/>
    <s v=""/>
    <n v="1"/>
    <d v="1990-03-19T00:00:00"/>
    <n v="29"/>
    <s v="N"/>
    <n v="30"/>
    <n v="2.5"/>
    <n v="39"/>
    <x v="0"/>
    <n v="1"/>
    <n v="31"/>
    <n v="0"/>
    <n v="8312"/>
    <n v="1259.1937499999999"/>
    <n v="0"/>
    <n v="0"/>
    <n v="0"/>
    <n v="0"/>
    <n v="0"/>
    <n v="0"/>
    <n v="0"/>
    <n v="0"/>
    <n v="0"/>
    <n v="0"/>
    <n v="0"/>
    <n v="0"/>
    <n v="26.5"/>
    <n v="0"/>
    <n v="0"/>
    <n v="0"/>
    <n v="0"/>
    <n v="5.9346750000000004"/>
    <n v="0"/>
    <n v="1.9716666666666665"/>
  </r>
  <r>
    <d v="2021-01-01T00:00:00"/>
    <x v="9"/>
    <s v="P"/>
    <s v="Active"/>
    <n v="606"/>
    <x v="605"/>
    <s v="N"/>
    <x v="22"/>
    <n v="1053"/>
    <x v="3"/>
    <s v="Niederl. 8"/>
    <n v="1"/>
    <s v="Department"/>
    <s v="Supervisor"/>
    <s v="Non-Mgm."/>
    <s v="ang."/>
    <s v="M"/>
    <d v="2018-10-01T00:00:00"/>
    <m/>
    <s v=""/>
    <n v="1"/>
    <d v="1987-08-06T00:00:00"/>
    <n v="32"/>
    <s v="J"/>
    <n v="30"/>
    <n v="2.5"/>
    <n v="39"/>
    <x v="0"/>
    <n v="1"/>
    <n v="31"/>
    <n v="0"/>
    <n v="8313"/>
    <n v="1259.1937499999999"/>
    <n v="0"/>
    <n v="0"/>
    <n v="0"/>
    <n v="0"/>
    <n v="0"/>
    <n v="0"/>
    <n v="0"/>
    <n v="0"/>
    <n v="0"/>
    <n v="0"/>
    <n v="479.59615384615387"/>
    <n v="381.01250000000005"/>
    <n v="26.5"/>
    <n v="0"/>
    <n v="0"/>
    <n v="0"/>
    <n v="0"/>
    <n v="198.66798302884615"/>
    <n v="0"/>
    <n v="1.9716666666666665"/>
  </r>
  <r>
    <d v="2021-01-01T00:00:00"/>
    <x v="9"/>
    <s v="P"/>
    <s v="Active"/>
    <n v="607"/>
    <x v="606"/>
    <s v="N"/>
    <x v="22"/>
    <n v="1029"/>
    <x v="6"/>
    <s v="Niederl. 10"/>
    <n v="1"/>
    <s v="Department"/>
    <s v="Supervisor"/>
    <s v="Non-Mgm."/>
    <s v="ang."/>
    <s v="M"/>
    <d v="2018-11-01T00:00:00"/>
    <m/>
    <s v=""/>
    <n v="1"/>
    <d v="1990-01-18T00:00:00"/>
    <n v="29"/>
    <s v="J"/>
    <n v="30"/>
    <n v="2.5"/>
    <n v="39"/>
    <x v="0"/>
    <n v="1"/>
    <n v="31"/>
    <n v="0"/>
    <n v="8314"/>
    <n v="1259.1937499999999"/>
    <n v="0"/>
    <n v="0"/>
    <n v="0"/>
    <n v="0"/>
    <n v="0"/>
    <n v="0"/>
    <n v="0"/>
    <n v="0"/>
    <n v="0"/>
    <n v="0"/>
    <n v="479.65384615384619"/>
    <n v="381.05833333333339"/>
    <n v="26.5"/>
    <n v="0"/>
    <n v="0"/>
    <n v="0"/>
    <n v="0"/>
    <n v="198.69116759615389"/>
    <n v="0"/>
    <n v="1.9716666666666665"/>
  </r>
  <r>
    <d v="2021-01-01T00:00:00"/>
    <x v="9"/>
    <s v="P"/>
    <s v="Active"/>
    <n v="608"/>
    <x v="607"/>
    <s v="N"/>
    <x v="22"/>
    <n v="1053"/>
    <x v="3"/>
    <s v="Niederl. 8"/>
    <n v="1"/>
    <s v="Department"/>
    <s v="Supervisor"/>
    <s v="Non-Mgm."/>
    <s v="ang."/>
    <s v="M"/>
    <d v="2018-11-01T00:00:00"/>
    <m/>
    <s v=""/>
    <n v="1"/>
    <d v="1992-04-16T00:00:00"/>
    <n v="27"/>
    <s v="J"/>
    <n v="30"/>
    <n v="2.5"/>
    <n v="39"/>
    <x v="0"/>
    <n v="1"/>
    <n v="31"/>
    <n v="0"/>
    <n v="8315"/>
    <n v="1259.1937499999999"/>
    <n v="0"/>
    <n v="0"/>
    <n v="0"/>
    <n v="0"/>
    <n v="0"/>
    <n v="0"/>
    <n v="0"/>
    <n v="0"/>
    <n v="0"/>
    <n v="0"/>
    <n v="479.71153846153845"/>
    <n v="381.10416666666669"/>
    <n v="26.5"/>
    <n v="0"/>
    <n v="0"/>
    <n v="0"/>
    <n v="0"/>
    <n v="198.71435216346154"/>
    <n v="0"/>
    <n v="1.9716666666666665"/>
  </r>
  <r>
    <d v="2021-01-01T00:00:00"/>
    <x v="9"/>
    <s v="P"/>
    <s v="Active"/>
    <n v="609"/>
    <x v="608"/>
    <s v="N"/>
    <x v="20"/>
    <n v="1065"/>
    <x v="10"/>
    <s v="Niederl. 11"/>
    <n v="1"/>
    <s v="Department"/>
    <s v="Supervisor"/>
    <s v="Non-Mgm."/>
    <s v="ang."/>
    <s v="M"/>
    <d v="2018-12-01T00:00:00"/>
    <m/>
    <s v=""/>
    <n v="1"/>
    <d v="1980-09-11T00:00:00"/>
    <n v="39"/>
    <s v="N"/>
    <n v="30"/>
    <n v="2.5"/>
    <n v="39"/>
    <x v="0"/>
    <n v="1"/>
    <n v="31"/>
    <n v="0"/>
    <n v="8316"/>
    <n v="1259.1937499999999"/>
    <n v="0"/>
    <n v="0"/>
    <n v="0"/>
    <n v="0"/>
    <n v="0"/>
    <n v="0"/>
    <n v="0"/>
    <n v="0"/>
    <n v="0"/>
    <n v="0"/>
    <n v="0"/>
    <n v="0"/>
    <n v="26.5"/>
    <n v="0"/>
    <n v="0"/>
    <n v="0"/>
    <n v="0"/>
    <n v="5.9346750000000004"/>
    <n v="0"/>
    <n v="1.9716666666666665"/>
  </r>
  <r>
    <d v="2021-01-01T00:00:00"/>
    <x v="9"/>
    <s v="P"/>
    <s v="Active"/>
    <n v="610"/>
    <x v="609"/>
    <s v="N"/>
    <x v="29"/>
    <n v="1079"/>
    <x v="0"/>
    <s v="Niederl. 3"/>
    <n v="1"/>
    <s v="Department"/>
    <s v="Supervisor"/>
    <s v="Non-Mgm."/>
    <s v="ang."/>
    <s v="W"/>
    <d v="2018-11-01T00:00:00"/>
    <m/>
    <s v=""/>
    <n v="1"/>
    <d v="1971-05-25T00:00:00"/>
    <n v="48"/>
    <s v="N"/>
    <n v="18"/>
    <n v="1.5"/>
    <n v="24"/>
    <x v="0"/>
    <n v="0.61538461538461542"/>
    <n v="31"/>
    <n v="0"/>
    <n v="8317"/>
    <n v="1259.1937499999999"/>
    <n v="0"/>
    <n v="0"/>
    <n v="0"/>
    <n v="0"/>
    <n v="0"/>
    <n v="0"/>
    <n v="0"/>
    <n v="0"/>
    <n v="0"/>
    <n v="0"/>
    <n v="0"/>
    <n v="0"/>
    <n v="26.5"/>
    <n v="0"/>
    <n v="0"/>
    <n v="0"/>
    <n v="0"/>
    <n v="5.9346750000000004"/>
    <n v="0"/>
    <n v="1.9716666666666665"/>
  </r>
  <r>
    <d v="2021-01-01T00:00:00"/>
    <x v="9"/>
    <s v="P"/>
    <s v="Active"/>
    <n v="611"/>
    <x v="610"/>
    <s v="N"/>
    <x v="36"/>
    <n v="1054"/>
    <x v="8"/>
    <s v="Niederl. 2"/>
    <n v="1"/>
    <s v="Department"/>
    <s v="Supervisor"/>
    <s v="Non-Mgm."/>
    <s v="ang."/>
    <s v="W"/>
    <d v="2018-11-01T00:00:00"/>
    <m/>
    <s v=""/>
    <n v="1"/>
    <d v="1972-10-02T00:00:00"/>
    <n v="47"/>
    <s v="N"/>
    <n v="24"/>
    <n v="2"/>
    <n v="20"/>
    <x v="0"/>
    <n v="0.51282051282051277"/>
    <n v="31"/>
    <n v="0"/>
    <n v="8318"/>
    <n v="1259.1937499999999"/>
    <n v="0"/>
    <n v="0"/>
    <n v="0"/>
    <n v="0"/>
    <n v="0"/>
    <n v="0"/>
    <n v="0"/>
    <n v="0"/>
    <n v="0"/>
    <n v="0"/>
    <n v="0"/>
    <n v="0"/>
    <n v="26.5"/>
    <n v="0"/>
    <n v="0"/>
    <n v="0"/>
    <n v="0"/>
    <n v="5.9346750000000004"/>
    <n v="0"/>
    <n v="1.9716666666666665"/>
  </r>
  <r>
    <d v="2021-01-01T00:00:00"/>
    <x v="9"/>
    <s v="P"/>
    <s v="Active"/>
    <n v="612"/>
    <x v="611"/>
    <s v="N"/>
    <x v="22"/>
    <n v="1023"/>
    <x v="7"/>
    <s v="Niederl. 9"/>
    <n v="1"/>
    <s v="Department"/>
    <s v="Supervisor"/>
    <s v="Non-Mgm."/>
    <s v="ang."/>
    <s v="M"/>
    <d v="2018-11-01T00:00:00"/>
    <m/>
    <s v=""/>
    <n v="1"/>
    <d v="1980-04-06T00:00:00"/>
    <n v="39"/>
    <s v="J"/>
    <n v="30"/>
    <n v="2.5"/>
    <n v="39"/>
    <x v="0"/>
    <n v="1"/>
    <n v="31"/>
    <n v="0"/>
    <n v="8319"/>
    <n v="1259.1937499999999"/>
    <n v="0"/>
    <n v="0"/>
    <n v="0"/>
    <n v="0"/>
    <n v="0"/>
    <n v="0"/>
    <n v="0"/>
    <n v="0"/>
    <n v="0"/>
    <n v="0"/>
    <n v="479.94230769230774"/>
    <n v="381.28750000000002"/>
    <n v="26.5"/>
    <n v="0"/>
    <n v="0"/>
    <n v="0"/>
    <n v="0"/>
    <n v="198.80709043269232"/>
    <n v="0"/>
    <n v="1.9716666666666665"/>
  </r>
  <r>
    <d v="2021-01-01T00:00:00"/>
    <x v="9"/>
    <s v="P"/>
    <s v="Active"/>
    <n v="613"/>
    <x v="612"/>
    <s v="N"/>
    <x v="50"/>
    <n v="1069"/>
    <x v="0"/>
    <s v="Niederl. 3"/>
    <n v="1"/>
    <s v="Department"/>
    <s v="Supervisor"/>
    <s v="Non-Mgm."/>
    <s v="ang."/>
    <s v="M"/>
    <d v="2018-11-01T00:00:00"/>
    <m/>
    <s v=""/>
    <n v="1"/>
    <d v="1987-08-03T00:00:00"/>
    <n v="32"/>
    <s v="N"/>
    <n v="30"/>
    <n v="2.5"/>
    <n v="39"/>
    <x v="0"/>
    <n v="1"/>
    <n v="31"/>
    <n v="0"/>
    <n v="8320"/>
    <n v="1259.1937499999999"/>
    <n v="0"/>
    <n v="0"/>
    <n v="0"/>
    <n v="0"/>
    <n v="0"/>
    <n v="0"/>
    <n v="0"/>
    <n v="0"/>
    <n v="0"/>
    <n v="0"/>
    <n v="0"/>
    <n v="0"/>
    <n v="26.5"/>
    <n v="0"/>
    <n v="0"/>
    <n v="0"/>
    <n v="0"/>
    <n v="5.9346750000000004"/>
    <n v="0"/>
    <n v="1.9716666666666665"/>
  </r>
  <r>
    <d v="2021-01-01T00:00:00"/>
    <x v="9"/>
    <s v="P"/>
    <s v="Active"/>
    <n v="614"/>
    <x v="613"/>
    <s v="N"/>
    <x v="36"/>
    <n v="1054"/>
    <x v="8"/>
    <s v="Niederl. 2"/>
    <n v="1"/>
    <s v="Department"/>
    <s v="Supervisor"/>
    <s v="Non-Mgm."/>
    <s v="ang."/>
    <s v="M"/>
    <d v="2018-11-01T00:00:00"/>
    <m/>
    <s v=""/>
    <n v="1"/>
    <d v="1996-03-17T00:00:00"/>
    <n v="23"/>
    <s v="N"/>
    <n v="30"/>
    <n v="2.5"/>
    <n v="39"/>
    <x v="0"/>
    <n v="1"/>
    <n v="31"/>
    <n v="0"/>
    <n v="8321"/>
    <n v="1259.1937499999999"/>
    <n v="0"/>
    <n v="0"/>
    <n v="0"/>
    <n v="0"/>
    <n v="0"/>
    <n v="0"/>
    <n v="0"/>
    <n v="0"/>
    <n v="0"/>
    <n v="0"/>
    <n v="0"/>
    <n v="0"/>
    <n v="26.5"/>
    <n v="0"/>
    <n v="0"/>
    <n v="0"/>
    <n v="0"/>
    <n v="5.9346750000000004"/>
    <n v="0"/>
    <n v="1.9716666666666665"/>
  </r>
  <r>
    <d v="2021-01-01T00:00:00"/>
    <x v="9"/>
    <s v="P"/>
    <s v="Active"/>
    <n v="615"/>
    <x v="614"/>
    <s v="N"/>
    <x v="36"/>
    <n v="1054"/>
    <x v="8"/>
    <s v="Niederl. 2"/>
    <n v="1"/>
    <s v="Department"/>
    <s v="Supervisor"/>
    <s v="Non-Mgm."/>
    <s v="ang."/>
    <s v="W"/>
    <d v="2018-11-01T00:00:00"/>
    <m/>
    <s v=""/>
    <n v="1"/>
    <d v="1977-05-26T00:00:00"/>
    <n v="42"/>
    <s v="N"/>
    <n v="30"/>
    <n v="2.5"/>
    <n v="25"/>
    <x v="0"/>
    <n v="0.64102564102564108"/>
    <n v="31"/>
    <n v="0"/>
    <n v="8322"/>
    <n v="1259.1937499999999"/>
    <n v="0"/>
    <n v="0"/>
    <n v="0"/>
    <n v="0"/>
    <n v="0"/>
    <n v="0"/>
    <n v="0"/>
    <n v="0"/>
    <n v="0"/>
    <n v="0"/>
    <n v="0"/>
    <n v="0"/>
    <n v="26.5"/>
    <n v="0"/>
    <n v="0"/>
    <n v="0"/>
    <n v="0"/>
    <n v="5.9346750000000004"/>
    <n v="0"/>
    <n v="1.9716666666666665"/>
  </r>
  <r>
    <d v="2021-01-01T00:00:00"/>
    <x v="9"/>
    <s v="P"/>
    <s v="Active"/>
    <n v="616"/>
    <x v="615"/>
    <s v="N"/>
    <x v="46"/>
    <n v="1008"/>
    <x v="1"/>
    <s v="Niederl. 1"/>
    <n v="1"/>
    <s v="Department"/>
    <s v="Supervisor"/>
    <s v="Manager"/>
    <s v="ang."/>
    <s v="M"/>
    <d v="2018-11-01T00:00:00"/>
    <m/>
    <s v=""/>
    <n v="1"/>
    <d v="1962-04-05T00:00:00"/>
    <n v="57"/>
    <s v="N"/>
    <n v="30"/>
    <n v="2.5"/>
    <n v="39"/>
    <x v="0"/>
    <n v="1"/>
    <n v="31"/>
    <n v="0"/>
    <n v="8323"/>
    <n v="1259.1937499999999"/>
    <n v="0"/>
    <n v="0"/>
    <n v="0"/>
    <n v="0"/>
    <n v="0"/>
    <n v="0"/>
    <n v="0"/>
    <n v="0"/>
    <n v="0"/>
    <n v="0"/>
    <n v="0"/>
    <n v="0"/>
    <n v="26.5"/>
    <n v="0"/>
    <n v="0"/>
    <n v="0"/>
    <n v="0"/>
    <n v="5.9346750000000004"/>
    <n v="0"/>
    <n v="1.9716666666666665"/>
  </r>
  <r>
    <d v="2021-01-01T00:00:00"/>
    <x v="9"/>
    <s v="P"/>
    <s v="Active"/>
    <n v="617"/>
    <x v="616"/>
    <s v="N"/>
    <x v="13"/>
    <n v="1061"/>
    <x v="11"/>
    <s v="Niederl. 12"/>
    <n v="1"/>
    <s v="Department"/>
    <s v="Supervisor"/>
    <s v="Non-Mgm."/>
    <s v="ang."/>
    <s v="M"/>
    <d v="2018-12-01T00:00:00"/>
    <m/>
    <s v=""/>
    <n v="1"/>
    <d v="1982-01-07T00:00:00"/>
    <n v="38"/>
    <s v="N"/>
    <n v="30"/>
    <n v="2.5"/>
    <n v="39"/>
    <x v="0"/>
    <n v="1"/>
    <n v="31"/>
    <n v="0"/>
    <n v="8324"/>
    <n v="1259.1937499999999"/>
    <n v="0"/>
    <n v="0"/>
    <n v="0"/>
    <n v="0"/>
    <n v="0"/>
    <n v="0"/>
    <n v="0"/>
    <n v="0"/>
    <n v="0"/>
    <n v="0"/>
    <n v="0"/>
    <n v="0"/>
    <n v="26.5"/>
    <n v="0"/>
    <n v="0"/>
    <n v="0"/>
    <n v="0"/>
    <n v="5.9346750000000004"/>
    <n v="0"/>
    <n v="1.9716666666666665"/>
  </r>
  <r>
    <d v="2021-01-01T00:00:00"/>
    <x v="9"/>
    <s v="P"/>
    <s v="Active"/>
    <n v="618"/>
    <x v="617"/>
    <s v="Y"/>
    <x v="20"/>
    <n v="1021"/>
    <x v="7"/>
    <s v="Niederl. 9"/>
    <n v="0.5"/>
    <s v="Department"/>
    <s v="Supervisor"/>
    <s v="Non-Mgm."/>
    <s v="ang."/>
    <s v="W"/>
    <d v="2018-12-01T00:00:00"/>
    <m/>
    <s v=""/>
    <n v="1"/>
    <d v="1960-08-01T00:00:00"/>
    <n v="59"/>
    <s v="N"/>
    <n v="30"/>
    <n v="2.5"/>
    <n v="39"/>
    <x v="0"/>
    <n v="0.5"/>
    <n v="31"/>
    <n v="0"/>
    <n v="8325"/>
    <n v="1259.1937499999999"/>
    <n v="0"/>
    <n v="0"/>
    <n v="0"/>
    <n v="0"/>
    <n v="0"/>
    <n v="0"/>
    <n v="0"/>
    <n v="0"/>
    <n v="0"/>
    <n v="0"/>
    <n v="0"/>
    <n v="0"/>
    <n v="13.25"/>
    <n v="0"/>
    <n v="0"/>
    <n v="0"/>
    <n v="0"/>
    <n v="2.9673375000000002"/>
    <n v="0"/>
    <n v="0.98583333333333323"/>
  </r>
  <r>
    <d v="2021-01-01T00:00:00"/>
    <x v="9"/>
    <s v="P"/>
    <s v="Active"/>
    <n v="618"/>
    <x v="617"/>
    <s v="Y"/>
    <x v="20"/>
    <n v="1027"/>
    <x v="6"/>
    <s v="Niederl. 10"/>
    <n v="0.5"/>
    <s v="Department"/>
    <s v="Supervisor"/>
    <s v="Non-Mgm."/>
    <s v="ang."/>
    <s v="W"/>
    <d v="2018-12-01T00:00:00"/>
    <m/>
    <s v=""/>
    <n v="1"/>
    <d v="1960-08-01T00:00:00"/>
    <n v="59"/>
    <s v="N"/>
    <n v="30"/>
    <n v="2.5"/>
    <n v="39"/>
    <x v="0"/>
    <n v="0.5"/>
    <n v="31"/>
    <n v="0"/>
    <n v="8326"/>
    <n v="1259.1937499999999"/>
    <n v="0"/>
    <n v="0"/>
    <n v="0"/>
    <n v="0"/>
    <n v="0"/>
    <n v="0"/>
    <n v="0"/>
    <n v="0"/>
    <n v="0"/>
    <n v="0"/>
    <n v="0"/>
    <n v="0"/>
    <n v="13.25"/>
    <n v="0"/>
    <n v="0"/>
    <n v="0"/>
    <n v="0"/>
    <n v="2.9673375000000002"/>
    <n v="0"/>
    <n v="0.98583333333333323"/>
  </r>
  <r>
    <d v="2021-01-01T00:00:00"/>
    <x v="9"/>
    <s v="P"/>
    <s v="Active"/>
    <n v="619"/>
    <x v="618"/>
    <s v="N"/>
    <x v="31"/>
    <n v="1046"/>
    <x v="9"/>
    <s v="Niederl. 4"/>
    <n v="1"/>
    <s v="Department"/>
    <s v="Supervisor"/>
    <s v="Non-Mgm."/>
    <s v="ang."/>
    <s v="M"/>
    <d v="2018-12-01T00:00:00"/>
    <m/>
    <s v=""/>
    <n v="1"/>
    <d v="1980-10-10T00:00:00"/>
    <n v="39"/>
    <s v="J"/>
    <n v="30"/>
    <n v="2.5"/>
    <n v="39"/>
    <x v="0"/>
    <n v="1"/>
    <n v="31"/>
    <n v="0"/>
    <n v="8327"/>
    <n v="1259.1937499999999"/>
    <n v="0"/>
    <n v="0"/>
    <n v="30"/>
    <n v="0"/>
    <n v="9.0299999999999994"/>
    <n v="1783.75"/>
    <n v="0"/>
    <n v="0"/>
    <n v="0"/>
    <n v="0"/>
    <n v="480.40384615384613"/>
    <n v="381.6541666666667"/>
    <n v="26.5"/>
    <n v="0"/>
    <n v="0"/>
    <n v="0"/>
    <n v="0"/>
    <n v="607.20414797115382"/>
    <n v="78.09"/>
    <n v="1.9716666666666665"/>
  </r>
  <r>
    <d v="2021-01-01T00:00:00"/>
    <x v="9"/>
    <s v="P"/>
    <s v="Active"/>
    <n v="620"/>
    <x v="619"/>
    <s v="N"/>
    <x v="22"/>
    <n v="1047"/>
    <x v="9"/>
    <s v="Niederl. 4"/>
    <n v="1"/>
    <s v="Department"/>
    <s v="Supervisor"/>
    <s v="Non-Mgm."/>
    <s v="ang."/>
    <s v="M"/>
    <d v="2018-12-01T00:00:00"/>
    <m/>
    <s v=""/>
    <n v="1"/>
    <d v="1991-09-26T00:00:00"/>
    <n v="28"/>
    <s v="J"/>
    <n v="30"/>
    <n v="2.5"/>
    <n v="39"/>
    <x v="0"/>
    <n v="1"/>
    <n v="31"/>
    <n v="0"/>
    <n v="8328"/>
    <n v="1259.1937499999999"/>
    <n v="0"/>
    <n v="0"/>
    <n v="0"/>
    <n v="0"/>
    <n v="0"/>
    <n v="0"/>
    <n v="0"/>
    <n v="0"/>
    <n v="0"/>
    <n v="0"/>
    <n v="480.46153846153845"/>
    <n v="381.70000000000005"/>
    <n v="26.5"/>
    <n v="0"/>
    <n v="0"/>
    <n v="0"/>
    <n v="0"/>
    <n v="199.01575153846156"/>
    <n v="0"/>
    <n v="1.9716666666666665"/>
  </r>
  <r>
    <d v="2021-01-01T00:00:00"/>
    <x v="9"/>
    <s v="P"/>
    <s v="Active"/>
    <n v="621"/>
    <x v="620"/>
    <s v="N"/>
    <x v="22"/>
    <n v="1047"/>
    <x v="9"/>
    <s v="Niederl. 4"/>
    <n v="1"/>
    <s v="Department"/>
    <s v="Supervisor"/>
    <s v="Non-Mgm."/>
    <s v="ang."/>
    <s v="M"/>
    <d v="2018-12-01T00:00:00"/>
    <m/>
    <s v=""/>
    <n v="1"/>
    <d v="1979-05-29T00:00:00"/>
    <n v="40"/>
    <s v="J"/>
    <n v="30"/>
    <n v="2.5"/>
    <n v="39"/>
    <x v="0"/>
    <n v="1"/>
    <n v="31"/>
    <n v="0"/>
    <n v="8329"/>
    <n v="1259.1937499999999"/>
    <n v="0"/>
    <n v="0"/>
    <n v="0"/>
    <n v="0"/>
    <n v="0"/>
    <n v="0"/>
    <n v="0"/>
    <n v="0"/>
    <n v="0"/>
    <n v="0"/>
    <n v="480.51923076923077"/>
    <n v="381.74583333333339"/>
    <n v="26.5"/>
    <n v="0"/>
    <n v="0"/>
    <n v="0"/>
    <n v="0"/>
    <n v="199.03893610576924"/>
    <n v="0"/>
    <n v="1.9716666666666665"/>
  </r>
  <r>
    <d v="2021-01-01T00:00:00"/>
    <x v="9"/>
    <s v="P"/>
    <s v="Active"/>
    <n v="623"/>
    <x v="622"/>
    <s v="N"/>
    <x v="16"/>
    <n v="1056"/>
    <x v="2"/>
    <s v="Niederl. 7"/>
    <n v="1"/>
    <s v="Department"/>
    <s v="Supervisor"/>
    <s v="Non-Mgm."/>
    <s v="ang."/>
    <s v="M"/>
    <d v="2019-01-01T00:00:00"/>
    <m/>
    <s v=""/>
    <n v="1"/>
    <d v="1979-02-17T00:00:00"/>
    <n v="40"/>
    <s v="N"/>
    <n v="30"/>
    <n v="2.5"/>
    <n v="39"/>
    <x v="0"/>
    <n v="1"/>
    <n v="31"/>
    <n v="0"/>
    <n v="8330"/>
    <n v="1259.1937499999999"/>
    <n v="0"/>
    <n v="0"/>
    <n v="0"/>
    <n v="0"/>
    <n v="0"/>
    <n v="0"/>
    <n v="0"/>
    <n v="0"/>
    <n v="0"/>
    <n v="0"/>
    <n v="0"/>
    <n v="0"/>
    <n v="26.5"/>
    <n v="0"/>
    <n v="0"/>
    <n v="0"/>
    <n v="0"/>
    <n v="5.9346750000000004"/>
    <n v="80.56"/>
    <n v="0"/>
  </r>
  <r>
    <d v="2021-01-01T00:00:00"/>
    <x v="9"/>
    <s v="P"/>
    <s v="Active"/>
    <n v="624"/>
    <x v="623"/>
    <s v="N"/>
    <x v="22"/>
    <n v="1023"/>
    <x v="7"/>
    <s v="Niederl. 9"/>
    <n v="1"/>
    <s v="Department"/>
    <s v="Supervisor"/>
    <s v="Non-Mgm."/>
    <s v="ang."/>
    <s v="M"/>
    <d v="2019-01-01T00:00:00"/>
    <m/>
    <s v=""/>
    <n v="1"/>
    <d v="1981-03-01T00:00:00"/>
    <n v="38"/>
    <s v="J"/>
    <n v="30"/>
    <n v="2.5"/>
    <n v="39"/>
    <x v="0"/>
    <n v="1"/>
    <n v="31"/>
    <n v="0"/>
    <n v="8331"/>
    <n v="1259.1937499999999"/>
    <n v="0"/>
    <n v="0"/>
    <n v="0"/>
    <n v="0"/>
    <n v="0"/>
    <n v="0"/>
    <n v="0"/>
    <n v="0"/>
    <n v="0"/>
    <n v="0"/>
    <n v="480.63461538461536"/>
    <n v="381.83750000000003"/>
    <n v="26.5"/>
    <n v="0"/>
    <n v="0"/>
    <n v="0"/>
    <n v="0"/>
    <n v="199.0853052403846"/>
    <n v="0"/>
    <n v="0"/>
  </r>
  <r>
    <d v="2021-01-01T00:00:00"/>
    <x v="9"/>
    <s v="P"/>
    <s v="Active"/>
    <n v="625"/>
    <x v="624"/>
    <s v="Y"/>
    <x v="16"/>
    <n v="1019"/>
    <x v="7"/>
    <s v="Niederl. 9"/>
    <n v="0.5"/>
    <s v="Department"/>
    <s v="Supervisor"/>
    <s v="Non-Mgm."/>
    <s v="ang."/>
    <s v="M"/>
    <d v="2019-01-01T00:00:00"/>
    <m/>
    <s v=""/>
    <n v="1"/>
    <d v="1972-06-30T00:00:00"/>
    <n v="47"/>
    <s v="N"/>
    <n v="30"/>
    <n v="2.5"/>
    <n v="39"/>
    <x v="0"/>
    <n v="0.5"/>
    <n v="31"/>
    <n v="0"/>
    <n v="8332"/>
    <n v="1259.1937499999999"/>
    <n v="0"/>
    <n v="0"/>
    <n v="0"/>
    <n v="0"/>
    <n v="0"/>
    <n v="0"/>
    <n v="0"/>
    <n v="0"/>
    <n v="0"/>
    <n v="0"/>
    <n v="0"/>
    <n v="0"/>
    <n v="13.25"/>
    <n v="0"/>
    <n v="0"/>
    <n v="0"/>
    <n v="0"/>
    <n v="2.9673375000000002"/>
    <n v="0"/>
    <n v="0"/>
  </r>
  <r>
    <d v="2021-01-01T00:00:00"/>
    <x v="9"/>
    <s v="P"/>
    <s v="Active"/>
    <n v="625"/>
    <x v="624"/>
    <s v="Y"/>
    <x v="16"/>
    <n v="1025"/>
    <x v="6"/>
    <s v="Niederl. 10"/>
    <n v="0.5"/>
    <s v="Department"/>
    <s v="Supervisor"/>
    <s v="Non-Mgm."/>
    <s v="ang."/>
    <s v="M"/>
    <d v="2019-01-01T00:00:00"/>
    <m/>
    <s v=""/>
    <n v="1"/>
    <d v="1972-06-30T00:00:00"/>
    <n v="47"/>
    <s v="N"/>
    <n v="30"/>
    <n v="2.5"/>
    <n v="39"/>
    <x v="0"/>
    <n v="0.5"/>
    <n v="31"/>
    <n v="0"/>
    <n v="8333"/>
    <n v="1259.1937499999999"/>
    <n v="0"/>
    <n v="0"/>
    <n v="0"/>
    <n v="0"/>
    <n v="0"/>
    <n v="0"/>
    <n v="0"/>
    <n v="0"/>
    <n v="0"/>
    <n v="0"/>
    <n v="0"/>
    <n v="0"/>
    <n v="13.25"/>
    <n v="0"/>
    <n v="0"/>
    <n v="0"/>
    <n v="0"/>
    <n v="2.9673375000000002"/>
    <n v="0"/>
    <n v="0"/>
  </r>
  <r>
    <d v="2021-01-01T00:00:00"/>
    <x v="9"/>
    <s v="P"/>
    <s v="Active"/>
    <n v="626"/>
    <x v="625"/>
    <s v="N"/>
    <x v="22"/>
    <n v="1060"/>
    <x v="2"/>
    <s v="Niederl. 7"/>
    <n v="1"/>
    <s v="Department"/>
    <s v="Supervisor"/>
    <s v="Non-Mgm."/>
    <s v="ang."/>
    <s v="M"/>
    <d v="2019-02-01T00:00:00"/>
    <m/>
    <s v=""/>
    <n v="0"/>
    <d v="1972-06-20T00:00:00"/>
    <n v="47"/>
    <s v="J"/>
    <n v="30"/>
    <n v="2.5"/>
    <n v="39"/>
    <x v="0"/>
    <n v="1"/>
    <n v="31"/>
    <n v="0"/>
    <n v="8334"/>
    <n v="1259.1937499999999"/>
    <n v="0"/>
    <n v="0"/>
    <n v="0"/>
    <n v="0"/>
    <n v="0"/>
    <n v="0"/>
    <n v="0"/>
    <n v="0"/>
    <n v="0"/>
    <n v="0"/>
    <n v="480.80769230769232"/>
    <n v="381.97500000000002"/>
    <n v="26.5"/>
    <n v="0"/>
    <n v="0"/>
    <n v="0"/>
    <n v="0"/>
    <n v="199.1548589423077"/>
    <n v="0"/>
    <n v="0"/>
  </r>
  <r>
    <d v="2021-01-01T00:00:00"/>
    <x v="9"/>
    <s v="P"/>
    <s v="Active"/>
    <n v="627"/>
    <x v="626"/>
    <s v="N"/>
    <x v="22"/>
    <n v="1060"/>
    <x v="2"/>
    <s v="Niederl. 7"/>
    <n v="1"/>
    <s v="Department"/>
    <s v="Supervisor"/>
    <s v="Non-Mgm."/>
    <s v="ang."/>
    <s v="M"/>
    <d v="2019-01-15T00:00:00"/>
    <m/>
    <s v=""/>
    <n v="1"/>
    <d v="1976-10-29T00:00:00"/>
    <n v="43"/>
    <s v="J"/>
    <n v="30"/>
    <n v="2.5"/>
    <n v="39"/>
    <x v="0"/>
    <n v="1"/>
    <n v="31"/>
    <n v="0"/>
    <n v="8335"/>
    <n v="1259.1937499999999"/>
    <n v="0"/>
    <n v="0"/>
    <n v="0"/>
    <n v="0"/>
    <n v="0"/>
    <n v="0"/>
    <n v="0"/>
    <n v="0"/>
    <n v="0"/>
    <n v="0"/>
    <n v="480.86538461538458"/>
    <n v="382.02083333333337"/>
    <n v="26.5"/>
    <n v="0"/>
    <n v="0"/>
    <n v="0"/>
    <n v="0"/>
    <n v="199.17804350961541"/>
    <n v="0"/>
    <n v="0"/>
  </r>
  <r>
    <d v="2021-01-01T00:00:00"/>
    <x v="9"/>
    <s v="P"/>
    <s v="Active"/>
    <n v="628"/>
    <x v="627"/>
    <s v="N"/>
    <x v="38"/>
    <n v="1074"/>
    <x v="0"/>
    <s v="Niederl. 3"/>
    <n v="1"/>
    <s v="Department"/>
    <s v="Supervisor"/>
    <s v="Non-Mgm."/>
    <s v="ang."/>
    <s v="M"/>
    <d v="2019-01-01T00:00:00"/>
    <m/>
    <s v=""/>
    <n v="1"/>
    <d v="1989-08-13T00:00:00"/>
    <n v="30"/>
    <s v="N"/>
    <n v="30"/>
    <n v="2.5"/>
    <n v="39"/>
    <x v="0"/>
    <n v="1"/>
    <n v="31"/>
    <n v="0"/>
    <n v="8336"/>
    <n v="1259.1937499999999"/>
    <n v="0"/>
    <n v="0"/>
    <n v="0"/>
    <n v="0"/>
    <n v="0"/>
    <n v="0"/>
    <n v="0"/>
    <n v="0"/>
    <n v="0"/>
    <n v="0"/>
    <n v="0"/>
    <n v="0"/>
    <n v="26.5"/>
    <n v="0"/>
    <n v="0"/>
    <n v="0"/>
    <n v="0"/>
    <n v="5.9346750000000004"/>
    <n v="0"/>
    <n v="0"/>
  </r>
  <r>
    <d v="2021-01-01T00:00:00"/>
    <x v="9"/>
    <s v="P"/>
    <s v="Active"/>
    <n v="629"/>
    <x v="628"/>
    <s v="N"/>
    <x v="5"/>
    <n v="1093"/>
    <x v="0"/>
    <s v="Niederl. 3"/>
    <n v="1"/>
    <s v="Department"/>
    <s v="Supervisor"/>
    <s v="Manager"/>
    <s v="ang."/>
    <s v="M"/>
    <d v="2019-01-01T00:00:00"/>
    <m/>
    <s v=""/>
    <n v="1"/>
    <d v="1977-04-20T00:00:00"/>
    <n v="42"/>
    <s v="N"/>
    <n v="30"/>
    <n v="2.5"/>
    <n v="39"/>
    <x v="0"/>
    <n v="1"/>
    <n v="31"/>
    <n v="0"/>
    <n v="8337"/>
    <n v="1259.1937499999999"/>
    <n v="0"/>
    <n v="0"/>
    <n v="0"/>
    <n v="0"/>
    <n v="0"/>
    <n v="0"/>
    <n v="0"/>
    <n v="0"/>
    <n v="0"/>
    <n v="0"/>
    <n v="0"/>
    <n v="0"/>
    <n v="26.5"/>
    <n v="0"/>
    <n v="0"/>
    <n v="0"/>
    <n v="0"/>
    <n v="5.9346750000000004"/>
    <n v="0"/>
    <n v="0"/>
  </r>
  <r>
    <d v="2021-01-01T00:00:00"/>
    <x v="9"/>
    <s v="P"/>
    <s v="Active"/>
    <n v="630"/>
    <x v="629"/>
    <s v="N"/>
    <x v="10"/>
    <n v="1075"/>
    <x v="0"/>
    <s v="Niederl. 3"/>
    <n v="1"/>
    <s v="Department"/>
    <s v="Supervisor"/>
    <s v="Non-Mgm."/>
    <s v="ang."/>
    <s v="W"/>
    <d v="2019-01-01T00:00:00"/>
    <m/>
    <s v=""/>
    <n v="1"/>
    <d v="1988-04-22T00:00:00"/>
    <n v="31"/>
    <s v="N"/>
    <n v="30"/>
    <n v="2.5"/>
    <n v="39"/>
    <x v="0"/>
    <n v="1"/>
    <n v="31"/>
    <n v="0"/>
    <n v="8338"/>
    <n v="1259.1937499999999"/>
    <n v="0"/>
    <n v="0"/>
    <n v="0"/>
    <n v="0"/>
    <n v="0"/>
    <n v="0"/>
    <n v="0"/>
    <n v="0"/>
    <n v="0"/>
    <n v="0"/>
    <n v="0"/>
    <n v="0"/>
    <n v="26.5"/>
    <n v="0"/>
    <n v="0"/>
    <n v="0"/>
    <n v="0"/>
    <n v="5.9346750000000004"/>
    <n v="0"/>
    <n v="0"/>
  </r>
  <r>
    <d v="2021-01-01T00:00:00"/>
    <x v="9"/>
    <s v="P"/>
    <s v="Active"/>
    <n v="631"/>
    <x v="630"/>
    <s v="N"/>
    <x v="30"/>
    <n v="1071"/>
    <x v="0"/>
    <s v="Niederl. 3"/>
    <n v="1"/>
    <s v="Department"/>
    <s v="Supervisor"/>
    <s v="Non-Mgm."/>
    <s v="ang."/>
    <s v="W"/>
    <d v="2019-01-15T00:00:00"/>
    <m/>
    <s v=""/>
    <n v="1"/>
    <d v="1982-10-23T00:00:00"/>
    <n v="37"/>
    <s v="N"/>
    <n v="30"/>
    <n v="2.5"/>
    <n v="30"/>
    <x v="0"/>
    <n v="0.76923076923076927"/>
    <n v="31"/>
    <n v="0"/>
    <n v="8339"/>
    <n v="1259.1937499999999"/>
    <n v="0"/>
    <n v="0"/>
    <n v="0"/>
    <n v="0"/>
    <n v="0"/>
    <n v="0"/>
    <n v="0"/>
    <n v="0"/>
    <n v="0"/>
    <n v="0"/>
    <n v="0"/>
    <n v="0"/>
    <n v="26.5"/>
    <n v="0"/>
    <n v="0"/>
    <n v="0"/>
    <n v="0"/>
    <n v="5.9346750000000004"/>
    <n v="0"/>
    <n v="0"/>
  </r>
  <r>
    <d v="2021-01-01T00:00:00"/>
    <x v="9"/>
    <s v="P"/>
    <s v="Active"/>
    <n v="632"/>
    <x v="631"/>
    <s v="N"/>
    <x v="9"/>
    <n v="1087"/>
    <x v="0"/>
    <s v="Niederl. 3"/>
    <n v="1"/>
    <s v="Department"/>
    <s v="Supervisor"/>
    <s v="Non-Mgm."/>
    <s v="ang."/>
    <s v="M"/>
    <d v="2019-01-01T00:00:00"/>
    <m/>
    <s v=""/>
    <n v="1"/>
    <d v="1994-03-24T00:00:00"/>
    <n v="25"/>
    <s v="N"/>
    <n v="30"/>
    <n v="2.5"/>
    <n v="39"/>
    <x v="0"/>
    <n v="1"/>
    <n v="31"/>
    <n v="0"/>
    <n v="8340"/>
    <n v="1259.1937499999999"/>
    <n v="0"/>
    <n v="0"/>
    <n v="0"/>
    <n v="0"/>
    <n v="0"/>
    <n v="0"/>
    <n v="0"/>
    <n v="0"/>
    <n v="0"/>
    <n v="0"/>
    <n v="0"/>
    <n v="0"/>
    <n v="26.5"/>
    <n v="0"/>
    <n v="0"/>
    <n v="0"/>
    <n v="0"/>
    <n v="5.9346750000000004"/>
    <n v="0"/>
    <n v="0"/>
  </r>
  <r>
    <d v="2021-01-01T00:00:00"/>
    <x v="9"/>
    <s v="P"/>
    <s v="Active"/>
    <n v="633"/>
    <x v="632"/>
    <s v="N"/>
    <x v="35"/>
    <n v="1078"/>
    <x v="0"/>
    <s v="Niederl. 3"/>
    <n v="1"/>
    <s v="Department"/>
    <s v="Supervisor"/>
    <s v="Manager"/>
    <s v="ang."/>
    <s v="M"/>
    <d v="2019-01-01T00:00:00"/>
    <m/>
    <s v=""/>
    <n v="1"/>
    <d v="1969-11-08T00:00:00"/>
    <n v="50"/>
    <s v="N"/>
    <n v="30"/>
    <n v="2.5"/>
    <n v="39"/>
    <x v="0"/>
    <n v="1"/>
    <n v="31"/>
    <n v="0"/>
    <n v="8341"/>
    <n v="1259.1937499999999"/>
    <n v="0"/>
    <n v="0"/>
    <n v="0"/>
    <n v="0"/>
    <n v="0"/>
    <n v="0"/>
    <n v="0"/>
    <n v="0"/>
    <n v="0"/>
    <n v="0"/>
    <n v="0"/>
    <n v="0"/>
    <n v="26.5"/>
    <n v="0"/>
    <n v="0"/>
    <n v="0"/>
    <n v="0"/>
    <n v="5.9346750000000004"/>
    <n v="132.0538"/>
    <n v="0"/>
  </r>
  <r>
    <d v="2021-01-01T00:00:00"/>
    <x v="9"/>
    <s v="P"/>
    <s v="Active"/>
    <n v="634"/>
    <x v="633"/>
    <s v="N"/>
    <x v="22"/>
    <n v="1035"/>
    <x v="5"/>
    <s v="Niederl. 5"/>
    <n v="1"/>
    <s v="Department"/>
    <s v="Supervisor"/>
    <s v="Non-Mgm."/>
    <s v="ang."/>
    <s v="M"/>
    <d v="2019-02-01T00:00:00"/>
    <m/>
    <s v=""/>
    <n v="0"/>
    <d v="1993-04-27T00:00:00"/>
    <n v="26"/>
    <s v="J"/>
    <n v="30"/>
    <n v="2.5"/>
    <n v="39"/>
    <x v="0"/>
    <n v="1"/>
    <n v="31"/>
    <n v="0"/>
    <n v="8342"/>
    <n v="1259.1937499999999"/>
    <n v="0"/>
    <n v="0"/>
    <n v="0"/>
    <n v="0"/>
    <n v="0"/>
    <n v="0"/>
    <n v="0"/>
    <n v="0"/>
    <n v="0"/>
    <n v="0"/>
    <n v="481.26923076923077"/>
    <n v="382.3416666666667"/>
    <n v="26.5"/>
    <n v="0"/>
    <n v="0"/>
    <n v="0"/>
    <n v="0"/>
    <n v="199.34033548076923"/>
    <n v="0"/>
    <n v="0"/>
  </r>
  <r>
    <d v="2021-01-01T00:00:00"/>
    <x v="9"/>
    <s v="P"/>
    <s v="Active"/>
    <n v="635"/>
    <x v="634"/>
    <s v="N"/>
    <x v="22"/>
    <n v="1029"/>
    <x v="6"/>
    <s v="Niederl. 10"/>
    <n v="1"/>
    <s v="Department"/>
    <s v="Supervisor"/>
    <s v="Non-Mgm."/>
    <s v="ang."/>
    <s v="M"/>
    <d v="2019-01-01T00:00:00"/>
    <m/>
    <s v=""/>
    <n v="1"/>
    <d v="1975-02-02T00:00:00"/>
    <n v="44"/>
    <s v="J"/>
    <n v="30"/>
    <n v="2.5"/>
    <n v="39"/>
    <x v="0"/>
    <n v="1"/>
    <n v="31"/>
    <n v="0"/>
    <n v="8343"/>
    <n v="1259.1937499999999"/>
    <n v="0"/>
    <n v="0"/>
    <n v="0"/>
    <n v="0"/>
    <n v="0"/>
    <n v="0"/>
    <n v="0"/>
    <n v="0"/>
    <n v="0"/>
    <n v="0"/>
    <n v="481.32692307692309"/>
    <n v="382.38750000000005"/>
    <n v="26.5"/>
    <n v="0"/>
    <n v="0"/>
    <n v="0"/>
    <n v="0"/>
    <n v="199.36352004807694"/>
    <n v="0"/>
    <n v="0"/>
  </r>
  <r>
    <d v="2021-01-01T00:00:00"/>
    <x v="9"/>
    <s v="P"/>
    <s v="Active"/>
    <n v="636"/>
    <x v="635"/>
    <s v="Y"/>
    <x v="20"/>
    <n v="1027"/>
    <x v="6"/>
    <s v="Niederl. 10"/>
    <n v="0.5"/>
    <s v="Department"/>
    <s v="Supervisor"/>
    <s v="Non-Mgm."/>
    <s v="ang."/>
    <s v="W"/>
    <d v="2019-02-04T00:00:00"/>
    <m/>
    <s v=""/>
    <n v="0"/>
    <d v="1992-12-11T00:00:00"/>
    <n v="27"/>
    <s v="J"/>
    <n v="30"/>
    <n v="2.5"/>
    <n v="39"/>
    <x v="0"/>
    <n v="0.5"/>
    <n v="31"/>
    <n v="0"/>
    <n v="8344"/>
    <n v="1259.1937499999999"/>
    <n v="0"/>
    <n v="0"/>
    <n v="0"/>
    <n v="0"/>
    <n v="0"/>
    <n v="0"/>
    <n v="0"/>
    <n v="0"/>
    <n v="0"/>
    <n v="0"/>
    <n v="481.38461538461542"/>
    <n v="382.43333333333339"/>
    <n v="13.25"/>
    <n v="0"/>
    <n v="0"/>
    <n v="0"/>
    <n v="0"/>
    <n v="196.41936711538466"/>
    <n v="0"/>
    <n v="0"/>
  </r>
  <r>
    <d v="2021-01-01T00:00:00"/>
    <x v="9"/>
    <s v="P"/>
    <s v="Active"/>
    <n v="636"/>
    <x v="635"/>
    <s v="Y"/>
    <x v="20"/>
    <n v="1021"/>
    <x v="7"/>
    <s v="Niederl. 9"/>
    <n v="0.5"/>
    <s v="Department"/>
    <s v="Supervisor"/>
    <s v="Non-Mgm."/>
    <s v="ang."/>
    <s v="W"/>
    <d v="2019-02-04T00:00:00"/>
    <m/>
    <s v=""/>
    <n v="0"/>
    <d v="1992-12-11T00:00:00"/>
    <n v="27"/>
    <s v="J"/>
    <n v="30"/>
    <n v="2.5"/>
    <n v="39"/>
    <x v="0"/>
    <n v="0.5"/>
    <n v="31"/>
    <n v="0"/>
    <n v="8345"/>
    <n v="1259.1937499999999"/>
    <n v="0"/>
    <n v="0"/>
    <n v="0"/>
    <n v="0"/>
    <n v="0"/>
    <n v="0"/>
    <n v="0"/>
    <n v="0"/>
    <n v="0"/>
    <n v="0"/>
    <n v="481.44230769230774"/>
    <n v="382.47916666666669"/>
    <n v="13.25"/>
    <n v="0"/>
    <n v="0"/>
    <n v="0"/>
    <n v="0"/>
    <n v="196.44255168269231"/>
    <n v="0"/>
    <n v="0"/>
  </r>
  <r>
    <d v="2021-01-01T00:00:00"/>
    <x v="9"/>
    <s v="P"/>
    <s v="Active"/>
    <n v="637"/>
    <x v="636"/>
    <s v="N"/>
    <x v="16"/>
    <n v="1067"/>
    <x v="3"/>
    <s v="Niederl. 8"/>
    <n v="1"/>
    <s v="Department"/>
    <s v="Supervisor"/>
    <s v="Non-Mgm."/>
    <s v="ang."/>
    <s v="W"/>
    <d v="2019-02-01T00:00:00"/>
    <m/>
    <s v=""/>
    <n v="0"/>
    <d v="1992-03-11T00:00:00"/>
    <n v="27"/>
    <s v="N"/>
    <n v="30"/>
    <n v="2.5"/>
    <n v="39"/>
    <x v="0"/>
    <n v="1"/>
    <n v="31"/>
    <n v="0"/>
    <n v="8346"/>
    <n v="1259.1937499999999"/>
    <n v="0"/>
    <n v="0"/>
    <n v="0"/>
    <n v="0"/>
    <n v="0"/>
    <n v="0"/>
    <n v="0"/>
    <n v="0"/>
    <n v="0"/>
    <n v="0"/>
    <n v="0"/>
    <n v="0"/>
    <n v="26.5"/>
    <n v="0"/>
    <n v="0"/>
    <n v="0"/>
    <n v="0"/>
    <n v="5.9346750000000004"/>
    <n v="0"/>
    <n v="0"/>
  </r>
  <r>
    <d v="2021-01-01T00:00:00"/>
    <x v="9"/>
    <s v="P"/>
    <s v="Active"/>
    <n v="638"/>
    <x v="637"/>
    <s v="Y"/>
    <x v="16"/>
    <n v="1019"/>
    <x v="7"/>
    <s v="Niederl. 9"/>
    <n v="0.5"/>
    <s v="Department"/>
    <s v="Supervisor"/>
    <s v="Non-Mgm."/>
    <s v="ang."/>
    <s v="W"/>
    <d v="2019-02-01T00:00:00"/>
    <m/>
    <s v=""/>
    <n v="0"/>
    <d v="1965-12-12T00:00:00"/>
    <n v="54"/>
    <s v="N"/>
    <n v="30"/>
    <n v="2.5"/>
    <n v="39"/>
    <x v="0"/>
    <n v="0.5"/>
    <n v="31"/>
    <n v="0"/>
    <n v="8347"/>
    <n v="1259.1937499999999"/>
    <n v="0"/>
    <n v="0"/>
    <n v="0"/>
    <n v="0"/>
    <n v="0"/>
    <n v="0"/>
    <n v="0"/>
    <n v="0"/>
    <n v="0"/>
    <n v="0"/>
    <n v="0"/>
    <n v="0"/>
    <n v="13.25"/>
    <n v="0"/>
    <n v="0"/>
    <n v="0"/>
    <n v="0"/>
    <n v="2.9673375000000002"/>
    <n v="0"/>
    <n v="0"/>
  </r>
  <r>
    <d v="2021-01-01T00:00:00"/>
    <x v="9"/>
    <s v="P"/>
    <s v="Active"/>
    <n v="638"/>
    <x v="637"/>
    <s v="Y"/>
    <x v="16"/>
    <n v="1025"/>
    <x v="6"/>
    <s v="Niederl. 10"/>
    <n v="0.5"/>
    <s v="Department"/>
    <s v="Supervisor"/>
    <s v="Non-Mgm."/>
    <s v="ang."/>
    <s v="W"/>
    <d v="2019-02-01T00:00:00"/>
    <m/>
    <s v=""/>
    <n v="0"/>
    <d v="1965-12-12T00:00:00"/>
    <n v="54"/>
    <s v="N"/>
    <n v="30"/>
    <n v="2.5"/>
    <n v="39"/>
    <x v="0"/>
    <n v="0.5"/>
    <n v="31"/>
    <n v="0"/>
    <n v="8348"/>
    <n v="1259.1937499999999"/>
    <n v="0"/>
    <n v="0"/>
    <n v="0"/>
    <n v="0"/>
    <n v="0"/>
    <n v="0"/>
    <n v="0"/>
    <n v="0"/>
    <n v="0"/>
    <n v="0"/>
    <n v="0"/>
    <n v="0"/>
    <n v="13.25"/>
    <n v="0"/>
    <n v="0"/>
    <n v="0"/>
    <n v="0"/>
    <n v="2.9673375000000002"/>
    <n v="0"/>
    <n v="0"/>
  </r>
  <r>
    <d v="2021-01-01T00:00:00"/>
    <x v="9"/>
    <s v="P"/>
    <s v="Active"/>
    <n v="639"/>
    <x v="638"/>
    <s v="Y"/>
    <x v="16"/>
    <n v="1037"/>
    <x v="4"/>
    <s v="Niederl. 6"/>
    <n v="0.5"/>
    <s v="Department"/>
    <s v="Supervisor"/>
    <s v="Manager"/>
    <s v="ang."/>
    <s v="M"/>
    <d v="2019-02-01T00:00:00"/>
    <m/>
    <s v=""/>
    <n v="0"/>
    <d v="1978-12-26T00:00:00"/>
    <n v="41"/>
    <s v="N"/>
    <n v="30"/>
    <n v="2.5"/>
    <n v="39"/>
    <x v="0"/>
    <n v="0.5"/>
    <n v="31"/>
    <n v="0"/>
    <n v="8349"/>
    <n v="1259.1937499999999"/>
    <n v="0"/>
    <n v="0"/>
    <n v="0"/>
    <n v="0"/>
    <n v="0"/>
    <n v="0"/>
    <n v="0"/>
    <n v="0"/>
    <n v="0"/>
    <n v="0"/>
    <n v="0"/>
    <n v="0"/>
    <n v="13.25"/>
    <n v="0"/>
    <n v="0"/>
    <n v="0"/>
    <n v="0"/>
    <n v="2.9673375000000002"/>
    <n v="100.1091"/>
    <n v="0"/>
  </r>
  <r>
    <d v="2021-01-01T00:00:00"/>
    <x v="9"/>
    <s v="P"/>
    <s v="Active"/>
    <n v="639"/>
    <x v="638"/>
    <s v="Y"/>
    <x v="16"/>
    <n v="1031"/>
    <x v="5"/>
    <s v="Niederl. 5"/>
    <n v="0.5"/>
    <s v="Department"/>
    <s v="Supervisor"/>
    <s v="Manager"/>
    <s v="ang."/>
    <s v="M"/>
    <d v="2019-02-01T00:00:00"/>
    <m/>
    <s v=""/>
    <n v="0"/>
    <d v="1978-12-26T00:00:00"/>
    <n v="41"/>
    <s v="N"/>
    <n v="30"/>
    <n v="2.5"/>
    <n v="39"/>
    <x v="0"/>
    <n v="0.5"/>
    <n v="31"/>
    <n v="0"/>
    <n v="8350"/>
    <n v="1259.1937499999999"/>
    <n v="0"/>
    <n v="0"/>
    <n v="0"/>
    <n v="0"/>
    <n v="0"/>
    <n v="0"/>
    <n v="0"/>
    <n v="0"/>
    <n v="0"/>
    <n v="0"/>
    <n v="0"/>
    <n v="0"/>
    <n v="13.25"/>
    <n v="0"/>
    <n v="0"/>
    <n v="0"/>
    <n v="0"/>
    <n v="2.9673375000000002"/>
    <n v="100.1091"/>
    <n v="0"/>
  </r>
  <r>
    <d v="2021-01-01T00:00:00"/>
    <x v="9"/>
    <s v="P"/>
    <s v="Active"/>
    <n v="640"/>
    <x v="639"/>
    <s v="N"/>
    <x v="6"/>
    <n v="1014"/>
    <x v="1"/>
    <s v="Niederl. 1"/>
    <n v="1"/>
    <s v="Department"/>
    <s v="Supervisor"/>
    <s v="Non-Mgm."/>
    <s v="ang."/>
    <s v="W"/>
    <d v="2019-02-01T00:00:00"/>
    <m/>
    <s v=""/>
    <n v="0"/>
    <d v="1984-10-03T00:00:00"/>
    <n v="35"/>
    <s v="N"/>
    <n v="30"/>
    <n v="2.5"/>
    <n v="39"/>
    <x v="0"/>
    <n v="1"/>
    <n v="31"/>
    <n v="0"/>
    <n v="8351"/>
    <n v="1259.1937499999999"/>
    <n v="0"/>
    <n v="0"/>
    <n v="0"/>
    <n v="0"/>
    <n v="0"/>
    <n v="0"/>
    <n v="0"/>
    <n v="0"/>
    <n v="0"/>
    <n v="0"/>
    <n v="0"/>
    <n v="0"/>
    <n v="26.5"/>
    <n v="0"/>
    <n v="0"/>
    <n v="0"/>
    <n v="0"/>
    <n v="5.9346750000000004"/>
    <n v="0"/>
    <n v="0"/>
  </r>
  <r>
    <d v="2021-01-01T00:00:00"/>
    <x v="9"/>
    <s v="P"/>
    <s v="Active"/>
    <n v="641"/>
    <x v="640"/>
    <s v="N"/>
    <x v="9"/>
    <n v="1087"/>
    <x v="0"/>
    <s v="Niederl. 3"/>
    <n v="1"/>
    <s v="Department"/>
    <s v="Supervisor"/>
    <s v="Non-Mgm."/>
    <s v="ang."/>
    <s v="M"/>
    <d v="2019-02-01T00:00:00"/>
    <m/>
    <s v=""/>
    <n v="0"/>
    <d v="1988-11-14T00:00:00"/>
    <n v="31"/>
    <s v="N"/>
    <n v="30"/>
    <n v="2.5"/>
    <n v="39"/>
    <x v="0"/>
    <n v="1"/>
    <n v="31"/>
    <n v="0"/>
    <n v="8352"/>
    <n v="1259.1937499999999"/>
    <n v="0"/>
    <n v="0"/>
    <n v="0"/>
    <n v="0"/>
    <n v="0"/>
    <n v="0"/>
    <n v="0"/>
    <n v="0"/>
    <n v="0"/>
    <n v="0"/>
    <n v="0"/>
    <n v="0"/>
    <n v="26.5"/>
    <n v="0"/>
    <n v="0"/>
    <n v="0"/>
    <n v="0"/>
    <n v="5.9346750000000004"/>
    <n v="0"/>
    <n v="0"/>
  </r>
  <r>
    <d v="2021-01-01T00:00:00"/>
    <x v="9"/>
    <s v="P"/>
    <s v="Active"/>
    <n v="642"/>
    <x v="641"/>
    <s v="N"/>
    <x v="31"/>
    <n v="1022"/>
    <x v="7"/>
    <s v="Niederl. 9"/>
    <n v="1"/>
    <s v="Department"/>
    <s v="Supervisor"/>
    <s v="Non-Mgm."/>
    <s v="ang."/>
    <s v="M"/>
    <d v="2019-02-14T00:00:00"/>
    <m/>
    <s v=""/>
    <n v="0"/>
    <d v="1995-07-27T00:00:00"/>
    <n v="24"/>
    <s v="J"/>
    <n v="30"/>
    <n v="2.5"/>
    <n v="39"/>
    <x v="0"/>
    <n v="1"/>
    <n v="31"/>
    <n v="0"/>
    <n v="8353"/>
    <n v="1259.1937499999999"/>
    <n v="0"/>
    <n v="0"/>
    <n v="30"/>
    <n v="0"/>
    <n v="0"/>
    <n v="1900"/>
    <n v="0"/>
    <n v="0"/>
    <n v="0"/>
    <n v="0"/>
    <n v="481.90384615384613"/>
    <n v="382.84583333333336"/>
    <n v="26.5"/>
    <n v="0"/>
    <n v="0"/>
    <n v="0"/>
    <n v="0"/>
    <n v="631.81886572115388"/>
    <n v="78.09"/>
    <n v="0"/>
  </r>
  <r>
    <d v="2021-01-01T00:00:00"/>
    <x v="9"/>
    <s v="P"/>
    <s v="Active"/>
    <n v="643"/>
    <x v="642"/>
    <s v="N"/>
    <x v="35"/>
    <n v="1078"/>
    <x v="0"/>
    <s v="Niederl. 3"/>
    <n v="1"/>
    <s v="Department"/>
    <s v="Supervisor"/>
    <s v="Non-Mgm."/>
    <s v="ang."/>
    <s v="M"/>
    <d v="2019-03-01T00:00:00"/>
    <m/>
    <s v=""/>
    <n v="0"/>
    <d v="1971-10-28T00:00:00"/>
    <n v="48"/>
    <s v="N"/>
    <n v="30"/>
    <n v="2.5"/>
    <n v="39"/>
    <x v="0"/>
    <n v="1"/>
    <n v="31"/>
    <n v="0"/>
    <n v="8354"/>
    <n v="1259.1937499999999"/>
    <n v="0"/>
    <n v="0"/>
    <n v="0"/>
    <n v="0"/>
    <n v="0"/>
    <n v="0"/>
    <n v="0"/>
    <n v="0"/>
    <n v="0"/>
    <n v="0"/>
    <n v="0"/>
    <n v="0"/>
    <n v="26.5"/>
    <n v="0"/>
    <n v="0"/>
    <n v="0"/>
    <n v="0"/>
    <n v="5.9346750000000004"/>
    <n v="115.5865"/>
    <n v="0"/>
  </r>
  <r>
    <d v="2021-01-01T00:00:00"/>
    <x v="9"/>
    <s v="P"/>
    <s v="Active"/>
    <n v="644"/>
    <x v="643"/>
    <s v="Y"/>
    <x v="20"/>
    <n v="1058"/>
    <x v="2"/>
    <s v="Niederl. 7"/>
    <n v="0.5"/>
    <s v="Department"/>
    <s v="Supervisor"/>
    <s v="Non-Mgm."/>
    <s v="ang."/>
    <s v="M"/>
    <d v="2019-03-01T00:00:00"/>
    <m/>
    <s v=""/>
    <n v="0"/>
    <d v="1992-11-24T00:00:00"/>
    <n v="27"/>
    <s v="J"/>
    <n v="30"/>
    <n v="2.5"/>
    <n v="39"/>
    <x v="0"/>
    <n v="0.5"/>
    <n v="31"/>
    <n v="0"/>
    <n v="8355"/>
    <n v="1259.1937499999999"/>
    <n v="0"/>
    <n v="0"/>
    <n v="0"/>
    <n v="0"/>
    <n v="0"/>
    <n v="0"/>
    <n v="0"/>
    <n v="0"/>
    <n v="0"/>
    <n v="0"/>
    <n v="482.01923076923072"/>
    <n v="382.93750000000006"/>
    <n v="13.25"/>
    <n v="0"/>
    <n v="0"/>
    <n v="0"/>
    <n v="0"/>
    <n v="196.67439735576923"/>
    <n v="0"/>
    <n v="0"/>
  </r>
  <r>
    <d v="2021-01-01T00:00:00"/>
    <x v="9"/>
    <s v="P"/>
    <s v="Active"/>
    <n v="644"/>
    <x v="643"/>
    <s v="Y"/>
    <x v="20"/>
    <n v="1051"/>
    <x v="3"/>
    <s v="Niederl. 8"/>
    <n v="0.5"/>
    <s v="Department"/>
    <s v="Supervisor"/>
    <s v="Non-Mgm."/>
    <s v="ang."/>
    <s v="M"/>
    <d v="2019-03-01T00:00:00"/>
    <m/>
    <s v=""/>
    <n v="0"/>
    <d v="1992-11-24T00:00:00"/>
    <n v="27"/>
    <s v="J"/>
    <n v="30"/>
    <n v="2.5"/>
    <n v="39"/>
    <x v="0"/>
    <n v="0.5"/>
    <n v="31"/>
    <n v="0"/>
    <n v="8356"/>
    <n v="1259.1937499999999"/>
    <n v="0"/>
    <n v="0"/>
    <n v="0"/>
    <n v="0"/>
    <n v="0"/>
    <n v="0"/>
    <n v="0"/>
    <n v="0"/>
    <n v="0"/>
    <n v="0"/>
    <n v="482.07692307692304"/>
    <n v="382.98333333333341"/>
    <n v="13.25"/>
    <n v="0"/>
    <n v="0"/>
    <n v="0"/>
    <n v="0"/>
    <n v="196.69758192307694"/>
    <n v="0"/>
    <n v="0"/>
  </r>
  <r>
    <d v="2021-01-01T00:00:00"/>
    <x v="9"/>
    <s v="P"/>
    <s v="Active"/>
    <n v="645"/>
    <x v="644"/>
    <s v="N"/>
    <x v="22"/>
    <n v="1053"/>
    <x v="3"/>
    <s v="Niederl. 8"/>
    <n v="1"/>
    <s v="Department"/>
    <s v="Supervisor"/>
    <s v="Non-Mgm."/>
    <s v="ang."/>
    <s v="M"/>
    <d v="2019-03-01T00:00:00"/>
    <m/>
    <s v=""/>
    <n v="0"/>
    <d v="1989-09-27T00:00:00"/>
    <n v="30"/>
    <s v="J"/>
    <n v="30"/>
    <n v="2.5"/>
    <n v="39"/>
    <x v="0"/>
    <n v="1"/>
    <n v="31"/>
    <n v="0"/>
    <n v="8357"/>
    <n v="1259.1937499999999"/>
    <n v="0"/>
    <n v="0"/>
    <n v="0"/>
    <n v="0"/>
    <n v="0"/>
    <n v="0"/>
    <n v="0"/>
    <n v="0"/>
    <n v="0"/>
    <n v="0"/>
    <n v="482.13461538461536"/>
    <n v="383.0291666666667"/>
    <n v="26.5"/>
    <n v="0"/>
    <n v="0"/>
    <n v="0"/>
    <n v="0"/>
    <n v="199.68810399038463"/>
    <n v="0"/>
    <n v="0"/>
  </r>
  <r>
    <d v="2021-01-01T00:00:00"/>
    <x v="9"/>
    <s v="P"/>
    <s v="Active"/>
    <n v="646"/>
    <x v="645"/>
    <s v="N"/>
    <x v="22"/>
    <n v="1047"/>
    <x v="9"/>
    <s v="Niederl. 4"/>
    <n v="1"/>
    <s v="Department"/>
    <s v="Supervisor"/>
    <s v="Non-Mgm."/>
    <s v="ang."/>
    <s v="M"/>
    <d v="2019-03-01T00:00:00"/>
    <m/>
    <s v=""/>
    <n v="0"/>
    <d v="1995-01-06T00:00:00"/>
    <n v="25"/>
    <s v="J"/>
    <n v="30"/>
    <n v="2.5"/>
    <n v="39"/>
    <x v="0"/>
    <n v="1"/>
    <n v="31"/>
    <n v="0"/>
    <n v="8358"/>
    <n v="1259.1937499999999"/>
    <n v="0"/>
    <n v="0"/>
    <n v="0"/>
    <n v="0"/>
    <n v="0"/>
    <n v="0"/>
    <n v="0"/>
    <n v="0"/>
    <n v="0"/>
    <n v="0"/>
    <n v="482.19230769230768"/>
    <n v="383.07500000000005"/>
    <n v="26.5"/>
    <n v="0"/>
    <n v="0"/>
    <n v="0"/>
    <n v="0"/>
    <n v="199.71128855769231"/>
    <n v="0"/>
    <n v="0"/>
  </r>
  <r>
    <d v="2021-01-01T00:00:00"/>
    <x v="9"/>
    <s v="P"/>
    <s v="Active"/>
    <n v="647"/>
    <x v="646"/>
    <s v="N"/>
    <x v="22"/>
    <n v="1047"/>
    <x v="9"/>
    <s v="Niederl. 4"/>
    <n v="1"/>
    <s v="Department"/>
    <s v="Supervisor"/>
    <s v="Non-Mgm."/>
    <s v="ang."/>
    <s v="M"/>
    <d v="2019-03-01T00:00:00"/>
    <m/>
    <s v=""/>
    <n v="0"/>
    <d v="1996-07-22T00:00:00"/>
    <n v="23"/>
    <s v="J"/>
    <n v="30"/>
    <n v="2.5"/>
    <n v="39"/>
    <x v="0"/>
    <n v="1"/>
    <n v="31"/>
    <n v="0"/>
    <n v="8359"/>
    <n v="1259.1937499999999"/>
    <n v="0"/>
    <n v="0"/>
    <n v="0"/>
    <n v="0"/>
    <n v="0"/>
    <n v="0"/>
    <n v="0"/>
    <n v="0"/>
    <n v="0"/>
    <n v="0"/>
    <n v="482.25"/>
    <n v="383.12083333333339"/>
    <n v="26.5"/>
    <n v="0"/>
    <n v="0"/>
    <n v="0"/>
    <n v="0"/>
    <n v="199.73447312500002"/>
    <n v="0"/>
    <n v="0"/>
  </r>
  <r>
    <d v="2021-01-01T00:00:00"/>
    <x v="9"/>
    <s v="P"/>
    <s v="Active"/>
    <n v="648"/>
    <x v="647"/>
    <s v="N"/>
    <x v="22"/>
    <n v="1047"/>
    <x v="9"/>
    <s v="Niederl. 4"/>
    <n v="1"/>
    <s v="Department"/>
    <s v="Supervisor"/>
    <s v="Non-Mgm."/>
    <s v="ang."/>
    <s v="M"/>
    <d v="2019-03-01T00:00:00"/>
    <m/>
    <s v=""/>
    <n v="0"/>
    <d v="1986-02-09T00:00:00"/>
    <n v="33"/>
    <s v="J"/>
    <n v="30"/>
    <n v="2.5"/>
    <n v="39"/>
    <x v="0"/>
    <n v="1"/>
    <n v="31"/>
    <n v="0"/>
    <n v="8360"/>
    <n v="1259.1937499999999"/>
    <n v="0"/>
    <n v="0"/>
    <n v="0"/>
    <n v="0"/>
    <n v="0"/>
    <n v="0"/>
    <n v="0"/>
    <n v="0"/>
    <n v="0"/>
    <n v="0"/>
    <n v="482.30769230769232"/>
    <n v="383.16666666666669"/>
    <n v="26.5"/>
    <n v="0"/>
    <n v="0"/>
    <n v="0"/>
    <n v="0"/>
    <n v="199.7576576923077"/>
    <n v="0"/>
    <n v="0"/>
  </r>
  <r>
    <d v="2021-01-01T00:00:00"/>
    <x v="9"/>
    <s v="P"/>
    <s v="Active"/>
    <n v="649"/>
    <x v="648"/>
    <s v="N"/>
    <x v="13"/>
    <n v="1061"/>
    <x v="11"/>
    <s v="Niederl. 12"/>
    <n v="1"/>
    <s v="Department"/>
    <s v="Supervisor"/>
    <s v="Director"/>
    <s v="ang."/>
    <s v="M"/>
    <d v="2019-04-01T00:00:00"/>
    <m/>
    <s v=""/>
    <n v="0"/>
    <d v="1966-02-15T00:00:00"/>
    <n v="53"/>
    <s v="N"/>
    <n v="30"/>
    <n v="2.5"/>
    <n v="39"/>
    <x v="0"/>
    <n v="1"/>
    <n v="31"/>
    <n v="0"/>
    <n v="8361"/>
    <n v="1259.1937499999999"/>
    <n v="0"/>
    <n v="0"/>
    <n v="0"/>
    <n v="0"/>
    <n v="0"/>
    <n v="0"/>
    <n v="0"/>
    <n v="0"/>
    <n v="0"/>
    <n v="0"/>
    <n v="0"/>
    <n v="0"/>
    <n v="26.5"/>
    <n v="0"/>
    <n v="0"/>
    <n v="0"/>
    <n v="0"/>
    <n v="5.9346750000000004"/>
    <n v="186.3064"/>
    <n v="0"/>
  </r>
  <r>
    <d v="2021-01-01T00:00:00"/>
    <x v="9"/>
    <s v="P"/>
    <s v="Active"/>
    <n v="650"/>
    <x v="649"/>
    <s v="N"/>
    <x v="27"/>
    <n v="1070"/>
    <x v="0"/>
    <s v="Niederl. 3"/>
    <n v="1"/>
    <s v="Department"/>
    <s v="Supervisor"/>
    <s v="Manager"/>
    <s v="ang."/>
    <s v="M"/>
    <d v="2019-04-01T00:00:00"/>
    <m/>
    <s v=""/>
    <n v="0"/>
    <d v="1971-09-19T00:00:00"/>
    <n v="48"/>
    <s v="N"/>
    <n v="30"/>
    <n v="2.5"/>
    <n v="39"/>
    <x v="0"/>
    <n v="1"/>
    <n v="31"/>
    <n v="0"/>
    <n v="8362"/>
    <n v="1259.1937499999999"/>
    <n v="0"/>
    <n v="0"/>
    <n v="0"/>
    <n v="0"/>
    <n v="0"/>
    <n v="0"/>
    <n v="0"/>
    <n v="0"/>
    <n v="0"/>
    <n v="0"/>
    <n v="0"/>
    <n v="0"/>
    <n v="26.5"/>
    <n v="0"/>
    <n v="0"/>
    <n v="0"/>
    <n v="0"/>
    <n v="5.9346750000000004"/>
    <n v="82.08"/>
    <n v="0"/>
  </r>
  <r>
    <d v="2021-01-01T00:00:00"/>
    <x v="9"/>
    <s v="P"/>
    <s v="Active"/>
    <n v="651"/>
    <x v="650"/>
    <s v="N"/>
    <x v="22"/>
    <n v="1053"/>
    <x v="3"/>
    <s v="Niederl. 8"/>
    <n v="1"/>
    <s v="Department"/>
    <s v="Supervisor"/>
    <s v="Non-Mgm."/>
    <s v="ang."/>
    <s v="M"/>
    <d v="2019-04-01T00:00:00"/>
    <m/>
    <s v=""/>
    <n v="0"/>
    <d v="1975-05-04T00:00:00"/>
    <n v="44"/>
    <s v="J"/>
    <n v="30"/>
    <n v="2.5"/>
    <n v="39"/>
    <x v="0"/>
    <n v="1"/>
    <n v="31"/>
    <n v="0"/>
    <n v="8363"/>
    <n v="1259.1937499999999"/>
    <n v="0"/>
    <n v="0"/>
    <n v="0"/>
    <n v="0"/>
    <n v="0"/>
    <n v="0"/>
    <n v="0"/>
    <n v="0"/>
    <n v="0"/>
    <n v="0"/>
    <n v="482.48076923076923"/>
    <n v="383.30416666666667"/>
    <n v="26.5"/>
    <n v="0"/>
    <n v="0"/>
    <n v="0"/>
    <n v="0"/>
    <n v="199.82721139423077"/>
    <n v="0"/>
    <n v="0"/>
  </r>
  <r>
    <d v="2021-01-01T00:00:00"/>
    <x v="9"/>
    <s v="P"/>
    <s v="Active"/>
    <n v="652"/>
    <x v="651"/>
    <s v="N"/>
    <x v="16"/>
    <n v="1049"/>
    <x v="3"/>
    <s v="Niederl. 8"/>
    <n v="1"/>
    <s v="Department"/>
    <s v="Supervisor"/>
    <s v="Non-Mgm."/>
    <s v="ang."/>
    <s v="M"/>
    <d v="2018-10-01T00:00:00"/>
    <m/>
    <s v=""/>
    <n v="1"/>
    <d v="1983-04-24T00:00:00"/>
    <n v="36"/>
    <s v="J"/>
    <n v="30"/>
    <n v="2.5"/>
    <n v="39"/>
    <x v="0"/>
    <n v="1"/>
    <n v="31"/>
    <n v="0"/>
    <n v="8364"/>
    <n v="1259.1937499999999"/>
    <n v="0"/>
    <n v="0"/>
    <n v="0"/>
    <n v="0"/>
    <n v="0"/>
    <n v="0"/>
    <n v="0"/>
    <n v="0"/>
    <n v="0"/>
    <n v="0"/>
    <n v="482.53846153846155"/>
    <n v="383.35"/>
    <n v="26.5"/>
    <n v="0"/>
    <n v="0"/>
    <n v="0"/>
    <n v="0"/>
    <n v="199.85039596153848"/>
    <n v="0"/>
    <n v="1.9716666666666665"/>
  </r>
  <r>
    <d v="2021-01-01T00:00:00"/>
    <x v="9"/>
    <s v="P"/>
    <s v="Active"/>
    <n v="653"/>
    <x v="652"/>
    <s v="N"/>
    <x v="15"/>
    <n v="1032"/>
    <x v="5"/>
    <s v="Niederl. 5"/>
    <n v="1"/>
    <s v="Department"/>
    <s v="Supervisor"/>
    <s v="Non-Mgm."/>
    <s v="ang."/>
    <s v="W"/>
    <d v="2019-04-01T00:00:00"/>
    <m/>
    <s v=""/>
    <n v="0"/>
    <d v="1982-08-02T00:00:00"/>
    <n v="37"/>
    <s v="J"/>
    <n v="30"/>
    <n v="2.5"/>
    <n v="39"/>
    <x v="0"/>
    <n v="1"/>
    <n v="31"/>
    <n v="0"/>
    <n v="8365"/>
    <n v="1259.1937499999999"/>
    <n v="0"/>
    <n v="0"/>
    <n v="0"/>
    <n v="0"/>
    <n v="0"/>
    <n v="0"/>
    <n v="0"/>
    <n v="0"/>
    <n v="0"/>
    <n v="0"/>
    <n v="482.59615384615387"/>
    <n v="383.39583333333337"/>
    <n v="26.5"/>
    <n v="0"/>
    <n v="0"/>
    <n v="0"/>
    <n v="0"/>
    <n v="199.87358052884619"/>
    <n v="0"/>
    <n v="0"/>
  </r>
  <r>
    <d v="2021-01-01T00:00:00"/>
    <x v="9"/>
    <s v="P"/>
    <s v="Active"/>
    <n v="654"/>
    <x v="653"/>
    <s v="N"/>
    <x v="20"/>
    <n v="1039"/>
    <x v="4"/>
    <s v="Niederl. 6"/>
    <n v="1"/>
    <s v="Department"/>
    <s v="Supervisor"/>
    <s v="Non-Mgm."/>
    <s v="ang."/>
    <s v="M"/>
    <d v="2019-04-01T00:00:00"/>
    <m/>
    <s v=""/>
    <n v="0"/>
    <d v="1973-03-22T00:00:00"/>
    <n v="46"/>
    <s v="J"/>
    <n v="30"/>
    <n v="2.5"/>
    <n v="39"/>
    <x v="0"/>
    <n v="1"/>
    <n v="31"/>
    <n v="0"/>
    <n v="8366"/>
    <n v="1259.1937499999999"/>
    <n v="0"/>
    <n v="0"/>
    <n v="0"/>
    <n v="0"/>
    <n v="0"/>
    <n v="0"/>
    <n v="0"/>
    <n v="0"/>
    <n v="0"/>
    <n v="0"/>
    <n v="482.65384615384613"/>
    <n v="383.44166666666666"/>
    <n v="26.5"/>
    <n v="0"/>
    <n v="0"/>
    <n v="0"/>
    <n v="0"/>
    <n v="199.89676509615384"/>
    <n v="0"/>
    <n v="0"/>
  </r>
  <r>
    <d v="2021-01-01T00:00:00"/>
    <x v="9"/>
    <s v="P"/>
    <s v="Active"/>
    <n v="655"/>
    <x v="654"/>
    <s v="N"/>
    <x v="45"/>
    <n v="1094"/>
    <x v="0"/>
    <s v="Niederl. 3"/>
    <n v="1"/>
    <s v="Department"/>
    <s v="Supervisor"/>
    <s v="Non-Mgm."/>
    <s v="ang."/>
    <s v="M"/>
    <d v="2019-04-01T00:00:00"/>
    <m/>
    <s v=""/>
    <n v="0"/>
    <d v="1976-12-31T00:00:00"/>
    <n v="43"/>
    <s v="N"/>
    <n v="30"/>
    <n v="2.5"/>
    <n v="39"/>
    <x v="0"/>
    <n v="1"/>
    <n v="31"/>
    <n v="0"/>
    <n v="8367"/>
    <n v="1259.1937499999999"/>
    <n v="0"/>
    <n v="0"/>
    <n v="0"/>
    <n v="0"/>
    <n v="0"/>
    <n v="0"/>
    <n v="0"/>
    <n v="0"/>
    <n v="0"/>
    <n v="0"/>
    <n v="0"/>
    <n v="0"/>
    <n v="26.5"/>
    <n v="0"/>
    <n v="0"/>
    <n v="0"/>
    <n v="0"/>
    <n v="5.9346750000000004"/>
    <n v="165.54129999999998"/>
    <n v="0"/>
  </r>
  <r>
    <d v="2021-01-01T00:00:00"/>
    <x v="9"/>
    <s v="P"/>
    <s v="Active"/>
    <n v="656"/>
    <x v="655"/>
    <s v="N"/>
    <x v="0"/>
    <n v="1090"/>
    <x v="0"/>
    <s v="Niederl. 3"/>
    <n v="1"/>
    <s v="Department"/>
    <s v="Supervisor"/>
    <s v="Manager"/>
    <s v="ang."/>
    <s v="M"/>
    <d v="2019-04-01T00:00:00"/>
    <m/>
    <s v=""/>
    <n v="0"/>
    <d v="1984-09-22T00:00:00"/>
    <n v="35"/>
    <s v="N"/>
    <n v="30"/>
    <n v="2.5"/>
    <n v="39"/>
    <x v="0"/>
    <n v="1"/>
    <n v="31"/>
    <n v="0"/>
    <n v="8368"/>
    <n v="1259.1937499999999"/>
    <n v="0"/>
    <n v="0"/>
    <n v="0"/>
    <n v="0"/>
    <n v="0"/>
    <n v="0"/>
    <n v="0"/>
    <n v="0"/>
    <n v="0"/>
    <n v="0"/>
    <n v="0"/>
    <n v="0"/>
    <n v="26.5"/>
    <n v="0"/>
    <n v="0"/>
    <n v="0"/>
    <n v="0"/>
    <n v="5.9346750000000004"/>
    <n v="0"/>
    <n v="0"/>
  </r>
  <r>
    <d v="2021-01-01T00:00:00"/>
    <x v="9"/>
    <s v="P"/>
    <s v="Active"/>
    <n v="657"/>
    <x v="656"/>
    <s v="N"/>
    <x v="36"/>
    <n v="1054"/>
    <x v="8"/>
    <s v="Niederl. 2"/>
    <n v="1"/>
    <s v="Department"/>
    <s v="Supervisor"/>
    <s v="Non-Mgm."/>
    <s v="ang."/>
    <s v="W"/>
    <d v="2019-04-01T00:00:00"/>
    <m/>
    <s v=""/>
    <n v="0"/>
    <d v="1996-01-02T00:00:00"/>
    <n v="24"/>
    <s v="N"/>
    <n v="30"/>
    <n v="2.5"/>
    <n v="39"/>
    <x v="0"/>
    <n v="1"/>
    <n v="31"/>
    <n v="0"/>
    <n v="8369"/>
    <n v="1259.1937499999999"/>
    <n v="0"/>
    <n v="0"/>
    <n v="0"/>
    <n v="0"/>
    <n v="0"/>
    <n v="0"/>
    <n v="0"/>
    <n v="0"/>
    <n v="0"/>
    <n v="0"/>
    <n v="0"/>
    <n v="0"/>
    <n v="26.5"/>
    <n v="0"/>
    <n v="0"/>
    <n v="0"/>
    <n v="0"/>
    <n v="5.9346750000000004"/>
    <n v="0"/>
    <n v="0"/>
  </r>
  <r>
    <d v="2021-01-01T00:00:00"/>
    <x v="9"/>
    <s v="P"/>
    <s v="Active"/>
    <n v="658"/>
    <x v="657"/>
    <s v="N"/>
    <x v="7"/>
    <n v="1015"/>
    <x v="1"/>
    <s v="Niederl. 1"/>
    <n v="1"/>
    <s v="Department"/>
    <s v="Supervisor"/>
    <s v="Non-Mgm."/>
    <s v="ang."/>
    <s v="M"/>
    <d v="2019-04-01T00:00:00"/>
    <m/>
    <s v=""/>
    <n v="0"/>
    <d v="1996-06-20T00:00:00"/>
    <n v="23"/>
    <s v="N"/>
    <n v="30"/>
    <n v="2.5"/>
    <n v="39"/>
    <x v="0"/>
    <n v="1"/>
    <n v="31"/>
    <n v="0"/>
    <n v="8370"/>
    <n v="1259.1937499999999"/>
    <n v="0"/>
    <n v="0"/>
    <n v="0"/>
    <n v="0"/>
    <n v="0"/>
    <n v="0"/>
    <n v="0"/>
    <n v="0"/>
    <n v="0"/>
    <n v="0"/>
    <n v="0"/>
    <n v="0"/>
    <n v="26.5"/>
    <n v="0"/>
    <n v="0"/>
    <n v="0"/>
    <n v="0"/>
    <n v="5.9346750000000004"/>
    <n v="0"/>
    <n v="0"/>
  </r>
  <r>
    <d v="2021-01-01T00:00:00"/>
    <x v="9"/>
    <s v="P"/>
    <s v="Active"/>
    <n v="659"/>
    <x v="658"/>
    <s v="N"/>
    <x v="37"/>
    <n v="1005"/>
    <x v="1"/>
    <s v="Niederl. 1"/>
    <n v="1"/>
    <s v="Department"/>
    <s v="Supervisor"/>
    <s v="Supervisor"/>
    <s v="ang."/>
    <s v="M"/>
    <d v="2002-09-01T00:00:00"/>
    <m/>
    <s v=""/>
    <n v="17"/>
    <d v="1986-09-02T00:00:00"/>
    <n v="33"/>
    <s v="N"/>
    <n v="30"/>
    <n v="2.5"/>
    <n v="39"/>
    <x v="0"/>
    <n v="1"/>
    <n v="31"/>
    <n v="0"/>
    <n v="8371"/>
    <n v="1259.1937499999999"/>
    <n v="0"/>
    <n v="0"/>
    <n v="0"/>
    <n v="0"/>
    <n v="0"/>
    <n v="0"/>
    <n v="0"/>
    <n v="0"/>
    <n v="0"/>
    <n v="0"/>
    <n v="0"/>
    <n v="0"/>
    <n v="26.5"/>
    <n v="0"/>
    <n v="0"/>
    <n v="0"/>
    <n v="0"/>
    <n v="5.9346750000000004"/>
    <n v="0"/>
    <n v="0"/>
  </r>
  <r>
    <d v="2021-01-01T00:00:00"/>
    <x v="9"/>
    <s v="P"/>
    <s v="Active"/>
    <n v="660"/>
    <x v="659"/>
    <s v="N"/>
    <x v="29"/>
    <n v="1079"/>
    <x v="0"/>
    <s v="Niederl. 3"/>
    <n v="1"/>
    <s v="Department"/>
    <s v="Supervisor"/>
    <s v="Supervisor"/>
    <s v="ang."/>
    <s v="M"/>
    <d v="2019-05-01T00:00:00"/>
    <m/>
    <s v=""/>
    <n v="0"/>
    <d v="1980-12-20T00:00:00"/>
    <n v="39"/>
    <s v="N"/>
    <n v="30"/>
    <n v="2.5"/>
    <n v="39"/>
    <x v="0"/>
    <n v="1"/>
    <n v="31"/>
    <n v="0"/>
    <n v="8372"/>
    <n v="1259.1937499999999"/>
    <n v="0"/>
    <n v="0"/>
    <n v="0"/>
    <n v="0"/>
    <n v="0"/>
    <n v="0"/>
    <n v="0"/>
    <n v="0"/>
    <n v="0"/>
    <n v="0"/>
    <n v="0"/>
    <n v="0"/>
    <n v="26.5"/>
    <n v="0"/>
    <n v="0"/>
    <n v="0"/>
    <n v="0"/>
    <n v="5.9346750000000004"/>
    <n v="0"/>
    <n v="0"/>
  </r>
  <r>
    <d v="2021-01-01T00:00:00"/>
    <x v="9"/>
    <s v="P"/>
    <s v="Active"/>
    <n v="661"/>
    <x v="660"/>
    <s v="N"/>
    <x v="13"/>
    <n v="1061"/>
    <x v="11"/>
    <s v="Niederl. 12"/>
    <n v="1"/>
    <s v="Department"/>
    <s v="Supervisor"/>
    <s v="Supervisor"/>
    <s v="ang."/>
    <s v="W"/>
    <d v="2019-05-15T00:00:00"/>
    <m/>
    <s v=""/>
    <n v="0"/>
    <d v="1980-11-25T00:00:00"/>
    <n v="39"/>
    <s v="N"/>
    <n v="30"/>
    <n v="2.5"/>
    <n v="39"/>
    <x v="0"/>
    <n v="1"/>
    <n v="31"/>
    <n v="0"/>
    <n v="8373"/>
    <n v="1259.1937499999999"/>
    <n v="0"/>
    <n v="0"/>
    <n v="0"/>
    <n v="0"/>
    <n v="0"/>
    <n v="0"/>
    <n v="0"/>
    <n v="0"/>
    <n v="0"/>
    <n v="0"/>
    <n v="0"/>
    <n v="0"/>
    <n v="26.5"/>
    <n v="0"/>
    <n v="0"/>
    <n v="0"/>
    <n v="0"/>
    <n v="5.9346750000000004"/>
    <n v="0"/>
    <n v="0"/>
  </r>
  <r>
    <d v="2021-01-01T00:00:00"/>
    <x v="9"/>
    <s v="P"/>
    <s v="Active"/>
    <n v="662"/>
    <x v="661"/>
    <s v="N"/>
    <x v="14"/>
    <n v="1003"/>
    <x v="1"/>
    <s v="Niederl. 1"/>
    <n v="1"/>
    <s v="Department"/>
    <s v="Supervisor"/>
    <s v="Non-Mgm."/>
    <s v="ang."/>
    <s v="W"/>
    <d v="2019-05-01T00:00:00"/>
    <m/>
    <s v=""/>
    <n v="0"/>
    <d v="1987-02-10T00:00:00"/>
    <n v="32"/>
    <s v="N"/>
    <n v="30"/>
    <n v="2.5"/>
    <n v="39"/>
    <x v="0"/>
    <n v="1"/>
    <n v="31"/>
    <n v="0"/>
    <n v="8374"/>
    <n v="1259.1937499999999"/>
    <n v="0"/>
    <n v="0"/>
    <n v="0"/>
    <n v="0"/>
    <n v="0"/>
    <n v="0"/>
    <n v="0"/>
    <n v="0"/>
    <n v="0"/>
    <n v="0"/>
    <n v="0"/>
    <n v="0"/>
    <n v="26.5"/>
    <n v="0"/>
    <n v="0"/>
    <n v="0"/>
    <n v="0"/>
    <n v="5.9346750000000004"/>
    <n v="0"/>
    <n v="0"/>
  </r>
  <r>
    <d v="2021-01-01T00:00:00"/>
    <x v="9"/>
    <s v="P"/>
    <s v="Active"/>
    <n v="663"/>
    <x v="662"/>
    <s v="N"/>
    <x v="37"/>
    <n v="1005"/>
    <x v="1"/>
    <s v="Niederl. 1"/>
    <n v="1"/>
    <s v="Department"/>
    <s v="Supervisor"/>
    <s v="Non-Mgm."/>
    <s v="ang."/>
    <s v="M"/>
    <d v="2019-05-01T00:00:00"/>
    <m/>
    <s v=""/>
    <n v="0"/>
    <d v="1991-05-21T00:00:00"/>
    <n v="28"/>
    <s v="N"/>
    <n v="30"/>
    <n v="2.5"/>
    <n v="39"/>
    <x v="0"/>
    <n v="1"/>
    <n v="31"/>
    <n v="0"/>
    <n v="8375"/>
    <n v="1259.1937499999999"/>
    <n v="0"/>
    <n v="0"/>
    <n v="0"/>
    <n v="0"/>
    <n v="0"/>
    <n v="0"/>
    <n v="0"/>
    <n v="0"/>
    <n v="0"/>
    <n v="0"/>
    <n v="0"/>
    <n v="0"/>
    <n v="26.5"/>
    <n v="0"/>
    <n v="0"/>
    <n v="0"/>
    <n v="0"/>
    <n v="5.9346750000000004"/>
    <n v="0"/>
    <n v="0"/>
  </r>
  <r>
    <d v="2021-01-01T00:00:00"/>
    <x v="9"/>
    <s v="P"/>
    <s v="Active"/>
    <n v="664"/>
    <x v="663"/>
    <s v="N"/>
    <x v="47"/>
    <n v="1016"/>
    <x v="1"/>
    <s v="Niederl. 1"/>
    <n v="1"/>
    <s v="Department"/>
    <s v="Supervisor"/>
    <s v="Non-Mgm."/>
    <s v="ang."/>
    <s v="W"/>
    <d v="2019-05-01T00:00:00"/>
    <m/>
    <s v=""/>
    <n v="0"/>
    <d v="1991-10-31T00:00:00"/>
    <n v="28"/>
    <s v="N"/>
    <n v="30"/>
    <n v="2.5"/>
    <n v="39"/>
    <x v="0"/>
    <n v="1"/>
    <n v="31"/>
    <n v="0"/>
    <n v="8376"/>
    <n v="1259.1937499999999"/>
    <n v="0"/>
    <n v="0"/>
    <n v="0"/>
    <n v="0"/>
    <n v="0"/>
    <n v="0"/>
    <n v="0"/>
    <n v="0"/>
    <n v="0"/>
    <n v="0"/>
    <n v="0"/>
    <n v="0"/>
    <n v="26.5"/>
    <n v="0"/>
    <n v="0"/>
    <n v="0"/>
    <n v="0"/>
    <n v="5.9346750000000004"/>
    <n v="0"/>
    <n v="0"/>
  </r>
  <r>
    <d v="2021-01-01T00:00:00"/>
    <x v="9"/>
    <s v="P"/>
    <s v="Active"/>
    <n v="666"/>
    <x v="665"/>
    <s v="N"/>
    <x v="22"/>
    <n v="1053"/>
    <x v="3"/>
    <s v="Niederl. 8"/>
    <n v="1"/>
    <s v="Department"/>
    <s v="Supervisor"/>
    <s v="Non-Mgm."/>
    <s v="ang."/>
    <s v="M"/>
    <d v="2019-06-01T00:00:00"/>
    <m/>
    <s v=""/>
    <n v="0"/>
    <d v="1984-11-02T00:00:00"/>
    <n v="35"/>
    <s v="J"/>
    <n v="30"/>
    <n v="2.5"/>
    <n v="39"/>
    <x v="0"/>
    <n v="1"/>
    <n v="31"/>
    <n v="0"/>
    <n v="8377"/>
    <n v="1259.1937499999999"/>
    <n v="0"/>
    <n v="0"/>
    <n v="0"/>
    <n v="0"/>
    <n v="0"/>
    <n v="0"/>
    <n v="0"/>
    <n v="0"/>
    <n v="0"/>
    <n v="0"/>
    <n v="483.28846153846155"/>
    <n v="383.94583333333338"/>
    <n v="26.5"/>
    <n v="0"/>
    <n v="0"/>
    <n v="0"/>
    <n v="0"/>
    <n v="200.15179533653847"/>
    <n v="0"/>
    <n v="0"/>
  </r>
  <r>
    <d v="2021-01-01T00:00:00"/>
    <x v="9"/>
    <s v="P"/>
    <s v="Active"/>
    <n v="667"/>
    <x v="666"/>
    <s v="N"/>
    <x v="37"/>
    <n v="1005"/>
    <x v="1"/>
    <s v="Niederl. 1"/>
    <n v="1"/>
    <s v="Department"/>
    <s v="Supervisor"/>
    <s v="Non-Mgm."/>
    <s v="ang."/>
    <s v="M"/>
    <d v="2019-05-15T00:00:00"/>
    <m/>
    <s v=""/>
    <n v="0"/>
    <d v="1988-07-06T00:00:00"/>
    <n v="31"/>
    <s v="N"/>
    <n v="30"/>
    <n v="2.5"/>
    <n v="39"/>
    <x v="0"/>
    <n v="1"/>
    <n v="31"/>
    <n v="0"/>
    <n v="8378"/>
    <n v="1259.1937499999999"/>
    <n v="0"/>
    <n v="0"/>
    <n v="0"/>
    <n v="0"/>
    <n v="0"/>
    <n v="0"/>
    <n v="0"/>
    <n v="0"/>
    <n v="0"/>
    <n v="0"/>
    <n v="0"/>
    <n v="0"/>
    <n v="26.5"/>
    <n v="0"/>
    <n v="0"/>
    <n v="0"/>
    <n v="0"/>
    <n v="5.9346750000000004"/>
    <n v="0"/>
    <n v="0"/>
  </r>
  <r>
    <d v="2021-01-01T00:00:00"/>
    <x v="9"/>
    <s v="P"/>
    <s v="Active"/>
    <n v="668"/>
    <x v="667"/>
    <s v="N"/>
    <x v="22"/>
    <n v="1053"/>
    <x v="3"/>
    <s v="Niederl. 8"/>
    <n v="1"/>
    <s v="Department"/>
    <s v="Supervisor"/>
    <s v="Non-Mgm."/>
    <s v="ang."/>
    <s v="M"/>
    <d v="2019-06-01T00:00:00"/>
    <m/>
    <s v=""/>
    <n v="0"/>
    <d v="1979-07-07T00:00:00"/>
    <n v="40"/>
    <s v="J"/>
    <n v="30"/>
    <n v="2.5"/>
    <n v="39"/>
    <x v="0"/>
    <n v="1"/>
    <n v="31"/>
    <n v="0"/>
    <n v="8379"/>
    <n v="1259.1937499999999"/>
    <n v="0"/>
    <n v="0"/>
    <n v="0"/>
    <n v="0"/>
    <n v="0"/>
    <n v="0"/>
    <n v="0"/>
    <n v="0"/>
    <n v="0"/>
    <n v="0"/>
    <n v="483.40384615384619"/>
    <n v="384.03750000000002"/>
    <n v="26.5"/>
    <n v="0"/>
    <n v="0"/>
    <n v="0"/>
    <n v="0"/>
    <n v="200.19816447115386"/>
    <n v="0"/>
    <n v="0"/>
  </r>
  <r>
    <d v="2021-01-01T00:00:00"/>
    <x v="9"/>
    <s v="P"/>
    <s v="Active"/>
    <n v="669"/>
    <x v="668"/>
    <s v="N"/>
    <x v="31"/>
    <n v="1046"/>
    <x v="9"/>
    <s v="Niederl. 4"/>
    <n v="1"/>
    <s v="Department"/>
    <s v="Supervisor"/>
    <s v="Manager"/>
    <s v="ang."/>
    <s v="M"/>
    <d v="2019-06-17T00:00:00"/>
    <m/>
    <s v=""/>
    <n v="0"/>
    <d v="1978-07-27T00:00:00"/>
    <n v="41"/>
    <s v="N"/>
    <n v="30"/>
    <n v="2.5"/>
    <n v="39"/>
    <x v="0"/>
    <n v="1"/>
    <n v="31"/>
    <n v="0"/>
    <n v="8380"/>
    <n v="1259.1937499999999"/>
    <n v="0"/>
    <n v="0"/>
    <n v="30"/>
    <n v="0"/>
    <n v="0"/>
    <n v="0"/>
    <n v="0"/>
    <n v="0"/>
    <n v="0"/>
    <n v="0"/>
    <n v="0"/>
    <n v="0"/>
    <n v="26.5"/>
    <n v="0"/>
    <n v="0"/>
    <n v="0"/>
    <n v="0"/>
    <n v="12.653175000000001"/>
    <n v="79.040000000000006"/>
    <n v="0"/>
  </r>
  <r>
    <d v="2021-01-01T00:00:00"/>
    <x v="9"/>
    <s v="P"/>
    <s v="Active"/>
    <n v="670"/>
    <x v="669"/>
    <s v="N"/>
    <x v="27"/>
    <n v="1070"/>
    <x v="0"/>
    <s v="Niederl. 3"/>
    <n v="1"/>
    <s v="Department"/>
    <s v="Supervisor"/>
    <s v="Non-Mgm."/>
    <s v="ang."/>
    <s v="M"/>
    <d v="2019-06-01T00:00:00"/>
    <m/>
    <s v=""/>
    <n v="0"/>
    <d v="1988-08-28T00:00:00"/>
    <n v="31"/>
    <s v="N"/>
    <n v="30"/>
    <n v="2.5"/>
    <n v="39"/>
    <x v="0"/>
    <n v="1"/>
    <n v="31"/>
    <n v="0"/>
    <n v="8381"/>
    <n v="1259.1937499999999"/>
    <n v="0"/>
    <n v="0"/>
    <n v="0"/>
    <n v="0"/>
    <n v="0"/>
    <n v="0"/>
    <n v="0"/>
    <n v="0"/>
    <n v="0"/>
    <n v="0"/>
    <n v="0"/>
    <n v="0"/>
    <n v="26.5"/>
    <n v="0"/>
    <n v="0"/>
    <n v="0"/>
    <n v="0"/>
    <n v="5.9346750000000004"/>
    <n v="0"/>
    <n v="0"/>
  </r>
  <r>
    <d v="2021-01-01T00:00:00"/>
    <x v="9"/>
    <s v="P"/>
    <s v="Active"/>
    <n v="671"/>
    <x v="670"/>
    <s v="N"/>
    <x v="27"/>
    <n v="1070"/>
    <x v="0"/>
    <s v="Niederl. 3"/>
    <n v="1"/>
    <s v="Department"/>
    <s v="Supervisor"/>
    <s v="Non-Mgm."/>
    <s v="ang."/>
    <s v="W"/>
    <d v="2019-06-01T00:00:00"/>
    <m/>
    <s v=""/>
    <n v="0"/>
    <d v="1988-11-25T00:00:00"/>
    <n v="31"/>
    <s v="N"/>
    <n v="30"/>
    <n v="2.5"/>
    <n v="39"/>
    <x v="0"/>
    <n v="1"/>
    <n v="31"/>
    <n v="0"/>
    <n v="8382"/>
    <n v="1259.1937499999999"/>
    <n v="0"/>
    <n v="0"/>
    <n v="0"/>
    <n v="0"/>
    <n v="0"/>
    <n v="0"/>
    <n v="0"/>
    <n v="0"/>
    <n v="0"/>
    <n v="0"/>
    <n v="0"/>
    <n v="0"/>
    <n v="26.5"/>
    <n v="0"/>
    <n v="0"/>
    <n v="0"/>
    <n v="0"/>
    <n v="5.9346750000000004"/>
    <n v="0"/>
    <n v="0"/>
  </r>
  <r>
    <d v="2021-01-01T00:00:00"/>
    <x v="9"/>
    <s v="P"/>
    <s v="Active"/>
    <n v="672"/>
    <x v="671"/>
    <s v="N"/>
    <x v="36"/>
    <n v="1054"/>
    <x v="8"/>
    <s v="Niederl. 2"/>
    <n v="1"/>
    <s v="Department"/>
    <s v="Supervisor"/>
    <s v="Non-Mgm."/>
    <s v="ang."/>
    <s v="M"/>
    <d v="2019-06-01T00:00:00"/>
    <m/>
    <s v=""/>
    <n v="0"/>
    <d v="1982-02-15T00:00:00"/>
    <n v="37"/>
    <s v="N"/>
    <n v="30"/>
    <n v="2.5"/>
    <n v="39"/>
    <x v="0"/>
    <n v="1"/>
    <n v="31"/>
    <n v="0"/>
    <n v="8383"/>
    <n v="1259.1937499999999"/>
    <n v="0"/>
    <n v="0"/>
    <n v="0"/>
    <n v="0"/>
    <n v="0"/>
    <n v="0"/>
    <n v="0"/>
    <n v="0"/>
    <n v="0"/>
    <n v="0"/>
    <n v="0"/>
    <n v="0"/>
    <n v="26.5"/>
    <n v="0"/>
    <n v="0"/>
    <n v="0"/>
    <n v="0"/>
    <n v="5.9346750000000004"/>
    <n v="0"/>
    <n v="0"/>
  </r>
  <r>
    <d v="2021-01-01T00:00:00"/>
    <x v="9"/>
    <s v="P"/>
    <s v="Active"/>
    <n v="673"/>
    <x v="672"/>
    <s v="N"/>
    <x v="9"/>
    <n v="1087"/>
    <x v="0"/>
    <s v="Niederl. 3"/>
    <n v="1"/>
    <s v="Department"/>
    <s v="Supervisor"/>
    <s v="Non-Mgm."/>
    <s v="ang."/>
    <s v="M"/>
    <d v="2019-06-17T00:00:00"/>
    <m/>
    <s v=""/>
    <n v="0"/>
    <d v="1993-01-12T00:00:00"/>
    <n v="27"/>
    <s v="N"/>
    <n v="30"/>
    <n v="2.5"/>
    <n v="39"/>
    <x v="0"/>
    <n v="1"/>
    <n v="31"/>
    <n v="0"/>
    <n v="8384"/>
    <n v="1259.1937499999999"/>
    <n v="0"/>
    <n v="0"/>
    <n v="0"/>
    <n v="0"/>
    <n v="0"/>
    <n v="0"/>
    <n v="0"/>
    <n v="0"/>
    <n v="0"/>
    <n v="0"/>
    <n v="0"/>
    <n v="0"/>
    <n v="26.5"/>
    <n v="0"/>
    <n v="0"/>
    <n v="0"/>
    <n v="0"/>
    <n v="5.9346750000000004"/>
    <n v="0"/>
    <n v="0"/>
  </r>
  <r>
    <d v="2021-01-01T00:00:00"/>
    <x v="9"/>
    <s v="P"/>
    <s v="Active"/>
    <n v="674"/>
    <x v="673"/>
    <s v="N"/>
    <x v="19"/>
    <n v="1083"/>
    <x v="0"/>
    <s v="Niederl. 3"/>
    <n v="1"/>
    <s v="Department"/>
    <s v="Supervisor"/>
    <s v="Non-Mgm."/>
    <s v="ang."/>
    <s v="M"/>
    <d v="2019-07-01T00:00:00"/>
    <m/>
    <s v=""/>
    <n v="0"/>
    <d v="1989-02-15T00:00:00"/>
    <n v="30"/>
    <s v="N"/>
    <n v="30"/>
    <n v="2.5"/>
    <n v="39"/>
    <x v="0"/>
    <n v="1"/>
    <n v="31"/>
    <n v="0"/>
    <n v="8385"/>
    <n v="1259.1937499999999"/>
    <n v="0"/>
    <n v="0"/>
    <n v="0"/>
    <n v="0"/>
    <n v="0"/>
    <n v="0"/>
    <n v="0"/>
    <n v="0"/>
    <n v="0"/>
    <n v="0"/>
    <n v="0"/>
    <n v="0"/>
    <n v="26.5"/>
    <n v="0"/>
    <n v="0"/>
    <n v="0"/>
    <n v="0"/>
    <n v="5.9346750000000004"/>
    <n v="0"/>
    <n v="0"/>
  </r>
  <r>
    <d v="2021-01-01T00:00:00"/>
    <x v="9"/>
    <s v="P"/>
    <s v="Active"/>
    <n v="675"/>
    <x v="674"/>
    <s v="N"/>
    <x v="22"/>
    <n v="1041"/>
    <x v="4"/>
    <s v="Niederl. 6"/>
    <n v="1"/>
    <s v="Department"/>
    <s v="Supervisor"/>
    <s v="Non-Mgm."/>
    <s v="ang."/>
    <s v="M"/>
    <d v="2019-07-01T00:00:00"/>
    <m/>
    <s v=""/>
    <n v="0"/>
    <d v="1970-01-12T00:00:00"/>
    <n v="50"/>
    <s v="J"/>
    <n v="30"/>
    <n v="2.5"/>
    <n v="39"/>
    <x v="0"/>
    <n v="1"/>
    <n v="31"/>
    <n v="0"/>
    <n v="8386"/>
    <n v="1259.1937499999999"/>
    <n v="0"/>
    <n v="0"/>
    <n v="0"/>
    <n v="0"/>
    <n v="0"/>
    <n v="0"/>
    <n v="0"/>
    <n v="0"/>
    <n v="0"/>
    <n v="0"/>
    <n v="483.80769230769226"/>
    <n v="384.35833333333341"/>
    <n v="26.5"/>
    <n v="0"/>
    <n v="0"/>
    <n v="0"/>
    <n v="0"/>
    <n v="200.36045644230771"/>
    <n v="0"/>
    <n v="0"/>
  </r>
  <r>
    <d v="2021-01-01T00:00:00"/>
    <x v="9"/>
    <s v="P"/>
    <s v="Active"/>
    <n v="676"/>
    <x v="675"/>
    <s v="N"/>
    <x v="22"/>
    <n v="1060"/>
    <x v="2"/>
    <s v="Niederl. 7"/>
    <n v="1"/>
    <s v="Department"/>
    <s v="Supervisor"/>
    <s v="Non-Mgm."/>
    <s v="ang."/>
    <s v="M"/>
    <d v="2019-07-01T00:00:00"/>
    <m/>
    <s v=""/>
    <n v="0"/>
    <d v="1968-10-15T00:00:00"/>
    <n v="51"/>
    <s v="J"/>
    <n v="30"/>
    <n v="2.5"/>
    <n v="39"/>
    <x v="0"/>
    <n v="1"/>
    <n v="31"/>
    <n v="0"/>
    <n v="8387"/>
    <n v="1259.1937499999999"/>
    <n v="0"/>
    <n v="0"/>
    <n v="0"/>
    <n v="0"/>
    <n v="0"/>
    <n v="0"/>
    <n v="0"/>
    <n v="0"/>
    <n v="0"/>
    <n v="0"/>
    <n v="483.86538461538458"/>
    <n v="384.4041666666667"/>
    <n v="26.5"/>
    <n v="0"/>
    <n v="0"/>
    <n v="0"/>
    <n v="0"/>
    <n v="200.38364100961539"/>
    <n v="0"/>
    <n v="0"/>
  </r>
  <r>
    <d v="2021-01-01T00:00:00"/>
    <x v="9"/>
    <s v="P"/>
    <s v="Active"/>
    <n v="677"/>
    <x v="676"/>
    <s v="N"/>
    <x v="16"/>
    <n v="1067"/>
    <x v="11"/>
    <s v="Niederl. 12"/>
    <n v="1"/>
    <s v="Department"/>
    <s v="Supervisor"/>
    <s v="Non-Mgm."/>
    <s v="ang."/>
    <s v="M"/>
    <d v="2019-07-01T00:00:00"/>
    <m/>
    <s v=""/>
    <n v="0"/>
    <d v="1985-03-02T00:00:00"/>
    <n v="34"/>
    <s v="N"/>
    <n v="30"/>
    <n v="2.5"/>
    <n v="39"/>
    <x v="0"/>
    <n v="1"/>
    <n v="31"/>
    <n v="0"/>
    <n v="8388"/>
    <n v="1259.1937499999999"/>
    <n v="0"/>
    <n v="0"/>
    <n v="0"/>
    <n v="0"/>
    <n v="0"/>
    <n v="0"/>
    <n v="0"/>
    <n v="0"/>
    <n v="0"/>
    <n v="0"/>
    <n v="0"/>
    <n v="0"/>
    <n v="26.5"/>
    <n v="0"/>
    <n v="0"/>
    <n v="0"/>
    <n v="0"/>
    <n v="5.9346750000000004"/>
    <n v="0"/>
    <n v="0"/>
  </r>
  <r>
    <d v="2021-01-01T00:00:00"/>
    <x v="9"/>
    <s v="P"/>
    <s v="Active"/>
    <n v="678"/>
    <x v="677"/>
    <s v="N"/>
    <x v="31"/>
    <n v="1052"/>
    <x v="3"/>
    <s v="Niederl. 8"/>
    <n v="1"/>
    <s v="Department"/>
    <s v="Supervisor"/>
    <s v="Non-Mgm."/>
    <s v="ang."/>
    <s v="M"/>
    <d v="2019-07-01T00:00:00"/>
    <m/>
    <s v=""/>
    <n v="0"/>
    <d v="1967-03-01T00:00:00"/>
    <n v="52"/>
    <s v="J"/>
    <n v="30"/>
    <n v="2.5"/>
    <n v="39"/>
    <x v="0"/>
    <n v="1"/>
    <n v="31"/>
    <n v="0"/>
    <n v="8389"/>
    <n v="1259.1937499999999"/>
    <n v="0"/>
    <n v="0"/>
    <n v="30"/>
    <n v="0"/>
    <n v="0"/>
    <n v="1350"/>
    <n v="0"/>
    <n v="0"/>
    <n v="0"/>
    <n v="0"/>
    <n v="483.98076923076923"/>
    <n v="384.49583333333339"/>
    <n v="26.5"/>
    <n v="0"/>
    <n v="0"/>
    <n v="0"/>
    <n v="0"/>
    <n v="509.48101014423088"/>
    <n v="68.97"/>
    <n v="0"/>
  </r>
  <r>
    <d v="2021-01-01T00:00:00"/>
    <x v="9"/>
    <s v="P"/>
    <s v="Active"/>
    <n v="679"/>
    <x v="678"/>
    <s v="N"/>
    <x v="22"/>
    <n v="1041"/>
    <x v="4"/>
    <s v="Niederl. 6"/>
    <n v="1"/>
    <s v="Department"/>
    <s v="Supervisor"/>
    <s v="Non-Mgm."/>
    <s v="ang."/>
    <s v="M"/>
    <d v="2019-07-01T00:00:00"/>
    <m/>
    <s v=""/>
    <n v="0"/>
    <d v="1982-04-24T00:00:00"/>
    <n v="37"/>
    <s v="J"/>
    <n v="30"/>
    <n v="2.5"/>
    <n v="39"/>
    <x v="0"/>
    <n v="1"/>
    <n v="31"/>
    <n v="0"/>
    <n v="8390"/>
    <n v="1259.1937499999999"/>
    <n v="0"/>
    <n v="0"/>
    <n v="0"/>
    <n v="0"/>
    <n v="0"/>
    <n v="0"/>
    <n v="0"/>
    <n v="0"/>
    <n v="0"/>
    <n v="0"/>
    <n v="484.03846153846155"/>
    <n v="384.54166666666669"/>
    <n v="26.5"/>
    <n v="0"/>
    <n v="0"/>
    <n v="0"/>
    <n v="0"/>
    <n v="200.45319471153846"/>
    <n v="0"/>
    <n v="0"/>
  </r>
  <r>
    <d v="2021-01-01T00:00:00"/>
    <x v="9"/>
    <s v="P"/>
    <s v="Active"/>
    <n v="680"/>
    <x v="679"/>
    <s v="N"/>
    <x v="27"/>
    <n v="1070"/>
    <x v="0"/>
    <s v="Niederl. 3"/>
    <n v="1"/>
    <s v="Department"/>
    <s v="Supervisor"/>
    <s v="Manager"/>
    <s v="ang."/>
    <s v="M"/>
    <d v="2019-07-01T00:00:00"/>
    <m/>
    <s v=""/>
    <n v="0"/>
    <d v="1979-11-17T00:00:00"/>
    <n v="40"/>
    <s v="N"/>
    <n v="30"/>
    <n v="2.5"/>
    <n v="39"/>
    <x v="0"/>
    <n v="1"/>
    <n v="31"/>
    <n v="0"/>
    <n v="8391"/>
    <n v="1259.1937499999999"/>
    <n v="0"/>
    <n v="0"/>
    <n v="0"/>
    <n v="0"/>
    <n v="0"/>
    <n v="0"/>
    <n v="0"/>
    <n v="0"/>
    <n v="0"/>
    <n v="0"/>
    <n v="0"/>
    <n v="0"/>
    <n v="26.5"/>
    <n v="0"/>
    <n v="0"/>
    <n v="0"/>
    <n v="0"/>
    <n v="5.9346750000000004"/>
    <n v="0"/>
    <n v="0"/>
  </r>
  <r>
    <d v="2021-01-01T00:00:00"/>
    <x v="9"/>
    <s v="P"/>
    <s v="Active"/>
    <n v="681"/>
    <x v="680"/>
    <s v="N"/>
    <x v="36"/>
    <n v="1054"/>
    <x v="8"/>
    <s v="Niederl. 2"/>
    <n v="1"/>
    <s v="Department"/>
    <s v="Supervisor"/>
    <s v="Non-Mgm."/>
    <s v="ang."/>
    <s v="M"/>
    <d v="2016-09-01T00:00:00"/>
    <m/>
    <s v=""/>
    <n v="3"/>
    <d v="1994-02-10T00:00:00"/>
    <n v="25"/>
    <s v="N"/>
    <n v="30"/>
    <n v="2.5"/>
    <n v="39"/>
    <x v="0"/>
    <n v="1"/>
    <n v="31"/>
    <n v="0"/>
    <n v="8392"/>
    <n v="1259.1937499999999"/>
    <n v="0"/>
    <n v="0"/>
    <n v="0"/>
    <n v="0"/>
    <n v="0"/>
    <n v="0"/>
    <n v="0"/>
    <n v="0"/>
    <n v="0"/>
    <n v="0"/>
    <n v="0"/>
    <n v="0"/>
    <n v="26.5"/>
    <n v="0"/>
    <n v="0"/>
    <n v="0"/>
    <n v="0"/>
    <n v="5.9346750000000004"/>
    <n v="0"/>
    <n v="0"/>
  </r>
  <r>
    <d v="2021-01-01T00:00:00"/>
    <x v="9"/>
    <s v="P"/>
    <s v="Active"/>
    <n v="682"/>
    <x v="681"/>
    <s v="N"/>
    <x v="51"/>
    <n v="1092"/>
    <x v="9"/>
    <s v="Niederl. 4"/>
    <n v="1"/>
    <s v="Department"/>
    <s v="Supervisor"/>
    <s v="Non-Mgm."/>
    <s v="kfm"/>
    <s v="M"/>
    <d v="2019-08-01T00:00:00"/>
    <d v="2022-07-31T00:00:00"/>
    <s v=""/>
    <n v="2"/>
    <d v="1998-12-26T00:00:00"/>
    <n v="21"/>
    <s v="J"/>
    <n v="30"/>
    <n v="2.5"/>
    <n v="39"/>
    <x v="0"/>
    <n v="1"/>
    <n v="31"/>
    <n v="0"/>
    <n v="8393"/>
    <n v="1259.1937499999999"/>
    <n v="0"/>
    <n v="0"/>
    <n v="0"/>
    <n v="0"/>
    <n v="0"/>
    <n v="0"/>
    <n v="0"/>
    <n v="0"/>
    <n v="0"/>
    <n v="0"/>
    <n v="484.21153846153845"/>
    <n v="384.67916666666667"/>
    <n v="26.5"/>
    <n v="0"/>
    <n v="0"/>
    <n v="0"/>
    <n v="0"/>
    <n v="200.52274841346156"/>
    <n v="0"/>
    <n v="0"/>
  </r>
  <r>
    <d v="2021-01-01T00:00:00"/>
    <x v="9"/>
    <s v="P"/>
    <s v="Active"/>
    <n v="683"/>
    <x v="682"/>
    <s v="N"/>
    <x v="31"/>
    <n v="1028"/>
    <x v="6"/>
    <s v="Niederl. 10"/>
    <n v="1"/>
    <s v="Department"/>
    <s v="Supervisor"/>
    <s v="Non-Mgm."/>
    <s v="ang."/>
    <s v="M"/>
    <d v="2019-08-01T00:00:00"/>
    <m/>
    <s v=""/>
    <n v="0"/>
    <d v="1967-06-26T00:00:00"/>
    <n v="52"/>
    <s v="J"/>
    <n v="30"/>
    <n v="2.5"/>
    <n v="39"/>
    <x v="0"/>
    <n v="1"/>
    <n v="31"/>
    <n v="0"/>
    <n v="8394"/>
    <n v="1259.1937499999999"/>
    <n v="0"/>
    <n v="0"/>
    <n v="0"/>
    <n v="0"/>
    <n v="0"/>
    <n v="1400"/>
    <n v="0"/>
    <n v="0"/>
    <n v="0"/>
    <n v="0"/>
    <n v="484.26923076923077"/>
    <n v="384.72500000000002"/>
    <n v="26.5"/>
    <n v="0"/>
    <n v="0"/>
    <n v="0"/>
    <n v="0"/>
    <n v="514.07593298076927"/>
    <n v="78.09"/>
    <n v="0"/>
  </r>
  <r>
    <d v="2021-01-01T00:00:00"/>
    <x v="9"/>
    <s v="P"/>
    <s v="Active"/>
    <n v="684"/>
    <x v="683"/>
    <s v="N"/>
    <x v="37"/>
    <n v="1005"/>
    <x v="1"/>
    <s v="Niederl. 1"/>
    <n v="1"/>
    <s v="Department"/>
    <s v="Supervisor"/>
    <s v="Non-Mgm."/>
    <s v="ang."/>
    <s v="M"/>
    <d v="2014-07-01T00:00:00"/>
    <m/>
    <s v=""/>
    <n v="5"/>
    <d v="1993-09-25T00:00:00"/>
    <n v="26"/>
    <s v="N"/>
    <n v="30"/>
    <n v="2.5"/>
    <n v="39"/>
    <x v="0"/>
    <n v="1"/>
    <n v="31"/>
    <n v="0"/>
    <n v="8395"/>
    <n v="1259.1937499999999"/>
    <n v="0"/>
    <n v="0"/>
    <n v="0"/>
    <n v="0"/>
    <n v="0"/>
    <n v="0"/>
    <n v="0"/>
    <n v="0"/>
    <n v="0"/>
    <n v="0"/>
    <n v="0"/>
    <n v="0"/>
    <n v="26.5"/>
    <n v="0"/>
    <n v="0"/>
    <n v="0"/>
    <n v="0"/>
    <n v="5.9346750000000004"/>
    <n v="0"/>
    <n v="0"/>
  </r>
  <r>
    <d v="2021-01-01T00:00:00"/>
    <x v="9"/>
    <s v="P"/>
    <s v="Active"/>
    <n v="685"/>
    <x v="684"/>
    <s v="N"/>
    <x v="51"/>
    <n v="1092"/>
    <x v="5"/>
    <s v="Niederl. 5"/>
    <n v="1"/>
    <s v="Department"/>
    <s v="Supervisor"/>
    <s v="Non-Mgm."/>
    <s v="kfm"/>
    <s v="M"/>
    <d v="2019-08-01T00:00:00"/>
    <d v="2022-07-31T00:00:00"/>
    <s v=""/>
    <n v="2"/>
    <d v="1992-05-10T00:00:00"/>
    <n v="27"/>
    <s v="J"/>
    <n v="30"/>
    <n v="2.5"/>
    <n v="39"/>
    <x v="0"/>
    <n v="1"/>
    <n v="31"/>
    <n v="0"/>
    <n v="8396"/>
    <n v="1259.1937499999999"/>
    <n v="0"/>
    <n v="0"/>
    <n v="0"/>
    <n v="0"/>
    <n v="0"/>
    <n v="0"/>
    <n v="0"/>
    <n v="0"/>
    <n v="0"/>
    <n v="0"/>
    <n v="484.38461538461542"/>
    <n v="384.81666666666666"/>
    <n v="26.5"/>
    <n v="0"/>
    <n v="0"/>
    <n v="0"/>
    <n v="0"/>
    <n v="200.59230211538463"/>
    <n v="0"/>
    <n v="0"/>
  </r>
  <r>
    <d v="2021-01-01T00:00:00"/>
    <x v="9"/>
    <s v="P"/>
    <s v="Active"/>
    <n v="686"/>
    <x v="685"/>
    <s v="N"/>
    <x v="0"/>
    <n v="1090"/>
    <x v="0"/>
    <s v="Niederl. 3"/>
    <n v="1"/>
    <s v="Department"/>
    <s v="Supervisor"/>
    <s v="Non-Mgm."/>
    <s v="ang."/>
    <s v="W"/>
    <d v="2019-08-01T00:00:00"/>
    <m/>
    <s v=""/>
    <n v="0"/>
    <d v="1987-05-20T00:00:00"/>
    <n v="32"/>
    <s v="N"/>
    <n v="30"/>
    <n v="2.5"/>
    <n v="39"/>
    <x v="0"/>
    <n v="1"/>
    <n v="31"/>
    <n v="0"/>
    <n v="8397"/>
    <n v="1259.1937499999999"/>
    <n v="0"/>
    <n v="0"/>
    <n v="0"/>
    <n v="0"/>
    <n v="0"/>
    <n v="0"/>
    <n v="0"/>
    <n v="0"/>
    <n v="0"/>
    <n v="0"/>
    <n v="0"/>
    <n v="0"/>
    <n v="26.5"/>
    <n v="0"/>
    <n v="0"/>
    <n v="0"/>
    <n v="0"/>
    <n v="5.9346750000000004"/>
    <n v="0"/>
    <n v="0"/>
  </r>
  <r>
    <d v="2021-01-01T00:00:00"/>
    <x v="9"/>
    <s v="P"/>
    <s v="Active"/>
    <n v="687"/>
    <x v="686"/>
    <s v="N"/>
    <x v="22"/>
    <n v="1060"/>
    <x v="2"/>
    <s v="Niederl. 7"/>
    <n v="1"/>
    <s v="Department"/>
    <s v="Supervisor"/>
    <s v="Non-Mgm."/>
    <s v="ang."/>
    <s v="M"/>
    <d v="2019-08-01T00:00:00"/>
    <m/>
    <s v=""/>
    <n v="0"/>
    <d v="1980-03-08T00:00:00"/>
    <n v="39"/>
    <s v="J"/>
    <n v="30"/>
    <n v="2.5"/>
    <n v="39"/>
    <x v="0"/>
    <n v="1"/>
    <n v="31"/>
    <n v="0"/>
    <n v="8398"/>
    <n v="1259.1937499999999"/>
    <n v="0"/>
    <n v="0"/>
    <n v="0"/>
    <n v="0"/>
    <n v="0"/>
    <n v="0"/>
    <n v="0"/>
    <n v="0"/>
    <n v="0"/>
    <n v="0"/>
    <n v="484.5"/>
    <n v="384.90833333333336"/>
    <n v="26.5"/>
    <n v="0"/>
    <n v="0"/>
    <n v="0"/>
    <n v="0"/>
    <n v="200.63867125000002"/>
    <n v="0"/>
    <n v="0"/>
  </r>
  <r>
    <d v="2021-01-01T00:00:00"/>
    <x v="9"/>
    <s v="P"/>
    <s v="Active"/>
    <n v="688"/>
    <x v="687"/>
    <s v="N"/>
    <x v="51"/>
    <n v="1092"/>
    <x v="7"/>
    <s v="Niederl. 9"/>
    <n v="1"/>
    <s v="Department"/>
    <s v="Supervisor"/>
    <s v="Non-Mgm."/>
    <s v="kfm"/>
    <s v="W"/>
    <d v="2019-09-01T00:00:00"/>
    <d v="2022-08-31T00:00:00"/>
    <s v=""/>
    <n v="2"/>
    <d v="2001-07-16T00:00:00"/>
    <n v="18"/>
    <s v="J"/>
    <n v="30"/>
    <n v="2.5"/>
    <n v="39"/>
    <x v="0"/>
    <n v="1"/>
    <n v="31"/>
    <n v="0"/>
    <n v="8399"/>
    <n v="1259.1937499999999"/>
    <n v="0"/>
    <n v="0"/>
    <n v="0"/>
    <n v="0"/>
    <n v="0"/>
    <n v="0"/>
    <n v="0"/>
    <n v="0"/>
    <n v="0"/>
    <n v="0"/>
    <n v="484.55769230769232"/>
    <n v="384.95416666666665"/>
    <n v="26.5"/>
    <n v="0"/>
    <n v="0"/>
    <n v="0"/>
    <n v="0"/>
    <n v="200.66185581730772"/>
    <n v="0"/>
    <n v="0"/>
  </r>
  <r>
    <d v="2021-01-01T00:00:00"/>
    <x v="9"/>
    <s v="P"/>
    <s v="Active"/>
    <n v="690"/>
    <x v="689"/>
    <s v="N"/>
    <x v="16"/>
    <n v="1067"/>
    <x v="11"/>
    <s v="Niederl. 12"/>
    <n v="1"/>
    <s v="Department"/>
    <s v="Supervisor"/>
    <s v="Non-Mgm."/>
    <s v="ang."/>
    <s v="W"/>
    <d v="2019-09-01T00:00:00"/>
    <m/>
    <s v=""/>
    <n v="0"/>
    <d v="1997-08-05T00:00:00"/>
    <n v="22"/>
    <s v="N"/>
    <n v="30"/>
    <n v="2.5"/>
    <n v="39"/>
    <x v="0"/>
    <n v="1"/>
    <n v="31"/>
    <n v="0"/>
    <n v="8400"/>
    <n v="1259.1937499999999"/>
    <n v="0"/>
    <n v="0"/>
    <n v="0"/>
    <n v="0"/>
    <n v="0"/>
    <n v="0"/>
    <n v="0"/>
    <n v="0"/>
    <n v="0"/>
    <n v="0"/>
    <n v="0"/>
    <n v="0"/>
    <n v="26.5"/>
    <n v="0"/>
    <n v="0"/>
    <n v="0"/>
    <n v="0"/>
    <n v="5.9346750000000004"/>
    <n v="0"/>
    <n v="0"/>
  </r>
  <r>
    <d v="2021-01-01T00:00:00"/>
    <x v="9"/>
    <s v="P"/>
    <s v="Active"/>
    <n v="691"/>
    <x v="690"/>
    <s v="N"/>
    <x v="9"/>
    <n v="1087"/>
    <x v="0"/>
    <s v="Niederl. 3"/>
    <n v="1"/>
    <s v="Department"/>
    <s v="Supervisor"/>
    <s v="Non-Mgm."/>
    <s v="ang."/>
    <s v="W"/>
    <d v="2019-09-01T00:00:00"/>
    <m/>
    <s v=""/>
    <n v="0"/>
    <d v="1989-02-06T00:00:00"/>
    <n v="30"/>
    <s v="N"/>
    <n v="30"/>
    <n v="2.5"/>
    <n v="39"/>
    <x v="0"/>
    <n v="1"/>
    <n v="31"/>
    <n v="0"/>
    <n v="8401"/>
    <n v="1259.1937499999999"/>
    <n v="0"/>
    <n v="0"/>
    <n v="0"/>
    <n v="0"/>
    <n v="0"/>
    <n v="0"/>
    <n v="0"/>
    <n v="0"/>
    <n v="0"/>
    <n v="0"/>
    <n v="0"/>
    <n v="0"/>
    <n v="26.5"/>
    <n v="0"/>
    <n v="0"/>
    <n v="0"/>
    <n v="0"/>
    <n v="5.9346750000000004"/>
    <n v="0"/>
    <n v="0"/>
  </r>
  <r>
    <d v="2021-01-01T00:00:00"/>
    <x v="9"/>
    <s v="P"/>
    <s v="Active"/>
    <n v="692"/>
    <x v="691"/>
    <s v="N"/>
    <x v="51"/>
    <n v="1092"/>
    <x v="8"/>
    <s v="Niederl. 2"/>
    <n v="1"/>
    <s v="Department"/>
    <s v="Supervisor"/>
    <s v="Non-Mgm."/>
    <s v="tech"/>
    <s v="M"/>
    <d v="2019-09-01T00:00:00"/>
    <d v="2022-08-31T00:00:00"/>
    <s v=""/>
    <n v="2"/>
    <d v="1998-03-01T00:00:00"/>
    <n v="21"/>
    <s v="J"/>
    <n v="30"/>
    <n v="2.5"/>
    <n v="39"/>
    <x v="0"/>
    <n v="1"/>
    <n v="31"/>
    <n v="0"/>
    <n v="8402"/>
    <n v="1259.1937499999999"/>
    <n v="0"/>
    <n v="0"/>
    <n v="0"/>
    <n v="0"/>
    <n v="0"/>
    <n v="0"/>
    <n v="0"/>
    <n v="0"/>
    <n v="0"/>
    <n v="0"/>
    <n v="484.73076923076923"/>
    <n v="385.0916666666667"/>
    <n v="26.5"/>
    <n v="0"/>
    <n v="0"/>
    <n v="0"/>
    <n v="0"/>
    <n v="200.73140951923079"/>
    <n v="0"/>
    <n v="0"/>
  </r>
  <r>
    <d v="2021-01-01T00:00:00"/>
    <x v="9"/>
    <s v="P"/>
    <s v="Active"/>
    <n v="693"/>
    <x v="692"/>
    <s v="N"/>
    <x v="51"/>
    <n v="1092"/>
    <x v="0"/>
    <s v="Niederl. 3"/>
    <n v="1"/>
    <s v="Department"/>
    <s v="Supervisor"/>
    <s v="Non-Mgm."/>
    <s v="kfm"/>
    <s v="M"/>
    <d v="2019-09-01T00:00:00"/>
    <d v="2021-08-31T00:00:00"/>
    <s v=""/>
    <n v="1"/>
    <d v="2002-01-10T00:00:00"/>
    <n v="18"/>
    <s v="J"/>
    <n v="30"/>
    <n v="2.5"/>
    <n v="39"/>
    <x v="0"/>
    <n v="1"/>
    <n v="31"/>
    <n v="0"/>
    <n v="8403"/>
    <n v="1259.1937499999999"/>
    <n v="0"/>
    <n v="0"/>
    <n v="0"/>
    <n v="0"/>
    <n v="0"/>
    <n v="0"/>
    <n v="0"/>
    <n v="0"/>
    <n v="0"/>
    <n v="0"/>
    <n v="484.78846153846155"/>
    <n v="385.13750000000005"/>
    <n v="26.5"/>
    <n v="0"/>
    <n v="0"/>
    <n v="0"/>
    <n v="0"/>
    <n v="200.75459408653848"/>
    <n v="0"/>
    <n v="0"/>
  </r>
  <r>
    <d v="2021-01-01T00:00:00"/>
    <x v="9"/>
    <s v="P"/>
    <s v="Active"/>
    <n v="695"/>
    <x v="694"/>
    <s v="N"/>
    <x v="24"/>
    <n v="1081"/>
    <x v="0"/>
    <s v="Niederl. 3"/>
    <n v="1"/>
    <s v="Department"/>
    <s v="Supervisor"/>
    <s v="Non-Mgm."/>
    <s v="ang."/>
    <s v="M"/>
    <d v="2019-10-01T00:00:00"/>
    <m/>
    <s v=""/>
    <n v="0"/>
    <d v="1986-01-11T00:00:00"/>
    <n v="34"/>
    <s v="N"/>
    <n v="30"/>
    <n v="2.5"/>
    <n v="39"/>
    <x v="0"/>
    <n v="1"/>
    <n v="31"/>
    <n v="0"/>
    <n v="8404"/>
    <n v="1259.1937499999999"/>
    <n v="0"/>
    <n v="0"/>
    <n v="0"/>
    <n v="0"/>
    <n v="0"/>
    <n v="0"/>
    <n v="0"/>
    <n v="0"/>
    <n v="0"/>
    <n v="0"/>
    <n v="0"/>
    <n v="0"/>
    <n v="26.5"/>
    <n v="0"/>
    <n v="0"/>
    <n v="0"/>
    <n v="0"/>
    <n v="5.9346750000000004"/>
    <n v="0"/>
    <n v="0"/>
  </r>
  <r>
    <d v="2021-01-01T00:00:00"/>
    <x v="9"/>
    <s v="P"/>
    <s v="Active"/>
    <n v="696"/>
    <x v="695"/>
    <s v="N"/>
    <x v="22"/>
    <n v="1060"/>
    <x v="2"/>
    <s v="Niederl. 7"/>
    <n v="1"/>
    <s v="Department"/>
    <s v="Supervisor"/>
    <s v="Non-Mgm."/>
    <s v="ang."/>
    <s v="M"/>
    <d v="2019-09-16T00:00:00"/>
    <m/>
    <s v=""/>
    <n v="0"/>
    <d v="1984-06-26T00:00:00"/>
    <n v="35"/>
    <s v="J"/>
    <n v="30"/>
    <n v="2.5"/>
    <n v="39"/>
    <x v="0"/>
    <n v="1"/>
    <n v="31"/>
    <n v="0"/>
    <n v="8405"/>
    <n v="1259.1937499999999"/>
    <n v="0"/>
    <n v="0"/>
    <n v="0"/>
    <n v="0"/>
    <n v="0"/>
    <n v="0"/>
    <n v="0"/>
    <n v="0"/>
    <n v="0"/>
    <n v="0"/>
    <n v="484.90384615384619"/>
    <n v="385.22916666666669"/>
    <n v="26.5"/>
    <n v="0"/>
    <n v="0"/>
    <n v="0"/>
    <n v="0"/>
    <n v="200.80096322115389"/>
    <n v="0"/>
    <n v="0"/>
  </r>
  <r>
    <d v="2021-01-01T00:00:00"/>
    <x v="9"/>
    <s v="P"/>
    <s v="Active"/>
    <n v="697"/>
    <x v="696"/>
    <s v="N"/>
    <x v="16"/>
    <n v="1043"/>
    <x v="9"/>
    <s v="Niederl. 4"/>
    <n v="1"/>
    <s v="Department"/>
    <s v="Supervisor"/>
    <s v="Non-Mgm."/>
    <s v="ang."/>
    <s v="W"/>
    <d v="2019-10-01T00:00:00"/>
    <m/>
    <s v=""/>
    <n v="0"/>
    <d v="1991-07-10T00:00:00"/>
    <n v="28"/>
    <s v="J"/>
    <n v="30"/>
    <n v="2.5"/>
    <n v="25"/>
    <x v="0"/>
    <n v="0.64102564102564108"/>
    <n v="31"/>
    <n v="0"/>
    <n v="8406"/>
    <n v="1259.1937499999999"/>
    <n v="0"/>
    <n v="0"/>
    <n v="0"/>
    <n v="0"/>
    <n v="0"/>
    <n v="0"/>
    <n v="0"/>
    <n v="0"/>
    <n v="0"/>
    <n v="0"/>
    <n v="756.54000000000008"/>
    <n v="385.27500000000003"/>
    <n v="26.5"/>
    <n v="0"/>
    <n v="0"/>
    <n v="0"/>
    <n v="0"/>
    <n v="261.64414425000001"/>
    <n v="0"/>
    <n v="0"/>
  </r>
  <r>
    <d v="2021-01-01T00:00:00"/>
    <x v="9"/>
    <s v="P"/>
    <s v="Active"/>
    <n v="698"/>
    <x v="697"/>
    <s v="N"/>
    <x v="16"/>
    <n v="1049"/>
    <x v="3"/>
    <s v="Niederl. 8"/>
    <n v="1"/>
    <s v="Department"/>
    <s v="Supervisor"/>
    <s v="Non-Mgm."/>
    <s v="ang."/>
    <s v="M"/>
    <d v="2019-10-01T00:00:00"/>
    <m/>
    <s v=""/>
    <n v="0"/>
    <d v="1991-01-28T00:00:00"/>
    <n v="28"/>
    <s v="J"/>
    <n v="30"/>
    <n v="2.5"/>
    <n v="39"/>
    <x v="0"/>
    <n v="1"/>
    <n v="31"/>
    <n v="0"/>
    <n v="8407"/>
    <n v="1259.1937499999999"/>
    <n v="0"/>
    <n v="0"/>
    <n v="0"/>
    <n v="0"/>
    <n v="0"/>
    <n v="0"/>
    <n v="0"/>
    <n v="0"/>
    <n v="0"/>
    <n v="0"/>
    <n v="485.01923076923083"/>
    <n v="385.32083333333338"/>
    <n v="26.5"/>
    <n v="0"/>
    <n v="0"/>
    <n v="0"/>
    <n v="0"/>
    <n v="200.84733235576925"/>
    <n v="0"/>
    <n v="0"/>
  </r>
  <r>
    <d v="2021-01-01T00:00:00"/>
    <x v="9"/>
    <s v="P"/>
    <s v="Active"/>
    <n v="700"/>
    <x v="699"/>
    <s v="N"/>
    <x v="17"/>
    <n v="1088"/>
    <x v="0"/>
    <s v="Niederl. 3"/>
    <n v="1"/>
    <s v="Department"/>
    <s v="Supervisor"/>
    <s v="Non-Mgm."/>
    <s v="ang."/>
    <s v="W"/>
    <d v="2019-10-01T00:00:00"/>
    <d v="2021-09-30T00:00:00"/>
    <s v=""/>
    <n v="1"/>
    <d v="1982-09-25T00:00:00"/>
    <n v="37"/>
    <s v="N"/>
    <n v="30"/>
    <n v="2.5"/>
    <n v="15"/>
    <x v="0"/>
    <n v="0.38461538461538464"/>
    <n v="31"/>
    <n v="0"/>
    <n v="8408"/>
    <n v="1259.1937499999999"/>
    <n v="0"/>
    <n v="0"/>
    <n v="0"/>
    <n v="0"/>
    <n v="0"/>
    <n v="0"/>
    <n v="0"/>
    <n v="0"/>
    <n v="0"/>
    <n v="0"/>
    <n v="0"/>
    <n v="0"/>
    <n v="26.5"/>
    <n v="0"/>
    <n v="0"/>
    <n v="0"/>
    <n v="0"/>
    <n v="5.9346750000000004"/>
    <n v="0"/>
    <n v="0"/>
  </r>
  <r>
    <d v="2021-01-01T00:00:00"/>
    <x v="9"/>
    <s v="P"/>
    <s v="Active"/>
    <n v="701"/>
    <x v="700"/>
    <s v="N"/>
    <x v="53"/>
    <n v="1012"/>
    <x v="1"/>
    <s v="Niederl. 1"/>
    <n v="1"/>
    <s v="Department"/>
    <s v="Supervisor"/>
    <s v="Non-Mgm."/>
    <s v="kfm"/>
    <s v="W"/>
    <d v="2019-09-01T00:00:00"/>
    <d v="2022-08-31T00:00:00"/>
    <s v=""/>
    <n v="2"/>
    <d v="2000-09-12T00:00:00"/>
    <n v="19"/>
    <s v="J"/>
    <n v="30"/>
    <n v="2.5"/>
    <n v="39"/>
    <x v="0"/>
    <n v="1"/>
    <n v="31"/>
    <n v="0"/>
    <n v="8409"/>
    <n v="1259.1937499999999"/>
    <n v="0"/>
    <n v="0"/>
    <n v="0"/>
    <n v="0"/>
    <n v="0"/>
    <n v="0"/>
    <n v="0"/>
    <n v="0"/>
    <n v="0"/>
    <n v="0"/>
    <n v="485.13461538461536"/>
    <n v="385.41250000000002"/>
    <n v="26.5"/>
    <n v="0"/>
    <n v="0"/>
    <n v="0"/>
    <n v="0"/>
    <n v="200.89370149038461"/>
    <n v="0"/>
    <n v="0"/>
  </r>
  <r>
    <d v="2021-01-01T00:00:00"/>
    <x v="9"/>
    <s v="P"/>
    <s v="Active"/>
    <n v="702"/>
    <x v="701"/>
    <s v="N"/>
    <x v="52"/>
    <n v="1007"/>
    <x v="1"/>
    <s v="Niederl. 1"/>
    <n v="1"/>
    <s v="Department"/>
    <s v="Supervisor"/>
    <s v="Non-Mgm."/>
    <s v="tech"/>
    <s v="M"/>
    <d v="2019-09-01T00:00:00"/>
    <d v="2023-02-28T00:00:00"/>
    <s v=""/>
    <n v="3"/>
    <d v="2004-02-03T00:00:00"/>
    <n v="15"/>
    <s v="J"/>
    <n v="30"/>
    <n v="2.5"/>
    <n v="39"/>
    <x v="0"/>
    <n v="1"/>
    <n v="31"/>
    <n v="0"/>
    <n v="8410"/>
    <n v="1259.1937499999999"/>
    <n v="0"/>
    <n v="0"/>
    <n v="0"/>
    <n v="0"/>
    <n v="0"/>
    <n v="0"/>
    <n v="0"/>
    <n v="0"/>
    <n v="0"/>
    <n v="0"/>
    <n v="485.19230769230768"/>
    <n v="385.45833333333337"/>
    <n v="26.5"/>
    <n v="0"/>
    <n v="0"/>
    <n v="0"/>
    <n v="0"/>
    <n v="200.91688605769232"/>
    <n v="0"/>
    <n v="0"/>
  </r>
  <r>
    <d v="2021-01-01T00:00:00"/>
    <x v="9"/>
    <s v="P"/>
    <s v="Active"/>
    <n v="703"/>
    <x v="702"/>
    <s v="N"/>
    <x v="52"/>
    <n v="1007"/>
    <x v="1"/>
    <s v="Niederl. 1"/>
    <n v="1"/>
    <s v="Department"/>
    <s v="Supervisor"/>
    <s v="Non-Mgm."/>
    <s v="tech"/>
    <s v="M"/>
    <d v="2019-09-01T00:00:00"/>
    <d v="2023-02-28T00:00:00"/>
    <s v=""/>
    <n v="3"/>
    <d v="2003-04-29T00:00:00"/>
    <n v="16"/>
    <s v="J"/>
    <n v="30"/>
    <n v="2.5"/>
    <n v="39"/>
    <x v="0"/>
    <n v="1"/>
    <n v="31"/>
    <n v="0"/>
    <n v="8411"/>
    <n v="1259.1937499999999"/>
    <n v="0"/>
    <n v="0"/>
    <n v="0"/>
    <n v="0"/>
    <n v="0"/>
    <n v="0"/>
    <n v="0"/>
    <n v="0"/>
    <n v="0"/>
    <n v="0"/>
    <n v="485.25"/>
    <n v="385.50416666666666"/>
    <n v="26.5"/>
    <n v="0"/>
    <n v="0"/>
    <n v="0"/>
    <n v="0"/>
    <n v="200.940070625"/>
    <n v="0"/>
    <n v="0"/>
  </r>
  <r>
    <d v="2021-01-01T00:00:00"/>
    <x v="9"/>
    <s v="P"/>
    <s v="Active"/>
    <n v="704"/>
    <x v="703"/>
    <s v="N"/>
    <x v="52"/>
    <n v="1007"/>
    <x v="1"/>
    <s v="Niederl. 1"/>
    <n v="1"/>
    <s v="Department"/>
    <s v="Supervisor"/>
    <s v="Non-Mgm."/>
    <s v="tech"/>
    <s v="M"/>
    <d v="2019-09-01T00:00:00"/>
    <d v="2023-02-28T00:00:00"/>
    <s v=""/>
    <n v="3"/>
    <d v="2002-10-14T00:00:00"/>
    <n v="17"/>
    <s v="J"/>
    <n v="30"/>
    <n v="2.5"/>
    <n v="39"/>
    <x v="0"/>
    <n v="1"/>
    <n v="31"/>
    <n v="0"/>
    <n v="8412"/>
    <n v="1259.1937499999999"/>
    <n v="0"/>
    <n v="0"/>
    <n v="0"/>
    <n v="0"/>
    <n v="0"/>
    <n v="0"/>
    <n v="0"/>
    <n v="0"/>
    <n v="0"/>
    <n v="0"/>
    <n v="485.30769230769226"/>
    <n v="385.55"/>
    <n v="26.5"/>
    <n v="0"/>
    <n v="0"/>
    <n v="0"/>
    <n v="0"/>
    <n v="200.96325519230771"/>
    <n v="0"/>
    <n v="0"/>
  </r>
  <r>
    <d v="2021-01-01T00:00:00"/>
    <x v="9"/>
    <s v="P"/>
    <s v="Active"/>
    <n v="705"/>
    <x v="704"/>
    <s v="N"/>
    <x v="52"/>
    <n v="1007"/>
    <x v="1"/>
    <s v="Niederl. 1"/>
    <n v="1"/>
    <s v="Department"/>
    <s v="Supervisor"/>
    <s v="Non-Mgm."/>
    <s v="tech"/>
    <s v="M"/>
    <d v="2019-09-01T00:00:00"/>
    <d v="2023-02-28T00:00:00"/>
    <s v=""/>
    <n v="3"/>
    <d v="2003-01-10T00:00:00"/>
    <n v="17"/>
    <s v="J"/>
    <n v="30"/>
    <n v="2.5"/>
    <n v="39"/>
    <x v="0"/>
    <n v="1"/>
    <n v="31"/>
    <n v="0"/>
    <n v="8413"/>
    <n v="1259.1937499999999"/>
    <n v="0"/>
    <n v="0"/>
    <n v="0"/>
    <n v="0"/>
    <n v="0"/>
    <n v="0"/>
    <n v="0"/>
    <n v="0"/>
    <n v="0"/>
    <n v="0"/>
    <n v="485.36538461538458"/>
    <n v="385.59583333333336"/>
    <n v="26.5"/>
    <n v="0"/>
    <n v="0"/>
    <n v="0"/>
    <n v="0"/>
    <n v="200.98643975961539"/>
    <n v="0"/>
    <n v="0"/>
  </r>
  <r>
    <d v="2021-01-01T00:00:00"/>
    <x v="9"/>
    <s v="P"/>
    <s v="Active"/>
    <n v="706"/>
    <x v="705"/>
    <s v="N"/>
    <x v="52"/>
    <n v="1007"/>
    <x v="1"/>
    <s v="Niederl. 1"/>
    <n v="1"/>
    <s v="Department"/>
    <s v="Supervisor"/>
    <s v="Non-Mgm."/>
    <s v="tech"/>
    <s v="M"/>
    <d v="2019-09-01T00:00:00"/>
    <d v="2023-02-28T00:00:00"/>
    <s v=""/>
    <n v="3"/>
    <d v="2002-10-01T00:00:00"/>
    <n v="17"/>
    <s v="J"/>
    <n v="30"/>
    <n v="2.5"/>
    <n v="39"/>
    <x v="0"/>
    <n v="1"/>
    <n v="31"/>
    <n v="0"/>
    <n v="8414"/>
    <n v="1259.1937499999999"/>
    <n v="0"/>
    <n v="0"/>
    <n v="0"/>
    <n v="0"/>
    <n v="0"/>
    <n v="0"/>
    <n v="0"/>
    <n v="0"/>
    <n v="0"/>
    <n v="0"/>
    <n v="485.42307692307691"/>
    <n v="385.64166666666665"/>
    <n v="26.5"/>
    <n v="0"/>
    <n v="0"/>
    <n v="0"/>
    <n v="0"/>
    <n v="201.00962432692307"/>
    <n v="0"/>
    <n v="0"/>
  </r>
  <r>
    <d v="2021-01-01T00:00:00"/>
    <x v="9"/>
    <s v="P"/>
    <s v="Active"/>
    <n v="707"/>
    <x v="706"/>
    <s v="N"/>
    <x v="53"/>
    <n v="1012"/>
    <x v="1"/>
    <s v="Niederl. 1"/>
    <n v="1"/>
    <s v="Department"/>
    <s v="Supervisor"/>
    <s v="Non-Mgm."/>
    <s v="kfm"/>
    <s v="M"/>
    <d v="2019-09-01T00:00:00"/>
    <d v="2022-08-31T00:00:00"/>
    <s v=""/>
    <n v="2"/>
    <d v="2003-06-18T00:00:00"/>
    <n v="16"/>
    <s v="J"/>
    <n v="30"/>
    <n v="2.5"/>
    <n v="39"/>
    <x v="0"/>
    <n v="1"/>
    <n v="31"/>
    <n v="0"/>
    <n v="8415"/>
    <n v="1259.1937499999999"/>
    <n v="0"/>
    <n v="0"/>
    <n v="0"/>
    <n v="0"/>
    <n v="0"/>
    <n v="0"/>
    <n v="0"/>
    <n v="0"/>
    <n v="0"/>
    <n v="0"/>
    <n v="485.48076923076923"/>
    <n v="385.68750000000006"/>
    <n v="26.5"/>
    <n v="0"/>
    <n v="0"/>
    <n v="0"/>
    <n v="0"/>
    <n v="201.03280889423078"/>
    <n v="0"/>
    <n v="0"/>
  </r>
  <r>
    <d v="2021-01-01T00:00:00"/>
    <x v="9"/>
    <s v="P"/>
    <s v="Active"/>
    <n v="708"/>
    <x v="707"/>
    <s v="N"/>
    <x v="53"/>
    <n v="1012"/>
    <x v="1"/>
    <s v="Niederl. 1"/>
    <n v="1"/>
    <s v="Department"/>
    <s v="Supervisor"/>
    <s v="Non-Mgm."/>
    <s v="kfm"/>
    <s v="W"/>
    <d v="2019-09-01T00:00:00"/>
    <d v="2022-08-31T00:00:00"/>
    <s v=""/>
    <n v="2"/>
    <d v="2003-07-06T00:00:00"/>
    <n v="16"/>
    <s v="J"/>
    <n v="30"/>
    <n v="2.5"/>
    <n v="39"/>
    <x v="0"/>
    <n v="1"/>
    <n v="31"/>
    <n v="0"/>
    <n v="8416"/>
    <n v="1259.1937499999999"/>
    <n v="0"/>
    <n v="0"/>
    <n v="0"/>
    <n v="0"/>
    <n v="0"/>
    <n v="0"/>
    <n v="0"/>
    <n v="0"/>
    <n v="0"/>
    <n v="0"/>
    <n v="485.53846153846155"/>
    <n v="385.73333333333341"/>
    <n v="26.5"/>
    <n v="0"/>
    <n v="0"/>
    <n v="0"/>
    <n v="0"/>
    <n v="201.05599346153849"/>
    <n v="0"/>
    <n v="0"/>
  </r>
  <r>
    <d v="2021-01-01T00:00:00"/>
    <x v="9"/>
    <s v="P"/>
    <s v="Active"/>
    <n v="709"/>
    <x v="708"/>
    <s v="N"/>
    <x v="52"/>
    <n v="1007"/>
    <x v="1"/>
    <s v="Niederl. 1"/>
    <n v="1"/>
    <s v="Department"/>
    <s v="Supervisor"/>
    <s v="Non-Mgm."/>
    <s v="tech"/>
    <s v="M"/>
    <d v="2019-09-01T00:00:00"/>
    <d v="2023-01-31T00:00:00"/>
    <s v=""/>
    <n v="3"/>
    <d v="2003-02-14T00:00:00"/>
    <n v="16"/>
    <s v="J"/>
    <n v="30"/>
    <n v="2.5"/>
    <n v="39"/>
    <x v="0"/>
    <n v="1"/>
    <n v="31"/>
    <n v="0"/>
    <n v="8417"/>
    <n v="1259.1937499999999"/>
    <n v="0"/>
    <n v="0"/>
    <n v="0"/>
    <n v="0"/>
    <n v="0"/>
    <n v="0"/>
    <n v="0"/>
    <n v="0"/>
    <n v="0"/>
    <n v="0"/>
    <n v="485.59615384615381"/>
    <n v="385.7791666666667"/>
    <n v="26.5"/>
    <n v="0"/>
    <n v="0"/>
    <n v="0"/>
    <n v="0"/>
    <n v="201.07917802884617"/>
    <n v="0"/>
    <n v="0"/>
  </r>
  <r>
    <d v="2021-01-01T00:00:00"/>
    <x v="9"/>
    <s v="P"/>
    <s v="Active"/>
    <n v="710"/>
    <x v="709"/>
    <s v="N"/>
    <x v="52"/>
    <n v="1007"/>
    <x v="1"/>
    <s v="Niederl. 1"/>
    <n v="1"/>
    <s v="Department"/>
    <s v="Supervisor"/>
    <s v="Non-Mgm."/>
    <s v="tech"/>
    <s v="M"/>
    <d v="2019-09-01T00:00:00"/>
    <d v="2023-02-28T00:00:00"/>
    <s v=""/>
    <n v="3"/>
    <d v="2003-02-14T00:00:00"/>
    <n v="16"/>
    <s v="J"/>
    <n v="30"/>
    <n v="2.5"/>
    <n v="39"/>
    <x v="0"/>
    <n v="1"/>
    <n v="31"/>
    <n v="0"/>
    <n v="8418"/>
    <n v="1259.1937499999999"/>
    <n v="0"/>
    <n v="0"/>
    <n v="0"/>
    <n v="0"/>
    <n v="0"/>
    <n v="0"/>
    <n v="0"/>
    <n v="0"/>
    <n v="0"/>
    <n v="0"/>
    <n v="485.65384615384613"/>
    <n v="385.82500000000005"/>
    <n v="26.5"/>
    <n v="0"/>
    <n v="0"/>
    <n v="0"/>
    <n v="0"/>
    <n v="201.10236259615388"/>
    <n v="0"/>
    <n v="0"/>
  </r>
  <r>
    <d v="2021-01-01T00:00:00"/>
    <x v="9"/>
    <s v="P"/>
    <s v="Active"/>
    <n v="711"/>
    <x v="710"/>
    <s v="N"/>
    <x v="52"/>
    <n v="1007"/>
    <x v="1"/>
    <s v="Niederl. 1"/>
    <n v="1"/>
    <s v="Department"/>
    <s v="Supervisor"/>
    <s v="Non-Mgm."/>
    <s v="tech"/>
    <s v="M"/>
    <d v="2019-09-01T00:00:00"/>
    <d v="2023-02-28T00:00:00"/>
    <s v=""/>
    <n v="3"/>
    <d v="2002-07-25T00:00:00"/>
    <n v="17"/>
    <s v="J"/>
    <n v="30"/>
    <n v="2.5"/>
    <n v="39"/>
    <x v="0"/>
    <n v="1"/>
    <n v="31"/>
    <n v="0"/>
    <n v="8419"/>
    <n v="1259.1937499999999"/>
    <n v="0"/>
    <n v="0"/>
    <n v="0"/>
    <n v="0"/>
    <n v="0"/>
    <n v="0"/>
    <n v="0"/>
    <n v="0"/>
    <n v="0"/>
    <n v="0"/>
    <n v="485.71153846153845"/>
    <n v="385.87083333333339"/>
    <n v="26.5"/>
    <n v="0"/>
    <n v="0"/>
    <n v="0"/>
    <n v="0"/>
    <n v="201.12554716346156"/>
    <n v="0"/>
    <n v="0"/>
  </r>
  <r>
    <d v="2021-01-01T00:00:00"/>
    <x v="9"/>
    <s v="P"/>
    <s v="Active"/>
    <n v="712"/>
    <x v="711"/>
    <s v="N"/>
    <x v="37"/>
    <n v="1005"/>
    <x v="1"/>
    <s v="Niederl. 1"/>
    <n v="1"/>
    <s v="Department"/>
    <s v="Supervisor"/>
    <s v="Non-Mgm."/>
    <s v="ang."/>
    <s v="M"/>
    <d v="2004-05-11T00:00:00"/>
    <m/>
    <s v=""/>
    <n v="15"/>
    <d v="1985-03-18T00:00:00"/>
    <n v="34"/>
    <s v="N"/>
    <n v="30"/>
    <n v="2.5"/>
    <n v="30"/>
    <x v="0"/>
    <n v="0.76923076923076927"/>
    <n v="31"/>
    <n v="0"/>
    <n v="8420"/>
    <n v="1259.1937499999999"/>
    <n v="0"/>
    <n v="0"/>
    <n v="0"/>
    <n v="0"/>
    <n v="0"/>
    <n v="0"/>
    <n v="0"/>
    <n v="0"/>
    <n v="0"/>
    <n v="0"/>
    <n v="0"/>
    <n v="0"/>
    <n v="26.5"/>
    <n v="0"/>
    <n v="0"/>
    <n v="0"/>
    <n v="0"/>
    <n v="5.9346750000000004"/>
    <n v="0"/>
    <n v="0"/>
  </r>
  <r>
    <d v="2021-01-01T00:00:00"/>
    <x v="9"/>
    <s v="P"/>
    <s v="Active"/>
    <n v="713"/>
    <x v="712"/>
    <s v="N"/>
    <x v="20"/>
    <n v="1045"/>
    <x v="9"/>
    <s v="Niederl. 4"/>
    <n v="1"/>
    <s v="Department"/>
    <s v="Supervisor"/>
    <s v="Non-Mgm."/>
    <s v="ang."/>
    <s v="W"/>
    <d v="2019-10-01T00:00:00"/>
    <m/>
    <s v=""/>
    <n v="0"/>
    <d v="1973-04-11T00:00:00"/>
    <n v="46"/>
    <s v="J"/>
    <n v="24"/>
    <n v="2"/>
    <n v="20"/>
    <x v="0"/>
    <n v="0.51282051282051277"/>
    <n v="31"/>
    <n v="0"/>
    <n v="8421"/>
    <n v="1259.1937499999999"/>
    <n v="0"/>
    <n v="0"/>
    <n v="0"/>
    <n v="0"/>
    <n v="0"/>
    <n v="0"/>
    <n v="0"/>
    <n v="0"/>
    <n v="0"/>
    <n v="0"/>
    <n v="757.89"/>
    <n v="385.96250000000003"/>
    <n v="26.5"/>
    <n v="0"/>
    <n v="0"/>
    <n v="0"/>
    <n v="0"/>
    <n v="262.100442375"/>
    <n v="0"/>
    <n v="0"/>
  </r>
  <r>
    <d v="2021-01-01T00:00:00"/>
    <x v="9"/>
    <s v="P"/>
    <s v="Active"/>
    <n v="714"/>
    <x v="713"/>
    <s v="N"/>
    <x v="50"/>
    <n v="1069"/>
    <x v="0"/>
    <s v="Niederl. 3"/>
    <n v="1"/>
    <s v="Department"/>
    <s v="Supervisor"/>
    <s v="Non-Mgm."/>
    <s v="ang."/>
    <s v="M"/>
    <d v="2019-10-01T00:00:00"/>
    <m/>
    <s v=""/>
    <n v="0"/>
    <d v="1984-08-06T00:00:00"/>
    <n v="35"/>
    <s v="N"/>
    <n v="30"/>
    <n v="2.5"/>
    <n v="39"/>
    <x v="0"/>
    <n v="1"/>
    <n v="31"/>
    <n v="0"/>
    <n v="8422"/>
    <n v="1259.1937499999999"/>
    <n v="0"/>
    <n v="0"/>
    <n v="0"/>
    <n v="0"/>
    <n v="0"/>
    <n v="0"/>
    <n v="0"/>
    <n v="0"/>
    <n v="0"/>
    <n v="0"/>
    <n v="0"/>
    <n v="0"/>
    <n v="26.5"/>
    <n v="0"/>
    <n v="0"/>
    <n v="0"/>
    <n v="0"/>
    <n v="5.9346750000000004"/>
    <n v="0"/>
    <n v="0"/>
  </r>
  <r>
    <d v="2021-01-01T00:00:00"/>
    <x v="9"/>
    <s v="P"/>
    <s v="Active"/>
    <n v="716"/>
    <x v="715"/>
    <s v="N"/>
    <x v="16"/>
    <n v="1019"/>
    <x v="7"/>
    <s v="Niederl. 9"/>
    <n v="1"/>
    <s v="Department"/>
    <s v="Supervisor"/>
    <s v="Manager"/>
    <s v="ang."/>
    <s v="M"/>
    <d v="2019-11-01T00:00:00"/>
    <m/>
    <s v=""/>
    <n v="0"/>
    <d v="1971-12-26T00:00:00"/>
    <n v="48"/>
    <s v="N"/>
    <n v="30"/>
    <n v="2.5"/>
    <n v="39"/>
    <x v="0"/>
    <n v="1"/>
    <n v="31"/>
    <n v="0"/>
    <n v="8423"/>
    <n v="1259.1937499999999"/>
    <n v="0"/>
    <n v="0"/>
    <n v="30"/>
    <n v="0"/>
    <n v="0"/>
    <n v="0"/>
    <n v="0"/>
    <n v="0"/>
    <n v="0"/>
    <n v="0"/>
    <n v="0"/>
    <n v="0"/>
    <n v="26.5"/>
    <n v="0"/>
    <n v="0"/>
    <n v="0"/>
    <n v="0"/>
    <n v="12.653175000000001"/>
    <n v="78.09"/>
    <n v="0"/>
  </r>
  <r>
    <d v="2021-01-01T00:00:00"/>
    <x v="9"/>
    <s v="P"/>
    <s v="Active"/>
    <n v="718"/>
    <x v="717"/>
    <s v="N"/>
    <x v="29"/>
    <n v="1079"/>
    <x v="0"/>
    <s v="Niederl. 3"/>
    <n v="1"/>
    <s v="Department"/>
    <s v="Supervisor"/>
    <s v="Non-Mgm."/>
    <s v="ang."/>
    <s v="M"/>
    <d v="2019-11-01T00:00:00"/>
    <m/>
    <s v=""/>
    <n v="0"/>
    <d v="1985-03-09T00:00:00"/>
    <n v="34"/>
    <s v="N"/>
    <n v="30"/>
    <n v="2.5"/>
    <n v="39"/>
    <x v="0"/>
    <n v="1"/>
    <n v="31"/>
    <n v="0"/>
    <n v="8424"/>
    <n v="1259.1937499999999"/>
    <n v="0"/>
    <n v="0"/>
    <n v="0"/>
    <n v="0"/>
    <n v="0"/>
    <n v="0"/>
    <n v="0"/>
    <n v="0"/>
    <n v="0"/>
    <n v="0"/>
    <n v="0"/>
    <n v="0"/>
    <n v="26.5"/>
    <n v="0"/>
    <n v="0"/>
    <n v="0"/>
    <n v="0"/>
    <n v="5.9346750000000004"/>
    <n v="0"/>
    <n v="0"/>
  </r>
  <r>
    <d v="2021-01-01T00:00:00"/>
    <x v="9"/>
    <s v="P"/>
    <s v="Active"/>
    <n v="719"/>
    <x v="718"/>
    <s v="N"/>
    <x v="9"/>
    <n v="1087"/>
    <x v="0"/>
    <s v="Niederl. 3"/>
    <n v="1"/>
    <s v="Department"/>
    <s v="Supervisor"/>
    <s v="Non-Mgm."/>
    <s v="ang."/>
    <s v="W"/>
    <d v="2019-11-01T00:00:00"/>
    <m/>
    <s v=""/>
    <n v="0"/>
    <d v="1990-12-30T00:00:00"/>
    <n v="29"/>
    <s v="N"/>
    <n v="30"/>
    <n v="2.5"/>
    <n v="39"/>
    <x v="0"/>
    <n v="1"/>
    <n v="31"/>
    <n v="0"/>
    <n v="8425"/>
    <n v="1259.1937499999999"/>
    <n v="0"/>
    <n v="0"/>
    <n v="0"/>
    <n v="0"/>
    <n v="0"/>
    <n v="0"/>
    <n v="0"/>
    <n v="0"/>
    <n v="0"/>
    <n v="0"/>
    <n v="0"/>
    <n v="0"/>
    <n v="26.5"/>
    <n v="0"/>
    <n v="0"/>
    <n v="0"/>
    <n v="0"/>
    <n v="5.9346750000000004"/>
    <n v="0"/>
    <n v="0"/>
  </r>
  <r>
    <d v="2021-01-01T00:00:00"/>
    <x v="9"/>
    <s v="P"/>
    <s v="Active"/>
    <n v="720"/>
    <x v="719"/>
    <s v="N"/>
    <x v="9"/>
    <n v="1087"/>
    <x v="0"/>
    <s v="Niederl. 3"/>
    <n v="1"/>
    <s v="Department"/>
    <s v="Supervisor"/>
    <s v="Non-Mgm."/>
    <s v="ang."/>
    <s v="M"/>
    <d v="2019-11-01T00:00:00"/>
    <m/>
    <s v=""/>
    <n v="0"/>
    <d v="1993-04-19T00:00:00"/>
    <n v="26"/>
    <s v="N"/>
    <n v="30"/>
    <n v="2.5"/>
    <n v="39"/>
    <x v="0"/>
    <n v="1"/>
    <n v="31"/>
    <n v="0"/>
    <n v="8426"/>
    <n v="1259.1937499999999"/>
    <n v="0"/>
    <n v="0"/>
    <n v="0"/>
    <n v="0"/>
    <n v="0"/>
    <n v="0"/>
    <n v="0"/>
    <n v="0"/>
    <n v="0"/>
    <n v="0"/>
    <n v="0"/>
    <n v="0"/>
    <n v="26.5"/>
    <n v="0"/>
    <n v="0"/>
    <n v="0"/>
    <n v="0"/>
    <n v="5.9346750000000004"/>
    <n v="0"/>
    <n v="0"/>
  </r>
  <r>
    <d v="2021-01-01T00:00:00"/>
    <x v="9"/>
    <s v="P"/>
    <s v="Active"/>
    <n v="721"/>
    <x v="720"/>
    <s v="N"/>
    <x v="35"/>
    <n v="1078"/>
    <x v="0"/>
    <s v="Niederl. 3"/>
    <n v="1"/>
    <s v="Department"/>
    <s v="Supervisor"/>
    <s v="Manager"/>
    <s v="ang."/>
    <s v="M"/>
    <d v="2019-11-01T00:00:00"/>
    <m/>
    <s v=""/>
    <n v="0"/>
    <d v="1988-07-01T00:00:00"/>
    <n v="31"/>
    <s v="N"/>
    <n v="30"/>
    <n v="2.5"/>
    <n v="39"/>
    <x v="0"/>
    <n v="1"/>
    <n v="31"/>
    <n v="0"/>
    <n v="8427"/>
    <n v="1259.1937499999999"/>
    <n v="0"/>
    <n v="0"/>
    <n v="0"/>
    <n v="0"/>
    <n v="0"/>
    <n v="0"/>
    <n v="0"/>
    <n v="0"/>
    <n v="0"/>
    <n v="0"/>
    <n v="0"/>
    <n v="0"/>
    <n v="26.5"/>
    <n v="0"/>
    <n v="0"/>
    <n v="0"/>
    <n v="0"/>
    <n v="5.9346750000000004"/>
    <n v="153.178"/>
    <n v="0"/>
  </r>
  <r>
    <d v="2021-01-01T00:00:00"/>
    <x v="9"/>
    <s v="P"/>
    <s v="Active"/>
    <n v="722"/>
    <x v="721"/>
    <s v="N"/>
    <x v="44"/>
    <n v="1084"/>
    <x v="0"/>
    <s v="Niederl. 3"/>
    <n v="1"/>
    <s v="Department"/>
    <s v="Supervisor"/>
    <s v="Non-Mgm."/>
    <s v="ang."/>
    <s v="M"/>
    <d v="2019-11-01T00:00:00"/>
    <m/>
    <s v=""/>
    <n v="0"/>
    <d v="1981-11-29T00:00:00"/>
    <n v="38"/>
    <s v="N"/>
    <n v="30"/>
    <n v="2.5"/>
    <n v="39"/>
    <x v="0"/>
    <n v="1"/>
    <n v="31"/>
    <n v="0"/>
    <n v="8428"/>
    <n v="1259.1937499999999"/>
    <n v="0"/>
    <n v="0"/>
    <n v="0"/>
    <n v="0"/>
    <n v="0"/>
    <n v="0"/>
    <n v="0"/>
    <n v="0"/>
    <n v="0"/>
    <n v="0"/>
    <n v="0"/>
    <n v="0"/>
    <n v="26.5"/>
    <n v="0"/>
    <n v="0"/>
    <n v="0"/>
    <n v="0"/>
    <n v="5.9346750000000004"/>
    <n v="0"/>
    <n v="0"/>
  </r>
  <r>
    <d v="2021-01-01T00:00:00"/>
    <x v="9"/>
    <s v="P"/>
    <s v="Active"/>
    <n v="723"/>
    <x v="722"/>
    <s v="N"/>
    <x v="0"/>
    <n v="1090"/>
    <x v="0"/>
    <s v="Niederl. 3"/>
    <n v="1"/>
    <s v="Department"/>
    <s v="Supervisor"/>
    <s v="Drector"/>
    <s v="ang."/>
    <s v="M"/>
    <d v="2019-11-01T00:00:00"/>
    <m/>
    <s v=""/>
    <n v="0"/>
    <d v="1964-03-11T00:00:00"/>
    <n v="55"/>
    <s v="N"/>
    <n v="30"/>
    <n v="2.5"/>
    <n v="39"/>
    <x v="0"/>
    <n v="1"/>
    <n v="31"/>
    <n v="0"/>
    <n v="8429"/>
    <n v="1259.1937499999999"/>
    <n v="0"/>
    <n v="0"/>
    <n v="0"/>
    <n v="0"/>
    <n v="0"/>
    <n v="0"/>
    <n v="0"/>
    <n v="0"/>
    <n v="0"/>
    <n v="0"/>
    <n v="0"/>
    <n v="0"/>
    <n v="26.5"/>
    <n v="0"/>
    <n v="0"/>
    <n v="0"/>
    <n v="0"/>
    <n v="5.9346750000000004"/>
    <n v="164.14859999999999"/>
    <n v="0"/>
  </r>
  <r>
    <d v="2021-01-01T00:00:00"/>
    <x v="9"/>
    <s v="P"/>
    <s v="Active"/>
    <n v="724"/>
    <x v="723"/>
    <s v="N"/>
    <x v="5"/>
    <n v="1093"/>
    <x v="0"/>
    <s v="Niederl. 3"/>
    <n v="1"/>
    <s v="Department"/>
    <s v="Supervisor"/>
    <s v="Non-Mgm."/>
    <s v="ang."/>
    <s v="M"/>
    <d v="2019-11-01T00:00:00"/>
    <m/>
    <s v=""/>
    <n v="0"/>
    <d v="1991-01-22T00:00:00"/>
    <n v="28"/>
    <s v="N"/>
    <n v="30"/>
    <n v="2.5"/>
    <n v="39"/>
    <x v="0"/>
    <n v="1"/>
    <n v="31"/>
    <n v="0"/>
    <n v="8430"/>
    <n v="1259.1937499999999"/>
    <n v="0"/>
    <n v="0"/>
    <n v="0"/>
    <n v="0"/>
    <n v="0"/>
    <n v="0"/>
    <n v="0"/>
    <n v="0"/>
    <n v="0"/>
    <n v="0"/>
    <n v="0"/>
    <n v="0"/>
    <n v="26.5"/>
    <n v="0"/>
    <n v="0"/>
    <n v="0"/>
    <n v="0"/>
    <n v="5.9346750000000004"/>
    <n v="0"/>
    <n v="0"/>
  </r>
  <r>
    <d v="2021-02-01T00:00:00"/>
    <x v="10"/>
    <s v="P"/>
    <s v="Active"/>
    <n v="2"/>
    <x v="1"/>
    <s v="N"/>
    <x v="1"/>
    <n v="1017"/>
    <x v="1"/>
    <s v="Niederl. 1"/>
    <n v="1"/>
    <s v="Department"/>
    <s v="Supervisor"/>
    <s v="Manager"/>
    <s v="ang."/>
    <s v="M"/>
    <d v="1986-05-20T00:00:00"/>
    <m/>
    <s v=""/>
    <n v="33"/>
    <d v="1955-09-08T00:00:00"/>
    <n v="64"/>
    <s v="N"/>
    <n v="30"/>
    <n v="2.5"/>
    <n v="39"/>
    <x v="0"/>
    <n v="1"/>
    <n v="28"/>
    <n v="0"/>
    <n v="8431"/>
    <n v="1259.1937499999999"/>
    <n v="0"/>
    <n v="0"/>
    <n v="0"/>
    <n v="0"/>
    <n v="0"/>
    <n v="0"/>
    <n v="0"/>
    <n v="0"/>
    <n v="0"/>
    <n v="0"/>
    <n v="0"/>
    <n v="0"/>
    <n v="26.5"/>
    <n v="0"/>
    <n v="0"/>
    <n v="0"/>
    <n v="0"/>
    <n v="5.9346750000000004"/>
    <n v="0"/>
    <n v="0"/>
  </r>
  <r>
    <d v="2021-02-01T00:00:00"/>
    <x v="10"/>
    <s v="P"/>
    <s v="Active"/>
    <n v="3"/>
    <x v="2"/>
    <s v="N"/>
    <x v="2"/>
    <n v="1010"/>
    <x v="1"/>
    <s v="Niederl. 1"/>
    <n v="1"/>
    <s v="Department"/>
    <s v="Supervisor"/>
    <s v="Manager"/>
    <s v="ang."/>
    <s v="M"/>
    <d v="1986-06-02T00:00:00"/>
    <m/>
    <s v=""/>
    <n v="33"/>
    <d v="1964-08-02T00:00:00"/>
    <n v="55"/>
    <s v="N"/>
    <n v="30"/>
    <n v="2.5"/>
    <n v="39"/>
    <x v="0"/>
    <n v="1"/>
    <n v="28"/>
    <n v="0"/>
    <n v="8432"/>
    <n v="1259.1937499999999"/>
    <n v="0"/>
    <n v="0"/>
    <n v="0"/>
    <n v="0"/>
    <n v="0"/>
    <n v="0"/>
    <n v="0"/>
    <n v="0"/>
    <n v="0"/>
    <n v="0"/>
    <n v="0"/>
    <n v="0"/>
    <n v="26.5"/>
    <n v="0"/>
    <n v="0"/>
    <n v="0"/>
    <n v="0"/>
    <n v="5.9346750000000004"/>
    <n v="112.3318"/>
    <n v="0"/>
  </r>
  <r>
    <d v="2021-02-01T00:00:00"/>
    <x v="10"/>
    <s v="P"/>
    <s v="Active"/>
    <n v="4"/>
    <x v="3"/>
    <s v="N"/>
    <x v="3"/>
    <n v="1011"/>
    <x v="1"/>
    <s v="Niederl. 1"/>
    <n v="1"/>
    <s v="Department"/>
    <s v="Supervisor"/>
    <s v="Supervisor"/>
    <s v="ang."/>
    <s v="W"/>
    <d v="1987-02-01T00:00:00"/>
    <m/>
    <s v=""/>
    <n v="32"/>
    <d v="1966-02-19T00:00:00"/>
    <n v="53"/>
    <s v="N"/>
    <n v="24"/>
    <n v="2"/>
    <n v="20"/>
    <x v="0"/>
    <n v="0.51282051282051277"/>
    <n v="28"/>
    <n v="0"/>
    <n v="8433"/>
    <n v="1259.1937499999999"/>
    <n v="0"/>
    <n v="0"/>
    <n v="0"/>
    <n v="0"/>
    <n v="0"/>
    <n v="0"/>
    <n v="0"/>
    <n v="0"/>
    <n v="0"/>
    <n v="0"/>
    <n v="0"/>
    <n v="0"/>
    <n v="26.5"/>
    <n v="0"/>
    <n v="0"/>
    <n v="0"/>
    <n v="0"/>
    <n v="5.9346750000000004"/>
    <n v="0"/>
    <n v="0"/>
  </r>
  <r>
    <d v="2021-02-01T00:00:00"/>
    <x v="10"/>
    <s v="P"/>
    <s v="Active"/>
    <n v="5"/>
    <x v="4"/>
    <s v="N"/>
    <x v="4"/>
    <n v="1013"/>
    <x v="1"/>
    <s v="Niederl. 1"/>
    <n v="1"/>
    <s v="Department"/>
    <s v="Supervisor"/>
    <s v="Manager"/>
    <s v="ang."/>
    <s v="M"/>
    <d v="1988-10-01T00:00:00"/>
    <m/>
    <s v=""/>
    <n v="31"/>
    <d v="1954-04-07T00:00:00"/>
    <n v="65"/>
    <s v="N"/>
    <n v="30"/>
    <n v="2.5"/>
    <n v="39"/>
    <x v="0"/>
    <n v="1"/>
    <n v="28"/>
    <n v="0"/>
    <n v="8434"/>
    <n v="1259.1937499999999"/>
    <n v="0"/>
    <n v="0"/>
    <n v="0"/>
    <n v="0"/>
    <n v="0"/>
    <n v="0"/>
    <n v="0"/>
    <n v="0"/>
    <n v="0"/>
    <n v="0"/>
    <n v="0"/>
    <n v="0"/>
    <n v="26.5"/>
    <n v="0"/>
    <n v="0"/>
    <n v="0"/>
    <n v="0"/>
    <n v="5.9346750000000004"/>
    <n v="0"/>
    <n v="0"/>
  </r>
  <r>
    <d v="2021-02-01T00:00:00"/>
    <x v="10"/>
    <s v="P"/>
    <s v="Active"/>
    <n v="6"/>
    <x v="5"/>
    <s v="N"/>
    <x v="5"/>
    <n v="1093"/>
    <x v="1"/>
    <s v="Niederl. 1"/>
    <n v="1"/>
    <s v="Department"/>
    <s v="Supervisor"/>
    <s v="Manager"/>
    <s v="ang."/>
    <s v="M"/>
    <d v="1989-03-01T00:00:00"/>
    <m/>
    <s v=""/>
    <n v="30"/>
    <d v="1963-10-26T00:00:00"/>
    <n v="56"/>
    <s v="N"/>
    <n v="30"/>
    <n v="2.5"/>
    <n v="39"/>
    <x v="0"/>
    <n v="1"/>
    <n v="28"/>
    <n v="0"/>
    <n v="8435"/>
    <n v="1259.1937499999999"/>
    <n v="0"/>
    <n v="0"/>
    <n v="0"/>
    <n v="0"/>
    <n v="0"/>
    <n v="0"/>
    <n v="0"/>
    <n v="0"/>
    <n v="0"/>
    <n v="0"/>
    <n v="0"/>
    <n v="0"/>
    <n v="26.5"/>
    <n v="0"/>
    <n v="0"/>
    <n v="0"/>
    <n v="0"/>
    <n v="5.9346750000000004"/>
    <n v="0"/>
    <n v="0"/>
  </r>
  <r>
    <d v="2021-02-01T00:00:00"/>
    <x v="10"/>
    <s v="P"/>
    <s v="Active"/>
    <n v="7"/>
    <x v="6"/>
    <s v="N"/>
    <x v="5"/>
    <n v="1093"/>
    <x v="1"/>
    <s v="Niederl. 1"/>
    <n v="1"/>
    <s v="Department"/>
    <s v="Supervisor"/>
    <s v="Non-Mgm."/>
    <s v="ang."/>
    <s v="W"/>
    <d v="1996-09-01T00:00:00"/>
    <m/>
    <s v=""/>
    <n v="23"/>
    <d v="1979-11-22T00:00:00"/>
    <n v="40"/>
    <s v="N"/>
    <n v="30"/>
    <n v="2.5"/>
    <n v="22"/>
    <x v="0"/>
    <n v="0.5641025641025641"/>
    <n v="28"/>
    <n v="0"/>
    <n v="8436"/>
    <n v="1259.1937499999999"/>
    <n v="0"/>
    <n v="0"/>
    <n v="0"/>
    <n v="0"/>
    <n v="0"/>
    <n v="0"/>
    <n v="0"/>
    <n v="0"/>
    <n v="0"/>
    <n v="0"/>
    <n v="0"/>
    <n v="0"/>
    <n v="26.5"/>
    <n v="0"/>
    <n v="0"/>
    <n v="0"/>
    <n v="0"/>
    <n v="5.9346750000000004"/>
    <n v="0"/>
    <n v="0"/>
  </r>
  <r>
    <d v="2021-02-01T00:00:00"/>
    <x v="10"/>
    <s v="P"/>
    <s v="Active"/>
    <n v="8"/>
    <x v="7"/>
    <s v="N"/>
    <x v="3"/>
    <n v="1011"/>
    <x v="1"/>
    <s v="Niederl. 1"/>
    <n v="1"/>
    <s v="Department"/>
    <s v="Supervisor"/>
    <s v="Non-Mgm."/>
    <s v="ang."/>
    <s v="W"/>
    <d v="2001-09-01T00:00:00"/>
    <m/>
    <s v=""/>
    <n v="18"/>
    <d v="1985-03-30T00:00:00"/>
    <n v="34"/>
    <s v="N"/>
    <n v="0"/>
    <n v="0"/>
    <n v="8"/>
    <x v="0"/>
    <n v="0.20512820512820512"/>
    <n v="28"/>
    <n v="0"/>
    <n v="8437"/>
    <n v="1259.1937499999999"/>
    <n v="0"/>
    <n v="0"/>
    <n v="0"/>
    <n v="0"/>
    <n v="0"/>
    <n v="0"/>
    <n v="0"/>
    <n v="0"/>
    <n v="0"/>
    <n v="0"/>
    <n v="0"/>
    <n v="0"/>
    <n v="26.5"/>
    <n v="0"/>
    <n v="0"/>
    <n v="0"/>
    <n v="0"/>
    <n v="5.9346750000000004"/>
    <n v="0"/>
    <n v="0"/>
  </r>
  <r>
    <d v="2021-02-01T00:00:00"/>
    <x v="10"/>
    <s v="P"/>
    <s v="Active"/>
    <n v="9"/>
    <x v="8"/>
    <s v="N"/>
    <x v="6"/>
    <n v="1014"/>
    <x v="1"/>
    <s v="Niederl. 1"/>
    <n v="1"/>
    <s v="Department"/>
    <s v="Supervisor"/>
    <s v="Non-Mgm."/>
    <s v="ang."/>
    <s v="W"/>
    <d v="2003-09-01T00:00:00"/>
    <m/>
    <s v=""/>
    <n v="16"/>
    <d v="1986-08-16T00:00:00"/>
    <n v="33"/>
    <s v="N"/>
    <n v="30"/>
    <n v="2.5"/>
    <n v="20"/>
    <x v="0"/>
    <n v="0.51282051282051277"/>
    <n v="28"/>
    <n v="0"/>
    <n v="8438"/>
    <n v="1259.1937499999999"/>
    <n v="0"/>
    <n v="0"/>
    <n v="0"/>
    <n v="0"/>
    <n v="0"/>
    <n v="0"/>
    <n v="0"/>
    <n v="0"/>
    <n v="0"/>
    <n v="0"/>
    <n v="0"/>
    <n v="0"/>
    <n v="26.5"/>
    <n v="0"/>
    <n v="0"/>
    <n v="0"/>
    <n v="0"/>
    <n v="5.9346750000000004"/>
    <n v="0"/>
    <n v="0"/>
  </r>
  <r>
    <d v="2021-02-01T00:00:00"/>
    <x v="10"/>
    <s v="P"/>
    <s v="Active"/>
    <n v="10"/>
    <x v="9"/>
    <s v="N"/>
    <x v="4"/>
    <n v="1013"/>
    <x v="1"/>
    <s v="Niederl. 1"/>
    <n v="1"/>
    <s v="Department"/>
    <s v="Supervisor"/>
    <s v="Non-Mgm."/>
    <s v="ang."/>
    <s v="M"/>
    <d v="2003-09-01T00:00:00"/>
    <m/>
    <s v=""/>
    <n v="16"/>
    <d v="1987-01-15T00:00:00"/>
    <n v="33"/>
    <s v="N"/>
    <n v="30"/>
    <n v="2.5"/>
    <n v="39"/>
    <x v="0"/>
    <n v="1"/>
    <n v="28"/>
    <n v="0"/>
    <n v="8439"/>
    <n v="1259.1937499999999"/>
    <n v="0"/>
    <n v="0"/>
    <n v="0"/>
    <n v="0"/>
    <n v="0"/>
    <n v="0"/>
    <n v="0"/>
    <n v="0"/>
    <n v="0"/>
    <n v="0"/>
    <n v="0"/>
    <n v="0"/>
    <n v="26.5"/>
    <n v="0"/>
    <n v="0"/>
    <n v="0"/>
    <n v="0"/>
    <n v="5.9346750000000004"/>
    <n v="0"/>
    <n v="0"/>
  </r>
  <r>
    <d v="2021-02-01T00:00:00"/>
    <x v="10"/>
    <s v="P"/>
    <s v="Active"/>
    <n v="11"/>
    <x v="10"/>
    <s v="N"/>
    <x v="2"/>
    <n v="1010"/>
    <x v="1"/>
    <s v="Niederl. 1"/>
    <n v="1"/>
    <s v="Department"/>
    <s v="Supervisor"/>
    <s v="Non-Mgm."/>
    <s v="ang."/>
    <s v="W"/>
    <d v="2004-09-01T00:00:00"/>
    <m/>
    <s v=""/>
    <n v="15"/>
    <d v="1986-01-25T00:00:00"/>
    <n v="33"/>
    <s v="N"/>
    <n v="12"/>
    <n v="1"/>
    <n v="16"/>
    <x v="0"/>
    <n v="0.41025641025641024"/>
    <n v="28"/>
    <n v="0"/>
    <n v="8440"/>
    <n v="1259.1937499999999"/>
    <n v="0"/>
    <n v="0"/>
    <n v="0"/>
    <n v="0"/>
    <n v="0"/>
    <n v="0"/>
    <n v="0"/>
    <n v="0"/>
    <n v="0"/>
    <n v="0"/>
    <n v="0"/>
    <n v="0"/>
    <n v="26.5"/>
    <n v="0"/>
    <n v="0"/>
    <n v="0"/>
    <n v="0"/>
    <n v="5.9346750000000004"/>
    <n v="0"/>
    <n v="0"/>
  </r>
  <r>
    <d v="2021-02-01T00:00:00"/>
    <x v="10"/>
    <s v="P"/>
    <s v="Active"/>
    <n v="12"/>
    <x v="11"/>
    <s v="N"/>
    <x v="3"/>
    <n v="1011"/>
    <x v="1"/>
    <s v="Niederl. 1"/>
    <n v="1"/>
    <s v="Department"/>
    <s v="Supervisor"/>
    <s v="Non-Mgm."/>
    <s v="ang."/>
    <s v="W"/>
    <d v="2004-09-01T00:00:00"/>
    <m/>
    <s v=""/>
    <n v="15"/>
    <d v="1988-01-30T00:00:00"/>
    <n v="31"/>
    <s v="N"/>
    <n v="30"/>
    <n v="2.5"/>
    <n v="39"/>
    <x v="0"/>
    <n v="1"/>
    <n v="28"/>
    <n v="0"/>
    <n v="8441"/>
    <n v="1259.1937499999999"/>
    <n v="0"/>
    <n v="0"/>
    <n v="0"/>
    <n v="0"/>
    <n v="0"/>
    <n v="0"/>
    <n v="0"/>
    <n v="0"/>
    <n v="0"/>
    <n v="0"/>
    <n v="0"/>
    <n v="0"/>
    <n v="26.5"/>
    <n v="0"/>
    <n v="0"/>
    <n v="0"/>
    <n v="0"/>
    <n v="5.9346750000000004"/>
    <n v="0"/>
    <n v="0"/>
  </r>
  <r>
    <d v="2021-02-01T00:00:00"/>
    <x v="10"/>
    <s v="P"/>
    <s v="Active"/>
    <n v="13"/>
    <x v="12"/>
    <s v="N"/>
    <x v="5"/>
    <n v="1093"/>
    <x v="1"/>
    <s v="Niederl. 1"/>
    <n v="1"/>
    <s v="Department"/>
    <s v="Supervisor"/>
    <s v="Manager"/>
    <s v="ang."/>
    <s v="M"/>
    <d v="2004-04-01T00:00:00"/>
    <m/>
    <s v=""/>
    <n v="15"/>
    <d v="1980-03-05T00:00:00"/>
    <n v="39"/>
    <s v="N"/>
    <n v="30"/>
    <n v="2.5"/>
    <n v="39"/>
    <x v="0"/>
    <n v="1"/>
    <n v="28"/>
    <n v="0"/>
    <n v="8442"/>
    <n v="1259.1937499999999"/>
    <n v="0"/>
    <n v="0"/>
    <n v="0"/>
    <n v="0"/>
    <n v="0"/>
    <n v="0"/>
    <n v="0"/>
    <n v="0"/>
    <n v="0"/>
    <n v="0"/>
    <n v="0"/>
    <n v="0"/>
    <n v="26.5"/>
    <n v="0"/>
    <n v="0"/>
    <n v="0"/>
    <n v="0"/>
    <n v="5.9346750000000004"/>
    <n v="0"/>
    <n v="0"/>
  </r>
  <r>
    <d v="2021-02-01T00:00:00"/>
    <x v="10"/>
    <s v="P"/>
    <s v="Active"/>
    <n v="14"/>
    <x v="13"/>
    <s v="N"/>
    <x v="4"/>
    <n v="1013"/>
    <x v="1"/>
    <s v="Niederl. 1"/>
    <n v="1"/>
    <s v="Department"/>
    <s v="Supervisor"/>
    <s v="Non-Mgm."/>
    <s v="ang."/>
    <s v="W"/>
    <d v="2005-09-01T00:00:00"/>
    <m/>
    <s v=""/>
    <n v="14"/>
    <d v="1989-03-20T00:00:00"/>
    <n v="30"/>
    <s v="N"/>
    <n v="30"/>
    <n v="2.5"/>
    <n v="39"/>
    <x v="0"/>
    <n v="1"/>
    <n v="28"/>
    <n v="0"/>
    <n v="8443"/>
    <n v="1259.1937499999999"/>
    <n v="0"/>
    <n v="0"/>
    <n v="0"/>
    <n v="0"/>
    <n v="0"/>
    <n v="0"/>
    <n v="0"/>
    <n v="0"/>
    <n v="0"/>
    <n v="0"/>
    <n v="0"/>
    <n v="0"/>
    <n v="26.5"/>
    <n v="0"/>
    <n v="0"/>
    <n v="0"/>
    <n v="0"/>
    <n v="5.9346750000000004"/>
    <n v="0"/>
    <n v="23.726666666666667"/>
  </r>
  <r>
    <d v="2021-02-01T00:00:00"/>
    <x v="10"/>
    <s v="P"/>
    <s v="Active"/>
    <n v="15"/>
    <x v="14"/>
    <s v="N"/>
    <x v="6"/>
    <n v="1014"/>
    <x v="1"/>
    <s v="Niederl. 1"/>
    <n v="1"/>
    <s v="Department"/>
    <s v="Supervisor"/>
    <s v="Non-Mgm."/>
    <s v="ang."/>
    <s v="W"/>
    <d v="2008-09-01T00:00:00"/>
    <m/>
    <s v=""/>
    <n v="11"/>
    <d v="1991-09-21T00:00:00"/>
    <n v="28"/>
    <s v="N"/>
    <n v="30"/>
    <n v="2.5"/>
    <n v="39"/>
    <x v="0"/>
    <n v="1"/>
    <n v="28"/>
    <n v="0"/>
    <n v="8444"/>
    <n v="1259.1937499999999"/>
    <n v="0"/>
    <n v="0"/>
    <n v="0"/>
    <n v="0"/>
    <n v="0"/>
    <n v="0"/>
    <n v="0"/>
    <n v="0"/>
    <n v="0"/>
    <n v="0"/>
    <n v="0"/>
    <n v="0"/>
    <n v="26.5"/>
    <n v="0"/>
    <n v="0"/>
    <n v="0"/>
    <n v="0"/>
    <n v="5.9346750000000004"/>
    <n v="0"/>
    <n v="0"/>
  </r>
  <r>
    <d v="2021-02-01T00:00:00"/>
    <x v="10"/>
    <s v="P"/>
    <s v="Active"/>
    <n v="16"/>
    <x v="15"/>
    <s v="N"/>
    <x v="3"/>
    <n v="1011"/>
    <x v="1"/>
    <s v="Niederl. 1"/>
    <n v="1"/>
    <s v="Department"/>
    <s v="Supervisor"/>
    <s v="Non-Mgm."/>
    <s v="ang."/>
    <s v="W"/>
    <d v="2008-09-01T00:00:00"/>
    <m/>
    <s v=""/>
    <n v="11"/>
    <d v="1990-09-01T00:00:00"/>
    <n v="29"/>
    <s v="N"/>
    <n v="30"/>
    <n v="2.5"/>
    <n v="39"/>
    <x v="0"/>
    <n v="1"/>
    <n v="28"/>
    <n v="0"/>
    <n v="8445"/>
    <n v="1259.1937499999999"/>
    <n v="0"/>
    <n v="0"/>
    <n v="0"/>
    <n v="0"/>
    <n v="0"/>
    <n v="0"/>
    <n v="0"/>
    <n v="0"/>
    <n v="0"/>
    <n v="0"/>
    <n v="0"/>
    <n v="0"/>
    <n v="26.5"/>
    <n v="0"/>
    <n v="0"/>
    <n v="0"/>
    <n v="0"/>
    <n v="5.9346750000000004"/>
    <n v="0"/>
    <n v="0"/>
  </r>
  <r>
    <d v="2021-02-01T00:00:00"/>
    <x v="10"/>
    <s v="P"/>
    <s v="Active"/>
    <n v="17"/>
    <x v="16"/>
    <s v="N"/>
    <x v="5"/>
    <n v="1093"/>
    <x v="1"/>
    <s v="Niederl. 1"/>
    <n v="1"/>
    <s v="Department"/>
    <s v="Supervisor"/>
    <s v="Non-Mgm."/>
    <s v="ang."/>
    <s v="M"/>
    <d v="2008-09-01T00:00:00"/>
    <m/>
    <s v=""/>
    <n v="11"/>
    <d v="1987-06-17T00:00:00"/>
    <n v="32"/>
    <s v="N"/>
    <n v="30"/>
    <n v="2.5"/>
    <n v="39"/>
    <x v="0"/>
    <n v="1"/>
    <n v="28"/>
    <n v="0"/>
    <n v="8446"/>
    <n v="1259.1937499999999"/>
    <n v="0"/>
    <n v="0"/>
    <n v="0"/>
    <n v="0"/>
    <n v="0"/>
    <n v="0"/>
    <n v="0"/>
    <n v="0"/>
    <n v="0"/>
    <n v="0"/>
    <n v="0"/>
    <n v="0"/>
    <n v="26.5"/>
    <n v="0"/>
    <n v="0"/>
    <n v="0"/>
    <n v="0"/>
    <n v="5.9346750000000004"/>
    <n v="0"/>
    <n v="0"/>
  </r>
  <r>
    <d v="2021-02-01T00:00:00"/>
    <x v="10"/>
    <s v="P"/>
    <s v="Active"/>
    <n v="18"/>
    <x v="17"/>
    <s v="N"/>
    <x v="2"/>
    <n v="1010"/>
    <x v="1"/>
    <s v="Niederl. 1"/>
    <n v="1"/>
    <s v="Department"/>
    <s v="Supervisor"/>
    <s v="Non-Mgm."/>
    <s v="ang."/>
    <s v="M"/>
    <d v="2008-09-01T00:00:00"/>
    <m/>
    <s v=""/>
    <n v="11"/>
    <d v="1988-02-22T00:00:00"/>
    <n v="31"/>
    <s v="N"/>
    <n v="30"/>
    <n v="2.5"/>
    <n v="39"/>
    <x v="0"/>
    <n v="1"/>
    <n v="28"/>
    <n v="0"/>
    <n v="8447"/>
    <n v="1259.1937499999999"/>
    <n v="0"/>
    <n v="0"/>
    <n v="0"/>
    <n v="0"/>
    <n v="0"/>
    <n v="0"/>
    <n v="0"/>
    <n v="0"/>
    <n v="0"/>
    <n v="0"/>
    <n v="0"/>
    <n v="0"/>
    <n v="26.5"/>
    <n v="0"/>
    <n v="0"/>
    <n v="0"/>
    <n v="0"/>
    <n v="5.9346750000000004"/>
    <n v="0"/>
    <n v="0"/>
  </r>
  <r>
    <d v="2021-02-01T00:00:00"/>
    <x v="10"/>
    <s v="P"/>
    <s v="Active"/>
    <n v="19"/>
    <x v="18"/>
    <s v="N"/>
    <x v="7"/>
    <n v="1015"/>
    <x v="1"/>
    <s v="Niederl. 1"/>
    <n v="1"/>
    <s v="Department"/>
    <s v="Supervisor"/>
    <s v="Non-Mgm."/>
    <s v="ang."/>
    <s v="M"/>
    <d v="2009-09-01T00:00:00"/>
    <m/>
    <s v=""/>
    <n v="10"/>
    <d v="1988-08-29T00:00:00"/>
    <n v="31"/>
    <s v="N"/>
    <n v="30"/>
    <n v="2.5"/>
    <n v="39"/>
    <x v="0"/>
    <n v="1"/>
    <n v="28"/>
    <n v="0"/>
    <n v="8448"/>
    <n v="1259.1937499999999"/>
    <n v="0"/>
    <n v="0"/>
    <n v="0"/>
    <n v="0"/>
    <n v="0"/>
    <n v="0"/>
    <n v="0"/>
    <n v="0"/>
    <n v="0"/>
    <n v="0"/>
    <n v="0"/>
    <n v="0"/>
    <n v="26.5"/>
    <n v="0"/>
    <n v="0"/>
    <n v="0"/>
    <n v="0"/>
    <n v="5.9346750000000004"/>
    <n v="0"/>
    <n v="0"/>
  </r>
  <r>
    <d v="2021-02-01T00:00:00"/>
    <x v="10"/>
    <s v="P"/>
    <s v="Active"/>
    <n v="20"/>
    <x v="19"/>
    <s v="N"/>
    <x v="8"/>
    <n v="1009"/>
    <x v="1"/>
    <s v="Niederl. 1"/>
    <n v="1"/>
    <s v="Department"/>
    <s v="Supervisor"/>
    <s v="Non-Mgm."/>
    <s v="ang."/>
    <s v="M"/>
    <d v="1986-05-14T00:00:00"/>
    <m/>
    <s v=""/>
    <n v="33"/>
    <d v="1958-07-14T00:00:00"/>
    <n v="61"/>
    <s v="N"/>
    <n v="35"/>
    <n v="2.9166666666666665"/>
    <n v="35"/>
    <x v="0"/>
    <n v="0.89743589743589747"/>
    <n v="28"/>
    <n v="0"/>
    <n v="8449"/>
    <n v="1259.1937499999999"/>
    <n v="-6.86"/>
    <n v="0"/>
    <n v="0"/>
    <n v="0"/>
    <n v="0"/>
    <n v="0"/>
    <n v="0"/>
    <n v="0"/>
    <n v="0"/>
    <n v="0"/>
    <n v="0"/>
    <n v="0"/>
    <n v="26.5"/>
    <n v="0"/>
    <n v="0"/>
    <n v="0"/>
    <n v="0"/>
    <n v="4.3983780000000001"/>
    <n v="0"/>
    <n v="0"/>
  </r>
  <r>
    <d v="2021-02-01T00:00:00"/>
    <x v="10"/>
    <s v="P"/>
    <s v="Active"/>
    <n v="21"/>
    <x v="20"/>
    <s v="N"/>
    <x v="9"/>
    <n v="1087"/>
    <x v="1"/>
    <s v="Niederl. 1"/>
    <n v="1"/>
    <s v="Department"/>
    <s v="Supervisor"/>
    <s v="Non-Mgm."/>
    <s v="ang."/>
    <s v="M"/>
    <d v="1988-01-11T00:00:00"/>
    <m/>
    <s v=""/>
    <n v="32"/>
    <d v="1965-01-13T00:00:00"/>
    <n v="55"/>
    <s v="N"/>
    <n v="30"/>
    <n v="2.5"/>
    <n v="39"/>
    <x v="0"/>
    <n v="1"/>
    <n v="28"/>
    <n v="0"/>
    <n v="8450"/>
    <n v="1259.1937499999999"/>
    <n v="-10.210000000000001"/>
    <n v="0"/>
    <n v="0"/>
    <n v="0"/>
    <n v="0"/>
    <n v="0"/>
    <n v="0"/>
    <n v="0"/>
    <n v="0"/>
    <n v="0"/>
    <n v="0"/>
    <n v="0"/>
    <n v="26.5"/>
    <n v="0"/>
    <n v="0"/>
    <n v="0"/>
    <n v="0"/>
    <n v="3.6481455"/>
    <n v="0"/>
    <n v="0"/>
  </r>
  <r>
    <d v="2021-02-01T00:00:00"/>
    <x v="10"/>
    <s v="P"/>
    <s v="Active"/>
    <n v="22"/>
    <x v="21"/>
    <s v="N"/>
    <x v="10"/>
    <n v="1075"/>
    <x v="0"/>
    <s v="Niederl. 3"/>
    <n v="1"/>
    <s v="Department"/>
    <s v="Supervisor"/>
    <s v="Non-Mgm."/>
    <s v="ang."/>
    <s v="M"/>
    <d v="1988-08-22T00:00:00"/>
    <m/>
    <s v=""/>
    <n v="31"/>
    <d v="1964-03-20T00:00:00"/>
    <n v="55"/>
    <s v="N"/>
    <n v="30"/>
    <n v="2.5"/>
    <n v="39"/>
    <x v="0"/>
    <n v="1"/>
    <n v="28"/>
    <n v="0"/>
    <n v="8451"/>
    <n v="1259.1937499999999"/>
    <n v="0"/>
    <n v="0"/>
    <n v="0"/>
    <n v="0"/>
    <n v="0"/>
    <n v="0"/>
    <n v="0"/>
    <n v="0"/>
    <n v="0"/>
    <n v="0"/>
    <n v="0"/>
    <n v="0"/>
    <n v="26.5"/>
    <n v="0"/>
    <n v="0"/>
    <n v="0"/>
    <n v="0"/>
    <n v="5.9346750000000004"/>
    <n v="0"/>
    <n v="0"/>
  </r>
  <r>
    <d v="2021-02-01T00:00:00"/>
    <x v="10"/>
    <s v="P"/>
    <s v="Active"/>
    <n v="23"/>
    <x v="22"/>
    <s v="N"/>
    <x v="11"/>
    <n v="1082"/>
    <x v="0"/>
    <s v="Niederl. 3"/>
    <n v="1"/>
    <s v="Department"/>
    <s v="Supervisor"/>
    <s v="Non-Mgm."/>
    <s v="ang."/>
    <s v="M"/>
    <d v="1988-09-01T00:00:00"/>
    <m/>
    <s v=""/>
    <n v="31"/>
    <d v="1967-08-29T00:00:00"/>
    <n v="52"/>
    <s v="N"/>
    <n v="35"/>
    <n v="2.9166666666666665"/>
    <n v="39"/>
    <x v="0"/>
    <n v="1"/>
    <n v="28"/>
    <n v="0"/>
    <n v="8452"/>
    <n v="1259.1937499999999"/>
    <n v="0"/>
    <n v="0"/>
    <n v="0"/>
    <n v="0"/>
    <n v="0"/>
    <n v="0"/>
    <n v="0"/>
    <n v="0"/>
    <n v="0"/>
    <n v="0"/>
    <n v="0"/>
    <n v="0"/>
    <n v="26.5"/>
    <n v="0"/>
    <n v="0"/>
    <n v="0"/>
    <n v="0"/>
    <n v="5.9346750000000004"/>
    <n v="0"/>
    <n v="0"/>
  </r>
  <r>
    <d v="2021-02-01T00:00:00"/>
    <x v="10"/>
    <s v="P"/>
    <s v="Active"/>
    <n v="24"/>
    <x v="23"/>
    <s v="N"/>
    <x v="3"/>
    <n v="1011"/>
    <x v="1"/>
    <s v="Niederl. 1"/>
    <n v="1"/>
    <s v="Department"/>
    <s v="Supervisor"/>
    <s v="Director"/>
    <s v="ang."/>
    <s v="M"/>
    <d v="1988-10-13T00:00:00"/>
    <m/>
    <s v=""/>
    <n v="31"/>
    <d v="1964-05-17T00:00:00"/>
    <n v="55"/>
    <s v="N"/>
    <n v="30"/>
    <n v="2.5"/>
    <n v="39"/>
    <x v="0"/>
    <n v="1"/>
    <n v="28"/>
    <n v="0"/>
    <n v="8453"/>
    <n v="1259.1937499999999"/>
    <n v="0"/>
    <n v="0"/>
    <n v="0"/>
    <n v="0"/>
    <n v="0"/>
    <n v="0"/>
    <n v="0"/>
    <n v="0"/>
    <n v="0"/>
    <n v="0"/>
    <n v="0"/>
    <n v="0"/>
    <n v="26.5"/>
    <n v="0"/>
    <n v="0"/>
    <n v="0"/>
    <n v="0"/>
    <n v="5.9346750000000004"/>
    <n v="184.965"/>
    <n v="0"/>
  </r>
  <r>
    <d v="2021-02-01T00:00:00"/>
    <x v="10"/>
    <s v="P"/>
    <s v="Active"/>
    <n v="25"/>
    <x v="24"/>
    <s v="N"/>
    <x v="8"/>
    <n v="1009"/>
    <x v="1"/>
    <s v="Niederl. 1"/>
    <n v="1"/>
    <s v="Department"/>
    <s v="Supervisor"/>
    <s v="Supervisor"/>
    <s v="ang."/>
    <s v="M"/>
    <d v="1989-10-02T00:00:00"/>
    <m/>
    <s v=""/>
    <n v="30"/>
    <d v="1957-03-05T00:00:00"/>
    <n v="62"/>
    <s v="N"/>
    <n v="30"/>
    <n v="2.5"/>
    <n v="39"/>
    <x v="0"/>
    <n v="1"/>
    <n v="28"/>
    <n v="0"/>
    <n v="8454"/>
    <n v="1259.1937499999999"/>
    <n v="0"/>
    <n v="0"/>
    <n v="0"/>
    <n v="0"/>
    <n v="0"/>
    <n v="0"/>
    <n v="0"/>
    <n v="0"/>
    <n v="0"/>
    <n v="0"/>
    <n v="0"/>
    <n v="0"/>
    <n v="26.5"/>
    <n v="0"/>
    <n v="0"/>
    <n v="0"/>
    <n v="0"/>
    <n v="5.9346750000000004"/>
    <n v="0"/>
    <n v="0"/>
  </r>
  <r>
    <d v="2021-02-01T00:00:00"/>
    <x v="10"/>
    <s v="P"/>
    <s v="Active"/>
    <n v="26"/>
    <x v="25"/>
    <s v="N"/>
    <x v="12"/>
    <n v="1089"/>
    <x v="0"/>
    <s v="Niederl. 3"/>
    <n v="1"/>
    <s v="Department"/>
    <s v="Supervisor"/>
    <s v="Supervisor"/>
    <s v="ang."/>
    <s v="W"/>
    <d v="1989-12-01T00:00:00"/>
    <m/>
    <s v=""/>
    <n v="30"/>
    <d v="1961-12-19T00:00:00"/>
    <n v="58"/>
    <s v="N"/>
    <n v="30"/>
    <n v="2.5"/>
    <n v="39"/>
    <x v="0"/>
    <n v="1"/>
    <n v="28"/>
    <n v="0"/>
    <n v="8455"/>
    <n v="1259.1937499999999"/>
    <n v="0"/>
    <n v="0"/>
    <n v="0"/>
    <n v="0"/>
    <n v="0"/>
    <n v="0"/>
    <n v="0"/>
    <n v="0"/>
    <n v="0"/>
    <n v="0"/>
    <n v="0"/>
    <n v="0"/>
    <n v="26.5"/>
    <n v="0"/>
    <n v="0"/>
    <n v="0"/>
    <n v="0"/>
    <n v="5.9346750000000004"/>
    <n v="0"/>
    <n v="0"/>
  </r>
  <r>
    <d v="2021-02-01T00:00:00"/>
    <x v="10"/>
    <s v="P"/>
    <s v="Active"/>
    <n v="27"/>
    <x v="26"/>
    <s v="N"/>
    <x v="10"/>
    <n v="1075"/>
    <x v="0"/>
    <s v="Niederl. 3"/>
    <n v="1"/>
    <s v="Department"/>
    <s v="Supervisor"/>
    <s v="Non-Mgm."/>
    <s v="ang."/>
    <s v="W"/>
    <d v="1990-06-01T00:00:00"/>
    <m/>
    <s v=""/>
    <n v="29"/>
    <d v="1966-11-25T00:00:00"/>
    <n v="53"/>
    <s v="N"/>
    <n v="30"/>
    <n v="2.5"/>
    <n v="39"/>
    <x v="0"/>
    <n v="1"/>
    <n v="28"/>
    <n v="0"/>
    <n v="8456"/>
    <n v="1259.1937499999999"/>
    <n v="0"/>
    <n v="0"/>
    <n v="0"/>
    <n v="0"/>
    <n v="0"/>
    <n v="0"/>
    <n v="0"/>
    <n v="0"/>
    <n v="0"/>
    <n v="0"/>
    <n v="0"/>
    <n v="0"/>
    <n v="26.5"/>
    <n v="0"/>
    <n v="0"/>
    <n v="0"/>
    <n v="0"/>
    <n v="5.9346750000000004"/>
    <n v="0"/>
    <n v="159.04083333333332"/>
  </r>
  <r>
    <d v="2021-02-01T00:00:00"/>
    <x v="10"/>
    <s v="P"/>
    <s v="Active"/>
    <n v="28"/>
    <x v="27"/>
    <s v="Y"/>
    <x v="13"/>
    <n v="1055"/>
    <x v="2"/>
    <s v="Niederl. 7"/>
    <n v="0.5"/>
    <s v="Department"/>
    <s v="Supervisor"/>
    <s v="Manager"/>
    <s v="ang."/>
    <s v="M"/>
    <d v="1991-01-01T00:00:00"/>
    <m/>
    <s v=""/>
    <n v="29"/>
    <d v="1959-05-31T00:00:00"/>
    <n v="60"/>
    <s v="N"/>
    <n v="30"/>
    <n v="2.5"/>
    <n v="39"/>
    <x v="0"/>
    <n v="0.5"/>
    <n v="28"/>
    <n v="0"/>
    <n v="8457"/>
    <n v="1259.1937499999999"/>
    <n v="0"/>
    <n v="0"/>
    <n v="30"/>
    <n v="0"/>
    <n v="0"/>
    <n v="0"/>
    <n v="0"/>
    <n v="0"/>
    <n v="0"/>
    <n v="0"/>
    <n v="0"/>
    <n v="0"/>
    <n v="13.25"/>
    <n v="0"/>
    <n v="0"/>
    <n v="0"/>
    <n v="0"/>
    <n v="9.6858374999999999"/>
    <n v="141.78749999999999"/>
    <n v="0"/>
  </r>
  <r>
    <d v="2021-02-01T00:00:00"/>
    <x v="10"/>
    <s v="P"/>
    <s v="Active"/>
    <n v="28"/>
    <x v="27"/>
    <s v="Y"/>
    <x v="13"/>
    <n v="1048"/>
    <x v="3"/>
    <s v="Niederl. 8"/>
    <n v="0.5"/>
    <s v="Department"/>
    <s v="Supervisor"/>
    <s v="Manager"/>
    <s v="ang."/>
    <s v="M"/>
    <d v="1991-01-01T00:00:00"/>
    <m/>
    <s v=""/>
    <n v="29"/>
    <d v="1959-05-31T00:00:00"/>
    <n v="60"/>
    <s v="N"/>
    <n v="30"/>
    <n v="2.5"/>
    <n v="39"/>
    <x v="0"/>
    <n v="0.5"/>
    <n v="28"/>
    <n v="0"/>
    <n v="8458"/>
    <n v="1259.1937499999999"/>
    <n v="0"/>
    <n v="0"/>
    <n v="30"/>
    <n v="0"/>
    <n v="0"/>
    <n v="0"/>
    <n v="0"/>
    <n v="0"/>
    <n v="0"/>
    <n v="0"/>
    <n v="0"/>
    <n v="0"/>
    <n v="13.25"/>
    <n v="0"/>
    <n v="0"/>
    <n v="0"/>
    <n v="0"/>
    <n v="9.6858374999999999"/>
    <n v="141.78749999999999"/>
    <n v="0"/>
  </r>
  <r>
    <d v="2021-02-01T00:00:00"/>
    <x v="10"/>
    <s v="P"/>
    <s v="Active"/>
    <n v="29"/>
    <x v="28"/>
    <s v="N"/>
    <x v="14"/>
    <n v="1003"/>
    <x v="1"/>
    <s v="Niederl. 1"/>
    <n v="1"/>
    <s v="Department"/>
    <s v="Supervisor"/>
    <s v="Non-Mgm."/>
    <s v="ang."/>
    <s v="M"/>
    <d v="1989-08-01T00:00:00"/>
    <m/>
    <s v=""/>
    <n v="30"/>
    <d v="1962-01-09T00:00:00"/>
    <n v="58"/>
    <s v="N"/>
    <n v="30"/>
    <n v="2.5"/>
    <n v="39"/>
    <x v="0"/>
    <n v="1"/>
    <n v="28"/>
    <n v="0"/>
    <n v="8459"/>
    <n v="1259.1937499999999"/>
    <n v="0"/>
    <n v="0"/>
    <n v="0"/>
    <n v="0"/>
    <n v="0"/>
    <n v="0"/>
    <n v="0"/>
    <n v="0"/>
    <n v="0"/>
    <n v="0"/>
    <n v="0"/>
    <n v="0"/>
    <n v="26.5"/>
    <n v="0"/>
    <n v="0"/>
    <n v="0"/>
    <n v="0"/>
    <n v="5.9346750000000004"/>
    <n v="0"/>
    <n v="0"/>
  </r>
  <r>
    <d v="2021-02-01T00:00:00"/>
    <x v="10"/>
    <s v="P"/>
    <s v="Active"/>
    <n v="30"/>
    <x v="29"/>
    <s v="Y"/>
    <x v="15"/>
    <n v="1050"/>
    <x v="3"/>
    <s v="Niederl. 8"/>
    <n v="0.5"/>
    <s v="Department"/>
    <s v="Supervisor"/>
    <s v="Manager"/>
    <s v="ang."/>
    <s v="M"/>
    <d v="1992-01-02T00:00:00"/>
    <m/>
    <s v=""/>
    <n v="28"/>
    <d v="1966-01-25T00:00:00"/>
    <n v="53"/>
    <s v="J"/>
    <n v="30"/>
    <n v="2.5"/>
    <n v="39"/>
    <x v="0"/>
    <n v="0.5"/>
    <n v="28"/>
    <n v="0"/>
    <n v="8460"/>
    <n v="1259.1937499999999"/>
    <n v="0"/>
    <n v="0"/>
    <n v="0"/>
    <n v="0"/>
    <n v="175"/>
    <n v="0"/>
    <n v="0"/>
    <n v="0"/>
    <n v="0"/>
    <n v="0"/>
    <n v="488.07692307692309"/>
    <n v="387.75000000000006"/>
    <n v="13.25"/>
    <n v="0"/>
    <n v="0"/>
    <n v="0"/>
    <n v="0"/>
    <n v="238.30002692307693"/>
    <n v="73.97175"/>
    <n v="0"/>
  </r>
  <r>
    <d v="2021-02-01T00:00:00"/>
    <x v="10"/>
    <s v="P"/>
    <s v="Active"/>
    <n v="30"/>
    <x v="29"/>
    <s v="Y"/>
    <x v="15"/>
    <n v="1057"/>
    <x v="2"/>
    <s v="Niederl. 7"/>
    <n v="0.5"/>
    <s v="Department"/>
    <s v="Supervisor"/>
    <s v="Manager"/>
    <s v="ang."/>
    <s v="M"/>
    <d v="1992-01-02T00:00:00"/>
    <m/>
    <s v=""/>
    <n v="28"/>
    <d v="1966-01-25T00:00:00"/>
    <n v="53"/>
    <s v="J"/>
    <n v="30"/>
    <n v="2.5"/>
    <n v="39"/>
    <x v="0"/>
    <n v="0.5"/>
    <n v="28"/>
    <n v="0"/>
    <n v="8461"/>
    <n v="1259.1937499999999"/>
    <n v="0"/>
    <n v="0"/>
    <n v="0"/>
    <n v="0"/>
    <n v="175"/>
    <n v="0"/>
    <n v="0"/>
    <n v="0"/>
    <n v="0"/>
    <n v="0"/>
    <n v="488.13461538461542"/>
    <n v="387.79583333333341"/>
    <n v="13.25"/>
    <n v="0"/>
    <n v="0"/>
    <n v="0"/>
    <n v="0"/>
    <n v="238.32321149038464"/>
    <n v="73.97175"/>
    <n v="0"/>
  </r>
  <r>
    <d v="2021-02-01T00:00:00"/>
    <x v="10"/>
    <s v="P"/>
    <s v="Active"/>
    <n v="31"/>
    <x v="30"/>
    <s v="N"/>
    <x v="16"/>
    <n v="1056"/>
    <x v="2"/>
    <s v="Niederl. 7"/>
    <n v="1"/>
    <s v="Department"/>
    <s v="Supervisor"/>
    <s v="Non-Mgm."/>
    <s v="ang."/>
    <s v="M"/>
    <d v="1992-04-01T00:00:00"/>
    <m/>
    <s v=""/>
    <n v="27"/>
    <d v="1960-04-16T00:00:00"/>
    <n v="59"/>
    <s v="N"/>
    <n v="30"/>
    <n v="2.5"/>
    <n v="39"/>
    <x v="0"/>
    <n v="1"/>
    <n v="28"/>
    <n v="0"/>
    <n v="8462"/>
    <n v="1259.1937499999999"/>
    <n v="0"/>
    <n v="0"/>
    <n v="30"/>
    <n v="0"/>
    <n v="0"/>
    <n v="0"/>
    <n v="0"/>
    <n v="0"/>
    <n v="0"/>
    <n v="0"/>
    <n v="0"/>
    <n v="0"/>
    <n v="26.5"/>
    <n v="0"/>
    <n v="0"/>
    <n v="0"/>
    <n v="0"/>
    <n v="12.653175000000001"/>
    <n v="78.849999999999994"/>
    <n v="0"/>
  </r>
  <r>
    <d v="2021-02-01T00:00:00"/>
    <x v="10"/>
    <s v="P"/>
    <s v="Active"/>
    <n v="32"/>
    <x v="31"/>
    <s v="N"/>
    <x v="17"/>
    <n v="1088"/>
    <x v="0"/>
    <s v="Niederl. 3"/>
    <n v="1"/>
    <s v="Department"/>
    <s v="Supervisor"/>
    <s v="Manager"/>
    <s v="ang."/>
    <s v="M"/>
    <d v="1992-07-01T00:00:00"/>
    <m/>
    <s v=""/>
    <n v="27"/>
    <d v="1962-05-04T00:00:00"/>
    <n v="57"/>
    <s v="N"/>
    <n v="30"/>
    <n v="2.5"/>
    <n v="39"/>
    <x v="0"/>
    <n v="1"/>
    <n v="28"/>
    <n v="0"/>
    <n v="8463"/>
    <n v="1259.1937499999999"/>
    <n v="0"/>
    <n v="0"/>
    <n v="0"/>
    <n v="0"/>
    <n v="0"/>
    <n v="0"/>
    <n v="0"/>
    <n v="0"/>
    <n v="0"/>
    <n v="0"/>
    <n v="0"/>
    <n v="0"/>
    <n v="26.5"/>
    <n v="0"/>
    <n v="0"/>
    <n v="0"/>
    <n v="0"/>
    <n v="5.9346750000000004"/>
    <n v="181.43859999999998"/>
    <n v="0"/>
  </r>
  <r>
    <d v="2021-02-01T00:00:00"/>
    <x v="10"/>
    <s v="P"/>
    <s v="Active"/>
    <n v="33"/>
    <x v="32"/>
    <s v="N"/>
    <x v="18"/>
    <n v="1080"/>
    <x v="0"/>
    <s v="Niederl. 3"/>
    <n v="1"/>
    <s v="Department"/>
    <s v="Supervisor"/>
    <s v="Director"/>
    <s v="ang."/>
    <s v="M"/>
    <d v="1992-09-14T00:00:00"/>
    <m/>
    <s v=""/>
    <n v="27"/>
    <d v="1966-07-09T00:00:00"/>
    <n v="53"/>
    <s v="N"/>
    <n v="30"/>
    <n v="2.5"/>
    <n v="39"/>
    <x v="0"/>
    <n v="1"/>
    <n v="28"/>
    <n v="0"/>
    <n v="8464"/>
    <n v="1259.1937499999999"/>
    <n v="0"/>
    <n v="0"/>
    <n v="39.950000000000003"/>
    <n v="0"/>
    <n v="0"/>
    <n v="0"/>
    <n v="0"/>
    <n v="0"/>
    <n v="0"/>
    <n v="0"/>
    <n v="0"/>
    <n v="0"/>
    <n v="26.5"/>
    <n v="0"/>
    <n v="0"/>
    <n v="0"/>
    <n v="0"/>
    <n v="14.881477500000001"/>
    <n v="347.38459999999998"/>
    <n v="0"/>
  </r>
  <r>
    <d v="2021-02-01T00:00:00"/>
    <x v="10"/>
    <s v="P"/>
    <s v="Active"/>
    <n v="34"/>
    <x v="33"/>
    <s v="N"/>
    <x v="19"/>
    <n v="1083"/>
    <x v="0"/>
    <s v="Niederl. 3"/>
    <n v="1"/>
    <s v="Department"/>
    <s v="Supervisor"/>
    <s v="Non-Mgm."/>
    <s v="ang."/>
    <s v="M"/>
    <d v="1992-11-01T00:00:00"/>
    <m/>
    <s v=""/>
    <n v="27"/>
    <d v="1957-10-19T00:00:00"/>
    <n v="62"/>
    <s v="N"/>
    <n v="30"/>
    <n v="2.5"/>
    <n v="39"/>
    <x v="0"/>
    <n v="1"/>
    <n v="28"/>
    <n v="0"/>
    <n v="8465"/>
    <n v="1259.1937499999999"/>
    <n v="0"/>
    <n v="0"/>
    <n v="0"/>
    <n v="0"/>
    <n v="0"/>
    <n v="0"/>
    <n v="0"/>
    <n v="0"/>
    <n v="0"/>
    <n v="0"/>
    <n v="0"/>
    <n v="0"/>
    <n v="26.5"/>
    <n v="0"/>
    <n v="0"/>
    <n v="0"/>
    <n v="0"/>
    <n v="5.9346750000000004"/>
    <n v="0"/>
    <n v="0"/>
  </r>
  <r>
    <d v="2021-02-01T00:00:00"/>
    <x v="10"/>
    <s v="P"/>
    <s v="Active"/>
    <n v="35"/>
    <x v="34"/>
    <s v="N"/>
    <x v="20"/>
    <n v="1058"/>
    <x v="2"/>
    <s v="Niederl. 7"/>
    <n v="1"/>
    <s v="Department"/>
    <s v="Supervisor"/>
    <s v="Non-Mgm."/>
    <s v="ang."/>
    <s v="M"/>
    <d v="1993-01-01T00:00:00"/>
    <m/>
    <s v=""/>
    <n v="27"/>
    <d v="1956-02-08T00:00:00"/>
    <n v="63"/>
    <s v="J"/>
    <n v="35"/>
    <n v="2.9166666666666665"/>
    <n v="39"/>
    <x v="0"/>
    <n v="1"/>
    <n v="28"/>
    <n v="0"/>
    <n v="8466"/>
    <n v="1259.1937499999999"/>
    <n v="0"/>
    <n v="0"/>
    <n v="0"/>
    <n v="0"/>
    <n v="0"/>
    <n v="0"/>
    <n v="0"/>
    <n v="0"/>
    <n v="0"/>
    <n v="0"/>
    <n v="569.82692307692309"/>
    <n v="388.02500000000003"/>
    <n v="26.5"/>
    <n v="0"/>
    <n v="0"/>
    <n v="0"/>
    <n v="0"/>
    <n v="220.44561317307696"/>
    <n v="0"/>
    <n v="0"/>
  </r>
  <r>
    <d v="2021-02-01T00:00:00"/>
    <x v="10"/>
    <s v="P"/>
    <s v="Active"/>
    <n v="36"/>
    <x v="35"/>
    <s v="N"/>
    <x v="21"/>
    <n v="1086"/>
    <x v="0"/>
    <s v="Niederl. 3"/>
    <n v="1"/>
    <s v="Department"/>
    <s v="Supervisor"/>
    <s v="Manager"/>
    <s v="ang."/>
    <s v="M"/>
    <d v="1993-06-15T00:00:00"/>
    <m/>
    <s v=""/>
    <n v="26"/>
    <d v="1967-01-29T00:00:00"/>
    <n v="52"/>
    <s v="N"/>
    <n v="30"/>
    <n v="2.5"/>
    <n v="39"/>
    <x v="0"/>
    <n v="1"/>
    <n v="28"/>
    <n v="0"/>
    <n v="8467"/>
    <n v="1259.1937499999999"/>
    <n v="0"/>
    <n v="0"/>
    <n v="0"/>
    <n v="0"/>
    <n v="0"/>
    <n v="0"/>
    <n v="0"/>
    <n v="0"/>
    <n v="0"/>
    <n v="0"/>
    <n v="0"/>
    <n v="0"/>
    <n v="26.5"/>
    <n v="0"/>
    <n v="0"/>
    <n v="0"/>
    <n v="0"/>
    <n v="5.9346750000000004"/>
    <n v="0"/>
    <n v="0"/>
  </r>
  <r>
    <d v="2021-02-01T00:00:00"/>
    <x v="10"/>
    <s v="P"/>
    <s v="Active"/>
    <n v="37"/>
    <x v="36"/>
    <s v="N"/>
    <x v="22"/>
    <n v="1060"/>
    <x v="2"/>
    <s v="Niederl. 7"/>
    <n v="1"/>
    <s v="Department"/>
    <s v="Supervisor"/>
    <s v="Non-Mgm."/>
    <s v="ang."/>
    <s v="M"/>
    <d v="1993-07-15T00:00:00"/>
    <m/>
    <s v=""/>
    <n v="26"/>
    <d v="1955-08-28T00:00:00"/>
    <n v="64"/>
    <s v="J"/>
    <n v="35"/>
    <n v="2.9166666666666665"/>
    <n v="39"/>
    <x v="0"/>
    <n v="1"/>
    <n v="28"/>
    <n v="0"/>
    <n v="8468"/>
    <n v="1259.1937499999999"/>
    <n v="0"/>
    <n v="0"/>
    <n v="0"/>
    <n v="0"/>
    <n v="0"/>
    <n v="0"/>
    <n v="0"/>
    <n v="0"/>
    <n v="0"/>
    <n v="0"/>
    <n v="569.96153846153845"/>
    <n v="388.11666666666667"/>
    <n v="26.5"/>
    <n v="0"/>
    <n v="0"/>
    <n v="0"/>
    <n v="0"/>
    <n v="220.49628903846155"/>
    <n v="0"/>
    <n v="0"/>
  </r>
  <r>
    <d v="2021-02-01T00:00:00"/>
    <x v="10"/>
    <s v="P"/>
    <s v="Active"/>
    <n v="38"/>
    <x v="37"/>
    <s v="N"/>
    <x v="5"/>
    <n v="1093"/>
    <x v="0"/>
    <s v="Niederl. 3"/>
    <n v="1"/>
    <s v="Department"/>
    <s v="Supervisor"/>
    <s v="Non-Mgm."/>
    <s v="ang."/>
    <s v="M"/>
    <d v="1994-01-01T00:00:00"/>
    <m/>
    <s v=""/>
    <n v="26"/>
    <d v="1967-11-30T00:00:00"/>
    <n v="52"/>
    <s v="N"/>
    <n v="35"/>
    <n v="2.9166666666666665"/>
    <n v="39"/>
    <x v="0"/>
    <n v="1"/>
    <n v="28"/>
    <n v="0"/>
    <n v="8469"/>
    <n v="1259.1937499999999"/>
    <n v="0"/>
    <n v="0"/>
    <n v="0"/>
    <n v="0"/>
    <n v="0"/>
    <n v="0"/>
    <n v="0"/>
    <n v="0"/>
    <n v="0"/>
    <n v="0"/>
    <n v="0"/>
    <n v="0"/>
    <n v="26.5"/>
    <n v="0"/>
    <n v="0"/>
    <n v="0"/>
    <n v="0"/>
    <n v="5.9346750000000004"/>
    <n v="0"/>
    <n v="0"/>
  </r>
  <r>
    <d v="2021-02-01T00:00:00"/>
    <x v="10"/>
    <s v="P"/>
    <s v="Active"/>
    <n v="39"/>
    <x v="38"/>
    <s v="N"/>
    <x v="2"/>
    <n v="1010"/>
    <x v="1"/>
    <s v="Niederl. 1"/>
    <n v="1"/>
    <s v="Department"/>
    <s v="Supervisor"/>
    <s v="Manager"/>
    <s v="ang."/>
    <s v="M"/>
    <d v="1994-02-14T00:00:00"/>
    <m/>
    <s v=""/>
    <n v="25"/>
    <d v="1963-11-04T00:00:00"/>
    <n v="56"/>
    <s v="N"/>
    <n v="30"/>
    <n v="2.5"/>
    <n v="39"/>
    <x v="0"/>
    <n v="1"/>
    <n v="28"/>
    <n v="0"/>
    <n v="8470"/>
    <n v="1259.1937499999999"/>
    <n v="0"/>
    <n v="0"/>
    <n v="0"/>
    <n v="0"/>
    <n v="0"/>
    <n v="0"/>
    <n v="0"/>
    <n v="0"/>
    <n v="0"/>
    <n v="0"/>
    <n v="0"/>
    <n v="0"/>
    <n v="26.5"/>
    <n v="0"/>
    <n v="0"/>
    <n v="0"/>
    <n v="0"/>
    <n v="5.9346750000000004"/>
    <n v="0"/>
    <n v="0"/>
  </r>
  <r>
    <d v="2021-02-01T00:00:00"/>
    <x v="10"/>
    <s v="P"/>
    <s v="Active"/>
    <n v="40"/>
    <x v="39"/>
    <s v="N"/>
    <x v="19"/>
    <n v="1083"/>
    <x v="0"/>
    <s v="Niederl. 3"/>
    <n v="1"/>
    <s v="Department"/>
    <s v="Supervisor"/>
    <s v="Manager"/>
    <s v="ang."/>
    <s v="M"/>
    <d v="1994-08-08T00:00:00"/>
    <m/>
    <s v=""/>
    <n v="25"/>
    <d v="1967-10-23T00:00:00"/>
    <n v="52"/>
    <s v="N"/>
    <n v="30"/>
    <n v="2.5"/>
    <n v="39"/>
    <x v="0"/>
    <n v="1"/>
    <n v="28"/>
    <n v="0"/>
    <n v="8471"/>
    <n v="1259.1937499999999"/>
    <n v="0"/>
    <n v="0"/>
    <n v="0"/>
    <n v="0"/>
    <n v="0"/>
    <n v="0"/>
    <n v="0"/>
    <n v="0"/>
    <n v="0"/>
    <n v="0"/>
    <n v="0"/>
    <n v="0"/>
    <n v="26.5"/>
    <n v="0"/>
    <n v="0"/>
    <n v="0"/>
    <n v="0"/>
    <n v="5.9346750000000004"/>
    <n v="0"/>
    <n v="0"/>
  </r>
  <r>
    <d v="2021-02-01T00:00:00"/>
    <x v="10"/>
    <s v="P"/>
    <s v="Active"/>
    <n v="41"/>
    <x v="40"/>
    <s v="N"/>
    <x v="22"/>
    <n v="1060"/>
    <x v="2"/>
    <s v="Niederl. 7"/>
    <n v="1"/>
    <s v="Department"/>
    <s v="Supervisor"/>
    <s v="Non-Mgm."/>
    <s v="ang."/>
    <s v="M"/>
    <d v="1994-10-01T00:00:00"/>
    <m/>
    <s v=""/>
    <n v="25"/>
    <d v="1964-11-09T00:00:00"/>
    <n v="55"/>
    <s v="J"/>
    <n v="30"/>
    <n v="2.5"/>
    <n v="39"/>
    <x v="0"/>
    <n v="1"/>
    <n v="28"/>
    <n v="0"/>
    <n v="8472"/>
    <n v="1259.1937499999999"/>
    <n v="0"/>
    <n v="0"/>
    <n v="0"/>
    <n v="0"/>
    <n v="0"/>
    <n v="0"/>
    <n v="0"/>
    <n v="0"/>
    <n v="0"/>
    <n v="0"/>
    <n v="488.76923076923077"/>
    <n v="388.3"/>
    <n v="26.5"/>
    <n v="0"/>
    <n v="0"/>
    <n v="0"/>
    <n v="0"/>
    <n v="202.35432923076925"/>
    <n v="0"/>
    <n v="0"/>
  </r>
  <r>
    <d v="2021-02-01T00:00:00"/>
    <x v="10"/>
    <s v="P"/>
    <s v="Active"/>
    <n v="42"/>
    <x v="41"/>
    <s v="N"/>
    <x v="23"/>
    <n v="1068"/>
    <x v="0"/>
    <s v="Niederl. 3"/>
    <n v="1"/>
    <s v="Department"/>
    <s v="Supervisor"/>
    <s v="Manager"/>
    <s v="ang."/>
    <s v="W"/>
    <d v="1994-12-01T00:00:00"/>
    <m/>
    <s v=""/>
    <n v="25"/>
    <d v="1966-07-09T00:00:00"/>
    <n v="53"/>
    <s v="N"/>
    <n v="30"/>
    <n v="2.5"/>
    <n v="39"/>
    <x v="0"/>
    <n v="1"/>
    <n v="28"/>
    <n v="0"/>
    <n v="8473"/>
    <n v="1259.1937499999999"/>
    <n v="0"/>
    <n v="0"/>
    <n v="0"/>
    <n v="0"/>
    <n v="0"/>
    <n v="0"/>
    <n v="0"/>
    <n v="0"/>
    <n v="0"/>
    <n v="0"/>
    <n v="0"/>
    <n v="0"/>
    <n v="26.5"/>
    <n v="0"/>
    <n v="0"/>
    <n v="0"/>
    <n v="0"/>
    <n v="5.9346750000000004"/>
    <n v="130.3571"/>
    <n v="0"/>
  </r>
  <r>
    <d v="2021-02-01T00:00:00"/>
    <x v="10"/>
    <s v="P"/>
    <s v="Active"/>
    <n v="43"/>
    <x v="42"/>
    <s v="N"/>
    <x v="24"/>
    <n v="1081"/>
    <x v="0"/>
    <s v="Niederl. 3"/>
    <n v="1"/>
    <s v="Department"/>
    <s v="Supervisor"/>
    <s v="Director"/>
    <s v="ang."/>
    <s v="M"/>
    <d v="1995-02-01T00:00:00"/>
    <m/>
    <s v=""/>
    <n v="24"/>
    <d v="1963-11-20T00:00:00"/>
    <n v="56"/>
    <s v="N"/>
    <n v="30"/>
    <n v="2.5"/>
    <n v="39"/>
    <x v="0"/>
    <n v="1"/>
    <n v="28"/>
    <n v="0"/>
    <n v="8474"/>
    <n v="1259.1937499999999"/>
    <n v="0"/>
    <n v="0"/>
    <n v="0"/>
    <n v="0"/>
    <n v="0"/>
    <n v="0"/>
    <n v="0"/>
    <n v="0"/>
    <n v="0"/>
    <n v="0"/>
    <n v="0"/>
    <n v="0"/>
    <n v="26.5"/>
    <n v="0"/>
    <n v="0"/>
    <n v="0"/>
    <n v="0"/>
    <n v="5.9346750000000004"/>
    <n v="175.9932"/>
    <n v="121.69583333333333"/>
  </r>
  <r>
    <d v="2021-02-01T00:00:00"/>
    <x v="10"/>
    <s v="P"/>
    <s v="Active"/>
    <n v="44"/>
    <x v="43"/>
    <s v="N"/>
    <x v="25"/>
    <n v="1002"/>
    <x v="1"/>
    <s v="Niederl. 1"/>
    <n v="1"/>
    <s v="Department"/>
    <s v="Supervisor"/>
    <s v="Manager"/>
    <s v="ang."/>
    <s v="M"/>
    <d v="1995-09-01T00:00:00"/>
    <m/>
    <s v=""/>
    <n v="24"/>
    <d v="1967-11-28T00:00:00"/>
    <n v="52"/>
    <s v="N"/>
    <n v="30"/>
    <n v="2.5"/>
    <n v="39"/>
    <x v="0"/>
    <n v="1"/>
    <n v="28"/>
    <n v="0"/>
    <n v="8475"/>
    <n v="1259.1937499999999"/>
    <n v="0"/>
    <n v="0"/>
    <n v="0"/>
    <n v="0"/>
    <n v="0"/>
    <n v="0"/>
    <n v="0"/>
    <n v="0"/>
    <n v="0"/>
    <n v="0"/>
    <n v="0"/>
    <n v="0"/>
    <n v="26.5"/>
    <n v="0"/>
    <n v="0"/>
    <n v="0"/>
    <n v="0"/>
    <n v="5.9346750000000004"/>
    <n v="0"/>
    <n v="121.69583333333333"/>
  </r>
  <r>
    <d v="2021-02-01T00:00:00"/>
    <x v="10"/>
    <s v="P"/>
    <s v="Active"/>
    <n v="45"/>
    <x v="44"/>
    <s v="N"/>
    <x v="22"/>
    <n v="1060"/>
    <x v="2"/>
    <s v="Niederl. 7"/>
    <n v="1"/>
    <s v="Department"/>
    <s v="Supervisor"/>
    <s v="Non-Mgm."/>
    <s v="ang."/>
    <s v="M"/>
    <d v="1995-05-01T00:00:00"/>
    <m/>
    <s v=""/>
    <n v="24"/>
    <d v="1955-07-18T00:00:00"/>
    <n v="64"/>
    <s v="J"/>
    <n v="30"/>
    <n v="2.5"/>
    <n v="39"/>
    <x v="0"/>
    <n v="1"/>
    <n v="28"/>
    <n v="0"/>
    <n v="8476"/>
    <n v="1259.1937499999999"/>
    <n v="0"/>
    <n v="0"/>
    <n v="0"/>
    <n v="0"/>
    <n v="0"/>
    <n v="0"/>
    <n v="0"/>
    <n v="0"/>
    <n v="0"/>
    <n v="0"/>
    <n v="489"/>
    <n v="388.48333333333341"/>
    <n v="26.5"/>
    <n v="0"/>
    <n v="0"/>
    <n v="0"/>
    <n v="0"/>
    <n v="202.4470675"/>
    <n v="0"/>
    <n v="121.69583333333333"/>
  </r>
  <r>
    <d v="2021-02-01T00:00:00"/>
    <x v="10"/>
    <s v="P"/>
    <s v="Active"/>
    <n v="46"/>
    <x v="45"/>
    <s v="N"/>
    <x v="26"/>
    <n v="1091"/>
    <x v="0"/>
    <s v="Niederl. 3"/>
    <n v="1"/>
    <s v="Department"/>
    <s v="Supervisor"/>
    <s v="Manager"/>
    <s v="ang."/>
    <s v="M"/>
    <d v="1995-06-01T00:00:00"/>
    <m/>
    <s v=""/>
    <n v="24"/>
    <d v="1966-06-11T00:00:00"/>
    <n v="53"/>
    <s v="N"/>
    <n v="30"/>
    <n v="2.5"/>
    <n v="39"/>
    <x v="0"/>
    <n v="1"/>
    <n v="28"/>
    <n v="0"/>
    <n v="8477"/>
    <n v="1259.1937499999999"/>
    <n v="0"/>
    <n v="0"/>
    <n v="0"/>
    <n v="0"/>
    <n v="0"/>
    <n v="0"/>
    <n v="0"/>
    <n v="0"/>
    <n v="0"/>
    <n v="0"/>
    <n v="0"/>
    <n v="0"/>
    <n v="26.5"/>
    <n v="0"/>
    <n v="0"/>
    <n v="0"/>
    <n v="0"/>
    <n v="5.9346750000000004"/>
    <n v="113.8974"/>
    <n v="121.69583333333333"/>
  </r>
  <r>
    <d v="2021-02-01T00:00:00"/>
    <x v="10"/>
    <s v="P"/>
    <s v="Active"/>
    <n v="47"/>
    <x v="46"/>
    <s v="N"/>
    <x v="27"/>
    <n v="1070"/>
    <x v="0"/>
    <s v="Niederl. 3"/>
    <n v="1"/>
    <s v="Department"/>
    <s v="Supervisor"/>
    <s v="Non-Mgm."/>
    <s v="ang."/>
    <s v="W"/>
    <d v="1995-06-12T00:00:00"/>
    <m/>
    <s v=""/>
    <n v="24"/>
    <d v="1961-06-05T00:00:00"/>
    <n v="58"/>
    <s v="N"/>
    <n v="30"/>
    <n v="2.5"/>
    <n v="39"/>
    <x v="0"/>
    <n v="1"/>
    <n v="28"/>
    <n v="0"/>
    <n v="8478"/>
    <n v="1259.1937499999999"/>
    <n v="0"/>
    <n v="0"/>
    <n v="0"/>
    <n v="0"/>
    <n v="0"/>
    <n v="0"/>
    <n v="0"/>
    <n v="0"/>
    <n v="0"/>
    <n v="0"/>
    <n v="0"/>
    <n v="0"/>
    <n v="26.5"/>
    <n v="0"/>
    <n v="0"/>
    <n v="0"/>
    <n v="0"/>
    <n v="5.9346750000000004"/>
    <n v="0"/>
    <n v="121.69583333333333"/>
  </r>
  <r>
    <d v="2021-02-01T00:00:00"/>
    <x v="10"/>
    <s v="P"/>
    <s v="Active"/>
    <n v="48"/>
    <x v="47"/>
    <s v="N"/>
    <x v="22"/>
    <n v="1053"/>
    <x v="3"/>
    <s v="Niederl. 8"/>
    <n v="1"/>
    <s v="Department"/>
    <s v="Supervisor"/>
    <s v="Non-Mgm."/>
    <s v="ang."/>
    <s v="M"/>
    <d v="1995-09-01T00:00:00"/>
    <m/>
    <s v=""/>
    <n v="24"/>
    <d v="1970-08-22T00:00:00"/>
    <n v="49"/>
    <s v="J"/>
    <n v="30"/>
    <n v="2.5"/>
    <n v="39"/>
    <x v="0"/>
    <n v="1"/>
    <n v="28"/>
    <n v="0"/>
    <n v="8479"/>
    <n v="1259.1937499999999"/>
    <n v="0"/>
    <n v="0"/>
    <n v="0"/>
    <n v="0"/>
    <n v="0"/>
    <n v="0"/>
    <n v="0"/>
    <n v="0"/>
    <n v="0"/>
    <n v="0"/>
    <n v="489.17307692307691"/>
    <n v="388.62083333333339"/>
    <n v="26.5"/>
    <n v="0"/>
    <n v="0"/>
    <n v="0"/>
    <n v="0"/>
    <n v="202.5166212019231"/>
    <n v="0"/>
    <n v="121.69583333333333"/>
  </r>
  <r>
    <d v="2021-02-01T00:00:00"/>
    <x v="10"/>
    <s v="P"/>
    <s v="Active"/>
    <n v="49"/>
    <x v="48"/>
    <s v="N"/>
    <x v="28"/>
    <n v="1004"/>
    <x v="1"/>
    <s v="Niederl. 1"/>
    <n v="1"/>
    <s v="Department"/>
    <s v="Supervisor"/>
    <s v="Manager"/>
    <s v="ang."/>
    <s v="M"/>
    <d v="1995-09-18T00:00:00"/>
    <m/>
    <s v=""/>
    <n v="24"/>
    <d v="1967-11-20T00:00:00"/>
    <n v="52"/>
    <s v="N"/>
    <n v="30"/>
    <n v="2.5"/>
    <n v="39"/>
    <x v="0"/>
    <n v="1"/>
    <n v="28"/>
    <n v="0"/>
    <n v="8480"/>
    <n v="1259.1937499999999"/>
    <n v="0"/>
    <n v="0"/>
    <n v="0"/>
    <n v="0"/>
    <n v="0"/>
    <n v="0"/>
    <n v="0"/>
    <n v="0"/>
    <n v="0"/>
    <n v="0"/>
    <n v="0"/>
    <n v="0"/>
    <n v="26.5"/>
    <n v="0"/>
    <n v="0"/>
    <n v="0"/>
    <n v="0"/>
    <n v="5.9346750000000004"/>
    <n v="0"/>
    <n v="121.69583333333333"/>
  </r>
  <r>
    <d v="2021-02-01T00:00:00"/>
    <x v="10"/>
    <s v="P"/>
    <s v="Active"/>
    <n v="50"/>
    <x v="49"/>
    <s v="N"/>
    <x v="22"/>
    <n v="1053"/>
    <x v="3"/>
    <s v="Niederl. 8"/>
    <n v="1"/>
    <s v="Department"/>
    <s v="Supervisor"/>
    <s v="Non-Mgm."/>
    <s v="ang."/>
    <s v="M"/>
    <d v="1995-11-06T00:00:00"/>
    <m/>
    <s v=""/>
    <n v="24"/>
    <d v="1961-11-20T00:00:00"/>
    <n v="58"/>
    <s v="J"/>
    <n v="30"/>
    <n v="2.5"/>
    <n v="39"/>
    <x v="0"/>
    <n v="1"/>
    <n v="28"/>
    <n v="0"/>
    <n v="8481"/>
    <n v="1259.1937499999999"/>
    <n v="0"/>
    <n v="0"/>
    <n v="0"/>
    <n v="0"/>
    <n v="0"/>
    <n v="0"/>
    <n v="0"/>
    <n v="0"/>
    <n v="0"/>
    <n v="0"/>
    <n v="489.28846153846155"/>
    <n v="388.71250000000003"/>
    <n v="26.5"/>
    <n v="0"/>
    <n v="0"/>
    <n v="0"/>
    <n v="0"/>
    <n v="202.56299033653846"/>
    <n v="0"/>
    <n v="121.69583333333333"/>
  </r>
  <r>
    <d v="2021-02-01T00:00:00"/>
    <x v="10"/>
    <s v="P"/>
    <s v="Active"/>
    <n v="51"/>
    <x v="50"/>
    <s v="N"/>
    <x v="29"/>
    <n v="1079"/>
    <x v="0"/>
    <s v="Niederl. 3"/>
    <n v="1"/>
    <s v="Department"/>
    <s v="Supervisor"/>
    <s v="Non-Mgm."/>
    <s v="ang."/>
    <s v="M"/>
    <d v="1996-03-01T00:00:00"/>
    <m/>
    <s v=""/>
    <n v="23"/>
    <d v="1966-09-04T00:00:00"/>
    <n v="53"/>
    <s v="N"/>
    <n v="24"/>
    <n v="2"/>
    <n v="32"/>
    <x v="0"/>
    <n v="0.82051282051282048"/>
    <n v="28"/>
    <n v="0"/>
    <n v="8482"/>
    <n v="1259.1937499999999"/>
    <n v="0"/>
    <n v="0"/>
    <n v="0"/>
    <n v="0"/>
    <n v="0"/>
    <n v="0"/>
    <n v="0"/>
    <n v="0"/>
    <n v="0"/>
    <n v="0"/>
    <n v="0"/>
    <n v="0"/>
    <n v="26.5"/>
    <n v="0"/>
    <n v="0"/>
    <n v="0"/>
    <n v="0"/>
    <n v="5.9346750000000004"/>
    <n v="0"/>
    <n v="0"/>
  </r>
  <r>
    <d v="2021-02-01T00:00:00"/>
    <x v="10"/>
    <s v="P"/>
    <s v="Active"/>
    <n v="52"/>
    <x v="51"/>
    <s v="N"/>
    <x v="19"/>
    <n v="1083"/>
    <x v="0"/>
    <s v="Niederl. 3"/>
    <n v="1"/>
    <s v="Department"/>
    <s v="Supervisor"/>
    <s v="Non-Mgm."/>
    <s v="ang."/>
    <s v="M"/>
    <d v="1996-05-01T00:00:00"/>
    <m/>
    <s v=""/>
    <n v="23"/>
    <d v="1967-06-09T00:00:00"/>
    <n v="52"/>
    <s v="N"/>
    <n v="30"/>
    <n v="2.5"/>
    <n v="39"/>
    <x v="0"/>
    <n v="1"/>
    <n v="28"/>
    <n v="0"/>
    <n v="8483"/>
    <n v="1259.1937499999999"/>
    <n v="0"/>
    <n v="0"/>
    <n v="0"/>
    <n v="0"/>
    <n v="0"/>
    <n v="0"/>
    <n v="0"/>
    <n v="0"/>
    <n v="0"/>
    <n v="0"/>
    <n v="0"/>
    <n v="0"/>
    <n v="26.5"/>
    <n v="0"/>
    <n v="0"/>
    <n v="0"/>
    <n v="0"/>
    <n v="5.9346750000000004"/>
    <n v="0"/>
    <n v="0"/>
  </r>
  <r>
    <d v="2021-02-01T00:00:00"/>
    <x v="10"/>
    <s v="P"/>
    <s v="Active"/>
    <n v="53"/>
    <x v="52"/>
    <s v="N"/>
    <x v="27"/>
    <n v="1070"/>
    <x v="0"/>
    <s v="Niederl. 3"/>
    <n v="1"/>
    <s v="Department"/>
    <s v="Supervisor"/>
    <s v="Non-Mgm."/>
    <s v="ang."/>
    <s v="W"/>
    <d v="1996-07-01T00:00:00"/>
    <m/>
    <s v=""/>
    <n v="23"/>
    <d v="1967-11-24T00:00:00"/>
    <n v="52"/>
    <s v="N"/>
    <n v="30"/>
    <n v="2.5"/>
    <n v="39"/>
    <x v="0"/>
    <n v="1"/>
    <n v="28"/>
    <n v="0"/>
    <n v="8484"/>
    <n v="1259.1937499999999"/>
    <n v="0"/>
    <n v="0"/>
    <n v="0"/>
    <n v="0"/>
    <n v="0"/>
    <n v="0"/>
    <n v="0"/>
    <n v="0"/>
    <n v="0"/>
    <n v="0"/>
    <n v="0"/>
    <n v="0"/>
    <n v="26.5"/>
    <n v="0"/>
    <n v="0"/>
    <n v="0"/>
    <n v="0"/>
    <n v="5.9346750000000004"/>
    <n v="0"/>
    <n v="0"/>
  </r>
  <r>
    <d v="2021-02-01T00:00:00"/>
    <x v="10"/>
    <s v="P"/>
    <s v="Active"/>
    <n v="54"/>
    <x v="53"/>
    <s v="N"/>
    <x v="17"/>
    <n v="1088"/>
    <x v="0"/>
    <s v="Niederl. 3"/>
    <n v="1"/>
    <s v="Department"/>
    <s v="Supervisor"/>
    <s v="Supervisor"/>
    <s v="ang."/>
    <s v="M"/>
    <d v="1996-09-16T00:00:00"/>
    <m/>
    <s v=""/>
    <n v="23"/>
    <d v="1965-05-18T00:00:00"/>
    <n v="54"/>
    <s v="J"/>
    <n v="30"/>
    <n v="2.5"/>
    <n v="39"/>
    <x v="0"/>
    <n v="1"/>
    <n v="28"/>
    <n v="0"/>
    <n v="8485"/>
    <n v="1259.1937499999999"/>
    <n v="0"/>
    <n v="0"/>
    <n v="0"/>
    <n v="0"/>
    <n v="0"/>
    <n v="0"/>
    <n v="0"/>
    <n v="0"/>
    <n v="0"/>
    <n v="0"/>
    <n v="489.51923076923077"/>
    <n v="388.89583333333337"/>
    <n v="26.5"/>
    <n v="0"/>
    <n v="0"/>
    <n v="0"/>
    <n v="0"/>
    <n v="202.65572860576927"/>
    <n v="0"/>
    <n v="0"/>
  </r>
  <r>
    <d v="2021-02-01T00:00:00"/>
    <x v="10"/>
    <s v="P"/>
    <s v="Active"/>
    <n v="55"/>
    <x v="54"/>
    <s v="N"/>
    <x v="4"/>
    <n v="1013"/>
    <x v="1"/>
    <s v="Niederl. 1"/>
    <n v="1"/>
    <s v="Department"/>
    <s v="Supervisor"/>
    <s v="Non-Mgm."/>
    <s v="ang."/>
    <s v="W"/>
    <d v="1996-10-28T00:00:00"/>
    <m/>
    <s v=""/>
    <n v="23"/>
    <d v="1977-10-02T00:00:00"/>
    <n v="42"/>
    <s v="N"/>
    <n v="30"/>
    <n v="2.5"/>
    <n v="39"/>
    <x v="0"/>
    <n v="1"/>
    <n v="28"/>
    <n v="0"/>
    <n v="8486"/>
    <n v="1259.1937499999999"/>
    <n v="0"/>
    <n v="0"/>
    <n v="0"/>
    <n v="0"/>
    <n v="0"/>
    <n v="0"/>
    <n v="0"/>
    <n v="0"/>
    <n v="0"/>
    <n v="0"/>
    <n v="0"/>
    <n v="0"/>
    <n v="26.5"/>
    <n v="0"/>
    <n v="0"/>
    <n v="0"/>
    <n v="0"/>
    <n v="5.9346750000000004"/>
    <n v="0"/>
    <n v="0"/>
  </r>
  <r>
    <d v="2021-02-01T00:00:00"/>
    <x v="10"/>
    <s v="P"/>
    <s v="Active"/>
    <n v="56"/>
    <x v="55"/>
    <s v="N"/>
    <x v="16"/>
    <n v="1037"/>
    <x v="4"/>
    <s v="Niederl. 6"/>
    <n v="1"/>
    <s v="Department"/>
    <s v="Supervisor"/>
    <s v="Non-Mgm."/>
    <s v="ang."/>
    <s v="M"/>
    <d v="1997-06-15T00:00:00"/>
    <m/>
    <s v=""/>
    <n v="22"/>
    <d v="1957-06-29T00:00:00"/>
    <n v="62"/>
    <s v="N"/>
    <n v="30"/>
    <n v="2.5"/>
    <n v="39"/>
    <x v="0"/>
    <n v="1"/>
    <n v="28"/>
    <n v="0"/>
    <n v="8487"/>
    <n v="1259.1937499999999"/>
    <n v="0"/>
    <n v="0"/>
    <n v="30"/>
    <n v="0"/>
    <n v="0"/>
    <n v="0"/>
    <n v="0"/>
    <n v="0"/>
    <n v="0"/>
    <n v="0"/>
    <n v="0"/>
    <n v="0"/>
    <n v="26.5"/>
    <n v="0"/>
    <n v="0"/>
    <n v="0"/>
    <n v="0"/>
    <n v="12.653175000000001"/>
    <n v="101.27"/>
    <n v="0"/>
  </r>
  <r>
    <d v="2021-02-01T00:00:00"/>
    <x v="10"/>
    <s v="P"/>
    <s v="Active"/>
    <n v="57"/>
    <x v="56"/>
    <s v="N"/>
    <x v="19"/>
    <n v="1083"/>
    <x v="0"/>
    <s v="Niederl. 3"/>
    <n v="1"/>
    <s v="Department"/>
    <s v="Supervisor"/>
    <s v="Non-Mgm."/>
    <s v="ang."/>
    <s v="M"/>
    <d v="1997-11-01T00:00:00"/>
    <m/>
    <s v=""/>
    <n v="22"/>
    <d v="1970-03-06T00:00:00"/>
    <n v="49"/>
    <s v="N"/>
    <n v="30"/>
    <n v="2.5"/>
    <n v="32"/>
    <x v="0"/>
    <n v="0.82051282051282048"/>
    <n v="28"/>
    <n v="0"/>
    <n v="8488"/>
    <n v="1259.1937499999999"/>
    <n v="0"/>
    <n v="0"/>
    <n v="0"/>
    <n v="0"/>
    <n v="0"/>
    <n v="0"/>
    <n v="0"/>
    <n v="0"/>
    <n v="0"/>
    <n v="0"/>
    <n v="0"/>
    <n v="0"/>
    <n v="26.5"/>
    <n v="0"/>
    <n v="0"/>
    <n v="0"/>
    <n v="0"/>
    <n v="5.9346750000000004"/>
    <n v="0"/>
    <n v="0"/>
  </r>
  <r>
    <d v="2021-02-01T00:00:00"/>
    <x v="10"/>
    <s v="P"/>
    <s v="Active"/>
    <n v="58"/>
    <x v="57"/>
    <s v="N"/>
    <x v="2"/>
    <n v="1010"/>
    <x v="1"/>
    <s v="Niederl. 1"/>
    <n v="1"/>
    <s v="Department"/>
    <s v="Supervisor"/>
    <s v="Non-Mgm."/>
    <s v="ang."/>
    <s v="M"/>
    <d v="1995-07-03T00:00:00"/>
    <m/>
    <s v=""/>
    <n v="24"/>
    <d v="1962-07-10T00:00:00"/>
    <n v="57"/>
    <s v="N"/>
    <n v="30"/>
    <n v="2.5"/>
    <n v="39"/>
    <x v="0"/>
    <n v="1"/>
    <n v="28"/>
    <n v="0"/>
    <n v="8489"/>
    <n v="1259.1937499999999"/>
    <n v="0"/>
    <n v="0"/>
    <n v="0"/>
    <n v="0"/>
    <n v="0"/>
    <n v="0"/>
    <n v="0"/>
    <n v="0"/>
    <n v="0"/>
    <n v="0"/>
    <n v="0"/>
    <n v="0"/>
    <n v="26.5"/>
    <n v="0"/>
    <n v="0"/>
    <n v="0"/>
    <n v="0"/>
    <n v="5.9346750000000004"/>
    <n v="0"/>
    <n v="121.69583333333333"/>
  </r>
  <r>
    <d v="2021-02-01T00:00:00"/>
    <x v="10"/>
    <s v="P"/>
    <s v="Active"/>
    <n v="59"/>
    <x v="58"/>
    <s v="N"/>
    <x v="30"/>
    <n v="1071"/>
    <x v="0"/>
    <s v="Niederl. 3"/>
    <n v="1"/>
    <s v="Department"/>
    <s v="Supervisor"/>
    <s v="Non-Mgm."/>
    <s v="ang."/>
    <s v="M"/>
    <d v="1998-07-01T00:00:00"/>
    <m/>
    <s v=""/>
    <n v="21"/>
    <d v="1962-08-29T00:00:00"/>
    <n v="57"/>
    <s v="N"/>
    <n v="30"/>
    <n v="2.5"/>
    <n v="39"/>
    <x v="0"/>
    <n v="1"/>
    <n v="28"/>
    <n v="0"/>
    <n v="8490"/>
    <n v="1259.1937499999999"/>
    <n v="0"/>
    <n v="0"/>
    <n v="0"/>
    <n v="0"/>
    <n v="0"/>
    <n v="0"/>
    <n v="0"/>
    <n v="0"/>
    <n v="0"/>
    <n v="0"/>
    <n v="0"/>
    <n v="0"/>
    <n v="26.5"/>
    <n v="0"/>
    <n v="0"/>
    <n v="0"/>
    <n v="0"/>
    <n v="5.9346750000000004"/>
    <n v="0"/>
    <n v="0"/>
  </r>
  <r>
    <d v="2021-02-01T00:00:00"/>
    <x v="10"/>
    <s v="P"/>
    <s v="Active"/>
    <n v="60"/>
    <x v="59"/>
    <s v="N"/>
    <x v="16"/>
    <n v="1067"/>
    <x v="3"/>
    <s v="Niederl. 8"/>
    <n v="1"/>
    <s v="Department"/>
    <s v="Supervisor"/>
    <s v="Non-Mgm."/>
    <s v="ang."/>
    <s v="M"/>
    <d v="1998-10-01T00:00:00"/>
    <m/>
    <s v=""/>
    <n v="21"/>
    <d v="1964-03-17T00:00:00"/>
    <n v="55"/>
    <s v="N"/>
    <n v="30"/>
    <n v="2.5"/>
    <n v="39"/>
    <x v="0"/>
    <n v="1"/>
    <n v="28"/>
    <n v="0"/>
    <n v="8491"/>
    <n v="1259.1937499999999"/>
    <n v="0"/>
    <n v="0"/>
    <n v="0"/>
    <n v="0"/>
    <n v="0"/>
    <n v="0"/>
    <n v="0"/>
    <n v="0"/>
    <n v="0"/>
    <n v="0"/>
    <n v="0"/>
    <n v="0"/>
    <n v="26.5"/>
    <n v="0"/>
    <n v="0"/>
    <n v="0"/>
    <n v="0"/>
    <n v="5.9346750000000004"/>
    <n v="0"/>
    <n v="0"/>
  </r>
  <r>
    <d v="2021-02-01T00:00:00"/>
    <x v="10"/>
    <s v="P"/>
    <s v="Active"/>
    <n v="61"/>
    <x v="60"/>
    <s v="N"/>
    <x v="29"/>
    <n v="1079"/>
    <x v="0"/>
    <s v="Niederl. 3"/>
    <n v="1"/>
    <s v="Department"/>
    <s v="Supervisor"/>
    <s v="Non-Mgm."/>
    <s v="ang."/>
    <s v="M"/>
    <d v="1999-01-18T00:00:00"/>
    <m/>
    <s v=""/>
    <n v="20"/>
    <d v="1963-07-23T00:00:00"/>
    <n v="56"/>
    <s v="N"/>
    <n v="30"/>
    <n v="2.5"/>
    <n v="39"/>
    <x v="0"/>
    <n v="1"/>
    <n v="28"/>
    <n v="0"/>
    <n v="8492"/>
    <n v="1259.1937499999999"/>
    <n v="0"/>
    <n v="0"/>
    <n v="0"/>
    <n v="0"/>
    <n v="0"/>
    <n v="0"/>
    <n v="0"/>
    <n v="0"/>
    <n v="0"/>
    <n v="0"/>
    <n v="0"/>
    <n v="0"/>
    <n v="26.5"/>
    <n v="0"/>
    <n v="0"/>
    <n v="0"/>
    <n v="0"/>
    <n v="5.9346750000000004"/>
    <n v="0"/>
    <n v="0"/>
  </r>
  <r>
    <d v="2021-02-01T00:00:00"/>
    <x v="10"/>
    <s v="P"/>
    <s v="Active"/>
    <n v="62"/>
    <x v="61"/>
    <s v="N"/>
    <x v="17"/>
    <n v="1088"/>
    <x v="0"/>
    <s v="Niederl. 3"/>
    <n v="1"/>
    <s v="Department"/>
    <s v="Supervisor"/>
    <s v="Supervisor"/>
    <s v="ang."/>
    <s v="M"/>
    <d v="1999-04-01T00:00:00"/>
    <m/>
    <s v=""/>
    <n v="20"/>
    <d v="1972-12-13T00:00:00"/>
    <n v="47"/>
    <s v="N"/>
    <n v="30"/>
    <n v="2.5"/>
    <n v="39"/>
    <x v="0"/>
    <n v="1"/>
    <n v="28"/>
    <n v="0"/>
    <n v="8493"/>
    <n v="1259.1937499999999"/>
    <n v="0"/>
    <n v="0"/>
    <n v="0"/>
    <n v="0"/>
    <n v="0"/>
    <n v="0"/>
    <n v="0"/>
    <n v="0"/>
    <n v="0"/>
    <n v="0"/>
    <n v="0"/>
    <n v="0"/>
    <n v="26.5"/>
    <n v="0"/>
    <n v="0"/>
    <n v="0"/>
    <n v="0"/>
    <n v="5.9346750000000004"/>
    <n v="0"/>
    <n v="0"/>
  </r>
  <r>
    <d v="2021-02-01T00:00:00"/>
    <x v="10"/>
    <s v="P"/>
    <s v="Active"/>
    <n v="63"/>
    <x v="62"/>
    <s v="N"/>
    <x v="17"/>
    <n v="1088"/>
    <x v="0"/>
    <s v="Niederl. 3"/>
    <n v="1"/>
    <s v="Department"/>
    <s v="Supervisor"/>
    <s v="Non-Mgm."/>
    <s v="ang."/>
    <s v="W"/>
    <d v="1999-05-01T00:00:00"/>
    <m/>
    <s v=""/>
    <n v="20"/>
    <d v="1962-06-26T00:00:00"/>
    <n v="57"/>
    <s v="N"/>
    <n v="30"/>
    <n v="2.5"/>
    <n v="39"/>
    <x v="0"/>
    <n v="1"/>
    <n v="28"/>
    <n v="0"/>
    <n v="8494"/>
    <n v="1259.1937499999999"/>
    <n v="0"/>
    <n v="0"/>
    <n v="0"/>
    <n v="0"/>
    <n v="0"/>
    <n v="0"/>
    <n v="0"/>
    <n v="0"/>
    <n v="0"/>
    <n v="0"/>
    <n v="0"/>
    <n v="0"/>
    <n v="26.5"/>
    <n v="0"/>
    <n v="0"/>
    <n v="0"/>
    <n v="0"/>
    <n v="5.9346750000000004"/>
    <n v="0"/>
    <n v="0"/>
  </r>
  <r>
    <d v="2021-02-01T00:00:00"/>
    <x v="10"/>
    <s v="P"/>
    <s v="Active"/>
    <n v="64"/>
    <x v="63"/>
    <s v="N"/>
    <x v="31"/>
    <n v="1059"/>
    <x v="2"/>
    <s v="Niederl. 7"/>
    <n v="1"/>
    <s v="Department"/>
    <s v="Supervisor"/>
    <s v="Non-Mgm."/>
    <s v="ang."/>
    <s v="M"/>
    <d v="1999-06-01T00:00:00"/>
    <m/>
    <s v=""/>
    <n v="20"/>
    <d v="1974-07-06T00:00:00"/>
    <n v="45"/>
    <s v="J"/>
    <n v="30"/>
    <n v="2.5"/>
    <n v="39"/>
    <x v="0"/>
    <n v="1"/>
    <n v="28"/>
    <n v="0"/>
    <n v="8495"/>
    <n v="1259.1937499999999"/>
    <n v="0"/>
    <n v="875"/>
    <n v="60"/>
    <n v="0"/>
    <n v="0"/>
    <n v="0"/>
    <n v="0"/>
    <n v="0"/>
    <n v="0"/>
    <n v="0"/>
    <n v="490.09615384615381"/>
    <n v="389.35416666666669"/>
    <n v="26.5"/>
    <n v="0"/>
    <n v="0"/>
    <n v="0"/>
    <n v="0"/>
    <n v="412.28082427884618"/>
    <n v="104.5"/>
    <n v="0"/>
  </r>
  <r>
    <d v="2021-02-01T00:00:00"/>
    <x v="10"/>
    <s v="P"/>
    <s v="Active"/>
    <n v="65"/>
    <x v="64"/>
    <s v="N"/>
    <x v="22"/>
    <n v="1041"/>
    <x v="4"/>
    <s v="Niederl. 6"/>
    <n v="1"/>
    <s v="Department"/>
    <s v="Supervisor"/>
    <s v="Non-Mgm."/>
    <s v="ang."/>
    <s v="M"/>
    <d v="1999-06-01T00:00:00"/>
    <m/>
    <s v=""/>
    <n v="20"/>
    <d v="1962-06-26T00:00:00"/>
    <n v="57"/>
    <s v="J"/>
    <n v="30"/>
    <n v="2.5"/>
    <n v="39"/>
    <x v="0"/>
    <n v="1"/>
    <n v="28"/>
    <n v="0"/>
    <n v="8496"/>
    <n v="1259.1937499999999"/>
    <n v="0"/>
    <n v="0"/>
    <n v="0"/>
    <n v="0"/>
    <n v="0"/>
    <n v="0"/>
    <n v="0"/>
    <n v="0"/>
    <n v="0"/>
    <n v="0"/>
    <n v="490.15384615384613"/>
    <n v="389.40000000000003"/>
    <n v="26.5"/>
    <n v="0"/>
    <n v="0"/>
    <n v="0"/>
    <n v="0"/>
    <n v="202.91075884615387"/>
    <n v="0"/>
    <n v="0"/>
  </r>
  <r>
    <d v="2021-02-01T00:00:00"/>
    <x v="10"/>
    <s v="P"/>
    <s v="Active"/>
    <n v="66"/>
    <x v="65"/>
    <s v="N"/>
    <x v="31"/>
    <n v="1034"/>
    <x v="5"/>
    <s v="Niederl. 5"/>
    <n v="1"/>
    <s v="Department"/>
    <s v="Supervisor"/>
    <s v="Non-Mgm."/>
    <s v="ang."/>
    <s v="M"/>
    <d v="1999-07-01T00:00:00"/>
    <m/>
    <s v=""/>
    <n v="20"/>
    <d v="1969-11-17T00:00:00"/>
    <n v="50"/>
    <s v="J"/>
    <n v="30"/>
    <n v="2.5"/>
    <n v="39"/>
    <x v="0"/>
    <n v="1"/>
    <n v="28"/>
    <n v="0"/>
    <n v="8497"/>
    <n v="1259.1937499999999"/>
    <n v="0"/>
    <n v="0"/>
    <n v="60"/>
    <n v="0"/>
    <n v="238.38"/>
    <n v="0"/>
    <n v="0"/>
    <n v="0"/>
    <n v="0"/>
    <n v="0"/>
    <n v="490.21153846153845"/>
    <n v="389.44583333333338"/>
    <n v="26.5"/>
    <n v="0"/>
    <n v="0"/>
    <n v="0"/>
    <n v="0"/>
    <n v="269.75614441346158"/>
    <n v="84.55"/>
    <n v="0"/>
  </r>
  <r>
    <d v="2021-02-01T00:00:00"/>
    <x v="10"/>
    <s v="P"/>
    <s v="Active"/>
    <n v="67"/>
    <x v="66"/>
    <s v="N"/>
    <x v="32"/>
    <n v="1077"/>
    <x v="0"/>
    <s v="Niederl. 3"/>
    <n v="1"/>
    <s v="Department"/>
    <s v="Supervisor"/>
    <s v="Non-Mgm."/>
    <s v="ang."/>
    <s v="W"/>
    <d v="1999-07-01T00:00:00"/>
    <m/>
    <s v=""/>
    <n v="20"/>
    <d v="1963-06-08T00:00:00"/>
    <n v="56"/>
    <s v="N"/>
    <n v="30"/>
    <n v="2.5"/>
    <n v="39"/>
    <x v="0"/>
    <n v="1"/>
    <n v="28"/>
    <n v="0"/>
    <n v="8498"/>
    <n v="1259.1937499999999"/>
    <n v="0"/>
    <n v="0"/>
    <n v="0"/>
    <n v="0"/>
    <n v="0"/>
    <n v="0"/>
    <n v="0"/>
    <n v="0"/>
    <n v="0"/>
    <n v="0"/>
    <n v="0"/>
    <n v="0"/>
    <n v="26.5"/>
    <n v="0"/>
    <n v="0"/>
    <n v="0"/>
    <n v="0"/>
    <n v="5.9346750000000004"/>
    <n v="0"/>
    <n v="0"/>
  </r>
  <r>
    <d v="2021-02-01T00:00:00"/>
    <x v="10"/>
    <s v="P"/>
    <s v="Active"/>
    <n v="68"/>
    <x v="67"/>
    <s v="N"/>
    <x v="12"/>
    <n v="1089"/>
    <x v="0"/>
    <s v="Niederl. 3"/>
    <n v="1"/>
    <s v="Department"/>
    <s v="Supervisor"/>
    <s v="Non-Mgm."/>
    <s v="ang."/>
    <s v="W"/>
    <d v="1999-08-01T00:00:00"/>
    <m/>
    <s v=""/>
    <n v="20"/>
    <d v="1970-04-17T00:00:00"/>
    <n v="49"/>
    <s v="N"/>
    <n v="12"/>
    <n v="1"/>
    <n v="15"/>
    <x v="0"/>
    <n v="0.38461538461538464"/>
    <n v="28"/>
    <n v="0"/>
    <n v="8499"/>
    <n v="1259.1937499999999"/>
    <n v="0"/>
    <n v="0"/>
    <n v="0"/>
    <n v="0"/>
    <n v="0"/>
    <n v="0"/>
    <n v="0"/>
    <n v="0"/>
    <n v="0"/>
    <n v="0"/>
    <n v="0"/>
    <n v="0"/>
    <n v="26.5"/>
    <n v="0"/>
    <n v="0"/>
    <n v="0"/>
    <n v="0"/>
    <n v="5.9346750000000004"/>
    <n v="0"/>
    <n v="0"/>
  </r>
  <r>
    <d v="2021-02-01T00:00:00"/>
    <x v="10"/>
    <s v="P"/>
    <s v="Active"/>
    <n v="69"/>
    <x v="68"/>
    <s v="N"/>
    <x v="5"/>
    <n v="1093"/>
    <x v="0"/>
    <s v="Niederl. 3"/>
    <n v="1"/>
    <s v="Department"/>
    <s v="Supervisor"/>
    <s v="Non-Mgm."/>
    <s v="ang."/>
    <s v="M"/>
    <d v="1999-09-01T00:00:00"/>
    <m/>
    <s v=""/>
    <n v="20"/>
    <d v="1981-03-15T00:00:00"/>
    <n v="38"/>
    <s v="N"/>
    <n v="30"/>
    <n v="2.5"/>
    <n v="39"/>
    <x v="0"/>
    <n v="1"/>
    <n v="28"/>
    <n v="0"/>
    <n v="8500"/>
    <n v="1259.1937499999999"/>
    <n v="0"/>
    <n v="0"/>
    <n v="0"/>
    <n v="0"/>
    <n v="0"/>
    <n v="0"/>
    <n v="0"/>
    <n v="0"/>
    <n v="0"/>
    <n v="0"/>
    <n v="0"/>
    <n v="0"/>
    <n v="26.5"/>
    <n v="0"/>
    <n v="0"/>
    <n v="0"/>
    <n v="0"/>
    <n v="5.9346750000000004"/>
    <n v="0"/>
    <n v="0"/>
  </r>
  <r>
    <d v="2021-02-01T00:00:00"/>
    <x v="10"/>
    <s v="P"/>
    <s v="Active"/>
    <n v="70"/>
    <x v="69"/>
    <s v="N"/>
    <x v="10"/>
    <n v="1075"/>
    <x v="0"/>
    <s v="Niederl. 3"/>
    <n v="1"/>
    <s v="Department"/>
    <s v="Supervisor"/>
    <s v="Non-Mgm."/>
    <s v="ang."/>
    <s v="M"/>
    <d v="1999-09-01T00:00:00"/>
    <m/>
    <s v=""/>
    <n v="20"/>
    <d v="1971-11-28T00:00:00"/>
    <n v="48"/>
    <s v="N"/>
    <n v="30"/>
    <n v="2.5"/>
    <n v="39"/>
    <x v="0"/>
    <n v="1"/>
    <n v="28"/>
    <n v="0"/>
    <n v="8501"/>
    <n v="1259.1937499999999"/>
    <n v="0"/>
    <n v="0"/>
    <n v="0"/>
    <n v="0"/>
    <n v="0"/>
    <n v="0"/>
    <n v="0"/>
    <n v="0"/>
    <n v="0"/>
    <n v="0"/>
    <n v="0"/>
    <n v="0"/>
    <n v="26.5"/>
    <n v="0"/>
    <n v="0"/>
    <n v="0"/>
    <n v="0"/>
    <n v="5.9346750000000004"/>
    <n v="0"/>
    <n v="0"/>
  </r>
  <r>
    <d v="2021-02-01T00:00:00"/>
    <x v="10"/>
    <s v="P"/>
    <s v="Active"/>
    <n v="71"/>
    <x v="70"/>
    <s v="N"/>
    <x v="22"/>
    <n v="1053"/>
    <x v="3"/>
    <s v="Niederl. 8"/>
    <n v="1"/>
    <s v="Department"/>
    <s v="Supervisor"/>
    <s v="Non-Mgm."/>
    <s v="ang."/>
    <s v="M"/>
    <d v="2000-02-14T00:00:00"/>
    <m/>
    <s v=""/>
    <n v="19"/>
    <d v="1966-08-08T00:00:00"/>
    <n v="53"/>
    <s v="J"/>
    <n v="30"/>
    <n v="2.5"/>
    <n v="39"/>
    <x v="0"/>
    <n v="1"/>
    <n v="28"/>
    <n v="0"/>
    <n v="8502"/>
    <n v="1259.1937499999999"/>
    <n v="0"/>
    <n v="0"/>
    <n v="0"/>
    <n v="0"/>
    <n v="0"/>
    <n v="0"/>
    <n v="0"/>
    <n v="0"/>
    <n v="0"/>
    <n v="0"/>
    <n v="490.5"/>
    <n v="389.67500000000001"/>
    <n v="26.5"/>
    <n v="0"/>
    <n v="0"/>
    <n v="0"/>
    <n v="0"/>
    <n v="203.04986625000001"/>
    <n v="0"/>
    <n v="28.601666666666667"/>
  </r>
  <r>
    <d v="2021-02-01T00:00:00"/>
    <x v="10"/>
    <s v="P"/>
    <s v="Active"/>
    <n v="72"/>
    <x v="71"/>
    <s v="N"/>
    <x v="9"/>
    <n v="1087"/>
    <x v="0"/>
    <s v="Niederl. 3"/>
    <n v="1"/>
    <s v="Department"/>
    <s v="Supervisor"/>
    <s v="Non-Mgm."/>
    <s v="ang."/>
    <s v="M"/>
    <d v="2000-06-01T00:00:00"/>
    <m/>
    <s v=""/>
    <n v="19"/>
    <d v="1971-08-25T00:00:00"/>
    <n v="48"/>
    <s v="N"/>
    <n v="30"/>
    <n v="2.5"/>
    <n v="39"/>
    <x v="0"/>
    <n v="1"/>
    <n v="28"/>
    <n v="0"/>
    <n v="8503"/>
    <n v="1259.1937499999999"/>
    <n v="0"/>
    <n v="0"/>
    <n v="0"/>
    <n v="0"/>
    <n v="0"/>
    <n v="0"/>
    <n v="0"/>
    <n v="0"/>
    <n v="0"/>
    <n v="0"/>
    <n v="0"/>
    <n v="0"/>
    <n v="26.5"/>
    <n v="0"/>
    <n v="0"/>
    <n v="0"/>
    <n v="0"/>
    <n v="5.9346750000000004"/>
    <n v="0"/>
    <n v="28.601666666666667"/>
  </r>
  <r>
    <d v="2021-02-01T00:00:00"/>
    <x v="10"/>
    <s v="P"/>
    <s v="Active"/>
    <n v="73"/>
    <x v="72"/>
    <s v="N"/>
    <x v="2"/>
    <n v="1010"/>
    <x v="1"/>
    <s v="Niederl. 1"/>
    <n v="1"/>
    <s v="Department"/>
    <s v="Supervisor"/>
    <s v="Manager"/>
    <s v="ang."/>
    <s v="M"/>
    <d v="2000-08-01T00:00:00"/>
    <m/>
    <s v=""/>
    <n v="19"/>
    <d v="1971-06-24T00:00:00"/>
    <n v="48"/>
    <s v="N"/>
    <n v="30"/>
    <n v="2.5"/>
    <n v="39"/>
    <x v="0"/>
    <n v="1"/>
    <n v="28"/>
    <n v="0"/>
    <n v="8504"/>
    <n v="1259.1937499999999"/>
    <n v="0"/>
    <n v="0"/>
    <n v="0"/>
    <n v="0"/>
    <n v="0"/>
    <n v="0"/>
    <n v="0"/>
    <n v="0"/>
    <n v="0"/>
    <n v="0"/>
    <n v="0"/>
    <n v="0"/>
    <n v="26.5"/>
    <n v="0"/>
    <n v="0"/>
    <n v="0"/>
    <n v="0"/>
    <n v="5.9346750000000004"/>
    <n v="0"/>
    <n v="28.601666666666667"/>
  </r>
  <r>
    <d v="2021-02-01T00:00:00"/>
    <x v="10"/>
    <s v="P"/>
    <s v="Active"/>
    <n v="74"/>
    <x v="73"/>
    <s v="N"/>
    <x v="22"/>
    <n v="1029"/>
    <x v="6"/>
    <s v="Niederl. 10"/>
    <n v="1"/>
    <s v="Department"/>
    <s v="Supervisor"/>
    <s v="Non-Mgm."/>
    <s v="ang."/>
    <s v="M"/>
    <d v="2000-09-01T00:00:00"/>
    <m/>
    <s v=""/>
    <n v="19"/>
    <d v="1955-04-09T00:00:00"/>
    <n v="64"/>
    <s v="J"/>
    <n v="30"/>
    <n v="2.5"/>
    <n v="39"/>
    <x v="0"/>
    <n v="1"/>
    <n v="28"/>
    <n v="0"/>
    <n v="8505"/>
    <n v="1259.1937499999999"/>
    <n v="0"/>
    <n v="0"/>
    <n v="0"/>
    <n v="0"/>
    <n v="0"/>
    <n v="0"/>
    <n v="0"/>
    <n v="0"/>
    <n v="0"/>
    <n v="0"/>
    <n v="490.67307692307691"/>
    <n v="389.81250000000006"/>
    <n v="26.5"/>
    <n v="0"/>
    <n v="0"/>
    <n v="0"/>
    <n v="0"/>
    <n v="203.11941995192308"/>
    <n v="0"/>
    <n v="28.601666666666667"/>
  </r>
  <r>
    <d v="2021-02-01T00:00:00"/>
    <x v="10"/>
    <s v="P"/>
    <s v="Active"/>
    <n v="75"/>
    <x v="74"/>
    <s v="N"/>
    <x v="9"/>
    <n v="1087"/>
    <x v="0"/>
    <s v="Niederl. 3"/>
    <n v="1"/>
    <s v="Department"/>
    <s v="Supervisor"/>
    <s v="Non-Mgm."/>
    <s v="ang."/>
    <s v="M"/>
    <d v="2000-09-04T00:00:00"/>
    <m/>
    <s v=""/>
    <n v="19"/>
    <d v="1973-06-14T00:00:00"/>
    <n v="46"/>
    <s v="N"/>
    <n v="30"/>
    <n v="2.5"/>
    <n v="39"/>
    <x v="0"/>
    <n v="1"/>
    <n v="28"/>
    <n v="0"/>
    <n v="8506"/>
    <n v="1259.1937499999999"/>
    <n v="0"/>
    <n v="0"/>
    <n v="0"/>
    <n v="0"/>
    <n v="0"/>
    <n v="0"/>
    <n v="0"/>
    <n v="0"/>
    <n v="0"/>
    <n v="0"/>
    <n v="0"/>
    <n v="0"/>
    <n v="26.5"/>
    <n v="0"/>
    <n v="0"/>
    <n v="0"/>
    <n v="0"/>
    <n v="5.9346750000000004"/>
    <n v="0"/>
    <n v="28.601666666666667"/>
  </r>
  <r>
    <d v="2021-02-01T00:00:00"/>
    <x v="10"/>
    <s v="P"/>
    <s v="Active"/>
    <n v="76"/>
    <x v="75"/>
    <s v="N"/>
    <x v="23"/>
    <n v="1068"/>
    <x v="0"/>
    <s v="Niederl. 3"/>
    <n v="1"/>
    <s v="Department"/>
    <s v="Supervisor"/>
    <s v="Non-Mgm."/>
    <s v="ang."/>
    <s v="W"/>
    <d v="2000-10-01T00:00:00"/>
    <m/>
    <s v=""/>
    <n v="19"/>
    <d v="1960-12-05T00:00:00"/>
    <n v="59"/>
    <s v="N"/>
    <n v="30"/>
    <n v="2.5"/>
    <n v="39"/>
    <x v="0"/>
    <n v="1"/>
    <n v="28"/>
    <n v="0"/>
    <n v="8507"/>
    <n v="1259.1937499999999"/>
    <n v="0"/>
    <n v="0"/>
    <n v="0"/>
    <n v="0"/>
    <n v="0"/>
    <n v="0"/>
    <n v="0"/>
    <n v="0"/>
    <n v="0"/>
    <n v="0"/>
    <n v="0"/>
    <n v="0"/>
    <n v="26.5"/>
    <n v="0"/>
    <n v="0"/>
    <n v="0"/>
    <n v="0"/>
    <n v="5.9346750000000004"/>
    <n v="0"/>
    <n v="28.601666666666667"/>
  </r>
  <r>
    <d v="2021-02-01T00:00:00"/>
    <x v="10"/>
    <s v="P"/>
    <s v="Active"/>
    <n v="77"/>
    <x v="76"/>
    <s v="N"/>
    <x v="30"/>
    <n v="1071"/>
    <x v="0"/>
    <s v="Niederl. 3"/>
    <n v="1"/>
    <s v="Department"/>
    <s v="Supervisor"/>
    <s v="Non-Mgm."/>
    <s v="ang."/>
    <s v="M"/>
    <d v="2000-11-01T00:00:00"/>
    <m/>
    <s v=""/>
    <n v="19"/>
    <d v="1970-03-12T00:00:00"/>
    <n v="49"/>
    <s v="N"/>
    <n v="30"/>
    <n v="2.5"/>
    <n v="39"/>
    <x v="0"/>
    <n v="1"/>
    <n v="28"/>
    <n v="0"/>
    <n v="8508"/>
    <n v="1259.1937499999999"/>
    <n v="0"/>
    <n v="0"/>
    <n v="0"/>
    <n v="0"/>
    <n v="0"/>
    <n v="0"/>
    <n v="0"/>
    <n v="0"/>
    <n v="0"/>
    <n v="0"/>
    <n v="0"/>
    <n v="0"/>
    <n v="26.5"/>
    <n v="0"/>
    <n v="0"/>
    <n v="0"/>
    <n v="0"/>
    <n v="5.9346750000000004"/>
    <n v="0"/>
    <n v="28.601666666666667"/>
  </r>
  <r>
    <d v="2021-02-01T00:00:00"/>
    <x v="10"/>
    <s v="P"/>
    <s v="Active"/>
    <n v="78"/>
    <x v="77"/>
    <s v="N"/>
    <x v="9"/>
    <n v="1087"/>
    <x v="0"/>
    <s v="Niederl. 3"/>
    <n v="1"/>
    <s v="Department"/>
    <s v="Supervisor"/>
    <s v="Non-Mgm."/>
    <s v="ang."/>
    <s v="M"/>
    <d v="2000-12-01T00:00:00"/>
    <m/>
    <s v=""/>
    <n v="19"/>
    <d v="1957-02-12T00:00:00"/>
    <n v="62"/>
    <s v="N"/>
    <n v="30"/>
    <n v="2.5"/>
    <n v="39"/>
    <x v="0"/>
    <n v="1"/>
    <n v="28"/>
    <n v="0"/>
    <n v="8509"/>
    <n v="1259.1937499999999"/>
    <n v="0"/>
    <n v="0"/>
    <n v="0"/>
    <n v="0"/>
    <n v="0"/>
    <n v="0"/>
    <n v="0"/>
    <n v="0"/>
    <n v="0"/>
    <n v="0"/>
    <n v="0"/>
    <n v="0"/>
    <n v="26.5"/>
    <n v="0"/>
    <n v="0"/>
    <n v="0"/>
    <n v="0"/>
    <n v="5.9346750000000004"/>
    <n v="0"/>
    <n v="28.601666666666667"/>
  </r>
  <r>
    <d v="2021-02-01T00:00:00"/>
    <x v="10"/>
    <s v="P"/>
    <s v="Active"/>
    <n v="79"/>
    <x v="78"/>
    <s v="N"/>
    <x v="22"/>
    <n v="1023"/>
    <x v="7"/>
    <s v="Niederl. 9"/>
    <n v="1"/>
    <s v="Department"/>
    <s v="Supervisor"/>
    <s v="Non-Mgm."/>
    <s v="ang."/>
    <s v="M"/>
    <d v="2001-01-01T00:00:00"/>
    <m/>
    <s v=""/>
    <n v="19"/>
    <d v="1971-08-22T00:00:00"/>
    <n v="48"/>
    <s v="J"/>
    <n v="30"/>
    <n v="2.5"/>
    <n v="39"/>
    <x v="0"/>
    <n v="1"/>
    <n v="28"/>
    <n v="0"/>
    <n v="8510"/>
    <n v="1259.1937499999999"/>
    <n v="0"/>
    <n v="0"/>
    <n v="0"/>
    <n v="0"/>
    <n v="0"/>
    <n v="0"/>
    <n v="0"/>
    <n v="0"/>
    <n v="0"/>
    <n v="0"/>
    <n v="490.96153846153845"/>
    <n v="390.04166666666669"/>
    <n v="26.5"/>
    <n v="0"/>
    <n v="0"/>
    <n v="0"/>
    <n v="0"/>
    <n v="203.23534278846154"/>
    <n v="0"/>
    <n v="0"/>
  </r>
  <r>
    <d v="2021-02-01T00:00:00"/>
    <x v="10"/>
    <s v="P"/>
    <s v="Active"/>
    <n v="80"/>
    <x v="79"/>
    <s v="N"/>
    <x v="10"/>
    <n v="1075"/>
    <x v="0"/>
    <s v="Niederl. 3"/>
    <n v="1"/>
    <s v="Department"/>
    <s v="Supervisor"/>
    <s v="Manager"/>
    <s v="ang."/>
    <s v="M"/>
    <d v="2001-01-01T00:00:00"/>
    <m/>
    <s v=""/>
    <n v="19"/>
    <d v="1967-12-31T00:00:00"/>
    <n v="52"/>
    <s v="N"/>
    <n v="30"/>
    <n v="2.5"/>
    <n v="39"/>
    <x v="0"/>
    <n v="1"/>
    <n v="28"/>
    <n v="0"/>
    <n v="8511"/>
    <n v="1259.1937499999999"/>
    <n v="0"/>
    <n v="0"/>
    <n v="0"/>
    <n v="0"/>
    <n v="0"/>
    <n v="0"/>
    <n v="0"/>
    <n v="0"/>
    <n v="0"/>
    <n v="0"/>
    <n v="0"/>
    <n v="0"/>
    <n v="26.5"/>
    <n v="0"/>
    <n v="0"/>
    <n v="0"/>
    <n v="0"/>
    <n v="5.9346750000000004"/>
    <n v="0"/>
    <n v="0"/>
  </r>
  <r>
    <d v="2021-02-01T00:00:00"/>
    <x v="10"/>
    <s v="P"/>
    <s v="Active"/>
    <n v="81"/>
    <x v="80"/>
    <s v="N"/>
    <x v="6"/>
    <n v="1014"/>
    <x v="1"/>
    <s v="Niederl. 1"/>
    <n v="1"/>
    <s v="Department"/>
    <s v="Supervisor"/>
    <s v="Manager"/>
    <s v="ang."/>
    <s v="W"/>
    <d v="2001-01-01T00:00:00"/>
    <m/>
    <s v=""/>
    <n v="19"/>
    <d v="1973-11-01T00:00:00"/>
    <n v="46"/>
    <s v="N"/>
    <n v="30"/>
    <n v="2.5"/>
    <n v="39"/>
    <x v="0"/>
    <n v="1"/>
    <n v="28"/>
    <n v="0"/>
    <n v="8512"/>
    <n v="1259.1937499999999"/>
    <n v="0"/>
    <n v="0"/>
    <n v="0"/>
    <n v="0"/>
    <n v="0"/>
    <n v="0"/>
    <n v="0"/>
    <n v="0"/>
    <n v="0"/>
    <n v="0"/>
    <n v="0"/>
    <n v="0"/>
    <n v="26.5"/>
    <n v="0"/>
    <n v="0"/>
    <n v="0"/>
    <n v="0"/>
    <n v="5.9346750000000004"/>
    <n v="0"/>
    <n v="0"/>
  </r>
  <r>
    <d v="2021-02-01T00:00:00"/>
    <x v="10"/>
    <s v="P"/>
    <s v="Active"/>
    <n v="82"/>
    <x v="81"/>
    <s v="N"/>
    <x v="33"/>
    <n v="1000"/>
    <x v="1"/>
    <s v="Niederl. 1"/>
    <n v="1"/>
    <s v="Department"/>
    <s v="Supervisor"/>
    <s v="Non-Mgm."/>
    <s v="ang."/>
    <s v="M"/>
    <d v="2001-01-01T00:00:00"/>
    <m/>
    <s v=""/>
    <n v="19"/>
    <d v="1971-01-18T00:00:00"/>
    <n v="48"/>
    <s v="N"/>
    <n v="30"/>
    <n v="2.5"/>
    <n v="39"/>
    <x v="0"/>
    <n v="1"/>
    <n v="28"/>
    <n v="0"/>
    <n v="8513"/>
    <n v="1259.1937499999999"/>
    <n v="0"/>
    <n v="0"/>
    <n v="0"/>
    <n v="0"/>
    <n v="0"/>
    <n v="0"/>
    <n v="0"/>
    <n v="0"/>
    <n v="0"/>
    <n v="0"/>
    <n v="0"/>
    <n v="0"/>
    <n v="26.5"/>
    <n v="0"/>
    <n v="0"/>
    <n v="0"/>
    <n v="0"/>
    <n v="5.9346750000000004"/>
    <n v="0"/>
    <n v="0"/>
  </r>
  <r>
    <d v="2021-02-01T00:00:00"/>
    <x v="10"/>
    <s v="P"/>
    <s v="Active"/>
    <n v="83"/>
    <x v="82"/>
    <s v="N"/>
    <x v="34"/>
    <n v="1095"/>
    <x v="0"/>
    <s v="Niederl. 3"/>
    <n v="1"/>
    <s v="Department"/>
    <s v="Supervisor"/>
    <s v="Non-Mgm."/>
    <s v="ang."/>
    <s v="W"/>
    <d v="2001-01-15T00:00:00"/>
    <m/>
    <s v=""/>
    <n v="19"/>
    <d v="1973-01-08T00:00:00"/>
    <n v="47"/>
    <s v="N"/>
    <n v="30"/>
    <n v="2.5"/>
    <n v="39"/>
    <x v="0"/>
    <n v="1"/>
    <n v="28"/>
    <n v="0"/>
    <n v="8514"/>
    <n v="1259.1937499999999"/>
    <n v="0"/>
    <n v="0"/>
    <n v="0"/>
    <n v="0"/>
    <n v="0"/>
    <n v="0"/>
    <n v="0"/>
    <n v="0"/>
    <n v="0"/>
    <n v="0"/>
    <n v="0"/>
    <n v="0"/>
    <n v="26.5"/>
    <n v="0"/>
    <n v="0"/>
    <n v="0"/>
    <n v="0"/>
    <n v="5.9346750000000004"/>
    <n v="0"/>
    <n v="0"/>
  </r>
  <r>
    <d v="2021-02-01T00:00:00"/>
    <x v="10"/>
    <s v="P"/>
    <s v="Active"/>
    <n v="84"/>
    <x v="83"/>
    <s v="N"/>
    <x v="35"/>
    <n v="1078"/>
    <x v="0"/>
    <s v="Niederl. 3"/>
    <n v="1"/>
    <s v="Department"/>
    <s v="Supervisor"/>
    <s v="Non-Mgm."/>
    <s v="ang."/>
    <s v="W"/>
    <d v="1996-07-01T00:00:00"/>
    <m/>
    <s v=""/>
    <n v="23"/>
    <d v="1965-08-27T00:00:00"/>
    <n v="54"/>
    <s v="N"/>
    <n v="30"/>
    <n v="2.5"/>
    <n v="39"/>
    <x v="0"/>
    <n v="1"/>
    <n v="28"/>
    <n v="0"/>
    <n v="8515"/>
    <n v="1259.1937499999999"/>
    <n v="0"/>
    <n v="0"/>
    <n v="0"/>
    <n v="0"/>
    <n v="0"/>
    <n v="0"/>
    <n v="0"/>
    <n v="0"/>
    <n v="0"/>
    <n v="0"/>
    <n v="0"/>
    <n v="0"/>
    <n v="26.5"/>
    <n v="0"/>
    <n v="0"/>
    <n v="0"/>
    <n v="0"/>
    <n v="5.9346750000000004"/>
    <n v="0"/>
    <n v="0"/>
  </r>
  <r>
    <d v="2021-02-01T00:00:00"/>
    <x v="10"/>
    <s v="P"/>
    <s v="Active"/>
    <n v="85"/>
    <x v="84"/>
    <s v="N"/>
    <x v="36"/>
    <n v="1054"/>
    <x v="8"/>
    <s v="Niederl. 2"/>
    <n v="1"/>
    <s v="Department"/>
    <s v="Supervisor"/>
    <s v="Non-Mgm."/>
    <s v="ang."/>
    <s v="M"/>
    <d v="2001-03-01T00:00:00"/>
    <m/>
    <s v=""/>
    <n v="18"/>
    <d v="1960-02-02T00:00:00"/>
    <n v="59"/>
    <s v="N"/>
    <n v="30"/>
    <n v="2.5"/>
    <n v="39"/>
    <x v="0"/>
    <n v="1"/>
    <n v="28"/>
    <n v="0"/>
    <n v="8516"/>
    <n v="1259.1937499999999"/>
    <n v="0"/>
    <n v="0"/>
    <n v="0"/>
    <n v="0"/>
    <n v="0"/>
    <n v="0"/>
    <n v="0"/>
    <n v="0"/>
    <n v="0"/>
    <n v="0"/>
    <n v="0"/>
    <n v="0"/>
    <n v="26.5"/>
    <n v="0"/>
    <n v="0"/>
    <n v="0"/>
    <n v="0"/>
    <n v="5.9346750000000004"/>
    <n v="0"/>
    <n v="0"/>
  </r>
  <r>
    <d v="2021-02-01T00:00:00"/>
    <x v="10"/>
    <s v="P"/>
    <s v="Active"/>
    <n v="86"/>
    <x v="85"/>
    <s v="N"/>
    <x v="2"/>
    <n v="1010"/>
    <x v="1"/>
    <s v="Niederl. 1"/>
    <n v="1"/>
    <s v="Department"/>
    <s v="Supervisor"/>
    <s v="Non-Mgm."/>
    <s v="ang."/>
    <s v="M"/>
    <d v="2001-03-01T00:00:00"/>
    <m/>
    <s v=""/>
    <n v="18"/>
    <d v="1976-04-01T00:00:00"/>
    <n v="43"/>
    <s v="N"/>
    <n v="30"/>
    <n v="2.5"/>
    <n v="39"/>
    <x v="0"/>
    <n v="1"/>
    <n v="28"/>
    <n v="0"/>
    <n v="8517"/>
    <n v="1259.1937499999999"/>
    <n v="0"/>
    <n v="0"/>
    <n v="0"/>
    <n v="0"/>
    <n v="0"/>
    <n v="0"/>
    <n v="0"/>
    <n v="0"/>
    <n v="0"/>
    <n v="0"/>
    <n v="0"/>
    <n v="0"/>
    <n v="26.5"/>
    <n v="0"/>
    <n v="0"/>
    <n v="0"/>
    <n v="0"/>
    <n v="5.9346750000000004"/>
    <n v="0"/>
    <n v="0"/>
  </r>
  <r>
    <d v="2021-02-01T00:00:00"/>
    <x v="10"/>
    <s v="P"/>
    <s v="Active"/>
    <n v="87"/>
    <x v="86"/>
    <s v="N"/>
    <x v="36"/>
    <n v="1054"/>
    <x v="8"/>
    <s v="Niederl. 2"/>
    <n v="1"/>
    <s v="Department"/>
    <s v="Supervisor"/>
    <s v="Non-Mgm."/>
    <s v="ang."/>
    <s v="M"/>
    <d v="2001-03-21T00:00:00"/>
    <m/>
    <s v=""/>
    <n v="18"/>
    <d v="1961-02-09T00:00:00"/>
    <n v="58"/>
    <s v="N"/>
    <n v="29"/>
    <n v="2.4166666666666665"/>
    <n v="24"/>
    <x v="0"/>
    <n v="0.61538461538461542"/>
    <n v="28"/>
    <n v="0"/>
    <n v="8518"/>
    <n v="1259.1937499999999"/>
    <n v="0"/>
    <n v="0"/>
    <n v="0"/>
    <n v="0"/>
    <n v="0"/>
    <n v="0"/>
    <n v="0"/>
    <n v="0"/>
    <n v="0"/>
    <n v="0"/>
    <n v="0"/>
    <n v="0"/>
    <n v="26.5"/>
    <n v="0"/>
    <n v="0"/>
    <n v="0"/>
    <n v="0"/>
    <n v="5.9346750000000004"/>
    <n v="0"/>
    <n v="0"/>
  </r>
  <r>
    <d v="2021-02-01T00:00:00"/>
    <x v="10"/>
    <s v="P"/>
    <s v="Active"/>
    <n v="88"/>
    <x v="87"/>
    <s v="N"/>
    <x v="36"/>
    <n v="1054"/>
    <x v="8"/>
    <s v="Niederl. 2"/>
    <n v="1"/>
    <s v="Department"/>
    <s v="Supervisor"/>
    <s v="Non-Mgm."/>
    <s v="ang."/>
    <s v="M"/>
    <d v="2001-04-01T00:00:00"/>
    <m/>
    <s v=""/>
    <n v="18"/>
    <d v="1957-05-29T00:00:00"/>
    <n v="62"/>
    <s v="J"/>
    <n v="30"/>
    <n v="2.5"/>
    <n v="39"/>
    <x v="0"/>
    <n v="1"/>
    <n v="28"/>
    <n v="0"/>
    <n v="8519"/>
    <n v="1259.1937499999999"/>
    <n v="0"/>
    <n v="0"/>
    <n v="0"/>
    <n v="0"/>
    <n v="0"/>
    <n v="0"/>
    <n v="0"/>
    <n v="0"/>
    <n v="0"/>
    <n v="0"/>
    <n v="491.48076923076928"/>
    <n v="390.45416666666665"/>
    <n v="26.5"/>
    <n v="0"/>
    <n v="0"/>
    <n v="0"/>
    <n v="0"/>
    <n v="203.44400389423078"/>
    <n v="0"/>
    <n v="0"/>
  </r>
  <r>
    <d v="2021-02-01T00:00:00"/>
    <x v="10"/>
    <s v="P"/>
    <s v="Active"/>
    <n v="89"/>
    <x v="88"/>
    <s v="N"/>
    <x v="22"/>
    <n v="1035"/>
    <x v="5"/>
    <s v="Niederl. 5"/>
    <n v="1"/>
    <s v="Department"/>
    <s v="Supervisor"/>
    <s v="Non-Mgm."/>
    <s v="ang."/>
    <s v="M"/>
    <d v="2001-04-02T00:00:00"/>
    <m/>
    <s v=""/>
    <n v="18"/>
    <d v="1962-10-20T00:00:00"/>
    <n v="57"/>
    <s v="J"/>
    <n v="35"/>
    <n v="2.9166666666666665"/>
    <n v="39"/>
    <x v="0"/>
    <n v="1"/>
    <n v="28"/>
    <n v="0"/>
    <n v="8520"/>
    <n v="1259.1937499999999"/>
    <n v="0"/>
    <n v="0"/>
    <n v="0"/>
    <n v="0"/>
    <n v="0"/>
    <n v="0"/>
    <n v="0"/>
    <n v="0"/>
    <n v="0"/>
    <n v="0"/>
    <n v="573.46153846153845"/>
    <n v="390.50000000000006"/>
    <n v="26.5"/>
    <n v="0"/>
    <n v="0"/>
    <n v="0"/>
    <n v="0"/>
    <n v="221.81386153846157"/>
    <n v="0"/>
    <n v="0"/>
  </r>
  <r>
    <d v="2021-02-01T00:00:00"/>
    <x v="10"/>
    <s v="P"/>
    <s v="Active"/>
    <n v="90"/>
    <x v="89"/>
    <s v="N"/>
    <x v="36"/>
    <n v="1054"/>
    <x v="8"/>
    <s v="Niederl. 2"/>
    <n v="1"/>
    <s v="Department"/>
    <s v="Supervisor"/>
    <s v="Non-Mgm."/>
    <s v="ang."/>
    <s v="M"/>
    <d v="2001-05-07T00:00:00"/>
    <m/>
    <s v=""/>
    <n v="18"/>
    <d v="1968-11-29T00:00:00"/>
    <n v="51"/>
    <s v="N"/>
    <n v="30"/>
    <n v="2.5"/>
    <n v="39"/>
    <x v="0"/>
    <n v="1"/>
    <n v="28"/>
    <n v="0"/>
    <n v="8521"/>
    <n v="1259.1937499999999"/>
    <n v="0"/>
    <n v="0"/>
    <n v="0"/>
    <n v="0"/>
    <n v="0"/>
    <n v="0"/>
    <n v="0"/>
    <n v="0"/>
    <n v="0"/>
    <n v="0"/>
    <n v="0"/>
    <n v="0"/>
    <n v="26.5"/>
    <n v="0"/>
    <n v="0"/>
    <n v="0"/>
    <n v="0"/>
    <n v="5.9346750000000004"/>
    <n v="0"/>
    <n v="0"/>
  </r>
  <r>
    <d v="2021-02-01T00:00:00"/>
    <x v="10"/>
    <s v="P"/>
    <s v="Active"/>
    <n v="91"/>
    <x v="90"/>
    <s v="N"/>
    <x v="22"/>
    <n v="1060"/>
    <x v="2"/>
    <s v="Niederl. 7"/>
    <n v="1"/>
    <s v="Department"/>
    <s v="Supervisor"/>
    <s v="Non-Mgm."/>
    <s v="ang."/>
    <s v="M"/>
    <d v="2001-07-01T00:00:00"/>
    <m/>
    <s v=""/>
    <n v="18"/>
    <d v="1980-04-28T00:00:00"/>
    <n v="39"/>
    <s v="J"/>
    <n v="30"/>
    <n v="2.5"/>
    <n v="39"/>
    <x v="0"/>
    <n v="1"/>
    <n v="28"/>
    <n v="0"/>
    <n v="8522"/>
    <n v="1259.1937499999999"/>
    <n v="0"/>
    <n v="0"/>
    <n v="0"/>
    <n v="0"/>
    <n v="0"/>
    <n v="0"/>
    <n v="0"/>
    <n v="0"/>
    <n v="0"/>
    <n v="0"/>
    <n v="491.65384615384613"/>
    <n v="390.5916666666667"/>
    <n v="26.5"/>
    <n v="0"/>
    <n v="0"/>
    <n v="0"/>
    <n v="0"/>
    <n v="203.51355759615387"/>
    <n v="0"/>
    <n v="0"/>
  </r>
  <r>
    <d v="2021-02-01T00:00:00"/>
    <x v="10"/>
    <s v="P"/>
    <s v="Active"/>
    <n v="92"/>
    <x v="91"/>
    <s v="N"/>
    <x v="22"/>
    <n v="1047"/>
    <x v="9"/>
    <s v="Niederl. 4"/>
    <n v="1"/>
    <s v="Department"/>
    <s v="Supervisor"/>
    <s v="Non-Mgm."/>
    <s v="ang."/>
    <s v="M"/>
    <d v="2001-07-01T00:00:00"/>
    <m/>
    <s v=""/>
    <n v="18"/>
    <d v="1973-09-27T00:00:00"/>
    <n v="46"/>
    <s v="J"/>
    <n v="30"/>
    <n v="2.5"/>
    <n v="39"/>
    <x v="0"/>
    <n v="1"/>
    <n v="28"/>
    <n v="0"/>
    <n v="8523"/>
    <n v="1259.1937499999999"/>
    <n v="0"/>
    <n v="0"/>
    <n v="0"/>
    <n v="0"/>
    <n v="0"/>
    <n v="0"/>
    <n v="0"/>
    <n v="0"/>
    <n v="0"/>
    <n v="0"/>
    <n v="491.71153846153845"/>
    <n v="390.63750000000005"/>
    <n v="26.5"/>
    <n v="0"/>
    <n v="0"/>
    <n v="0"/>
    <n v="0"/>
    <n v="203.53674216346155"/>
    <n v="0"/>
    <n v="0"/>
  </r>
  <r>
    <d v="2021-02-01T00:00:00"/>
    <x v="10"/>
    <s v="P"/>
    <s v="Active"/>
    <n v="93"/>
    <x v="92"/>
    <s v="Y"/>
    <x v="20"/>
    <n v="1058"/>
    <x v="2"/>
    <s v="Niederl. 7"/>
    <n v="0.5"/>
    <s v="Department"/>
    <s v="Supervisor"/>
    <s v="Non-Mgm."/>
    <s v="ang."/>
    <s v="M"/>
    <d v="2001-07-01T00:00:00"/>
    <m/>
    <s v=""/>
    <n v="18"/>
    <d v="1961-03-28T00:00:00"/>
    <n v="58"/>
    <s v="J"/>
    <n v="30"/>
    <n v="2.5"/>
    <n v="39"/>
    <x v="0"/>
    <n v="0.5"/>
    <n v="28"/>
    <n v="0"/>
    <n v="8524"/>
    <n v="1259.1937499999999"/>
    <n v="0"/>
    <n v="0"/>
    <n v="0"/>
    <n v="0"/>
    <n v="0"/>
    <n v="0"/>
    <n v="0"/>
    <n v="0"/>
    <n v="0"/>
    <n v="0"/>
    <n v="491.76923076923072"/>
    <n v="390.68333333333339"/>
    <n v="13.25"/>
    <n v="0"/>
    <n v="0"/>
    <n v="0"/>
    <n v="0"/>
    <n v="200.59258923076925"/>
    <n v="0"/>
    <n v="0"/>
  </r>
  <r>
    <d v="2021-02-01T00:00:00"/>
    <x v="10"/>
    <s v="P"/>
    <s v="Active"/>
    <n v="93"/>
    <x v="92"/>
    <s v="Y"/>
    <x v="20"/>
    <n v="1051"/>
    <x v="3"/>
    <s v="Niederl. 8"/>
    <n v="0.5"/>
    <s v="Department"/>
    <s v="Supervisor"/>
    <s v="Non-Mgm."/>
    <s v="ang."/>
    <s v="M"/>
    <d v="2001-07-01T00:00:00"/>
    <m/>
    <s v=""/>
    <n v="18"/>
    <d v="1961-03-28T00:00:00"/>
    <n v="58"/>
    <s v="J"/>
    <n v="30"/>
    <n v="2.5"/>
    <n v="39"/>
    <x v="0"/>
    <n v="0.5"/>
    <n v="28"/>
    <n v="0"/>
    <n v="8525"/>
    <n v="1259.1937499999999"/>
    <n v="0"/>
    <n v="0"/>
    <n v="0"/>
    <n v="0"/>
    <n v="0"/>
    <n v="0"/>
    <n v="0"/>
    <n v="0"/>
    <n v="0"/>
    <n v="0"/>
    <n v="491.82692307692304"/>
    <n v="390.72916666666669"/>
    <n v="13.25"/>
    <n v="0"/>
    <n v="0"/>
    <n v="0"/>
    <n v="0"/>
    <n v="200.61577379807693"/>
    <n v="0"/>
    <n v="0"/>
  </r>
  <r>
    <d v="2021-02-01T00:00:00"/>
    <x v="10"/>
    <s v="P"/>
    <s v="Active"/>
    <n v="94"/>
    <x v="93"/>
    <s v="N"/>
    <x v="10"/>
    <n v="1075"/>
    <x v="0"/>
    <s v="Niederl. 3"/>
    <n v="1"/>
    <s v="Department"/>
    <s v="Supervisor"/>
    <s v="Non-Mgm."/>
    <s v="ang."/>
    <s v="M"/>
    <d v="2001-09-01T00:00:00"/>
    <m/>
    <s v=""/>
    <n v="18"/>
    <d v="1962-10-01T00:00:00"/>
    <n v="57"/>
    <s v="N"/>
    <n v="30"/>
    <n v="2.5"/>
    <n v="39"/>
    <x v="0"/>
    <n v="1"/>
    <n v="28"/>
    <n v="0"/>
    <n v="8526"/>
    <n v="1259.1937499999999"/>
    <n v="0"/>
    <n v="0"/>
    <n v="0"/>
    <n v="0"/>
    <n v="0"/>
    <n v="0"/>
    <n v="0"/>
    <n v="0"/>
    <n v="0"/>
    <n v="0"/>
    <n v="0"/>
    <n v="0"/>
    <n v="26.5"/>
    <n v="0"/>
    <n v="0"/>
    <n v="0"/>
    <n v="0"/>
    <n v="5.9346750000000004"/>
    <n v="0"/>
    <n v="0"/>
  </r>
  <r>
    <d v="2021-02-01T00:00:00"/>
    <x v="10"/>
    <s v="P"/>
    <s v="Active"/>
    <n v="95"/>
    <x v="94"/>
    <s v="N"/>
    <x v="25"/>
    <n v="1002"/>
    <x v="1"/>
    <s v="Niederl. 1"/>
    <n v="1"/>
    <s v="Department"/>
    <s v="Supervisor"/>
    <s v="Manager"/>
    <s v="ang."/>
    <s v="M"/>
    <d v="2000-02-14T00:00:00"/>
    <m/>
    <s v=""/>
    <n v="19"/>
    <d v="1977-02-08T00:00:00"/>
    <n v="42"/>
    <s v="N"/>
    <n v="30"/>
    <n v="2.5"/>
    <n v="39"/>
    <x v="0"/>
    <n v="1"/>
    <n v="28"/>
    <n v="0"/>
    <n v="8527"/>
    <n v="1259.1937499999999"/>
    <n v="0"/>
    <n v="0"/>
    <n v="0"/>
    <n v="0"/>
    <n v="0"/>
    <n v="0"/>
    <n v="0"/>
    <n v="0"/>
    <n v="0"/>
    <n v="0"/>
    <n v="0"/>
    <n v="0"/>
    <n v="26.5"/>
    <n v="0"/>
    <n v="0"/>
    <n v="0"/>
    <n v="0"/>
    <n v="5.9346750000000004"/>
    <n v="0"/>
    <n v="28.601666666666667"/>
  </r>
  <r>
    <d v="2021-02-01T00:00:00"/>
    <x v="10"/>
    <s v="P"/>
    <s v="Active"/>
    <n v="96"/>
    <x v="95"/>
    <s v="N"/>
    <x v="22"/>
    <n v="1060"/>
    <x v="2"/>
    <s v="Niederl. 7"/>
    <n v="1"/>
    <s v="Department"/>
    <s v="Supervisor"/>
    <s v="Non-Mgm."/>
    <s v="ang."/>
    <s v="M"/>
    <d v="2001-09-16T00:00:00"/>
    <m/>
    <s v=""/>
    <n v="18"/>
    <d v="1965-12-17T00:00:00"/>
    <n v="54"/>
    <s v="J"/>
    <n v="30"/>
    <n v="2.5"/>
    <n v="39"/>
    <x v="0"/>
    <n v="1"/>
    <n v="28"/>
    <n v="0"/>
    <n v="8528"/>
    <n v="1259.1937499999999"/>
    <n v="0"/>
    <n v="0"/>
    <n v="0"/>
    <n v="0"/>
    <n v="0"/>
    <n v="0"/>
    <n v="0"/>
    <n v="0"/>
    <n v="0"/>
    <n v="0"/>
    <n v="492"/>
    <n v="390.86666666666667"/>
    <n v="26.5"/>
    <n v="0"/>
    <n v="0"/>
    <n v="0"/>
    <n v="0"/>
    <n v="203.65266500000001"/>
    <n v="0"/>
    <n v="0"/>
  </r>
  <r>
    <d v="2021-02-01T00:00:00"/>
    <x v="10"/>
    <s v="P"/>
    <s v="Active"/>
    <n v="97"/>
    <x v="96"/>
    <s v="N"/>
    <x v="11"/>
    <n v="1082"/>
    <x v="0"/>
    <s v="Niederl. 3"/>
    <n v="1"/>
    <s v="Department"/>
    <s v="Supervisor"/>
    <s v="Non-Mgm."/>
    <s v="ang."/>
    <s v="M"/>
    <d v="2002-01-01T00:00:00"/>
    <m/>
    <s v=""/>
    <n v="18"/>
    <d v="1957-09-04T00:00:00"/>
    <n v="62"/>
    <s v="N"/>
    <n v="24"/>
    <n v="2"/>
    <n v="32"/>
    <x v="0"/>
    <n v="0.82051282051282048"/>
    <n v="28"/>
    <n v="0"/>
    <n v="8529"/>
    <n v="1259.1937499999999"/>
    <n v="0"/>
    <n v="0"/>
    <n v="0"/>
    <n v="0"/>
    <n v="0"/>
    <n v="0"/>
    <n v="0"/>
    <n v="0"/>
    <n v="0"/>
    <n v="0"/>
    <n v="0"/>
    <n v="0"/>
    <n v="26.5"/>
    <n v="0"/>
    <n v="0"/>
    <n v="0"/>
    <n v="0"/>
    <n v="5.9346750000000004"/>
    <n v="0"/>
    <n v="0"/>
  </r>
  <r>
    <d v="2021-02-01T00:00:00"/>
    <x v="10"/>
    <s v="P"/>
    <s v="Active"/>
    <n v="98"/>
    <x v="97"/>
    <s v="N"/>
    <x v="22"/>
    <n v="1035"/>
    <x v="5"/>
    <s v="Niederl. 5"/>
    <n v="1"/>
    <s v="Department"/>
    <s v="Supervisor"/>
    <s v="Non-Mgm."/>
    <s v="ang."/>
    <s v="M"/>
    <d v="2002-04-01T00:00:00"/>
    <m/>
    <s v=""/>
    <n v="17"/>
    <d v="1957-08-06T00:00:00"/>
    <n v="62"/>
    <s v="J"/>
    <n v="30"/>
    <n v="2.5"/>
    <n v="39"/>
    <x v="0"/>
    <n v="1"/>
    <n v="28"/>
    <n v="0"/>
    <n v="8530"/>
    <n v="1259.1937499999999"/>
    <n v="0"/>
    <n v="0"/>
    <n v="0"/>
    <n v="0"/>
    <n v="0"/>
    <n v="0"/>
    <n v="0"/>
    <n v="0"/>
    <n v="0"/>
    <n v="0"/>
    <n v="492.11538461538458"/>
    <n v="390.95833333333337"/>
    <n v="26.5"/>
    <n v="0"/>
    <n v="0"/>
    <n v="0"/>
    <n v="0"/>
    <n v="203.6990341346154"/>
    <n v="0"/>
    <n v="0"/>
  </r>
  <r>
    <d v="2021-02-01T00:00:00"/>
    <x v="10"/>
    <s v="P"/>
    <s v="Active"/>
    <n v="99"/>
    <x v="98"/>
    <s v="N"/>
    <x v="21"/>
    <n v="1086"/>
    <x v="0"/>
    <s v="Niederl. 3"/>
    <n v="1"/>
    <s v="Department"/>
    <s v="Supervisor"/>
    <s v="Non-Mgm."/>
    <s v="ang."/>
    <s v="M"/>
    <d v="2002-05-01T00:00:00"/>
    <m/>
    <s v=""/>
    <n v="17"/>
    <d v="1959-05-21T00:00:00"/>
    <n v="60"/>
    <s v="N"/>
    <n v="30"/>
    <n v="2.5"/>
    <n v="39"/>
    <x v="0"/>
    <n v="1"/>
    <n v="28"/>
    <n v="0"/>
    <n v="8531"/>
    <n v="1259.1937499999999"/>
    <n v="0"/>
    <n v="0"/>
    <n v="0"/>
    <n v="0"/>
    <n v="0"/>
    <n v="0"/>
    <n v="0"/>
    <n v="0"/>
    <n v="0"/>
    <n v="0"/>
    <n v="0"/>
    <n v="0"/>
    <n v="26.5"/>
    <n v="0"/>
    <n v="0"/>
    <n v="0"/>
    <n v="0"/>
    <n v="5.9346750000000004"/>
    <n v="0"/>
    <n v="0"/>
  </r>
  <r>
    <d v="2021-02-01T00:00:00"/>
    <x v="10"/>
    <s v="P"/>
    <s v="Active"/>
    <n v="100"/>
    <x v="99"/>
    <s v="N"/>
    <x v="22"/>
    <n v="1035"/>
    <x v="5"/>
    <s v="Niederl. 5"/>
    <n v="1"/>
    <s v="Department"/>
    <s v="Supervisor"/>
    <s v="Non-Mgm."/>
    <s v="ang."/>
    <s v="M"/>
    <d v="2002-05-01T00:00:00"/>
    <m/>
    <s v=""/>
    <n v="17"/>
    <d v="1959-12-10T00:00:00"/>
    <n v="60"/>
    <s v="J"/>
    <n v="30"/>
    <n v="2.5"/>
    <n v="39"/>
    <x v="0"/>
    <n v="1"/>
    <n v="28"/>
    <n v="0"/>
    <n v="8532"/>
    <n v="1259.1937499999999"/>
    <n v="0"/>
    <n v="0"/>
    <n v="0"/>
    <n v="0"/>
    <n v="0"/>
    <n v="0"/>
    <n v="0"/>
    <n v="0"/>
    <n v="0"/>
    <n v="0"/>
    <n v="492.23076923076923"/>
    <n v="391.05"/>
    <n v="26.5"/>
    <n v="0"/>
    <n v="0"/>
    <n v="0"/>
    <n v="0"/>
    <n v="203.74540326923079"/>
    <n v="0"/>
    <n v="0"/>
  </r>
  <r>
    <d v="2021-02-01T00:00:00"/>
    <x v="10"/>
    <s v="P"/>
    <s v="Active"/>
    <n v="101"/>
    <x v="100"/>
    <s v="N"/>
    <x v="11"/>
    <n v="1082"/>
    <x v="0"/>
    <s v="Niederl. 3"/>
    <n v="1"/>
    <s v="Department"/>
    <s v="Supervisor"/>
    <s v="Non-Mgm."/>
    <s v="ang."/>
    <s v="M"/>
    <d v="2002-07-01T00:00:00"/>
    <m/>
    <s v=""/>
    <n v="17"/>
    <d v="1968-09-16T00:00:00"/>
    <n v="51"/>
    <s v="N"/>
    <n v="30"/>
    <n v="2.5"/>
    <n v="39"/>
    <x v="0"/>
    <n v="1"/>
    <n v="28"/>
    <n v="0"/>
    <n v="8533"/>
    <n v="1259.1937499999999"/>
    <n v="0"/>
    <n v="0"/>
    <n v="0"/>
    <n v="0"/>
    <n v="0"/>
    <n v="0"/>
    <n v="0"/>
    <n v="0"/>
    <n v="0"/>
    <n v="0"/>
    <n v="0"/>
    <n v="0"/>
    <n v="26.5"/>
    <n v="0"/>
    <n v="0"/>
    <n v="0"/>
    <n v="0"/>
    <n v="5.9346750000000004"/>
    <n v="0"/>
    <n v="0"/>
  </r>
  <r>
    <d v="2021-02-01T00:00:00"/>
    <x v="10"/>
    <s v="P"/>
    <s v="Active"/>
    <n v="102"/>
    <x v="101"/>
    <s v="N"/>
    <x v="16"/>
    <n v="1066"/>
    <x v="10"/>
    <s v="Niederl. 11"/>
    <n v="1"/>
    <s v="Department"/>
    <s v="Supervisor"/>
    <s v="Manager"/>
    <s v="ang."/>
    <s v="M"/>
    <d v="1994-08-22T00:00:00"/>
    <m/>
    <s v=""/>
    <n v="25"/>
    <d v="1975-02-27T00:00:00"/>
    <n v="44"/>
    <s v="N"/>
    <n v="30"/>
    <n v="2.5"/>
    <n v="39"/>
    <x v="0"/>
    <n v="1"/>
    <n v="28"/>
    <n v="0"/>
    <n v="8534"/>
    <n v="1259.1937499999999"/>
    <n v="0"/>
    <n v="0"/>
    <n v="30"/>
    <n v="0"/>
    <n v="0"/>
    <n v="0"/>
    <n v="0"/>
    <n v="0"/>
    <n v="0"/>
    <n v="0"/>
    <n v="0"/>
    <n v="0"/>
    <n v="26.5"/>
    <n v="0"/>
    <n v="0"/>
    <n v="0"/>
    <n v="0"/>
    <n v="12.653175000000001"/>
    <n v="81.510000000000005"/>
    <n v="0"/>
  </r>
  <r>
    <d v="2021-02-01T00:00:00"/>
    <x v="10"/>
    <s v="P"/>
    <s v="Active"/>
    <n v="103"/>
    <x v="102"/>
    <s v="N"/>
    <x v="22"/>
    <n v="1060"/>
    <x v="2"/>
    <s v="Niederl. 7"/>
    <n v="1"/>
    <s v="Department"/>
    <s v="Supervisor"/>
    <s v="Non-Mgm."/>
    <s v="ang."/>
    <s v="M"/>
    <d v="2002-10-01T00:00:00"/>
    <m/>
    <s v=""/>
    <n v="17"/>
    <d v="1964-02-10T00:00:00"/>
    <n v="55"/>
    <s v="J"/>
    <n v="30"/>
    <n v="2.5"/>
    <n v="39"/>
    <x v="0"/>
    <n v="1"/>
    <n v="28"/>
    <n v="0"/>
    <n v="8535"/>
    <n v="1259.1937499999999"/>
    <n v="0"/>
    <n v="0"/>
    <n v="0"/>
    <n v="0"/>
    <n v="0"/>
    <n v="0"/>
    <n v="0"/>
    <n v="0"/>
    <n v="0"/>
    <n v="0"/>
    <n v="492.40384615384613"/>
    <n v="391.18750000000006"/>
    <n v="26.5"/>
    <n v="0"/>
    <n v="0"/>
    <n v="0"/>
    <n v="0"/>
    <n v="203.81495697115386"/>
    <n v="0"/>
    <n v="0"/>
  </r>
  <r>
    <d v="2021-02-01T00:00:00"/>
    <x v="10"/>
    <s v="P"/>
    <s v="Active"/>
    <n v="104"/>
    <x v="103"/>
    <s v="N"/>
    <x v="5"/>
    <n v="1093"/>
    <x v="1"/>
    <s v="Niederl. 1"/>
    <n v="1"/>
    <s v="Department"/>
    <s v="Supervisor"/>
    <s v="Non-Mgm."/>
    <s v="ang."/>
    <s v="M"/>
    <d v="2002-11-01T00:00:00"/>
    <m/>
    <s v=""/>
    <n v="17"/>
    <d v="1974-01-03T00:00:00"/>
    <n v="46"/>
    <s v="N"/>
    <n v="30"/>
    <n v="2.5"/>
    <n v="39"/>
    <x v="0"/>
    <n v="1"/>
    <n v="28"/>
    <n v="0"/>
    <n v="8536"/>
    <n v="1259.1937499999999"/>
    <n v="0"/>
    <n v="0"/>
    <n v="0"/>
    <n v="0"/>
    <n v="0"/>
    <n v="0"/>
    <n v="0"/>
    <n v="0"/>
    <n v="0"/>
    <n v="0"/>
    <n v="0"/>
    <n v="0"/>
    <n v="26.5"/>
    <n v="0"/>
    <n v="0"/>
    <n v="0"/>
    <n v="0"/>
    <n v="5.9346750000000004"/>
    <n v="0"/>
    <n v="0"/>
  </r>
  <r>
    <d v="2021-02-01T00:00:00"/>
    <x v="10"/>
    <s v="P"/>
    <s v="Active"/>
    <n v="105"/>
    <x v="104"/>
    <s v="N"/>
    <x v="19"/>
    <n v="1083"/>
    <x v="0"/>
    <s v="Niederl. 3"/>
    <n v="1"/>
    <s v="Department"/>
    <s v="Supervisor"/>
    <s v="Non-Mgm."/>
    <s v="ang."/>
    <s v="M"/>
    <d v="2002-11-18T00:00:00"/>
    <m/>
    <s v=""/>
    <n v="17"/>
    <d v="1976-01-24T00:00:00"/>
    <n v="43"/>
    <s v="N"/>
    <n v="30"/>
    <n v="2.5"/>
    <n v="39"/>
    <x v="0"/>
    <n v="1"/>
    <n v="28"/>
    <n v="0"/>
    <n v="8537"/>
    <n v="1259.1937499999999"/>
    <n v="0"/>
    <n v="0"/>
    <n v="0"/>
    <n v="0"/>
    <n v="0"/>
    <n v="0"/>
    <n v="0"/>
    <n v="0"/>
    <n v="0"/>
    <n v="0"/>
    <n v="0"/>
    <n v="0"/>
    <n v="26.5"/>
    <n v="0"/>
    <n v="0"/>
    <n v="0"/>
    <n v="0"/>
    <n v="5.9346750000000004"/>
    <n v="0"/>
    <n v="0"/>
  </r>
  <r>
    <d v="2021-02-01T00:00:00"/>
    <x v="10"/>
    <s v="P"/>
    <s v="Active"/>
    <n v="106"/>
    <x v="105"/>
    <s v="N"/>
    <x v="37"/>
    <n v="1005"/>
    <x v="1"/>
    <s v="Niederl. 1"/>
    <n v="1"/>
    <s v="Department"/>
    <s v="Supervisor"/>
    <s v="Manager"/>
    <s v="ang."/>
    <s v="M"/>
    <d v="2002-12-01T00:00:00"/>
    <m/>
    <s v=""/>
    <n v="17"/>
    <d v="1970-11-16T00:00:00"/>
    <n v="49"/>
    <s v="N"/>
    <n v="30"/>
    <n v="2.5"/>
    <n v="39"/>
    <x v="0"/>
    <n v="1"/>
    <n v="28"/>
    <n v="0"/>
    <n v="8538"/>
    <n v="1259.1937499999999"/>
    <n v="0"/>
    <n v="0"/>
    <n v="0"/>
    <n v="0"/>
    <n v="0"/>
    <n v="0"/>
    <n v="0"/>
    <n v="0"/>
    <n v="0"/>
    <n v="0"/>
    <n v="0"/>
    <n v="0"/>
    <n v="26.5"/>
    <n v="0"/>
    <n v="0"/>
    <n v="0"/>
    <n v="0"/>
    <n v="5.9346750000000004"/>
    <n v="0"/>
    <n v="0"/>
  </r>
  <r>
    <d v="2021-02-01T00:00:00"/>
    <x v="10"/>
    <s v="P"/>
    <s v="Active"/>
    <n v="107"/>
    <x v="106"/>
    <s v="N"/>
    <x v="24"/>
    <n v="1081"/>
    <x v="0"/>
    <s v="Niederl. 3"/>
    <n v="1"/>
    <s v="Department"/>
    <s v="Supervisor"/>
    <s v="Director"/>
    <s v="ang."/>
    <s v="M"/>
    <d v="2003-05-01T00:00:00"/>
    <m/>
    <s v=""/>
    <n v="16"/>
    <d v="1968-01-19T00:00:00"/>
    <n v="51"/>
    <s v="N"/>
    <n v="30"/>
    <n v="2.5"/>
    <n v="39"/>
    <x v="0"/>
    <n v="1"/>
    <n v="28"/>
    <n v="0"/>
    <n v="8539"/>
    <n v="1259.1937499999999"/>
    <n v="0"/>
    <n v="0"/>
    <n v="0"/>
    <n v="0"/>
    <n v="0"/>
    <n v="0"/>
    <n v="0"/>
    <n v="0"/>
    <n v="0"/>
    <n v="0"/>
    <n v="0"/>
    <n v="0"/>
    <n v="26.5"/>
    <n v="0"/>
    <n v="0"/>
    <n v="0"/>
    <n v="0"/>
    <n v="5.9346750000000004"/>
    <n v="179.56899999999999"/>
    <n v="0"/>
  </r>
  <r>
    <d v="2021-02-01T00:00:00"/>
    <x v="10"/>
    <s v="P"/>
    <s v="Active"/>
    <n v="108"/>
    <x v="107"/>
    <s v="N"/>
    <x v="21"/>
    <n v="1086"/>
    <x v="0"/>
    <s v="Niederl. 3"/>
    <n v="1"/>
    <s v="Department"/>
    <s v="Supervisor"/>
    <s v="Non-Mgm."/>
    <s v="ang."/>
    <s v="M"/>
    <d v="2003-05-01T00:00:00"/>
    <m/>
    <s v=""/>
    <n v="16"/>
    <d v="1970-03-27T00:00:00"/>
    <n v="49"/>
    <s v="N"/>
    <n v="30"/>
    <n v="2.5"/>
    <n v="39"/>
    <x v="0"/>
    <n v="1"/>
    <n v="28"/>
    <n v="0"/>
    <n v="8540"/>
    <n v="1259.1937499999999"/>
    <n v="0"/>
    <n v="0"/>
    <n v="0"/>
    <n v="0"/>
    <n v="0"/>
    <n v="0"/>
    <n v="0"/>
    <n v="0"/>
    <n v="0"/>
    <n v="0"/>
    <n v="0"/>
    <n v="0"/>
    <n v="26.5"/>
    <n v="0"/>
    <n v="0"/>
    <n v="0"/>
    <n v="0"/>
    <n v="5.9346750000000004"/>
    <n v="0"/>
    <n v="0"/>
  </r>
  <r>
    <d v="2021-02-01T00:00:00"/>
    <x v="10"/>
    <s v="P"/>
    <s v="Active"/>
    <n v="109"/>
    <x v="108"/>
    <s v="N"/>
    <x v="2"/>
    <n v="1010"/>
    <x v="1"/>
    <s v="Niederl. 1"/>
    <n v="1"/>
    <s v="Department"/>
    <s v="Supervisor"/>
    <s v="Non-Mgm."/>
    <s v="ang."/>
    <s v="M"/>
    <d v="2003-05-05T00:00:00"/>
    <m/>
    <s v=""/>
    <n v="16"/>
    <d v="1960-02-06T00:00:00"/>
    <n v="59"/>
    <s v="N"/>
    <n v="30"/>
    <n v="2.5"/>
    <n v="39"/>
    <x v="0"/>
    <n v="1"/>
    <n v="28"/>
    <n v="0"/>
    <n v="8541"/>
    <n v="1259.1937499999999"/>
    <n v="0"/>
    <n v="0"/>
    <n v="0"/>
    <n v="0"/>
    <n v="0"/>
    <n v="0"/>
    <n v="0"/>
    <n v="0"/>
    <n v="0"/>
    <n v="0"/>
    <n v="0"/>
    <n v="0"/>
    <n v="26.5"/>
    <n v="0"/>
    <n v="0"/>
    <n v="0"/>
    <n v="0"/>
    <n v="5.9346750000000004"/>
    <n v="0"/>
    <n v="0"/>
  </r>
  <r>
    <d v="2021-02-01T00:00:00"/>
    <x v="10"/>
    <s v="P"/>
    <s v="Active"/>
    <n v="110"/>
    <x v="109"/>
    <s v="N"/>
    <x v="12"/>
    <n v="1089"/>
    <x v="0"/>
    <s v="Niederl. 3"/>
    <n v="1"/>
    <s v="Department"/>
    <s v="Supervisor"/>
    <s v="Director"/>
    <s v="ang."/>
    <s v="M"/>
    <d v="2003-06-10T00:00:00"/>
    <m/>
    <s v=""/>
    <n v="16"/>
    <d v="1965-09-21T00:00:00"/>
    <n v="54"/>
    <s v="N"/>
    <n v="30"/>
    <n v="2.5"/>
    <n v="39"/>
    <x v="0"/>
    <n v="1"/>
    <n v="28"/>
    <n v="0"/>
    <n v="8542"/>
    <n v="1259.1937499999999"/>
    <n v="0"/>
    <n v="0"/>
    <n v="0"/>
    <n v="0"/>
    <n v="0"/>
    <n v="0"/>
    <n v="3131.67"/>
    <n v="0"/>
    <n v="0"/>
    <n v="0"/>
    <n v="0"/>
    <n v="0"/>
    <n v="26.5"/>
    <n v="0"/>
    <n v="0"/>
    <n v="0"/>
    <n v="0"/>
    <n v="707.27217150000001"/>
    <n v="197.5335"/>
    <n v="0"/>
  </r>
  <r>
    <d v="2021-02-01T00:00:00"/>
    <x v="10"/>
    <s v="P"/>
    <s v="Active"/>
    <n v="111"/>
    <x v="110"/>
    <s v="N"/>
    <x v="38"/>
    <n v="1074"/>
    <x v="0"/>
    <s v="Niederl. 3"/>
    <n v="1"/>
    <s v="Department"/>
    <s v="Supervisor"/>
    <s v="Manager"/>
    <s v="ang."/>
    <s v="M"/>
    <d v="2003-10-01T00:00:00"/>
    <m/>
    <s v=""/>
    <n v="16"/>
    <d v="1973-06-23T00:00:00"/>
    <n v="46"/>
    <s v="N"/>
    <n v="30"/>
    <n v="2.5"/>
    <n v="39"/>
    <x v="0"/>
    <n v="1"/>
    <n v="28"/>
    <n v="0"/>
    <n v="8543"/>
    <n v="1259.1937499999999"/>
    <n v="0"/>
    <n v="0"/>
    <n v="0"/>
    <n v="0"/>
    <n v="0"/>
    <n v="0"/>
    <n v="0"/>
    <n v="0"/>
    <n v="0"/>
    <n v="0"/>
    <n v="0"/>
    <n v="0"/>
    <n v="26.5"/>
    <n v="0"/>
    <n v="0"/>
    <n v="0"/>
    <n v="0"/>
    <n v="5.9346750000000004"/>
    <n v="273.524"/>
    <n v="0"/>
  </r>
  <r>
    <d v="2021-02-01T00:00:00"/>
    <x v="10"/>
    <s v="P"/>
    <s v="Active"/>
    <n v="112"/>
    <x v="111"/>
    <s v="N"/>
    <x v="16"/>
    <n v="1067"/>
    <x v="11"/>
    <s v="Niederl. 12"/>
    <n v="1"/>
    <s v="Department"/>
    <s v="Supervisor"/>
    <s v="Non-Mgm."/>
    <s v="ang."/>
    <s v="M"/>
    <d v="2003-11-01T00:00:00"/>
    <m/>
    <s v=""/>
    <n v="16"/>
    <d v="1966-03-06T00:00:00"/>
    <n v="53"/>
    <s v="N"/>
    <n v="30"/>
    <n v="2.5"/>
    <n v="39"/>
    <x v="0"/>
    <n v="1"/>
    <n v="28"/>
    <n v="0"/>
    <n v="8544"/>
    <n v="1259.1937499999999"/>
    <n v="0"/>
    <n v="0"/>
    <n v="0"/>
    <n v="0"/>
    <n v="0"/>
    <n v="0"/>
    <n v="0"/>
    <n v="0"/>
    <n v="0"/>
    <n v="0"/>
    <n v="0"/>
    <n v="0"/>
    <n v="26.5"/>
    <n v="0"/>
    <n v="0"/>
    <n v="0"/>
    <n v="0"/>
    <n v="5.9346750000000004"/>
    <n v="0"/>
    <n v="0"/>
  </r>
  <r>
    <d v="2021-02-01T00:00:00"/>
    <x v="10"/>
    <s v="P"/>
    <s v="Active"/>
    <n v="113"/>
    <x v="112"/>
    <s v="N"/>
    <x v="22"/>
    <n v="1035"/>
    <x v="5"/>
    <s v="Niederl. 5"/>
    <n v="1"/>
    <s v="Department"/>
    <s v="Supervisor"/>
    <s v="Non-Mgm."/>
    <s v="ang."/>
    <s v="M"/>
    <d v="2004-01-01T00:00:00"/>
    <m/>
    <s v=""/>
    <n v="16"/>
    <d v="1965-10-14T00:00:00"/>
    <n v="54"/>
    <s v="J"/>
    <n v="30"/>
    <n v="2.5"/>
    <n v="39"/>
    <x v="0"/>
    <n v="1"/>
    <n v="28"/>
    <n v="0"/>
    <n v="8545"/>
    <n v="1259.1937499999999"/>
    <n v="0"/>
    <n v="0"/>
    <n v="0"/>
    <n v="0"/>
    <n v="0"/>
    <n v="0"/>
    <n v="0"/>
    <n v="0"/>
    <n v="0"/>
    <n v="0"/>
    <n v="492.98076923076928"/>
    <n v="391.64583333333337"/>
    <n v="26.5"/>
    <n v="0"/>
    <n v="0"/>
    <n v="0"/>
    <n v="0"/>
    <n v="204.04680264423081"/>
    <n v="0"/>
    <n v="0"/>
  </r>
  <r>
    <d v="2021-02-01T00:00:00"/>
    <x v="10"/>
    <s v="P"/>
    <s v="Active"/>
    <n v="114"/>
    <x v="113"/>
    <s v="N"/>
    <x v="22"/>
    <n v="1047"/>
    <x v="9"/>
    <s v="Niederl. 4"/>
    <n v="1"/>
    <s v="Department"/>
    <s v="Supervisor"/>
    <s v="Non-Mgm."/>
    <s v="ang."/>
    <s v="M"/>
    <d v="2004-01-01T00:00:00"/>
    <m/>
    <s v=""/>
    <n v="16"/>
    <d v="1965-01-09T00:00:00"/>
    <n v="55"/>
    <s v="J"/>
    <n v="30"/>
    <n v="2.5"/>
    <n v="39"/>
    <x v="0"/>
    <n v="1"/>
    <n v="28"/>
    <n v="0"/>
    <n v="8546"/>
    <n v="1259.1937499999999"/>
    <n v="0"/>
    <n v="0"/>
    <n v="0"/>
    <n v="0"/>
    <n v="0"/>
    <n v="0"/>
    <n v="0"/>
    <n v="0"/>
    <n v="0"/>
    <n v="0"/>
    <n v="493.03846153846155"/>
    <n v="391.69166666666666"/>
    <n v="26.5"/>
    <n v="0"/>
    <n v="0"/>
    <n v="0"/>
    <n v="0"/>
    <n v="204.06998721153849"/>
    <n v="0"/>
    <n v="0"/>
  </r>
  <r>
    <d v="2021-02-01T00:00:00"/>
    <x v="10"/>
    <s v="P"/>
    <s v="Active"/>
    <n v="115"/>
    <x v="114"/>
    <s v="N"/>
    <x v="22"/>
    <n v="1041"/>
    <x v="4"/>
    <s v="Niederl. 6"/>
    <n v="1"/>
    <s v="Department"/>
    <s v="Supervisor"/>
    <s v="Non-Mgm."/>
    <s v="ang."/>
    <s v="M"/>
    <d v="2004-01-01T00:00:00"/>
    <m/>
    <s v=""/>
    <n v="16"/>
    <d v="1957-03-29T00:00:00"/>
    <n v="62"/>
    <s v="J"/>
    <n v="35"/>
    <n v="2.9166666666666665"/>
    <n v="39"/>
    <x v="0"/>
    <n v="1"/>
    <n v="28"/>
    <n v="0"/>
    <n v="8547"/>
    <n v="1259.1937499999999"/>
    <n v="0"/>
    <n v="0"/>
    <n v="0"/>
    <n v="0"/>
    <n v="0"/>
    <n v="0"/>
    <n v="0"/>
    <n v="0"/>
    <n v="0"/>
    <n v="0"/>
    <n v="575.27884615384619"/>
    <n v="391.73750000000001"/>
    <n v="26.5"/>
    <n v="0"/>
    <n v="0"/>
    <n v="0"/>
    <n v="0"/>
    <n v="222.49798572115387"/>
    <n v="0"/>
    <n v="0"/>
  </r>
  <r>
    <d v="2021-02-01T00:00:00"/>
    <x v="10"/>
    <s v="P"/>
    <s v="Active"/>
    <n v="116"/>
    <x v="115"/>
    <s v="N"/>
    <x v="28"/>
    <n v="1004"/>
    <x v="1"/>
    <s v="Niederl. 1"/>
    <n v="1"/>
    <s v="Department"/>
    <s v="Supervisor"/>
    <s v="Non-Mgm."/>
    <s v="ang."/>
    <s v="M"/>
    <d v="2004-02-16T00:00:00"/>
    <m/>
    <s v=""/>
    <n v="15"/>
    <d v="1977-06-14T00:00:00"/>
    <n v="42"/>
    <s v="N"/>
    <n v="30"/>
    <n v="2.5"/>
    <n v="39"/>
    <x v="0"/>
    <n v="1"/>
    <n v="28"/>
    <n v="0"/>
    <n v="8548"/>
    <n v="1259.1937499999999"/>
    <n v="0"/>
    <n v="0"/>
    <n v="0"/>
    <n v="0"/>
    <n v="0"/>
    <n v="0"/>
    <n v="0"/>
    <n v="0"/>
    <n v="0"/>
    <n v="0"/>
    <n v="0"/>
    <n v="0"/>
    <n v="26.5"/>
    <n v="0"/>
    <n v="0"/>
    <n v="0"/>
    <n v="0"/>
    <n v="5.9346750000000004"/>
    <n v="0"/>
    <n v="0"/>
  </r>
  <r>
    <d v="2021-02-01T00:00:00"/>
    <x v="10"/>
    <s v="P"/>
    <s v="Active"/>
    <n v="117"/>
    <x v="116"/>
    <s v="N"/>
    <x v="37"/>
    <n v="1005"/>
    <x v="1"/>
    <s v="Niederl. 1"/>
    <n v="1"/>
    <s v="Department"/>
    <s v="Supervisor"/>
    <s v="Non-Mgm."/>
    <s v="ang."/>
    <s v="M"/>
    <d v="2004-04-01T00:00:00"/>
    <m/>
    <s v=""/>
    <n v="15"/>
    <d v="1969-09-26T00:00:00"/>
    <n v="50"/>
    <s v="N"/>
    <n v="30"/>
    <n v="2.5"/>
    <n v="39"/>
    <x v="0"/>
    <n v="1"/>
    <n v="28"/>
    <n v="0"/>
    <n v="8549"/>
    <n v="1259.1937499999999"/>
    <n v="0"/>
    <n v="0"/>
    <n v="0"/>
    <n v="0"/>
    <n v="0"/>
    <n v="0"/>
    <n v="0"/>
    <n v="0"/>
    <n v="0"/>
    <n v="0"/>
    <n v="0"/>
    <n v="0"/>
    <n v="26.5"/>
    <n v="0"/>
    <n v="0"/>
    <n v="0"/>
    <n v="0"/>
    <n v="5.9346750000000004"/>
    <n v="0"/>
    <n v="0"/>
  </r>
  <r>
    <d v="2021-02-01T00:00:00"/>
    <x v="10"/>
    <s v="P"/>
    <s v="Active"/>
    <n v="118"/>
    <x v="117"/>
    <s v="N"/>
    <x v="39"/>
    <n v="1085"/>
    <x v="0"/>
    <s v="Niederl. 3"/>
    <n v="1"/>
    <s v="Department"/>
    <s v="Supervisor"/>
    <s v="Non-Mgm."/>
    <s v="ang."/>
    <s v="M"/>
    <d v="2004-05-24T00:00:00"/>
    <m/>
    <s v=""/>
    <n v="15"/>
    <d v="1964-02-05T00:00:00"/>
    <n v="55"/>
    <s v="N"/>
    <n v="30"/>
    <n v="2.5"/>
    <n v="39"/>
    <x v="0"/>
    <n v="1"/>
    <n v="28"/>
    <n v="0"/>
    <n v="8550"/>
    <n v="1259.1937499999999"/>
    <n v="0"/>
    <n v="0"/>
    <n v="0"/>
    <n v="0"/>
    <n v="0"/>
    <n v="0"/>
    <n v="0"/>
    <n v="0"/>
    <n v="0"/>
    <n v="0"/>
    <n v="0"/>
    <n v="0"/>
    <n v="26.5"/>
    <n v="0"/>
    <n v="0"/>
    <n v="0"/>
    <n v="0"/>
    <n v="5.9346750000000004"/>
    <n v="0"/>
    <n v="0"/>
  </r>
  <r>
    <d v="2021-02-01T00:00:00"/>
    <x v="10"/>
    <s v="P"/>
    <s v="Active"/>
    <n v="119"/>
    <x v="118"/>
    <s v="N"/>
    <x v="1"/>
    <n v="1017"/>
    <x v="1"/>
    <s v="Niederl. 1"/>
    <n v="1"/>
    <s v="Department"/>
    <s v="Supervisor"/>
    <s v="Non-Mgm."/>
    <s v="ang."/>
    <s v="M"/>
    <d v="2004-07-19T00:00:00"/>
    <m/>
    <s v=""/>
    <n v="15"/>
    <d v="1973-11-30T00:00:00"/>
    <n v="46"/>
    <s v="N"/>
    <n v="30"/>
    <n v="2.5"/>
    <n v="39"/>
    <x v="0"/>
    <n v="1"/>
    <n v="28"/>
    <n v="0"/>
    <n v="8551"/>
    <n v="1259.1937499999999"/>
    <n v="0"/>
    <n v="0"/>
    <n v="0"/>
    <n v="0"/>
    <n v="0"/>
    <n v="0"/>
    <n v="0"/>
    <n v="0"/>
    <n v="0"/>
    <n v="0"/>
    <n v="0"/>
    <n v="0"/>
    <n v="26.5"/>
    <n v="0"/>
    <n v="0"/>
    <n v="0"/>
    <n v="0"/>
    <n v="5.9346750000000004"/>
    <n v="0"/>
    <n v="0"/>
  </r>
  <r>
    <d v="2021-02-01T00:00:00"/>
    <x v="10"/>
    <s v="P"/>
    <s v="Active"/>
    <n v="120"/>
    <x v="119"/>
    <s v="N"/>
    <x v="1"/>
    <n v="1017"/>
    <x v="1"/>
    <s v="Niederl. 1"/>
    <n v="1"/>
    <s v="Department"/>
    <s v="Supervisor"/>
    <s v="Non-Mgm."/>
    <s v="ang."/>
    <s v="W"/>
    <d v="2004-02-16T00:00:00"/>
    <m/>
    <s v=""/>
    <n v="15"/>
    <d v="1979-11-06T00:00:00"/>
    <n v="40"/>
    <s v="N"/>
    <n v="18"/>
    <n v="1.5"/>
    <n v="12"/>
    <x v="0"/>
    <n v="0.30769230769230771"/>
    <n v="28"/>
    <n v="0"/>
    <n v="8552"/>
    <n v="1259.1937499999999"/>
    <n v="0"/>
    <n v="0"/>
    <n v="0"/>
    <n v="0"/>
    <n v="0"/>
    <n v="0"/>
    <n v="0"/>
    <n v="0"/>
    <n v="0"/>
    <n v="0"/>
    <n v="0"/>
    <n v="0"/>
    <n v="26.5"/>
    <n v="0"/>
    <n v="0"/>
    <n v="0"/>
    <n v="0"/>
    <n v="5.9346750000000004"/>
    <n v="0"/>
    <n v="0"/>
  </r>
  <r>
    <d v="2021-02-01T00:00:00"/>
    <x v="10"/>
    <s v="P"/>
    <s v="Active"/>
    <n v="121"/>
    <x v="120"/>
    <s v="Y"/>
    <x v="16"/>
    <n v="1049"/>
    <x v="3"/>
    <s v="Niederl. 8"/>
    <n v="0.5"/>
    <s v="Department"/>
    <s v="Supervisor"/>
    <s v="Non-Mgm."/>
    <s v="ang."/>
    <s v="W"/>
    <d v="2004-09-01T00:00:00"/>
    <m/>
    <s v=""/>
    <n v="15"/>
    <d v="1987-08-27T00:00:00"/>
    <n v="32"/>
    <s v="J"/>
    <n v="30"/>
    <n v="2.5"/>
    <n v="20"/>
    <x v="0"/>
    <n v="0.25641025641025639"/>
    <n v="28"/>
    <n v="0"/>
    <n v="8553"/>
    <n v="1259.1937499999999"/>
    <n v="0"/>
    <n v="0"/>
    <n v="0"/>
    <n v="0"/>
    <n v="0"/>
    <n v="0"/>
    <n v="0"/>
    <n v="0"/>
    <n v="0"/>
    <n v="0"/>
    <n v="962.21249999999998"/>
    <n v="392.01250000000005"/>
    <n v="13.25"/>
    <n v="0"/>
    <n v="0"/>
    <n v="0"/>
    <n v="0"/>
    <n v="306.24602625"/>
    <n v="0"/>
    <n v="0"/>
  </r>
  <r>
    <d v="2021-02-01T00:00:00"/>
    <x v="10"/>
    <s v="P"/>
    <s v="Active"/>
    <n v="121"/>
    <x v="120"/>
    <s v="Y"/>
    <x v="16"/>
    <n v="1056"/>
    <x v="2"/>
    <s v="Niederl. 7"/>
    <n v="0.5"/>
    <s v="Department"/>
    <s v="Supervisor"/>
    <s v="Non-Mgm."/>
    <s v="ang."/>
    <s v="W"/>
    <d v="2004-09-01T00:00:00"/>
    <m/>
    <s v=""/>
    <n v="15"/>
    <d v="1987-08-27T00:00:00"/>
    <n v="32"/>
    <s v="J"/>
    <n v="30"/>
    <n v="2.5"/>
    <n v="20"/>
    <x v="0"/>
    <n v="0.25641025641025639"/>
    <n v="28"/>
    <n v="0"/>
    <n v="8554"/>
    <n v="1259.1937499999999"/>
    <n v="0"/>
    <n v="0"/>
    <n v="0"/>
    <n v="0"/>
    <n v="0"/>
    <n v="0"/>
    <n v="0"/>
    <n v="0"/>
    <n v="0"/>
    <n v="0"/>
    <n v="962.32499999999993"/>
    <n v="392.05833333333339"/>
    <n v="13.25"/>
    <n v="0"/>
    <n v="0"/>
    <n v="0"/>
    <n v="0"/>
    <n v="306.28148499999998"/>
    <n v="0"/>
    <n v="0"/>
  </r>
  <r>
    <d v="2021-02-01T00:00:00"/>
    <x v="10"/>
    <s v="P"/>
    <s v="Active"/>
    <n v="122"/>
    <x v="121"/>
    <s v="N"/>
    <x v="21"/>
    <n v="1086"/>
    <x v="0"/>
    <s v="Niederl. 3"/>
    <n v="1"/>
    <s v="Department"/>
    <s v="Supervisor"/>
    <s v="Non-Mgm."/>
    <s v="ang."/>
    <s v="M"/>
    <d v="2004-10-01T00:00:00"/>
    <m/>
    <s v=""/>
    <n v="15"/>
    <d v="1971-06-10T00:00:00"/>
    <n v="48"/>
    <s v="N"/>
    <n v="30"/>
    <n v="2.5"/>
    <n v="39"/>
    <x v="0"/>
    <n v="1"/>
    <n v="28"/>
    <n v="0"/>
    <n v="8555"/>
    <n v="1259.1937499999999"/>
    <n v="0"/>
    <n v="0"/>
    <n v="0"/>
    <n v="0"/>
    <n v="0"/>
    <n v="0"/>
    <n v="0"/>
    <n v="0"/>
    <n v="0"/>
    <n v="0"/>
    <n v="0"/>
    <n v="0"/>
    <n v="26.5"/>
    <n v="0"/>
    <n v="0"/>
    <n v="0"/>
    <n v="0"/>
    <n v="5.9346750000000004"/>
    <n v="0"/>
    <n v="0"/>
  </r>
  <r>
    <d v="2021-02-01T00:00:00"/>
    <x v="10"/>
    <s v="P"/>
    <s v="Active"/>
    <n v="123"/>
    <x v="122"/>
    <s v="N"/>
    <x v="40"/>
    <n v="1001"/>
    <x v="1"/>
    <s v="Niederl. 1"/>
    <n v="1"/>
    <s v="Department"/>
    <s v="Supervisor"/>
    <s v="Manager"/>
    <s v="ang."/>
    <s v="M"/>
    <d v="2005-01-10T00:00:00"/>
    <m/>
    <s v=""/>
    <n v="15"/>
    <d v="1961-06-21T00:00:00"/>
    <n v="58"/>
    <s v="N"/>
    <n v="30"/>
    <n v="2.5"/>
    <n v="39"/>
    <x v="0"/>
    <n v="1"/>
    <n v="28"/>
    <n v="0"/>
    <n v="8556"/>
    <n v="1259.1937499999999"/>
    <n v="0"/>
    <n v="0"/>
    <n v="0"/>
    <n v="0"/>
    <n v="0"/>
    <n v="0"/>
    <n v="0"/>
    <n v="0"/>
    <n v="0"/>
    <n v="0"/>
    <n v="0"/>
    <n v="0"/>
    <n v="26.5"/>
    <n v="0"/>
    <n v="0"/>
    <n v="0"/>
    <n v="0"/>
    <n v="5.9346750000000004"/>
    <n v="0"/>
    <n v="23.726666666666667"/>
  </r>
  <r>
    <d v="2021-02-01T00:00:00"/>
    <x v="10"/>
    <s v="P"/>
    <s v="Active"/>
    <n v="124"/>
    <x v="123"/>
    <s v="N"/>
    <x v="22"/>
    <n v="1053"/>
    <x v="3"/>
    <s v="Niederl. 8"/>
    <n v="1"/>
    <s v="Department"/>
    <s v="Supervisor"/>
    <s v="Non-Mgm."/>
    <s v="ang."/>
    <s v="M"/>
    <d v="2005-02-01T00:00:00"/>
    <m/>
    <s v=""/>
    <n v="14"/>
    <d v="1958-11-05T00:00:00"/>
    <n v="61"/>
    <s v="J"/>
    <n v="30"/>
    <n v="2.5"/>
    <n v="39"/>
    <x v="0"/>
    <n v="1"/>
    <n v="28"/>
    <n v="0"/>
    <n v="8557"/>
    <n v="1259.1937499999999"/>
    <n v="0"/>
    <n v="0"/>
    <n v="0"/>
    <n v="0"/>
    <n v="0"/>
    <n v="0"/>
    <n v="0"/>
    <n v="0"/>
    <n v="0"/>
    <n v="0"/>
    <n v="493.67307692307691"/>
    <n v="392.19583333333338"/>
    <n v="26.5"/>
    <n v="0"/>
    <n v="0"/>
    <n v="0"/>
    <n v="0"/>
    <n v="204.32501745192312"/>
    <n v="0"/>
    <n v="23.726666666666667"/>
  </r>
  <r>
    <d v="2021-02-01T00:00:00"/>
    <x v="10"/>
    <s v="P"/>
    <s v="Active"/>
    <n v="125"/>
    <x v="124"/>
    <s v="N"/>
    <x v="41"/>
    <n v="1006"/>
    <x v="1"/>
    <s v="Niederl. 1"/>
    <n v="1"/>
    <s v="Department"/>
    <s v="Supervisor"/>
    <s v="Manager"/>
    <s v="ang."/>
    <s v="M"/>
    <d v="1989-10-02T00:00:00"/>
    <m/>
    <s v=""/>
    <n v="30"/>
    <d v="1968-09-21T00:00:00"/>
    <n v="51"/>
    <s v="N"/>
    <n v="30"/>
    <n v="2.5"/>
    <n v="39"/>
    <x v="0"/>
    <n v="1"/>
    <n v="28"/>
    <n v="0"/>
    <n v="8558"/>
    <n v="1259.1937499999999"/>
    <n v="0"/>
    <n v="0"/>
    <n v="0"/>
    <n v="0"/>
    <n v="0"/>
    <n v="0"/>
    <n v="0"/>
    <n v="0"/>
    <n v="0"/>
    <n v="0"/>
    <n v="0"/>
    <n v="0"/>
    <n v="26.5"/>
    <n v="0"/>
    <n v="0"/>
    <n v="0"/>
    <n v="0"/>
    <n v="5.9346750000000004"/>
    <n v="0"/>
    <n v="0"/>
  </r>
  <r>
    <d v="2021-02-01T00:00:00"/>
    <x v="10"/>
    <s v="P"/>
    <s v="Active"/>
    <n v="126"/>
    <x v="125"/>
    <s v="N"/>
    <x v="22"/>
    <n v="1023"/>
    <x v="7"/>
    <s v="Niederl. 9"/>
    <n v="1"/>
    <s v="Department"/>
    <s v="Supervisor"/>
    <s v="Non-Mgm."/>
    <s v="ang."/>
    <s v="M"/>
    <d v="2005-07-01T00:00:00"/>
    <m/>
    <s v=""/>
    <n v="14"/>
    <d v="1978-01-16T00:00:00"/>
    <n v="42"/>
    <s v="J"/>
    <n v="30"/>
    <n v="2.5"/>
    <n v="39"/>
    <x v="0"/>
    <n v="1"/>
    <n v="28"/>
    <n v="0"/>
    <n v="8559"/>
    <n v="1259.1937499999999"/>
    <n v="0"/>
    <n v="0"/>
    <n v="0"/>
    <n v="0"/>
    <n v="0"/>
    <n v="0"/>
    <n v="0"/>
    <n v="0"/>
    <n v="0"/>
    <n v="0"/>
    <n v="493.78846153846155"/>
    <n v="392.28750000000002"/>
    <n v="26.5"/>
    <n v="0"/>
    <n v="0"/>
    <n v="0"/>
    <n v="0"/>
    <n v="204.37138658653848"/>
    <n v="0"/>
    <n v="23.726666666666667"/>
  </r>
  <r>
    <d v="2021-02-01T00:00:00"/>
    <x v="10"/>
    <s v="P"/>
    <s v="Active"/>
    <n v="127"/>
    <x v="126"/>
    <s v="N"/>
    <x v="31"/>
    <n v="1034"/>
    <x v="5"/>
    <s v="Niederl. 5"/>
    <n v="1"/>
    <s v="Department"/>
    <s v="Supervisor"/>
    <s v="Manager"/>
    <s v="ang."/>
    <s v="M"/>
    <d v="2005-07-01T00:00:00"/>
    <m/>
    <s v=""/>
    <n v="14"/>
    <d v="1973-01-03T00:00:00"/>
    <n v="47"/>
    <s v="N"/>
    <n v="30"/>
    <n v="2.5"/>
    <n v="39"/>
    <x v="0"/>
    <n v="1"/>
    <n v="28"/>
    <n v="0"/>
    <n v="8560"/>
    <n v="1259.1937499999999"/>
    <n v="0"/>
    <n v="0"/>
    <n v="60"/>
    <n v="0"/>
    <n v="0"/>
    <n v="0"/>
    <n v="0"/>
    <n v="0"/>
    <n v="0"/>
    <n v="0"/>
    <n v="0"/>
    <n v="0"/>
    <n v="26.5"/>
    <n v="0"/>
    <n v="0"/>
    <n v="0"/>
    <n v="0"/>
    <n v="19.371675"/>
    <n v="117.04"/>
    <n v="23.726666666666667"/>
  </r>
  <r>
    <d v="2021-02-01T00:00:00"/>
    <x v="10"/>
    <s v="P"/>
    <s v="Active"/>
    <n v="128"/>
    <x v="127"/>
    <s v="N"/>
    <x v="17"/>
    <n v="1088"/>
    <x v="0"/>
    <s v="Niederl. 3"/>
    <n v="1"/>
    <s v="Department"/>
    <s v="Supervisor"/>
    <s v="Non-Mgm."/>
    <s v="ang."/>
    <s v="M"/>
    <d v="2005-08-01T00:00:00"/>
    <m/>
    <s v=""/>
    <n v="14"/>
    <d v="1971-05-10T00:00:00"/>
    <n v="48"/>
    <s v="N"/>
    <n v="30"/>
    <n v="2.5"/>
    <n v="39"/>
    <x v="0"/>
    <n v="1"/>
    <n v="28"/>
    <n v="0"/>
    <n v="8561"/>
    <n v="1259.1937499999999"/>
    <n v="0"/>
    <n v="0"/>
    <n v="0"/>
    <n v="0"/>
    <n v="0"/>
    <n v="0"/>
    <n v="0"/>
    <n v="0"/>
    <n v="0"/>
    <n v="0"/>
    <n v="0"/>
    <n v="0"/>
    <n v="26.5"/>
    <n v="0"/>
    <n v="0"/>
    <n v="0"/>
    <n v="0"/>
    <n v="5.9346750000000004"/>
    <n v="0"/>
    <n v="23.726666666666667"/>
  </r>
  <r>
    <d v="2021-02-01T00:00:00"/>
    <x v="10"/>
    <s v="P"/>
    <s v="Active"/>
    <n v="129"/>
    <x v="128"/>
    <s v="N"/>
    <x v="36"/>
    <n v="1054"/>
    <x v="8"/>
    <s v="Niederl. 2"/>
    <n v="1"/>
    <s v="Department"/>
    <s v="Supervisor"/>
    <s v="Supervisor"/>
    <s v="ang."/>
    <s v="M"/>
    <d v="2005-09-01T00:00:00"/>
    <m/>
    <s v=""/>
    <n v="14"/>
    <d v="1988-10-25T00:00:00"/>
    <n v="31"/>
    <s v="N"/>
    <n v="30"/>
    <n v="2.5"/>
    <n v="39"/>
    <x v="0"/>
    <n v="1"/>
    <n v="28"/>
    <n v="0"/>
    <n v="8562"/>
    <n v="1259.1937499999999"/>
    <n v="0"/>
    <n v="0"/>
    <n v="0"/>
    <n v="0"/>
    <n v="0"/>
    <n v="0"/>
    <n v="0"/>
    <n v="0"/>
    <n v="0"/>
    <n v="0"/>
    <n v="0"/>
    <n v="0"/>
    <n v="26.5"/>
    <n v="0"/>
    <n v="0"/>
    <n v="0"/>
    <n v="0"/>
    <n v="5.9346750000000004"/>
    <n v="0"/>
    <n v="23.726666666666667"/>
  </r>
  <r>
    <d v="2021-02-01T00:00:00"/>
    <x v="10"/>
    <s v="P"/>
    <s v="Active"/>
    <n v="130"/>
    <x v="129"/>
    <s v="N"/>
    <x v="37"/>
    <n v="1005"/>
    <x v="1"/>
    <s v="Niederl. 1"/>
    <n v="1"/>
    <s v="Department"/>
    <s v="Supervisor"/>
    <s v="Non-Mgm."/>
    <s v="ang."/>
    <s v="M"/>
    <d v="2003-06-02T00:00:00"/>
    <m/>
    <s v=""/>
    <n v="16"/>
    <d v="1980-09-05T00:00:00"/>
    <n v="39"/>
    <s v="N"/>
    <n v="30"/>
    <n v="2.5"/>
    <n v="39"/>
    <x v="0"/>
    <n v="1"/>
    <n v="28"/>
    <n v="0"/>
    <n v="8563"/>
    <n v="1259.1937499999999"/>
    <n v="0"/>
    <n v="0"/>
    <n v="0"/>
    <n v="0"/>
    <n v="0"/>
    <n v="0"/>
    <n v="0"/>
    <n v="0"/>
    <n v="0"/>
    <n v="0"/>
    <n v="0"/>
    <n v="0"/>
    <n v="26.5"/>
    <n v="0"/>
    <n v="0"/>
    <n v="0"/>
    <n v="0"/>
    <n v="5.9346750000000004"/>
    <n v="0"/>
    <n v="0"/>
  </r>
  <r>
    <d v="2021-02-01T00:00:00"/>
    <x v="10"/>
    <s v="P"/>
    <s v="Active"/>
    <n v="131"/>
    <x v="130"/>
    <s v="N"/>
    <x v="31"/>
    <n v="1052"/>
    <x v="3"/>
    <s v="Niederl. 8"/>
    <n v="1"/>
    <s v="Department"/>
    <s v="Supervisor"/>
    <s v="Non-Mgm."/>
    <s v="ang."/>
    <s v="M"/>
    <d v="2005-10-01T00:00:00"/>
    <m/>
    <s v=""/>
    <n v="14"/>
    <d v="1962-12-31T00:00:00"/>
    <n v="57"/>
    <s v="N"/>
    <n v="30"/>
    <n v="2.5"/>
    <n v="39"/>
    <x v="0"/>
    <n v="1"/>
    <n v="28"/>
    <n v="0"/>
    <n v="8564"/>
    <n v="1259.1937499999999"/>
    <n v="0"/>
    <n v="684.6"/>
    <n v="60"/>
    <n v="0"/>
    <n v="0"/>
    <n v="0"/>
    <n v="0"/>
    <n v="0"/>
    <n v="0"/>
    <n v="0"/>
    <n v="0"/>
    <n v="0"/>
    <n v="26.5"/>
    <n v="0"/>
    <n v="0"/>
    <n v="0"/>
    <n v="0"/>
    <n v="172.68784500000001"/>
    <n v="119.51"/>
    <n v="23.726666666666667"/>
  </r>
  <r>
    <d v="2021-02-01T00:00:00"/>
    <x v="10"/>
    <s v="P"/>
    <s v="Active"/>
    <n v="132"/>
    <x v="131"/>
    <s v="N"/>
    <x v="22"/>
    <n v="1041"/>
    <x v="4"/>
    <s v="Niederl. 6"/>
    <n v="1"/>
    <s v="Department"/>
    <s v="Supervisor"/>
    <s v="Non-Mgm."/>
    <s v="ang."/>
    <s v="M"/>
    <d v="2006-01-01T00:00:00"/>
    <m/>
    <s v=""/>
    <n v="14"/>
    <d v="1966-07-17T00:00:00"/>
    <n v="53"/>
    <s v="J"/>
    <n v="35"/>
    <n v="2.9166666666666665"/>
    <n v="39"/>
    <x v="0"/>
    <n v="1"/>
    <n v="28"/>
    <n v="0"/>
    <n v="8565"/>
    <n v="1259.1937499999999"/>
    <n v="0"/>
    <n v="0"/>
    <n v="0"/>
    <n v="0"/>
    <n v="0"/>
    <n v="0"/>
    <n v="0"/>
    <n v="0"/>
    <n v="0"/>
    <n v="0"/>
    <n v="576.49038461538464"/>
    <n v="392.56250000000006"/>
    <n v="26.5"/>
    <n v="0"/>
    <n v="0"/>
    <n v="0"/>
    <n v="0"/>
    <n v="222.95406850961544"/>
    <n v="0"/>
    <n v="0"/>
  </r>
  <r>
    <d v="2021-02-01T00:00:00"/>
    <x v="10"/>
    <s v="P"/>
    <s v="Active"/>
    <n v="133"/>
    <x v="132"/>
    <s v="N"/>
    <x v="9"/>
    <n v="1087"/>
    <x v="0"/>
    <s v="Niederl. 3"/>
    <n v="1"/>
    <s v="Department"/>
    <s v="Supervisor"/>
    <s v="Non-Mgm."/>
    <s v="ang."/>
    <s v="M"/>
    <d v="2006-05-01T00:00:00"/>
    <m/>
    <s v=""/>
    <n v="13"/>
    <d v="1974-09-25T00:00:00"/>
    <n v="45"/>
    <s v="N"/>
    <n v="30"/>
    <n v="2.5"/>
    <n v="39"/>
    <x v="0"/>
    <n v="1"/>
    <n v="28"/>
    <n v="0"/>
    <n v="8566"/>
    <n v="1259.1937499999999"/>
    <n v="0"/>
    <n v="0"/>
    <n v="0"/>
    <n v="0"/>
    <n v="0"/>
    <n v="0"/>
    <n v="0"/>
    <n v="0"/>
    <n v="0"/>
    <n v="0"/>
    <n v="0"/>
    <n v="0"/>
    <n v="26.5"/>
    <n v="0"/>
    <n v="0"/>
    <n v="0"/>
    <n v="0"/>
    <n v="5.9346750000000004"/>
    <n v="0"/>
    <n v="0"/>
  </r>
  <r>
    <d v="2021-02-01T00:00:00"/>
    <x v="10"/>
    <s v="P"/>
    <s v="Active"/>
    <n v="134"/>
    <x v="133"/>
    <s v="N"/>
    <x v="42"/>
    <n v="1076"/>
    <x v="0"/>
    <s v="Niederl. 3"/>
    <n v="1"/>
    <s v="Department"/>
    <s v="Supervisor"/>
    <s v="Manager"/>
    <s v="ang."/>
    <s v="M"/>
    <d v="2006-06-01T00:00:00"/>
    <m/>
    <s v=""/>
    <n v="13"/>
    <d v="1979-11-30T00:00:00"/>
    <n v="40"/>
    <s v="N"/>
    <n v="30"/>
    <n v="2.5"/>
    <n v="39"/>
    <x v="0"/>
    <n v="1"/>
    <n v="28"/>
    <n v="0"/>
    <n v="8567"/>
    <n v="1259.1937499999999"/>
    <n v="0"/>
    <n v="0"/>
    <n v="0"/>
    <n v="0"/>
    <n v="0"/>
    <n v="0"/>
    <n v="0"/>
    <n v="0"/>
    <n v="0"/>
    <n v="0"/>
    <n v="0"/>
    <n v="0"/>
    <n v="26.5"/>
    <n v="0"/>
    <n v="0"/>
    <n v="0"/>
    <n v="0"/>
    <n v="5.9346750000000004"/>
    <n v="168.83019999999999"/>
    <n v="0"/>
  </r>
  <r>
    <d v="2021-02-01T00:00:00"/>
    <x v="10"/>
    <s v="P"/>
    <s v="Active"/>
    <n v="135"/>
    <x v="134"/>
    <s v="N"/>
    <x v="31"/>
    <n v="1052"/>
    <x v="3"/>
    <s v="Niederl. 8"/>
    <n v="1"/>
    <s v="Department"/>
    <s v="Supervisor"/>
    <s v="Non-Mgm."/>
    <s v="ang."/>
    <s v="M"/>
    <d v="2006-07-01T00:00:00"/>
    <m/>
    <s v=""/>
    <n v="13"/>
    <d v="1966-11-12T00:00:00"/>
    <n v="53"/>
    <s v="J"/>
    <n v="30"/>
    <n v="2.5"/>
    <n v="39"/>
    <x v="0"/>
    <n v="1"/>
    <n v="28"/>
    <n v="0"/>
    <n v="8568"/>
    <n v="1259.1937499999999"/>
    <n v="0"/>
    <n v="0"/>
    <n v="60"/>
    <n v="0"/>
    <n v="1666.67"/>
    <n v="0"/>
    <n v="0"/>
    <n v="0"/>
    <n v="0"/>
    <n v="0"/>
    <n v="494.30769230769232"/>
    <n v="392.70000000000005"/>
    <n v="26.5"/>
    <n v="0"/>
    <n v="0"/>
    <n v="0"/>
    <n v="0"/>
    <n v="591.26779419230775"/>
    <n v="102.98"/>
    <n v="0"/>
  </r>
  <r>
    <d v="2021-02-01T00:00:00"/>
    <x v="10"/>
    <s v="P"/>
    <s v="Active"/>
    <n v="136"/>
    <x v="135"/>
    <s v="N"/>
    <x v="22"/>
    <n v="1047"/>
    <x v="9"/>
    <s v="Niederl. 4"/>
    <n v="1"/>
    <s v="Department"/>
    <s v="Supervisor"/>
    <s v="Non-Mgm."/>
    <s v="ang."/>
    <s v="M"/>
    <d v="2006-07-01T00:00:00"/>
    <m/>
    <s v=""/>
    <n v="13"/>
    <d v="1964-01-29T00:00:00"/>
    <n v="55"/>
    <s v="J"/>
    <n v="30"/>
    <n v="2.5"/>
    <n v="39"/>
    <x v="0"/>
    <n v="1"/>
    <n v="28"/>
    <n v="0"/>
    <n v="8569"/>
    <n v="1259.1937499999999"/>
    <n v="0"/>
    <n v="0"/>
    <n v="0"/>
    <n v="0"/>
    <n v="0"/>
    <n v="0"/>
    <n v="0"/>
    <n v="0"/>
    <n v="0"/>
    <n v="0"/>
    <n v="494.36538461538464"/>
    <n v="392.74583333333339"/>
    <n v="26.5"/>
    <n v="0"/>
    <n v="0"/>
    <n v="0"/>
    <n v="0"/>
    <n v="204.60323225961542"/>
    <n v="0"/>
    <n v="0"/>
  </r>
  <r>
    <d v="2021-02-01T00:00:00"/>
    <x v="10"/>
    <s v="P"/>
    <s v="Active"/>
    <n v="137"/>
    <x v="136"/>
    <s v="N"/>
    <x v="22"/>
    <n v="1060"/>
    <x v="2"/>
    <s v="Niederl. 7"/>
    <n v="1"/>
    <s v="Department"/>
    <s v="Supervisor"/>
    <s v="Non-Mgm."/>
    <s v="ang."/>
    <s v="M"/>
    <d v="2006-08-21T00:00:00"/>
    <m/>
    <s v=""/>
    <n v="13"/>
    <d v="1988-05-17T00:00:00"/>
    <n v="31"/>
    <s v="J"/>
    <n v="30"/>
    <n v="2.5"/>
    <n v="39"/>
    <x v="0"/>
    <n v="1"/>
    <n v="28"/>
    <n v="0"/>
    <n v="8570"/>
    <n v="1259.1937499999999"/>
    <n v="0"/>
    <n v="0"/>
    <n v="0"/>
    <n v="0"/>
    <n v="0"/>
    <n v="0"/>
    <n v="0"/>
    <n v="0"/>
    <n v="0"/>
    <n v="0"/>
    <n v="494.42307692307696"/>
    <n v="392.79166666666669"/>
    <n v="26.5"/>
    <n v="0"/>
    <n v="0"/>
    <n v="0"/>
    <n v="0"/>
    <n v="204.6264168269231"/>
    <n v="0"/>
    <n v="0"/>
  </r>
  <r>
    <d v="2021-02-01T00:00:00"/>
    <x v="10"/>
    <s v="P"/>
    <s v="Active"/>
    <n v="138"/>
    <x v="137"/>
    <s v="Y"/>
    <x v="15"/>
    <n v="1026"/>
    <x v="6"/>
    <s v="Niederl. 10"/>
    <n v="0.5"/>
    <s v="Department"/>
    <s v="Supervisor"/>
    <s v="Manager"/>
    <s v="ang."/>
    <s v="W"/>
    <d v="2006-09-01T00:00:00"/>
    <m/>
    <s v=""/>
    <n v="13"/>
    <d v="1989-06-26T00:00:00"/>
    <n v="30"/>
    <s v="N"/>
    <n v="30"/>
    <n v="2.5"/>
    <n v="39"/>
    <x v="0"/>
    <n v="0.5"/>
    <n v="28"/>
    <n v="0"/>
    <n v="8571"/>
    <n v="1259.1937499999999"/>
    <n v="0"/>
    <n v="0"/>
    <n v="0"/>
    <n v="0"/>
    <n v="175"/>
    <n v="0"/>
    <n v="0"/>
    <n v="0"/>
    <n v="0"/>
    <n v="0"/>
    <n v="0"/>
    <n v="0"/>
    <n v="13.25"/>
    <n v="0"/>
    <n v="0"/>
    <n v="0"/>
    <n v="0"/>
    <n v="42.158587500000003"/>
    <n v="45.994249999999994"/>
    <n v="0"/>
  </r>
  <r>
    <d v="2021-02-01T00:00:00"/>
    <x v="10"/>
    <s v="P"/>
    <s v="Active"/>
    <n v="138"/>
    <x v="137"/>
    <s v="Y"/>
    <x v="15"/>
    <n v="1020"/>
    <x v="7"/>
    <s v="Niederl. 9"/>
    <n v="0.5"/>
    <s v="Department"/>
    <s v="Supervisor"/>
    <s v="Manager"/>
    <s v="ang."/>
    <s v="W"/>
    <d v="2006-09-01T00:00:00"/>
    <m/>
    <s v=""/>
    <n v="13"/>
    <d v="1989-06-26T00:00:00"/>
    <n v="30"/>
    <s v="N"/>
    <n v="30"/>
    <n v="2.5"/>
    <n v="39"/>
    <x v="0"/>
    <n v="0.5"/>
    <n v="28"/>
    <n v="0"/>
    <n v="8572"/>
    <n v="1259.1937499999999"/>
    <n v="0"/>
    <n v="0"/>
    <n v="0"/>
    <n v="0"/>
    <n v="175"/>
    <n v="0"/>
    <n v="0"/>
    <n v="0"/>
    <n v="0"/>
    <n v="0"/>
    <n v="0"/>
    <n v="0"/>
    <n v="13.25"/>
    <n v="0"/>
    <n v="0"/>
    <n v="0"/>
    <n v="0"/>
    <n v="42.158587500000003"/>
    <n v="45.994249999999994"/>
    <n v="0"/>
  </r>
  <r>
    <d v="2021-02-01T00:00:00"/>
    <x v="10"/>
    <s v="P"/>
    <s v="Active"/>
    <n v="139"/>
    <x v="138"/>
    <s v="Y"/>
    <x v="20"/>
    <n v="1058"/>
    <x v="2"/>
    <s v="Niederl. 7"/>
    <n v="0.5"/>
    <s v="Department"/>
    <s v="Supervisor"/>
    <s v="Non-Mgm."/>
    <s v="ang."/>
    <s v="W"/>
    <d v="2006-09-01T00:00:00"/>
    <m/>
    <s v=""/>
    <n v="13"/>
    <d v="1989-04-20T00:00:00"/>
    <n v="30"/>
    <s v="J"/>
    <n v="30"/>
    <n v="2.5"/>
    <n v="39"/>
    <x v="0"/>
    <n v="0.5"/>
    <n v="28"/>
    <n v="0"/>
    <n v="8573"/>
    <n v="1259.1937499999999"/>
    <n v="0"/>
    <n v="0"/>
    <n v="0"/>
    <n v="0"/>
    <n v="0"/>
    <n v="0"/>
    <n v="0"/>
    <n v="0"/>
    <n v="0"/>
    <n v="0"/>
    <n v="494.59615384615387"/>
    <n v="392.92916666666667"/>
    <n v="13.25"/>
    <n v="0"/>
    <n v="0"/>
    <n v="0"/>
    <n v="0"/>
    <n v="201.72863302884619"/>
    <n v="0"/>
    <n v="0"/>
  </r>
  <r>
    <d v="2021-02-01T00:00:00"/>
    <x v="10"/>
    <s v="P"/>
    <s v="Active"/>
    <n v="139"/>
    <x v="138"/>
    <s v="Y"/>
    <x v="20"/>
    <n v="1051"/>
    <x v="3"/>
    <s v="Niederl. 8"/>
    <n v="0.5"/>
    <s v="Department"/>
    <s v="Supervisor"/>
    <s v="Non-Mgm."/>
    <s v="ang."/>
    <s v="W"/>
    <d v="2006-09-01T00:00:00"/>
    <m/>
    <s v=""/>
    <n v="13"/>
    <d v="1989-04-20T00:00:00"/>
    <n v="30"/>
    <s v="J"/>
    <n v="30"/>
    <n v="2.5"/>
    <n v="39"/>
    <x v="0"/>
    <n v="0.5"/>
    <n v="28"/>
    <n v="0"/>
    <n v="8574"/>
    <n v="1259.1937499999999"/>
    <n v="0"/>
    <n v="0"/>
    <n v="0"/>
    <n v="0"/>
    <n v="0"/>
    <n v="0"/>
    <n v="0"/>
    <n v="0"/>
    <n v="0"/>
    <n v="0"/>
    <n v="494.65384615384619"/>
    <n v="392.97500000000002"/>
    <n v="13.25"/>
    <n v="0"/>
    <n v="0"/>
    <n v="0"/>
    <n v="0"/>
    <n v="201.75181759615387"/>
    <n v="0"/>
    <n v="0"/>
  </r>
  <r>
    <d v="2021-02-01T00:00:00"/>
    <x v="10"/>
    <s v="P"/>
    <s v="Active"/>
    <n v="140"/>
    <x v="139"/>
    <s v="N"/>
    <x v="40"/>
    <n v="1001"/>
    <x v="1"/>
    <s v="Niederl. 1"/>
    <n v="1"/>
    <s v="Department"/>
    <s v="Supervisor"/>
    <s v="Non-Mgm."/>
    <s v="ang."/>
    <s v="M"/>
    <d v="2006-09-15T00:00:00"/>
    <m/>
    <s v=""/>
    <n v="13"/>
    <d v="1969-11-03T00:00:00"/>
    <n v="50"/>
    <s v="N"/>
    <n v="30"/>
    <n v="2.5"/>
    <n v="39"/>
    <x v="0"/>
    <n v="1"/>
    <n v="28"/>
    <n v="0"/>
    <n v="8575"/>
    <n v="1259.1937499999999"/>
    <n v="0"/>
    <n v="0"/>
    <n v="0"/>
    <n v="0"/>
    <n v="0"/>
    <n v="0"/>
    <n v="0"/>
    <n v="0"/>
    <n v="0"/>
    <n v="0"/>
    <n v="0"/>
    <n v="0"/>
    <n v="26.5"/>
    <n v="0"/>
    <n v="0"/>
    <n v="0"/>
    <n v="0"/>
    <n v="5.9346750000000004"/>
    <n v="0"/>
    <n v="0"/>
  </r>
  <r>
    <d v="2021-02-01T00:00:00"/>
    <x v="10"/>
    <s v="P"/>
    <s v="Active"/>
    <n v="141"/>
    <x v="140"/>
    <s v="N"/>
    <x v="43"/>
    <n v="1096"/>
    <x v="0"/>
    <s v="Niederl. 3"/>
    <n v="1"/>
    <s v="Department"/>
    <s v="Supervisor"/>
    <s v="Non-Mgm."/>
    <s v="ang."/>
    <s v="M"/>
    <d v="2006-10-01T00:00:00"/>
    <m/>
    <s v=""/>
    <n v="13"/>
    <d v="1968-07-20T00:00:00"/>
    <n v="51"/>
    <s v="N"/>
    <n v="30"/>
    <n v="2.5"/>
    <n v="39"/>
    <x v="0"/>
    <n v="1"/>
    <n v="28"/>
    <n v="0"/>
    <n v="8576"/>
    <n v="1259.1937499999999"/>
    <n v="0"/>
    <n v="0"/>
    <n v="0"/>
    <n v="0"/>
    <n v="0"/>
    <n v="0"/>
    <n v="0"/>
    <n v="0"/>
    <n v="0"/>
    <n v="0"/>
    <n v="0"/>
    <n v="0"/>
    <n v="26.5"/>
    <n v="0"/>
    <n v="0"/>
    <n v="0"/>
    <n v="0"/>
    <n v="5.9346750000000004"/>
    <n v="0"/>
    <n v="0"/>
  </r>
  <r>
    <d v="2021-02-01T00:00:00"/>
    <x v="10"/>
    <s v="P"/>
    <s v="Active"/>
    <n v="142"/>
    <x v="141"/>
    <s v="N"/>
    <x v="5"/>
    <n v="1093"/>
    <x v="0"/>
    <s v="Niederl. 3"/>
    <n v="1"/>
    <s v="Department"/>
    <s v="Supervisor"/>
    <s v="Non-Mgm."/>
    <s v="ang."/>
    <s v="M"/>
    <d v="2006-05-08T00:00:00"/>
    <m/>
    <s v=""/>
    <n v="13"/>
    <d v="1963-06-14T00:00:00"/>
    <n v="56"/>
    <s v="N"/>
    <n v="30"/>
    <n v="2.5"/>
    <n v="39"/>
    <x v="0"/>
    <n v="1"/>
    <n v="28"/>
    <n v="0"/>
    <n v="8577"/>
    <n v="1259.1937499999999"/>
    <n v="0"/>
    <n v="0"/>
    <n v="0"/>
    <n v="0"/>
    <n v="0"/>
    <n v="0"/>
    <n v="0"/>
    <n v="0"/>
    <n v="0"/>
    <n v="0"/>
    <n v="0"/>
    <n v="0"/>
    <n v="26.5"/>
    <n v="0"/>
    <n v="0"/>
    <n v="0"/>
    <n v="0"/>
    <n v="5.9346750000000004"/>
    <n v="0"/>
    <n v="0"/>
  </r>
  <r>
    <d v="2021-02-01T00:00:00"/>
    <x v="10"/>
    <s v="P"/>
    <s v="Active"/>
    <n v="143"/>
    <x v="142"/>
    <s v="N"/>
    <x v="31"/>
    <n v="1040"/>
    <x v="4"/>
    <s v="Niederl. 6"/>
    <n v="1"/>
    <s v="Department"/>
    <s v="Supervisor"/>
    <s v="Non-Mgm."/>
    <s v="ang."/>
    <s v="M"/>
    <d v="2006-11-01T00:00:00"/>
    <m/>
    <s v=""/>
    <n v="13"/>
    <d v="1982-06-01T00:00:00"/>
    <n v="37"/>
    <s v="J"/>
    <n v="30"/>
    <n v="2.5"/>
    <n v="39"/>
    <x v="0"/>
    <n v="1"/>
    <n v="28"/>
    <n v="0"/>
    <n v="8578"/>
    <n v="1259.1937499999999"/>
    <n v="0"/>
    <n v="0"/>
    <n v="60"/>
    <n v="0"/>
    <n v="807.91"/>
    <n v="0"/>
    <n v="0"/>
    <n v="0"/>
    <n v="0"/>
    <n v="0"/>
    <n v="494.88461538461536"/>
    <n v="393.15833333333336"/>
    <n v="26.5"/>
    <n v="0"/>
    <n v="0"/>
    <n v="0"/>
    <n v="0"/>
    <n v="399.18033786538462"/>
    <n v="101.08"/>
    <n v="0"/>
  </r>
  <r>
    <d v="2021-02-01T00:00:00"/>
    <x v="10"/>
    <s v="P"/>
    <s v="Active"/>
    <n v="144"/>
    <x v="143"/>
    <s v="N"/>
    <x v="31"/>
    <n v="1052"/>
    <x v="3"/>
    <s v="Niederl. 8"/>
    <n v="1"/>
    <s v="Department"/>
    <s v="Supervisor"/>
    <s v="Non-Mgm."/>
    <s v="ang."/>
    <s v="M"/>
    <d v="2007-01-01T00:00:00"/>
    <m/>
    <s v=""/>
    <n v="13"/>
    <d v="1973-11-14T00:00:00"/>
    <n v="46"/>
    <s v="J"/>
    <n v="30"/>
    <n v="2.5"/>
    <n v="39"/>
    <x v="0"/>
    <n v="1"/>
    <n v="28"/>
    <n v="0"/>
    <n v="8579"/>
    <n v="1259.1937499999999"/>
    <n v="0"/>
    <n v="0"/>
    <n v="30"/>
    <n v="0"/>
    <n v="0"/>
    <n v="0"/>
    <n v="0"/>
    <n v="0"/>
    <n v="0"/>
    <n v="0"/>
    <n v="494.94230769230768"/>
    <n v="393.20416666666665"/>
    <n v="26.5"/>
    <n v="0"/>
    <n v="0"/>
    <n v="0"/>
    <n v="0"/>
    <n v="211.55357793269229"/>
    <n v="99.18"/>
    <n v="0"/>
  </r>
  <r>
    <d v="2021-02-01T00:00:00"/>
    <x v="10"/>
    <s v="P"/>
    <s v="Active"/>
    <n v="145"/>
    <x v="144"/>
    <s v="N"/>
    <x v="36"/>
    <n v="1054"/>
    <x v="8"/>
    <s v="Niederl. 2"/>
    <n v="1"/>
    <s v="Department"/>
    <s v="Supervisor"/>
    <s v="Non-Mgm."/>
    <s v="ang."/>
    <s v="M"/>
    <d v="2007-02-01T00:00:00"/>
    <m/>
    <s v=""/>
    <n v="12"/>
    <d v="1961-12-07T00:00:00"/>
    <n v="58"/>
    <s v="N"/>
    <n v="30"/>
    <n v="2.5"/>
    <n v="39"/>
    <x v="0"/>
    <n v="1"/>
    <n v="28"/>
    <n v="0"/>
    <n v="8580"/>
    <n v="1259.1937499999999"/>
    <n v="0"/>
    <n v="0"/>
    <n v="0"/>
    <n v="0"/>
    <n v="0"/>
    <n v="0"/>
    <n v="0"/>
    <n v="0"/>
    <n v="0"/>
    <n v="0"/>
    <n v="0"/>
    <n v="0"/>
    <n v="26.5"/>
    <n v="0"/>
    <n v="0"/>
    <n v="0"/>
    <n v="0"/>
    <n v="5.9346750000000004"/>
    <n v="0"/>
    <n v="0"/>
  </r>
  <r>
    <d v="2021-02-01T00:00:00"/>
    <x v="10"/>
    <s v="P"/>
    <s v="Active"/>
    <n v="146"/>
    <x v="145"/>
    <s v="N"/>
    <x v="22"/>
    <n v="1047"/>
    <x v="9"/>
    <s v="Niederl. 4"/>
    <n v="1"/>
    <s v="Department"/>
    <s v="Supervisor"/>
    <s v="Non-Mgm."/>
    <s v="ang."/>
    <s v="M"/>
    <d v="2007-02-01T00:00:00"/>
    <m/>
    <s v=""/>
    <n v="12"/>
    <d v="1968-11-22T00:00:00"/>
    <n v="51"/>
    <s v="J"/>
    <n v="30"/>
    <n v="2.5"/>
    <n v="39"/>
    <x v="0"/>
    <n v="1"/>
    <n v="28"/>
    <n v="0"/>
    <n v="8581"/>
    <n v="1259.1937499999999"/>
    <n v="0"/>
    <n v="0"/>
    <n v="0"/>
    <n v="0"/>
    <n v="0"/>
    <n v="0"/>
    <n v="0"/>
    <n v="0"/>
    <n v="0"/>
    <n v="0"/>
    <n v="495.05769230769226"/>
    <n v="393.29583333333341"/>
    <n v="26.5"/>
    <n v="0"/>
    <n v="0"/>
    <n v="0"/>
    <n v="0"/>
    <n v="204.88144706730773"/>
    <n v="0"/>
    <n v="0"/>
  </r>
  <r>
    <d v="2021-02-01T00:00:00"/>
    <x v="10"/>
    <s v="P"/>
    <s v="Active"/>
    <n v="147"/>
    <x v="146"/>
    <s v="N"/>
    <x v="16"/>
    <n v="1049"/>
    <x v="3"/>
    <s v="Niederl. 8"/>
    <n v="1"/>
    <s v="Department"/>
    <s v="Supervisor"/>
    <s v="Manager"/>
    <s v="ang."/>
    <s v="M"/>
    <d v="2007-04-01T00:00:00"/>
    <m/>
    <s v=""/>
    <n v="12"/>
    <d v="1975-02-01T00:00:00"/>
    <n v="44"/>
    <s v="N"/>
    <n v="30"/>
    <n v="2.5"/>
    <n v="39"/>
    <x v="0"/>
    <n v="1"/>
    <n v="28"/>
    <n v="0"/>
    <n v="8582"/>
    <n v="1259.1937499999999"/>
    <n v="0"/>
    <n v="0"/>
    <n v="30"/>
    <n v="0"/>
    <n v="0"/>
    <n v="0"/>
    <n v="0"/>
    <n v="0"/>
    <n v="0"/>
    <n v="0"/>
    <n v="0"/>
    <n v="0"/>
    <n v="26.5"/>
    <n v="0"/>
    <n v="0"/>
    <n v="0"/>
    <n v="0"/>
    <n v="12.653175000000001"/>
    <n v="77.900000000000006"/>
    <n v="0"/>
  </r>
  <r>
    <d v="2021-02-01T00:00:00"/>
    <x v="10"/>
    <s v="P"/>
    <s v="Active"/>
    <n v="148"/>
    <x v="147"/>
    <s v="N"/>
    <x v="30"/>
    <n v="1071"/>
    <x v="0"/>
    <s v="Niederl. 3"/>
    <n v="1"/>
    <s v="Department"/>
    <s v="Supervisor"/>
    <s v="Non-Mgm."/>
    <s v="ang."/>
    <s v="M"/>
    <d v="2007-07-01T00:00:00"/>
    <m/>
    <s v=""/>
    <n v="12"/>
    <d v="1972-08-08T00:00:00"/>
    <n v="47"/>
    <s v="N"/>
    <n v="30"/>
    <n v="2.5"/>
    <n v="39"/>
    <x v="0"/>
    <n v="1"/>
    <n v="28"/>
    <n v="0"/>
    <n v="8583"/>
    <n v="1259.1937499999999"/>
    <n v="0"/>
    <n v="0"/>
    <n v="0"/>
    <n v="0"/>
    <n v="0"/>
    <n v="0"/>
    <n v="0"/>
    <n v="0"/>
    <n v="0"/>
    <n v="0"/>
    <n v="0"/>
    <n v="0"/>
    <n v="26.5"/>
    <n v="0"/>
    <n v="0"/>
    <n v="0"/>
    <n v="0"/>
    <n v="5.9346750000000004"/>
    <n v="0"/>
    <n v="0"/>
  </r>
  <r>
    <d v="2021-02-01T00:00:00"/>
    <x v="10"/>
    <s v="P"/>
    <s v="Active"/>
    <n v="149"/>
    <x v="148"/>
    <s v="N"/>
    <x v="17"/>
    <n v="1088"/>
    <x v="0"/>
    <s v="Niederl. 3"/>
    <n v="1"/>
    <s v="Department"/>
    <s v="Supervisor"/>
    <s v="Non-Mgm."/>
    <s v="ang."/>
    <s v="W"/>
    <d v="2007-07-01T00:00:00"/>
    <m/>
    <s v=""/>
    <n v="12"/>
    <d v="1960-04-17T00:00:00"/>
    <n v="59"/>
    <s v="N"/>
    <n v="30"/>
    <n v="2.5"/>
    <n v="39"/>
    <x v="0"/>
    <n v="1"/>
    <n v="28"/>
    <n v="0"/>
    <n v="8584"/>
    <n v="1259.1937499999999"/>
    <n v="0"/>
    <n v="0"/>
    <n v="0"/>
    <n v="0"/>
    <n v="0"/>
    <n v="0"/>
    <n v="0"/>
    <n v="0"/>
    <n v="0"/>
    <n v="0"/>
    <n v="0"/>
    <n v="0"/>
    <n v="26.5"/>
    <n v="0"/>
    <n v="0"/>
    <n v="0"/>
    <n v="0"/>
    <n v="5.9346750000000004"/>
    <n v="0"/>
    <n v="0"/>
  </r>
  <r>
    <d v="2021-02-01T00:00:00"/>
    <x v="10"/>
    <s v="P"/>
    <s v="Active"/>
    <n v="150"/>
    <x v="149"/>
    <s v="N"/>
    <x v="36"/>
    <n v="1054"/>
    <x v="8"/>
    <s v="Niederl. 2"/>
    <n v="1"/>
    <s v="Department"/>
    <s v="Supervisor"/>
    <s v="Non-Mgm."/>
    <s v="ang."/>
    <s v="M"/>
    <d v="2007-09-01T00:00:00"/>
    <m/>
    <s v=""/>
    <n v="12"/>
    <d v="1956-12-27T00:00:00"/>
    <n v="63"/>
    <s v="N"/>
    <n v="30"/>
    <n v="2.5"/>
    <n v="39"/>
    <x v="0"/>
    <n v="1"/>
    <n v="28"/>
    <n v="0"/>
    <n v="8585"/>
    <n v="1259.1937499999999"/>
    <n v="0"/>
    <n v="0"/>
    <n v="0"/>
    <n v="0"/>
    <n v="0"/>
    <n v="0"/>
    <n v="0"/>
    <n v="0"/>
    <n v="0"/>
    <n v="0"/>
    <n v="0"/>
    <n v="0"/>
    <n v="26.5"/>
    <n v="0"/>
    <n v="0"/>
    <n v="0"/>
    <n v="0"/>
    <n v="5.9346750000000004"/>
    <n v="0"/>
    <n v="0"/>
  </r>
  <r>
    <d v="2021-02-01T00:00:00"/>
    <x v="10"/>
    <s v="P"/>
    <s v="Active"/>
    <n v="151"/>
    <x v="150"/>
    <s v="N"/>
    <x v="34"/>
    <n v="1095"/>
    <x v="0"/>
    <s v="Niederl. 3"/>
    <n v="1"/>
    <s v="Department"/>
    <s v="Supervisor"/>
    <s v="Non-Mgm."/>
    <s v="ang."/>
    <s v="M"/>
    <d v="2007-09-01T00:00:00"/>
    <m/>
    <s v=""/>
    <n v="12"/>
    <d v="1966-09-24T00:00:00"/>
    <n v="53"/>
    <s v="N"/>
    <n v="30"/>
    <n v="2.5"/>
    <n v="39"/>
    <x v="0"/>
    <n v="1"/>
    <n v="28"/>
    <n v="0"/>
    <n v="8586"/>
    <n v="1259.1937499999999"/>
    <n v="0"/>
    <n v="0"/>
    <n v="0"/>
    <n v="0"/>
    <n v="0"/>
    <n v="0"/>
    <n v="0"/>
    <n v="0"/>
    <n v="0"/>
    <n v="0"/>
    <n v="0"/>
    <n v="0"/>
    <n v="26.5"/>
    <n v="0"/>
    <n v="0"/>
    <n v="0"/>
    <n v="0"/>
    <n v="5.9346750000000004"/>
    <n v="0"/>
    <n v="0"/>
  </r>
  <r>
    <d v="2021-02-01T00:00:00"/>
    <x v="10"/>
    <s v="P"/>
    <s v="Active"/>
    <n v="152"/>
    <x v="151"/>
    <s v="Y"/>
    <x v="15"/>
    <n v="1057"/>
    <x v="2"/>
    <s v="Niederl. 7"/>
    <n v="0.5"/>
    <s v="Department"/>
    <s v="Supervisor"/>
    <s v="Non-Mgm."/>
    <s v="ang."/>
    <s v="M"/>
    <d v="2007-09-01T00:00:00"/>
    <m/>
    <s v=""/>
    <n v="12"/>
    <d v="1986-09-20T00:00:00"/>
    <n v="33"/>
    <s v="J"/>
    <n v="30"/>
    <n v="2.5"/>
    <n v="39"/>
    <x v="0"/>
    <n v="0.5"/>
    <n v="28"/>
    <n v="0"/>
    <n v="8587"/>
    <n v="1259.1937499999999"/>
    <n v="0"/>
    <n v="0"/>
    <n v="0"/>
    <n v="0"/>
    <n v="0"/>
    <n v="0"/>
    <n v="0"/>
    <n v="0"/>
    <n v="0"/>
    <n v="0"/>
    <n v="495.40384615384613"/>
    <n v="393.57083333333338"/>
    <n v="13.25"/>
    <n v="0"/>
    <n v="0"/>
    <n v="0"/>
    <n v="0"/>
    <n v="202.05321697115386"/>
    <n v="52.359249999999996"/>
    <n v="0"/>
  </r>
  <r>
    <d v="2021-02-01T00:00:00"/>
    <x v="10"/>
    <s v="P"/>
    <s v="Active"/>
    <n v="152"/>
    <x v="151"/>
    <s v="Y"/>
    <x v="15"/>
    <n v="1050"/>
    <x v="3"/>
    <s v="Niederl. 8"/>
    <n v="0.5"/>
    <s v="Department"/>
    <s v="Supervisor"/>
    <s v="Non-Mgm."/>
    <s v="ang."/>
    <s v="M"/>
    <d v="2007-09-01T00:00:00"/>
    <m/>
    <s v=""/>
    <n v="12"/>
    <d v="1986-09-20T00:00:00"/>
    <n v="33"/>
    <s v="J"/>
    <n v="30"/>
    <n v="2.5"/>
    <n v="39"/>
    <x v="0"/>
    <n v="0.5"/>
    <n v="28"/>
    <n v="0"/>
    <n v="8588"/>
    <n v="1259.1937499999999"/>
    <n v="0"/>
    <n v="0"/>
    <n v="0"/>
    <n v="0"/>
    <n v="0"/>
    <n v="0"/>
    <n v="0"/>
    <n v="0"/>
    <n v="0"/>
    <n v="0"/>
    <n v="495.46153846153845"/>
    <n v="393.61666666666667"/>
    <n v="13.25"/>
    <n v="0"/>
    <n v="0"/>
    <n v="0"/>
    <n v="0"/>
    <n v="202.07640153846154"/>
    <n v="52.359249999999996"/>
    <n v="0"/>
  </r>
  <r>
    <d v="2021-02-01T00:00:00"/>
    <x v="10"/>
    <s v="P"/>
    <s v="Active"/>
    <n v="153"/>
    <x v="152"/>
    <s v="N"/>
    <x v="5"/>
    <n v="1093"/>
    <x v="0"/>
    <s v="Niederl. 3"/>
    <n v="1"/>
    <s v="Department"/>
    <s v="Supervisor"/>
    <s v="Manager"/>
    <s v="ang."/>
    <s v="W"/>
    <d v="2007-09-01T00:00:00"/>
    <m/>
    <s v=""/>
    <n v="12"/>
    <d v="1987-08-05T00:00:00"/>
    <n v="32"/>
    <s v="N"/>
    <n v="30"/>
    <n v="2.5"/>
    <n v="39"/>
    <x v="0"/>
    <n v="1"/>
    <n v="28"/>
    <n v="0"/>
    <n v="8589"/>
    <n v="1259.1937499999999"/>
    <n v="0"/>
    <n v="0"/>
    <n v="0"/>
    <n v="0"/>
    <n v="0"/>
    <n v="0"/>
    <n v="0"/>
    <n v="0"/>
    <n v="0"/>
    <n v="0"/>
    <n v="0"/>
    <n v="0"/>
    <n v="26.5"/>
    <n v="0"/>
    <n v="0"/>
    <n v="0"/>
    <n v="0"/>
    <n v="5.9346750000000004"/>
    <n v="0"/>
    <n v="0"/>
  </r>
  <r>
    <d v="2021-02-01T00:00:00"/>
    <x v="10"/>
    <s v="P"/>
    <s v="Active"/>
    <n v="154"/>
    <x v="153"/>
    <s v="N"/>
    <x v="13"/>
    <n v="1055"/>
    <x v="2"/>
    <s v="Niederl. 7"/>
    <n v="1"/>
    <s v="Department"/>
    <s v="Supervisor"/>
    <s v="Non-Mgm."/>
    <s v="ang."/>
    <s v="W"/>
    <d v="2007-10-01T00:00:00"/>
    <m/>
    <s v=""/>
    <n v="12"/>
    <d v="1962-08-13T00:00:00"/>
    <n v="57"/>
    <s v="J"/>
    <n v="24"/>
    <n v="2"/>
    <n v="20"/>
    <x v="0"/>
    <n v="0.51282051282051277"/>
    <n v="28"/>
    <n v="0"/>
    <n v="8590"/>
    <n v="1259.1937499999999"/>
    <n v="0"/>
    <n v="0"/>
    <n v="0"/>
    <n v="0"/>
    <n v="0"/>
    <n v="0"/>
    <n v="0"/>
    <n v="0"/>
    <n v="0"/>
    <n v="0"/>
    <n v="773.09999999999991"/>
    <n v="393.70833333333337"/>
    <n v="26.5"/>
    <n v="0"/>
    <n v="0"/>
    <n v="0"/>
    <n v="0"/>
    <n v="267.24140125000002"/>
    <n v="0"/>
    <n v="0"/>
  </r>
  <r>
    <d v="2021-02-01T00:00:00"/>
    <x v="10"/>
    <s v="P"/>
    <s v="Active"/>
    <n v="155"/>
    <x v="154"/>
    <s v="N"/>
    <x v="24"/>
    <n v="1081"/>
    <x v="0"/>
    <s v="Niederl. 3"/>
    <n v="1"/>
    <s v="Department"/>
    <s v="Supervisor"/>
    <s v="Director"/>
    <s v="ang."/>
    <s v="M"/>
    <d v="2007-08-28T00:00:00"/>
    <m/>
    <s v=""/>
    <n v="12"/>
    <d v="1966-11-21T00:00:00"/>
    <n v="53"/>
    <s v="N"/>
    <n v="30"/>
    <n v="2.5"/>
    <n v="39"/>
    <x v="0"/>
    <n v="1"/>
    <n v="28"/>
    <n v="0"/>
    <n v="8591"/>
    <n v="1259.1937499999999"/>
    <n v="0"/>
    <n v="0"/>
    <n v="0"/>
    <n v="0"/>
    <n v="0"/>
    <n v="0"/>
    <n v="0"/>
    <n v="0"/>
    <n v="0"/>
    <n v="0"/>
    <n v="0"/>
    <n v="0"/>
    <n v="26.5"/>
    <n v="0"/>
    <n v="0"/>
    <n v="0"/>
    <n v="0"/>
    <n v="5.9346750000000004"/>
    <n v="219.07760000000002"/>
    <n v="0"/>
  </r>
  <r>
    <d v="2021-02-01T00:00:00"/>
    <x v="10"/>
    <s v="P"/>
    <s v="Active"/>
    <n v="156"/>
    <x v="155"/>
    <s v="N"/>
    <x v="29"/>
    <n v="1079"/>
    <x v="0"/>
    <s v="Niederl. 3"/>
    <n v="1"/>
    <s v="Department"/>
    <s v="Supervisor"/>
    <s v="Manager"/>
    <s v="ang."/>
    <s v="M"/>
    <d v="2008-01-01T00:00:00"/>
    <m/>
    <s v=""/>
    <n v="12"/>
    <d v="1969-07-09T00:00:00"/>
    <n v="50"/>
    <s v="N"/>
    <n v="24"/>
    <n v="2"/>
    <n v="34"/>
    <x v="0"/>
    <n v="0.87179487179487181"/>
    <n v="28"/>
    <n v="0"/>
    <n v="8592"/>
    <n v="1259.1937499999999"/>
    <n v="0"/>
    <n v="0"/>
    <n v="0"/>
    <n v="0"/>
    <n v="0"/>
    <n v="0"/>
    <n v="0"/>
    <n v="0"/>
    <n v="0"/>
    <n v="0"/>
    <n v="0"/>
    <n v="0"/>
    <n v="26.5"/>
    <n v="0"/>
    <n v="0"/>
    <n v="0"/>
    <n v="0"/>
    <n v="5.9346750000000004"/>
    <n v="0"/>
    <n v="0"/>
  </r>
  <r>
    <d v="2021-02-01T00:00:00"/>
    <x v="10"/>
    <s v="P"/>
    <s v="Active"/>
    <n v="157"/>
    <x v="156"/>
    <s v="N"/>
    <x v="31"/>
    <n v="1034"/>
    <x v="5"/>
    <s v="Niederl. 5"/>
    <n v="1"/>
    <s v="Department"/>
    <s v="Supervisor"/>
    <s v="Non-Mgm."/>
    <s v="ang."/>
    <s v="M"/>
    <d v="2008-01-01T00:00:00"/>
    <m/>
    <s v=""/>
    <n v="12"/>
    <d v="1975-06-15T00:00:00"/>
    <n v="44"/>
    <s v="N"/>
    <n v="30"/>
    <n v="2.5"/>
    <n v="39"/>
    <x v="0"/>
    <n v="1"/>
    <n v="28"/>
    <n v="0"/>
    <n v="8593"/>
    <n v="1259.1937499999999"/>
    <n v="0"/>
    <n v="0"/>
    <n v="0"/>
    <n v="0"/>
    <n v="0"/>
    <n v="0"/>
    <n v="0"/>
    <n v="0"/>
    <n v="0"/>
    <n v="0"/>
    <n v="0"/>
    <n v="0"/>
    <n v="26.5"/>
    <n v="0"/>
    <n v="0"/>
    <n v="0"/>
    <n v="0"/>
    <n v="5.9346750000000004"/>
    <n v="108.51280000000001"/>
    <n v="0"/>
  </r>
  <r>
    <d v="2021-02-01T00:00:00"/>
    <x v="10"/>
    <s v="P"/>
    <s v="Active"/>
    <n v="158"/>
    <x v="157"/>
    <s v="N"/>
    <x v="44"/>
    <n v="1084"/>
    <x v="0"/>
    <s v="Niederl. 3"/>
    <n v="1"/>
    <s v="Department"/>
    <s v="Supervisor"/>
    <s v="Manager"/>
    <s v="ang."/>
    <s v="M"/>
    <d v="2008-02-01T00:00:00"/>
    <m/>
    <s v=""/>
    <n v="11"/>
    <d v="1981-10-06T00:00:00"/>
    <n v="38"/>
    <s v="N"/>
    <n v="30"/>
    <n v="2.5"/>
    <n v="39"/>
    <x v="0"/>
    <n v="1"/>
    <n v="28"/>
    <n v="0"/>
    <n v="8594"/>
    <n v="1259.1937499999999"/>
    <n v="0"/>
    <n v="0"/>
    <n v="0"/>
    <n v="0"/>
    <n v="0"/>
    <n v="0"/>
    <n v="0"/>
    <n v="0"/>
    <n v="0"/>
    <n v="0"/>
    <n v="0"/>
    <n v="0"/>
    <n v="26.5"/>
    <n v="0"/>
    <n v="0"/>
    <n v="0"/>
    <n v="0"/>
    <n v="5.9346750000000004"/>
    <n v="0"/>
    <n v="0"/>
  </r>
  <r>
    <d v="2021-02-01T00:00:00"/>
    <x v="10"/>
    <s v="P"/>
    <s v="Active"/>
    <n v="159"/>
    <x v="158"/>
    <s v="N"/>
    <x v="36"/>
    <n v="1054"/>
    <x v="8"/>
    <s v="Niederl. 2"/>
    <n v="1"/>
    <s v="Department"/>
    <s v="Supervisor"/>
    <s v="Manager"/>
    <s v="ang."/>
    <s v="M"/>
    <d v="2008-03-01T00:00:00"/>
    <m/>
    <s v=""/>
    <n v="11"/>
    <d v="1982-01-09T00:00:00"/>
    <n v="38"/>
    <s v="N"/>
    <n v="30"/>
    <n v="2.5"/>
    <n v="39"/>
    <x v="0"/>
    <n v="1"/>
    <n v="28"/>
    <n v="0"/>
    <n v="8595"/>
    <n v="1259.1937499999999"/>
    <n v="0"/>
    <n v="0"/>
    <n v="0"/>
    <n v="0"/>
    <n v="0"/>
    <n v="0"/>
    <n v="0"/>
    <n v="0"/>
    <n v="0"/>
    <n v="0"/>
    <n v="0"/>
    <n v="0"/>
    <n v="26.5"/>
    <n v="0"/>
    <n v="0"/>
    <n v="0"/>
    <n v="0"/>
    <n v="5.9346750000000004"/>
    <n v="0"/>
    <n v="0"/>
  </r>
  <r>
    <d v="2021-02-01T00:00:00"/>
    <x v="10"/>
    <s v="P"/>
    <s v="Active"/>
    <n v="160"/>
    <x v="159"/>
    <s v="N"/>
    <x v="42"/>
    <n v="1076"/>
    <x v="0"/>
    <s v="Niederl. 3"/>
    <n v="1"/>
    <s v="Department"/>
    <s v="Supervisor"/>
    <s v="Non-Mgm."/>
    <s v="ang."/>
    <s v="M"/>
    <d v="2008-04-01T00:00:00"/>
    <m/>
    <s v=""/>
    <n v="11"/>
    <d v="1968-11-01T00:00:00"/>
    <n v="51"/>
    <s v="N"/>
    <n v="30"/>
    <n v="2.5"/>
    <n v="39"/>
    <x v="0"/>
    <n v="1"/>
    <n v="28"/>
    <n v="0"/>
    <n v="8596"/>
    <n v="1259.1937499999999"/>
    <n v="0"/>
    <n v="0"/>
    <n v="0"/>
    <n v="0"/>
    <n v="0"/>
    <n v="0"/>
    <n v="0"/>
    <n v="0"/>
    <n v="0"/>
    <n v="0"/>
    <n v="0"/>
    <n v="0"/>
    <n v="26.5"/>
    <n v="0"/>
    <n v="0"/>
    <n v="0"/>
    <n v="0"/>
    <n v="5.9346750000000004"/>
    <n v="0"/>
    <n v="0"/>
  </r>
  <r>
    <d v="2021-02-01T00:00:00"/>
    <x v="10"/>
    <s v="P"/>
    <s v="Active"/>
    <n v="161"/>
    <x v="160"/>
    <s v="N"/>
    <x v="45"/>
    <n v="1094"/>
    <x v="0"/>
    <s v="Niederl. 3"/>
    <n v="1"/>
    <s v="Department"/>
    <s v="Supervisor"/>
    <s v="Director"/>
    <s v="ang."/>
    <s v="M"/>
    <d v="2008-04-01T00:00:00"/>
    <m/>
    <s v=""/>
    <n v="11"/>
    <d v="1973-08-25T00:00:00"/>
    <n v="46"/>
    <s v="N"/>
    <n v="30"/>
    <n v="2.5"/>
    <n v="39"/>
    <x v="0"/>
    <n v="1"/>
    <n v="28"/>
    <n v="0"/>
    <n v="8597"/>
    <n v="1259.1937499999999"/>
    <n v="0"/>
    <n v="0"/>
    <n v="0"/>
    <n v="0"/>
    <n v="0"/>
    <n v="0"/>
    <n v="0"/>
    <n v="0"/>
    <n v="0"/>
    <n v="0"/>
    <n v="0"/>
    <n v="0"/>
    <n v="26.5"/>
    <n v="0"/>
    <n v="0"/>
    <n v="0"/>
    <n v="0"/>
    <n v="5.9346750000000004"/>
    <n v="293.4778"/>
    <n v="0"/>
  </r>
  <r>
    <d v="2021-02-01T00:00:00"/>
    <x v="10"/>
    <s v="P"/>
    <s v="Active"/>
    <n v="162"/>
    <x v="161"/>
    <s v="N"/>
    <x v="41"/>
    <n v="1006"/>
    <x v="1"/>
    <s v="Niederl. 1"/>
    <n v="1"/>
    <s v="Department"/>
    <s v="Supervisor"/>
    <s v="Non-Mgm."/>
    <s v="ang."/>
    <s v="M"/>
    <d v="2008-04-01T00:00:00"/>
    <m/>
    <s v=""/>
    <n v="11"/>
    <d v="1963-09-13T00:00:00"/>
    <n v="56"/>
    <s v="N"/>
    <n v="30"/>
    <n v="2.5"/>
    <n v="39"/>
    <x v="0"/>
    <n v="1"/>
    <n v="28"/>
    <n v="0"/>
    <n v="8598"/>
    <n v="1259.1937499999999"/>
    <n v="0"/>
    <n v="0"/>
    <n v="0"/>
    <n v="0"/>
    <n v="0"/>
    <n v="0"/>
    <n v="0"/>
    <n v="0"/>
    <n v="0"/>
    <n v="0"/>
    <n v="0"/>
    <n v="0"/>
    <n v="26.5"/>
    <n v="0"/>
    <n v="0"/>
    <n v="0"/>
    <n v="0"/>
    <n v="5.9346750000000004"/>
    <n v="0"/>
    <n v="0"/>
  </r>
  <r>
    <d v="2021-02-01T00:00:00"/>
    <x v="10"/>
    <s v="P"/>
    <s v="Active"/>
    <n v="163"/>
    <x v="162"/>
    <s v="N"/>
    <x v="22"/>
    <n v="1053"/>
    <x v="3"/>
    <s v="Niederl. 8"/>
    <n v="1"/>
    <s v="Department"/>
    <s v="Supervisor"/>
    <s v="Non-Mgm."/>
    <s v="ang."/>
    <s v="M"/>
    <d v="2008-05-01T00:00:00"/>
    <m/>
    <s v=""/>
    <n v="11"/>
    <d v="1971-09-02T00:00:00"/>
    <n v="48"/>
    <s v="J"/>
    <n v="30"/>
    <n v="2.5"/>
    <n v="39"/>
    <x v="0"/>
    <n v="1"/>
    <n v="28"/>
    <n v="0"/>
    <n v="8599"/>
    <n v="1259.1937499999999"/>
    <n v="0"/>
    <n v="0"/>
    <n v="0"/>
    <n v="0"/>
    <n v="0"/>
    <n v="0"/>
    <n v="0"/>
    <n v="0"/>
    <n v="0"/>
    <n v="0"/>
    <n v="496.09615384615387"/>
    <n v="394.12083333333339"/>
    <n v="26.5"/>
    <n v="0"/>
    <n v="0"/>
    <n v="0"/>
    <n v="0"/>
    <n v="205.29876927884618"/>
    <n v="0"/>
    <n v="0"/>
  </r>
  <r>
    <d v="2021-02-01T00:00:00"/>
    <x v="10"/>
    <s v="P"/>
    <s v="Active"/>
    <n v="164"/>
    <x v="163"/>
    <s v="N"/>
    <x v="37"/>
    <n v="1005"/>
    <x v="1"/>
    <s v="Niederl. 1"/>
    <n v="1"/>
    <s v="Department"/>
    <s v="Supervisor"/>
    <s v="Non-Mgm."/>
    <s v="ang."/>
    <s v="W"/>
    <d v="2008-07-01T00:00:00"/>
    <m/>
    <s v=""/>
    <n v="11"/>
    <d v="1975-04-04T00:00:00"/>
    <n v="44"/>
    <s v="N"/>
    <n v="24"/>
    <n v="2"/>
    <n v="32"/>
    <x v="0"/>
    <n v="0.82051282051282048"/>
    <n v="28"/>
    <n v="0"/>
    <n v="8600"/>
    <n v="1259.1937499999999"/>
    <n v="0"/>
    <n v="0"/>
    <n v="0"/>
    <n v="0"/>
    <n v="0"/>
    <n v="0"/>
    <n v="0"/>
    <n v="0"/>
    <n v="0"/>
    <n v="0"/>
    <n v="0"/>
    <n v="0"/>
    <n v="26.5"/>
    <n v="0"/>
    <n v="0"/>
    <n v="0"/>
    <n v="0"/>
    <n v="5.9346750000000004"/>
    <n v="0"/>
    <n v="0"/>
  </r>
  <r>
    <d v="2021-02-01T00:00:00"/>
    <x v="10"/>
    <s v="P"/>
    <s v="Active"/>
    <n v="165"/>
    <x v="164"/>
    <s v="N"/>
    <x v="42"/>
    <n v="1076"/>
    <x v="0"/>
    <s v="Niederl. 3"/>
    <n v="1"/>
    <s v="Department"/>
    <s v="Supervisor"/>
    <s v="Non-Mgm."/>
    <s v="ang."/>
    <s v="M"/>
    <d v="2013-01-01T00:00:00"/>
    <m/>
    <s v=""/>
    <n v="7"/>
    <d v="1977-09-26T00:00:00"/>
    <n v="42"/>
    <s v="N"/>
    <n v="30"/>
    <n v="2.5"/>
    <n v="39"/>
    <x v="0"/>
    <n v="1"/>
    <n v="28"/>
    <n v="0"/>
    <n v="8601"/>
    <n v="1259.1937499999999"/>
    <n v="0"/>
    <n v="0"/>
    <n v="60"/>
    <n v="0"/>
    <n v="0"/>
    <n v="0"/>
    <n v="0"/>
    <n v="0"/>
    <n v="0"/>
    <n v="0"/>
    <n v="0"/>
    <n v="0"/>
    <n v="26.5"/>
    <n v="0"/>
    <n v="0"/>
    <n v="0"/>
    <n v="0"/>
    <n v="19.371675"/>
    <n v="133"/>
    <n v="0"/>
  </r>
  <r>
    <d v="2021-02-01T00:00:00"/>
    <x v="10"/>
    <s v="P"/>
    <s v="Active"/>
    <n v="166"/>
    <x v="165"/>
    <s v="N"/>
    <x v="22"/>
    <n v="1060"/>
    <x v="2"/>
    <s v="Niederl. 7"/>
    <n v="1"/>
    <s v="Department"/>
    <s v="Supervisor"/>
    <s v="Non-Mgm."/>
    <s v="ang."/>
    <s v="M"/>
    <d v="2008-07-01T00:00:00"/>
    <m/>
    <s v=""/>
    <n v="11"/>
    <d v="1983-08-24T00:00:00"/>
    <n v="36"/>
    <s v="J"/>
    <n v="30"/>
    <n v="2.5"/>
    <n v="39"/>
    <x v="0"/>
    <n v="1"/>
    <n v="28"/>
    <n v="0"/>
    <n v="8602"/>
    <n v="1259.1937499999999"/>
    <n v="0"/>
    <n v="0"/>
    <n v="0"/>
    <n v="0"/>
    <n v="0"/>
    <n v="0"/>
    <n v="0"/>
    <n v="0"/>
    <n v="0"/>
    <n v="0"/>
    <n v="496.26923076923077"/>
    <n v="394.25833333333338"/>
    <n v="26.5"/>
    <n v="0"/>
    <n v="0"/>
    <n v="0"/>
    <n v="0"/>
    <n v="205.36832298076925"/>
    <n v="0"/>
    <n v="0"/>
  </r>
  <r>
    <d v="2021-02-01T00:00:00"/>
    <x v="10"/>
    <s v="P"/>
    <s v="Active"/>
    <n v="167"/>
    <x v="166"/>
    <s v="N"/>
    <x v="16"/>
    <n v="1025"/>
    <x v="6"/>
    <s v="Niederl. 10"/>
    <n v="1"/>
    <s v="Department"/>
    <s v="Supervisor"/>
    <s v="Manager"/>
    <s v="ang."/>
    <s v="M"/>
    <d v="2008-07-01T00:00:00"/>
    <m/>
    <s v=""/>
    <n v="11"/>
    <d v="1973-01-08T00:00:00"/>
    <n v="47"/>
    <s v="N"/>
    <n v="30"/>
    <n v="2.5"/>
    <n v="39"/>
    <x v="0"/>
    <n v="1"/>
    <n v="28"/>
    <n v="0"/>
    <n v="8603"/>
    <n v="1259.1937499999999"/>
    <n v="0"/>
    <n v="0"/>
    <n v="30"/>
    <n v="0"/>
    <n v="0"/>
    <n v="0"/>
    <n v="0"/>
    <n v="0"/>
    <n v="0"/>
    <n v="0"/>
    <n v="0"/>
    <n v="0"/>
    <n v="26.5"/>
    <n v="0"/>
    <n v="0"/>
    <n v="0"/>
    <n v="0"/>
    <n v="12.653175000000001"/>
    <n v="78.09"/>
    <n v="0"/>
  </r>
  <r>
    <d v="2021-02-01T00:00:00"/>
    <x v="10"/>
    <s v="P"/>
    <s v="Active"/>
    <n v="168"/>
    <x v="167"/>
    <s v="N"/>
    <x v="22"/>
    <n v="1060"/>
    <x v="2"/>
    <s v="Niederl. 7"/>
    <n v="1"/>
    <s v="Department"/>
    <s v="Supervisor"/>
    <s v="Non-Mgm."/>
    <s v="ang."/>
    <s v="M"/>
    <d v="2008-08-01T00:00:00"/>
    <m/>
    <s v=""/>
    <n v="11"/>
    <d v="1990-10-24T00:00:00"/>
    <n v="29"/>
    <s v="J"/>
    <n v="30"/>
    <n v="2.5"/>
    <n v="39"/>
    <x v="0"/>
    <n v="1"/>
    <n v="28"/>
    <n v="0"/>
    <n v="8604"/>
    <n v="1259.1937499999999"/>
    <n v="0"/>
    <n v="0"/>
    <n v="0"/>
    <n v="0"/>
    <n v="0"/>
    <n v="0"/>
    <n v="0"/>
    <n v="0"/>
    <n v="0"/>
    <n v="0"/>
    <n v="496.38461538461542"/>
    <n v="394.35"/>
    <n v="26.5"/>
    <n v="0"/>
    <n v="0"/>
    <n v="0"/>
    <n v="0"/>
    <n v="205.41469211538461"/>
    <n v="0"/>
    <n v="0"/>
  </r>
  <r>
    <d v="2021-02-01T00:00:00"/>
    <x v="10"/>
    <s v="P"/>
    <s v="Active"/>
    <n v="169"/>
    <x v="168"/>
    <s v="N"/>
    <x v="46"/>
    <n v="1008"/>
    <x v="1"/>
    <s v="Niederl. 1"/>
    <n v="1"/>
    <s v="Department"/>
    <s v="Supervisor"/>
    <s v="Manager"/>
    <s v="ang."/>
    <s v="M"/>
    <d v="1986-02-17T00:00:00"/>
    <m/>
    <s v=""/>
    <n v="33"/>
    <d v="1955-08-06T00:00:00"/>
    <n v="64"/>
    <s v="N"/>
    <n v="18"/>
    <n v="1.5"/>
    <n v="24"/>
    <x v="0"/>
    <n v="0.61538461538461542"/>
    <n v="28"/>
    <n v="0"/>
    <n v="8605"/>
    <n v="1259.1937499999999"/>
    <n v="0"/>
    <n v="0"/>
    <n v="0"/>
    <n v="0"/>
    <n v="0"/>
    <n v="0"/>
    <n v="0"/>
    <n v="0"/>
    <n v="0"/>
    <n v="0"/>
    <n v="0"/>
    <n v="0"/>
    <n v="26.5"/>
    <n v="0"/>
    <n v="0"/>
    <n v="0"/>
    <n v="0"/>
    <n v="5.9346750000000004"/>
    <n v="0"/>
    <n v="0"/>
  </r>
  <r>
    <d v="2021-02-01T00:00:00"/>
    <x v="10"/>
    <s v="P"/>
    <s v="Active"/>
    <n v="170"/>
    <x v="169"/>
    <s v="N"/>
    <x v="11"/>
    <n v="1082"/>
    <x v="0"/>
    <s v="Niederl. 3"/>
    <n v="1"/>
    <s v="Department"/>
    <s v="Supervisor"/>
    <s v="Non-Mgm."/>
    <s v="ang."/>
    <s v="M"/>
    <d v="2008-09-01T00:00:00"/>
    <m/>
    <s v=""/>
    <n v="11"/>
    <d v="1969-03-28T00:00:00"/>
    <n v="50"/>
    <s v="N"/>
    <n v="30"/>
    <n v="2.5"/>
    <n v="39"/>
    <x v="0"/>
    <n v="1"/>
    <n v="28"/>
    <n v="0"/>
    <n v="8606"/>
    <n v="1259.1937499999999"/>
    <n v="0"/>
    <n v="0"/>
    <n v="0"/>
    <n v="0"/>
    <n v="0"/>
    <n v="0"/>
    <n v="0"/>
    <n v="0"/>
    <n v="0"/>
    <n v="0"/>
    <n v="0"/>
    <n v="0"/>
    <n v="26.5"/>
    <n v="0"/>
    <n v="0"/>
    <n v="0"/>
    <n v="0"/>
    <n v="5.9346750000000004"/>
    <n v="0"/>
    <n v="0"/>
  </r>
  <r>
    <d v="2021-02-01T00:00:00"/>
    <x v="10"/>
    <s v="P"/>
    <s v="Active"/>
    <n v="171"/>
    <x v="170"/>
    <s v="N"/>
    <x v="5"/>
    <n v="1093"/>
    <x v="0"/>
    <s v="Niederl. 3"/>
    <n v="1"/>
    <s v="Department"/>
    <s v="Supervisor"/>
    <s v="Non-Mgm."/>
    <s v="ang."/>
    <s v="W"/>
    <d v="2008-09-15T00:00:00"/>
    <m/>
    <s v=""/>
    <n v="11"/>
    <d v="1965-09-04T00:00:00"/>
    <n v="54"/>
    <s v="N"/>
    <n v="30"/>
    <n v="2.5"/>
    <n v="35"/>
    <x v="0"/>
    <n v="0.89743589743589747"/>
    <n v="28"/>
    <n v="0"/>
    <n v="8607"/>
    <n v="1259.1937499999999"/>
    <n v="0"/>
    <n v="0"/>
    <n v="0"/>
    <n v="0"/>
    <n v="0"/>
    <n v="0"/>
    <n v="0"/>
    <n v="0"/>
    <n v="0"/>
    <n v="0"/>
    <n v="0"/>
    <n v="0"/>
    <n v="26.5"/>
    <n v="0"/>
    <n v="0"/>
    <n v="0"/>
    <n v="0"/>
    <n v="5.9346750000000004"/>
    <n v="0"/>
    <n v="0"/>
  </r>
  <r>
    <d v="2021-02-01T00:00:00"/>
    <x v="10"/>
    <s v="P"/>
    <s v="Active"/>
    <n v="172"/>
    <x v="171"/>
    <s v="N"/>
    <x v="8"/>
    <n v="1009"/>
    <x v="1"/>
    <s v="Niederl. 1"/>
    <n v="1"/>
    <s v="Department"/>
    <s v="Supervisor"/>
    <s v="Non-Mgm."/>
    <s v="ang."/>
    <s v="M"/>
    <d v="2008-09-15T00:00:00"/>
    <m/>
    <s v=""/>
    <n v="11"/>
    <d v="1986-01-26T00:00:00"/>
    <n v="33"/>
    <s v="N"/>
    <n v="30"/>
    <n v="2.5"/>
    <n v="39"/>
    <x v="0"/>
    <n v="1"/>
    <n v="28"/>
    <n v="0"/>
    <n v="8608"/>
    <n v="1259.1937499999999"/>
    <n v="-7.44"/>
    <n v="0"/>
    <n v="0"/>
    <n v="0"/>
    <n v="0"/>
    <n v="0"/>
    <n v="0"/>
    <n v="0"/>
    <n v="0"/>
    <n v="0"/>
    <n v="0"/>
    <n v="0"/>
    <n v="26.5"/>
    <n v="0"/>
    <n v="0"/>
    <n v="0"/>
    <n v="0"/>
    <n v="4.2684869999999995"/>
    <n v="0"/>
    <n v="0"/>
  </r>
  <r>
    <d v="2021-02-01T00:00:00"/>
    <x v="10"/>
    <s v="P"/>
    <s v="Active"/>
    <n v="173"/>
    <x v="172"/>
    <s v="N"/>
    <x v="19"/>
    <n v="1083"/>
    <x v="0"/>
    <s v="Niederl. 3"/>
    <n v="1"/>
    <s v="Department"/>
    <s v="Supervisor"/>
    <s v="Non-Mgm."/>
    <s v="ang."/>
    <s v="M"/>
    <d v="2008-10-01T00:00:00"/>
    <m/>
    <s v=""/>
    <n v="11"/>
    <d v="1971-08-16T00:00:00"/>
    <n v="48"/>
    <s v="N"/>
    <n v="30"/>
    <n v="2.5"/>
    <n v="39"/>
    <x v="0"/>
    <n v="1"/>
    <n v="28"/>
    <n v="0"/>
    <n v="8609"/>
    <n v="1259.1937499999999"/>
    <n v="0"/>
    <n v="0"/>
    <n v="0"/>
    <n v="0"/>
    <n v="0"/>
    <n v="0"/>
    <n v="0"/>
    <n v="0"/>
    <n v="0"/>
    <n v="0"/>
    <n v="0"/>
    <n v="0"/>
    <n v="26.5"/>
    <n v="0"/>
    <n v="0"/>
    <n v="0"/>
    <n v="0"/>
    <n v="5.9346750000000004"/>
    <n v="0"/>
    <n v="0"/>
  </r>
  <r>
    <d v="2021-02-01T00:00:00"/>
    <x v="10"/>
    <s v="P"/>
    <s v="Active"/>
    <n v="174"/>
    <x v="173"/>
    <s v="N"/>
    <x v="22"/>
    <n v="1029"/>
    <x v="6"/>
    <s v="Niederl. 10"/>
    <n v="1"/>
    <s v="Department"/>
    <s v="Supervisor"/>
    <s v="Non-Mgm."/>
    <s v="ang."/>
    <s v="M"/>
    <d v="2008-11-01T00:00:00"/>
    <m/>
    <s v=""/>
    <n v="11"/>
    <d v="1965-09-02T00:00:00"/>
    <n v="54"/>
    <s v="J"/>
    <n v="30"/>
    <n v="2.5"/>
    <n v="39"/>
    <x v="0"/>
    <n v="1"/>
    <n v="28"/>
    <n v="0"/>
    <n v="8610"/>
    <n v="1259.1937499999999"/>
    <n v="0"/>
    <n v="0"/>
    <n v="0"/>
    <n v="0"/>
    <n v="0"/>
    <n v="0"/>
    <n v="0"/>
    <n v="0"/>
    <n v="0"/>
    <n v="0"/>
    <n v="496.73076923076923"/>
    <n v="394.62500000000006"/>
    <n v="26.5"/>
    <n v="0"/>
    <n v="0"/>
    <n v="0"/>
    <n v="0"/>
    <n v="205.55379951923078"/>
    <n v="0"/>
    <n v="0"/>
  </r>
  <r>
    <d v="2021-02-01T00:00:00"/>
    <x v="10"/>
    <s v="P"/>
    <s v="Active"/>
    <n v="175"/>
    <x v="174"/>
    <s v="N"/>
    <x v="16"/>
    <n v="1043"/>
    <x v="9"/>
    <s v="Niederl. 4"/>
    <n v="1"/>
    <s v="Department"/>
    <s v="Supervisor"/>
    <s v="Manager"/>
    <s v="ang."/>
    <s v="M"/>
    <d v="2008-12-01T00:00:00"/>
    <m/>
    <s v=""/>
    <n v="11"/>
    <d v="1979-02-19T00:00:00"/>
    <n v="40"/>
    <s v="N"/>
    <n v="30"/>
    <n v="2.5"/>
    <n v="39"/>
    <x v="0"/>
    <n v="1"/>
    <n v="28"/>
    <n v="0"/>
    <n v="8611"/>
    <n v="1259.1937499999999"/>
    <n v="0"/>
    <n v="0"/>
    <n v="0"/>
    <n v="0"/>
    <n v="0"/>
    <n v="0"/>
    <n v="0"/>
    <n v="0"/>
    <n v="0"/>
    <n v="0"/>
    <n v="0"/>
    <n v="0"/>
    <n v="26.5"/>
    <n v="0"/>
    <n v="0"/>
    <n v="0"/>
    <n v="0"/>
    <n v="5.9346750000000004"/>
    <n v="172.87720000000002"/>
    <n v="0"/>
  </r>
  <r>
    <d v="2021-02-01T00:00:00"/>
    <x v="10"/>
    <s v="P"/>
    <s v="Active"/>
    <n v="176"/>
    <x v="175"/>
    <s v="N"/>
    <x v="24"/>
    <n v="1081"/>
    <x v="0"/>
    <s v="Niederl. 3"/>
    <n v="1"/>
    <s v="Department"/>
    <s v="Supervisor"/>
    <s v="Manager"/>
    <s v="ang."/>
    <s v="M"/>
    <d v="2009-01-01T00:00:00"/>
    <m/>
    <s v=""/>
    <n v="11"/>
    <d v="1973-08-27T00:00:00"/>
    <n v="46"/>
    <s v="N"/>
    <n v="30"/>
    <n v="2.5"/>
    <n v="39"/>
    <x v="0"/>
    <n v="1"/>
    <n v="28"/>
    <n v="0"/>
    <n v="8612"/>
    <n v="1259.1937499999999"/>
    <n v="0"/>
    <n v="0"/>
    <n v="0"/>
    <n v="0"/>
    <n v="0"/>
    <n v="0"/>
    <n v="0"/>
    <n v="0"/>
    <n v="0"/>
    <n v="0"/>
    <n v="0"/>
    <n v="0"/>
    <n v="26.5"/>
    <n v="0"/>
    <n v="0"/>
    <n v="0"/>
    <n v="0"/>
    <n v="5.9346750000000004"/>
    <n v="158.29660000000001"/>
    <n v="0"/>
  </r>
  <r>
    <d v="2021-02-01T00:00:00"/>
    <x v="10"/>
    <s v="P"/>
    <s v="Active"/>
    <n v="177"/>
    <x v="176"/>
    <s v="N"/>
    <x v="22"/>
    <n v="1060"/>
    <x v="2"/>
    <s v="Niederl. 7"/>
    <n v="1"/>
    <s v="Department"/>
    <s v="Supervisor"/>
    <s v="Non-Mgm."/>
    <s v="ang."/>
    <s v="M"/>
    <d v="2009-03-01T00:00:00"/>
    <m/>
    <s v=""/>
    <n v="10"/>
    <d v="1960-11-16T00:00:00"/>
    <n v="59"/>
    <s v="J"/>
    <n v="35"/>
    <n v="2.9166666666666665"/>
    <n v="39"/>
    <x v="0"/>
    <n v="1"/>
    <n v="28"/>
    <n v="0"/>
    <n v="8613"/>
    <n v="1259.1937499999999"/>
    <n v="0"/>
    <n v="0"/>
    <n v="0"/>
    <n v="0"/>
    <n v="0"/>
    <n v="0"/>
    <n v="0"/>
    <n v="0"/>
    <n v="0"/>
    <n v="0"/>
    <n v="579.72115384615381"/>
    <n v="394.76250000000005"/>
    <n v="26.5"/>
    <n v="0"/>
    <n v="0"/>
    <n v="0"/>
    <n v="0"/>
    <n v="224.17028927884616"/>
    <n v="0"/>
    <n v="0"/>
  </r>
  <r>
    <d v="2021-02-01T00:00:00"/>
    <x v="10"/>
    <s v="P"/>
    <s v="Active"/>
    <n v="178"/>
    <x v="177"/>
    <s v="N"/>
    <x v="22"/>
    <n v="1053"/>
    <x v="3"/>
    <s v="Niederl. 8"/>
    <n v="1"/>
    <s v="Department"/>
    <s v="Supervisor"/>
    <s v="Non-Mgm."/>
    <s v="ang."/>
    <s v="M"/>
    <d v="2009-08-01T00:00:00"/>
    <m/>
    <s v=""/>
    <n v="10"/>
    <d v="1960-08-05T00:00:00"/>
    <n v="59"/>
    <s v="J"/>
    <n v="30"/>
    <n v="2.5"/>
    <n v="39"/>
    <x v="0"/>
    <n v="1"/>
    <n v="28"/>
    <n v="0"/>
    <n v="8614"/>
    <n v="1259.1937499999999"/>
    <n v="0"/>
    <n v="0"/>
    <n v="0"/>
    <n v="0"/>
    <n v="0"/>
    <n v="0"/>
    <n v="0"/>
    <n v="0"/>
    <n v="0"/>
    <n v="0"/>
    <n v="496.96153846153845"/>
    <n v="394.80833333333339"/>
    <n v="26.5"/>
    <n v="0"/>
    <n v="0"/>
    <n v="0"/>
    <n v="0"/>
    <n v="205.64653778846156"/>
    <n v="0"/>
    <n v="0"/>
  </r>
  <r>
    <d v="2021-02-01T00:00:00"/>
    <x v="10"/>
    <s v="P"/>
    <s v="Active"/>
    <n v="179"/>
    <x v="178"/>
    <s v="N"/>
    <x v="31"/>
    <n v="1034"/>
    <x v="5"/>
    <s v="Niederl. 5"/>
    <n v="1"/>
    <s v="Department"/>
    <s v="Supervisor"/>
    <s v="Non-Mgm."/>
    <s v="ang."/>
    <s v="M"/>
    <d v="2009-09-01T00:00:00"/>
    <m/>
    <s v=""/>
    <n v="10"/>
    <d v="1985-01-27T00:00:00"/>
    <n v="34"/>
    <s v="J"/>
    <n v="30"/>
    <n v="2.5"/>
    <n v="39"/>
    <x v="0"/>
    <n v="1"/>
    <n v="28"/>
    <n v="0"/>
    <n v="8615"/>
    <n v="1259.1937499999999"/>
    <n v="0"/>
    <n v="0"/>
    <n v="60"/>
    <n v="0"/>
    <n v="0"/>
    <n v="0"/>
    <n v="0"/>
    <n v="0"/>
    <n v="0"/>
    <n v="0"/>
    <n v="497.01923076923077"/>
    <n v="394.85416666666669"/>
    <n v="26.5"/>
    <n v="0"/>
    <n v="0"/>
    <n v="0"/>
    <n v="0"/>
    <n v="219.10672235576925"/>
    <n v="107.16"/>
    <n v="0"/>
  </r>
  <r>
    <d v="2021-02-01T00:00:00"/>
    <x v="10"/>
    <s v="P"/>
    <s v="Active"/>
    <n v="180"/>
    <x v="179"/>
    <s v="N"/>
    <x v="22"/>
    <n v="1053"/>
    <x v="3"/>
    <s v="Niederl. 8"/>
    <n v="1"/>
    <s v="Department"/>
    <s v="Supervisor"/>
    <s v="Non-Mgm."/>
    <s v="ang."/>
    <s v="M"/>
    <d v="2010-01-01T00:00:00"/>
    <m/>
    <s v=""/>
    <n v="10"/>
    <d v="1976-09-23T00:00:00"/>
    <n v="43"/>
    <s v="J"/>
    <n v="30"/>
    <n v="2.5"/>
    <n v="39"/>
    <x v="0"/>
    <n v="1"/>
    <n v="28"/>
    <n v="0"/>
    <n v="8616"/>
    <n v="1259.1937499999999"/>
    <n v="0"/>
    <n v="0"/>
    <n v="0"/>
    <n v="0"/>
    <n v="0"/>
    <n v="0"/>
    <n v="0"/>
    <n v="0"/>
    <n v="0"/>
    <n v="0"/>
    <n v="497.07692307692309"/>
    <n v="394.90000000000003"/>
    <n v="26.5"/>
    <n v="0"/>
    <n v="0"/>
    <n v="0"/>
    <n v="0"/>
    <n v="205.69290692307695"/>
    <n v="0"/>
    <n v="18.853333333333335"/>
  </r>
  <r>
    <d v="2021-02-01T00:00:00"/>
    <x v="10"/>
    <s v="P"/>
    <s v="Active"/>
    <n v="181"/>
    <x v="180"/>
    <s v="N"/>
    <x v="22"/>
    <n v="1041"/>
    <x v="4"/>
    <s v="Niederl. 6"/>
    <n v="1"/>
    <s v="Department"/>
    <s v="Supervisor"/>
    <s v="Non-Mgm."/>
    <s v="ang."/>
    <s v="M"/>
    <d v="2010-02-01T00:00:00"/>
    <m/>
    <s v=""/>
    <n v="9"/>
    <d v="1979-03-11T00:00:00"/>
    <n v="40"/>
    <s v="J"/>
    <n v="30"/>
    <n v="2.5"/>
    <n v="39"/>
    <x v="0"/>
    <n v="1"/>
    <n v="28"/>
    <n v="0"/>
    <n v="8617"/>
    <n v="1259.1937499999999"/>
    <n v="0"/>
    <n v="0"/>
    <n v="0"/>
    <n v="0"/>
    <n v="0"/>
    <n v="0"/>
    <n v="0"/>
    <n v="0"/>
    <n v="0"/>
    <n v="0"/>
    <n v="497.13461538461536"/>
    <n v="394.94583333333338"/>
    <n v="26.5"/>
    <n v="0"/>
    <n v="0"/>
    <n v="0"/>
    <n v="0"/>
    <n v="205.71609149038463"/>
    <n v="0"/>
    <n v="18.853333333333335"/>
  </r>
  <r>
    <d v="2021-02-01T00:00:00"/>
    <x v="10"/>
    <s v="P"/>
    <s v="Active"/>
    <n v="182"/>
    <x v="181"/>
    <s v="N"/>
    <x v="2"/>
    <n v="1010"/>
    <x v="1"/>
    <s v="Niederl. 1"/>
    <n v="1"/>
    <s v="Department"/>
    <s v="Supervisor"/>
    <s v="Non-Mgm."/>
    <s v="ang."/>
    <s v="M"/>
    <d v="2005-09-01T00:00:00"/>
    <m/>
    <s v=""/>
    <n v="14"/>
    <d v="1988-09-30T00:00:00"/>
    <n v="31"/>
    <s v="N"/>
    <n v="30"/>
    <n v="2.5"/>
    <n v="39"/>
    <x v="0"/>
    <n v="1"/>
    <n v="28"/>
    <n v="0"/>
    <n v="8618"/>
    <n v="1259.1937499999999"/>
    <n v="0"/>
    <n v="0"/>
    <n v="0"/>
    <n v="0"/>
    <n v="0"/>
    <n v="0"/>
    <n v="0"/>
    <n v="0"/>
    <n v="0"/>
    <n v="0"/>
    <n v="0"/>
    <n v="0"/>
    <n v="26.5"/>
    <n v="0"/>
    <n v="0"/>
    <n v="0"/>
    <n v="0"/>
    <n v="5.9346750000000004"/>
    <n v="0"/>
    <n v="23.726666666666667"/>
  </r>
  <r>
    <d v="2021-02-01T00:00:00"/>
    <x v="10"/>
    <s v="P"/>
    <s v="Active"/>
    <n v="183"/>
    <x v="182"/>
    <s v="N"/>
    <x v="31"/>
    <n v="1022"/>
    <x v="7"/>
    <s v="Niederl. 9"/>
    <n v="1"/>
    <s v="Department"/>
    <s v="Supervisor"/>
    <s v="Manager"/>
    <s v="ang."/>
    <s v="M"/>
    <d v="2010-07-15T00:00:00"/>
    <m/>
    <s v=""/>
    <n v="9"/>
    <d v="1968-06-18T00:00:00"/>
    <n v="51"/>
    <s v="N"/>
    <n v="30"/>
    <n v="2.5"/>
    <n v="39"/>
    <x v="0"/>
    <n v="1"/>
    <n v="28"/>
    <n v="0"/>
    <n v="8619"/>
    <n v="1259.1937499999999"/>
    <n v="0"/>
    <n v="0"/>
    <n v="30"/>
    <n v="0"/>
    <n v="0"/>
    <n v="0"/>
    <n v="0"/>
    <n v="0"/>
    <n v="0"/>
    <n v="0"/>
    <n v="0"/>
    <n v="0"/>
    <n v="26.5"/>
    <n v="0"/>
    <n v="0"/>
    <n v="0"/>
    <n v="0"/>
    <n v="12.653175000000001"/>
    <n v="121.03"/>
    <n v="18.853333333333335"/>
  </r>
  <r>
    <d v="2021-02-01T00:00:00"/>
    <x v="10"/>
    <s v="P"/>
    <s v="Active"/>
    <n v="184"/>
    <x v="183"/>
    <s v="N"/>
    <x v="5"/>
    <n v="1093"/>
    <x v="1"/>
    <s v="Niederl. 1"/>
    <n v="1"/>
    <s v="Department"/>
    <s v="Supervisor"/>
    <s v="Non-Mgm."/>
    <s v="ang."/>
    <s v="M"/>
    <d v="2010-09-01T00:00:00"/>
    <m/>
    <s v=""/>
    <n v="9"/>
    <d v="1986-05-04T00:00:00"/>
    <n v="33"/>
    <s v="N"/>
    <n v="30"/>
    <n v="2.5"/>
    <n v="39"/>
    <x v="0"/>
    <n v="1"/>
    <n v="28"/>
    <n v="0"/>
    <n v="8620"/>
    <n v="1259.1937499999999"/>
    <n v="0"/>
    <n v="0"/>
    <n v="0"/>
    <n v="0"/>
    <n v="0"/>
    <n v="0"/>
    <n v="0"/>
    <n v="0"/>
    <n v="0"/>
    <n v="0"/>
    <n v="0"/>
    <n v="0"/>
    <n v="26.5"/>
    <n v="0"/>
    <n v="0"/>
    <n v="0"/>
    <n v="0"/>
    <n v="5.9346750000000004"/>
    <n v="0"/>
    <n v="18.853333333333335"/>
  </r>
  <r>
    <d v="2021-02-01T00:00:00"/>
    <x v="10"/>
    <s v="P"/>
    <s v="Active"/>
    <n v="185"/>
    <x v="184"/>
    <s v="N"/>
    <x v="6"/>
    <n v="1014"/>
    <x v="1"/>
    <s v="Niederl. 1"/>
    <n v="1"/>
    <s v="Department"/>
    <s v="Supervisor"/>
    <s v="Non-Mgm."/>
    <s v="ang."/>
    <s v="W"/>
    <d v="2010-09-01T00:00:00"/>
    <m/>
    <s v=""/>
    <n v="9"/>
    <d v="1994-06-11T00:00:00"/>
    <n v="25"/>
    <s v="N"/>
    <n v="30"/>
    <n v="2.5"/>
    <n v="39"/>
    <x v="0"/>
    <n v="1"/>
    <n v="28"/>
    <n v="0"/>
    <n v="8621"/>
    <n v="1259.1937499999999"/>
    <n v="0"/>
    <n v="0"/>
    <n v="0"/>
    <n v="0"/>
    <n v="0"/>
    <n v="0"/>
    <n v="0"/>
    <n v="0"/>
    <n v="0"/>
    <n v="0"/>
    <n v="0"/>
    <n v="0"/>
    <n v="26.5"/>
    <n v="0"/>
    <n v="0"/>
    <n v="0"/>
    <n v="0"/>
    <n v="5.9346750000000004"/>
    <n v="0"/>
    <n v="18.853333333333335"/>
  </r>
  <r>
    <d v="2021-02-01T00:00:00"/>
    <x v="10"/>
    <s v="P"/>
    <s v="Active"/>
    <n v="186"/>
    <x v="185"/>
    <s v="N"/>
    <x v="22"/>
    <n v="1053"/>
    <x v="3"/>
    <s v="Niederl. 8"/>
    <n v="1"/>
    <s v="Department"/>
    <s v="Supervisor"/>
    <s v="Non-Mgm."/>
    <s v="ang."/>
    <s v="M"/>
    <d v="2010-09-15T00:00:00"/>
    <m/>
    <s v=""/>
    <n v="9"/>
    <d v="1960-10-06T00:00:00"/>
    <n v="59"/>
    <s v="J"/>
    <n v="30"/>
    <n v="2.5"/>
    <n v="39"/>
    <x v="0"/>
    <n v="1"/>
    <n v="28"/>
    <n v="0"/>
    <n v="8622"/>
    <n v="1259.1937499999999"/>
    <n v="0"/>
    <n v="0"/>
    <n v="0"/>
    <n v="0"/>
    <n v="0"/>
    <n v="0"/>
    <n v="0"/>
    <n v="0"/>
    <n v="0"/>
    <n v="0"/>
    <n v="497.42307692307691"/>
    <n v="395.17500000000001"/>
    <n v="26.5"/>
    <n v="0"/>
    <n v="0"/>
    <n v="0"/>
    <n v="0"/>
    <n v="205.83201432692306"/>
    <n v="0"/>
    <n v="18.853333333333335"/>
  </r>
  <r>
    <d v="2021-02-01T00:00:00"/>
    <x v="10"/>
    <s v="P"/>
    <s v="Active"/>
    <n v="187"/>
    <x v="186"/>
    <s v="N"/>
    <x v="31"/>
    <n v="1046"/>
    <x v="9"/>
    <s v="Niederl. 4"/>
    <n v="1"/>
    <s v="Department"/>
    <s v="Supervisor"/>
    <s v="Non-Mgm."/>
    <s v="ang."/>
    <s v="M"/>
    <d v="2010-09-01T00:00:00"/>
    <m/>
    <s v=""/>
    <n v="9"/>
    <d v="1976-05-27T00:00:00"/>
    <n v="43"/>
    <s v="J"/>
    <n v="30"/>
    <n v="2.5"/>
    <n v="39"/>
    <x v="0"/>
    <n v="1"/>
    <n v="28"/>
    <n v="0"/>
    <n v="8623"/>
    <n v="1259.1937499999999"/>
    <n v="0"/>
    <n v="875"/>
    <n v="60"/>
    <n v="0"/>
    <n v="0"/>
    <n v="0"/>
    <n v="0"/>
    <n v="0"/>
    <n v="0"/>
    <n v="0"/>
    <n v="497.48076923076923"/>
    <n v="395.22083333333336"/>
    <n v="26.5"/>
    <n v="0"/>
    <n v="0"/>
    <n v="0"/>
    <n v="0"/>
    <n v="415.24844889423082"/>
    <n v="116.47"/>
    <n v="18.853333333333335"/>
  </r>
  <r>
    <d v="2021-02-01T00:00:00"/>
    <x v="10"/>
    <s v="P"/>
    <s v="Active"/>
    <n v="188"/>
    <x v="187"/>
    <s v="N"/>
    <x v="31"/>
    <n v="1028"/>
    <x v="6"/>
    <s v="Niederl. 10"/>
    <n v="1"/>
    <s v="Department"/>
    <s v="Supervisor"/>
    <s v="Manager"/>
    <s v="ang."/>
    <s v="M"/>
    <d v="2010-09-01T00:00:00"/>
    <m/>
    <s v=""/>
    <n v="9"/>
    <d v="1972-09-25T00:00:00"/>
    <n v="47"/>
    <s v="N"/>
    <n v="30"/>
    <n v="2.5"/>
    <n v="39"/>
    <x v="0"/>
    <n v="1"/>
    <n v="28"/>
    <n v="0"/>
    <n v="8624"/>
    <n v="1259.1937499999999"/>
    <n v="0"/>
    <n v="0"/>
    <n v="60"/>
    <n v="0"/>
    <n v="0"/>
    <n v="0"/>
    <n v="0"/>
    <n v="0"/>
    <n v="0"/>
    <n v="0"/>
    <n v="0"/>
    <n v="0"/>
    <n v="26.5"/>
    <n v="0"/>
    <n v="0"/>
    <n v="0"/>
    <n v="0"/>
    <n v="19.371675"/>
    <n v="125.78"/>
    <n v="18.853333333333335"/>
  </r>
  <r>
    <d v="2021-02-01T00:00:00"/>
    <x v="10"/>
    <s v="P"/>
    <s v="Active"/>
    <n v="189"/>
    <x v="188"/>
    <s v="N"/>
    <x v="22"/>
    <n v="1029"/>
    <x v="6"/>
    <s v="Niederl. 10"/>
    <n v="1"/>
    <s v="Department"/>
    <s v="Supervisor"/>
    <s v="Non-Mgm."/>
    <s v="ang."/>
    <s v="M"/>
    <d v="2010-12-01T00:00:00"/>
    <m/>
    <s v=""/>
    <n v="9"/>
    <d v="1984-06-15T00:00:00"/>
    <n v="35"/>
    <s v="J"/>
    <n v="30"/>
    <n v="2.5"/>
    <n v="39"/>
    <x v="0"/>
    <n v="1"/>
    <n v="28"/>
    <n v="0"/>
    <n v="8625"/>
    <n v="1259.1937499999999"/>
    <n v="0"/>
    <n v="0"/>
    <n v="0"/>
    <n v="0"/>
    <n v="0"/>
    <n v="0"/>
    <n v="0"/>
    <n v="0"/>
    <n v="0"/>
    <n v="0"/>
    <n v="497.59615384615387"/>
    <n v="395.31250000000006"/>
    <n v="26.5"/>
    <n v="0"/>
    <n v="0"/>
    <n v="0"/>
    <n v="0"/>
    <n v="205.90156802884619"/>
    <n v="0"/>
    <n v="18.853333333333335"/>
  </r>
  <r>
    <d v="2021-02-01T00:00:00"/>
    <x v="10"/>
    <s v="P"/>
    <s v="Active"/>
    <n v="190"/>
    <x v="189"/>
    <s v="N"/>
    <x v="31"/>
    <n v="1046"/>
    <x v="9"/>
    <s v="Niederl. 4"/>
    <n v="1"/>
    <s v="Department"/>
    <s v="Supervisor"/>
    <s v="Non-Mgm."/>
    <s v="ang."/>
    <s v="M"/>
    <d v="2010-12-01T00:00:00"/>
    <m/>
    <s v=""/>
    <n v="9"/>
    <d v="1958-09-21T00:00:00"/>
    <n v="61"/>
    <s v="J"/>
    <n v="30"/>
    <n v="2.5"/>
    <n v="39"/>
    <x v="0"/>
    <n v="1"/>
    <n v="28"/>
    <n v="0"/>
    <n v="8626"/>
    <n v="1259.1937499999999"/>
    <n v="0"/>
    <n v="0"/>
    <n v="60"/>
    <n v="0"/>
    <n v="0"/>
    <n v="0"/>
    <n v="0"/>
    <n v="0"/>
    <n v="0"/>
    <n v="0"/>
    <n v="497.65384615384619"/>
    <n v="395.35833333333341"/>
    <n v="26.5"/>
    <n v="0"/>
    <n v="0"/>
    <n v="0"/>
    <n v="0"/>
    <n v="219.36175259615388"/>
    <n v="78.09"/>
    <n v="18.853333333333335"/>
  </r>
  <r>
    <d v="2021-02-01T00:00:00"/>
    <x v="10"/>
    <s v="P"/>
    <s v="Active"/>
    <n v="191"/>
    <x v="190"/>
    <s v="N"/>
    <x v="19"/>
    <n v="1083"/>
    <x v="0"/>
    <s v="Niederl. 3"/>
    <n v="1"/>
    <s v="Department"/>
    <s v="Supervisor"/>
    <s v="Non-Mgm."/>
    <s v="ang."/>
    <s v="M"/>
    <d v="2011-01-01T00:00:00"/>
    <m/>
    <s v=""/>
    <n v="9"/>
    <d v="1980-02-11T00:00:00"/>
    <n v="39"/>
    <s v="N"/>
    <n v="30"/>
    <n v="2.5"/>
    <n v="39"/>
    <x v="0"/>
    <n v="1"/>
    <n v="28"/>
    <n v="0"/>
    <n v="8627"/>
    <n v="1259.1937499999999"/>
    <n v="0"/>
    <n v="0"/>
    <n v="0"/>
    <n v="0"/>
    <n v="0"/>
    <n v="0"/>
    <n v="0"/>
    <n v="0"/>
    <n v="0"/>
    <n v="0"/>
    <n v="0"/>
    <n v="0"/>
    <n v="26.5"/>
    <n v="0"/>
    <n v="0"/>
    <n v="0"/>
    <n v="0"/>
    <n v="5.9346750000000004"/>
    <n v="0"/>
    <n v="0"/>
  </r>
  <r>
    <d v="2021-02-01T00:00:00"/>
    <x v="10"/>
    <s v="P"/>
    <s v="Active"/>
    <n v="192"/>
    <x v="191"/>
    <s v="N"/>
    <x v="22"/>
    <n v="1047"/>
    <x v="9"/>
    <s v="Niederl. 4"/>
    <n v="1"/>
    <s v="Department"/>
    <s v="Supervisor"/>
    <s v="Non-Mgm."/>
    <s v="ang."/>
    <s v="M"/>
    <d v="2011-01-01T00:00:00"/>
    <m/>
    <s v=""/>
    <n v="9"/>
    <d v="1982-11-21T00:00:00"/>
    <n v="37"/>
    <s v="J"/>
    <n v="30"/>
    <n v="2.5"/>
    <n v="39"/>
    <x v="0"/>
    <n v="1"/>
    <n v="28"/>
    <n v="0"/>
    <n v="8628"/>
    <n v="1259.1937499999999"/>
    <n v="0"/>
    <n v="0"/>
    <n v="0"/>
    <n v="0"/>
    <n v="0"/>
    <n v="0"/>
    <n v="0"/>
    <n v="0"/>
    <n v="0"/>
    <n v="0"/>
    <n v="497.76923076923077"/>
    <n v="395.45000000000005"/>
    <n v="26.5"/>
    <n v="0"/>
    <n v="0"/>
    <n v="0"/>
    <n v="0"/>
    <n v="205.97112173076923"/>
    <n v="0"/>
    <n v="0"/>
  </r>
  <r>
    <d v="2021-02-01T00:00:00"/>
    <x v="10"/>
    <s v="P"/>
    <s v="Active"/>
    <n v="193"/>
    <x v="192"/>
    <s v="N"/>
    <x v="11"/>
    <n v="1082"/>
    <x v="0"/>
    <s v="Niederl. 3"/>
    <n v="1"/>
    <s v="Department"/>
    <s v="Supervisor"/>
    <s v="Manager"/>
    <s v="ang."/>
    <s v="M"/>
    <d v="2011-02-01T00:00:00"/>
    <m/>
    <s v=""/>
    <n v="8"/>
    <d v="1985-01-15T00:00:00"/>
    <n v="35"/>
    <s v="N"/>
    <n v="30"/>
    <n v="2.5"/>
    <n v="39"/>
    <x v="0"/>
    <n v="1"/>
    <n v="28"/>
    <n v="0"/>
    <n v="8629"/>
    <n v="1259.1937499999999"/>
    <n v="0"/>
    <n v="0"/>
    <n v="0"/>
    <n v="0"/>
    <n v="0"/>
    <n v="0"/>
    <n v="0"/>
    <n v="0"/>
    <n v="0"/>
    <n v="0"/>
    <n v="0"/>
    <n v="0"/>
    <n v="26.5"/>
    <n v="0"/>
    <n v="0"/>
    <n v="0"/>
    <n v="0"/>
    <n v="5.9346750000000004"/>
    <n v="0"/>
    <n v="0"/>
  </r>
  <r>
    <d v="2021-02-01T00:00:00"/>
    <x v="10"/>
    <s v="P"/>
    <s v="Active"/>
    <n v="194"/>
    <x v="193"/>
    <s v="N"/>
    <x v="24"/>
    <n v="1081"/>
    <x v="0"/>
    <s v="Niederl. 3"/>
    <n v="1"/>
    <s v="Department"/>
    <s v="Supervisor"/>
    <s v="Manager"/>
    <s v="ang."/>
    <s v="M"/>
    <d v="2011-02-01T00:00:00"/>
    <m/>
    <s v=""/>
    <n v="8"/>
    <d v="1983-05-10T00:00:00"/>
    <n v="36"/>
    <s v="N"/>
    <n v="30"/>
    <n v="2.5"/>
    <n v="39"/>
    <x v="0"/>
    <n v="1"/>
    <n v="28"/>
    <n v="0"/>
    <n v="8630"/>
    <n v="1259.1937499999999"/>
    <n v="0"/>
    <n v="0"/>
    <n v="0"/>
    <n v="0"/>
    <n v="0"/>
    <n v="0"/>
    <n v="0"/>
    <n v="0"/>
    <n v="0"/>
    <n v="0"/>
    <n v="0"/>
    <n v="0"/>
    <n v="26.5"/>
    <n v="0"/>
    <n v="0"/>
    <n v="0"/>
    <n v="0"/>
    <n v="5.9346750000000004"/>
    <n v="159.9914"/>
    <n v="0"/>
  </r>
  <r>
    <d v="2021-02-01T00:00:00"/>
    <x v="10"/>
    <s v="P"/>
    <s v="Active"/>
    <n v="195"/>
    <x v="194"/>
    <s v="N"/>
    <x v="19"/>
    <n v="1083"/>
    <x v="0"/>
    <s v="Niederl. 3"/>
    <n v="1"/>
    <s v="Department"/>
    <s v="Supervisor"/>
    <s v="Non-Mgm."/>
    <s v="ang."/>
    <s v="W"/>
    <d v="2011-03-15T00:00:00"/>
    <m/>
    <s v=""/>
    <n v="8"/>
    <d v="1987-03-02T00:00:00"/>
    <n v="32"/>
    <s v="N"/>
    <n v="30"/>
    <n v="2.5"/>
    <n v="39"/>
    <x v="0"/>
    <n v="1"/>
    <n v="28"/>
    <n v="0"/>
    <n v="8631"/>
    <n v="1259.1937499999999"/>
    <n v="0"/>
    <n v="0"/>
    <n v="0"/>
    <n v="0"/>
    <n v="0"/>
    <n v="0"/>
    <n v="0"/>
    <n v="0"/>
    <n v="0"/>
    <n v="0"/>
    <n v="0"/>
    <n v="0"/>
    <n v="26.5"/>
    <n v="0"/>
    <n v="0"/>
    <n v="0"/>
    <n v="0"/>
    <n v="5.9346750000000004"/>
    <n v="0"/>
    <n v="0"/>
  </r>
  <r>
    <d v="2021-02-01T00:00:00"/>
    <x v="10"/>
    <s v="P"/>
    <s v="Active"/>
    <n v="196"/>
    <x v="195"/>
    <s v="N"/>
    <x v="19"/>
    <n v="1083"/>
    <x v="0"/>
    <s v="Niederl. 3"/>
    <n v="1"/>
    <s v="Department"/>
    <s v="Supervisor"/>
    <s v="Manager"/>
    <s v="ang."/>
    <s v="M"/>
    <d v="2011-03-15T00:00:00"/>
    <m/>
    <s v=""/>
    <n v="8"/>
    <d v="1983-01-26T00:00:00"/>
    <n v="36"/>
    <s v="N"/>
    <n v="30"/>
    <n v="2.5"/>
    <n v="39"/>
    <x v="0"/>
    <n v="1"/>
    <n v="28"/>
    <n v="0"/>
    <n v="8632"/>
    <n v="1259.1937499999999"/>
    <n v="0"/>
    <n v="0"/>
    <n v="0"/>
    <n v="0"/>
    <n v="0"/>
    <n v="0"/>
    <n v="0"/>
    <n v="0"/>
    <n v="0"/>
    <n v="0"/>
    <n v="0"/>
    <n v="0"/>
    <n v="26.5"/>
    <n v="0"/>
    <n v="0"/>
    <n v="0"/>
    <n v="0"/>
    <n v="5.9346750000000004"/>
    <n v="0"/>
    <n v="0"/>
  </r>
  <r>
    <d v="2021-02-01T00:00:00"/>
    <x v="10"/>
    <s v="P"/>
    <s v="Active"/>
    <n v="197"/>
    <x v="196"/>
    <s v="N"/>
    <x v="22"/>
    <n v="1053"/>
    <x v="3"/>
    <s v="Niederl. 8"/>
    <n v="1"/>
    <s v="Department"/>
    <s v="Supervisor"/>
    <s v="Non-Mgm."/>
    <s v="ang."/>
    <s v="M"/>
    <d v="2011-04-01T00:00:00"/>
    <m/>
    <s v=""/>
    <n v="8"/>
    <d v="1960-09-16T00:00:00"/>
    <n v="59"/>
    <s v="J"/>
    <n v="30"/>
    <n v="2.5"/>
    <n v="39"/>
    <x v="0"/>
    <n v="1"/>
    <n v="28"/>
    <n v="0"/>
    <n v="8633"/>
    <n v="1259.1937499999999"/>
    <n v="0"/>
    <n v="0"/>
    <n v="0"/>
    <n v="0"/>
    <n v="0"/>
    <n v="0"/>
    <n v="0"/>
    <n v="0"/>
    <n v="0"/>
    <n v="0"/>
    <n v="498.05769230769232"/>
    <n v="395.67916666666667"/>
    <n v="26.5"/>
    <n v="0"/>
    <n v="0"/>
    <n v="0"/>
    <n v="0"/>
    <n v="206.08704456730769"/>
    <n v="0"/>
    <n v="0"/>
  </r>
  <r>
    <d v="2021-02-01T00:00:00"/>
    <x v="10"/>
    <s v="P"/>
    <s v="Active"/>
    <n v="198"/>
    <x v="197"/>
    <s v="N"/>
    <x v="22"/>
    <n v="1060"/>
    <x v="2"/>
    <s v="Niederl. 7"/>
    <n v="1"/>
    <s v="Department"/>
    <s v="Supervisor"/>
    <s v="Non-Mgm."/>
    <s v="ang."/>
    <s v="M"/>
    <d v="2011-05-01T00:00:00"/>
    <m/>
    <s v=""/>
    <n v="8"/>
    <d v="1964-01-08T00:00:00"/>
    <n v="56"/>
    <s v="J"/>
    <n v="30"/>
    <n v="2.5"/>
    <n v="39"/>
    <x v="0"/>
    <n v="1"/>
    <n v="28"/>
    <n v="0"/>
    <n v="8634"/>
    <n v="1259.1937499999999"/>
    <n v="0"/>
    <n v="0"/>
    <n v="0"/>
    <n v="0"/>
    <n v="0"/>
    <n v="0"/>
    <n v="0"/>
    <n v="0"/>
    <n v="0"/>
    <n v="0"/>
    <n v="498.11538461538458"/>
    <n v="395.72500000000002"/>
    <n v="26.5"/>
    <n v="0"/>
    <n v="0"/>
    <n v="0"/>
    <n v="0"/>
    <n v="206.11022913461539"/>
    <n v="0"/>
    <n v="0"/>
  </r>
  <r>
    <d v="2021-02-01T00:00:00"/>
    <x v="10"/>
    <s v="P"/>
    <s v="Active"/>
    <n v="199"/>
    <x v="198"/>
    <s v="N"/>
    <x v="22"/>
    <n v="1053"/>
    <x v="3"/>
    <s v="Niederl. 8"/>
    <n v="1"/>
    <s v="Department"/>
    <s v="Supervisor"/>
    <s v="Non-Mgm."/>
    <s v="ang."/>
    <s v="M"/>
    <d v="2011-05-01T00:00:00"/>
    <m/>
    <s v=""/>
    <n v="8"/>
    <d v="1964-06-16T00:00:00"/>
    <n v="55"/>
    <s v="J"/>
    <n v="30"/>
    <n v="2.5"/>
    <n v="39"/>
    <x v="0"/>
    <n v="1"/>
    <n v="28"/>
    <n v="0"/>
    <n v="8635"/>
    <n v="1259.1937499999999"/>
    <n v="0"/>
    <n v="0"/>
    <n v="0"/>
    <n v="0"/>
    <n v="0"/>
    <n v="0"/>
    <n v="0"/>
    <n v="0"/>
    <n v="0"/>
    <n v="0"/>
    <n v="498.17307692307691"/>
    <n v="395.77083333333337"/>
    <n v="26.5"/>
    <n v="0"/>
    <n v="0"/>
    <n v="0"/>
    <n v="0"/>
    <n v="206.1334137019231"/>
    <n v="0"/>
    <n v="0"/>
  </r>
  <r>
    <d v="2021-02-01T00:00:00"/>
    <x v="10"/>
    <s v="P"/>
    <s v="Active"/>
    <n v="200"/>
    <x v="199"/>
    <s v="N"/>
    <x v="36"/>
    <n v="1054"/>
    <x v="8"/>
    <s v="Niederl. 2"/>
    <n v="1"/>
    <s v="Department"/>
    <s v="Supervisor"/>
    <s v="Non-Mgm."/>
    <s v="ang."/>
    <s v="M"/>
    <d v="2011-05-01T00:00:00"/>
    <m/>
    <s v=""/>
    <n v="8"/>
    <d v="1976-07-18T00:00:00"/>
    <n v="43"/>
    <s v="N"/>
    <n v="30"/>
    <n v="2.5"/>
    <n v="39"/>
    <x v="0"/>
    <n v="1"/>
    <n v="28"/>
    <n v="0"/>
    <n v="8636"/>
    <n v="1259.1937499999999"/>
    <n v="0"/>
    <n v="0"/>
    <n v="0"/>
    <n v="0"/>
    <n v="0"/>
    <n v="0"/>
    <n v="0"/>
    <n v="0"/>
    <n v="0"/>
    <n v="0"/>
    <n v="0"/>
    <n v="0"/>
    <n v="26.5"/>
    <n v="0"/>
    <n v="0"/>
    <n v="0"/>
    <n v="0"/>
    <n v="5.9346750000000004"/>
    <n v="0"/>
    <n v="0"/>
  </r>
  <r>
    <d v="2021-02-01T00:00:00"/>
    <x v="10"/>
    <s v="P"/>
    <s v="Active"/>
    <n v="201"/>
    <x v="200"/>
    <s v="N"/>
    <x v="38"/>
    <n v="1074"/>
    <x v="0"/>
    <s v="Niederl. 3"/>
    <n v="1"/>
    <s v="Department"/>
    <s v="Supervisor"/>
    <s v="Non-Mgm."/>
    <s v="ang."/>
    <s v="M"/>
    <d v="2011-05-16T00:00:00"/>
    <m/>
    <s v=""/>
    <n v="8"/>
    <d v="1981-03-15T00:00:00"/>
    <n v="38"/>
    <s v="N"/>
    <n v="30"/>
    <n v="2.5"/>
    <n v="39"/>
    <x v="0"/>
    <n v="1"/>
    <n v="28"/>
    <n v="0"/>
    <n v="8637"/>
    <n v="1259.1937499999999"/>
    <n v="0"/>
    <n v="0"/>
    <n v="0"/>
    <n v="0"/>
    <n v="0"/>
    <n v="0"/>
    <n v="0"/>
    <n v="0"/>
    <n v="0"/>
    <n v="0"/>
    <n v="0"/>
    <n v="0"/>
    <n v="26.5"/>
    <n v="0"/>
    <n v="0"/>
    <n v="0"/>
    <n v="0"/>
    <n v="5.9346750000000004"/>
    <n v="0"/>
    <n v="0"/>
  </r>
  <r>
    <d v="2021-02-01T00:00:00"/>
    <x v="10"/>
    <s v="P"/>
    <s v="Active"/>
    <n v="202"/>
    <x v="201"/>
    <s v="N"/>
    <x v="31"/>
    <n v="1040"/>
    <x v="4"/>
    <s v="Niederl. 6"/>
    <n v="1"/>
    <s v="Department"/>
    <s v="Supervisor"/>
    <s v="Manager"/>
    <s v="ang."/>
    <s v="M"/>
    <d v="2011-07-01T00:00:00"/>
    <m/>
    <s v=""/>
    <n v="8"/>
    <d v="1980-08-23T00:00:00"/>
    <n v="39"/>
    <s v="N"/>
    <n v="30"/>
    <n v="2.5"/>
    <n v="39"/>
    <x v="0"/>
    <n v="1"/>
    <n v="28"/>
    <n v="0"/>
    <n v="8638"/>
    <n v="1259.1937499999999"/>
    <n v="0"/>
    <n v="0"/>
    <n v="60"/>
    <n v="0"/>
    <n v="0"/>
    <n v="0"/>
    <n v="0"/>
    <n v="0"/>
    <n v="0"/>
    <n v="0"/>
    <n v="0"/>
    <n v="0"/>
    <n v="26.5"/>
    <n v="0"/>
    <n v="0"/>
    <n v="0"/>
    <n v="0"/>
    <n v="19.371675"/>
    <n v="100.32000000000001"/>
    <n v="0"/>
  </r>
  <r>
    <d v="2021-02-01T00:00:00"/>
    <x v="10"/>
    <s v="P"/>
    <s v="Active"/>
    <n v="203"/>
    <x v="202"/>
    <s v="N"/>
    <x v="31"/>
    <n v="1022"/>
    <x v="7"/>
    <s v="Niederl. 9"/>
    <n v="1"/>
    <s v="Department"/>
    <s v="Supervisor"/>
    <s v="Non-Mgm."/>
    <s v="ang."/>
    <s v="M"/>
    <d v="2011-07-01T00:00:00"/>
    <m/>
    <s v=""/>
    <n v="8"/>
    <d v="1957-08-15T00:00:00"/>
    <n v="62"/>
    <s v="J"/>
    <n v="30"/>
    <n v="2.5"/>
    <n v="39"/>
    <x v="0"/>
    <n v="1"/>
    <n v="28"/>
    <n v="0"/>
    <n v="8639"/>
    <n v="1259.1937499999999"/>
    <n v="0"/>
    <n v="425"/>
    <n v="60"/>
    <n v="0"/>
    <n v="0"/>
    <n v="0"/>
    <n v="0"/>
    <n v="0"/>
    <n v="0"/>
    <n v="0"/>
    <n v="498.40384615384613"/>
    <n v="395.95416666666665"/>
    <n v="26.5"/>
    <n v="0"/>
    <n v="0"/>
    <n v="0"/>
    <n v="0"/>
    <n v="314.84190197115385"/>
    <n v="79.040000000000006"/>
    <n v="0"/>
  </r>
  <r>
    <d v="2021-02-01T00:00:00"/>
    <x v="10"/>
    <s v="P"/>
    <s v="Active"/>
    <n v="204"/>
    <x v="203"/>
    <s v="N"/>
    <x v="13"/>
    <n v="1048"/>
    <x v="3"/>
    <s v="Niederl. 8"/>
    <n v="1"/>
    <s v="Department"/>
    <s v="Supervisor"/>
    <s v="Non-Mgm."/>
    <s v="ang."/>
    <s v="W"/>
    <d v="2011-07-18T00:00:00"/>
    <m/>
    <s v=""/>
    <n v="8"/>
    <d v="1969-09-11T00:00:00"/>
    <n v="50"/>
    <s v="J"/>
    <n v="30"/>
    <n v="2.5"/>
    <n v="39"/>
    <x v="0"/>
    <n v="1"/>
    <n v="28"/>
    <n v="0"/>
    <n v="8640"/>
    <n v="1259.1937499999999"/>
    <n v="0"/>
    <n v="0"/>
    <n v="0"/>
    <n v="0"/>
    <n v="0"/>
    <n v="0"/>
    <n v="0"/>
    <n v="0"/>
    <n v="0"/>
    <n v="0"/>
    <n v="498.46153846153845"/>
    <n v="396.00000000000006"/>
    <n v="26.5"/>
    <n v="0"/>
    <n v="0"/>
    <n v="0"/>
    <n v="0"/>
    <n v="206.24933653846156"/>
    <n v="0"/>
    <n v="0"/>
  </r>
  <r>
    <d v="2021-02-01T00:00:00"/>
    <x v="10"/>
    <s v="P"/>
    <s v="Active"/>
    <n v="205"/>
    <x v="204"/>
    <s v="N"/>
    <x v="22"/>
    <n v="1060"/>
    <x v="2"/>
    <s v="Niederl. 7"/>
    <n v="1"/>
    <s v="Department"/>
    <s v="Supervisor"/>
    <s v="Non-Mgm."/>
    <s v="ang."/>
    <s v="M"/>
    <d v="2015-01-16T00:00:00"/>
    <m/>
    <s v=""/>
    <n v="5"/>
    <d v="1994-02-13T00:00:00"/>
    <n v="25"/>
    <s v="J"/>
    <n v="30"/>
    <n v="2.5"/>
    <n v="39"/>
    <x v="0"/>
    <n v="1"/>
    <n v="28"/>
    <n v="0"/>
    <n v="8641"/>
    <n v="1259.1937499999999"/>
    <n v="0"/>
    <n v="0"/>
    <n v="0"/>
    <n v="0"/>
    <n v="0"/>
    <n v="0"/>
    <n v="0"/>
    <n v="0"/>
    <n v="0"/>
    <n v="0"/>
    <n v="498.51923076923077"/>
    <n v="396.04583333333341"/>
    <n v="26.5"/>
    <n v="0"/>
    <n v="0"/>
    <n v="0"/>
    <n v="0"/>
    <n v="206.27252110576924"/>
    <n v="0"/>
    <n v="2.1733333333333333"/>
  </r>
  <r>
    <d v="2021-02-01T00:00:00"/>
    <x v="10"/>
    <s v="P"/>
    <s v="Active"/>
    <n v="206"/>
    <x v="205"/>
    <s v="N"/>
    <x v="35"/>
    <n v="1078"/>
    <x v="0"/>
    <s v="Niederl. 3"/>
    <n v="1"/>
    <s v="Department"/>
    <s v="Supervisor"/>
    <s v="Non-Mgm."/>
    <s v="ang."/>
    <s v="M"/>
    <d v="2011-08-08T00:00:00"/>
    <m/>
    <s v=""/>
    <n v="8"/>
    <d v="1982-10-07T00:00:00"/>
    <n v="37"/>
    <s v="N"/>
    <n v="30"/>
    <n v="2.5"/>
    <n v="39"/>
    <x v="0"/>
    <n v="1"/>
    <n v="28"/>
    <n v="0"/>
    <n v="8642"/>
    <n v="1259.1937499999999"/>
    <n v="0"/>
    <n v="0"/>
    <n v="0"/>
    <n v="0"/>
    <n v="0"/>
    <n v="0"/>
    <n v="0"/>
    <n v="0"/>
    <n v="0"/>
    <n v="0"/>
    <n v="0"/>
    <n v="0"/>
    <n v="26.5"/>
    <n v="0"/>
    <n v="0"/>
    <n v="0"/>
    <n v="0"/>
    <n v="5.9346750000000004"/>
    <n v="0"/>
    <n v="0"/>
  </r>
  <r>
    <d v="2021-02-01T00:00:00"/>
    <x v="10"/>
    <s v="P"/>
    <s v="Active"/>
    <n v="207"/>
    <x v="206"/>
    <s v="N"/>
    <x v="9"/>
    <n v="1087"/>
    <x v="0"/>
    <s v="Niederl. 3"/>
    <n v="1"/>
    <s v="Department"/>
    <s v="Supervisor"/>
    <s v="Non-Mgm."/>
    <s v="ang."/>
    <s v="M"/>
    <d v="2011-09-15T00:00:00"/>
    <m/>
    <s v=""/>
    <n v="8"/>
    <d v="1976-03-29T00:00:00"/>
    <n v="43"/>
    <s v="N"/>
    <n v="30"/>
    <n v="2.5"/>
    <n v="39"/>
    <x v="0"/>
    <n v="1"/>
    <n v="28"/>
    <n v="0"/>
    <n v="8643"/>
    <n v="1259.1937499999999"/>
    <n v="0"/>
    <n v="0"/>
    <n v="0"/>
    <n v="0"/>
    <n v="0"/>
    <n v="0"/>
    <n v="0"/>
    <n v="0"/>
    <n v="0"/>
    <n v="0"/>
    <n v="0"/>
    <n v="0"/>
    <n v="26.5"/>
    <n v="0"/>
    <n v="0"/>
    <n v="0"/>
    <n v="0"/>
    <n v="5.9346750000000004"/>
    <n v="0"/>
    <n v="0"/>
  </r>
  <r>
    <d v="2021-02-01T00:00:00"/>
    <x v="10"/>
    <s v="P"/>
    <s v="Active"/>
    <n v="208"/>
    <x v="207"/>
    <s v="N"/>
    <x v="30"/>
    <n v="1071"/>
    <x v="0"/>
    <s v="Niederl. 3"/>
    <n v="1"/>
    <s v="Department"/>
    <s v="Supervisor"/>
    <s v="Non-Mgm."/>
    <s v="ang."/>
    <s v="M"/>
    <d v="2014-01-22T00:00:00"/>
    <m/>
    <s v=""/>
    <n v="5"/>
    <d v="1989-06-05T00:00:00"/>
    <n v="30"/>
    <s v="N"/>
    <n v="30"/>
    <n v="2.5"/>
    <n v="39"/>
    <x v="0"/>
    <n v="1"/>
    <n v="28"/>
    <n v="0"/>
    <n v="8644"/>
    <n v="1259.1937499999999"/>
    <n v="0"/>
    <n v="0"/>
    <n v="0"/>
    <n v="0"/>
    <n v="0"/>
    <n v="0"/>
    <n v="0"/>
    <n v="0"/>
    <n v="0"/>
    <n v="0"/>
    <n v="0"/>
    <n v="0"/>
    <n v="26.5"/>
    <n v="0"/>
    <n v="0"/>
    <n v="0"/>
    <n v="0"/>
    <n v="5.9346750000000004"/>
    <n v="0"/>
    <n v="0"/>
  </r>
  <r>
    <d v="2021-02-01T00:00:00"/>
    <x v="10"/>
    <s v="P"/>
    <s v="Active"/>
    <n v="209"/>
    <x v="208"/>
    <s v="N"/>
    <x v="33"/>
    <n v="1000"/>
    <x v="1"/>
    <s v="Niederl. 1"/>
    <n v="1"/>
    <s v="Department"/>
    <s v="Supervisor"/>
    <s v="Non-Mgm."/>
    <s v="ang."/>
    <s v="W"/>
    <d v="2011-09-01T00:00:00"/>
    <m/>
    <s v=""/>
    <n v="8"/>
    <d v="1994-01-16T00:00:00"/>
    <n v="26"/>
    <s v="N"/>
    <n v="30"/>
    <n v="2.5"/>
    <n v="39"/>
    <x v="0"/>
    <n v="1"/>
    <n v="28"/>
    <n v="0"/>
    <n v="8645"/>
    <n v="1259.1937499999999"/>
    <n v="0"/>
    <n v="0"/>
    <n v="0"/>
    <n v="0"/>
    <n v="0"/>
    <n v="0"/>
    <n v="0"/>
    <n v="0"/>
    <n v="0"/>
    <n v="0"/>
    <n v="0"/>
    <n v="0"/>
    <n v="26.5"/>
    <n v="0"/>
    <n v="0"/>
    <n v="0"/>
    <n v="0"/>
    <n v="5.9346750000000004"/>
    <n v="0"/>
    <n v="0"/>
  </r>
  <r>
    <d v="2021-02-01T00:00:00"/>
    <x v="10"/>
    <s v="P"/>
    <s v="Active"/>
    <n v="210"/>
    <x v="209"/>
    <s v="N"/>
    <x v="3"/>
    <n v="1011"/>
    <x v="1"/>
    <s v="Niederl. 1"/>
    <n v="1"/>
    <s v="Department"/>
    <s v="Supervisor"/>
    <s v="Non-Mgm."/>
    <s v="ang."/>
    <s v="W"/>
    <d v="2011-09-01T00:00:00"/>
    <m/>
    <s v=""/>
    <n v="8"/>
    <d v="1993-12-01T00:00:00"/>
    <n v="26"/>
    <s v="N"/>
    <n v="30"/>
    <n v="2.5"/>
    <n v="39"/>
    <x v="0"/>
    <n v="1"/>
    <n v="28"/>
    <n v="0"/>
    <n v="8646"/>
    <n v="1259.1937499999999"/>
    <n v="0"/>
    <n v="0"/>
    <n v="0"/>
    <n v="0"/>
    <n v="0"/>
    <n v="0"/>
    <n v="0"/>
    <n v="0"/>
    <n v="0"/>
    <n v="0"/>
    <n v="0"/>
    <n v="0"/>
    <n v="26.5"/>
    <n v="0"/>
    <n v="0"/>
    <n v="0"/>
    <n v="0"/>
    <n v="5.9346750000000004"/>
    <n v="0"/>
    <n v="0"/>
  </r>
  <r>
    <d v="2021-02-01T00:00:00"/>
    <x v="10"/>
    <s v="P"/>
    <s v="Active"/>
    <n v="211"/>
    <x v="210"/>
    <s v="Y"/>
    <x v="16"/>
    <n v="1019"/>
    <x v="7"/>
    <s v="Niederl. 9"/>
    <n v="0.5"/>
    <s v="Department"/>
    <s v="Supervisor"/>
    <s v="Non-Mgm."/>
    <s v="ang."/>
    <s v="M"/>
    <d v="2011-09-16T00:00:00"/>
    <m/>
    <s v=""/>
    <n v="8"/>
    <d v="1963-04-30T00:00:00"/>
    <n v="56"/>
    <s v="J"/>
    <n v="30"/>
    <n v="2.5"/>
    <n v="39"/>
    <x v="0"/>
    <n v="0.5"/>
    <n v="28"/>
    <n v="0"/>
    <n v="8647"/>
    <n v="1259.1937499999999"/>
    <n v="0"/>
    <n v="0"/>
    <n v="15"/>
    <n v="0"/>
    <n v="0"/>
    <n v="0"/>
    <n v="0"/>
    <n v="0"/>
    <n v="0"/>
    <n v="0"/>
    <n v="498.86538461538464"/>
    <n v="396.32083333333338"/>
    <n v="13.25"/>
    <n v="0"/>
    <n v="0"/>
    <n v="0"/>
    <n v="0"/>
    <n v="206.8035410096154"/>
    <n v="40.564999999999998"/>
    <n v="0"/>
  </r>
  <r>
    <d v="2021-02-01T00:00:00"/>
    <x v="10"/>
    <s v="P"/>
    <s v="Active"/>
    <n v="211"/>
    <x v="210"/>
    <s v="Y"/>
    <x v="16"/>
    <n v="1025"/>
    <x v="6"/>
    <s v="Niederl. 10"/>
    <n v="0.5"/>
    <s v="Department"/>
    <s v="Supervisor"/>
    <s v="Non-Mgm."/>
    <s v="ang."/>
    <s v="M"/>
    <d v="2011-09-16T00:00:00"/>
    <m/>
    <s v=""/>
    <n v="8"/>
    <d v="1963-04-30T00:00:00"/>
    <n v="56"/>
    <s v="J"/>
    <n v="30"/>
    <n v="2.5"/>
    <n v="39"/>
    <x v="0"/>
    <n v="0.5"/>
    <n v="28"/>
    <n v="0"/>
    <n v="8648"/>
    <n v="1259.1937499999999"/>
    <n v="0"/>
    <n v="0"/>
    <n v="15"/>
    <n v="0"/>
    <n v="0"/>
    <n v="0"/>
    <n v="0"/>
    <n v="0"/>
    <n v="0"/>
    <n v="0"/>
    <n v="498.92307692307691"/>
    <n v="396.36666666666667"/>
    <n v="13.25"/>
    <n v="0"/>
    <n v="0"/>
    <n v="0"/>
    <n v="0"/>
    <n v="206.82672557692308"/>
    <n v="40.564999999999998"/>
    <n v="0"/>
  </r>
  <r>
    <d v="2021-02-01T00:00:00"/>
    <x v="10"/>
    <s v="P"/>
    <s v="Active"/>
    <n v="212"/>
    <x v="211"/>
    <s v="N"/>
    <x v="9"/>
    <n v="1087"/>
    <x v="0"/>
    <s v="Niederl. 3"/>
    <n v="1"/>
    <s v="Department"/>
    <s v="Supervisor"/>
    <s v="Non-Mgm."/>
    <s v="ang."/>
    <s v="M"/>
    <d v="2011-10-04T00:00:00"/>
    <m/>
    <s v=""/>
    <n v="8"/>
    <d v="1983-03-10T00:00:00"/>
    <n v="36"/>
    <s v="N"/>
    <n v="30"/>
    <n v="2.5"/>
    <n v="37"/>
    <x v="0"/>
    <n v="0.94871794871794868"/>
    <n v="28"/>
    <n v="0"/>
    <n v="8649"/>
    <n v="1259.1937499999999"/>
    <n v="0"/>
    <n v="0"/>
    <n v="0"/>
    <n v="0"/>
    <n v="0"/>
    <n v="0"/>
    <n v="0"/>
    <n v="0"/>
    <n v="0"/>
    <n v="0"/>
    <n v="0"/>
    <n v="0"/>
    <n v="26.5"/>
    <n v="0"/>
    <n v="0"/>
    <n v="0"/>
    <n v="0"/>
    <n v="5.9346750000000004"/>
    <n v="0"/>
    <n v="0"/>
  </r>
  <r>
    <d v="2021-02-01T00:00:00"/>
    <x v="10"/>
    <s v="P"/>
    <s v="Active"/>
    <n v="213"/>
    <x v="212"/>
    <s v="N"/>
    <x v="40"/>
    <n v="1001"/>
    <x v="1"/>
    <s v="Niederl. 1"/>
    <n v="1"/>
    <s v="Department"/>
    <s v="Supervisor"/>
    <s v="Non-Mgm."/>
    <s v="ang."/>
    <s v="M"/>
    <d v="2011-10-01T00:00:00"/>
    <m/>
    <s v=""/>
    <n v="8"/>
    <d v="1962-04-26T00:00:00"/>
    <n v="57"/>
    <s v="N"/>
    <n v="30"/>
    <n v="2.5"/>
    <n v="39"/>
    <x v="0"/>
    <n v="1"/>
    <n v="28"/>
    <n v="0"/>
    <n v="8650"/>
    <n v="1259.1937499999999"/>
    <n v="0"/>
    <n v="0"/>
    <n v="0"/>
    <n v="0"/>
    <n v="0"/>
    <n v="0"/>
    <n v="0"/>
    <n v="0"/>
    <n v="0"/>
    <n v="0"/>
    <n v="0"/>
    <n v="0"/>
    <n v="26.5"/>
    <n v="0"/>
    <n v="0"/>
    <n v="0"/>
    <n v="0"/>
    <n v="5.9346750000000004"/>
    <n v="0"/>
    <n v="0"/>
  </r>
  <r>
    <d v="2021-02-01T00:00:00"/>
    <x v="10"/>
    <s v="P"/>
    <s v="Active"/>
    <n v="214"/>
    <x v="213"/>
    <s v="N"/>
    <x v="47"/>
    <n v="1016"/>
    <x v="1"/>
    <s v="Niederl. 1"/>
    <n v="1"/>
    <s v="Department"/>
    <s v="Supervisor"/>
    <s v="Non-Mgm."/>
    <s v="ang."/>
    <s v="M"/>
    <d v="2011-10-01T00:00:00"/>
    <m/>
    <s v=""/>
    <n v="8"/>
    <d v="1991-03-16T00:00:00"/>
    <n v="28"/>
    <s v="N"/>
    <n v="30"/>
    <n v="2.5"/>
    <n v="39"/>
    <x v="0"/>
    <n v="1"/>
    <n v="28"/>
    <n v="0"/>
    <n v="8651"/>
    <n v="1259.1937499999999"/>
    <n v="0"/>
    <n v="0"/>
    <n v="0"/>
    <n v="0"/>
    <n v="0"/>
    <n v="0"/>
    <n v="0"/>
    <n v="0"/>
    <n v="0"/>
    <n v="0"/>
    <n v="0"/>
    <n v="0"/>
    <n v="26.5"/>
    <n v="0"/>
    <n v="0"/>
    <n v="0"/>
    <n v="0"/>
    <n v="5.9346750000000004"/>
    <n v="0"/>
    <n v="0"/>
  </r>
  <r>
    <d v="2021-02-01T00:00:00"/>
    <x v="10"/>
    <s v="P"/>
    <s v="Active"/>
    <n v="215"/>
    <x v="214"/>
    <s v="Y"/>
    <x v="31"/>
    <n v="1034"/>
    <x v="5"/>
    <s v="Niederl. 5"/>
    <n v="0.5"/>
    <s v="Department"/>
    <s v="Supervisor"/>
    <s v="Non-Mgm."/>
    <s v="ang."/>
    <s v="M"/>
    <d v="2011-11-01T00:00:00"/>
    <m/>
    <s v=""/>
    <n v="8"/>
    <d v="1982-11-02T00:00:00"/>
    <n v="37"/>
    <s v="N"/>
    <n v="30"/>
    <n v="2.5"/>
    <n v="39"/>
    <x v="0"/>
    <n v="0.5"/>
    <n v="28"/>
    <n v="0"/>
    <n v="8652"/>
    <n v="1259.1937499999999"/>
    <n v="0"/>
    <n v="0"/>
    <n v="15"/>
    <n v="0"/>
    <n v="0"/>
    <n v="0"/>
    <n v="0"/>
    <n v="0"/>
    <n v="0"/>
    <n v="0"/>
    <n v="0"/>
    <n v="0"/>
    <n v="13.25"/>
    <n v="0"/>
    <n v="0"/>
    <n v="0"/>
    <n v="0"/>
    <n v="6.3265875000000005"/>
    <n v="56.335000000000001"/>
    <n v="0"/>
  </r>
  <r>
    <d v="2021-02-01T00:00:00"/>
    <x v="10"/>
    <s v="P"/>
    <s v="Active"/>
    <n v="215"/>
    <x v="214"/>
    <s v="Y"/>
    <x v="31"/>
    <n v="1040"/>
    <x v="4"/>
    <s v="Niederl. 6"/>
    <n v="0.5"/>
    <s v="Department"/>
    <s v="Supervisor"/>
    <s v="Non-Mgm."/>
    <s v="ang."/>
    <s v="M"/>
    <d v="2011-11-01T00:00:00"/>
    <m/>
    <s v=""/>
    <n v="8"/>
    <d v="1982-11-02T00:00:00"/>
    <n v="37"/>
    <s v="N"/>
    <n v="30"/>
    <n v="2.5"/>
    <n v="39"/>
    <x v="0"/>
    <n v="0.5"/>
    <n v="28"/>
    <n v="0"/>
    <n v="8653"/>
    <n v="1259.1937499999999"/>
    <n v="0"/>
    <n v="0"/>
    <n v="15"/>
    <n v="0"/>
    <n v="0"/>
    <n v="0"/>
    <n v="0"/>
    <n v="0"/>
    <n v="0"/>
    <n v="0"/>
    <n v="0"/>
    <n v="0"/>
    <n v="13.25"/>
    <n v="0"/>
    <n v="0"/>
    <n v="0"/>
    <n v="0"/>
    <n v="6.3265875000000005"/>
    <n v="56.335000000000001"/>
    <n v="0"/>
  </r>
  <r>
    <d v="2021-02-01T00:00:00"/>
    <x v="10"/>
    <s v="P"/>
    <s v="Active"/>
    <n v="216"/>
    <x v="215"/>
    <s v="N"/>
    <x v="19"/>
    <n v="1083"/>
    <x v="0"/>
    <s v="Niederl. 3"/>
    <n v="1"/>
    <s v="Department"/>
    <s v="Supervisor"/>
    <s v="Manager"/>
    <s v="ang."/>
    <s v="M"/>
    <d v="2011-11-01T00:00:00"/>
    <m/>
    <s v=""/>
    <n v="8"/>
    <d v="1985-11-10T00:00:00"/>
    <n v="34"/>
    <s v="N"/>
    <n v="30"/>
    <n v="2.5"/>
    <n v="39"/>
    <x v="0"/>
    <n v="1"/>
    <n v="28"/>
    <n v="0"/>
    <n v="8654"/>
    <n v="1259.1937499999999"/>
    <n v="0"/>
    <n v="0"/>
    <n v="0"/>
    <n v="0"/>
    <n v="0"/>
    <n v="0"/>
    <n v="0"/>
    <n v="0"/>
    <n v="0"/>
    <n v="0"/>
    <n v="0"/>
    <n v="0"/>
    <n v="26.5"/>
    <n v="0"/>
    <n v="0"/>
    <n v="0"/>
    <n v="0"/>
    <n v="5.9346750000000004"/>
    <n v="0"/>
    <n v="0"/>
  </r>
  <r>
    <d v="2021-02-01T00:00:00"/>
    <x v="10"/>
    <s v="P"/>
    <s v="Active"/>
    <n v="217"/>
    <x v="216"/>
    <s v="N"/>
    <x v="10"/>
    <n v="1075"/>
    <x v="0"/>
    <s v="Niederl. 3"/>
    <n v="1"/>
    <s v="Department"/>
    <s v="Supervisor"/>
    <s v="Manager"/>
    <s v="ang."/>
    <s v="M"/>
    <d v="2011-11-15T00:00:00"/>
    <m/>
    <s v=""/>
    <n v="8"/>
    <d v="1985-05-14T00:00:00"/>
    <n v="34"/>
    <s v="N"/>
    <n v="30"/>
    <n v="2.5"/>
    <n v="39"/>
    <x v="0"/>
    <n v="1"/>
    <n v="28"/>
    <n v="0"/>
    <n v="8655"/>
    <n v="1259.1937499999999"/>
    <n v="0"/>
    <n v="0"/>
    <n v="0"/>
    <n v="0"/>
    <n v="0"/>
    <n v="0"/>
    <n v="0"/>
    <n v="0"/>
    <n v="0"/>
    <n v="0"/>
    <n v="0"/>
    <n v="0"/>
    <n v="26.5"/>
    <n v="0"/>
    <n v="0"/>
    <n v="0"/>
    <n v="0"/>
    <n v="5.9346750000000004"/>
    <n v="0"/>
    <n v="0"/>
  </r>
  <r>
    <d v="2021-02-01T00:00:00"/>
    <x v="10"/>
    <s v="P"/>
    <s v="Active"/>
    <n v="218"/>
    <x v="217"/>
    <s v="N"/>
    <x v="28"/>
    <n v="1004"/>
    <x v="1"/>
    <s v="Niederl. 1"/>
    <n v="1"/>
    <s v="Department"/>
    <s v="Supervisor"/>
    <s v="Non-Mgm."/>
    <s v="ang."/>
    <s v="M"/>
    <d v="2011-11-18T00:00:00"/>
    <m/>
    <s v=""/>
    <n v="8"/>
    <d v="1987-07-13T00:00:00"/>
    <n v="32"/>
    <s v="N"/>
    <n v="30"/>
    <n v="2.5"/>
    <n v="39"/>
    <x v="0"/>
    <n v="1"/>
    <n v="28"/>
    <n v="0"/>
    <n v="8656"/>
    <n v="1259.1937499999999"/>
    <n v="0"/>
    <n v="0"/>
    <n v="0"/>
    <n v="0"/>
    <n v="0"/>
    <n v="0"/>
    <n v="0"/>
    <n v="0"/>
    <n v="0"/>
    <n v="0"/>
    <n v="0"/>
    <n v="0"/>
    <n v="26.5"/>
    <n v="0"/>
    <n v="0"/>
    <n v="0"/>
    <n v="0"/>
    <n v="5.9346750000000004"/>
    <n v="0"/>
    <n v="0"/>
  </r>
  <r>
    <d v="2021-02-01T00:00:00"/>
    <x v="10"/>
    <s v="P"/>
    <s v="Active"/>
    <n v="219"/>
    <x v="218"/>
    <s v="N"/>
    <x v="15"/>
    <n v="1057"/>
    <x v="2"/>
    <s v="Niederl. 7"/>
    <n v="1"/>
    <s v="Department"/>
    <s v="Supervisor"/>
    <s v="Non-Mgm."/>
    <s v="ang."/>
    <s v="W"/>
    <d v="2012-02-01T00:00:00"/>
    <m/>
    <s v=""/>
    <n v="7"/>
    <d v="1986-04-02T00:00:00"/>
    <n v="33"/>
    <s v="J"/>
    <n v="35"/>
    <n v="2.9166666666666665"/>
    <n v="39"/>
    <x v="0"/>
    <n v="1"/>
    <n v="28"/>
    <n v="0"/>
    <n v="8657"/>
    <n v="1259.1937499999999"/>
    <n v="0"/>
    <n v="0"/>
    <n v="0"/>
    <n v="0"/>
    <n v="0"/>
    <n v="0"/>
    <n v="0"/>
    <n v="0"/>
    <n v="0"/>
    <n v="0"/>
    <n v="582.68269230769238"/>
    <n v="396.7791666666667"/>
    <n v="26.5"/>
    <n v="0"/>
    <n v="0"/>
    <n v="0"/>
    <n v="0"/>
    <n v="225.28515831730772"/>
    <n v="0"/>
    <n v="0"/>
  </r>
  <r>
    <d v="2021-02-01T00:00:00"/>
    <x v="10"/>
    <s v="P"/>
    <s v="Active"/>
    <n v="220"/>
    <x v="219"/>
    <s v="N"/>
    <x v="48"/>
    <n v="1073"/>
    <x v="0"/>
    <s v="Niederl. 3"/>
    <n v="1"/>
    <s v="Department"/>
    <s v="Supervisor"/>
    <s v="Non-Mgm."/>
    <s v="ang."/>
    <s v="M"/>
    <d v="2012-02-01T00:00:00"/>
    <m/>
    <s v=""/>
    <n v="7"/>
    <d v="1980-04-23T00:00:00"/>
    <n v="39"/>
    <s v="N"/>
    <n v="30"/>
    <n v="2.5"/>
    <n v="39"/>
    <x v="0"/>
    <n v="1"/>
    <n v="28"/>
    <n v="0"/>
    <n v="8658"/>
    <n v="1259.1937499999999"/>
    <n v="0"/>
    <n v="0"/>
    <n v="0"/>
    <n v="0"/>
    <n v="0"/>
    <n v="0"/>
    <n v="0"/>
    <n v="0"/>
    <n v="0"/>
    <n v="0"/>
    <n v="0"/>
    <n v="0"/>
    <n v="26.5"/>
    <n v="0"/>
    <n v="0"/>
    <n v="0"/>
    <n v="0"/>
    <n v="5.9346750000000004"/>
    <n v="0"/>
    <n v="0"/>
  </r>
  <r>
    <d v="2021-02-01T00:00:00"/>
    <x v="10"/>
    <s v="P"/>
    <s v="Active"/>
    <n v="221"/>
    <x v="220"/>
    <s v="N"/>
    <x v="22"/>
    <n v="1053"/>
    <x v="3"/>
    <s v="Niederl. 8"/>
    <n v="1"/>
    <s v="Department"/>
    <s v="Supervisor"/>
    <s v="Non-Mgm."/>
    <s v="ang."/>
    <s v="M"/>
    <d v="2012-02-01T00:00:00"/>
    <m/>
    <s v=""/>
    <n v="7"/>
    <d v="1975-01-23T00:00:00"/>
    <n v="44"/>
    <s v="J"/>
    <n v="30"/>
    <n v="2.5"/>
    <n v="39"/>
    <x v="0"/>
    <n v="1"/>
    <n v="28"/>
    <n v="0"/>
    <n v="8659"/>
    <n v="1259.1937499999999"/>
    <n v="0"/>
    <n v="0"/>
    <n v="0"/>
    <n v="0"/>
    <n v="0"/>
    <n v="0"/>
    <n v="0"/>
    <n v="0"/>
    <n v="0"/>
    <n v="0"/>
    <n v="499.55769230769232"/>
    <n v="396.87083333333339"/>
    <n v="26.5"/>
    <n v="0"/>
    <n v="0"/>
    <n v="0"/>
    <n v="0"/>
    <n v="206.68984331730772"/>
    <n v="0"/>
    <n v="0"/>
  </r>
  <r>
    <d v="2021-02-01T00:00:00"/>
    <x v="10"/>
    <s v="P"/>
    <s v="Active"/>
    <n v="222"/>
    <x v="221"/>
    <s v="N"/>
    <x v="13"/>
    <n v="1042"/>
    <x v="9"/>
    <s v="Niederl. 4"/>
    <n v="1"/>
    <s v="Department"/>
    <s v="Supervisor"/>
    <s v="Manager"/>
    <s v="ang."/>
    <s v="M"/>
    <d v="2012-02-15T00:00:00"/>
    <m/>
    <s v=""/>
    <n v="7"/>
    <d v="1965-01-19T00:00:00"/>
    <n v="54"/>
    <s v="N"/>
    <n v="30"/>
    <n v="2.5"/>
    <n v="39"/>
    <x v="0"/>
    <n v="1"/>
    <n v="28"/>
    <n v="0"/>
    <n v="8660"/>
    <n v="1259.1937499999999"/>
    <n v="0"/>
    <n v="0"/>
    <n v="0"/>
    <n v="0"/>
    <n v="0"/>
    <n v="0"/>
    <n v="0"/>
    <n v="0"/>
    <n v="0"/>
    <n v="0"/>
    <n v="0"/>
    <n v="0"/>
    <n v="26.5"/>
    <n v="0"/>
    <n v="0"/>
    <n v="0"/>
    <n v="0"/>
    <n v="5.9346750000000004"/>
    <n v="139.45240000000001"/>
    <n v="0"/>
  </r>
  <r>
    <d v="2021-02-01T00:00:00"/>
    <x v="10"/>
    <s v="P"/>
    <s v="Active"/>
    <n v="223"/>
    <x v="222"/>
    <s v="N"/>
    <x v="37"/>
    <n v="1005"/>
    <x v="1"/>
    <s v="Niederl. 1"/>
    <n v="1"/>
    <s v="Department"/>
    <s v="Supervisor"/>
    <s v="Supervisor"/>
    <s v="ang."/>
    <s v="M"/>
    <d v="2012-02-01T00:00:00"/>
    <m/>
    <s v=""/>
    <n v="7"/>
    <d v="1962-04-20T00:00:00"/>
    <n v="57"/>
    <s v="N"/>
    <n v="30"/>
    <n v="2.5"/>
    <n v="39"/>
    <x v="0"/>
    <n v="1"/>
    <n v="28"/>
    <n v="0"/>
    <n v="8661"/>
    <n v="1259.1937499999999"/>
    <n v="-4.1399999999999997"/>
    <n v="0"/>
    <n v="0"/>
    <n v="0"/>
    <n v="0"/>
    <n v="0"/>
    <n v="0"/>
    <n v="0"/>
    <n v="0"/>
    <n v="0"/>
    <n v="0"/>
    <n v="0"/>
    <n v="26.5"/>
    <n v="0"/>
    <n v="0"/>
    <n v="0"/>
    <n v="0"/>
    <n v="5.0075219999999998"/>
    <n v="0"/>
    <n v="0"/>
  </r>
  <r>
    <d v="2021-02-01T00:00:00"/>
    <x v="10"/>
    <s v="P"/>
    <s v="Active"/>
    <n v="224"/>
    <x v="223"/>
    <s v="N"/>
    <x v="22"/>
    <n v="1029"/>
    <x v="6"/>
    <s v="Niederl. 10"/>
    <n v="1"/>
    <s v="Department"/>
    <s v="Supervisor"/>
    <s v="Non-Mgm."/>
    <s v="ang."/>
    <s v="M"/>
    <d v="2012-03-01T00:00:00"/>
    <m/>
    <s v=""/>
    <n v="7"/>
    <d v="1967-12-28T00:00:00"/>
    <n v="52"/>
    <s v="J"/>
    <n v="30"/>
    <n v="2.5"/>
    <n v="39"/>
    <x v="0"/>
    <n v="1"/>
    <n v="28"/>
    <n v="0"/>
    <n v="8662"/>
    <n v="1259.1937499999999"/>
    <n v="0"/>
    <n v="0"/>
    <n v="0"/>
    <n v="0"/>
    <n v="0"/>
    <n v="0"/>
    <n v="0"/>
    <n v="0"/>
    <n v="0"/>
    <n v="0"/>
    <n v="499.73076923076917"/>
    <n v="397.00833333333338"/>
    <n v="26.5"/>
    <n v="0"/>
    <n v="0"/>
    <n v="0"/>
    <n v="0"/>
    <n v="206.75939701923076"/>
    <n v="0"/>
    <n v="0"/>
  </r>
  <r>
    <d v="2021-02-01T00:00:00"/>
    <x v="10"/>
    <s v="P"/>
    <s v="Active"/>
    <n v="225"/>
    <x v="224"/>
    <s v="N"/>
    <x v="22"/>
    <n v="1053"/>
    <x v="3"/>
    <s v="Niederl. 8"/>
    <n v="1"/>
    <s v="Department"/>
    <s v="Supervisor"/>
    <s v="Non-Mgm."/>
    <s v="ang."/>
    <s v="M"/>
    <d v="2012-04-01T00:00:00"/>
    <m/>
    <s v=""/>
    <n v="7"/>
    <d v="1974-04-12T00:00:00"/>
    <n v="45"/>
    <s v="J"/>
    <n v="30"/>
    <n v="2.5"/>
    <n v="39"/>
    <x v="0"/>
    <n v="1"/>
    <n v="28"/>
    <n v="0"/>
    <n v="8663"/>
    <n v="1259.1937499999999"/>
    <n v="0"/>
    <n v="0"/>
    <n v="0"/>
    <n v="0"/>
    <n v="0"/>
    <n v="0"/>
    <n v="0"/>
    <n v="0"/>
    <n v="0"/>
    <n v="0"/>
    <n v="499.78846153846149"/>
    <n v="397.05416666666667"/>
    <n v="26.5"/>
    <n v="0"/>
    <n v="0"/>
    <n v="0"/>
    <n v="0"/>
    <n v="206.78258158653847"/>
    <n v="0"/>
    <n v="0"/>
  </r>
  <r>
    <d v="2021-02-01T00:00:00"/>
    <x v="10"/>
    <s v="P"/>
    <s v="Active"/>
    <n v="226"/>
    <x v="225"/>
    <s v="N"/>
    <x v="21"/>
    <n v="1086"/>
    <x v="0"/>
    <s v="Niederl. 3"/>
    <n v="1"/>
    <s v="Department"/>
    <s v="Supervisor"/>
    <s v="Non-Mgm."/>
    <s v="ang."/>
    <s v="W"/>
    <d v="2012-05-01T00:00:00"/>
    <m/>
    <s v=""/>
    <n v="7"/>
    <d v="1978-06-10T00:00:00"/>
    <n v="41"/>
    <s v="N"/>
    <n v="35"/>
    <n v="2.9166666666666665"/>
    <n v="39"/>
    <x v="0"/>
    <n v="1"/>
    <n v="28"/>
    <n v="0"/>
    <n v="8664"/>
    <n v="1259.1937499999999"/>
    <n v="0"/>
    <n v="0"/>
    <n v="0"/>
    <n v="0"/>
    <n v="0"/>
    <n v="0"/>
    <n v="0"/>
    <n v="0"/>
    <n v="0"/>
    <n v="0"/>
    <n v="0"/>
    <n v="0"/>
    <n v="26.5"/>
    <n v="0"/>
    <n v="0"/>
    <n v="0"/>
    <n v="0"/>
    <n v="5.9346750000000004"/>
    <n v="0"/>
    <n v="0"/>
  </r>
  <r>
    <d v="2021-02-01T00:00:00"/>
    <x v="10"/>
    <s v="P"/>
    <s v="Active"/>
    <n v="227"/>
    <x v="226"/>
    <s v="N"/>
    <x v="30"/>
    <n v="1071"/>
    <x v="0"/>
    <s v="Niederl. 3"/>
    <n v="1"/>
    <s v="Department"/>
    <s v="Supervisor"/>
    <s v="Non-Mgm."/>
    <s v="ang."/>
    <s v="W"/>
    <d v="2012-05-01T00:00:00"/>
    <m/>
    <s v=""/>
    <n v="7"/>
    <d v="1984-01-09T00:00:00"/>
    <n v="36"/>
    <s v="N"/>
    <n v="0"/>
    <n v="0"/>
    <n v="30"/>
    <x v="0"/>
    <n v="0.76923076923076927"/>
    <n v="28"/>
    <n v="0"/>
    <n v="8665"/>
    <n v="1259.1937499999999"/>
    <n v="0"/>
    <n v="0"/>
    <n v="0"/>
    <n v="0"/>
    <n v="0"/>
    <n v="0"/>
    <n v="0"/>
    <n v="0"/>
    <n v="0"/>
    <n v="0"/>
    <n v="0"/>
    <n v="0"/>
    <n v="26.5"/>
    <n v="0"/>
    <n v="0"/>
    <n v="0"/>
    <n v="0"/>
    <n v="5.9346750000000004"/>
    <n v="0"/>
    <n v="0"/>
  </r>
  <r>
    <d v="2021-02-01T00:00:00"/>
    <x v="10"/>
    <s v="P"/>
    <s v="Active"/>
    <n v="228"/>
    <x v="227"/>
    <s v="N"/>
    <x v="23"/>
    <n v="1068"/>
    <x v="0"/>
    <s v="Niederl. 3"/>
    <n v="1"/>
    <s v="Department"/>
    <s v="Supervisor"/>
    <s v="Non-Mgm."/>
    <s v="ang."/>
    <s v="W"/>
    <d v="2012-06-01T00:00:00"/>
    <m/>
    <s v=""/>
    <n v="7"/>
    <d v="1957-07-22T00:00:00"/>
    <n v="62"/>
    <s v="N"/>
    <n v="30"/>
    <n v="2.5"/>
    <n v="39"/>
    <x v="0"/>
    <n v="1"/>
    <n v="28"/>
    <n v="0"/>
    <n v="8666"/>
    <n v="1259.1937499999999"/>
    <n v="0"/>
    <n v="0"/>
    <n v="0"/>
    <n v="0"/>
    <n v="0"/>
    <n v="0"/>
    <n v="0"/>
    <n v="0"/>
    <n v="0"/>
    <n v="0"/>
    <n v="0"/>
    <n v="0"/>
    <n v="26.5"/>
    <n v="0"/>
    <n v="0"/>
    <n v="0"/>
    <n v="0"/>
    <n v="5.9346750000000004"/>
    <n v="0"/>
    <n v="0"/>
  </r>
  <r>
    <d v="2021-02-01T00:00:00"/>
    <x v="10"/>
    <s v="P"/>
    <s v="Active"/>
    <n v="229"/>
    <x v="228"/>
    <s v="N"/>
    <x v="19"/>
    <n v="1083"/>
    <x v="0"/>
    <s v="Niederl. 3"/>
    <n v="1"/>
    <s v="Department"/>
    <s v="Supervisor"/>
    <s v="Non-Mgm."/>
    <s v="ang."/>
    <s v="M"/>
    <d v="2012-06-01T00:00:00"/>
    <m/>
    <s v=""/>
    <n v="7"/>
    <d v="1985-08-17T00:00:00"/>
    <n v="34"/>
    <s v="N"/>
    <n v="30"/>
    <n v="2.5"/>
    <n v="39"/>
    <x v="0"/>
    <n v="1"/>
    <n v="28"/>
    <n v="0"/>
    <n v="8667"/>
    <n v="1259.1937499999999"/>
    <n v="0"/>
    <n v="0"/>
    <n v="0"/>
    <n v="0"/>
    <n v="0"/>
    <n v="0"/>
    <n v="0"/>
    <n v="0"/>
    <n v="0"/>
    <n v="0"/>
    <n v="0"/>
    <n v="0"/>
    <n v="26.5"/>
    <n v="0"/>
    <n v="0"/>
    <n v="0"/>
    <n v="0"/>
    <n v="5.9346750000000004"/>
    <n v="0"/>
    <n v="0"/>
  </r>
  <r>
    <d v="2021-02-01T00:00:00"/>
    <x v="10"/>
    <s v="P"/>
    <s v="Active"/>
    <n v="230"/>
    <x v="229"/>
    <s v="N"/>
    <x v="5"/>
    <n v="1093"/>
    <x v="0"/>
    <s v="Niederl. 3"/>
    <n v="1"/>
    <s v="Department"/>
    <s v="Supervisor"/>
    <s v="Non-Mgm."/>
    <s v="ang."/>
    <s v="M"/>
    <d v="2012-06-01T00:00:00"/>
    <m/>
    <s v=""/>
    <n v="7"/>
    <d v="1959-06-12T00:00:00"/>
    <n v="60"/>
    <s v="N"/>
    <n v="30"/>
    <n v="2.5"/>
    <n v="39"/>
    <x v="0"/>
    <n v="1"/>
    <n v="28"/>
    <n v="0"/>
    <n v="8668"/>
    <n v="1259.1937499999999"/>
    <n v="0"/>
    <n v="0"/>
    <n v="0"/>
    <n v="0"/>
    <n v="0"/>
    <n v="0"/>
    <n v="0"/>
    <n v="0"/>
    <n v="0"/>
    <n v="0"/>
    <n v="0"/>
    <n v="0"/>
    <n v="26.5"/>
    <n v="0"/>
    <n v="0"/>
    <n v="0"/>
    <n v="0"/>
    <n v="5.9346750000000004"/>
    <n v="0"/>
    <n v="0"/>
  </r>
  <r>
    <d v="2021-02-01T00:00:00"/>
    <x v="10"/>
    <s v="P"/>
    <s v="Active"/>
    <n v="231"/>
    <x v="230"/>
    <s v="N"/>
    <x v="24"/>
    <n v="1081"/>
    <x v="0"/>
    <s v="Niederl. 3"/>
    <n v="1"/>
    <s v="Department"/>
    <s v="Supervisor"/>
    <s v="Manager"/>
    <s v="ang."/>
    <s v="M"/>
    <d v="2012-07-01T00:00:00"/>
    <m/>
    <s v=""/>
    <n v="7"/>
    <d v="1983-12-24T00:00:00"/>
    <n v="36"/>
    <s v="N"/>
    <n v="30"/>
    <n v="2.5"/>
    <n v="39"/>
    <x v="0"/>
    <n v="1"/>
    <n v="28"/>
    <n v="0"/>
    <n v="8669"/>
    <n v="1259.1937499999999"/>
    <n v="0"/>
    <n v="0"/>
    <n v="0"/>
    <n v="0"/>
    <n v="0"/>
    <n v="0"/>
    <n v="0"/>
    <n v="0"/>
    <n v="0"/>
    <n v="0"/>
    <n v="0"/>
    <n v="0"/>
    <n v="26.5"/>
    <n v="0"/>
    <n v="0"/>
    <n v="0"/>
    <n v="0"/>
    <n v="5.9346750000000004"/>
    <n v="118.94759999999999"/>
    <n v="0"/>
  </r>
  <r>
    <d v="2021-02-01T00:00:00"/>
    <x v="10"/>
    <s v="P"/>
    <s v="Active"/>
    <n v="232"/>
    <x v="231"/>
    <s v="N"/>
    <x v="22"/>
    <n v="1041"/>
    <x v="4"/>
    <s v="Niederl. 6"/>
    <n v="1"/>
    <s v="Department"/>
    <s v="Supervisor"/>
    <s v="Non-Mgm."/>
    <s v="ang."/>
    <s v="M"/>
    <d v="2012-07-01T00:00:00"/>
    <m/>
    <s v=""/>
    <n v="7"/>
    <d v="1979-09-27T00:00:00"/>
    <n v="40"/>
    <s v="J"/>
    <n v="30"/>
    <n v="2.5"/>
    <n v="39"/>
    <x v="0"/>
    <n v="1"/>
    <n v="28"/>
    <n v="0"/>
    <n v="8670"/>
    <n v="1259.1937499999999"/>
    <n v="0"/>
    <n v="0"/>
    <n v="0"/>
    <n v="0"/>
    <n v="0"/>
    <n v="0"/>
    <n v="0"/>
    <n v="0"/>
    <n v="0"/>
    <n v="0"/>
    <n v="500.19230769230768"/>
    <n v="397.37500000000006"/>
    <n v="26.5"/>
    <n v="0"/>
    <n v="0"/>
    <n v="0"/>
    <n v="0"/>
    <n v="206.94487355769232"/>
    <n v="0"/>
    <n v="0"/>
  </r>
  <r>
    <d v="2021-02-01T00:00:00"/>
    <x v="10"/>
    <s v="P"/>
    <s v="Active"/>
    <n v="233"/>
    <x v="232"/>
    <s v="N"/>
    <x v="11"/>
    <n v="1082"/>
    <x v="0"/>
    <s v="Niederl. 3"/>
    <n v="1"/>
    <s v="Department"/>
    <s v="Supervisor"/>
    <s v="Non-Mgm."/>
    <s v="ang."/>
    <s v="M"/>
    <d v="2012-08-01T00:00:00"/>
    <m/>
    <s v=""/>
    <n v="7"/>
    <d v="1970-10-12T00:00:00"/>
    <n v="49"/>
    <s v="N"/>
    <n v="30"/>
    <n v="2.5"/>
    <n v="39"/>
    <x v="0"/>
    <n v="1"/>
    <n v="28"/>
    <n v="0"/>
    <n v="8671"/>
    <n v="1259.1937499999999"/>
    <n v="0"/>
    <n v="0"/>
    <n v="0"/>
    <n v="0"/>
    <n v="0"/>
    <n v="0"/>
    <n v="0"/>
    <n v="0"/>
    <n v="0"/>
    <n v="0"/>
    <n v="0"/>
    <n v="0"/>
    <n v="26.5"/>
    <n v="0"/>
    <n v="0"/>
    <n v="0"/>
    <n v="0"/>
    <n v="5.9346750000000004"/>
    <n v="0"/>
    <n v="0"/>
  </r>
  <r>
    <d v="2021-02-01T00:00:00"/>
    <x v="10"/>
    <s v="P"/>
    <s v="Active"/>
    <n v="234"/>
    <x v="233"/>
    <s v="N"/>
    <x v="9"/>
    <n v="1087"/>
    <x v="0"/>
    <s v="Niederl. 3"/>
    <n v="1"/>
    <s v="Department"/>
    <s v="Supervisor"/>
    <s v="Non-Mgm."/>
    <s v="ang."/>
    <s v="M"/>
    <d v="2012-08-01T00:00:00"/>
    <m/>
    <s v=""/>
    <n v="7"/>
    <d v="1979-08-18T00:00:00"/>
    <n v="40"/>
    <s v="N"/>
    <n v="30"/>
    <n v="2.5"/>
    <n v="39"/>
    <x v="0"/>
    <n v="1"/>
    <n v="28"/>
    <n v="0"/>
    <n v="8672"/>
    <n v="1259.1937499999999"/>
    <n v="0"/>
    <n v="0"/>
    <n v="0"/>
    <n v="0"/>
    <n v="0"/>
    <n v="0"/>
    <n v="0"/>
    <n v="0"/>
    <n v="0"/>
    <n v="0"/>
    <n v="0"/>
    <n v="0"/>
    <n v="26.5"/>
    <n v="0"/>
    <n v="0"/>
    <n v="0"/>
    <n v="0"/>
    <n v="5.9346750000000004"/>
    <n v="0"/>
    <n v="0"/>
  </r>
  <r>
    <d v="2021-02-01T00:00:00"/>
    <x v="10"/>
    <s v="P"/>
    <s v="Active"/>
    <n v="235"/>
    <x v="234"/>
    <s v="N"/>
    <x v="23"/>
    <n v="1068"/>
    <x v="0"/>
    <s v="Niederl. 3"/>
    <n v="1"/>
    <s v="Department"/>
    <s v="Supervisor"/>
    <s v="Non-Mgm."/>
    <s v="ang."/>
    <s v="W"/>
    <d v="2012-09-01T00:00:00"/>
    <m/>
    <s v=""/>
    <n v="7"/>
    <d v="1985-01-29T00:00:00"/>
    <n v="34"/>
    <s v="N"/>
    <n v="30"/>
    <n v="2.5"/>
    <n v="39"/>
    <x v="0"/>
    <n v="1"/>
    <n v="28"/>
    <n v="0"/>
    <n v="8673"/>
    <n v="1259.1937499999999"/>
    <n v="0"/>
    <n v="0"/>
    <n v="0"/>
    <n v="0"/>
    <n v="0"/>
    <n v="0"/>
    <n v="0"/>
    <n v="0"/>
    <n v="0"/>
    <n v="0"/>
    <n v="0"/>
    <n v="0"/>
    <n v="26.5"/>
    <n v="0"/>
    <n v="0"/>
    <n v="0"/>
    <n v="0"/>
    <n v="5.9346750000000004"/>
    <n v="0"/>
    <n v="0"/>
  </r>
  <r>
    <d v="2021-02-01T00:00:00"/>
    <x v="10"/>
    <s v="P"/>
    <s v="Active"/>
    <n v="236"/>
    <x v="235"/>
    <s v="N"/>
    <x v="9"/>
    <n v="1087"/>
    <x v="0"/>
    <s v="Niederl. 3"/>
    <n v="1"/>
    <s v="Department"/>
    <s v="Supervisor"/>
    <s v="Non-Mgm."/>
    <s v="ang."/>
    <s v="M"/>
    <d v="2012-09-01T00:00:00"/>
    <m/>
    <s v=""/>
    <n v="7"/>
    <d v="1974-09-04T00:00:00"/>
    <n v="45"/>
    <s v="N"/>
    <n v="30"/>
    <n v="2.5"/>
    <n v="39"/>
    <x v="0"/>
    <n v="1"/>
    <n v="28"/>
    <n v="0"/>
    <n v="8674"/>
    <n v="1259.1937499999999"/>
    <n v="0"/>
    <n v="0"/>
    <n v="0"/>
    <n v="0"/>
    <n v="0"/>
    <n v="0"/>
    <n v="0"/>
    <n v="0"/>
    <n v="0"/>
    <n v="0"/>
    <n v="0"/>
    <n v="0"/>
    <n v="26.5"/>
    <n v="0"/>
    <n v="0"/>
    <n v="0"/>
    <n v="0"/>
    <n v="5.9346750000000004"/>
    <n v="0"/>
    <n v="0"/>
  </r>
  <r>
    <d v="2021-02-01T00:00:00"/>
    <x v="10"/>
    <s v="P"/>
    <s v="Active"/>
    <n v="237"/>
    <x v="236"/>
    <s v="N"/>
    <x v="22"/>
    <n v="1053"/>
    <x v="3"/>
    <s v="Niederl. 8"/>
    <n v="1"/>
    <s v="Department"/>
    <s v="Supervisor"/>
    <s v="Non-Mgm."/>
    <s v="ang."/>
    <s v="M"/>
    <d v="2016-01-26T00:00:00"/>
    <m/>
    <s v=""/>
    <n v="3"/>
    <d v="1992-07-30T00:00:00"/>
    <n v="27"/>
    <s v="J"/>
    <n v="30"/>
    <n v="2.5"/>
    <n v="39"/>
    <x v="0"/>
    <n v="1"/>
    <n v="28"/>
    <n v="0"/>
    <n v="8675"/>
    <n v="1259.1937499999999"/>
    <n v="0"/>
    <n v="0"/>
    <n v="0"/>
    <n v="0"/>
    <n v="0"/>
    <n v="0"/>
    <n v="0"/>
    <n v="0"/>
    <n v="0"/>
    <n v="0"/>
    <n v="500.48076923076923"/>
    <n v="397.60416666666669"/>
    <n v="26.5"/>
    <n v="0"/>
    <n v="0"/>
    <n v="0"/>
    <n v="0"/>
    <n v="207.06079639423078"/>
    <n v="0"/>
    <n v="0"/>
  </r>
  <r>
    <d v="2021-02-01T00:00:00"/>
    <x v="10"/>
    <s v="P"/>
    <s v="Active"/>
    <n v="238"/>
    <x v="237"/>
    <s v="N"/>
    <x v="27"/>
    <n v="1070"/>
    <x v="0"/>
    <s v="Niederl. 3"/>
    <n v="1"/>
    <s v="Department"/>
    <s v="Supervisor"/>
    <s v="Non-Mgm."/>
    <s v="ang."/>
    <s v="M"/>
    <d v="2012-10-01T00:00:00"/>
    <m/>
    <s v=""/>
    <n v="7"/>
    <d v="1968-05-07T00:00:00"/>
    <n v="51"/>
    <s v="N"/>
    <n v="30"/>
    <n v="2.5"/>
    <n v="39"/>
    <x v="0"/>
    <n v="1"/>
    <n v="28"/>
    <n v="0"/>
    <n v="8676"/>
    <n v="1259.1937499999999"/>
    <n v="0"/>
    <n v="0"/>
    <n v="0"/>
    <n v="0"/>
    <n v="0"/>
    <n v="0"/>
    <n v="0"/>
    <n v="0"/>
    <n v="0"/>
    <n v="0"/>
    <n v="0"/>
    <n v="0"/>
    <n v="26.5"/>
    <n v="0"/>
    <n v="0"/>
    <n v="0"/>
    <n v="0"/>
    <n v="5.9346750000000004"/>
    <n v="0"/>
    <n v="0"/>
  </r>
  <r>
    <d v="2021-02-01T00:00:00"/>
    <x v="10"/>
    <s v="P"/>
    <s v="Active"/>
    <n v="239"/>
    <x v="238"/>
    <s v="N"/>
    <x v="8"/>
    <n v="1009"/>
    <x v="0"/>
    <s v="Niederl. 3"/>
    <n v="1"/>
    <s v="Department"/>
    <s v="Supervisor"/>
    <s v="Non-Mgm."/>
    <s v="ang."/>
    <s v="M"/>
    <d v="2012-10-01T00:00:00"/>
    <m/>
    <s v=""/>
    <n v="7"/>
    <d v="1983-12-23T00:00:00"/>
    <n v="36"/>
    <s v="J"/>
    <n v="30"/>
    <n v="2.5"/>
    <n v="39"/>
    <x v="0"/>
    <n v="1"/>
    <n v="28"/>
    <n v="0"/>
    <n v="8677"/>
    <n v="1259.1937499999999"/>
    <n v="0"/>
    <n v="0"/>
    <n v="0"/>
    <n v="0"/>
    <n v="0"/>
    <n v="0"/>
    <n v="0"/>
    <n v="0"/>
    <n v="0"/>
    <n v="0"/>
    <n v="500.59615384615387"/>
    <n v="397.69583333333338"/>
    <n v="26.5"/>
    <n v="0"/>
    <n v="0"/>
    <n v="0"/>
    <n v="0"/>
    <n v="207.10716552884617"/>
    <n v="0"/>
    <n v="0"/>
  </r>
  <r>
    <d v="2021-02-01T00:00:00"/>
    <x v="10"/>
    <s v="P"/>
    <s v="Active"/>
    <n v="240"/>
    <x v="239"/>
    <s v="N"/>
    <x v="11"/>
    <n v="1082"/>
    <x v="0"/>
    <s v="Niederl. 3"/>
    <n v="1"/>
    <s v="Department"/>
    <s v="Supervisor"/>
    <s v="Non-Mgm."/>
    <s v="ang."/>
    <s v="W"/>
    <d v="2012-11-01T00:00:00"/>
    <m/>
    <s v=""/>
    <n v="7"/>
    <d v="1989-10-14T00:00:00"/>
    <n v="30"/>
    <s v="N"/>
    <n v="30"/>
    <n v="2.5"/>
    <n v="39"/>
    <x v="0"/>
    <n v="1"/>
    <n v="28"/>
    <n v="0"/>
    <n v="8678"/>
    <n v="1259.1937499999999"/>
    <n v="0"/>
    <n v="0"/>
    <n v="0"/>
    <n v="137.81"/>
    <n v="0"/>
    <n v="0"/>
    <n v="0"/>
    <n v="0"/>
    <n v="0"/>
    <n v="0"/>
    <n v="0"/>
    <n v="0"/>
    <n v="26.5"/>
    <n v="0"/>
    <n v="0"/>
    <n v="0"/>
    <n v="0"/>
    <n v="36.797224499999999"/>
    <n v="0"/>
    <n v="0"/>
  </r>
  <r>
    <d v="2021-02-01T00:00:00"/>
    <x v="10"/>
    <s v="P"/>
    <s v="Active"/>
    <n v="241"/>
    <x v="240"/>
    <s v="N"/>
    <x v="47"/>
    <n v="1016"/>
    <x v="1"/>
    <s v="Niederl. 1"/>
    <n v="1"/>
    <s v="Department"/>
    <s v="Supervisor"/>
    <s v="Manager"/>
    <s v="ang."/>
    <s v="M"/>
    <d v="2012-11-15T00:00:00"/>
    <m/>
    <s v=""/>
    <n v="7"/>
    <d v="1961-01-15T00:00:00"/>
    <n v="59"/>
    <s v="N"/>
    <n v="30"/>
    <n v="2.5"/>
    <n v="39"/>
    <x v="0"/>
    <n v="1"/>
    <n v="28"/>
    <n v="0"/>
    <n v="8679"/>
    <n v="1259.1937499999999"/>
    <n v="0"/>
    <n v="0"/>
    <n v="0"/>
    <n v="0"/>
    <n v="0"/>
    <n v="0"/>
    <n v="0"/>
    <n v="0"/>
    <n v="0"/>
    <n v="0"/>
    <n v="0"/>
    <n v="0"/>
    <n v="26.5"/>
    <n v="0"/>
    <n v="0"/>
    <n v="0"/>
    <n v="0"/>
    <n v="5.9346750000000004"/>
    <n v="0"/>
    <n v="0"/>
  </r>
  <r>
    <d v="2021-02-01T00:00:00"/>
    <x v="10"/>
    <s v="P"/>
    <s v="Active"/>
    <n v="242"/>
    <x v="241"/>
    <s v="N"/>
    <x v="49"/>
    <n v="1072"/>
    <x v="0"/>
    <s v="Niederl. 3"/>
    <n v="1"/>
    <s v="Department"/>
    <s v="Supervisor"/>
    <s v="Non-Mgm."/>
    <s v="ang."/>
    <s v="W"/>
    <d v="2014-01-15T00:00:00"/>
    <m/>
    <s v=""/>
    <n v="6"/>
    <d v="1979-09-17T00:00:00"/>
    <n v="40"/>
    <s v="N"/>
    <n v="30"/>
    <n v="2.5"/>
    <n v="16"/>
    <x v="0"/>
    <n v="0.41025641025641024"/>
    <n v="28"/>
    <n v="0"/>
    <n v="8680"/>
    <n v="1259.1937499999999"/>
    <n v="0"/>
    <n v="0"/>
    <n v="0"/>
    <n v="0"/>
    <n v="0"/>
    <n v="0"/>
    <n v="0"/>
    <n v="0"/>
    <n v="0"/>
    <n v="0"/>
    <n v="0"/>
    <n v="0"/>
    <n v="26.5"/>
    <n v="0"/>
    <n v="0"/>
    <n v="0"/>
    <n v="0"/>
    <n v="5.9346750000000004"/>
    <n v="0"/>
    <n v="0"/>
  </r>
  <r>
    <d v="2021-02-01T00:00:00"/>
    <x v="10"/>
    <s v="P"/>
    <s v="Active"/>
    <n v="243"/>
    <x v="242"/>
    <s v="N"/>
    <x v="31"/>
    <n v="1059"/>
    <x v="2"/>
    <s v="Niederl. 7"/>
    <n v="1"/>
    <s v="Department"/>
    <s v="Supervisor"/>
    <s v="Manager"/>
    <s v="ang."/>
    <s v="M"/>
    <d v="2012-12-01T00:00:00"/>
    <m/>
    <s v=""/>
    <n v="7"/>
    <d v="1988-01-16T00:00:00"/>
    <n v="32"/>
    <s v="N"/>
    <n v="30"/>
    <n v="2.5"/>
    <n v="39"/>
    <x v="0"/>
    <n v="1"/>
    <n v="28"/>
    <n v="0"/>
    <n v="8681"/>
    <n v="1259.1937499999999"/>
    <n v="0"/>
    <n v="0"/>
    <n v="30"/>
    <n v="0"/>
    <n v="0"/>
    <n v="0"/>
    <n v="0"/>
    <n v="0"/>
    <n v="0"/>
    <n v="0"/>
    <n v="0"/>
    <n v="0"/>
    <n v="26.5"/>
    <n v="0"/>
    <n v="0"/>
    <n v="0"/>
    <n v="0"/>
    <n v="12.653175000000001"/>
    <n v="118.94"/>
    <n v="0"/>
  </r>
  <r>
    <d v="2021-02-01T00:00:00"/>
    <x v="10"/>
    <s v="P"/>
    <s v="Active"/>
    <n v="244"/>
    <x v="243"/>
    <s v="N"/>
    <x v="39"/>
    <n v="1085"/>
    <x v="0"/>
    <s v="Niederl. 3"/>
    <n v="1"/>
    <s v="Department"/>
    <s v="Supervisor"/>
    <s v="Non-Mgm."/>
    <s v="ang."/>
    <s v="M"/>
    <d v="2013-02-01T00:00:00"/>
    <m/>
    <s v=""/>
    <n v="6"/>
    <d v="1985-12-21T00:00:00"/>
    <n v="34"/>
    <s v="N"/>
    <n v="30"/>
    <n v="2.5"/>
    <n v="39"/>
    <x v="0"/>
    <n v="1"/>
    <n v="28"/>
    <n v="0"/>
    <n v="8682"/>
    <n v="1259.1937499999999"/>
    <n v="0"/>
    <n v="0"/>
    <n v="0"/>
    <n v="0"/>
    <n v="0"/>
    <n v="0"/>
    <n v="0"/>
    <n v="0"/>
    <n v="0"/>
    <n v="0"/>
    <n v="0"/>
    <n v="0"/>
    <n v="26.5"/>
    <n v="0"/>
    <n v="0"/>
    <n v="0"/>
    <n v="0"/>
    <n v="5.9346750000000004"/>
    <n v="0"/>
    <n v="0"/>
  </r>
  <r>
    <d v="2021-02-01T00:00:00"/>
    <x v="10"/>
    <s v="P"/>
    <s v="Active"/>
    <n v="245"/>
    <x v="244"/>
    <s v="N"/>
    <x v="49"/>
    <n v="1072"/>
    <x v="0"/>
    <s v="Niederl. 3"/>
    <n v="1"/>
    <s v="Department"/>
    <s v="Supervisor"/>
    <s v="Non-Mgm."/>
    <s v="ang."/>
    <s v="M"/>
    <d v="2013-02-01T00:00:00"/>
    <m/>
    <s v=""/>
    <n v="6"/>
    <d v="1975-05-25T00:00:00"/>
    <n v="44"/>
    <s v="N"/>
    <n v="30"/>
    <n v="2.5"/>
    <n v="39"/>
    <x v="0"/>
    <n v="1"/>
    <n v="28"/>
    <n v="0"/>
    <n v="8683"/>
    <n v="1259.1937499999999"/>
    <n v="0"/>
    <n v="0"/>
    <n v="30"/>
    <n v="0"/>
    <n v="0"/>
    <n v="0"/>
    <n v="0"/>
    <n v="0"/>
    <n v="0"/>
    <n v="0"/>
    <n v="0"/>
    <n v="0"/>
    <n v="26.5"/>
    <n v="0"/>
    <n v="0"/>
    <n v="0"/>
    <n v="0"/>
    <n v="12.653175000000001"/>
    <n v="99.56"/>
    <n v="0"/>
  </r>
  <r>
    <d v="2021-02-01T00:00:00"/>
    <x v="10"/>
    <s v="P"/>
    <s v="Active"/>
    <n v="246"/>
    <x v="245"/>
    <s v="N"/>
    <x v="9"/>
    <n v="1087"/>
    <x v="1"/>
    <s v="Niederl. 1"/>
    <n v="1"/>
    <s v="Department"/>
    <s v="Supervisor"/>
    <s v="Non-Mgm."/>
    <s v="ang."/>
    <s v="M"/>
    <d v="2013-02-01T00:00:00"/>
    <m/>
    <s v=""/>
    <n v="6"/>
    <d v="1985-07-20T00:00:00"/>
    <n v="34"/>
    <s v="N"/>
    <n v="30"/>
    <n v="2.5"/>
    <n v="35"/>
    <x v="0"/>
    <n v="0.89743589743589747"/>
    <n v="28"/>
    <n v="0"/>
    <n v="8684"/>
    <n v="1259.1937499999999"/>
    <n v="0"/>
    <n v="0"/>
    <n v="0"/>
    <n v="0"/>
    <n v="0"/>
    <n v="0"/>
    <n v="0"/>
    <n v="0"/>
    <n v="0"/>
    <n v="0"/>
    <n v="0"/>
    <n v="0"/>
    <n v="26.5"/>
    <n v="0"/>
    <n v="0"/>
    <n v="0"/>
    <n v="0"/>
    <n v="5.9346750000000004"/>
    <n v="0"/>
    <n v="0"/>
  </r>
  <r>
    <d v="2021-02-01T00:00:00"/>
    <x v="10"/>
    <s v="P"/>
    <s v="Active"/>
    <n v="247"/>
    <x v="246"/>
    <s v="N"/>
    <x v="34"/>
    <n v="1095"/>
    <x v="1"/>
    <s v="Niederl. 1"/>
    <n v="1"/>
    <s v="Department"/>
    <s v="Supervisor"/>
    <s v="Non-Mgm."/>
    <s v="ang."/>
    <s v="M"/>
    <d v="2013-03-01T00:00:00"/>
    <m/>
    <s v=""/>
    <n v="6"/>
    <d v="1963-11-11T00:00:00"/>
    <n v="56"/>
    <s v="N"/>
    <n v="30"/>
    <n v="2.5"/>
    <n v="39"/>
    <x v="0"/>
    <n v="1"/>
    <n v="28"/>
    <n v="0"/>
    <n v="8685"/>
    <n v="1259.1937499999999"/>
    <n v="0"/>
    <n v="0"/>
    <n v="0"/>
    <n v="0"/>
    <n v="0"/>
    <n v="0"/>
    <n v="0"/>
    <n v="0"/>
    <n v="0"/>
    <n v="0"/>
    <n v="0"/>
    <n v="0"/>
    <n v="26.5"/>
    <n v="0"/>
    <n v="0"/>
    <n v="0"/>
    <n v="0"/>
    <n v="5.9346750000000004"/>
    <n v="0"/>
    <n v="0"/>
  </r>
  <r>
    <d v="2021-02-01T00:00:00"/>
    <x v="10"/>
    <s v="P"/>
    <s v="Active"/>
    <n v="248"/>
    <x v="247"/>
    <s v="N"/>
    <x v="31"/>
    <n v="1059"/>
    <x v="2"/>
    <s v="Niederl. 7"/>
    <n v="1"/>
    <s v="Department"/>
    <s v="Supervisor"/>
    <s v="Non-Mgm."/>
    <s v="ang."/>
    <s v="W"/>
    <d v="2013-04-01T00:00:00"/>
    <m/>
    <s v=""/>
    <n v="6"/>
    <d v="1982-12-18T00:00:00"/>
    <n v="37"/>
    <s v="J"/>
    <n v="30"/>
    <n v="2.5"/>
    <n v="39"/>
    <x v="0"/>
    <n v="1"/>
    <n v="28"/>
    <n v="0"/>
    <n v="8686"/>
    <n v="1259.1937499999999"/>
    <n v="0"/>
    <n v="0"/>
    <n v="30"/>
    <n v="0"/>
    <n v="425"/>
    <n v="0"/>
    <n v="0"/>
    <n v="0"/>
    <n v="0"/>
    <n v="0"/>
    <n v="501.11538461538464"/>
    <n v="398.10833333333341"/>
    <n v="26.5"/>
    <n v="0"/>
    <n v="0"/>
    <n v="0"/>
    <n v="0"/>
    <n v="309.21307663461545"/>
    <n v="79.040000000000006"/>
    <n v="0"/>
  </r>
  <r>
    <d v="2021-02-01T00:00:00"/>
    <x v="10"/>
    <s v="P"/>
    <s v="Active"/>
    <n v="249"/>
    <x v="248"/>
    <s v="Y"/>
    <x v="15"/>
    <n v="1032"/>
    <x v="5"/>
    <s v="Niederl. 5"/>
    <n v="0.5"/>
    <s v="Department"/>
    <s v="Supervisor"/>
    <s v="Manager"/>
    <s v="ang."/>
    <s v="M"/>
    <d v="2013-04-01T00:00:00"/>
    <m/>
    <s v=""/>
    <n v="6"/>
    <d v="1967-12-09T00:00:00"/>
    <n v="52"/>
    <s v="N"/>
    <n v="30"/>
    <n v="2.5"/>
    <n v="39"/>
    <x v="0"/>
    <n v="0.5"/>
    <n v="28"/>
    <n v="0"/>
    <n v="8687"/>
    <n v="1259.1937499999999"/>
    <n v="0"/>
    <n v="0"/>
    <n v="0"/>
    <n v="0"/>
    <n v="175"/>
    <n v="0"/>
    <n v="0"/>
    <n v="0"/>
    <n v="0"/>
    <n v="0"/>
    <n v="0"/>
    <n v="0"/>
    <n v="13.25"/>
    <n v="0"/>
    <n v="0"/>
    <n v="0"/>
    <n v="0"/>
    <n v="42.158587500000003"/>
    <n v="177.5284"/>
    <n v="0"/>
  </r>
  <r>
    <d v="2021-02-01T00:00:00"/>
    <x v="10"/>
    <s v="P"/>
    <s v="Active"/>
    <n v="249"/>
    <x v="248"/>
    <s v="Y"/>
    <x v="15"/>
    <n v="1038"/>
    <x v="4"/>
    <s v="Niederl. 6"/>
    <n v="0.5"/>
    <s v="Department"/>
    <s v="Supervisor"/>
    <s v="Manager"/>
    <s v="ang."/>
    <s v="M"/>
    <d v="2013-04-01T00:00:00"/>
    <m/>
    <s v=""/>
    <n v="6"/>
    <d v="1967-12-09T00:00:00"/>
    <n v="52"/>
    <s v="N"/>
    <n v="30"/>
    <n v="2.5"/>
    <n v="39"/>
    <x v="0"/>
    <n v="0.5"/>
    <n v="28"/>
    <n v="0"/>
    <n v="8688"/>
    <n v="1259.1937499999999"/>
    <n v="0"/>
    <n v="0"/>
    <n v="0"/>
    <n v="0"/>
    <n v="175"/>
    <n v="0"/>
    <n v="0"/>
    <n v="0"/>
    <n v="0"/>
    <n v="0"/>
    <n v="0"/>
    <n v="0"/>
    <n v="13.25"/>
    <n v="0"/>
    <n v="0"/>
    <n v="0"/>
    <n v="0"/>
    <n v="42.158587500000003"/>
    <n v="177.5284"/>
    <n v="0"/>
  </r>
  <r>
    <d v="2021-02-01T00:00:00"/>
    <x v="10"/>
    <s v="P"/>
    <s v="Active"/>
    <n v="250"/>
    <x v="249"/>
    <s v="N"/>
    <x v="16"/>
    <n v="1067"/>
    <x v="3"/>
    <s v="Niederl. 8"/>
    <n v="1"/>
    <s v="Department"/>
    <s v="Supervisor"/>
    <s v="Non-Mgm."/>
    <s v="ang."/>
    <s v="M"/>
    <d v="2013-04-01T00:00:00"/>
    <m/>
    <s v=""/>
    <n v="6"/>
    <d v="1965-08-20T00:00:00"/>
    <n v="54"/>
    <s v="N"/>
    <n v="30"/>
    <n v="2.5"/>
    <n v="39"/>
    <x v="0"/>
    <n v="1"/>
    <n v="28"/>
    <n v="0"/>
    <n v="8689"/>
    <n v="1259.1937499999999"/>
    <n v="0"/>
    <n v="0"/>
    <n v="0"/>
    <n v="0"/>
    <n v="0"/>
    <n v="0"/>
    <n v="0"/>
    <n v="0"/>
    <n v="0"/>
    <n v="0"/>
    <n v="0"/>
    <n v="0"/>
    <n v="26.5"/>
    <n v="0"/>
    <n v="0"/>
    <n v="0"/>
    <n v="0"/>
    <n v="5.9346750000000004"/>
    <n v="0"/>
    <n v="0"/>
  </r>
  <r>
    <d v="2021-02-01T00:00:00"/>
    <x v="10"/>
    <s v="P"/>
    <s v="Active"/>
    <n v="251"/>
    <x v="250"/>
    <s v="N"/>
    <x v="9"/>
    <n v="1087"/>
    <x v="0"/>
    <s v="Niederl. 3"/>
    <n v="1"/>
    <s v="Department"/>
    <s v="Supervisor"/>
    <s v="Manager"/>
    <s v="ang."/>
    <s v="M"/>
    <d v="2013-04-01T00:00:00"/>
    <m/>
    <s v=""/>
    <n v="6"/>
    <d v="1979-08-06T00:00:00"/>
    <n v="40"/>
    <s v="N"/>
    <n v="30"/>
    <n v="2.5"/>
    <n v="39"/>
    <x v="0"/>
    <n v="1"/>
    <n v="28"/>
    <n v="0"/>
    <n v="8690"/>
    <n v="1259.1937499999999"/>
    <n v="0"/>
    <n v="0"/>
    <n v="0"/>
    <n v="0"/>
    <n v="0"/>
    <n v="0"/>
    <n v="0"/>
    <n v="0"/>
    <n v="0"/>
    <n v="0"/>
    <n v="0"/>
    <n v="0"/>
    <n v="26.5"/>
    <n v="0"/>
    <n v="0"/>
    <n v="0"/>
    <n v="0"/>
    <n v="5.9346750000000004"/>
    <n v="0"/>
    <n v="0"/>
  </r>
  <r>
    <d v="2021-02-01T00:00:00"/>
    <x v="10"/>
    <s v="P"/>
    <s v="Active"/>
    <n v="252"/>
    <x v="251"/>
    <s v="N"/>
    <x v="29"/>
    <n v="1079"/>
    <x v="0"/>
    <s v="Niederl. 3"/>
    <n v="1"/>
    <s v="Department"/>
    <s v="Supervisor"/>
    <s v="Non-Mgm."/>
    <s v="ang."/>
    <s v="M"/>
    <d v="2013-05-01T00:00:00"/>
    <m/>
    <s v=""/>
    <n v="6"/>
    <d v="1965-03-09T00:00:00"/>
    <n v="54"/>
    <s v="N"/>
    <n v="30"/>
    <n v="2.5"/>
    <n v="39"/>
    <x v="0"/>
    <n v="1"/>
    <n v="28"/>
    <n v="0"/>
    <n v="8691"/>
    <n v="1259.1937499999999"/>
    <n v="0"/>
    <n v="0"/>
    <n v="0"/>
    <n v="0"/>
    <n v="0"/>
    <n v="0"/>
    <n v="0"/>
    <n v="0"/>
    <n v="0"/>
    <n v="0"/>
    <n v="0"/>
    <n v="0"/>
    <n v="26.5"/>
    <n v="0"/>
    <n v="0"/>
    <n v="0"/>
    <n v="0"/>
    <n v="5.9346750000000004"/>
    <n v="0"/>
    <n v="0"/>
  </r>
  <r>
    <d v="2021-02-01T00:00:00"/>
    <x v="10"/>
    <s v="P"/>
    <s v="Active"/>
    <n v="253"/>
    <x v="252"/>
    <s v="Y"/>
    <x v="13"/>
    <n v="1030"/>
    <x v="5"/>
    <s v="Niederl. 5"/>
    <n v="0.5"/>
    <s v="Department"/>
    <s v="Supervisor"/>
    <s v="Manager"/>
    <s v="ang."/>
    <s v="M"/>
    <d v="2013-06-01T00:00:00"/>
    <m/>
    <s v=""/>
    <n v="6"/>
    <d v="1971-08-18T00:00:00"/>
    <n v="48"/>
    <s v="N"/>
    <n v="30"/>
    <n v="2.5"/>
    <n v="39"/>
    <x v="0"/>
    <n v="0.5"/>
    <n v="28"/>
    <n v="0"/>
    <n v="8692"/>
    <n v="1259.1937499999999"/>
    <n v="0"/>
    <n v="0"/>
    <n v="0"/>
    <n v="0"/>
    <n v="0"/>
    <n v="0"/>
    <n v="0"/>
    <n v="0"/>
    <n v="0"/>
    <n v="0"/>
    <n v="0"/>
    <n v="0"/>
    <n v="13.25"/>
    <n v="0"/>
    <n v="0"/>
    <n v="0"/>
    <n v="0"/>
    <n v="2.9673375000000002"/>
    <n v="226.1456"/>
    <n v="0"/>
  </r>
  <r>
    <d v="2021-02-01T00:00:00"/>
    <x v="10"/>
    <s v="P"/>
    <s v="Active"/>
    <n v="253"/>
    <x v="252"/>
    <s v="Y"/>
    <x v="13"/>
    <n v="1036"/>
    <x v="4"/>
    <s v="Niederl. 6"/>
    <n v="0.5"/>
    <s v="Department"/>
    <s v="Supervisor"/>
    <s v="Manager"/>
    <s v="ang."/>
    <s v="M"/>
    <d v="2013-06-01T00:00:00"/>
    <m/>
    <s v=""/>
    <n v="6"/>
    <d v="1971-08-18T00:00:00"/>
    <n v="48"/>
    <s v="N"/>
    <n v="30"/>
    <n v="2.5"/>
    <n v="39"/>
    <x v="0"/>
    <n v="0.5"/>
    <n v="28"/>
    <n v="0"/>
    <n v="8693"/>
    <n v="1259.1937499999999"/>
    <n v="0"/>
    <n v="0"/>
    <n v="0"/>
    <n v="0"/>
    <n v="0"/>
    <n v="0"/>
    <n v="0"/>
    <n v="0"/>
    <n v="0"/>
    <n v="0"/>
    <n v="0"/>
    <n v="0"/>
    <n v="13.25"/>
    <n v="0"/>
    <n v="0"/>
    <n v="0"/>
    <n v="0"/>
    <n v="2.9673375000000002"/>
    <n v="226.1456"/>
    <n v="0"/>
  </r>
  <r>
    <d v="2021-02-01T00:00:00"/>
    <x v="10"/>
    <s v="P"/>
    <s v="Active"/>
    <n v="254"/>
    <x v="253"/>
    <s v="N"/>
    <x v="22"/>
    <n v="1029"/>
    <x v="6"/>
    <s v="Niederl. 10"/>
    <n v="1"/>
    <s v="Department"/>
    <s v="Supervisor"/>
    <s v="Non-Mgm."/>
    <s v="ang."/>
    <s v="M"/>
    <d v="2013-06-01T00:00:00"/>
    <m/>
    <s v=""/>
    <n v="6"/>
    <d v="1991-05-01T00:00:00"/>
    <n v="28"/>
    <s v="J"/>
    <n v="30"/>
    <n v="2.5"/>
    <n v="39"/>
    <x v="0"/>
    <n v="1"/>
    <n v="28"/>
    <n v="0"/>
    <n v="8694"/>
    <n v="1259.1937499999999"/>
    <n v="0"/>
    <n v="0"/>
    <n v="0"/>
    <n v="0"/>
    <n v="0"/>
    <n v="0"/>
    <n v="0"/>
    <n v="0"/>
    <n v="0"/>
    <n v="0"/>
    <n v="501.57692307692304"/>
    <n v="398.47500000000002"/>
    <n v="26.5"/>
    <n v="0"/>
    <n v="0"/>
    <n v="0"/>
    <n v="0"/>
    <n v="207.50130317307691"/>
    <n v="0"/>
    <n v="0"/>
  </r>
  <r>
    <d v="2021-02-01T00:00:00"/>
    <x v="10"/>
    <s v="P"/>
    <s v="Active"/>
    <n v="255"/>
    <x v="254"/>
    <s v="N"/>
    <x v="11"/>
    <n v="1082"/>
    <x v="0"/>
    <s v="Niederl. 3"/>
    <n v="1"/>
    <s v="Department"/>
    <s v="Supervisor"/>
    <s v="Non-Mgm."/>
    <s v="ang."/>
    <s v="M"/>
    <d v="2013-06-01T00:00:00"/>
    <m/>
    <s v=""/>
    <n v="6"/>
    <d v="1986-12-31T00:00:00"/>
    <n v="33"/>
    <s v="N"/>
    <n v="35"/>
    <n v="2.9166666666666665"/>
    <n v="30"/>
    <x v="0"/>
    <n v="0.76923076923076927"/>
    <n v="28"/>
    <n v="0"/>
    <n v="8695"/>
    <n v="1259.1937499999999"/>
    <n v="0"/>
    <n v="0"/>
    <n v="0"/>
    <n v="0"/>
    <n v="0"/>
    <n v="0"/>
    <n v="0"/>
    <n v="0"/>
    <n v="0"/>
    <n v="0"/>
    <n v="0"/>
    <n v="0"/>
    <n v="26.5"/>
    <n v="0"/>
    <n v="0"/>
    <n v="0"/>
    <n v="0"/>
    <n v="5.9346750000000004"/>
    <n v="0"/>
    <n v="0"/>
  </r>
  <r>
    <d v="2021-02-01T00:00:00"/>
    <x v="10"/>
    <s v="P"/>
    <s v="Active"/>
    <n v="256"/>
    <x v="255"/>
    <s v="N"/>
    <x v="18"/>
    <n v="1080"/>
    <x v="0"/>
    <s v="Niederl. 3"/>
    <n v="1"/>
    <s v="Department"/>
    <s v="Supervisor"/>
    <s v="Director"/>
    <s v="ang."/>
    <s v="M"/>
    <d v="2013-06-01T00:00:00"/>
    <m/>
    <s v=""/>
    <n v="6"/>
    <d v="1966-08-28T00:00:00"/>
    <n v="53"/>
    <s v="N"/>
    <n v="30"/>
    <n v="2.5"/>
    <n v="39"/>
    <x v="0"/>
    <n v="1"/>
    <n v="28"/>
    <n v="0"/>
    <n v="8696"/>
    <n v="1259.1937499999999"/>
    <n v="0"/>
    <n v="0"/>
    <n v="0"/>
    <n v="0"/>
    <n v="0"/>
    <n v="0"/>
    <n v="2011.17"/>
    <n v="0"/>
    <n v="0"/>
    <n v="0"/>
    <n v="0"/>
    <n v="0"/>
    <n v="26.5"/>
    <n v="0"/>
    <n v="0"/>
    <n v="0"/>
    <n v="0"/>
    <n v="456.33619650000003"/>
    <n v="352.86610000000002"/>
    <n v="0"/>
  </r>
  <r>
    <d v="2021-02-01T00:00:00"/>
    <x v="10"/>
    <s v="P"/>
    <s v="Active"/>
    <n v="257"/>
    <x v="256"/>
    <s v="N"/>
    <x v="9"/>
    <n v="1087"/>
    <x v="0"/>
    <s v="Niederl. 3"/>
    <n v="1"/>
    <s v="Department"/>
    <s v="Supervisor"/>
    <s v="Non-Mgm."/>
    <s v="ang."/>
    <s v="M"/>
    <d v="2013-07-01T00:00:00"/>
    <m/>
    <s v=""/>
    <n v="6"/>
    <d v="1975-05-08T00:00:00"/>
    <n v="44"/>
    <s v="N"/>
    <n v="30"/>
    <n v="2.5"/>
    <n v="39"/>
    <x v="0"/>
    <n v="1"/>
    <n v="28"/>
    <n v="0"/>
    <n v="8697"/>
    <n v="1259.1937499999999"/>
    <n v="0"/>
    <n v="0"/>
    <n v="0"/>
    <n v="0"/>
    <n v="0"/>
    <n v="0"/>
    <n v="0"/>
    <n v="0"/>
    <n v="0"/>
    <n v="0"/>
    <n v="0"/>
    <n v="0"/>
    <n v="26.5"/>
    <n v="0"/>
    <n v="0"/>
    <n v="0"/>
    <n v="0"/>
    <n v="5.9346750000000004"/>
    <n v="0"/>
    <n v="0"/>
  </r>
  <r>
    <d v="2021-02-01T00:00:00"/>
    <x v="10"/>
    <s v="P"/>
    <s v="Active"/>
    <n v="258"/>
    <x v="257"/>
    <s v="N"/>
    <x v="20"/>
    <n v="1062"/>
    <x v="11"/>
    <s v="Niederl. 12"/>
    <n v="1"/>
    <s v="Department"/>
    <s v="Supervisor"/>
    <s v="Non-Mgm."/>
    <s v="ang."/>
    <s v="W"/>
    <d v="2013-07-15T00:00:00"/>
    <m/>
    <s v=""/>
    <n v="6"/>
    <d v="1983-04-22T00:00:00"/>
    <n v="36"/>
    <s v="N"/>
    <n v="30"/>
    <n v="2.5"/>
    <n v="39"/>
    <x v="0"/>
    <n v="1"/>
    <n v="28"/>
    <n v="0"/>
    <n v="8698"/>
    <n v="1259.1937499999999"/>
    <n v="0"/>
    <n v="0"/>
    <n v="0"/>
    <n v="0"/>
    <n v="0"/>
    <n v="0"/>
    <n v="0"/>
    <n v="0"/>
    <n v="0"/>
    <n v="0"/>
    <n v="0"/>
    <n v="0"/>
    <n v="26.5"/>
    <n v="0"/>
    <n v="0"/>
    <n v="0"/>
    <n v="0"/>
    <n v="5.9346750000000004"/>
    <n v="0"/>
    <n v="0"/>
  </r>
  <r>
    <d v="2021-02-01T00:00:00"/>
    <x v="10"/>
    <s v="P"/>
    <s v="Active"/>
    <n v="259"/>
    <x v="258"/>
    <s v="N"/>
    <x v="9"/>
    <n v="1087"/>
    <x v="0"/>
    <s v="Niederl. 3"/>
    <n v="1"/>
    <s v="Department"/>
    <s v="Supervisor"/>
    <s v="Non-Mgm."/>
    <s v="ang."/>
    <s v="M"/>
    <d v="2013-07-01T00:00:00"/>
    <m/>
    <s v=""/>
    <n v="6"/>
    <d v="1982-10-31T00:00:00"/>
    <n v="37"/>
    <s v="N"/>
    <n v="30"/>
    <n v="2.5"/>
    <n v="39"/>
    <x v="0"/>
    <n v="1"/>
    <n v="28"/>
    <n v="0"/>
    <n v="8699"/>
    <n v="1259.1937499999999"/>
    <n v="0"/>
    <n v="0"/>
    <n v="0"/>
    <n v="0"/>
    <n v="0"/>
    <n v="0"/>
    <n v="0"/>
    <n v="0"/>
    <n v="0"/>
    <n v="0"/>
    <n v="0"/>
    <n v="0"/>
    <n v="26.5"/>
    <n v="0"/>
    <n v="0"/>
    <n v="0"/>
    <n v="0"/>
    <n v="5.9346750000000004"/>
    <n v="0"/>
    <n v="0"/>
  </r>
  <r>
    <d v="2021-02-01T00:00:00"/>
    <x v="10"/>
    <s v="P"/>
    <s v="Active"/>
    <n v="260"/>
    <x v="259"/>
    <s v="N"/>
    <x v="9"/>
    <n v="1087"/>
    <x v="0"/>
    <s v="Niederl. 3"/>
    <n v="1"/>
    <s v="Department"/>
    <s v="Supervisor"/>
    <s v="Non-Mgm."/>
    <s v="ang."/>
    <s v="M"/>
    <d v="2013-07-01T00:00:00"/>
    <m/>
    <s v=""/>
    <n v="6"/>
    <d v="1981-10-08T00:00:00"/>
    <n v="38"/>
    <s v="N"/>
    <n v="30"/>
    <n v="2.5"/>
    <n v="39"/>
    <x v="0"/>
    <n v="1"/>
    <n v="28"/>
    <n v="0"/>
    <n v="8700"/>
    <n v="1259.1937499999999"/>
    <n v="0"/>
    <n v="0"/>
    <n v="0"/>
    <n v="0"/>
    <n v="0"/>
    <n v="0"/>
    <n v="0"/>
    <n v="0"/>
    <n v="0"/>
    <n v="0"/>
    <n v="0"/>
    <n v="0"/>
    <n v="26.5"/>
    <n v="0"/>
    <n v="0"/>
    <n v="0"/>
    <n v="0"/>
    <n v="5.9346750000000004"/>
    <n v="0"/>
    <n v="0"/>
  </r>
  <r>
    <d v="2021-02-01T00:00:00"/>
    <x v="10"/>
    <s v="P"/>
    <s v="Active"/>
    <n v="261"/>
    <x v="260"/>
    <s v="N"/>
    <x v="31"/>
    <n v="1064"/>
    <x v="11"/>
    <s v="Niederl. 12"/>
    <n v="1"/>
    <s v="Department"/>
    <s v="Supervisor"/>
    <s v="Non-Mgm."/>
    <s v="ang."/>
    <s v="M"/>
    <d v="2013-08-01T00:00:00"/>
    <m/>
    <s v=""/>
    <n v="6"/>
    <d v="1976-12-05T00:00:00"/>
    <n v="43"/>
    <s v="N"/>
    <n v="30"/>
    <n v="2.5"/>
    <n v="39"/>
    <x v="0"/>
    <n v="1"/>
    <n v="28"/>
    <n v="0"/>
    <n v="8701"/>
    <n v="1259.1937499999999"/>
    <n v="0"/>
    <n v="0"/>
    <n v="30"/>
    <n v="0"/>
    <n v="0"/>
    <n v="0"/>
    <n v="0"/>
    <n v="0"/>
    <n v="0"/>
    <n v="0"/>
    <n v="0"/>
    <n v="0"/>
    <n v="26.5"/>
    <n v="0"/>
    <n v="0"/>
    <n v="0"/>
    <n v="0"/>
    <n v="12.653175000000001"/>
    <n v="102.03"/>
    <n v="0"/>
  </r>
  <r>
    <d v="2021-02-01T00:00:00"/>
    <x v="10"/>
    <s v="P"/>
    <s v="Active"/>
    <n v="262"/>
    <x v="261"/>
    <s v="N"/>
    <x v="22"/>
    <n v="1060"/>
    <x v="2"/>
    <s v="Niederl. 7"/>
    <n v="1"/>
    <s v="Department"/>
    <s v="Supervisor"/>
    <s v="Non-Mgm."/>
    <s v="ang."/>
    <s v="M"/>
    <d v="2016-07-07T00:00:00"/>
    <m/>
    <s v=""/>
    <n v="3"/>
    <d v="1996-01-24T00:00:00"/>
    <n v="23"/>
    <s v="J"/>
    <n v="30"/>
    <n v="2.5"/>
    <n v="39"/>
    <x v="0"/>
    <n v="1"/>
    <n v="28"/>
    <n v="0"/>
    <n v="8702"/>
    <n v="1259.1937499999999"/>
    <n v="0"/>
    <n v="0"/>
    <n v="0"/>
    <n v="0"/>
    <n v="0"/>
    <n v="0"/>
    <n v="0"/>
    <n v="0"/>
    <n v="0"/>
    <n v="0"/>
    <n v="502.03846153846155"/>
    <n v="398.8416666666667"/>
    <n v="26.5"/>
    <n v="0"/>
    <n v="0"/>
    <n v="0"/>
    <n v="0"/>
    <n v="207.68677971153849"/>
    <n v="0"/>
    <n v="0"/>
  </r>
  <r>
    <d v="2021-02-01T00:00:00"/>
    <x v="10"/>
    <s v="P"/>
    <s v="Active"/>
    <n v="263"/>
    <x v="262"/>
    <s v="N"/>
    <x v="20"/>
    <n v="1033"/>
    <x v="5"/>
    <s v="Niederl. 5"/>
    <n v="1"/>
    <s v="Department"/>
    <s v="Supervisor"/>
    <s v="Non-Mgm."/>
    <s v="ang."/>
    <s v="W"/>
    <d v="2016-01-26T00:00:00"/>
    <m/>
    <s v=""/>
    <n v="3"/>
    <d v="1994-11-06T00:00:00"/>
    <n v="25"/>
    <s v="J"/>
    <n v="30"/>
    <n v="2.5"/>
    <n v="39"/>
    <x v="0"/>
    <n v="1"/>
    <n v="28"/>
    <n v="0"/>
    <n v="8703"/>
    <n v="1259.1937499999999"/>
    <n v="0"/>
    <n v="0"/>
    <n v="0"/>
    <n v="0"/>
    <n v="0"/>
    <n v="0"/>
    <n v="0"/>
    <n v="0"/>
    <n v="0"/>
    <n v="0"/>
    <n v="502.09615384615387"/>
    <n v="398.88750000000005"/>
    <n v="26.5"/>
    <n v="0"/>
    <n v="0"/>
    <n v="0"/>
    <n v="0"/>
    <n v="207.70996427884617"/>
    <n v="0"/>
    <n v="0"/>
  </r>
  <r>
    <d v="2021-02-01T00:00:00"/>
    <x v="10"/>
    <s v="P"/>
    <s v="Active"/>
    <n v="264"/>
    <x v="263"/>
    <s v="N"/>
    <x v="28"/>
    <n v="1004"/>
    <x v="1"/>
    <s v="Niederl. 1"/>
    <n v="1"/>
    <s v="Department"/>
    <s v="Supervisor"/>
    <s v="Non-Mgm."/>
    <s v="ang."/>
    <s v="W"/>
    <d v="2013-09-01T00:00:00"/>
    <m/>
    <s v=""/>
    <n v="6"/>
    <d v="1997-04-08T00:00:00"/>
    <n v="22"/>
    <s v="N"/>
    <n v="30"/>
    <n v="2.5"/>
    <n v="39"/>
    <x v="0"/>
    <n v="1"/>
    <n v="28"/>
    <n v="0"/>
    <n v="8704"/>
    <n v="1259.1937499999999"/>
    <n v="0"/>
    <n v="0"/>
    <n v="0"/>
    <n v="0"/>
    <n v="0"/>
    <n v="0"/>
    <n v="0"/>
    <n v="0"/>
    <n v="0"/>
    <n v="0"/>
    <n v="0"/>
    <n v="0"/>
    <n v="26.5"/>
    <n v="0"/>
    <n v="0"/>
    <n v="0"/>
    <n v="0"/>
    <n v="5.9346750000000004"/>
    <n v="0"/>
    <n v="0"/>
  </r>
  <r>
    <d v="2021-02-01T00:00:00"/>
    <x v="10"/>
    <s v="P"/>
    <s v="Active"/>
    <n v="265"/>
    <x v="264"/>
    <s v="N"/>
    <x v="33"/>
    <n v="1000"/>
    <x v="1"/>
    <s v="Niederl. 1"/>
    <n v="1"/>
    <s v="Department"/>
    <s v="Supervisor"/>
    <s v="Non-Mgm."/>
    <s v="ang."/>
    <s v="W"/>
    <d v="2013-09-01T00:00:00"/>
    <m/>
    <s v=""/>
    <n v="6"/>
    <d v="1997-03-16T00:00:00"/>
    <n v="22"/>
    <s v="N"/>
    <n v="30"/>
    <n v="2.5"/>
    <n v="39"/>
    <x v="0"/>
    <n v="1"/>
    <n v="28"/>
    <n v="0"/>
    <n v="8705"/>
    <n v="1259.1937499999999"/>
    <n v="0"/>
    <n v="0"/>
    <n v="0"/>
    <n v="0"/>
    <n v="0"/>
    <n v="0"/>
    <n v="0"/>
    <n v="0"/>
    <n v="0"/>
    <n v="0"/>
    <n v="0"/>
    <n v="0"/>
    <n v="26.5"/>
    <n v="0"/>
    <n v="0"/>
    <n v="0"/>
    <n v="0"/>
    <n v="5.9346750000000004"/>
    <n v="0"/>
    <n v="0"/>
  </r>
  <r>
    <d v="2021-02-01T00:00:00"/>
    <x v="10"/>
    <s v="P"/>
    <s v="Active"/>
    <n v="266"/>
    <x v="265"/>
    <s v="N"/>
    <x v="1"/>
    <n v="1017"/>
    <x v="1"/>
    <s v="Niederl. 1"/>
    <n v="1"/>
    <s v="Department"/>
    <s v="Supervisor"/>
    <s v="Non-Mgm."/>
    <s v="ang."/>
    <s v="M"/>
    <d v="2013-09-01T00:00:00"/>
    <m/>
    <s v=""/>
    <n v="6"/>
    <d v="1997-01-27T00:00:00"/>
    <n v="22"/>
    <s v="N"/>
    <n v="30"/>
    <n v="2.5"/>
    <n v="34"/>
    <x v="0"/>
    <n v="0.87179487179487181"/>
    <n v="28"/>
    <n v="0"/>
    <n v="8706"/>
    <n v="1259.1937499999999"/>
    <n v="0"/>
    <n v="0"/>
    <n v="0"/>
    <n v="0"/>
    <n v="0"/>
    <n v="0"/>
    <n v="0"/>
    <n v="0"/>
    <n v="0"/>
    <n v="0"/>
    <n v="0"/>
    <n v="0"/>
    <n v="26.5"/>
    <n v="0"/>
    <n v="0"/>
    <n v="0"/>
    <n v="0"/>
    <n v="5.9346750000000004"/>
    <n v="0"/>
    <n v="0"/>
  </r>
  <r>
    <d v="2021-02-01T00:00:00"/>
    <x v="10"/>
    <s v="P"/>
    <s v="Active"/>
    <n v="267"/>
    <x v="266"/>
    <s v="N"/>
    <x v="22"/>
    <n v="1053"/>
    <x v="3"/>
    <s v="Niederl. 8"/>
    <n v="1"/>
    <s v="Department"/>
    <s v="Supervisor"/>
    <s v="Non-Mgm."/>
    <s v="ang."/>
    <s v="M"/>
    <d v="2013-09-01T00:00:00"/>
    <m/>
    <s v=""/>
    <n v="6"/>
    <d v="1987-10-02T00:00:00"/>
    <n v="32"/>
    <s v="J"/>
    <n v="30"/>
    <n v="2.5"/>
    <n v="39"/>
    <x v="0"/>
    <n v="1"/>
    <n v="28"/>
    <n v="0"/>
    <n v="8707"/>
    <n v="1259.1937499999999"/>
    <n v="0"/>
    <n v="0"/>
    <n v="0"/>
    <n v="0"/>
    <n v="0"/>
    <n v="0"/>
    <n v="0"/>
    <n v="0"/>
    <n v="0"/>
    <n v="0"/>
    <n v="502.32692307692309"/>
    <n v="399.07083333333338"/>
    <n v="26.5"/>
    <n v="0"/>
    <n v="0"/>
    <n v="0"/>
    <n v="0"/>
    <n v="207.80270254807695"/>
    <n v="0"/>
    <n v="0"/>
  </r>
  <r>
    <d v="2021-02-01T00:00:00"/>
    <x v="10"/>
    <s v="P"/>
    <s v="Active"/>
    <n v="268"/>
    <x v="267"/>
    <s v="N"/>
    <x v="32"/>
    <n v="1077"/>
    <x v="0"/>
    <s v="Niederl. 3"/>
    <n v="1"/>
    <s v="Department"/>
    <s v="Supervisor"/>
    <s v="Manager"/>
    <s v="ang."/>
    <s v="M"/>
    <d v="2013-10-01T00:00:00"/>
    <m/>
    <s v=""/>
    <n v="6"/>
    <d v="1983-06-06T00:00:00"/>
    <n v="36"/>
    <s v="N"/>
    <n v="30"/>
    <n v="2.5"/>
    <n v="39"/>
    <x v="0"/>
    <n v="1"/>
    <n v="28"/>
    <n v="0"/>
    <n v="8708"/>
    <n v="1259.1937499999999"/>
    <n v="0"/>
    <n v="0"/>
    <n v="30"/>
    <n v="0"/>
    <n v="0"/>
    <n v="0"/>
    <n v="0"/>
    <n v="0"/>
    <n v="0"/>
    <n v="0"/>
    <n v="0"/>
    <n v="0"/>
    <n v="26.5"/>
    <n v="0"/>
    <n v="0"/>
    <n v="0"/>
    <n v="0"/>
    <n v="12.653175000000001"/>
    <n v="96.710000000000008"/>
    <n v="0"/>
  </r>
  <r>
    <d v="2021-02-01T00:00:00"/>
    <x v="10"/>
    <s v="P"/>
    <s v="Active"/>
    <n v="269"/>
    <x v="268"/>
    <s v="N"/>
    <x v="50"/>
    <n v="1069"/>
    <x v="0"/>
    <s v="Niederl. 3"/>
    <n v="1"/>
    <s v="Department"/>
    <s v="Supervisor"/>
    <s v="Manager"/>
    <s v="ang."/>
    <s v="M"/>
    <d v="2013-09-16T00:00:00"/>
    <m/>
    <s v=""/>
    <n v="6"/>
    <d v="1987-12-13T00:00:00"/>
    <n v="32"/>
    <s v="N"/>
    <n v="30"/>
    <n v="2.5"/>
    <n v="39"/>
    <x v="0"/>
    <n v="1"/>
    <n v="28"/>
    <n v="0"/>
    <n v="8709"/>
    <n v="1259.1937499999999"/>
    <n v="0"/>
    <n v="0"/>
    <n v="0"/>
    <n v="0"/>
    <n v="0"/>
    <n v="0"/>
    <n v="0"/>
    <n v="0"/>
    <n v="0"/>
    <n v="0"/>
    <n v="0"/>
    <n v="0"/>
    <n v="26.5"/>
    <n v="0"/>
    <n v="0"/>
    <n v="0"/>
    <n v="0"/>
    <n v="5.9346750000000004"/>
    <n v="0"/>
    <n v="0"/>
  </r>
  <r>
    <d v="2021-02-01T00:00:00"/>
    <x v="10"/>
    <s v="P"/>
    <s v="Active"/>
    <n v="270"/>
    <x v="269"/>
    <s v="N"/>
    <x v="31"/>
    <n v="1063"/>
    <x v="10"/>
    <s v="Niederl. 11"/>
    <n v="1"/>
    <s v="Department"/>
    <s v="Supervisor"/>
    <s v="Non-Mgm."/>
    <s v="ang."/>
    <s v="M"/>
    <d v="2013-11-01T00:00:00"/>
    <m/>
    <s v=""/>
    <n v="6"/>
    <d v="1984-05-11T00:00:00"/>
    <n v="35"/>
    <s v="N"/>
    <n v="30"/>
    <n v="2.5"/>
    <n v="39"/>
    <x v="0"/>
    <n v="1"/>
    <n v="28"/>
    <n v="0"/>
    <n v="8710"/>
    <n v="1259.1937499999999"/>
    <n v="0"/>
    <n v="0"/>
    <n v="60"/>
    <n v="0"/>
    <n v="0"/>
    <n v="0"/>
    <n v="0"/>
    <n v="0"/>
    <n v="0"/>
    <n v="0"/>
    <n v="0"/>
    <n v="0"/>
    <n v="26.5"/>
    <n v="0"/>
    <n v="0"/>
    <n v="0"/>
    <n v="0"/>
    <n v="19.371675"/>
    <n v="128.63"/>
    <n v="0"/>
  </r>
  <r>
    <d v="2021-02-01T00:00:00"/>
    <x v="10"/>
    <s v="P"/>
    <s v="Active"/>
    <n v="271"/>
    <x v="270"/>
    <s v="N"/>
    <x v="22"/>
    <n v="1060"/>
    <x v="2"/>
    <s v="Niederl. 7"/>
    <n v="1"/>
    <s v="Department"/>
    <s v="Supervisor"/>
    <s v="Non-Mgm."/>
    <s v="ang."/>
    <s v="M"/>
    <d v="2013-11-01T00:00:00"/>
    <m/>
    <s v=""/>
    <n v="6"/>
    <d v="1984-06-29T00:00:00"/>
    <n v="35"/>
    <s v="J"/>
    <n v="30"/>
    <n v="2.5"/>
    <n v="39"/>
    <x v="0"/>
    <n v="1"/>
    <n v="28"/>
    <n v="0"/>
    <n v="8711"/>
    <n v="1259.1937499999999"/>
    <n v="0"/>
    <n v="0"/>
    <n v="0"/>
    <n v="0"/>
    <n v="0"/>
    <n v="0"/>
    <n v="0"/>
    <n v="0"/>
    <n v="0"/>
    <n v="0"/>
    <n v="502.55769230769232"/>
    <n v="399.25416666666666"/>
    <n v="26.5"/>
    <n v="0"/>
    <n v="0"/>
    <n v="0"/>
    <n v="0"/>
    <n v="207.8954408173077"/>
    <n v="0"/>
    <n v="0"/>
  </r>
  <r>
    <d v="2021-02-01T00:00:00"/>
    <x v="10"/>
    <s v="P"/>
    <s v="Active"/>
    <n v="272"/>
    <x v="271"/>
    <s v="N"/>
    <x v="25"/>
    <n v="1002"/>
    <x v="1"/>
    <s v="Niederl. 1"/>
    <n v="1"/>
    <s v="Department"/>
    <s v="Supervisor"/>
    <s v="Manager"/>
    <s v="ang."/>
    <s v="M"/>
    <d v="2013-11-01T00:00:00"/>
    <m/>
    <s v=""/>
    <n v="6"/>
    <d v="1984-02-06T00:00:00"/>
    <n v="35"/>
    <s v="N"/>
    <n v="30"/>
    <n v="2.5"/>
    <n v="39"/>
    <x v="0"/>
    <n v="1"/>
    <n v="28"/>
    <n v="0"/>
    <n v="8712"/>
    <n v="1259.1937499999999"/>
    <n v="0"/>
    <n v="0"/>
    <n v="0"/>
    <n v="0"/>
    <n v="0"/>
    <n v="0"/>
    <n v="0"/>
    <n v="0"/>
    <n v="0"/>
    <n v="0"/>
    <n v="0"/>
    <n v="0"/>
    <n v="26.5"/>
    <n v="0"/>
    <n v="0"/>
    <n v="0"/>
    <n v="0"/>
    <n v="5.9346750000000004"/>
    <n v="0"/>
    <n v="0"/>
  </r>
  <r>
    <d v="2021-02-01T00:00:00"/>
    <x v="10"/>
    <s v="P"/>
    <s v="Active"/>
    <n v="273"/>
    <x v="272"/>
    <s v="N"/>
    <x v="22"/>
    <n v="1053"/>
    <x v="3"/>
    <s v="Niederl. 8"/>
    <n v="1"/>
    <s v="Department"/>
    <s v="Supervisor"/>
    <s v="Non-Mgm."/>
    <s v="ang."/>
    <s v="M"/>
    <d v="2013-12-01T00:00:00"/>
    <m/>
    <s v=""/>
    <n v="6"/>
    <d v="1964-08-12T00:00:00"/>
    <n v="55"/>
    <s v="J"/>
    <n v="30"/>
    <n v="2.5"/>
    <n v="39"/>
    <x v="0"/>
    <n v="1"/>
    <n v="28"/>
    <n v="0"/>
    <n v="8713"/>
    <n v="1259.1937499999999"/>
    <n v="0"/>
    <n v="0"/>
    <n v="0"/>
    <n v="0"/>
    <n v="0"/>
    <n v="0"/>
    <n v="0"/>
    <n v="0"/>
    <n v="0"/>
    <n v="0"/>
    <n v="502.67307692307696"/>
    <n v="399.34583333333336"/>
    <n v="26.5"/>
    <n v="0"/>
    <n v="0"/>
    <n v="0"/>
    <n v="0"/>
    <n v="207.94180995192309"/>
    <n v="0"/>
    <n v="0"/>
  </r>
  <r>
    <d v="2021-02-01T00:00:00"/>
    <x v="10"/>
    <s v="P"/>
    <s v="Active"/>
    <n v="274"/>
    <x v="273"/>
    <s v="N"/>
    <x v="22"/>
    <n v="1035"/>
    <x v="5"/>
    <s v="Niederl. 5"/>
    <n v="1"/>
    <s v="Department"/>
    <s v="Supervisor"/>
    <s v="Non-Mgm."/>
    <s v="ang."/>
    <s v="M"/>
    <d v="2014-01-01T00:00:00"/>
    <m/>
    <s v=""/>
    <n v="6"/>
    <d v="1959-01-08T00:00:00"/>
    <n v="61"/>
    <s v="J"/>
    <n v="30"/>
    <n v="2.5"/>
    <n v="39"/>
    <x v="0"/>
    <n v="1"/>
    <n v="28"/>
    <n v="0"/>
    <n v="8714"/>
    <n v="1259.1937499999999"/>
    <n v="0"/>
    <n v="0"/>
    <n v="0"/>
    <n v="0"/>
    <n v="0"/>
    <n v="0"/>
    <n v="0"/>
    <n v="0"/>
    <n v="0"/>
    <n v="0"/>
    <n v="502.73076923076928"/>
    <n v="399.39166666666665"/>
    <n v="26.5"/>
    <n v="0"/>
    <n v="0"/>
    <n v="0"/>
    <n v="0"/>
    <n v="207.9649945192308"/>
    <n v="0"/>
    <n v="0"/>
  </r>
  <r>
    <d v="2021-02-01T00:00:00"/>
    <x v="10"/>
    <s v="P"/>
    <s v="Active"/>
    <n v="275"/>
    <x v="274"/>
    <s v="N"/>
    <x v="22"/>
    <n v="1053"/>
    <x v="3"/>
    <s v="Niederl. 8"/>
    <n v="1"/>
    <s v="Department"/>
    <s v="Supervisor"/>
    <s v="Non-Mgm."/>
    <s v="ang."/>
    <s v="M"/>
    <d v="2014-01-01T00:00:00"/>
    <m/>
    <s v=""/>
    <n v="6"/>
    <d v="1986-07-03T00:00:00"/>
    <n v="33"/>
    <s v="J"/>
    <n v="30"/>
    <n v="2.5"/>
    <n v="39"/>
    <x v="0"/>
    <n v="1"/>
    <n v="28"/>
    <n v="0"/>
    <n v="8715"/>
    <n v="1259.1937499999999"/>
    <n v="0"/>
    <n v="0"/>
    <n v="0"/>
    <n v="0"/>
    <n v="0"/>
    <n v="0"/>
    <n v="0"/>
    <n v="0"/>
    <n v="0"/>
    <n v="0"/>
    <n v="502.78846153846155"/>
    <n v="399.43750000000006"/>
    <n v="26.5"/>
    <n v="0"/>
    <n v="0"/>
    <n v="0"/>
    <n v="0"/>
    <n v="207.98817908653851"/>
    <n v="0"/>
    <n v="0"/>
  </r>
  <r>
    <d v="2021-02-01T00:00:00"/>
    <x v="10"/>
    <s v="P"/>
    <s v="Active"/>
    <n v="276"/>
    <x v="275"/>
    <s v="N"/>
    <x v="47"/>
    <n v="1016"/>
    <x v="1"/>
    <s v="Niederl. 1"/>
    <n v="1"/>
    <s v="Department"/>
    <s v="Supervisor"/>
    <s v="Non-Mgm."/>
    <s v="ang."/>
    <s v="W"/>
    <d v="2014-02-01T00:00:00"/>
    <m/>
    <s v=""/>
    <n v="5"/>
    <d v="1982-07-10T00:00:00"/>
    <n v="37"/>
    <s v="N"/>
    <n v="24"/>
    <n v="2"/>
    <n v="18"/>
    <x v="0"/>
    <n v="0.46153846153846156"/>
    <n v="28"/>
    <n v="0"/>
    <n v="8716"/>
    <n v="1259.1937499999999"/>
    <n v="0"/>
    <n v="0"/>
    <n v="0"/>
    <n v="0"/>
    <n v="0"/>
    <n v="0"/>
    <n v="0"/>
    <n v="0"/>
    <n v="0"/>
    <n v="0"/>
    <n v="0"/>
    <n v="0"/>
    <n v="26.5"/>
    <n v="0"/>
    <n v="0"/>
    <n v="0"/>
    <n v="0"/>
    <n v="5.9346750000000004"/>
    <n v="0"/>
    <n v="0"/>
  </r>
  <r>
    <d v="2021-02-01T00:00:00"/>
    <x v="10"/>
    <s v="P"/>
    <s v="Active"/>
    <n v="277"/>
    <x v="276"/>
    <s v="N"/>
    <x v="4"/>
    <n v="1013"/>
    <x v="1"/>
    <s v="Niederl. 1"/>
    <n v="1"/>
    <s v="Department"/>
    <s v="Supervisor"/>
    <s v="Manager"/>
    <s v="ang."/>
    <s v="M"/>
    <d v="2014-02-01T00:00:00"/>
    <m/>
    <s v=""/>
    <n v="5"/>
    <d v="1969-10-30T00:00:00"/>
    <n v="50"/>
    <s v="N"/>
    <n v="30"/>
    <n v="2.5"/>
    <n v="39"/>
    <x v="0"/>
    <n v="1"/>
    <n v="28"/>
    <n v="0"/>
    <n v="8717"/>
    <n v="1259.1937499999999"/>
    <n v="0"/>
    <n v="0"/>
    <n v="0"/>
    <n v="0"/>
    <n v="0"/>
    <n v="0"/>
    <n v="0"/>
    <n v="0"/>
    <n v="0"/>
    <n v="0"/>
    <n v="0"/>
    <n v="0"/>
    <n v="26.5"/>
    <n v="0"/>
    <n v="0"/>
    <n v="0"/>
    <n v="0"/>
    <n v="5.9346750000000004"/>
    <n v="0"/>
    <n v="0"/>
  </r>
  <r>
    <d v="2021-02-01T00:00:00"/>
    <x v="10"/>
    <s v="P"/>
    <s v="Active"/>
    <n v="278"/>
    <x v="277"/>
    <s v="N"/>
    <x v="23"/>
    <n v="1068"/>
    <x v="0"/>
    <s v="Niederl. 3"/>
    <n v="1"/>
    <s v="Department"/>
    <s v="Supervisor"/>
    <s v="Non-Mgm."/>
    <s v="ang."/>
    <s v="M"/>
    <d v="2014-03-01T00:00:00"/>
    <m/>
    <s v=""/>
    <n v="5"/>
    <d v="1960-12-15T00:00:00"/>
    <n v="59"/>
    <s v="N"/>
    <n v="30"/>
    <n v="2.5"/>
    <n v="39"/>
    <x v="0"/>
    <n v="1"/>
    <n v="28"/>
    <n v="0"/>
    <n v="8718"/>
    <n v="1259.1937499999999"/>
    <n v="0"/>
    <n v="0"/>
    <n v="0"/>
    <n v="0"/>
    <n v="0"/>
    <n v="0"/>
    <n v="0"/>
    <n v="0"/>
    <n v="0"/>
    <n v="0"/>
    <n v="0"/>
    <n v="0"/>
    <n v="26.5"/>
    <n v="0"/>
    <n v="0"/>
    <n v="0"/>
    <n v="0"/>
    <n v="5.9346750000000004"/>
    <n v="0"/>
    <n v="0"/>
  </r>
  <r>
    <d v="2021-02-01T00:00:00"/>
    <x v="10"/>
    <s v="P"/>
    <s v="Active"/>
    <n v="279"/>
    <x v="278"/>
    <s v="N"/>
    <x v="23"/>
    <n v="1068"/>
    <x v="0"/>
    <s v="Niederl. 3"/>
    <n v="1"/>
    <s v="Department"/>
    <s v="Supervisor"/>
    <s v="Manager"/>
    <s v="ang."/>
    <s v="M"/>
    <d v="2014-03-01T00:00:00"/>
    <m/>
    <s v=""/>
    <n v="5"/>
    <d v="1981-05-31T00:00:00"/>
    <n v="38"/>
    <s v="N"/>
    <n v="30"/>
    <n v="2.5"/>
    <n v="39"/>
    <x v="0"/>
    <n v="1"/>
    <n v="28"/>
    <n v="0"/>
    <n v="8719"/>
    <n v="1259.1937499999999"/>
    <n v="0"/>
    <n v="0"/>
    <n v="0"/>
    <n v="0"/>
    <n v="0"/>
    <n v="0"/>
    <n v="0"/>
    <n v="0"/>
    <n v="0"/>
    <n v="0"/>
    <n v="0"/>
    <n v="0"/>
    <n v="26.5"/>
    <n v="0"/>
    <n v="0"/>
    <n v="0"/>
    <n v="0"/>
    <n v="5.9346750000000004"/>
    <n v="0"/>
    <n v="0"/>
  </r>
  <r>
    <d v="2021-02-01T00:00:00"/>
    <x v="10"/>
    <s v="P"/>
    <s v="Active"/>
    <n v="280"/>
    <x v="279"/>
    <s v="N"/>
    <x v="0"/>
    <n v="1090"/>
    <x v="0"/>
    <s v="Niederl. 3"/>
    <n v="1"/>
    <s v="Department"/>
    <s v="Supervisor"/>
    <s v="Non-Mgm."/>
    <s v="ang."/>
    <s v="W"/>
    <d v="2014-04-01T00:00:00"/>
    <m/>
    <s v=""/>
    <n v="5"/>
    <d v="1978-07-24T00:00:00"/>
    <n v="41"/>
    <s v="N"/>
    <n v="35"/>
    <n v="2.9166666666666665"/>
    <n v="39"/>
    <x v="0"/>
    <n v="1"/>
    <n v="28"/>
    <n v="0"/>
    <n v="8720"/>
    <n v="1259.1937499999999"/>
    <n v="0"/>
    <n v="0"/>
    <n v="0"/>
    <n v="0"/>
    <n v="0"/>
    <n v="0"/>
    <n v="0"/>
    <n v="0"/>
    <n v="0"/>
    <n v="0"/>
    <n v="0"/>
    <n v="0"/>
    <n v="26.5"/>
    <n v="0"/>
    <n v="0"/>
    <n v="0"/>
    <n v="0"/>
    <n v="5.9346750000000004"/>
    <n v="0"/>
    <n v="0"/>
  </r>
  <r>
    <d v="2021-02-01T00:00:00"/>
    <x v="10"/>
    <s v="P"/>
    <s v="Active"/>
    <n v="281"/>
    <x v="280"/>
    <s v="N"/>
    <x v="48"/>
    <n v="1073"/>
    <x v="0"/>
    <s v="Niederl. 3"/>
    <n v="1"/>
    <s v="Department"/>
    <s v="Supervisor"/>
    <s v="Manager"/>
    <s v="ang."/>
    <s v="M"/>
    <d v="2014-04-01T00:00:00"/>
    <m/>
    <s v=""/>
    <n v="5"/>
    <d v="1989-03-05T00:00:00"/>
    <n v="30"/>
    <s v="N"/>
    <n v="30"/>
    <n v="2.5"/>
    <n v="39"/>
    <x v="0"/>
    <n v="1"/>
    <n v="28"/>
    <n v="0"/>
    <n v="8721"/>
    <n v="1259.1937499999999"/>
    <n v="0"/>
    <n v="0"/>
    <n v="0"/>
    <n v="0"/>
    <n v="0"/>
    <n v="0"/>
    <n v="0"/>
    <n v="0"/>
    <n v="0"/>
    <n v="0"/>
    <n v="0"/>
    <n v="0"/>
    <n v="26.5"/>
    <n v="0"/>
    <n v="0"/>
    <n v="0"/>
    <n v="0"/>
    <n v="5.9346750000000004"/>
    <n v="0"/>
    <n v="0"/>
  </r>
  <r>
    <d v="2021-02-01T00:00:00"/>
    <x v="10"/>
    <s v="P"/>
    <s v="Active"/>
    <n v="282"/>
    <x v="281"/>
    <s v="N"/>
    <x v="5"/>
    <n v="1093"/>
    <x v="1"/>
    <s v="Niederl. 1"/>
    <n v="1"/>
    <s v="Department"/>
    <s v="Supervisor"/>
    <s v="Non-Mgm."/>
    <s v="ang."/>
    <s v="M"/>
    <d v="2014-03-17T00:00:00"/>
    <m/>
    <s v=""/>
    <n v="5"/>
    <d v="1997-04-24T00:00:00"/>
    <n v="22"/>
    <s v="N"/>
    <n v="30"/>
    <n v="2.5"/>
    <n v="39"/>
    <x v="0"/>
    <n v="1"/>
    <n v="28"/>
    <n v="0"/>
    <n v="8722"/>
    <n v="1259.1937499999999"/>
    <n v="0"/>
    <n v="0"/>
    <n v="0"/>
    <n v="0"/>
    <n v="0"/>
    <n v="0"/>
    <n v="0"/>
    <n v="0"/>
    <n v="0"/>
    <n v="0"/>
    <n v="0"/>
    <n v="0"/>
    <n v="26.5"/>
    <n v="0"/>
    <n v="0"/>
    <n v="0"/>
    <n v="0"/>
    <n v="5.9346750000000004"/>
    <n v="0"/>
    <n v="0"/>
  </r>
  <r>
    <d v="2021-02-01T00:00:00"/>
    <x v="10"/>
    <s v="P"/>
    <s v="Active"/>
    <n v="283"/>
    <x v="282"/>
    <s v="N"/>
    <x v="2"/>
    <n v="1010"/>
    <x v="1"/>
    <s v="Niederl. 1"/>
    <n v="1"/>
    <s v="Department"/>
    <s v="Supervisor"/>
    <s v="Non-Mgm."/>
    <s v="ang."/>
    <s v="M"/>
    <d v="2014-05-01T00:00:00"/>
    <m/>
    <s v=""/>
    <n v="5"/>
    <d v="1976-05-08T00:00:00"/>
    <n v="43"/>
    <s v="N"/>
    <n v="30"/>
    <n v="2.5"/>
    <n v="39"/>
    <x v="0"/>
    <n v="1"/>
    <n v="28"/>
    <n v="0"/>
    <n v="8723"/>
    <n v="1259.1937499999999"/>
    <n v="0"/>
    <n v="0"/>
    <n v="0"/>
    <n v="0"/>
    <n v="0"/>
    <n v="0"/>
    <n v="0"/>
    <n v="0"/>
    <n v="0"/>
    <n v="0"/>
    <n v="0"/>
    <n v="0"/>
    <n v="26.5"/>
    <n v="0"/>
    <n v="0"/>
    <n v="0"/>
    <n v="0"/>
    <n v="5.9346750000000004"/>
    <n v="0"/>
    <n v="0"/>
  </r>
  <r>
    <d v="2021-02-01T00:00:00"/>
    <x v="10"/>
    <s v="P"/>
    <s v="Active"/>
    <n v="284"/>
    <x v="283"/>
    <s v="N"/>
    <x v="16"/>
    <n v="1031"/>
    <x v="5"/>
    <s v="Niederl. 5"/>
    <n v="1"/>
    <s v="Department"/>
    <s v="Supervisor"/>
    <s v="Non-Mgm."/>
    <s v="ang."/>
    <s v="M"/>
    <d v="2014-05-15T00:00:00"/>
    <m/>
    <s v=""/>
    <n v="5"/>
    <d v="1983-10-20T00:00:00"/>
    <n v="36"/>
    <s v="N"/>
    <n v="30"/>
    <n v="2.5"/>
    <n v="39"/>
    <x v="0"/>
    <n v="1"/>
    <n v="28"/>
    <n v="0"/>
    <n v="8724"/>
    <n v="1259.1937499999999"/>
    <n v="0"/>
    <n v="0"/>
    <n v="30"/>
    <n v="0"/>
    <n v="0"/>
    <n v="0"/>
    <n v="0"/>
    <n v="0"/>
    <n v="0"/>
    <n v="0"/>
    <n v="0"/>
    <n v="0"/>
    <n v="26.5"/>
    <n v="0"/>
    <n v="0"/>
    <n v="0"/>
    <n v="0"/>
    <n v="12.653175000000001"/>
    <n v="83.79"/>
    <n v="0"/>
  </r>
  <r>
    <d v="2021-02-01T00:00:00"/>
    <x v="10"/>
    <s v="P"/>
    <s v="Active"/>
    <n v="285"/>
    <x v="284"/>
    <s v="N"/>
    <x v="22"/>
    <n v="1047"/>
    <x v="9"/>
    <s v="Niederl. 4"/>
    <n v="1"/>
    <s v="Department"/>
    <s v="Supervisor"/>
    <s v="Non-Mgm."/>
    <s v="ang."/>
    <s v="M"/>
    <d v="2014-06-01T00:00:00"/>
    <m/>
    <s v=""/>
    <n v="5"/>
    <d v="1965-07-27T00:00:00"/>
    <n v="54"/>
    <s v="J"/>
    <n v="30"/>
    <n v="2.5"/>
    <n v="39"/>
    <x v="0"/>
    <n v="1"/>
    <n v="28"/>
    <n v="0"/>
    <n v="8725"/>
    <n v="1259.1937499999999"/>
    <n v="0"/>
    <n v="0"/>
    <n v="0"/>
    <n v="0"/>
    <n v="0"/>
    <n v="0"/>
    <n v="0"/>
    <n v="0"/>
    <n v="0"/>
    <n v="0"/>
    <n v="503.36538461538458"/>
    <n v="399.89583333333337"/>
    <n v="26.5"/>
    <n v="0"/>
    <n v="0"/>
    <n v="0"/>
    <n v="0"/>
    <n v="208.2200247596154"/>
    <n v="0"/>
    <n v="0"/>
  </r>
  <r>
    <d v="2021-02-01T00:00:00"/>
    <x v="10"/>
    <s v="P"/>
    <s v="Active"/>
    <n v="286"/>
    <x v="285"/>
    <s v="N"/>
    <x v="22"/>
    <n v="1053"/>
    <x v="3"/>
    <s v="Niederl. 8"/>
    <n v="1"/>
    <s v="Department"/>
    <s v="Supervisor"/>
    <s v="Non-Mgm."/>
    <s v="ang."/>
    <s v="M"/>
    <d v="2014-06-01T00:00:00"/>
    <m/>
    <s v=""/>
    <n v="5"/>
    <d v="1991-07-09T00:00:00"/>
    <n v="28"/>
    <s v="J"/>
    <n v="30"/>
    <n v="2.5"/>
    <n v="39"/>
    <x v="0"/>
    <n v="1"/>
    <n v="28"/>
    <n v="0"/>
    <n v="8726"/>
    <n v="1259.1937499999999"/>
    <n v="0"/>
    <n v="0"/>
    <n v="0"/>
    <n v="0"/>
    <n v="0"/>
    <n v="0"/>
    <n v="0"/>
    <n v="0"/>
    <n v="0"/>
    <n v="0"/>
    <n v="503.42307692307691"/>
    <n v="399.94166666666666"/>
    <n v="26.5"/>
    <n v="0"/>
    <n v="0"/>
    <n v="0"/>
    <n v="0"/>
    <n v="208.24320932692308"/>
    <n v="0"/>
    <n v="0"/>
  </r>
  <r>
    <d v="2021-02-01T00:00:00"/>
    <x v="10"/>
    <s v="P"/>
    <s v="Active"/>
    <n v="287"/>
    <x v="286"/>
    <s v="N"/>
    <x v="20"/>
    <n v="1051"/>
    <x v="3"/>
    <s v="Niederl. 8"/>
    <n v="1"/>
    <s v="Department"/>
    <s v="Supervisor"/>
    <s v="Non-Mgm."/>
    <s v="ang."/>
    <s v="M"/>
    <d v="2014-06-01T00:00:00"/>
    <m/>
    <s v=""/>
    <n v="5"/>
    <d v="1988-09-05T00:00:00"/>
    <n v="31"/>
    <s v="J"/>
    <n v="30"/>
    <n v="2.5"/>
    <n v="39"/>
    <x v="0"/>
    <n v="1"/>
    <n v="28"/>
    <n v="0"/>
    <n v="8727"/>
    <n v="1259.1937499999999"/>
    <n v="0"/>
    <n v="0"/>
    <n v="0"/>
    <n v="0"/>
    <n v="0"/>
    <n v="0"/>
    <n v="0"/>
    <n v="0"/>
    <n v="0"/>
    <n v="0"/>
    <n v="503.48076923076923"/>
    <n v="399.98750000000001"/>
    <n v="26.5"/>
    <n v="0"/>
    <n v="0"/>
    <n v="0"/>
    <n v="0"/>
    <n v="208.26639389423079"/>
    <n v="0"/>
    <n v="0"/>
  </r>
  <r>
    <d v="2021-02-01T00:00:00"/>
    <x v="10"/>
    <s v="P"/>
    <s v="Active"/>
    <n v="288"/>
    <x v="287"/>
    <s v="N"/>
    <x v="17"/>
    <n v="1088"/>
    <x v="0"/>
    <s v="Niederl. 3"/>
    <n v="1"/>
    <s v="Department"/>
    <s v="Supervisor"/>
    <s v="Supervisor"/>
    <s v="ang."/>
    <s v="W"/>
    <d v="2014-07-01T00:00:00"/>
    <m/>
    <s v=""/>
    <n v="5"/>
    <d v="1983-09-27T00:00:00"/>
    <n v="36"/>
    <s v="N"/>
    <n v="30"/>
    <n v="2.5"/>
    <n v="39"/>
    <x v="0"/>
    <n v="1"/>
    <n v="28"/>
    <n v="0"/>
    <n v="8728"/>
    <n v="1259.1937499999999"/>
    <n v="0"/>
    <n v="0"/>
    <n v="0"/>
    <n v="0"/>
    <n v="0"/>
    <n v="0"/>
    <n v="0"/>
    <n v="0"/>
    <n v="0"/>
    <n v="0"/>
    <n v="0"/>
    <n v="0"/>
    <n v="26.5"/>
    <n v="0"/>
    <n v="0"/>
    <n v="0"/>
    <n v="0"/>
    <n v="5.9346750000000004"/>
    <n v="0"/>
    <n v="0"/>
  </r>
  <r>
    <d v="2021-02-01T00:00:00"/>
    <x v="10"/>
    <s v="P"/>
    <s v="Active"/>
    <n v="289"/>
    <x v="288"/>
    <s v="N"/>
    <x v="22"/>
    <n v="1035"/>
    <x v="5"/>
    <s v="Niederl. 5"/>
    <n v="1"/>
    <s v="Department"/>
    <s v="Supervisor"/>
    <s v="Non-Mgm."/>
    <s v="ang."/>
    <s v="M"/>
    <d v="2014-07-01T00:00:00"/>
    <m/>
    <s v=""/>
    <n v="5"/>
    <d v="1983-09-02T00:00:00"/>
    <n v="36"/>
    <s v="J"/>
    <n v="30"/>
    <n v="2.5"/>
    <n v="39"/>
    <x v="0"/>
    <n v="1"/>
    <n v="28"/>
    <n v="0"/>
    <n v="8729"/>
    <n v="1259.1937499999999"/>
    <n v="0"/>
    <n v="0"/>
    <n v="0"/>
    <n v="0"/>
    <n v="0"/>
    <n v="0"/>
    <n v="0"/>
    <n v="0"/>
    <n v="0"/>
    <n v="0"/>
    <n v="503.59615384615381"/>
    <n v="400.07916666666665"/>
    <n v="26.5"/>
    <n v="0"/>
    <n v="0"/>
    <n v="0"/>
    <n v="0"/>
    <n v="208.31276302884615"/>
    <n v="0"/>
    <n v="0"/>
  </r>
  <r>
    <d v="2021-02-01T00:00:00"/>
    <x v="10"/>
    <s v="P"/>
    <s v="Active"/>
    <n v="290"/>
    <x v="289"/>
    <s v="N"/>
    <x v="47"/>
    <n v="1016"/>
    <x v="1"/>
    <s v="Niederl. 1"/>
    <n v="1"/>
    <s v="Department"/>
    <s v="Supervisor"/>
    <s v="Non-Mgm."/>
    <s v="ang."/>
    <s v="W"/>
    <d v="2014-07-01T00:00:00"/>
    <m/>
    <s v=""/>
    <n v="5"/>
    <d v="1989-01-29T00:00:00"/>
    <n v="30"/>
    <s v="N"/>
    <n v="30"/>
    <n v="2.5"/>
    <n v="39"/>
    <x v="0"/>
    <n v="1"/>
    <n v="28"/>
    <n v="0"/>
    <n v="8730"/>
    <n v="1259.1937499999999"/>
    <n v="0"/>
    <n v="0"/>
    <n v="0"/>
    <n v="0"/>
    <n v="0"/>
    <n v="0"/>
    <n v="0"/>
    <n v="0"/>
    <n v="0"/>
    <n v="0"/>
    <n v="0"/>
    <n v="0"/>
    <n v="26.5"/>
    <n v="0"/>
    <n v="0"/>
    <n v="0"/>
    <n v="0"/>
    <n v="5.9346750000000004"/>
    <n v="0"/>
    <n v="0"/>
  </r>
  <r>
    <d v="2021-02-01T00:00:00"/>
    <x v="10"/>
    <s v="P"/>
    <s v="Active"/>
    <n v="291"/>
    <x v="290"/>
    <s v="N"/>
    <x v="22"/>
    <n v="1060"/>
    <x v="2"/>
    <s v="Niederl. 7"/>
    <n v="1"/>
    <s v="Department"/>
    <s v="Supervisor"/>
    <s v="Non-Mgm."/>
    <s v="ang."/>
    <s v="M"/>
    <d v="2014-09-01T00:00:00"/>
    <m/>
    <s v=""/>
    <n v="5"/>
    <d v="1989-11-09T00:00:00"/>
    <n v="30"/>
    <s v="J"/>
    <n v="30"/>
    <n v="2.5"/>
    <n v="39"/>
    <x v="0"/>
    <n v="1"/>
    <n v="28"/>
    <n v="0"/>
    <n v="8731"/>
    <n v="1259.1937499999999"/>
    <n v="0"/>
    <n v="0"/>
    <n v="0"/>
    <n v="0"/>
    <n v="0"/>
    <n v="0"/>
    <n v="0"/>
    <n v="0"/>
    <n v="0"/>
    <n v="0"/>
    <n v="503.71153846153845"/>
    <n v="400.17083333333341"/>
    <n v="26.5"/>
    <n v="0"/>
    <n v="0"/>
    <n v="0"/>
    <n v="0"/>
    <n v="208.35913216346157"/>
    <n v="0"/>
    <n v="0"/>
  </r>
  <r>
    <d v="2021-02-01T00:00:00"/>
    <x v="10"/>
    <s v="P"/>
    <s v="Active"/>
    <n v="292"/>
    <x v="291"/>
    <s v="N"/>
    <x v="15"/>
    <n v="1050"/>
    <x v="3"/>
    <s v="Niederl. 8"/>
    <n v="1"/>
    <s v="Department"/>
    <s v="Supervisor"/>
    <s v="Non-Mgm."/>
    <s v="ang."/>
    <s v="W"/>
    <d v="2017-01-24T00:00:00"/>
    <m/>
    <s v=""/>
    <n v="2"/>
    <d v="1996-08-31T00:00:00"/>
    <n v="23"/>
    <s v="J"/>
    <n v="30"/>
    <n v="2.5"/>
    <n v="39"/>
    <x v="0"/>
    <n v="1"/>
    <n v="28"/>
    <n v="0"/>
    <n v="8732"/>
    <n v="1259.1937499999999"/>
    <n v="0"/>
    <n v="0"/>
    <n v="0"/>
    <n v="0"/>
    <n v="0"/>
    <n v="0"/>
    <n v="0"/>
    <n v="0"/>
    <n v="0"/>
    <n v="0"/>
    <n v="503.76923076923077"/>
    <n v="400.2166666666667"/>
    <n v="26.5"/>
    <n v="0"/>
    <n v="0"/>
    <n v="0"/>
    <n v="0"/>
    <n v="208.38231673076925"/>
    <n v="0"/>
    <n v="0"/>
  </r>
  <r>
    <d v="2021-02-01T00:00:00"/>
    <x v="10"/>
    <s v="P"/>
    <s v="Active"/>
    <n v="293"/>
    <x v="292"/>
    <s v="N"/>
    <x v="16"/>
    <n v="1067"/>
    <x v="11"/>
    <s v="Niederl. 12"/>
    <n v="1"/>
    <s v="Department"/>
    <s v="Supervisor"/>
    <s v="Non-Mgm."/>
    <s v="ang."/>
    <s v="M"/>
    <d v="2014-09-01T00:00:00"/>
    <m/>
    <s v=""/>
    <n v="5"/>
    <d v="1994-06-21T00:00:00"/>
    <n v="25"/>
    <s v="N"/>
    <n v="30"/>
    <n v="2.5"/>
    <n v="39"/>
    <x v="0"/>
    <n v="1"/>
    <n v="28"/>
    <n v="0"/>
    <n v="8733"/>
    <n v="1259.1937499999999"/>
    <n v="0"/>
    <n v="0"/>
    <n v="0"/>
    <n v="0"/>
    <n v="0"/>
    <n v="0"/>
    <n v="0"/>
    <n v="0"/>
    <n v="0"/>
    <n v="0"/>
    <n v="0"/>
    <n v="0"/>
    <n v="26.5"/>
    <n v="0"/>
    <n v="0"/>
    <n v="0"/>
    <n v="0"/>
    <n v="5.9346750000000004"/>
    <n v="0"/>
    <n v="0"/>
  </r>
  <r>
    <d v="2021-02-01T00:00:00"/>
    <x v="10"/>
    <s v="P"/>
    <s v="Active"/>
    <n v="294"/>
    <x v="293"/>
    <s v="N"/>
    <x v="22"/>
    <n v="1029"/>
    <x v="6"/>
    <s v="Niederl. 10"/>
    <n v="1"/>
    <s v="Department"/>
    <s v="Supervisor"/>
    <s v="Non-Mgm."/>
    <s v="ang."/>
    <s v="M"/>
    <d v="2018-01-18T00:00:00"/>
    <m/>
    <s v=""/>
    <n v="1"/>
    <d v="1998-06-01T00:00:00"/>
    <n v="21"/>
    <s v="J"/>
    <n v="30"/>
    <n v="2.5"/>
    <n v="39"/>
    <x v="0"/>
    <n v="1"/>
    <n v="28"/>
    <n v="0"/>
    <n v="8734"/>
    <n v="1259.1937499999999"/>
    <n v="0"/>
    <n v="0"/>
    <n v="0"/>
    <n v="0"/>
    <n v="0"/>
    <n v="0"/>
    <n v="0"/>
    <n v="0"/>
    <n v="0"/>
    <n v="0"/>
    <n v="503.88461538461542"/>
    <n v="400.30833333333339"/>
    <n v="26.5"/>
    <n v="0"/>
    <n v="0"/>
    <n v="0"/>
    <n v="0"/>
    <n v="208.42868586538467"/>
    <n v="0"/>
    <n v="1.9716666666666665"/>
  </r>
  <r>
    <d v="2021-02-01T00:00:00"/>
    <x v="10"/>
    <s v="P"/>
    <s v="Active"/>
    <n v="295"/>
    <x v="294"/>
    <s v="N"/>
    <x v="25"/>
    <n v="1002"/>
    <x v="1"/>
    <s v="Niederl. 1"/>
    <n v="1"/>
    <s v="Department"/>
    <s v="Supervisor"/>
    <s v="Non-Mgm."/>
    <s v="ang."/>
    <s v="W"/>
    <d v="2014-09-01T00:00:00"/>
    <m/>
    <s v=""/>
    <n v="5"/>
    <d v="1997-06-29T00:00:00"/>
    <n v="22"/>
    <s v="N"/>
    <n v="30"/>
    <n v="2.5"/>
    <n v="39"/>
    <x v="0"/>
    <n v="1"/>
    <n v="28"/>
    <n v="0"/>
    <n v="8735"/>
    <n v="1259.1937499999999"/>
    <n v="0"/>
    <n v="0"/>
    <n v="0"/>
    <n v="0"/>
    <n v="0"/>
    <n v="0"/>
    <n v="0"/>
    <n v="0"/>
    <n v="0"/>
    <n v="0"/>
    <n v="0"/>
    <n v="0"/>
    <n v="26.5"/>
    <n v="0"/>
    <n v="0"/>
    <n v="0"/>
    <n v="0"/>
    <n v="5.9346750000000004"/>
    <n v="0"/>
    <n v="0"/>
  </r>
  <r>
    <d v="2021-02-01T00:00:00"/>
    <x v="10"/>
    <s v="P"/>
    <s v="Active"/>
    <n v="296"/>
    <x v="295"/>
    <s v="N"/>
    <x v="1"/>
    <n v="1017"/>
    <x v="1"/>
    <s v="Niederl. 1"/>
    <n v="1"/>
    <s v="Department"/>
    <s v="Supervisor"/>
    <s v="Non-Mgm."/>
    <s v="ang."/>
    <s v="W"/>
    <d v="2014-09-01T00:00:00"/>
    <m/>
    <s v=""/>
    <n v="5"/>
    <d v="1998-03-18T00:00:00"/>
    <n v="21"/>
    <s v="N"/>
    <n v="30"/>
    <n v="2.5"/>
    <n v="39"/>
    <x v="0"/>
    <n v="1"/>
    <n v="28"/>
    <n v="0"/>
    <n v="8736"/>
    <n v="1259.1937499999999"/>
    <n v="0"/>
    <n v="0"/>
    <n v="0"/>
    <n v="0"/>
    <n v="0"/>
    <n v="0"/>
    <n v="0"/>
    <n v="0"/>
    <n v="0"/>
    <n v="0"/>
    <n v="0"/>
    <n v="0"/>
    <n v="26.5"/>
    <n v="0"/>
    <n v="0"/>
    <n v="0"/>
    <n v="0"/>
    <n v="5.9346750000000004"/>
    <n v="0"/>
    <n v="0"/>
  </r>
  <r>
    <d v="2021-02-01T00:00:00"/>
    <x v="10"/>
    <s v="P"/>
    <s v="Active"/>
    <n v="297"/>
    <x v="296"/>
    <s v="N"/>
    <x v="2"/>
    <n v="1010"/>
    <x v="1"/>
    <s v="Niederl. 1"/>
    <n v="1"/>
    <s v="Department"/>
    <s v="Supervisor"/>
    <s v="Non-Mgm."/>
    <s v="ang."/>
    <s v="M"/>
    <d v="2014-09-01T00:00:00"/>
    <m/>
    <s v=""/>
    <n v="5"/>
    <d v="1998-06-22T00:00:00"/>
    <n v="21"/>
    <s v="N"/>
    <n v="30"/>
    <n v="2.5"/>
    <n v="39"/>
    <x v="0"/>
    <n v="1"/>
    <n v="28"/>
    <n v="0"/>
    <n v="8737"/>
    <n v="1259.1937499999999"/>
    <n v="0"/>
    <n v="0"/>
    <n v="0"/>
    <n v="0"/>
    <n v="0"/>
    <n v="0"/>
    <n v="0"/>
    <n v="0"/>
    <n v="0"/>
    <n v="0"/>
    <n v="0"/>
    <n v="0"/>
    <n v="26.5"/>
    <n v="0"/>
    <n v="0"/>
    <n v="0"/>
    <n v="0"/>
    <n v="5.9346750000000004"/>
    <n v="0"/>
    <n v="0"/>
  </r>
  <r>
    <d v="2021-02-01T00:00:00"/>
    <x v="10"/>
    <s v="P"/>
    <s v="Active"/>
    <n v="298"/>
    <x v="297"/>
    <s v="N"/>
    <x v="28"/>
    <n v="1004"/>
    <x v="1"/>
    <s v="Niederl. 1"/>
    <n v="1"/>
    <s v="Department"/>
    <s v="Supervisor"/>
    <s v="Non-Mgm."/>
    <s v="ang."/>
    <s v="W"/>
    <d v="2014-09-01T00:00:00"/>
    <m/>
    <s v=""/>
    <n v="5"/>
    <d v="1998-06-27T00:00:00"/>
    <n v="21"/>
    <s v="N"/>
    <n v="30"/>
    <n v="2.5"/>
    <n v="39"/>
    <x v="0"/>
    <n v="1"/>
    <n v="28"/>
    <n v="0"/>
    <n v="8738"/>
    <n v="1259.1937499999999"/>
    <n v="0"/>
    <n v="0"/>
    <n v="0"/>
    <n v="0"/>
    <n v="0"/>
    <n v="0"/>
    <n v="0"/>
    <n v="0"/>
    <n v="0"/>
    <n v="0"/>
    <n v="0"/>
    <n v="0"/>
    <n v="26.5"/>
    <n v="0"/>
    <n v="0"/>
    <n v="0"/>
    <n v="0"/>
    <n v="5.9346750000000004"/>
    <n v="0"/>
    <n v="0"/>
  </r>
  <r>
    <d v="2021-02-01T00:00:00"/>
    <x v="10"/>
    <s v="P"/>
    <s v="Active"/>
    <n v="299"/>
    <x v="298"/>
    <s v="N"/>
    <x v="22"/>
    <n v="1041"/>
    <x v="4"/>
    <s v="Niederl. 6"/>
    <n v="1"/>
    <s v="Department"/>
    <s v="Supervisor"/>
    <s v="Non-Mgm."/>
    <s v="ang."/>
    <s v="M"/>
    <d v="2014-10-18T00:00:00"/>
    <m/>
    <s v=""/>
    <n v="5"/>
    <d v="1965-09-15T00:00:00"/>
    <n v="54"/>
    <s v="J"/>
    <n v="30"/>
    <n v="2.5"/>
    <n v="39"/>
    <x v="0"/>
    <n v="1"/>
    <n v="28"/>
    <n v="0"/>
    <n v="8739"/>
    <n v="1259.1937499999999"/>
    <n v="0"/>
    <n v="0"/>
    <n v="0"/>
    <n v="0"/>
    <n v="0"/>
    <n v="0"/>
    <n v="0"/>
    <n v="0"/>
    <n v="0"/>
    <n v="0"/>
    <n v="504.17307692307696"/>
    <n v="400.53750000000002"/>
    <n v="26.5"/>
    <n v="0"/>
    <n v="0"/>
    <n v="0"/>
    <n v="0"/>
    <n v="208.54460870192312"/>
    <n v="0"/>
    <n v="0"/>
  </r>
  <r>
    <d v="2021-02-01T00:00:00"/>
    <x v="10"/>
    <s v="P"/>
    <s v="Active"/>
    <n v="300"/>
    <x v="299"/>
    <s v="Y"/>
    <x v="13"/>
    <n v="1030"/>
    <x v="5"/>
    <s v="Niederl. 5"/>
    <n v="0.5"/>
    <s v="Department"/>
    <s v="Supervisor"/>
    <s v="Non-Mgm."/>
    <s v="ang."/>
    <s v="W"/>
    <d v="2014-10-01T00:00:00"/>
    <m/>
    <s v=""/>
    <n v="5"/>
    <d v="1967-03-19T00:00:00"/>
    <n v="52"/>
    <s v="J"/>
    <n v="30"/>
    <n v="2.5"/>
    <n v="39"/>
    <x v="0"/>
    <n v="0.5"/>
    <n v="28"/>
    <n v="0"/>
    <n v="8740"/>
    <n v="1259.1937499999999"/>
    <n v="0"/>
    <n v="0"/>
    <n v="0"/>
    <n v="0"/>
    <n v="0"/>
    <n v="0"/>
    <n v="0"/>
    <n v="0"/>
    <n v="0"/>
    <n v="0"/>
    <n v="504.23076923076923"/>
    <n v="400.58333333333337"/>
    <n v="13.25"/>
    <n v="0"/>
    <n v="0"/>
    <n v="0"/>
    <n v="0"/>
    <n v="205.60045576923076"/>
    <n v="0"/>
    <n v="0"/>
  </r>
  <r>
    <d v="2021-02-01T00:00:00"/>
    <x v="10"/>
    <s v="P"/>
    <s v="Active"/>
    <n v="300"/>
    <x v="299"/>
    <s v="Y"/>
    <x v="13"/>
    <n v="1036"/>
    <x v="4"/>
    <s v="Niederl. 6"/>
    <n v="0.5"/>
    <s v="Department"/>
    <s v="Supervisor"/>
    <s v="Non-Mgm."/>
    <s v="ang."/>
    <s v="W"/>
    <d v="2014-10-01T00:00:00"/>
    <m/>
    <s v=""/>
    <n v="5"/>
    <d v="1967-03-19T00:00:00"/>
    <n v="52"/>
    <s v="J"/>
    <n v="30"/>
    <n v="2.5"/>
    <n v="39"/>
    <x v="0"/>
    <n v="0.5"/>
    <n v="28"/>
    <n v="0"/>
    <n v="8741"/>
    <n v="1259.1937499999999"/>
    <n v="0"/>
    <n v="0"/>
    <n v="0"/>
    <n v="0"/>
    <n v="0"/>
    <n v="0"/>
    <n v="0"/>
    <n v="0"/>
    <n v="0"/>
    <n v="0"/>
    <n v="504.28846153846155"/>
    <n v="400.62916666666666"/>
    <n v="13.25"/>
    <n v="0"/>
    <n v="0"/>
    <n v="0"/>
    <n v="0"/>
    <n v="205.62364033653847"/>
    <n v="0"/>
    <n v="0"/>
  </r>
  <r>
    <d v="2021-02-01T00:00:00"/>
    <x v="10"/>
    <s v="P"/>
    <s v="Active"/>
    <n v="301"/>
    <x v="300"/>
    <s v="N"/>
    <x v="14"/>
    <n v="1003"/>
    <x v="1"/>
    <s v="Niederl. 1"/>
    <n v="1"/>
    <s v="Department"/>
    <s v="Supervisor"/>
    <s v="Supervisor"/>
    <s v="ang."/>
    <s v="M"/>
    <d v="2007-09-01T00:00:00"/>
    <m/>
    <s v=""/>
    <n v="12"/>
    <d v="1990-12-26T00:00:00"/>
    <n v="29"/>
    <s v="N"/>
    <n v="30"/>
    <n v="2.5"/>
    <n v="39"/>
    <x v="0"/>
    <n v="1"/>
    <n v="28"/>
    <n v="0"/>
    <n v="8742"/>
    <n v="1259.1937499999999"/>
    <n v="0"/>
    <n v="0"/>
    <n v="0"/>
    <n v="0"/>
    <n v="0"/>
    <n v="0"/>
    <n v="0"/>
    <n v="0"/>
    <n v="0"/>
    <n v="0"/>
    <n v="0"/>
    <n v="0"/>
    <n v="26.5"/>
    <n v="0"/>
    <n v="0"/>
    <n v="0"/>
    <n v="0"/>
    <n v="5.9346750000000004"/>
    <n v="0"/>
    <n v="0"/>
  </r>
  <r>
    <d v="2021-02-01T00:00:00"/>
    <x v="10"/>
    <s v="P"/>
    <s v="Active"/>
    <n v="302"/>
    <x v="301"/>
    <s v="N"/>
    <x v="44"/>
    <n v="1084"/>
    <x v="0"/>
    <s v="Niederl. 3"/>
    <n v="1"/>
    <s v="Department"/>
    <s v="Supervisor"/>
    <s v="Non-Mgm."/>
    <s v="ang."/>
    <s v="M"/>
    <d v="2014-11-01T00:00:00"/>
    <m/>
    <s v=""/>
    <n v="5"/>
    <d v="1990-05-06T00:00:00"/>
    <n v="29"/>
    <s v="N"/>
    <n v="30"/>
    <n v="2.5"/>
    <n v="39"/>
    <x v="0"/>
    <n v="1"/>
    <n v="28"/>
    <n v="0"/>
    <n v="8743"/>
    <n v="1259.1937499999999"/>
    <n v="0"/>
    <n v="0"/>
    <n v="0"/>
    <n v="0"/>
    <n v="0"/>
    <n v="0"/>
    <n v="0"/>
    <n v="0"/>
    <n v="0"/>
    <n v="0"/>
    <n v="0"/>
    <n v="0"/>
    <n v="26.5"/>
    <n v="0"/>
    <n v="0"/>
    <n v="0"/>
    <n v="0"/>
    <n v="5.9346750000000004"/>
    <n v="0"/>
    <n v="0"/>
  </r>
  <r>
    <d v="2021-02-01T00:00:00"/>
    <x v="10"/>
    <s v="P"/>
    <s v="Active"/>
    <n v="303"/>
    <x v="302"/>
    <s v="N"/>
    <x v="23"/>
    <n v="1068"/>
    <x v="0"/>
    <s v="Niederl. 3"/>
    <n v="1"/>
    <s v="Department"/>
    <s v="Supervisor"/>
    <s v="Non-Mgm."/>
    <s v="ang."/>
    <s v="W"/>
    <d v="2014-12-01T00:00:00"/>
    <m/>
    <s v=""/>
    <n v="5"/>
    <d v="1957-10-23T00:00:00"/>
    <n v="62"/>
    <s v="N"/>
    <n v="12"/>
    <n v="1"/>
    <n v="16"/>
    <x v="0"/>
    <n v="0.41025641025641024"/>
    <n v="28"/>
    <n v="0"/>
    <n v="8744"/>
    <n v="1259.1937499999999"/>
    <n v="0"/>
    <n v="0"/>
    <n v="0"/>
    <n v="0"/>
    <n v="0"/>
    <n v="0"/>
    <n v="0"/>
    <n v="0"/>
    <n v="0"/>
    <n v="0"/>
    <n v="0"/>
    <n v="0"/>
    <n v="26.5"/>
    <n v="0"/>
    <n v="0"/>
    <n v="0"/>
    <n v="0"/>
    <n v="5.9346750000000004"/>
    <n v="0"/>
    <n v="0"/>
  </r>
  <r>
    <d v="2021-02-01T00:00:00"/>
    <x v="10"/>
    <s v="P"/>
    <s v="Active"/>
    <n v="304"/>
    <x v="303"/>
    <s v="N"/>
    <x v="44"/>
    <n v="1084"/>
    <x v="0"/>
    <s v="Niederl. 3"/>
    <n v="1"/>
    <s v="Department"/>
    <s v="Supervisor"/>
    <s v="Non-Mgm."/>
    <s v="ang."/>
    <s v="M"/>
    <d v="2007-09-01T00:00:00"/>
    <m/>
    <s v=""/>
    <n v="12"/>
    <d v="1974-03-15T00:00:00"/>
    <n v="45"/>
    <s v="N"/>
    <n v="30"/>
    <n v="2.5"/>
    <n v="39"/>
    <x v="0"/>
    <n v="1"/>
    <n v="28"/>
    <n v="0"/>
    <n v="8745"/>
    <n v="1259.1937499999999"/>
    <n v="0"/>
    <n v="0"/>
    <n v="0"/>
    <n v="0"/>
    <n v="0"/>
    <n v="0"/>
    <n v="0"/>
    <n v="0"/>
    <n v="0"/>
    <n v="0"/>
    <n v="0"/>
    <n v="0"/>
    <n v="26.5"/>
    <n v="0"/>
    <n v="0"/>
    <n v="0"/>
    <n v="0"/>
    <n v="5.9346750000000004"/>
    <n v="0"/>
    <n v="0"/>
  </r>
  <r>
    <d v="2021-02-01T00:00:00"/>
    <x v="10"/>
    <s v="P"/>
    <s v="Active"/>
    <n v="305"/>
    <x v="304"/>
    <s v="N"/>
    <x v="44"/>
    <n v="1084"/>
    <x v="0"/>
    <s v="Niederl. 3"/>
    <n v="1"/>
    <s v="Department"/>
    <s v="Supervisor"/>
    <s v="Non-Mgm."/>
    <s v="ang."/>
    <s v="M"/>
    <d v="2014-12-01T00:00:00"/>
    <m/>
    <s v=""/>
    <n v="5"/>
    <d v="1970-06-16T00:00:00"/>
    <n v="49"/>
    <s v="N"/>
    <n v="30"/>
    <n v="2.5"/>
    <n v="39"/>
    <x v="0"/>
    <n v="1"/>
    <n v="28"/>
    <n v="0"/>
    <n v="8746"/>
    <n v="1259.1937499999999"/>
    <n v="0"/>
    <n v="0"/>
    <n v="0"/>
    <n v="0"/>
    <n v="0"/>
    <n v="0"/>
    <n v="0"/>
    <n v="0"/>
    <n v="0"/>
    <n v="0"/>
    <n v="0"/>
    <n v="0"/>
    <n v="26.5"/>
    <n v="0"/>
    <n v="0"/>
    <n v="0"/>
    <n v="0"/>
    <n v="5.9346750000000004"/>
    <n v="0"/>
    <n v="0"/>
  </r>
  <r>
    <d v="2021-02-01T00:00:00"/>
    <x v="10"/>
    <s v="P"/>
    <s v="Active"/>
    <n v="306"/>
    <x v="305"/>
    <s v="N"/>
    <x v="22"/>
    <n v="1029"/>
    <x v="6"/>
    <s v="Niederl. 10"/>
    <n v="1"/>
    <s v="Department"/>
    <s v="Supervisor"/>
    <s v="Non-Mgm."/>
    <s v="ang."/>
    <s v="M"/>
    <d v="2014-12-01T00:00:00"/>
    <m/>
    <s v=""/>
    <n v="5"/>
    <d v="1981-04-29T00:00:00"/>
    <n v="38"/>
    <s v="J"/>
    <n v="30"/>
    <n v="2.5"/>
    <n v="39"/>
    <x v="0"/>
    <n v="1"/>
    <n v="28"/>
    <n v="0"/>
    <n v="8747"/>
    <n v="1259.1937499999999"/>
    <n v="0"/>
    <n v="0"/>
    <n v="0"/>
    <n v="0"/>
    <n v="0"/>
    <n v="0"/>
    <n v="0"/>
    <n v="0"/>
    <n v="0"/>
    <n v="0"/>
    <n v="504.63461538461536"/>
    <n v="400.9041666666667"/>
    <n v="26.5"/>
    <n v="0"/>
    <n v="0"/>
    <n v="0"/>
    <n v="0"/>
    <n v="208.73008524038462"/>
    <n v="0"/>
    <n v="0"/>
  </r>
  <r>
    <d v="2021-02-01T00:00:00"/>
    <x v="10"/>
    <s v="P"/>
    <s v="Active"/>
    <n v="307"/>
    <x v="306"/>
    <s v="N"/>
    <x v="40"/>
    <n v="1001"/>
    <x v="1"/>
    <s v="Niederl. 1"/>
    <n v="1"/>
    <s v="Department"/>
    <s v="Supervisor"/>
    <s v="Non-Mgm."/>
    <s v="ang."/>
    <s v="M"/>
    <d v="2013-09-01T00:00:00"/>
    <m/>
    <s v=""/>
    <n v="6"/>
    <d v="1975-12-03T00:00:00"/>
    <n v="44"/>
    <s v="N"/>
    <n v="30"/>
    <n v="2.5"/>
    <n v="39"/>
    <x v="0"/>
    <n v="1"/>
    <n v="28"/>
    <n v="0"/>
    <n v="8748"/>
    <n v="1259.1937499999999"/>
    <n v="0"/>
    <n v="0"/>
    <n v="0"/>
    <n v="0"/>
    <n v="0"/>
    <n v="0"/>
    <n v="0"/>
    <n v="0"/>
    <n v="0"/>
    <n v="0"/>
    <n v="0"/>
    <n v="0"/>
    <n v="26.5"/>
    <n v="0"/>
    <n v="0"/>
    <n v="0"/>
    <n v="0"/>
    <n v="5.9346750000000004"/>
    <n v="0"/>
    <n v="0"/>
  </r>
  <r>
    <d v="2021-02-01T00:00:00"/>
    <x v="10"/>
    <s v="P"/>
    <s v="Active"/>
    <n v="308"/>
    <x v="307"/>
    <s v="N"/>
    <x v="33"/>
    <n v="1000"/>
    <x v="1"/>
    <s v="Niederl. 1"/>
    <n v="1"/>
    <s v="Department"/>
    <s v="Supervisor"/>
    <s v="Non-Mgm."/>
    <s v="ang."/>
    <s v="M"/>
    <d v="2003-09-01T00:00:00"/>
    <m/>
    <s v=""/>
    <n v="16"/>
    <d v="1986-12-14T00:00:00"/>
    <n v="33"/>
    <s v="N"/>
    <n v="30"/>
    <n v="2.5"/>
    <n v="39"/>
    <x v="0"/>
    <n v="1"/>
    <n v="28"/>
    <n v="0"/>
    <n v="8749"/>
    <n v="1259.1937499999999"/>
    <n v="0"/>
    <n v="0"/>
    <n v="0"/>
    <n v="0"/>
    <n v="0"/>
    <n v="0"/>
    <n v="0"/>
    <n v="0"/>
    <n v="0"/>
    <n v="0"/>
    <n v="0"/>
    <n v="0"/>
    <n v="26.5"/>
    <n v="0"/>
    <n v="0"/>
    <n v="0"/>
    <n v="0"/>
    <n v="5.9346750000000004"/>
    <n v="0"/>
    <n v="0"/>
  </r>
  <r>
    <d v="2021-02-01T00:00:00"/>
    <x v="10"/>
    <s v="P"/>
    <s v="Active"/>
    <n v="309"/>
    <x v="308"/>
    <s v="N"/>
    <x v="41"/>
    <n v="1006"/>
    <x v="1"/>
    <s v="Niederl. 1"/>
    <n v="1"/>
    <s v="Department"/>
    <s v="Supervisor"/>
    <s v="Non-Mgm."/>
    <s v="ang."/>
    <s v="M"/>
    <d v="2000-09-01T00:00:00"/>
    <m/>
    <s v=""/>
    <n v="19"/>
    <d v="1983-01-04T00:00:00"/>
    <n v="37"/>
    <s v="N"/>
    <n v="30"/>
    <n v="2.5"/>
    <n v="39"/>
    <x v="0"/>
    <n v="1"/>
    <n v="28"/>
    <n v="0"/>
    <n v="8750"/>
    <n v="1259.1937499999999"/>
    <n v="0"/>
    <n v="0"/>
    <n v="0"/>
    <n v="0"/>
    <n v="0"/>
    <n v="0"/>
    <n v="0"/>
    <n v="0"/>
    <n v="0"/>
    <n v="0"/>
    <n v="0"/>
    <n v="0"/>
    <n v="26.5"/>
    <n v="0"/>
    <n v="0"/>
    <n v="0"/>
    <n v="0"/>
    <n v="5.9346750000000004"/>
    <n v="0"/>
    <n v="28.601666666666667"/>
  </r>
  <r>
    <d v="2021-02-01T00:00:00"/>
    <x v="10"/>
    <s v="P"/>
    <s v="Active"/>
    <n v="310"/>
    <x v="309"/>
    <s v="N"/>
    <x v="41"/>
    <n v="1006"/>
    <x v="1"/>
    <s v="Niederl. 1"/>
    <n v="1"/>
    <s v="Department"/>
    <s v="Supervisor"/>
    <s v="Non-Mgm."/>
    <s v="ang."/>
    <s v="M"/>
    <d v="2006-09-01T00:00:00"/>
    <m/>
    <s v=""/>
    <n v="13"/>
    <d v="1990-10-07T00:00:00"/>
    <n v="29"/>
    <s v="N"/>
    <n v="30"/>
    <n v="2.5"/>
    <n v="39"/>
    <x v="0"/>
    <n v="1"/>
    <n v="28"/>
    <n v="0"/>
    <n v="8751"/>
    <n v="1259.1937499999999"/>
    <n v="0"/>
    <n v="0"/>
    <n v="0"/>
    <n v="0"/>
    <n v="0"/>
    <n v="0"/>
    <n v="0"/>
    <n v="0"/>
    <n v="0"/>
    <n v="0"/>
    <n v="0"/>
    <n v="0"/>
    <n v="26.5"/>
    <n v="0"/>
    <n v="0"/>
    <n v="0"/>
    <n v="0"/>
    <n v="5.9346750000000004"/>
    <n v="0"/>
    <n v="0"/>
  </r>
  <r>
    <d v="2021-02-01T00:00:00"/>
    <x v="10"/>
    <s v="P"/>
    <s v="Active"/>
    <n v="311"/>
    <x v="310"/>
    <s v="N"/>
    <x v="41"/>
    <n v="1006"/>
    <x v="1"/>
    <s v="Niederl. 1"/>
    <n v="1"/>
    <s v="Department"/>
    <s v="Supervisor"/>
    <s v="Non-Mgm."/>
    <s v="ang."/>
    <s v="M"/>
    <d v="1998-03-02T00:00:00"/>
    <m/>
    <s v=""/>
    <n v="21"/>
    <d v="1979-06-01T00:00:00"/>
    <n v="40"/>
    <s v="N"/>
    <n v="30"/>
    <n v="2.5"/>
    <n v="39"/>
    <x v="0"/>
    <n v="1"/>
    <n v="28"/>
    <n v="0"/>
    <n v="8752"/>
    <n v="1259.1937499999999"/>
    <n v="0"/>
    <n v="0"/>
    <n v="0"/>
    <n v="0"/>
    <n v="0"/>
    <n v="0"/>
    <n v="0"/>
    <n v="0"/>
    <n v="0"/>
    <n v="0"/>
    <n v="0"/>
    <n v="0"/>
    <n v="26.5"/>
    <n v="0"/>
    <n v="0"/>
    <n v="0"/>
    <n v="0"/>
    <n v="5.9346750000000004"/>
    <n v="0"/>
    <n v="0"/>
  </r>
  <r>
    <d v="2021-02-01T00:00:00"/>
    <x v="10"/>
    <s v="P"/>
    <s v="Active"/>
    <n v="312"/>
    <x v="311"/>
    <s v="N"/>
    <x v="18"/>
    <n v="1080"/>
    <x v="0"/>
    <s v="Niederl. 3"/>
    <n v="1"/>
    <s v="Department"/>
    <s v="Supervisor"/>
    <s v="Supervisor"/>
    <s v="ang."/>
    <s v="W"/>
    <d v="2015-01-15T00:00:00"/>
    <m/>
    <s v=""/>
    <n v="5"/>
    <d v="1971-01-05T00:00:00"/>
    <n v="49"/>
    <s v="N"/>
    <n v="30"/>
    <n v="2.5"/>
    <n v="39"/>
    <x v="0"/>
    <n v="1"/>
    <n v="28"/>
    <n v="0"/>
    <n v="8753"/>
    <n v="1259.1937499999999"/>
    <n v="0"/>
    <n v="0"/>
    <n v="0"/>
    <n v="0"/>
    <n v="0"/>
    <n v="0"/>
    <n v="0"/>
    <n v="0"/>
    <n v="0"/>
    <n v="0"/>
    <n v="0"/>
    <n v="0"/>
    <n v="26.5"/>
    <n v="0"/>
    <n v="0"/>
    <n v="0"/>
    <n v="0"/>
    <n v="5.9346750000000004"/>
    <n v="0"/>
    <n v="2.1733333333333333"/>
  </r>
  <r>
    <d v="2021-02-01T00:00:00"/>
    <x v="10"/>
    <s v="P"/>
    <s v="Active"/>
    <n v="313"/>
    <x v="312"/>
    <s v="N"/>
    <x v="2"/>
    <n v="1010"/>
    <x v="1"/>
    <s v="Niederl. 1"/>
    <n v="1"/>
    <s v="Department"/>
    <s v="Supervisor"/>
    <s v="Non-Mgm."/>
    <s v="ang."/>
    <s v="W"/>
    <d v="2015-01-01T00:00:00"/>
    <m/>
    <s v=""/>
    <n v="5"/>
    <d v="1982-07-01T00:00:00"/>
    <n v="37"/>
    <s v="N"/>
    <n v="30"/>
    <n v="2.5"/>
    <n v="39"/>
    <x v="0"/>
    <n v="1"/>
    <n v="28"/>
    <n v="0"/>
    <n v="8754"/>
    <n v="1259.1937499999999"/>
    <n v="0"/>
    <n v="0"/>
    <n v="0"/>
    <n v="0"/>
    <n v="0"/>
    <n v="0"/>
    <n v="0"/>
    <n v="0"/>
    <n v="0"/>
    <n v="0"/>
    <n v="0"/>
    <n v="0"/>
    <n v="26.5"/>
    <n v="0"/>
    <n v="0"/>
    <n v="0"/>
    <n v="0"/>
    <n v="5.9346750000000004"/>
    <n v="0"/>
    <n v="2.1733333333333333"/>
  </r>
  <r>
    <d v="2021-02-01T00:00:00"/>
    <x v="10"/>
    <s v="P"/>
    <s v="Active"/>
    <n v="314"/>
    <x v="313"/>
    <s v="N"/>
    <x v="9"/>
    <n v="1087"/>
    <x v="0"/>
    <s v="Niederl. 3"/>
    <n v="1"/>
    <s v="Department"/>
    <s v="Supervisor"/>
    <s v="Non-Mgm."/>
    <s v="ang."/>
    <s v="M"/>
    <d v="2015-02-01T00:00:00"/>
    <m/>
    <s v=""/>
    <n v="4"/>
    <d v="1966-08-07T00:00:00"/>
    <n v="53"/>
    <s v="N"/>
    <n v="30"/>
    <n v="2.5"/>
    <n v="39"/>
    <x v="0"/>
    <n v="1"/>
    <n v="28"/>
    <n v="0"/>
    <n v="8755"/>
    <n v="1259.1937499999999"/>
    <n v="0"/>
    <n v="0"/>
    <n v="0"/>
    <n v="0"/>
    <n v="0"/>
    <n v="0"/>
    <n v="0"/>
    <n v="0"/>
    <n v="0"/>
    <n v="0"/>
    <n v="0"/>
    <n v="0"/>
    <n v="26.5"/>
    <n v="0"/>
    <n v="0"/>
    <n v="0"/>
    <n v="0"/>
    <n v="5.9346750000000004"/>
    <n v="0"/>
    <n v="2.1733333333333333"/>
  </r>
  <r>
    <d v="2021-02-01T00:00:00"/>
    <x v="10"/>
    <s v="P"/>
    <s v="Active"/>
    <n v="315"/>
    <x v="314"/>
    <s v="N"/>
    <x v="26"/>
    <n v="1091"/>
    <x v="0"/>
    <s v="Niederl. 3"/>
    <n v="1"/>
    <s v="Department"/>
    <s v="Supervisor"/>
    <s v="Manager"/>
    <s v="ang."/>
    <s v="W"/>
    <d v="2015-02-01T00:00:00"/>
    <m/>
    <s v=""/>
    <n v="4"/>
    <d v="1974-08-27T00:00:00"/>
    <n v="45"/>
    <s v="N"/>
    <n v="30"/>
    <n v="2.5"/>
    <n v="39"/>
    <x v="0"/>
    <n v="1"/>
    <n v="28"/>
    <n v="0"/>
    <n v="8756"/>
    <n v="1259.1937499999999"/>
    <n v="0"/>
    <n v="0"/>
    <n v="0"/>
    <n v="0"/>
    <n v="0"/>
    <n v="0"/>
    <n v="0"/>
    <n v="0"/>
    <n v="0"/>
    <n v="0"/>
    <n v="0"/>
    <n v="0"/>
    <n v="26.5"/>
    <n v="0"/>
    <n v="0"/>
    <n v="0"/>
    <n v="0"/>
    <n v="5.9346750000000004"/>
    <n v="0"/>
    <n v="2.1733333333333333"/>
  </r>
  <r>
    <d v="2021-02-01T00:00:00"/>
    <x v="10"/>
    <s v="P"/>
    <s v="Active"/>
    <n v="316"/>
    <x v="315"/>
    <s v="N"/>
    <x v="16"/>
    <n v="1043"/>
    <x v="9"/>
    <s v="Niederl. 4"/>
    <n v="1"/>
    <s v="Department"/>
    <s v="Supervisor"/>
    <s v="Non-Mgm."/>
    <s v="ang."/>
    <s v="W"/>
    <d v="2015-02-16T00:00:00"/>
    <m/>
    <s v=""/>
    <n v="4"/>
    <d v="1989-12-30T00:00:00"/>
    <n v="30"/>
    <s v="J"/>
    <n v="30"/>
    <n v="2.5"/>
    <n v="39"/>
    <x v="0"/>
    <n v="1"/>
    <n v="28"/>
    <n v="0"/>
    <n v="8757"/>
    <n v="1259.1937499999999"/>
    <n v="0"/>
    <n v="0"/>
    <n v="0"/>
    <n v="0"/>
    <n v="0"/>
    <n v="0"/>
    <n v="0"/>
    <n v="0"/>
    <n v="0"/>
    <n v="0"/>
    <n v="505.21153846153845"/>
    <n v="401.36250000000001"/>
    <n v="26.5"/>
    <n v="0"/>
    <n v="0"/>
    <n v="0"/>
    <n v="0"/>
    <n v="208.96193091346157"/>
    <n v="0"/>
    <n v="2.1733333333333333"/>
  </r>
  <r>
    <d v="2021-02-01T00:00:00"/>
    <x v="10"/>
    <s v="P"/>
    <s v="Active"/>
    <n v="317"/>
    <x v="316"/>
    <s v="N"/>
    <x v="31"/>
    <n v="1052"/>
    <x v="3"/>
    <s v="Niederl. 8"/>
    <n v="1"/>
    <s v="Department"/>
    <s v="Supervisor"/>
    <s v="Manager"/>
    <s v="ang."/>
    <s v="M"/>
    <d v="2015-03-01T00:00:00"/>
    <m/>
    <s v=""/>
    <n v="4"/>
    <d v="1981-07-18T00:00:00"/>
    <n v="38"/>
    <s v="N"/>
    <n v="30"/>
    <n v="2.5"/>
    <n v="39"/>
    <x v="0"/>
    <n v="1"/>
    <n v="28"/>
    <n v="0"/>
    <n v="8758"/>
    <n v="1259.1937499999999"/>
    <n v="0"/>
    <n v="0"/>
    <n v="30"/>
    <n v="0"/>
    <n v="0"/>
    <n v="0"/>
    <n v="0"/>
    <n v="0"/>
    <n v="0"/>
    <n v="0"/>
    <n v="0"/>
    <n v="0"/>
    <n v="26.5"/>
    <n v="0"/>
    <n v="0"/>
    <n v="0"/>
    <n v="0"/>
    <n v="12.653175000000001"/>
    <n v="118.18"/>
    <n v="2.1733333333333333"/>
  </r>
  <r>
    <d v="2021-02-01T00:00:00"/>
    <x v="10"/>
    <s v="P"/>
    <s v="Active"/>
    <n v="318"/>
    <x v="317"/>
    <s v="N"/>
    <x v="31"/>
    <n v="1028"/>
    <x v="6"/>
    <s v="Niederl. 10"/>
    <n v="1"/>
    <s v="Department"/>
    <s v="Supervisor"/>
    <s v="Non-Mgm."/>
    <s v="ang."/>
    <s v="M"/>
    <d v="2015-04-01T00:00:00"/>
    <m/>
    <s v=""/>
    <n v="4"/>
    <d v="1967-08-31T00:00:00"/>
    <n v="52"/>
    <s v="J"/>
    <n v="30"/>
    <n v="2.5"/>
    <n v="39"/>
    <x v="0"/>
    <n v="1"/>
    <n v="28"/>
    <n v="0"/>
    <n v="8759"/>
    <n v="1259.1937499999999"/>
    <n v="0"/>
    <n v="0"/>
    <n v="30"/>
    <n v="0"/>
    <n v="236.72"/>
    <n v="200"/>
    <n v="0"/>
    <n v="0"/>
    <n v="0"/>
    <n v="0"/>
    <n v="505.32692307692309"/>
    <n v="401.45416666666665"/>
    <n v="26.5"/>
    <n v="0"/>
    <n v="0"/>
    <n v="0"/>
    <n v="0"/>
    <n v="313.53024404807695"/>
    <n v="100.32000000000001"/>
    <n v="2.1733333333333333"/>
  </r>
  <r>
    <d v="2021-02-01T00:00:00"/>
    <x v="10"/>
    <s v="P"/>
    <s v="Active"/>
    <n v="319"/>
    <x v="318"/>
    <s v="N"/>
    <x v="9"/>
    <n v="1087"/>
    <x v="0"/>
    <s v="Niederl. 3"/>
    <n v="1"/>
    <s v="Department"/>
    <s v="Supervisor"/>
    <s v="Manager"/>
    <s v="ang."/>
    <s v="M"/>
    <d v="2015-04-01T00:00:00"/>
    <m/>
    <s v=""/>
    <n v="4"/>
    <d v="1983-06-16T00:00:00"/>
    <n v="36"/>
    <s v="N"/>
    <n v="30"/>
    <n v="2.5"/>
    <n v="39"/>
    <x v="0"/>
    <n v="1"/>
    <n v="28"/>
    <n v="0"/>
    <n v="8760"/>
    <n v="1259.1937499999999"/>
    <n v="0"/>
    <n v="0"/>
    <n v="0"/>
    <n v="0"/>
    <n v="0"/>
    <n v="0"/>
    <n v="0"/>
    <n v="0"/>
    <n v="0"/>
    <n v="0"/>
    <n v="0"/>
    <n v="0"/>
    <n v="26.5"/>
    <n v="0"/>
    <n v="0"/>
    <n v="0"/>
    <n v="0"/>
    <n v="5.9346750000000004"/>
    <n v="0"/>
    <n v="2.1733333333333333"/>
  </r>
  <r>
    <d v="2021-02-01T00:00:00"/>
    <x v="10"/>
    <s v="P"/>
    <s v="Active"/>
    <n v="320"/>
    <x v="319"/>
    <s v="N"/>
    <x v="14"/>
    <n v="1003"/>
    <x v="1"/>
    <s v="Niederl. 1"/>
    <n v="1"/>
    <s v="Department"/>
    <s v="Supervisor"/>
    <s v="Supervisor"/>
    <s v="ang."/>
    <s v="M"/>
    <d v="2015-04-01T00:00:00"/>
    <m/>
    <s v=""/>
    <n v="4"/>
    <d v="1987-08-17T00:00:00"/>
    <n v="32"/>
    <s v="N"/>
    <n v="30"/>
    <n v="2.5"/>
    <n v="39"/>
    <x v="0"/>
    <n v="1"/>
    <n v="28"/>
    <n v="0"/>
    <n v="8761"/>
    <n v="1259.1937499999999"/>
    <n v="0"/>
    <n v="0"/>
    <n v="0"/>
    <n v="0"/>
    <n v="0"/>
    <n v="0"/>
    <n v="0"/>
    <n v="0"/>
    <n v="0"/>
    <n v="0"/>
    <n v="0"/>
    <n v="0"/>
    <n v="26.5"/>
    <n v="0"/>
    <n v="0"/>
    <n v="0"/>
    <n v="0"/>
    <n v="5.9346750000000004"/>
    <n v="0"/>
    <n v="2.1733333333333333"/>
  </r>
  <r>
    <d v="2021-02-01T00:00:00"/>
    <x v="10"/>
    <s v="P"/>
    <s v="Active"/>
    <n v="321"/>
    <x v="320"/>
    <s v="N"/>
    <x v="16"/>
    <n v="1056"/>
    <x v="2"/>
    <s v="Niederl. 7"/>
    <n v="1"/>
    <s v="Department"/>
    <s v="Supervisor"/>
    <s v="Non-Mgm."/>
    <s v="ang."/>
    <s v="W"/>
    <d v="2015-04-15T00:00:00"/>
    <m/>
    <s v=""/>
    <n v="4"/>
    <d v="1986-05-07T00:00:00"/>
    <n v="33"/>
    <s v="J"/>
    <n v="30"/>
    <n v="2.5"/>
    <n v="39"/>
    <x v="0"/>
    <n v="1"/>
    <n v="28"/>
    <n v="0"/>
    <n v="8762"/>
    <n v="1259.1937499999999"/>
    <n v="0"/>
    <n v="0"/>
    <n v="0"/>
    <n v="0"/>
    <n v="0"/>
    <n v="0"/>
    <n v="0"/>
    <n v="0"/>
    <n v="0"/>
    <n v="0"/>
    <n v="505.5"/>
    <n v="401.5916666666667"/>
    <n v="26.5"/>
    <n v="0"/>
    <n v="0"/>
    <n v="0"/>
    <n v="0"/>
    <n v="209.07785375"/>
    <n v="0"/>
    <n v="2.1733333333333333"/>
  </r>
  <r>
    <d v="2021-02-01T00:00:00"/>
    <x v="10"/>
    <s v="P"/>
    <s v="Active"/>
    <n v="322"/>
    <x v="321"/>
    <s v="N"/>
    <x v="24"/>
    <n v="1081"/>
    <x v="0"/>
    <s v="Niederl. 3"/>
    <n v="1"/>
    <s v="Department"/>
    <s v="Supervisor"/>
    <s v="Non-Mgm."/>
    <s v="ang."/>
    <s v="W"/>
    <d v="2015-04-22T00:00:00"/>
    <m/>
    <s v=""/>
    <n v="4"/>
    <d v="1983-12-19T00:00:00"/>
    <n v="36"/>
    <s v="N"/>
    <n v="30"/>
    <n v="2.5"/>
    <n v="39"/>
    <x v="0"/>
    <n v="1"/>
    <n v="28"/>
    <n v="0"/>
    <n v="8763"/>
    <n v="1259.1937499999999"/>
    <n v="0"/>
    <n v="0"/>
    <n v="0"/>
    <n v="0"/>
    <n v="0"/>
    <n v="0"/>
    <n v="0"/>
    <n v="0"/>
    <n v="0"/>
    <n v="0"/>
    <n v="0"/>
    <n v="0"/>
    <n v="26.5"/>
    <n v="0"/>
    <n v="0"/>
    <n v="0"/>
    <n v="0"/>
    <n v="5.9346750000000004"/>
    <n v="0"/>
    <n v="2.1733333333333333"/>
  </r>
  <r>
    <d v="2021-02-01T00:00:00"/>
    <x v="10"/>
    <s v="P"/>
    <s v="Active"/>
    <n v="323"/>
    <x v="322"/>
    <s v="N"/>
    <x v="35"/>
    <n v="1078"/>
    <x v="0"/>
    <s v="Niederl. 3"/>
    <n v="1"/>
    <s v="Department"/>
    <s v="Supervisor"/>
    <s v="Non-Mgm."/>
    <s v="ang."/>
    <s v="W"/>
    <d v="2015-05-01T00:00:00"/>
    <m/>
    <s v=""/>
    <n v="4"/>
    <d v="1984-06-22T00:00:00"/>
    <n v="35"/>
    <s v="N"/>
    <n v="30"/>
    <n v="2.5"/>
    <n v="30"/>
    <x v="0"/>
    <n v="0.76923076923076927"/>
    <n v="28"/>
    <n v="0"/>
    <n v="8764"/>
    <n v="1259.1937499999999"/>
    <n v="0"/>
    <n v="0"/>
    <n v="0"/>
    <n v="0"/>
    <n v="0"/>
    <n v="0"/>
    <n v="0"/>
    <n v="0"/>
    <n v="0"/>
    <n v="0"/>
    <n v="0"/>
    <n v="0"/>
    <n v="26.5"/>
    <n v="0"/>
    <n v="0"/>
    <n v="0"/>
    <n v="0"/>
    <n v="5.9346750000000004"/>
    <n v="152.1216"/>
    <n v="2.1733333333333333"/>
  </r>
  <r>
    <d v="2021-02-01T00:00:00"/>
    <x v="10"/>
    <s v="P"/>
    <s v="Active"/>
    <n v="324"/>
    <x v="323"/>
    <s v="N"/>
    <x v="22"/>
    <n v="1047"/>
    <x v="9"/>
    <s v="Niederl. 4"/>
    <n v="1"/>
    <s v="Department"/>
    <s v="Supervisor"/>
    <s v="Non-Mgm."/>
    <s v="ang."/>
    <s v="M"/>
    <d v="2015-05-01T00:00:00"/>
    <m/>
    <s v=""/>
    <n v="4"/>
    <d v="1980-04-11T00:00:00"/>
    <n v="39"/>
    <s v="J"/>
    <n v="30"/>
    <n v="2.5"/>
    <n v="39"/>
    <x v="0"/>
    <n v="1"/>
    <n v="28"/>
    <n v="0"/>
    <n v="8765"/>
    <n v="1259.1937499999999"/>
    <n v="0"/>
    <n v="0"/>
    <n v="0"/>
    <n v="0"/>
    <n v="0"/>
    <n v="0"/>
    <n v="0"/>
    <n v="0"/>
    <n v="0"/>
    <n v="0"/>
    <n v="505.67307692307696"/>
    <n v="401.72916666666669"/>
    <n v="26.5"/>
    <n v="0"/>
    <n v="0"/>
    <n v="0"/>
    <n v="0"/>
    <n v="209.1474074519231"/>
    <n v="0"/>
    <n v="2.1733333333333333"/>
  </r>
  <r>
    <d v="2021-02-01T00:00:00"/>
    <x v="10"/>
    <s v="P"/>
    <s v="Active"/>
    <n v="325"/>
    <x v="324"/>
    <s v="N"/>
    <x v="37"/>
    <n v="1005"/>
    <x v="1"/>
    <s v="Niederl. 1"/>
    <n v="1"/>
    <s v="Department"/>
    <s v="Supervisor"/>
    <s v="Non-Mgm."/>
    <s v="ang."/>
    <s v="M"/>
    <d v="2015-05-01T00:00:00"/>
    <m/>
    <s v=""/>
    <n v="4"/>
    <d v="1989-08-01T00:00:00"/>
    <n v="30"/>
    <s v="N"/>
    <n v="30"/>
    <n v="2.5"/>
    <n v="39"/>
    <x v="0"/>
    <n v="1"/>
    <n v="28"/>
    <n v="0"/>
    <n v="8766"/>
    <n v="1259.1937499999999"/>
    <n v="0"/>
    <n v="0"/>
    <n v="0"/>
    <n v="0"/>
    <n v="0"/>
    <n v="0"/>
    <n v="0"/>
    <n v="0"/>
    <n v="0"/>
    <n v="0"/>
    <n v="0"/>
    <n v="0"/>
    <n v="26.5"/>
    <n v="0"/>
    <n v="0"/>
    <n v="0"/>
    <n v="0"/>
    <n v="5.9346750000000004"/>
    <n v="0"/>
    <n v="2.1733333333333333"/>
  </r>
  <r>
    <d v="2021-02-01T00:00:00"/>
    <x v="10"/>
    <s v="P"/>
    <s v="Active"/>
    <n v="326"/>
    <x v="325"/>
    <s v="N"/>
    <x v="24"/>
    <n v="1081"/>
    <x v="0"/>
    <s v="Niederl. 3"/>
    <n v="1"/>
    <s v="Department"/>
    <s v="Supervisor"/>
    <s v="Non-Mgm."/>
    <s v="ang."/>
    <s v="W"/>
    <d v="2015-05-01T00:00:00"/>
    <m/>
    <s v=""/>
    <n v="4"/>
    <d v="1990-07-03T00:00:00"/>
    <n v="29"/>
    <s v="N"/>
    <n v="30"/>
    <n v="2.5"/>
    <n v="39"/>
    <x v="0"/>
    <n v="1"/>
    <n v="28"/>
    <n v="0"/>
    <n v="8767"/>
    <n v="1259.1937499999999"/>
    <n v="0"/>
    <n v="0"/>
    <n v="0"/>
    <n v="0"/>
    <n v="0"/>
    <n v="0"/>
    <n v="0"/>
    <n v="0"/>
    <n v="0"/>
    <n v="0"/>
    <n v="0"/>
    <n v="0"/>
    <n v="26.5"/>
    <n v="0"/>
    <n v="0"/>
    <n v="0"/>
    <n v="0"/>
    <n v="5.9346750000000004"/>
    <n v="0"/>
    <n v="2.1733333333333333"/>
  </r>
  <r>
    <d v="2021-02-01T00:00:00"/>
    <x v="10"/>
    <s v="P"/>
    <s v="Active"/>
    <n v="327"/>
    <x v="326"/>
    <s v="N"/>
    <x v="22"/>
    <n v="1023"/>
    <x v="7"/>
    <s v="Niederl. 9"/>
    <n v="1"/>
    <s v="Department"/>
    <s v="Supervisor"/>
    <s v="Non-Mgm."/>
    <s v="ang."/>
    <s v="M"/>
    <d v="2015-05-01T00:00:00"/>
    <m/>
    <s v=""/>
    <n v="4"/>
    <d v="1978-11-20T00:00:00"/>
    <n v="41"/>
    <s v="J"/>
    <n v="30"/>
    <n v="2.5"/>
    <n v="39"/>
    <x v="0"/>
    <n v="1"/>
    <n v="28"/>
    <n v="0"/>
    <n v="8768"/>
    <n v="1259.1937499999999"/>
    <n v="0"/>
    <n v="0"/>
    <n v="0"/>
    <n v="0"/>
    <n v="0"/>
    <n v="0"/>
    <n v="0"/>
    <n v="0"/>
    <n v="0"/>
    <n v="0"/>
    <n v="505.84615384615387"/>
    <n v="401.86666666666667"/>
    <n v="26.5"/>
    <n v="0"/>
    <n v="0"/>
    <n v="0"/>
    <n v="0"/>
    <n v="209.21696115384617"/>
    <n v="0"/>
    <n v="2.1733333333333333"/>
  </r>
  <r>
    <d v="2021-02-01T00:00:00"/>
    <x v="10"/>
    <s v="P"/>
    <s v="Active"/>
    <n v="328"/>
    <x v="327"/>
    <s v="N"/>
    <x v="16"/>
    <n v="1037"/>
    <x v="4"/>
    <s v="Niederl. 6"/>
    <n v="1"/>
    <s v="Department"/>
    <s v="Supervisor"/>
    <s v="Non-Mgm."/>
    <s v="ang."/>
    <s v="M"/>
    <d v="2015-06-01T00:00:00"/>
    <m/>
    <s v=""/>
    <n v="4"/>
    <d v="1976-06-16T00:00:00"/>
    <n v="43"/>
    <s v="J"/>
    <n v="30"/>
    <n v="2.5"/>
    <n v="39"/>
    <x v="0"/>
    <n v="1"/>
    <n v="28"/>
    <n v="0"/>
    <n v="8769"/>
    <n v="1259.1937499999999"/>
    <n v="0"/>
    <n v="0"/>
    <n v="0"/>
    <n v="0"/>
    <n v="0"/>
    <n v="0"/>
    <n v="0"/>
    <n v="0"/>
    <n v="0"/>
    <n v="0"/>
    <n v="505.90384615384619"/>
    <n v="401.91250000000002"/>
    <n v="26.5"/>
    <n v="0"/>
    <n v="0"/>
    <n v="0"/>
    <n v="0"/>
    <n v="209.24014572115388"/>
    <n v="0"/>
    <n v="2.1733333333333333"/>
  </r>
  <r>
    <d v="2021-02-01T00:00:00"/>
    <x v="10"/>
    <s v="P"/>
    <s v="Active"/>
    <n v="329"/>
    <x v="328"/>
    <s v="N"/>
    <x v="22"/>
    <n v="1023"/>
    <x v="7"/>
    <s v="Niederl. 9"/>
    <n v="1"/>
    <s v="Department"/>
    <s v="Supervisor"/>
    <s v="Non-Mgm."/>
    <s v="ang."/>
    <s v="M"/>
    <d v="2015-07-01T00:00:00"/>
    <m/>
    <s v=""/>
    <n v="4"/>
    <d v="1968-03-30T00:00:00"/>
    <n v="51"/>
    <s v="J"/>
    <n v="30"/>
    <n v="2.5"/>
    <n v="39"/>
    <x v="0"/>
    <n v="1"/>
    <n v="28"/>
    <n v="0"/>
    <n v="8770"/>
    <n v="1259.1937499999999"/>
    <n v="0"/>
    <n v="0"/>
    <n v="0"/>
    <n v="0"/>
    <n v="0"/>
    <n v="0"/>
    <n v="0"/>
    <n v="0"/>
    <n v="0"/>
    <n v="0"/>
    <n v="505.96153846153851"/>
    <n v="401.95833333333337"/>
    <n v="26.5"/>
    <n v="0"/>
    <n v="0"/>
    <n v="0"/>
    <n v="0"/>
    <n v="209.26333028846156"/>
    <n v="0"/>
    <n v="2.1733333333333333"/>
  </r>
  <r>
    <d v="2021-02-01T00:00:00"/>
    <x v="10"/>
    <s v="P"/>
    <s v="Active"/>
    <n v="330"/>
    <x v="329"/>
    <s v="N"/>
    <x v="22"/>
    <n v="1029"/>
    <x v="6"/>
    <s v="Niederl. 10"/>
    <n v="1"/>
    <s v="Department"/>
    <s v="Supervisor"/>
    <s v="Non-Mgm."/>
    <s v="ang."/>
    <s v="M"/>
    <d v="2015-07-01T00:00:00"/>
    <m/>
    <s v=""/>
    <n v="4"/>
    <d v="1985-04-25T00:00:00"/>
    <n v="34"/>
    <s v="J"/>
    <n v="30"/>
    <n v="2.5"/>
    <n v="39"/>
    <x v="0"/>
    <n v="1"/>
    <n v="28"/>
    <n v="0"/>
    <n v="8771"/>
    <n v="1259.1937499999999"/>
    <n v="0"/>
    <n v="0"/>
    <n v="0"/>
    <n v="0"/>
    <n v="0"/>
    <n v="0"/>
    <n v="0"/>
    <n v="0"/>
    <n v="0"/>
    <n v="0"/>
    <n v="506.01923076923077"/>
    <n v="402.00416666666666"/>
    <n v="26.5"/>
    <n v="0"/>
    <n v="0"/>
    <n v="0"/>
    <n v="0"/>
    <n v="209.28651485576924"/>
    <n v="0"/>
    <n v="2.1733333333333333"/>
  </r>
  <r>
    <d v="2021-02-01T00:00:00"/>
    <x v="10"/>
    <s v="P"/>
    <s v="Active"/>
    <n v="331"/>
    <x v="330"/>
    <s v="N"/>
    <x v="32"/>
    <n v="1077"/>
    <x v="0"/>
    <s v="Niederl. 3"/>
    <n v="1"/>
    <s v="Department"/>
    <s v="Supervisor"/>
    <s v="Non-Mgm."/>
    <s v="ang."/>
    <s v="M"/>
    <d v="2015-07-15T00:00:00"/>
    <m/>
    <s v=""/>
    <n v="4"/>
    <d v="1974-08-24T00:00:00"/>
    <n v="45"/>
    <s v="N"/>
    <n v="30"/>
    <n v="2.5"/>
    <n v="39"/>
    <x v="0"/>
    <n v="1"/>
    <n v="28"/>
    <n v="0"/>
    <n v="8772"/>
    <n v="1259.1937499999999"/>
    <n v="0"/>
    <n v="0"/>
    <n v="0"/>
    <n v="0"/>
    <n v="0"/>
    <n v="0"/>
    <n v="0"/>
    <n v="0"/>
    <n v="0"/>
    <n v="0"/>
    <n v="0"/>
    <n v="0"/>
    <n v="26.5"/>
    <n v="0"/>
    <n v="0"/>
    <n v="0"/>
    <n v="0"/>
    <n v="5.9346750000000004"/>
    <n v="201.52539999999999"/>
    <n v="2.1733333333333333"/>
  </r>
  <r>
    <d v="2021-02-01T00:00:00"/>
    <x v="10"/>
    <s v="P"/>
    <s v="Active"/>
    <n v="332"/>
    <x v="331"/>
    <s v="N"/>
    <x v="15"/>
    <n v="1044"/>
    <x v="9"/>
    <s v="Niederl. 4"/>
    <n v="1"/>
    <s v="Department"/>
    <s v="Supervisor"/>
    <s v="Non-Mgm."/>
    <s v="ang."/>
    <s v="W"/>
    <d v="2018-06-28T00:00:00"/>
    <m/>
    <s v=""/>
    <n v="1"/>
    <d v="1996-03-20T00:00:00"/>
    <n v="23"/>
    <s v="J"/>
    <n v="30"/>
    <n v="2.5"/>
    <n v="39"/>
    <x v="0"/>
    <n v="1"/>
    <n v="28"/>
    <n v="0"/>
    <n v="8773"/>
    <n v="1259.1937499999999"/>
    <n v="0"/>
    <n v="0"/>
    <n v="0"/>
    <n v="0"/>
    <n v="0"/>
    <n v="0"/>
    <n v="0"/>
    <n v="0"/>
    <n v="0"/>
    <n v="0"/>
    <n v="506.13461538461542"/>
    <n v="402.09583333333336"/>
    <n v="26.5"/>
    <n v="0"/>
    <n v="0"/>
    <n v="0"/>
    <n v="0"/>
    <n v="209.33288399038463"/>
    <n v="0"/>
    <n v="1.9716666666666665"/>
  </r>
  <r>
    <d v="2021-02-01T00:00:00"/>
    <x v="10"/>
    <s v="P"/>
    <s v="Active"/>
    <n v="333"/>
    <x v="332"/>
    <s v="N"/>
    <x v="31"/>
    <n v="1063"/>
    <x v="10"/>
    <s v="Niederl. 11"/>
    <n v="1"/>
    <s v="Department"/>
    <s v="Supervisor"/>
    <s v="Non-Mgm."/>
    <s v="ang."/>
    <s v="M"/>
    <d v="2015-08-01T00:00:00"/>
    <m/>
    <s v=""/>
    <n v="4"/>
    <d v="1960-05-21T00:00:00"/>
    <n v="59"/>
    <s v="N"/>
    <n v="30"/>
    <n v="2.5"/>
    <n v="39"/>
    <x v="0"/>
    <n v="1"/>
    <n v="28"/>
    <n v="0"/>
    <n v="8774"/>
    <n v="1259.1937499999999"/>
    <n v="0"/>
    <n v="0"/>
    <n v="30"/>
    <n v="0"/>
    <n v="0"/>
    <n v="0"/>
    <n v="0"/>
    <n v="0"/>
    <n v="0"/>
    <n v="0"/>
    <n v="0"/>
    <n v="0"/>
    <n v="26.5"/>
    <n v="0"/>
    <n v="0"/>
    <n v="0"/>
    <n v="0"/>
    <n v="12.653175000000001"/>
    <n v="118.37"/>
    <n v="2.1733333333333333"/>
  </r>
  <r>
    <d v="2021-02-01T00:00:00"/>
    <x v="10"/>
    <s v="P"/>
    <s v="Active"/>
    <n v="334"/>
    <x v="333"/>
    <s v="N"/>
    <x v="22"/>
    <n v="1041"/>
    <x v="4"/>
    <s v="Niederl. 6"/>
    <n v="1"/>
    <s v="Department"/>
    <s v="Supervisor"/>
    <s v="Non-Mgm."/>
    <s v="ang."/>
    <s v="M"/>
    <d v="2015-08-01T00:00:00"/>
    <m/>
    <s v=""/>
    <n v="4"/>
    <d v="1968-09-28T00:00:00"/>
    <n v="51"/>
    <s v="J"/>
    <n v="30"/>
    <n v="2.5"/>
    <n v="39"/>
    <x v="0"/>
    <n v="1"/>
    <n v="28"/>
    <n v="0"/>
    <n v="8775"/>
    <n v="1259.1937499999999"/>
    <n v="0"/>
    <n v="0"/>
    <n v="0"/>
    <n v="0"/>
    <n v="0"/>
    <n v="0"/>
    <n v="0"/>
    <n v="0"/>
    <n v="0"/>
    <n v="0"/>
    <n v="506.24999999999994"/>
    <n v="402.18750000000006"/>
    <n v="26.5"/>
    <n v="0"/>
    <n v="0"/>
    <n v="0"/>
    <n v="0"/>
    <n v="209.37925312500002"/>
    <n v="0"/>
    <n v="2.1733333333333333"/>
  </r>
  <r>
    <d v="2021-02-01T00:00:00"/>
    <x v="10"/>
    <s v="P"/>
    <s v="Active"/>
    <n v="335"/>
    <x v="334"/>
    <s v="N"/>
    <x v="49"/>
    <n v="1072"/>
    <x v="0"/>
    <s v="Niederl. 3"/>
    <n v="1"/>
    <s v="Department"/>
    <s v="Supervisor"/>
    <s v="Non-Mgm."/>
    <s v="ang."/>
    <s v="M"/>
    <d v="2015-08-18T00:00:00"/>
    <m/>
    <s v=""/>
    <n v="4"/>
    <d v="1987-04-24T00:00:00"/>
    <n v="32"/>
    <s v="N"/>
    <n v="30"/>
    <n v="2.5"/>
    <n v="39"/>
    <x v="0"/>
    <n v="1"/>
    <n v="28"/>
    <n v="0"/>
    <n v="8776"/>
    <n v="1259.1937499999999"/>
    <n v="0"/>
    <n v="0"/>
    <n v="0"/>
    <n v="0"/>
    <n v="0"/>
    <n v="0"/>
    <n v="0"/>
    <n v="0"/>
    <n v="0"/>
    <n v="0"/>
    <n v="0"/>
    <n v="0"/>
    <n v="26.5"/>
    <n v="0"/>
    <n v="0"/>
    <n v="0"/>
    <n v="0"/>
    <n v="5.9346750000000004"/>
    <n v="0"/>
    <n v="2.1733333333333333"/>
  </r>
  <r>
    <d v="2021-02-01T00:00:00"/>
    <x v="10"/>
    <s v="P"/>
    <s v="Active"/>
    <n v="336"/>
    <x v="335"/>
    <s v="N"/>
    <x v="20"/>
    <n v="1045"/>
    <x v="9"/>
    <s v="Niederl. 4"/>
    <n v="1"/>
    <s v="Department"/>
    <s v="Supervisor"/>
    <s v="Non-Mgm."/>
    <s v="ang."/>
    <s v="W"/>
    <d v="2015-09-01T00:00:00"/>
    <m/>
    <s v=""/>
    <n v="4"/>
    <d v="1962-01-26T00:00:00"/>
    <n v="57"/>
    <s v="J"/>
    <n v="30"/>
    <n v="2.5"/>
    <n v="25"/>
    <x v="0"/>
    <n v="0.64102564102564108"/>
    <n v="28"/>
    <n v="0"/>
    <n v="8777"/>
    <n v="1259.1937499999999"/>
    <n v="0"/>
    <n v="0"/>
    <n v="0"/>
    <n v="0"/>
    <n v="0"/>
    <n v="0"/>
    <n v="0"/>
    <n v="0"/>
    <n v="0"/>
    <n v="0"/>
    <n v="789.93"/>
    <n v="402.2791666666667"/>
    <n v="26.5"/>
    <n v="0"/>
    <n v="0"/>
    <n v="0"/>
    <n v="0"/>
    <n v="272.929917875"/>
    <n v="0"/>
    <n v="2.1733333333333333"/>
  </r>
  <r>
    <d v="2021-02-01T00:00:00"/>
    <x v="10"/>
    <s v="P"/>
    <s v="Active"/>
    <n v="337"/>
    <x v="336"/>
    <s v="N"/>
    <x v="5"/>
    <n v="1093"/>
    <x v="0"/>
    <s v="Niederl. 3"/>
    <n v="1"/>
    <s v="Department"/>
    <s v="Supervisor"/>
    <s v="Non-Mgm."/>
    <s v="ang."/>
    <s v="M"/>
    <d v="2015-09-01T00:00:00"/>
    <m/>
    <s v=""/>
    <n v="4"/>
    <d v="1992-03-10T00:00:00"/>
    <n v="27"/>
    <s v="N"/>
    <n v="30"/>
    <n v="2.5"/>
    <n v="39"/>
    <x v="0"/>
    <n v="1"/>
    <n v="28"/>
    <n v="0"/>
    <n v="8778"/>
    <n v="1259.1937499999999"/>
    <n v="0"/>
    <n v="0"/>
    <n v="0"/>
    <n v="0"/>
    <n v="0"/>
    <n v="0"/>
    <n v="0"/>
    <n v="0"/>
    <n v="0"/>
    <n v="0"/>
    <n v="0"/>
    <n v="0"/>
    <n v="26.5"/>
    <n v="0"/>
    <n v="0"/>
    <n v="0"/>
    <n v="0"/>
    <n v="5.9346750000000004"/>
    <n v="0"/>
    <n v="2.1733333333333333"/>
  </r>
  <r>
    <d v="2021-02-01T00:00:00"/>
    <x v="10"/>
    <s v="P"/>
    <s v="Active"/>
    <n v="338"/>
    <x v="337"/>
    <s v="N"/>
    <x v="16"/>
    <n v="1067"/>
    <x v="11"/>
    <s v="Niederl. 12"/>
    <n v="1"/>
    <s v="Department"/>
    <s v="Supervisor"/>
    <s v="Non-Mgm."/>
    <s v="ang."/>
    <s v="W"/>
    <d v="2015-09-01T00:00:00"/>
    <m/>
    <s v=""/>
    <n v="4"/>
    <d v="1981-06-30T00:00:00"/>
    <n v="38"/>
    <s v="N"/>
    <n v="30"/>
    <n v="2.5"/>
    <n v="35"/>
    <x v="0"/>
    <n v="0.89743589743589747"/>
    <n v="28"/>
    <n v="0"/>
    <n v="8779"/>
    <n v="1259.1937499999999"/>
    <n v="0"/>
    <n v="0"/>
    <n v="0"/>
    <n v="0"/>
    <n v="0"/>
    <n v="0"/>
    <n v="0"/>
    <n v="0"/>
    <n v="0"/>
    <n v="0"/>
    <n v="0"/>
    <n v="0"/>
    <n v="26.5"/>
    <n v="0"/>
    <n v="0"/>
    <n v="0"/>
    <n v="0"/>
    <n v="5.9346750000000004"/>
    <n v="0"/>
    <n v="2.1733333333333333"/>
  </r>
  <r>
    <d v="2021-02-01T00:00:00"/>
    <x v="10"/>
    <s v="P"/>
    <s v="Active"/>
    <n v="339"/>
    <x v="338"/>
    <s v="N"/>
    <x v="36"/>
    <n v="1054"/>
    <x v="8"/>
    <s v="Niederl. 2"/>
    <n v="1"/>
    <s v="Department"/>
    <s v="Supervisor"/>
    <s v="Non-Mgm."/>
    <s v="ang."/>
    <s v="M"/>
    <d v="2015-09-01T00:00:00"/>
    <m/>
    <s v=""/>
    <n v="4"/>
    <d v="1981-12-28T00:00:00"/>
    <n v="38"/>
    <s v="N"/>
    <n v="30"/>
    <n v="2.5"/>
    <n v="39"/>
    <x v="0"/>
    <n v="1"/>
    <n v="28"/>
    <n v="0"/>
    <n v="8780"/>
    <n v="1259.1937499999999"/>
    <n v="0"/>
    <n v="0"/>
    <n v="0"/>
    <n v="0"/>
    <n v="0"/>
    <n v="0"/>
    <n v="0"/>
    <n v="0"/>
    <n v="0"/>
    <n v="0"/>
    <n v="0"/>
    <n v="0"/>
    <n v="26.5"/>
    <n v="0"/>
    <n v="0"/>
    <n v="0"/>
    <n v="0"/>
    <n v="5.9346750000000004"/>
    <n v="0"/>
    <n v="2.1733333333333333"/>
  </r>
  <r>
    <d v="2021-02-01T00:00:00"/>
    <x v="10"/>
    <s v="P"/>
    <s v="Active"/>
    <n v="340"/>
    <x v="339"/>
    <s v="N"/>
    <x v="22"/>
    <n v="1035"/>
    <x v="5"/>
    <s v="Niederl. 5"/>
    <n v="1"/>
    <s v="Department"/>
    <s v="Supervisor"/>
    <s v="Non-Mgm."/>
    <s v="ang."/>
    <s v="M"/>
    <d v="2015-09-01T00:00:00"/>
    <m/>
    <s v=""/>
    <n v="4"/>
    <d v="1964-03-06T00:00:00"/>
    <n v="55"/>
    <s v="J"/>
    <n v="30"/>
    <n v="2.5"/>
    <n v="39"/>
    <x v="0"/>
    <n v="1"/>
    <n v="28"/>
    <n v="0"/>
    <n v="8781"/>
    <n v="1259.1937499999999"/>
    <n v="0"/>
    <n v="0"/>
    <n v="0"/>
    <n v="0"/>
    <n v="0"/>
    <n v="0"/>
    <n v="0"/>
    <n v="0"/>
    <n v="0"/>
    <n v="0"/>
    <n v="506.59615384615381"/>
    <n v="402.46250000000003"/>
    <n v="26.5"/>
    <n v="0"/>
    <n v="0"/>
    <n v="0"/>
    <n v="0"/>
    <n v="209.51836052884619"/>
    <n v="0"/>
    <n v="2.1733333333333333"/>
  </r>
  <r>
    <d v="2021-02-01T00:00:00"/>
    <x v="10"/>
    <s v="P"/>
    <s v="Active"/>
    <n v="341"/>
    <x v="340"/>
    <s v="N"/>
    <x v="5"/>
    <n v="1093"/>
    <x v="0"/>
    <s v="Niederl. 3"/>
    <n v="1"/>
    <s v="Department"/>
    <s v="Supervisor"/>
    <s v="Non-Mgm."/>
    <s v="ang."/>
    <s v="M"/>
    <d v="2015-09-01T00:00:00"/>
    <m/>
    <s v=""/>
    <n v="4"/>
    <d v="1965-05-07T00:00:00"/>
    <n v="54"/>
    <s v="N"/>
    <n v="30"/>
    <n v="2.5"/>
    <n v="39"/>
    <x v="0"/>
    <n v="1"/>
    <n v="28"/>
    <n v="0"/>
    <n v="8782"/>
    <n v="1259.1937499999999"/>
    <n v="0"/>
    <n v="0"/>
    <n v="0"/>
    <n v="0"/>
    <n v="0"/>
    <n v="0"/>
    <n v="0"/>
    <n v="0"/>
    <n v="0"/>
    <n v="0"/>
    <n v="0"/>
    <n v="0"/>
    <n v="26.5"/>
    <n v="0"/>
    <n v="0"/>
    <n v="0"/>
    <n v="0"/>
    <n v="5.9346750000000004"/>
    <n v="0"/>
    <n v="2.1733333333333333"/>
  </r>
  <r>
    <d v="2021-02-01T00:00:00"/>
    <x v="10"/>
    <s v="P"/>
    <s v="Active"/>
    <n v="342"/>
    <x v="341"/>
    <s v="N"/>
    <x v="11"/>
    <n v="1082"/>
    <x v="1"/>
    <s v="Niederl. 1"/>
    <n v="1"/>
    <s v="Department"/>
    <s v="Supervisor"/>
    <s v="Non-Mgm."/>
    <s v="ang."/>
    <s v="M"/>
    <d v="2015-09-01T00:00:00"/>
    <m/>
    <s v=""/>
    <n v="4"/>
    <d v="1986-01-01T00:00:00"/>
    <n v="34"/>
    <s v="N"/>
    <n v="30"/>
    <n v="2.5"/>
    <n v="39"/>
    <x v="0"/>
    <n v="1"/>
    <n v="28"/>
    <n v="0"/>
    <n v="8783"/>
    <n v="1259.1937499999999"/>
    <n v="0"/>
    <n v="0"/>
    <n v="0"/>
    <n v="0"/>
    <n v="0"/>
    <n v="0"/>
    <n v="0"/>
    <n v="0"/>
    <n v="0"/>
    <n v="0"/>
    <n v="0"/>
    <n v="0"/>
    <n v="26.5"/>
    <n v="0"/>
    <n v="0"/>
    <n v="0"/>
    <n v="0"/>
    <n v="5.9346750000000004"/>
    <n v="0"/>
    <n v="2.1733333333333333"/>
  </r>
  <r>
    <d v="2021-02-01T00:00:00"/>
    <x v="10"/>
    <s v="P"/>
    <s v="Active"/>
    <n v="343"/>
    <x v="342"/>
    <s v="N"/>
    <x v="29"/>
    <n v="1079"/>
    <x v="0"/>
    <s v="Niederl. 3"/>
    <n v="1"/>
    <s v="Department"/>
    <s v="Supervisor"/>
    <s v="Non-Mgm."/>
    <s v="ang."/>
    <s v="M"/>
    <d v="2015-09-01T00:00:00"/>
    <m/>
    <s v=""/>
    <n v="4"/>
    <d v="1982-03-03T00:00:00"/>
    <n v="37"/>
    <s v="N"/>
    <n v="30"/>
    <n v="2.5"/>
    <n v="39"/>
    <x v="0"/>
    <n v="1"/>
    <n v="28"/>
    <n v="0"/>
    <n v="8784"/>
    <n v="1259.1937499999999"/>
    <n v="0"/>
    <n v="0"/>
    <n v="0"/>
    <n v="0"/>
    <n v="0"/>
    <n v="0"/>
    <n v="0"/>
    <n v="0"/>
    <n v="0"/>
    <n v="0"/>
    <n v="0"/>
    <n v="0"/>
    <n v="26.5"/>
    <n v="0"/>
    <n v="0"/>
    <n v="0"/>
    <n v="0"/>
    <n v="5.9346750000000004"/>
    <n v="0"/>
    <n v="2.1733333333333333"/>
  </r>
  <r>
    <d v="2021-02-01T00:00:00"/>
    <x v="10"/>
    <s v="P"/>
    <s v="Active"/>
    <n v="344"/>
    <x v="343"/>
    <s v="N"/>
    <x v="5"/>
    <n v="1093"/>
    <x v="0"/>
    <s v="Niederl. 3"/>
    <n v="1"/>
    <s v="Department"/>
    <s v="Supervisor"/>
    <s v="Non-Mgm."/>
    <s v="ang."/>
    <s v="M"/>
    <d v="2015-09-01T00:00:00"/>
    <m/>
    <s v=""/>
    <n v="4"/>
    <d v="1986-07-29T00:00:00"/>
    <n v="33"/>
    <s v="N"/>
    <n v="30"/>
    <n v="2.5"/>
    <n v="39"/>
    <x v="0"/>
    <n v="1"/>
    <n v="28"/>
    <n v="0"/>
    <n v="8785"/>
    <n v="1259.1937499999999"/>
    <n v="0"/>
    <n v="0"/>
    <n v="0"/>
    <n v="0"/>
    <n v="0"/>
    <n v="0"/>
    <n v="0"/>
    <n v="0"/>
    <n v="0"/>
    <n v="0"/>
    <n v="0"/>
    <n v="0"/>
    <n v="26.5"/>
    <n v="0"/>
    <n v="0"/>
    <n v="0"/>
    <n v="0"/>
    <n v="5.9346750000000004"/>
    <n v="0"/>
    <n v="2.1733333333333333"/>
  </r>
  <r>
    <d v="2021-02-01T00:00:00"/>
    <x v="10"/>
    <s v="P"/>
    <s v="Active"/>
    <n v="345"/>
    <x v="344"/>
    <s v="Y"/>
    <x v="15"/>
    <n v="1026"/>
    <x v="6"/>
    <s v="Niederl. 10"/>
    <n v="0.5"/>
    <s v="Department"/>
    <s v="Supervisor"/>
    <s v="Non-Mgm."/>
    <s v="ang."/>
    <s v="M"/>
    <d v="2018-07-14T00:00:00"/>
    <m/>
    <s v=""/>
    <n v="1"/>
    <d v="1997-04-14T00:00:00"/>
    <n v="22"/>
    <s v="J"/>
    <n v="30"/>
    <n v="2.5"/>
    <n v="39"/>
    <x v="0"/>
    <n v="0.5"/>
    <n v="28"/>
    <n v="0"/>
    <n v="8786"/>
    <n v="1259.1937499999999"/>
    <n v="0"/>
    <n v="0"/>
    <n v="0"/>
    <n v="0"/>
    <n v="0"/>
    <n v="0"/>
    <n v="0"/>
    <n v="0"/>
    <n v="0"/>
    <n v="0"/>
    <n v="506.88461538461536"/>
    <n v="402.69166666666666"/>
    <n v="13.25"/>
    <n v="0"/>
    <n v="0"/>
    <n v="0"/>
    <n v="0"/>
    <n v="206.66694586538463"/>
    <n v="0"/>
    <n v="0.98583333333333323"/>
  </r>
  <r>
    <d v="2021-02-01T00:00:00"/>
    <x v="10"/>
    <s v="P"/>
    <s v="Active"/>
    <n v="345"/>
    <x v="344"/>
    <s v="Y"/>
    <x v="15"/>
    <n v="1020"/>
    <x v="7"/>
    <s v="Niederl. 9"/>
    <n v="0.5"/>
    <s v="Department"/>
    <s v="Supervisor"/>
    <s v="Non-Mgm."/>
    <s v="ang."/>
    <s v="M"/>
    <d v="2018-07-14T00:00:00"/>
    <m/>
    <s v=""/>
    <n v="1"/>
    <d v="1997-04-14T00:00:00"/>
    <n v="22"/>
    <s v="J"/>
    <n v="30"/>
    <n v="2.5"/>
    <n v="39"/>
    <x v="0"/>
    <n v="0.5"/>
    <n v="28"/>
    <n v="0"/>
    <n v="8787"/>
    <n v="1259.1937499999999"/>
    <n v="0"/>
    <n v="0"/>
    <n v="0"/>
    <n v="0"/>
    <n v="0"/>
    <n v="0"/>
    <n v="0"/>
    <n v="0"/>
    <n v="0"/>
    <n v="0"/>
    <n v="506.94230769230768"/>
    <n v="402.73750000000001"/>
    <n v="13.25"/>
    <n v="0"/>
    <n v="0"/>
    <n v="0"/>
    <n v="0"/>
    <n v="206.69013043269231"/>
    <n v="0"/>
    <n v="0.98583333333333323"/>
  </r>
  <r>
    <d v="2021-02-01T00:00:00"/>
    <x v="10"/>
    <s v="P"/>
    <s v="Active"/>
    <n v="346"/>
    <x v="345"/>
    <s v="N"/>
    <x v="6"/>
    <n v="1014"/>
    <x v="1"/>
    <s v="Niederl. 1"/>
    <n v="1"/>
    <s v="Department"/>
    <s v="Supervisor"/>
    <s v="Non-Mgm."/>
    <s v="ang."/>
    <s v="W"/>
    <d v="2015-09-01T00:00:00"/>
    <m/>
    <s v=""/>
    <n v="4"/>
    <d v="1999-03-09T00:00:00"/>
    <n v="20"/>
    <s v="N"/>
    <n v="30"/>
    <n v="2.5"/>
    <n v="39"/>
    <x v="0"/>
    <n v="1"/>
    <n v="28"/>
    <n v="0"/>
    <n v="8788"/>
    <n v="1259.1937499999999"/>
    <n v="0"/>
    <n v="0"/>
    <n v="0"/>
    <n v="0"/>
    <n v="0"/>
    <n v="0"/>
    <n v="0"/>
    <n v="0"/>
    <n v="0"/>
    <n v="0"/>
    <n v="0"/>
    <n v="0"/>
    <n v="26.5"/>
    <n v="0"/>
    <n v="0"/>
    <n v="0"/>
    <n v="0"/>
    <n v="5.9346750000000004"/>
    <n v="0"/>
    <n v="2.1733333333333333"/>
  </r>
  <r>
    <d v="2021-02-01T00:00:00"/>
    <x v="10"/>
    <s v="P"/>
    <s v="Active"/>
    <n v="347"/>
    <x v="346"/>
    <s v="N"/>
    <x v="33"/>
    <n v="1000"/>
    <x v="1"/>
    <s v="Niederl. 1"/>
    <n v="1"/>
    <s v="Department"/>
    <s v="Supervisor"/>
    <s v="Non-Mgm."/>
    <s v="ang."/>
    <s v="W"/>
    <d v="2015-09-01T00:00:00"/>
    <m/>
    <s v=""/>
    <n v="4"/>
    <d v="1999-04-24T00:00:00"/>
    <n v="20"/>
    <s v="N"/>
    <n v="30"/>
    <n v="2.5"/>
    <n v="39"/>
    <x v="0"/>
    <n v="1"/>
    <n v="28"/>
    <n v="0"/>
    <n v="8789"/>
    <n v="1259.1937499999999"/>
    <n v="0"/>
    <n v="0"/>
    <n v="0"/>
    <n v="0"/>
    <n v="0"/>
    <n v="0"/>
    <n v="0"/>
    <n v="0"/>
    <n v="0"/>
    <n v="0"/>
    <n v="0"/>
    <n v="0"/>
    <n v="26.5"/>
    <n v="0"/>
    <n v="0"/>
    <n v="0"/>
    <n v="0"/>
    <n v="5.9346750000000004"/>
    <n v="0"/>
    <n v="2.1733333333333333"/>
  </r>
  <r>
    <d v="2021-02-01T00:00:00"/>
    <x v="10"/>
    <s v="P"/>
    <s v="Active"/>
    <n v="348"/>
    <x v="347"/>
    <s v="N"/>
    <x v="4"/>
    <n v="1013"/>
    <x v="1"/>
    <s v="Niederl. 1"/>
    <n v="1"/>
    <s v="Department"/>
    <s v="Supervisor"/>
    <s v="Non-Mgm."/>
    <s v="ang."/>
    <s v="M"/>
    <d v="2015-09-01T00:00:00"/>
    <m/>
    <s v=""/>
    <n v="4"/>
    <d v="1995-02-22T00:00:00"/>
    <n v="24"/>
    <s v="N"/>
    <n v="30"/>
    <n v="2.5"/>
    <n v="39"/>
    <x v="0"/>
    <n v="1"/>
    <n v="28"/>
    <n v="0"/>
    <n v="8790"/>
    <n v="1259.1937499999999"/>
    <n v="0"/>
    <n v="0"/>
    <n v="0"/>
    <n v="0"/>
    <n v="0"/>
    <n v="0"/>
    <n v="0"/>
    <n v="0"/>
    <n v="0"/>
    <n v="0"/>
    <n v="0"/>
    <n v="0"/>
    <n v="26.5"/>
    <n v="0"/>
    <n v="0"/>
    <n v="0"/>
    <n v="0"/>
    <n v="5.9346750000000004"/>
    <n v="0"/>
    <n v="2.1733333333333333"/>
  </r>
  <r>
    <d v="2021-02-01T00:00:00"/>
    <x v="10"/>
    <s v="P"/>
    <s v="Active"/>
    <n v="349"/>
    <x v="348"/>
    <s v="N"/>
    <x v="2"/>
    <n v="1010"/>
    <x v="1"/>
    <s v="Niederl. 1"/>
    <n v="1"/>
    <s v="Department"/>
    <s v="Supervisor"/>
    <s v="Non-Mgm."/>
    <s v="ang."/>
    <s v="W"/>
    <d v="2015-09-01T00:00:00"/>
    <m/>
    <s v=""/>
    <n v="4"/>
    <d v="1999-06-22T00:00:00"/>
    <n v="20"/>
    <s v="N"/>
    <n v="30"/>
    <n v="2.5"/>
    <n v="39"/>
    <x v="0"/>
    <n v="1"/>
    <n v="28"/>
    <n v="0"/>
    <n v="8791"/>
    <n v="1259.1937499999999"/>
    <n v="0"/>
    <n v="0"/>
    <n v="0"/>
    <n v="0"/>
    <n v="0"/>
    <n v="0"/>
    <n v="0"/>
    <n v="0"/>
    <n v="0"/>
    <n v="0"/>
    <n v="0"/>
    <n v="0"/>
    <n v="26.5"/>
    <n v="0"/>
    <n v="0"/>
    <n v="0"/>
    <n v="0"/>
    <n v="5.9346750000000004"/>
    <n v="0"/>
    <n v="2.1733333333333333"/>
  </r>
  <r>
    <d v="2021-02-01T00:00:00"/>
    <x v="10"/>
    <s v="P"/>
    <s v="Active"/>
    <n v="350"/>
    <x v="349"/>
    <s v="N"/>
    <x v="40"/>
    <n v="1001"/>
    <x v="1"/>
    <s v="Niederl. 1"/>
    <n v="1"/>
    <s v="Department"/>
    <s v="Supervisor"/>
    <s v="Non-Mgm."/>
    <s v="ang."/>
    <s v="M"/>
    <d v="2007-09-01T00:00:00"/>
    <m/>
    <s v=""/>
    <n v="12"/>
    <d v="1990-11-02T00:00:00"/>
    <n v="29"/>
    <s v="N"/>
    <n v="30"/>
    <n v="2.5"/>
    <n v="39"/>
    <x v="0"/>
    <n v="1"/>
    <n v="28"/>
    <n v="0"/>
    <n v="8792"/>
    <n v="1259.1937499999999"/>
    <n v="0"/>
    <n v="0"/>
    <n v="0"/>
    <n v="0"/>
    <n v="0"/>
    <n v="0"/>
    <n v="0"/>
    <n v="0"/>
    <n v="0"/>
    <n v="0"/>
    <n v="0"/>
    <n v="0"/>
    <n v="26.5"/>
    <n v="0"/>
    <n v="0"/>
    <n v="0"/>
    <n v="0"/>
    <n v="5.9346750000000004"/>
    <n v="0"/>
    <n v="0"/>
  </r>
  <r>
    <d v="2021-02-01T00:00:00"/>
    <x v="10"/>
    <s v="P"/>
    <s v="Active"/>
    <n v="351"/>
    <x v="350"/>
    <s v="N"/>
    <x v="16"/>
    <n v="1049"/>
    <x v="3"/>
    <s v="Niederl. 8"/>
    <n v="1"/>
    <s v="Department"/>
    <s v="Supervisor"/>
    <s v="Manager"/>
    <s v="ang."/>
    <s v="M"/>
    <d v="2015-10-01T00:00:00"/>
    <m/>
    <s v=""/>
    <n v="4"/>
    <d v="1989-08-01T00:00:00"/>
    <n v="30"/>
    <s v="N"/>
    <n v="30"/>
    <n v="2.5"/>
    <n v="39"/>
    <x v="0"/>
    <n v="1"/>
    <n v="28"/>
    <n v="0"/>
    <n v="8793"/>
    <n v="1259.1937499999999"/>
    <n v="0"/>
    <n v="0"/>
    <n v="30"/>
    <n v="0"/>
    <n v="0"/>
    <n v="0"/>
    <n v="0"/>
    <n v="0"/>
    <n v="0"/>
    <n v="0"/>
    <n v="0"/>
    <n v="0"/>
    <n v="26.5"/>
    <n v="0"/>
    <n v="0"/>
    <n v="0"/>
    <n v="0"/>
    <n v="12.653175000000001"/>
    <n v="79.61"/>
    <n v="2.1733333333333333"/>
  </r>
  <r>
    <d v="2021-02-01T00:00:00"/>
    <x v="10"/>
    <s v="P"/>
    <s v="Active"/>
    <n v="352"/>
    <x v="351"/>
    <s v="N"/>
    <x v="30"/>
    <n v="1071"/>
    <x v="0"/>
    <s v="Niederl. 3"/>
    <n v="1"/>
    <s v="Department"/>
    <s v="Supervisor"/>
    <s v="Manager"/>
    <s v="ang."/>
    <s v="W"/>
    <d v="2015-10-01T00:00:00"/>
    <m/>
    <s v=""/>
    <n v="4"/>
    <d v="1992-10-15T00:00:00"/>
    <n v="27"/>
    <s v="N"/>
    <n v="30"/>
    <n v="2.5"/>
    <n v="39"/>
    <x v="0"/>
    <n v="1"/>
    <n v="28"/>
    <n v="0"/>
    <n v="8794"/>
    <n v="1259.1937499999999"/>
    <n v="0"/>
    <n v="0"/>
    <n v="0"/>
    <n v="0"/>
    <n v="0"/>
    <n v="0"/>
    <n v="0"/>
    <n v="0"/>
    <n v="0"/>
    <n v="0"/>
    <n v="0"/>
    <n v="0"/>
    <n v="26.5"/>
    <n v="0"/>
    <n v="0"/>
    <n v="0"/>
    <n v="0"/>
    <n v="5.9346750000000004"/>
    <n v="0"/>
    <n v="2.1733333333333333"/>
  </r>
  <r>
    <d v="2021-02-01T00:00:00"/>
    <x v="10"/>
    <s v="P"/>
    <s v="Active"/>
    <n v="353"/>
    <x v="352"/>
    <s v="N"/>
    <x v="10"/>
    <n v="1075"/>
    <x v="0"/>
    <s v="Niederl. 3"/>
    <n v="1"/>
    <s v="Department"/>
    <s v="Supervisor"/>
    <s v="Supervisor"/>
    <s v="ang."/>
    <s v="W"/>
    <d v="2015-10-01T00:00:00"/>
    <m/>
    <s v=""/>
    <n v="4"/>
    <d v="1971-06-16T00:00:00"/>
    <n v="48"/>
    <s v="N"/>
    <n v="30"/>
    <n v="2.5"/>
    <n v="39"/>
    <x v="0"/>
    <n v="1"/>
    <n v="28"/>
    <n v="0"/>
    <n v="8795"/>
    <n v="1259.1937499999999"/>
    <n v="0"/>
    <n v="0"/>
    <n v="0"/>
    <n v="0"/>
    <n v="0"/>
    <n v="0"/>
    <n v="0"/>
    <n v="0"/>
    <n v="0"/>
    <n v="0"/>
    <n v="0"/>
    <n v="0"/>
    <n v="26.5"/>
    <n v="0"/>
    <n v="0"/>
    <n v="0"/>
    <n v="0"/>
    <n v="5.9346750000000004"/>
    <n v="0"/>
    <n v="2.1733333333333333"/>
  </r>
  <r>
    <d v="2021-02-01T00:00:00"/>
    <x v="10"/>
    <s v="P"/>
    <s v="Active"/>
    <n v="354"/>
    <x v="353"/>
    <s v="Y"/>
    <x v="16"/>
    <n v="1019"/>
    <x v="7"/>
    <s v="Niederl. 9"/>
    <n v="0.5"/>
    <s v="Department"/>
    <s v="Supervisor"/>
    <s v="Non-Mgm."/>
    <s v="ang."/>
    <s v="M"/>
    <d v="2015-10-01T00:00:00"/>
    <m/>
    <s v=""/>
    <n v="4"/>
    <d v="1966-05-02T00:00:00"/>
    <n v="53"/>
    <s v="N"/>
    <n v="30"/>
    <n v="2.5"/>
    <n v="39"/>
    <x v="0"/>
    <n v="0.5"/>
    <n v="28"/>
    <n v="0"/>
    <n v="8796"/>
    <n v="1259.1937499999999"/>
    <n v="0"/>
    <n v="0"/>
    <n v="15"/>
    <n v="0"/>
    <n v="400"/>
    <n v="0"/>
    <n v="0"/>
    <n v="0"/>
    <n v="0"/>
    <n v="0"/>
    <n v="0"/>
    <n v="0"/>
    <n v="13.25"/>
    <n v="0"/>
    <n v="0"/>
    <n v="0"/>
    <n v="0"/>
    <n v="95.906587500000001"/>
    <n v="38.57"/>
    <n v="1.0866666666666667"/>
  </r>
  <r>
    <d v="2021-02-01T00:00:00"/>
    <x v="10"/>
    <s v="P"/>
    <s v="Active"/>
    <n v="354"/>
    <x v="353"/>
    <s v="Y"/>
    <x v="16"/>
    <n v="1025"/>
    <x v="6"/>
    <s v="Niederl. 10"/>
    <n v="0.5"/>
    <s v="Department"/>
    <s v="Supervisor"/>
    <s v="Non-Mgm."/>
    <s v="ang."/>
    <s v="M"/>
    <d v="2015-10-01T00:00:00"/>
    <m/>
    <s v=""/>
    <n v="4"/>
    <d v="1966-05-02T00:00:00"/>
    <n v="53"/>
    <s v="N"/>
    <n v="30"/>
    <n v="2.5"/>
    <n v="39"/>
    <x v="0"/>
    <n v="0.5"/>
    <n v="28"/>
    <n v="0"/>
    <n v="8797"/>
    <n v="1259.1937499999999"/>
    <n v="0"/>
    <n v="0"/>
    <n v="15"/>
    <n v="0"/>
    <n v="400"/>
    <n v="0"/>
    <n v="0"/>
    <n v="0"/>
    <n v="0"/>
    <n v="0"/>
    <n v="0"/>
    <n v="0"/>
    <n v="13.25"/>
    <n v="0"/>
    <n v="0"/>
    <n v="0"/>
    <n v="0"/>
    <n v="95.906587500000001"/>
    <n v="38.57"/>
    <n v="1.0866666666666667"/>
  </r>
  <r>
    <d v="2021-02-01T00:00:00"/>
    <x v="10"/>
    <s v="P"/>
    <s v="Active"/>
    <n v="355"/>
    <x v="354"/>
    <s v="N"/>
    <x v="31"/>
    <n v="1028"/>
    <x v="6"/>
    <s v="Niederl. 10"/>
    <n v="1"/>
    <s v="Department"/>
    <s v="Supervisor"/>
    <s v="Non-Mgm."/>
    <s v="ang."/>
    <s v="M"/>
    <d v="2015-10-01T00:00:00"/>
    <m/>
    <s v=""/>
    <n v="4"/>
    <d v="1969-11-22T00:00:00"/>
    <n v="50"/>
    <s v="J"/>
    <n v="30"/>
    <n v="2.5"/>
    <n v="39"/>
    <x v="0"/>
    <n v="1"/>
    <n v="28"/>
    <n v="0"/>
    <n v="8798"/>
    <n v="1259.1937499999999"/>
    <n v="0"/>
    <n v="0"/>
    <n v="30"/>
    <n v="0"/>
    <n v="875"/>
    <n v="0"/>
    <n v="0"/>
    <n v="0"/>
    <n v="0"/>
    <n v="0"/>
    <n v="507.57692307692309"/>
    <n v="403.24166666666667"/>
    <n v="26.5"/>
    <n v="0"/>
    <n v="0"/>
    <n v="0"/>
    <n v="0"/>
    <n v="412.58724817307694"/>
    <n v="102.41"/>
    <n v="2.1733333333333333"/>
  </r>
  <r>
    <d v="2021-02-01T00:00:00"/>
    <x v="10"/>
    <s v="P"/>
    <s v="Active"/>
    <n v="356"/>
    <x v="355"/>
    <s v="N"/>
    <x v="37"/>
    <n v="1005"/>
    <x v="1"/>
    <s v="Niederl. 1"/>
    <n v="1"/>
    <s v="Department"/>
    <s v="Supervisor"/>
    <s v="Non-Mgm."/>
    <s v="ang."/>
    <s v="M"/>
    <d v="2011-04-01T00:00:00"/>
    <m/>
    <s v=""/>
    <n v="8"/>
    <d v="1987-01-06T00:00:00"/>
    <n v="33"/>
    <s v="N"/>
    <n v="30"/>
    <n v="2.5"/>
    <n v="39"/>
    <x v="0"/>
    <n v="1"/>
    <n v="28"/>
    <n v="0"/>
    <n v="8799"/>
    <n v="1259.1937499999999"/>
    <n v="0"/>
    <n v="0"/>
    <n v="0"/>
    <n v="0"/>
    <n v="0"/>
    <n v="0"/>
    <n v="0"/>
    <n v="0"/>
    <n v="0"/>
    <n v="0"/>
    <n v="0"/>
    <n v="0"/>
    <n v="26.5"/>
    <n v="0"/>
    <n v="0"/>
    <n v="0"/>
    <n v="0"/>
    <n v="5.9346750000000004"/>
    <n v="0"/>
    <n v="0"/>
  </r>
  <r>
    <d v="2021-02-01T00:00:00"/>
    <x v="10"/>
    <s v="P"/>
    <s v="Active"/>
    <n v="357"/>
    <x v="356"/>
    <s v="N"/>
    <x v="48"/>
    <n v="1073"/>
    <x v="0"/>
    <s v="Niederl. 3"/>
    <n v="1"/>
    <s v="Department"/>
    <s v="Supervisor"/>
    <s v="Non-Mgm."/>
    <s v="ang."/>
    <s v="M"/>
    <d v="2015-11-01T00:00:00"/>
    <m/>
    <s v=""/>
    <n v="4"/>
    <d v="1985-06-30T00:00:00"/>
    <n v="34"/>
    <s v="N"/>
    <n v="30"/>
    <n v="2.5"/>
    <n v="39"/>
    <x v="0"/>
    <n v="1"/>
    <n v="28"/>
    <n v="0"/>
    <n v="8800"/>
    <n v="1259.1937499999999"/>
    <n v="0"/>
    <n v="0"/>
    <n v="0"/>
    <n v="0"/>
    <n v="0"/>
    <n v="0"/>
    <n v="0"/>
    <n v="0"/>
    <n v="0"/>
    <n v="0"/>
    <n v="0"/>
    <n v="0"/>
    <n v="26.5"/>
    <n v="0"/>
    <n v="0"/>
    <n v="0"/>
    <n v="0"/>
    <n v="5.9346750000000004"/>
    <n v="0"/>
    <n v="2.1733333333333333"/>
  </r>
  <r>
    <d v="2021-02-01T00:00:00"/>
    <x v="10"/>
    <s v="P"/>
    <s v="Active"/>
    <n v="358"/>
    <x v="357"/>
    <s v="N"/>
    <x v="36"/>
    <n v="1054"/>
    <x v="8"/>
    <s v="Niederl. 2"/>
    <n v="1"/>
    <s v="Department"/>
    <s v="Supervisor"/>
    <s v="Non-Mgm."/>
    <s v="ang."/>
    <s v="M"/>
    <d v="2015-11-01T00:00:00"/>
    <m/>
    <s v=""/>
    <n v="4"/>
    <d v="1973-03-31T00:00:00"/>
    <n v="46"/>
    <s v="N"/>
    <n v="30"/>
    <n v="2.5"/>
    <n v="39"/>
    <x v="0"/>
    <n v="1"/>
    <n v="28"/>
    <n v="0"/>
    <n v="8801"/>
    <n v="1259.1937499999999"/>
    <n v="0"/>
    <n v="0"/>
    <n v="0"/>
    <n v="0"/>
    <n v="0"/>
    <n v="0"/>
    <n v="0"/>
    <n v="0"/>
    <n v="0"/>
    <n v="0"/>
    <n v="0"/>
    <n v="0"/>
    <n v="26.5"/>
    <n v="0"/>
    <n v="0"/>
    <n v="0"/>
    <n v="0"/>
    <n v="5.9346750000000004"/>
    <n v="0"/>
    <n v="2.1733333333333333"/>
  </r>
  <r>
    <d v="2021-02-01T00:00:00"/>
    <x v="10"/>
    <s v="P"/>
    <s v="Active"/>
    <n v="359"/>
    <x v="358"/>
    <s v="N"/>
    <x v="22"/>
    <n v="1035"/>
    <x v="5"/>
    <s v="Niederl. 5"/>
    <n v="1"/>
    <s v="Department"/>
    <s v="Supervisor"/>
    <s v="Non-Mgm."/>
    <s v="ang."/>
    <s v="M"/>
    <d v="2015-11-01T00:00:00"/>
    <m/>
    <s v=""/>
    <n v="4"/>
    <d v="1994-03-23T00:00:00"/>
    <n v="25"/>
    <s v="J"/>
    <n v="30"/>
    <n v="2.5"/>
    <n v="39"/>
    <x v="0"/>
    <n v="1"/>
    <n v="28"/>
    <n v="0"/>
    <n v="8802"/>
    <n v="1259.1937499999999"/>
    <n v="0"/>
    <n v="0"/>
    <n v="0"/>
    <n v="0"/>
    <n v="0"/>
    <n v="0"/>
    <n v="0"/>
    <n v="0"/>
    <n v="0"/>
    <n v="0"/>
    <n v="507.80769230769232"/>
    <n v="403.42500000000001"/>
    <n v="26.5"/>
    <n v="0"/>
    <n v="0"/>
    <n v="0"/>
    <n v="0"/>
    <n v="210.00523644230771"/>
    <n v="0"/>
    <n v="2.1733333333333333"/>
  </r>
  <r>
    <d v="2021-02-01T00:00:00"/>
    <x v="10"/>
    <s v="P"/>
    <s v="Active"/>
    <n v="360"/>
    <x v="359"/>
    <s v="N"/>
    <x v="5"/>
    <n v="1093"/>
    <x v="0"/>
    <s v="Niederl. 3"/>
    <n v="1"/>
    <s v="Department"/>
    <s v="Supervisor"/>
    <s v="Director"/>
    <s v="ang."/>
    <s v="M"/>
    <d v="2015-12-01T00:00:00"/>
    <m/>
    <s v=""/>
    <n v="4"/>
    <d v="1970-03-31T00:00:00"/>
    <n v="49"/>
    <s v="N"/>
    <n v="30"/>
    <n v="2.5"/>
    <n v="39"/>
    <x v="0"/>
    <n v="1"/>
    <n v="28"/>
    <n v="0"/>
    <n v="8803"/>
    <n v="1259.1937499999999"/>
    <n v="0"/>
    <n v="0"/>
    <n v="0"/>
    <n v="0"/>
    <n v="0"/>
    <n v="0"/>
    <n v="0"/>
    <n v="0"/>
    <n v="0"/>
    <n v="0"/>
    <n v="0"/>
    <n v="0"/>
    <n v="26.5"/>
    <n v="0"/>
    <n v="0"/>
    <n v="0"/>
    <n v="0"/>
    <n v="5.9346750000000004"/>
    <n v="193.40099999999998"/>
    <n v="2.1733333333333333"/>
  </r>
  <r>
    <d v="2021-02-01T00:00:00"/>
    <x v="10"/>
    <s v="P"/>
    <s v="Active"/>
    <n v="361"/>
    <x v="360"/>
    <s v="N"/>
    <x v="31"/>
    <n v="1028"/>
    <x v="6"/>
    <s v="Niederl. 10"/>
    <n v="1"/>
    <s v="Department"/>
    <s v="Supervisor"/>
    <s v="Non-Mgm."/>
    <s v="ang."/>
    <s v="M"/>
    <d v="2016-01-01T00:00:00"/>
    <m/>
    <s v=""/>
    <n v="4"/>
    <d v="1958-10-04T00:00:00"/>
    <n v="61"/>
    <s v="J"/>
    <n v="30"/>
    <n v="2.5"/>
    <n v="39"/>
    <x v="0"/>
    <n v="1"/>
    <n v="28"/>
    <n v="0"/>
    <n v="8804"/>
    <n v="1259.1937499999999"/>
    <n v="0"/>
    <n v="0"/>
    <n v="30"/>
    <n v="0"/>
    <n v="787.99"/>
    <n v="0"/>
    <n v="0"/>
    <n v="0"/>
    <n v="0"/>
    <n v="0"/>
    <n v="507.92307692307691"/>
    <n v="403.51666666666665"/>
    <n v="26.5"/>
    <n v="0"/>
    <n v="0"/>
    <n v="0"/>
    <n v="0"/>
    <n v="393.2404660769231"/>
    <n v="78.28"/>
    <n v="0"/>
  </r>
  <r>
    <d v="2021-02-01T00:00:00"/>
    <x v="10"/>
    <s v="P"/>
    <s v="Active"/>
    <n v="362"/>
    <x v="361"/>
    <s v="N"/>
    <x v="10"/>
    <n v="1075"/>
    <x v="0"/>
    <s v="Niederl. 3"/>
    <n v="1"/>
    <s v="Department"/>
    <s v="Supervisor"/>
    <s v="Non-Mgm."/>
    <s v="ang."/>
    <s v="M"/>
    <d v="2016-01-01T00:00:00"/>
    <m/>
    <s v=""/>
    <n v="4"/>
    <d v="1970-10-09T00:00:00"/>
    <n v="49"/>
    <s v="N"/>
    <n v="30"/>
    <n v="2.5"/>
    <n v="39"/>
    <x v="0"/>
    <n v="1"/>
    <n v="28"/>
    <n v="0"/>
    <n v="8805"/>
    <n v="1259.1937499999999"/>
    <n v="0"/>
    <n v="0"/>
    <n v="0"/>
    <n v="0"/>
    <n v="0"/>
    <n v="0"/>
    <n v="0"/>
    <n v="0"/>
    <n v="0"/>
    <n v="0"/>
    <n v="0"/>
    <n v="0"/>
    <n v="26.5"/>
    <n v="0"/>
    <n v="0"/>
    <n v="0"/>
    <n v="0"/>
    <n v="5.9346750000000004"/>
    <n v="0"/>
    <n v="0"/>
  </r>
  <r>
    <d v="2021-02-01T00:00:00"/>
    <x v="10"/>
    <s v="P"/>
    <s v="Active"/>
    <n v="363"/>
    <x v="362"/>
    <s v="N"/>
    <x v="22"/>
    <n v="1035"/>
    <x v="5"/>
    <s v="Niederl. 5"/>
    <n v="1"/>
    <s v="Department"/>
    <s v="Supervisor"/>
    <s v="Non-Mgm."/>
    <s v="ang."/>
    <s v="M"/>
    <d v="2016-01-01T00:00:00"/>
    <m/>
    <s v=""/>
    <n v="4"/>
    <d v="1990-11-14T00:00:00"/>
    <n v="29"/>
    <s v="J"/>
    <n v="30"/>
    <n v="2.5"/>
    <n v="39"/>
    <x v="0"/>
    <n v="1"/>
    <n v="28"/>
    <n v="0"/>
    <n v="8806"/>
    <n v="1259.1937499999999"/>
    <n v="0"/>
    <n v="0"/>
    <n v="0"/>
    <n v="0"/>
    <n v="0"/>
    <n v="0"/>
    <n v="0"/>
    <n v="0"/>
    <n v="0"/>
    <n v="0"/>
    <n v="508.03846153846149"/>
    <n v="403.60833333333341"/>
    <n v="26.5"/>
    <n v="0"/>
    <n v="0"/>
    <n v="0"/>
    <n v="0"/>
    <n v="210.09797471153848"/>
    <n v="0"/>
    <n v="0"/>
  </r>
  <r>
    <d v="2021-02-01T00:00:00"/>
    <x v="10"/>
    <s v="P"/>
    <s v="Active"/>
    <n v="364"/>
    <x v="363"/>
    <s v="N"/>
    <x v="16"/>
    <n v="1067"/>
    <x v="3"/>
    <s v="Niederl. 8"/>
    <n v="1"/>
    <s v="Department"/>
    <s v="Supervisor"/>
    <s v="Non-Mgm."/>
    <s v="ang."/>
    <s v="M"/>
    <d v="2016-02-03T00:00:00"/>
    <m/>
    <s v=""/>
    <n v="3"/>
    <d v="1988-09-08T00:00:00"/>
    <n v="31"/>
    <s v="N"/>
    <n v="30"/>
    <n v="2.5"/>
    <n v="39"/>
    <x v="0"/>
    <n v="1"/>
    <n v="28"/>
    <n v="0"/>
    <n v="8807"/>
    <n v="1259.1937499999999"/>
    <n v="0"/>
    <n v="0"/>
    <n v="0"/>
    <n v="0"/>
    <n v="0"/>
    <n v="0"/>
    <n v="0"/>
    <n v="0"/>
    <n v="0"/>
    <n v="0"/>
    <n v="0"/>
    <n v="0"/>
    <n v="26.5"/>
    <n v="0"/>
    <n v="0"/>
    <n v="0"/>
    <n v="0"/>
    <n v="5.9346750000000004"/>
    <n v="0"/>
    <n v="0"/>
  </r>
  <r>
    <d v="2021-02-01T00:00:00"/>
    <x v="10"/>
    <s v="P"/>
    <s v="Active"/>
    <n v="365"/>
    <x v="364"/>
    <s v="N"/>
    <x v="29"/>
    <n v="1079"/>
    <x v="0"/>
    <s v="Niederl. 3"/>
    <n v="1"/>
    <s v="Department"/>
    <s v="Supervisor"/>
    <s v="Non-Mgm."/>
    <s v="ang."/>
    <s v="W"/>
    <d v="2016-02-01T00:00:00"/>
    <m/>
    <s v=""/>
    <n v="3"/>
    <d v="1986-05-05T00:00:00"/>
    <n v="33"/>
    <s v="N"/>
    <n v="30"/>
    <n v="2.5"/>
    <n v="16"/>
    <x v="0"/>
    <n v="0.41025641025641024"/>
    <n v="28"/>
    <n v="0"/>
    <n v="8808"/>
    <n v="1259.1937499999999"/>
    <n v="0"/>
    <n v="0"/>
    <n v="0"/>
    <n v="0"/>
    <n v="0"/>
    <n v="0"/>
    <n v="0"/>
    <n v="0"/>
    <n v="0"/>
    <n v="0"/>
    <n v="0"/>
    <n v="0"/>
    <n v="26.5"/>
    <n v="0"/>
    <n v="0"/>
    <n v="0"/>
    <n v="0"/>
    <n v="5.9346750000000004"/>
    <n v="0"/>
    <n v="0"/>
  </r>
  <r>
    <d v="2021-02-01T00:00:00"/>
    <x v="10"/>
    <s v="P"/>
    <s v="Active"/>
    <n v="366"/>
    <x v="365"/>
    <s v="N"/>
    <x v="31"/>
    <n v="1028"/>
    <x v="6"/>
    <s v="Niederl. 10"/>
    <n v="1"/>
    <s v="Department"/>
    <s v="Supervisor"/>
    <s v="Non-Mgm."/>
    <s v="ang."/>
    <s v="M"/>
    <d v="2016-02-01T00:00:00"/>
    <m/>
    <s v=""/>
    <n v="3"/>
    <d v="1961-05-19T00:00:00"/>
    <n v="58"/>
    <s v="J"/>
    <n v="30"/>
    <n v="2.5"/>
    <n v="39"/>
    <x v="0"/>
    <n v="1"/>
    <n v="28"/>
    <n v="0"/>
    <n v="8809"/>
    <n v="1259.1937499999999"/>
    <n v="0"/>
    <n v="0"/>
    <n v="30"/>
    <n v="0"/>
    <n v="0"/>
    <n v="0"/>
    <n v="0"/>
    <n v="0"/>
    <n v="0"/>
    <n v="0"/>
    <n v="508.21153846153845"/>
    <n v="403.74583333333339"/>
    <n v="26.5"/>
    <n v="0"/>
    <n v="0"/>
    <n v="0"/>
    <n v="0"/>
    <n v="216.88602841346156"/>
    <n v="76.95"/>
    <n v="0"/>
  </r>
  <r>
    <d v="2021-02-01T00:00:00"/>
    <x v="10"/>
    <s v="P"/>
    <s v="Active"/>
    <n v="367"/>
    <x v="366"/>
    <s v="N"/>
    <x v="31"/>
    <n v="1022"/>
    <x v="7"/>
    <s v="Niederl. 9"/>
    <n v="1"/>
    <s v="Department"/>
    <s v="Supervisor"/>
    <s v="Non-Mgm."/>
    <s v="ang."/>
    <s v="M"/>
    <d v="2016-03-01T00:00:00"/>
    <m/>
    <s v=""/>
    <n v="3"/>
    <d v="1982-12-15T00:00:00"/>
    <n v="37"/>
    <s v="J"/>
    <n v="30"/>
    <n v="2.5"/>
    <n v="39"/>
    <x v="0"/>
    <n v="1"/>
    <n v="28"/>
    <n v="0"/>
    <n v="8810"/>
    <n v="1259.1937499999999"/>
    <n v="0"/>
    <n v="0"/>
    <n v="30"/>
    <n v="0"/>
    <n v="875"/>
    <n v="0"/>
    <n v="0"/>
    <n v="0"/>
    <n v="0"/>
    <n v="0"/>
    <n v="508.26923076923077"/>
    <n v="403.79166666666669"/>
    <n v="26.5"/>
    <n v="0"/>
    <n v="0"/>
    <n v="0"/>
    <n v="0"/>
    <n v="412.86546298076928"/>
    <n v="113.24"/>
    <n v="0"/>
  </r>
  <r>
    <d v="2021-02-01T00:00:00"/>
    <x v="10"/>
    <s v="P"/>
    <s v="Active"/>
    <n v="368"/>
    <x v="367"/>
    <s v="N"/>
    <x v="16"/>
    <n v="1067"/>
    <x v="11"/>
    <s v="Niederl. 12"/>
    <n v="1"/>
    <s v="Department"/>
    <s v="Supervisor"/>
    <s v="Non-Mgm."/>
    <s v="ang."/>
    <s v="M"/>
    <d v="2016-03-01T00:00:00"/>
    <m/>
    <s v=""/>
    <n v="3"/>
    <d v="1962-02-04T00:00:00"/>
    <n v="57"/>
    <s v="N"/>
    <n v="30"/>
    <n v="2.5"/>
    <n v="39"/>
    <x v="0"/>
    <n v="1"/>
    <n v="28"/>
    <n v="0"/>
    <n v="8811"/>
    <n v="1259.1937499999999"/>
    <n v="0"/>
    <n v="0"/>
    <n v="30"/>
    <n v="0"/>
    <n v="0"/>
    <n v="0"/>
    <n v="0"/>
    <n v="0"/>
    <n v="0"/>
    <n v="0"/>
    <n v="0"/>
    <n v="0"/>
    <n v="26.5"/>
    <n v="0"/>
    <n v="0"/>
    <n v="0"/>
    <n v="0"/>
    <n v="12.653175000000001"/>
    <n v="95"/>
    <n v="0"/>
  </r>
  <r>
    <d v="2021-02-01T00:00:00"/>
    <x v="10"/>
    <s v="P"/>
    <s v="Active"/>
    <n v="369"/>
    <x v="368"/>
    <s v="N"/>
    <x v="20"/>
    <n v="1065"/>
    <x v="10"/>
    <s v="Niederl. 11"/>
    <n v="1"/>
    <s v="Department"/>
    <s v="Supervisor"/>
    <s v="Non-Mgm."/>
    <s v="ang."/>
    <s v="W"/>
    <d v="2016-04-01T00:00:00"/>
    <m/>
    <s v=""/>
    <n v="3"/>
    <d v="1977-07-19T00:00:00"/>
    <n v="42"/>
    <s v="N"/>
    <n v="30"/>
    <n v="2.5"/>
    <n v="39"/>
    <x v="0"/>
    <n v="1"/>
    <n v="28"/>
    <n v="0"/>
    <n v="8812"/>
    <n v="1259.1937499999999"/>
    <n v="0"/>
    <n v="0"/>
    <n v="0"/>
    <n v="0"/>
    <n v="0"/>
    <n v="0"/>
    <n v="0"/>
    <n v="0"/>
    <n v="0"/>
    <n v="0"/>
    <n v="0"/>
    <n v="0"/>
    <n v="26.5"/>
    <n v="0"/>
    <n v="0"/>
    <n v="0"/>
    <n v="0"/>
    <n v="5.9346750000000004"/>
    <n v="0"/>
    <n v="0"/>
  </r>
  <r>
    <d v="2021-02-01T00:00:00"/>
    <x v="10"/>
    <s v="P"/>
    <s v="Active"/>
    <n v="370"/>
    <x v="369"/>
    <s v="Y"/>
    <x v="15"/>
    <n v="1050"/>
    <x v="3"/>
    <s v="Niederl. 8"/>
    <n v="0.5"/>
    <s v="Department"/>
    <s v="Supervisor"/>
    <s v="Non-Mgm."/>
    <s v="ang."/>
    <s v="W"/>
    <d v="2016-04-16T00:00:00"/>
    <m/>
    <s v=""/>
    <n v="3"/>
    <d v="1988-09-06T00:00:00"/>
    <n v="31"/>
    <s v="J"/>
    <n v="30"/>
    <n v="2.5"/>
    <n v="39"/>
    <x v="0"/>
    <n v="0.5"/>
    <n v="28"/>
    <n v="0"/>
    <n v="8813"/>
    <n v="1259.1937499999999"/>
    <n v="0"/>
    <n v="0"/>
    <n v="0"/>
    <n v="0"/>
    <n v="0"/>
    <n v="0"/>
    <n v="0"/>
    <n v="0"/>
    <n v="0"/>
    <n v="0"/>
    <n v="508.44230769230768"/>
    <n v="403.92916666666667"/>
    <n v="13.25"/>
    <n v="0"/>
    <n v="0"/>
    <n v="0"/>
    <n v="0"/>
    <n v="207.29292918269232"/>
    <n v="0"/>
    <n v="0"/>
  </r>
  <r>
    <d v="2021-02-01T00:00:00"/>
    <x v="10"/>
    <s v="P"/>
    <s v="Active"/>
    <n v="370"/>
    <x v="369"/>
    <s v="Y"/>
    <x v="15"/>
    <n v="1057"/>
    <x v="2"/>
    <s v="Niederl. 7"/>
    <n v="0.5"/>
    <s v="Department"/>
    <s v="Supervisor"/>
    <s v="Non-Mgm."/>
    <s v="ang."/>
    <s v="W"/>
    <d v="2016-04-16T00:00:00"/>
    <m/>
    <s v=""/>
    <n v="3"/>
    <d v="1988-09-06T00:00:00"/>
    <n v="31"/>
    <s v="J"/>
    <n v="30"/>
    <n v="2.5"/>
    <n v="39"/>
    <x v="0"/>
    <n v="0.5"/>
    <n v="28"/>
    <n v="0"/>
    <n v="8814"/>
    <n v="1259.1937499999999"/>
    <n v="0"/>
    <n v="0"/>
    <n v="0"/>
    <n v="0"/>
    <n v="0"/>
    <n v="0"/>
    <n v="0"/>
    <n v="0"/>
    <n v="0"/>
    <n v="0"/>
    <n v="508.5"/>
    <n v="403.97500000000002"/>
    <n v="13.25"/>
    <n v="0"/>
    <n v="0"/>
    <n v="0"/>
    <n v="0"/>
    <n v="207.31611375000003"/>
    <n v="0"/>
    <n v="0"/>
  </r>
  <r>
    <d v="2021-02-01T00:00:00"/>
    <x v="10"/>
    <s v="P"/>
    <s v="Active"/>
    <n v="371"/>
    <x v="370"/>
    <s v="N"/>
    <x v="10"/>
    <n v="1075"/>
    <x v="0"/>
    <s v="Niederl. 3"/>
    <n v="1"/>
    <s v="Department"/>
    <s v="Supervisor"/>
    <s v="Non-Mgm."/>
    <s v="ang."/>
    <s v="M"/>
    <d v="2016-04-01T00:00:00"/>
    <m/>
    <s v=""/>
    <n v="3"/>
    <d v="1989-04-11T00:00:00"/>
    <n v="30"/>
    <s v="N"/>
    <n v="30"/>
    <n v="2.5"/>
    <n v="39"/>
    <x v="0"/>
    <n v="1"/>
    <n v="28"/>
    <n v="0"/>
    <n v="8815"/>
    <n v="1259.1937499999999"/>
    <n v="0"/>
    <n v="0"/>
    <n v="0"/>
    <n v="0"/>
    <n v="0"/>
    <n v="0"/>
    <n v="0"/>
    <n v="0"/>
    <n v="0"/>
    <n v="0"/>
    <n v="0"/>
    <n v="0"/>
    <n v="26.5"/>
    <n v="0"/>
    <n v="0"/>
    <n v="0"/>
    <n v="0"/>
    <n v="5.9346750000000004"/>
    <n v="0"/>
    <n v="0"/>
  </r>
  <r>
    <d v="2021-02-01T00:00:00"/>
    <x v="10"/>
    <s v="P"/>
    <s v="Active"/>
    <n v="372"/>
    <x v="371"/>
    <s v="N"/>
    <x v="17"/>
    <n v="1088"/>
    <x v="0"/>
    <s v="Niederl. 3"/>
    <n v="1"/>
    <s v="Department"/>
    <s v="Supervisor"/>
    <s v="Supervisor"/>
    <s v="ang."/>
    <s v="M"/>
    <d v="2016-04-01T00:00:00"/>
    <m/>
    <s v=""/>
    <n v="3"/>
    <d v="1964-09-17T00:00:00"/>
    <n v="55"/>
    <s v="N"/>
    <n v="30"/>
    <n v="2.5"/>
    <n v="39"/>
    <x v="0"/>
    <n v="1"/>
    <n v="28"/>
    <n v="0"/>
    <n v="8816"/>
    <n v="1259.1937499999999"/>
    <n v="0"/>
    <n v="0"/>
    <n v="0"/>
    <n v="0"/>
    <n v="0"/>
    <n v="0"/>
    <n v="0"/>
    <n v="0"/>
    <n v="0"/>
    <n v="0"/>
    <n v="0"/>
    <n v="0"/>
    <n v="26.5"/>
    <n v="0"/>
    <n v="0"/>
    <n v="0"/>
    <n v="0"/>
    <n v="5.9346750000000004"/>
    <n v="0"/>
    <n v="0"/>
  </r>
  <r>
    <d v="2021-02-01T00:00:00"/>
    <x v="10"/>
    <s v="P"/>
    <s v="Active"/>
    <n v="373"/>
    <x v="372"/>
    <s v="N"/>
    <x v="30"/>
    <n v="1071"/>
    <x v="0"/>
    <s v="Niederl. 3"/>
    <n v="1"/>
    <s v="Department"/>
    <s v="Supervisor"/>
    <s v="Non-Mgm."/>
    <s v="ang."/>
    <s v="M"/>
    <d v="2016-04-01T00:00:00"/>
    <m/>
    <s v=""/>
    <n v="3"/>
    <d v="1966-05-31T00:00:00"/>
    <n v="53"/>
    <s v="N"/>
    <n v="30"/>
    <n v="2.5"/>
    <n v="39"/>
    <x v="0"/>
    <n v="1"/>
    <n v="28"/>
    <n v="0"/>
    <n v="8817"/>
    <n v="1259.1937499999999"/>
    <n v="0"/>
    <n v="0"/>
    <n v="0"/>
    <n v="0"/>
    <n v="0"/>
    <n v="0"/>
    <n v="0"/>
    <n v="0"/>
    <n v="0"/>
    <n v="0"/>
    <n v="0"/>
    <n v="0"/>
    <n v="26.5"/>
    <n v="0"/>
    <n v="0"/>
    <n v="0"/>
    <n v="0"/>
    <n v="5.9346750000000004"/>
    <n v="0"/>
    <n v="0"/>
  </r>
  <r>
    <d v="2021-02-01T00:00:00"/>
    <x v="10"/>
    <s v="P"/>
    <s v="Active"/>
    <n v="374"/>
    <x v="373"/>
    <s v="N"/>
    <x v="10"/>
    <n v="1075"/>
    <x v="0"/>
    <s v="Niederl. 3"/>
    <n v="1"/>
    <s v="Department"/>
    <s v="Supervisor"/>
    <s v="Non-Mgm."/>
    <s v="ang."/>
    <s v="W"/>
    <d v="2016-04-01T00:00:00"/>
    <m/>
    <s v=""/>
    <n v="3"/>
    <d v="1982-04-05T00:00:00"/>
    <n v="37"/>
    <s v="N"/>
    <n v="30"/>
    <n v="2.5"/>
    <n v="39"/>
    <x v="0"/>
    <n v="1"/>
    <n v="28"/>
    <n v="0"/>
    <n v="8818"/>
    <n v="1259.1937499999999"/>
    <n v="0"/>
    <n v="0"/>
    <n v="0"/>
    <n v="0"/>
    <n v="0"/>
    <n v="0"/>
    <n v="0"/>
    <n v="0"/>
    <n v="0"/>
    <n v="0"/>
    <n v="0"/>
    <n v="0"/>
    <n v="26.5"/>
    <n v="0"/>
    <n v="0"/>
    <n v="0"/>
    <n v="0"/>
    <n v="5.9346750000000004"/>
    <n v="0"/>
    <n v="0"/>
  </r>
  <r>
    <d v="2021-02-01T00:00:00"/>
    <x v="10"/>
    <s v="P"/>
    <s v="Active"/>
    <n v="375"/>
    <x v="374"/>
    <s v="N"/>
    <x v="16"/>
    <n v="1049"/>
    <x v="3"/>
    <s v="Niederl. 8"/>
    <n v="1"/>
    <s v="Department"/>
    <s v="Supervisor"/>
    <s v="Non-Mgm."/>
    <s v="ang."/>
    <s v="M"/>
    <d v="2016-05-01T00:00:00"/>
    <m/>
    <s v=""/>
    <n v="3"/>
    <d v="1969-11-20T00:00:00"/>
    <n v="50"/>
    <s v="J"/>
    <n v="30"/>
    <n v="2.5"/>
    <n v="39"/>
    <x v="0"/>
    <n v="1"/>
    <n v="28"/>
    <n v="0"/>
    <n v="8819"/>
    <n v="1259.1937499999999"/>
    <n v="0"/>
    <n v="0"/>
    <n v="0"/>
    <n v="0"/>
    <n v="0"/>
    <n v="0"/>
    <n v="0"/>
    <n v="0"/>
    <n v="0"/>
    <n v="0"/>
    <n v="508.78846153846155"/>
    <n v="404.20416666666665"/>
    <n v="26.5"/>
    <n v="0"/>
    <n v="0"/>
    <n v="0"/>
    <n v="0"/>
    <n v="210.39937408653847"/>
    <n v="0"/>
    <n v="0"/>
  </r>
  <r>
    <d v="2021-02-01T00:00:00"/>
    <x v="10"/>
    <s v="P"/>
    <s v="Active"/>
    <n v="376"/>
    <x v="375"/>
    <s v="N"/>
    <x v="22"/>
    <n v="1060"/>
    <x v="2"/>
    <s v="Niederl. 7"/>
    <n v="1"/>
    <s v="Department"/>
    <s v="Supervisor"/>
    <s v="Non-Mgm."/>
    <s v="ang."/>
    <s v="M"/>
    <d v="2016-05-01T00:00:00"/>
    <m/>
    <s v=""/>
    <n v="3"/>
    <d v="1987-08-20T00:00:00"/>
    <n v="32"/>
    <s v="J"/>
    <n v="30"/>
    <n v="2.5"/>
    <n v="39"/>
    <x v="0"/>
    <n v="1"/>
    <n v="28"/>
    <n v="0"/>
    <n v="8820"/>
    <n v="1259.1937499999999"/>
    <n v="0"/>
    <n v="0"/>
    <n v="0"/>
    <n v="0"/>
    <n v="0"/>
    <n v="0"/>
    <n v="0"/>
    <n v="0"/>
    <n v="0"/>
    <n v="0"/>
    <n v="508.84615384615387"/>
    <n v="404.25000000000006"/>
    <n v="26.5"/>
    <n v="0"/>
    <n v="0"/>
    <n v="0"/>
    <n v="0"/>
    <n v="210.42255865384618"/>
    <n v="0"/>
    <n v="0"/>
  </r>
  <r>
    <d v="2021-02-01T00:00:00"/>
    <x v="10"/>
    <s v="P"/>
    <s v="Active"/>
    <n v="377"/>
    <x v="376"/>
    <s v="N"/>
    <x v="22"/>
    <n v="1041"/>
    <x v="4"/>
    <s v="Niederl. 6"/>
    <n v="1"/>
    <s v="Department"/>
    <s v="Supervisor"/>
    <s v="Non-Mgm."/>
    <s v="ang."/>
    <s v="M"/>
    <d v="2016-05-01T00:00:00"/>
    <m/>
    <s v=""/>
    <n v="3"/>
    <d v="1979-04-09T00:00:00"/>
    <n v="40"/>
    <s v="J"/>
    <n v="30"/>
    <n v="2.5"/>
    <n v="39"/>
    <x v="0"/>
    <n v="1"/>
    <n v="28"/>
    <n v="0"/>
    <n v="8821"/>
    <n v="1259.1937499999999"/>
    <n v="0"/>
    <n v="0"/>
    <n v="0"/>
    <n v="0"/>
    <n v="0"/>
    <n v="0"/>
    <n v="0"/>
    <n v="0"/>
    <n v="0"/>
    <n v="0"/>
    <n v="508.90384615384619"/>
    <n v="404.29583333333341"/>
    <n v="26.5"/>
    <n v="0"/>
    <n v="0"/>
    <n v="0"/>
    <n v="0"/>
    <n v="210.44574322115386"/>
    <n v="0"/>
    <n v="0"/>
  </r>
  <r>
    <d v="2021-02-01T00:00:00"/>
    <x v="10"/>
    <s v="P"/>
    <s v="Active"/>
    <n v="378"/>
    <x v="377"/>
    <s v="N"/>
    <x v="22"/>
    <n v="1047"/>
    <x v="9"/>
    <s v="Niederl. 4"/>
    <n v="1"/>
    <s v="Department"/>
    <s v="Supervisor"/>
    <s v="Non-Mgm."/>
    <s v="ang."/>
    <s v="M"/>
    <d v="2016-05-01T00:00:00"/>
    <m/>
    <s v=""/>
    <n v="3"/>
    <d v="1973-04-13T00:00:00"/>
    <n v="46"/>
    <s v="J"/>
    <n v="30"/>
    <n v="2.5"/>
    <n v="39"/>
    <x v="0"/>
    <n v="1"/>
    <n v="28"/>
    <n v="0"/>
    <n v="8822"/>
    <n v="1259.1937499999999"/>
    <n v="0"/>
    <n v="0"/>
    <n v="0"/>
    <n v="0"/>
    <n v="0"/>
    <n v="0"/>
    <n v="0"/>
    <n v="0"/>
    <n v="0"/>
    <n v="0"/>
    <n v="508.96153846153845"/>
    <n v="404.3416666666667"/>
    <n v="26.5"/>
    <n v="0"/>
    <n v="0"/>
    <n v="0"/>
    <n v="0"/>
    <n v="210.46892778846154"/>
    <n v="0"/>
    <n v="0"/>
  </r>
  <r>
    <d v="2021-02-01T00:00:00"/>
    <x v="10"/>
    <s v="P"/>
    <s v="Active"/>
    <n v="379"/>
    <x v="378"/>
    <s v="N"/>
    <x v="24"/>
    <n v="1081"/>
    <x v="0"/>
    <s v="Niederl. 3"/>
    <n v="1"/>
    <s v="Department"/>
    <s v="Supervisor"/>
    <s v="Director"/>
    <s v="ang."/>
    <s v="M"/>
    <d v="2016-05-01T00:00:00"/>
    <m/>
    <s v=""/>
    <n v="3"/>
    <d v="1965-11-26T00:00:00"/>
    <n v="54"/>
    <s v="N"/>
    <n v="30"/>
    <n v="2.5"/>
    <n v="39"/>
    <x v="0"/>
    <n v="1"/>
    <n v="28"/>
    <n v="0"/>
    <n v="8823"/>
    <n v="1259.1937499999999"/>
    <n v="0"/>
    <n v="0"/>
    <n v="0"/>
    <n v="0"/>
    <n v="0"/>
    <n v="0"/>
    <n v="0"/>
    <n v="0"/>
    <n v="0"/>
    <n v="0"/>
    <n v="0"/>
    <n v="0"/>
    <n v="26.5"/>
    <n v="0"/>
    <n v="0"/>
    <n v="0"/>
    <n v="0"/>
    <n v="5.9346750000000004"/>
    <n v="325.05200000000002"/>
    <n v="0"/>
  </r>
  <r>
    <d v="2021-02-01T00:00:00"/>
    <x v="10"/>
    <s v="P"/>
    <s v="Active"/>
    <n v="380"/>
    <x v="379"/>
    <s v="N"/>
    <x v="15"/>
    <n v="1038"/>
    <x v="4"/>
    <s v="Niederl. 6"/>
    <n v="1"/>
    <s v="Department"/>
    <s v="Supervisor"/>
    <s v="Non-Mgm."/>
    <s v="ang."/>
    <s v="W"/>
    <d v="2016-06-15T00:00:00"/>
    <m/>
    <s v=""/>
    <n v="3"/>
    <d v="1963-12-28T00:00:00"/>
    <n v="56"/>
    <s v="J"/>
    <n v="30"/>
    <n v="2.5"/>
    <n v="39"/>
    <x v="0"/>
    <n v="1"/>
    <n v="28"/>
    <n v="0"/>
    <n v="8824"/>
    <n v="1259.1937499999999"/>
    <n v="0"/>
    <n v="0"/>
    <n v="0"/>
    <n v="0"/>
    <n v="0"/>
    <n v="0"/>
    <n v="0"/>
    <n v="0"/>
    <n v="0"/>
    <n v="0"/>
    <n v="509.07692307692309"/>
    <n v="404.43333333333339"/>
    <n v="26.5"/>
    <n v="0"/>
    <n v="0"/>
    <n v="0"/>
    <n v="0"/>
    <n v="210.51529692307696"/>
    <n v="0"/>
    <n v="0"/>
  </r>
  <r>
    <d v="2021-02-01T00:00:00"/>
    <x v="10"/>
    <s v="P"/>
    <s v="Active"/>
    <n v="381"/>
    <x v="380"/>
    <s v="N"/>
    <x v="21"/>
    <n v="1086"/>
    <x v="0"/>
    <s v="Niederl. 3"/>
    <n v="1"/>
    <s v="Department"/>
    <s v="Supervisor"/>
    <s v="Non-Mgm."/>
    <s v="ang."/>
    <s v="M"/>
    <d v="2016-06-01T00:00:00"/>
    <m/>
    <s v=""/>
    <n v="3"/>
    <d v="1962-04-10T00:00:00"/>
    <n v="57"/>
    <s v="N"/>
    <n v="30"/>
    <n v="2.5"/>
    <n v="39"/>
    <x v="0"/>
    <n v="1"/>
    <n v="28"/>
    <n v="0"/>
    <n v="8825"/>
    <n v="1259.1937499999999"/>
    <n v="0"/>
    <n v="0"/>
    <n v="0"/>
    <n v="0"/>
    <n v="0"/>
    <n v="0"/>
    <n v="0"/>
    <n v="0"/>
    <n v="0"/>
    <n v="0"/>
    <n v="0"/>
    <n v="0"/>
    <n v="26.5"/>
    <n v="0"/>
    <n v="0"/>
    <n v="0"/>
    <n v="0"/>
    <n v="5.9346750000000004"/>
    <n v="0"/>
    <n v="0"/>
  </r>
  <r>
    <d v="2021-02-01T00:00:00"/>
    <x v="10"/>
    <s v="P"/>
    <s v="Active"/>
    <n v="382"/>
    <x v="381"/>
    <s v="N"/>
    <x v="22"/>
    <n v="1060"/>
    <x v="2"/>
    <s v="Niederl. 7"/>
    <n v="1"/>
    <s v="Department"/>
    <s v="Supervisor"/>
    <s v="Non-Mgm."/>
    <s v="ang."/>
    <s v="M"/>
    <d v="2016-06-01T00:00:00"/>
    <m/>
    <s v=""/>
    <n v="3"/>
    <d v="1967-11-12T00:00:00"/>
    <n v="52"/>
    <s v="J"/>
    <n v="30"/>
    <n v="2.5"/>
    <n v="39"/>
    <x v="0"/>
    <n v="1"/>
    <n v="28"/>
    <n v="0"/>
    <n v="8826"/>
    <n v="1259.1937499999999"/>
    <n v="0"/>
    <n v="0"/>
    <n v="0"/>
    <n v="0"/>
    <n v="0"/>
    <n v="0"/>
    <n v="0"/>
    <n v="0"/>
    <n v="0"/>
    <n v="0"/>
    <n v="509.19230769230774"/>
    <n v="404.52500000000003"/>
    <n v="26.5"/>
    <n v="0"/>
    <n v="0"/>
    <n v="0"/>
    <n v="0"/>
    <n v="210.56166605769232"/>
    <n v="0"/>
    <n v="0"/>
  </r>
  <r>
    <d v="2021-02-01T00:00:00"/>
    <x v="10"/>
    <s v="P"/>
    <s v="Active"/>
    <n v="383"/>
    <x v="382"/>
    <s v="N"/>
    <x v="24"/>
    <n v="1081"/>
    <x v="0"/>
    <s v="Niederl. 3"/>
    <n v="1"/>
    <s v="Department"/>
    <s v="Supervisor"/>
    <s v="Non-Mgm."/>
    <s v="ang."/>
    <s v="W"/>
    <d v="2016-07-01T00:00:00"/>
    <m/>
    <s v=""/>
    <n v="3"/>
    <d v="1987-05-04T00:00:00"/>
    <n v="32"/>
    <s v="N"/>
    <n v="30"/>
    <n v="2.5"/>
    <n v="39"/>
    <x v="0"/>
    <n v="1"/>
    <n v="28"/>
    <n v="0"/>
    <n v="8827"/>
    <n v="1259.1937499999999"/>
    <n v="0"/>
    <n v="0"/>
    <n v="0"/>
    <n v="0"/>
    <n v="0"/>
    <n v="0"/>
    <n v="0"/>
    <n v="0"/>
    <n v="0"/>
    <n v="0"/>
    <n v="0"/>
    <n v="0"/>
    <n v="26.5"/>
    <n v="0"/>
    <n v="0"/>
    <n v="0"/>
    <n v="0"/>
    <n v="5.9346750000000004"/>
    <n v="0"/>
    <n v="0"/>
  </r>
  <r>
    <d v="2021-02-01T00:00:00"/>
    <x v="10"/>
    <s v="P"/>
    <s v="Active"/>
    <n v="384"/>
    <x v="383"/>
    <s v="N"/>
    <x v="31"/>
    <n v="1046"/>
    <x v="9"/>
    <s v="Niederl. 4"/>
    <n v="1"/>
    <s v="Department"/>
    <s v="Supervisor"/>
    <s v="Non-Mgm."/>
    <s v="ang."/>
    <s v="M"/>
    <d v="2016-07-01T00:00:00"/>
    <m/>
    <s v=""/>
    <n v="3"/>
    <d v="1972-09-01T00:00:00"/>
    <n v="47"/>
    <s v="J"/>
    <n v="30"/>
    <n v="2.5"/>
    <n v="39"/>
    <x v="0"/>
    <n v="1"/>
    <n v="28"/>
    <n v="0"/>
    <n v="8828"/>
    <n v="1259.1937499999999"/>
    <n v="0"/>
    <n v="0"/>
    <n v="30"/>
    <n v="0"/>
    <n v="0"/>
    <n v="0"/>
    <n v="0"/>
    <n v="0"/>
    <n v="0"/>
    <n v="0"/>
    <n v="509.30769230769232"/>
    <n v="404.61666666666667"/>
    <n v="26.5"/>
    <n v="0"/>
    <n v="0"/>
    <n v="0"/>
    <n v="0"/>
    <n v="217.32653519230772"/>
    <n v="80.94"/>
    <n v="0"/>
  </r>
  <r>
    <d v="2021-02-01T00:00:00"/>
    <x v="10"/>
    <s v="P"/>
    <s v="Active"/>
    <n v="385"/>
    <x v="384"/>
    <s v="N"/>
    <x v="26"/>
    <n v="1091"/>
    <x v="0"/>
    <s v="Niederl. 3"/>
    <n v="1"/>
    <s v="Department"/>
    <s v="Supervisor"/>
    <s v="Non-Mgm."/>
    <s v="ang."/>
    <s v="W"/>
    <d v="2016-07-01T00:00:00"/>
    <m/>
    <s v=""/>
    <n v="3"/>
    <d v="1988-08-29T00:00:00"/>
    <n v="31"/>
    <s v="N"/>
    <n v="30"/>
    <n v="2.5"/>
    <n v="39"/>
    <x v="0"/>
    <n v="1"/>
    <n v="28"/>
    <n v="0"/>
    <n v="8829"/>
    <n v="1259.1937499999999"/>
    <n v="0"/>
    <n v="0"/>
    <n v="0"/>
    <n v="0"/>
    <n v="0"/>
    <n v="0"/>
    <n v="0"/>
    <n v="0"/>
    <n v="0"/>
    <n v="0"/>
    <n v="0"/>
    <n v="0"/>
    <n v="26.5"/>
    <n v="0"/>
    <n v="0"/>
    <n v="0"/>
    <n v="0"/>
    <n v="5.9346750000000004"/>
    <n v="0"/>
    <n v="0"/>
  </r>
  <r>
    <d v="2021-02-01T00:00:00"/>
    <x v="10"/>
    <s v="P"/>
    <s v="Active"/>
    <n v="386"/>
    <x v="385"/>
    <s v="N"/>
    <x v="46"/>
    <n v="1008"/>
    <x v="1"/>
    <s v="Niederl. 1"/>
    <n v="1"/>
    <s v="Department"/>
    <s v="Supervisor"/>
    <s v="Manager"/>
    <s v="ang."/>
    <s v="M"/>
    <d v="2016-07-01T00:00:00"/>
    <m/>
    <s v=""/>
    <n v="3"/>
    <d v="1979-07-12T00:00:00"/>
    <n v="40"/>
    <s v="N"/>
    <n v="30"/>
    <n v="2.5"/>
    <n v="39"/>
    <x v="0"/>
    <n v="1"/>
    <n v="28"/>
    <n v="0"/>
    <n v="8830"/>
    <n v="1259.1937499999999"/>
    <n v="0"/>
    <n v="0"/>
    <n v="0"/>
    <n v="0"/>
    <n v="0"/>
    <n v="0"/>
    <n v="0"/>
    <n v="0"/>
    <n v="0"/>
    <n v="0"/>
    <n v="0"/>
    <n v="0"/>
    <n v="26.5"/>
    <n v="0"/>
    <n v="0"/>
    <n v="0"/>
    <n v="0"/>
    <n v="5.9346750000000004"/>
    <n v="0"/>
    <n v="0"/>
  </r>
  <r>
    <d v="2021-02-01T00:00:00"/>
    <x v="10"/>
    <s v="P"/>
    <s v="Active"/>
    <n v="387"/>
    <x v="386"/>
    <s v="N"/>
    <x v="22"/>
    <n v="1041"/>
    <x v="4"/>
    <s v="Niederl. 6"/>
    <n v="1"/>
    <s v="Department"/>
    <s v="Supervisor"/>
    <s v="Non-Mgm."/>
    <s v="ang."/>
    <s v="M"/>
    <d v="2016-07-01T00:00:00"/>
    <m/>
    <s v=""/>
    <n v="3"/>
    <d v="1972-02-27T00:00:00"/>
    <n v="47"/>
    <s v="J"/>
    <n v="30"/>
    <n v="2.5"/>
    <n v="39"/>
    <x v="0"/>
    <n v="1"/>
    <n v="28"/>
    <n v="0"/>
    <n v="8831"/>
    <n v="1259.1937499999999"/>
    <n v="0"/>
    <n v="0"/>
    <n v="0"/>
    <n v="0"/>
    <n v="0"/>
    <n v="0"/>
    <n v="0"/>
    <n v="0"/>
    <n v="0"/>
    <n v="0"/>
    <n v="509.48076923076917"/>
    <n v="404.75416666666666"/>
    <n v="26.5"/>
    <n v="0"/>
    <n v="0"/>
    <n v="0"/>
    <n v="0"/>
    <n v="210.67758889423078"/>
    <n v="0"/>
    <n v="0"/>
  </r>
  <r>
    <d v="2021-02-01T00:00:00"/>
    <x v="10"/>
    <s v="P"/>
    <s v="Active"/>
    <n v="388"/>
    <x v="387"/>
    <s v="N"/>
    <x v="9"/>
    <n v="1087"/>
    <x v="0"/>
    <s v="Niederl. 3"/>
    <n v="1"/>
    <s v="Department"/>
    <s v="Supervisor"/>
    <s v="Non-Mgm."/>
    <s v="ang."/>
    <s v="M"/>
    <d v="2016-07-01T00:00:00"/>
    <m/>
    <s v=""/>
    <n v="3"/>
    <d v="1976-09-16T00:00:00"/>
    <n v="43"/>
    <s v="N"/>
    <n v="30"/>
    <n v="2.5"/>
    <n v="39"/>
    <x v="0"/>
    <n v="1"/>
    <n v="28"/>
    <n v="0"/>
    <n v="8832"/>
    <n v="1259.1937499999999"/>
    <n v="0"/>
    <n v="0"/>
    <n v="0"/>
    <n v="0"/>
    <n v="0"/>
    <n v="0"/>
    <n v="0"/>
    <n v="0"/>
    <n v="0"/>
    <n v="0"/>
    <n v="0"/>
    <n v="0"/>
    <n v="26.5"/>
    <n v="0"/>
    <n v="0"/>
    <n v="0"/>
    <n v="0"/>
    <n v="5.9346750000000004"/>
    <n v="0"/>
    <n v="0"/>
  </r>
  <r>
    <d v="2021-02-01T00:00:00"/>
    <x v="10"/>
    <s v="P"/>
    <s v="Active"/>
    <n v="389"/>
    <x v="388"/>
    <s v="N"/>
    <x v="50"/>
    <n v="1069"/>
    <x v="0"/>
    <s v="Niederl. 3"/>
    <n v="1"/>
    <s v="Department"/>
    <s v="Supervisor"/>
    <s v="Non-Mgm."/>
    <s v="ang."/>
    <s v="W"/>
    <d v="2016-08-16T00:00:00"/>
    <m/>
    <s v=""/>
    <n v="3"/>
    <d v="1991-04-16T00:00:00"/>
    <n v="28"/>
    <s v="N"/>
    <n v="30"/>
    <n v="2.5"/>
    <n v="39"/>
    <x v="0"/>
    <n v="1"/>
    <n v="28"/>
    <n v="0"/>
    <n v="8833"/>
    <n v="1259.1937499999999"/>
    <n v="0"/>
    <n v="0"/>
    <n v="0"/>
    <n v="0"/>
    <n v="0"/>
    <n v="0"/>
    <n v="0"/>
    <n v="0"/>
    <n v="0"/>
    <n v="0"/>
    <n v="0"/>
    <n v="0"/>
    <n v="26.5"/>
    <n v="0"/>
    <n v="0"/>
    <n v="0"/>
    <n v="0"/>
    <n v="5.9346750000000004"/>
    <n v="0"/>
    <n v="0"/>
  </r>
  <r>
    <d v="2021-02-01T00:00:00"/>
    <x v="10"/>
    <s v="P"/>
    <s v="Active"/>
    <n v="390"/>
    <x v="389"/>
    <s v="N"/>
    <x v="9"/>
    <n v="1087"/>
    <x v="0"/>
    <s v="Niederl. 3"/>
    <n v="1"/>
    <s v="Department"/>
    <s v="Supervisor"/>
    <s v="Non-Mgm."/>
    <s v="ang."/>
    <s v="M"/>
    <d v="2016-08-01T00:00:00"/>
    <m/>
    <s v=""/>
    <n v="3"/>
    <d v="1982-11-28T00:00:00"/>
    <n v="37"/>
    <s v="N"/>
    <n v="30"/>
    <n v="2.5"/>
    <n v="39"/>
    <x v="0"/>
    <n v="1"/>
    <n v="28"/>
    <n v="0"/>
    <n v="8834"/>
    <n v="1259.1937499999999"/>
    <n v="0"/>
    <n v="0"/>
    <n v="0"/>
    <n v="0"/>
    <n v="0"/>
    <n v="0"/>
    <n v="0"/>
    <n v="0"/>
    <n v="0"/>
    <n v="0"/>
    <n v="0"/>
    <n v="0"/>
    <n v="26.5"/>
    <n v="0"/>
    <n v="0"/>
    <n v="0"/>
    <n v="0"/>
    <n v="5.9346750000000004"/>
    <n v="0"/>
    <n v="0"/>
  </r>
  <r>
    <d v="2021-02-01T00:00:00"/>
    <x v="10"/>
    <s v="P"/>
    <s v="Active"/>
    <n v="392"/>
    <x v="391"/>
    <s v="N"/>
    <x v="22"/>
    <n v="1041"/>
    <x v="4"/>
    <s v="Niederl. 6"/>
    <n v="1"/>
    <s v="Department"/>
    <s v="Supervisor"/>
    <s v="Non-Mgm."/>
    <s v="ang."/>
    <s v="M"/>
    <d v="2016-08-01T00:00:00"/>
    <m/>
    <s v=""/>
    <n v="3"/>
    <d v="1968-04-16T00:00:00"/>
    <n v="51"/>
    <s v="J"/>
    <n v="30"/>
    <n v="2.5"/>
    <n v="39"/>
    <x v="0"/>
    <n v="1"/>
    <n v="28"/>
    <n v="0"/>
    <n v="8835"/>
    <n v="1259.1937499999999"/>
    <n v="0"/>
    <n v="0"/>
    <n v="0"/>
    <n v="0"/>
    <n v="0"/>
    <n v="0"/>
    <n v="0"/>
    <n v="0"/>
    <n v="0"/>
    <n v="0"/>
    <n v="509.71153846153845"/>
    <n v="404.93750000000006"/>
    <n v="26.5"/>
    <n v="0"/>
    <n v="0"/>
    <n v="0"/>
    <n v="0"/>
    <n v="210.77032716346156"/>
    <n v="0"/>
    <n v="0"/>
  </r>
  <r>
    <d v="2021-02-01T00:00:00"/>
    <x v="10"/>
    <s v="P"/>
    <s v="Active"/>
    <n v="393"/>
    <x v="392"/>
    <s v="N"/>
    <x v="50"/>
    <n v="1069"/>
    <x v="0"/>
    <s v="Niederl. 3"/>
    <n v="1"/>
    <s v="Department"/>
    <s v="Supervisor"/>
    <s v="Non-Mgm."/>
    <s v="ang."/>
    <s v="M"/>
    <d v="2016-08-01T00:00:00"/>
    <m/>
    <s v=""/>
    <n v="3"/>
    <d v="1983-09-24T00:00:00"/>
    <n v="36"/>
    <s v="N"/>
    <n v="30"/>
    <n v="2.5"/>
    <n v="39"/>
    <x v="0"/>
    <n v="1"/>
    <n v="28"/>
    <n v="0"/>
    <n v="8836"/>
    <n v="1259.1937499999999"/>
    <n v="0"/>
    <n v="0"/>
    <n v="0"/>
    <n v="0"/>
    <n v="0"/>
    <n v="0"/>
    <n v="0"/>
    <n v="0"/>
    <n v="0"/>
    <n v="0"/>
    <n v="0"/>
    <n v="0"/>
    <n v="26.5"/>
    <n v="0"/>
    <n v="0"/>
    <n v="0"/>
    <n v="0"/>
    <n v="5.9346750000000004"/>
    <n v="0"/>
    <n v="0"/>
  </r>
  <r>
    <d v="2021-02-01T00:00:00"/>
    <x v="10"/>
    <s v="P"/>
    <s v="Active"/>
    <n v="394"/>
    <x v="393"/>
    <s v="N"/>
    <x v="36"/>
    <n v="1054"/>
    <x v="8"/>
    <s v="Niederl. 2"/>
    <n v="1"/>
    <s v="Department"/>
    <s v="Supervisor"/>
    <s v="Non-Mgm."/>
    <s v="ang."/>
    <s v="M"/>
    <d v="2016-08-01T00:00:00"/>
    <m/>
    <s v=""/>
    <n v="3"/>
    <d v="1989-01-16T00:00:00"/>
    <n v="31"/>
    <s v="N"/>
    <n v="30"/>
    <n v="2.5"/>
    <n v="39"/>
    <x v="0"/>
    <n v="1"/>
    <n v="28"/>
    <n v="0"/>
    <n v="8837"/>
    <n v="1259.1937499999999"/>
    <n v="0"/>
    <n v="0"/>
    <n v="0"/>
    <n v="0"/>
    <n v="0"/>
    <n v="0"/>
    <n v="0"/>
    <n v="0"/>
    <n v="0"/>
    <n v="0"/>
    <n v="0"/>
    <n v="0"/>
    <n v="26.5"/>
    <n v="0"/>
    <n v="0"/>
    <n v="0"/>
    <n v="0"/>
    <n v="5.9346750000000004"/>
    <n v="0"/>
    <n v="0"/>
  </r>
  <r>
    <d v="2021-02-01T00:00:00"/>
    <x v="10"/>
    <s v="P"/>
    <s v="Active"/>
    <n v="395"/>
    <x v="394"/>
    <s v="N"/>
    <x v="22"/>
    <n v="1029"/>
    <x v="6"/>
    <s v="Niederl. 10"/>
    <n v="1"/>
    <s v="Department"/>
    <s v="Supervisor"/>
    <s v="Non-Mgm."/>
    <s v="ang."/>
    <s v="M"/>
    <d v="2016-08-01T00:00:00"/>
    <m/>
    <s v=""/>
    <n v="3"/>
    <d v="1982-06-12T00:00:00"/>
    <n v="37"/>
    <s v="J"/>
    <n v="35"/>
    <n v="2.9166666666666665"/>
    <n v="39"/>
    <x v="0"/>
    <n v="1"/>
    <n v="28"/>
    <n v="0"/>
    <n v="8838"/>
    <n v="1259.1937499999999"/>
    <n v="0"/>
    <n v="0"/>
    <n v="0"/>
    <n v="0"/>
    <n v="0"/>
    <n v="0"/>
    <n v="0"/>
    <n v="0"/>
    <n v="0"/>
    <n v="0"/>
    <n v="594.86538461538464"/>
    <n v="405.07500000000005"/>
    <n v="26.5"/>
    <n v="0"/>
    <n v="0"/>
    <n v="0"/>
    <n v="0"/>
    <n v="229.87132413461538"/>
    <n v="0"/>
    <n v="0"/>
  </r>
  <r>
    <d v="2021-02-01T00:00:00"/>
    <x v="10"/>
    <s v="P"/>
    <s v="Active"/>
    <n v="396"/>
    <x v="395"/>
    <s v="N"/>
    <x v="50"/>
    <n v="1069"/>
    <x v="0"/>
    <s v="Niederl. 3"/>
    <n v="1"/>
    <s v="Department"/>
    <s v="Supervisor"/>
    <s v="Non-Mgm."/>
    <s v="ang."/>
    <s v="W"/>
    <d v="2016-08-01T00:00:00"/>
    <m/>
    <s v=""/>
    <n v="3"/>
    <d v="1981-04-13T00:00:00"/>
    <n v="38"/>
    <s v="N"/>
    <n v="30"/>
    <n v="2.5"/>
    <n v="39"/>
    <x v="0"/>
    <n v="1"/>
    <n v="28"/>
    <n v="0"/>
    <n v="8839"/>
    <n v="1259.1937499999999"/>
    <n v="0"/>
    <n v="0"/>
    <n v="0"/>
    <n v="0"/>
    <n v="0"/>
    <n v="0"/>
    <n v="0"/>
    <n v="0"/>
    <n v="0"/>
    <n v="0"/>
    <n v="0"/>
    <n v="0"/>
    <n v="26.5"/>
    <n v="0"/>
    <n v="0"/>
    <n v="0"/>
    <n v="0"/>
    <n v="5.9346750000000004"/>
    <n v="0"/>
    <n v="0"/>
  </r>
  <r>
    <d v="2021-02-01T00:00:00"/>
    <x v="10"/>
    <s v="P"/>
    <s v="Active"/>
    <n v="397"/>
    <x v="396"/>
    <s v="N"/>
    <x v="22"/>
    <n v="1047"/>
    <x v="9"/>
    <s v="Niederl. 4"/>
    <n v="1"/>
    <s v="Department"/>
    <s v="Supervisor"/>
    <s v="Non-Mgm."/>
    <s v="ang."/>
    <s v="M"/>
    <d v="2016-09-01T00:00:00"/>
    <m/>
    <s v=""/>
    <n v="3"/>
    <d v="1993-07-28T00:00:00"/>
    <n v="26"/>
    <s v="J"/>
    <n v="30"/>
    <n v="2.5"/>
    <n v="39"/>
    <x v="0"/>
    <n v="1"/>
    <n v="28"/>
    <n v="0"/>
    <n v="8840"/>
    <n v="1259.1937499999999"/>
    <n v="0"/>
    <n v="0"/>
    <n v="0"/>
    <n v="0"/>
    <n v="0"/>
    <n v="0"/>
    <n v="0"/>
    <n v="0"/>
    <n v="0"/>
    <n v="0"/>
    <n v="510"/>
    <n v="405.16666666666669"/>
    <n v="26.5"/>
    <n v="0"/>
    <n v="0"/>
    <n v="0"/>
    <n v="0"/>
    <n v="210.88625000000002"/>
    <n v="0"/>
    <n v="0"/>
  </r>
  <r>
    <d v="2021-02-01T00:00:00"/>
    <x v="10"/>
    <s v="P"/>
    <s v="Active"/>
    <n v="398"/>
    <x v="397"/>
    <s v="N"/>
    <x v="31"/>
    <n v="1040"/>
    <x v="4"/>
    <s v="Niederl. 6"/>
    <n v="1"/>
    <s v="Department"/>
    <s v="Supervisor"/>
    <s v="Non-Mgm."/>
    <s v="ang."/>
    <s v="M"/>
    <d v="2016-09-01T00:00:00"/>
    <m/>
    <s v=""/>
    <n v="3"/>
    <d v="1982-03-22T00:00:00"/>
    <n v="37"/>
    <s v="J"/>
    <n v="30"/>
    <n v="2.5"/>
    <n v="39"/>
    <x v="0"/>
    <n v="1"/>
    <n v="28"/>
    <n v="0"/>
    <n v="8841"/>
    <n v="1259.1937499999999"/>
    <n v="0"/>
    <n v="0"/>
    <n v="30"/>
    <n v="0"/>
    <n v="749.22"/>
    <n v="0"/>
    <n v="0"/>
    <n v="0"/>
    <n v="0"/>
    <n v="0"/>
    <n v="510.05769230769232"/>
    <n v="405.21250000000003"/>
    <n v="26.5"/>
    <n v="0"/>
    <n v="0"/>
    <n v="0"/>
    <n v="0"/>
    <n v="385.41575356730777"/>
    <n v="77.52"/>
    <n v="0"/>
  </r>
  <r>
    <d v="2021-02-01T00:00:00"/>
    <x v="10"/>
    <s v="P"/>
    <s v="Active"/>
    <n v="399"/>
    <x v="398"/>
    <s v="N"/>
    <x v="23"/>
    <n v="1068"/>
    <x v="0"/>
    <s v="Niederl. 3"/>
    <n v="1"/>
    <s v="Department"/>
    <s v="Supervisor"/>
    <s v="Non-Mgm."/>
    <s v="ang."/>
    <s v="W"/>
    <d v="2016-09-01T00:00:00"/>
    <m/>
    <s v=""/>
    <n v="3"/>
    <d v="1981-11-19T00:00:00"/>
    <n v="38"/>
    <s v="N"/>
    <n v="30"/>
    <n v="2.5"/>
    <n v="39"/>
    <x v="0"/>
    <n v="1"/>
    <n v="28"/>
    <n v="0"/>
    <n v="8842"/>
    <n v="1259.1937499999999"/>
    <n v="0"/>
    <n v="0"/>
    <n v="0"/>
    <n v="0"/>
    <n v="0"/>
    <n v="0"/>
    <n v="0"/>
    <n v="0"/>
    <n v="0"/>
    <n v="0"/>
    <n v="0"/>
    <n v="0"/>
    <n v="26.5"/>
    <n v="0"/>
    <n v="0"/>
    <n v="0"/>
    <n v="0"/>
    <n v="5.9346750000000004"/>
    <n v="0"/>
    <n v="0"/>
  </r>
  <r>
    <d v="2021-02-01T00:00:00"/>
    <x v="10"/>
    <s v="P"/>
    <s v="Active"/>
    <n v="400"/>
    <x v="399"/>
    <s v="Y"/>
    <x v="15"/>
    <n v="1020"/>
    <x v="7"/>
    <s v="Niederl. 9"/>
    <n v="0.5"/>
    <s v="Department"/>
    <s v="Supervisor"/>
    <s v="Non-Mgm."/>
    <s v="ang."/>
    <s v="M"/>
    <d v="2019-06-13T00:00:00"/>
    <m/>
    <s v=""/>
    <n v="0"/>
    <d v="1996-08-06T00:00:00"/>
    <n v="23"/>
    <s v="J"/>
    <n v="30"/>
    <n v="2.5"/>
    <n v="39"/>
    <x v="0"/>
    <n v="0.5"/>
    <n v="28"/>
    <n v="0"/>
    <n v="8843"/>
    <n v="1259.1937499999999"/>
    <n v="0"/>
    <n v="0"/>
    <n v="0"/>
    <n v="0"/>
    <n v="0"/>
    <n v="0"/>
    <n v="0"/>
    <n v="0"/>
    <n v="0"/>
    <n v="0"/>
    <n v="510.17307692307691"/>
    <n v="405.30416666666667"/>
    <n v="13.25"/>
    <n v="0"/>
    <n v="0"/>
    <n v="0"/>
    <n v="0"/>
    <n v="207.98846620192307"/>
    <n v="0"/>
    <n v="0"/>
  </r>
  <r>
    <d v="2021-02-01T00:00:00"/>
    <x v="10"/>
    <s v="P"/>
    <s v="Active"/>
    <n v="400"/>
    <x v="399"/>
    <s v="Y"/>
    <x v="15"/>
    <n v="1026"/>
    <x v="6"/>
    <s v="Niederl. 10"/>
    <n v="0.5"/>
    <s v="Department"/>
    <s v="Supervisor"/>
    <s v="Non-Mgm."/>
    <s v="ang."/>
    <s v="M"/>
    <d v="2019-06-13T00:00:00"/>
    <m/>
    <s v=""/>
    <n v="0"/>
    <d v="1996-08-06T00:00:00"/>
    <n v="23"/>
    <s v="J"/>
    <n v="30"/>
    <n v="2.5"/>
    <n v="39"/>
    <x v="0"/>
    <n v="0.5"/>
    <n v="28"/>
    <n v="0"/>
    <n v="8844"/>
    <n v="1259.1937499999999"/>
    <n v="0"/>
    <n v="0"/>
    <n v="0"/>
    <n v="0"/>
    <n v="0"/>
    <n v="0"/>
    <n v="0"/>
    <n v="0"/>
    <n v="0"/>
    <n v="0"/>
    <n v="510.23076923076923"/>
    <n v="405.35"/>
    <n v="13.25"/>
    <n v="0"/>
    <n v="0"/>
    <n v="0"/>
    <n v="0"/>
    <n v="208.01165076923078"/>
    <n v="0"/>
    <n v="0"/>
  </r>
  <r>
    <d v="2021-02-01T00:00:00"/>
    <x v="10"/>
    <s v="P"/>
    <s v="Active"/>
    <n v="401"/>
    <x v="400"/>
    <s v="N"/>
    <x v="2"/>
    <n v="1010"/>
    <x v="1"/>
    <s v="Niederl. 1"/>
    <n v="1"/>
    <s v="Department"/>
    <s v="Supervisor"/>
    <s v="Non-Mgm."/>
    <s v="ang."/>
    <s v="M"/>
    <d v="2016-09-01T00:00:00"/>
    <m/>
    <s v=""/>
    <n v="3"/>
    <d v="1999-09-21T00:00:00"/>
    <n v="20"/>
    <s v="N"/>
    <n v="30"/>
    <n v="2.5"/>
    <n v="39"/>
    <x v="0"/>
    <n v="1"/>
    <n v="28"/>
    <n v="0"/>
    <n v="8845"/>
    <n v="1259.1937499999999"/>
    <n v="0"/>
    <n v="0"/>
    <n v="0"/>
    <n v="0"/>
    <n v="0"/>
    <n v="0"/>
    <n v="0"/>
    <n v="0"/>
    <n v="0"/>
    <n v="0"/>
    <n v="0"/>
    <n v="0"/>
    <n v="26.5"/>
    <n v="0"/>
    <n v="0"/>
    <n v="0"/>
    <n v="0"/>
    <n v="5.9346750000000004"/>
    <n v="0"/>
    <n v="0"/>
  </r>
  <r>
    <d v="2021-02-01T00:00:00"/>
    <x v="10"/>
    <s v="P"/>
    <s v="Active"/>
    <n v="403"/>
    <x v="402"/>
    <s v="N"/>
    <x v="19"/>
    <n v="1083"/>
    <x v="0"/>
    <s v="Niederl. 3"/>
    <n v="1"/>
    <s v="Department"/>
    <s v="Supervisor"/>
    <s v="Non-Mgm."/>
    <s v="ang."/>
    <s v="M"/>
    <d v="2016-09-01T00:00:00"/>
    <m/>
    <s v=""/>
    <n v="3"/>
    <d v="1988-11-13T00:00:00"/>
    <n v="31"/>
    <s v="N"/>
    <n v="30"/>
    <n v="2.5"/>
    <n v="39"/>
    <x v="0"/>
    <n v="1"/>
    <n v="28"/>
    <n v="0"/>
    <n v="8846"/>
    <n v="1259.1937499999999"/>
    <n v="0"/>
    <n v="0"/>
    <n v="0"/>
    <n v="0"/>
    <n v="0"/>
    <n v="0"/>
    <n v="0"/>
    <n v="0"/>
    <n v="0"/>
    <n v="0"/>
    <n v="0"/>
    <n v="0"/>
    <n v="26.5"/>
    <n v="0"/>
    <n v="0"/>
    <n v="0"/>
    <n v="0"/>
    <n v="5.9346750000000004"/>
    <n v="0"/>
    <n v="0"/>
  </r>
  <r>
    <d v="2021-02-01T00:00:00"/>
    <x v="10"/>
    <s v="P"/>
    <s v="Active"/>
    <n v="404"/>
    <x v="403"/>
    <s v="N"/>
    <x v="5"/>
    <n v="1093"/>
    <x v="0"/>
    <s v="Niederl. 3"/>
    <n v="1"/>
    <s v="Department"/>
    <s v="Supervisor"/>
    <s v="Non-Mgm."/>
    <s v="ang."/>
    <s v="M"/>
    <d v="2016-09-01T00:00:00"/>
    <m/>
    <s v=""/>
    <n v="3"/>
    <d v="1994-03-08T00:00:00"/>
    <n v="25"/>
    <s v="N"/>
    <n v="30"/>
    <n v="2.5"/>
    <n v="39"/>
    <x v="0"/>
    <n v="1"/>
    <n v="28"/>
    <n v="0"/>
    <n v="8847"/>
    <n v="1259.1937499999999"/>
    <n v="0"/>
    <n v="0"/>
    <n v="0"/>
    <n v="0"/>
    <n v="0"/>
    <n v="0"/>
    <n v="0"/>
    <n v="0"/>
    <n v="0"/>
    <n v="0"/>
    <n v="0"/>
    <n v="0"/>
    <n v="26.5"/>
    <n v="0"/>
    <n v="0"/>
    <n v="0"/>
    <n v="0"/>
    <n v="5.9346750000000004"/>
    <n v="0"/>
    <n v="0"/>
  </r>
  <r>
    <d v="2021-02-01T00:00:00"/>
    <x v="10"/>
    <s v="P"/>
    <s v="Active"/>
    <n v="405"/>
    <x v="404"/>
    <s v="N"/>
    <x v="19"/>
    <n v="1083"/>
    <x v="0"/>
    <s v="Niederl. 3"/>
    <n v="1"/>
    <s v="Department"/>
    <s v="Supervisor"/>
    <s v="Non-Mgm."/>
    <s v="ang."/>
    <s v="M"/>
    <d v="2016-09-15T00:00:00"/>
    <m/>
    <s v=""/>
    <n v="3"/>
    <d v="1988-01-05T00:00:00"/>
    <n v="32"/>
    <s v="N"/>
    <n v="30"/>
    <n v="2.5"/>
    <n v="39"/>
    <x v="0"/>
    <n v="1"/>
    <n v="28"/>
    <n v="0"/>
    <n v="8848"/>
    <n v="1259.1937499999999"/>
    <n v="0"/>
    <n v="0"/>
    <n v="0"/>
    <n v="0"/>
    <n v="0"/>
    <n v="0"/>
    <n v="0"/>
    <n v="0"/>
    <n v="0"/>
    <n v="0"/>
    <n v="0"/>
    <n v="0"/>
    <n v="26.5"/>
    <n v="0"/>
    <n v="0"/>
    <n v="0"/>
    <n v="0"/>
    <n v="5.9346750000000004"/>
    <n v="0"/>
    <n v="0"/>
  </r>
  <r>
    <d v="2021-02-01T00:00:00"/>
    <x v="10"/>
    <s v="P"/>
    <s v="Active"/>
    <n v="406"/>
    <x v="405"/>
    <s v="N"/>
    <x v="27"/>
    <n v="1070"/>
    <x v="0"/>
    <s v="Niederl. 3"/>
    <n v="1"/>
    <s v="Department"/>
    <s v="Supervisor"/>
    <s v="Non-Mgm."/>
    <s v="ang."/>
    <s v="W"/>
    <d v="2016-09-12T00:00:00"/>
    <m/>
    <s v=""/>
    <n v="3"/>
    <d v="1982-12-15T00:00:00"/>
    <n v="37"/>
    <s v="N"/>
    <n v="30"/>
    <n v="2.5"/>
    <n v="39"/>
    <x v="0"/>
    <n v="1"/>
    <n v="28"/>
    <n v="0"/>
    <n v="8849"/>
    <n v="1259.1937499999999"/>
    <n v="0"/>
    <n v="0"/>
    <n v="0"/>
    <n v="0"/>
    <n v="0"/>
    <n v="0"/>
    <n v="0"/>
    <n v="0"/>
    <n v="0"/>
    <n v="0"/>
    <n v="0"/>
    <n v="0"/>
    <n v="26.5"/>
    <n v="0"/>
    <n v="0"/>
    <n v="0"/>
    <n v="0"/>
    <n v="5.9346750000000004"/>
    <n v="0"/>
    <n v="0"/>
  </r>
  <r>
    <d v="2021-02-01T00:00:00"/>
    <x v="10"/>
    <s v="P"/>
    <s v="Active"/>
    <n v="407"/>
    <x v="406"/>
    <s v="N"/>
    <x v="5"/>
    <n v="1093"/>
    <x v="0"/>
    <s v="Niederl. 3"/>
    <n v="1"/>
    <s v="Department"/>
    <s v="Supervisor"/>
    <s v="Manager"/>
    <s v="ang."/>
    <s v="M"/>
    <d v="2016-09-01T00:00:00"/>
    <m/>
    <s v=""/>
    <n v="3"/>
    <d v="1980-06-22T00:00:00"/>
    <n v="39"/>
    <s v="N"/>
    <n v="30"/>
    <n v="2.5"/>
    <n v="39"/>
    <x v="0"/>
    <n v="1"/>
    <n v="28"/>
    <n v="0"/>
    <n v="8850"/>
    <n v="1259.1937499999999"/>
    <n v="0"/>
    <n v="0"/>
    <n v="0"/>
    <n v="0"/>
    <n v="0"/>
    <n v="0"/>
    <n v="0"/>
    <n v="0"/>
    <n v="0"/>
    <n v="0"/>
    <n v="0"/>
    <n v="0"/>
    <n v="26.5"/>
    <n v="0"/>
    <n v="0"/>
    <n v="0"/>
    <n v="0"/>
    <n v="5.9346750000000004"/>
    <n v="0"/>
    <n v="0"/>
  </r>
  <r>
    <d v="2021-02-01T00:00:00"/>
    <x v="10"/>
    <s v="P"/>
    <s v="Active"/>
    <n v="408"/>
    <x v="407"/>
    <s v="N"/>
    <x v="17"/>
    <n v="1088"/>
    <x v="0"/>
    <s v="Niederl. 3"/>
    <n v="1"/>
    <s v="Department"/>
    <s v="Supervisor"/>
    <s v="Director"/>
    <s v="ang."/>
    <s v="M"/>
    <d v="2016-10-01T00:00:00"/>
    <m/>
    <s v=""/>
    <n v="3"/>
    <d v="1969-04-18T00:00:00"/>
    <n v="50"/>
    <s v="N"/>
    <n v="30"/>
    <n v="2.5"/>
    <n v="39"/>
    <x v="0"/>
    <n v="1"/>
    <n v="28"/>
    <n v="0"/>
    <n v="8851"/>
    <n v="1259.1937499999999"/>
    <n v="0"/>
    <n v="0"/>
    <n v="0"/>
    <n v="0"/>
    <n v="0"/>
    <n v="0"/>
    <n v="0"/>
    <n v="833.34"/>
    <n v="0"/>
    <n v="0"/>
    <n v="0"/>
    <n v="0"/>
    <n v="26.5"/>
    <n v="0"/>
    <n v="0"/>
    <n v="0"/>
    <n v="0"/>
    <n v="192.56116800000001"/>
    <n v="181.792"/>
    <n v="0"/>
  </r>
  <r>
    <d v="2021-02-01T00:00:00"/>
    <x v="10"/>
    <s v="P"/>
    <s v="Active"/>
    <n v="409"/>
    <x v="408"/>
    <s v="N"/>
    <x v="22"/>
    <n v="1029"/>
    <x v="6"/>
    <s v="Niederl. 10"/>
    <n v="1"/>
    <s v="Department"/>
    <s v="Supervisor"/>
    <s v="Non-Mgm."/>
    <s v="ang."/>
    <s v="M"/>
    <d v="2016-10-01T00:00:00"/>
    <m/>
    <s v=""/>
    <n v="3"/>
    <d v="1970-02-20T00:00:00"/>
    <n v="49"/>
    <s v="J"/>
    <n v="30"/>
    <n v="2.5"/>
    <n v="39"/>
    <x v="0"/>
    <n v="1"/>
    <n v="28"/>
    <n v="0"/>
    <n v="8852"/>
    <n v="1259.1937499999999"/>
    <n v="0"/>
    <n v="0"/>
    <n v="0"/>
    <n v="0"/>
    <n v="0"/>
    <n v="0"/>
    <n v="0"/>
    <n v="0"/>
    <n v="0"/>
    <n v="0"/>
    <n v="510.69230769230774"/>
    <n v="405.7166666666667"/>
    <n v="26.5"/>
    <n v="0"/>
    <n v="0"/>
    <n v="0"/>
    <n v="0"/>
    <n v="211.16446480769233"/>
    <n v="0"/>
    <n v="0"/>
  </r>
  <r>
    <d v="2021-02-01T00:00:00"/>
    <x v="10"/>
    <s v="P"/>
    <s v="Active"/>
    <n v="410"/>
    <x v="409"/>
    <s v="Y"/>
    <x v="20"/>
    <n v="1021"/>
    <x v="7"/>
    <s v="Niederl. 9"/>
    <n v="0.5"/>
    <s v="Department"/>
    <s v="Supervisor"/>
    <s v="Non-Mgm."/>
    <s v="ang."/>
    <s v="W"/>
    <d v="2016-10-01T00:00:00"/>
    <m/>
    <s v=""/>
    <n v="3"/>
    <d v="1977-03-21T00:00:00"/>
    <n v="42"/>
    <s v="N"/>
    <n v="24"/>
    <n v="2"/>
    <n v="39"/>
    <x v="0"/>
    <n v="0.5"/>
    <n v="28"/>
    <n v="0"/>
    <n v="8853"/>
    <n v="1259.1937499999999"/>
    <n v="0"/>
    <n v="0"/>
    <n v="0"/>
    <n v="0"/>
    <n v="0"/>
    <n v="0"/>
    <n v="0"/>
    <n v="0"/>
    <n v="0"/>
    <n v="0"/>
    <n v="0"/>
    <n v="0"/>
    <n v="13.25"/>
    <n v="0"/>
    <n v="0"/>
    <n v="0"/>
    <n v="0"/>
    <n v="2.9673375000000002"/>
    <n v="0"/>
    <n v="0"/>
  </r>
  <r>
    <d v="2021-02-01T00:00:00"/>
    <x v="10"/>
    <s v="P"/>
    <s v="Active"/>
    <n v="410"/>
    <x v="409"/>
    <s v="Y"/>
    <x v="20"/>
    <n v="1027"/>
    <x v="6"/>
    <s v="Niederl. 10"/>
    <n v="0.5"/>
    <s v="Department"/>
    <s v="Supervisor"/>
    <s v="Non-Mgm."/>
    <s v="ang."/>
    <s v="W"/>
    <d v="2016-10-01T00:00:00"/>
    <m/>
    <s v=""/>
    <n v="3"/>
    <d v="1977-03-21T00:00:00"/>
    <n v="42"/>
    <s v="N"/>
    <n v="24"/>
    <n v="2"/>
    <n v="39"/>
    <x v="0"/>
    <n v="0.5"/>
    <n v="28"/>
    <n v="0"/>
    <n v="8854"/>
    <n v="1259.1937499999999"/>
    <n v="0"/>
    <n v="0"/>
    <n v="0"/>
    <n v="0"/>
    <n v="0"/>
    <n v="0"/>
    <n v="0"/>
    <n v="0"/>
    <n v="0"/>
    <n v="0"/>
    <n v="0"/>
    <n v="0"/>
    <n v="13.25"/>
    <n v="0"/>
    <n v="0"/>
    <n v="0"/>
    <n v="0"/>
    <n v="2.9673375000000002"/>
    <n v="0"/>
    <n v="0"/>
  </r>
  <r>
    <d v="2021-02-01T00:00:00"/>
    <x v="10"/>
    <s v="P"/>
    <s v="Active"/>
    <n v="411"/>
    <x v="410"/>
    <s v="N"/>
    <x v="16"/>
    <n v="1067"/>
    <x v="4"/>
    <s v="Niederl. 6"/>
    <n v="1"/>
    <s v="Department"/>
    <s v="Supervisor"/>
    <s v="Non-Mgm."/>
    <s v="ang."/>
    <s v="M"/>
    <d v="2016-10-27T00:00:00"/>
    <m/>
    <s v=""/>
    <n v="3"/>
    <d v="1967-03-18T00:00:00"/>
    <n v="52"/>
    <s v="J"/>
    <n v="30"/>
    <n v="2.5"/>
    <n v="39"/>
    <x v="0"/>
    <n v="1"/>
    <n v="28"/>
    <n v="0"/>
    <n v="8855"/>
    <n v="1259.1937499999999"/>
    <n v="0"/>
    <n v="0"/>
    <n v="0"/>
    <n v="0"/>
    <n v="0"/>
    <n v="0"/>
    <n v="0"/>
    <n v="0"/>
    <n v="0"/>
    <n v="0"/>
    <n v="510.86538461538464"/>
    <n v="405.85416666666669"/>
    <n v="26.5"/>
    <n v="0"/>
    <n v="0"/>
    <n v="0"/>
    <n v="0"/>
    <n v="211.2340185096154"/>
    <n v="0"/>
    <n v="0"/>
  </r>
  <r>
    <d v="2021-02-01T00:00:00"/>
    <x v="10"/>
    <s v="P"/>
    <s v="Active"/>
    <n v="412"/>
    <x v="411"/>
    <s v="N"/>
    <x v="22"/>
    <n v="1060"/>
    <x v="2"/>
    <s v="Niederl. 7"/>
    <n v="1"/>
    <s v="Department"/>
    <s v="Supervisor"/>
    <s v="Non-Mgm."/>
    <s v="ang."/>
    <s v="M"/>
    <d v="2017-01-01T00:00:00"/>
    <m/>
    <s v=""/>
    <n v="3"/>
    <d v="1982-09-20T00:00:00"/>
    <n v="37"/>
    <s v="J"/>
    <n v="30"/>
    <n v="2.5"/>
    <n v="39"/>
    <x v="0"/>
    <n v="1"/>
    <n v="28"/>
    <n v="0"/>
    <n v="8856"/>
    <n v="1259.1937499999999"/>
    <n v="0"/>
    <n v="0"/>
    <n v="0"/>
    <n v="0"/>
    <n v="0"/>
    <n v="0"/>
    <n v="0"/>
    <n v="0"/>
    <n v="0"/>
    <n v="0"/>
    <n v="510.92307692307696"/>
    <n v="405.90000000000003"/>
    <n v="26.5"/>
    <n v="0"/>
    <n v="0"/>
    <n v="0"/>
    <n v="0"/>
    <n v="211.2572030769231"/>
    <n v="0"/>
    <n v="0"/>
  </r>
  <r>
    <d v="2021-02-01T00:00:00"/>
    <x v="10"/>
    <s v="P"/>
    <s v="Active"/>
    <n v="413"/>
    <x v="412"/>
    <s v="N"/>
    <x v="42"/>
    <n v="1076"/>
    <x v="0"/>
    <s v="Niederl. 3"/>
    <n v="1"/>
    <s v="Department"/>
    <s v="Supervisor"/>
    <s v="Non-Mgm."/>
    <s v="ang."/>
    <s v="W"/>
    <d v="2017-01-09T00:00:00"/>
    <m/>
    <s v=""/>
    <n v="3"/>
    <d v="1977-09-09T00:00:00"/>
    <n v="42"/>
    <s v="N"/>
    <n v="30"/>
    <n v="2.5"/>
    <n v="39"/>
    <x v="0"/>
    <n v="1"/>
    <n v="28"/>
    <n v="0"/>
    <n v="8857"/>
    <n v="1259.1937499999999"/>
    <n v="0"/>
    <n v="0"/>
    <n v="0"/>
    <n v="0"/>
    <n v="0"/>
    <n v="0"/>
    <n v="0"/>
    <n v="0"/>
    <n v="0"/>
    <n v="0"/>
    <n v="0"/>
    <n v="0"/>
    <n v="26.5"/>
    <n v="0"/>
    <n v="0"/>
    <n v="0"/>
    <n v="0"/>
    <n v="5.9346750000000004"/>
    <n v="0"/>
    <n v="0"/>
  </r>
  <r>
    <d v="2021-02-01T00:00:00"/>
    <x v="10"/>
    <s v="P"/>
    <s v="Active"/>
    <n v="414"/>
    <x v="413"/>
    <s v="N"/>
    <x v="35"/>
    <n v="1078"/>
    <x v="0"/>
    <s v="Niederl. 3"/>
    <n v="1"/>
    <s v="Department"/>
    <s v="Supervisor"/>
    <s v="Non-Mgm."/>
    <s v="ang."/>
    <s v="M"/>
    <d v="2017-01-01T00:00:00"/>
    <m/>
    <s v=""/>
    <n v="3"/>
    <d v="1980-04-12T00:00:00"/>
    <n v="39"/>
    <s v="N"/>
    <n v="30"/>
    <n v="2.5"/>
    <n v="39"/>
    <x v="0"/>
    <n v="1"/>
    <n v="28"/>
    <n v="0"/>
    <n v="8858"/>
    <n v="1259.1937499999999"/>
    <n v="0"/>
    <n v="0"/>
    <n v="0"/>
    <n v="0"/>
    <n v="0"/>
    <n v="0"/>
    <n v="0"/>
    <n v="0"/>
    <n v="0"/>
    <n v="0"/>
    <n v="0"/>
    <n v="0"/>
    <n v="26.5"/>
    <n v="0"/>
    <n v="0"/>
    <n v="0"/>
    <n v="0"/>
    <n v="5.9346750000000004"/>
    <n v="112.5712"/>
    <n v="0"/>
  </r>
  <r>
    <d v="2021-02-01T00:00:00"/>
    <x v="10"/>
    <s v="P"/>
    <s v="Active"/>
    <n v="415"/>
    <x v="414"/>
    <s v="Y"/>
    <x v="16"/>
    <n v="1025"/>
    <x v="6"/>
    <s v="Niederl. 10"/>
    <n v="0.5"/>
    <s v="Department"/>
    <s v="Supervisor"/>
    <s v="Manager"/>
    <s v="ang."/>
    <s v="M"/>
    <d v="2017-01-01T00:00:00"/>
    <m/>
    <s v=""/>
    <n v="3"/>
    <d v="1979-02-15T00:00:00"/>
    <n v="40"/>
    <s v="N"/>
    <n v="30"/>
    <n v="2.5"/>
    <n v="39"/>
    <x v="0"/>
    <n v="0.5"/>
    <n v="28"/>
    <n v="0"/>
    <n v="8859"/>
    <n v="1259.1937499999999"/>
    <n v="0"/>
    <n v="0"/>
    <n v="0"/>
    <n v="0"/>
    <n v="0"/>
    <n v="0"/>
    <n v="0"/>
    <n v="0"/>
    <n v="0"/>
    <n v="0"/>
    <n v="0"/>
    <n v="0"/>
    <n v="13.25"/>
    <n v="0"/>
    <n v="0"/>
    <n v="0"/>
    <n v="0"/>
    <n v="2.9673375000000002"/>
    <n v="85.661500000000004"/>
    <n v="0"/>
  </r>
  <r>
    <d v="2021-02-01T00:00:00"/>
    <x v="10"/>
    <s v="P"/>
    <s v="Active"/>
    <n v="415"/>
    <x v="414"/>
    <s v="Y"/>
    <x v="16"/>
    <n v="1019"/>
    <x v="7"/>
    <s v="Niederl. 9"/>
    <n v="0.5"/>
    <s v="Department"/>
    <s v="Supervisor"/>
    <s v="Manager"/>
    <s v="ang."/>
    <s v="M"/>
    <d v="2017-01-01T00:00:00"/>
    <m/>
    <s v=""/>
    <n v="3"/>
    <d v="1979-02-15T00:00:00"/>
    <n v="40"/>
    <s v="N"/>
    <n v="30"/>
    <n v="2.5"/>
    <n v="39"/>
    <x v="0"/>
    <n v="0.5"/>
    <n v="28"/>
    <n v="0"/>
    <n v="8860"/>
    <n v="1259.1937499999999"/>
    <n v="0"/>
    <n v="0"/>
    <n v="0"/>
    <n v="0"/>
    <n v="0"/>
    <n v="0"/>
    <n v="0"/>
    <n v="0"/>
    <n v="0"/>
    <n v="0"/>
    <n v="0"/>
    <n v="0"/>
    <n v="13.25"/>
    <n v="0"/>
    <n v="0"/>
    <n v="0"/>
    <n v="0"/>
    <n v="2.9673375000000002"/>
    <n v="85.661500000000004"/>
    <n v="0"/>
  </r>
  <r>
    <d v="2021-02-01T00:00:00"/>
    <x v="10"/>
    <s v="P"/>
    <s v="Active"/>
    <n v="416"/>
    <x v="415"/>
    <s v="N"/>
    <x v="11"/>
    <n v="1082"/>
    <x v="0"/>
    <s v="Niederl. 3"/>
    <n v="1"/>
    <s v="Department"/>
    <s v="Supervisor"/>
    <s v="Manager"/>
    <s v="ang."/>
    <s v="M"/>
    <d v="2017-02-01T00:00:00"/>
    <m/>
    <s v=""/>
    <n v="2"/>
    <d v="1985-01-06T00:00:00"/>
    <n v="35"/>
    <s v="N"/>
    <n v="30"/>
    <n v="2.5"/>
    <n v="39"/>
    <x v="0"/>
    <n v="1"/>
    <n v="28"/>
    <n v="0"/>
    <n v="8861"/>
    <n v="1259.1937499999999"/>
    <n v="0"/>
    <n v="0"/>
    <n v="0"/>
    <n v="0"/>
    <n v="0"/>
    <n v="0"/>
    <n v="0"/>
    <n v="0"/>
    <n v="0"/>
    <n v="0"/>
    <n v="0"/>
    <n v="0"/>
    <n v="26.5"/>
    <n v="0"/>
    <n v="0"/>
    <n v="0"/>
    <n v="0"/>
    <n v="5.9346750000000004"/>
    <n v="0"/>
    <n v="0"/>
  </r>
  <r>
    <d v="2021-02-01T00:00:00"/>
    <x v="10"/>
    <s v="P"/>
    <s v="Active"/>
    <n v="417"/>
    <x v="416"/>
    <s v="N"/>
    <x v="18"/>
    <n v="1080"/>
    <x v="0"/>
    <s v="Niederl. 3"/>
    <n v="1"/>
    <s v="Department"/>
    <s v="Supervisor"/>
    <s v="Non-Mgm."/>
    <s v="ang."/>
    <s v="M"/>
    <d v="2017-02-01T00:00:00"/>
    <m/>
    <s v=""/>
    <n v="2"/>
    <d v="1959-01-16T00:00:00"/>
    <n v="61"/>
    <s v="N"/>
    <n v="30"/>
    <n v="2.5"/>
    <n v="39"/>
    <x v="0"/>
    <n v="1"/>
    <n v="28"/>
    <n v="0"/>
    <n v="8862"/>
    <n v="1259.1937499999999"/>
    <n v="0"/>
    <n v="0"/>
    <n v="0"/>
    <n v="0"/>
    <n v="0"/>
    <n v="0"/>
    <n v="0"/>
    <n v="0"/>
    <n v="0"/>
    <n v="0"/>
    <n v="0"/>
    <n v="0"/>
    <n v="26.5"/>
    <n v="0"/>
    <n v="0"/>
    <n v="0"/>
    <n v="0"/>
    <n v="5.9346750000000004"/>
    <n v="0"/>
    <n v="0"/>
  </r>
  <r>
    <d v="2021-02-01T00:00:00"/>
    <x v="10"/>
    <s v="P"/>
    <s v="Active"/>
    <n v="418"/>
    <x v="417"/>
    <s v="N"/>
    <x v="6"/>
    <n v="1014"/>
    <x v="1"/>
    <s v="Niederl. 1"/>
    <n v="1"/>
    <s v="Department"/>
    <s v="Supervisor"/>
    <s v="Non-Mgm."/>
    <s v="ang."/>
    <s v="W"/>
    <d v="2017-02-01T00:00:00"/>
    <m/>
    <s v=""/>
    <n v="2"/>
    <d v="1986-11-19T00:00:00"/>
    <n v="33"/>
    <s v="N"/>
    <n v="30"/>
    <n v="2.5"/>
    <n v="39"/>
    <x v="0"/>
    <n v="1"/>
    <n v="28"/>
    <n v="0"/>
    <n v="8863"/>
    <n v="1259.1937499999999"/>
    <n v="0"/>
    <n v="0"/>
    <n v="0"/>
    <n v="0"/>
    <n v="0"/>
    <n v="0"/>
    <n v="0"/>
    <n v="0"/>
    <n v="0"/>
    <n v="0"/>
    <n v="0"/>
    <n v="0"/>
    <n v="26.5"/>
    <n v="0"/>
    <n v="0"/>
    <n v="0"/>
    <n v="0"/>
    <n v="5.9346750000000004"/>
    <n v="0"/>
    <n v="0"/>
  </r>
  <r>
    <d v="2021-02-01T00:00:00"/>
    <x v="10"/>
    <s v="P"/>
    <s v="Active"/>
    <n v="419"/>
    <x v="418"/>
    <s v="N"/>
    <x v="37"/>
    <n v="1005"/>
    <x v="1"/>
    <s v="Niederl. 1"/>
    <n v="1"/>
    <s v="Department"/>
    <s v="Supervisor"/>
    <s v="Non-Mgm."/>
    <s v="ang."/>
    <s v="M"/>
    <d v="2017-02-01T00:00:00"/>
    <m/>
    <s v=""/>
    <n v="2"/>
    <d v="1980-04-29T00:00:00"/>
    <n v="39"/>
    <s v="N"/>
    <n v="30"/>
    <n v="2.5"/>
    <n v="39"/>
    <x v="0"/>
    <n v="1"/>
    <n v="28"/>
    <n v="0"/>
    <n v="8864"/>
    <n v="1259.1937499999999"/>
    <n v="0"/>
    <n v="0"/>
    <n v="0"/>
    <n v="0"/>
    <n v="0"/>
    <n v="0"/>
    <n v="0"/>
    <n v="0"/>
    <n v="0"/>
    <n v="0"/>
    <n v="0"/>
    <n v="0"/>
    <n v="26.5"/>
    <n v="0"/>
    <n v="0"/>
    <n v="0"/>
    <n v="0"/>
    <n v="5.9346750000000004"/>
    <n v="0"/>
    <n v="0"/>
  </r>
  <r>
    <d v="2021-02-01T00:00:00"/>
    <x v="10"/>
    <s v="P"/>
    <s v="Active"/>
    <n v="420"/>
    <x v="419"/>
    <s v="N"/>
    <x v="31"/>
    <n v="1059"/>
    <x v="2"/>
    <s v="Niederl. 7"/>
    <n v="1"/>
    <s v="Department"/>
    <s v="Supervisor"/>
    <s v="Non-Mgm."/>
    <s v="ang."/>
    <s v="M"/>
    <d v="2017-02-01T00:00:00"/>
    <m/>
    <s v=""/>
    <n v="2"/>
    <d v="1966-02-17T00:00:00"/>
    <n v="53"/>
    <s v="J"/>
    <n v="30"/>
    <n v="2.5"/>
    <n v="39"/>
    <x v="0"/>
    <n v="1"/>
    <n v="28"/>
    <n v="0"/>
    <n v="8865"/>
    <n v="1259.1937499999999"/>
    <n v="0"/>
    <n v="0"/>
    <n v="30"/>
    <n v="0"/>
    <n v="875"/>
    <n v="0"/>
    <n v="0"/>
    <n v="0"/>
    <n v="0"/>
    <n v="0"/>
    <n v="511.44230769230768"/>
    <n v="406.31250000000006"/>
    <n v="26.5"/>
    <n v="0"/>
    <n v="0"/>
    <n v="0"/>
    <n v="0"/>
    <n v="414.14061418269233"/>
    <n v="77.900000000000006"/>
    <n v="0"/>
  </r>
  <r>
    <d v="2021-02-01T00:00:00"/>
    <x v="10"/>
    <s v="P"/>
    <s v="Active"/>
    <n v="421"/>
    <x v="420"/>
    <s v="N"/>
    <x v="22"/>
    <n v="1029"/>
    <x v="6"/>
    <s v="Niederl. 10"/>
    <n v="1"/>
    <s v="Department"/>
    <s v="Supervisor"/>
    <s v="Non-Mgm."/>
    <s v="ang."/>
    <s v="M"/>
    <d v="2017-03-01T00:00:00"/>
    <m/>
    <s v=""/>
    <n v="2"/>
    <d v="1986-12-27T00:00:00"/>
    <n v="33"/>
    <s v="J"/>
    <n v="30"/>
    <n v="2.5"/>
    <n v="39"/>
    <x v="0"/>
    <n v="1"/>
    <n v="28"/>
    <n v="0"/>
    <n v="8866"/>
    <n v="1259.1937499999999"/>
    <n v="0"/>
    <n v="0"/>
    <n v="0"/>
    <n v="0"/>
    <n v="0"/>
    <n v="0"/>
    <n v="0"/>
    <n v="0"/>
    <n v="0"/>
    <n v="0"/>
    <n v="511.5"/>
    <n v="406.35833333333341"/>
    <n v="26.5"/>
    <n v="0"/>
    <n v="0"/>
    <n v="0"/>
    <n v="0"/>
    <n v="211.48904875000002"/>
    <n v="0"/>
    <n v="0"/>
  </r>
  <r>
    <d v="2021-02-01T00:00:00"/>
    <x v="10"/>
    <s v="P"/>
    <s v="Active"/>
    <n v="422"/>
    <x v="421"/>
    <s v="N"/>
    <x v="26"/>
    <n v="1091"/>
    <x v="0"/>
    <s v="Niederl. 3"/>
    <n v="1"/>
    <s v="Department"/>
    <s v="Supervisor"/>
    <s v="Non-Mgm."/>
    <s v="ang."/>
    <s v="W"/>
    <d v="2017-03-06T00:00:00"/>
    <m/>
    <s v=""/>
    <n v="2"/>
    <d v="1989-01-27T00:00:00"/>
    <n v="30"/>
    <s v="N"/>
    <n v="30"/>
    <n v="2.5"/>
    <n v="39"/>
    <x v="0"/>
    <n v="1"/>
    <n v="28"/>
    <n v="0"/>
    <n v="8867"/>
    <n v="1259.1937499999999"/>
    <n v="0"/>
    <n v="0"/>
    <n v="0"/>
    <n v="0"/>
    <n v="0"/>
    <n v="0"/>
    <n v="0"/>
    <n v="0"/>
    <n v="0"/>
    <n v="0"/>
    <n v="0"/>
    <n v="0"/>
    <n v="26.5"/>
    <n v="0"/>
    <n v="0"/>
    <n v="0"/>
    <n v="0"/>
    <n v="5.9346750000000004"/>
    <n v="0"/>
    <n v="0"/>
  </r>
  <r>
    <d v="2021-02-01T00:00:00"/>
    <x v="10"/>
    <s v="P"/>
    <s v="Active"/>
    <n v="423"/>
    <x v="422"/>
    <s v="N"/>
    <x v="18"/>
    <n v="1080"/>
    <x v="0"/>
    <s v="Niederl. 3"/>
    <n v="1"/>
    <s v="Department"/>
    <s v="Supervisor"/>
    <s v="Non-Mgm."/>
    <s v="ang."/>
    <s v="W"/>
    <d v="2017-04-01T00:00:00"/>
    <m/>
    <s v=""/>
    <n v="2"/>
    <d v="1965-09-22T00:00:00"/>
    <n v="54"/>
    <s v="N"/>
    <n v="30"/>
    <n v="2.5"/>
    <n v="39"/>
    <x v="0"/>
    <n v="1"/>
    <n v="28"/>
    <n v="0"/>
    <n v="8868"/>
    <n v="1259.1937499999999"/>
    <n v="0"/>
    <n v="0"/>
    <n v="0"/>
    <n v="0"/>
    <n v="0"/>
    <n v="0"/>
    <n v="0"/>
    <n v="0"/>
    <n v="0"/>
    <n v="0"/>
    <n v="0"/>
    <n v="0"/>
    <n v="26.5"/>
    <n v="0"/>
    <n v="0"/>
    <n v="0"/>
    <n v="0"/>
    <n v="5.9346750000000004"/>
    <n v="0"/>
    <n v="0"/>
  </r>
  <r>
    <d v="2021-02-01T00:00:00"/>
    <x v="10"/>
    <s v="P"/>
    <s v="Active"/>
    <n v="424"/>
    <x v="423"/>
    <s v="N"/>
    <x v="22"/>
    <n v="1029"/>
    <x v="6"/>
    <s v="Niederl. 10"/>
    <n v="1"/>
    <s v="Department"/>
    <s v="Supervisor"/>
    <s v="Non-Mgm."/>
    <s v="ang."/>
    <s v="M"/>
    <d v="2017-04-01T00:00:00"/>
    <m/>
    <s v=""/>
    <n v="2"/>
    <d v="1980-06-05T00:00:00"/>
    <n v="39"/>
    <s v="J"/>
    <n v="30"/>
    <n v="2.5"/>
    <n v="39"/>
    <x v="0"/>
    <n v="1"/>
    <n v="28"/>
    <n v="0"/>
    <n v="8869"/>
    <n v="1259.1937499999999"/>
    <n v="0"/>
    <n v="0"/>
    <n v="0"/>
    <n v="0"/>
    <n v="0"/>
    <n v="0"/>
    <n v="0"/>
    <n v="0"/>
    <n v="0"/>
    <n v="0"/>
    <n v="511.67307692307691"/>
    <n v="406.49583333333339"/>
    <n v="26.5"/>
    <n v="0"/>
    <n v="0"/>
    <n v="0"/>
    <n v="0"/>
    <n v="211.55860245192309"/>
    <n v="0"/>
    <n v="0"/>
  </r>
  <r>
    <d v="2021-02-01T00:00:00"/>
    <x v="10"/>
    <s v="P"/>
    <s v="Active"/>
    <n v="425"/>
    <x v="424"/>
    <s v="N"/>
    <x v="22"/>
    <n v="1035"/>
    <x v="5"/>
    <s v="Niederl. 5"/>
    <n v="1"/>
    <s v="Department"/>
    <s v="Supervisor"/>
    <s v="Non-Mgm."/>
    <s v="ang."/>
    <s v="M"/>
    <d v="2017-04-18T00:00:00"/>
    <m/>
    <s v=""/>
    <n v="2"/>
    <d v="1963-04-11T00:00:00"/>
    <n v="56"/>
    <s v="J"/>
    <n v="30"/>
    <n v="2.5"/>
    <n v="39"/>
    <x v="0"/>
    <n v="1"/>
    <n v="28"/>
    <n v="0"/>
    <n v="8870"/>
    <n v="1259.1937499999999"/>
    <n v="0"/>
    <n v="0"/>
    <n v="0"/>
    <n v="0"/>
    <n v="0"/>
    <n v="0"/>
    <n v="0"/>
    <n v="0"/>
    <n v="0"/>
    <n v="0"/>
    <n v="511.73076923076923"/>
    <n v="406.54166666666669"/>
    <n v="26.5"/>
    <n v="0"/>
    <n v="0"/>
    <n v="0"/>
    <n v="0"/>
    <n v="211.58178701923077"/>
    <n v="0"/>
    <n v="0"/>
  </r>
  <r>
    <d v="2021-02-01T00:00:00"/>
    <x v="10"/>
    <s v="P"/>
    <s v="Active"/>
    <n v="426"/>
    <x v="425"/>
    <s v="N"/>
    <x v="17"/>
    <n v="1088"/>
    <x v="0"/>
    <s v="Niederl. 3"/>
    <n v="1"/>
    <s v="Department"/>
    <s v="Supervisor"/>
    <s v="Non-Mgm."/>
    <s v="ang."/>
    <s v="W"/>
    <d v="2017-03-27T00:00:00"/>
    <m/>
    <s v=""/>
    <n v="2"/>
    <d v="1979-06-07T00:00:00"/>
    <n v="40"/>
    <s v="N"/>
    <n v="30"/>
    <n v="2.5"/>
    <n v="35"/>
    <x v="0"/>
    <n v="0.89743589743589747"/>
    <n v="28"/>
    <n v="0"/>
    <n v="8871"/>
    <n v="1259.1937499999999"/>
    <n v="0"/>
    <n v="0"/>
    <n v="0"/>
    <n v="0"/>
    <n v="0"/>
    <n v="0"/>
    <n v="0"/>
    <n v="0"/>
    <n v="0"/>
    <n v="0"/>
    <n v="0"/>
    <n v="0"/>
    <n v="26.5"/>
    <n v="0"/>
    <n v="0"/>
    <n v="0"/>
    <n v="0"/>
    <n v="5.9346750000000004"/>
    <n v="0"/>
    <n v="0"/>
  </r>
  <r>
    <d v="2021-02-01T00:00:00"/>
    <x v="10"/>
    <s v="P"/>
    <s v="Active"/>
    <n v="427"/>
    <x v="426"/>
    <s v="N"/>
    <x v="28"/>
    <n v="1004"/>
    <x v="1"/>
    <s v="Niederl. 1"/>
    <n v="1"/>
    <s v="Department"/>
    <s v="Supervisor"/>
    <s v="Non-Mgm."/>
    <s v="ang."/>
    <s v="W"/>
    <d v="1991-02-18T00:00:00"/>
    <m/>
    <s v=""/>
    <n v="28"/>
    <d v="1967-06-28T00:00:00"/>
    <n v="52"/>
    <s v="N"/>
    <n v="24"/>
    <n v="2"/>
    <n v="20"/>
    <x v="0"/>
    <n v="0.51282051282051277"/>
    <n v="28"/>
    <n v="0"/>
    <n v="8872"/>
    <n v="1259.1937499999999"/>
    <n v="0"/>
    <n v="0"/>
    <n v="0"/>
    <n v="0"/>
    <n v="0"/>
    <n v="0"/>
    <n v="0"/>
    <n v="0"/>
    <n v="0"/>
    <n v="0"/>
    <n v="0"/>
    <n v="0"/>
    <n v="26.5"/>
    <n v="0"/>
    <n v="0"/>
    <n v="0"/>
    <n v="0"/>
    <n v="5.9346750000000004"/>
    <n v="0"/>
    <n v="0"/>
  </r>
  <r>
    <d v="2021-02-01T00:00:00"/>
    <x v="10"/>
    <s v="P"/>
    <s v="Active"/>
    <n v="428"/>
    <x v="427"/>
    <s v="N"/>
    <x v="22"/>
    <n v="1023"/>
    <x v="7"/>
    <s v="Niederl. 9"/>
    <n v="1"/>
    <s v="Department"/>
    <s v="Supervisor"/>
    <s v="Non-Mgm."/>
    <s v="ang."/>
    <s v="M"/>
    <d v="2017-04-16T00:00:00"/>
    <m/>
    <s v=""/>
    <n v="2"/>
    <d v="1978-09-12T00:00:00"/>
    <n v="41"/>
    <s v="J"/>
    <n v="30"/>
    <n v="2.5"/>
    <n v="39"/>
    <x v="0"/>
    <n v="1"/>
    <n v="28"/>
    <n v="0"/>
    <n v="8873"/>
    <n v="1259.1937499999999"/>
    <n v="0"/>
    <n v="0"/>
    <n v="0"/>
    <n v="0"/>
    <n v="0"/>
    <n v="0"/>
    <n v="0"/>
    <n v="0"/>
    <n v="0"/>
    <n v="0"/>
    <n v="511.90384615384613"/>
    <n v="406.67916666666667"/>
    <n v="26.5"/>
    <n v="0"/>
    <n v="0"/>
    <n v="0"/>
    <n v="0"/>
    <n v="211.65134072115384"/>
    <n v="0"/>
    <n v="0"/>
  </r>
  <r>
    <d v="2021-02-01T00:00:00"/>
    <x v="10"/>
    <s v="P"/>
    <s v="Active"/>
    <n v="429"/>
    <x v="428"/>
    <s v="N"/>
    <x v="22"/>
    <n v="1047"/>
    <x v="9"/>
    <s v="Niederl. 4"/>
    <n v="1"/>
    <s v="Department"/>
    <s v="Supervisor"/>
    <s v="Non-Mgm."/>
    <s v="ang."/>
    <s v="M"/>
    <d v="2017-05-01T00:00:00"/>
    <m/>
    <s v=""/>
    <n v="2"/>
    <d v="1980-09-05T00:00:00"/>
    <n v="39"/>
    <s v="J"/>
    <n v="30"/>
    <n v="2.5"/>
    <n v="39"/>
    <x v="0"/>
    <n v="1"/>
    <n v="28"/>
    <n v="0"/>
    <n v="8874"/>
    <n v="1259.1937499999999"/>
    <n v="0"/>
    <n v="0"/>
    <n v="0"/>
    <n v="0"/>
    <n v="0"/>
    <n v="0"/>
    <n v="0"/>
    <n v="0"/>
    <n v="0"/>
    <n v="0"/>
    <n v="511.96153846153845"/>
    <n v="406.72500000000002"/>
    <n v="26.5"/>
    <n v="0"/>
    <n v="0"/>
    <n v="0"/>
    <n v="0"/>
    <n v="211.67452528846155"/>
    <n v="0"/>
    <n v="0"/>
  </r>
  <r>
    <d v="2021-02-01T00:00:00"/>
    <x v="10"/>
    <s v="P"/>
    <s v="Active"/>
    <n v="430"/>
    <x v="429"/>
    <s v="N"/>
    <x v="23"/>
    <n v="1068"/>
    <x v="0"/>
    <s v="Niederl. 3"/>
    <n v="1"/>
    <s v="Department"/>
    <s v="Supervisor"/>
    <s v="Non-Mgm."/>
    <s v="ang."/>
    <s v="M"/>
    <d v="2017-05-01T00:00:00"/>
    <m/>
    <s v=""/>
    <n v="2"/>
    <d v="1970-04-29T00:00:00"/>
    <n v="49"/>
    <s v="N"/>
    <n v="24"/>
    <n v="2"/>
    <n v="32"/>
    <x v="0"/>
    <n v="0.82051282051282048"/>
    <n v="28"/>
    <n v="0"/>
    <n v="8875"/>
    <n v="1259.1937499999999"/>
    <n v="0"/>
    <n v="0"/>
    <n v="0"/>
    <n v="0"/>
    <n v="0"/>
    <n v="0"/>
    <n v="0"/>
    <n v="0"/>
    <n v="0"/>
    <n v="0"/>
    <n v="0"/>
    <n v="0"/>
    <n v="26.5"/>
    <n v="0"/>
    <n v="0"/>
    <n v="0"/>
    <n v="0"/>
    <n v="5.9346750000000004"/>
    <n v="0"/>
    <n v="0"/>
  </r>
  <r>
    <d v="2021-02-01T00:00:00"/>
    <x v="10"/>
    <s v="P"/>
    <s v="Active"/>
    <n v="431"/>
    <x v="430"/>
    <s v="N"/>
    <x v="22"/>
    <n v="1035"/>
    <x v="5"/>
    <s v="Niederl. 5"/>
    <n v="1"/>
    <s v="Department"/>
    <s v="Supervisor"/>
    <s v="Non-Mgm."/>
    <s v="ang."/>
    <s v="M"/>
    <d v="2017-05-01T00:00:00"/>
    <m/>
    <s v=""/>
    <n v="2"/>
    <d v="1979-05-15T00:00:00"/>
    <n v="40"/>
    <s v="J"/>
    <n v="30"/>
    <n v="2.5"/>
    <n v="39"/>
    <x v="0"/>
    <n v="1"/>
    <n v="28"/>
    <n v="0"/>
    <n v="8876"/>
    <n v="1259.1937499999999"/>
    <n v="0"/>
    <n v="0"/>
    <n v="0"/>
    <n v="0"/>
    <n v="0"/>
    <n v="0"/>
    <n v="0"/>
    <n v="0"/>
    <n v="0"/>
    <n v="0"/>
    <n v="512.07692307692309"/>
    <n v="406.81666666666666"/>
    <n v="26.5"/>
    <n v="0"/>
    <n v="0"/>
    <n v="0"/>
    <n v="0"/>
    <n v="211.72089442307691"/>
    <n v="0"/>
    <n v="0"/>
  </r>
  <r>
    <d v="2021-02-01T00:00:00"/>
    <x v="10"/>
    <s v="P"/>
    <s v="Active"/>
    <n v="432"/>
    <x v="431"/>
    <s v="Y"/>
    <x v="16"/>
    <n v="1049"/>
    <x v="3"/>
    <s v="Niederl. 8"/>
    <n v="0.5"/>
    <s v="Department"/>
    <s v="Supervisor"/>
    <s v="Manager"/>
    <s v="ang."/>
    <s v="M"/>
    <d v="2017-06-19T00:00:00"/>
    <m/>
    <s v=""/>
    <n v="2"/>
    <d v="1966-03-18T00:00:00"/>
    <n v="53"/>
    <s v="N"/>
    <n v="30"/>
    <n v="2.5"/>
    <n v="39"/>
    <x v="0"/>
    <n v="0.5"/>
    <n v="28"/>
    <n v="0"/>
    <n v="8877"/>
    <n v="1259.1937499999999"/>
    <n v="0"/>
    <n v="0"/>
    <n v="0"/>
    <n v="0"/>
    <n v="0"/>
    <n v="0"/>
    <n v="0"/>
    <n v="0"/>
    <n v="0"/>
    <n v="0"/>
    <n v="0"/>
    <n v="0"/>
    <n v="13.25"/>
    <n v="0"/>
    <n v="0"/>
    <n v="0"/>
    <n v="0"/>
    <n v="2.9673375000000002"/>
    <n v="78.323699999999988"/>
    <n v="0"/>
  </r>
  <r>
    <d v="2021-02-01T00:00:00"/>
    <x v="10"/>
    <s v="P"/>
    <s v="Active"/>
    <n v="432"/>
    <x v="431"/>
    <s v="Y"/>
    <x v="16"/>
    <n v="1056"/>
    <x v="2"/>
    <s v="Niederl. 7"/>
    <n v="0.5"/>
    <s v="Department"/>
    <s v="Supervisor"/>
    <s v="Manager"/>
    <s v="ang."/>
    <s v="M"/>
    <d v="2017-06-19T00:00:00"/>
    <m/>
    <s v=""/>
    <n v="2"/>
    <d v="1966-03-18T00:00:00"/>
    <n v="53"/>
    <s v="N"/>
    <n v="30"/>
    <n v="2.5"/>
    <n v="39"/>
    <x v="0"/>
    <n v="0.5"/>
    <n v="28"/>
    <n v="0"/>
    <n v="8878"/>
    <n v="1259.1937499999999"/>
    <n v="0"/>
    <n v="0"/>
    <n v="0"/>
    <n v="0"/>
    <n v="0"/>
    <n v="0"/>
    <n v="0"/>
    <n v="0"/>
    <n v="0"/>
    <n v="0"/>
    <n v="0"/>
    <n v="0"/>
    <n v="13.25"/>
    <n v="0"/>
    <n v="0"/>
    <n v="0"/>
    <n v="0"/>
    <n v="2.9673375000000002"/>
    <n v="78.323699999999988"/>
    <n v="0"/>
  </r>
  <r>
    <d v="2021-02-01T00:00:00"/>
    <x v="10"/>
    <s v="P"/>
    <s v="Active"/>
    <n v="433"/>
    <x v="432"/>
    <s v="N"/>
    <x v="37"/>
    <n v="1005"/>
    <x v="1"/>
    <s v="Niederl. 1"/>
    <n v="1"/>
    <s v="Department"/>
    <s v="Supervisor"/>
    <s v="Non-Mgm."/>
    <s v="ang."/>
    <s v="M"/>
    <d v="2017-06-01T00:00:00"/>
    <m/>
    <s v=""/>
    <n v="2"/>
    <d v="1987-10-04T00:00:00"/>
    <n v="32"/>
    <s v="N"/>
    <n v="30"/>
    <n v="2.5"/>
    <n v="39"/>
    <x v="0"/>
    <n v="1"/>
    <n v="28"/>
    <n v="0"/>
    <n v="8879"/>
    <n v="1259.1937499999999"/>
    <n v="0"/>
    <n v="0"/>
    <n v="0"/>
    <n v="0"/>
    <n v="0"/>
    <n v="0"/>
    <n v="0"/>
    <n v="0"/>
    <n v="0"/>
    <n v="0"/>
    <n v="0"/>
    <n v="0"/>
    <n v="26.5"/>
    <n v="0"/>
    <n v="0"/>
    <n v="0"/>
    <n v="0"/>
    <n v="5.9346750000000004"/>
    <n v="0"/>
    <n v="0"/>
  </r>
  <r>
    <d v="2021-02-01T00:00:00"/>
    <x v="10"/>
    <s v="P"/>
    <s v="Active"/>
    <n v="434"/>
    <x v="433"/>
    <s v="N"/>
    <x v="26"/>
    <n v="1091"/>
    <x v="0"/>
    <s v="Niederl. 3"/>
    <n v="1"/>
    <s v="Department"/>
    <s v="Supervisor"/>
    <s v="Non-Mgm."/>
    <s v="ang."/>
    <s v="M"/>
    <d v="2017-06-01T00:00:00"/>
    <m/>
    <s v=""/>
    <n v="2"/>
    <d v="1963-11-26T00:00:00"/>
    <n v="56"/>
    <s v="N"/>
    <n v="30"/>
    <n v="2.5"/>
    <n v="39"/>
    <x v="0"/>
    <n v="1"/>
    <n v="28"/>
    <n v="0"/>
    <n v="8880"/>
    <n v="1259.1937499999999"/>
    <n v="0"/>
    <n v="0"/>
    <n v="0"/>
    <n v="0"/>
    <n v="0"/>
    <n v="0"/>
    <n v="0"/>
    <n v="0"/>
    <n v="0"/>
    <n v="0"/>
    <n v="0"/>
    <n v="0"/>
    <n v="26.5"/>
    <n v="0"/>
    <n v="0"/>
    <n v="0"/>
    <n v="0"/>
    <n v="5.9346750000000004"/>
    <n v="0"/>
    <n v="0"/>
  </r>
  <r>
    <d v="2021-02-01T00:00:00"/>
    <x v="10"/>
    <s v="P"/>
    <s v="Active"/>
    <n v="435"/>
    <x v="434"/>
    <s v="N"/>
    <x v="31"/>
    <n v="1022"/>
    <x v="7"/>
    <s v="Niederl. 9"/>
    <n v="1"/>
    <s v="Department"/>
    <s v="Supervisor"/>
    <s v="Non-Mgm."/>
    <s v="ang."/>
    <s v="M"/>
    <d v="2017-06-01T00:00:00"/>
    <m/>
    <s v=""/>
    <n v="2"/>
    <d v="1986-07-14T00:00:00"/>
    <n v="33"/>
    <s v="J"/>
    <n v="30"/>
    <n v="2.5"/>
    <n v="39"/>
    <x v="0"/>
    <n v="1"/>
    <n v="28"/>
    <n v="0"/>
    <n v="8881"/>
    <n v="1259.1937499999999"/>
    <n v="0"/>
    <n v="0"/>
    <n v="30"/>
    <n v="0"/>
    <n v="320.83"/>
    <n v="0"/>
    <n v="0"/>
    <n v="0"/>
    <n v="0"/>
    <n v="0"/>
    <n v="512.36538461538464"/>
    <n v="407.04583333333341"/>
    <n v="26.5"/>
    <n v="0"/>
    <n v="0"/>
    <n v="0"/>
    <n v="0"/>
    <n v="290.40519575961542"/>
    <n v="77.900000000000006"/>
    <n v="0"/>
  </r>
  <r>
    <d v="2021-02-01T00:00:00"/>
    <x v="10"/>
    <s v="P"/>
    <s v="Active"/>
    <n v="436"/>
    <x v="435"/>
    <s v="N"/>
    <x v="0"/>
    <n v="1090"/>
    <x v="0"/>
    <s v="Niederl. 3"/>
    <n v="1"/>
    <s v="Department"/>
    <s v="Supervisor"/>
    <s v="Non-Mgm."/>
    <s v="ang."/>
    <s v="W"/>
    <d v="2017-06-13T00:00:00"/>
    <m/>
    <s v=""/>
    <n v="2"/>
    <d v="1990-10-27T00:00:00"/>
    <n v="29"/>
    <s v="N"/>
    <n v="30"/>
    <n v="2.5"/>
    <n v="39"/>
    <x v="0"/>
    <n v="1"/>
    <n v="28"/>
    <n v="0"/>
    <n v="8882"/>
    <n v="1259.1937499999999"/>
    <n v="0"/>
    <n v="0"/>
    <n v="0"/>
    <n v="0"/>
    <n v="0"/>
    <n v="0"/>
    <n v="0"/>
    <n v="0"/>
    <n v="0"/>
    <n v="0"/>
    <n v="0"/>
    <n v="0"/>
    <n v="26.5"/>
    <n v="0"/>
    <n v="0"/>
    <n v="0"/>
    <n v="0"/>
    <n v="5.9346750000000004"/>
    <n v="0"/>
    <n v="0"/>
  </r>
  <r>
    <d v="2021-02-01T00:00:00"/>
    <x v="10"/>
    <s v="P"/>
    <s v="Active"/>
    <n v="437"/>
    <x v="436"/>
    <s v="N"/>
    <x v="17"/>
    <n v="1088"/>
    <x v="0"/>
    <s v="Niederl. 3"/>
    <n v="1"/>
    <s v="Department"/>
    <s v="Supervisor"/>
    <s v="Non-Mgm."/>
    <s v="ang."/>
    <s v="W"/>
    <d v="2017-07-01T00:00:00"/>
    <m/>
    <s v=""/>
    <n v="2"/>
    <d v="1977-05-10T00:00:00"/>
    <n v="42"/>
    <s v="N"/>
    <n v="30"/>
    <n v="2.5"/>
    <n v="25"/>
    <x v="0"/>
    <n v="0.64102564102564108"/>
    <n v="28"/>
    <n v="0"/>
    <n v="8883"/>
    <n v="1259.1937499999999"/>
    <n v="0"/>
    <n v="0"/>
    <n v="0"/>
    <n v="0"/>
    <n v="0"/>
    <n v="0"/>
    <n v="0"/>
    <n v="0"/>
    <n v="0"/>
    <n v="0"/>
    <n v="0"/>
    <n v="0"/>
    <n v="26.5"/>
    <n v="0"/>
    <n v="0"/>
    <n v="0"/>
    <n v="0"/>
    <n v="5.9346750000000004"/>
    <n v="0"/>
    <n v="0"/>
  </r>
  <r>
    <d v="2021-02-01T00:00:00"/>
    <x v="10"/>
    <s v="P"/>
    <s v="Active"/>
    <n v="438"/>
    <x v="437"/>
    <s v="N"/>
    <x v="38"/>
    <n v="1074"/>
    <x v="0"/>
    <s v="Niederl. 3"/>
    <n v="1"/>
    <s v="Department"/>
    <s v="Supervisor"/>
    <s v="Non-Mgm."/>
    <s v="ang."/>
    <s v="M"/>
    <d v="2017-07-17T00:00:00"/>
    <m/>
    <s v=""/>
    <n v="2"/>
    <d v="1986-05-10T00:00:00"/>
    <n v="33"/>
    <s v="N"/>
    <n v="30"/>
    <n v="2.5"/>
    <n v="39"/>
    <x v="0"/>
    <n v="1"/>
    <n v="28"/>
    <n v="0"/>
    <n v="8884"/>
    <n v="1259.1937499999999"/>
    <n v="0"/>
    <n v="0"/>
    <n v="0"/>
    <n v="0"/>
    <n v="0"/>
    <n v="0"/>
    <n v="0"/>
    <n v="0"/>
    <n v="0"/>
    <n v="0"/>
    <n v="0"/>
    <n v="0"/>
    <n v="26.5"/>
    <n v="0"/>
    <n v="0"/>
    <n v="0"/>
    <n v="0"/>
    <n v="5.9346750000000004"/>
    <n v="0"/>
    <n v="0"/>
  </r>
  <r>
    <d v="2021-02-01T00:00:00"/>
    <x v="10"/>
    <s v="P"/>
    <s v="Active"/>
    <n v="439"/>
    <x v="438"/>
    <s v="N"/>
    <x v="27"/>
    <n v="1070"/>
    <x v="0"/>
    <s v="Niederl. 3"/>
    <n v="1"/>
    <s v="Department"/>
    <s v="Supervisor"/>
    <s v="Non-Mgm."/>
    <s v="ang."/>
    <s v="W"/>
    <d v="2017-08-01T00:00:00"/>
    <m/>
    <s v=""/>
    <n v="2"/>
    <d v="1997-10-13T00:00:00"/>
    <n v="22"/>
    <s v="N"/>
    <n v="30"/>
    <n v="2.5"/>
    <n v="39"/>
    <x v="0"/>
    <n v="1"/>
    <n v="28"/>
    <n v="0"/>
    <n v="8885"/>
    <n v="1259.1937499999999"/>
    <n v="0"/>
    <n v="0"/>
    <n v="0"/>
    <n v="0"/>
    <n v="0"/>
    <n v="0"/>
    <n v="0"/>
    <n v="0"/>
    <n v="0"/>
    <n v="0"/>
    <n v="0"/>
    <n v="0"/>
    <n v="26.5"/>
    <n v="0"/>
    <n v="0"/>
    <n v="0"/>
    <n v="0"/>
    <n v="5.9346750000000004"/>
    <n v="0"/>
    <n v="0"/>
  </r>
  <r>
    <d v="2021-02-01T00:00:00"/>
    <x v="10"/>
    <s v="P"/>
    <s v="Active"/>
    <n v="440"/>
    <x v="439"/>
    <s v="N"/>
    <x v="5"/>
    <n v="1093"/>
    <x v="0"/>
    <s v="Niederl. 3"/>
    <n v="1"/>
    <s v="Department"/>
    <s v="Supervisor"/>
    <s v="Non-Mgm."/>
    <s v="ang."/>
    <s v="M"/>
    <d v="2017-08-01T00:00:00"/>
    <m/>
    <s v=""/>
    <n v="2"/>
    <d v="1979-07-25T00:00:00"/>
    <n v="40"/>
    <s v="N"/>
    <n v="30"/>
    <n v="2.5"/>
    <n v="39"/>
    <x v="0"/>
    <n v="1"/>
    <n v="28"/>
    <n v="0"/>
    <n v="8886"/>
    <n v="1259.1937499999999"/>
    <n v="0"/>
    <n v="0"/>
    <n v="0"/>
    <n v="0"/>
    <n v="0"/>
    <n v="0"/>
    <n v="0"/>
    <n v="0"/>
    <n v="0"/>
    <n v="0"/>
    <n v="0"/>
    <n v="0"/>
    <n v="26.5"/>
    <n v="0"/>
    <n v="0"/>
    <n v="0"/>
    <n v="0"/>
    <n v="5.9346750000000004"/>
    <n v="0"/>
    <n v="0"/>
  </r>
  <r>
    <d v="2021-02-01T00:00:00"/>
    <x v="10"/>
    <s v="P"/>
    <s v="Active"/>
    <n v="441"/>
    <x v="440"/>
    <s v="N"/>
    <x v="31"/>
    <n v="1059"/>
    <x v="2"/>
    <s v="Niederl. 7"/>
    <n v="1"/>
    <s v="Department"/>
    <s v="Supervisor"/>
    <s v="Non-Mgm."/>
    <s v="ang."/>
    <s v="M"/>
    <d v="2017-08-01T00:00:00"/>
    <m/>
    <s v=""/>
    <n v="2"/>
    <d v="1991-04-05T00:00:00"/>
    <n v="28"/>
    <s v="J"/>
    <n v="30"/>
    <n v="2.5"/>
    <n v="39"/>
    <x v="0"/>
    <n v="1"/>
    <n v="28"/>
    <n v="0"/>
    <n v="8887"/>
    <n v="1259.1937499999999"/>
    <n v="0"/>
    <n v="0"/>
    <n v="30"/>
    <n v="0"/>
    <n v="320.83"/>
    <n v="0"/>
    <n v="0"/>
    <n v="0"/>
    <n v="0"/>
    <n v="0"/>
    <n v="512.71153846153845"/>
    <n v="407.32083333333338"/>
    <n v="26.5"/>
    <n v="0"/>
    <n v="0"/>
    <n v="0"/>
    <n v="0"/>
    <n v="290.54430316346156"/>
    <n v="79.040000000000006"/>
    <n v="0"/>
  </r>
  <r>
    <d v="2021-02-01T00:00:00"/>
    <x v="10"/>
    <s v="P"/>
    <s v="Active"/>
    <n v="443"/>
    <x v="442"/>
    <s v="N"/>
    <x v="49"/>
    <n v="1072"/>
    <x v="0"/>
    <s v="Niederl. 3"/>
    <n v="1"/>
    <s v="Department"/>
    <s v="Supervisor"/>
    <s v="Non-Mgm."/>
    <s v="ang."/>
    <s v="W"/>
    <d v="2017-08-01T00:00:00"/>
    <m/>
    <s v=""/>
    <n v="2"/>
    <d v="1988-07-23T00:00:00"/>
    <n v="31"/>
    <s v="N"/>
    <n v="30"/>
    <n v="2.5"/>
    <n v="39"/>
    <x v="0"/>
    <n v="1"/>
    <n v="28"/>
    <n v="0"/>
    <n v="8888"/>
    <n v="1259.1937499999999"/>
    <n v="0"/>
    <n v="0"/>
    <n v="0"/>
    <n v="0"/>
    <n v="0"/>
    <n v="0"/>
    <n v="0"/>
    <n v="0"/>
    <n v="0"/>
    <n v="0"/>
    <n v="0"/>
    <n v="0"/>
    <n v="26.5"/>
    <n v="0"/>
    <n v="0"/>
    <n v="0"/>
    <n v="0"/>
    <n v="5.9346750000000004"/>
    <n v="0"/>
    <n v="0"/>
  </r>
  <r>
    <d v="2021-02-01T00:00:00"/>
    <x v="10"/>
    <s v="P"/>
    <s v="Active"/>
    <n v="444"/>
    <x v="443"/>
    <s v="N"/>
    <x v="35"/>
    <n v="1078"/>
    <x v="0"/>
    <s v="Niederl. 3"/>
    <n v="1"/>
    <s v="Department"/>
    <s v="Supervisor"/>
    <s v="Non-Mgm."/>
    <s v="ang."/>
    <s v="W"/>
    <d v="2017-08-01T00:00:00"/>
    <m/>
    <s v=""/>
    <n v="2"/>
    <d v="1988-02-25T00:00:00"/>
    <n v="31"/>
    <s v="N"/>
    <n v="30"/>
    <n v="2.5"/>
    <n v="39"/>
    <x v="0"/>
    <n v="1"/>
    <n v="28"/>
    <n v="0"/>
    <n v="8889"/>
    <n v="1259.1937499999999"/>
    <n v="0"/>
    <n v="0"/>
    <n v="0"/>
    <n v="0"/>
    <n v="0"/>
    <n v="0"/>
    <n v="0"/>
    <n v="0"/>
    <n v="0"/>
    <n v="0"/>
    <n v="0"/>
    <n v="0"/>
    <n v="26.5"/>
    <n v="0"/>
    <n v="0"/>
    <n v="0"/>
    <n v="0"/>
    <n v="5.9346750000000004"/>
    <n v="0"/>
    <n v="0"/>
  </r>
  <r>
    <d v="2021-02-01T00:00:00"/>
    <x v="10"/>
    <s v="P"/>
    <s v="Active"/>
    <n v="445"/>
    <x v="444"/>
    <s v="N"/>
    <x v="30"/>
    <n v="1071"/>
    <x v="0"/>
    <s v="Niederl. 3"/>
    <n v="1"/>
    <s v="Department"/>
    <s v="Supervisor"/>
    <s v="Non-Mgm."/>
    <s v="ang."/>
    <s v="M"/>
    <d v="2017-08-01T00:00:00"/>
    <m/>
    <s v=""/>
    <n v="2"/>
    <d v="1973-06-24T00:00:00"/>
    <n v="46"/>
    <s v="N"/>
    <n v="30"/>
    <n v="2.5"/>
    <n v="39"/>
    <x v="0"/>
    <n v="1"/>
    <n v="28"/>
    <n v="0"/>
    <n v="8890"/>
    <n v="1259.1937499999999"/>
    <n v="0"/>
    <n v="0"/>
    <n v="0"/>
    <n v="0"/>
    <n v="0"/>
    <n v="0"/>
    <n v="0"/>
    <n v="0"/>
    <n v="0"/>
    <n v="0"/>
    <n v="0"/>
    <n v="0"/>
    <n v="26.5"/>
    <n v="0"/>
    <n v="0"/>
    <n v="0"/>
    <n v="0"/>
    <n v="5.9346750000000004"/>
    <n v="0"/>
    <n v="0"/>
  </r>
  <r>
    <d v="2021-02-01T00:00:00"/>
    <x v="10"/>
    <s v="P"/>
    <s v="Active"/>
    <n v="446"/>
    <x v="445"/>
    <s v="N"/>
    <x v="22"/>
    <n v="1029"/>
    <x v="6"/>
    <s v="Niederl. 10"/>
    <n v="1"/>
    <s v="Department"/>
    <s v="Supervisor"/>
    <s v="Non-Mgm."/>
    <s v="ang."/>
    <s v="M"/>
    <d v="2017-08-01T00:00:00"/>
    <m/>
    <s v=""/>
    <n v="2"/>
    <d v="1974-07-09T00:00:00"/>
    <n v="45"/>
    <s v="J"/>
    <n v="30"/>
    <n v="2.5"/>
    <n v="39"/>
    <x v="0"/>
    <n v="1"/>
    <n v="28"/>
    <n v="0"/>
    <n v="8891"/>
    <n v="1259.1937499999999"/>
    <n v="0"/>
    <n v="0"/>
    <n v="0"/>
    <n v="0"/>
    <n v="0"/>
    <n v="0"/>
    <n v="0"/>
    <n v="0"/>
    <n v="0"/>
    <n v="0"/>
    <n v="512.94230769230762"/>
    <n v="407.50416666666666"/>
    <n v="26.5"/>
    <n v="0"/>
    <n v="0"/>
    <n v="0"/>
    <n v="0"/>
    <n v="212.06866293269229"/>
    <n v="0"/>
    <n v="0"/>
  </r>
  <r>
    <d v="2021-02-01T00:00:00"/>
    <x v="10"/>
    <s v="P"/>
    <s v="Active"/>
    <n v="447"/>
    <x v="446"/>
    <s v="N"/>
    <x v="22"/>
    <n v="1035"/>
    <x v="5"/>
    <s v="Niederl. 5"/>
    <n v="1"/>
    <s v="Department"/>
    <s v="Supervisor"/>
    <s v="Non-Mgm."/>
    <s v="ang."/>
    <s v="M"/>
    <d v="2017-08-01T00:00:00"/>
    <m/>
    <s v=""/>
    <n v="2"/>
    <d v="1975-01-29T00:00:00"/>
    <n v="44"/>
    <s v="J"/>
    <n v="30"/>
    <n v="2.5"/>
    <n v="39"/>
    <x v="0"/>
    <n v="1"/>
    <n v="28"/>
    <n v="0"/>
    <n v="8892"/>
    <n v="1259.1937499999999"/>
    <n v="0"/>
    <n v="0"/>
    <n v="0"/>
    <n v="0"/>
    <n v="0"/>
    <n v="0"/>
    <n v="0"/>
    <n v="0"/>
    <n v="0"/>
    <n v="0"/>
    <n v="513"/>
    <n v="407.55"/>
    <n v="26.5"/>
    <n v="0"/>
    <n v="0"/>
    <n v="0"/>
    <n v="0"/>
    <n v="212.0918475"/>
    <n v="0"/>
    <n v="0"/>
  </r>
  <r>
    <d v="2021-02-01T00:00:00"/>
    <x v="10"/>
    <s v="P"/>
    <s v="Active"/>
    <n v="448"/>
    <x v="447"/>
    <s v="N"/>
    <x v="1"/>
    <n v="1017"/>
    <x v="1"/>
    <s v="Niederl. 1"/>
    <n v="1"/>
    <s v="Department"/>
    <s v="Supervisor"/>
    <s v="Non-Mgm."/>
    <s v="ang."/>
    <s v="M"/>
    <d v="2017-08-21T00:00:00"/>
    <m/>
    <s v=""/>
    <n v="2"/>
    <d v="1975-07-02T00:00:00"/>
    <n v="44"/>
    <s v="N"/>
    <n v="30"/>
    <n v="2.5"/>
    <n v="39"/>
    <x v="0"/>
    <n v="1"/>
    <n v="28"/>
    <n v="0"/>
    <n v="8893"/>
    <n v="1259.1937499999999"/>
    <n v="0"/>
    <n v="0"/>
    <n v="0"/>
    <n v="0"/>
    <n v="0"/>
    <n v="0"/>
    <n v="0"/>
    <n v="0"/>
    <n v="0"/>
    <n v="0"/>
    <n v="0"/>
    <n v="0"/>
    <n v="26.5"/>
    <n v="0"/>
    <n v="0"/>
    <n v="0"/>
    <n v="0"/>
    <n v="5.9346750000000004"/>
    <n v="0"/>
    <n v="0"/>
  </r>
  <r>
    <d v="2021-02-01T00:00:00"/>
    <x v="10"/>
    <s v="P"/>
    <s v="Active"/>
    <n v="449"/>
    <x v="448"/>
    <s v="N"/>
    <x v="52"/>
    <n v="1007"/>
    <x v="1"/>
    <s v="Niederl. 1"/>
    <n v="1"/>
    <s v="Department"/>
    <s v="Supervisor"/>
    <s v="Non-Mgm."/>
    <s v="tech"/>
    <s v="M"/>
    <d v="2017-09-01T00:00:00"/>
    <d v="2021-02-28T00:00:00"/>
    <s v=""/>
    <n v="3"/>
    <d v="2000-07-28T00:00:00"/>
    <n v="19"/>
    <s v="J"/>
    <n v="30"/>
    <n v="2.5"/>
    <n v="39"/>
    <x v="0"/>
    <n v="1"/>
    <n v="28"/>
    <n v="0"/>
    <n v="8894"/>
    <n v="1259.1937499999999"/>
    <n v="0"/>
    <n v="0"/>
    <n v="0"/>
    <n v="0"/>
    <n v="0"/>
    <n v="0"/>
    <n v="0"/>
    <n v="0"/>
    <n v="0"/>
    <n v="0"/>
    <n v="513.11538461538464"/>
    <n v="407.64166666666665"/>
    <n v="26.5"/>
    <n v="0"/>
    <n v="0"/>
    <n v="0"/>
    <n v="0"/>
    <n v="212.13821663461539"/>
    <n v="0"/>
    <n v="0"/>
  </r>
  <r>
    <d v="2021-02-01T00:00:00"/>
    <x v="10"/>
    <s v="P"/>
    <s v="Active"/>
    <n v="450"/>
    <x v="449"/>
    <s v="N"/>
    <x v="52"/>
    <n v="1007"/>
    <x v="1"/>
    <s v="Niederl. 1"/>
    <n v="1"/>
    <s v="Department"/>
    <s v="Supervisor"/>
    <s v="Non-Mgm."/>
    <s v="tech"/>
    <s v="W"/>
    <d v="2017-09-01T00:00:00"/>
    <d v="2021-02-28T00:00:00"/>
    <s v=""/>
    <n v="3"/>
    <d v="2002-01-28T00:00:00"/>
    <n v="17"/>
    <s v="J"/>
    <n v="30"/>
    <n v="2.5"/>
    <n v="39"/>
    <x v="0"/>
    <n v="1"/>
    <n v="28"/>
    <n v="0"/>
    <n v="8895"/>
    <n v="1259.1937499999999"/>
    <n v="0"/>
    <n v="0"/>
    <n v="0"/>
    <n v="0"/>
    <n v="0"/>
    <n v="0"/>
    <n v="0"/>
    <n v="0"/>
    <n v="0"/>
    <n v="0"/>
    <n v="513.17307692307691"/>
    <n v="407.68750000000006"/>
    <n v="26.5"/>
    <n v="0"/>
    <n v="0"/>
    <n v="0"/>
    <n v="0"/>
    <n v="212.16140120192307"/>
    <n v="0"/>
    <n v="0"/>
  </r>
  <r>
    <d v="2021-02-01T00:00:00"/>
    <x v="10"/>
    <s v="P"/>
    <s v="Active"/>
    <n v="454"/>
    <x v="453"/>
    <s v="N"/>
    <x v="52"/>
    <n v="1007"/>
    <x v="1"/>
    <s v="Niederl. 1"/>
    <n v="1"/>
    <s v="Department"/>
    <s v="Supervisor"/>
    <s v="Non-Mgm."/>
    <s v="tech"/>
    <s v="M"/>
    <d v="2017-09-01T00:00:00"/>
    <d v="2021-02-28T00:00:00"/>
    <s v=""/>
    <n v="3"/>
    <d v="2001-05-20T00:00:00"/>
    <n v="18"/>
    <s v="J"/>
    <n v="30"/>
    <n v="2.5"/>
    <n v="39"/>
    <x v="0"/>
    <n v="1"/>
    <n v="28"/>
    <n v="0"/>
    <n v="8896"/>
    <n v="1259.1937499999999"/>
    <n v="0"/>
    <n v="0"/>
    <n v="0"/>
    <n v="0"/>
    <n v="0"/>
    <n v="0"/>
    <n v="0"/>
    <n v="0"/>
    <n v="0"/>
    <n v="0"/>
    <n v="513.23076923076917"/>
    <n v="407.73333333333341"/>
    <n v="26.5"/>
    <n v="0"/>
    <n v="0"/>
    <n v="0"/>
    <n v="0"/>
    <n v="212.18458576923081"/>
    <n v="0"/>
    <n v="0"/>
  </r>
  <r>
    <d v="2021-02-01T00:00:00"/>
    <x v="10"/>
    <s v="P"/>
    <s v="Active"/>
    <n v="455"/>
    <x v="454"/>
    <s v="N"/>
    <x v="52"/>
    <n v="1007"/>
    <x v="1"/>
    <s v="Niederl. 1"/>
    <n v="1"/>
    <s v="Department"/>
    <s v="Supervisor"/>
    <s v="Non-Mgm."/>
    <s v="tech"/>
    <s v="M"/>
    <d v="2017-09-01T00:00:00"/>
    <d v="2021-02-28T00:00:00"/>
    <s v=""/>
    <n v="3"/>
    <d v="2000-11-17T00:00:00"/>
    <n v="19"/>
    <s v="J"/>
    <n v="30"/>
    <n v="2.5"/>
    <n v="39"/>
    <x v="0"/>
    <n v="1"/>
    <n v="28"/>
    <n v="0"/>
    <n v="8897"/>
    <n v="1259.1937499999999"/>
    <n v="0"/>
    <n v="0"/>
    <n v="0"/>
    <n v="0"/>
    <n v="0"/>
    <n v="0"/>
    <n v="0"/>
    <n v="0"/>
    <n v="0"/>
    <n v="0"/>
    <n v="513.28846153846155"/>
    <n v="407.7791666666667"/>
    <n v="26.5"/>
    <n v="0"/>
    <n v="0"/>
    <n v="0"/>
    <n v="0"/>
    <n v="212.20777033653849"/>
    <n v="0"/>
    <n v="0"/>
  </r>
  <r>
    <d v="2021-02-01T00:00:00"/>
    <x v="10"/>
    <s v="P"/>
    <s v="Active"/>
    <n v="456"/>
    <x v="455"/>
    <s v="N"/>
    <x v="52"/>
    <n v="1007"/>
    <x v="1"/>
    <s v="Niederl. 1"/>
    <n v="1"/>
    <s v="Department"/>
    <s v="Supervisor"/>
    <s v="Non-Mgm."/>
    <s v="tech"/>
    <s v="M"/>
    <d v="2017-09-01T00:00:00"/>
    <d v="2021-02-28T00:00:00"/>
    <s v=""/>
    <n v="3"/>
    <d v="2000-10-30T00:00:00"/>
    <n v="19"/>
    <s v="J"/>
    <n v="30"/>
    <n v="2.5"/>
    <n v="39"/>
    <x v="0"/>
    <n v="1"/>
    <n v="28"/>
    <n v="0"/>
    <n v="8898"/>
    <n v="1259.1937499999999"/>
    <n v="0"/>
    <n v="0"/>
    <n v="0"/>
    <n v="0"/>
    <n v="0"/>
    <n v="0"/>
    <n v="0"/>
    <n v="0"/>
    <n v="0"/>
    <n v="0"/>
    <n v="513.34615384615381"/>
    <n v="407.82500000000005"/>
    <n v="26.5"/>
    <n v="0"/>
    <n v="0"/>
    <n v="0"/>
    <n v="0"/>
    <n v="212.23095490384617"/>
    <n v="0"/>
    <n v="0"/>
  </r>
  <r>
    <d v="2021-02-01T00:00:00"/>
    <x v="10"/>
    <s v="P"/>
    <s v="Active"/>
    <n v="457"/>
    <x v="456"/>
    <s v="N"/>
    <x v="52"/>
    <n v="1007"/>
    <x v="1"/>
    <s v="Niederl. 1"/>
    <n v="1"/>
    <s v="Department"/>
    <s v="Supervisor"/>
    <s v="Non-Mgm."/>
    <s v="tech"/>
    <s v="M"/>
    <d v="2017-09-01T00:00:00"/>
    <d v="2021-02-28T00:00:00"/>
    <s v=""/>
    <n v="3"/>
    <d v="2001-06-19T00:00:00"/>
    <n v="18"/>
    <s v="J"/>
    <n v="30"/>
    <n v="2.5"/>
    <n v="39"/>
    <x v="0"/>
    <n v="1"/>
    <n v="28"/>
    <n v="0"/>
    <n v="8899"/>
    <n v="1259.1937499999999"/>
    <n v="0"/>
    <n v="0"/>
    <n v="0"/>
    <n v="0"/>
    <n v="0"/>
    <n v="0"/>
    <n v="0"/>
    <n v="0"/>
    <n v="0"/>
    <n v="0"/>
    <n v="513.40384615384619"/>
    <n v="407.87083333333339"/>
    <n v="26.5"/>
    <n v="0"/>
    <n v="0"/>
    <n v="0"/>
    <n v="0"/>
    <n v="212.25413947115388"/>
    <n v="0"/>
    <n v="0"/>
  </r>
  <r>
    <d v="2021-02-01T00:00:00"/>
    <x v="10"/>
    <s v="P"/>
    <s v="Active"/>
    <n v="459"/>
    <x v="458"/>
    <s v="N"/>
    <x v="52"/>
    <n v="1007"/>
    <x v="1"/>
    <s v="Niederl. 1"/>
    <n v="1"/>
    <s v="Department"/>
    <s v="Supervisor"/>
    <s v="Non-Mgm."/>
    <s v="tech"/>
    <s v="M"/>
    <d v="2017-09-01T00:00:00"/>
    <d v="2021-02-28T00:00:00"/>
    <s v=""/>
    <n v="3"/>
    <d v="2000-11-04T00:00:00"/>
    <n v="19"/>
    <s v="J"/>
    <n v="30"/>
    <n v="2.5"/>
    <n v="39"/>
    <x v="0"/>
    <n v="1"/>
    <n v="28"/>
    <n v="0"/>
    <n v="8900"/>
    <n v="1259.1937499999999"/>
    <n v="0"/>
    <n v="0"/>
    <n v="0"/>
    <n v="0"/>
    <n v="0"/>
    <n v="0"/>
    <n v="0"/>
    <n v="0"/>
    <n v="0"/>
    <n v="0"/>
    <n v="513.46153846153845"/>
    <n v="407.91666666666669"/>
    <n v="26.5"/>
    <n v="0"/>
    <n v="0"/>
    <n v="0"/>
    <n v="0"/>
    <n v="212.27732403846153"/>
    <n v="0"/>
    <n v="0"/>
  </r>
  <r>
    <d v="2021-02-01T00:00:00"/>
    <x v="10"/>
    <s v="P"/>
    <s v="Active"/>
    <n v="460"/>
    <x v="459"/>
    <s v="N"/>
    <x v="52"/>
    <n v="1007"/>
    <x v="1"/>
    <s v="Niederl. 1"/>
    <n v="1"/>
    <s v="Department"/>
    <s v="Supervisor"/>
    <s v="Non-Mgm."/>
    <s v="tech"/>
    <s v="M"/>
    <d v="2017-09-01T00:00:00"/>
    <d v="2021-02-28T00:00:00"/>
    <s v=""/>
    <n v="3"/>
    <d v="2001-07-28T00:00:00"/>
    <n v="18"/>
    <s v="J"/>
    <n v="30"/>
    <n v="2.5"/>
    <n v="39"/>
    <x v="0"/>
    <n v="1"/>
    <n v="28"/>
    <n v="0"/>
    <n v="8901"/>
    <n v="1259.1937499999999"/>
    <n v="0"/>
    <n v="0"/>
    <n v="0"/>
    <n v="0"/>
    <n v="0"/>
    <n v="0"/>
    <n v="0"/>
    <n v="0"/>
    <n v="0"/>
    <n v="0"/>
    <n v="513.51923076923072"/>
    <n v="407.96250000000003"/>
    <n v="26.5"/>
    <n v="0"/>
    <n v="0"/>
    <n v="0"/>
    <n v="0"/>
    <n v="212.30050860576924"/>
    <n v="0"/>
    <n v="0"/>
  </r>
  <r>
    <d v="2021-02-01T00:00:00"/>
    <x v="10"/>
    <s v="P"/>
    <s v="Active"/>
    <n v="462"/>
    <x v="461"/>
    <s v="N"/>
    <x v="51"/>
    <n v="1092"/>
    <x v="3"/>
    <s v="Niederl. 8"/>
    <n v="1"/>
    <s v="Department"/>
    <s v="Supervisor"/>
    <s v="Non-Mgm."/>
    <s v="tech"/>
    <s v="M"/>
    <d v="2017-09-01T00:00:00"/>
    <d v="2021-02-28T00:00:00"/>
    <s v=""/>
    <n v="3"/>
    <d v="1997-12-09T00:00:00"/>
    <n v="22"/>
    <s v="J"/>
    <n v="30"/>
    <n v="2.5"/>
    <n v="39"/>
    <x v="0"/>
    <n v="1"/>
    <n v="28"/>
    <n v="0"/>
    <n v="8902"/>
    <n v="1259.1937499999999"/>
    <n v="0"/>
    <n v="0"/>
    <n v="0"/>
    <n v="0"/>
    <n v="0"/>
    <n v="0"/>
    <n v="0"/>
    <n v="0"/>
    <n v="0"/>
    <n v="0"/>
    <n v="513.57692307692309"/>
    <n v="408.00833333333338"/>
    <n v="26.5"/>
    <n v="0"/>
    <n v="0"/>
    <n v="0"/>
    <n v="0"/>
    <n v="212.32369317307695"/>
    <n v="0"/>
    <n v="0"/>
  </r>
  <r>
    <d v="2021-02-01T00:00:00"/>
    <x v="10"/>
    <s v="P"/>
    <s v="Active"/>
    <n v="465"/>
    <x v="464"/>
    <s v="N"/>
    <x v="21"/>
    <n v="1086"/>
    <x v="0"/>
    <s v="Niederl. 3"/>
    <n v="1"/>
    <s v="Department"/>
    <s v="Supervisor"/>
    <s v="Non-Mgm."/>
    <s v="ang."/>
    <s v="M"/>
    <d v="2017-09-01T00:00:00"/>
    <m/>
    <s v=""/>
    <n v="2"/>
    <d v="1993-04-28T00:00:00"/>
    <n v="26"/>
    <s v="N"/>
    <n v="30"/>
    <n v="2.5"/>
    <n v="39"/>
    <x v="0"/>
    <n v="1"/>
    <n v="28"/>
    <n v="0"/>
    <n v="8903"/>
    <n v="1259.1937499999999"/>
    <n v="0"/>
    <n v="0"/>
    <n v="0"/>
    <n v="0"/>
    <n v="0"/>
    <n v="0"/>
    <n v="0"/>
    <n v="0"/>
    <n v="0"/>
    <n v="0"/>
    <n v="0"/>
    <n v="0"/>
    <n v="26.5"/>
    <n v="0"/>
    <n v="0"/>
    <n v="0"/>
    <n v="0"/>
    <n v="5.9346750000000004"/>
    <n v="0"/>
    <n v="0"/>
  </r>
  <r>
    <d v="2021-02-01T00:00:00"/>
    <x v="10"/>
    <s v="P"/>
    <s v="Active"/>
    <n v="466"/>
    <x v="465"/>
    <s v="N"/>
    <x v="35"/>
    <n v="1078"/>
    <x v="0"/>
    <s v="Niederl. 3"/>
    <n v="1"/>
    <s v="Department"/>
    <s v="Supervisor"/>
    <s v="Non-Mgm."/>
    <s v="ang."/>
    <s v="M"/>
    <d v="2017-09-04T00:00:00"/>
    <m/>
    <s v=""/>
    <n v="2"/>
    <d v="1984-05-16T00:00:00"/>
    <n v="35"/>
    <s v="N"/>
    <n v="30"/>
    <n v="2.5"/>
    <n v="39"/>
    <x v="0"/>
    <n v="1"/>
    <n v="28"/>
    <n v="0"/>
    <n v="8904"/>
    <n v="1259.1937499999999"/>
    <n v="0"/>
    <n v="0"/>
    <n v="0"/>
    <n v="0"/>
    <n v="0"/>
    <n v="0"/>
    <n v="0"/>
    <n v="0"/>
    <n v="0"/>
    <n v="0"/>
    <n v="0"/>
    <n v="0"/>
    <n v="26.5"/>
    <n v="0"/>
    <n v="0"/>
    <n v="0"/>
    <n v="0"/>
    <n v="5.9346750000000004"/>
    <n v="0"/>
    <n v="0"/>
  </r>
  <r>
    <d v="2021-02-01T00:00:00"/>
    <x v="10"/>
    <s v="P"/>
    <s v="Active"/>
    <n v="467"/>
    <x v="466"/>
    <s v="N"/>
    <x v="22"/>
    <n v="1060"/>
    <x v="2"/>
    <s v="Niederl. 7"/>
    <n v="1"/>
    <s v="Department"/>
    <s v="Supervisor"/>
    <s v="Non-Mgm."/>
    <s v="ang."/>
    <s v="M"/>
    <d v="2017-09-01T00:00:00"/>
    <m/>
    <s v=""/>
    <n v="2"/>
    <d v="1971-03-04T00:00:00"/>
    <n v="48"/>
    <s v="J"/>
    <n v="30"/>
    <n v="2.5"/>
    <n v="39"/>
    <x v="0"/>
    <n v="1"/>
    <n v="28"/>
    <n v="0"/>
    <n v="8905"/>
    <n v="1259.1937499999999"/>
    <n v="0"/>
    <n v="0"/>
    <n v="0"/>
    <n v="0"/>
    <n v="0"/>
    <n v="0"/>
    <n v="0"/>
    <n v="0"/>
    <n v="0"/>
    <n v="0"/>
    <n v="513.75"/>
    <n v="408.14583333333337"/>
    <n v="26.5"/>
    <n v="0"/>
    <n v="0"/>
    <n v="0"/>
    <n v="0"/>
    <n v="212.39324687500002"/>
    <n v="0"/>
    <n v="0"/>
  </r>
  <r>
    <d v="2021-02-01T00:00:00"/>
    <x v="10"/>
    <s v="P"/>
    <s v="Active"/>
    <n v="468"/>
    <x v="467"/>
    <s v="N"/>
    <x v="22"/>
    <n v="1053"/>
    <x v="3"/>
    <s v="Niederl. 8"/>
    <n v="1"/>
    <s v="Department"/>
    <s v="Supervisor"/>
    <s v="Non-Mgm."/>
    <s v="ang."/>
    <s v="M"/>
    <d v="2017-09-01T00:00:00"/>
    <m/>
    <s v=""/>
    <n v="2"/>
    <d v="1994-01-23T00:00:00"/>
    <n v="25"/>
    <s v="J"/>
    <n v="30"/>
    <n v="2.5"/>
    <n v="39"/>
    <x v="0"/>
    <n v="1"/>
    <n v="28"/>
    <n v="0"/>
    <n v="8906"/>
    <n v="1259.1937499999999"/>
    <n v="0"/>
    <n v="0"/>
    <n v="0"/>
    <n v="0"/>
    <n v="0"/>
    <n v="0"/>
    <n v="0"/>
    <n v="0"/>
    <n v="0"/>
    <n v="0"/>
    <n v="513.80769230769238"/>
    <n v="408.19166666666666"/>
    <n v="26.5"/>
    <n v="0"/>
    <n v="0"/>
    <n v="0"/>
    <n v="0"/>
    <n v="212.4164314423077"/>
    <n v="0"/>
    <n v="0"/>
  </r>
  <r>
    <d v="2021-02-01T00:00:00"/>
    <x v="10"/>
    <s v="P"/>
    <s v="Active"/>
    <n v="469"/>
    <x v="468"/>
    <s v="N"/>
    <x v="15"/>
    <n v="1044"/>
    <x v="9"/>
    <s v="Niederl. 4"/>
    <n v="1"/>
    <s v="Department"/>
    <s v="Supervisor"/>
    <s v="Manager"/>
    <s v="ang."/>
    <s v="M"/>
    <d v="2017-09-01T00:00:00"/>
    <m/>
    <s v=""/>
    <n v="2"/>
    <d v="1964-11-15T00:00:00"/>
    <n v="55"/>
    <s v="N"/>
    <n v="30"/>
    <n v="2.5"/>
    <n v="39"/>
    <x v="0"/>
    <n v="1"/>
    <n v="28"/>
    <n v="0"/>
    <n v="8907"/>
    <n v="1259.1937499999999"/>
    <n v="0"/>
    <n v="0"/>
    <n v="0"/>
    <n v="0"/>
    <n v="0"/>
    <n v="0"/>
    <n v="0"/>
    <n v="0"/>
    <n v="0"/>
    <n v="0"/>
    <n v="0"/>
    <n v="0"/>
    <n v="26.5"/>
    <n v="0"/>
    <n v="0"/>
    <n v="0"/>
    <n v="0"/>
    <n v="5.9346750000000004"/>
    <n v="113.18680000000001"/>
    <n v="0"/>
  </r>
  <r>
    <d v="2021-02-01T00:00:00"/>
    <x v="10"/>
    <s v="P"/>
    <s v="Active"/>
    <n v="470"/>
    <x v="469"/>
    <s v="N"/>
    <x v="17"/>
    <n v="1088"/>
    <x v="0"/>
    <s v="Niederl. 3"/>
    <n v="1"/>
    <s v="Department"/>
    <s v="Supervisor"/>
    <s v="Non-Mgm."/>
    <s v="ang."/>
    <s v="W"/>
    <d v="2017-09-12T00:00:00"/>
    <m/>
    <s v=""/>
    <n v="2"/>
    <d v="1971-05-12T00:00:00"/>
    <n v="48"/>
    <s v="N"/>
    <n v="12"/>
    <n v="1"/>
    <n v="16"/>
    <x v="0"/>
    <n v="0.41025641025641024"/>
    <n v="28"/>
    <n v="0"/>
    <n v="8908"/>
    <n v="1259.1937499999999"/>
    <n v="0"/>
    <n v="0"/>
    <n v="0"/>
    <n v="0"/>
    <n v="0"/>
    <n v="0"/>
    <n v="0"/>
    <n v="0"/>
    <n v="0"/>
    <n v="0"/>
    <n v="0"/>
    <n v="0"/>
    <n v="26.5"/>
    <n v="0"/>
    <n v="0"/>
    <n v="0"/>
    <n v="0"/>
    <n v="5.9346750000000004"/>
    <n v="0"/>
    <n v="0"/>
  </r>
  <r>
    <d v="2021-02-01T00:00:00"/>
    <x v="10"/>
    <s v="P"/>
    <s v="Active"/>
    <n v="471"/>
    <x v="470"/>
    <s v="N"/>
    <x v="36"/>
    <n v="1054"/>
    <x v="8"/>
    <s v="Niederl. 2"/>
    <n v="1"/>
    <s v="Department"/>
    <s v="Supervisor"/>
    <s v="Non-Mgm."/>
    <s v="ang."/>
    <s v="W"/>
    <d v="2017-09-04T00:00:00"/>
    <m/>
    <s v=""/>
    <n v="2"/>
    <d v="1991-06-08T00:00:00"/>
    <n v="28"/>
    <s v="N"/>
    <n v="30"/>
    <n v="2.5"/>
    <n v="39"/>
    <x v="0"/>
    <n v="1"/>
    <n v="28"/>
    <n v="0"/>
    <n v="8909"/>
    <n v="1259.1937499999999"/>
    <n v="0"/>
    <n v="0"/>
    <n v="0"/>
    <n v="0"/>
    <n v="0"/>
    <n v="0"/>
    <n v="0"/>
    <n v="0"/>
    <n v="0"/>
    <n v="0"/>
    <n v="0"/>
    <n v="0"/>
    <n v="26.5"/>
    <n v="0"/>
    <n v="0"/>
    <n v="0"/>
    <n v="0"/>
    <n v="5.9346750000000004"/>
    <n v="0"/>
    <n v="0"/>
  </r>
  <r>
    <d v="2021-02-01T00:00:00"/>
    <x v="10"/>
    <s v="P"/>
    <s v="Active"/>
    <n v="472"/>
    <x v="471"/>
    <s v="N"/>
    <x v="23"/>
    <n v="1068"/>
    <x v="0"/>
    <s v="Niederl. 3"/>
    <n v="1"/>
    <s v="Department"/>
    <s v="Supervisor"/>
    <s v="Non-Mgm."/>
    <s v="ang."/>
    <s v="M"/>
    <d v="2017-09-01T00:00:00"/>
    <m/>
    <s v=""/>
    <n v="2"/>
    <d v="1968-08-31T00:00:00"/>
    <n v="51"/>
    <s v="N"/>
    <n v="30"/>
    <n v="2.5"/>
    <n v="39"/>
    <x v="0"/>
    <n v="1"/>
    <n v="28"/>
    <n v="0"/>
    <n v="8910"/>
    <n v="1259.1937499999999"/>
    <n v="0"/>
    <n v="0"/>
    <n v="0"/>
    <n v="0"/>
    <n v="0"/>
    <n v="0"/>
    <n v="0"/>
    <n v="0"/>
    <n v="0"/>
    <n v="0"/>
    <n v="0"/>
    <n v="0"/>
    <n v="26.5"/>
    <n v="0"/>
    <n v="0"/>
    <n v="0"/>
    <n v="0"/>
    <n v="5.9346750000000004"/>
    <n v="0"/>
    <n v="0"/>
  </r>
  <r>
    <d v="2021-02-01T00:00:00"/>
    <x v="10"/>
    <s v="P"/>
    <s v="Active"/>
    <n v="473"/>
    <x v="472"/>
    <s v="N"/>
    <x v="28"/>
    <n v="1004"/>
    <x v="1"/>
    <s v="Niederl. 1"/>
    <n v="1"/>
    <s v="Department"/>
    <s v="Supervisor"/>
    <s v="Non-Mgm."/>
    <s v="ang."/>
    <s v="W"/>
    <d v="2017-09-01T00:00:00"/>
    <m/>
    <s v=""/>
    <n v="2"/>
    <d v="1960-07-17T00:00:00"/>
    <n v="59"/>
    <s v="N"/>
    <n v="30"/>
    <n v="2.5"/>
    <n v="25"/>
    <x v="0"/>
    <n v="0.64102564102564108"/>
    <n v="28"/>
    <n v="0"/>
    <n v="8911"/>
    <n v="1259.1937499999999"/>
    <n v="0"/>
    <n v="0"/>
    <n v="0"/>
    <n v="0"/>
    <n v="0"/>
    <n v="0"/>
    <n v="0"/>
    <n v="0"/>
    <n v="0"/>
    <n v="0"/>
    <n v="0"/>
    <n v="0"/>
    <n v="26.5"/>
    <n v="0"/>
    <n v="0"/>
    <n v="0"/>
    <n v="0"/>
    <n v="5.9346750000000004"/>
    <n v="0"/>
    <n v="0"/>
  </r>
  <r>
    <d v="2021-02-01T00:00:00"/>
    <x v="10"/>
    <s v="P"/>
    <s v="Active"/>
    <n v="474"/>
    <x v="473"/>
    <s v="N"/>
    <x v="36"/>
    <n v="1054"/>
    <x v="8"/>
    <s v="Niederl. 2"/>
    <n v="1"/>
    <s v="Department"/>
    <s v="Supervisor"/>
    <s v="Non-Mgm."/>
    <s v="ang."/>
    <s v="M"/>
    <d v="2017-09-18T00:00:00"/>
    <m/>
    <s v=""/>
    <n v="2"/>
    <d v="1987-10-12T00:00:00"/>
    <n v="32"/>
    <s v="N"/>
    <n v="30"/>
    <n v="2.5"/>
    <n v="39"/>
    <x v="0"/>
    <n v="1"/>
    <n v="28"/>
    <n v="0"/>
    <n v="8912"/>
    <n v="1259.1937499999999"/>
    <n v="0"/>
    <n v="0"/>
    <n v="0"/>
    <n v="0"/>
    <n v="0"/>
    <n v="0"/>
    <n v="0"/>
    <n v="0"/>
    <n v="0"/>
    <n v="0"/>
    <n v="0"/>
    <n v="0"/>
    <n v="26.5"/>
    <n v="0"/>
    <n v="0"/>
    <n v="0"/>
    <n v="0"/>
    <n v="5.9346750000000004"/>
    <n v="0"/>
    <n v="0"/>
  </r>
  <r>
    <d v="2021-02-01T00:00:00"/>
    <x v="10"/>
    <s v="P"/>
    <s v="Active"/>
    <n v="475"/>
    <x v="474"/>
    <s v="N"/>
    <x v="5"/>
    <n v="1093"/>
    <x v="0"/>
    <s v="Niederl. 3"/>
    <n v="1"/>
    <s v="Department"/>
    <s v="Supervisor"/>
    <s v="Non-Mgm."/>
    <s v="ang."/>
    <s v="M"/>
    <d v="2017-09-15T00:00:00"/>
    <m/>
    <s v=""/>
    <n v="2"/>
    <d v="1980-11-06T00:00:00"/>
    <n v="39"/>
    <s v="N"/>
    <n v="30"/>
    <n v="2.5"/>
    <n v="39"/>
    <x v="0"/>
    <n v="1"/>
    <n v="28"/>
    <n v="0"/>
    <n v="8913"/>
    <n v="1259.1937499999999"/>
    <n v="0"/>
    <n v="0"/>
    <n v="0"/>
    <n v="0"/>
    <n v="0"/>
    <n v="0"/>
    <n v="0"/>
    <n v="0"/>
    <n v="0"/>
    <n v="0"/>
    <n v="0"/>
    <n v="0"/>
    <n v="26.5"/>
    <n v="0"/>
    <n v="0"/>
    <n v="0"/>
    <n v="0"/>
    <n v="5.9346750000000004"/>
    <n v="0"/>
    <n v="0"/>
  </r>
  <r>
    <d v="2021-02-01T00:00:00"/>
    <x v="10"/>
    <s v="P"/>
    <s v="Active"/>
    <n v="476"/>
    <x v="475"/>
    <s v="N"/>
    <x v="26"/>
    <n v="1091"/>
    <x v="0"/>
    <s v="Niederl. 3"/>
    <n v="1"/>
    <s v="Department"/>
    <s v="Supervisor"/>
    <s v="Manager"/>
    <s v="ang."/>
    <s v="M"/>
    <d v="2017-10-01T00:00:00"/>
    <m/>
    <s v=""/>
    <n v="2"/>
    <d v="1964-04-15T00:00:00"/>
    <n v="55"/>
    <s v="N"/>
    <n v="30"/>
    <n v="2.5"/>
    <n v="39"/>
    <x v="0"/>
    <n v="1"/>
    <n v="28"/>
    <n v="0"/>
    <n v="8914"/>
    <n v="1259.1937499999999"/>
    <n v="0"/>
    <n v="0"/>
    <n v="0"/>
    <n v="0"/>
    <n v="0"/>
    <n v="0"/>
    <n v="0"/>
    <n v="0"/>
    <n v="0"/>
    <n v="0"/>
    <n v="0"/>
    <n v="0"/>
    <n v="26.5"/>
    <n v="0"/>
    <n v="0"/>
    <n v="0"/>
    <n v="0"/>
    <n v="5.9346750000000004"/>
    <n v="222.9973"/>
    <n v="0"/>
  </r>
  <r>
    <d v="2021-02-01T00:00:00"/>
    <x v="10"/>
    <s v="P"/>
    <s v="Active"/>
    <n v="477"/>
    <x v="476"/>
    <s v="N"/>
    <x v="31"/>
    <n v="1028"/>
    <x v="6"/>
    <s v="Niederl. 10"/>
    <n v="1"/>
    <s v="Department"/>
    <s v="Supervisor"/>
    <s v="Non-Mgm."/>
    <s v="ang."/>
    <s v="M"/>
    <d v="2017-10-01T00:00:00"/>
    <m/>
    <s v=""/>
    <n v="2"/>
    <d v="1966-11-05T00:00:00"/>
    <n v="53"/>
    <s v="J"/>
    <n v="30"/>
    <n v="2.5"/>
    <n v="39"/>
    <x v="0"/>
    <n v="1"/>
    <n v="28"/>
    <n v="0"/>
    <n v="8915"/>
    <n v="1259.1937499999999"/>
    <n v="0"/>
    <n v="0"/>
    <n v="30"/>
    <n v="0"/>
    <n v="320.83"/>
    <n v="0"/>
    <n v="0"/>
    <n v="0"/>
    <n v="0"/>
    <n v="0"/>
    <n v="514.32692307692309"/>
    <n v="408.60416666666669"/>
    <n v="26.5"/>
    <n v="0"/>
    <n v="0"/>
    <n v="0"/>
    <n v="0"/>
    <n v="291.19347104807696"/>
    <n v="78.66"/>
    <n v="0"/>
  </r>
  <r>
    <d v="2021-02-01T00:00:00"/>
    <x v="10"/>
    <s v="P"/>
    <s v="Active"/>
    <n v="478"/>
    <x v="477"/>
    <s v="N"/>
    <x v="2"/>
    <n v="1010"/>
    <x v="1"/>
    <s v="Niederl. 1"/>
    <n v="1"/>
    <s v="Department"/>
    <s v="Supervisor"/>
    <s v="Non-Mgm."/>
    <s v="ang."/>
    <s v="W"/>
    <d v="2017-10-01T00:00:00"/>
    <m/>
    <s v=""/>
    <n v="2"/>
    <d v="1970-03-01T00:00:00"/>
    <n v="49"/>
    <s v="N"/>
    <n v="24"/>
    <n v="2"/>
    <n v="28"/>
    <x v="0"/>
    <n v="0.71794871794871795"/>
    <n v="28"/>
    <n v="0"/>
    <n v="8916"/>
    <n v="1259.1937499999999"/>
    <n v="0"/>
    <n v="0"/>
    <n v="0"/>
    <n v="0"/>
    <n v="0"/>
    <n v="0"/>
    <n v="0"/>
    <n v="0"/>
    <n v="0"/>
    <n v="0"/>
    <n v="0"/>
    <n v="0"/>
    <n v="26.5"/>
    <n v="0"/>
    <n v="0"/>
    <n v="0"/>
    <n v="0"/>
    <n v="5.9346750000000004"/>
    <n v="0"/>
    <n v="0"/>
  </r>
  <r>
    <d v="2021-02-01T00:00:00"/>
    <x v="10"/>
    <s v="P"/>
    <s v="Active"/>
    <n v="479"/>
    <x v="478"/>
    <s v="N"/>
    <x v="53"/>
    <n v="1012"/>
    <x v="1"/>
    <s v="Niederl. 1"/>
    <n v="1"/>
    <s v="Department"/>
    <s v="Supervisor"/>
    <s v="Non-Mgm."/>
    <s v="DS"/>
    <s v="M"/>
    <d v="2017-10-01T00:00:00"/>
    <m/>
    <s v=""/>
    <n v="2"/>
    <d v="1995-09-08T00:00:00"/>
    <n v="24"/>
    <s v="N"/>
    <n v="0"/>
    <n v="0"/>
    <n v="39"/>
    <x v="0"/>
    <n v="1"/>
    <n v="28"/>
    <n v="0"/>
    <n v="8917"/>
    <n v="1259.1937499999999"/>
    <n v="0"/>
    <n v="0"/>
    <n v="0"/>
    <n v="0"/>
    <n v="0"/>
    <n v="0"/>
    <n v="0"/>
    <n v="0"/>
    <n v="0"/>
    <n v="0"/>
    <n v="0"/>
    <n v="0"/>
    <n v="26.5"/>
    <n v="0"/>
    <n v="0"/>
    <n v="0"/>
    <n v="0"/>
    <n v="5.9346750000000004"/>
    <n v="0"/>
    <n v="0"/>
  </r>
  <r>
    <d v="2021-02-01T00:00:00"/>
    <x v="10"/>
    <s v="P"/>
    <s v="Active"/>
    <n v="480"/>
    <x v="479"/>
    <s v="N"/>
    <x v="22"/>
    <n v="1047"/>
    <x v="9"/>
    <s v="Niederl. 4"/>
    <n v="1"/>
    <s v="Department"/>
    <s v="Supervisor"/>
    <s v="Non-Mgm."/>
    <s v="ang."/>
    <s v="M"/>
    <d v="2017-11-01T00:00:00"/>
    <m/>
    <s v=""/>
    <n v="2"/>
    <d v="1990-10-06T00:00:00"/>
    <n v="29"/>
    <s v="J"/>
    <n v="30"/>
    <n v="2.5"/>
    <n v="39"/>
    <x v="0"/>
    <n v="1"/>
    <n v="28"/>
    <n v="0"/>
    <n v="8918"/>
    <n v="1259.1937499999999"/>
    <n v="0"/>
    <n v="0"/>
    <n v="0"/>
    <n v="0"/>
    <n v="0"/>
    <n v="0"/>
    <n v="0"/>
    <n v="0"/>
    <n v="0"/>
    <n v="0"/>
    <n v="514.5"/>
    <n v="408.74166666666667"/>
    <n v="26.5"/>
    <n v="0"/>
    <n v="0"/>
    <n v="0"/>
    <n v="0"/>
    <n v="212.69464625000001"/>
    <n v="0"/>
    <n v="0"/>
  </r>
  <r>
    <d v="2021-02-01T00:00:00"/>
    <x v="10"/>
    <s v="P"/>
    <s v="Active"/>
    <n v="481"/>
    <x v="480"/>
    <s v="N"/>
    <x v="31"/>
    <n v="1046"/>
    <x v="9"/>
    <s v="Niederl. 4"/>
    <n v="1"/>
    <s v="Department"/>
    <s v="Supervisor"/>
    <s v="Non-Mgm."/>
    <s v="ang."/>
    <s v="M"/>
    <d v="2017-11-01T00:00:00"/>
    <m/>
    <s v=""/>
    <n v="2"/>
    <d v="1982-10-18T00:00:00"/>
    <n v="37"/>
    <s v="J"/>
    <n v="30"/>
    <n v="2.5"/>
    <n v="39"/>
    <x v="0"/>
    <n v="1"/>
    <n v="28"/>
    <n v="0"/>
    <n v="8919"/>
    <n v="1259.1937499999999"/>
    <n v="0"/>
    <n v="0"/>
    <n v="30"/>
    <n v="0"/>
    <n v="0"/>
    <n v="1082.5"/>
    <n v="0"/>
    <n v="0"/>
    <n v="0"/>
    <n v="0"/>
    <n v="514.55769230769226"/>
    <n v="408.78750000000002"/>
    <n v="26.5"/>
    <n v="0"/>
    <n v="0"/>
    <n v="0"/>
    <n v="0"/>
    <n v="461.86220581730771"/>
    <n v="78.28"/>
    <n v="0"/>
  </r>
  <r>
    <d v="2021-02-01T00:00:00"/>
    <x v="10"/>
    <s v="P"/>
    <s v="Active"/>
    <n v="482"/>
    <x v="481"/>
    <s v="N"/>
    <x v="22"/>
    <n v="1035"/>
    <x v="5"/>
    <s v="Niederl. 5"/>
    <n v="1"/>
    <s v="Department"/>
    <s v="Supervisor"/>
    <s v="Non-Mgm."/>
    <s v="ang."/>
    <s v="M"/>
    <d v="2017-11-01T00:00:00"/>
    <m/>
    <s v=""/>
    <n v="2"/>
    <d v="1979-05-15T00:00:00"/>
    <n v="40"/>
    <s v="J"/>
    <n v="30"/>
    <n v="2.5"/>
    <n v="39"/>
    <x v="0"/>
    <n v="1"/>
    <n v="28"/>
    <n v="0"/>
    <n v="8920"/>
    <n v="1259.1937499999999"/>
    <n v="0"/>
    <n v="0"/>
    <n v="0"/>
    <n v="0"/>
    <n v="0"/>
    <n v="0"/>
    <n v="0"/>
    <n v="0"/>
    <n v="0"/>
    <n v="0"/>
    <n v="514.61538461538464"/>
    <n v="408.83333333333337"/>
    <n v="26.5"/>
    <n v="0"/>
    <n v="0"/>
    <n v="0"/>
    <n v="0"/>
    <n v="212.74101538461539"/>
    <n v="0"/>
    <n v="0"/>
  </r>
  <r>
    <d v="2021-02-01T00:00:00"/>
    <x v="10"/>
    <s v="P"/>
    <s v="Active"/>
    <n v="483"/>
    <x v="482"/>
    <s v="N"/>
    <x v="18"/>
    <n v="1080"/>
    <x v="0"/>
    <s v="Niederl. 3"/>
    <n v="1"/>
    <s v="Department"/>
    <s v="Supervisor"/>
    <s v="Non-Mgm."/>
    <s v="ang."/>
    <s v="M"/>
    <d v="2017-11-15T00:00:00"/>
    <m/>
    <s v=""/>
    <n v="2"/>
    <d v="1985-06-18T00:00:00"/>
    <n v="34"/>
    <s v="N"/>
    <n v="30"/>
    <n v="2.5"/>
    <n v="39"/>
    <x v="0"/>
    <n v="1"/>
    <n v="28"/>
    <n v="0"/>
    <n v="8921"/>
    <n v="1259.1937499999999"/>
    <n v="0"/>
    <n v="0"/>
    <n v="0"/>
    <n v="0"/>
    <n v="0"/>
    <n v="0"/>
    <n v="0"/>
    <n v="0"/>
    <n v="0"/>
    <n v="0"/>
    <n v="0"/>
    <n v="0"/>
    <n v="26.5"/>
    <n v="0"/>
    <n v="0"/>
    <n v="0"/>
    <n v="0"/>
    <n v="5.9346750000000004"/>
    <n v="0"/>
    <n v="0"/>
  </r>
  <r>
    <d v="2021-02-01T00:00:00"/>
    <x v="10"/>
    <s v="P"/>
    <s v="Active"/>
    <n v="484"/>
    <x v="483"/>
    <s v="N"/>
    <x v="40"/>
    <n v="1001"/>
    <x v="1"/>
    <s v="Niederl. 1"/>
    <n v="1"/>
    <s v="Department"/>
    <s v="Supervisor"/>
    <s v="Non-Mgm."/>
    <s v="ang."/>
    <s v="M"/>
    <d v="2017-11-01T00:00:00"/>
    <m/>
    <s v=""/>
    <n v="2"/>
    <d v="1985-03-26T00:00:00"/>
    <n v="34"/>
    <s v="N"/>
    <n v="30"/>
    <n v="2.5"/>
    <n v="39"/>
    <x v="0"/>
    <n v="1"/>
    <n v="28"/>
    <n v="0"/>
    <n v="8922"/>
    <n v="1259.1937499999999"/>
    <n v="0"/>
    <n v="0"/>
    <n v="0"/>
    <n v="0"/>
    <n v="0"/>
    <n v="0"/>
    <n v="0"/>
    <n v="0"/>
    <n v="0"/>
    <n v="0"/>
    <n v="0"/>
    <n v="0"/>
    <n v="26.5"/>
    <n v="0"/>
    <n v="0"/>
    <n v="0"/>
    <n v="0"/>
    <n v="5.9346750000000004"/>
    <n v="0"/>
    <n v="0"/>
  </r>
  <r>
    <d v="2021-02-01T00:00:00"/>
    <x v="10"/>
    <s v="P"/>
    <s v="Active"/>
    <n v="485"/>
    <x v="484"/>
    <s v="N"/>
    <x v="27"/>
    <n v="1070"/>
    <x v="0"/>
    <s v="Niederl. 3"/>
    <n v="1"/>
    <s v="Department"/>
    <s v="Supervisor"/>
    <s v="Director"/>
    <s v="ang."/>
    <s v="M"/>
    <d v="2017-12-01T00:00:00"/>
    <m/>
    <s v=""/>
    <n v="2"/>
    <d v="1971-07-22T00:00:00"/>
    <n v="48"/>
    <s v="N"/>
    <n v="30"/>
    <n v="2.5"/>
    <n v="39"/>
    <x v="0"/>
    <n v="1"/>
    <n v="28"/>
    <n v="0"/>
    <n v="8923"/>
    <n v="1259.1937499999999"/>
    <n v="0"/>
    <n v="0"/>
    <n v="0"/>
    <n v="0"/>
    <n v="0"/>
    <n v="0"/>
    <n v="0"/>
    <n v="0"/>
    <n v="0"/>
    <n v="0"/>
    <n v="0"/>
    <n v="0"/>
    <n v="26.5"/>
    <n v="0"/>
    <n v="0"/>
    <n v="0"/>
    <n v="0"/>
    <n v="5.9346750000000004"/>
    <n v="201.7724"/>
    <n v="0"/>
  </r>
  <r>
    <d v="2021-02-01T00:00:00"/>
    <x v="10"/>
    <s v="P"/>
    <s v="Active"/>
    <n v="486"/>
    <x v="485"/>
    <s v="N"/>
    <x v="9"/>
    <n v="1087"/>
    <x v="0"/>
    <s v="Niederl. 3"/>
    <n v="1"/>
    <s v="Department"/>
    <s v="Supervisor"/>
    <s v="Non-Mgm."/>
    <s v="ang."/>
    <s v="W"/>
    <d v="2017-12-01T00:00:00"/>
    <m/>
    <s v=""/>
    <n v="2"/>
    <d v="1990-02-08T00:00:00"/>
    <n v="29"/>
    <s v="N"/>
    <n v="30"/>
    <n v="2.5"/>
    <n v="39"/>
    <x v="0"/>
    <n v="1"/>
    <n v="28"/>
    <n v="0"/>
    <n v="8924"/>
    <n v="1259.1937499999999"/>
    <n v="0"/>
    <n v="0"/>
    <n v="0"/>
    <n v="0"/>
    <n v="0"/>
    <n v="0"/>
    <n v="0"/>
    <n v="0"/>
    <n v="0"/>
    <n v="0"/>
    <n v="0"/>
    <n v="0"/>
    <n v="26.5"/>
    <n v="0"/>
    <n v="0"/>
    <n v="0"/>
    <n v="0"/>
    <n v="5.9346750000000004"/>
    <n v="0"/>
    <n v="0"/>
  </r>
  <r>
    <d v="2021-02-01T00:00:00"/>
    <x v="10"/>
    <s v="P"/>
    <s v="Active"/>
    <n v="487"/>
    <x v="486"/>
    <s v="N"/>
    <x v="16"/>
    <n v="1067"/>
    <x v="11"/>
    <s v="Niederl. 12"/>
    <n v="1"/>
    <s v="Department"/>
    <s v="Supervisor"/>
    <s v="Non-Mgm."/>
    <s v="ang."/>
    <s v="W"/>
    <d v="2017-11-20T00:00:00"/>
    <m/>
    <s v=""/>
    <n v="2"/>
    <d v="1993-01-13T00:00:00"/>
    <n v="27"/>
    <s v="N"/>
    <n v="30"/>
    <n v="2.5"/>
    <n v="39"/>
    <x v="0"/>
    <n v="1"/>
    <n v="28"/>
    <n v="0"/>
    <n v="8925"/>
    <n v="1259.1937499999999"/>
    <n v="0"/>
    <n v="0"/>
    <n v="0"/>
    <n v="0"/>
    <n v="0"/>
    <n v="0"/>
    <n v="0"/>
    <n v="0"/>
    <n v="0"/>
    <n v="0"/>
    <n v="0"/>
    <n v="0"/>
    <n v="26.5"/>
    <n v="0"/>
    <n v="0"/>
    <n v="0"/>
    <n v="0"/>
    <n v="5.9346750000000004"/>
    <n v="0"/>
    <n v="0"/>
  </r>
  <r>
    <d v="2021-02-01T00:00:00"/>
    <x v="10"/>
    <s v="P"/>
    <s v="Active"/>
    <n v="488"/>
    <x v="487"/>
    <s v="N"/>
    <x v="48"/>
    <n v="1073"/>
    <x v="0"/>
    <s v="Niederl. 3"/>
    <n v="1"/>
    <s v="Department"/>
    <s v="Supervisor"/>
    <s v="Non-Mgm."/>
    <s v="ang."/>
    <s v="M"/>
    <d v="2018-01-01T00:00:00"/>
    <m/>
    <s v=""/>
    <n v="2"/>
    <d v="1990-11-12T00:00:00"/>
    <n v="29"/>
    <s v="N"/>
    <n v="30"/>
    <n v="2.5"/>
    <n v="39"/>
    <x v="0"/>
    <n v="1"/>
    <n v="28"/>
    <n v="0"/>
    <n v="8926"/>
    <n v="1259.1937499999999"/>
    <n v="0"/>
    <n v="0"/>
    <n v="0"/>
    <n v="0"/>
    <n v="0"/>
    <n v="0"/>
    <n v="0"/>
    <n v="0"/>
    <n v="0"/>
    <n v="0"/>
    <n v="0"/>
    <n v="0"/>
    <n v="26.5"/>
    <n v="0"/>
    <n v="0"/>
    <n v="0"/>
    <n v="0"/>
    <n v="5.9346750000000004"/>
    <n v="0"/>
    <n v="1.9716666666666665"/>
  </r>
  <r>
    <d v="2021-02-01T00:00:00"/>
    <x v="10"/>
    <s v="P"/>
    <s v="Active"/>
    <n v="489"/>
    <x v="488"/>
    <s v="N"/>
    <x v="22"/>
    <n v="1060"/>
    <x v="2"/>
    <s v="Niederl. 7"/>
    <n v="1"/>
    <s v="Department"/>
    <s v="Supervisor"/>
    <s v="Non-Mgm."/>
    <s v="ang."/>
    <s v="M"/>
    <d v="2018-01-01T00:00:00"/>
    <m/>
    <s v=""/>
    <n v="2"/>
    <d v="1989-10-20T00:00:00"/>
    <n v="30"/>
    <s v="J"/>
    <n v="30"/>
    <n v="2.5"/>
    <n v="39"/>
    <x v="0"/>
    <n v="1"/>
    <n v="28"/>
    <n v="0"/>
    <n v="8927"/>
    <n v="1259.1937499999999"/>
    <n v="0"/>
    <n v="0"/>
    <n v="0"/>
    <n v="0"/>
    <n v="0"/>
    <n v="0"/>
    <n v="0"/>
    <n v="0"/>
    <n v="0"/>
    <n v="0"/>
    <n v="515.01923076923072"/>
    <n v="409.1541666666667"/>
    <n v="26.5"/>
    <n v="0"/>
    <n v="0"/>
    <n v="0"/>
    <n v="0"/>
    <n v="212.90330735576924"/>
    <n v="0"/>
    <n v="1.9716666666666665"/>
  </r>
  <r>
    <d v="2021-02-01T00:00:00"/>
    <x v="10"/>
    <s v="P"/>
    <s v="Active"/>
    <n v="490"/>
    <x v="489"/>
    <s v="N"/>
    <x v="22"/>
    <n v="1035"/>
    <x v="5"/>
    <s v="Niederl. 5"/>
    <n v="1"/>
    <s v="Department"/>
    <s v="Supervisor"/>
    <s v="Non-Mgm."/>
    <s v="ang."/>
    <s v="M"/>
    <d v="2018-01-01T00:00:00"/>
    <m/>
    <s v=""/>
    <n v="2"/>
    <d v="1993-03-10T00:00:00"/>
    <n v="26"/>
    <s v="J"/>
    <n v="30"/>
    <n v="2.5"/>
    <n v="39"/>
    <x v="0"/>
    <n v="1"/>
    <n v="28"/>
    <n v="0"/>
    <n v="8928"/>
    <n v="1259.1937499999999"/>
    <n v="0"/>
    <n v="0"/>
    <n v="0"/>
    <n v="0"/>
    <n v="0"/>
    <n v="0"/>
    <n v="0"/>
    <n v="0"/>
    <n v="0"/>
    <n v="0"/>
    <n v="515.07692307692309"/>
    <n v="409.20000000000005"/>
    <n v="26.5"/>
    <n v="0"/>
    <n v="0"/>
    <n v="0"/>
    <n v="0"/>
    <n v="212.92649192307695"/>
    <n v="0"/>
    <n v="1.9716666666666665"/>
  </r>
  <r>
    <d v="2021-02-01T00:00:00"/>
    <x v="10"/>
    <s v="P"/>
    <s v="Active"/>
    <n v="491"/>
    <x v="490"/>
    <s v="N"/>
    <x v="0"/>
    <n v="1090"/>
    <x v="0"/>
    <s v="Niederl. 3"/>
    <n v="1"/>
    <s v="Department"/>
    <s v="Supervisor"/>
    <s v="Manager"/>
    <s v="ang."/>
    <s v="W"/>
    <d v="2018-01-15T00:00:00"/>
    <m/>
    <s v=""/>
    <n v="2"/>
    <d v="1982-10-27T00:00:00"/>
    <n v="37"/>
    <s v="N"/>
    <n v="30"/>
    <n v="2.5"/>
    <n v="39"/>
    <x v="0"/>
    <n v="1"/>
    <n v="28"/>
    <n v="0"/>
    <n v="8929"/>
    <n v="1259.1937499999999"/>
    <n v="0"/>
    <n v="0"/>
    <n v="0"/>
    <n v="0"/>
    <n v="0"/>
    <n v="0"/>
    <n v="0"/>
    <n v="0"/>
    <n v="0"/>
    <n v="0"/>
    <n v="0"/>
    <n v="0"/>
    <n v="26.5"/>
    <n v="0"/>
    <n v="0"/>
    <n v="0"/>
    <n v="0"/>
    <n v="5.9346750000000004"/>
    <n v="0"/>
    <n v="1.9716666666666665"/>
  </r>
  <r>
    <d v="2021-02-01T00:00:00"/>
    <x v="10"/>
    <s v="P"/>
    <s v="Active"/>
    <n v="492"/>
    <x v="491"/>
    <s v="N"/>
    <x v="22"/>
    <n v="1047"/>
    <x v="9"/>
    <s v="Niederl. 4"/>
    <n v="1"/>
    <s v="Department"/>
    <s v="Supervisor"/>
    <s v="Non-Mgm."/>
    <s v="ang."/>
    <s v="M"/>
    <d v="2018-01-01T00:00:00"/>
    <m/>
    <s v=""/>
    <n v="2"/>
    <d v="1980-11-21T00:00:00"/>
    <n v="39"/>
    <s v="J"/>
    <n v="30"/>
    <n v="2.5"/>
    <n v="39"/>
    <x v="0"/>
    <n v="1"/>
    <n v="28"/>
    <n v="0"/>
    <n v="8930"/>
    <n v="1259.1937499999999"/>
    <n v="0"/>
    <n v="0"/>
    <n v="0"/>
    <n v="0"/>
    <n v="0"/>
    <n v="0"/>
    <n v="0"/>
    <n v="0"/>
    <n v="0"/>
    <n v="0"/>
    <n v="515.19230769230774"/>
    <n v="409.29166666666669"/>
    <n v="26.5"/>
    <n v="0"/>
    <n v="0"/>
    <n v="0"/>
    <n v="0"/>
    <n v="212.97286105769231"/>
    <n v="0"/>
    <n v="1.9716666666666665"/>
  </r>
  <r>
    <d v="2021-02-01T00:00:00"/>
    <x v="10"/>
    <s v="P"/>
    <s v="Active"/>
    <n v="493"/>
    <x v="492"/>
    <s v="N"/>
    <x v="22"/>
    <n v="1053"/>
    <x v="3"/>
    <s v="Niederl. 8"/>
    <n v="1"/>
    <s v="Department"/>
    <s v="Supervisor"/>
    <s v="Non-Mgm."/>
    <s v="ang."/>
    <s v="M"/>
    <d v="2018-01-01T00:00:00"/>
    <m/>
    <s v=""/>
    <n v="2"/>
    <d v="1974-10-09T00:00:00"/>
    <n v="45"/>
    <s v="J"/>
    <n v="30"/>
    <n v="2.5"/>
    <n v="39"/>
    <x v="0"/>
    <n v="1"/>
    <n v="28"/>
    <n v="0"/>
    <n v="8931"/>
    <n v="1259.1937499999999"/>
    <n v="0"/>
    <n v="0"/>
    <n v="0"/>
    <n v="0"/>
    <n v="0"/>
    <n v="0"/>
    <n v="0"/>
    <n v="0"/>
    <n v="0"/>
    <n v="0"/>
    <n v="515.25"/>
    <n v="409.33750000000003"/>
    <n v="26.5"/>
    <n v="0"/>
    <n v="0"/>
    <n v="0"/>
    <n v="0"/>
    <n v="212.99604562500002"/>
    <n v="0"/>
    <n v="1.9716666666666665"/>
  </r>
  <r>
    <d v="2021-02-01T00:00:00"/>
    <x v="10"/>
    <s v="P"/>
    <s v="Active"/>
    <n v="494"/>
    <x v="493"/>
    <s v="N"/>
    <x v="22"/>
    <n v="1023"/>
    <x v="7"/>
    <s v="Niederl. 9"/>
    <n v="1"/>
    <s v="Department"/>
    <s v="Supervisor"/>
    <s v="Non-Mgm."/>
    <s v="ang."/>
    <s v="M"/>
    <d v="2018-01-01T00:00:00"/>
    <m/>
    <s v=""/>
    <n v="2"/>
    <d v="1980-09-11T00:00:00"/>
    <n v="39"/>
    <s v="J"/>
    <n v="30"/>
    <n v="2.5"/>
    <n v="39"/>
    <x v="0"/>
    <n v="1"/>
    <n v="28"/>
    <n v="0"/>
    <n v="8932"/>
    <n v="1259.1937499999999"/>
    <n v="0"/>
    <n v="0"/>
    <n v="0"/>
    <n v="0"/>
    <n v="0"/>
    <n v="0"/>
    <n v="0"/>
    <n v="0"/>
    <n v="0"/>
    <n v="0"/>
    <n v="515.30769230769226"/>
    <n v="409.38333333333338"/>
    <n v="26.5"/>
    <n v="0"/>
    <n v="0"/>
    <n v="0"/>
    <n v="0"/>
    <n v="213.0192301923077"/>
    <n v="0"/>
    <n v="1.9716666666666665"/>
  </r>
  <r>
    <d v="2021-02-01T00:00:00"/>
    <x v="10"/>
    <s v="P"/>
    <s v="Active"/>
    <n v="495"/>
    <x v="494"/>
    <s v="N"/>
    <x v="0"/>
    <n v="1090"/>
    <x v="0"/>
    <s v="Niederl. 3"/>
    <n v="1"/>
    <s v="Department"/>
    <s v="Supervisor"/>
    <s v="Non-Mgm."/>
    <s v="ang."/>
    <s v="W"/>
    <d v="2018-01-22T00:00:00"/>
    <m/>
    <s v=""/>
    <n v="1"/>
    <d v="1992-11-28T00:00:00"/>
    <n v="27"/>
    <s v="N"/>
    <n v="30"/>
    <n v="2.5"/>
    <n v="39"/>
    <x v="0"/>
    <n v="1"/>
    <n v="28"/>
    <n v="0"/>
    <n v="8933"/>
    <n v="1259.1937499999999"/>
    <n v="0"/>
    <n v="0"/>
    <n v="0"/>
    <n v="0"/>
    <n v="0"/>
    <n v="0"/>
    <n v="0"/>
    <n v="0"/>
    <n v="0"/>
    <n v="0"/>
    <n v="0"/>
    <n v="0"/>
    <n v="26.5"/>
    <n v="0"/>
    <n v="0"/>
    <n v="0"/>
    <n v="0"/>
    <n v="5.9346750000000004"/>
    <n v="0"/>
    <n v="1.9716666666666665"/>
  </r>
  <r>
    <d v="2021-02-01T00:00:00"/>
    <x v="10"/>
    <s v="P"/>
    <s v="Active"/>
    <n v="496"/>
    <x v="495"/>
    <s v="N"/>
    <x v="22"/>
    <n v="1029"/>
    <x v="6"/>
    <s v="Niederl. 10"/>
    <n v="1"/>
    <s v="Department"/>
    <s v="Supervisor"/>
    <s v="Non-Mgm."/>
    <s v="ang."/>
    <s v="M"/>
    <d v="2018-02-01T00:00:00"/>
    <m/>
    <s v=""/>
    <n v="1"/>
    <d v="1970-03-19T00:00:00"/>
    <n v="49"/>
    <s v="J"/>
    <n v="30"/>
    <n v="2.5"/>
    <n v="39"/>
    <x v="0"/>
    <n v="1"/>
    <n v="28"/>
    <n v="0"/>
    <n v="8934"/>
    <n v="1259.1937499999999"/>
    <n v="0"/>
    <n v="0"/>
    <n v="0"/>
    <n v="0"/>
    <n v="0"/>
    <n v="0"/>
    <n v="0"/>
    <n v="0"/>
    <n v="0"/>
    <n v="0"/>
    <n v="515.42307692307691"/>
    <n v="409.47500000000002"/>
    <n v="26.5"/>
    <n v="0"/>
    <n v="0"/>
    <n v="0"/>
    <n v="0"/>
    <n v="213.06559932692309"/>
    <n v="0"/>
    <n v="1.9716666666666665"/>
  </r>
  <r>
    <d v="2021-02-01T00:00:00"/>
    <x v="10"/>
    <s v="P"/>
    <s v="Active"/>
    <n v="497"/>
    <x v="496"/>
    <s v="N"/>
    <x v="22"/>
    <n v="1053"/>
    <x v="3"/>
    <s v="Niederl. 8"/>
    <n v="1"/>
    <s v="Department"/>
    <s v="Supervisor"/>
    <s v="Non-Mgm."/>
    <s v="ang."/>
    <s v="M"/>
    <d v="2018-02-01T00:00:00"/>
    <m/>
    <s v=""/>
    <n v="1"/>
    <d v="1989-06-30T00:00:00"/>
    <n v="30"/>
    <s v="J"/>
    <n v="30"/>
    <n v="2.5"/>
    <n v="39"/>
    <x v="0"/>
    <n v="1"/>
    <n v="28"/>
    <n v="0"/>
    <n v="8935"/>
    <n v="1259.1937499999999"/>
    <n v="0"/>
    <n v="0"/>
    <n v="0"/>
    <n v="0"/>
    <n v="0"/>
    <n v="0"/>
    <n v="0"/>
    <n v="0"/>
    <n v="0"/>
    <n v="0"/>
    <n v="515.48076923076928"/>
    <n v="409.52083333333337"/>
    <n v="26.5"/>
    <n v="0"/>
    <n v="0"/>
    <n v="0"/>
    <n v="0"/>
    <n v="213.0887838942308"/>
    <n v="0"/>
    <n v="1.9716666666666665"/>
  </r>
  <r>
    <d v="2021-02-01T00:00:00"/>
    <x v="10"/>
    <s v="P"/>
    <s v="Active"/>
    <n v="498"/>
    <x v="497"/>
    <s v="N"/>
    <x v="11"/>
    <n v="1082"/>
    <x v="0"/>
    <s v="Niederl. 3"/>
    <n v="1"/>
    <s v="Department"/>
    <s v="Supervisor"/>
    <s v="Non-Mgm."/>
    <s v="ang."/>
    <s v="M"/>
    <d v="2018-02-01T00:00:00"/>
    <m/>
    <s v=""/>
    <n v="1"/>
    <d v="1989-02-17T00:00:00"/>
    <n v="30"/>
    <s v="N"/>
    <n v="30"/>
    <n v="2.5"/>
    <n v="39"/>
    <x v="0"/>
    <n v="1"/>
    <n v="28"/>
    <n v="0"/>
    <n v="8936"/>
    <n v="1259.1937499999999"/>
    <n v="0"/>
    <n v="0"/>
    <n v="0"/>
    <n v="0"/>
    <n v="0"/>
    <n v="0"/>
    <n v="0"/>
    <n v="0"/>
    <n v="0"/>
    <n v="0"/>
    <n v="0"/>
    <n v="0"/>
    <n v="26.5"/>
    <n v="0"/>
    <n v="0"/>
    <n v="0"/>
    <n v="0"/>
    <n v="5.9346750000000004"/>
    <n v="0"/>
    <n v="1.9716666666666665"/>
  </r>
  <r>
    <d v="2021-02-01T00:00:00"/>
    <x v="10"/>
    <s v="P"/>
    <s v="Active"/>
    <n v="499"/>
    <x v="498"/>
    <s v="N"/>
    <x v="4"/>
    <n v="1013"/>
    <x v="1"/>
    <s v="Niederl. 1"/>
    <n v="1"/>
    <s v="Department"/>
    <s v="Supervisor"/>
    <s v="Non-Mgm."/>
    <s v="ang."/>
    <s v="W"/>
    <d v="2018-02-01T00:00:00"/>
    <m/>
    <s v=""/>
    <n v="1"/>
    <d v="1993-07-29T00:00:00"/>
    <n v="26"/>
    <s v="N"/>
    <n v="30"/>
    <n v="2.5"/>
    <n v="39"/>
    <x v="0"/>
    <n v="1"/>
    <n v="28"/>
    <n v="0"/>
    <n v="8937"/>
    <n v="1259.1937499999999"/>
    <n v="0"/>
    <n v="0"/>
    <n v="0"/>
    <n v="0"/>
    <n v="0"/>
    <n v="0"/>
    <n v="0"/>
    <n v="0"/>
    <n v="0"/>
    <n v="0"/>
    <n v="0"/>
    <n v="0"/>
    <n v="26.5"/>
    <n v="0"/>
    <n v="0"/>
    <n v="0"/>
    <n v="0"/>
    <n v="5.9346750000000004"/>
    <n v="0"/>
    <n v="1.9716666666666665"/>
  </r>
  <r>
    <d v="2021-02-01T00:00:00"/>
    <x v="10"/>
    <s v="P"/>
    <s v="Active"/>
    <n v="500"/>
    <x v="499"/>
    <s v="N"/>
    <x v="31"/>
    <n v="1022"/>
    <x v="7"/>
    <s v="Niederl. 9"/>
    <n v="1"/>
    <s v="Department"/>
    <s v="Supervisor"/>
    <s v="Non-Mgm."/>
    <s v="ang."/>
    <s v="M"/>
    <d v="2018-02-01T00:00:00"/>
    <m/>
    <s v=""/>
    <n v="1"/>
    <d v="1969-02-03T00:00:00"/>
    <n v="50"/>
    <s v="J"/>
    <n v="30"/>
    <n v="2.5"/>
    <n v="39"/>
    <x v="0"/>
    <n v="1"/>
    <n v="28"/>
    <n v="0"/>
    <n v="8938"/>
    <n v="1259.1937499999999"/>
    <n v="0"/>
    <n v="0"/>
    <n v="30"/>
    <n v="0"/>
    <n v="99.31"/>
    <n v="2970"/>
    <n v="0"/>
    <n v="0"/>
    <n v="0"/>
    <n v="0"/>
    <n v="515.65384615384619"/>
    <n v="409.65833333333336"/>
    <n v="26.5"/>
    <n v="0"/>
    <n v="0"/>
    <n v="0"/>
    <n v="0"/>
    <n v="907.24881209615387"/>
    <n v="109.44"/>
    <n v="1.9716666666666665"/>
  </r>
  <r>
    <d v="2021-02-01T00:00:00"/>
    <x v="10"/>
    <s v="P"/>
    <s v="Active"/>
    <n v="501"/>
    <x v="500"/>
    <s v="N"/>
    <x v="44"/>
    <n v="1084"/>
    <x v="0"/>
    <s v="Niederl. 3"/>
    <n v="1"/>
    <s v="Department"/>
    <s v="Supervisor"/>
    <s v="Non-Mgm."/>
    <s v="ang."/>
    <s v="M"/>
    <d v="2018-02-01T00:00:00"/>
    <m/>
    <s v=""/>
    <n v="1"/>
    <d v="1987-01-22T00:00:00"/>
    <n v="32"/>
    <s v="N"/>
    <n v="30"/>
    <n v="2.5"/>
    <n v="39"/>
    <x v="0"/>
    <n v="1"/>
    <n v="28"/>
    <n v="0"/>
    <n v="8939"/>
    <n v="1259.1937499999999"/>
    <n v="0"/>
    <n v="0"/>
    <n v="0"/>
    <n v="0"/>
    <n v="0"/>
    <n v="0"/>
    <n v="0"/>
    <n v="0"/>
    <n v="0"/>
    <n v="0"/>
    <n v="0"/>
    <n v="0"/>
    <n v="26.5"/>
    <n v="0"/>
    <n v="0"/>
    <n v="0"/>
    <n v="0"/>
    <n v="5.9346750000000004"/>
    <n v="0"/>
    <n v="1.9716666666666665"/>
  </r>
  <r>
    <d v="2021-02-01T00:00:00"/>
    <x v="10"/>
    <s v="P"/>
    <s v="Active"/>
    <n v="502"/>
    <x v="501"/>
    <s v="N"/>
    <x v="22"/>
    <n v="1060"/>
    <x v="2"/>
    <s v="Niederl. 7"/>
    <n v="1"/>
    <s v="Department"/>
    <s v="Supervisor"/>
    <s v="Non-Mgm."/>
    <s v="ang."/>
    <s v="M"/>
    <d v="2018-02-01T00:00:00"/>
    <m/>
    <s v=""/>
    <n v="1"/>
    <d v="1987-09-29T00:00:00"/>
    <n v="32"/>
    <s v="J"/>
    <n v="30"/>
    <n v="2.5"/>
    <n v="39"/>
    <x v="0"/>
    <n v="1"/>
    <n v="28"/>
    <n v="0"/>
    <n v="8940"/>
    <n v="1259.1937499999999"/>
    <n v="0"/>
    <n v="0"/>
    <n v="0"/>
    <n v="0"/>
    <n v="0"/>
    <n v="0"/>
    <n v="0"/>
    <n v="0"/>
    <n v="0"/>
    <n v="0"/>
    <n v="515.76923076923083"/>
    <n v="409.75000000000006"/>
    <n v="26.5"/>
    <n v="0"/>
    <n v="0"/>
    <n v="0"/>
    <n v="0"/>
    <n v="213.20470673076929"/>
    <n v="0"/>
    <n v="1.9716666666666665"/>
  </r>
  <r>
    <d v="2021-02-01T00:00:00"/>
    <x v="10"/>
    <s v="P"/>
    <s v="Active"/>
    <n v="503"/>
    <x v="502"/>
    <s v="N"/>
    <x v="22"/>
    <n v="1060"/>
    <x v="2"/>
    <s v="Niederl. 7"/>
    <n v="1"/>
    <s v="Department"/>
    <s v="Supervisor"/>
    <s v="Non-Mgm."/>
    <s v="ang."/>
    <s v="M"/>
    <d v="2018-02-01T00:00:00"/>
    <m/>
    <s v=""/>
    <n v="1"/>
    <d v="1986-02-14T00:00:00"/>
    <n v="33"/>
    <s v="J"/>
    <n v="30"/>
    <n v="2.5"/>
    <n v="39"/>
    <x v="0"/>
    <n v="1"/>
    <n v="28"/>
    <n v="0"/>
    <n v="8941"/>
    <n v="1259.1937499999999"/>
    <n v="0"/>
    <n v="0"/>
    <n v="0"/>
    <n v="0"/>
    <n v="0"/>
    <n v="0"/>
    <n v="0"/>
    <n v="0"/>
    <n v="0"/>
    <n v="0"/>
    <n v="515.82692307692309"/>
    <n v="409.79583333333341"/>
    <n v="26.5"/>
    <n v="0"/>
    <n v="0"/>
    <n v="0"/>
    <n v="0"/>
    <n v="213.22789129807694"/>
    <n v="0"/>
    <n v="1.9716666666666665"/>
  </r>
  <r>
    <d v="2021-02-01T00:00:00"/>
    <x v="10"/>
    <s v="P"/>
    <s v="Active"/>
    <n v="504"/>
    <x v="503"/>
    <s v="N"/>
    <x v="30"/>
    <n v="1071"/>
    <x v="0"/>
    <s v="Niederl. 3"/>
    <n v="1"/>
    <s v="Department"/>
    <s v="Supervisor"/>
    <s v="Non-Mgm."/>
    <s v="ang."/>
    <s v="M"/>
    <d v="2018-02-19T00:00:00"/>
    <m/>
    <s v=""/>
    <n v="1"/>
    <d v="1960-01-09T00:00:00"/>
    <n v="60"/>
    <s v="N"/>
    <n v="30"/>
    <n v="2.5"/>
    <n v="39"/>
    <x v="0"/>
    <n v="1"/>
    <n v="28"/>
    <n v="0"/>
    <n v="8942"/>
    <n v="1259.1937499999999"/>
    <n v="0"/>
    <n v="0"/>
    <n v="0"/>
    <n v="0"/>
    <n v="0"/>
    <n v="0"/>
    <n v="0"/>
    <n v="0"/>
    <n v="0"/>
    <n v="0"/>
    <n v="0"/>
    <n v="0"/>
    <n v="26.5"/>
    <n v="0"/>
    <n v="0"/>
    <n v="0"/>
    <n v="0"/>
    <n v="5.9346750000000004"/>
    <n v="0"/>
    <n v="1.9716666666666665"/>
  </r>
  <r>
    <d v="2021-02-01T00:00:00"/>
    <x v="10"/>
    <s v="P"/>
    <s v="Active"/>
    <n v="505"/>
    <x v="504"/>
    <s v="N"/>
    <x v="36"/>
    <n v="1054"/>
    <x v="8"/>
    <s v="Niederl. 2"/>
    <n v="1"/>
    <s v="Department"/>
    <s v="Supervisor"/>
    <s v="Non-Mgm."/>
    <s v="ang."/>
    <s v="M"/>
    <d v="2018-02-12T00:00:00"/>
    <m/>
    <s v=""/>
    <n v="1"/>
    <d v="1986-02-27T00:00:00"/>
    <n v="33"/>
    <s v="N"/>
    <n v="30"/>
    <n v="2.5"/>
    <n v="39"/>
    <x v="0"/>
    <n v="1"/>
    <n v="28"/>
    <n v="0"/>
    <n v="8943"/>
    <n v="1259.1937499999999"/>
    <n v="0"/>
    <n v="0"/>
    <n v="0"/>
    <n v="0"/>
    <n v="0"/>
    <n v="0"/>
    <n v="0"/>
    <n v="0"/>
    <n v="0"/>
    <n v="0"/>
    <n v="0"/>
    <n v="0"/>
    <n v="26.5"/>
    <n v="0"/>
    <n v="0"/>
    <n v="0"/>
    <n v="0"/>
    <n v="5.9346750000000004"/>
    <n v="0"/>
    <n v="1.9716666666666665"/>
  </r>
  <r>
    <d v="2021-02-01T00:00:00"/>
    <x v="10"/>
    <s v="P"/>
    <s v="Active"/>
    <n v="506"/>
    <x v="505"/>
    <s v="N"/>
    <x v="31"/>
    <n v="1034"/>
    <x v="5"/>
    <s v="Niederl. 5"/>
    <n v="1"/>
    <s v="Department"/>
    <s v="Supervisor"/>
    <s v="Non-Mgm."/>
    <s v="ang."/>
    <s v="M"/>
    <d v="2018-02-01T00:00:00"/>
    <m/>
    <s v=""/>
    <n v="1"/>
    <d v="1980-02-25T00:00:00"/>
    <n v="39"/>
    <s v="J"/>
    <n v="30"/>
    <n v="2.5"/>
    <n v="39"/>
    <x v="0"/>
    <n v="1"/>
    <n v="28"/>
    <n v="0"/>
    <n v="8944"/>
    <n v="1259.1937499999999"/>
    <n v="0"/>
    <n v="0"/>
    <n v="30"/>
    <n v="0"/>
    <n v="108.33"/>
    <n v="1625"/>
    <n v="0"/>
    <n v="0"/>
    <n v="0"/>
    <n v="0"/>
    <n v="516"/>
    <n v="409.93333333333339"/>
    <n v="26.5"/>
    <n v="0"/>
    <n v="0"/>
    <n v="0"/>
    <n v="0"/>
    <n v="608.19519850000006"/>
    <n v="101.65"/>
    <n v="1.9716666666666665"/>
  </r>
  <r>
    <d v="2021-02-01T00:00:00"/>
    <x v="10"/>
    <s v="P"/>
    <s v="Active"/>
    <n v="507"/>
    <x v="506"/>
    <s v="N"/>
    <x v="18"/>
    <n v="1080"/>
    <x v="0"/>
    <s v="Niederl. 3"/>
    <n v="1"/>
    <s v="Department"/>
    <s v="Supervisor"/>
    <s v="Non-Mgm."/>
    <s v="ang."/>
    <s v="M"/>
    <d v="2018-02-01T00:00:00"/>
    <m/>
    <s v=""/>
    <n v="1"/>
    <d v="1974-04-01T00:00:00"/>
    <n v="45"/>
    <s v="N"/>
    <n v="30"/>
    <n v="2.5"/>
    <n v="39"/>
    <x v="0"/>
    <n v="1"/>
    <n v="28"/>
    <n v="0"/>
    <n v="8945"/>
    <n v="1259.1937499999999"/>
    <n v="0"/>
    <n v="0"/>
    <n v="0"/>
    <n v="0"/>
    <n v="0"/>
    <n v="0"/>
    <n v="0"/>
    <n v="0"/>
    <n v="0"/>
    <n v="0"/>
    <n v="0"/>
    <n v="0"/>
    <n v="26.5"/>
    <n v="0"/>
    <n v="0"/>
    <n v="0"/>
    <n v="0"/>
    <n v="5.9346750000000004"/>
    <n v="154.8177"/>
    <n v="1.9716666666666665"/>
  </r>
  <r>
    <d v="2021-02-01T00:00:00"/>
    <x v="10"/>
    <s v="P"/>
    <s v="Active"/>
    <n v="508"/>
    <x v="507"/>
    <s v="N"/>
    <x v="31"/>
    <n v="1063"/>
    <x v="10"/>
    <s v="Niederl. 11"/>
    <n v="1"/>
    <s v="Department"/>
    <s v="Supervisor"/>
    <s v="Non-Mgm."/>
    <s v="ang."/>
    <s v="M"/>
    <d v="2018-03-01T00:00:00"/>
    <m/>
    <s v=""/>
    <n v="1"/>
    <d v="1967-02-10T00:00:00"/>
    <n v="52"/>
    <s v="N"/>
    <n v="30"/>
    <n v="2.5"/>
    <n v="39"/>
    <x v="0"/>
    <n v="1"/>
    <n v="28"/>
    <n v="0"/>
    <n v="8946"/>
    <n v="1259.1937499999999"/>
    <n v="0"/>
    <n v="0"/>
    <n v="30"/>
    <n v="0"/>
    <n v="0"/>
    <n v="0"/>
    <n v="0"/>
    <n v="0"/>
    <n v="0"/>
    <n v="0"/>
    <n v="0"/>
    <n v="0"/>
    <n v="26.5"/>
    <n v="0"/>
    <n v="0"/>
    <n v="0"/>
    <n v="0"/>
    <n v="12.653175000000001"/>
    <n v="100.13"/>
    <n v="1.9716666666666665"/>
  </r>
  <r>
    <d v="2021-02-01T00:00:00"/>
    <x v="10"/>
    <s v="P"/>
    <s v="Active"/>
    <n v="509"/>
    <x v="508"/>
    <s v="N"/>
    <x v="22"/>
    <n v="1029"/>
    <x v="6"/>
    <s v="Niederl. 10"/>
    <n v="1"/>
    <s v="Department"/>
    <s v="Supervisor"/>
    <s v="Non-Mgm."/>
    <s v="ang."/>
    <s v="M"/>
    <d v="2018-03-01T00:00:00"/>
    <m/>
    <s v=""/>
    <n v="1"/>
    <d v="1986-06-20T00:00:00"/>
    <n v="33"/>
    <s v="J"/>
    <n v="30"/>
    <n v="2.5"/>
    <n v="39"/>
    <x v="0"/>
    <n v="1"/>
    <n v="28"/>
    <n v="0"/>
    <n v="8947"/>
    <n v="1259.1937499999999"/>
    <n v="0"/>
    <n v="0"/>
    <n v="0"/>
    <n v="0"/>
    <n v="0"/>
    <n v="0"/>
    <n v="0"/>
    <n v="0"/>
    <n v="0"/>
    <n v="0"/>
    <n v="516.17307692307691"/>
    <n v="410.07083333333338"/>
    <n v="26.5"/>
    <n v="0"/>
    <n v="0"/>
    <n v="0"/>
    <n v="0"/>
    <n v="213.36699870192311"/>
    <n v="0"/>
    <n v="1.9716666666666665"/>
  </r>
  <r>
    <d v="2021-02-01T00:00:00"/>
    <x v="10"/>
    <s v="P"/>
    <s v="Active"/>
    <n v="510"/>
    <x v="509"/>
    <s v="Y"/>
    <x v="13"/>
    <n v="1018"/>
    <x v="7"/>
    <s v="Niederl. 9"/>
    <n v="0.5"/>
    <s v="Department"/>
    <s v="Supervisor"/>
    <s v="Manager"/>
    <s v="ang."/>
    <s v="M"/>
    <d v="2018-03-01T00:00:00"/>
    <m/>
    <s v=""/>
    <n v="1"/>
    <d v="1971-07-06T00:00:00"/>
    <n v="48"/>
    <s v="N"/>
    <n v="30"/>
    <n v="2.5"/>
    <n v="39"/>
    <x v="0"/>
    <n v="0.5"/>
    <n v="28"/>
    <n v="0"/>
    <n v="8948"/>
    <n v="1259.1937499999999"/>
    <n v="0"/>
    <n v="0"/>
    <n v="0"/>
    <n v="0"/>
    <n v="0"/>
    <n v="0"/>
    <n v="0"/>
    <n v="0"/>
    <n v="0"/>
    <n v="0"/>
    <n v="0"/>
    <n v="0"/>
    <n v="13.25"/>
    <n v="0"/>
    <n v="0"/>
    <n v="0"/>
    <n v="0"/>
    <n v="2.9673375000000002"/>
    <n v="71.863699999999994"/>
    <n v="0.98583333333333323"/>
  </r>
  <r>
    <d v="2021-02-01T00:00:00"/>
    <x v="10"/>
    <s v="P"/>
    <s v="Active"/>
    <n v="510"/>
    <x v="509"/>
    <s v="Y"/>
    <x v="13"/>
    <n v="1024"/>
    <x v="6"/>
    <s v="Niederl. 10"/>
    <n v="0.5"/>
    <s v="Department"/>
    <s v="Supervisor"/>
    <s v="Manager"/>
    <s v="ang."/>
    <s v="M"/>
    <d v="2018-03-01T00:00:00"/>
    <m/>
    <s v=""/>
    <n v="1"/>
    <d v="1971-07-06T00:00:00"/>
    <n v="48"/>
    <s v="N"/>
    <n v="30"/>
    <n v="2.5"/>
    <n v="39"/>
    <x v="0"/>
    <n v="0.5"/>
    <n v="28"/>
    <n v="0"/>
    <n v="8949"/>
    <n v="1259.1937499999999"/>
    <n v="0"/>
    <n v="0"/>
    <n v="0"/>
    <n v="0"/>
    <n v="0"/>
    <n v="0"/>
    <n v="0"/>
    <n v="0"/>
    <n v="0"/>
    <n v="0"/>
    <n v="0"/>
    <n v="0"/>
    <n v="13.25"/>
    <n v="0"/>
    <n v="0"/>
    <n v="0"/>
    <n v="0"/>
    <n v="2.9673375000000002"/>
    <n v="71.863699999999994"/>
    <n v="0.98583333333333323"/>
  </r>
  <r>
    <d v="2021-02-01T00:00:00"/>
    <x v="10"/>
    <s v="P"/>
    <s v="Active"/>
    <n v="511"/>
    <x v="510"/>
    <s v="N"/>
    <x v="13"/>
    <n v="1024"/>
    <x v="6"/>
    <s v="Niederl. 10"/>
    <n v="1"/>
    <s v="Department"/>
    <s v="Supervisor"/>
    <s v="Non-Mgm."/>
    <s v="gerin"/>
    <s v="W"/>
    <d v="2011-05-05T00:00:00"/>
    <m/>
    <s v=""/>
    <n v="8"/>
    <d v="1969-10-19T00:00:00"/>
    <n v="50"/>
    <s v="N"/>
    <n v="12"/>
    <n v="1"/>
    <n v="8"/>
    <x v="0"/>
    <n v="0.20512820512820512"/>
    <n v="28"/>
    <n v="0"/>
    <n v="8950"/>
    <n v="1259.1937499999999"/>
    <n v="0"/>
    <n v="0"/>
    <n v="0"/>
    <n v="0"/>
    <n v="0"/>
    <n v="0"/>
    <n v="0"/>
    <n v="0"/>
    <n v="0"/>
    <n v="0"/>
    <n v="0"/>
    <n v="0"/>
    <n v="26.5"/>
    <n v="0"/>
    <n v="0"/>
    <n v="0"/>
    <n v="0"/>
    <n v="5.9346750000000004"/>
    <n v="0"/>
    <n v="0"/>
  </r>
  <r>
    <d v="2021-02-01T00:00:00"/>
    <x v="10"/>
    <s v="P"/>
    <s v="Active"/>
    <n v="512"/>
    <x v="511"/>
    <s v="N"/>
    <x v="22"/>
    <n v="1060"/>
    <x v="2"/>
    <s v="Niederl. 7"/>
    <n v="1"/>
    <s v="Department"/>
    <s v="Supervisor"/>
    <s v="Non-Mgm."/>
    <s v="ang."/>
    <s v="M"/>
    <d v="2018-03-01T00:00:00"/>
    <m/>
    <s v=""/>
    <n v="1"/>
    <d v="1986-03-18T00:00:00"/>
    <n v="33"/>
    <s v="J"/>
    <n v="30"/>
    <n v="2.5"/>
    <n v="39"/>
    <x v="0"/>
    <n v="1"/>
    <n v="28"/>
    <n v="0"/>
    <n v="8951"/>
    <n v="1259.1937499999999"/>
    <n v="0"/>
    <n v="0"/>
    <n v="0"/>
    <n v="0"/>
    <n v="0"/>
    <n v="0"/>
    <n v="0"/>
    <n v="0"/>
    <n v="0"/>
    <n v="0"/>
    <n v="516.40384615384619"/>
    <n v="410.25416666666666"/>
    <n v="26.5"/>
    <n v="0"/>
    <n v="0"/>
    <n v="0"/>
    <n v="0"/>
    <n v="213.45973697115386"/>
    <n v="0"/>
    <n v="1.9716666666666665"/>
  </r>
  <r>
    <d v="2021-02-01T00:00:00"/>
    <x v="10"/>
    <s v="P"/>
    <s v="Active"/>
    <n v="513"/>
    <x v="512"/>
    <s v="N"/>
    <x v="19"/>
    <n v="1083"/>
    <x v="0"/>
    <s v="Niederl. 3"/>
    <n v="1"/>
    <s v="Department"/>
    <s v="Supervisor"/>
    <s v="Non-Mgm."/>
    <s v="ang."/>
    <s v="M"/>
    <d v="2018-03-01T00:00:00"/>
    <m/>
    <s v=""/>
    <n v="1"/>
    <d v="1988-01-11T00:00:00"/>
    <n v="32"/>
    <s v="N"/>
    <n v="30"/>
    <n v="2.5"/>
    <n v="39"/>
    <x v="0"/>
    <n v="1"/>
    <n v="28"/>
    <n v="0"/>
    <n v="8952"/>
    <n v="1259.1937499999999"/>
    <n v="0"/>
    <n v="0"/>
    <n v="0"/>
    <n v="0"/>
    <n v="0"/>
    <n v="0"/>
    <n v="0"/>
    <n v="0"/>
    <n v="0"/>
    <n v="0"/>
    <n v="0"/>
    <n v="0"/>
    <n v="26.5"/>
    <n v="0"/>
    <n v="0"/>
    <n v="0"/>
    <n v="0"/>
    <n v="5.9346750000000004"/>
    <n v="0"/>
    <n v="1.9716666666666665"/>
  </r>
  <r>
    <d v="2021-02-01T00:00:00"/>
    <x v="10"/>
    <s v="P"/>
    <s v="Active"/>
    <n v="514"/>
    <x v="513"/>
    <s v="N"/>
    <x v="36"/>
    <n v="1054"/>
    <x v="8"/>
    <s v="Niederl. 2"/>
    <n v="1"/>
    <s v="Department"/>
    <s v="Supervisor"/>
    <s v="Non-Mgm."/>
    <s v="ang."/>
    <s v="W"/>
    <d v="2018-03-15T00:00:00"/>
    <m/>
    <s v=""/>
    <n v="1"/>
    <d v="1985-03-31T00:00:00"/>
    <n v="34"/>
    <s v="N"/>
    <n v="30"/>
    <n v="2.5"/>
    <n v="25"/>
    <x v="0"/>
    <n v="0.64102564102564108"/>
    <n v="28"/>
    <n v="0"/>
    <n v="8953"/>
    <n v="1259.1937499999999"/>
    <n v="0"/>
    <n v="0"/>
    <n v="0"/>
    <n v="0"/>
    <n v="0"/>
    <n v="0"/>
    <n v="0"/>
    <n v="0"/>
    <n v="0"/>
    <n v="0"/>
    <n v="0"/>
    <n v="0"/>
    <n v="26.5"/>
    <n v="0"/>
    <n v="0"/>
    <n v="0"/>
    <n v="0"/>
    <n v="5.9346750000000004"/>
    <n v="0"/>
    <n v="1.9716666666666665"/>
  </r>
  <r>
    <d v="2021-02-01T00:00:00"/>
    <x v="10"/>
    <s v="P"/>
    <s v="Active"/>
    <n v="515"/>
    <x v="514"/>
    <s v="N"/>
    <x v="17"/>
    <n v="1088"/>
    <x v="0"/>
    <s v="Niederl. 3"/>
    <n v="1"/>
    <s v="Department"/>
    <s v="Supervisor"/>
    <s v="Non-Mgm."/>
    <s v="ang."/>
    <s v="W"/>
    <d v="2018-03-01T00:00:00"/>
    <m/>
    <s v=""/>
    <n v="1"/>
    <d v="1966-11-25T00:00:00"/>
    <n v="53"/>
    <s v="N"/>
    <n v="30"/>
    <n v="2.5"/>
    <n v="39"/>
    <x v="0"/>
    <n v="1"/>
    <n v="28"/>
    <n v="0"/>
    <n v="8954"/>
    <n v="1259.1937499999999"/>
    <n v="0"/>
    <n v="0"/>
    <n v="0"/>
    <n v="0"/>
    <n v="0"/>
    <n v="0"/>
    <n v="0"/>
    <n v="0"/>
    <n v="0"/>
    <n v="0"/>
    <n v="0"/>
    <n v="0"/>
    <n v="26.5"/>
    <n v="0"/>
    <n v="0"/>
    <n v="0"/>
    <n v="0"/>
    <n v="5.9346750000000004"/>
    <n v="0"/>
    <n v="1.9716666666666665"/>
  </r>
  <r>
    <d v="2021-02-01T00:00:00"/>
    <x v="10"/>
    <s v="P"/>
    <s v="Active"/>
    <n v="516"/>
    <x v="515"/>
    <s v="N"/>
    <x v="17"/>
    <n v="1088"/>
    <x v="0"/>
    <s v="Niederl. 3"/>
    <n v="1"/>
    <s v="Department"/>
    <s v="Supervisor"/>
    <s v="Non-Mgm."/>
    <s v="ang."/>
    <s v="W"/>
    <d v="2018-03-01T00:00:00"/>
    <m/>
    <s v=""/>
    <n v="1"/>
    <d v="1996-02-23T00:00:00"/>
    <n v="23"/>
    <s v="N"/>
    <n v="30"/>
    <n v="2.5"/>
    <n v="39"/>
    <x v="0"/>
    <n v="1"/>
    <n v="28"/>
    <n v="0"/>
    <n v="8955"/>
    <n v="1259.1937499999999"/>
    <n v="0"/>
    <n v="0"/>
    <n v="0"/>
    <n v="0"/>
    <n v="0"/>
    <n v="0"/>
    <n v="0"/>
    <n v="0"/>
    <n v="0"/>
    <n v="0"/>
    <n v="0"/>
    <n v="0"/>
    <n v="26.5"/>
    <n v="0"/>
    <n v="0"/>
    <n v="0"/>
    <n v="0"/>
    <n v="5.9346750000000004"/>
    <n v="0"/>
    <n v="1.9716666666666665"/>
  </r>
  <r>
    <d v="2021-02-01T00:00:00"/>
    <x v="10"/>
    <s v="P"/>
    <s v="Active"/>
    <n v="517"/>
    <x v="516"/>
    <s v="N"/>
    <x v="11"/>
    <n v="1082"/>
    <x v="0"/>
    <s v="Niederl. 3"/>
    <n v="1"/>
    <s v="Department"/>
    <s v="Supervisor"/>
    <s v="Non-Mgm."/>
    <s v="ang."/>
    <s v="M"/>
    <d v="2018-03-05T00:00:00"/>
    <m/>
    <s v=""/>
    <n v="1"/>
    <d v="1991-10-22T00:00:00"/>
    <n v="28"/>
    <s v="N"/>
    <n v="30"/>
    <n v="2.5"/>
    <n v="39"/>
    <x v="0"/>
    <n v="1"/>
    <n v="28"/>
    <n v="0"/>
    <n v="8956"/>
    <n v="1259.1937499999999"/>
    <n v="0"/>
    <n v="0"/>
    <n v="0"/>
    <n v="0"/>
    <n v="0"/>
    <n v="0"/>
    <n v="0"/>
    <n v="0"/>
    <n v="0"/>
    <n v="0"/>
    <n v="0"/>
    <n v="0"/>
    <n v="26.5"/>
    <n v="0"/>
    <n v="0"/>
    <n v="0"/>
    <n v="0"/>
    <n v="5.9346750000000004"/>
    <n v="0"/>
    <n v="1.9716666666666665"/>
  </r>
  <r>
    <d v="2021-02-01T00:00:00"/>
    <x v="10"/>
    <s v="P"/>
    <s v="Active"/>
    <n v="518"/>
    <x v="517"/>
    <s v="N"/>
    <x v="15"/>
    <n v="1032"/>
    <x v="5"/>
    <s v="Niederl. 5"/>
    <n v="1"/>
    <s v="Department"/>
    <s v="Supervisor"/>
    <s v="Non-Mgm."/>
    <s v="ang."/>
    <s v="W"/>
    <d v="2018-03-01T00:00:00"/>
    <m/>
    <s v=""/>
    <n v="1"/>
    <d v="1975-06-13T00:00:00"/>
    <n v="44"/>
    <s v="J"/>
    <n v="30"/>
    <n v="2.5"/>
    <n v="39"/>
    <x v="0"/>
    <n v="1"/>
    <n v="28"/>
    <n v="0"/>
    <n v="8957"/>
    <n v="1259.1937499999999"/>
    <n v="0"/>
    <n v="0"/>
    <n v="0"/>
    <n v="0"/>
    <n v="0"/>
    <n v="0"/>
    <n v="0"/>
    <n v="0"/>
    <n v="0"/>
    <n v="0"/>
    <n v="516.75"/>
    <n v="410.5291666666667"/>
    <n v="26.5"/>
    <n v="0"/>
    <n v="0"/>
    <n v="0"/>
    <n v="0"/>
    <n v="213.59884437500003"/>
    <n v="0"/>
    <n v="1.9716666666666665"/>
  </r>
  <r>
    <d v="2021-02-01T00:00:00"/>
    <x v="10"/>
    <s v="P"/>
    <s v="Active"/>
    <n v="519"/>
    <x v="518"/>
    <s v="Y"/>
    <x v="20"/>
    <n v="1021"/>
    <x v="7"/>
    <s v="Niederl. 9"/>
    <n v="0.5"/>
    <s v="Department"/>
    <s v="Supervisor"/>
    <s v="Non-Mgm."/>
    <s v="ang."/>
    <s v="W"/>
    <d v="2018-04-01T00:00:00"/>
    <m/>
    <s v=""/>
    <n v="1"/>
    <d v="1989-03-24T00:00:00"/>
    <n v="30"/>
    <s v="N"/>
    <n v="30"/>
    <n v="2.5"/>
    <n v="39"/>
    <x v="0"/>
    <n v="0.5"/>
    <n v="28"/>
    <n v="0"/>
    <n v="8958"/>
    <n v="1259.1937499999999"/>
    <n v="0"/>
    <n v="0"/>
    <n v="0"/>
    <n v="0"/>
    <n v="0"/>
    <n v="0"/>
    <n v="0"/>
    <n v="0"/>
    <n v="0"/>
    <n v="0"/>
    <n v="0"/>
    <n v="0"/>
    <n v="13.25"/>
    <n v="0"/>
    <n v="0"/>
    <n v="0"/>
    <n v="0"/>
    <n v="2.9673375000000002"/>
    <n v="0"/>
    <n v="0.98583333333333323"/>
  </r>
  <r>
    <d v="2021-02-01T00:00:00"/>
    <x v="10"/>
    <s v="P"/>
    <s v="Active"/>
    <n v="519"/>
    <x v="518"/>
    <s v="Y"/>
    <x v="20"/>
    <n v="1027"/>
    <x v="6"/>
    <s v="Niederl. 10"/>
    <n v="0.5"/>
    <s v="Department"/>
    <s v="Supervisor"/>
    <s v="Non-Mgm."/>
    <s v="ang."/>
    <s v="W"/>
    <d v="2018-04-01T00:00:00"/>
    <m/>
    <s v=""/>
    <n v="1"/>
    <d v="1989-03-24T00:00:00"/>
    <n v="30"/>
    <s v="N"/>
    <n v="30"/>
    <n v="2.5"/>
    <n v="39"/>
    <x v="0"/>
    <n v="0.5"/>
    <n v="28"/>
    <n v="0"/>
    <n v="8959"/>
    <n v="1259.1937499999999"/>
    <n v="0"/>
    <n v="0"/>
    <n v="0"/>
    <n v="0"/>
    <n v="0"/>
    <n v="0"/>
    <n v="0"/>
    <n v="0"/>
    <n v="0"/>
    <n v="0"/>
    <n v="0"/>
    <n v="0"/>
    <n v="13.25"/>
    <n v="0"/>
    <n v="0"/>
    <n v="0"/>
    <n v="0"/>
    <n v="2.9673375000000002"/>
    <n v="0"/>
    <n v="0.98583333333333323"/>
  </r>
  <r>
    <d v="2021-02-01T00:00:00"/>
    <x v="10"/>
    <s v="P"/>
    <s v="Active"/>
    <n v="520"/>
    <x v="519"/>
    <s v="N"/>
    <x v="22"/>
    <n v="1053"/>
    <x v="3"/>
    <s v="Niederl. 8"/>
    <n v="1"/>
    <s v="Department"/>
    <s v="Supervisor"/>
    <s v="Non-Mgm."/>
    <s v="ang."/>
    <s v="M"/>
    <d v="2018-04-01T00:00:00"/>
    <m/>
    <s v=""/>
    <n v="1"/>
    <d v="1994-09-10T00:00:00"/>
    <n v="25"/>
    <s v="J"/>
    <n v="30"/>
    <n v="2.5"/>
    <n v="39"/>
    <x v="0"/>
    <n v="1"/>
    <n v="28"/>
    <n v="0"/>
    <n v="8960"/>
    <n v="1259.1937499999999"/>
    <n v="0"/>
    <n v="0"/>
    <n v="0"/>
    <n v="0"/>
    <n v="0"/>
    <n v="0"/>
    <n v="0"/>
    <n v="0"/>
    <n v="0"/>
    <n v="0"/>
    <n v="516.92307692307691"/>
    <n v="410.66666666666669"/>
    <n v="26.5"/>
    <n v="0"/>
    <n v="0"/>
    <n v="0"/>
    <n v="0"/>
    <n v="213.6683980769231"/>
    <n v="0"/>
    <n v="1.9716666666666665"/>
  </r>
  <r>
    <d v="2021-02-01T00:00:00"/>
    <x v="10"/>
    <s v="P"/>
    <s v="Active"/>
    <n v="521"/>
    <x v="520"/>
    <s v="N"/>
    <x v="5"/>
    <n v="1093"/>
    <x v="0"/>
    <s v="Niederl. 3"/>
    <n v="1"/>
    <s v="Department"/>
    <s v="Supervisor"/>
    <s v="Non-Mgm."/>
    <s v="ang."/>
    <s v="M"/>
    <d v="2018-04-16T00:00:00"/>
    <m/>
    <s v=""/>
    <n v="1"/>
    <d v="1967-03-25T00:00:00"/>
    <n v="52"/>
    <s v="N"/>
    <n v="30"/>
    <n v="2.5"/>
    <n v="39"/>
    <x v="0"/>
    <n v="1"/>
    <n v="28"/>
    <n v="0"/>
    <n v="8961"/>
    <n v="1259.1937499999999"/>
    <n v="0"/>
    <n v="0"/>
    <n v="0"/>
    <n v="0"/>
    <n v="0"/>
    <n v="0"/>
    <n v="0"/>
    <n v="0"/>
    <n v="0"/>
    <n v="0"/>
    <n v="0"/>
    <n v="0"/>
    <n v="26.5"/>
    <n v="0"/>
    <n v="0"/>
    <n v="0"/>
    <n v="0"/>
    <n v="5.9346750000000004"/>
    <n v="0"/>
    <n v="1.9716666666666665"/>
  </r>
  <r>
    <d v="2021-02-01T00:00:00"/>
    <x v="10"/>
    <s v="P"/>
    <s v="Active"/>
    <n v="522"/>
    <x v="521"/>
    <s v="N"/>
    <x v="24"/>
    <n v="1081"/>
    <x v="0"/>
    <s v="Niederl. 3"/>
    <n v="1"/>
    <s v="Department"/>
    <s v="Supervisor"/>
    <s v="Non-Mgm."/>
    <s v="ang."/>
    <s v="M"/>
    <d v="2018-04-01T00:00:00"/>
    <m/>
    <s v=""/>
    <n v="1"/>
    <d v="1986-02-17T00:00:00"/>
    <n v="33"/>
    <s v="N"/>
    <n v="30"/>
    <n v="2.5"/>
    <n v="39"/>
    <x v="0"/>
    <n v="1"/>
    <n v="28"/>
    <n v="0"/>
    <n v="8962"/>
    <n v="1259.1937499999999"/>
    <n v="0"/>
    <n v="0"/>
    <n v="0"/>
    <n v="0"/>
    <n v="0"/>
    <n v="0"/>
    <n v="0"/>
    <n v="0"/>
    <n v="0"/>
    <n v="0"/>
    <n v="0"/>
    <n v="0"/>
    <n v="26.5"/>
    <n v="0"/>
    <n v="0"/>
    <n v="0"/>
    <n v="0"/>
    <n v="5.9346750000000004"/>
    <n v="0"/>
    <n v="1.9716666666666665"/>
  </r>
  <r>
    <d v="2021-02-01T00:00:00"/>
    <x v="10"/>
    <s v="P"/>
    <s v="Active"/>
    <n v="523"/>
    <x v="522"/>
    <s v="N"/>
    <x v="36"/>
    <n v="1054"/>
    <x v="8"/>
    <s v="Niederl. 2"/>
    <n v="1"/>
    <s v="Department"/>
    <s v="Supervisor"/>
    <s v="Non-Mgm."/>
    <s v="ang."/>
    <s v="W"/>
    <d v="2018-04-01T00:00:00"/>
    <m/>
    <s v=""/>
    <n v="1"/>
    <d v="1975-09-19T00:00:00"/>
    <n v="44"/>
    <s v="N"/>
    <n v="24"/>
    <n v="2"/>
    <n v="20"/>
    <x v="0"/>
    <n v="0.51282051282051277"/>
    <n v="28"/>
    <n v="0"/>
    <n v="8963"/>
    <n v="1259.1937499999999"/>
    <n v="0"/>
    <n v="0"/>
    <n v="0"/>
    <n v="0"/>
    <n v="0"/>
    <n v="0"/>
    <n v="0"/>
    <n v="0"/>
    <n v="0"/>
    <n v="0"/>
    <n v="0"/>
    <n v="0"/>
    <n v="26.5"/>
    <n v="0"/>
    <n v="0"/>
    <n v="0"/>
    <n v="0"/>
    <n v="5.9346750000000004"/>
    <n v="0"/>
    <n v="1.9716666666666665"/>
  </r>
  <r>
    <d v="2021-02-01T00:00:00"/>
    <x v="10"/>
    <s v="P"/>
    <s v="Active"/>
    <n v="524"/>
    <x v="523"/>
    <s v="N"/>
    <x v="0"/>
    <n v="1090"/>
    <x v="0"/>
    <s v="Niederl. 3"/>
    <n v="1"/>
    <s v="Department"/>
    <s v="Supervisor"/>
    <s v="Non-Mgm."/>
    <s v="ang."/>
    <s v="W"/>
    <d v="2018-04-05T00:00:00"/>
    <m/>
    <s v=""/>
    <n v="1"/>
    <d v="1995-07-05T00:00:00"/>
    <n v="24"/>
    <s v="N"/>
    <n v="30"/>
    <n v="2.5"/>
    <n v="39"/>
    <x v="0"/>
    <n v="1"/>
    <n v="28"/>
    <n v="0"/>
    <n v="8964"/>
    <n v="1259.1937499999999"/>
    <n v="0"/>
    <n v="0"/>
    <n v="0"/>
    <n v="0"/>
    <n v="0"/>
    <n v="0"/>
    <n v="0"/>
    <n v="0"/>
    <n v="0"/>
    <n v="0"/>
    <n v="0"/>
    <n v="0"/>
    <n v="26.5"/>
    <n v="0"/>
    <n v="0"/>
    <n v="0"/>
    <n v="0"/>
    <n v="5.9346750000000004"/>
    <n v="0"/>
    <n v="1.9716666666666665"/>
  </r>
  <r>
    <d v="2021-02-01T00:00:00"/>
    <x v="10"/>
    <s v="P"/>
    <s v="Active"/>
    <n v="525"/>
    <x v="524"/>
    <s v="N"/>
    <x v="9"/>
    <n v="1087"/>
    <x v="0"/>
    <s v="Niederl. 3"/>
    <n v="1"/>
    <s v="Department"/>
    <s v="Supervisor"/>
    <s v="Non-Mgm."/>
    <s v="ang."/>
    <s v="M"/>
    <d v="2018-04-01T00:00:00"/>
    <m/>
    <s v=""/>
    <n v="1"/>
    <d v="1984-03-26T00:00:00"/>
    <n v="35"/>
    <s v="N"/>
    <n v="30"/>
    <n v="2.5"/>
    <n v="39"/>
    <x v="0"/>
    <n v="1"/>
    <n v="28"/>
    <n v="0"/>
    <n v="8965"/>
    <n v="1259.1937499999999"/>
    <n v="0"/>
    <n v="0"/>
    <n v="0"/>
    <n v="0"/>
    <n v="0"/>
    <n v="0"/>
    <n v="0"/>
    <n v="0"/>
    <n v="0"/>
    <n v="0"/>
    <n v="0"/>
    <n v="0"/>
    <n v="26.5"/>
    <n v="0"/>
    <n v="0"/>
    <n v="0"/>
    <n v="0"/>
    <n v="5.9346750000000004"/>
    <n v="0"/>
    <n v="1.9716666666666665"/>
  </r>
  <r>
    <d v="2021-02-01T00:00:00"/>
    <x v="10"/>
    <s v="P"/>
    <s v="Active"/>
    <n v="526"/>
    <x v="525"/>
    <s v="N"/>
    <x v="31"/>
    <n v="1052"/>
    <x v="3"/>
    <s v="Niederl. 8"/>
    <n v="1"/>
    <s v="Department"/>
    <s v="Supervisor"/>
    <s v="Non-Mgm."/>
    <s v="ang."/>
    <s v="M"/>
    <d v="2018-04-16T00:00:00"/>
    <m/>
    <s v=""/>
    <n v="1"/>
    <d v="1987-02-05T00:00:00"/>
    <n v="32"/>
    <s v="J"/>
    <n v="30"/>
    <n v="2.5"/>
    <n v="39"/>
    <x v="0"/>
    <n v="1"/>
    <n v="28"/>
    <n v="0"/>
    <n v="8966"/>
    <n v="1259.1937499999999"/>
    <n v="0"/>
    <n v="0"/>
    <n v="30"/>
    <n v="0"/>
    <n v="108.33"/>
    <n v="0"/>
    <n v="0"/>
    <n v="0"/>
    <n v="0"/>
    <n v="0"/>
    <n v="517.26923076923083"/>
    <n v="410.94166666666666"/>
    <n v="26.5"/>
    <n v="0"/>
    <n v="0"/>
    <n v="0"/>
    <n v="0"/>
    <n v="244.78650898076924"/>
    <n v="78.66"/>
    <n v="1.9716666666666665"/>
  </r>
  <r>
    <d v="2021-02-01T00:00:00"/>
    <x v="10"/>
    <s v="P"/>
    <s v="Active"/>
    <n v="527"/>
    <x v="526"/>
    <s v="N"/>
    <x v="22"/>
    <n v="1023"/>
    <x v="7"/>
    <s v="Niederl. 9"/>
    <n v="1"/>
    <s v="Department"/>
    <s v="Supervisor"/>
    <s v="Non-Mgm."/>
    <s v="ang."/>
    <s v="M"/>
    <d v="2018-04-01T00:00:00"/>
    <m/>
    <s v=""/>
    <n v="1"/>
    <d v="1991-02-18T00:00:00"/>
    <n v="28"/>
    <s v="J"/>
    <n v="30"/>
    <n v="2.5"/>
    <n v="39"/>
    <x v="0"/>
    <n v="1"/>
    <n v="28"/>
    <n v="0"/>
    <n v="8967"/>
    <n v="1259.1937499999999"/>
    <n v="0"/>
    <n v="0"/>
    <n v="0"/>
    <n v="0"/>
    <n v="0"/>
    <n v="0"/>
    <n v="0"/>
    <n v="0"/>
    <n v="0"/>
    <n v="0"/>
    <n v="517.32692307692309"/>
    <n v="410.98750000000001"/>
    <n v="26.5"/>
    <n v="0"/>
    <n v="0"/>
    <n v="0"/>
    <n v="0"/>
    <n v="213.83069004807692"/>
    <n v="0"/>
    <n v="1.9716666666666665"/>
  </r>
  <r>
    <d v="2021-02-01T00:00:00"/>
    <x v="10"/>
    <s v="P"/>
    <s v="Active"/>
    <n v="528"/>
    <x v="527"/>
    <s v="N"/>
    <x v="11"/>
    <n v="1082"/>
    <x v="0"/>
    <s v="Niederl. 3"/>
    <n v="1"/>
    <s v="Department"/>
    <s v="Supervisor"/>
    <s v="Non-Mgm."/>
    <s v="ang."/>
    <s v="W"/>
    <d v="2018-04-01T00:00:00"/>
    <m/>
    <s v=""/>
    <n v="1"/>
    <d v="1991-10-08T00:00:00"/>
    <n v="28"/>
    <s v="N"/>
    <n v="30"/>
    <n v="2.5"/>
    <n v="39"/>
    <x v="0"/>
    <n v="1"/>
    <n v="28"/>
    <n v="0"/>
    <n v="8968"/>
    <n v="1259.1937499999999"/>
    <n v="0"/>
    <n v="0"/>
    <n v="0"/>
    <n v="0"/>
    <n v="0"/>
    <n v="0"/>
    <n v="0"/>
    <n v="0"/>
    <n v="0"/>
    <n v="0"/>
    <n v="0"/>
    <n v="0"/>
    <n v="26.5"/>
    <n v="0"/>
    <n v="0"/>
    <n v="0"/>
    <n v="0"/>
    <n v="5.9346750000000004"/>
    <n v="0"/>
    <n v="1.9716666666666665"/>
  </r>
  <r>
    <d v="2021-02-01T00:00:00"/>
    <x v="10"/>
    <s v="P"/>
    <s v="Active"/>
    <n v="529"/>
    <x v="528"/>
    <s v="N"/>
    <x v="9"/>
    <n v="1087"/>
    <x v="0"/>
    <s v="Niederl. 3"/>
    <n v="1"/>
    <s v="Department"/>
    <s v="Supervisor"/>
    <s v="Non-Mgm."/>
    <s v="ang."/>
    <s v="M"/>
    <d v="2018-04-01T00:00:00"/>
    <m/>
    <s v=""/>
    <n v="1"/>
    <d v="1992-09-22T00:00:00"/>
    <n v="27"/>
    <s v="N"/>
    <n v="30"/>
    <n v="2.5"/>
    <n v="39"/>
    <x v="0"/>
    <n v="1"/>
    <n v="28"/>
    <n v="0"/>
    <n v="8969"/>
    <n v="1259.1937499999999"/>
    <n v="0"/>
    <n v="0"/>
    <n v="0"/>
    <n v="0"/>
    <n v="0"/>
    <n v="0"/>
    <n v="0"/>
    <n v="0"/>
    <n v="0"/>
    <n v="0"/>
    <n v="0"/>
    <n v="0"/>
    <n v="26.5"/>
    <n v="0"/>
    <n v="0"/>
    <n v="0"/>
    <n v="0"/>
    <n v="5.9346750000000004"/>
    <n v="0"/>
    <n v="1.9716666666666665"/>
  </r>
  <r>
    <d v="2021-02-01T00:00:00"/>
    <x v="10"/>
    <s v="P"/>
    <s v="Active"/>
    <n v="530"/>
    <x v="529"/>
    <s v="N"/>
    <x v="22"/>
    <n v="1060"/>
    <x v="2"/>
    <s v="Niederl. 7"/>
    <n v="1"/>
    <s v="Department"/>
    <s v="Supervisor"/>
    <s v="Non-Mgm."/>
    <s v="ang."/>
    <s v="M"/>
    <d v="2018-04-16T00:00:00"/>
    <m/>
    <s v=""/>
    <n v="1"/>
    <d v="1965-08-12T00:00:00"/>
    <n v="54"/>
    <s v="J"/>
    <n v="30"/>
    <n v="2.5"/>
    <n v="39"/>
    <x v="0"/>
    <n v="1"/>
    <n v="28"/>
    <n v="0"/>
    <n v="8970"/>
    <n v="1259.1937499999999"/>
    <n v="0"/>
    <n v="0"/>
    <n v="0"/>
    <n v="0"/>
    <n v="0"/>
    <n v="0"/>
    <n v="0"/>
    <n v="0"/>
    <n v="0"/>
    <n v="0"/>
    <n v="517.5"/>
    <n v="411.12500000000006"/>
    <n v="26.5"/>
    <n v="0"/>
    <n v="0"/>
    <n v="0"/>
    <n v="0"/>
    <n v="213.90024375000002"/>
    <n v="0"/>
    <n v="1.9716666666666665"/>
  </r>
  <r>
    <d v="2021-02-01T00:00:00"/>
    <x v="10"/>
    <s v="P"/>
    <s v="Active"/>
    <n v="531"/>
    <x v="530"/>
    <s v="N"/>
    <x v="20"/>
    <n v="1062"/>
    <x v="11"/>
    <s v="Niederl. 12"/>
    <n v="1"/>
    <s v="Department"/>
    <s v="Supervisor"/>
    <s v="Non-Mgm."/>
    <s v="ang."/>
    <s v="W"/>
    <d v="2018-04-16T00:00:00"/>
    <m/>
    <s v=""/>
    <n v="1"/>
    <d v="1987-06-15T00:00:00"/>
    <n v="32"/>
    <s v="N"/>
    <n v="30"/>
    <n v="2.5"/>
    <n v="39"/>
    <x v="0"/>
    <n v="1"/>
    <n v="28"/>
    <n v="0"/>
    <n v="8971"/>
    <n v="1259.1937499999999"/>
    <n v="0"/>
    <n v="0"/>
    <n v="0"/>
    <n v="0"/>
    <n v="0"/>
    <n v="0"/>
    <n v="0"/>
    <n v="0"/>
    <n v="0"/>
    <n v="0"/>
    <n v="0"/>
    <n v="0"/>
    <n v="26.5"/>
    <n v="0"/>
    <n v="0"/>
    <n v="0"/>
    <n v="0"/>
    <n v="5.9346750000000004"/>
    <n v="0"/>
    <n v="1.9716666666666665"/>
  </r>
  <r>
    <d v="2021-02-01T00:00:00"/>
    <x v="10"/>
    <s v="P"/>
    <s v="Active"/>
    <n v="532"/>
    <x v="531"/>
    <s v="N"/>
    <x v="31"/>
    <n v="1040"/>
    <x v="4"/>
    <s v="Niederl. 6"/>
    <n v="1"/>
    <s v="Department"/>
    <s v="Supervisor"/>
    <s v="Non-Mgm."/>
    <s v="ang."/>
    <s v="M"/>
    <d v="2018-04-01T00:00:00"/>
    <m/>
    <s v=""/>
    <n v="1"/>
    <d v="1982-10-23T00:00:00"/>
    <n v="37"/>
    <s v="J"/>
    <n v="30"/>
    <n v="2.5"/>
    <n v="39"/>
    <x v="0"/>
    <n v="1"/>
    <n v="28"/>
    <n v="0"/>
    <n v="8972"/>
    <n v="1259.1937499999999"/>
    <n v="0"/>
    <n v="0"/>
    <n v="30"/>
    <n v="0"/>
    <n v="108.33"/>
    <n v="2300"/>
    <n v="0"/>
    <n v="0"/>
    <n v="0"/>
    <n v="0"/>
    <n v="517.61538461538453"/>
    <n v="411.2166666666667"/>
    <n v="26.5"/>
    <n v="0"/>
    <n v="0"/>
    <n v="0"/>
    <n v="0"/>
    <n v="760.01061638461545"/>
    <n v="100.51"/>
    <n v="1.9716666666666665"/>
  </r>
  <r>
    <d v="2021-02-01T00:00:00"/>
    <x v="10"/>
    <s v="P"/>
    <s v="Active"/>
    <n v="533"/>
    <x v="532"/>
    <s v="N"/>
    <x v="49"/>
    <n v="1072"/>
    <x v="0"/>
    <s v="Niederl. 3"/>
    <n v="1"/>
    <s v="Department"/>
    <s v="Supervisor"/>
    <s v="Non-Mgm."/>
    <s v="ang."/>
    <s v="M"/>
    <d v="2018-04-01T00:00:00"/>
    <m/>
    <s v=""/>
    <n v="1"/>
    <d v="1987-06-04T00:00:00"/>
    <n v="32"/>
    <s v="N"/>
    <n v="30"/>
    <n v="2.5"/>
    <n v="39"/>
    <x v="0"/>
    <n v="1"/>
    <n v="28"/>
    <n v="0"/>
    <n v="8973"/>
    <n v="1259.1937499999999"/>
    <n v="0"/>
    <n v="0"/>
    <n v="0"/>
    <n v="0"/>
    <n v="0"/>
    <n v="0"/>
    <n v="0"/>
    <n v="0"/>
    <n v="0"/>
    <n v="0"/>
    <n v="0"/>
    <n v="0"/>
    <n v="26.5"/>
    <n v="0"/>
    <n v="0"/>
    <n v="0"/>
    <n v="0"/>
    <n v="5.9346750000000004"/>
    <n v="0"/>
    <n v="1.9716666666666665"/>
  </r>
  <r>
    <d v="2021-02-01T00:00:00"/>
    <x v="10"/>
    <s v="P"/>
    <s v="Active"/>
    <n v="534"/>
    <x v="533"/>
    <s v="N"/>
    <x v="16"/>
    <n v="1056"/>
    <x v="2"/>
    <s v="Niederl. 7"/>
    <n v="1"/>
    <s v="Department"/>
    <s v="Supervisor"/>
    <s v="Non-Mgm."/>
    <s v="ang."/>
    <s v="W"/>
    <d v="2018-04-09T00:00:00"/>
    <m/>
    <s v=""/>
    <n v="1"/>
    <d v="1987-01-12T00:00:00"/>
    <n v="33"/>
    <s v="J"/>
    <n v="30"/>
    <n v="2.5"/>
    <n v="39"/>
    <x v="0"/>
    <n v="1"/>
    <n v="28"/>
    <n v="0"/>
    <n v="8974"/>
    <n v="1259.1937499999999"/>
    <n v="0"/>
    <n v="0"/>
    <n v="0"/>
    <n v="0"/>
    <n v="0"/>
    <n v="0"/>
    <n v="0"/>
    <n v="0"/>
    <n v="0"/>
    <n v="0"/>
    <n v="517.73076923076917"/>
    <n v="411.30833333333339"/>
    <n v="26.5"/>
    <n v="0"/>
    <n v="0"/>
    <n v="0"/>
    <n v="0"/>
    <n v="213.99298201923077"/>
    <n v="0"/>
    <n v="1.9716666666666665"/>
  </r>
  <r>
    <d v="2021-02-01T00:00:00"/>
    <x v="10"/>
    <s v="P"/>
    <s v="Active"/>
    <n v="535"/>
    <x v="534"/>
    <s v="N"/>
    <x v="48"/>
    <n v="1073"/>
    <x v="0"/>
    <s v="Niederl. 3"/>
    <n v="1"/>
    <s v="Department"/>
    <s v="Supervisor"/>
    <s v="Non-Mgm."/>
    <s v="ang."/>
    <s v="M"/>
    <d v="2018-05-15T00:00:00"/>
    <m/>
    <s v=""/>
    <n v="1"/>
    <d v="1990-07-07T00:00:00"/>
    <n v="29"/>
    <s v="N"/>
    <n v="30"/>
    <n v="2.5"/>
    <n v="39"/>
    <x v="0"/>
    <n v="1"/>
    <n v="28"/>
    <n v="0"/>
    <n v="8975"/>
    <n v="1259.1937499999999"/>
    <n v="0"/>
    <n v="0"/>
    <n v="0"/>
    <n v="0"/>
    <n v="0"/>
    <n v="0"/>
    <n v="0"/>
    <n v="0"/>
    <n v="0"/>
    <n v="0"/>
    <n v="0"/>
    <n v="0"/>
    <n v="26.5"/>
    <n v="0"/>
    <n v="0"/>
    <n v="0"/>
    <n v="0"/>
    <n v="5.9346750000000004"/>
    <n v="0"/>
    <n v="1.9716666666666665"/>
  </r>
  <r>
    <d v="2021-02-01T00:00:00"/>
    <x v="10"/>
    <s v="P"/>
    <s v="Active"/>
    <n v="536"/>
    <x v="535"/>
    <s v="N"/>
    <x v="0"/>
    <n v="1090"/>
    <x v="0"/>
    <s v="Niederl. 3"/>
    <n v="1"/>
    <s v="Department"/>
    <s v="Supervisor"/>
    <s v="Manager"/>
    <s v="ang."/>
    <s v="M"/>
    <d v="2018-05-01T00:00:00"/>
    <m/>
    <s v=""/>
    <n v="1"/>
    <d v="1977-07-08T00:00:00"/>
    <n v="42"/>
    <s v="N"/>
    <n v="30"/>
    <n v="2.5"/>
    <n v="39"/>
    <x v="0"/>
    <n v="1"/>
    <n v="28"/>
    <n v="0"/>
    <n v="8976"/>
    <n v="1259.1937499999999"/>
    <n v="0"/>
    <n v="0"/>
    <n v="0"/>
    <n v="0"/>
    <n v="0"/>
    <n v="0"/>
    <n v="0"/>
    <n v="0"/>
    <n v="0"/>
    <n v="0"/>
    <n v="0"/>
    <n v="0"/>
    <n v="26.5"/>
    <n v="0"/>
    <n v="0"/>
    <n v="0"/>
    <n v="0"/>
    <n v="5.9346750000000004"/>
    <n v="120.232"/>
    <n v="1.9716666666666665"/>
  </r>
  <r>
    <d v="2021-02-01T00:00:00"/>
    <x v="10"/>
    <s v="P"/>
    <s v="Active"/>
    <n v="537"/>
    <x v="536"/>
    <s v="N"/>
    <x v="23"/>
    <n v="1068"/>
    <x v="0"/>
    <s v="Niederl. 3"/>
    <n v="1"/>
    <s v="Department"/>
    <s v="Supervisor"/>
    <s v="Non-Mgm."/>
    <s v="ang."/>
    <s v="W"/>
    <d v="2018-05-15T00:00:00"/>
    <m/>
    <s v=""/>
    <n v="1"/>
    <d v="1988-02-17T00:00:00"/>
    <n v="31"/>
    <s v="N"/>
    <n v="30"/>
    <n v="2.5"/>
    <n v="39"/>
    <x v="0"/>
    <n v="1"/>
    <n v="28"/>
    <n v="0"/>
    <n v="8977"/>
    <n v="1259.1937499999999"/>
    <n v="0"/>
    <n v="0"/>
    <n v="0"/>
    <n v="0"/>
    <n v="0"/>
    <n v="0"/>
    <n v="0"/>
    <n v="0"/>
    <n v="0"/>
    <n v="0"/>
    <n v="0"/>
    <n v="0"/>
    <n v="26.5"/>
    <n v="0"/>
    <n v="0"/>
    <n v="0"/>
    <n v="0"/>
    <n v="5.9346750000000004"/>
    <n v="0"/>
    <n v="1.9716666666666665"/>
  </r>
  <r>
    <d v="2021-02-01T00:00:00"/>
    <x v="10"/>
    <s v="P"/>
    <s v="Active"/>
    <n v="538"/>
    <x v="537"/>
    <s v="N"/>
    <x v="9"/>
    <n v="1087"/>
    <x v="0"/>
    <s v="Niederl. 3"/>
    <n v="1"/>
    <s v="Department"/>
    <s v="Supervisor"/>
    <s v="Non-Mgm."/>
    <s v="ang."/>
    <s v="M"/>
    <d v="2018-05-01T00:00:00"/>
    <m/>
    <s v=""/>
    <n v="1"/>
    <d v="1979-07-24T00:00:00"/>
    <n v="40"/>
    <s v="N"/>
    <n v="30"/>
    <n v="2.5"/>
    <n v="39"/>
    <x v="0"/>
    <n v="1"/>
    <n v="28"/>
    <n v="0"/>
    <n v="8978"/>
    <n v="1259.1937499999999"/>
    <n v="0"/>
    <n v="0"/>
    <n v="0"/>
    <n v="0"/>
    <n v="0"/>
    <n v="0"/>
    <n v="0"/>
    <n v="0"/>
    <n v="0"/>
    <n v="0"/>
    <n v="0"/>
    <n v="0"/>
    <n v="26.5"/>
    <n v="0"/>
    <n v="0"/>
    <n v="0"/>
    <n v="0"/>
    <n v="5.9346750000000004"/>
    <n v="0"/>
    <n v="1.9716666666666665"/>
  </r>
  <r>
    <d v="2021-02-01T00:00:00"/>
    <x v="10"/>
    <s v="P"/>
    <s v="Active"/>
    <n v="539"/>
    <x v="538"/>
    <s v="N"/>
    <x v="30"/>
    <n v="1071"/>
    <x v="0"/>
    <s v="Niederl. 3"/>
    <n v="1"/>
    <s v="Department"/>
    <s v="Supervisor"/>
    <s v="Non-Mgm."/>
    <s v="ang."/>
    <s v="M"/>
    <d v="2018-05-01T00:00:00"/>
    <m/>
    <s v=""/>
    <n v="1"/>
    <d v="1987-10-31T00:00:00"/>
    <n v="32"/>
    <s v="N"/>
    <n v="30"/>
    <n v="2.5"/>
    <n v="39"/>
    <x v="0"/>
    <n v="1"/>
    <n v="28"/>
    <n v="0"/>
    <n v="8979"/>
    <n v="1259.1937499999999"/>
    <n v="0"/>
    <n v="0"/>
    <n v="0"/>
    <n v="0"/>
    <n v="0"/>
    <n v="0"/>
    <n v="0"/>
    <n v="0"/>
    <n v="0"/>
    <n v="0"/>
    <n v="0"/>
    <n v="0"/>
    <n v="26.5"/>
    <n v="0"/>
    <n v="0"/>
    <n v="0"/>
    <n v="0"/>
    <n v="5.9346750000000004"/>
    <n v="0"/>
    <n v="1.9716666666666665"/>
  </r>
  <r>
    <d v="2021-02-01T00:00:00"/>
    <x v="10"/>
    <s v="P"/>
    <s v="Active"/>
    <n v="540"/>
    <x v="539"/>
    <s v="N"/>
    <x v="22"/>
    <n v="1023"/>
    <x v="7"/>
    <s v="Niederl. 9"/>
    <n v="1"/>
    <s v="Department"/>
    <s v="Supervisor"/>
    <s v="Non-Mgm."/>
    <s v="ang."/>
    <s v="M"/>
    <d v="2018-05-01T00:00:00"/>
    <m/>
    <s v=""/>
    <n v="1"/>
    <d v="1992-02-25T00:00:00"/>
    <n v="27"/>
    <s v="J"/>
    <n v="30"/>
    <n v="2.5"/>
    <n v="39"/>
    <x v="0"/>
    <n v="1"/>
    <n v="28"/>
    <n v="0"/>
    <n v="8980"/>
    <n v="1259.1937499999999"/>
    <n v="0"/>
    <n v="0"/>
    <n v="0"/>
    <n v="0"/>
    <n v="0"/>
    <n v="0"/>
    <n v="0"/>
    <n v="0"/>
    <n v="0"/>
    <n v="0"/>
    <n v="518.07692307692309"/>
    <n v="411.58333333333337"/>
    <n v="26.5"/>
    <n v="0"/>
    <n v="0"/>
    <n v="0"/>
    <n v="0"/>
    <n v="214.13208942307693"/>
    <n v="0"/>
    <n v="1.9716666666666665"/>
  </r>
  <r>
    <d v="2021-02-01T00:00:00"/>
    <x v="10"/>
    <s v="P"/>
    <s v="Active"/>
    <n v="541"/>
    <x v="540"/>
    <s v="N"/>
    <x v="22"/>
    <n v="1041"/>
    <x v="4"/>
    <s v="Niederl. 6"/>
    <n v="1"/>
    <s v="Department"/>
    <s v="Supervisor"/>
    <s v="Non-Mgm."/>
    <s v="ang."/>
    <s v="M"/>
    <d v="2018-05-01T00:00:00"/>
    <m/>
    <s v=""/>
    <n v="1"/>
    <d v="1967-11-02T00:00:00"/>
    <n v="52"/>
    <s v="J"/>
    <n v="30"/>
    <n v="2.5"/>
    <n v="39"/>
    <x v="0"/>
    <n v="1"/>
    <n v="28"/>
    <n v="0"/>
    <n v="8981"/>
    <n v="1259.1937499999999"/>
    <n v="0"/>
    <n v="0"/>
    <n v="0"/>
    <n v="0"/>
    <n v="0"/>
    <n v="0"/>
    <n v="0"/>
    <n v="0"/>
    <n v="0"/>
    <n v="0"/>
    <n v="518.13461538461536"/>
    <n v="411.62916666666666"/>
    <n v="26.5"/>
    <n v="0"/>
    <n v="0"/>
    <n v="0"/>
    <n v="0"/>
    <n v="214.15527399038464"/>
    <n v="0"/>
    <n v="1.9716666666666665"/>
  </r>
  <r>
    <d v="2021-02-01T00:00:00"/>
    <x v="10"/>
    <s v="P"/>
    <s v="Active"/>
    <n v="542"/>
    <x v="541"/>
    <s v="N"/>
    <x v="31"/>
    <n v="1046"/>
    <x v="9"/>
    <s v="Niederl. 4"/>
    <n v="1"/>
    <s v="Department"/>
    <s v="Supervisor"/>
    <s v="Non-Mgm."/>
    <s v="ang."/>
    <s v="M"/>
    <d v="2018-05-01T00:00:00"/>
    <m/>
    <s v=""/>
    <n v="1"/>
    <d v="1986-09-15T00:00:00"/>
    <n v="33"/>
    <s v="J"/>
    <n v="30"/>
    <n v="2.5"/>
    <n v="39"/>
    <x v="0"/>
    <n v="1"/>
    <n v="28"/>
    <n v="0"/>
    <n v="8982"/>
    <n v="1259.1937499999999"/>
    <n v="0"/>
    <n v="0"/>
    <n v="30"/>
    <n v="0"/>
    <n v="454.51"/>
    <n v="875"/>
    <n v="0"/>
    <n v="0"/>
    <n v="0"/>
    <n v="0"/>
    <n v="518.19230769230774"/>
    <n v="411.67500000000001"/>
    <n v="26.5"/>
    <n v="0"/>
    <n v="0"/>
    <n v="0"/>
    <n v="0"/>
    <n v="518.64072305769241"/>
    <n v="91.01"/>
    <n v="1.9716666666666665"/>
  </r>
  <r>
    <d v="2021-02-01T00:00:00"/>
    <x v="10"/>
    <s v="P"/>
    <s v="Active"/>
    <n v="543"/>
    <x v="542"/>
    <s v="N"/>
    <x v="18"/>
    <n v="1080"/>
    <x v="0"/>
    <s v="Niederl. 3"/>
    <n v="1"/>
    <s v="Department"/>
    <s v="Supervisor"/>
    <s v="Non-Mgm."/>
    <s v="ang."/>
    <s v="W"/>
    <d v="2018-05-01T00:00:00"/>
    <m/>
    <s v=""/>
    <n v="1"/>
    <d v="1992-12-15T00:00:00"/>
    <n v="27"/>
    <s v="N"/>
    <n v="30"/>
    <n v="2.5"/>
    <n v="39"/>
    <x v="0"/>
    <n v="1"/>
    <n v="28"/>
    <n v="0"/>
    <n v="8983"/>
    <n v="1259.1937499999999"/>
    <n v="0"/>
    <n v="0"/>
    <n v="0"/>
    <n v="0"/>
    <n v="0"/>
    <n v="0"/>
    <n v="0"/>
    <n v="0"/>
    <n v="0"/>
    <n v="0"/>
    <n v="0"/>
    <n v="0"/>
    <n v="26.5"/>
    <n v="0"/>
    <n v="0"/>
    <n v="0"/>
    <n v="0"/>
    <n v="5.9346750000000004"/>
    <n v="0"/>
    <n v="1.9716666666666665"/>
  </r>
  <r>
    <d v="2021-02-01T00:00:00"/>
    <x v="10"/>
    <s v="P"/>
    <s v="Active"/>
    <n v="544"/>
    <x v="543"/>
    <s v="N"/>
    <x v="36"/>
    <n v="1054"/>
    <x v="8"/>
    <s v="Niederl. 2"/>
    <n v="1"/>
    <s v="Department"/>
    <s v="Supervisor"/>
    <s v="Non-Mgm."/>
    <s v="ang."/>
    <s v="M"/>
    <d v="2018-06-01T00:00:00"/>
    <m/>
    <s v=""/>
    <n v="1"/>
    <d v="1986-10-31T00:00:00"/>
    <n v="33"/>
    <s v="N"/>
    <n v="30"/>
    <n v="2.5"/>
    <n v="39"/>
    <x v="0"/>
    <n v="1"/>
    <n v="28"/>
    <n v="0"/>
    <n v="8984"/>
    <n v="1259.1937499999999"/>
    <n v="0"/>
    <n v="0"/>
    <n v="0"/>
    <n v="0"/>
    <n v="0"/>
    <n v="0"/>
    <n v="0"/>
    <n v="0"/>
    <n v="0"/>
    <n v="0"/>
    <n v="0"/>
    <n v="0"/>
    <n v="26.5"/>
    <n v="0"/>
    <n v="0"/>
    <n v="0"/>
    <n v="0"/>
    <n v="5.9346750000000004"/>
    <n v="0"/>
    <n v="1.9716666666666665"/>
  </r>
  <r>
    <d v="2021-02-01T00:00:00"/>
    <x v="10"/>
    <s v="P"/>
    <s v="Active"/>
    <n v="545"/>
    <x v="544"/>
    <s v="N"/>
    <x v="19"/>
    <n v="1083"/>
    <x v="0"/>
    <s v="Niederl. 3"/>
    <n v="1"/>
    <s v="Department"/>
    <s v="Supervisor"/>
    <s v="Non-Mgm."/>
    <s v="ang."/>
    <s v="W"/>
    <d v="2018-06-01T00:00:00"/>
    <m/>
    <s v=""/>
    <n v="1"/>
    <d v="1991-05-06T00:00:00"/>
    <n v="28"/>
    <s v="N"/>
    <n v="30"/>
    <n v="2.5"/>
    <n v="39"/>
    <x v="0"/>
    <n v="1"/>
    <n v="28"/>
    <n v="0"/>
    <n v="8985"/>
    <n v="1259.1937499999999"/>
    <n v="0"/>
    <n v="0"/>
    <n v="0"/>
    <n v="0"/>
    <n v="0"/>
    <n v="0"/>
    <n v="0"/>
    <n v="0"/>
    <n v="0"/>
    <n v="0"/>
    <n v="0"/>
    <n v="0"/>
    <n v="26.5"/>
    <n v="0"/>
    <n v="0"/>
    <n v="0"/>
    <n v="0"/>
    <n v="5.9346750000000004"/>
    <n v="0"/>
    <n v="1.9716666666666665"/>
  </r>
  <r>
    <d v="2021-02-01T00:00:00"/>
    <x v="10"/>
    <s v="P"/>
    <s v="Active"/>
    <n v="546"/>
    <x v="545"/>
    <s v="N"/>
    <x v="16"/>
    <n v="1067"/>
    <x v="11"/>
    <s v="Niederl. 12"/>
    <n v="1"/>
    <s v="Department"/>
    <s v="Supervisor"/>
    <s v="Non-Mgm."/>
    <s v="ang."/>
    <s v="W"/>
    <d v="2018-06-01T00:00:00"/>
    <m/>
    <s v=""/>
    <n v="1"/>
    <d v="1993-09-24T00:00:00"/>
    <n v="26"/>
    <s v="N"/>
    <n v="30"/>
    <n v="2.5"/>
    <n v="39"/>
    <x v="0"/>
    <n v="1"/>
    <n v="28"/>
    <n v="0"/>
    <n v="8986"/>
    <n v="1259.1937499999999"/>
    <n v="0"/>
    <n v="0"/>
    <n v="0"/>
    <n v="0"/>
    <n v="0"/>
    <n v="0"/>
    <n v="0"/>
    <n v="0"/>
    <n v="0"/>
    <n v="0"/>
    <n v="0"/>
    <n v="0"/>
    <n v="26.5"/>
    <n v="0"/>
    <n v="0"/>
    <n v="0"/>
    <n v="0"/>
    <n v="5.9346750000000004"/>
    <n v="0"/>
    <n v="1.9716666666666665"/>
  </r>
  <r>
    <d v="2021-02-01T00:00:00"/>
    <x v="10"/>
    <s v="P"/>
    <s v="Active"/>
    <n v="547"/>
    <x v="546"/>
    <s v="N"/>
    <x v="22"/>
    <n v="1035"/>
    <x v="5"/>
    <s v="Niederl. 5"/>
    <n v="1"/>
    <s v="Department"/>
    <s v="Supervisor"/>
    <s v="Non-Mgm."/>
    <s v="ang."/>
    <s v="M"/>
    <d v="2018-06-01T00:00:00"/>
    <m/>
    <s v=""/>
    <n v="1"/>
    <d v="1983-07-05T00:00:00"/>
    <n v="36"/>
    <s v="J"/>
    <n v="30"/>
    <n v="2.5"/>
    <n v="39"/>
    <x v="0"/>
    <n v="1"/>
    <n v="28"/>
    <n v="0"/>
    <n v="8987"/>
    <n v="1259.1937499999999"/>
    <n v="0"/>
    <n v="0"/>
    <n v="0"/>
    <n v="0"/>
    <n v="0"/>
    <n v="0"/>
    <n v="0"/>
    <n v="0"/>
    <n v="0"/>
    <n v="0"/>
    <n v="518.48076923076928"/>
    <n v="411.9041666666667"/>
    <n v="26.5"/>
    <n v="0"/>
    <n v="0"/>
    <n v="0"/>
    <n v="0"/>
    <n v="214.29438139423081"/>
    <n v="0"/>
    <n v="1.9716666666666665"/>
  </r>
  <r>
    <d v="2021-02-01T00:00:00"/>
    <x v="10"/>
    <s v="P"/>
    <s v="Active"/>
    <n v="548"/>
    <x v="547"/>
    <s v="N"/>
    <x v="22"/>
    <n v="1023"/>
    <x v="7"/>
    <s v="Niederl. 9"/>
    <n v="1"/>
    <s v="Department"/>
    <s v="Supervisor"/>
    <s v="Non-Mgm."/>
    <s v="ang."/>
    <s v="M"/>
    <d v="2018-06-01T00:00:00"/>
    <m/>
    <s v=""/>
    <n v="1"/>
    <d v="1998-03-12T00:00:00"/>
    <n v="21"/>
    <s v="J"/>
    <n v="30"/>
    <n v="2.5"/>
    <n v="39"/>
    <x v="0"/>
    <n v="1"/>
    <n v="28"/>
    <n v="0"/>
    <n v="8988"/>
    <n v="1259.1937499999999"/>
    <n v="0"/>
    <n v="0"/>
    <n v="0"/>
    <n v="0"/>
    <n v="0"/>
    <n v="0"/>
    <n v="0"/>
    <n v="0"/>
    <n v="0"/>
    <n v="0"/>
    <n v="518.53846153846155"/>
    <n v="411.95000000000005"/>
    <n v="26.5"/>
    <n v="0"/>
    <n v="0"/>
    <n v="0"/>
    <n v="0"/>
    <n v="214.31756596153849"/>
    <n v="0"/>
    <n v="1.9716666666666665"/>
  </r>
  <r>
    <d v="2021-02-01T00:00:00"/>
    <x v="10"/>
    <s v="P"/>
    <s v="Active"/>
    <n v="549"/>
    <x v="548"/>
    <s v="N"/>
    <x v="16"/>
    <n v="1043"/>
    <x v="9"/>
    <s v="Niederl. 4"/>
    <n v="1"/>
    <s v="Department"/>
    <s v="Supervisor"/>
    <s v="Non-Mgm."/>
    <s v="ang."/>
    <s v="M"/>
    <d v="2018-06-01T00:00:00"/>
    <m/>
    <s v=""/>
    <n v="1"/>
    <d v="1982-09-19T00:00:00"/>
    <n v="37"/>
    <s v="N"/>
    <n v="30"/>
    <n v="2.5"/>
    <n v="39"/>
    <x v="0"/>
    <n v="1"/>
    <n v="28"/>
    <n v="0"/>
    <n v="8989"/>
    <n v="1259.1937499999999"/>
    <n v="0"/>
    <n v="0"/>
    <n v="30"/>
    <n v="0"/>
    <n v="0"/>
    <n v="0"/>
    <n v="0"/>
    <n v="0"/>
    <n v="0"/>
    <n v="0"/>
    <n v="0"/>
    <n v="0"/>
    <n v="26.5"/>
    <n v="0"/>
    <n v="0"/>
    <n v="0"/>
    <n v="0"/>
    <n v="12.653175000000001"/>
    <n v="79.61"/>
    <n v="1.9716666666666665"/>
  </r>
  <r>
    <d v="2021-02-01T00:00:00"/>
    <x v="10"/>
    <s v="P"/>
    <s v="Active"/>
    <n v="550"/>
    <x v="549"/>
    <s v="N"/>
    <x v="22"/>
    <n v="1053"/>
    <x v="3"/>
    <s v="Niederl. 8"/>
    <n v="1"/>
    <s v="Department"/>
    <s v="Supervisor"/>
    <s v="Non-Mgm."/>
    <s v="ang."/>
    <s v="M"/>
    <d v="2018-06-01T00:00:00"/>
    <m/>
    <s v=""/>
    <n v="1"/>
    <d v="1989-11-17T00:00:00"/>
    <n v="30"/>
    <s v="J"/>
    <n v="30"/>
    <n v="2.5"/>
    <n v="39"/>
    <x v="0"/>
    <n v="1"/>
    <n v="28"/>
    <n v="0"/>
    <n v="8990"/>
    <n v="1259.1937499999999"/>
    <n v="0"/>
    <n v="0"/>
    <n v="0"/>
    <n v="0"/>
    <n v="0"/>
    <n v="0"/>
    <n v="0"/>
    <n v="0"/>
    <n v="0"/>
    <n v="0"/>
    <n v="518.65384615384619"/>
    <n v="412.04166666666669"/>
    <n v="26.5"/>
    <n v="0"/>
    <n v="0"/>
    <n v="0"/>
    <n v="0"/>
    <n v="214.36393509615388"/>
    <n v="0"/>
    <n v="1.9716666666666665"/>
  </r>
  <r>
    <d v="2021-02-01T00:00:00"/>
    <x v="10"/>
    <s v="P"/>
    <s v="Active"/>
    <n v="551"/>
    <x v="550"/>
    <s v="N"/>
    <x v="17"/>
    <n v="1088"/>
    <x v="0"/>
    <s v="Niederl. 3"/>
    <n v="1"/>
    <s v="Department"/>
    <s v="Supervisor"/>
    <s v="Non-Mgm."/>
    <s v="ang."/>
    <s v="W"/>
    <d v="2018-06-04T00:00:00"/>
    <m/>
    <s v=""/>
    <n v="1"/>
    <d v="1993-05-04T00:00:00"/>
    <n v="26"/>
    <s v="N"/>
    <n v="30"/>
    <n v="2.5"/>
    <n v="39"/>
    <x v="0"/>
    <n v="1"/>
    <n v="28"/>
    <n v="0"/>
    <n v="8991"/>
    <n v="1259.1937499999999"/>
    <n v="0"/>
    <n v="0"/>
    <n v="0"/>
    <n v="0"/>
    <n v="0"/>
    <n v="0"/>
    <n v="0"/>
    <n v="0"/>
    <n v="0"/>
    <n v="0"/>
    <n v="0"/>
    <n v="0"/>
    <n v="26.5"/>
    <n v="0"/>
    <n v="0"/>
    <n v="0"/>
    <n v="0"/>
    <n v="5.9346750000000004"/>
    <n v="0"/>
    <n v="1.9716666666666665"/>
  </r>
  <r>
    <d v="2021-02-01T00:00:00"/>
    <x v="10"/>
    <s v="P"/>
    <s v="Active"/>
    <n v="552"/>
    <x v="551"/>
    <s v="N"/>
    <x v="22"/>
    <n v="1029"/>
    <x v="6"/>
    <s v="Niederl. 10"/>
    <n v="1"/>
    <s v="Department"/>
    <s v="Supervisor"/>
    <s v="Non-Mgm."/>
    <s v="ang."/>
    <s v="M"/>
    <d v="2018-06-15T00:00:00"/>
    <m/>
    <s v=""/>
    <n v="1"/>
    <d v="1984-12-04T00:00:00"/>
    <n v="35"/>
    <s v="J"/>
    <n v="30"/>
    <n v="2.5"/>
    <n v="39"/>
    <x v="0"/>
    <n v="1"/>
    <n v="28"/>
    <n v="0"/>
    <n v="8992"/>
    <n v="1259.1937499999999"/>
    <n v="0"/>
    <n v="0"/>
    <n v="0"/>
    <n v="0"/>
    <n v="0"/>
    <n v="0"/>
    <n v="0"/>
    <n v="0"/>
    <n v="0"/>
    <n v="0"/>
    <n v="518.76923076923083"/>
    <n v="412.13333333333338"/>
    <n v="26.5"/>
    <n v="0"/>
    <n v="0"/>
    <n v="0"/>
    <n v="0"/>
    <n v="214.41030423076924"/>
    <n v="0"/>
    <n v="1.9716666666666665"/>
  </r>
  <r>
    <d v="2021-02-01T00:00:00"/>
    <x v="10"/>
    <s v="P"/>
    <s v="Active"/>
    <n v="553"/>
    <x v="552"/>
    <s v="N"/>
    <x v="26"/>
    <n v="1091"/>
    <x v="0"/>
    <s v="Niederl. 3"/>
    <n v="1"/>
    <s v="Department"/>
    <s v="Supervisor"/>
    <s v="Non-Mgm."/>
    <s v="ang."/>
    <s v="M"/>
    <d v="2018-07-01T00:00:00"/>
    <m/>
    <s v=""/>
    <n v="1"/>
    <d v="1984-11-24T00:00:00"/>
    <n v="35"/>
    <s v="N"/>
    <n v="30"/>
    <n v="2.5"/>
    <n v="39"/>
    <x v="0"/>
    <n v="1"/>
    <n v="28"/>
    <n v="0"/>
    <n v="8993"/>
    <n v="1259.1937499999999"/>
    <n v="0"/>
    <n v="0"/>
    <n v="0"/>
    <n v="0"/>
    <n v="0"/>
    <n v="0"/>
    <n v="0"/>
    <n v="0"/>
    <n v="0"/>
    <n v="0"/>
    <n v="0"/>
    <n v="0"/>
    <n v="26.5"/>
    <n v="0"/>
    <n v="0"/>
    <n v="0"/>
    <n v="0"/>
    <n v="5.9346750000000004"/>
    <n v="0"/>
    <n v="1.9716666666666665"/>
  </r>
  <r>
    <d v="2021-02-01T00:00:00"/>
    <x v="10"/>
    <s v="P"/>
    <s v="Active"/>
    <n v="554"/>
    <x v="553"/>
    <s v="N"/>
    <x v="0"/>
    <n v="1090"/>
    <x v="0"/>
    <s v="Niederl. 3"/>
    <n v="1"/>
    <s v="Department"/>
    <s v="Supervisor"/>
    <s v="Non-Mgm."/>
    <s v="ang."/>
    <s v="W"/>
    <d v="2018-07-01T00:00:00"/>
    <m/>
    <s v=""/>
    <n v="1"/>
    <d v="1976-07-16T00:00:00"/>
    <n v="43"/>
    <s v="N"/>
    <n v="24"/>
    <n v="2"/>
    <n v="20"/>
    <x v="0"/>
    <n v="0.51282051282051277"/>
    <n v="28"/>
    <n v="0"/>
    <n v="8994"/>
    <n v="1259.1937499999999"/>
    <n v="0"/>
    <n v="0"/>
    <n v="0"/>
    <n v="0"/>
    <n v="0"/>
    <n v="0"/>
    <n v="0"/>
    <n v="0"/>
    <n v="0"/>
    <n v="0"/>
    <n v="0"/>
    <n v="0"/>
    <n v="26.5"/>
    <n v="0"/>
    <n v="0"/>
    <n v="0"/>
    <n v="0"/>
    <n v="5.9346750000000004"/>
    <n v="0"/>
    <n v="1.9716666666666665"/>
  </r>
  <r>
    <d v="2021-02-01T00:00:00"/>
    <x v="10"/>
    <s v="P"/>
    <s v="Active"/>
    <n v="555"/>
    <x v="554"/>
    <s v="N"/>
    <x v="26"/>
    <n v="1091"/>
    <x v="0"/>
    <s v="Niederl. 3"/>
    <n v="1"/>
    <s v="Department"/>
    <s v="Supervisor"/>
    <s v="Non-Mgm."/>
    <s v="ang."/>
    <s v="W"/>
    <d v="2018-07-15T00:00:00"/>
    <m/>
    <s v=""/>
    <n v="1"/>
    <d v="1992-12-14T00:00:00"/>
    <n v="27"/>
    <s v="N"/>
    <n v="30"/>
    <n v="2.5"/>
    <n v="39"/>
    <x v="0"/>
    <n v="1"/>
    <n v="28"/>
    <n v="0"/>
    <n v="8995"/>
    <n v="1259.1937499999999"/>
    <n v="0"/>
    <n v="0"/>
    <n v="0"/>
    <n v="0"/>
    <n v="0"/>
    <n v="0"/>
    <n v="0"/>
    <n v="0"/>
    <n v="0"/>
    <n v="0"/>
    <n v="0"/>
    <n v="0"/>
    <n v="26.5"/>
    <n v="0"/>
    <n v="0"/>
    <n v="0"/>
    <n v="0"/>
    <n v="5.9346750000000004"/>
    <n v="0"/>
    <n v="1.9716666666666665"/>
  </r>
  <r>
    <d v="2021-02-01T00:00:00"/>
    <x v="10"/>
    <s v="P"/>
    <s v="Active"/>
    <n v="556"/>
    <x v="555"/>
    <s v="N"/>
    <x v="17"/>
    <n v="1088"/>
    <x v="0"/>
    <s v="Niederl. 3"/>
    <n v="1"/>
    <s v="Department"/>
    <s v="Supervisor"/>
    <s v="Non-Mgm."/>
    <s v="ang."/>
    <s v="M"/>
    <d v="2018-10-01T00:00:00"/>
    <m/>
    <s v=""/>
    <n v="1"/>
    <d v="1992-12-02T00:00:00"/>
    <n v="27"/>
    <s v="N"/>
    <n v="30"/>
    <n v="2.5"/>
    <n v="39"/>
    <x v="0"/>
    <n v="1"/>
    <n v="28"/>
    <n v="0"/>
    <n v="8996"/>
    <n v="1259.1937499999999"/>
    <n v="0"/>
    <n v="0"/>
    <n v="0"/>
    <n v="0"/>
    <n v="0"/>
    <n v="0"/>
    <n v="0"/>
    <n v="0"/>
    <n v="0"/>
    <n v="0"/>
    <n v="0"/>
    <n v="0"/>
    <n v="26.5"/>
    <n v="0"/>
    <n v="0"/>
    <n v="0"/>
    <n v="0"/>
    <n v="5.9346750000000004"/>
    <n v="0"/>
    <n v="1.9716666666666665"/>
  </r>
  <r>
    <d v="2021-02-01T00:00:00"/>
    <x v="10"/>
    <s v="P"/>
    <s v="Active"/>
    <n v="557"/>
    <x v="556"/>
    <s v="N"/>
    <x v="16"/>
    <n v="1067"/>
    <x v="11"/>
    <s v="Niederl. 12"/>
    <n v="1"/>
    <s v="Department"/>
    <s v="Supervisor"/>
    <s v="Non-Mgm."/>
    <s v="ang."/>
    <s v="W"/>
    <d v="2018-07-09T00:00:00"/>
    <m/>
    <s v=""/>
    <n v="1"/>
    <d v="1972-04-23T00:00:00"/>
    <n v="47"/>
    <s v="N"/>
    <n v="30"/>
    <n v="2.5"/>
    <n v="39"/>
    <x v="0"/>
    <n v="1"/>
    <n v="28"/>
    <n v="0"/>
    <n v="8997"/>
    <n v="1259.1937499999999"/>
    <n v="0"/>
    <n v="0"/>
    <n v="0"/>
    <n v="0"/>
    <n v="0"/>
    <n v="0"/>
    <n v="0"/>
    <n v="0"/>
    <n v="0"/>
    <n v="0"/>
    <n v="0"/>
    <n v="0"/>
    <n v="26.5"/>
    <n v="0"/>
    <n v="0"/>
    <n v="0"/>
    <n v="0"/>
    <n v="5.9346750000000004"/>
    <n v="0"/>
    <n v="1.9716666666666665"/>
  </r>
  <r>
    <d v="2021-02-01T00:00:00"/>
    <x v="10"/>
    <s v="P"/>
    <s v="Active"/>
    <n v="558"/>
    <x v="557"/>
    <s v="N"/>
    <x v="22"/>
    <n v="1029"/>
    <x v="6"/>
    <s v="Niederl. 10"/>
    <n v="1"/>
    <s v="Department"/>
    <s v="Supervisor"/>
    <s v="Non-Mgm."/>
    <s v="ang."/>
    <s v="M"/>
    <d v="2018-07-01T00:00:00"/>
    <m/>
    <s v=""/>
    <n v="1"/>
    <d v="1975-08-12T00:00:00"/>
    <n v="44"/>
    <s v="J"/>
    <n v="30"/>
    <n v="2.5"/>
    <n v="39"/>
    <x v="0"/>
    <n v="1"/>
    <n v="28"/>
    <n v="0"/>
    <n v="8998"/>
    <n v="1259.1937499999999"/>
    <n v="0"/>
    <n v="0"/>
    <n v="0"/>
    <n v="0"/>
    <n v="0"/>
    <n v="0"/>
    <n v="0"/>
    <n v="0"/>
    <n v="0"/>
    <n v="0"/>
    <n v="519.11538461538464"/>
    <n v="412.40833333333336"/>
    <n v="26.5"/>
    <n v="0"/>
    <n v="0"/>
    <n v="0"/>
    <n v="0"/>
    <n v="214.54941163461541"/>
    <n v="0"/>
    <n v="1.9716666666666665"/>
  </r>
  <r>
    <d v="2021-02-01T00:00:00"/>
    <x v="10"/>
    <s v="P"/>
    <s v="Active"/>
    <n v="559"/>
    <x v="558"/>
    <s v="N"/>
    <x v="22"/>
    <n v="1035"/>
    <x v="5"/>
    <s v="Niederl. 5"/>
    <n v="1"/>
    <s v="Department"/>
    <s v="Supervisor"/>
    <s v="Non-Mgm."/>
    <s v="ang."/>
    <s v="M"/>
    <d v="2018-07-01T00:00:00"/>
    <m/>
    <s v=""/>
    <n v="1"/>
    <d v="1969-02-25T00:00:00"/>
    <n v="50"/>
    <s v="J"/>
    <n v="30"/>
    <n v="2.5"/>
    <n v="39"/>
    <x v="0"/>
    <n v="1"/>
    <n v="28"/>
    <n v="0"/>
    <n v="8999"/>
    <n v="1259.1937499999999"/>
    <n v="0"/>
    <n v="0"/>
    <n v="0"/>
    <n v="0"/>
    <n v="0"/>
    <n v="0"/>
    <n v="0"/>
    <n v="0"/>
    <n v="0"/>
    <n v="0"/>
    <n v="519.17307692307691"/>
    <n v="412.45416666666665"/>
    <n v="26.5"/>
    <n v="0"/>
    <n v="0"/>
    <n v="0"/>
    <n v="0"/>
    <n v="214.57259620192309"/>
    <n v="0"/>
    <n v="1.9716666666666665"/>
  </r>
  <r>
    <d v="2021-02-01T00:00:00"/>
    <x v="10"/>
    <s v="P"/>
    <s v="Active"/>
    <n v="560"/>
    <x v="559"/>
    <s v="N"/>
    <x v="31"/>
    <n v="1059"/>
    <x v="2"/>
    <s v="Niederl. 7"/>
    <n v="1"/>
    <s v="Department"/>
    <s v="Supervisor"/>
    <s v="Non-Mgm."/>
    <s v="ang."/>
    <s v="M"/>
    <d v="2018-07-01T00:00:00"/>
    <m/>
    <s v=""/>
    <n v="1"/>
    <d v="1997-07-12T00:00:00"/>
    <n v="22"/>
    <s v="J"/>
    <n v="30"/>
    <n v="2.5"/>
    <n v="39"/>
    <x v="0"/>
    <n v="1"/>
    <n v="28"/>
    <n v="0"/>
    <n v="9000"/>
    <n v="1259.1937499999999"/>
    <n v="0"/>
    <n v="0"/>
    <n v="30"/>
    <n v="0"/>
    <n v="54.17"/>
    <n v="250"/>
    <n v="0"/>
    <n v="0"/>
    <n v="0"/>
    <n v="0"/>
    <n v="519.23076923076917"/>
    <n v="412.50000000000006"/>
    <n v="26.5"/>
    <n v="0"/>
    <n v="0"/>
    <n v="0"/>
    <n v="0"/>
    <n v="289.43315226923073"/>
    <n v="79.040000000000006"/>
    <n v="1.9716666666666665"/>
  </r>
  <r>
    <d v="2021-02-01T00:00:00"/>
    <x v="10"/>
    <s v="P"/>
    <s v="Active"/>
    <n v="561"/>
    <x v="560"/>
    <s v="N"/>
    <x v="22"/>
    <n v="1053"/>
    <x v="3"/>
    <s v="Niederl. 8"/>
    <n v="1"/>
    <s v="Department"/>
    <s v="Supervisor"/>
    <s v="Non-Mgm."/>
    <s v="ang."/>
    <s v="M"/>
    <d v="2018-07-01T00:00:00"/>
    <m/>
    <s v=""/>
    <n v="1"/>
    <d v="1994-02-08T00:00:00"/>
    <n v="25"/>
    <s v="J"/>
    <n v="30"/>
    <n v="2.5"/>
    <n v="39"/>
    <x v="0"/>
    <n v="1"/>
    <n v="28"/>
    <n v="0"/>
    <n v="9001"/>
    <n v="1259.1937499999999"/>
    <n v="0"/>
    <n v="0"/>
    <n v="0"/>
    <n v="0"/>
    <n v="0"/>
    <n v="0"/>
    <n v="0"/>
    <n v="0"/>
    <n v="0"/>
    <n v="0"/>
    <n v="519.28846153846155"/>
    <n v="412.54583333333341"/>
    <n v="26.5"/>
    <n v="0"/>
    <n v="0"/>
    <n v="0"/>
    <n v="0"/>
    <n v="214.61896533653851"/>
    <n v="0"/>
    <n v="1.9716666666666665"/>
  </r>
  <r>
    <d v="2021-02-01T00:00:00"/>
    <x v="10"/>
    <s v="P"/>
    <s v="Active"/>
    <n v="562"/>
    <x v="561"/>
    <s v="N"/>
    <x v="9"/>
    <n v="1087"/>
    <x v="0"/>
    <s v="Niederl. 3"/>
    <n v="1"/>
    <s v="Department"/>
    <s v="Supervisor"/>
    <s v="Non-Mgm."/>
    <s v="ang."/>
    <s v="M"/>
    <d v="2018-07-01T00:00:00"/>
    <m/>
    <s v=""/>
    <n v="1"/>
    <d v="1982-04-13T00:00:00"/>
    <n v="37"/>
    <s v="N"/>
    <n v="30"/>
    <n v="2.5"/>
    <n v="39"/>
    <x v="0"/>
    <n v="1"/>
    <n v="28"/>
    <n v="0"/>
    <n v="9002"/>
    <n v="1259.1937499999999"/>
    <n v="0"/>
    <n v="0"/>
    <n v="0"/>
    <n v="0"/>
    <n v="0"/>
    <n v="0"/>
    <n v="0"/>
    <n v="0"/>
    <n v="0"/>
    <n v="0"/>
    <n v="0"/>
    <n v="0"/>
    <n v="26.5"/>
    <n v="0"/>
    <n v="0"/>
    <n v="0"/>
    <n v="0"/>
    <n v="5.9346750000000004"/>
    <n v="0"/>
    <n v="1.9716666666666665"/>
  </r>
  <r>
    <d v="2021-02-01T00:00:00"/>
    <x v="10"/>
    <s v="P"/>
    <s v="Active"/>
    <n v="563"/>
    <x v="562"/>
    <s v="N"/>
    <x v="48"/>
    <n v="1073"/>
    <x v="0"/>
    <s v="Niederl. 3"/>
    <n v="1"/>
    <s v="Department"/>
    <s v="Supervisor"/>
    <s v="Non-Mgm."/>
    <s v="ang."/>
    <s v="M"/>
    <d v="2018-08-01T00:00:00"/>
    <m/>
    <s v=""/>
    <n v="1"/>
    <d v="1989-11-04T00:00:00"/>
    <n v="30"/>
    <s v="N"/>
    <n v="30"/>
    <n v="2.5"/>
    <n v="39"/>
    <x v="0"/>
    <n v="1"/>
    <n v="28"/>
    <n v="0"/>
    <n v="9003"/>
    <n v="1259.1937499999999"/>
    <n v="0"/>
    <n v="0"/>
    <n v="0"/>
    <n v="0"/>
    <n v="0"/>
    <n v="0"/>
    <n v="0"/>
    <n v="0"/>
    <n v="0"/>
    <n v="0"/>
    <n v="0"/>
    <n v="0"/>
    <n v="26.5"/>
    <n v="0"/>
    <n v="0"/>
    <n v="0"/>
    <n v="0"/>
    <n v="5.9346750000000004"/>
    <n v="0"/>
    <n v="1.9716666666666665"/>
  </r>
  <r>
    <d v="2021-02-01T00:00:00"/>
    <x v="10"/>
    <s v="P"/>
    <s v="Active"/>
    <n v="564"/>
    <x v="563"/>
    <s v="N"/>
    <x v="22"/>
    <n v="1035"/>
    <x v="5"/>
    <s v="Niederl. 5"/>
    <n v="1"/>
    <s v="Department"/>
    <s v="Supervisor"/>
    <s v="Non-Mgm."/>
    <s v="ang."/>
    <s v="M"/>
    <d v="2018-08-01T00:00:00"/>
    <m/>
    <s v=""/>
    <n v="1"/>
    <d v="1966-10-06T00:00:00"/>
    <n v="53"/>
    <s v="J"/>
    <n v="30"/>
    <n v="2.5"/>
    <n v="39"/>
    <x v="0"/>
    <n v="1"/>
    <n v="28"/>
    <n v="0"/>
    <n v="9004"/>
    <n v="1259.1937499999999"/>
    <n v="0"/>
    <n v="0"/>
    <n v="0"/>
    <n v="0"/>
    <n v="0"/>
    <n v="0"/>
    <n v="0"/>
    <n v="0"/>
    <n v="0"/>
    <n v="0"/>
    <n v="519.46153846153845"/>
    <n v="412.68333333333339"/>
    <n v="26.5"/>
    <n v="0"/>
    <n v="0"/>
    <n v="0"/>
    <n v="0"/>
    <n v="214.68851903846155"/>
    <n v="0"/>
    <n v="1.9716666666666665"/>
  </r>
  <r>
    <d v="2021-02-01T00:00:00"/>
    <x v="10"/>
    <s v="P"/>
    <s v="Active"/>
    <n v="565"/>
    <x v="564"/>
    <s v="N"/>
    <x v="9"/>
    <n v="1087"/>
    <x v="0"/>
    <s v="Niederl. 3"/>
    <n v="1"/>
    <s v="Department"/>
    <s v="Supervisor"/>
    <s v="Non-Mgm."/>
    <s v="ang."/>
    <s v="M"/>
    <d v="2018-08-01T00:00:00"/>
    <m/>
    <s v=""/>
    <n v="1"/>
    <d v="1984-12-31T00:00:00"/>
    <n v="35"/>
    <s v="N"/>
    <n v="30"/>
    <n v="2.5"/>
    <n v="39"/>
    <x v="0"/>
    <n v="1"/>
    <n v="28"/>
    <n v="0"/>
    <n v="9005"/>
    <n v="1259.1937499999999"/>
    <n v="0"/>
    <n v="0"/>
    <n v="0"/>
    <n v="0"/>
    <n v="0"/>
    <n v="0"/>
    <n v="0"/>
    <n v="0"/>
    <n v="0"/>
    <n v="0"/>
    <n v="0"/>
    <n v="0"/>
    <n v="26.5"/>
    <n v="0"/>
    <n v="0"/>
    <n v="0"/>
    <n v="0"/>
    <n v="5.9346750000000004"/>
    <n v="0"/>
    <n v="1.9716666666666665"/>
  </r>
  <r>
    <d v="2021-02-01T00:00:00"/>
    <x v="10"/>
    <s v="P"/>
    <s v="Active"/>
    <n v="566"/>
    <x v="565"/>
    <s v="N"/>
    <x v="31"/>
    <n v="1052"/>
    <x v="3"/>
    <s v="Niederl. 8"/>
    <n v="1"/>
    <s v="Department"/>
    <s v="Supervisor"/>
    <s v="Non-Mgm."/>
    <s v="ang."/>
    <s v="M"/>
    <d v="2018-08-01T00:00:00"/>
    <m/>
    <s v=""/>
    <n v="1"/>
    <d v="1996-11-28T00:00:00"/>
    <n v="23"/>
    <s v="J"/>
    <n v="30"/>
    <n v="2.5"/>
    <n v="39"/>
    <x v="0"/>
    <n v="1"/>
    <n v="28"/>
    <n v="0"/>
    <n v="9006"/>
    <n v="1259.1937499999999"/>
    <n v="0"/>
    <n v="0"/>
    <n v="30"/>
    <n v="0"/>
    <n v="45.14"/>
    <n v="0"/>
    <n v="0"/>
    <n v="0"/>
    <n v="0"/>
    <n v="0"/>
    <n v="519.57692307692309"/>
    <n v="412.77500000000003"/>
    <n v="26.5"/>
    <n v="0"/>
    <n v="0"/>
    <n v="0"/>
    <n v="0"/>
    <n v="231.56249117307692"/>
    <n v="78.28"/>
    <n v="1.9716666666666665"/>
  </r>
  <r>
    <d v="2021-02-01T00:00:00"/>
    <x v="10"/>
    <s v="P"/>
    <s v="Active"/>
    <n v="567"/>
    <x v="566"/>
    <s v="N"/>
    <x v="22"/>
    <n v="1029"/>
    <x v="6"/>
    <s v="Niederl. 10"/>
    <n v="1"/>
    <s v="Department"/>
    <s v="Supervisor"/>
    <s v="Non-Mgm."/>
    <s v="ang."/>
    <s v="M"/>
    <d v="2018-08-16T00:00:00"/>
    <m/>
    <s v=""/>
    <n v="1"/>
    <d v="1962-10-22T00:00:00"/>
    <n v="57"/>
    <s v="J"/>
    <n v="30"/>
    <n v="2.5"/>
    <n v="39"/>
    <x v="0"/>
    <n v="1"/>
    <n v="28"/>
    <n v="0"/>
    <n v="9007"/>
    <n v="1259.1937499999999"/>
    <n v="0"/>
    <n v="0"/>
    <n v="0"/>
    <n v="0"/>
    <n v="0"/>
    <n v="0"/>
    <n v="0"/>
    <n v="0"/>
    <n v="0"/>
    <n v="0"/>
    <n v="519.63461538461536"/>
    <n v="412.82083333333338"/>
    <n v="26.5"/>
    <n v="0"/>
    <n v="0"/>
    <n v="0"/>
    <n v="0"/>
    <n v="214.75807274038462"/>
    <n v="0"/>
    <n v="1.9716666666666665"/>
  </r>
  <r>
    <d v="2021-02-01T00:00:00"/>
    <x v="10"/>
    <s v="P"/>
    <s v="Active"/>
    <n v="568"/>
    <x v="567"/>
    <s v="N"/>
    <x v="52"/>
    <n v="1007"/>
    <x v="1"/>
    <s v="Niederl. 1"/>
    <n v="1"/>
    <s v="Department"/>
    <s v="Supervisor"/>
    <s v="Non-Mgm."/>
    <s v="tech"/>
    <s v="M"/>
    <d v="2018-09-01T00:00:00"/>
    <d v="2022-02-28T00:00:00"/>
    <s v=""/>
    <n v="3"/>
    <d v="2002-05-31T00:00:00"/>
    <n v="17"/>
    <s v="J"/>
    <n v="30"/>
    <n v="2.5"/>
    <n v="39"/>
    <x v="0"/>
    <n v="1"/>
    <n v="28"/>
    <n v="0"/>
    <n v="9008"/>
    <n v="1259.1937499999999"/>
    <n v="0"/>
    <n v="0"/>
    <n v="0"/>
    <n v="0"/>
    <n v="0"/>
    <n v="0"/>
    <n v="0"/>
    <n v="0"/>
    <n v="0"/>
    <n v="0"/>
    <n v="519.69230769230762"/>
    <n v="412.86666666666667"/>
    <n v="26.5"/>
    <n v="0"/>
    <n v="0"/>
    <n v="0"/>
    <n v="0"/>
    <n v="214.7812573076923"/>
    <n v="0"/>
    <n v="1.9716666666666665"/>
  </r>
  <r>
    <d v="2021-02-01T00:00:00"/>
    <x v="10"/>
    <s v="P"/>
    <s v="Active"/>
    <n v="569"/>
    <x v="568"/>
    <s v="N"/>
    <x v="52"/>
    <n v="1007"/>
    <x v="1"/>
    <s v="Niederl. 1"/>
    <n v="1"/>
    <s v="Department"/>
    <s v="Supervisor"/>
    <s v="Non-Mgm."/>
    <s v="tech"/>
    <s v="M"/>
    <d v="2018-09-01T00:00:00"/>
    <d v="2022-02-28T00:00:00"/>
    <s v=""/>
    <n v="3"/>
    <d v="2001-04-01T00:00:00"/>
    <n v="18"/>
    <s v="J"/>
    <n v="30"/>
    <n v="2.5"/>
    <n v="39"/>
    <x v="0"/>
    <n v="1"/>
    <n v="28"/>
    <n v="0"/>
    <n v="9009"/>
    <n v="1259.1937499999999"/>
    <n v="0"/>
    <n v="0"/>
    <n v="0"/>
    <n v="0"/>
    <n v="0"/>
    <n v="0"/>
    <n v="0"/>
    <n v="0"/>
    <n v="0"/>
    <n v="0"/>
    <n v="519.75"/>
    <n v="412.91250000000002"/>
    <n v="26.5"/>
    <n v="0"/>
    <n v="0"/>
    <n v="0"/>
    <n v="0"/>
    <n v="214.80444187500001"/>
    <n v="0"/>
    <n v="1.9716666666666665"/>
  </r>
  <r>
    <d v="2021-02-01T00:00:00"/>
    <x v="10"/>
    <s v="P"/>
    <s v="Active"/>
    <n v="570"/>
    <x v="569"/>
    <s v="N"/>
    <x v="52"/>
    <n v="1007"/>
    <x v="1"/>
    <s v="Niederl. 1"/>
    <n v="1"/>
    <s v="Department"/>
    <s v="Supervisor"/>
    <s v="Non-Mgm."/>
    <s v="tech"/>
    <s v="M"/>
    <d v="2018-09-01T00:00:00"/>
    <d v="2022-02-28T00:00:00"/>
    <s v=""/>
    <n v="3"/>
    <d v="2003-07-08T00:00:00"/>
    <n v="16"/>
    <s v="J"/>
    <n v="30"/>
    <n v="2.5"/>
    <n v="39"/>
    <x v="0"/>
    <n v="1"/>
    <n v="28"/>
    <n v="0"/>
    <n v="9010"/>
    <n v="1259.1937499999999"/>
    <n v="0"/>
    <n v="0"/>
    <n v="0"/>
    <n v="0"/>
    <n v="0"/>
    <n v="0"/>
    <n v="0"/>
    <n v="0"/>
    <n v="0"/>
    <n v="0"/>
    <n v="519.80769230769226"/>
    <n v="412.95833333333337"/>
    <n v="26.5"/>
    <n v="0"/>
    <n v="0"/>
    <n v="0"/>
    <n v="0"/>
    <n v="214.82762644230769"/>
    <n v="0"/>
    <n v="1.9716666666666665"/>
  </r>
  <r>
    <d v="2021-02-01T00:00:00"/>
    <x v="10"/>
    <s v="P"/>
    <s v="Active"/>
    <n v="571"/>
    <x v="570"/>
    <s v="N"/>
    <x v="53"/>
    <n v="1012"/>
    <x v="1"/>
    <s v="Niederl. 1"/>
    <n v="1"/>
    <s v="Department"/>
    <s v="Supervisor"/>
    <s v="Non-Mgm."/>
    <s v="kfm"/>
    <s v="M"/>
    <d v="2018-09-01T00:00:00"/>
    <d v="2021-08-31T00:00:00"/>
    <s v=""/>
    <n v="2"/>
    <d v="2001-07-23T00:00:00"/>
    <n v="18"/>
    <s v="J"/>
    <n v="30"/>
    <n v="2.5"/>
    <n v="39"/>
    <x v="0"/>
    <n v="1"/>
    <n v="28"/>
    <n v="0"/>
    <n v="9011"/>
    <n v="1259.1937499999999"/>
    <n v="0"/>
    <n v="0"/>
    <n v="0"/>
    <n v="0"/>
    <n v="0"/>
    <n v="0"/>
    <n v="0"/>
    <n v="0"/>
    <n v="0"/>
    <n v="0"/>
    <n v="519.86538461538464"/>
    <n v="413.00416666666666"/>
    <n v="26.5"/>
    <n v="0"/>
    <n v="0"/>
    <n v="0"/>
    <n v="0"/>
    <n v="214.8508110096154"/>
    <n v="0"/>
    <n v="1.9716666666666665"/>
  </r>
  <r>
    <d v="2021-02-01T00:00:00"/>
    <x v="10"/>
    <s v="P"/>
    <s v="Active"/>
    <n v="572"/>
    <x v="571"/>
    <s v="N"/>
    <x v="52"/>
    <n v="1007"/>
    <x v="1"/>
    <s v="Niederl. 1"/>
    <n v="1"/>
    <s v="Department"/>
    <s v="Supervisor"/>
    <s v="Non-Mgm."/>
    <s v="tech"/>
    <s v="M"/>
    <d v="2018-09-01T00:00:00"/>
    <d v="2022-02-28T00:00:00"/>
    <s v=""/>
    <n v="3"/>
    <d v="2002-01-01T00:00:00"/>
    <n v="18"/>
    <s v="J"/>
    <n v="30"/>
    <n v="2.5"/>
    <n v="39"/>
    <x v="0"/>
    <n v="1"/>
    <n v="28"/>
    <n v="0"/>
    <n v="9012"/>
    <n v="1259.1937499999999"/>
    <n v="0"/>
    <n v="0"/>
    <n v="0"/>
    <n v="0"/>
    <n v="0"/>
    <n v="0"/>
    <n v="0"/>
    <n v="0"/>
    <n v="0"/>
    <n v="0"/>
    <n v="519.92307692307691"/>
    <n v="413.05"/>
    <n v="26.5"/>
    <n v="0"/>
    <n v="0"/>
    <n v="0"/>
    <n v="0"/>
    <n v="214.87399557692308"/>
    <n v="0"/>
    <n v="1.9716666666666665"/>
  </r>
  <r>
    <d v="2021-02-01T00:00:00"/>
    <x v="10"/>
    <s v="P"/>
    <s v="Active"/>
    <n v="573"/>
    <x v="572"/>
    <s v="N"/>
    <x v="52"/>
    <n v="1007"/>
    <x v="1"/>
    <s v="Niederl. 1"/>
    <n v="1"/>
    <s v="Department"/>
    <s v="Supervisor"/>
    <s v="Non-Mgm."/>
    <s v="tech"/>
    <s v="M"/>
    <d v="2018-09-01T00:00:00"/>
    <d v="2022-02-28T00:00:00"/>
    <s v=""/>
    <n v="3"/>
    <d v="2003-02-19T00:00:00"/>
    <n v="16"/>
    <s v="J"/>
    <n v="30"/>
    <n v="2.5"/>
    <n v="39"/>
    <x v="0"/>
    <n v="1"/>
    <n v="28"/>
    <n v="0"/>
    <n v="9013"/>
    <n v="1259.1937499999999"/>
    <n v="0"/>
    <n v="0"/>
    <n v="0"/>
    <n v="0"/>
    <n v="0"/>
    <n v="0"/>
    <n v="0"/>
    <n v="0"/>
    <n v="0"/>
    <n v="0"/>
    <n v="519.98076923076928"/>
    <n v="413.09583333333336"/>
    <n v="26.5"/>
    <n v="0"/>
    <n v="0"/>
    <n v="0"/>
    <n v="0"/>
    <n v="214.89718014423079"/>
    <n v="0"/>
    <n v="1.9716666666666665"/>
  </r>
  <r>
    <d v="2021-02-01T00:00:00"/>
    <x v="10"/>
    <s v="P"/>
    <s v="Active"/>
    <n v="574"/>
    <x v="573"/>
    <s v="N"/>
    <x v="52"/>
    <n v="1007"/>
    <x v="1"/>
    <s v="Niederl. 1"/>
    <n v="1"/>
    <s v="Department"/>
    <s v="Supervisor"/>
    <s v="Non-Mgm."/>
    <s v="tech"/>
    <s v="M"/>
    <d v="2018-09-01T00:00:00"/>
    <d v="2022-02-28T00:00:00"/>
    <s v=""/>
    <n v="3"/>
    <d v="2002-05-07T00:00:00"/>
    <n v="17"/>
    <s v="J"/>
    <n v="30"/>
    <n v="2.5"/>
    <n v="39"/>
    <x v="0"/>
    <n v="1"/>
    <n v="28"/>
    <n v="0"/>
    <n v="9014"/>
    <n v="1259.1937499999999"/>
    <n v="0"/>
    <n v="0"/>
    <n v="0"/>
    <n v="0"/>
    <n v="0"/>
    <n v="0"/>
    <n v="0"/>
    <n v="0"/>
    <n v="0"/>
    <n v="0"/>
    <n v="520.03846153846155"/>
    <n v="413.14166666666665"/>
    <n v="26.5"/>
    <n v="0"/>
    <n v="0"/>
    <n v="0"/>
    <n v="0"/>
    <n v="214.92036471153847"/>
    <n v="0"/>
    <n v="1.9716666666666665"/>
  </r>
  <r>
    <d v="2021-02-01T00:00:00"/>
    <x v="10"/>
    <s v="P"/>
    <s v="Active"/>
    <n v="575"/>
    <x v="574"/>
    <s v="N"/>
    <x v="52"/>
    <n v="1007"/>
    <x v="1"/>
    <s v="Niederl. 1"/>
    <n v="1"/>
    <s v="Department"/>
    <s v="Supervisor"/>
    <s v="Non-Mgm."/>
    <s v="tech"/>
    <s v="M"/>
    <d v="2018-09-01T00:00:00"/>
    <d v="2022-02-28T00:00:00"/>
    <s v=""/>
    <n v="3"/>
    <d v="2001-09-24T00:00:00"/>
    <n v="18"/>
    <s v="J"/>
    <n v="30"/>
    <n v="2.5"/>
    <n v="39"/>
    <x v="0"/>
    <n v="1"/>
    <n v="28"/>
    <n v="0"/>
    <n v="9015"/>
    <n v="1259.1937499999999"/>
    <n v="0"/>
    <n v="0"/>
    <n v="0"/>
    <n v="0"/>
    <n v="0"/>
    <n v="0"/>
    <n v="0"/>
    <n v="0"/>
    <n v="0"/>
    <n v="0"/>
    <n v="520.09615384615381"/>
    <n v="413.18750000000006"/>
    <n v="26.5"/>
    <n v="0"/>
    <n v="0"/>
    <n v="0"/>
    <n v="0"/>
    <n v="214.94354927884615"/>
    <n v="0"/>
    <n v="1.9716666666666665"/>
  </r>
  <r>
    <d v="2021-02-01T00:00:00"/>
    <x v="10"/>
    <s v="P"/>
    <s v="Active"/>
    <n v="576"/>
    <x v="575"/>
    <s v="N"/>
    <x v="53"/>
    <n v="1012"/>
    <x v="1"/>
    <s v="Niederl. 1"/>
    <n v="1"/>
    <s v="Department"/>
    <s v="Supervisor"/>
    <s v="Non-Mgm."/>
    <s v="kfm"/>
    <s v="W"/>
    <d v="2018-09-01T00:00:00"/>
    <d v="2021-08-31T00:00:00"/>
    <s v=""/>
    <n v="2"/>
    <d v="2001-10-28T00:00:00"/>
    <n v="18"/>
    <s v="J"/>
    <n v="30"/>
    <n v="2.5"/>
    <n v="39"/>
    <x v="0"/>
    <n v="1"/>
    <n v="28"/>
    <n v="0"/>
    <n v="9016"/>
    <n v="1259.1937499999999"/>
    <n v="0"/>
    <n v="0"/>
    <n v="0"/>
    <n v="0"/>
    <n v="0"/>
    <n v="0"/>
    <n v="0"/>
    <n v="0"/>
    <n v="0"/>
    <n v="0"/>
    <n v="520.15384615384619"/>
    <n v="413.23333333333341"/>
    <n v="26.5"/>
    <n v="0"/>
    <n v="0"/>
    <n v="0"/>
    <n v="0"/>
    <n v="214.96673384615386"/>
    <n v="0"/>
    <n v="1.9716666666666665"/>
  </r>
  <r>
    <d v="2021-02-01T00:00:00"/>
    <x v="10"/>
    <s v="P"/>
    <s v="Active"/>
    <n v="577"/>
    <x v="576"/>
    <s v="N"/>
    <x v="53"/>
    <n v="1012"/>
    <x v="1"/>
    <s v="Niederl. 1"/>
    <n v="1"/>
    <s v="Department"/>
    <s v="Supervisor"/>
    <s v="Non-Mgm."/>
    <s v="kfm"/>
    <s v="W"/>
    <d v="2018-09-01T00:00:00"/>
    <d v="2021-08-31T00:00:00"/>
    <s v=""/>
    <n v="2"/>
    <d v="2003-06-16T00:00:00"/>
    <n v="16"/>
    <s v="J"/>
    <n v="30"/>
    <n v="2.5"/>
    <n v="39"/>
    <x v="0"/>
    <n v="1"/>
    <n v="28"/>
    <n v="0"/>
    <n v="9017"/>
    <n v="1259.1937499999999"/>
    <n v="0"/>
    <n v="0"/>
    <n v="0"/>
    <n v="0"/>
    <n v="0"/>
    <n v="0"/>
    <n v="0"/>
    <n v="0"/>
    <n v="0"/>
    <n v="0"/>
    <n v="520.21153846153845"/>
    <n v="413.2791666666667"/>
    <n v="26.5"/>
    <n v="0"/>
    <n v="0"/>
    <n v="0"/>
    <n v="0"/>
    <n v="214.98991841346157"/>
    <n v="0"/>
    <n v="1.9716666666666665"/>
  </r>
  <r>
    <d v="2021-02-01T00:00:00"/>
    <x v="10"/>
    <s v="P"/>
    <s v="Active"/>
    <n v="578"/>
    <x v="577"/>
    <s v="N"/>
    <x v="53"/>
    <n v="1012"/>
    <x v="1"/>
    <s v="Niederl. 1"/>
    <n v="1"/>
    <s v="Department"/>
    <s v="Supervisor"/>
    <s v="Non-Mgm."/>
    <s v="kfm"/>
    <s v="W"/>
    <d v="2018-09-01T00:00:00"/>
    <d v="2021-08-31T00:00:00"/>
    <s v=""/>
    <n v="2"/>
    <d v="2002-04-04T00:00:00"/>
    <n v="17"/>
    <s v="J"/>
    <n v="30"/>
    <n v="2.5"/>
    <n v="39"/>
    <x v="0"/>
    <n v="1"/>
    <n v="28"/>
    <n v="0"/>
    <n v="9018"/>
    <n v="1259.1937499999999"/>
    <n v="0"/>
    <n v="0"/>
    <n v="0"/>
    <n v="0"/>
    <n v="0"/>
    <n v="0"/>
    <n v="0"/>
    <n v="0"/>
    <n v="0"/>
    <n v="0"/>
    <n v="520.26923076923083"/>
    <n v="413.32500000000005"/>
    <n v="26.5"/>
    <n v="0"/>
    <n v="0"/>
    <n v="0"/>
    <n v="0"/>
    <n v="215.01310298076928"/>
    <n v="0"/>
    <n v="1.9716666666666665"/>
  </r>
  <r>
    <d v="2021-02-01T00:00:00"/>
    <x v="10"/>
    <s v="P"/>
    <s v="Active"/>
    <n v="579"/>
    <x v="578"/>
    <s v="N"/>
    <x v="53"/>
    <n v="1012"/>
    <x v="1"/>
    <s v="Niederl. 1"/>
    <n v="1"/>
    <s v="Department"/>
    <s v="Supervisor"/>
    <s v="Non-Mgm."/>
    <s v="kfm"/>
    <s v="M"/>
    <d v="2018-09-01T00:00:00"/>
    <d v="2021-08-31T00:00:00"/>
    <s v=""/>
    <n v="2"/>
    <d v="2001-12-29T00:00:00"/>
    <n v="18"/>
    <s v="J"/>
    <n v="30"/>
    <n v="2.5"/>
    <n v="39"/>
    <x v="0"/>
    <n v="1"/>
    <n v="28"/>
    <n v="0"/>
    <n v="9019"/>
    <n v="1259.1937499999999"/>
    <n v="0"/>
    <n v="0"/>
    <n v="0"/>
    <n v="0"/>
    <n v="0"/>
    <n v="0"/>
    <n v="0"/>
    <n v="0"/>
    <n v="0"/>
    <n v="0"/>
    <n v="520.32692307692309"/>
    <n v="413.37083333333339"/>
    <n v="26.5"/>
    <n v="0"/>
    <n v="0"/>
    <n v="0"/>
    <n v="0"/>
    <n v="215.03628754807696"/>
    <n v="0"/>
    <n v="1.9716666666666665"/>
  </r>
  <r>
    <d v="2021-02-01T00:00:00"/>
    <x v="10"/>
    <s v="P"/>
    <s v="Active"/>
    <n v="580"/>
    <x v="579"/>
    <s v="N"/>
    <x v="52"/>
    <n v="1007"/>
    <x v="1"/>
    <s v="Niederl. 1"/>
    <n v="1"/>
    <s v="Department"/>
    <s v="Supervisor"/>
    <s v="Non-Mgm."/>
    <s v="tech"/>
    <s v="M"/>
    <d v="2018-09-01T00:00:00"/>
    <d v="2022-02-28T00:00:00"/>
    <s v=""/>
    <n v="3"/>
    <d v="2003-01-17T00:00:00"/>
    <n v="17"/>
    <s v="J"/>
    <n v="30"/>
    <n v="2.5"/>
    <n v="39"/>
    <x v="0"/>
    <n v="1"/>
    <n v="28"/>
    <n v="0"/>
    <n v="9020"/>
    <n v="1259.1937499999999"/>
    <n v="0"/>
    <n v="0"/>
    <n v="0"/>
    <n v="0"/>
    <n v="0"/>
    <n v="0"/>
    <n v="0"/>
    <n v="0"/>
    <n v="0"/>
    <n v="0"/>
    <n v="520.38461538461536"/>
    <n v="413.41666666666669"/>
    <n v="26.5"/>
    <n v="0"/>
    <n v="0"/>
    <n v="0"/>
    <n v="0"/>
    <n v="215.05947211538461"/>
    <n v="0"/>
    <n v="1.9716666666666665"/>
  </r>
  <r>
    <d v="2021-02-01T00:00:00"/>
    <x v="10"/>
    <s v="P"/>
    <s v="Active"/>
    <n v="581"/>
    <x v="580"/>
    <s v="N"/>
    <x v="51"/>
    <n v="1092"/>
    <x v="0"/>
    <s v="Niederl. 3"/>
    <n v="1"/>
    <s v="Department"/>
    <s v="Supervisor"/>
    <s v="Non-Mgm."/>
    <s v="kfm"/>
    <s v="M"/>
    <d v="2018-09-01T00:00:00"/>
    <d v="2021-08-31T00:00:00"/>
    <s v=""/>
    <n v="2"/>
    <d v="2001-07-07T00:00:00"/>
    <n v="18"/>
    <s v="J"/>
    <n v="30"/>
    <n v="2.5"/>
    <n v="39"/>
    <x v="0"/>
    <n v="1"/>
    <n v="28"/>
    <n v="0"/>
    <n v="9021"/>
    <n v="1259.1937499999999"/>
    <n v="0"/>
    <n v="0"/>
    <n v="0"/>
    <n v="0"/>
    <n v="0"/>
    <n v="0"/>
    <n v="0"/>
    <n v="0"/>
    <n v="0"/>
    <n v="0"/>
    <n v="520.44230769230774"/>
    <n v="413.46250000000003"/>
    <n v="26.5"/>
    <n v="0"/>
    <n v="0"/>
    <n v="0"/>
    <n v="0"/>
    <n v="215.08265668269232"/>
    <n v="0"/>
    <n v="1.9716666666666665"/>
  </r>
  <r>
    <d v="2021-02-01T00:00:00"/>
    <x v="10"/>
    <s v="P"/>
    <s v="Active"/>
    <n v="582"/>
    <x v="581"/>
    <s v="N"/>
    <x v="51"/>
    <n v="1092"/>
    <x v="0"/>
    <s v="Niederl. 3"/>
    <n v="1"/>
    <s v="Department"/>
    <s v="Supervisor"/>
    <s v="Non-Mgm."/>
    <s v="kfm"/>
    <s v="M"/>
    <d v="2018-09-01T00:00:00"/>
    <d v="2021-08-31T00:00:00"/>
    <s v=""/>
    <n v="2"/>
    <d v="1996-07-26T00:00:00"/>
    <n v="23"/>
    <s v="J"/>
    <n v="30"/>
    <n v="2.5"/>
    <n v="39"/>
    <x v="0"/>
    <n v="1"/>
    <n v="28"/>
    <n v="0"/>
    <n v="9022"/>
    <n v="1259.1937499999999"/>
    <n v="0"/>
    <n v="0"/>
    <n v="0"/>
    <n v="0"/>
    <n v="0"/>
    <n v="0"/>
    <n v="0"/>
    <n v="0"/>
    <n v="0"/>
    <n v="0"/>
    <n v="520.5"/>
    <n v="413.50833333333338"/>
    <n v="26.5"/>
    <n v="0"/>
    <n v="0"/>
    <n v="0"/>
    <n v="0"/>
    <n v="215.10584125000003"/>
    <n v="0"/>
    <n v="1.9716666666666665"/>
  </r>
  <r>
    <d v="2021-02-01T00:00:00"/>
    <x v="10"/>
    <s v="P"/>
    <s v="Active"/>
    <n v="583"/>
    <x v="582"/>
    <s v="N"/>
    <x v="51"/>
    <n v="1092"/>
    <x v="0"/>
    <s v="Niederl. 3"/>
    <n v="1"/>
    <s v="Department"/>
    <s v="Supervisor"/>
    <s v="Non-Mgm."/>
    <s v="kfm"/>
    <s v="M"/>
    <d v="2018-09-01T00:00:00"/>
    <d v="2021-08-31T00:00:00"/>
    <s v=""/>
    <n v="2"/>
    <d v="1998-04-04T00:00:00"/>
    <n v="21"/>
    <s v="J"/>
    <n v="30"/>
    <n v="2.5"/>
    <n v="39"/>
    <x v="0"/>
    <n v="1"/>
    <n v="28"/>
    <n v="0"/>
    <n v="9023"/>
    <n v="1259.1937499999999"/>
    <n v="0"/>
    <n v="0"/>
    <n v="0"/>
    <n v="0"/>
    <n v="0"/>
    <n v="0"/>
    <n v="0"/>
    <n v="0"/>
    <n v="0"/>
    <n v="0"/>
    <n v="520.55769230769238"/>
    <n v="413.55416666666667"/>
    <n v="26.5"/>
    <n v="0"/>
    <n v="0"/>
    <n v="0"/>
    <n v="0"/>
    <n v="215.12902581730771"/>
    <n v="0"/>
    <n v="1.9716666666666665"/>
  </r>
  <r>
    <d v="2021-02-01T00:00:00"/>
    <x v="10"/>
    <s v="P"/>
    <s v="Active"/>
    <n v="584"/>
    <x v="583"/>
    <s v="N"/>
    <x v="51"/>
    <n v="1092"/>
    <x v="0"/>
    <s v="Niederl. 3"/>
    <n v="1"/>
    <s v="Department"/>
    <s v="Supervisor"/>
    <s v="Non-Mgm."/>
    <s v="kfm"/>
    <s v="M"/>
    <d v="2018-09-01T00:00:00"/>
    <d v="2021-08-31T00:00:00"/>
    <s v=""/>
    <n v="2"/>
    <d v="2001-02-23T00:00:00"/>
    <n v="18"/>
    <s v="J"/>
    <n v="30"/>
    <n v="2.5"/>
    <n v="39"/>
    <x v="0"/>
    <n v="1"/>
    <n v="28"/>
    <n v="0"/>
    <n v="9024"/>
    <n v="1259.1937499999999"/>
    <n v="0"/>
    <n v="0"/>
    <n v="0"/>
    <n v="0"/>
    <n v="0"/>
    <n v="0"/>
    <n v="0"/>
    <n v="0"/>
    <n v="0"/>
    <n v="0"/>
    <n v="520.61538461538464"/>
    <n v="413.6"/>
    <n v="26.5"/>
    <n v="0"/>
    <n v="0"/>
    <n v="0"/>
    <n v="0"/>
    <n v="215.15221038461542"/>
    <n v="0"/>
    <n v="1.9716666666666665"/>
  </r>
  <r>
    <d v="2021-02-01T00:00:00"/>
    <x v="10"/>
    <s v="P"/>
    <s v="Active"/>
    <n v="585"/>
    <x v="584"/>
    <s v="N"/>
    <x v="51"/>
    <n v="1092"/>
    <x v="8"/>
    <s v="Niederl. 2"/>
    <n v="1"/>
    <s v="Department"/>
    <s v="Supervisor"/>
    <s v="Non-Mgm."/>
    <s v="tech"/>
    <s v="M"/>
    <d v="2018-09-01T00:00:00"/>
    <d v="2021-08-31T00:00:00"/>
    <s v=""/>
    <n v="2"/>
    <d v="2002-08-13T00:00:00"/>
    <n v="17"/>
    <s v="J"/>
    <n v="30"/>
    <n v="2.5"/>
    <n v="39"/>
    <x v="0"/>
    <n v="1"/>
    <n v="28"/>
    <n v="0"/>
    <n v="9025"/>
    <n v="1259.1937499999999"/>
    <n v="0"/>
    <n v="0"/>
    <n v="0"/>
    <n v="0"/>
    <n v="0"/>
    <n v="0"/>
    <n v="0"/>
    <n v="0"/>
    <n v="0"/>
    <n v="0"/>
    <n v="520.67307692307691"/>
    <n v="413.64583333333337"/>
    <n v="26.5"/>
    <n v="0"/>
    <n v="0"/>
    <n v="0"/>
    <n v="0"/>
    <n v="215.1753949519231"/>
    <n v="0"/>
    <n v="1.9716666666666665"/>
  </r>
  <r>
    <d v="2021-02-01T00:00:00"/>
    <x v="10"/>
    <s v="P"/>
    <s v="Active"/>
    <n v="586"/>
    <x v="585"/>
    <s v="N"/>
    <x v="9"/>
    <n v="1087"/>
    <x v="0"/>
    <s v="Niederl. 3"/>
    <n v="1"/>
    <s v="Department"/>
    <s v="Supervisor"/>
    <s v="Non-Mgm."/>
    <s v="ang."/>
    <s v="M"/>
    <d v="2018-09-01T00:00:00"/>
    <m/>
    <s v=""/>
    <n v="1"/>
    <d v="1993-11-20T00:00:00"/>
    <n v="26"/>
    <s v="N"/>
    <n v="30"/>
    <n v="2.5"/>
    <n v="39"/>
    <x v="0"/>
    <n v="1"/>
    <n v="28"/>
    <n v="0"/>
    <n v="9026"/>
    <n v="1259.1937499999999"/>
    <n v="0"/>
    <n v="0"/>
    <n v="0"/>
    <n v="0"/>
    <n v="0"/>
    <n v="0"/>
    <n v="0"/>
    <n v="0"/>
    <n v="0"/>
    <n v="0"/>
    <n v="0"/>
    <n v="0"/>
    <n v="26.5"/>
    <n v="0"/>
    <n v="0"/>
    <n v="0"/>
    <n v="0"/>
    <n v="5.9346750000000004"/>
    <n v="0"/>
    <n v="1.9716666666666665"/>
  </r>
  <r>
    <d v="2021-02-01T00:00:00"/>
    <x v="10"/>
    <s v="P"/>
    <s v="Active"/>
    <n v="587"/>
    <x v="586"/>
    <s v="N"/>
    <x v="26"/>
    <n v="1091"/>
    <x v="0"/>
    <s v="Niederl. 3"/>
    <n v="1"/>
    <s v="Department"/>
    <s v="Supervisor"/>
    <s v="Non-Mgm."/>
    <s v="ang."/>
    <s v="W"/>
    <d v="2018-09-01T00:00:00"/>
    <m/>
    <s v=""/>
    <n v="1"/>
    <d v="1980-02-21T00:00:00"/>
    <n v="39"/>
    <s v="N"/>
    <n v="30"/>
    <n v="2.5"/>
    <n v="39"/>
    <x v="0"/>
    <n v="1"/>
    <n v="28"/>
    <n v="0"/>
    <n v="9027"/>
    <n v="1259.1937499999999"/>
    <n v="0"/>
    <n v="0"/>
    <n v="0"/>
    <n v="0"/>
    <n v="0"/>
    <n v="0"/>
    <n v="0"/>
    <n v="0"/>
    <n v="0"/>
    <n v="0"/>
    <n v="0"/>
    <n v="0"/>
    <n v="26.5"/>
    <n v="0"/>
    <n v="0"/>
    <n v="0"/>
    <n v="0"/>
    <n v="5.9346750000000004"/>
    <n v="0"/>
    <n v="1.9716666666666665"/>
  </r>
  <r>
    <d v="2021-02-01T00:00:00"/>
    <x v="10"/>
    <s v="P"/>
    <s v="Active"/>
    <n v="588"/>
    <x v="587"/>
    <s v="N"/>
    <x v="22"/>
    <n v="1029"/>
    <x v="6"/>
    <s v="Niederl. 10"/>
    <n v="1"/>
    <s v="Department"/>
    <s v="Supervisor"/>
    <s v="Non-Mgm."/>
    <s v="ang."/>
    <s v="M"/>
    <d v="2018-09-01T00:00:00"/>
    <m/>
    <s v=""/>
    <n v="1"/>
    <d v="1982-02-03T00:00:00"/>
    <n v="37"/>
    <s v="J"/>
    <n v="30"/>
    <n v="2.5"/>
    <n v="39"/>
    <x v="0"/>
    <n v="1"/>
    <n v="28"/>
    <n v="0"/>
    <n v="9028"/>
    <n v="1259.1937499999999"/>
    <n v="0"/>
    <n v="0"/>
    <n v="0"/>
    <n v="0"/>
    <n v="0"/>
    <n v="0"/>
    <n v="0"/>
    <n v="0"/>
    <n v="0"/>
    <n v="0"/>
    <n v="520.84615384615381"/>
    <n v="413.78333333333336"/>
    <n v="26.5"/>
    <n v="0"/>
    <n v="0"/>
    <n v="0"/>
    <n v="0"/>
    <n v="215.24494865384614"/>
    <n v="0"/>
    <n v="1.9716666666666665"/>
  </r>
  <r>
    <d v="2021-02-01T00:00:00"/>
    <x v="10"/>
    <s v="P"/>
    <s v="Active"/>
    <n v="589"/>
    <x v="588"/>
    <s v="N"/>
    <x v="22"/>
    <n v="1023"/>
    <x v="7"/>
    <s v="Niederl. 9"/>
    <n v="1"/>
    <s v="Department"/>
    <s v="Supervisor"/>
    <s v="Non-Mgm."/>
    <s v="ang."/>
    <s v="M"/>
    <d v="2018-09-15T00:00:00"/>
    <m/>
    <s v=""/>
    <n v="1"/>
    <d v="1983-09-24T00:00:00"/>
    <n v="36"/>
    <s v="J"/>
    <n v="30"/>
    <n v="2.5"/>
    <n v="39"/>
    <x v="0"/>
    <n v="1"/>
    <n v="28"/>
    <n v="0"/>
    <n v="9029"/>
    <n v="1259.1937499999999"/>
    <n v="0"/>
    <n v="0"/>
    <n v="0"/>
    <n v="0"/>
    <n v="0"/>
    <n v="0"/>
    <n v="0"/>
    <n v="0"/>
    <n v="0"/>
    <n v="0"/>
    <n v="520.90384615384608"/>
    <n v="413.82916666666665"/>
    <n v="26.5"/>
    <n v="0"/>
    <n v="0"/>
    <n v="0"/>
    <n v="0"/>
    <n v="215.26813322115385"/>
    <n v="0"/>
    <n v="1.9716666666666665"/>
  </r>
  <r>
    <d v="2021-02-01T00:00:00"/>
    <x v="10"/>
    <s v="P"/>
    <s v="Active"/>
    <n v="590"/>
    <x v="589"/>
    <s v="N"/>
    <x v="36"/>
    <n v="1054"/>
    <x v="8"/>
    <s v="Niederl. 2"/>
    <n v="1"/>
    <s v="Department"/>
    <s v="Supervisor"/>
    <s v="Non-Mgm."/>
    <s v="ang."/>
    <s v="M"/>
    <d v="2018-09-01T00:00:00"/>
    <m/>
    <s v=""/>
    <n v="1"/>
    <d v="1966-06-18T00:00:00"/>
    <n v="53"/>
    <s v="N"/>
    <n v="30"/>
    <n v="2.5"/>
    <n v="39"/>
    <x v="0"/>
    <n v="1"/>
    <n v="28"/>
    <n v="0"/>
    <n v="9030"/>
    <n v="1259.1937499999999"/>
    <n v="0"/>
    <n v="0"/>
    <n v="0"/>
    <n v="0"/>
    <n v="0"/>
    <n v="0"/>
    <n v="0"/>
    <n v="0"/>
    <n v="0"/>
    <n v="0"/>
    <n v="0"/>
    <n v="0"/>
    <n v="26.5"/>
    <n v="0"/>
    <n v="0"/>
    <n v="0"/>
    <n v="0"/>
    <n v="5.9346750000000004"/>
    <n v="0"/>
    <n v="1.9716666666666665"/>
  </r>
  <r>
    <d v="2021-02-01T00:00:00"/>
    <x v="10"/>
    <s v="P"/>
    <s v="Active"/>
    <n v="591"/>
    <x v="590"/>
    <s v="N"/>
    <x v="22"/>
    <n v="1023"/>
    <x v="7"/>
    <s v="Niederl. 9"/>
    <n v="1"/>
    <s v="Department"/>
    <s v="Supervisor"/>
    <s v="Non-Mgm."/>
    <s v="ang."/>
    <s v="M"/>
    <d v="2018-09-01T00:00:00"/>
    <m/>
    <s v=""/>
    <n v="1"/>
    <d v="1989-08-25T00:00:00"/>
    <n v="30"/>
    <s v="J"/>
    <n v="30"/>
    <n v="2.5"/>
    <n v="39"/>
    <x v="0"/>
    <n v="1"/>
    <n v="28"/>
    <n v="0"/>
    <n v="9031"/>
    <n v="1259.1937499999999"/>
    <n v="0"/>
    <n v="0"/>
    <n v="0"/>
    <n v="0"/>
    <n v="0"/>
    <n v="0"/>
    <n v="0"/>
    <n v="0"/>
    <n v="0"/>
    <n v="0"/>
    <n v="521.01923076923072"/>
    <n v="413.92083333333341"/>
    <n v="26.5"/>
    <n v="0"/>
    <n v="0"/>
    <n v="0"/>
    <n v="0"/>
    <n v="215.31450235576924"/>
    <n v="0"/>
    <n v="1.9716666666666665"/>
  </r>
  <r>
    <d v="2021-02-01T00:00:00"/>
    <x v="10"/>
    <s v="P"/>
    <s v="Active"/>
    <n v="592"/>
    <x v="591"/>
    <s v="N"/>
    <x v="22"/>
    <n v="1053"/>
    <x v="3"/>
    <s v="Niederl. 8"/>
    <n v="1"/>
    <s v="Department"/>
    <s v="Supervisor"/>
    <s v="Non-Mgm."/>
    <s v="ang."/>
    <s v="M"/>
    <d v="2018-09-01T00:00:00"/>
    <m/>
    <s v=""/>
    <n v="1"/>
    <d v="1961-09-04T00:00:00"/>
    <n v="58"/>
    <s v="J"/>
    <n v="30"/>
    <n v="2.5"/>
    <n v="39"/>
    <x v="0"/>
    <n v="1"/>
    <n v="28"/>
    <n v="0"/>
    <n v="9032"/>
    <n v="1259.1937499999999"/>
    <n v="0"/>
    <n v="0"/>
    <n v="0"/>
    <n v="0"/>
    <n v="0"/>
    <n v="0"/>
    <n v="0"/>
    <n v="0"/>
    <n v="0"/>
    <n v="0"/>
    <n v="521.07692307692309"/>
    <n v="413.9666666666667"/>
    <n v="26.5"/>
    <n v="0"/>
    <n v="0"/>
    <n v="0"/>
    <n v="0"/>
    <n v="215.33768692307694"/>
    <n v="0"/>
    <n v="1.9716666666666665"/>
  </r>
  <r>
    <d v="2021-02-01T00:00:00"/>
    <x v="10"/>
    <s v="P"/>
    <s v="Active"/>
    <n v="593"/>
    <x v="592"/>
    <s v="N"/>
    <x v="0"/>
    <n v="1090"/>
    <x v="0"/>
    <s v="Niederl. 3"/>
    <n v="1"/>
    <s v="Department"/>
    <s v="Supervisor"/>
    <s v="Non-Mgm."/>
    <s v="ang."/>
    <s v="M"/>
    <d v="2018-09-15T00:00:00"/>
    <m/>
    <s v=""/>
    <n v="1"/>
    <d v="1982-08-24T00:00:00"/>
    <n v="37"/>
    <s v="N"/>
    <n v="30"/>
    <n v="2.5"/>
    <n v="39"/>
    <x v="0"/>
    <n v="1"/>
    <n v="28"/>
    <n v="0"/>
    <n v="9033"/>
    <n v="1259.1937499999999"/>
    <n v="0"/>
    <n v="0"/>
    <n v="0"/>
    <n v="0"/>
    <n v="0"/>
    <n v="0"/>
    <n v="0"/>
    <n v="0"/>
    <n v="0"/>
    <n v="0"/>
    <n v="0"/>
    <n v="0"/>
    <n v="26.5"/>
    <n v="0"/>
    <n v="0"/>
    <n v="0"/>
    <n v="0"/>
    <n v="5.9346750000000004"/>
    <n v="0"/>
    <n v="1.9716666666666665"/>
  </r>
  <r>
    <d v="2021-02-01T00:00:00"/>
    <x v="10"/>
    <s v="P"/>
    <s v="Active"/>
    <n v="594"/>
    <x v="593"/>
    <s v="N"/>
    <x v="22"/>
    <n v="1060"/>
    <x v="2"/>
    <s v="Niederl. 7"/>
    <n v="1"/>
    <s v="Department"/>
    <s v="Supervisor"/>
    <s v="Non-Mgm."/>
    <s v="ang."/>
    <s v="M"/>
    <d v="2018-09-15T00:00:00"/>
    <m/>
    <s v=""/>
    <n v="1"/>
    <d v="1988-11-14T00:00:00"/>
    <n v="31"/>
    <s v="J"/>
    <n v="30"/>
    <n v="2.5"/>
    <n v="39"/>
    <x v="0"/>
    <n v="1"/>
    <n v="28"/>
    <n v="0"/>
    <n v="9034"/>
    <n v="1259.1937499999999"/>
    <n v="0"/>
    <n v="0"/>
    <n v="0"/>
    <n v="0"/>
    <n v="0"/>
    <n v="0"/>
    <n v="0"/>
    <n v="0"/>
    <n v="0"/>
    <n v="0"/>
    <n v="521.19230769230762"/>
    <n v="414.05833333333339"/>
    <n v="26.5"/>
    <n v="0"/>
    <n v="0"/>
    <n v="0"/>
    <n v="0"/>
    <n v="215.38405605769231"/>
    <n v="0"/>
    <n v="1.9716666666666665"/>
  </r>
  <r>
    <d v="2021-02-01T00:00:00"/>
    <x v="10"/>
    <s v="P"/>
    <s v="Active"/>
    <n v="595"/>
    <x v="594"/>
    <s v="N"/>
    <x v="53"/>
    <n v="1012"/>
    <x v="1"/>
    <s v="Niederl. 1"/>
    <n v="1"/>
    <s v="Department"/>
    <s v="Supervisor"/>
    <s v="Non-Mgm."/>
    <s v="kfm"/>
    <s v="M"/>
    <d v="2018-09-01T00:00:00"/>
    <d v="2021-08-31T00:00:00"/>
    <s v=""/>
    <n v="2"/>
    <d v="2000-06-09T00:00:00"/>
    <n v="19"/>
    <s v="J"/>
    <n v="30"/>
    <n v="2.5"/>
    <n v="39"/>
    <x v="0"/>
    <n v="1"/>
    <n v="28"/>
    <n v="0"/>
    <n v="9035"/>
    <n v="1259.1937499999999"/>
    <n v="0"/>
    <n v="0"/>
    <n v="0"/>
    <n v="0"/>
    <n v="0"/>
    <n v="0"/>
    <n v="0"/>
    <n v="0"/>
    <n v="0"/>
    <n v="0"/>
    <n v="521.25"/>
    <n v="414.10416666666669"/>
    <n v="26.5"/>
    <n v="0"/>
    <n v="0"/>
    <n v="0"/>
    <n v="0"/>
    <n v="215.40724062500001"/>
    <n v="0"/>
    <n v="1.9716666666666665"/>
  </r>
  <r>
    <d v="2021-02-01T00:00:00"/>
    <x v="10"/>
    <s v="P"/>
    <s v="Active"/>
    <n v="596"/>
    <x v="595"/>
    <s v="N"/>
    <x v="16"/>
    <n v="1067"/>
    <x v="11"/>
    <s v="Niederl. 12"/>
    <n v="1"/>
    <s v="Department"/>
    <s v="Supervisor"/>
    <s v="Non-Mgm."/>
    <s v="ang."/>
    <s v="W"/>
    <d v="2018-09-17T00:00:00"/>
    <m/>
    <s v=""/>
    <n v="1"/>
    <d v="1999-06-02T00:00:00"/>
    <n v="20"/>
    <s v="N"/>
    <n v="30"/>
    <n v="2.5"/>
    <n v="39"/>
    <x v="0"/>
    <n v="1"/>
    <n v="28"/>
    <n v="0"/>
    <n v="9036"/>
    <n v="1259.1937499999999"/>
    <n v="0"/>
    <n v="0"/>
    <n v="0"/>
    <n v="0"/>
    <n v="0"/>
    <n v="0"/>
    <n v="0"/>
    <n v="0"/>
    <n v="0"/>
    <n v="0"/>
    <n v="0"/>
    <n v="0"/>
    <n v="26.5"/>
    <n v="0"/>
    <n v="0"/>
    <n v="0"/>
    <n v="0"/>
    <n v="5.9346750000000004"/>
    <n v="0"/>
    <n v="1.9716666666666665"/>
  </r>
  <r>
    <d v="2021-02-01T00:00:00"/>
    <x v="10"/>
    <s v="P"/>
    <s v="Active"/>
    <n v="597"/>
    <x v="596"/>
    <s v="N"/>
    <x v="37"/>
    <n v="1005"/>
    <x v="1"/>
    <s v="Niederl. 1"/>
    <n v="1"/>
    <s v="Department"/>
    <s v="Supervisor"/>
    <s v="Non-Mgm."/>
    <s v="ang."/>
    <s v="M"/>
    <d v="2018-09-01T00:00:00"/>
    <m/>
    <s v=""/>
    <n v="1"/>
    <d v="1992-02-03T00:00:00"/>
    <n v="27"/>
    <s v="N"/>
    <n v="30"/>
    <n v="2.5"/>
    <n v="39"/>
    <x v="0"/>
    <n v="1"/>
    <n v="28"/>
    <n v="0"/>
    <n v="9037"/>
    <n v="1259.1937499999999"/>
    <n v="0"/>
    <n v="0"/>
    <n v="0"/>
    <n v="0"/>
    <n v="0"/>
    <n v="0"/>
    <n v="0"/>
    <n v="0"/>
    <n v="0"/>
    <n v="0"/>
    <n v="0"/>
    <n v="0"/>
    <n v="26.5"/>
    <n v="0"/>
    <n v="0"/>
    <n v="0"/>
    <n v="0"/>
    <n v="5.9346750000000004"/>
    <n v="0"/>
    <n v="1.9716666666666665"/>
  </r>
  <r>
    <d v="2021-02-01T00:00:00"/>
    <x v="10"/>
    <s v="P"/>
    <s v="Active"/>
    <n v="598"/>
    <x v="597"/>
    <s v="N"/>
    <x v="17"/>
    <n v="1088"/>
    <x v="0"/>
    <s v="Niederl. 3"/>
    <n v="1"/>
    <s v="Department"/>
    <s v="Supervisor"/>
    <s v="Non-Mgm."/>
    <s v="ang."/>
    <s v="W"/>
    <d v="2018-10-01T00:00:00"/>
    <m/>
    <s v=""/>
    <n v="1"/>
    <d v="1978-03-11T00:00:00"/>
    <n v="41"/>
    <s v="N"/>
    <n v="30"/>
    <n v="2.5"/>
    <n v="39"/>
    <x v="0"/>
    <n v="1"/>
    <n v="28"/>
    <n v="0"/>
    <n v="9038"/>
    <n v="1259.1937499999999"/>
    <n v="0"/>
    <n v="0"/>
    <n v="0"/>
    <n v="0"/>
    <n v="0"/>
    <n v="0"/>
    <n v="0"/>
    <n v="0"/>
    <n v="0"/>
    <n v="0"/>
    <n v="0"/>
    <n v="0"/>
    <n v="26.5"/>
    <n v="0"/>
    <n v="0"/>
    <n v="0"/>
    <n v="0"/>
    <n v="5.9346750000000004"/>
    <n v="0"/>
    <n v="1.9716666666666665"/>
  </r>
  <r>
    <d v="2021-02-01T00:00:00"/>
    <x v="10"/>
    <s v="P"/>
    <s v="Active"/>
    <n v="599"/>
    <x v="598"/>
    <s v="N"/>
    <x v="49"/>
    <n v="1072"/>
    <x v="0"/>
    <s v="Niederl. 3"/>
    <n v="1"/>
    <s v="Department"/>
    <s v="Supervisor"/>
    <s v="Non-Mgm."/>
    <s v="ang."/>
    <s v="W"/>
    <d v="2018-10-01T00:00:00"/>
    <m/>
    <s v=""/>
    <n v="1"/>
    <d v="1983-03-04T00:00:00"/>
    <n v="36"/>
    <s v="N"/>
    <n v="30"/>
    <n v="2.5"/>
    <n v="39"/>
    <x v="0"/>
    <n v="1"/>
    <n v="28"/>
    <n v="0"/>
    <n v="9039"/>
    <n v="1259.1937499999999"/>
    <n v="0"/>
    <n v="0"/>
    <n v="0"/>
    <n v="0"/>
    <n v="0"/>
    <n v="0"/>
    <n v="0"/>
    <n v="0"/>
    <n v="0"/>
    <n v="0"/>
    <n v="0"/>
    <n v="0"/>
    <n v="26.5"/>
    <n v="0"/>
    <n v="0"/>
    <n v="0"/>
    <n v="0"/>
    <n v="5.9346750000000004"/>
    <n v="0"/>
    <n v="1.9716666666666665"/>
  </r>
  <r>
    <d v="2021-02-01T00:00:00"/>
    <x v="10"/>
    <s v="P"/>
    <s v="Active"/>
    <n v="600"/>
    <x v="599"/>
    <s v="N"/>
    <x v="11"/>
    <n v="1082"/>
    <x v="0"/>
    <s v="Niederl. 3"/>
    <n v="1"/>
    <s v="Department"/>
    <s v="Supervisor"/>
    <s v="Non-Mgm."/>
    <s v="ang."/>
    <s v="M"/>
    <d v="2018-10-01T00:00:00"/>
    <m/>
    <s v=""/>
    <n v="1"/>
    <d v="1983-05-09T00:00:00"/>
    <n v="36"/>
    <s v="N"/>
    <n v="30"/>
    <n v="2.5"/>
    <n v="39"/>
    <x v="0"/>
    <n v="1"/>
    <n v="28"/>
    <n v="0"/>
    <n v="9040"/>
    <n v="1259.1937499999999"/>
    <n v="0"/>
    <n v="0"/>
    <n v="0"/>
    <n v="0"/>
    <n v="0"/>
    <n v="0"/>
    <n v="0"/>
    <n v="0"/>
    <n v="0"/>
    <n v="0"/>
    <n v="0"/>
    <n v="0"/>
    <n v="26.5"/>
    <n v="0"/>
    <n v="0"/>
    <n v="0"/>
    <n v="0"/>
    <n v="5.9346750000000004"/>
    <n v="0"/>
    <n v="1.9716666666666665"/>
  </r>
  <r>
    <d v="2021-02-01T00:00:00"/>
    <x v="10"/>
    <s v="P"/>
    <s v="Active"/>
    <n v="601"/>
    <x v="600"/>
    <s v="N"/>
    <x v="16"/>
    <n v="1031"/>
    <x v="5"/>
    <s v="Niederl. 5"/>
    <n v="1"/>
    <s v="Department"/>
    <s v="Supervisor"/>
    <s v="Non-Mgm."/>
    <s v="ang."/>
    <s v="M"/>
    <d v="2018-10-15T00:00:00"/>
    <m/>
    <s v=""/>
    <n v="1"/>
    <d v="1963-11-16T00:00:00"/>
    <n v="56"/>
    <s v="J"/>
    <n v="30"/>
    <n v="2.5"/>
    <n v="39"/>
    <x v="0"/>
    <n v="1"/>
    <n v="28"/>
    <n v="0"/>
    <n v="9041"/>
    <n v="1259.1937499999999"/>
    <n v="0"/>
    <n v="0"/>
    <n v="0"/>
    <n v="0"/>
    <n v="0"/>
    <n v="0"/>
    <n v="0"/>
    <n v="0"/>
    <n v="0"/>
    <n v="0"/>
    <n v="521.59615384615381"/>
    <n v="414.37916666666666"/>
    <n v="26.5"/>
    <n v="0"/>
    <n v="0"/>
    <n v="0"/>
    <n v="0"/>
    <n v="215.54634802884615"/>
    <n v="0"/>
    <n v="1.9716666666666665"/>
  </r>
  <r>
    <d v="2021-02-01T00:00:00"/>
    <x v="10"/>
    <s v="P"/>
    <s v="Active"/>
    <n v="602"/>
    <x v="601"/>
    <s v="N"/>
    <x v="17"/>
    <n v="1088"/>
    <x v="0"/>
    <s v="Niederl. 3"/>
    <n v="1"/>
    <s v="Department"/>
    <s v="Supervisor"/>
    <s v="Non-Mgm."/>
    <s v="ang."/>
    <s v="M"/>
    <d v="2018-10-01T00:00:00"/>
    <m/>
    <s v=""/>
    <n v="1"/>
    <d v="1990-11-28T00:00:00"/>
    <n v="29"/>
    <s v="N"/>
    <n v="30"/>
    <n v="2.5"/>
    <n v="39"/>
    <x v="0"/>
    <n v="1"/>
    <n v="28"/>
    <n v="0"/>
    <n v="9042"/>
    <n v="1259.1937499999999"/>
    <n v="0"/>
    <n v="0"/>
    <n v="0"/>
    <n v="0"/>
    <n v="0"/>
    <n v="0"/>
    <n v="0"/>
    <n v="0"/>
    <n v="0"/>
    <n v="0"/>
    <n v="0"/>
    <n v="0"/>
    <n v="26.5"/>
    <n v="0"/>
    <n v="0"/>
    <n v="0"/>
    <n v="0"/>
    <n v="5.9346750000000004"/>
    <n v="0"/>
    <n v="1.9716666666666665"/>
  </r>
  <r>
    <d v="2021-02-01T00:00:00"/>
    <x v="10"/>
    <s v="P"/>
    <s v="Active"/>
    <n v="603"/>
    <x v="602"/>
    <s v="N"/>
    <x v="5"/>
    <n v="1093"/>
    <x v="0"/>
    <s v="Niederl. 3"/>
    <n v="1"/>
    <s v="Department"/>
    <s v="Supervisor"/>
    <s v="Non-Mgm."/>
    <s v="ang."/>
    <s v="M"/>
    <d v="2018-10-01T00:00:00"/>
    <m/>
    <s v=""/>
    <n v="1"/>
    <d v="1978-09-15T00:00:00"/>
    <n v="41"/>
    <s v="N"/>
    <n v="30"/>
    <n v="2.5"/>
    <n v="39"/>
    <x v="0"/>
    <n v="1"/>
    <n v="28"/>
    <n v="0"/>
    <n v="9043"/>
    <n v="1259.1937499999999"/>
    <n v="0"/>
    <n v="0"/>
    <n v="0"/>
    <n v="0"/>
    <n v="0"/>
    <n v="0"/>
    <n v="0"/>
    <n v="0"/>
    <n v="0"/>
    <n v="0"/>
    <n v="0"/>
    <n v="0"/>
    <n v="26.5"/>
    <n v="0"/>
    <n v="0"/>
    <n v="0"/>
    <n v="0"/>
    <n v="5.9346750000000004"/>
    <n v="0"/>
    <n v="1.9716666666666665"/>
  </r>
  <r>
    <d v="2021-02-01T00:00:00"/>
    <x v="10"/>
    <s v="P"/>
    <s v="Active"/>
    <n v="604"/>
    <x v="603"/>
    <s v="N"/>
    <x v="31"/>
    <n v="1063"/>
    <x v="10"/>
    <s v="Niederl. 11"/>
    <n v="1"/>
    <s v="Department"/>
    <s v="Supervisor"/>
    <s v="Non-Mgm."/>
    <s v="ang."/>
    <s v="M"/>
    <d v="2018-10-01T00:00:00"/>
    <m/>
    <s v=""/>
    <n v="1"/>
    <d v="1967-06-09T00:00:00"/>
    <n v="52"/>
    <s v="N"/>
    <n v="30"/>
    <n v="2.5"/>
    <n v="39"/>
    <x v="0"/>
    <n v="1"/>
    <n v="28"/>
    <n v="0"/>
    <n v="9044"/>
    <n v="1259.1937499999999"/>
    <n v="0"/>
    <n v="0"/>
    <n v="30"/>
    <n v="0"/>
    <n v="0"/>
    <n v="0"/>
    <n v="0"/>
    <n v="0"/>
    <n v="0"/>
    <n v="0"/>
    <n v="0"/>
    <n v="0"/>
    <n v="26.5"/>
    <n v="0"/>
    <n v="0"/>
    <n v="0"/>
    <n v="0"/>
    <n v="12.653175000000001"/>
    <n v="100.32000000000001"/>
    <n v="1.9716666666666665"/>
  </r>
  <r>
    <d v="2021-02-01T00:00:00"/>
    <x v="10"/>
    <s v="P"/>
    <s v="Active"/>
    <n v="605"/>
    <x v="604"/>
    <s v="N"/>
    <x v="19"/>
    <n v="1083"/>
    <x v="0"/>
    <s v="Niederl. 3"/>
    <n v="1"/>
    <s v="Department"/>
    <s v="Supervisor"/>
    <s v="Non-Mgm."/>
    <s v="ang."/>
    <s v="M"/>
    <d v="2018-10-01T00:00:00"/>
    <m/>
    <s v=""/>
    <n v="1"/>
    <d v="1990-03-19T00:00:00"/>
    <n v="29"/>
    <s v="N"/>
    <n v="30"/>
    <n v="2.5"/>
    <n v="39"/>
    <x v="0"/>
    <n v="1"/>
    <n v="28"/>
    <n v="0"/>
    <n v="9045"/>
    <n v="1259.1937499999999"/>
    <n v="0"/>
    <n v="0"/>
    <n v="0"/>
    <n v="0"/>
    <n v="0"/>
    <n v="0"/>
    <n v="0"/>
    <n v="0"/>
    <n v="0"/>
    <n v="0"/>
    <n v="0"/>
    <n v="0"/>
    <n v="26.5"/>
    <n v="0"/>
    <n v="0"/>
    <n v="0"/>
    <n v="0"/>
    <n v="5.9346750000000004"/>
    <n v="0"/>
    <n v="1.9716666666666665"/>
  </r>
  <r>
    <d v="2021-02-01T00:00:00"/>
    <x v="10"/>
    <s v="P"/>
    <s v="Active"/>
    <n v="606"/>
    <x v="605"/>
    <s v="N"/>
    <x v="22"/>
    <n v="1053"/>
    <x v="3"/>
    <s v="Niederl. 8"/>
    <n v="1"/>
    <s v="Department"/>
    <s v="Supervisor"/>
    <s v="Non-Mgm."/>
    <s v="ang."/>
    <s v="M"/>
    <d v="2018-10-01T00:00:00"/>
    <m/>
    <s v=""/>
    <n v="1"/>
    <d v="1987-08-06T00:00:00"/>
    <n v="32"/>
    <s v="J"/>
    <n v="30"/>
    <n v="2.5"/>
    <n v="39"/>
    <x v="0"/>
    <n v="1"/>
    <n v="28"/>
    <n v="0"/>
    <n v="9046"/>
    <n v="1259.1937499999999"/>
    <n v="0"/>
    <n v="0"/>
    <n v="0"/>
    <n v="0"/>
    <n v="0"/>
    <n v="0"/>
    <n v="0"/>
    <n v="0"/>
    <n v="0"/>
    <n v="0"/>
    <n v="521.88461538461536"/>
    <n v="414.60833333333341"/>
    <n v="26.5"/>
    <n v="0"/>
    <n v="0"/>
    <n v="0"/>
    <n v="0"/>
    <n v="215.66227086538464"/>
    <n v="0"/>
    <n v="1.9716666666666665"/>
  </r>
  <r>
    <d v="2021-02-01T00:00:00"/>
    <x v="10"/>
    <s v="P"/>
    <s v="Active"/>
    <n v="607"/>
    <x v="606"/>
    <s v="N"/>
    <x v="22"/>
    <n v="1029"/>
    <x v="6"/>
    <s v="Niederl. 10"/>
    <n v="1"/>
    <s v="Department"/>
    <s v="Supervisor"/>
    <s v="Non-Mgm."/>
    <s v="ang."/>
    <s v="M"/>
    <d v="2018-11-01T00:00:00"/>
    <m/>
    <s v=""/>
    <n v="1"/>
    <d v="1990-01-18T00:00:00"/>
    <n v="29"/>
    <s v="J"/>
    <n v="30"/>
    <n v="2.5"/>
    <n v="39"/>
    <x v="0"/>
    <n v="1"/>
    <n v="28"/>
    <n v="0"/>
    <n v="9047"/>
    <n v="1259.1937499999999"/>
    <n v="0"/>
    <n v="0"/>
    <n v="0"/>
    <n v="0"/>
    <n v="0"/>
    <n v="0"/>
    <n v="0"/>
    <n v="0"/>
    <n v="0"/>
    <n v="0"/>
    <n v="521.94230769230774"/>
    <n v="414.6541666666667"/>
    <n v="26.5"/>
    <n v="0"/>
    <n v="0"/>
    <n v="0"/>
    <n v="0"/>
    <n v="215.68545543269232"/>
    <n v="0"/>
    <n v="1.9716666666666665"/>
  </r>
  <r>
    <d v="2021-02-01T00:00:00"/>
    <x v="10"/>
    <s v="P"/>
    <s v="Active"/>
    <n v="608"/>
    <x v="607"/>
    <s v="N"/>
    <x v="22"/>
    <n v="1053"/>
    <x v="3"/>
    <s v="Niederl. 8"/>
    <n v="1"/>
    <s v="Department"/>
    <s v="Supervisor"/>
    <s v="Non-Mgm."/>
    <s v="ang."/>
    <s v="M"/>
    <d v="2018-11-01T00:00:00"/>
    <m/>
    <s v=""/>
    <n v="1"/>
    <d v="1992-04-16T00:00:00"/>
    <n v="27"/>
    <s v="J"/>
    <n v="30"/>
    <n v="2.5"/>
    <n v="39"/>
    <x v="0"/>
    <n v="1"/>
    <n v="28"/>
    <n v="0"/>
    <n v="9048"/>
    <n v="1259.1937499999999"/>
    <n v="0"/>
    <n v="0"/>
    <n v="0"/>
    <n v="0"/>
    <n v="0"/>
    <n v="0"/>
    <n v="0"/>
    <n v="0"/>
    <n v="0"/>
    <n v="0"/>
    <n v="522"/>
    <n v="414.70000000000005"/>
    <n v="26.5"/>
    <n v="0"/>
    <n v="0"/>
    <n v="0"/>
    <n v="0"/>
    <n v="215.70864000000003"/>
    <n v="0"/>
    <n v="1.9716666666666665"/>
  </r>
  <r>
    <d v="2021-02-01T00:00:00"/>
    <x v="10"/>
    <s v="P"/>
    <s v="Active"/>
    <n v="609"/>
    <x v="608"/>
    <s v="N"/>
    <x v="20"/>
    <n v="1065"/>
    <x v="10"/>
    <s v="Niederl. 11"/>
    <n v="1"/>
    <s v="Department"/>
    <s v="Supervisor"/>
    <s v="Non-Mgm."/>
    <s v="ang."/>
    <s v="M"/>
    <d v="2018-12-01T00:00:00"/>
    <m/>
    <s v=""/>
    <n v="1"/>
    <d v="1980-09-11T00:00:00"/>
    <n v="39"/>
    <s v="N"/>
    <n v="30"/>
    <n v="2.5"/>
    <n v="39"/>
    <x v="0"/>
    <n v="1"/>
    <n v="28"/>
    <n v="0"/>
    <n v="9049"/>
    <n v="1259.1937499999999"/>
    <n v="0"/>
    <n v="0"/>
    <n v="0"/>
    <n v="0"/>
    <n v="0"/>
    <n v="0"/>
    <n v="0"/>
    <n v="0"/>
    <n v="0"/>
    <n v="0"/>
    <n v="0"/>
    <n v="0"/>
    <n v="26.5"/>
    <n v="0"/>
    <n v="0"/>
    <n v="0"/>
    <n v="0"/>
    <n v="5.9346750000000004"/>
    <n v="0"/>
    <n v="1.9716666666666665"/>
  </r>
  <r>
    <d v="2021-02-01T00:00:00"/>
    <x v="10"/>
    <s v="P"/>
    <s v="Active"/>
    <n v="610"/>
    <x v="609"/>
    <s v="N"/>
    <x v="29"/>
    <n v="1079"/>
    <x v="0"/>
    <s v="Niederl. 3"/>
    <n v="1"/>
    <s v="Department"/>
    <s v="Supervisor"/>
    <s v="Non-Mgm."/>
    <s v="ang."/>
    <s v="W"/>
    <d v="2018-11-01T00:00:00"/>
    <m/>
    <s v=""/>
    <n v="1"/>
    <d v="1971-05-25T00:00:00"/>
    <n v="48"/>
    <s v="N"/>
    <n v="18"/>
    <n v="1.5"/>
    <n v="24"/>
    <x v="0"/>
    <n v="0.61538461538461542"/>
    <n v="28"/>
    <n v="0"/>
    <n v="9050"/>
    <n v="1259.1937499999999"/>
    <n v="0"/>
    <n v="0"/>
    <n v="0"/>
    <n v="0"/>
    <n v="0"/>
    <n v="0"/>
    <n v="0"/>
    <n v="0"/>
    <n v="0"/>
    <n v="0"/>
    <n v="0"/>
    <n v="0"/>
    <n v="26.5"/>
    <n v="0"/>
    <n v="0"/>
    <n v="0"/>
    <n v="0"/>
    <n v="5.9346750000000004"/>
    <n v="0"/>
    <n v="1.9716666666666665"/>
  </r>
  <r>
    <d v="2021-02-01T00:00:00"/>
    <x v="10"/>
    <s v="P"/>
    <s v="Active"/>
    <n v="611"/>
    <x v="610"/>
    <s v="N"/>
    <x v="36"/>
    <n v="1054"/>
    <x v="8"/>
    <s v="Niederl. 2"/>
    <n v="1"/>
    <s v="Department"/>
    <s v="Supervisor"/>
    <s v="Non-Mgm."/>
    <s v="ang."/>
    <s v="W"/>
    <d v="2018-11-01T00:00:00"/>
    <m/>
    <s v=""/>
    <n v="1"/>
    <d v="1972-10-02T00:00:00"/>
    <n v="47"/>
    <s v="N"/>
    <n v="24"/>
    <n v="2"/>
    <n v="20"/>
    <x v="0"/>
    <n v="0.51282051282051277"/>
    <n v="28"/>
    <n v="0"/>
    <n v="9051"/>
    <n v="1259.1937499999999"/>
    <n v="0"/>
    <n v="0"/>
    <n v="0"/>
    <n v="0"/>
    <n v="0"/>
    <n v="0"/>
    <n v="0"/>
    <n v="0"/>
    <n v="0"/>
    <n v="0"/>
    <n v="0"/>
    <n v="0"/>
    <n v="26.5"/>
    <n v="0"/>
    <n v="0"/>
    <n v="0"/>
    <n v="0"/>
    <n v="5.9346750000000004"/>
    <n v="0"/>
    <n v="1.9716666666666665"/>
  </r>
  <r>
    <d v="2021-02-01T00:00:00"/>
    <x v="10"/>
    <s v="P"/>
    <s v="Active"/>
    <n v="612"/>
    <x v="611"/>
    <s v="N"/>
    <x v="22"/>
    <n v="1023"/>
    <x v="7"/>
    <s v="Niederl. 9"/>
    <n v="1"/>
    <s v="Department"/>
    <s v="Supervisor"/>
    <s v="Non-Mgm."/>
    <s v="ang."/>
    <s v="M"/>
    <d v="2018-11-01T00:00:00"/>
    <m/>
    <s v=""/>
    <n v="1"/>
    <d v="1980-04-06T00:00:00"/>
    <n v="39"/>
    <s v="J"/>
    <n v="30"/>
    <n v="2.5"/>
    <n v="39"/>
    <x v="0"/>
    <n v="1"/>
    <n v="28"/>
    <n v="0"/>
    <n v="9052"/>
    <n v="1259.1937499999999"/>
    <n v="0"/>
    <n v="0"/>
    <n v="0"/>
    <n v="0"/>
    <n v="0"/>
    <n v="0"/>
    <n v="0"/>
    <n v="0"/>
    <n v="0"/>
    <n v="0"/>
    <n v="522.23076923076928"/>
    <n v="414.88333333333338"/>
    <n v="26.5"/>
    <n v="0"/>
    <n v="0"/>
    <n v="0"/>
    <n v="0"/>
    <n v="215.80137826923081"/>
    <n v="0"/>
    <n v="1.9716666666666665"/>
  </r>
  <r>
    <d v="2021-02-01T00:00:00"/>
    <x v="10"/>
    <s v="P"/>
    <s v="Active"/>
    <n v="613"/>
    <x v="612"/>
    <s v="N"/>
    <x v="50"/>
    <n v="1069"/>
    <x v="0"/>
    <s v="Niederl. 3"/>
    <n v="1"/>
    <s v="Department"/>
    <s v="Supervisor"/>
    <s v="Non-Mgm."/>
    <s v="ang."/>
    <s v="M"/>
    <d v="2018-11-01T00:00:00"/>
    <m/>
    <s v=""/>
    <n v="1"/>
    <d v="1987-08-03T00:00:00"/>
    <n v="32"/>
    <s v="N"/>
    <n v="30"/>
    <n v="2.5"/>
    <n v="39"/>
    <x v="0"/>
    <n v="1"/>
    <n v="28"/>
    <n v="0"/>
    <n v="9053"/>
    <n v="1259.1937499999999"/>
    <n v="0"/>
    <n v="0"/>
    <n v="0"/>
    <n v="0"/>
    <n v="0"/>
    <n v="0"/>
    <n v="0"/>
    <n v="0"/>
    <n v="0"/>
    <n v="0"/>
    <n v="0"/>
    <n v="0"/>
    <n v="26.5"/>
    <n v="0"/>
    <n v="0"/>
    <n v="0"/>
    <n v="0"/>
    <n v="5.9346750000000004"/>
    <n v="0"/>
    <n v="1.9716666666666665"/>
  </r>
  <r>
    <d v="2021-02-01T00:00:00"/>
    <x v="10"/>
    <s v="P"/>
    <s v="Active"/>
    <n v="614"/>
    <x v="613"/>
    <s v="N"/>
    <x v="36"/>
    <n v="1054"/>
    <x v="8"/>
    <s v="Niederl. 2"/>
    <n v="1"/>
    <s v="Department"/>
    <s v="Supervisor"/>
    <s v="Non-Mgm."/>
    <s v="ang."/>
    <s v="M"/>
    <d v="2018-11-01T00:00:00"/>
    <m/>
    <s v=""/>
    <n v="1"/>
    <d v="1996-03-17T00:00:00"/>
    <n v="23"/>
    <s v="N"/>
    <n v="30"/>
    <n v="2.5"/>
    <n v="39"/>
    <x v="0"/>
    <n v="1"/>
    <n v="28"/>
    <n v="0"/>
    <n v="9054"/>
    <n v="1259.1937499999999"/>
    <n v="0"/>
    <n v="0"/>
    <n v="0"/>
    <n v="0"/>
    <n v="0"/>
    <n v="0"/>
    <n v="0"/>
    <n v="0"/>
    <n v="0"/>
    <n v="0"/>
    <n v="0"/>
    <n v="0"/>
    <n v="26.5"/>
    <n v="0"/>
    <n v="0"/>
    <n v="0"/>
    <n v="0"/>
    <n v="5.9346750000000004"/>
    <n v="0"/>
    <n v="1.9716666666666665"/>
  </r>
  <r>
    <d v="2021-02-01T00:00:00"/>
    <x v="10"/>
    <s v="P"/>
    <s v="Active"/>
    <n v="615"/>
    <x v="614"/>
    <s v="N"/>
    <x v="36"/>
    <n v="1054"/>
    <x v="8"/>
    <s v="Niederl. 2"/>
    <n v="1"/>
    <s v="Department"/>
    <s v="Supervisor"/>
    <s v="Non-Mgm."/>
    <s v="ang."/>
    <s v="W"/>
    <d v="2018-11-01T00:00:00"/>
    <m/>
    <s v=""/>
    <n v="1"/>
    <d v="1977-05-26T00:00:00"/>
    <n v="42"/>
    <s v="N"/>
    <n v="30"/>
    <n v="2.5"/>
    <n v="25"/>
    <x v="0"/>
    <n v="0.64102564102564108"/>
    <n v="28"/>
    <n v="0"/>
    <n v="9055"/>
    <n v="1259.1937499999999"/>
    <n v="0"/>
    <n v="0"/>
    <n v="0"/>
    <n v="0"/>
    <n v="0"/>
    <n v="0"/>
    <n v="0"/>
    <n v="0"/>
    <n v="0"/>
    <n v="0"/>
    <n v="0"/>
    <n v="0"/>
    <n v="26.5"/>
    <n v="0"/>
    <n v="0"/>
    <n v="0"/>
    <n v="0"/>
    <n v="5.9346750000000004"/>
    <n v="0"/>
    <n v="1.9716666666666665"/>
  </r>
  <r>
    <d v="2021-02-01T00:00:00"/>
    <x v="10"/>
    <s v="P"/>
    <s v="Active"/>
    <n v="616"/>
    <x v="615"/>
    <s v="N"/>
    <x v="46"/>
    <n v="1008"/>
    <x v="1"/>
    <s v="Niederl. 1"/>
    <n v="1"/>
    <s v="Department"/>
    <s v="Supervisor"/>
    <s v="Manager"/>
    <s v="ang."/>
    <s v="M"/>
    <d v="2018-11-01T00:00:00"/>
    <m/>
    <s v=""/>
    <n v="1"/>
    <d v="1962-04-05T00:00:00"/>
    <n v="57"/>
    <s v="N"/>
    <n v="30"/>
    <n v="2.5"/>
    <n v="39"/>
    <x v="0"/>
    <n v="1"/>
    <n v="28"/>
    <n v="0"/>
    <n v="9056"/>
    <n v="1259.1937499999999"/>
    <n v="0"/>
    <n v="0"/>
    <n v="0"/>
    <n v="0"/>
    <n v="0"/>
    <n v="0"/>
    <n v="0"/>
    <n v="0"/>
    <n v="0"/>
    <n v="0"/>
    <n v="0"/>
    <n v="0"/>
    <n v="26.5"/>
    <n v="0"/>
    <n v="0"/>
    <n v="0"/>
    <n v="0"/>
    <n v="5.9346750000000004"/>
    <n v="0"/>
    <n v="1.9716666666666665"/>
  </r>
  <r>
    <d v="2021-02-01T00:00:00"/>
    <x v="10"/>
    <s v="P"/>
    <s v="Active"/>
    <n v="617"/>
    <x v="616"/>
    <s v="N"/>
    <x v="13"/>
    <n v="1061"/>
    <x v="11"/>
    <s v="Niederl. 12"/>
    <n v="1"/>
    <s v="Department"/>
    <s v="Supervisor"/>
    <s v="Non-Mgm."/>
    <s v="ang."/>
    <s v="M"/>
    <d v="2018-12-01T00:00:00"/>
    <m/>
    <s v=""/>
    <n v="1"/>
    <d v="1982-01-07T00:00:00"/>
    <n v="38"/>
    <s v="N"/>
    <n v="30"/>
    <n v="2.5"/>
    <n v="39"/>
    <x v="0"/>
    <n v="1"/>
    <n v="28"/>
    <n v="0"/>
    <n v="9057"/>
    <n v="1259.1937499999999"/>
    <n v="0"/>
    <n v="0"/>
    <n v="0"/>
    <n v="0"/>
    <n v="0"/>
    <n v="0"/>
    <n v="0"/>
    <n v="0"/>
    <n v="0"/>
    <n v="0"/>
    <n v="0"/>
    <n v="0"/>
    <n v="26.5"/>
    <n v="0"/>
    <n v="0"/>
    <n v="0"/>
    <n v="0"/>
    <n v="5.9346750000000004"/>
    <n v="0"/>
    <n v="1.9716666666666665"/>
  </r>
  <r>
    <d v="2021-02-01T00:00:00"/>
    <x v="10"/>
    <s v="P"/>
    <s v="Active"/>
    <n v="618"/>
    <x v="617"/>
    <s v="Y"/>
    <x v="20"/>
    <n v="1021"/>
    <x v="7"/>
    <s v="Niederl. 9"/>
    <n v="0.5"/>
    <s v="Department"/>
    <s v="Supervisor"/>
    <s v="Non-Mgm."/>
    <s v="ang."/>
    <s v="W"/>
    <d v="2018-12-01T00:00:00"/>
    <m/>
    <s v=""/>
    <n v="1"/>
    <d v="1960-08-01T00:00:00"/>
    <n v="59"/>
    <s v="N"/>
    <n v="30"/>
    <n v="2.5"/>
    <n v="39"/>
    <x v="0"/>
    <n v="0.5"/>
    <n v="28"/>
    <n v="0"/>
    <n v="9058"/>
    <n v="1259.1937499999999"/>
    <n v="0"/>
    <n v="0"/>
    <n v="0"/>
    <n v="0"/>
    <n v="0"/>
    <n v="0"/>
    <n v="0"/>
    <n v="0"/>
    <n v="0"/>
    <n v="0"/>
    <n v="0"/>
    <n v="0"/>
    <n v="13.25"/>
    <n v="0"/>
    <n v="0"/>
    <n v="0"/>
    <n v="0"/>
    <n v="2.9673375000000002"/>
    <n v="0"/>
    <n v="0.98583333333333323"/>
  </r>
  <r>
    <d v="2021-02-01T00:00:00"/>
    <x v="10"/>
    <s v="P"/>
    <s v="Active"/>
    <n v="618"/>
    <x v="617"/>
    <s v="Y"/>
    <x v="20"/>
    <n v="1027"/>
    <x v="6"/>
    <s v="Niederl. 10"/>
    <n v="0.5"/>
    <s v="Department"/>
    <s v="Supervisor"/>
    <s v="Non-Mgm."/>
    <s v="ang."/>
    <s v="W"/>
    <d v="2018-12-01T00:00:00"/>
    <m/>
    <s v=""/>
    <n v="1"/>
    <d v="1960-08-01T00:00:00"/>
    <n v="59"/>
    <s v="N"/>
    <n v="30"/>
    <n v="2.5"/>
    <n v="39"/>
    <x v="0"/>
    <n v="0.5"/>
    <n v="28"/>
    <n v="0"/>
    <n v="9059"/>
    <n v="1259.1937499999999"/>
    <n v="0"/>
    <n v="0"/>
    <n v="0"/>
    <n v="0"/>
    <n v="0"/>
    <n v="0"/>
    <n v="0"/>
    <n v="0"/>
    <n v="0"/>
    <n v="0"/>
    <n v="0"/>
    <n v="0"/>
    <n v="13.25"/>
    <n v="0"/>
    <n v="0"/>
    <n v="0"/>
    <n v="0"/>
    <n v="2.9673375000000002"/>
    <n v="0"/>
    <n v="0.98583333333333323"/>
  </r>
  <r>
    <d v="2021-02-01T00:00:00"/>
    <x v="10"/>
    <s v="P"/>
    <s v="Active"/>
    <n v="619"/>
    <x v="618"/>
    <s v="N"/>
    <x v="31"/>
    <n v="1046"/>
    <x v="9"/>
    <s v="Niederl. 4"/>
    <n v="1"/>
    <s v="Department"/>
    <s v="Supervisor"/>
    <s v="Non-Mgm."/>
    <s v="ang."/>
    <s v="M"/>
    <d v="2018-12-01T00:00:00"/>
    <m/>
    <s v=""/>
    <n v="1"/>
    <d v="1980-10-10T00:00:00"/>
    <n v="39"/>
    <s v="J"/>
    <n v="30"/>
    <n v="2.5"/>
    <n v="39"/>
    <x v="0"/>
    <n v="1"/>
    <n v="28"/>
    <n v="0"/>
    <n v="9060"/>
    <n v="1259.1937499999999"/>
    <n v="0"/>
    <n v="0"/>
    <n v="30"/>
    <n v="0"/>
    <n v="9.0299999999999994"/>
    <n v="1783.75"/>
    <n v="0"/>
    <n v="0"/>
    <n v="0"/>
    <n v="0"/>
    <n v="522.69230769230762"/>
    <n v="415.25000000000006"/>
    <n v="26.5"/>
    <n v="0"/>
    <n v="0"/>
    <n v="0"/>
    <n v="0"/>
    <n v="624.19843580769225"/>
    <n v="78.09"/>
    <n v="1.9716666666666665"/>
  </r>
  <r>
    <d v="2021-02-01T00:00:00"/>
    <x v="10"/>
    <s v="P"/>
    <s v="Active"/>
    <n v="620"/>
    <x v="619"/>
    <s v="N"/>
    <x v="22"/>
    <n v="1047"/>
    <x v="9"/>
    <s v="Niederl. 4"/>
    <n v="1"/>
    <s v="Department"/>
    <s v="Supervisor"/>
    <s v="Non-Mgm."/>
    <s v="ang."/>
    <s v="M"/>
    <d v="2018-12-01T00:00:00"/>
    <m/>
    <s v=""/>
    <n v="1"/>
    <d v="1991-09-26T00:00:00"/>
    <n v="28"/>
    <s v="J"/>
    <n v="30"/>
    <n v="2.5"/>
    <n v="39"/>
    <x v="0"/>
    <n v="1"/>
    <n v="28"/>
    <n v="0"/>
    <n v="9061"/>
    <n v="1259.1937499999999"/>
    <n v="0"/>
    <n v="0"/>
    <n v="0"/>
    <n v="0"/>
    <n v="0"/>
    <n v="0"/>
    <n v="0"/>
    <n v="0"/>
    <n v="0"/>
    <n v="0"/>
    <n v="522.75"/>
    <n v="415.29583333333341"/>
    <n v="26.5"/>
    <n v="0"/>
    <n v="0"/>
    <n v="0"/>
    <n v="0"/>
    <n v="216.01003937500002"/>
    <n v="0"/>
    <n v="1.9716666666666665"/>
  </r>
  <r>
    <d v="2021-02-01T00:00:00"/>
    <x v="10"/>
    <s v="P"/>
    <s v="Active"/>
    <n v="621"/>
    <x v="620"/>
    <s v="N"/>
    <x v="22"/>
    <n v="1047"/>
    <x v="9"/>
    <s v="Niederl. 4"/>
    <n v="1"/>
    <s v="Department"/>
    <s v="Supervisor"/>
    <s v="Non-Mgm."/>
    <s v="ang."/>
    <s v="M"/>
    <d v="2018-12-01T00:00:00"/>
    <m/>
    <s v=""/>
    <n v="1"/>
    <d v="1979-05-29T00:00:00"/>
    <n v="40"/>
    <s v="J"/>
    <n v="30"/>
    <n v="2.5"/>
    <n v="39"/>
    <x v="0"/>
    <n v="1"/>
    <n v="28"/>
    <n v="0"/>
    <n v="9062"/>
    <n v="1259.1937499999999"/>
    <n v="0"/>
    <n v="0"/>
    <n v="0"/>
    <n v="0"/>
    <n v="0"/>
    <n v="0"/>
    <n v="0"/>
    <n v="0"/>
    <n v="0"/>
    <n v="0"/>
    <n v="522.80769230769226"/>
    <n v="415.3416666666667"/>
    <n v="26.5"/>
    <n v="0"/>
    <n v="0"/>
    <n v="0"/>
    <n v="0"/>
    <n v="216.0332239423077"/>
    <n v="0"/>
    <n v="1.9716666666666665"/>
  </r>
  <r>
    <d v="2021-02-01T00:00:00"/>
    <x v="10"/>
    <s v="P"/>
    <s v="Active"/>
    <n v="623"/>
    <x v="622"/>
    <s v="N"/>
    <x v="16"/>
    <n v="1056"/>
    <x v="2"/>
    <s v="Niederl. 7"/>
    <n v="1"/>
    <s v="Department"/>
    <s v="Supervisor"/>
    <s v="Non-Mgm."/>
    <s v="ang."/>
    <s v="M"/>
    <d v="2019-01-01T00:00:00"/>
    <m/>
    <s v=""/>
    <n v="1"/>
    <d v="1979-02-17T00:00:00"/>
    <n v="40"/>
    <s v="N"/>
    <n v="30"/>
    <n v="2.5"/>
    <n v="39"/>
    <x v="0"/>
    <n v="1"/>
    <n v="28"/>
    <n v="0"/>
    <n v="9063"/>
    <n v="1259.1937499999999"/>
    <n v="0"/>
    <n v="0"/>
    <n v="0"/>
    <n v="0"/>
    <n v="0"/>
    <n v="0"/>
    <n v="0"/>
    <n v="0"/>
    <n v="0"/>
    <n v="0"/>
    <n v="0"/>
    <n v="0"/>
    <n v="26.5"/>
    <n v="0"/>
    <n v="0"/>
    <n v="0"/>
    <n v="0"/>
    <n v="5.9346750000000004"/>
    <n v="80.56"/>
    <n v="0"/>
  </r>
  <r>
    <d v="2021-02-01T00:00:00"/>
    <x v="10"/>
    <s v="P"/>
    <s v="Active"/>
    <n v="624"/>
    <x v="623"/>
    <s v="N"/>
    <x v="22"/>
    <n v="1023"/>
    <x v="7"/>
    <s v="Niederl. 9"/>
    <n v="1"/>
    <s v="Department"/>
    <s v="Supervisor"/>
    <s v="Non-Mgm."/>
    <s v="ang."/>
    <s v="M"/>
    <d v="2019-01-01T00:00:00"/>
    <m/>
    <s v=""/>
    <n v="1"/>
    <d v="1981-03-01T00:00:00"/>
    <n v="38"/>
    <s v="J"/>
    <n v="30"/>
    <n v="2.5"/>
    <n v="39"/>
    <x v="0"/>
    <n v="1"/>
    <n v="28"/>
    <n v="0"/>
    <n v="9064"/>
    <n v="1259.1937499999999"/>
    <n v="0"/>
    <n v="0"/>
    <n v="0"/>
    <n v="0"/>
    <n v="0"/>
    <n v="0"/>
    <n v="0"/>
    <n v="0"/>
    <n v="0"/>
    <n v="0"/>
    <n v="522.92307692307691"/>
    <n v="415.43333333333339"/>
    <n v="26.5"/>
    <n v="0"/>
    <n v="0"/>
    <n v="0"/>
    <n v="0"/>
    <n v="216.07959307692309"/>
    <n v="0"/>
    <n v="0"/>
  </r>
  <r>
    <d v="2021-02-01T00:00:00"/>
    <x v="10"/>
    <s v="P"/>
    <s v="Active"/>
    <n v="625"/>
    <x v="624"/>
    <s v="Y"/>
    <x v="16"/>
    <n v="1019"/>
    <x v="7"/>
    <s v="Niederl. 9"/>
    <n v="0.5"/>
    <s v="Department"/>
    <s v="Supervisor"/>
    <s v="Non-Mgm."/>
    <s v="ang."/>
    <s v="M"/>
    <d v="2019-01-01T00:00:00"/>
    <m/>
    <s v=""/>
    <n v="1"/>
    <d v="1972-06-30T00:00:00"/>
    <n v="47"/>
    <s v="N"/>
    <n v="30"/>
    <n v="2.5"/>
    <n v="39"/>
    <x v="0"/>
    <n v="0.5"/>
    <n v="28"/>
    <n v="0"/>
    <n v="9065"/>
    <n v="1259.1937499999999"/>
    <n v="0"/>
    <n v="0"/>
    <n v="0"/>
    <n v="0"/>
    <n v="0"/>
    <n v="0"/>
    <n v="0"/>
    <n v="0"/>
    <n v="0"/>
    <n v="0"/>
    <n v="0"/>
    <n v="0"/>
    <n v="13.25"/>
    <n v="0"/>
    <n v="0"/>
    <n v="0"/>
    <n v="0"/>
    <n v="2.9673375000000002"/>
    <n v="0"/>
    <n v="0"/>
  </r>
  <r>
    <d v="2021-02-01T00:00:00"/>
    <x v="10"/>
    <s v="P"/>
    <s v="Active"/>
    <n v="625"/>
    <x v="624"/>
    <s v="Y"/>
    <x v="16"/>
    <n v="1025"/>
    <x v="6"/>
    <s v="Niederl. 10"/>
    <n v="0.5"/>
    <s v="Department"/>
    <s v="Supervisor"/>
    <s v="Non-Mgm."/>
    <s v="ang."/>
    <s v="M"/>
    <d v="2019-01-01T00:00:00"/>
    <m/>
    <s v=""/>
    <n v="1"/>
    <d v="1972-06-30T00:00:00"/>
    <n v="47"/>
    <s v="N"/>
    <n v="30"/>
    <n v="2.5"/>
    <n v="39"/>
    <x v="0"/>
    <n v="0.5"/>
    <n v="28"/>
    <n v="0"/>
    <n v="9066"/>
    <n v="1259.1937499999999"/>
    <n v="0"/>
    <n v="0"/>
    <n v="0"/>
    <n v="0"/>
    <n v="0"/>
    <n v="0"/>
    <n v="0"/>
    <n v="0"/>
    <n v="0"/>
    <n v="0"/>
    <n v="0"/>
    <n v="0"/>
    <n v="13.25"/>
    <n v="0"/>
    <n v="0"/>
    <n v="0"/>
    <n v="0"/>
    <n v="2.9673375000000002"/>
    <n v="0"/>
    <n v="0"/>
  </r>
  <r>
    <d v="2021-02-01T00:00:00"/>
    <x v="10"/>
    <s v="P"/>
    <s v="Active"/>
    <n v="626"/>
    <x v="625"/>
    <s v="N"/>
    <x v="22"/>
    <n v="1060"/>
    <x v="2"/>
    <s v="Niederl. 7"/>
    <n v="1"/>
    <s v="Department"/>
    <s v="Supervisor"/>
    <s v="Non-Mgm."/>
    <s v="ang."/>
    <s v="M"/>
    <d v="2019-02-01T00:00:00"/>
    <m/>
    <s v=""/>
    <n v="0"/>
    <d v="1972-06-20T00:00:00"/>
    <n v="47"/>
    <s v="J"/>
    <n v="30"/>
    <n v="2.5"/>
    <n v="39"/>
    <x v="0"/>
    <n v="1"/>
    <n v="28"/>
    <n v="0"/>
    <n v="9067"/>
    <n v="1259.1937499999999"/>
    <n v="0"/>
    <n v="0"/>
    <n v="0"/>
    <n v="0"/>
    <n v="0"/>
    <n v="0"/>
    <n v="0"/>
    <n v="0"/>
    <n v="0"/>
    <n v="0"/>
    <n v="523.09615384615381"/>
    <n v="415.57083333333338"/>
    <n v="26.5"/>
    <n v="0"/>
    <n v="0"/>
    <n v="0"/>
    <n v="0"/>
    <n v="216.14914677884619"/>
    <n v="0"/>
    <n v="0"/>
  </r>
  <r>
    <d v="2021-02-01T00:00:00"/>
    <x v="10"/>
    <s v="P"/>
    <s v="Active"/>
    <n v="627"/>
    <x v="626"/>
    <s v="N"/>
    <x v="22"/>
    <n v="1060"/>
    <x v="2"/>
    <s v="Niederl. 7"/>
    <n v="1"/>
    <s v="Department"/>
    <s v="Supervisor"/>
    <s v="Non-Mgm."/>
    <s v="ang."/>
    <s v="M"/>
    <d v="2019-01-15T00:00:00"/>
    <m/>
    <s v=""/>
    <n v="1"/>
    <d v="1976-10-29T00:00:00"/>
    <n v="43"/>
    <s v="J"/>
    <n v="30"/>
    <n v="2.5"/>
    <n v="39"/>
    <x v="0"/>
    <n v="1"/>
    <n v="28"/>
    <n v="0"/>
    <n v="9068"/>
    <n v="1259.1937499999999"/>
    <n v="0"/>
    <n v="0"/>
    <n v="0"/>
    <n v="0"/>
    <n v="0"/>
    <n v="0"/>
    <n v="0"/>
    <n v="0"/>
    <n v="0"/>
    <n v="0"/>
    <n v="523.15384615384619"/>
    <n v="415.61666666666667"/>
    <n v="26.5"/>
    <n v="0"/>
    <n v="0"/>
    <n v="0"/>
    <n v="0"/>
    <n v="216.17233134615387"/>
    <n v="0"/>
    <n v="0"/>
  </r>
  <r>
    <d v="2021-02-01T00:00:00"/>
    <x v="10"/>
    <s v="P"/>
    <s v="Active"/>
    <n v="628"/>
    <x v="627"/>
    <s v="N"/>
    <x v="38"/>
    <n v="1074"/>
    <x v="0"/>
    <s v="Niederl. 3"/>
    <n v="1"/>
    <s v="Department"/>
    <s v="Supervisor"/>
    <s v="Non-Mgm."/>
    <s v="ang."/>
    <s v="M"/>
    <d v="2019-01-01T00:00:00"/>
    <m/>
    <s v=""/>
    <n v="1"/>
    <d v="1989-08-13T00:00:00"/>
    <n v="30"/>
    <s v="N"/>
    <n v="30"/>
    <n v="2.5"/>
    <n v="39"/>
    <x v="0"/>
    <n v="1"/>
    <n v="28"/>
    <n v="0"/>
    <n v="9069"/>
    <n v="1259.1937499999999"/>
    <n v="0"/>
    <n v="0"/>
    <n v="0"/>
    <n v="0"/>
    <n v="0"/>
    <n v="0"/>
    <n v="0"/>
    <n v="0"/>
    <n v="0"/>
    <n v="0"/>
    <n v="0"/>
    <n v="0"/>
    <n v="26.5"/>
    <n v="0"/>
    <n v="0"/>
    <n v="0"/>
    <n v="0"/>
    <n v="5.9346750000000004"/>
    <n v="0"/>
    <n v="0"/>
  </r>
  <r>
    <d v="2021-02-01T00:00:00"/>
    <x v="10"/>
    <s v="P"/>
    <s v="Active"/>
    <n v="629"/>
    <x v="628"/>
    <s v="N"/>
    <x v="5"/>
    <n v="1093"/>
    <x v="0"/>
    <s v="Niederl. 3"/>
    <n v="1"/>
    <s v="Department"/>
    <s v="Supervisor"/>
    <s v="Manager"/>
    <s v="ang."/>
    <s v="M"/>
    <d v="2019-01-01T00:00:00"/>
    <m/>
    <s v=""/>
    <n v="1"/>
    <d v="1977-04-20T00:00:00"/>
    <n v="42"/>
    <s v="N"/>
    <n v="30"/>
    <n v="2.5"/>
    <n v="39"/>
    <x v="0"/>
    <n v="1"/>
    <n v="28"/>
    <n v="0"/>
    <n v="9070"/>
    <n v="1259.1937499999999"/>
    <n v="0"/>
    <n v="0"/>
    <n v="0"/>
    <n v="0"/>
    <n v="0"/>
    <n v="0"/>
    <n v="0"/>
    <n v="0"/>
    <n v="0"/>
    <n v="0"/>
    <n v="0"/>
    <n v="0"/>
    <n v="26.5"/>
    <n v="0"/>
    <n v="0"/>
    <n v="0"/>
    <n v="0"/>
    <n v="5.9346750000000004"/>
    <n v="0"/>
    <n v="0"/>
  </r>
  <r>
    <d v="2021-02-01T00:00:00"/>
    <x v="10"/>
    <s v="P"/>
    <s v="Active"/>
    <n v="630"/>
    <x v="629"/>
    <s v="N"/>
    <x v="10"/>
    <n v="1075"/>
    <x v="0"/>
    <s v="Niederl. 3"/>
    <n v="1"/>
    <s v="Department"/>
    <s v="Supervisor"/>
    <s v="Non-Mgm."/>
    <s v="ang."/>
    <s v="W"/>
    <d v="2019-01-01T00:00:00"/>
    <m/>
    <s v=""/>
    <n v="1"/>
    <d v="1988-04-22T00:00:00"/>
    <n v="31"/>
    <s v="N"/>
    <n v="30"/>
    <n v="2.5"/>
    <n v="39"/>
    <x v="0"/>
    <n v="1"/>
    <n v="28"/>
    <n v="0"/>
    <n v="9071"/>
    <n v="1259.1937499999999"/>
    <n v="0"/>
    <n v="0"/>
    <n v="0"/>
    <n v="0"/>
    <n v="0"/>
    <n v="0"/>
    <n v="0"/>
    <n v="0"/>
    <n v="0"/>
    <n v="0"/>
    <n v="0"/>
    <n v="0"/>
    <n v="26.5"/>
    <n v="0"/>
    <n v="0"/>
    <n v="0"/>
    <n v="0"/>
    <n v="5.9346750000000004"/>
    <n v="0"/>
    <n v="0"/>
  </r>
  <r>
    <d v="2021-02-01T00:00:00"/>
    <x v="10"/>
    <s v="P"/>
    <s v="Active"/>
    <n v="631"/>
    <x v="630"/>
    <s v="N"/>
    <x v="30"/>
    <n v="1071"/>
    <x v="0"/>
    <s v="Niederl. 3"/>
    <n v="1"/>
    <s v="Department"/>
    <s v="Supervisor"/>
    <s v="Non-Mgm."/>
    <s v="ang."/>
    <s v="W"/>
    <d v="2019-01-15T00:00:00"/>
    <m/>
    <s v=""/>
    <n v="1"/>
    <d v="1982-10-23T00:00:00"/>
    <n v="37"/>
    <s v="N"/>
    <n v="30"/>
    <n v="2.5"/>
    <n v="30"/>
    <x v="0"/>
    <n v="0.76923076923076927"/>
    <n v="28"/>
    <n v="0"/>
    <n v="9072"/>
    <n v="1259.1937499999999"/>
    <n v="0"/>
    <n v="0"/>
    <n v="0"/>
    <n v="0"/>
    <n v="0"/>
    <n v="0"/>
    <n v="0"/>
    <n v="0"/>
    <n v="0"/>
    <n v="0"/>
    <n v="0"/>
    <n v="0"/>
    <n v="26.5"/>
    <n v="0"/>
    <n v="0"/>
    <n v="0"/>
    <n v="0"/>
    <n v="5.9346750000000004"/>
    <n v="0"/>
    <n v="0"/>
  </r>
  <r>
    <d v="2021-02-01T00:00:00"/>
    <x v="10"/>
    <s v="P"/>
    <s v="Active"/>
    <n v="632"/>
    <x v="631"/>
    <s v="N"/>
    <x v="9"/>
    <n v="1087"/>
    <x v="0"/>
    <s v="Niederl. 3"/>
    <n v="1"/>
    <s v="Department"/>
    <s v="Supervisor"/>
    <s v="Non-Mgm."/>
    <s v="ang."/>
    <s v="M"/>
    <d v="2019-01-01T00:00:00"/>
    <m/>
    <s v=""/>
    <n v="1"/>
    <d v="1994-03-24T00:00:00"/>
    <n v="25"/>
    <s v="N"/>
    <n v="30"/>
    <n v="2.5"/>
    <n v="39"/>
    <x v="0"/>
    <n v="1"/>
    <n v="28"/>
    <n v="0"/>
    <n v="9073"/>
    <n v="1259.1937499999999"/>
    <n v="0"/>
    <n v="0"/>
    <n v="0"/>
    <n v="0"/>
    <n v="0"/>
    <n v="0"/>
    <n v="0"/>
    <n v="0"/>
    <n v="0"/>
    <n v="0"/>
    <n v="0"/>
    <n v="0"/>
    <n v="26.5"/>
    <n v="0"/>
    <n v="0"/>
    <n v="0"/>
    <n v="0"/>
    <n v="5.9346750000000004"/>
    <n v="0"/>
    <n v="0"/>
  </r>
  <r>
    <d v="2021-02-01T00:00:00"/>
    <x v="10"/>
    <s v="P"/>
    <s v="Active"/>
    <n v="633"/>
    <x v="632"/>
    <s v="N"/>
    <x v="35"/>
    <n v="1078"/>
    <x v="0"/>
    <s v="Niederl. 3"/>
    <n v="1"/>
    <s v="Department"/>
    <s v="Supervisor"/>
    <s v="Manager"/>
    <s v="ang."/>
    <s v="M"/>
    <d v="2019-01-01T00:00:00"/>
    <m/>
    <s v=""/>
    <n v="1"/>
    <d v="1969-11-08T00:00:00"/>
    <n v="50"/>
    <s v="N"/>
    <n v="30"/>
    <n v="2.5"/>
    <n v="39"/>
    <x v="0"/>
    <n v="1"/>
    <n v="28"/>
    <n v="0"/>
    <n v="9074"/>
    <n v="1259.1937499999999"/>
    <n v="0"/>
    <n v="0"/>
    <n v="0"/>
    <n v="0"/>
    <n v="0"/>
    <n v="0"/>
    <n v="0"/>
    <n v="0"/>
    <n v="0"/>
    <n v="0"/>
    <n v="0"/>
    <n v="0"/>
    <n v="26.5"/>
    <n v="0"/>
    <n v="0"/>
    <n v="0"/>
    <n v="0"/>
    <n v="5.9346750000000004"/>
    <n v="132.0538"/>
    <n v="0"/>
  </r>
  <r>
    <d v="2021-02-01T00:00:00"/>
    <x v="10"/>
    <s v="P"/>
    <s v="Active"/>
    <n v="634"/>
    <x v="633"/>
    <s v="N"/>
    <x v="22"/>
    <n v="1035"/>
    <x v="5"/>
    <s v="Niederl. 5"/>
    <n v="1"/>
    <s v="Department"/>
    <s v="Supervisor"/>
    <s v="Non-Mgm."/>
    <s v="ang."/>
    <s v="M"/>
    <d v="2019-02-01T00:00:00"/>
    <m/>
    <s v=""/>
    <n v="0"/>
    <d v="1993-04-27T00:00:00"/>
    <n v="26"/>
    <s v="J"/>
    <n v="30"/>
    <n v="2.5"/>
    <n v="39"/>
    <x v="0"/>
    <n v="1"/>
    <n v="28"/>
    <n v="0"/>
    <n v="9075"/>
    <n v="1259.1937499999999"/>
    <n v="0"/>
    <n v="0"/>
    <n v="0"/>
    <n v="0"/>
    <n v="0"/>
    <n v="0"/>
    <n v="0"/>
    <n v="0"/>
    <n v="0"/>
    <n v="0"/>
    <n v="523.55769230769238"/>
    <n v="415.93750000000006"/>
    <n v="26.5"/>
    <n v="0"/>
    <n v="0"/>
    <n v="0"/>
    <n v="0"/>
    <n v="216.33462331730772"/>
    <n v="0"/>
    <n v="0"/>
  </r>
  <r>
    <d v="2021-02-01T00:00:00"/>
    <x v="10"/>
    <s v="P"/>
    <s v="Active"/>
    <n v="635"/>
    <x v="634"/>
    <s v="N"/>
    <x v="22"/>
    <n v="1029"/>
    <x v="6"/>
    <s v="Niederl. 10"/>
    <n v="1"/>
    <s v="Department"/>
    <s v="Supervisor"/>
    <s v="Non-Mgm."/>
    <s v="ang."/>
    <s v="M"/>
    <d v="2019-01-01T00:00:00"/>
    <m/>
    <s v=""/>
    <n v="1"/>
    <d v="1975-02-02T00:00:00"/>
    <n v="44"/>
    <s v="J"/>
    <n v="30"/>
    <n v="2.5"/>
    <n v="39"/>
    <x v="0"/>
    <n v="1"/>
    <n v="28"/>
    <n v="0"/>
    <n v="9076"/>
    <n v="1259.1937499999999"/>
    <n v="0"/>
    <n v="0"/>
    <n v="0"/>
    <n v="0"/>
    <n v="0"/>
    <n v="0"/>
    <n v="0"/>
    <n v="0"/>
    <n v="0"/>
    <n v="0"/>
    <n v="523.61538461538464"/>
    <n v="415.98333333333341"/>
    <n v="26.5"/>
    <n v="0"/>
    <n v="0"/>
    <n v="0"/>
    <n v="0"/>
    <n v="216.35780788461543"/>
    <n v="0"/>
    <n v="0"/>
  </r>
  <r>
    <d v="2021-02-01T00:00:00"/>
    <x v="10"/>
    <s v="P"/>
    <s v="Active"/>
    <n v="636"/>
    <x v="635"/>
    <s v="Y"/>
    <x v="20"/>
    <n v="1027"/>
    <x v="6"/>
    <s v="Niederl. 10"/>
    <n v="0.5"/>
    <s v="Department"/>
    <s v="Supervisor"/>
    <s v="Non-Mgm."/>
    <s v="ang."/>
    <s v="W"/>
    <d v="2019-02-04T00:00:00"/>
    <m/>
    <s v=""/>
    <n v="0"/>
    <d v="1992-12-11T00:00:00"/>
    <n v="27"/>
    <s v="J"/>
    <n v="30"/>
    <n v="2.5"/>
    <n v="39"/>
    <x v="0"/>
    <n v="0.5"/>
    <n v="28"/>
    <n v="0"/>
    <n v="9077"/>
    <n v="1259.1937499999999"/>
    <n v="0"/>
    <n v="0"/>
    <n v="0"/>
    <n v="0"/>
    <n v="0"/>
    <n v="0"/>
    <n v="0"/>
    <n v="0"/>
    <n v="0"/>
    <n v="0"/>
    <n v="523.67307692307691"/>
    <n v="416.0291666666667"/>
    <n v="13.25"/>
    <n v="0"/>
    <n v="0"/>
    <n v="0"/>
    <n v="0"/>
    <n v="213.41365495192309"/>
    <n v="0"/>
    <n v="0"/>
  </r>
  <r>
    <d v="2021-02-01T00:00:00"/>
    <x v="10"/>
    <s v="P"/>
    <s v="Active"/>
    <n v="636"/>
    <x v="635"/>
    <s v="Y"/>
    <x v="20"/>
    <n v="1021"/>
    <x v="7"/>
    <s v="Niederl. 9"/>
    <n v="0.5"/>
    <s v="Department"/>
    <s v="Supervisor"/>
    <s v="Non-Mgm."/>
    <s v="ang."/>
    <s v="W"/>
    <d v="2019-02-04T00:00:00"/>
    <m/>
    <s v=""/>
    <n v="0"/>
    <d v="1992-12-11T00:00:00"/>
    <n v="27"/>
    <s v="J"/>
    <n v="30"/>
    <n v="2.5"/>
    <n v="39"/>
    <x v="0"/>
    <n v="0.5"/>
    <n v="28"/>
    <n v="0"/>
    <n v="9078"/>
    <n v="1259.1937499999999"/>
    <n v="0"/>
    <n v="0"/>
    <n v="0"/>
    <n v="0"/>
    <n v="0"/>
    <n v="0"/>
    <n v="0"/>
    <n v="0"/>
    <n v="0"/>
    <n v="0"/>
    <n v="523.73076923076928"/>
    <n v="416.07500000000005"/>
    <n v="13.25"/>
    <n v="0"/>
    <n v="0"/>
    <n v="0"/>
    <n v="0"/>
    <n v="213.4368395192308"/>
    <n v="0"/>
    <n v="0"/>
  </r>
  <r>
    <d v="2021-02-01T00:00:00"/>
    <x v="10"/>
    <s v="P"/>
    <s v="Active"/>
    <n v="637"/>
    <x v="636"/>
    <s v="N"/>
    <x v="16"/>
    <n v="1067"/>
    <x v="3"/>
    <s v="Niederl. 8"/>
    <n v="1"/>
    <s v="Department"/>
    <s v="Supervisor"/>
    <s v="Non-Mgm."/>
    <s v="ang."/>
    <s v="W"/>
    <d v="2019-02-01T00:00:00"/>
    <m/>
    <s v=""/>
    <n v="0"/>
    <d v="1992-03-11T00:00:00"/>
    <n v="27"/>
    <s v="N"/>
    <n v="30"/>
    <n v="2.5"/>
    <n v="39"/>
    <x v="0"/>
    <n v="1"/>
    <n v="28"/>
    <n v="0"/>
    <n v="9079"/>
    <n v="1259.1937499999999"/>
    <n v="0"/>
    <n v="0"/>
    <n v="0"/>
    <n v="0"/>
    <n v="0"/>
    <n v="0"/>
    <n v="0"/>
    <n v="0"/>
    <n v="0"/>
    <n v="0"/>
    <n v="0"/>
    <n v="0"/>
    <n v="26.5"/>
    <n v="0"/>
    <n v="0"/>
    <n v="0"/>
    <n v="0"/>
    <n v="5.9346750000000004"/>
    <n v="0"/>
    <n v="0"/>
  </r>
  <r>
    <d v="2021-02-01T00:00:00"/>
    <x v="10"/>
    <s v="P"/>
    <s v="Active"/>
    <n v="638"/>
    <x v="637"/>
    <s v="Y"/>
    <x v="16"/>
    <n v="1019"/>
    <x v="7"/>
    <s v="Niederl. 9"/>
    <n v="0.5"/>
    <s v="Department"/>
    <s v="Supervisor"/>
    <s v="Non-Mgm."/>
    <s v="ang."/>
    <s v="W"/>
    <d v="2019-02-01T00:00:00"/>
    <m/>
    <s v=""/>
    <n v="0"/>
    <d v="1965-12-12T00:00:00"/>
    <n v="54"/>
    <s v="N"/>
    <n v="30"/>
    <n v="2.5"/>
    <n v="39"/>
    <x v="0"/>
    <n v="0.5"/>
    <n v="28"/>
    <n v="0"/>
    <n v="9080"/>
    <n v="1259.1937499999999"/>
    <n v="0"/>
    <n v="0"/>
    <n v="0"/>
    <n v="0"/>
    <n v="0"/>
    <n v="0"/>
    <n v="0"/>
    <n v="0"/>
    <n v="0"/>
    <n v="0"/>
    <n v="0"/>
    <n v="0"/>
    <n v="13.25"/>
    <n v="0"/>
    <n v="0"/>
    <n v="0"/>
    <n v="0"/>
    <n v="2.9673375000000002"/>
    <n v="0"/>
    <n v="0"/>
  </r>
  <r>
    <d v="2021-02-01T00:00:00"/>
    <x v="10"/>
    <s v="P"/>
    <s v="Active"/>
    <n v="638"/>
    <x v="637"/>
    <s v="Y"/>
    <x v="16"/>
    <n v="1025"/>
    <x v="6"/>
    <s v="Niederl. 10"/>
    <n v="0.5"/>
    <s v="Department"/>
    <s v="Supervisor"/>
    <s v="Non-Mgm."/>
    <s v="ang."/>
    <s v="W"/>
    <d v="2019-02-01T00:00:00"/>
    <m/>
    <s v=""/>
    <n v="0"/>
    <d v="1965-12-12T00:00:00"/>
    <n v="54"/>
    <s v="N"/>
    <n v="30"/>
    <n v="2.5"/>
    <n v="39"/>
    <x v="0"/>
    <n v="0.5"/>
    <n v="28"/>
    <n v="0"/>
    <n v="9081"/>
    <n v="1259.1937499999999"/>
    <n v="0"/>
    <n v="0"/>
    <n v="0"/>
    <n v="0"/>
    <n v="0"/>
    <n v="0"/>
    <n v="0"/>
    <n v="0"/>
    <n v="0"/>
    <n v="0"/>
    <n v="0"/>
    <n v="0"/>
    <n v="13.25"/>
    <n v="0"/>
    <n v="0"/>
    <n v="0"/>
    <n v="0"/>
    <n v="2.9673375000000002"/>
    <n v="0"/>
    <n v="0"/>
  </r>
  <r>
    <d v="2021-02-01T00:00:00"/>
    <x v="10"/>
    <s v="P"/>
    <s v="Active"/>
    <n v="639"/>
    <x v="638"/>
    <s v="Y"/>
    <x v="16"/>
    <n v="1037"/>
    <x v="4"/>
    <s v="Niederl. 6"/>
    <n v="0.5"/>
    <s v="Department"/>
    <s v="Supervisor"/>
    <s v="Manager"/>
    <s v="ang."/>
    <s v="M"/>
    <d v="2019-02-01T00:00:00"/>
    <m/>
    <s v=""/>
    <n v="0"/>
    <d v="1978-12-26T00:00:00"/>
    <n v="41"/>
    <s v="N"/>
    <n v="30"/>
    <n v="2.5"/>
    <n v="39"/>
    <x v="0"/>
    <n v="0.5"/>
    <n v="28"/>
    <n v="0"/>
    <n v="9082"/>
    <n v="1259.1937499999999"/>
    <n v="0"/>
    <n v="0"/>
    <n v="0"/>
    <n v="0"/>
    <n v="0"/>
    <n v="0"/>
    <n v="0"/>
    <n v="0"/>
    <n v="0"/>
    <n v="0"/>
    <n v="0"/>
    <n v="0"/>
    <n v="13.25"/>
    <n v="0"/>
    <n v="0"/>
    <n v="0"/>
    <n v="0"/>
    <n v="2.9673375000000002"/>
    <n v="100.1091"/>
    <n v="0"/>
  </r>
  <r>
    <d v="2021-02-01T00:00:00"/>
    <x v="10"/>
    <s v="P"/>
    <s v="Active"/>
    <n v="639"/>
    <x v="638"/>
    <s v="Y"/>
    <x v="16"/>
    <n v="1031"/>
    <x v="5"/>
    <s v="Niederl. 5"/>
    <n v="0.5"/>
    <s v="Department"/>
    <s v="Supervisor"/>
    <s v="Manager"/>
    <s v="ang."/>
    <s v="M"/>
    <d v="2019-02-01T00:00:00"/>
    <m/>
    <s v=""/>
    <n v="0"/>
    <d v="1978-12-26T00:00:00"/>
    <n v="41"/>
    <s v="N"/>
    <n v="30"/>
    <n v="2.5"/>
    <n v="39"/>
    <x v="0"/>
    <n v="0.5"/>
    <n v="28"/>
    <n v="0"/>
    <n v="9083"/>
    <n v="1259.1937499999999"/>
    <n v="0"/>
    <n v="0"/>
    <n v="0"/>
    <n v="0"/>
    <n v="0"/>
    <n v="0"/>
    <n v="0"/>
    <n v="0"/>
    <n v="0"/>
    <n v="0"/>
    <n v="0"/>
    <n v="0"/>
    <n v="13.25"/>
    <n v="0"/>
    <n v="0"/>
    <n v="0"/>
    <n v="0"/>
    <n v="2.9673375000000002"/>
    <n v="100.1091"/>
    <n v="0"/>
  </r>
  <r>
    <d v="2021-02-01T00:00:00"/>
    <x v="10"/>
    <s v="P"/>
    <s v="Active"/>
    <n v="640"/>
    <x v="639"/>
    <s v="N"/>
    <x v="6"/>
    <n v="1014"/>
    <x v="1"/>
    <s v="Niederl. 1"/>
    <n v="1"/>
    <s v="Department"/>
    <s v="Supervisor"/>
    <s v="Non-Mgm."/>
    <s v="ang."/>
    <s v="W"/>
    <d v="2019-02-01T00:00:00"/>
    <m/>
    <s v=""/>
    <n v="0"/>
    <d v="1984-10-03T00:00:00"/>
    <n v="35"/>
    <s v="N"/>
    <n v="30"/>
    <n v="2.5"/>
    <n v="39"/>
    <x v="0"/>
    <n v="1"/>
    <n v="28"/>
    <n v="0"/>
    <n v="9084"/>
    <n v="1259.1937499999999"/>
    <n v="0"/>
    <n v="0"/>
    <n v="0"/>
    <n v="0"/>
    <n v="0"/>
    <n v="0"/>
    <n v="0"/>
    <n v="0"/>
    <n v="0"/>
    <n v="0"/>
    <n v="0"/>
    <n v="0"/>
    <n v="26.5"/>
    <n v="0"/>
    <n v="0"/>
    <n v="0"/>
    <n v="0"/>
    <n v="5.9346750000000004"/>
    <n v="0"/>
    <n v="0"/>
  </r>
  <r>
    <d v="2021-02-01T00:00:00"/>
    <x v="10"/>
    <s v="P"/>
    <s v="Active"/>
    <n v="641"/>
    <x v="640"/>
    <s v="N"/>
    <x v="9"/>
    <n v="1087"/>
    <x v="0"/>
    <s v="Niederl. 3"/>
    <n v="1"/>
    <s v="Department"/>
    <s v="Supervisor"/>
    <s v="Non-Mgm."/>
    <s v="ang."/>
    <s v="M"/>
    <d v="2019-02-01T00:00:00"/>
    <m/>
    <s v=""/>
    <n v="0"/>
    <d v="1988-11-14T00:00:00"/>
    <n v="31"/>
    <s v="N"/>
    <n v="30"/>
    <n v="2.5"/>
    <n v="39"/>
    <x v="0"/>
    <n v="1"/>
    <n v="28"/>
    <n v="0"/>
    <n v="9085"/>
    <n v="1259.1937499999999"/>
    <n v="0"/>
    <n v="0"/>
    <n v="0"/>
    <n v="0"/>
    <n v="0"/>
    <n v="0"/>
    <n v="0"/>
    <n v="0"/>
    <n v="0"/>
    <n v="0"/>
    <n v="0"/>
    <n v="0"/>
    <n v="26.5"/>
    <n v="0"/>
    <n v="0"/>
    <n v="0"/>
    <n v="0"/>
    <n v="5.9346750000000004"/>
    <n v="0"/>
    <n v="0"/>
  </r>
  <r>
    <d v="2021-02-01T00:00:00"/>
    <x v="10"/>
    <s v="P"/>
    <s v="Active"/>
    <n v="642"/>
    <x v="641"/>
    <s v="N"/>
    <x v="31"/>
    <n v="1022"/>
    <x v="7"/>
    <s v="Niederl. 9"/>
    <n v="1"/>
    <s v="Department"/>
    <s v="Supervisor"/>
    <s v="Non-Mgm."/>
    <s v="ang."/>
    <s v="M"/>
    <d v="2019-02-14T00:00:00"/>
    <m/>
    <s v=""/>
    <n v="0"/>
    <d v="1995-07-27T00:00:00"/>
    <n v="24"/>
    <s v="J"/>
    <n v="30"/>
    <n v="2.5"/>
    <n v="39"/>
    <x v="0"/>
    <n v="1"/>
    <n v="28"/>
    <n v="0"/>
    <n v="9086"/>
    <n v="1259.1937499999999"/>
    <n v="0"/>
    <n v="0"/>
    <n v="30"/>
    <n v="0"/>
    <n v="0"/>
    <n v="1900"/>
    <n v="0"/>
    <n v="0"/>
    <n v="0"/>
    <n v="0"/>
    <n v="524.19230769230762"/>
    <n v="416.44166666666666"/>
    <n v="26.5"/>
    <n v="0"/>
    <n v="0"/>
    <n v="0"/>
    <n v="0"/>
    <n v="648.81315355769232"/>
    <n v="78.09"/>
    <n v="0"/>
  </r>
  <r>
    <d v="2021-02-01T00:00:00"/>
    <x v="10"/>
    <s v="P"/>
    <s v="Active"/>
    <n v="643"/>
    <x v="642"/>
    <s v="N"/>
    <x v="35"/>
    <n v="1078"/>
    <x v="0"/>
    <s v="Niederl. 3"/>
    <n v="1"/>
    <s v="Department"/>
    <s v="Supervisor"/>
    <s v="Non-Mgm."/>
    <s v="ang."/>
    <s v="M"/>
    <d v="2019-03-01T00:00:00"/>
    <m/>
    <s v=""/>
    <n v="0"/>
    <d v="1971-10-28T00:00:00"/>
    <n v="48"/>
    <s v="N"/>
    <n v="30"/>
    <n v="2.5"/>
    <n v="39"/>
    <x v="0"/>
    <n v="1"/>
    <n v="28"/>
    <n v="0"/>
    <n v="9087"/>
    <n v="1259.1937499999999"/>
    <n v="0"/>
    <n v="0"/>
    <n v="0"/>
    <n v="0"/>
    <n v="0"/>
    <n v="0"/>
    <n v="0"/>
    <n v="0"/>
    <n v="0"/>
    <n v="0"/>
    <n v="0"/>
    <n v="0"/>
    <n v="26.5"/>
    <n v="0"/>
    <n v="0"/>
    <n v="0"/>
    <n v="0"/>
    <n v="5.9346750000000004"/>
    <n v="115.5865"/>
    <n v="0"/>
  </r>
  <r>
    <d v="2021-02-01T00:00:00"/>
    <x v="10"/>
    <s v="P"/>
    <s v="Active"/>
    <n v="644"/>
    <x v="643"/>
    <s v="Y"/>
    <x v="20"/>
    <n v="1058"/>
    <x v="2"/>
    <s v="Niederl. 7"/>
    <n v="0.5"/>
    <s v="Department"/>
    <s v="Supervisor"/>
    <s v="Non-Mgm."/>
    <s v="ang."/>
    <s v="M"/>
    <d v="2019-03-01T00:00:00"/>
    <m/>
    <s v=""/>
    <n v="0"/>
    <d v="1992-11-24T00:00:00"/>
    <n v="27"/>
    <s v="J"/>
    <n v="30"/>
    <n v="2.5"/>
    <n v="39"/>
    <x v="0"/>
    <n v="0.5"/>
    <n v="28"/>
    <n v="0"/>
    <n v="9088"/>
    <n v="1259.1937499999999"/>
    <n v="0"/>
    <n v="0"/>
    <n v="0"/>
    <n v="0"/>
    <n v="0"/>
    <n v="0"/>
    <n v="0"/>
    <n v="0"/>
    <n v="0"/>
    <n v="0"/>
    <n v="524.30769230769226"/>
    <n v="416.53333333333336"/>
    <n v="13.25"/>
    <n v="0"/>
    <n v="0"/>
    <n v="0"/>
    <n v="0"/>
    <n v="213.66868519230772"/>
    <n v="0"/>
    <n v="0"/>
  </r>
  <r>
    <d v="2021-02-01T00:00:00"/>
    <x v="10"/>
    <s v="P"/>
    <s v="Active"/>
    <n v="644"/>
    <x v="643"/>
    <s v="Y"/>
    <x v="20"/>
    <n v="1051"/>
    <x v="3"/>
    <s v="Niederl. 8"/>
    <n v="0.5"/>
    <s v="Department"/>
    <s v="Supervisor"/>
    <s v="Non-Mgm."/>
    <s v="ang."/>
    <s v="M"/>
    <d v="2019-03-01T00:00:00"/>
    <m/>
    <s v=""/>
    <n v="0"/>
    <d v="1992-11-24T00:00:00"/>
    <n v="27"/>
    <s v="J"/>
    <n v="30"/>
    <n v="2.5"/>
    <n v="39"/>
    <x v="0"/>
    <n v="0.5"/>
    <n v="28"/>
    <n v="0"/>
    <n v="9089"/>
    <n v="1259.1937499999999"/>
    <n v="0"/>
    <n v="0"/>
    <n v="0"/>
    <n v="0"/>
    <n v="0"/>
    <n v="0"/>
    <n v="0"/>
    <n v="0"/>
    <n v="0"/>
    <n v="0"/>
    <n v="524.36538461538464"/>
    <n v="416.57916666666665"/>
    <n v="13.25"/>
    <n v="0"/>
    <n v="0"/>
    <n v="0"/>
    <n v="0"/>
    <n v="213.6918697596154"/>
    <n v="0"/>
    <n v="0"/>
  </r>
  <r>
    <d v="2021-02-01T00:00:00"/>
    <x v="10"/>
    <s v="P"/>
    <s v="Active"/>
    <n v="645"/>
    <x v="644"/>
    <s v="N"/>
    <x v="22"/>
    <n v="1053"/>
    <x v="3"/>
    <s v="Niederl. 8"/>
    <n v="1"/>
    <s v="Department"/>
    <s v="Supervisor"/>
    <s v="Non-Mgm."/>
    <s v="ang."/>
    <s v="M"/>
    <d v="2019-03-01T00:00:00"/>
    <m/>
    <s v=""/>
    <n v="0"/>
    <d v="1989-09-27T00:00:00"/>
    <n v="30"/>
    <s v="J"/>
    <n v="30"/>
    <n v="2.5"/>
    <n v="39"/>
    <x v="0"/>
    <n v="1"/>
    <n v="28"/>
    <n v="0"/>
    <n v="9090"/>
    <n v="1259.1937499999999"/>
    <n v="0"/>
    <n v="0"/>
    <n v="0"/>
    <n v="0"/>
    <n v="0"/>
    <n v="0"/>
    <n v="0"/>
    <n v="0"/>
    <n v="0"/>
    <n v="0"/>
    <n v="524.42307692307691"/>
    <n v="416.62500000000006"/>
    <n v="26.5"/>
    <n v="0"/>
    <n v="0"/>
    <n v="0"/>
    <n v="0"/>
    <n v="216.68239182692309"/>
    <n v="0"/>
    <n v="0"/>
  </r>
  <r>
    <d v="2021-02-01T00:00:00"/>
    <x v="10"/>
    <s v="P"/>
    <s v="Active"/>
    <n v="646"/>
    <x v="645"/>
    <s v="N"/>
    <x v="22"/>
    <n v="1047"/>
    <x v="9"/>
    <s v="Niederl. 4"/>
    <n v="1"/>
    <s v="Department"/>
    <s v="Supervisor"/>
    <s v="Non-Mgm."/>
    <s v="ang."/>
    <s v="M"/>
    <d v="2019-03-01T00:00:00"/>
    <m/>
    <s v=""/>
    <n v="0"/>
    <d v="1995-01-06T00:00:00"/>
    <n v="25"/>
    <s v="J"/>
    <n v="30"/>
    <n v="2.5"/>
    <n v="39"/>
    <x v="0"/>
    <n v="1"/>
    <n v="28"/>
    <n v="0"/>
    <n v="9091"/>
    <n v="1259.1937499999999"/>
    <n v="0"/>
    <n v="0"/>
    <n v="0"/>
    <n v="0"/>
    <n v="0"/>
    <n v="0"/>
    <n v="0"/>
    <n v="0"/>
    <n v="0"/>
    <n v="0"/>
    <n v="524.48076923076917"/>
    <n v="416.67083333333341"/>
    <n v="26.5"/>
    <n v="0"/>
    <n v="0"/>
    <n v="0"/>
    <n v="0"/>
    <n v="216.7055763942308"/>
    <n v="0"/>
    <n v="0"/>
  </r>
  <r>
    <d v="2021-02-01T00:00:00"/>
    <x v="10"/>
    <s v="P"/>
    <s v="Active"/>
    <n v="647"/>
    <x v="646"/>
    <s v="N"/>
    <x v="22"/>
    <n v="1047"/>
    <x v="9"/>
    <s v="Niederl. 4"/>
    <n v="1"/>
    <s v="Department"/>
    <s v="Supervisor"/>
    <s v="Non-Mgm."/>
    <s v="ang."/>
    <s v="M"/>
    <d v="2019-03-01T00:00:00"/>
    <m/>
    <s v=""/>
    <n v="0"/>
    <d v="1996-07-22T00:00:00"/>
    <n v="23"/>
    <s v="J"/>
    <n v="30"/>
    <n v="2.5"/>
    <n v="39"/>
    <x v="0"/>
    <n v="1"/>
    <n v="28"/>
    <n v="0"/>
    <n v="9092"/>
    <n v="1259.1937499999999"/>
    <n v="0"/>
    <n v="0"/>
    <n v="0"/>
    <n v="0"/>
    <n v="0"/>
    <n v="0"/>
    <n v="0"/>
    <n v="0"/>
    <n v="0"/>
    <n v="0"/>
    <n v="524.53846153846155"/>
    <n v="416.7166666666667"/>
    <n v="26.5"/>
    <n v="0"/>
    <n v="0"/>
    <n v="0"/>
    <n v="0"/>
    <n v="216.72876096153848"/>
    <n v="0"/>
    <n v="0"/>
  </r>
  <r>
    <d v="2021-02-01T00:00:00"/>
    <x v="10"/>
    <s v="P"/>
    <s v="Active"/>
    <n v="648"/>
    <x v="647"/>
    <s v="N"/>
    <x v="22"/>
    <n v="1047"/>
    <x v="9"/>
    <s v="Niederl. 4"/>
    <n v="1"/>
    <s v="Department"/>
    <s v="Supervisor"/>
    <s v="Non-Mgm."/>
    <s v="ang."/>
    <s v="M"/>
    <d v="2019-03-01T00:00:00"/>
    <m/>
    <s v=""/>
    <n v="0"/>
    <d v="1986-02-09T00:00:00"/>
    <n v="33"/>
    <s v="J"/>
    <n v="30"/>
    <n v="2.5"/>
    <n v="39"/>
    <x v="0"/>
    <n v="1"/>
    <n v="28"/>
    <n v="0"/>
    <n v="9093"/>
    <n v="1259.1937499999999"/>
    <n v="0"/>
    <n v="0"/>
    <n v="0"/>
    <n v="0"/>
    <n v="0"/>
    <n v="0"/>
    <n v="0"/>
    <n v="0"/>
    <n v="0"/>
    <n v="0"/>
    <n v="524.59615384615381"/>
    <n v="416.76250000000005"/>
    <n v="26.5"/>
    <n v="0"/>
    <n v="0"/>
    <n v="0"/>
    <n v="0"/>
    <n v="216.75194552884616"/>
    <n v="0"/>
    <n v="0"/>
  </r>
  <r>
    <d v="2021-02-01T00:00:00"/>
    <x v="10"/>
    <s v="P"/>
    <s v="Active"/>
    <n v="649"/>
    <x v="648"/>
    <s v="N"/>
    <x v="13"/>
    <n v="1061"/>
    <x v="11"/>
    <s v="Niederl. 12"/>
    <n v="1"/>
    <s v="Department"/>
    <s v="Supervisor"/>
    <s v="Director"/>
    <s v="ang."/>
    <s v="M"/>
    <d v="2019-04-01T00:00:00"/>
    <m/>
    <s v=""/>
    <n v="0"/>
    <d v="1966-02-15T00:00:00"/>
    <n v="53"/>
    <s v="N"/>
    <n v="30"/>
    <n v="2.5"/>
    <n v="39"/>
    <x v="0"/>
    <n v="1"/>
    <n v="28"/>
    <n v="0"/>
    <n v="9094"/>
    <n v="1259.1937499999999"/>
    <n v="0"/>
    <n v="0"/>
    <n v="0"/>
    <n v="0"/>
    <n v="0"/>
    <n v="0"/>
    <n v="0"/>
    <n v="0"/>
    <n v="0"/>
    <n v="0"/>
    <n v="0"/>
    <n v="0"/>
    <n v="26.5"/>
    <n v="0"/>
    <n v="0"/>
    <n v="0"/>
    <n v="0"/>
    <n v="5.9346750000000004"/>
    <n v="186.3064"/>
    <n v="0"/>
  </r>
  <r>
    <d v="2021-02-01T00:00:00"/>
    <x v="10"/>
    <s v="P"/>
    <s v="Active"/>
    <n v="650"/>
    <x v="649"/>
    <s v="N"/>
    <x v="27"/>
    <n v="1070"/>
    <x v="0"/>
    <s v="Niederl. 3"/>
    <n v="1"/>
    <s v="Department"/>
    <s v="Supervisor"/>
    <s v="Manager"/>
    <s v="ang."/>
    <s v="M"/>
    <d v="2019-04-01T00:00:00"/>
    <m/>
    <s v=""/>
    <n v="0"/>
    <d v="1971-09-19T00:00:00"/>
    <n v="48"/>
    <s v="N"/>
    <n v="30"/>
    <n v="2.5"/>
    <n v="39"/>
    <x v="0"/>
    <n v="1"/>
    <n v="28"/>
    <n v="0"/>
    <n v="9095"/>
    <n v="1259.1937499999999"/>
    <n v="0"/>
    <n v="0"/>
    <n v="0"/>
    <n v="0"/>
    <n v="0"/>
    <n v="0"/>
    <n v="0"/>
    <n v="0"/>
    <n v="0"/>
    <n v="0"/>
    <n v="0"/>
    <n v="0"/>
    <n v="26.5"/>
    <n v="0"/>
    <n v="0"/>
    <n v="0"/>
    <n v="0"/>
    <n v="5.9346750000000004"/>
    <n v="82.08"/>
    <n v="0"/>
  </r>
  <r>
    <d v="2021-02-01T00:00:00"/>
    <x v="10"/>
    <s v="P"/>
    <s v="Active"/>
    <n v="651"/>
    <x v="650"/>
    <s v="N"/>
    <x v="22"/>
    <n v="1053"/>
    <x v="3"/>
    <s v="Niederl. 8"/>
    <n v="1"/>
    <s v="Department"/>
    <s v="Supervisor"/>
    <s v="Non-Mgm."/>
    <s v="ang."/>
    <s v="M"/>
    <d v="2019-04-01T00:00:00"/>
    <m/>
    <s v=""/>
    <n v="0"/>
    <d v="1975-05-04T00:00:00"/>
    <n v="44"/>
    <s v="J"/>
    <n v="30"/>
    <n v="2.5"/>
    <n v="39"/>
    <x v="0"/>
    <n v="1"/>
    <n v="28"/>
    <n v="0"/>
    <n v="9096"/>
    <n v="1259.1937499999999"/>
    <n v="0"/>
    <n v="0"/>
    <n v="0"/>
    <n v="0"/>
    <n v="0"/>
    <n v="0"/>
    <n v="0"/>
    <n v="0"/>
    <n v="0"/>
    <n v="0"/>
    <n v="524.76923076923072"/>
    <n v="416.90000000000003"/>
    <n v="26.5"/>
    <n v="0"/>
    <n v="0"/>
    <n v="0"/>
    <n v="0"/>
    <n v="216.82149923076926"/>
    <n v="0"/>
    <n v="0"/>
  </r>
  <r>
    <d v="2021-02-01T00:00:00"/>
    <x v="10"/>
    <s v="P"/>
    <s v="Active"/>
    <n v="652"/>
    <x v="651"/>
    <s v="N"/>
    <x v="16"/>
    <n v="1049"/>
    <x v="3"/>
    <s v="Niederl. 8"/>
    <n v="1"/>
    <s v="Department"/>
    <s v="Supervisor"/>
    <s v="Non-Mgm."/>
    <s v="ang."/>
    <s v="M"/>
    <d v="2018-10-01T00:00:00"/>
    <m/>
    <s v=""/>
    <n v="1"/>
    <d v="1983-04-24T00:00:00"/>
    <n v="36"/>
    <s v="J"/>
    <n v="30"/>
    <n v="2.5"/>
    <n v="39"/>
    <x v="0"/>
    <n v="1"/>
    <n v="28"/>
    <n v="0"/>
    <n v="9097"/>
    <n v="1259.1937499999999"/>
    <n v="0"/>
    <n v="0"/>
    <n v="0"/>
    <n v="0"/>
    <n v="0"/>
    <n v="0"/>
    <n v="0"/>
    <n v="0"/>
    <n v="0"/>
    <n v="0"/>
    <n v="524.82692307692309"/>
    <n v="416.94583333333338"/>
    <n v="26.5"/>
    <n v="0"/>
    <n v="0"/>
    <n v="0"/>
    <n v="0"/>
    <n v="216.84468379807697"/>
    <n v="0"/>
    <n v="1.9716666666666665"/>
  </r>
  <r>
    <d v="2021-02-01T00:00:00"/>
    <x v="10"/>
    <s v="P"/>
    <s v="Active"/>
    <n v="653"/>
    <x v="652"/>
    <s v="N"/>
    <x v="15"/>
    <n v="1032"/>
    <x v="5"/>
    <s v="Niederl. 5"/>
    <n v="1"/>
    <s v="Department"/>
    <s v="Supervisor"/>
    <s v="Non-Mgm."/>
    <s v="ang."/>
    <s v="W"/>
    <d v="2019-04-01T00:00:00"/>
    <m/>
    <s v=""/>
    <n v="0"/>
    <d v="1982-08-02T00:00:00"/>
    <n v="37"/>
    <s v="J"/>
    <n v="30"/>
    <n v="2.5"/>
    <n v="39"/>
    <x v="0"/>
    <n v="1"/>
    <n v="28"/>
    <n v="0"/>
    <n v="9098"/>
    <n v="1259.1937499999999"/>
    <n v="0"/>
    <n v="0"/>
    <n v="0"/>
    <n v="0"/>
    <n v="0"/>
    <n v="0"/>
    <n v="0"/>
    <n v="0"/>
    <n v="0"/>
    <n v="0"/>
    <n v="524.88461538461536"/>
    <n v="416.99166666666667"/>
    <n v="26.5"/>
    <n v="0"/>
    <n v="0"/>
    <n v="0"/>
    <n v="0"/>
    <n v="216.86786836538462"/>
    <n v="0"/>
    <n v="0"/>
  </r>
  <r>
    <d v="2021-02-01T00:00:00"/>
    <x v="10"/>
    <s v="P"/>
    <s v="Active"/>
    <n v="654"/>
    <x v="653"/>
    <s v="N"/>
    <x v="20"/>
    <n v="1039"/>
    <x v="4"/>
    <s v="Niederl. 6"/>
    <n v="1"/>
    <s v="Department"/>
    <s v="Supervisor"/>
    <s v="Non-Mgm."/>
    <s v="ang."/>
    <s v="M"/>
    <d v="2019-04-01T00:00:00"/>
    <m/>
    <s v=""/>
    <n v="0"/>
    <d v="1973-03-22T00:00:00"/>
    <n v="46"/>
    <s v="J"/>
    <n v="30"/>
    <n v="2.5"/>
    <n v="39"/>
    <x v="0"/>
    <n v="1"/>
    <n v="28"/>
    <n v="0"/>
    <n v="9099"/>
    <n v="1259.1937499999999"/>
    <n v="0"/>
    <n v="0"/>
    <n v="0"/>
    <n v="0"/>
    <n v="0"/>
    <n v="0"/>
    <n v="0"/>
    <n v="0"/>
    <n v="0"/>
    <n v="0"/>
    <n v="524.94230769230774"/>
    <n v="417.03750000000002"/>
    <n v="26.5"/>
    <n v="0"/>
    <n v="0"/>
    <n v="0"/>
    <n v="0"/>
    <n v="216.89105293269233"/>
    <n v="0"/>
    <n v="0"/>
  </r>
  <r>
    <d v="2021-02-01T00:00:00"/>
    <x v="10"/>
    <s v="P"/>
    <s v="Active"/>
    <n v="655"/>
    <x v="654"/>
    <s v="N"/>
    <x v="45"/>
    <n v="1094"/>
    <x v="0"/>
    <s v="Niederl. 3"/>
    <n v="1"/>
    <s v="Department"/>
    <s v="Supervisor"/>
    <s v="Non-Mgm."/>
    <s v="ang."/>
    <s v="M"/>
    <d v="2019-04-01T00:00:00"/>
    <m/>
    <s v=""/>
    <n v="0"/>
    <d v="1976-12-31T00:00:00"/>
    <n v="43"/>
    <s v="N"/>
    <n v="30"/>
    <n v="2.5"/>
    <n v="39"/>
    <x v="0"/>
    <n v="1"/>
    <n v="28"/>
    <n v="0"/>
    <n v="9100"/>
    <n v="1259.1937499999999"/>
    <n v="0"/>
    <n v="0"/>
    <n v="0"/>
    <n v="0"/>
    <n v="0"/>
    <n v="0"/>
    <n v="0"/>
    <n v="0"/>
    <n v="0"/>
    <n v="0"/>
    <n v="0"/>
    <n v="0"/>
    <n v="26.5"/>
    <n v="0"/>
    <n v="0"/>
    <n v="0"/>
    <n v="0"/>
    <n v="5.9346750000000004"/>
    <n v="165.54129999999998"/>
    <n v="0"/>
  </r>
  <r>
    <d v="2021-02-01T00:00:00"/>
    <x v="10"/>
    <s v="P"/>
    <s v="Active"/>
    <n v="656"/>
    <x v="655"/>
    <s v="N"/>
    <x v="0"/>
    <n v="1090"/>
    <x v="0"/>
    <s v="Niederl. 3"/>
    <n v="1"/>
    <s v="Department"/>
    <s v="Supervisor"/>
    <s v="Manager"/>
    <s v="ang."/>
    <s v="M"/>
    <d v="2019-04-01T00:00:00"/>
    <m/>
    <s v=""/>
    <n v="0"/>
    <d v="1984-09-22T00:00:00"/>
    <n v="35"/>
    <s v="N"/>
    <n v="30"/>
    <n v="2.5"/>
    <n v="39"/>
    <x v="0"/>
    <n v="1"/>
    <n v="28"/>
    <n v="0"/>
    <n v="9101"/>
    <n v="1259.1937499999999"/>
    <n v="0"/>
    <n v="0"/>
    <n v="0"/>
    <n v="0"/>
    <n v="0"/>
    <n v="0"/>
    <n v="0"/>
    <n v="0"/>
    <n v="0"/>
    <n v="0"/>
    <n v="0"/>
    <n v="0"/>
    <n v="26.5"/>
    <n v="0"/>
    <n v="0"/>
    <n v="0"/>
    <n v="0"/>
    <n v="5.9346750000000004"/>
    <n v="0"/>
    <n v="0"/>
  </r>
  <r>
    <d v="2021-02-01T00:00:00"/>
    <x v="10"/>
    <s v="P"/>
    <s v="Active"/>
    <n v="657"/>
    <x v="656"/>
    <s v="N"/>
    <x v="36"/>
    <n v="1054"/>
    <x v="8"/>
    <s v="Niederl. 2"/>
    <n v="1"/>
    <s v="Department"/>
    <s v="Supervisor"/>
    <s v="Non-Mgm."/>
    <s v="ang."/>
    <s v="W"/>
    <d v="2019-04-01T00:00:00"/>
    <m/>
    <s v=""/>
    <n v="0"/>
    <d v="1996-01-02T00:00:00"/>
    <n v="24"/>
    <s v="N"/>
    <n v="30"/>
    <n v="2.5"/>
    <n v="39"/>
    <x v="0"/>
    <n v="1"/>
    <n v="28"/>
    <n v="0"/>
    <n v="9102"/>
    <n v="1259.1937499999999"/>
    <n v="0"/>
    <n v="0"/>
    <n v="0"/>
    <n v="0"/>
    <n v="0"/>
    <n v="0"/>
    <n v="0"/>
    <n v="0"/>
    <n v="0"/>
    <n v="0"/>
    <n v="0"/>
    <n v="0"/>
    <n v="26.5"/>
    <n v="0"/>
    <n v="0"/>
    <n v="0"/>
    <n v="0"/>
    <n v="5.9346750000000004"/>
    <n v="0"/>
    <n v="0"/>
  </r>
  <r>
    <d v="2021-02-01T00:00:00"/>
    <x v="10"/>
    <s v="P"/>
    <s v="Active"/>
    <n v="658"/>
    <x v="657"/>
    <s v="N"/>
    <x v="7"/>
    <n v="1015"/>
    <x v="1"/>
    <s v="Niederl. 1"/>
    <n v="1"/>
    <s v="Department"/>
    <s v="Supervisor"/>
    <s v="Non-Mgm."/>
    <s v="ang."/>
    <s v="M"/>
    <d v="2019-04-01T00:00:00"/>
    <m/>
    <s v=""/>
    <n v="0"/>
    <d v="1996-06-20T00:00:00"/>
    <n v="23"/>
    <s v="N"/>
    <n v="30"/>
    <n v="2.5"/>
    <n v="39"/>
    <x v="0"/>
    <n v="1"/>
    <n v="28"/>
    <n v="0"/>
    <n v="9103"/>
    <n v="1259.1937499999999"/>
    <n v="0"/>
    <n v="0"/>
    <n v="0"/>
    <n v="0"/>
    <n v="0"/>
    <n v="0"/>
    <n v="0"/>
    <n v="0"/>
    <n v="0"/>
    <n v="0"/>
    <n v="0"/>
    <n v="0"/>
    <n v="26.5"/>
    <n v="0"/>
    <n v="0"/>
    <n v="0"/>
    <n v="0"/>
    <n v="5.9346750000000004"/>
    <n v="0"/>
    <n v="0"/>
  </r>
  <r>
    <d v="2021-02-01T00:00:00"/>
    <x v="10"/>
    <s v="P"/>
    <s v="Active"/>
    <n v="659"/>
    <x v="658"/>
    <s v="N"/>
    <x v="37"/>
    <n v="1005"/>
    <x v="1"/>
    <s v="Niederl. 1"/>
    <n v="1"/>
    <s v="Department"/>
    <s v="Supervisor"/>
    <s v="Supervisor"/>
    <s v="ang."/>
    <s v="M"/>
    <d v="2002-09-01T00:00:00"/>
    <m/>
    <s v=""/>
    <n v="17"/>
    <d v="1986-09-02T00:00:00"/>
    <n v="33"/>
    <s v="N"/>
    <n v="30"/>
    <n v="2.5"/>
    <n v="39"/>
    <x v="0"/>
    <n v="1"/>
    <n v="28"/>
    <n v="0"/>
    <n v="9104"/>
    <n v="1259.1937499999999"/>
    <n v="0"/>
    <n v="0"/>
    <n v="0"/>
    <n v="0"/>
    <n v="0"/>
    <n v="0"/>
    <n v="0"/>
    <n v="0"/>
    <n v="0"/>
    <n v="0"/>
    <n v="0"/>
    <n v="0"/>
    <n v="26.5"/>
    <n v="0"/>
    <n v="0"/>
    <n v="0"/>
    <n v="0"/>
    <n v="5.9346750000000004"/>
    <n v="0"/>
    <n v="0"/>
  </r>
  <r>
    <d v="2021-02-01T00:00:00"/>
    <x v="10"/>
    <s v="P"/>
    <s v="Active"/>
    <n v="660"/>
    <x v="659"/>
    <s v="N"/>
    <x v="29"/>
    <n v="1079"/>
    <x v="0"/>
    <s v="Niederl. 3"/>
    <n v="1"/>
    <s v="Department"/>
    <s v="Supervisor"/>
    <s v="Supervisor"/>
    <s v="ang."/>
    <s v="M"/>
    <d v="2019-05-01T00:00:00"/>
    <m/>
    <s v=""/>
    <n v="0"/>
    <d v="1980-12-20T00:00:00"/>
    <n v="39"/>
    <s v="N"/>
    <n v="30"/>
    <n v="2.5"/>
    <n v="39"/>
    <x v="0"/>
    <n v="1"/>
    <n v="28"/>
    <n v="0"/>
    <n v="9105"/>
    <n v="1259.1937499999999"/>
    <n v="0"/>
    <n v="0"/>
    <n v="0"/>
    <n v="0"/>
    <n v="0"/>
    <n v="0"/>
    <n v="0"/>
    <n v="0"/>
    <n v="0"/>
    <n v="0"/>
    <n v="0"/>
    <n v="0"/>
    <n v="26.5"/>
    <n v="0"/>
    <n v="0"/>
    <n v="0"/>
    <n v="0"/>
    <n v="5.9346750000000004"/>
    <n v="0"/>
    <n v="0"/>
  </r>
  <r>
    <d v="2021-02-01T00:00:00"/>
    <x v="10"/>
    <s v="P"/>
    <s v="Active"/>
    <n v="661"/>
    <x v="660"/>
    <s v="N"/>
    <x v="13"/>
    <n v="1061"/>
    <x v="11"/>
    <s v="Niederl. 12"/>
    <n v="1"/>
    <s v="Department"/>
    <s v="Supervisor"/>
    <s v="Supervisor"/>
    <s v="ang."/>
    <s v="W"/>
    <d v="2019-05-15T00:00:00"/>
    <m/>
    <s v=""/>
    <n v="0"/>
    <d v="1980-11-25T00:00:00"/>
    <n v="39"/>
    <s v="N"/>
    <n v="30"/>
    <n v="2.5"/>
    <n v="39"/>
    <x v="0"/>
    <n v="1"/>
    <n v="28"/>
    <n v="0"/>
    <n v="9106"/>
    <n v="1259.1937499999999"/>
    <n v="0"/>
    <n v="0"/>
    <n v="0"/>
    <n v="0"/>
    <n v="0"/>
    <n v="0"/>
    <n v="0"/>
    <n v="0"/>
    <n v="0"/>
    <n v="0"/>
    <n v="0"/>
    <n v="0"/>
    <n v="26.5"/>
    <n v="0"/>
    <n v="0"/>
    <n v="0"/>
    <n v="0"/>
    <n v="5.9346750000000004"/>
    <n v="0"/>
    <n v="0"/>
  </r>
  <r>
    <d v="2021-02-01T00:00:00"/>
    <x v="10"/>
    <s v="P"/>
    <s v="Active"/>
    <n v="662"/>
    <x v="661"/>
    <s v="N"/>
    <x v="14"/>
    <n v="1003"/>
    <x v="1"/>
    <s v="Niederl. 1"/>
    <n v="1"/>
    <s v="Department"/>
    <s v="Supervisor"/>
    <s v="Non-Mgm."/>
    <s v="ang."/>
    <s v="W"/>
    <d v="2019-05-01T00:00:00"/>
    <m/>
    <s v=""/>
    <n v="0"/>
    <d v="1987-02-10T00:00:00"/>
    <n v="32"/>
    <s v="N"/>
    <n v="30"/>
    <n v="2.5"/>
    <n v="39"/>
    <x v="0"/>
    <n v="1"/>
    <n v="28"/>
    <n v="0"/>
    <n v="9107"/>
    <n v="1259.1937499999999"/>
    <n v="0"/>
    <n v="0"/>
    <n v="0"/>
    <n v="0"/>
    <n v="0"/>
    <n v="0"/>
    <n v="0"/>
    <n v="0"/>
    <n v="0"/>
    <n v="0"/>
    <n v="0"/>
    <n v="0"/>
    <n v="26.5"/>
    <n v="0"/>
    <n v="0"/>
    <n v="0"/>
    <n v="0"/>
    <n v="5.9346750000000004"/>
    <n v="0"/>
    <n v="0"/>
  </r>
  <r>
    <d v="2021-02-01T00:00:00"/>
    <x v="10"/>
    <s v="P"/>
    <s v="Active"/>
    <n v="663"/>
    <x v="662"/>
    <s v="N"/>
    <x v="37"/>
    <n v="1005"/>
    <x v="1"/>
    <s v="Niederl. 1"/>
    <n v="1"/>
    <s v="Department"/>
    <s v="Supervisor"/>
    <s v="Non-Mgm."/>
    <s v="ang."/>
    <s v="M"/>
    <d v="2019-05-01T00:00:00"/>
    <m/>
    <s v=""/>
    <n v="0"/>
    <d v="1991-05-21T00:00:00"/>
    <n v="28"/>
    <s v="N"/>
    <n v="30"/>
    <n v="2.5"/>
    <n v="39"/>
    <x v="0"/>
    <n v="1"/>
    <n v="28"/>
    <n v="0"/>
    <n v="9108"/>
    <n v="1259.1937499999999"/>
    <n v="0"/>
    <n v="0"/>
    <n v="0"/>
    <n v="0"/>
    <n v="0"/>
    <n v="0"/>
    <n v="0"/>
    <n v="0"/>
    <n v="0"/>
    <n v="0"/>
    <n v="0"/>
    <n v="0"/>
    <n v="26.5"/>
    <n v="0"/>
    <n v="0"/>
    <n v="0"/>
    <n v="0"/>
    <n v="5.9346750000000004"/>
    <n v="0"/>
    <n v="0"/>
  </r>
  <r>
    <d v="2021-02-01T00:00:00"/>
    <x v="10"/>
    <s v="P"/>
    <s v="Active"/>
    <n v="664"/>
    <x v="663"/>
    <s v="N"/>
    <x v="47"/>
    <n v="1016"/>
    <x v="1"/>
    <s v="Niederl. 1"/>
    <n v="1"/>
    <s v="Department"/>
    <s v="Supervisor"/>
    <s v="Non-Mgm."/>
    <s v="ang."/>
    <s v="W"/>
    <d v="2019-05-01T00:00:00"/>
    <m/>
    <s v=""/>
    <n v="0"/>
    <d v="1991-10-31T00:00:00"/>
    <n v="28"/>
    <s v="N"/>
    <n v="30"/>
    <n v="2.5"/>
    <n v="39"/>
    <x v="0"/>
    <n v="1"/>
    <n v="28"/>
    <n v="0"/>
    <n v="9109"/>
    <n v="1259.1937499999999"/>
    <n v="0"/>
    <n v="0"/>
    <n v="0"/>
    <n v="0"/>
    <n v="0"/>
    <n v="0"/>
    <n v="0"/>
    <n v="0"/>
    <n v="0"/>
    <n v="0"/>
    <n v="0"/>
    <n v="0"/>
    <n v="26.5"/>
    <n v="0"/>
    <n v="0"/>
    <n v="0"/>
    <n v="0"/>
    <n v="5.9346750000000004"/>
    <n v="0"/>
    <n v="0"/>
  </r>
  <r>
    <d v="2021-02-01T00:00:00"/>
    <x v="10"/>
    <s v="P"/>
    <s v="Active"/>
    <n v="666"/>
    <x v="665"/>
    <s v="N"/>
    <x v="22"/>
    <n v="1053"/>
    <x v="3"/>
    <s v="Niederl. 8"/>
    <n v="1"/>
    <s v="Department"/>
    <s v="Supervisor"/>
    <s v="Non-Mgm."/>
    <s v="ang."/>
    <s v="M"/>
    <d v="2019-06-01T00:00:00"/>
    <m/>
    <s v=""/>
    <n v="0"/>
    <d v="1984-11-02T00:00:00"/>
    <n v="35"/>
    <s v="J"/>
    <n v="30"/>
    <n v="2.5"/>
    <n v="39"/>
    <x v="0"/>
    <n v="1"/>
    <n v="28"/>
    <n v="0"/>
    <n v="9110"/>
    <n v="1259.1937499999999"/>
    <n v="0"/>
    <n v="0"/>
    <n v="0"/>
    <n v="0"/>
    <n v="0"/>
    <n v="0"/>
    <n v="0"/>
    <n v="0"/>
    <n v="0"/>
    <n v="0"/>
    <n v="525.57692307692309"/>
    <n v="417.54166666666669"/>
    <n v="26.5"/>
    <n v="0"/>
    <n v="0"/>
    <n v="0"/>
    <n v="0"/>
    <n v="217.14608317307696"/>
    <n v="0"/>
    <n v="0"/>
  </r>
  <r>
    <d v="2021-02-01T00:00:00"/>
    <x v="10"/>
    <s v="P"/>
    <s v="Active"/>
    <n v="667"/>
    <x v="666"/>
    <s v="N"/>
    <x v="37"/>
    <n v="1005"/>
    <x v="1"/>
    <s v="Niederl. 1"/>
    <n v="1"/>
    <s v="Department"/>
    <s v="Supervisor"/>
    <s v="Non-Mgm."/>
    <s v="ang."/>
    <s v="M"/>
    <d v="2019-05-15T00:00:00"/>
    <m/>
    <s v=""/>
    <n v="0"/>
    <d v="1988-07-06T00:00:00"/>
    <n v="31"/>
    <s v="N"/>
    <n v="30"/>
    <n v="2.5"/>
    <n v="39"/>
    <x v="0"/>
    <n v="1"/>
    <n v="28"/>
    <n v="0"/>
    <n v="9111"/>
    <n v="1259.1937499999999"/>
    <n v="0"/>
    <n v="0"/>
    <n v="0"/>
    <n v="0"/>
    <n v="0"/>
    <n v="0"/>
    <n v="0"/>
    <n v="0"/>
    <n v="0"/>
    <n v="0"/>
    <n v="0"/>
    <n v="0"/>
    <n v="26.5"/>
    <n v="0"/>
    <n v="0"/>
    <n v="0"/>
    <n v="0"/>
    <n v="5.9346750000000004"/>
    <n v="0"/>
    <n v="0"/>
  </r>
  <r>
    <d v="2021-02-01T00:00:00"/>
    <x v="10"/>
    <s v="P"/>
    <s v="Active"/>
    <n v="668"/>
    <x v="667"/>
    <s v="N"/>
    <x v="22"/>
    <n v="1053"/>
    <x v="3"/>
    <s v="Niederl. 8"/>
    <n v="1"/>
    <s v="Department"/>
    <s v="Supervisor"/>
    <s v="Non-Mgm."/>
    <s v="ang."/>
    <s v="M"/>
    <d v="2019-06-01T00:00:00"/>
    <m/>
    <s v=""/>
    <n v="0"/>
    <d v="1979-07-07T00:00:00"/>
    <n v="40"/>
    <s v="J"/>
    <n v="30"/>
    <n v="2.5"/>
    <n v="39"/>
    <x v="0"/>
    <n v="1"/>
    <n v="28"/>
    <n v="0"/>
    <n v="9112"/>
    <n v="1259.1937499999999"/>
    <n v="0"/>
    <n v="0"/>
    <n v="0"/>
    <n v="0"/>
    <n v="0"/>
    <n v="0"/>
    <n v="0"/>
    <n v="0"/>
    <n v="0"/>
    <n v="0"/>
    <n v="525.69230769230762"/>
    <n v="417.63333333333338"/>
    <n v="26.5"/>
    <n v="0"/>
    <n v="0"/>
    <n v="0"/>
    <n v="0"/>
    <n v="217.19245230769232"/>
    <n v="0"/>
    <n v="0"/>
  </r>
  <r>
    <d v="2021-02-01T00:00:00"/>
    <x v="10"/>
    <s v="P"/>
    <s v="Active"/>
    <n v="669"/>
    <x v="668"/>
    <s v="N"/>
    <x v="31"/>
    <n v="1046"/>
    <x v="9"/>
    <s v="Niederl. 4"/>
    <n v="1"/>
    <s v="Department"/>
    <s v="Supervisor"/>
    <s v="Manager"/>
    <s v="ang."/>
    <s v="M"/>
    <d v="2019-06-17T00:00:00"/>
    <m/>
    <s v=""/>
    <n v="0"/>
    <d v="1978-07-27T00:00:00"/>
    <n v="41"/>
    <s v="N"/>
    <n v="30"/>
    <n v="2.5"/>
    <n v="39"/>
    <x v="0"/>
    <n v="1"/>
    <n v="28"/>
    <n v="0"/>
    <n v="9113"/>
    <n v="1259.1937499999999"/>
    <n v="0"/>
    <n v="0"/>
    <n v="30"/>
    <n v="0"/>
    <n v="0"/>
    <n v="0"/>
    <n v="0"/>
    <n v="0"/>
    <n v="0"/>
    <n v="0"/>
    <n v="0"/>
    <n v="0"/>
    <n v="26.5"/>
    <n v="0"/>
    <n v="0"/>
    <n v="0"/>
    <n v="0"/>
    <n v="12.653175000000001"/>
    <n v="79.040000000000006"/>
    <n v="0"/>
  </r>
  <r>
    <d v="2021-02-01T00:00:00"/>
    <x v="10"/>
    <s v="P"/>
    <s v="Active"/>
    <n v="670"/>
    <x v="669"/>
    <s v="N"/>
    <x v="27"/>
    <n v="1070"/>
    <x v="0"/>
    <s v="Niederl. 3"/>
    <n v="1"/>
    <s v="Department"/>
    <s v="Supervisor"/>
    <s v="Non-Mgm."/>
    <s v="ang."/>
    <s v="M"/>
    <d v="2019-06-01T00:00:00"/>
    <m/>
    <s v=""/>
    <n v="0"/>
    <d v="1988-08-28T00:00:00"/>
    <n v="31"/>
    <s v="N"/>
    <n v="30"/>
    <n v="2.5"/>
    <n v="39"/>
    <x v="0"/>
    <n v="1"/>
    <n v="28"/>
    <n v="0"/>
    <n v="9114"/>
    <n v="1259.1937499999999"/>
    <n v="0"/>
    <n v="0"/>
    <n v="0"/>
    <n v="0"/>
    <n v="0"/>
    <n v="0"/>
    <n v="0"/>
    <n v="0"/>
    <n v="0"/>
    <n v="0"/>
    <n v="0"/>
    <n v="0"/>
    <n v="26.5"/>
    <n v="0"/>
    <n v="0"/>
    <n v="0"/>
    <n v="0"/>
    <n v="5.9346750000000004"/>
    <n v="0"/>
    <n v="0"/>
  </r>
  <r>
    <d v="2021-02-01T00:00:00"/>
    <x v="10"/>
    <s v="P"/>
    <s v="Active"/>
    <n v="671"/>
    <x v="670"/>
    <s v="N"/>
    <x v="27"/>
    <n v="1070"/>
    <x v="0"/>
    <s v="Niederl. 3"/>
    <n v="1"/>
    <s v="Department"/>
    <s v="Supervisor"/>
    <s v="Non-Mgm."/>
    <s v="ang."/>
    <s v="W"/>
    <d v="2019-06-01T00:00:00"/>
    <m/>
    <s v=""/>
    <n v="0"/>
    <d v="1988-11-25T00:00:00"/>
    <n v="31"/>
    <s v="N"/>
    <n v="30"/>
    <n v="2.5"/>
    <n v="39"/>
    <x v="0"/>
    <n v="1"/>
    <n v="28"/>
    <n v="0"/>
    <n v="9115"/>
    <n v="1259.1937499999999"/>
    <n v="0"/>
    <n v="0"/>
    <n v="0"/>
    <n v="0"/>
    <n v="0"/>
    <n v="0"/>
    <n v="0"/>
    <n v="0"/>
    <n v="0"/>
    <n v="0"/>
    <n v="0"/>
    <n v="0"/>
    <n v="26.5"/>
    <n v="0"/>
    <n v="0"/>
    <n v="0"/>
    <n v="0"/>
    <n v="5.9346750000000004"/>
    <n v="0"/>
    <n v="0"/>
  </r>
  <r>
    <d v="2021-02-01T00:00:00"/>
    <x v="10"/>
    <s v="P"/>
    <s v="Active"/>
    <n v="672"/>
    <x v="671"/>
    <s v="N"/>
    <x v="36"/>
    <n v="1054"/>
    <x v="8"/>
    <s v="Niederl. 2"/>
    <n v="1"/>
    <s v="Department"/>
    <s v="Supervisor"/>
    <s v="Non-Mgm."/>
    <s v="ang."/>
    <s v="M"/>
    <d v="2019-06-01T00:00:00"/>
    <m/>
    <s v=""/>
    <n v="0"/>
    <d v="1982-02-15T00:00:00"/>
    <n v="37"/>
    <s v="N"/>
    <n v="30"/>
    <n v="2.5"/>
    <n v="39"/>
    <x v="0"/>
    <n v="1"/>
    <n v="28"/>
    <n v="0"/>
    <n v="9116"/>
    <n v="1259.1937499999999"/>
    <n v="0"/>
    <n v="0"/>
    <n v="0"/>
    <n v="0"/>
    <n v="0"/>
    <n v="0"/>
    <n v="0"/>
    <n v="0"/>
    <n v="0"/>
    <n v="0"/>
    <n v="0"/>
    <n v="0"/>
    <n v="26.5"/>
    <n v="0"/>
    <n v="0"/>
    <n v="0"/>
    <n v="0"/>
    <n v="5.9346750000000004"/>
    <n v="0"/>
    <n v="0"/>
  </r>
  <r>
    <d v="2021-02-01T00:00:00"/>
    <x v="10"/>
    <s v="P"/>
    <s v="Active"/>
    <n v="673"/>
    <x v="672"/>
    <s v="N"/>
    <x v="9"/>
    <n v="1087"/>
    <x v="0"/>
    <s v="Niederl. 3"/>
    <n v="1"/>
    <s v="Department"/>
    <s v="Supervisor"/>
    <s v="Non-Mgm."/>
    <s v="ang."/>
    <s v="M"/>
    <d v="2019-06-17T00:00:00"/>
    <m/>
    <s v=""/>
    <n v="0"/>
    <d v="1993-01-12T00:00:00"/>
    <n v="27"/>
    <s v="N"/>
    <n v="30"/>
    <n v="2.5"/>
    <n v="39"/>
    <x v="0"/>
    <n v="1"/>
    <n v="28"/>
    <n v="0"/>
    <n v="9117"/>
    <n v="1259.1937499999999"/>
    <n v="0"/>
    <n v="0"/>
    <n v="0"/>
    <n v="0"/>
    <n v="0"/>
    <n v="0"/>
    <n v="0"/>
    <n v="0"/>
    <n v="0"/>
    <n v="0"/>
    <n v="0"/>
    <n v="0"/>
    <n v="26.5"/>
    <n v="0"/>
    <n v="0"/>
    <n v="0"/>
    <n v="0"/>
    <n v="5.9346750000000004"/>
    <n v="0"/>
    <n v="0"/>
  </r>
  <r>
    <d v="2021-02-01T00:00:00"/>
    <x v="10"/>
    <s v="P"/>
    <s v="Active"/>
    <n v="674"/>
    <x v="673"/>
    <s v="N"/>
    <x v="19"/>
    <n v="1083"/>
    <x v="0"/>
    <s v="Niederl. 3"/>
    <n v="1"/>
    <s v="Department"/>
    <s v="Supervisor"/>
    <s v="Non-Mgm."/>
    <s v="ang."/>
    <s v="M"/>
    <d v="2019-07-01T00:00:00"/>
    <m/>
    <s v=""/>
    <n v="0"/>
    <d v="1989-02-15T00:00:00"/>
    <n v="30"/>
    <s v="N"/>
    <n v="30"/>
    <n v="2.5"/>
    <n v="39"/>
    <x v="0"/>
    <n v="1"/>
    <n v="28"/>
    <n v="0"/>
    <n v="9118"/>
    <n v="1259.1937499999999"/>
    <n v="0"/>
    <n v="0"/>
    <n v="0"/>
    <n v="0"/>
    <n v="0"/>
    <n v="0"/>
    <n v="0"/>
    <n v="0"/>
    <n v="0"/>
    <n v="0"/>
    <n v="0"/>
    <n v="0"/>
    <n v="26.5"/>
    <n v="0"/>
    <n v="0"/>
    <n v="0"/>
    <n v="0"/>
    <n v="5.9346750000000004"/>
    <n v="0"/>
    <n v="0"/>
  </r>
  <r>
    <d v="2021-02-01T00:00:00"/>
    <x v="10"/>
    <s v="P"/>
    <s v="Active"/>
    <n v="675"/>
    <x v="674"/>
    <s v="N"/>
    <x v="22"/>
    <n v="1041"/>
    <x v="4"/>
    <s v="Niederl. 6"/>
    <n v="1"/>
    <s v="Department"/>
    <s v="Supervisor"/>
    <s v="Non-Mgm."/>
    <s v="ang."/>
    <s v="M"/>
    <d v="2019-07-01T00:00:00"/>
    <m/>
    <s v=""/>
    <n v="0"/>
    <d v="1970-01-12T00:00:00"/>
    <n v="50"/>
    <s v="J"/>
    <n v="30"/>
    <n v="2.5"/>
    <n v="39"/>
    <x v="0"/>
    <n v="1"/>
    <n v="28"/>
    <n v="0"/>
    <n v="9119"/>
    <n v="1259.1937499999999"/>
    <n v="0"/>
    <n v="0"/>
    <n v="0"/>
    <n v="0"/>
    <n v="0"/>
    <n v="0"/>
    <n v="0"/>
    <n v="0"/>
    <n v="0"/>
    <n v="0"/>
    <n v="526.09615384615381"/>
    <n v="417.95416666666665"/>
    <n v="26.5"/>
    <n v="0"/>
    <n v="0"/>
    <n v="0"/>
    <n v="0"/>
    <n v="217.35474427884614"/>
    <n v="0"/>
    <n v="0"/>
  </r>
  <r>
    <d v="2021-02-01T00:00:00"/>
    <x v="10"/>
    <s v="P"/>
    <s v="Active"/>
    <n v="676"/>
    <x v="675"/>
    <s v="N"/>
    <x v="22"/>
    <n v="1060"/>
    <x v="2"/>
    <s v="Niederl. 7"/>
    <n v="1"/>
    <s v="Department"/>
    <s v="Supervisor"/>
    <s v="Non-Mgm."/>
    <s v="ang."/>
    <s v="M"/>
    <d v="2019-07-01T00:00:00"/>
    <m/>
    <s v=""/>
    <n v="0"/>
    <d v="1968-10-15T00:00:00"/>
    <n v="51"/>
    <s v="J"/>
    <n v="30"/>
    <n v="2.5"/>
    <n v="39"/>
    <x v="0"/>
    <n v="1"/>
    <n v="28"/>
    <n v="0"/>
    <n v="9120"/>
    <n v="1259.1937499999999"/>
    <n v="0"/>
    <n v="0"/>
    <n v="0"/>
    <n v="0"/>
    <n v="0"/>
    <n v="0"/>
    <n v="0"/>
    <n v="0"/>
    <n v="0"/>
    <n v="0"/>
    <n v="526.15384615384619"/>
    <n v="418.00000000000006"/>
    <n v="26.5"/>
    <n v="0"/>
    <n v="0"/>
    <n v="0"/>
    <n v="0"/>
    <n v="217.37792884615385"/>
    <n v="0"/>
    <n v="0"/>
  </r>
  <r>
    <d v="2021-02-01T00:00:00"/>
    <x v="10"/>
    <s v="P"/>
    <s v="Active"/>
    <n v="677"/>
    <x v="676"/>
    <s v="N"/>
    <x v="16"/>
    <n v="1067"/>
    <x v="11"/>
    <s v="Niederl. 12"/>
    <n v="1"/>
    <s v="Department"/>
    <s v="Supervisor"/>
    <s v="Non-Mgm."/>
    <s v="ang."/>
    <s v="M"/>
    <d v="2019-07-01T00:00:00"/>
    <m/>
    <s v=""/>
    <n v="0"/>
    <d v="1985-03-02T00:00:00"/>
    <n v="34"/>
    <s v="N"/>
    <n v="30"/>
    <n v="2.5"/>
    <n v="39"/>
    <x v="0"/>
    <n v="1"/>
    <n v="28"/>
    <n v="0"/>
    <n v="9121"/>
    <n v="1259.1937499999999"/>
    <n v="0"/>
    <n v="0"/>
    <n v="0"/>
    <n v="0"/>
    <n v="0"/>
    <n v="0"/>
    <n v="0"/>
    <n v="0"/>
    <n v="0"/>
    <n v="0"/>
    <n v="0"/>
    <n v="0"/>
    <n v="26.5"/>
    <n v="0"/>
    <n v="0"/>
    <n v="0"/>
    <n v="0"/>
    <n v="5.9346750000000004"/>
    <n v="0"/>
    <n v="0"/>
  </r>
  <r>
    <d v="2021-02-01T00:00:00"/>
    <x v="10"/>
    <s v="P"/>
    <s v="Active"/>
    <n v="678"/>
    <x v="677"/>
    <s v="N"/>
    <x v="31"/>
    <n v="1052"/>
    <x v="3"/>
    <s v="Niederl. 8"/>
    <n v="1"/>
    <s v="Department"/>
    <s v="Supervisor"/>
    <s v="Non-Mgm."/>
    <s v="ang."/>
    <s v="M"/>
    <d v="2019-07-01T00:00:00"/>
    <m/>
    <s v=""/>
    <n v="0"/>
    <d v="1967-03-01T00:00:00"/>
    <n v="52"/>
    <s v="J"/>
    <n v="30"/>
    <n v="2.5"/>
    <n v="39"/>
    <x v="0"/>
    <n v="1"/>
    <n v="28"/>
    <n v="0"/>
    <n v="9122"/>
    <n v="1259.1937499999999"/>
    <n v="0"/>
    <n v="0"/>
    <n v="30"/>
    <n v="0"/>
    <n v="0"/>
    <n v="1350"/>
    <n v="0"/>
    <n v="0"/>
    <n v="0"/>
    <n v="0"/>
    <n v="526.26923076923072"/>
    <n v="418.0916666666667"/>
    <n v="26.5"/>
    <n v="0"/>
    <n v="0"/>
    <n v="0"/>
    <n v="0"/>
    <n v="526.47529798076926"/>
    <n v="68.97"/>
    <n v="0"/>
  </r>
  <r>
    <d v="2021-02-01T00:00:00"/>
    <x v="10"/>
    <s v="P"/>
    <s v="Active"/>
    <n v="679"/>
    <x v="678"/>
    <s v="N"/>
    <x v="22"/>
    <n v="1041"/>
    <x v="4"/>
    <s v="Niederl. 6"/>
    <n v="1"/>
    <s v="Department"/>
    <s v="Supervisor"/>
    <s v="Non-Mgm."/>
    <s v="ang."/>
    <s v="M"/>
    <d v="2019-07-01T00:00:00"/>
    <m/>
    <s v=""/>
    <n v="0"/>
    <d v="1982-04-24T00:00:00"/>
    <n v="37"/>
    <s v="J"/>
    <n v="30"/>
    <n v="2.5"/>
    <n v="39"/>
    <x v="0"/>
    <n v="1"/>
    <n v="28"/>
    <n v="0"/>
    <n v="9123"/>
    <n v="1259.1937499999999"/>
    <n v="0"/>
    <n v="0"/>
    <n v="0"/>
    <n v="0"/>
    <n v="0"/>
    <n v="0"/>
    <n v="0"/>
    <n v="0"/>
    <n v="0"/>
    <n v="0"/>
    <n v="526.32692307692309"/>
    <n v="418.13750000000005"/>
    <n v="26.5"/>
    <n v="0"/>
    <n v="0"/>
    <n v="0"/>
    <n v="0"/>
    <n v="217.44748254807695"/>
    <n v="0"/>
    <n v="0"/>
  </r>
  <r>
    <d v="2021-02-01T00:00:00"/>
    <x v="10"/>
    <s v="P"/>
    <s v="Active"/>
    <n v="680"/>
    <x v="679"/>
    <s v="N"/>
    <x v="27"/>
    <n v="1070"/>
    <x v="0"/>
    <s v="Niederl. 3"/>
    <n v="1"/>
    <s v="Department"/>
    <s v="Supervisor"/>
    <s v="Manager"/>
    <s v="ang."/>
    <s v="M"/>
    <d v="2019-07-01T00:00:00"/>
    <m/>
    <s v=""/>
    <n v="0"/>
    <d v="1979-11-17T00:00:00"/>
    <n v="40"/>
    <s v="N"/>
    <n v="30"/>
    <n v="2.5"/>
    <n v="39"/>
    <x v="0"/>
    <n v="1"/>
    <n v="28"/>
    <n v="0"/>
    <n v="9124"/>
    <n v="1259.1937499999999"/>
    <n v="0"/>
    <n v="0"/>
    <n v="0"/>
    <n v="0"/>
    <n v="0"/>
    <n v="0"/>
    <n v="0"/>
    <n v="0"/>
    <n v="0"/>
    <n v="0"/>
    <n v="0"/>
    <n v="0"/>
    <n v="26.5"/>
    <n v="0"/>
    <n v="0"/>
    <n v="0"/>
    <n v="0"/>
    <n v="5.9346750000000004"/>
    <n v="0"/>
    <n v="0"/>
  </r>
  <r>
    <d v="2021-02-01T00:00:00"/>
    <x v="10"/>
    <s v="P"/>
    <s v="Active"/>
    <n v="681"/>
    <x v="680"/>
    <s v="N"/>
    <x v="36"/>
    <n v="1054"/>
    <x v="8"/>
    <s v="Niederl. 2"/>
    <n v="1"/>
    <s v="Department"/>
    <s v="Supervisor"/>
    <s v="Non-Mgm."/>
    <s v="ang."/>
    <s v="M"/>
    <d v="2016-09-01T00:00:00"/>
    <m/>
    <s v=""/>
    <n v="3"/>
    <d v="1994-02-10T00:00:00"/>
    <n v="25"/>
    <s v="N"/>
    <n v="30"/>
    <n v="2.5"/>
    <n v="39"/>
    <x v="0"/>
    <n v="1"/>
    <n v="28"/>
    <n v="0"/>
    <n v="9125"/>
    <n v="1259.1937499999999"/>
    <n v="0"/>
    <n v="0"/>
    <n v="0"/>
    <n v="0"/>
    <n v="0"/>
    <n v="0"/>
    <n v="0"/>
    <n v="0"/>
    <n v="0"/>
    <n v="0"/>
    <n v="0"/>
    <n v="0"/>
    <n v="26.5"/>
    <n v="0"/>
    <n v="0"/>
    <n v="0"/>
    <n v="0"/>
    <n v="5.9346750000000004"/>
    <n v="0"/>
    <n v="0"/>
  </r>
  <r>
    <d v="2021-02-01T00:00:00"/>
    <x v="10"/>
    <s v="P"/>
    <s v="Active"/>
    <n v="682"/>
    <x v="681"/>
    <s v="N"/>
    <x v="51"/>
    <n v="1092"/>
    <x v="9"/>
    <s v="Niederl. 4"/>
    <n v="1"/>
    <s v="Department"/>
    <s v="Supervisor"/>
    <s v="Non-Mgm."/>
    <s v="kfm"/>
    <s v="M"/>
    <d v="2019-08-01T00:00:00"/>
    <d v="2022-07-31T00:00:00"/>
    <s v=""/>
    <n v="2"/>
    <d v="1998-12-26T00:00:00"/>
    <n v="21"/>
    <s v="J"/>
    <n v="30"/>
    <n v="2.5"/>
    <n v="39"/>
    <x v="0"/>
    <n v="1"/>
    <n v="28"/>
    <n v="0"/>
    <n v="9126"/>
    <n v="1259.1937499999999"/>
    <n v="0"/>
    <n v="0"/>
    <n v="0"/>
    <n v="0"/>
    <n v="0"/>
    <n v="0"/>
    <n v="0"/>
    <n v="0"/>
    <n v="0"/>
    <n v="0"/>
    <n v="526.5"/>
    <n v="418.27500000000003"/>
    <n v="26.5"/>
    <n v="0"/>
    <n v="0"/>
    <n v="0"/>
    <n v="0"/>
    <n v="217.51703625000002"/>
    <n v="0"/>
    <n v="0"/>
  </r>
  <r>
    <d v="2021-02-01T00:00:00"/>
    <x v="10"/>
    <s v="P"/>
    <s v="Active"/>
    <n v="683"/>
    <x v="682"/>
    <s v="N"/>
    <x v="31"/>
    <n v="1028"/>
    <x v="6"/>
    <s v="Niederl. 10"/>
    <n v="1"/>
    <s v="Department"/>
    <s v="Supervisor"/>
    <s v="Non-Mgm."/>
    <s v="ang."/>
    <s v="M"/>
    <d v="2019-08-01T00:00:00"/>
    <m/>
    <s v=""/>
    <n v="0"/>
    <d v="1967-06-26T00:00:00"/>
    <n v="52"/>
    <s v="J"/>
    <n v="30"/>
    <n v="2.5"/>
    <n v="39"/>
    <x v="0"/>
    <n v="1"/>
    <n v="28"/>
    <n v="0"/>
    <n v="9127"/>
    <n v="1259.1937499999999"/>
    <n v="0"/>
    <n v="0"/>
    <n v="0"/>
    <n v="0"/>
    <n v="0"/>
    <n v="1400"/>
    <n v="0"/>
    <n v="0"/>
    <n v="0"/>
    <n v="0"/>
    <n v="526.55769230769226"/>
    <n v="418.32083333333338"/>
    <n v="26.5"/>
    <n v="0"/>
    <n v="0"/>
    <n v="0"/>
    <n v="0"/>
    <n v="531.0702208173077"/>
    <n v="78.09"/>
    <n v="0"/>
  </r>
  <r>
    <d v="2021-02-01T00:00:00"/>
    <x v="10"/>
    <s v="P"/>
    <s v="Active"/>
    <n v="684"/>
    <x v="683"/>
    <s v="N"/>
    <x v="37"/>
    <n v="1005"/>
    <x v="1"/>
    <s v="Niederl. 1"/>
    <n v="1"/>
    <s v="Department"/>
    <s v="Supervisor"/>
    <s v="Non-Mgm."/>
    <s v="ang."/>
    <s v="M"/>
    <d v="2014-07-01T00:00:00"/>
    <m/>
    <s v=""/>
    <n v="5"/>
    <d v="1993-09-25T00:00:00"/>
    <n v="26"/>
    <s v="N"/>
    <n v="30"/>
    <n v="2.5"/>
    <n v="39"/>
    <x v="0"/>
    <n v="1"/>
    <n v="28"/>
    <n v="0"/>
    <n v="9128"/>
    <n v="1259.1937499999999"/>
    <n v="0"/>
    <n v="0"/>
    <n v="0"/>
    <n v="0"/>
    <n v="0"/>
    <n v="0"/>
    <n v="0"/>
    <n v="0"/>
    <n v="0"/>
    <n v="0"/>
    <n v="0"/>
    <n v="0"/>
    <n v="26.5"/>
    <n v="0"/>
    <n v="0"/>
    <n v="0"/>
    <n v="0"/>
    <n v="5.9346750000000004"/>
    <n v="0"/>
    <n v="0"/>
  </r>
  <r>
    <d v="2021-02-01T00:00:00"/>
    <x v="10"/>
    <s v="P"/>
    <s v="Active"/>
    <n v="685"/>
    <x v="684"/>
    <s v="N"/>
    <x v="51"/>
    <n v="1092"/>
    <x v="5"/>
    <s v="Niederl. 5"/>
    <n v="1"/>
    <s v="Department"/>
    <s v="Supervisor"/>
    <s v="Non-Mgm."/>
    <s v="kfm"/>
    <s v="M"/>
    <d v="2019-08-01T00:00:00"/>
    <d v="2022-07-31T00:00:00"/>
    <s v=""/>
    <n v="2"/>
    <d v="1992-05-10T00:00:00"/>
    <n v="27"/>
    <s v="J"/>
    <n v="30"/>
    <n v="2.5"/>
    <n v="39"/>
    <x v="0"/>
    <n v="1"/>
    <n v="28"/>
    <n v="0"/>
    <n v="9129"/>
    <n v="1259.1937499999999"/>
    <n v="0"/>
    <n v="0"/>
    <n v="0"/>
    <n v="0"/>
    <n v="0"/>
    <n v="0"/>
    <n v="0"/>
    <n v="0"/>
    <n v="0"/>
    <n v="0"/>
    <n v="526.67307692307691"/>
    <n v="418.41250000000002"/>
    <n v="26.5"/>
    <n v="0"/>
    <n v="0"/>
    <n v="0"/>
    <n v="0"/>
    <n v="217.58658995192309"/>
    <n v="0"/>
    <n v="0"/>
  </r>
  <r>
    <d v="2021-02-01T00:00:00"/>
    <x v="10"/>
    <s v="P"/>
    <s v="Active"/>
    <n v="686"/>
    <x v="685"/>
    <s v="N"/>
    <x v="0"/>
    <n v="1090"/>
    <x v="0"/>
    <s v="Niederl. 3"/>
    <n v="1"/>
    <s v="Department"/>
    <s v="Supervisor"/>
    <s v="Non-Mgm."/>
    <s v="ang."/>
    <s v="W"/>
    <d v="2019-08-01T00:00:00"/>
    <m/>
    <s v=""/>
    <n v="0"/>
    <d v="1987-05-20T00:00:00"/>
    <n v="32"/>
    <s v="N"/>
    <n v="30"/>
    <n v="2.5"/>
    <n v="39"/>
    <x v="0"/>
    <n v="1"/>
    <n v="28"/>
    <n v="0"/>
    <n v="9130"/>
    <n v="1259.1937499999999"/>
    <n v="0"/>
    <n v="0"/>
    <n v="0"/>
    <n v="0"/>
    <n v="0"/>
    <n v="0"/>
    <n v="0"/>
    <n v="0"/>
    <n v="0"/>
    <n v="0"/>
    <n v="0"/>
    <n v="0"/>
    <n v="26.5"/>
    <n v="0"/>
    <n v="0"/>
    <n v="0"/>
    <n v="0"/>
    <n v="5.9346750000000004"/>
    <n v="0"/>
    <n v="0"/>
  </r>
  <r>
    <d v="2021-02-01T00:00:00"/>
    <x v="10"/>
    <s v="P"/>
    <s v="Active"/>
    <n v="687"/>
    <x v="686"/>
    <s v="N"/>
    <x v="22"/>
    <n v="1060"/>
    <x v="2"/>
    <s v="Niederl. 7"/>
    <n v="1"/>
    <s v="Department"/>
    <s v="Supervisor"/>
    <s v="Non-Mgm."/>
    <s v="ang."/>
    <s v="M"/>
    <d v="2019-08-01T00:00:00"/>
    <m/>
    <s v=""/>
    <n v="0"/>
    <d v="1980-03-08T00:00:00"/>
    <n v="39"/>
    <s v="J"/>
    <n v="30"/>
    <n v="2.5"/>
    <n v="39"/>
    <x v="0"/>
    <n v="1"/>
    <n v="28"/>
    <n v="0"/>
    <n v="9131"/>
    <n v="1259.1937499999999"/>
    <n v="0"/>
    <n v="0"/>
    <n v="0"/>
    <n v="0"/>
    <n v="0"/>
    <n v="0"/>
    <n v="0"/>
    <n v="0"/>
    <n v="0"/>
    <n v="0"/>
    <n v="526.78846153846155"/>
    <n v="418.50416666666666"/>
    <n v="26.5"/>
    <n v="0"/>
    <n v="0"/>
    <n v="0"/>
    <n v="0"/>
    <n v="217.63295908653848"/>
    <n v="0"/>
    <n v="0"/>
  </r>
  <r>
    <d v="2021-02-01T00:00:00"/>
    <x v="10"/>
    <s v="P"/>
    <s v="Active"/>
    <n v="688"/>
    <x v="687"/>
    <s v="N"/>
    <x v="51"/>
    <n v="1092"/>
    <x v="7"/>
    <s v="Niederl. 9"/>
    <n v="1"/>
    <s v="Department"/>
    <s v="Supervisor"/>
    <s v="Non-Mgm."/>
    <s v="kfm"/>
    <s v="W"/>
    <d v="2019-09-01T00:00:00"/>
    <d v="2022-08-31T00:00:00"/>
    <s v=""/>
    <n v="2"/>
    <d v="2001-07-16T00:00:00"/>
    <n v="18"/>
    <s v="J"/>
    <n v="30"/>
    <n v="2.5"/>
    <n v="39"/>
    <x v="0"/>
    <n v="1"/>
    <n v="28"/>
    <n v="0"/>
    <n v="9132"/>
    <n v="1259.1937499999999"/>
    <n v="0"/>
    <n v="0"/>
    <n v="0"/>
    <n v="0"/>
    <n v="0"/>
    <n v="0"/>
    <n v="0"/>
    <n v="0"/>
    <n v="0"/>
    <n v="0"/>
    <n v="526.84615384615381"/>
    <n v="418.55"/>
    <n v="26.5"/>
    <n v="0"/>
    <n v="0"/>
    <n v="0"/>
    <n v="0"/>
    <n v="217.65614365384616"/>
    <n v="0"/>
    <n v="0"/>
  </r>
  <r>
    <d v="2021-02-01T00:00:00"/>
    <x v="10"/>
    <s v="P"/>
    <s v="Active"/>
    <n v="690"/>
    <x v="689"/>
    <s v="N"/>
    <x v="16"/>
    <n v="1067"/>
    <x v="11"/>
    <s v="Niederl. 12"/>
    <n v="1"/>
    <s v="Department"/>
    <s v="Supervisor"/>
    <s v="Non-Mgm."/>
    <s v="ang."/>
    <s v="W"/>
    <d v="2019-09-01T00:00:00"/>
    <m/>
    <s v=""/>
    <n v="0"/>
    <d v="1997-08-05T00:00:00"/>
    <n v="22"/>
    <s v="N"/>
    <n v="30"/>
    <n v="2.5"/>
    <n v="39"/>
    <x v="0"/>
    <n v="1"/>
    <n v="28"/>
    <n v="0"/>
    <n v="9133"/>
    <n v="1259.1937499999999"/>
    <n v="0"/>
    <n v="0"/>
    <n v="0"/>
    <n v="0"/>
    <n v="0"/>
    <n v="0"/>
    <n v="0"/>
    <n v="0"/>
    <n v="0"/>
    <n v="0"/>
    <n v="0"/>
    <n v="0"/>
    <n v="26.5"/>
    <n v="0"/>
    <n v="0"/>
    <n v="0"/>
    <n v="0"/>
    <n v="5.9346750000000004"/>
    <n v="0"/>
    <n v="0"/>
  </r>
  <r>
    <d v="2021-02-01T00:00:00"/>
    <x v="10"/>
    <s v="P"/>
    <s v="Active"/>
    <n v="691"/>
    <x v="690"/>
    <s v="N"/>
    <x v="9"/>
    <n v="1087"/>
    <x v="0"/>
    <s v="Niederl. 3"/>
    <n v="1"/>
    <s v="Department"/>
    <s v="Supervisor"/>
    <s v="Non-Mgm."/>
    <s v="ang."/>
    <s v="W"/>
    <d v="2019-09-01T00:00:00"/>
    <m/>
    <s v=""/>
    <n v="0"/>
    <d v="1989-02-06T00:00:00"/>
    <n v="30"/>
    <s v="N"/>
    <n v="30"/>
    <n v="2.5"/>
    <n v="39"/>
    <x v="0"/>
    <n v="1"/>
    <n v="28"/>
    <n v="0"/>
    <n v="9134"/>
    <n v="1259.1937499999999"/>
    <n v="0"/>
    <n v="0"/>
    <n v="0"/>
    <n v="0"/>
    <n v="0"/>
    <n v="0"/>
    <n v="0"/>
    <n v="0"/>
    <n v="0"/>
    <n v="0"/>
    <n v="0"/>
    <n v="0"/>
    <n v="26.5"/>
    <n v="0"/>
    <n v="0"/>
    <n v="0"/>
    <n v="0"/>
    <n v="5.9346750000000004"/>
    <n v="0"/>
    <n v="0"/>
  </r>
  <r>
    <d v="2021-02-01T00:00:00"/>
    <x v="10"/>
    <s v="P"/>
    <s v="Active"/>
    <n v="692"/>
    <x v="691"/>
    <s v="N"/>
    <x v="51"/>
    <n v="1092"/>
    <x v="8"/>
    <s v="Niederl. 2"/>
    <n v="1"/>
    <s v="Department"/>
    <s v="Supervisor"/>
    <s v="Non-Mgm."/>
    <s v="tech"/>
    <s v="M"/>
    <d v="2019-09-01T00:00:00"/>
    <d v="2022-08-31T00:00:00"/>
    <s v=""/>
    <n v="2"/>
    <d v="1998-03-01T00:00:00"/>
    <n v="21"/>
    <s v="J"/>
    <n v="30"/>
    <n v="2.5"/>
    <n v="39"/>
    <x v="0"/>
    <n v="1"/>
    <n v="28"/>
    <n v="0"/>
    <n v="9135"/>
    <n v="1259.1937499999999"/>
    <n v="0"/>
    <n v="0"/>
    <n v="0"/>
    <n v="0"/>
    <n v="0"/>
    <n v="0"/>
    <n v="0"/>
    <n v="0"/>
    <n v="0"/>
    <n v="0"/>
    <n v="527.01923076923083"/>
    <n v="418.68750000000006"/>
    <n v="26.5"/>
    <n v="0"/>
    <n v="0"/>
    <n v="0"/>
    <n v="0"/>
    <n v="217.72569735576928"/>
    <n v="0"/>
    <n v="0"/>
  </r>
  <r>
    <d v="2021-02-01T00:00:00"/>
    <x v="10"/>
    <s v="P"/>
    <s v="Active"/>
    <n v="693"/>
    <x v="692"/>
    <s v="N"/>
    <x v="51"/>
    <n v="1092"/>
    <x v="0"/>
    <s v="Niederl. 3"/>
    <n v="1"/>
    <s v="Department"/>
    <s v="Supervisor"/>
    <s v="Non-Mgm."/>
    <s v="kfm"/>
    <s v="M"/>
    <d v="2019-09-01T00:00:00"/>
    <d v="2021-08-31T00:00:00"/>
    <s v=""/>
    <n v="1"/>
    <d v="2002-01-10T00:00:00"/>
    <n v="18"/>
    <s v="J"/>
    <n v="30"/>
    <n v="2.5"/>
    <n v="39"/>
    <x v="0"/>
    <n v="1"/>
    <n v="28"/>
    <n v="0"/>
    <n v="9136"/>
    <n v="1259.1937499999999"/>
    <n v="0"/>
    <n v="0"/>
    <n v="0"/>
    <n v="0"/>
    <n v="0"/>
    <n v="0"/>
    <n v="0"/>
    <n v="0"/>
    <n v="0"/>
    <n v="0"/>
    <n v="527.07692307692309"/>
    <n v="418.73333333333341"/>
    <n v="26.5"/>
    <n v="0"/>
    <n v="0"/>
    <n v="0"/>
    <n v="0"/>
    <n v="217.74888192307694"/>
    <n v="0"/>
    <n v="0"/>
  </r>
  <r>
    <d v="2021-02-01T00:00:00"/>
    <x v="10"/>
    <s v="P"/>
    <s v="Active"/>
    <n v="695"/>
    <x v="694"/>
    <s v="N"/>
    <x v="24"/>
    <n v="1081"/>
    <x v="0"/>
    <s v="Niederl. 3"/>
    <n v="1"/>
    <s v="Department"/>
    <s v="Supervisor"/>
    <s v="Non-Mgm."/>
    <s v="ang."/>
    <s v="M"/>
    <d v="2019-10-01T00:00:00"/>
    <m/>
    <s v=""/>
    <n v="0"/>
    <d v="1986-01-11T00:00:00"/>
    <n v="34"/>
    <s v="N"/>
    <n v="30"/>
    <n v="2.5"/>
    <n v="39"/>
    <x v="0"/>
    <n v="1"/>
    <n v="28"/>
    <n v="0"/>
    <n v="9137"/>
    <n v="1259.1937499999999"/>
    <n v="0"/>
    <n v="0"/>
    <n v="0"/>
    <n v="0"/>
    <n v="0"/>
    <n v="0"/>
    <n v="0"/>
    <n v="0"/>
    <n v="0"/>
    <n v="0"/>
    <n v="0"/>
    <n v="0"/>
    <n v="26.5"/>
    <n v="0"/>
    <n v="0"/>
    <n v="0"/>
    <n v="0"/>
    <n v="5.9346750000000004"/>
    <n v="0"/>
    <n v="0"/>
  </r>
  <r>
    <d v="2021-02-01T00:00:00"/>
    <x v="10"/>
    <s v="P"/>
    <s v="Active"/>
    <n v="696"/>
    <x v="695"/>
    <s v="N"/>
    <x v="22"/>
    <n v="1060"/>
    <x v="2"/>
    <s v="Niederl. 7"/>
    <n v="1"/>
    <s v="Department"/>
    <s v="Supervisor"/>
    <s v="Non-Mgm."/>
    <s v="ang."/>
    <s v="M"/>
    <d v="2019-09-16T00:00:00"/>
    <m/>
    <s v=""/>
    <n v="0"/>
    <d v="1984-06-26T00:00:00"/>
    <n v="35"/>
    <s v="J"/>
    <n v="30"/>
    <n v="2.5"/>
    <n v="39"/>
    <x v="0"/>
    <n v="1"/>
    <n v="28"/>
    <n v="0"/>
    <n v="9138"/>
    <n v="1259.1937499999999"/>
    <n v="0"/>
    <n v="0"/>
    <n v="0"/>
    <n v="0"/>
    <n v="0"/>
    <n v="0"/>
    <n v="0"/>
    <n v="0"/>
    <n v="0"/>
    <n v="0"/>
    <n v="527.19230769230774"/>
    <n v="418.82500000000005"/>
    <n v="26.5"/>
    <n v="0"/>
    <n v="0"/>
    <n v="0"/>
    <n v="0"/>
    <n v="217.79525105769233"/>
    <n v="0"/>
    <n v="0"/>
  </r>
  <r>
    <d v="2021-02-01T00:00:00"/>
    <x v="10"/>
    <s v="P"/>
    <s v="Active"/>
    <n v="697"/>
    <x v="696"/>
    <s v="N"/>
    <x v="16"/>
    <n v="1043"/>
    <x v="9"/>
    <s v="Niederl. 4"/>
    <n v="1"/>
    <s v="Department"/>
    <s v="Supervisor"/>
    <s v="Non-Mgm."/>
    <s v="ang."/>
    <s v="W"/>
    <d v="2019-10-01T00:00:00"/>
    <m/>
    <s v=""/>
    <n v="0"/>
    <d v="1991-07-10T00:00:00"/>
    <n v="28"/>
    <s v="J"/>
    <n v="30"/>
    <n v="2.5"/>
    <n v="25"/>
    <x v="0"/>
    <n v="0.64102564102564108"/>
    <n v="28"/>
    <n v="0"/>
    <n v="9139"/>
    <n v="1259.1937499999999"/>
    <n v="0"/>
    <n v="0"/>
    <n v="0"/>
    <n v="0"/>
    <n v="0"/>
    <n v="0"/>
    <n v="0"/>
    <n v="0"/>
    <n v="0"/>
    <n v="0"/>
    <n v="822.51"/>
    <n v="418.87083333333339"/>
    <n v="26.5"/>
    <n v="0"/>
    <n v="0"/>
    <n v="0"/>
    <n v="0"/>
    <n v="283.94191262500004"/>
    <n v="0"/>
    <n v="0"/>
  </r>
  <r>
    <d v="2021-02-01T00:00:00"/>
    <x v="10"/>
    <s v="P"/>
    <s v="Active"/>
    <n v="698"/>
    <x v="697"/>
    <s v="N"/>
    <x v="16"/>
    <n v="1049"/>
    <x v="3"/>
    <s v="Niederl. 8"/>
    <n v="1"/>
    <s v="Department"/>
    <s v="Supervisor"/>
    <s v="Non-Mgm."/>
    <s v="ang."/>
    <s v="M"/>
    <d v="2019-10-01T00:00:00"/>
    <m/>
    <s v=""/>
    <n v="0"/>
    <d v="1991-01-28T00:00:00"/>
    <n v="28"/>
    <s v="J"/>
    <n v="30"/>
    <n v="2.5"/>
    <n v="39"/>
    <x v="0"/>
    <n v="1"/>
    <n v="28"/>
    <n v="0"/>
    <n v="9140"/>
    <n v="1259.1937499999999"/>
    <n v="0"/>
    <n v="0"/>
    <n v="0"/>
    <n v="0"/>
    <n v="0"/>
    <n v="0"/>
    <n v="0"/>
    <n v="0"/>
    <n v="0"/>
    <n v="0"/>
    <n v="527.30769230769238"/>
    <n v="418.91666666666669"/>
    <n v="26.5"/>
    <n v="0"/>
    <n v="0"/>
    <n v="0"/>
    <n v="0"/>
    <n v="217.84162019230774"/>
    <n v="0"/>
    <n v="0"/>
  </r>
  <r>
    <d v="2021-02-01T00:00:00"/>
    <x v="10"/>
    <s v="P"/>
    <s v="Active"/>
    <n v="700"/>
    <x v="699"/>
    <s v="N"/>
    <x v="17"/>
    <n v="1088"/>
    <x v="0"/>
    <s v="Niederl. 3"/>
    <n v="1"/>
    <s v="Department"/>
    <s v="Supervisor"/>
    <s v="Non-Mgm."/>
    <s v="ang."/>
    <s v="W"/>
    <d v="2019-10-01T00:00:00"/>
    <d v="2021-09-30T00:00:00"/>
    <s v=""/>
    <n v="1"/>
    <d v="1982-09-25T00:00:00"/>
    <n v="37"/>
    <s v="N"/>
    <n v="30"/>
    <n v="2.5"/>
    <n v="15"/>
    <x v="0"/>
    <n v="0.38461538461538464"/>
    <n v="28"/>
    <n v="0"/>
    <n v="9141"/>
    <n v="1259.1937499999999"/>
    <n v="0"/>
    <n v="0"/>
    <n v="0"/>
    <n v="0"/>
    <n v="0"/>
    <n v="0"/>
    <n v="0"/>
    <n v="0"/>
    <n v="0"/>
    <n v="0"/>
    <n v="0"/>
    <n v="0"/>
    <n v="26.5"/>
    <n v="0"/>
    <n v="0"/>
    <n v="0"/>
    <n v="0"/>
    <n v="5.9346750000000004"/>
    <n v="0"/>
    <n v="0"/>
  </r>
  <r>
    <d v="2021-02-01T00:00:00"/>
    <x v="10"/>
    <s v="P"/>
    <s v="Active"/>
    <n v="701"/>
    <x v="700"/>
    <s v="N"/>
    <x v="53"/>
    <n v="1012"/>
    <x v="1"/>
    <s v="Niederl. 1"/>
    <n v="1"/>
    <s v="Department"/>
    <s v="Supervisor"/>
    <s v="Non-Mgm."/>
    <s v="kfm"/>
    <s v="W"/>
    <d v="2019-09-01T00:00:00"/>
    <d v="2022-08-31T00:00:00"/>
    <s v=""/>
    <n v="2"/>
    <d v="2000-09-12T00:00:00"/>
    <n v="19"/>
    <s v="J"/>
    <n v="30"/>
    <n v="2.5"/>
    <n v="39"/>
    <x v="0"/>
    <n v="1"/>
    <n v="28"/>
    <n v="0"/>
    <n v="9142"/>
    <n v="1259.1937499999999"/>
    <n v="0"/>
    <n v="0"/>
    <n v="0"/>
    <n v="0"/>
    <n v="0"/>
    <n v="0"/>
    <n v="0"/>
    <n v="0"/>
    <n v="0"/>
    <n v="0"/>
    <n v="527.42307692307691"/>
    <n v="419.00833333333338"/>
    <n v="26.5"/>
    <n v="0"/>
    <n v="0"/>
    <n v="0"/>
    <n v="0"/>
    <n v="217.8879893269231"/>
    <n v="0"/>
    <n v="0"/>
  </r>
  <r>
    <d v="2021-02-01T00:00:00"/>
    <x v="10"/>
    <s v="P"/>
    <s v="Active"/>
    <n v="702"/>
    <x v="701"/>
    <s v="N"/>
    <x v="52"/>
    <n v="1007"/>
    <x v="1"/>
    <s v="Niederl. 1"/>
    <n v="1"/>
    <s v="Department"/>
    <s v="Supervisor"/>
    <s v="Non-Mgm."/>
    <s v="tech"/>
    <s v="M"/>
    <d v="2019-09-01T00:00:00"/>
    <d v="2023-02-28T00:00:00"/>
    <s v=""/>
    <n v="3"/>
    <d v="2004-02-03T00:00:00"/>
    <n v="15"/>
    <s v="J"/>
    <n v="30"/>
    <n v="2.5"/>
    <n v="39"/>
    <x v="0"/>
    <n v="1"/>
    <n v="28"/>
    <n v="0"/>
    <n v="9143"/>
    <n v="1259.1937499999999"/>
    <n v="0"/>
    <n v="0"/>
    <n v="0"/>
    <n v="0"/>
    <n v="0"/>
    <n v="0"/>
    <n v="0"/>
    <n v="0"/>
    <n v="0"/>
    <n v="0"/>
    <n v="527.48076923076917"/>
    <n v="419.05416666666667"/>
    <n v="26.5"/>
    <n v="0"/>
    <n v="0"/>
    <n v="0"/>
    <n v="0"/>
    <n v="217.91117389423076"/>
    <n v="0"/>
    <n v="0"/>
  </r>
  <r>
    <d v="2021-02-01T00:00:00"/>
    <x v="10"/>
    <s v="P"/>
    <s v="Active"/>
    <n v="703"/>
    <x v="702"/>
    <s v="N"/>
    <x v="52"/>
    <n v="1007"/>
    <x v="1"/>
    <s v="Niederl. 1"/>
    <n v="1"/>
    <s v="Department"/>
    <s v="Supervisor"/>
    <s v="Non-Mgm."/>
    <s v="tech"/>
    <s v="M"/>
    <d v="2019-09-01T00:00:00"/>
    <d v="2023-02-28T00:00:00"/>
    <s v=""/>
    <n v="3"/>
    <d v="2003-04-29T00:00:00"/>
    <n v="16"/>
    <s v="J"/>
    <n v="30"/>
    <n v="2.5"/>
    <n v="39"/>
    <x v="0"/>
    <n v="1"/>
    <n v="28"/>
    <n v="0"/>
    <n v="9144"/>
    <n v="1259.1937499999999"/>
    <n v="0"/>
    <n v="0"/>
    <n v="0"/>
    <n v="0"/>
    <n v="0"/>
    <n v="0"/>
    <n v="0"/>
    <n v="0"/>
    <n v="0"/>
    <n v="0"/>
    <n v="527.53846153846155"/>
    <n v="419.1"/>
    <n v="26.5"/>
    <n v="0"/>
    <n v="0"/>
    <n v="0"/>
    <n v="0"/>
    <n v="217.93435846153847"/>
    <n v="0"/>
    <n v="0"/>
  </r>
  <r>
    <d v="2021-02-01T00:00:00"/>
    <x v="10"/>
    <s v="P"/>
    <s v="Active"/>
    <n v="704"/>
    <x v="703"/>
    <s v="N"/>
    <x v="52"/>
    <n v="1007"/>
    <x v="1"/>
    <s v="Niederl. 1"/>
    <n v="1"/>
    <s v="Department"/>
    <s v="Supervisor"/>
    <s v="Non-Mgm."/>
    <s v="tech"/>
    <s v="M"/>
    <d v="2019-09-01T00:00:00"/>
    <d v="2023-02-28T00:00:00"/>
    <s v=""/>
    <n v="3"/>
    <d v="2002-10-14T00:00:00"/>
    <n v="17"/>
    <s v="J"/>
    <n v="30"/>
    <n v="2.5"/>
    <n v="39"/>
    <x v="0"/>
    <n v="1"/>
    <n v="28"/>
    <n v="0"/>
    <n v="9145"/>
    <n v="1259.1937499999999"/>
    <n v="0"/>
    <n v="0"/>
    <n v="0"/>
    <n v="0"/>
    <n v="0"/>
    <n v="0"/>
    <n v="0"/>
    <n v="0"/>
    <n v="0"/>
    <n v="0"/>
    <n v="527.59615384615381"/>
    <n v="419.14583333333337"/>
    <n v="26.5"/>
    <n v="0"/>
    <n v="0"/>
    <n v="0"/>
    <n v="0"/>
    <n v="217.95754302884617"/>
    <n v="0"/>
    <n v="0"/>
  </r>
  <r>
    <d v="2021-02-01T00:00:00"/>
    <x v="10"/>
    <s v="P"/>
    <s v="Active"/>
    <n v="705"/>
    <x v="704"/>
    <s v="N"/>
    <x v="52"/>
    <n v="1007"/>
    <x v="1"/>
    <s v="Niederl. 1"/>
    <n v="1"/>
    <s v="Department"/>
    <s v="Supervisor"/>
    <s v="Non-Mgm."/>
    <s v="tech"/>
    <s v="M"/>
    <d v="2019-09-01T00:00:00"/>
    <d v="2023-02-28T00:00:00"/>
    <s v=""/>
    <n v="3"/>
    <d v="2003-01-10T00:00:00"/>
    <n v="17"/>
    <s v="J"/>
    <n v="30"/>
    <n v="2.5"/>
    <n v="39"/>
    <x v="0"/>
    <n v="1"/>
    <n v="28"/>
    <n v="0"/>
    <n v="9146"/>
    <n v="1259.1937499999999"/>
    <n v="0"/>
    <n v="0"/>
    <n v="0"/>
    <n v="0"/>
    <n v="0"/>
    <n v="0"/>
    <n v="0"/>
    <n v="0"/>
    <n v="0"/>
    <n v="0"/>
    <n v="527.65384615384619"/>
    <n v="419.19166666666666"/>
    <n v="26.5"/>
    <n v="0"/>
    <n v="0"/>
    <n v="0"/>
    <n v="0"/>
    <n v="217.98072759615386"/>
    <n v="0"/>
    <n v="0"/>
  </r>
  <r>
    <d v="2021-02-01T00:00:00"/>
    <x v="10"/>
    <s v="P"/>
    <s v="Active"/>
    <n v="706"/>
    <x v="705"/>
    <s v="N"/>
    <x v="52"/>
    <n v="1007"/>
    <x v="1"/>
    <s v="Niederl. 1"/>
    <n v="1"/>
    <s v="Department"/>
    <s v="Supervisor"/>
    <s v="Non-Mgm."/>
    <s v="tech"/>
    <s v="M"/>
    <d v="2019-09-01T00:00:00"/>
    <d v="2023-02-28T00:00:00"/>
    <s v=""/>
    <n v="3"/>
    <d v="2002-10-01T00:00:00"/>
    <n v="17"/>
    <s v="J"/>
    <n v="30"/>
    <n v="2.5"/>
    <n v="39"/>
    <x v="0"/>
    <n v="1"/>
    <n v="28"/>
    <n v="0"/>
    <n v="9147"/>
    <n v="1259.1937499999999"/>
    <n v="0"/>
    <n v="0"/>
    <n v="0"/>
    <n v="0"/>
    <n v="0"/>
    <n v="0"/>
    <n v="0"/>
    <n v="0"/>
    <n v="0"/>
    <n v="0"/>
    <n v="527.71153846153845"/>
    <n v="419.23750000000001"/>
    <n v="26.5"/>
    <n v="0"/>
    <n v="0"/>
    <n v="0"/>
    <n v="0"/>
    <n v="218.00391216346156"/>
    <n v="0"/>
    <n v="0"/>
  </r>
  <r>
    <d v="2021-02-01T00:00:00"/>
    <x v="10"/>
    <s v="P"/>
    <s v="Active"/>
    <n v="707"/>
    <x v="706"/>
    <s v="N"/>
    <x v="53"/>
    <n v="1012"/>
    <x v="1"/>
    <s v="Niederl. 1"/>
    <n v="1"/>
    <s v="Department"/>
    <s v="Supervisor"/>
    <s v="Non-Mgm."/>
    <s v="kfm"/>
    <s v="M"/>
    <d v="2019-09-01T00:00:00"/>
    <d v="2022-08-31T00:00:00"/>
    <s v=""/>
    <n v="2"/>
    <d v="2003-06-18T00:00:00"/>
    <n v="16"/>
    <s v="J"/>
    <n v="30"/>
    <n v="2.5"/>
    <n v="39"/>
    <x v="0"/>
    <n v="1"/>
    <n v="28"/>
    <n v="0"/>
    <n v="9148"/>
    <n v="1259.1937499999999"/>
    <n v="0"/>
    <n v="0"/>
    <n v="0"/>
    <n v="0"/>
    <n v="0"/>
    <n v="0"/>
    <n v="0"/>
    <n v="0"/>
    <n v="0"/>
    <n v="0"/>
    <n v="527.76923076923072"/>
    <n v="419.28333333333336"/>
    <n v="26.5"/>
    <n v="0"/>
    <n v="0"/>
    <n v="0"/>
    <n v="0"/>
    <n v="218.02709673076922"/>
    <n v="0"/>
    <n v="0"/>
  </r>
  <r>
    <d v="2021-02-01T00:00:00"/>
    <x v="10"/>
    <s v="P"/>
    <s v="Active"/>
    <n v="708"/>
    <x v="707"/>
    <s v="N"/>
    <x v="53"/>
    <n v="1012"/>
    <x v="1"/>
    <s v="Niederl. 1"/>
    <n v="1"/>
    <s v="Department"/>
    <s v="Supervisor"/>
    <s v="Non-Mgm."/>
    <s v="kfm"/>
    <s v="W"/>
    <d v="2019-09-01T00:00:00"/>
    <d v="2022-08-31T00:00:00"/>
    <s v=""/>
    <n v="2"/>
    <d v="2003-07-06T00:00:00"/>
    <n v="16"/>
    <s v="J"/>
    <n v="30"/>
    <n v="2.5"/>
    <n v="39"/>
    <x v="0"/>
    <n v="1"/>
    <n v="28"/>
    <n v="0"/>
    <n v="9149"/>
    <n v="1259.1937499999999"/>
    <n v="0"/>
    <n v="0"/>
    <n v="0"/>
    <n v="0"/>
    <n v="0"/>
    <n v="0"/>
    <n v="0"/>
    <n v="0"/>
    <n v="0"/>
    <n v="0"/>
    <n v="527.82692307692309"/>
    <n v="419.32916666666665"/>
    <n v="26.5"/>
    <n v="0"/>
    <n v="0"/>
    <n v="0"/>
    <n v="0"/>
    <n v="218.05028129807692"/>
    <n v="0"/>
    <n v="0"/>
  </r>
  <r>
    <d v="2021-02-01T00:00:00"/>
    <x v="10"/>
    <s v="P"/>
    <s v="Active"/>
    <n v="709"/>
    <x v="708"/>
    <s v="N"/>
    <x v="52"/>
    <n v="1007"/>
    <x v="1"/>
    <s v="Niederl. 1"/>
    <n v="1"/>
    <s v="Department"/>
    <s v="Supervisor"/>
    <s v="Non-Mgm."/>
    <s v="tech"/>
    <s v="M"/>
    <d v="2019-09-01T00:00:00"/>
    <d v="2023-01-31T00:00:00"/>
    <s v=""/>
    <n v="3"/>
    <d v="2003-02-14T00:00:00"/>
    <n v="16"/>
    <s v="J"/>
    <n v="30"/>
    <n v="2.5"/>
    <n v="39"/>
    <x v="0"/>
    <n v="1"/>
    <n v="28"/>
    <n v="0"/>
    <n v="9150"/>
    <n v="1259.1937499999999"/>
    <n v="0"/>
    <n v="0"/>
    <n v="0"/>
    <n v="0"/>
    <n v="0"/>
    <n v="0"/>
    <n v="0"/>
    <n v="0"/>
    <n v="0"/>
    <n v="0"/>
    <n v="527.88461538461536"/>
    <n v="419.37500000000006"/>
    <n v="26.5"/>
    <n v="0"/>
    <n v="0"/>
    <n v="0"/>
    <n v="0"/>
    <n v="218.07346586538463"/>
    <n v="0"/>
    <n v="0"/>
  </r>
  <r>
    <d v="2021-02-01T00:00:00"/>
    <x v="10"/>
    <s v="P"/>
    <s v="Active"/>
    <n v="710"/>
    <x v="709"/>
    <s v="N"/>
    <x v="52"/>
    <n v="1007"/>
    <x v="1"/>
    <s v="Niederl. 1"/>
    <n v="1"/>
    <s v="Department"/>
    <s v="Supervisor"/>
    <s v="Non-Mgm."/>
    <s v="tech"/>
    <s v="M"/>
    <d v="2019-09-01T00:00:00"/>
    <d v="2023-02-28T00:00:00"/>
    <s v=""/>
    <n v="3"/>
    <d v="2003-02-14T00:00:00"/>
    <n v="16"/>
    <s v="J"/>
    <n v="30"/>
    <n v="2.5"/>
    <n v="39"/>
    <x v="0"/>
    <n v="1"/>
    <n v="28"/>
    <n v="0"/>
    <n v="9151"/>
    <n v="1259.1937499999999"/>
    <n v="0"/>
    <n v="0"/>
    <n v="0"/>
    <n v="0"/>
    <n v="0"/>
    <n v="0"/>
    <n v="0"/>
    <n v="0"/>
    <n v="0"/>
    <n v="0"/>
    <n v="527.94230769230774"/>
    <n v="419.42083333333341"/>
    <n v="26.5"/>
    <n v="0"/>
    <n v="0"/>
    <n v="0"/>
    <n v="0"/>
    <n v="218.09665043269234"/>
    <n v="0"/>
    <n v="0"/>
  </r>
  <r>
    <d v="2021-02-01T00:00:00"/>
    <x v="10"/>
    <s v="P"/>
    <s v="Active"/>
    <n v="711"/>
    <x v="710"/>
    <s v="N"/>
    <x v="52"/>
    <n v="1007"/>
    <x v="1"/>
    <s v="Niederl. 1"/>
    <n v="1"/>
    <s v="Department"/>
    <s v="Supervisor"/>
    <s v="Non-Mgm."/>
    <s v="tech"/>
    <s v="M"/>
    <d v="2019-09-01T00:00:00"/>
    <d v="2023-02-28T00:00:00"/>
    <s v=""/>
    <n v="3"/>
    <d v="2002-07-25T00:00:00"/>
    <n v="17"/>
    <s v="J"/>
    <n v="30"/>
    <n v="2.5"/>
    <n v="39"/>
    <x v="0"/>
    <n v="1"/>
    <n v="28"/>
    <n v="0"/>
    <n v="9152"/>
    <n v="1259.1937499999999"/>
    <n v="0"/>
    <n v="0"/>
    <n v="0"/>
    <n v="0"/>
    <n v="0"/>
    <n v="0"/>
    <n v="0"/>
    <n v="0"/>
    <n v="0"/>
    <n v="0"/>
    <n v="528"/>
    <n v="419.4666666666667"/>
    <n v="26.5"/>
    <n v="0"/>
    <n v="0"/>
    <n v="0"/>
    <n v="0"/>
    <n v="218.11983500000002"/>
    <n v="0"/>
    <n v="0"/>
  </r>
  <r>
    <d v="2021-02-01T00:00:00"/>
    <x v="10"/>
    <s v="P"/>
    <s v="Active"/>
    <n v="712"/>
    <x v="711"/>
    <s v="N"/>
    <x v="37"/>
    <n v="1005"/>
    <x v="1"/>
    <s v="Niederl. 1"/>
    <n v="1"/>
    <s v="Department"/>
    <s v="Supervisor"/>
    <s v="Non-Mgm."/>
    <s v="ang."/>
    <s v="M"/>
    <d v="2004-05-11T00:00:00"/>
    <m/>
    <s v=""/>
    <n v="15"/>
    <d v="1985-03-18T00:00:00"/>
    <n v="34"/>
    <s v="N"/>
    <n v="30"/>
    <n v="2.5"/>
    <n v="30"/>
    <x v="0"/>
    <n v="0.76923076923076927"/>
    <n v="28"/>
    <n v="0"/>
    <n v="9153"/>
    <n v="1259.1937499999999"/>
    <n v="0"/>
    <n v="0"/>
    <n v="0"/>
    <n v="0"/>
    <n v="0"/>
    <n v="0"/>
    <n v="0"/>
    <n v="0"/>
    <n v="0"/>
    <n v="0"/>
    <n v="0"/>
    <n v="0"/>
    <n v="26.5"/>
    <n v="0"/>
    <n v="0"/>
    <n v="0"/>
    <n v="0"/>
    <n v="5.9346750000000004"/>
    <n v="0"/>
    <n v="0"/>
  </r>
  <r>
    <d v="2021-02-01T00:00:00"/>
    <x v="10"/>
    <s v="P"/>
    <s v="Active"/>
    <n v="713"/>
    <x v="712"/>
    <s v="N"/>
    <x v="20"/>
    <n v="1045"/>
    <x v="9"/>
    <s v="Niederl. 4"/>
    <n v="1"/>
    <s v="Department"/>
    <s v="Supervisor"/>
    <s v="Non-Mgm."/>
    <s v="ang."/>
    <s v="W"/>
    <d v="2019-10-01T00:00:00"/>
    <m/>
    <s v=""/>
    <n v="0"/>
    <d v="1973-04-11T00:00:00"/>
    <n v="46"/>
    <s v="J"/>
    <n v="24"/>
    <n v="2"/>
    <n v="20"/>
    <x v="0"/>
    <n v="0.51282051282051277"/>
    <n v="28"/>
    <n v="0"/>
    <n v="9154"/>
    <n v="1259.1937499999999"/>
    <n v="0"/>
    <n v="0"/>
    <n v="0"/>
    <n v="0"/>
    <n v="0"/>
    <n v="0"/>
    <n v="0"/>
    <n v="0"/>
    <n v="0"/>
    <n v="0"/>
    <n v="823.86"/>
    <n v="419.55833333333339"/>
    <n v="26.5"/>
    <n v="0"/>
    <n v="0"/>
    <n v="0"/>
    <n v="0"/>
    <n v="284.39821075000003"/>
    <n v="0"/>
    <n v="0"/>
  </r>
  <r>
    <d v="2021-02-01T00:00:00"/>
    <x v="10"/>
    <s v="P"/>
    <s v="Active"/>
    <n v="714"/>
    <x v="713"/>
    <s v="N"/>
    <x v="50"/>
    <n v="1069"/>
    <x v="0"/>
    <s v="Niederl. 3"/>
    <n v="1"/>
    <s v="Department"/>
    <s v="Supervisor"/>
    <s v="Non-Mgm."/>
    <s v="ang."/>
    <s v="M"/>
    <d v="2019-10-01T00:00:00"/>
    <m/>
    <s v=""/>
    <n v="0"/>
    <d v="1984-08-06T00:00:00"/>
    <n v="35"/>
    <s v="N"/>
    <n v="30"/>
    <n v="2.5"/>
    <n v="39"/>
    <x v="0"/>
    <n v="1"/>
    <n v="28"/>
    <n v="0"/>
    <n v="9155"/>
    <n v="1259.1937499999999"/>
    <n v="0"/>
    <n v="0"/>
    <n v="0"/>
    <n v="0"/>
    <n v="0"/>
    <n v="0"/>
    <n v="0"/>
    <n v="0"/>
    <n v="0"/>
    <n v="0"/>
    <n v="0"/>
    <n v="0"/>
    <n v="26.5"/>
    <n v="0"/>
    <n v="0"/>
    <n v="0"/>
    <n v="0"/>
    <n v="5.9346750000000004"/>
    <n v="0"/>
    <n v="0"/>
  </r>
  <r>
    <d v="2021-02-01T00:00:00"/>
    <x v="10"/>
    <s v="P"/>
    <s v="Active"/>
    <n v="716"/>
    <x v="715"/>
    <s v="N"/>
    <x v="16"/>
    <n v="1019"/>
    <x v="7"/>
    <s v="Niederl. 9"/>
    <n v="1"/>
    <s v="Department"/>
    <s v="Supervisor"/>
    <s v="Manager"/>
    <s v="ang."/>
    <s v="M"/>
    <d v="2019-11-01T00:00:00"/>
    <m/>
    <s v=""/>
    <n v="0"/>
    <d v="1971-12-26T00:00:00"/>
    <n v="48"/>
    <s v="N"/>
    <n v="30"/>
    <n v="2.5"/>
    <n v="39"/>
    <x v="0"/>
    <n v="1"/>
    <n v="28"/>
    <n v="0"/>
    <n v="9156"/>
    <n v="1259.1937499999999"/>
    <n v="0"/>
    <n v="0"/>
    <n v="30"/>
    <n v="0"/>
    <n v="0"/>
    <n v="0"/>
    <n v="0"/>
    <n v="0"/>
    <n v="0"/>
    <n v="0"/>
    <n v="0"/>
    <n v="0"/>
    <n v="26.5"/>
    <n v="0"/>
    <n v="0"/>
    <n v="0"/>
    <n v="0"/>
    <n v="12.653175000000001"/>
    <n v="78.09"/>
    <n v="0"/>
  </r>
  <r>
    <d v="2021-02-01T00:00:00"/>
    <x v="10"/>
    <s v="P"/>
    <s v="Active"/>
    <n v="718"/>
    <x v="717"/>
    <s v="N"/>
    <x v="29"/>
    <n v="1079"/>
    <x v="0"/>
    <s v="Niederl. 3"/>
    <n v="1"/>
    <s v="Department"/>
    <s v="Supervisor"/>
    <s v="Non-Mgm."/>
    <s v="ang."/>
    <s v="M"/>
    <d v="2019-11-01T00:00:00"/>
    <m/>
    <s v=""/>
    <n v="0"/>
    <d v="1985-03-09T00:00:00"/>
    <n v="34"/>
    <s v="N"/>
    <n v="30"/>
    <n v="2.5"/>
    <n v="39"/>
    <x v="0"/>
    <n v="1"/>
    <n v="28"/>
    <n v="0"/>
    <n v="9157"/>
    <n v="1259.1937499999999"/>
    <n v="0"/>
    <n v="0"/>
    <n v="0"/>
    <n v="0"/>
    <n v="0"/>
    <n v="0"/>
    <n v="0"/>
    <n v="0"/>
    <n v="0"/>
    <n v="0"/>
    <n v="0"/>
    <n v="0"/>
    <n v="26.5"/>
    <n v="0"/>
    <n v="0"/>
    <n v="0"/>
    <n v="0"/>
    <n v="5.9346750000000004"/>
    <n v="0"/>
    <n v="0"/>
  </r>
  <r>
    <d v="2021-02-01T00:00:00"/>
    <x v="10"/>
    <s v="P"/>
    <s v="Active"/>
    <n v="719"/>
    <x v="718"/>
    <s v="N"/>
    <x v="9"/>
    <n v="1087"/>
    <x v="0"/>
    <s v="Niederl. 3"/>
    <n v="1"/>
    <s v="Department"/>
    <s v="Supervisor"/>
    <s v="Non-Mgm."/>
    <s v="ang."/>
    <s v="W"/>
    <d v="2019-11-01T00:00:00"/>
    <m/>
    <s v=""/>
    <n v="0"/>
    <d v="1990-12-30T00:00:00"/>
    <n v="29"/>
    <s v="N"/>
    <n v="30"/>
    <n v="2.5"/>
    <n v="39"/>
    <x v="0"/>
    <n v="1"/>
    <n v="28"/>
    <n v="0"/>
    <n v="9158"/>
    <n v="1259.1937499999999"/>
    <n v="0"/>
    <n v="0"/>
    <n v="0"/>
    <n v="0"/>
    <n v="0"/>
    <n v="0"/>
    <n v="0"/>
    <n v="0"/>
    <n v="0"/>
    <n v="0"/>
    <n v="0"/>
    <n v="0"/>
    <n v="26.5"/>
    <n v="0"/>
    <n v="0"/>
    <n v="0"/>
    <n v="0"/>
    <n v="5.9346750000000004"/>
    <n v="0"/>
    <n v="0"/>
  </r>
  <r>
    <d v="2021-02-01T00:00:00"/>
    <x v="10"/>
    <s v="P"/>
    <s v="Active"/>
    <n v="720"/>
    <x v="719"/>
    <s v="N"/>
    <x v="9"/>
    <n v="1087"/>
    <x v="0"/>
    <s v="Niederl. 3"/>
    <n v="1"/>
    <s v="Department"/>
    <s v="Supervisor"/>
    <s v="Non-Mgm."/>
    <s v="ang."/>
    <s v="M"/>
    <d v="2019-11-01T00:00:00"/>
    <m/>
    <s v=""/>
    <n v="0"/>
    <d v="1993-04-19T00:00:00"/>
    <n v="26"/>
    <s v="N"/>
    <n v="30"/>
    <n v="2.5"/>
    <n v="39"/>
    <x v="0"/>
    <n v="1"/>
    <n v="28"/>
    <n v="0"/>
    <n v="9159"/>
    <n v="1259.1937499999999"/>
    <n v="0"/>
    <n v="0"/>
    <n v="0"/>
    <n v="0"/>
    <n v="0"/>
    <n v="0"/>
    <n v="0"/>
    <n v="0"/>
    <n v="0"/>
    <n v="0"/>
    <n v="0"/>
    <n v="0"/>
    <n v="26.5"/>
    <n v="0"/>
    <n v="0"/>
    <n v="0"/>
    <n v="0"/>
    <n v="5.9346750000000004"/>
    <n v="0"/>
    <n v="0"/>
  </r>
  <r>
    <d v="2021-02-01T00:00:00"/>
    <x v="10"/>
    <s v="P"/>
    <s v="Active"/>
    <n v="721"/>
    <x v="720"/>
    <s v="N"/>
    <x v="35"/>
    <n v="1078"/>
    <x v="0"/>
    <s v="Niederl. 3"/>
    <n v="1"/>
    <s v="Department"/>
    <s v="Supervisor"/>
    <s v="Manager"/>
    <s v="ang."/>
    <s v="M"/>
    <d v="2019-11-01T00:00:00"/>
    <m/>
    <s v=""/>
    <n v="0"/>
    <d v="1988-07-01T00:00:00"/>
    <n v="31"/>
    <s v="N"/>
    <n v="30"/>
    <n v="2.5"/>
    <n v="39"/>
    <x v="0"/>
    <n v="1"/>
    <n v="28"/>
    <n v="0"/>
    <n v="9160"/>
    <n v="1259.1937499999999"/>
    <n v="0"/>
    <n v="0"/>
    <n v="0"/>
    <n v="0"/>
    <n v="0"/>
    <n v="0"/>
    <n v="0"/>
    <n v="0"/>
    <n v="0"/>
    <n v="0"/>
    <n v="0"/>
    <n v="0"/>
    <n v="26.5"/>
    <n v="0"/>
    <n v="0"/>
    <n v="0"/>
    <n v="0"/>
    <n v="5.9346750000000004"/>
    <n v="153.178"/>
    <n v="0"/>
  </r>
  <r>
    <d v="2021-02-01T00:00:00"/>
    <x v="10"/>
    <s v="P"/>
    <s v="Active"/>
    <n v="722"/>
    <x v="721"/>
    <s v="N"/>
    <x v="44"/>
    <n v="1084"/>
    <x v="0"/>
    <s v="Niederl. 3"/>
    <n v="1"/>
    <s v="Department"/>
    <s v="Supervisor"/>
    <s v="Non-Mgm."/>
    <s v="ang."/>
    <s v="M"/>
    <d v="2019-11-01T00:00:00"/>
    <m/>
    <s v=""/>
    <n v="0"/>
    <d v="1981-11-29T00:00:00"/>
    <n v="38"/>
    <s v="N"/>
    <n v="30"/>
    <n v="2.5"/>
    <n v="39"/>
    <x v="0"/>
    <n v="1"/>
    <n v="28"/>
    <n v="0"/>
    <n v="9161"/>
    <n v="1259.1937499999999"/>
    <n v="0"/>
    <n v="0"/>
    <n v="0"/>
    <n v="0"/>
    <n v="0"/>
    <n v="0"/>
    <n v="0"/>
    <n v="0"/>
    <n v="0"/>
    <n v="0"/>
    <n v="0"/>
    <n v="0"/>
    <n v="26.5"/>
    <n v="0"/>
    <n v="0"/>
    <n v="0"/>
    <n v="0"/>
    <n v="5.9346750000000004"/>
    <n v="0"/>
    <n v="0"/>
  </r>
  <r>
    <d v="2021-02-01T00:00:00"/>
    <x v="10"/>
    <s v="P"/>
    <s v="Active"/>
    <n v="723"/>
    <x v="722"/>
    <s v="N"/>
    <x v="0"/>
    <n v="1090"/>
    <x v="0"/>
    <s v="Niederl. 3"/>
    <n v="1"/>
    <s v="Department"/>
    <s v="Supervisor"/>
    <s v="Drector"/>
    <s v="ang."/>
    <s v="M"/>
    <d v="2019-11-01T00:00:00"/>
    <m/>
    <s v=""/>
    <n v="0"/>
    <d v="1964-03-11T00:00:00"/>
    <n v="55"/>
    <s v="N"/>
    <n v="30"/>
    <n v="2.5"/>
    <n v="39"/>
    <x v="0"/>
    <n v="1"/>
    <n v="28"/>
    <n v="0"/>
    <n v="9162"/>
    <n v="1259.1937499999999"/>
    <n v="0"/>
    <n v="0"/>
    <n v="0"/>
    <n v="0"/>
    <n v="0"/>
    <n v="0"/>
    <n v="0"/>
    <n v="0"/>
    <n v="0"/>
    <n v="0"/>
    <n v="0"/>
    <n v="0"/>
    <n v="26.5"/>
    <n v="0"/>
    <n v="0"/>
    <n v="0"/>
    <n v="0"/>
    <n v="5.9346750000000004"/>
    <n v="164.14859999999999"/>
    <n v="0"/>
  </r>
  <r>
    <d v="2021-02-01T00:00:00"/>
    <x v="10"/>
    <s v="P"/>
    <s v="Active"/>
    <n v="724"/>
    <x v="723"/>
    <s v="N"/>
    <x v="5"/>
    <n v="1093"/>
    <x v="0"/>
    <s v="Niederl. 3"/>
    <n v="1"/>
    <s v="Department"/>
    <s v="Supervisor"/>
    <s v="Non-Mgm."/>
    <s v="ang."/>
    <s v="M"/>
    <d v="2019-11-01T00:00:00"/>
    <m/>
    <s v=""/>
    <n v="0"/>
    <d v="1991-01-22T00:00:00"/>
    <n v="28"/>
    <s v="N"/>
    <n v="30"/>
    <n v="2.5"/>
    <n v="39"/>
    <x v="0"/>
    <n v="1"/>
    <n v="28"/>
    <n v="0"/>
    <n v="9163"/>
    <n v="1259.1937499999999"/>
    <n v="0"/>
    <n v="0"/>
    <n v="0"/>
    <n v="0"/>
    <n v="0"/>
    <n v="0"/>
    <n v="0"/>
    <n v="0"/>
    <n v="0"/>
    <n v="0"/>
    <n v="0"/>
    <n v="0"/>
    <n v="26.5"/>
    <n v="0"/>
    <n v="0"/>
    <n v="0"/>
    <n v="0"/>
    <n v="5.9346750000000004"/>
    <n v="0"/>
    <n v="0"/>
  </r>
  <r>
    <d v="2021-03-01T00:00:00"/>
    <x v="11"/>
    <s v="P"/>
    <s v="Active"/>
    <n v="2"/>
    <x v="1"/>
    <s v="N"/>
    <x v="1"/>
    <n v="1017"/>
    <x v="1"/>
    <s v="Niederl. 1"/>
    <n v="1"/>
    <s v="Department"/>
    <s v="Supervisor"/>
    <s v="Manager"/>
    <s v="ang."/>
    <s v="M"/>
    <d v="1986-05-20T00:00:00"/>
    <m/>
    <s v=""/>
    <n v="33"/>
    <d v="1955-09-08T00:00:00"/>
    <n v="64"/>
    <s v="N"/>
    <n v="30"/>
    <n v="2.5"/>
    <n v="39"/>
    <x v="0"/>
    <n v="1"/>
    <n v="31"/>
    <n v="0"/>
    <n v="9164"/>
    <n v="1259.1937499999999"/>
    <n v="0"/>
    <n v="0"/>
    <n v="0"/>
    <n v="0"/>
    <n v="0"/>
    <n v="0"/>
    <n v="0"/>
    <n v="0"/>
    <n v="0"/>
    <n v="0"/>
    <n v="0"/>
    <n v="0"/>
    <n v="26.5"/>
    <n v="0"/>
    <n v="0"/>
    <n v="0"/>
    <n v="0"/>
    <n v="5.9346750000000004"/>
    <n v="0"/>
    <n v="0"/>
  </r>
  <r>
    <d v="2021-03-01T00:00:00"/>
    <x v="11"/>
    <s v="P"/>
    <s v="Active"/>
    <n v="3"/>
    <x v="2"/>
    <s v="N"/>
    <x v="2"/>
    <n v="1010"/>
    <x v="1"/>
    <s v="Niederl. 1"/>
    <n v="1"/>
    <s v="Department"/>
    <s v="Supervisor"/>
    <s v="Manager"/>
    <s v="ang."/>
    <s v="M"/>
    <d v="1986-06-02T00:00:00"/>
    <m/>
    <s v=""/>
    <n v="33"/>
    <d v="1964-08-02T00:00:00"/>
    <n v="55"/>
    <s v="N"/>
    <n v="30"/>
    <n v="2.5"/>
    <n v="39"/>
    <x v="0"/>
    <n v="1"/>
    <n v="31"/>
    <n v="0"/>
    <n v="9165"/>
    <n v="1259.1937499999999"/>
    <n v="0"/>
    <n v="0"/>
    <n v="0"/>
    <n v="0"/>
    <n v="0"/>
    <n v="0"/>
    <n v="0"/>
    <n v="0"/>
    <n v="0"/>
    <n v="0"/>
    <n v="0"/>
    <n v="0"/>
    <n v="26.5"/>
    <n v="0"/>
    <n v="0"/>
    <n v="0"/>
    <n v="0"/>
    <n v="5.9346750000000004"/>
    <n v="112.3318"/>
    <n v="0"/>
  </r>
  <r>
    <d v="2021-03-01T00:00:00"/>
    <x v="11"/>
    <s v="P"/>
    <s v="Active"/>
    <n v="4"/>
    <x v="3"/>
    <s v="N"/>
    <x v="3"/>
    <n v="1011"/>
    <x v="1"/>
    <s v="Niederl. 1"/>
    <n v="1"/>
    <s v="Department"/>
    <s v="Supervisor"/>
    <s v="Supervisor"/>
    <s v="ang."/>
    <s v="W"/>
    <d v="1987-02-01T00:00:00"/>
    <m/>
    <s v=""/>
    <n v="32"/>
    <d v="1966-02-19T00:00:00"/>
    <n v="53"/>
    <s v="N"/>
    <n v="24"/>
    <n v="2"/>
    <n v="20"/>
    <x v="0"/>
    <n v="0.51282051282051277"/>
    <n v="31"/>
    <n v="0"/>
    <n v="9166"/>
    <n v="1259.1937499999999"/>
    <n v="0"/>
    <n v="0"/>
    <n v="0"/>
    <n v="0"/>
    <n v="0"/>
    <n v="0"/>
    <n v="0"/>
    <n v="0"/>
    <n v="0"/>
    <n v="0"/>
    <n v="0"/>
    <n v="0"/>
    <n v="26.5"/>
    <n v="0"/>
    <n v="0"/>
    <n v="0"/>
    <n v="0"/>
    <n v="5.9346750000000004"/>
    <n v="0"/>
    <n v="0"/>
  </r>
  <r>
    <d v="2021-03-01T00:00:00"/>
    <x v="11"/>
    <s v="P"/>
    <s v="Active"/>
    <n v="5"/>
    <x v="4"/>
    <s v="N"/>
    <x v="4"/>
    <n v="1013"/>
    <x v="1"/>
    <s v="Niederl. 1"/>
    <n v="1"/>
    <s v="Department"/>
    <s v="Supervisor"/>
    <s v="Manager"/>
    <s v="ang."/>
    <s v="M"/>
    <d v="1988-10-01T00:00:00"/>
    <m/>
    <s v=""/>
    <n v="31"/>
    <d v="1954-04-07T00:00:00"/>
    <n v="65"/>
    <s v="N"/>
    <n v="30"/>
    <n v="2.5"/>
    <n v="39"/>
    <x v="0"/>
    <n v="1"/>
    <n v="31"/>
    <n v="0"/>
    <n v="9167"/>
    <n v="1259.1937499999999"/>
    <n v="0"/>
    <n v="0"/>
    <n v="0"/>
    <n v="0"/>
    <n v="0"/>
    <n v="0"/>
    <n v="0"/>
    <n v="0"/>
    <n v="0"/>
    <n v="0"/>
    <n v="0"/>
    <n v="0"/>
    <n v="26.5"/>
    <n v="0"/>
    <n v="0"/>
    <n v="0"/>
    <n v="0"/>
    <n v="5.9346750000000004"/>
    <n v="0"/>
    <n v="0"/>
  </r>
  <r>
    <d v="2021-03-01T00:00:00"/>
    <x v="11"/>
    <s v="P"/>
    <s v="Active"/>
    <n v="6"/>
    <x v="5"/>
    <s v="N"/>
    <x v="5"/>
    <n v="1093"/>
    <x v="1"/>
    <s v="Niederl. 1"/>
    <n v="1"/>
    <s v="Department"/>
    <s v="Supervisor"/>
    <s v="Manager"/>
    <s v="ang."/>
    <s v="M"/>
    <d v="1989-03-01T00:00:00"/>
    <m/>
    <s v=""/>
    <n v="30"/>
    <d v="1963-10-26T00:00:00"/>
    <n v="56"/>
    <s v="N"/>
    <n v="30"/>
    <n v="2.5"/>
    <n v="39"/>
    <x v="0"/>
    <n v="1"/>
    <n v="31"/>
    <n v="0"/>
    <n v="9168"/>
    <n v="1259.1937499999999"/>
    <n v="0"/>
    <n v="0"/>
    <n v="0"/>
    <n v="0"/>
    <n v="0"/>
    <n v="0"/>
    <n v="0"/>
    <n v="0"/>
    <n v="0"/>
    <n v="0"/>
    <n v="0"/>
    <n v="0"/>
    <n v="26.5"/>
    <n v="0"/>
    <n v="0"/>
    <n v="0"/>
    <n v="0"/>
    <n v="5.9346750000000004"/>
    <n v="0"/>
    <n v="0"/>
  </r>
  <r>
    <d v="2021-03-01T00:00:00"/>
    <x v="11"/>
    <s v="P"/>
    <s v="Active"/>
    <n v="7"/>
    <x v="6"/>
    <s v="N"/>
    <x v="5"/>
    <n v="1093"/>
    <x v="1"/>
    <s v="Niederl. 1"/>
    <n v="1"/>
    <s v="Department"/>
    <s v="Supervisor"/>
    <s v="Non-Mgm."/>
    <s v="ang."/>
    <s v="W"/>
    <d v="1996-09-01T00:00:00"/>
    <m/>
    <s v=""/>
    <n v="23"/>
    <d v="1979-11-22T00:00:00"/>
    <n v="40"/>
    <s v="N"/>
    <n v="30"/>
    <n v="2.5"/>
    <n v="22"/>
    <x v="0"/>
    <n v="0.5641025641025641"/>
    <n v="31"/>
    <n v="0"/>
    <n v="9169"/>
    <n v="1259.1937499999999"/>
    <n v="0"/>
    <n v="0"/>
    <n v="0"/>
    <n v="0"/>
    <n v="0"/>
    <n v="0"/>
    <n v="0"/>
    <n v="0"/>
    <n v="0"/>
    <n v="0"/>
    <n v="0"/>
    <n v="0"/>
    <n v="26.5"/>
    <n v="0"/>
    <n v="0"/>
    <n v="0"/>
    <n v="0"/>
    <n v="5.9346750000000004"/>
    <n v="0"/>
    <n v="0"/>
  </r>
  <r>
    <d v="2021-03-01T00:00:00"/>
    <x v="11"/>
    <s v="P"/>
    <s v="Active"/>
    <n v="8"/>
    <x v="7"/>
    <s v="N"/>
    <x v="3"/>
    <n v="1011"/>
    <x v="1"/>
    <s v="Niederl. 1"/>
    <n v="1"/>
    <s v="Department"/>
    <s v="Supervisor"/>
    <s v="Non-Mgm."/>
    <s v="ang."/>
    <s v="W"/>
    <d v="2001-09-01T00:00:00"/>
    <m/>
    <s v=""/>
    <n v="18"/>
    <d v="1985-03-30T00:00:00"/>
    <n v="34"/>
    <s v="N"/>
    <n v="0"/>
    <n v="0"/>
    <n v="8"/>
    <x v="0"/>
    <n v="0.20512820512820512"/>
    <n v="31"/>
    <n v="0"/>
    <n v="9170"/>
    <n v="1259.1937499999999"/>
    <n v="0"/>
    <n v="0"/>
    <n v="0"/>
    <n v="0"/>
    <n v="0"/>
    <n v="0"/>
    <n v="0"/>
    <n v="0"/>
    <n v="0"/>
    <n v="0"/>
    <n v="0"/>
    <n v="0"/>
    <n v="26.5"/>
    <n v="0"/>
    <n v="0"/>
    <n v="0"/>
    <n v="0"/>
    <n v="5.9346750000000004"/>
    <n v="0"/>
    <n v="0"/>
  </r>
  <r>
    <d v="2021-03-01T00:00:00"/>
    <x v="11"/>
    <s v="P"/>
    <s v="Active"/>
    <n v="9"/>
    <x v="8"/>
    <s v="N"/>
    <x v="6"/>
    <n v="1014"/>
    <x v="1"/>
    <s v="Niederl. 1"/>
    <n v="1"/>
    <s v="Department"/>
    <s v="Supervisor"/>
    <s v="Non-Mgm."/>
    <s v="ang."/>
    <s v="W"/>
    <d v="2003-09-01T00:00:00"/>
    <m/>
    <s v=""/>
    <n v="16"/>
    <d v="1986-08-16T00:00:00"/>
    <n v="33"/>
    <s v="N"/>
    <n v="30"/>
    <n v="2.5"/>
    <n v="20"/>
    <x v="0"/>
    <n v="0.51282051282051277"/>
    <n v="31"/>
    <n v="0"/>
    <n v="9171"/>
    <n v="1259.1937499999999"/>
    <n v="0"/>
    <n v="0"/>
    <n v="0"/>
    <n v="0"/>
    <n v="0"/>
    <n v="0"/>
    <n v="0"/>
    <n v="0"/>
    <n v="0"/>
    <n v="0"/>
    <n v="0"/>
    <n v="0"/>
    <n v="26.5"/>
    <n v="0"/>
    <n v="0"/>
    <n v="0"/>
    <n v="0"/>
    <n v="5.9346750000000004"/>
    <n v="0"/>
    <n v="0"/>
  </r>
  <r>
    <d v="2021-03-01T00:00:00"/>
    <x v="11"/>
    <s v="P"/>
    <s v="Active"/>
    <n v="10"/>
    <x v="9"/>
    <s v="N"/>
    <x v="4"/>
    <n v="1013"/>
    <x v="1"/>
    <s v="Niederl. 1"/>
    <n v="1"/>
    <s v="Department"/>
    <s v="Supervisor"/>
    <s v="Non-Mgm."/>
    <s v="ang."/>
    <s v="M"/>
    <d v="2003-09-01T00:00:00"/>
    <m/>
    <s v=""/>
    <n v="16"/>
    <d v="1987-01-15T00:00:00"/>
    <n v="33"/>
    <s v="N"/>
    <n v="30"/>
    <n v="2.5"/>
    <n v="39"/>
    <x v="0"/>
    <n v="1"/>
    <n v="31"/>
    <n v="0"/>
    <n v="9172"/>
    <n v="1259.1937499999999"/>
    <n v="0"/>
    <n v="0"/>
    <n v="0"/>
    <n v="0"/>
    <n v="0"/>
    <n v="0"/>
    <n v="0"/>
    <n v="0"/>
    <n v="0"/>
    <n v="0"/>
    <n v="0"/>
    <n v="0"/>
    <n v="26.5"/>
    <n v="0"/>
    <n v="0"/>
    <n v="0"/>
    <n v="0"/>
    <n v="5.9346750000000004"/>
    <n v="0"/>
    <n v="0"/>
  </r>
  <r>
    <d v="2021-03-01T00:00:00"/>
    <x v="11"/>
    <s v="P"/>
    <s v="Active"/>
    <n v="11"/>
    <x v="10"/>
    <s v="N"/>
    <x v="2"/>
    <n v="1010"/>
    <x v="1"/>
    <s v="Niederl. 1"/>
    <n v="1"/>
    <s v="Department"/>
    <s v="Supervisor"/>
    <s v="Non-Mgm."/>
    <s v="ang."/>
    <s v="W"/>
    <d v="2004-09-01T00:00:00"/>
    <m/>
    <s v=""/>
    <n v="15"/>
    <d v="1986-01-25T00:00:00"/>
    <n v="33"/>
    <s v="N"/>
    <n v="12"/>
    <n v="1"/>
    <n v="16"/>
    <x v="0"/>
    <n v="0.41025641025641024"/>
    <n v="31"/>
    <n v="0"/>
    <n v="9173"/>
    <n v="1259.1937499999999"/>
    <n v="0"/>
    <n v="0"/>
    <n v="0"/>
    <n v="0"/>
    <n v="0"/>
    <n v="0"/>
    <n v="0"/>
    <n v="0"/>
    <n v="0"/>
    <n v="0"/>
    <n v="0"/>
    <n v="0"/>
    <n v="26.5"/>
    <n v="0"/>
    <n v="0"/>
    <n v="0"/>
    <n v="0"/>
    <n v="5.9346750000000004"/>
    <n v="0"/>
    <n v="0"/>
  </r>
  <r>
    <d v="2021-03-01T00:00:00"/>
    <x v="11"/>
    <s v="P"/>
    <s v="Active"/>
    <n v="12"/>
    <x v="11"/>
    <s v="N"/>
    <x v="3"/>
    <n v="1011"/>
    <x v="1"/>
    <s v="Niederl. 1"/>
    <n v="1"/>
    <s v="Department"/>
    <s v="Supervisor"/>
    <s v="Non-Mgm."/>
    <s v="ang."/>
    <s v="W"/>
    <d v="2004-09-01T00:00:00"/>
    <m/>
    <s v=""/>
    <n v="15"/>
    <d v="1988-01-30T00:00:00"/>
    <n v="31"/>
    <s v="N"/>
    <n v="30"/>
    <n v="2.5"/>
    <n v="39"/>
    <x v="0"/>
    <n v="1"/>
    <n v="31"/>
    <n v="0"/>
    <n v="9174"/>
    <n v="1259.1937499999999"/>
    <n v="0"/>
    <n v="0"/>
    <n v="0"/>
    <n v="0"/>
    <n v="0"/>
    <n v="0"/>
    <n v="0"/>
    <n v="0"/>
    <n v="0"/>
    <n v="0"/>
    <n v="0"/>
    <n v="0"/>
    <n v="26.5"/>
    <n v="0"/>
    <n v="0"/>
    <n v="0"/>
    <n v="0"/>
    <n v="5.9346750000000004"/>
    <n v="0"/>
    <n v="0"/>
  </r>
  <r>
    <d v="2021-03-01T00:00:00"/>
    <x v="11"/>
    <s v="P"/>
    <s v="Active"/>
    <n v="13"/>
    <x v="12"/>
    <s v="N"/>
    <x v="5"/>
    <n v="1093"/>
    <x v="1"/>
    <s v="Niederl. 1"/>
    <n v="1"/>
    <s v="Department"/>
    <s v="Supervisor"/>
    <s v="Manager"/>
    <s v="ang."/>
    <s v="M"/>
    <d v="2004-04-01T00:00:00"/>
    <m/>
    <s v=""/>
    <n v="15"/>
    <d v="1980-03-05T00:00:00"/>
    <n v="39"/>
    <s v="N"/>
    <n v="30"/>
    <n v="2.5"/>
    <n v="39"/>
    <x v="0"/>
    <n v="1"/>
    <n v="31"/>
    <n v="0"/>
    <n v="9175"/>
    <n v="1259.1937499999999"/>
    <n v="0"/>
    <n v="0"/>
    <n v="0"/>
    <n v="0"/>
    <n v="0"/>
    <n v="0"/>
    <n v="0"/>
    <n v="0"/>
    <n v="0"/>
    <n v="0"/>
    <n v="0"/>
    <n v="0"/>
    <n v="26.5"/>
    <n v="0"/>
    <n v="0"/>
    <n v="0"/>
    <n v="0"/>
    <n v="5.9346750000000004"/>
    <n v="0"/>
    <n v="0"/>
  </r>
  <r>
    <d v="2021-03-01T00:00:00"/>
    <x v="11"/>
    <s v="P"/>
    <s v="Active"/>
    <n v="14"/>
    <x v="13"/>
    <s v="N"/>
    <x v="4"/>
    <n v="1013"/>
    <x v="1"/>
    <s v="Niederl. 1"/>
    <n v="1"/>
    <s v="Department"/>
    <s v="Supervisor"/>
    <s v="Non-Mgm."/>
    <s v="ang."/>
    <s v="W"/>
    <d v="2005-09-01T00:00:00"/>
    <m/>
    <s v=""/>
    <n v="14"/>
    <d v="1989-03-20T00:00:00"/>
    <n v="30"/>
    <s v="N"/>
    <n v="30"/>
    <n v="2.5"/>
    <n v="39"/>
    <x v="0"/>
    <n v="1"/>
    <n v="31"/>
    <n v="0"/>
    <n v="9176"/>
    <n v="1259.1937499999999"/>
    <n v="0"/>
    <n v="0"/>
    <n v="0"/>
    <n v="0"/>
    <n v="0"/>
    <n v="0"/>
    <n v="0"/>
    <n v="0"/>
    <n v="0"/>
    <n v="0"/>
    <n v="0"/>
    <n v="0"/>
    <n v="26.5"/>
    <n v="0"/>
    <n v="0"/>
    <n v="0"/>
    <n v="0"/>
    <n v="5.9346750000000004"/>
    <n v="0"/>
    <n v="23.726666666666667"/>
  </r>
  <r>
    <d v="2021-03-01T00:00:00"/>
    <x v="11"/>
    <s v="P"/>
    <s v="Active"/>
    <n v="15"/>
    <x v="14"/>
    <s v="N"/>
    <x v="6"/>
    <n v="1014"/>
    <x v="1"/>
    <s v="Niederl. 1"/>
    <n v="1"/>
    <s v="Department"/>
    <s v="Supervisor"/>
    <s v="Non-Mgm."/>
    <s v="ang."/>
    <s v="W"/>
    <d v="2008-09-01T00:00:00"/>
    <m/>
    <s v=""/>
    <n v="11"/>
    <d v="1991-09-21T00:00:00"/>
    <n v="28"/>
    <s v="N"/>
    <n v="30"/>
    <n v="2.5"/>
    <n v="39"/>
    <x v="0"/>
    <n v="1"/>
    <n v="31"/>
    <n v="0"/>
    <n v="9177"/>
    <n v="1259.1937499999999"/>
    <n v="0"/>
    <n v="0"/>
    <n v="0"/>
    <n v="0"/>
    <n v="0"/>
    <n v="0"/>
    <n v="0"/>
    <n v="0"/>
    <n v="0"/>
    <n v="0"/>
    <n v="0"/>
    <n v="0"/>
    <n v="26.5"/>
    <n v="0"/>
    <n v="0"/>
    <n v="0"/>
    <n v="0"/>
    <n v="5.9346750000000004"/>
    <n v="0"/>
    <n v="0"/>
  </r>
  <r>
    <d v="2021-03-01T00:00:00"/>
    <x v="11"/>
    <s v="P"/>
    <s v="Active"/>
    <n v="16"/>
    <x v="15"/>
    <s v="N"/>
    <x v="3"/>
    <n v="1011"/>
    <x v="1"/>
    <s v="Niederl. 1"/>
    <n v="1"/>
    <s v="Department"/>
    <s v="Supervisor"/>
    <s v="Non-Mgm."/>
    <s v="ang."/>
    <s v="W"/>
    <d v="2008-09-01T00:00:00"/>
    <m/>
    <s v=""/>
    <n v="11"/>
    <d v="1990-09-01T00:00:00"/>
    <n v="29"/>
    <s v="N"/>
    <n v="30"/>
    <n v="2.5"/>
    <n v="39"/>
    <x v="0"/>
    <n v="1"/>
    <n v="31"/>
    <n v="0"/>
    <n v="9178"/>
    <n v="1259.1937499999999"/>
    <n v="0"/>
    <n v="0"/>
    <n v="0"/>
    <n v="0"/>
    <n v="0"/>
    <n v="0"/>
    <n v="0"/>
    <n v="0"/>
    <n v="0"/>
    <n v="0"/>
    <n v="0"/>
    <n v="0"/>
    <n v="26.5"/>
    <n v="0"/>
    <n v="0"/>
    <n v="0"/>
    <n v="0"/>
    <n v="5.9346750000000004"/>
    <n v="0"/>
    <n v="0"/>
  </r>
  <r>
    <d v="2021-03-01T00:00:00"/>
    <x v="11"/>
    <s v="P"/>
    <s v="Active"/>
    <n v="17"/>
    <x v="16"/>
    <s v="N"/>
    <x v="5"/>
    <n v="1093"/>
    <x v="1"/>
    <s v="Niederl. 1"/>
    <n v="1"/>
    <s v="Department"/>
    <s v="Supervisor"/>
    <s v="Non-Mgm."/>
    <s v="ang."/>
    <s v="M"/>
    <d v="2008-09-01T00:00:00"/>
    <m/>
    <s v=""/>
    <n v="11"/>
    <d v="1987-06-17T00:00:00"/>
    <n v="32"/>
    <s v="N"/>
    <n v="30"/>
    <n v="2.5"/>
    <n v="39"/>
    <x v="0"/>
    <n v="1"/>
    <n v="31"/>
    <n v="0"/>
    <n v="9179"/>
    <n v="1259.1937499999999"/>
    <n v="0"/>
    <n v="0"/>
    <n v="0"/>
    <n v="0"/>
    <n v="0"/>
    <n v="0"/>
    <n v="0"/>
    <n v="0"/>
    <n v="0"/>
    <n v="0"/>
    <n v="0"/>
    <n v="0"/>
    <n v="26.5"/>
    <n v="0"/>
    <n v="0"/>
    <n v="0"/>
    <n v="0"/>
    <n v="5.9346750000000004"/>
    <n v="0"/>
    <n v="0"/>
  </r>
  <r>
    <d v="2021-03-01T00:00:00"/>
    <x v="11"/>
    <s v="P"/>
    <s v="Active"/>
    <n v="18"/>
    <x v="17"/>
    <s v="N"/>
    <x v="2"/>
    <n v="1010"/>
    <x v="1"/>
    <s v="Niederl. 1"/>
    <n v="1"/>
    <s v="Department"/>
    <s v="Supervisor"/>
    <s v="Non-Mgm."/>
    <s v="ang."/>
    <s v="M"/>
    <d v="2008-09-01T00:00:00"/>
    <m/>
    <s v=""/>
    <n v="11"/>
    <d v="1988-02-22T00:00:00"/>
    <n v="31"/>
    <s v="N"/>
    <n v="30"/>
    <n v="2.5"/>
    <n v="39"/>
    <x v="0"/>
    <n v="1"/>
    <n v="31"/>
    <n v="0"/>
    <n v="9180"/>
    <n v="1259.1937499999999"/>
    <n v="0"/>
    <n v="0"/>
    <n v="0"/>
    <n v="0"/>
    <n v="0"/>
    <n v="0"/>
    <n v="0"/>
    <n v="0"/>
    <n v="0"/>
    <n v="0"/>
    <n v="0"/>
    <n v="0"/>
    <n v="26.5"/>
    <n v="0"/>
    <n v="0"/>
    <n v="0"/>
    <n v="0"/>
    <n v="5.9346750000000004"/>
    <n v="0"/>
    <n v="0"/>
  </r>
  <r>
    <d v="2021-03-01T00:00:00"/>
    <x v="11"/>
    <s v="P"/>
    <s v="Active"/>
    <n v="19"/>
    <x v="18"/>
    <s v="N"/>
    <x v="7"/>
    <n v="1015"/>
    <x v="1"/>
    <s v="Niederl. 1"/>
    <n v="1"/>
    <s v="Department"/>
    <s v="Supervisor"/>
    <s v="Non-Mgm."/>
    <s v="ang."/>
    <s v="M"/>
    <d v="2009-09-01T00:00:00"/>
    <m/>
    <s v=""/>
    <n v="10"/>
    <d v="1988-08-29T00:00:00"/>
    <n v="31"/>
    <s v="N"/>
    <n v="30"/>
    <n v="2.5"/>
    <n v="39"/>
    <x v="0"/>
    <n v="1"/>
    <n v="31"/>
    <n v="0"/>
    <n v="9181"/>
    <n v="1259.1937499999999"/>
    <n v="0"/>
    <n v="0"/>
    <n v="0"/>
    <n v="0"/>
    <n v="0"/>
    <n v="0"/>
    <n v="0"/>
    <n v="0"/>
    <n v="0"/>
    <n v="0"/>
    <n v="0"/>
    <n v="0"/>
    <n v="26.5"/>
    <n v="0"/>
    <n v="0"/>
    <n v="0"/>
    <n v="0"/>
    <n v="5.9346750000000004"/>
    <n v="0"/>
    <n v="0"/>
  </r>
  <r>
    <d v="2021-03-01T00:00:00"/>
    <x v="11"/>
    <s v="P"/>
    <s v="Active"/>
    <n v="20"/>
    <x v="19"/>
    <s v="N"/>
    <x v="8"/>
    <n v="1009"/>
    <x v="1"/>
    <s v="Niederl. 1"/>
    <n v="1"/>
    <s v="Department"/>
    <s v="Supervisor"/>
    <s v="Non-Mgm."/>
    <s v="ang."/>
    <s v="M"/>
    <d v="1986-05-14T00:00:00"/>
    <m/>
    <s v=""/>
    <n v="33"/>
    <d v="1958-07-14T00:00:00"/>
    <n v="61"/>
    <s v="N"/>
    <n v="35"/>
    <n v="2.9166666666666665"/>
    <n v="35"/>
    <x v="0"/>
    <n v="0.89743589743589747"/>
    <n v="31"/>
    <n v="0"/>
    <n v="9182"/>
    <n v="1259.1937499999999"/>
    <n v="-6.86"/>
    <n v="0"/>
    <n v="0"/>
    <n v="0"/>
    <n v="0"/>
    <n v="0"/>
    <n v="0"/>
    <n v="0"/>
    <n v="0"/>
    <n v="0"/>
    <n v="0"/>
    <n v="0"/>
    <n v="26.5"/>
    <n v="0"/>
    <n v="0"/>
    <n v="0"/>
    <n v="0"/>
    <n v="4.3983780000000001"/>
    <n v="0"/>
    <n v="0"/>
  </r>
  <r>
    <d v="2021-03-01T00:00:00"/>
    <x v="11"/>
    <s v="P"/>
    <s v="Active"/>
    <n v="21"/>
    <x v="20"/>
    <s v="N"/>
    <x v="9"/>
    <n v="1087"/>
    <x v="1"/>
    <s v="Niederl. 1"/>
    <n v="1"/>
    <s v="Department"/>
    <s v="Supervisor"/>
    <s v="Non-Mgm."/>
    <s v="ang."/>
    <s v="M"/>
    <d v="1988-01-11T00:00:00"/>
    <m/>
    <s v=""/>
    <n v="32"/>
    <d v="1965-01-13T00:00:00"/>
    <n v="55"/>
    <s v="N"/>
    <n v="30"/>
    <n v="2.5"/>
    <n v="39"/>
    <x v="0"/>
    <n v="1"/>
    <n v="31"/>
    <n v="0"/>
    <n v="9183"/>
    <n v="1259.1937499999999"/>
    <n v="-10.210000000000001"/>
    <n v="0"/>
    <n v="0"/>
    <n v="0"/>
    <n v="0"/>
    <n v="0"/>
    <n v="0"/>
    <n v="0"/>
    <n v="0"/>
    <n v="0"/>
    <n v="0"/>
    <n v="0"/>
    <n v="26.5"/>
    <n v="0"/>
    <n v="0"/>
    <n v="0"/>
    <n v="0"/>
    <n v="3.6481455"/>
    <n v="0"/>
    <n v="0"/>
  </r>
  <r>
    <d v="2021-03-01T00:00:00"/>
    <x v="11"/>
    <s v="P"/>
    <s v="Active"/>
    <n v="22"/>
    <x v="21"/>
    <s v="N"/>
    <x v="10"/>
    <n v="1075"/>
    <x v="0"/>
    <s v="Niederl. 3"/>
    <n v="1"/>
    <s v="Department"/>
    <s v="Supervisor"/>
    <s v="Non-Mgm."/>
    <s v="ang."/>
    <s v="M"/>
    <d v="1988-08-22T00:00:00"/>
    <m/>
    <s v=""/>
    <n v="31"/>
    <d v="1964-03-20T00:00:00"/>
    <n v="55"/>
    <s v="N"/>
    <n v="30"/>
    <n v="2.5"/>
    <n v="39"/>
    <x v="0"/>
    <n v="1"/>
    <n v="31"/>
    <n v="0"/>
    <n v="9184"/>
    <n v="1259.1937499999999"/>
    <n v="0"/>
    <n v="0"/>
    <n v="0"/>
    <n v="0"/>
    <n v="0"/>
    <n v="0"/>
    <n v="0"/>
    <n v="0"/>
    <n v="0"/>
    <n v="0"/>
    <n v="0"/>
    <n v="0"/>
    <n v="26.5"/>
    <n v="0"/>
    <n v="0"/>
    <n v="0"/>
    <n v="0"/>
    <n v="5.9346750000000004"/>
    <n v="0"/>
    <n v="0"/>
  </r>
  <r>
    <d v="2021-03-01T00:00:00"/>
    <x v="11"/>
    <s v="P"/>
    <s v="Active"/>
    <n v="23"/>
    <x v="22"/>
    <s v="N"/>
    <x v="11"/>
    <n v="1082"/>
    <x v="0"/>
    <s v="Niederl. 3"/>
    <n v="1"/>
    <s v="Department"/>
    <s v="Supervisor"/>
    <s v="Non-Mgm."/>
    <s v="ang."/>
    <s v="M"/>
    <d v="1988-09-01T00:00:00"/>
    <m/>
    <s v=""/>
    <n v="31"/>
    <d v="1967-08-29T00:00:00"/>
    <n v="52"/>
    <s v="N"/>
    <n v="35"/>
    <n v="2.9166666666666665"/>
    <n v="39"/>
    <x v="0"/>
    <n v="1"/>
    <n v="31"/>
    <n v="0"/>
    <n v="9185"/>
    <n v="1259.1937499999999"/>
    <n v="0"/>
    <n v="0"/>
    <n v="0"/>
    <n v="0"/>
    <n v="0"/>
    <n v="0"/>
    <n v="0"/>
    <n v="0"/>
    <n v="0"/>
    <n v="0"/>
    <n v="0"/>
    <n v="0"/>
    <n v="26.5"/>
    <n v="0"/>
    <n v="0"/>
    <n v="0"/>
    <n v="0"/>
    <n v="5.9346750000000004"/>
    <n v="0"/>
    <n v="0"/>
  </r>
  <r>
    <d v="2021-03-01T00:00:00"/>
    <x v="11"/>
    <s v="P"/>
    <s v="Active"/>
    <n v="24"/>
    <x v="23"/>
    <s v="N"/>
    <x v="3"/>
    <n v="1011"/>
    <x v="1"/>
    <s v="Niederl. 1"/>
    <n v="1"/>
    <s v="Department"/>
    <s v="Supervisor"/>
    <s v="Director"/>
    <s v="ang."/>
    <s v="M"/>
    <d v="1988-10-13T00:00:00"/>
    <m/>
    <s v=""/>
    <n v="31"/>
    <d v="1964-05-17T00:00:00"/>
    <n v="55"/>
    <s v="N"/>
    <n v="30"/>
    <n v="2.5"/>
    <n v="39"/>
    <x v="0"/>
    <n v="1"/>
    <n v="31"/>
    <n v="0"/>
    <n v="9186"/>
    <n v="1259.1937499999999"/>
    <n v="0"/>
    <n v="0"/>
    <n v="0"/>
    <n v="0"/>
    <n v="0"/>
    <n v="0"/>
    <n v="0"/>
    <n v="0"/>
    <n v="0"/>
    <n v="0"/>
    <n v="0"/>
    <n v="0"/>
    <n v="26.5"/>
    <n v="0"/>
    <n v="0"/>
    <n v="0"/>
    <n v="0"/>
    <n v="5.9346750000000004"/>
    <n v="184.965"/>
    <n v="0"/>
  </r>
  <r>
    <d v="2021-03-01T00:00:00"/>
    <x v="11"/>
    <s v="P"/>
    <s v="Active"/>
    <n v="25"/>
    <x v="24"/>
    <s v="N"/>
    <x v="8"/>
    <n v="1009"/>
    <x v="1"/>
    <s v="Niederl. 1"/>
    <n v="1"/>
    <s v="Department"/>
    <s v="Supervisor"/>
    <s v="Supervisor"/>
    <s v="ang."/>
    <s v="M"/>
    <d v="1989-10-02T00:00:00"/>
    <m/>
    <s v=""/>
    <n v="30"/>
    <d v="1957-03-05T00:00:00"/>
    <n v="62"/>
    <s v="N"/>
    <n v="30"/>
    <n v="2.5"/>
    <n v="39"/>
    <x v="0"/>
    <n v="1"/>
    <n v="31"/>
    <n v="0"/>
    <n v="9187"/>
    <n v="1259.1937499999999"/>
    <n v="0"/>
    <n v="0"/>
    <n v="0"/>
    <n v="0"/>
    <n v="0"/>
    <n v="0"/>
    <n v="0"/>
    <n v="0"/>
    <n v="0"/>
    <n v="0"/>
    <n v="0"/>
    <n v="0"/>
    <n v="26.5"/>
    <n v="0"/>
    <n v="0"/>
    <n v="0"/>
    <n v="0"/>
    <n v="5.9346750000000004"/>
    <n v="0"/>
    <n v="0"/>
  </r>
  <r>
    <d v="2021-03-01T00:00:00"/>
    <x v="11"/>
    <s v="P"/>
    <s v="Active"/>
    <n v="26"/>
    <x v="25"/>
    <s v="N"/>
    <x v="12"/>
    <n v="1089"/>
    <x v="0"/>
    <s v="Niederl. 3"/>
    <n v="1"/>
    <s v="Department"/>
    <s v="Supervisor"/>
    <s v="Supervisor"/>
    <s v="ang."/>
    <s v="W"/>
    <d v="1989-12-01T00:00:00"/>
    <m/>
    <s v=""/>
    <n v="30"/>
    <d v="1961-12-19T00:00:00"/>
    <n v="58"/>
    <s v="N"/>
    <n v="30"/>
    <n v="2.5"/>
    <n v="39"/>
    <x v="0"/>
    <n v="1"/>
    <n v="31"/>
    <n v="0"/>
    <n v="9188"/>
    <n v="1259.1937499999999"/>
    <n v="0"/>
    <n v="0"/>
    <n v="0"/>
    <n v="0"/>
    <n v="0"/>
    <n v="0"/>
    <n v="0"/>
    <n v="0"/>
    <n v="0"/>
    <n v="0"/>
    <n v="0"/>
    <n v="0"/>
    <n v="26.5"/>
    <n v="0"/>
    <n v="0"/>
    <n v="0"/>
    <n v="0"/>
    <n v="5.9346750000000004"/>
    <n v="0"/>
    <n v="0"/>
  </r>
  <r>
    <d v="2021-03-01T00:00:00"/>
    <x v="11"/>
    <s v="P"/>
    <s v="Active"/>
    <n v="27"/>
    <x v="26"/>
    <s v="N"/>
    <x v="10"/>
    <n v="1075"/>
    <x v="0"/>
    <s v="Niederl. 3"/>
    <n v="1"/>
    <s v="Department"/>
    <s v="Supervisor"/>
    <s v="Non-Mgm."/>
    <s v="ang."/>
    <s v="W"/>
    <d v="1990-06-01T00:00:00"/>
    <m/>
    <s v=""/>
    <n v="29"/>
    <d v="1966-11-25T00:00:00"/>
    <n v="53"/>
    <s v="N"/>
    <n v="30"/>
    <n v="2.5"/>
    <n v="39"/>
    <x v="0"/>
    <n v="1"/>
    <n v="31"/>
    <n v="0"/>
    <n v="9189"/>
    <n v="1259.1937499999999"/>
    <n v="0"/>
    <n v="0"/>
    <n v="0"/>
    <n v="0"/>
    <n v="0"/>
    <n v="0"/>
    <n v="0"/>
    <n v="0"/>
    <n v="0"/>
    <n v="0"/>
    <n v="0"/>
    <n v="0"/>
    <n v="26.5"/>
    <n v="0"/>
    <n v="0"/>
    <n v="0"/>
    <n v="0"/>
    <n v="5.9346750000000004"/>
    <n v="0"/>
    <n v="159.04083333333332"/>
  </r>
  <r>
    <d v="2021-03-01T00:00:00"/>
    <x v="11"/>
    <s v="P"/>
    <s v="Active"/>
    <n v="28"/>
    <x v="27"/>
    <s v="Y"/>
    <x v="13"/>
    <n v="1055"/>
    <x v="2"/>
    <s v="Niederl. 7"/>
    <n v="0.5"/>
    <s v="Department"/>
    <s v="Supervisor"/>
    <s v="Manager"/>
    <s v="ang."/>
    <s v="M"/>
    <d v="1991-01-01T00:00:00"/>
    <m/>
    <s v=""/>
    <n v="29"/>
    <d v="1959-05-31T00:00:00"/>
    <n v="60"/>
    <s v="N"/>
    <n v="30"/>
    <n v="2.5"/>
    <n v="39"/>
    <x v="0"/>
    <n v="0.5"/>
    <n v="31"/>
    <n v="0"/>
    <n v="9190"/>
    <n v="1259.1937499999999"/>
    <n v="0"/>
    <n v="0"/>
    <n v="30"/>
    <n v="0"/>
    <n v="0"/>
    <n v="0"/>
    <n v="0"/>
    <n v="0"/>
    <n v="0"/>
    <n v="0"/>
    <n v="0"/>
    <n v="0"/>
    <n v="13.25"/>
    <n v="0"/>
    <n v="0"/>
    <n v="0"/>
    <n v="0"/>
    <n v="9.6858374999999999"/>
    <n v="141.78749999999999"/>
    <n v="0"/>
  </r>
  <r>
    <d v="2021-03-01T00:00:00"/>
    <x v="11"/>
    <s v="P"/>
    <s v="Active"/>
    <n v="28"/>
    <x v="27"/>
    <s v="Y"/>
    <x v="13"/>
    <n v="1048"/>
    <x v="3"/>
    <s v="Niederl. 8"/>
    <n v="0.5"/>
    <s v="Department"/>
    <s v="Supervisor"/>
    <s v="Manager"/>
    <s v="ang."/>
    <s v="M"/>
    <d v="1991-01-01T00:00:00"/>
    <m/>
    <s v=""/>
    <n v="29"/>
    <d v="1959-05-31T00:00:00"/>
    <n v="60"/>
    <s v="N"/>
    <n v="30"/>
    <n v="2.5"/>
    <n v="39"/>
    <x v="0"/>
    <n v="0.5"/>
    <n v="31"/>
    <n v="0"/>
    <n v="9191"/>
    <n v="1259.1937499999999"/>
    <n v="0"/>
    <n v="0"/>
    <n v="30"/>
    <n v="0"/>
    <n v="0"/>
    <n v="0"/>
    <n v="0"/>
    <n v="0"/>
    <n v="0"/>
    <n v="0"/>
    <n v="0"/>
    <n v="0"/>
    <n v="13.25"/>
    <n v="0"/>
    <n v="0"/>
    <n v="0"/>
    <n v="0"/>
    <n v="9.6858374999999999"/>
    <n v="141.78749999999999"/>
    <n v="0"/>
  </r>
  <r>
    <d v="2021-03-01T00:00:00"/>
    <x v="11"/>
    <s v="P"/>
    <s v="Active"/>
    <n v="29"/>
    <x v="28"/>
    <s v="N"/>
    <x v="14"/>
    <n v="1003"/>
    <x v="1"/>
    <s v="Niederl. 1"/>
    <n v="1"/>
    <s v="Department"/>
    <s v="Supervisor"/>
    <s v="Non-Mgm."/>
    <s v="ang."/>
    <s v="M"/>
    <d v="1989-08-01T00:00:00"/>
    <m/>
    <s v=""/>
    <n v="30"/>
    <d v="1962-01-09T00:00:00"/>
    <n v="58"/>
    <s v="N"/>
    <n v="30"/>
    <n v="2.5"/>
    <n v="39"/>
    <x v="0"/>
    <n v="1"/>
    <n v="31"/>
    <n v="0"/>
    <n v="9192"/>
    <n v="1259.1937499999999"/>
    <n v="0"/>
    <n v="0"/>
    <n v="0"/>
    <n v="0"/>
    <n v="0"/>
    <n v="0"/>
    <n v="0"/>
    <n v="0"/>
    <n v="0"/>
    <n v="0"/>
    <n v="0"/>
    <n v="0"/>
    <n v="26.5"/>
    <n v="0"/>
    <n v="0"/>
    <n v="0"/>
    <n v="0"/>
    <n v="5.9346750000000004"/>
    <n v="0"/>
    <n v="0"/>
  </r>
  <r>
    <d v="2021-03-01T00:00:00"/>
    <x v="11"/>
    <s v="P"/>
    <s v="Active"/>
    <n v="30"/>
    <x v="29"/>
    <s v="Y"/>
    <x v="15"/>
    <n v="1050"/>
    <x v="3"/>
    <s v="Niederl. 8"/>
    <n v="0.5"/>
    <s v="Department"/>
    <s v="Supervisor"/>
    <s v="Manager"/>
    <s v="ang."/>
    <s v="M"/>
    <d v="1992-01-02T00:00:00"/>
    <m/>
    <s v=""/>
    <n v="28"/>
    <d v="1966-01-25T00:00:00"/>
    <n v="53"/>
    <s v="J"/>
    <n v="30"/>
    <n v="2.5"/>
    <n v="39"/>
    <x v="0"/>
    <n v="0.5"/>
    <n v="31"/>
    <n v="0"/>
    <n v="9193"/>
    <n v="1259.1937499999999"/>
    <n v="0"/>
    <n v="0"/>
    <n v="0"/>
    <n v="0"/>
    <n v="175"/>
    <n v="0"/>
    <n v="0"/>
    <n v="0"/>
    <n v="0"/>
    <n v="0"/>
    <n v="530.36538461538464"/>
    <n v="421.34583333333336"/>
    <n v="13.25"/>
    <n v="0"/>
    <n v="0"/>
    <n v="0"/>
    <n v="0"/>
    <n v="255.29431475961542"/>
    <n v="73.97175"/>
    <n v="0"/>
  </r>
  <r>
    <d v="2021-03-01T00:00:00"/>
    <x v="11"/>
    <s v="P"/>
    <s v="Active"/>
    <n v="30"/>
    <x v="29"/>
    <s v="Y"/>
    <x v="15"/>
    <n v="1057"/>
    <x v="2"/>
    <s v="Niederl. 7"/>
    <n v="0.5"/>
    <s v="Department"/>
    <s v="Supervisor"/>
    <s v="Manager"/>
    <s v="ang."/>
    <s v="M"/>
    <d v="1992-01-02T00:00:00"/>
    <m/>
    <s v=""/>
    <n v="28"/>
    <d v="1966-01-25T00:00:00"/>
    <n v="53"/>
    <s v="J"/>
    <n v="30"/>
    <n v="2.5"/>
    <n v="39"/>
    <x v="0"/>
    <n v="0.5"/>
    <n v="31"/>
    <n v="0"/>
    <n v="9194"/>
    <n v="1259.1937499999999"/>
    <n v="0"/>
    <n v="0"/>
    <n v="0"/>
    <n v="0"/>
    <n v="175"/>
    <n v="0"/>
    <n v="0"/>
    <n v="0"/>
    <n v="0"/>
    <n v="0"/>
    <n v="530.42307692307691"/>
    <n v="421.39166666666665"/>
    <n v="13.25"/>
    <n v="0"/>
    <n v="0"/>
    <n v="0"/>
    <n v="0"/>
    <n v="255.31749932692307"/>
    <n v="73.97175"/>
    <n v="0"/>
  </r>
  <r>
    <d v="2021-03-01T00:00:00"/>
    <x v="11"/>
    <s v="P"/>
    <s v="Active"/>
    <n v="31"/>
    <x v="30"/>
    <s v="N"/>
    <x v="16"/>
    <n v="1056"/>
    <x v="2"/>
    <s v="Niederl. 7"/>
    <n v="1"/>
    <s v="Department"/>
    <s v="Supervisor"/>
    <s v="Non-Mgm."/>
    <s v="ang."/>
    <s v="M"/>
    <d v="1992-04-01T00:00:00"/>
    <m/>
    <s v=""/>
    <n v="27"/>
    <d v="1960-04-16T00:00:00"/>
    <n v="59"/>
    <s v="N"/>
    <n v="30"/>
    <n v="2.5"/>
    <n v="39"/>
    <x v="0"/>
    <n v="1"/>
    <n v="31"/>
    <n v="0"/>
    <n v="9195"/>
    <n v="1259.1937499999999"/>
    <n v="0"/>
    <n v="0"/>
    <n v="30"/>
    <n v="0"/>
    <n v="0"/>
    <n v="0"/>
    <n v="0"/>
    <n v="0"/>
    <n v="0"/>
    <n v="0"/>
    <n v="0"/>
    <n v="0"/>
    <n v="26.5"/>
    <n v="0"/>
    <n v="0"/>
    <n v="0"/>
    <n v="0"/>
    <n v="12.653175000000001"/>
    <n v="78.849999999999994"/>
    <n v="0"/>
  </r>
  <r>
    <d v="2021-03-01T00:00:00"/>
    <x v="11"/>
    <s v="P"/>
    <s v="Active"/>
    <n v="32"/>
    <x v="31"/>
    <s v="N"/>
    <x v="17"/>
    <n v="1088"/>
    <x v="0"/>
    <s v="Niederl. 3"/>
    <n v="1"/>
    <s v="Department"/>
    <s v="Supervisor"/>
    <s v="Manager"/>
    <s v="ang."/>
    <s v="M"/>
    <d v="1992-07-01T00:00:00"/>
    <m/>
    <s v=""/>
    <n v="27"/>
    <d v="1962-05-04T00:00:00"/>
    <n v="57"/>
    <s v="N"/>
    <n v="30"/>
    <n v="2.5"/>
    <n v="39"/>
    <x v="0"/>
    <n v="1"/>
    <n v="31"/>
    <n v="0"/>
    <n v="9196"/>
    <n v="1259.1937499999999"/>
    <n v="0"/>
    <n v="0"/>
    <n v="0"/>
    <n v="0"/>
    <n v="0"/>
    <n v="0"/>
    <n v="0"/>
    <n v="0"/>
    <n v="0"/>
    <n v="0"/>
    <n v="0"/>
    <n v="0"/>
    <n v="26.5"/>
    <n v="0"/>
    <n v="0"/>
    <n v="0"/>
    <n v="0"/>
    <n v="5.9346750000000004"/>
    <n v="181.43859999999998"/>
    <n v="0"/>
  </r>
  <r>
    <d v="2021-03-01T00:00:00"/>
    <x v="11"/>
    <s v="P"/>
    <s v="Active"/>
    <n v="33"/>
    <x v="32"/>
    <s v="N"/>
    <x v="18"/>
    <n v="1080"/>
    <x v="0"/>
    <s v="Niederl. 3"/>
    <n v="1"/>
    <s v="Department"/>
    <s v="Supervisor"/>
    <s v="Director"/>
    <s v="ang."/>
    <s v="M"/>
    <d v="1992-09-14T00:00:00"/>
    <m/>
    <s v=""/>
    <n v="27"/>
    <d v="1966-07-09T00:00:00"/>
    <n v="53"/>
    <s v="N"/>
    <n v="30"/>
    <n v="2.5"/>
    <n v="39"/>
    <x v="0"/>
    <n v="1"/>
    <n v="31"/>
    <n v="0"/>
    <n v="9197"/>
    <n v="1259.1937499999999"/>
    <n v="0"/>
    <n v="0"/>
    <n v="39.950000000000003"/>
    <n v="0"/>
    <n v="0"/>
    <n v="0"/>
    <n v="0"/>
    <n v="0"/>
    <n v="0"/>
    <n v="0"/>
    <n v="0"/>
    <n v="0"/>
    <n v="26.5"/>
    <n v="0"/>
    <n v="0"/>
    <n v="0"/>
    <n v="0"/>
    <n v="14.881477500000001"/>
    <n v="347.38459999999998"/>
    <n v="0"/>
  </r>
  <r>
    <d v="2021-03-01T00:00:00"/>
    <x v="11"/>
    <s v="P"/>
    <s v="Active"/>
    <n v="34"/>
    <x v="33"/>
    <s v="N"/>
    <x v="19"/>
    <n v="1083"/>
    <x v="0"/>
    <s v="Niederl. 3"/>
    <n v="1"/>
    <s v="Department"/>
    <s v="Supervisor"/>
    <s v="Non-Mgm."/>
    <s v="ang."/>
    <s v="M"/>
    <d v="1992-11-01T00:00:00"/>
    <m/>
    <s v=""/>
    <n v="27"/>
    <d v="1957-10-19T00:00:00"/>
    <n v="62"/>
    <s v="N"/>
    <n v="30"/>
    <n v="2.5"/>
    <n v="39"/>
    <x v="0"/>
    <n v="1"/>
    <n v="31"/>
    <n v="0"/>
    <n v="9198"/>
    <n v="1259.1937499999999"/>
    <n v="0"/>
    <n v="0"/>
    <n v="0"/>
    <n v="0"/>
    <n v="0"/>
    <n v="0"/>
    <n v="0"/>
    <n v="0"/>
    <n v="0"/>
    <n v="0"/>
    <n v="0"/>
    <n v="0"/>
    <n v="26.5"/>
    <n v="0"/>
    <n v="0"/>
    <n v="0"/>
    <n v="0"/>
    <n v="5.9346750000000004"/>
    <n v="0"/>
    <n v="0"/>
  </r>
  <r>
    <d v="2021-03-01T00:00:00"/>
    <x v="11"/>
    <s v="P"/>
    <s v="Active"/>
    <n v="35"/>
    <x v="34"/>
    <s v="N"/>
    <x v="20"/>
    <n v="1058"/>
    <x v="2"/>
    <s v="Niederl. 7"/>
    <n v="1"/>
    <s v="Department"/>
    <s v="Supervisor"/>
    <s v="Non-Mgm."/>
    <s v="ang."/>
    <s v="M"/>
    <d v="1993-01-01T00:00:00"/>
    <m/>
    <s v=""/>
    <n v="27"/>
    <d v="1956-02-08T00:00:00"/>
    <n v="63"/>
    <s v="J"/>
    <n v="35"/>
    <n v="2.9166666666666665"/>
    <n v="39"/>
    <x v="0"/>
    <n v="1"/>
    <n v="31"/>
    <n v="0"/>
    <n v="9199"/>
    <n v="1259.1937499999999"/>
    <n v="0"/>
    <n v="0"/>
    <n v="0"/>
    <n v="0"/>
    <n v="0"/>
    <n v="0"/>
    <n v="0"/>
    <n v="0"/>
    <n v="0"/>
    <n v="0"/>
    <n v="619.16346153846155"/>
    <n v="421.62083333333339"/>
    <n v="26.5"/>
    <n v="0"/>
    <n v="0"/>
    <n v="0"/>
    <n v="0"/>
    <n v="239.01831783653847"/>
    <n v="0"/>
    <n v="0"/>
  </r>
  <r>
    <d v="2021-03-01T00:00:00"/>
    <x v="11"/>
    <s v="P"/>
    <s v="Active"/>
    <n v="36"/>
    <x v="35"/>
    <s v="N"/>
    <x v="21"/>
    <n v="1086"/>
    <x v="0"/>
    <s v="Niederl. 3"/>
    <n v="1"/>
    <s v="Department"/>
    <s v="Supervisor"/>
    <s v="Manager"/>
    <s v="ang."/>
    <s v="M"/>
    <d v="1993-06-15T00:00:00"/>
    <m/>
    <s v=""/>
    <n v="26"/>
    <d v="1967-01-29T00:00:00"/>
    <n v="52"/>
    <s v="N"/>
    <n v="30"/>
    <n v="2.5"/>
    <n v="39"/>
    <x v="0"/>
    <n v="1"/>
    <n v="31"/>
    <n v="0"/>
    <n v="9200"/>
    <n v="1259.1937499999999"/>
    <n v="0"/>
    <n v="0"/>
    <n v="0"/>
    <n v="0"/>
    <n v="0"/>
    <n v="0"/>
    <n v="0"/>
    <n v="0"/>
    <n v="0"/>
    <n v="0"/>
    <n v="0"/>
    <n v="0"/>
    <n v="26.5"/>
    <n v="0"/>
    <n v="0"/>
    <n v="0"/>
    <n v="0"/>
    <n v="5.9346750000000004"/>
    <n v="0"/>
    <n v="0"/>
  </r>
  <r>
    <d v="2021-03-01T00:00:00"/>
    <x v="11"/>
    <s v="P"/>
    <s v="Active"/>
    <n v="37"/>
    <x v="36"/>
    <s v="N"/>
    <x v="22"/>
    <n v="1060"/>
    <x v="2"/>
    <s v="Niederl. 7"/>
    <n v="1"/>
    <s v="Department"/>
    <s v="Supervisor"/>
    <s v="Non-Mgm."/>
    <s v="ang."/>
    <s v="M"/>
    <d v="1993-07-15T00:00:00"/>
    <m/>
    <s v=""/>
    <n v="26"/>
    <d v="1955-08-28T00:00:00"/>
    <n v="64"/>
    <s v="J"/>
    <n v="35"/>
    <n v="2.9166666666666665"/>
    <n v="39"/>
    <x v="0"/>
    <n v="1"/>
    <n v="31"/>
    <n v="0"/>
    <n v="9201"/>
    <n v="1259.1937499999999"/>
    <n v="0"/>
    <n v="0"/>
    <n v="0"/>
    <n v="0"/>
    <n v="0"/>
    <n v="0"/>
    <n v="0"/>
    <n v="0"/>
    <n v="0"/>
    <n v="0"/>
    <n v="619.29807692307691"/>
    <n v="421.71250000000003"/>
    <n v="26.5"/>
    <n v="0"/>
    <n v="0"/>
    <n v="0"/>
    <n v="0"/>
    <n v="239.06899370192309"/>
    <n v="0"/>
    <n v="0"/>
  </r>
  <r>
    <d v="2021-03-01T00:00:00"/>
    <x v="11"/>
    <s v="P"/>
    <s v="Active"/>
    <n v="38"/>
    <x v="37"/>
    <s v="N"/>
    <x v="5"/>
    <n v="1093"/>
    <x v="0"/>
    <s v="Niederl. 3"/>
    <n v="1"/>
    <s v="Department"/>
    <s v="Supervisor"/>
    <s v="Non-Mgm."/>
    <s v="ang."/>
    <s v="M"/>
    <d v="1994-01-01T00:00:00"/>
    <m/>
    <s v=""/>
    <n v="26"/>
    <d v="1967-11-30T00:00:00"/>
    <n v="52"/>
    <s v="N"/>
    <n v="35"/>
    <n v="2.9166666666666665"/>
    <n v="39"/>
    <x v="0"/>
    <n v="1"/>
    <n v="31"/>
    <n v="0"/>
    <n v="9202"/>
    <n v="1259.1937499999999"/>
    <n v="0"/>
    <n v="0"/>
    <n v="0"/>
    <n v="0"/>
    <n v="0"/>
    <n v="0"/>
    <n v="0"/>
    <n v="0"/>
    <n v="0"/>
    <n v="0"/>
    <n v="0"/>
    <n v="0"/>
    <n v="26.5"/>
    <n v="0"/>
    <n v="0"/>
    <n v="0"/>
    <n v="0"/>
    <n v="5.9346750000000004"/>
    <n v="0"/>
    <n v="0"/>
  </r>
  <r>
    <d v="2021-03-01T00:00:00"/>
    <x v="11"/>
    <s v="P"/>
    <s v="Active"/>
    <n v="39"/>
    <x v="38"/>
    <s v="N"/>
    <x v="2"/>
    <n v="1010"/>
    <x v="1"/>
    <s v="Niederl. 1"/>
    <n v="1"/>
    <s v="Department"/>
    <s v="Supervisor"/>
    <s v="Manager"/>
    <s v="ang."/>
    <s v="M"/>
    <d v="1994-02-14T00:00:00"/>
    <m/>
    <s v=""/>
    <n v="25"/>
    <d v="1963-11-04T00:00:00"/>
    <n v="56"/>
    <s v="N"/>
    <n v="30"/>
    <n v="2.5"/>
    <n v="39"/>
    <x v="0"/>
    <n v="1"/>
    <n v="31"/>
    <n v="0"/>
    <n v="9203"/>
    <n v="1259.1937499999999"/>
    <n v="0"/>
    <n v="0"/>
    <n v="0"/>
    <n v="0"/>
    <n v="0"/>
    <n v="0"/>
    <n v="0"/>
    <n v="0"/>
    <n v="0"/>
    <n v="0"/>
    <n v="0"/>
    <n v="0"/>
    <n v="26.5"/>
    <n v="0"/>
    <n v="0"/>
    <n v="0"/>
    <n v="0"/>
    <n v="5.9346750000000004"/>
    <n v="0"/>
    <n v="0"/>
  </r>
  <r>
    <d v="2021-03-01T00:00:00"/>
    <x v="11"/>
    <s v="P"/>
    <s v="Active"/>
    <n v="40"/>
    <x v="39"/>
    <s v="N"/>
    <x v="19"/>
    <n v="1083"/>
    <x v="0"/>
    <s v="Niederl. 3"/>
    <n v="1"/>
    <s v="Department"/>
    <s v="Supervisor"/>
    <s v="Manager"/>
    <s v="ang."/>
    <s v="M"/>
    <d v="1994-08-08T00:00:00"/>
    <m/>
    <s v=""/>
    <n v="25"/>
    <d v="1967-10-23T00:00:00"/>
    <n v="52"/>
    <s v="N"/>
    <n v="30"/>
    <n v="2.5"/>
    <n v="39"/>
    <x v="0"/>
    <n v="1"/>
    <n v="31"/>
    <n v="0"/>
    <n v="9204"/>
    <n v="1259.1937499999999"/>
    <n v="0"/>
    <n v="0"/>
    <n v="0"/>
    <n v="0"/>
    <n v="0"/>
    <n v="0"/>
    <n v="0"/>
    <n v="0"/>
    <n v="0"/>
    <n v="0"/>
    <n v="0"/>
    <n v="0"/>
    <n v="26.5"/>
    <n v="0"/>
    <n v="0"/>
    <n v="0"/>
    <n v="0"/>
    <n v="5.9346750000000004"/>
    <n v="0"/>
    <n v="0"/>
  </r>
  <r>
    <d v="2021-03-01T00:00:00"/>
    <x v="11"/>
    <s v="P"/>
    <s v="Active"/>
    <n v="41"/>
    <x v="40"/>
    <s v="N"/>
    <x v="22"/>
    <n v="1060"/>
    <x v="2"/>
    <s v="Niederl. 7"/>
    <n v="1"/>
    <s v="Department"/>
    <s v="Supervisor"/>
    <s v="Non-Mgm."/>
    <s v="ang."/>
    <s v="M"/>
    <d v="1994-10-01T00:00:00"/>
    <m/>
    <s v=""/>
    <n v="25"/>
    <d v="1964-11-09T00:00:00"/>
    <n v="55"/>
    <s v="J"/>
    <n v="30"/>
    <n v="2.5"/>
    <n v="39"/>
    <x v="0"/>
    <n v="1"/>
    <n v="31"/>
    <n v="0"/>
    <n v="9205"/>
    <n v="1259.1937499999999"/>
    <n v="0"/>
    <n v="0"/>
    <n v="0"/>
    <n v="0"/>
    <n v="0"/>
    <n v="0"/>
    <n v="0"/>
    <n v="0"/>
    <n v="0"/>
    <n v="0"/>
    <n v="531.05769230769226"/>
    <n v="421.89583333333337"/>
    <n v="26.5"/>
    <n v="0"/>
    <n v="0"/>
    <n v="0"/>
    <n v="0"/>
    <n v="219.34861706730771"/>
    <n v="0"/>
    <n v="0"/>
  </r>
  <r>
    <d v="2021-03-01T00:00:00"/>
    <x v="11"/>
    <s v="P"/>
    <s v="Active"/>
    <n v="42"/>
    <x v="41"/>
    <s v="N"/>
    <x v="23"/>
    <n v="1068"/>
    <x v="0"/>
    <s v="Niederl. 3"/>
    <n v="1"/>
    <s v="Department"/>
    <s v="Supervisor"/>
    <s v="Manager"/>
    <s v="ang."/>
    <s v="W"/>
    <d v="1994-12-01T00:00:00"/>
    <m/>
    <s v=""/>
    <n v="25"/>
    <d v="1966-07-09T00:00:00"/>
    <n v="53"/>
    <s v="N"/>
    <n v="30"/>
    <n v="2.5"/>
    <n v="39"/>
    <x v="0"/>
    <n v="1"/>
    <n v="31"/>
    <n v="0"/>
    <n v="9206"/>
    <n v="1259.1937499999999"/>
    <n v="0"/>
    <n v="0"/>
    <n v="0"/>
    <n v="0"/>
    <n v="0"/>
    <n v="0"/>
    <n v="0"/>
    <n v="0"/>
    <n v="0"/>
    <n v="0"/>
    <n v="0"/>
    <n v="0"/>
    <n v="26.5"/>
    <n v="0"/>
    <n v="0"/>
    <n v="0"/>
    <n v="0"/>
    <n v="5.9346750000000004"/>
    <n v="130.3571"/>
    <n v="0"/>
  </r>
  <r>
    <d v="2021-03-01T00:00:00"/>
    <x v="11"/>
    <s v="P"/>
    <s v="Active"/>
    <n v="43"/>
    <x v="42"/>
    <s v="N"/>
    <x v="24"/>
    <n v="1081"/>
    <x v="0"/>
    <s v="Niederl. 3"/>
    <n v="1"/>
    <s v="Department"/>
    <s v="Supervisor"/>
    <s v="Director"/>
    <s v="ang."/>
    <s v="M"/>
    <d v="1995-02-01T00:00:00"/>
    <m/>
    <s v=""/>
    <n v="24"/>
    <d v="1963-11-20T00:00:00"/>
    <n v="56"/>
    <s v="N"/>
    <n v="30"/>
    <n v="2.5"/>
    <n v="39"/>
    <x v="0"/>
    <n v="1"/>
    <n v="31"/>
    <n v="0"/>
    <n v="9207"/>
    <n v="1259.1937499999999"/>
    <n v="0"/>
    <n v="0"/>
    <n v="0"/>
    <n v="0"/>
    <n v="0"/>
    <n v="0"/>
    <n v="0"/>
    <n v="0"/>
    <n v="0"/>
    <n v="0"/>
    <n v="0"/>
    <n v="0"/>
    <n v="26.5"/>
    <n v="0"/>
    <n v="0"/>
    <n v="0"/>
    <n v="0"/>
    <n v="5.9346750000000004"/>
    <n v="175.9932"/>
    <n v="121.69583333333333"/>
  </r>
  <r>
    <d v="2021-03-01T00:00:00"/>
    <x v="11"/>
    <s v="P"/>
    <s v="Active"/>
    <n v="44"/>
    <x v="43"/>
    <s v="N"/>
    <x v="25"/>
    <n v="1002"/>
    <x v="1"/>
    <s v="Niederl. 1"/>
    <n v="1"/>
    <s v="Department"/>
    <s v="Supervisor"/>
    <s v="Manager"/>
    <s v="ang."/>
    <s v="M"/>
    <d v="1995-09-01T00:00:00"/>
    <m/>
    <s v=""/>
    <n v="24"/>
    <d v="1967-11-28T00:00:00"/>
    <n v="52"/>
    <s v="N"/>
    <n v="30"/>
    <n v="2.5"/>
    <n v="39"/>
    <x v="0"/>
    <n v="1"/>
    <n v="31"/>
    <n v="0"/>
    <n v="9208"/>
    <n v="1259.1937499999999"/>
    <n v="0"/>
    <n v="0"/>
    <n v="0"/>
    <n v="0"/>
    <n v="0"/>
    <n v="0"/>
    <n v="0"/>
    <n v="0"/>
    <n v="0"/>
    <n v="0"/>
    <n v="0"/>
    <n v="0"/>
    <n v="26.5"/>
    <n v="0"/>
    <n v="0"/>
    <n v="0"/>
    <n v="0"/>
    <n v="5.9346750000000004"/>
    <n v="0"/>
    <n v="121.69583333333333"/>
  </r>
  <r>
    <d v="2021-03-01T00:00:00"/>
    <x v="11"/>
    <s v="P"/>
    <s v="Active"/>
    <n v="45"/>
    <x v="44"/>
    <s v="N"/>
    <x v="22"/>
    <n v="1060"/>
    <x v="2"/>
    <s v="Niederl. 7"/>
    <n v="1"/>
    <s v="Department"/>
    <s v="Supervisor"/>
    <s v="Non-Mgm."/>
    <s v="ang."/>
    <s v="M"/>
    <d v="1995-05-01T00:00:00"/>
    <m/>
    <s v=""/>
    <n v="24"/>
    <d v="1955-07-18T00:00:00"/>
    <n v="64"/>
    <s v="J"/>
    <n v="30"/>
    <n v="2.5"/>
    <n v="39"/>
    <x v="0"/>
    <n v="1"/>
    <n v="31"/>
    <n v="0"/>
    <n v="9209"/>
    <n v="1259.1937499999999"/>
    <n v="0"/>
    <n v="0"/>
    <n v="0"/>
    <n v="0"/>
    <n v="0"/>
    <n v="0"/>
    <n v="0"/>
    <n v="0"/>
    <n v="0"/>
    <n v="0"/>
    <n v="531.28846153846155"/>
    <n v="422.07916666666665"/>
    <n v="26.5"/>
    <n v="0"/>
    <n v="0"/>
    <n v="0"/>
    <n v="0"/>
    <n v="219.44135533653846"/>
    <n v="0"/>
    <n v="121.69583333333333"/>
  </r>
  <r>
    <d v="2021-03-01T00:00:00"/>
    <x v="11"/>
    <s v="P"/>
    <s v="Active"/>
    <n v="46"/>
    <x v="45"/>
    <s v="N"/>
    <x v="26"/>
    <n v="1091"/>
    <x v="0"/>
    <s v="Niederl. 3"/>
    <n v="1"/>
    <s v="Department"/>
    <s v="Supervisor"/>
    <s v="Manager"/>
    <s v="ang."/>
    <s v="M"/>
    <d v="1995-06-01T00:00:00"/>
    <m/>
    <s v=""/>
    <n v="24"/>
    <d v="1966-06-11T00:00:00"/>
    <n v="53"/>
    <s v="N"/>
    <n v="30"/>
    <n v="2.5"/>
    <n v="39"/>
    <x v="0"/>
    <n v="1"/>
    <n v="31"/>
    <n v="0"/>
    <n v="9210"/>
    <n v="1259.1937499999999"/>
    <n v="0"/>
    <n v="0"/>
    <n v="0"/>
    <n v="0"/>
    <n v="0"/>
    <n v="0"/>
    <n v="0"/>
    <n v="0"/>
    <n v="0"/>
    <n v="0"/>
    <n v="0"/>
    <n v="0"/>
    <n v="26.5"/>
    <n v="0"/>
    <n v="0"/>
    <n v="0"/>
    <n v="0"/>
    <n v="5.9346750000000004"/>
    <n v="113.8974"/>
    <n v="121.69583333333333"/>
  </r>
  <r>
    <d v="2021-03-01T00:00:00"/>
    <x v="11"/>
    <s v="P"/>
    <s v="Active"/>
    <n v="47"/>
    <x v="46"/>
    <s v="N"/>
    <x v="27"/>
    <n v="1070"/>
    <x v="0"/>
    <s v="Niederl. 3"/>
    <n v="1"/>
    <s v="Department"/>
    <s v="Supervisor"/>
    <s v="Non-Mgm."/>
    <s v="ang."/>
    <s v="W"/>
    <d v="1995-06-12T00:00:00"/>
    <m/>
    <s v=""/>
    <n v="24"/>
    <d v="1961-06-05T00:00:00"/>
    <n v="58"/>
    <s v="N"/>
    <n v="30"/>
    <n v="2.5"/>
    <n v="39"/>
    <x v="0"/>
    <n v="1"/>
    <n v="31"/>
    <n v="0"/>
    <n v="9211"/>
    <n v="1259.1937499999999"/>
    <n v="0"/>
    <n v="0"/>
    <n v="0"/>
    <n v="0"/>
    <n v="0"/>
    <n v="0"/>
    <n v="0"/>
    <n v="0"/>
    <n v="0"/>
    <n v="0"/>
    <n v="0"/>
    <n v="0"/>
    <n v="26.5"/>
    <n v="0"/>
    <n v="0"/>
    <n v="0"/>
    <n v="0"/>
    <n v="5.9346750000000004"/>
    <n v="0"/>
    <n v="121.69583333333333"/>
  </r>
  <r>
    <d v="2021-03-01T00:00:00"/>
    <x v="11"/>
    <s v="P"/>
    <s v="Active"/>
    <n v="48"/>
    <x v="47"/>
    <s v="N"/>
    <x v="22"/>
    <n v="1053"/>
    <x v="3"/>
    <s v="Niederl. 8"/>
    <n v="1"/>
    <s v="Department"/>
    <s v="Supervisor"/>
    <s v="Non-Mgm."/>
    <s v="ang."/>
    <s v="M"/>
    <d v="1995-09-01T00:00:00"/>
    <m/>
    <s v=""/>
    <n v="24"/>
    <d v="1970-08-22T00:00:00"/>
    <n v="49"/>
    <s v="J"/>
    <n v="30"/>
    <n v="2.5"/>
    <n v="39"/>
    <x v="0"/>
    <n v="1"/>
    <n v="31"/>
    <n v="0"/>
    <n v="9212"/>
    <n v="1259.1937499999999"/>
    <n v="0"/>
    <n v="0"/>
    <n v="0"/>
    <n v="0"/>
    <n v="0"/>
    <n v="0"/>
    <n v="0"/>
    <n v="0"/>
    <n v="0"/>
    <n v="0"/>
    <n v="531.46153846153845"/>
    <n v="422.2166666666667"/>
    <n v="26.5"/>
    <n v="0"/>
    <n v="0"/>
    <n v="0"/>
    <n v="0"/>
    <n v="219.51090903846156"/>
    <n v="0"/>
    <n v="121.69583333333333"/>
  </r>
  <r>
    <d v="2021-03-01T00:00:00"/>
    <x v="11"/>
    <s v="P"/>
    <s v="Active"/>
    <n v="49"/>
    <x v="48"/>
    <s v="N"/>
    <x v="28"/>
    <n v="1004"/>
    <x v="1"/>
    <s v="Niederl. 1"/>
    <n v="1"/>
    <s v="Department"/>
    <s v="Supervisor"/>
    <s v="Manager"/>
    <s v="ang."/>
    <s v="M"/>
    <d v="1995-09-18T00:00:00"/>
    <m/>
    <s v=""/>
    <n v="24"/>
    <d v="1967-11-20T00:00:00"/>
    <n v="52"/>
    <s v="N"/>
    <n v="30"/>
    <n v="2.5"/>
    <n v="39"/>
    <x v="0"/>
    <n v="1"/>
    <n v="31"/>
    <n v="0"/>
    <n v="9213"/>
    <n v="1259.1937499999999"/>
    <n v="0"/>
    <n v="0"/>
    <n v="0"/>
    <n v="0"/>
    <n v="0"/>
    <n v="0"/>
    <n v="0"/>
    <n v="0"/>
    <n v="0"/>
    <n v="0"/>
    <n v="0"/>
    <n v="0"/>
    <n v="26.5"/>
    <n v="0"/>
    <n v="0"/>
    <n v="0"/>
    <n v="0"/>
    <n v="5.9346750000000004"/>
    <n v="0"/>
    <n v="121.69583333333333"/>
  </r>
  <r>
    <d v="2021-03-01T00:00:00"/>
    <x v="11"/>
    <s v="P"/>
    <s v="Active"/>
    <n v="50"/>
    <x v="49"/>
    <s v="N"/>
    <x v="22"/>
    <n v="1053"/>
    <x v="3"/>
    <s v="Niederl. 8"/>
    <n v="1"/>
    <s v="Department"/>
    <s v="Supervisor"/>
    <s v="Non-Mgm."/>
    <s v="ang."/>
    <s v="M"/>
    <d v="1995-11-06T00:00:00"/>
    <m/>
    <s v=""/>
    <n v="24"/>
    <d v="1961-11-20T00:00:00"/>
    <n v="58"/>
    <s v="J"/>
    <n v="30"/>
    <n v="2.5"/>
    <n v="39"/>
    <x v="0"/>
    <n v="1"/>
    <n v="31"/>
    <n v="0"/>
    <n v="9214"/>
    <n v="1259.1937499999999"/>
    <n v="0"/>
    <n v="0"/>
    <n v="0"/>
    <n v="0"/>
    <n v="0"/>
    <n v="0"/>
    <n v="0"/>
    <n v="0"/>
    <n v="0"/>
    <n v="0"/>
    <n v="531.57692307692309"/>
    <n v="422.30833333333339"/>
    <n v="26.5"/>
    <n v="0"/>
    <n v="0"/>
    <n v="0"/>
    <n v="0"/>
    <n v="219.55727817307695"/>
    <n v="0"/>
    <n v="121.69583333333333"/>
  </r>
  <r>
    <d v="2021-03-01T00:00:00"/>
    <x v="11"/>
    <s v="P"/>
    <s v="Active"/>
    <n v="51"/>
    <x v="50"/>
    <s v="N"/>
    <x v="29"/>
    <n v="1079"/>
    <x v="0"/>
    <s v="Niederl. 3"/>
    <n v="1"/>
    <s v="Department"/>
    <s v="Supervisor"/>
    <s v="Non-Mgm."/>
    <s v="ang."/>
    <s v="M"/>
    <d v="1996-03-01T00:00:00"/>
    <m/>
    <s v=""/>
    <n v="23"/>
    <d v="1966-09-04T00:00:00"/>
    <n v="53"/>
    <s v="N"/>
    <n v="24"/>
    <n v="2"/>
    <n v="32"/>
    <x v="0"/>
    <n v="0.82051282051282048"/>
    <n v="31"/>
    <n v="0"/>
    <n v="9215"/>
    <n v="1259.1937499999999"/>
    <n v="0"/>
    <n v="0"/>
    <n v="0"/>
    <n v="0"/>
    <n v="0"/>
    <n v="0"/>
    <n v="0"/>
    <n v="0"/>
    <n v="0"/>
    <n v="0"/>
    <n v="0"/>
    <n v="0"/>
    <n v="26.5"/>
    <n v="0"/>
    <n v="0"/>
    <n v="0"/>
    <n v="0"/>
    <n v="5.9346750000000004"/>
    <n v="0"/>
    <n v="0"/>
  </r>
  <r>
    <d v="2021-03-01T00:00:00"/>
    <x v="11"/>
    <s v="P"/>
    <s v="Active"/>
    <n v="52"/>
    <x v="51"/>
    <s v="N"/>
    <x v="19"/>
    <n v="1083"/>
    <x v="0"/>
    <s v="Niederl. 3"/>
    <n v="1"/>
    <s v="Department"/>
    <s v="Supervisor"/>
    <s v="Non-Mgm."/>
    <s v="ang."/>
    <s v="M"/>
    <d v="1996-05-01T00:00:00"/>
    <m/>
    <s v=""/>
    <n v="23"/>
    <d v="1967-06-09T00:00:00"/>
    <n v="52"/>
    <s v="N"/>
    <n v="30"/>
    <n v="2.5"/>
    <n v="39"/>
    <x v="0"/>
    <n v="1"/>
    <n v="31"/>
    <n v="0"/>
    <n v="9216"/>
    <n v="1259.1937499999999"/>
    <n v="0"/>
    <n v="0"/>
    <n v="0"/>
    <n v="0"/>
    <n v="0"/>
    <n v="0"/>
    <n v="0"/>
    <n v="0"/>
    <n v="0"/>
    <n v="0"/>
    <n v="0"/>
    <n v="0"/>
    <n v="26.5"/>
    <n v="0"/>
    <n v="0"/>
    <n v="0"/>
    <n v="0"/>
    <n v="5.9346750000000004"/>
    <n v="0"/>
    <n v="0"/>
  </r>
  <r>
    <d v="2021-03-01T00:00:00"/>
    <x v="11"/>
    <s v="P"/>
    <s v="Active"/>
    <n v="53"/>
    <x v="52"/>
    <s v="N"/>
    <x v="27"/>
    <n v="1070"/>
    <x v="0"/>
    <s v="Niederl. 3"/>
    <n v="1"/>
    <s v="Department"/>
    <s v="Supervisor"/>
    <s v="Non-Mgm."/>
    <s v="ang."/>
    <s v="W"/>
    <d v="1996-07-01T00:00:00"/>
    <m/>
    <s v=""/>
    <n v="23"/>
    <d v="1967-11-24T00:00:00"/>
    <n v="52"/>
    <s v="N"/>
    <n v="30"/>
    <n v="2.5"/>
    <n v="39"/>
    <x v="0"/>
    <n v="1"/>
    <n v="31"/>
    <n v="0"/>
    <n v="9217"/>
    <n v="1259.1937499999999"/>
    <n v="0"/>
    <n v="0"/>
    <n v="0"/>
    <n v="0"/>
    <n v="0"/>
    <n v="0"/>
    <n v="0"/>
    <n v="0"/>
    <n v="0"/>
    <n v="0"/>
    <n v="0"/>
    <n v="0"/>
    <n v="26.5"/>
    <n v="0"/>
    <n v="0"/>
    <n v="0"/>
    <n v="0"/>
    <n v="5.9346750000000004"/>
    <n v="0"/>
    <n v="0"/>
  </r>
  <r>
    <d v="2021-03-01T00:00:00"/>
    <x v="11"/>
    <s v="P"/>
    <s v="Active"/>
    <n v="54"/>
    <x v="53"/>
    <s v="N"/>
    <x v="17"/>
    <n v="1088"/>
    <x v="0"/>
    <s v="Niederl. 3"/>
    <n v="1"/>
    <s v="Department"/>
    <s v="Supervisor"/>
    <s v="Supervisor"/>
    <s v="ang."/>
    <s v="M"/>
    <d v="1996-09-16T00:00:00"/>
    <m/>
    <s v=""/>
    <n v="23"/>
    <d v="1965-05-18T00:00:00"/>
    <n v="54"/>
    <s v="J"/>
    <n v="30"/>
    <n v="2.5"/>
    <n v="39"/>
    <x v="0"/>
    <n v="1"/>
    <n v="31"/>
    <n v="0"/>
    <n v="9218"/>
    <n v="1259.1937499999999"/>
    <n v="0"/>
    <n v="0"/>
    <n v="0"/>
    <n v="0"/>
    <n v="0"/>
    <n v="0"/>
    <n v="0"/>
    <n v="0"/>
    <n v="0"/>
    <n v="0"/>
    <n v="531.80769230769238"/>
    <n v="422.49166666666667"/>
    <n v="26.5"/>
    <n v="0"/>
    <n v="0"/>
    <n v="0"/>
    <n v="0"/>
    <n v="219.65001644230773"/>
    <n v="0"/>
    <n v="0"/>
  </r>
  <r>
    <d v="2021-03-01T00:00:00"/>
    <x v="11"/>
    <s v="P"/>
    <s v="Active"/>
    <n v="55"/>
    <x v="54"/>
    <s v="N"/>
    <x v="4"/>
    <n v="1013"/>
    <x v="1"/>
    <s v="Niederl. 1"/>
    <n v="1"/>
    <s v="Department"/>
    <s v="Supervisor"/>
    <s v="Non-Mgm."/>
    <s v="ang."/>
    <s v="W"/>
    <d v="1996-10-28T00:00:00"/>
    <m/>
    <s v=""/>
    <n v="23"/>
    <d v="1977-10-02T00:00:00"/>
    <n v="42"/>
    <s v="N"/>
    <n v="30"/>
    <n v="2.5"/>
    <n v="39"/>
    <x v="0"/>
    <n v="1"/>
    <n v="31"/>
    <n v="0"/>
    <n v="9219"/>
    <n v="1259.1937499999999"/>
    <n v="0"/>
    <n v="0"/>
    <n v="0"/>
    <n v="0"/>
    <n v="0"/>
    <n v="0"/>
    <n v="0"/>
    <n v="0"/>
    <n v="0"/>
    <n v="0"/>
    <n v="0"/>
    <n v="0"/>
    <n v="26.5"/>
    <n v="0"/>
    <n v="0"/>
    <n v="0"/>
    <n v="0"/>
    <n v="5.9346750000000004"/>
    <n v="0"/>
    <n v="0"/>
  </r>
  <r>
    <d v="2021-03-01T00:00:00"/>
    <x v="11"/>
    <s v="P"/>
    <s v="Active"/>
    <n v="56"/>
    <x v="55"/>
    <s v="N"/>
    <x v="16"/>
    <n v="1037"/>
    <x v="4"/>
    <s v="Niederl. 6"/>
    <n v="1"/>
    <s v="Department"/>
    <s v="Supervisor"/>
    <s v="Non-Mgm."/>
    <s v="ang."/>
    <s v="M"/>
    <d v="1997-06-15T00:00:00"/>
    <m/>
    <s v=""/>
    <n v="22"/>
    <d v="1957-06-29T00:00:00"/>
    <n v="62"/>
    <s v="N"/>
    <n v="30"/>
    <n v="2.5"/>
    <n v="39"/>
    <x v="0"/>
    <n v="1"/>
    <n v="31"/>
    <n v="0"/>
    <n v="9220"/>
    <n v="1259.1937499999999"/>
    <n v="0"/>
    <n v="0"/>
    <n v="30"/>
    <n v="0"/>
    <n v="0"/>
    <n v="0"/>
    <n v="0"/>
    <n v="0"/>
    <n v="0"/>
    <n v="0"/>
    <n v="0"/>
    <n v="0"/>
    <n v="26.5"/>
    <n v="0"/>
    <n v="0"/>
    <n v="0"/>
    <n v="0"/>
    <n v="12.653175000000001"/>
    <n v="101.27"/>
    <n v="0"/>
  </r>
  <r>
    <d v="2021-03-01T00:00:00"/>
    <x v="11"/>
    <s v="P"/>
    <s v="Active"/>
    <n v="57"/>
    <x v="56"/>
    <s v="N"/>
    <x v="19"/>
    <n v="1083"/>
    <x v="0"/>
    <s v="Niederl. 3"/>
    <n v="1"/>
    <s v="Department"/>
    <s v="Supervisor"/>
    <s v="Non-Mgm."/>
    <s v="ang."/>
    <s v="M"/>
    <d v="1997-11-01T00:00:00"/>
    <m/>
    <s v=""/>
    <n v="22"/>
    <d v="1970-03-06T00:00:00"/>
    <n v="49"/>
    <s v="N"/>
    <n v="30"/>
    <n v="2.5"/>
    <n v="32"/>
    <x v="0"/>
    <n v="0.82051282051282048"/>
    <n v="31"/>
    <n v="0"/>
    <n v="9221"/>
    <n v="1259.1937499999999"/>
    <n v="0"/>
    <n v="0"/>
    <n v="0"/>
    <n v="0"/>
    <n v="0"/>
    <n v="0"/>
    <n v="0"/>
    <n v="0"/>
    <n v="0"/>
    <n v="0"/>
    <n v="0"/>
    <n v="0"/>
    <n v="26.5"/>
    <n v="0"/>
    <n v="0"/>
    <n v="0"/>
    <n v="0"/>
    <n v="5.9346750000000004"/>
    <n v="0"/>
    <n v="0"/>
  </r>
  <r>
    <d v="2021-03-01T00:00:00"/>
    <x v="11"/>
    <s v="P"/>
    <s v="Active"/>
    <n v="58"/>
    <x v="57"/>
    <s v="N"/>
    <x v="2"/>
    <n v="1010"/>
    <x v="1"/>
    <s v="Niederl. 1"/>
    <n v="1"/>
    <s v="Department"/>
    <s v="Supervisor"/>
    <s v="Non-Mgm."/>
    <s v="ang."/>
    <s v="M"/>
    <d v="1995-07-03T00:00:00"/>
    <m/>
    <s v=""/>
    <n v="24"/>
    <d v="1962-07-10T00:00:00"/>
    <n v="57"/>
    <s v="N"/>
    <n v="30"/>
    <n v="2.5"/>
    <n v="39"/>
    <x v="0"/>
    <n v="1"/>
    <n v="31"/>
    <n v="0"/>
    <n v="9222"/>
    <n v="1259.1937499999999"/>
    <n v="0"/>
    <n v="0"/>
    <n v="0"/>
    <n v="0"/>
    <n v="0"/>
    <n v="0"/>
    <n v="0"/>
    <n v="0"/>
    <n v="0"/>
    <n v="0"/>
    <n v="0"/>
    <n v="0"/>
    <n v="26.5"/>
    <n v="0"/>
    <n v="0"/>
    <n v="0"/>
    <n v="0"/>
    <n v="5.9346750000000004"/>
    <n v="0"/>
    <n v="121.69583333333333"/>
  </r>
  <r>
    <d v="2021-03-01T00:00:00"/>
    <x v="11"/>
    <s v="P"/>
    <s v="Active"/>
    <n v="59"/>
    <x v="58"/>
    <s v="N"/>
    <x v="30"/>
    <n v="1071"/>
    <x v="0"/>
    <s v="Niederl. 3"/>
    <n v="1"/>
    <s v="Department"/>
    <s v="Supervisor"/>
    <s v="Non-Mgm."/>
    <s v="ang."/>
    <s v="M"/>
    <d v="1998-07-01T00:00:00"/>
    <m/>
    <s v=""/>
    <n v="21"/>
    <d v="1962-08-29T00:00:00"/>
    <n v="57"/>
    <s v="N"/>
    <n v="30"/>
    <n v="2.5"/>
    <n v="39"/>
    <x v="0"/>
    <n v="1"/>
    <n v="31"/>
    <n v="0"/>
    <n v="9223"/>
    <n v="1259.1937499999999"/>
    <n v="0"/>
    <n v="0"/>
    <n v="0"/>
    <n v="0"/>
    <n v="0"/>
    <n v="0"/>
    <n v="0"/>
    <n v="0"/>
    <n v="0"/>
    <n v="0"/>
    <n v="0"/>
    <n v="0"/>
    <n v="26.5"/>
    <n v="0"/>
    <n v="0"/>
    <n v="0"/>
    <n v="0"/>
    <n v="5.9346750000000004"/>
    <n v="0"/>
    <n v="0"/>
  </r>
  <r>
    <d v="2021-03-01T00:00:00"/>
    <x v="11"/>
    <s v="P"/>
    <s v="Active"/>
    <n v="60"/>
    <x v="59"/>
    <s v="N"/>
    <x v="16"/>
    <n v="1067"/>
    <x v="3"/>
    <s v="Niederl. 8"/>
    <n v="1"/>
    <s v="Department"/>
    <s v="Supervisor"/>
    <s v="Non-Mgm."/>
    <s v="ang."/>
    <s v="M"/>
    <d v="1998-10-01T00:00:00"/>
    <m/>
    <s v=""/>
    <n v="21"/>
    <d v="1964-03-17T00:00:00"/>
    <n v="55"/>
    <s v="N"/>
    <n v="30"/>
    <n v="2.5"/>
    <n v="39"/>
    <x v="0"/>
    <n v="1"/>
    <n v="31"/>
    <n v="0"/>
    <n v="9224"/>
    <n v="1259.1937499999999"/>
    <n v="0"/>
    <n v="0"/>
    <n v="0"/>
    <n v="0"/>
    <n v="0"/>
    <n v="0"/>
    <n v="0"/>
    <n v="0"/>
    <n v="0"/>
    <n v="0"/>
    <n v="0"/>
    <n v="0"/>
    <n v="26.5"/>
    <n v="0"/>
    <n v="0"/>
    <n v="0"/>
    <n v="0"/>
    <n v="5.9346750000000004"/>
    <n v="0"/>
    <n v="0"/>
  </r>
  <r>
    <d v="2021-03-01T00:00:00"/>
    <x v="11"/>
    <s v="P"/>
    <s v="Active"/>
    <n v="61"/>
    <x v="60"/>
    <s v="N"/>
    <x v="29"/>
    <n v="1079"/>
    <x v="0"/>
    <s v="Niederl. 3"/>
    <n v="1"/>
    <s v="Department"/>
    <s v="Supervisor"/>
    <s v="Non-Mgm."/>
    <s v="ang."/>
    <s v="M"/>
    <d v="1999-01-18T00:00:00"/>
    <m/>
    <s v=""/>
    <n v="20"/>
    <d v="1963-07-23T00:00:00"/>
    <n v="56"/>
    <s v="N"/>
    <n v="30"/>
    <n v="2.5"/>
    <n v="39"/>
    <x v="0"/>
    <n v="1"/>
    <n v="31"/>
    <n v="0"/>
    <n v="9225"/>
    <n v="1259.1937499999999"/>
    <n v="0"/>
    <n v="0"/>
    <n v="0"/>
    <n v="0"/>
    <n v="0"/>
    <n v="0"/>
    <n v="0"/>
    <n v="0"/>
    <n v="0"/>
    <n v="0"/>
    <n v="0"/>
    <n v="0"/>
    <n v="26.5"/>
    <n v="0"/>
    <n v="0"/>
    <n v="0"/>
    <n v="0"/>
    <n v="5.9346750000000004"/>
    <n v="0"/>
    <n v="0"/>
  </r>
  <r>
    <d v="2021-03-01T00:00:00"/>
    <x v="11"/>
    <s v="P"/>
    <s v="Active"/>
    <n v="62"/>
    <x v="61"/>
    <s v="N"/>
    <x v="17"/>
    <n v="1088"/>
    <x v="0"/>
    <s v="Niederl. 3"/>
    <n v="1"/>
    <s v="Department"/>
    <s v="Supervisor"/>
    <s v="Supervisor"/>
    <s v="ang."/>
    <s v="M"/>
    <d v="1999-04-01T00:00:00"/>
    <m/>
    <s v=""/>
    <n v="20"/>
    <d v="1972-12-13T00:00:00"/>
    <n v="47"/>
    <s v="N"/>
    <n v="30"/>
    <n v="2.5"/>
    <n v="39"/>
    <x v="0"/>
    <n v="1"/>
    <n v="31"/>
    <n v="0"/>
    <n v="9226"/>
    <n v="1259.1937499999999"/>
    <n v="0"/>
    <n v="0"/>
    <n v="0"/>
    <n v="0"/>
    <n v="0"/>
    <n v="0"/>
    <n v="0"/>
    <n v="0"/>
    <n v="0"/>
    <n v="0"/>
    <n v="0"/>
    <n v="0"/>
    <n v="26.5"/>
    <n v="0"/>
    <n v="0"/>
    <n v="0"/>
    <n v="0"/>
    <n v="5.9346750000000004"/>
    <n v="0"/>
    <n v="0"/>
  </r>
  <r>
    <d v="2021-03-01T00:00:00"/>
    <x v="11"/>
    <s v="P"/>
    <s v="Active"/>
    <n v="63"/>
    <x v="62"/>
    <s v="N"/>
    <x v="17"/>
    <n v="1088"/>
    <x v="0"/>
    <s v="Niederl. 3"/>
    <n v="1"/>
    <s v="Department"/>
    <s v="Supervisor"/>
    <s v="Non-Mgm."/>
    <s v="ang."/>
    <s v="W"/>
    <d v="1999-05-01T00:00:00"/>
    <m/>
    <s v=""/>
    <n v="20"/>
    <d v="1962-06-26T00:00:00"/>
    <n v="57"/>
    <s v="N"/>
    <n v="30"/>
    <n v="2.5"/>
    <n v="39"/>
    <x v="0"/>
    <n v="1"/>
    <n v="31"/>
    <n v="0"/>
    <n v="9227"/>
    <n v="1259.1937499999999"/>
    <n v="0"/>
    <n v="0"/>
    <n v="0"/>
    <n v="0"/>
    <n v="0"/>
    <n v="0"/>
    <n v="0"/>
    <n v="0"/>
    <n v="0"/>
    <n v="0"/>
    <n v="0"/>
    <n v="0"/>
    <n v="26.5"/>
    <n v="0"/>
    <n v="0"/>
    <n v="0"/>
    <n v="0"/>
    <n v="5.9346750000000004"/>
    <n v="0"/>
    <n v="0"/>
  </r>
  <r>
    <d v="2021-03-01T00:00:00"/>
    <x v="11"/>
    <s v="P"/>
    <s v="Active"/>
    <n v="64"/>
    <x v="63"/>
    <s v="N"/>
    <x v="31"/>
    <n v="1059"/>
    <x v="2"/>
    <s v="Niederl. 7"/>
    <n v="1"/>
    <s v="Department"/>
    <s v="Supervisor"/>
    <s v="Non-Mgm."/>
    <s v="ang."/>
    <s v="M"/>
    <d v="1999-06-01T00:00:00"/>
    <m/>
    <s v=""/>
    <n v="20"/>
    <d v="1974-07-06T00:00:00"/>
    <n v="45"/>
    <s v="J"/>
    <n v="30"/>
    <n v="2.5"/>
    <n v="39"/>
    <x v="0"/>
    <n v="1"/>
    <n v="31"/>
    <n v="0"/>
    <n v="9228"/>
    <n v="1259.1937499999999"/>
    <n v="0"/>
    <n v="875"/>
    <n v="60"/>
    <n v="0"/>
    <n v="0"/>
    <n v="0"/>
    <n v="0"/>
    <n v="0"/>
    <n v="0"/>
    <n v="0"/>
    <n v="532.38461538461536"/>
    <n v="422.95000000000005"/>
    <n v="26.5"/>
    <n v="0"/>
    <n v="0"/>
    <n v="0"/>
    <n v="0"/>
    <n v="429.27511211538462"/>
    <n v="104.5"/>
    <n v="0"/>
  </r>
  <r>
    <d v="2021-03-01T00:00:00"/>
    <x v="11"/>
    <s v="P"/>
    <s v="Active"/>
    <n v="65"/>
    <x v="64"/>
    <s v="N"/>
    <x v="22"/>
    <n v="1041"/>
    <x v="4"/>
    <s v="Niederl. 6"/>
    <n v="1"/>
    <s v="Department"/>
    <s v="Supervisor"/>
    <s v="Non-Mgm."/>
    <s v="ang."/>
    <s v="M"/>
    <d v="1999-06-01T00:00:00"/>
    <m/>
    <s v=""/>
    <n v="20"/>
    <d v="1962-06-26T00:00:00"/>
    <n v="57"/>
    <s v="J"/>
    <n v="30"/>
    <n v="2.5"/>
    <n v="39"/>
    <x v="0"/>
    <n v="1"/>
    <n v="31"/>
    <n v="0"/>
    <n v="9229"/>
    <n v="1259.1937499999999"/>
    <n v="0"/>
    <n v="0"/>
    <n v="0"/>
    <n v="0"/>
    <n v="0"/>
    <n v="0"/>
    <n v="0"/>
    <n v="0"/>
    <n v="0"/>
    <n v="0"/>
    <n v="532.44230769230762"/>
    <n v="422.99583333333339"/>
    <n v="26.5"/>
    <n v="0"/>
    <n v="0"/>
    <n v="0"/>
    <n v="0"/>
    <n v="219.90504668269233"/>
    <n v="0"/>
    <n v="0"/>
  </r>
  <r>
    <d v="2021-03-01T00:00:00"/>
    <x v="11"/>
    <s v="P"/>
    <s v="Active"/>
    <n v="66"/>
    <x v="65"/>
    <s v="N"/>
    <x v="31"/>
    <n v="1034"/>
    <x v="5"/>
    <s v="Niederl. 5"/>
    <n v="1"/>
    <s v="Department"/>
    <s v="Supervisor"/>
    <s v="Non-Mgm."/>
    <s v="ang."/>
    <s v="M"/>
    <d v="1999-07-01T00:00:00"/>
    <m/>
    <s v=""/>
    <n v="20"/>
    <d v="1969-11-17T00:00:00"/>
    <n v="50"/>
    <s v="J"/>
    <n v="30"/>
    <n v="2.5"/>
    <n v="39"/>
    <x v="0"/>
    <n v="1"/>
    <n v="31"/>
    <n v="0"/>
    <n v="9230"/>
    <n v="1259.1937499999999"/>
    <n v="0"/>
    <n v="0"/>
    <n v="60"/>
    <n v="0"/>
    <n v="238.38"/>
    <n v="0"/>
    <n v="0"/>
    <n v="0"/>
    <n v="0"/>
    <n v="0"/>
    <n v="532.5"/>
    <n v="423.04166666666669"/>
    <n v="26.5"/>
    <n v="0"/>
    <n v="0"/>
    <n v="0"/>
    <n v="0"/>
    <n v="286.75043225000002"/>
    <n v="84.55"/>
    <n v="0"/>
  </r>
  <r>
    <d v="2021-03-01T00:00:00"/>
    <x v="11"/>
    <s v="P"/>
    <s v="Active"/>
    <n v="67"/>
    <x v="66"/>
    <s v="N"/>
    <x v="32"/>
    <n v="1077"/>
    <x v="0"/>
    <s v="Niederl. 3"/>
    <n v="1"/>
    <s v="Department"/>
    <s v="Supervisor"/>
    <s v="Non-Mgm."/>
    <s v="ang."/>
    <s v="W"/>
    <d v="1999-07-01T00:00:00"/>
    <m/>
    <s v=""/>
    <n v="20"/>
    <d v="1963-06-08T00:00:00"/>
    <n v="56"/>
    <s v="N"/>
    <n v="30"/>
    <n v="2.5"/>
    <n v="39"/>
    <x v="0"/>
    <n v="1"/>
    <n v="31"/>
    <n v="0"/>
    <n v="9231"/>
    <n v="1259.1937499999999"/>
    <n v="0"/>
    <n v="0"/>
    <n v="0"/>
    <n v="0"/>
    <n v="0"/>
    <n v="0"/>
    <n v="0"/>
    <n v="0"/>
    <n v="0"/>
    <n v="0"/>
    <n v="0"/>
    <n v="0"/>
    <n v="26.5"/>
    <n v="0"/>
    <n v="0"/>
    <n v="0"/>
    <n v="0"/>
    <n v="5.9346750000000004"/>
    <n v="0"/>
    <n v="0"/>
  </r>
  <r>
    <d v="2021-03-01T00:00:00"/>
    <x v="11"/>
    <s v="P"/>
    <s v="Active"/>
    <n v="68"/>
    <x v="67"/>
    <s v="N"/>
    <x v="12"/>
    <n v="1089"/>
    <x v="0"/>
    <s v="Niederl. 3"/>
    <n v="1"/>
    <s v="Department"/>
    <s v="Supervisor"/>
    <s v="Non-Mgm."/>
    <s v="ang."/>
    <s v="W"/>
    <d v="1999-08-01T00:00:00"/>
    <m/>
    <s v=""/>
    <n v="20"/>
    <d v="1970-04-17T00:00:00"/>
    <n v="49"/>
    <s v="N"/>
    <n v="12"/>
    <n v="1"/>
    <n v="15"/>
    <x v="0"/>
    <n v="0.38461538461538464"/>
    <n v="31"/>
    <n v="0"/>
    <n v="9232"/>
    <n v="1259.1937499999999"/>
    <n v="0"/>
    <n v="0"/>
    <n v="0"/>
    <n v="0"/>
    <n v="0"/>
    <n v="0"/>
    <n v="0"/>
    <n v="0"/>
    <n v="0"/>
    <n v="0"/>
    <n v="0"/>
    <n v="0"/>
    <n v="26.5"/>
    <n v="0"/>
    <n v="0"/>
    <n v="0"/>
    <n v="0"/>
    <n v="5.9346750000000004"/>
    <n v="0"/>
    <n v="0"/>
  </r>
  <r>
    <d v="2021-03-01T00:00:00"/>
    <x v="11"/>
    <s v="P"/>
    <s v="Active"/>
    <n v="69"/>
    <x v="68"/>
    <s v="N"/>
    <x v="5"/>
    <n v="1093"/>
    <x v="0"/>
    <s v="Niederl. 3"/>
    <n v="1"/>
    <s v="Department"/>
    <s v="Supervisor"/>
    <s v="Non-Mgm."/>
    <s v="ang."/>
    <s v="M"/>
    <d v="1999-09-01T00:00:00"/>
    <m/>
    <s v=""/>
    <n v="20"/>
    <d v="1981-03-15T00:00:00"/>
    <n v="38"/>
    <s v="N"/>
    <n v="30"/>
    <n v="2.5"/>
    <n v="39"/>
    <x v="0"/>
    <n v="1"/>
    <n v="31"/>
    <n v="0"/>
    <n v="9233"/>
    <n v="1259.1937499999999"/>
    <n v="0"/>
    <n v="0"/>
    <n v="0"/>
    <n v="0"/>
    <n v="0"/>
    <n v="0"/>
    <n v="0"/>
    <n v="0"/>
    <n v="0"/>
    <n v="0"/>
    <n v="0"/>
    <n v="0"/>
    <n v="26.5"/>
    <n v="0"/>
    <n v="0"/>
    <n v="0"/>
    <n v="0"/>
    <n v="5.9346750000000004"/>
    <n v="0"/>
    <n v="0"/>
  </r>
  <r>
    <d v="2021-03-01T00:00:00"/>
    <x v="11"/>
    <s v="P"/>
    <s v="Active"/>
    <n v="70"/>
    <x v="69"/>
    <s v="N"/>
    <x v="10"/>
    <n v="1075"/>
    <x v="0"/>
    <s v="Niederl. 3"/>
    <n v="1"/>
    <s v="Department"/>
    <s v="Supervisor"/>
    <s v="Non-Mgm."/>
    <s v="ang."/>
    <s v="M"/>
    <d v="1999-09-01T00:00:00"/>
    <m/>
    <s v=""/>
    <n v="20"/>
    <d v="1971-11-28T00:00:00"/>
    <n v="48"/>
    <s v="N"/>
    <n v="30"/>
    <n v="2.5"/>
    <n v="39"/>
    <x v="0"/>
    <n v="1"/>
    <n v="31"/>
    <n v="0"/>
    <n v="9234"/>
    <n v="1259.1937499999999"/>
    <n v="0"/>
    <n v="0"/>
    <n v="0"/>
    <n v="0"/>
    <n v="0"/>
    <n v="0"/>
    <n v="0"/>
    <n v="0"/>
    <n v="0"/>
    <n v="0"/>
    <n v="0"/>
    <n v="0"/>
    <n v="26.5"/>
    <n v="0"/>
    <n v="0"/>
    <n v="0"/>
    <n v="0"/>
    <n v="5.9346750000000004"/>
    <n v="0"/>
    <n v="0"/>
  </r>
  <r>
    <d v="2021-03-01T00:00:00"/>
    <x v="11"/>
    <s v="P"/>
    <s v="Active"/>
    <n v="71"/>
    <x v="70"/>
    <s v="N"/>
    <x v="22"/>
    <n v="1053"/>
    <x v="3"/>
    <s v="Niederl. 8"/>
    <n v="1"/>
    <s v="Department"/>
    <s v="Supervisor"/>
    <s v="Non-Mgm."/>
    <s v="ang."/>
    <s v="M"/>
    <d v="2000-02-14T00:00:00"/>
    <m/>
    <s v=""/>
    <n v="19"/>
    <d v="1966-08-08T00:00:00"/>
    <n v="53"/>
    <s v="J"/>
    <n v="30"/>
    <n v="2.5"/>
    <n v="39"/>
    <x v="0"/>
    <n v="1"/>
    <n v="31"/>
    <n v="0"/>
    <n v="9235"/>
    <n v="1259.1937499999999"/>
    <n v="0"/>
    <n v="0"/>
    <n v="0"/>
    <n v="0"/>
    <n v="0"/>
    <n v="0"/>
    <n v="0"/>
    <n v="0"/>
    <n v="0"/>
    <n v="0"/>
    <n v="532.78846153846155"/>
    <n v="423.27083333333337"/>
    <n v="26.5"/>
    <n v="0"/>
    <n v="0"/>
    <n v="0"/>
    <n v="0"/>
    <n v="220.04415408653847"/>
    <n v="0"/>
    <n v="28.601666666666667"/>
  </r>
  <r>
    <d v="2021-03-01T00:00:00"/>
    <x v="11"/>
    <s v="P"/>
    <s v="Active"/>
    <n v="72"/>
    <x v="71"/>
    <s v="N"/>
    <x v="9"/>
    <n v="1087"/>
    <x v="0"/>
    <s v="Niederl. 3"/>
    <n v="1"/>
    <s v="Department"/>
    <s v="Supervisor"/>
    <s v="Non-Mgm."/>
    <s v="ang."/>
    <s v="M"/>
    <d v="2000-06-01T00:00:00"/>
    <m/>
    <s v=""/>
    <n v="19"/>
    <d v="1971-08-25T00:00:00"/>
    <n v="48"/>
    <s v="N"/>
    <n v="30"/>
    <n v="2.5"/>
    <n v="39"/>
    <x v="0"/>
    <n v="1"/>
    <n v="31"/>
    <n v="0"/>
    <n v="9236"/>
    <n v="1259.1937499999999"/>
    <n v="0"/>
    <n v="0"/>
    <n v="0"/>
    <n v="0"/>
    <n v="0"/>
    <n v="0"/>
    <n v="0"/>
    <n v="0"/>
    <n v="0"/>
    <n v="0"/>
    <n v="0"/>
    <n v="0"/>
    <n v="26.5"/>
    <n v="0"/>
    <n v="0"/>
    <n v="0"/>
    <n v="0"/>
    <n v="5.9346750000000004"/>
    <n v="0"/>
    <n v="28.601666666666667"/>
  </r>
  <r>
    <d v="2021-03-01T00:00:00"/>
    <x v="11"/>
    <s v="P"/>
    <s v="Active"/>
    <n v="73"/>
    <x v="72"/>
    <s v="N"/>
    <x v="2"/>
    <n v="1010"/>
    <x v="1"/>
    <s v="Niederl. 1"/>
    <n v="1"/>
    <s v="Department"/>
    <s v="Supervisor"/>
    <s v="Manager"/>
    <s v="ang."/>
    <s v="M"/>
    <d v="2000-08-01T00:00:00"/>
    <m/>
    <s v=""/>
    <n v="19"/>
    <d v="1971-06-24T00:00:00"/>
    <n v="48"/>
    <s v="N"/>
    <n v="30"/>
    <n v="2.5"/>
    <n v="39"/>
    <x v="0"/>
    <n v="1"/>
    <n v="31"/>
    <n v="0"/>
    <n v="9237"/>
    <n v="1259.1937499999999"/>
    <n v="0"/>
    <n v="0"/>
    <n v="0"/>
    <n v="0"/>
    <n v="0"/>
    <n v="0"/>
    <n v="0"/>
    <n v="0"/>
    <n v="0"/>
    <n v="0"/>
    <n v="0"/>
    <n v="0"/>
    <n v="26.5"/>
    <n v="0"/>
    <n v="0"/>
    <n v="0"/>
    <n v="0"/>
    <n v="5.9346750000000004"/>
    <n v="0"/>
    <n v="28.601666666666667"/>
  </r>
  <r>
    <d v="2021-03-01T00:00:00"/>
    <x v="11"/>
    <s v="P"/>
    <s v="Active"/>
    <n v="74"/>
    <x v="73"/>
    <s v="N"/>
    <x v="22"/>
    <n v="1029"/>
    <x v="6"/>
    <s v="Niederl. 10"/>
    <n v="1"/>
    <s v="Department"/>
    <s v="Supervisor"/>
    <s v="Non-Mgm."/>
    <s v="ang."/>
    <s v="M"/>
    <d v="2000-09-01T00:00:00"/>
    <m/>
    <s v=""/>
    <n v="19"/>
    <d v="1955-04-09T00:00:00"/>
    <n v="64"/>
    <s v="J"/>
    <n v="30"/>
    <n v="2.5"/>
    <n v="39"/>
    <x v="0"/>
    <n v="1"/>
    <n v="31"/>
    <n v="0"/>
    <n v="9238"/>
    <n v="1259.1937499999999"/>
    <n v="0"/>
    <n v="0"/>
    <n v="0"/>
    <n v="0"/>
    <n v="0"/>
    <n v="0"/>
    <n v="0"/>
    <n v="0"/>
    <n v="0"/>
    <n v="0"/>
    <n v="532.96153846153845"/>
    <n v="423.40833333333342"/>
    <n v="26.5"/>
    <n v="0"/>
    <n v="0"/>
    <n v="0"/>
    <n v="0"/>
    <n v="220.11370778846157"/>
    <n v="0"/>
    <n v="28.601666666666667"/>
  </r>
  <r>
    <d v="2021-03-01T00:00:00"/>
    <x v="11"/>
    <s v="P"/>
    <s v="Active"/>
    <n v="75"/>
    <x v="74"/>
    <s v="N"/>
    <x v="9"/>
    <n v="1087"/>
    <x v="0"/>
    <s v="Niederl. 3"/>
    <n v="1"/>
    <s v="Department"/>
    <s v="Supervisor"/>
    <s v="Non-Mgm."/>
    <s v="ang."/>
    <s v="M"/>
    <d v="2000-09-04T00:00:00"/>
    <m/>
    <s v=""/>
    <n v="19"/>
    <d v="1973-06-14T00:00:00"/>
    <n v="46"/>
    <s v="N"/>
    <n v="30"/>
    <n v="2.5"/>
    <n v="39"/>
    <x v="0"/>
    <n v="1"/>
    <n v="31"/>
    <n v="0"/>
    <n v="9239"/>
    <n v="1259.1937499999999"/>
    <n v="0"/>
    <n v="0"/>
    <n v="0"/>
    <n v="0"/>
    <n v="0"/>
    <n v="0"/>
    <n v="0"/>
    <n v="0"/>
    <n v="0"/>
    <n v="0"/>
    <n v="0"/>
    <n v="0"/>
    <n v="26.5"/>
    <n v="0"/>
    <n v="0"/>
    <n v="0"/>
    <n v="0"/>
    <n v="5.9346750000000004"/>
    <n v="0"/>
    <n v="28.601666666666667"/>
  </r>
  <r>
    <d v="2021-03-01T00:00:00"/>
    <x v="11"/>
    <s v="P"/>
    <s v="Active"/>
    <n v="76"/>
    <x v="75"/>
    <s v="N"/>
    <x v="23"/>
    <n v="1068"/>
    <x v="0"/>
    <s v="Niederl. 3"/>
    <n v="1"/>
    <s v="Department"/>
    <s v="Supervisor"/>
    <s v="Non-Mgm."/>
    <s v="ang."/>
    <s v="W"/>
    <d v="2000-10-01T00:00:00"/>
    <m/>
    <s v=""/>
    <n v="19"/>
    <d v="1960-12-05T00:00:00"/>
    <n v="59"/>
    <s v="N"/>
    <n v="30"/>
    <n v="2.5"/>
    <n v="39"/>
    <x v="0"/>
    <n v="1"/>
    <n v="31"/>
    <n v="0"/>
    <n v="9240"/>
    <n v="1259.1937499999999"/>
    <n v="0"/>
    <n v="0"/>
    <n v="0"/>
    <n v="0"/>
    <n v="0"/>
    <n v="0"/>
    <n v="0"/>
    <n v="0"/>
    <n v="0"/>
    <n v="0"/>
    <n v="0"/>
    <n v="0"/>
    <n v="26.5"/>
    <n v="0"/>
    <n v="0"/>
    <n v="0"/>
    <n v="0"/>
    <n v="5.9346750000000004"/>
    <n v="0"/>
    <n v="28.601666666666667"/>
  </r>
  <r>
    <d v="2021-03-01T00:00:00"/>
    <x v="11"/>
    <s v="P"/>
    <s v="Active"/>
    <n v="77"/>
    <x v="76"/>
    <s v="N"/>
    <x v="30"/>
    <n v="1071"/>
    <x v="0"/>
    <s v="Niederl. 3"/>
    <n v="1"/>
    <s v="Department"/>
    <s v="Supervisor"/>
    <s v="Non-Mgm."/>
    <s v="ang."/>
    <s v="M"/>
    <d v="2000-11-01T00:00:00"/>
    <m/>
    <s v=""/>
    <n v="19"/>
    <d v="1970-03-12T00:00:00"/>
    <n v="49"/>
    <s v="N"/>
    <n v="30"/>
    <n v="2.5"/>
    <n v="39"/>
    <x v="0"/>
    <n v="1"/>
    <n v="31"/>
    <n v="0"/>
    <n v="9241"/>
    <n v="1259.1937499999999"/>
    <n v="0"/>
    <n v="0"/>
    <n v="0"/>
    <n v="0"/>
    <n v="0"/>
    <n v="0"/>
    <n v="0"/>
    <n v="0"/>
    <n v="0"/>
    <n v="0"/>
    <n v="0"/>
    <n v="0"/>
    <n v="26.5"/>
    <n v="0"/>
    <n v="0"/>
    <n v="0"/>
    <n v="0"/>
    <n v="5.9346750000000004"/>
    <n v="0"/>
    <n v="28.601666666666667"/>
  </r>
  <r>
    <d v="2021-03-01T00:00:00"/>
    <x v="11"/>
    <s v="P"/>
    <s v="Active"/>
    <n v="78"/>
    <x v="77"/>
    <s v="N"/>
    <x v="9"/>
    <n v="1087"/>
    <x v="0"/>
    <s v="Niederl. 3"/>
    <n v="1"/>
    <s v="Department"/>
    <s v="Supervisor"/>
    <s v="Non-Mgm."/>
    <s v="ang."/>
    <s v="M"/>
    <d v="2000-12-01T00:00:00"/>
    <m/>
    <s v=""/>
    <n v="19"/>
    <d v="1957-02-12T00:00:00"/>
    <n v="62"/>
    <s v="N"/>
    <n v="30"/>
    <n v="2.5"/>
    <n v="39"/>
    <x v="0"/>
    <n v="1"/>
    <n v="31"/>
    <n v="0"/>
    <n v="9242"/>
    <n v="1259.1937499999999"/>
    <n v="0"/>
    <n v="0"/>
    <n v="0"/>
    <n v="0"/>
    <n v="0"/>
    <n v="0"/>
    <n v="0"/>
    <n v="0"/>
    <n v="0"/>
    <n v="0"/>
    <n v="0"/>
    <n v="0"/>
    <n v="26.5"/>
    <n v="0"/>
    <n v="0"/>
    <n v="0"/>
    <n v="0"/>
    <n v="5.9346750000000004"/>
    <n v="0"/>
    <n v="28.601666666666667"/>
  </r>
  <r>
    <d v="2021-03-01T00:00:00"/>
    <x v="11"/>
    <s v="P"/>
    <s v="Active"/>
    <n v="79"/>
    <x v="78"/>
    <s v="N"/>
    <x v="22"/>
    <n v="1023"/>
    <x v="7"/>
    <s v="Niederl. 9"/>
    <n v="1"/>
    <s v="Department"/>
    <s v="Supervisor"/>
    <s v="Non-Mgm."/>
    <s v="ang."/>
    <s v="M"/>
    <d v="2001-01-01T00:00:00"/>
    <m/>
    <s v=""/>
    <n v="19"/>
    <d v="1971-08-22T00:00:00"/>
    <n v="48"/>
    <s v="J"/>
    <n v="30"/>
    <n v="2.5"/>
    <n v="39"/>
    <x v="0"/>
    <n v="1"/>
    <n v="31"/>
    <n v="0"/>
    <n v="9243"/>
    <n v="1259.1937499999999"/>
    <n v="0"/>
    <n v="0"/>
    <n v="0"/>
    <n v="0"/>
    <n v="0"/>
    <n v="0"/>
    <n v="0"/>
    <n v="0"/>
    <n v="0"/>
    <n v="0"/>
    <n v="533.25"/>
    <n v="423.63750000000005"/>
    <n v="26.5"/>
    <n v="0"/>
    <n v="0"/>
    <n v="0"/>
    <n v="0"/>
    <n v="220.22963062500003"/>
    <n v="0"/>
    <n v="0"/>
  </r>
  <r>
    <d v="2021-03-01T00:00:00"/>
    <x v="11"/>
    <s v="P"/>
    <s v="Active"/>
    <n v="80"/>
    <x v="79"/>
    <s v="N"/>
    <x v="10"/>
    <n v="1075"/>
    <x v="0"/>
    <s v="Niederl. 3"/>
    <n v="1"/>
    <s v="Department"/>
    <s v="Supervisor"/>
    <s v="Manager"/>
    <s v="ang."/>
    <s v="M"/>
    <d v="2001-01-01T00:00:00"/>
    <m/>
    <s v=""/>
    <n v="19"/>
    <d v="1967-12-31T00:00:00"/>
    <n v="52"/>
    <s v="N"/>
    <n v="30"/>
    <n v="2.5"/>
    <n v="39"/>
    <x v="0"/>
    <n v="1"/>
    <n v="31"/>
    <n v="0"/>
    <n v="9244"/>
    <n v="1259.1937499999999"/>
    <n v="0"/>
    <n v="0"/>
    <n v="0"/>
    <n v="0"/>
    <n v="0"/>
    <n v="0"/>
    <n v="0"/>
    <n v="0"/>
    <n v="0"/>
    <n v="0"/>
    <n v="0"/>
    <n v="0"/>
    <n v="26.5"/>
    <n v="0"/>
    <n v="0"/>
    <n v="0"/>
    <n v="0"/>
    <n v="5.9346750000000004"/>
    <n v="0"/>
    <n v="0"/>
  </r>
  <r>
    <d v="2021-03-01T00:00:00"/>
    <x v="11"/>
    <s v="P"/>
    <s v="Active"/>
    <n v="81"/>
    <x v="80"/>
    <s v="N"/>
    <x v="6"/>
    <n v="1014"/>
    <x v="1"/>
    <s v="Niederl. 1"/>
    <n v="1"/>
    <s v="Department"/>
    <s v="Supervisor"/>
    <s v="Manager"/>
    <s v="ang."/>
    <s v="W"/>
    <d v="2001-01-01T00:00:00"/>
    <m/>
    <s v=""/>
    <n v="19"/>
    <d v="1973-11-01T00:00:00"/>
    <n v="46"/>
    <s v="N"/>
    <n v="30"/>
    <n v="2.5"/>
    <n v="39"/>
    <x v="0"/>
    <n v="1"/>
    <n v="31"/>
    <n v="0"/>
    <n v="9245"/>
    <n v="1259.1937499999999"/>
    <n v="0"/>
    <n v="0"/>
    <n v="0"/>
    <n v="0"/>
    <n v="0"/>
    <n v="0"/>
    <n v="0"/>
    <n v="0"/>
    <n v="0"/>
    <n v="0"/>
    <n v="0"/>
    <n v="0"/>
    <n v="26.5"/>
    <n v="0"/>
    <n v="0"/>
    <n v="0"/>
    <n v="0"/>
    <n v="5.9346750000000004"/>
    <n v="0"/>
    <n v="0"/>
  </r>
  <r>
    <d v="2021-03-01T00:00:00"/>
    <x v="11"/>
    <s v="P"/>
    <s v="Active"/>
    <n v="82"/>
    <x v="81"/>
    <s v="N"/>
    <x v="33"/>
    <n v="1000"/>
    <x v="1"/>
    <s v="Niederl. 1"/>
    <n v="1"/>
    <s v="Department"/>
    <s v="Supervisor"/>
    <s v="Non-Mgm."/>
    <s v="ang."/>
    <s v="M"/>
    <d v="2001-01-01T00:00:00"/>
    <m/>
    <s v=""/>
    <n v="19"/>
    <d v="1971-01-18T00:00:00"/>
    <n v="48"/>
    <s v="N"/>
    <n v="30"/>
    <n v="2.5"/>
    <n v="39"/>
    <x v="0"/>
    <n v="1"/>
    <n v="31"/>
    <n v="0"/>
    <n v="9246"/>
    <n v="1259.1937499999999"/>
    <n v="0"/>
    <n v="0"/>
    <n v="0"/>
    <n v="0"/>
    <n v="0"/>
    <n v="0"/>
    <n v="0"/>
    <n v="0"/>
    <n v="0"/>
    <n v="0"/>
    <n v="0"/>
    <n v="0"/>
    <n v="26.5"/>
    <n v="0"/>
    <n v="0"/>
    <n v="0"/>
    <n v="0"/>
    <n v="5.9346750000000004"/>
    <n v="0"/>
    <n v="0"/>
  </r>
  <r>
    <d v="2021-03-01T00:00:00"/>
    <x v="11"/>
    <s v="P"/>
    <s v="Active"/>
    <n v="83"/>
    <x v="82"/>
    <s v="N"/>
    <x v="34"/>
    <n v="1095"/>
    <x v="0"/>
    <s v="Niederl. 3"/>
    <n v="1"/>
    <s v="Department"/>
    <s v="Supervisor"/>
    <s v="Non-Mgm."/>
    <s v="ang."/>
    <s v="W"/>
    <d v="2001-01-15T00:00:00"/>
    <m/>
    <s v=""/>
    <n v="19"/>
    <d v="1973-01-08T00:00:00"/>
    <n v="47"/>
    <s v="N"/>
    <n v="30"/>
    <n v="2.5"/>
    <n v="39"/>
    <x v="0"/>
    <n v="1"/>
    <n v="31"/>
    <n v="0"/>
    <n v="9247"/>
    <n v="1259.1937499999999"/>
    <n v="0"/>
    <n v="0"/>
    <n v="0"/>
    <n v="0"/>
    <n v="0"/>
    <n v="0"/>
    <n v="0"/>
    <n v="0"/>
    <n v="0"/>
    <n v="0"/>
    <n v="0"/>
    <n v="0"/>
    <n v="26.5"/>
    <n v="0"/>
    <n v="0"/>
    <n v="0"/>
    <n v="0"/>
    <n v="5.9346750000000004"/>
    <n v="0"/>
    <n v="0"/>
  </r>
  <r>
    <d v="2021-03-01T00:00:00"/>
    <x v="11"/>
    <s v="P"/>
    <s v="Active"/>
    <n v="84"/>
    <x v="83"/>
    <s v="N"/>
    <x v="35"/>
    <n v="1078"/>
    <x v="0"/>
    <s v="Niederl. 3"/>
    <n v="1"/>
    <s v="Department"/>
    <s v="Supervisor"/>
    <s v="Non-Mgm."/>
    <s v="ang."/>
    <s v="W"/>
    <d v="1996-07-01T00:00:00"/>
    <m/>
    <s v=""/>
    <n v="23"/>
    <d v="1965-08-27T00:00:00"/>
    <n v="54"/>
    <s v="N"/>
    <n v="30"/>
    <n v="2.5"/>
    <n v="39"/>
    <x v="0"/>
    <n v="1"/>
    <n v="31"/>
    <n v="0"/>
    <n v="9248"/>
    <n v="1259.1937499999999"/>
    <n v="0"/>
    <n v="0"/>
    <n v="0"/>
    <n v="0"/>
    <n v="0"/>
    <n v="0"/>
    <n v="0"/>
    <n v="0"/>
    <n v="0"/>
    <n v="0"/>
    <n v="0"/>
    <n v="0"/>
    <n v="26.5"/>
    <n v="0"/>
    <n v="0"/>
    <n v="0"/>
    <n v="0"/>
    <n v="5.9346750000000004"/>
    <n v="0"/>
    <n v="0"/>
  </r>
  <r>
    <d v="2021-03-01T00:00:00"/>
    <x v="11"/>
    <s v="P"/>
    <s v="Active"/>
    <n v="85"/>
    <x v="84"/>
    <s v="N"/>
    <x v="36"/>
    <n v="1054"/>
    <x v="8"/>
    <s v="Niederl. 2"/>
    <n v="1"/>
    <s v="Department"/>
    <s v="Supervisor"/>
    <s v="Non-Mgm."/>
    <s v="ang."/>
    <s v="M"/>
    <d v="2001-03-01T00:00:00"/>
    <m/>
    <s v=""/>
    <n v="18"/>
    <d v="1960-02-02T00:00:00"/>
    <n v="59"/>
    <s v="N"/>
    <n v="30"/>
    <n v="2.5"/>
    <n v="39"/>
    <x v="0"/>
    <n v="1"/>
    <n v="31"/>
    <n v="0"/>
    <n v="9249"/>
    <n v="1259.1937499999999"/>
    <n v="0"/>
    <n v="0"/>
    <n v="0"/>
    <n v="0"/>
    <n v="0"/>
    <n v="0"/>
    <n v="0"/>
    <n v="0"/>
    <n v="0"/>
    <n v="0"/>
    <n v="0"/>
    <n v="0"/>
    <n v="26.5"/>
    <n v="0"/>
    <n v="0"/>
    <n v="0"/>
    <n v="0"/>
    <n v="5.9346750000000004"/>
    <n v="0"/>
    <n v="0"/>
  </r>
  <r>
    <d v="2021-03-01T00:00:00"/>
    <x v="11"/>
    <s v="P"/>
    <s v="Active"/>
    <n v="86"/>
    <x v="85"/>
    <s v="N"/>
    <x v="2"/>
    <n v="1010"/>
    <x v="1"/>
    <s v="Niederl. 1"/>
    <n v="1"/>
    <s v="Department"/>
    <s v="Supervisor"/>
    <s v="Non-Mgm."/>
    <s v="ang."/>
    <s v="M"/>
    <d v="2001-03-01T00:00:00"/>
    <m/>
    <s v=""/>
    <n v="18"/>
    <d v="1976-04-01T00:00:00"/>
    <n v="43"/>
    <s v="N"/>
    <n v="30"/>
    <n v="2.5"/>
    <n v="39"/>
    <x v="0"/>
    <n v="1"/>
    <n v="31"/>
    <n v="0"/>
    <n v="9250"/>
    <n v="1259.1937499999999"/>
    <n v="0"/>
    <n v="0"/>
    <n v="0"/>
    <n v="0"/>
    <n v="0"/>
    <n v="0"/>
    <n v="0"/>
    <n v="0"/>
    <n v="0"/>
    <n v="0"/>
    <n v="0"/>
    <n v="0"/>
    <n v="26.5"/>
    <n v="0"/>
    <n v="0"/>
    <n v="0"/>
    <n v="0"/>
    <n v="5.9346750000000004"/>
    <n v="0"/>
    <n v="0"/>
  </r>
  <r>
    <d v="2021-03-01T00:00:00"/>
    <x v="11"/>
    <s v="P"/>
    <s v="Active"/>
    <n v="87"/>
    <x v="86"/>
    <s v="N"/>
    <x v="36"/>
    <n v="1054"/>
    <x v="8"/>
    <s v="Niederl. 2"/>
    <n v="1"/>
    <s v="Department"/>
    <s v="Supervisor"/>
    <s v="Non-Mgm."/>
    <s v="ang."/>
    <s v="M"/>
    <d v="2001-03-21T00:00:00"/>
    <m/>
    <s v=""/>
    <n v="18"/>
    <d v="1961-02-09T00:00:00"/>
    <n v="58"/>
    <s v="N"/>
    <n v="29"/>
    <n v="2.4166666666666665"/>
    <n v="24"/>
    <x v="0"/>
    <n v="0.61538461538461542"/>
    <n v="31"/>
    <n v="0"/>
    <n v="9251"/>
    <n v="1259.1937499999999"/>
    <n v="0"/>
    <n v="0"/>
    <n v="0"/>
    <n v="0"/>
    <n v="0"/>
    <n v="0"/>
    <n v="0"/>
    <n v="0"/>
    <n v="0"/>
    <n v="0"/>
    <n v="0"/>
    <n v="0"/>
    <n v="26.5"/>
    <n v="0"/>
    <n v="0"/>
    <n v="0"/>
    <n v="0"/>
    <n v="5.9346750000000004"/>
    <n v="0"/>
    <n v="0"/>
  </r>
  <r>
    <d v="2021-03-01T00:00:00"/>
    <x v="11"/>
    <s v="P"/>
    <s v="Active"/>
    <n v="88"/>
    <x v="87"/>
    <s v="N"/>
    <x v="36"/>
    <n v="1054"/>
    <x v="8"/>
    <s v="Niederl. 2"/>
    <n v="1"/>
    <s v="Department"/>
    <s v="Supervisor"/>
    <s v="Non-Mgm."/>
    <s v="ang."/>
    <s v="M"/>
    <d v="2001-04-01T00:00:00"/>
    <m/>
    <s v=""/>
    <n v="18"/>
    <d v="1957-05-29T00:00:00"/>
    <n v="62"/>
    <s v="J"/>
    <n v="30"/>
    <n v="2.5"/>
    <n v="39"/>
    <x v="0"/>
    <n v="1"/>
    <n v="31"/>
    <n v="0"/>
    <n v="9252"/>
    <n v="1259.1937499999999"/>
    <n v="0"/>
    <n v="0"/>
    <n v="0"/>
    <n v="0"/>
    <n v="0"/>
    <n v="0"/>
    <n v="0"/>
    <n v="0"/>
    <n v="0"/>
    <n v="0"/>
    <n v="533.76923076923083"/>
    <n v="424.05"/>
    <n v="26.5"/>
    <n v="0"/>
    <n v="0"/>
    <n v="0"/>
    <n v="0"/>
    <n v="220.43829173076927"/>
    <n v="0"/>
    <n v="0"/>
  </r>
  <r>
    <d v="2021-03-01T00:00:00"/>
    <x v="11"/>
    <s v="P"/>
    <s v="Active"/>
    <n v="89"/>
    <x v="88"/>
    <s v="N"/>
    <x v="22"/>
    <n v="1035"/>
    <x v="5"/>
    <s v="Niederl. 5"/>
    <n v="1"/>
    <s v="Department"/>
    <s v="Supervisor"/>
    <s v="Non-Mgm."/>
    <s v="ang."/>
    <s v="M"/>
    <d v="2001-04-02T00:00:00"/>
    <m/>
    <s v=""/>
    <n v="18"/>
    <d v="1962-10-20T00:00:00"/>
    <n v="57"/>
    <s v="J"/>
    <n v="35"/>
    <n v="2.9166666666666665"/>
    <n v="39"/>
    <x v="0"/>
    <n v="1"/>
    <n v="31"/>
    <n v="0"/>
    <n v="9253"/>
    <n v="1259.1937499999999"/>
    <n v="0"/>
    <n v="0"/>
    <n v="0"/>
    <n v="0"/>
    <n v="0"/>
    <n v="0"/>
    <n v="0"/>
    <n v="0"/>
    <n v="0"/>
    <n v="0"/>
    <n v="622.79807692307691"/>
    <n v="424.09583333333342"/>
    <n v="26.5"/>
    <n v="0"/>
    <n v="0"/>
    <n v="0"/>
    <n v="0"/>
    <n v="240.38656620192313"/>
    <n v="0"/>
    <n v="0"/>
  </r>
  <r>
    <d v="2021-03-01T00:00:00"/>
    <x v="11"/>
    <s v="P"/>
    <s v="Active"/>
    <n v="90"/>
    <x v="89"/>
    <s v="N"/>
    <x v="36"/>
    <n v="1054"/>
    <x v="8"/>
    <s v="Niederl. 2"/>
    <n v="1"/>
    <s v="Department"/>
    <s v="Supervisor"/>
    <s v="Non-Mgm."/>
    <s v="ang."/>
    <s v="M"/>
    <d v="2001-05-07T00:00:00"/>
    <m/>
    <s v=""/>
    <n v="18"/>
    <d v="1968-11-29T00:00:00"/>
    <n v="51"/>
    <s v="N"/>
    <n v="30"/>
    <n v="2.5"/>
    <n v="39"/>
    <x v="0"/>
    <n v="1"/>
    <n v="31"/>
    <n v="0"/>
    <n v="9254"/>
    <n v="1259.1937499999999"/>
    <n v="0"/>
    <n v="0"/>
    <n v="0"/>
    <n v="0"/>
    <n v="0"/>
    <n v="0"/>
    <n v="0"/>
    <n v="0"/>
    <n v="0"/>
    <n v="0"/>
    <n v="0"/>
    <n v="0"/>
    <n v="26.5"/>
    <n v="0"/>
    <n v="0"/>
    <n v="0"/>
    <n v="0"/>
    <n v="5.9346750000000004"/>
    <n v="0"/>
    <n v="0"/>
  </r>
  <r>
    <d v="2021-03-01T00:00:00"/>
    <x v="11"/>
    <s v="P"/>
    <s v="Active"/>
    <n v="91"/>
    <x v="90"/>
    <s v="N"/>
    <x v="22"/>
    <n v="1060"/>
    <x v="2"/>
    <s v="Niederl. 7"/>
    <n v="1"/>
    <s v="Department"/>
    <s v="Supervisor"/>
    <s v="Non-Mgm."/>
    <s v="ang."/>
    <s v="M"/>
    <d v="2001-07-01T00:00:00"/>
    <m/>
    <s v=""/>
    <n v="18"/>
    <d v="1980-04-28T00:00:00"/>
    <n v="39"/>
    <s v="J"/>
    <n v="30"/>
    <n v="2.5"/>
    <n v="39"/>
    <x v="0"/>
    <n v="1"/>
    <n v="31"/>
    <n v="0"/>
    <n v="9255"/>
    <n v="1259.1937499999999"/>
    <n v="0"/>
    <n v="0"/>
    <n v="0"/>
    <n v="0"/>
    <n v="0"/>
    <n v="0"/>
    <n v="0"/>
    <n v="0"/>
    <n v="0"/>
    <n v="0"/>
    <n v="533.94230769230762"/>
    <n v="424.18750000000006"/>
    <n v="26.5"/>
    <n v="0"/>
    <n v="0"/>
    <n v="0"/>
    <n v="0"/>
    <n v="220.50784543269231"/>
    <n v="0"/>
    <n v="0"/>
  </r>
  <r>
    <d v="2021-03-01T00:00:00"/>
    <x v="11"/>
    <s v="P"/>
    <s v="Active"/>
    <n v="92"/>
    <x v="91"/>
    <s v="N"/>
    <x v="22"/>
    <n v="1047"/>
    <x v="9"/>
    <s v="Niederl. 4"/>
    <n v="1"/>
    <s v="Department"/>
    <s v="Supervisor"/>
    <s v="Non-Mgm."/>
    <s v="ang."/>
    <s v="M"/>
    <d v="2001-07-01T00:00:00"/>
    <m/>
    <s v=""/>
    <n v="18"/>
    <d v="1973-09-27T00:00:00"/>
    <n v="46"/>
    <s v="J"/>
    <n v="30"/>
    <n v="2.5"/>
    <n v="39"/>
    <x v="0"/>
    <n v="1"/>
    <n v="31"/>
    <n v="0"/>
    <n v="9256"/>
    <n v="1259.1937499999999"/>
    <n v="0"/>
    <n v="0"/>
    <n v="0"/>
    <n v="0"/>
    <n v="0"/>
    <n v="0"/>
    <n v="0"/>
    <n v="0"/>
    <n v="0"/>
    <n v="0"/>
    <n v="534"/>
    <n v="424.23333333333341"/>
    <n v="26.5"/>
    <n v="0"/>
    <n v="0"/>
    <n v="0"/>
    <n v="0"/>
    <n v="220.53103000000002"/>
    <n v="0"/>
    <n v="0"/>
  </r>
  <r>
    <d v="2021-03-01T00:00:00"/>
    <x v="11"/>
    <s v="P"/>
    <s v="Active"/>
    <n v="93"/>
    <x v="92"/>
    <s v="Y"/>
    <x v="20"/>
    <n v="1058"/>
    <x v="2"/>
    <s v="Niederl. 7"/>
    <n v="0.5"/>
    <s v="Department"/>
    <s v="Supervisor"/>
    <s v="Non-Mgm."/>
    <s v="ang."/>
    <s v="M"/>
    <d v="2001-07-01T00:00:00"/>
    <m/>
    <s v=""/>
    <n v="18"/>
    <d v="1961-03-28T00:00:00"/>
    <n v="58"/>
    <s v="J"/>
    <n v="30"/>
    <n v="2.5"/>
    <n v="39"/>
    <x v="0"/>
    <n v="0.5"/>
    <n v="31"/>
    <n v="0"/>
    <n v="9257"/>
    <n v="1259.1937499999999"/>
    <n v="0"/>
    <n v="0"/>
    <n v="0"/>
    <n v="0"/>
    <n v="0"/>
    <n v="0"/>
    <n v="0"/>
    <n v="0"/>
    <n v="0"/>
    <n v="0"/>
    <n v="534.05769230769226"/>
    <n v="424.2791666666667"/>
    <n v="13.25"/>
    <n v="0"/>
    <n v="0"/>
    <n v="0"/>
    <n v="0"/>
    <n v="217.58687706730771"/>
    <n v="0"/>
    <n v="0"/>
  </r>
  <r>
    <d v="2021-03-01T00:00:00"/>
    <x v="11"/>
    <s v="P"/>
    <s v="Active"/>
    <n v="93"/>
    <x v="92"/>
    <s v="Y"/>
    <x v="20"/>
    <n v="1051"/>
    <x v="3"/>
    <s v="Niederl. 8"/>
    <n v="0.5"/>
    <s v="Department"/>
    <s v="Supervisor"/>
    <s v="Non-Mgm."/>
    <s v="ang."/>
    <s v="M"/>
    <d v="2001-07-01T00:00:00"/>
    <m/>
    <s v=""/>
    <n v="18"/>
    <d v="1961-03-28T00:00:00"/>
    <n v="58"/>
    <s v="J"/>
    <n v="30"/>
    <n v="2.5"/>
    <n v="39"/>
    <x v="0"/>
    <n v="0.5"/>
    <n v="31"/>
    <n v="0"/>
    <n v="9258"/>
    <n v="1259.1937499999999"/>
    <n v="0"/>
    <n v="0"/>
    <n v="0"/>
    <n v="0"/>
    <n v="0"/>
    <n v="0"/>
    <n v="0"/>
    <n v="0"/>
    <n v="0"/>
    <n v="0"/>
    <n v="534.11538461538464"/>
    <n v="424.32500000000005"/>
    <n v="13.25"/>
    <n v="0"/>
    <n v="0"/>
    <n v="0"/>
    <n v="0"/>
    <n v="217.61006163461542"/>
    <n v="0"/>
    <n v="0"/>
  </r>
  <r>
    <d v="2021-03-01T00:00:00"/>
    <x v="11"/>
    <s v="P"/>
    <s v="Active"/>
    <n v="94"/>
    <x v="93"/>
    <s v="N"/>
    <x v="10"/>
    <n v="1075"/>
    <x v="0"/>
    <s v="Niederl. 3"/>
    <n v="1"/>
    <s v="Department"/>
    <s v="Supervisor"/>
    <s v="Non-Mgm."/>
    <s v="ang."/>
    <s v="M"/>
    <d v="2001-09-01T00:00:00"/>
    <m/>
    <s v=""/>
    <n v="18"/>
    <d v="1962-10-01T00:00:00"/>
    <n v="57"/>
    <s v="N"/>
    <n v="30"/>
    <n v="2.5"/>
    <n v="39"/>
    <x v="0"/>
    <n v="1"/>
    <n v="31"/>
    <n v="0"/>
    <n v="9259"/>
    <n v="1259.1937499999999"/>
    <n v="0"/>
    <n v="0"/>
    <n v="0"/>
    <n v="0"/>
    <n v="0"/>
    <n v="0"/>
    <n v="0"/>
    <n v="0"/>
    <n v="0"/>
    <n v="0"/>
    <n v="0"/>
    <n v="0"/>
    <n v="26.5"/>
    <n v="0"/>
    <n v="0"/>
    <n v="0"/>
    <n v="0"/>
    <n v="5.9346750000000004"/>
    <n v="0"/>
    <n v="0"/>
  </r>
  <r>
    <d v="2021-03-01T00:00:00"/>
    <x v="11"/>
    <s v="P"/>
    <s v="Active"/>
    <n v="95"/>
    <x v="94"/>
    <s v="N"/>
    <x v="25"/>
    <n v="1002"/>
    <x v="1"/>
    <s v="Niederl. 1"/>
    <n v="1"/>
    <s v="Department"/>
    <s v="Supervisor"/>
    <s v="Manager"/>
    <s v="ang."/>
    <s v="M"/>
    <d v="2000-02-14T00:00:00"/>
    <m/>
    <s v=""/>
    <n v="19"/>
    <d v="1977-02-08T00:00:00"/>
    <n v="42"/>
    <s v="N"/>
    <n v="30"/>
    <n v="2.5"/>
    <n v="39"/>
    <x v="0"/>
    <n v="1"/>
    <n v="31"/>
    <n v="0"/>
    <n v="9260"/>
    <n v="1259.1937499999999"/>
    <n v="0"/>
    <n v="0"/>
    <n v="0"/>
    <n v="0"/>
    <n v="0"/>
    <n v="0"/>
    <n v="0"/>
    <n v="0"/>
    <n v="0"/>
    <n v="0"/>
    <n v="0"/>
    <n v="0"/>
    <n v="26.5"/>
    <n v="0"/>
    <n v="0"/>
    <n v="0"/>
    <n v="0"/>
    <n v="5.9346750000000004"/>
    <n v="0"/>
    <n v="28.601666666666667"/>
  </r>
  <r>
    <d v="2021-03-01T00:00:00"/>
    <x v="11"/>
    <s v="P"/>
    <s v="Active"/>
    <n v="96"/>
    <x v="95"/>
    <s v="N"/>
    <x v="22"/>
    <n v="1060"/>
    <x v="2"/>
    <s v="Niederl. 7"/>
    <n v="1"/>
    <s v="Department"/>
    <s v="Supervisor"/>
    <s v="Non-Mgm."/>
    <s v="ang."/>
    <s v="M"/>
    <d v="2001-09-16T00:00:00"/>
    <m/>
    <s v=""/>
    <n v="18"/>
    <d v="1965-12-17T00:00:00"/>
    <n v="54"/>
    <s v="J"/>
    <n v="30"/>
    <n v="2.5"/>
    <n v="39"/>
    <x v="0"/>
    <n v="1"/>
    <n v="31"/>
    <n v="0"/>
    <n v="9261"/>
    <n v="1259.1937499999999"/>
    <n v="0"/>
    <n v="0"/>
    <n v="0"/>
    <n v="0"/>
    <n v="0"/>
    <n v="0"/>
    <n v="0"/>
    <n v="0"/>
    <n v="0"/>
    <n v="0"/>
    <n v="534.28846153846155"/>
    <n v="424.46250000000003"/>
    <n v="26.5"/>
    <n v="0"/>
    <n v="0"/>
    <n v="0"/>
    <n v="0"/>
    <n v="220.64695283653847"/>
    <n v="0"/>
    <n v="0"/>
  </r>
  <r>
    <d v="2021-03-01T00:00:00"/>
    <x v="11"/>
    <s v="P"/>
    <s v="Active"/>
    <n v="97"/>
    <x v="96"/>
    <s v="N"/>
    <x v="11"/>
    <n v="1082"/>
    <x v="0"/>
    <s v="Niederl. 3"/>
    <n v="1"/>
    <s v="Department"/>
    <s v="Supervisor"/>
    <s v="Non-Mgm."/>
    <s v="ang."/>
    <s v="M"/>
    <d v="2002-01-01T00:00:00"/>
    <m/>
    <s v=""/>
    <n v="18"/>
    <d v="1957-09-04T00:00:00"/>
    <n v="62"/>
    <s v="N"/>
    <n v="24"/>
    <n v="2"/>
    <n v="32"/>
    <x v="0"/>
    <n v="0.82051282051282048"/>
    <n v="31"/>
    <n v="0"/>
    <n v="9262"/>
    <n v="1259.1937499999999"/>
    <n v="0"/>
    <n v="0"/>
    <n v="0"/>
    <n v="0"/>
    <n v="0"/>
    <n v="0"/>
    <n v="0"/>
    <n v="0"/>
    <n v="0"/>
    <n v="0"/>
    <n v="0"/>
    <n v="0"/>
    <n v="26.5"/>
    <n v="0"/>
    <n v="0"/>
    <n v="0"/>
    <n v="0"/>
    <n v="5.9346750000000004"/>
    <n v="0"/>
    <n v="0"/>
  </r>
  <r>
    <d v="2021-03-01T00:00:00"/>
    <x v="11"/>
    <s v="P"/>
    <s v="Active"/>
    <n v="98"/>
    <x v="97"/>
    <s v="N"/>
    <x v="22"/>
    <n v="1035"/>
    <x v="5"/>
    <s v="Niederl. 5"/>
    <n v="1"/>
    <s v="Department"/>
    <s v="Supervisor"/>
    <s v="Non-Mgm."/>
    <s v="ang."/>
    <s v="M"/>
    <d v="2002-04-01T00:00:00"/>
    <m/>
    <s v=""/>
    <n v="17"/>
    <d v="1957-08-06T00:00:00"/>
    <n v="62"/>
    <s v="J"/>
    <n v="30"/>
    <n v="2.5"/>
    <n v="39"/>
    <x v="0"/>
    <n v="1"/>
    <n v="31"/>
    <n v="0"/>
    <n v="9263"/>
    <n v="1259.1937499999999"/>
    <n v="0"/>
    <n v="0"/>
    <n v="0"/>
    <n v="0"/>
    <n v="0"/>
    <n v="0"/>
    <n v="0"/>
    <n v="0"/>
    <n v="0"/>
    <n v="0"/>
    <n v="534.40384615384619"/>
    <n v="424.55416666666667"/>
    <n v="26.5"/>
    <n v="0"/>
    <n v="0"/>
    <n v="0"/>
    <n v="0"/>
    <n v="220.69332197115386"/>
    <n v="0"/>
    <n v="0"/>
  </r>
  <r>
    <d v="2021-03-01T00:00:00"/>
    <x v="11"/>
    <s v="P"/>
    <s v="Active"/>
    <n v="99"/>
    <x v="98"/>
    <s v="N"/>
    <x v="21"/>
    <n v="1086"/>
    <x v="0"/>
    <s v="Niederl. 3"/>
    <n v="1"/>
    <s v="Department"/>
    <s v="Supervisor"/>
    <s v="Non-Mgm."/>
    <s v="ang."/>
    <s v="M"/>
    <d v="2002-05-01T00:00:00"/>
    <m/>
    <s v=""/>
    <n v="17"/>
    <d v="1959-05-21T00:00:00"/>
    <n v="60"/>
    <s v="N"/>
    <n v="30"/>
    <n v="2.5"/>
    <n v="39"/>
    <x v="0"/>
    <n v="1"/>
    <n v="31"/>
    <n v="0"/>
    <n v="9264"/>
    <n v="1259.1937499999999"/>
    <n v="0"/>
    <n v="0"/>
    <n v="0"/>
    <n v="0"/>
    <n v="0"/>
    <n v="0"/>
    <n v="0"/>
    <n v="0"/>
    <n v="0"/>
    <n v="0"/>
    <n v="0"/>
    <n v="0"/>
    <n v="26.5"/>
    <n v="0"/>
    <n v="0"/>
    <n v="0"/>
    <n v="0"/>
    <n v="5.9346750000000004"/>
    <n v="0"/>
    <n v="0"/>
  </r>
  <r>
    <d v="2021-03-01T00:00:00"/>
    <x v="11"/>
    <s v="P"/>
    <s v="Active"/>
    <n v="100"/>
    <x v="99"/>
    <s v="N"/>
    <x v="22"/>
    <n v="1035"/>
    <x v="5"/>
    <s v="Niederl. 5"/>
    <n v="1"/>
    <s v="Department"/>
    <s v="Supervisor"/>
    <s v="Non-Mgm."/>
    <s v="ang."/>
    <s v="M"/>
    <d v="2002-05-01T00:00:00"/>
    <m/>
    <s v=""/>
    <n v="17"/>
    <d v="1959-12-10T00:00:00"/>
    <n v="60"/>
    <s v="J"/>
    <n v="30"/>
    <n v="2.5"/>
    <n v="39"/>
    <x v="0"/>
    <n v="1"/>
    <n v="31"/>
    <n v="0"/>
    <n v="9265"/>
    <n v="1259.1937499999999"/>
    <n v="0"/>
    <n v="0"/>
    <n v="0"/>
    <n v="0"/>
    <n v="0"/>
    <n v="0"/>
    <n v="0"/>
    <n v="0"/>
    <n v="0"/>
    <n v="0"/>
    <n v="534.51923076923072"/>
    <n v="424.64583333333337"/>
    <n v="26.5"/>
    <n v="0"/>
    <n v="0"/>
    <n v="0"/>
    <n v="0"/>
    <n v="220.73969110576923"/>
    <n v="0"/>
    <n v="0"/>
  </r>
  <r>
    <d v="2021-03-01T00:00:00"/>
    <x v="11"/>
    <s v="P"/>
    <s v="Active"/>
    <n v="101"/>
    <x v="100"/>
    <s v="N"/>
    <x v="11"/>
    <n v="1082"/>
    <x v="0"/>
    <s v="Niederl. 3"/>
    <n v="1"/>
    <s v="Department"/>
    <s v="Supervisor"/>
    <s v="Non-Mgm."/>
    <s v="ang."/>
    <s v="M"/>
    <d v="2002-07-01T00:00:00"/>
    <m/>
    <s v=""/>
    <n v="17"/>
    <d v="1968-09-16T00:00:00"/>
    <n v="51"/>
    <s v="N"/>
    <n v="30"/>
    <n v="2.5"/>
    <n v="39"/>
    <x v="0"/>
    <n v="1"/>
    <n v="31"/>
    <n v="0"/>
    <n v="9266"/>
    <n v="1259.1937499999999"/>
    <n v="0"/>
    <n v="0"/>
    <n v="0"/>
    <n v="0"/>
    <n v="0"/>
    <n v="0"/>
    <n v="0"/>
    <n v="0"/>
    <n v="0"/>
    <n v="0"/>
    <n v="0"/>
    <n v="0"/>
    <n v="26.5"/>
    <n v="0"/>
    <n v="0"/>
    <n v="0"/>
    <n v="0"/>
    <n v="5.9346750000000004"/>
    <n v="0"/>
    <n v="0"/>
  </r>
  <r>
    <d v="2021-03-01T00:00:00"/>
    <x v="11"/>
    <s v="P"/>
    <s v="Active"/>
    <n v="102"/>
    <x v="101"/>
    <s v="N"/>
    <x v="16"/>
    <n v="1066"/>
    <x v="10"/>
    <s v="Niederl. 11"/>
    <n v="1"/>
    <s v="Department"/>
    <s v="Supervisor"/>
    <s v="Manager"/>
    <s v="ang."/>
    <s v="M"/>
    <d v="1994-08-22T00:00:00"/>
    <m/>
    <s v=""/>
    <n v="25"/>
    <d v="1975-02-27T00:00:00"/>
    <n v="44"/>
    <s v="N"/>
    <n v="30"/>
    <n v="2.5"/>
    <n v="39"/>
    <x v="0"/>
    <n v="1"/>
    <n v="31"/>
    <n v="0"/>
    <n v="9267"/>
    <n v="1259.1937499999999"/>
    <n v="0"/>
    <n v="0"/>
    <n v="30"/>
    <n v="0"/>
    <n v="0"/>
    <n v="0"/>
    <n v="0"/>
    <n v="0"/>
    <n v="0"/>
    <n v="0"/>
    <n v="0"/>
    <n v="0"/>
    <n v="26.5"/>
    <n v="0"/>
    <n v="0"/>
    <n v="0"/>
    <n v="0"/>
    <n v="12.653175000000001"/>
    <n v="81.510000000000005"/>
    <n v="0"/>
  </r>
  <r>
    <d v="2021-03-01T00:00:00"/>
    <x v="11"/>
    <s v="P"/>
    <s v="Active"/>
    <n v="103"/>
    <x v="102"/>
    <s v="N"/>
    <x v="22"/>
    <n v="1060"/>
    <x v="2"/>
    <s v="Niederl. 7"/>
    <n v="1"/>
    <s v="Department"/>
    <s v="Supervisor"/>
    <s v="Non-Mgm."/>
    <s v="ang."/>
    <s v="M"/>
    <d v="2002-10-01T00:00:00"/>
    <m/>
    <s v=""/>
    <n v="17"/>
    <d v="1964-02-10T00:00:00"/>
    <n v="55"/>
    <s v="J"/>
    <n v="30"/>
    <n v="2.5"/>
    <n v="39"/>
    <x v="0"/>
    <n v="1"/>
    <n v="31"/>
    <n v="0"/>
    <n v="9268"/>
    <n v="1259.1937499999999"/>
    <n v="0"/>
    <n v="0"/>
    <n v="0"/>
    <n v="0"/>
    <n v="0"/>
    <n v="0"/>
    <n v="0"/>
    <n v="0"/>
    <n v="0"/>
    <n v="0"/>
    <n v="534.69230769230774"/>
    <n v="424.78333333333342"/>
    <n v="26.5"/>
    <n v="0"/>
    <n v="0"/>
    <n v="0"/>
    <n v="0"/>
    <n v="220.80924480769235"/>
    <n v="0"/>
    <n v="0"/>
  </r>
  <r>
    <d v="2021-03-01T00:00:00"/>
    <x v="11"/>
    <s v="P"/>
    <s v="Active"/>
    <n v="104"/>
    <x v="103"/>
    <s v="N"/>
    <x v="5"/>
    <n v="1093"/>
    <x v="1"/>
    <s v="Niederl. 1"/>
    <n v="1"/>
    <s v="Department"/>
    <s v="Supervisor"/>
    <s v="Non-Mgm."/>
    <s v="ang."/>
    <s v="M"/>
    <d v="2002-11-01T00:00:00"/>
    <m/>
    <s v=""/>
    <n v="17"/>
    <d v="1974-01-03T00:00:00"/>
    <n v="46"/>
    <s v="N"/>
    <n v="30"/>
    <n v="2.5"/>
    <n v="39"/>
    <x v="0"/>
    <n v="1"/>
    <n v="31"/>
    <n v="0"/>
    <n v="9269"/>
    <n v="1259.1937499999999"/>
    <n v="0"/>
    <n v="0"/>
    <n v="0"/>
    <n v="0"/>
    <n v="0"/>
    <n v="0"/>
    <n v="0"/>
    <n v="0"/>
    <n v="0"/>
    <n v="0"/>
    <n v="0"/>
    <n v="0"/>
    <n v="26.5"/>
    <n v="0"/>
    <n v="0"/>
    <n v="0"/>
    <n v="0"/>
    <n v="5.9346750000000004"/>
    <n v="0"/>
    <n v="0"/>
  </r>
  <r>
    <d v="2021-03-01T00:00:00"/>
    <x v="11"/>
    <s v="P"/>
    <s v="Active"/>
    <n v="105"/>
    <x v="104"/>
    <s v="N"/>
    <x v="19"/>
    <n v="1083"/>
    <x v="0"/>
    <s v="Niederl. 3"/>
    <n v="1"/>
    <s v="Department"/>
    <s v="Supervisor"/>
    <s v="Non-Mgm."/>
    <s v="ang."/>
    <s v="M"/>
    <d v="2002-11-18T00:00:00"/>
    <m/>
    <s v=""/>
    <n v="17"/>
    <d v="1976-01-24T00:00:00"/>
    <n v="43"/>
    <s v="N"/>
    <n v="30"/>
    <n v="2.5"/>
    <n v="39"/>
    <x v="0"/>
    <n v="1"/>
    <n v="31"/>
    <n v="0"/>
    <n v="9270"/>
    <n v="1259.1937499999999"/>
    <n v="0"/>
    <n v="0"/>
    <n v="0"/>
    <n v="0"/>
    <n v="0"/>
    <n v="0"/>
    <n v="0"/>
    <n v="0"/>
    <n v="0"/>
    <n v="0"/>
    <n v="0"/>
    <n v="0"/>
    <n v="26.5"/>
    <n v="0"/>
    <n v="0"/>
    <n v="0"/>
    <n v="0"/>
    <n v="5.9346750000000004"/>
    <n v="0"/>
    <n v="0"/>
  </r>
  <r>
    <d v="2021-03-01T00:00:00"/>
    <x v="11"/>
    <s v="P"/>
    <s v="Active"/>
    <n v="106"/>
    <x v="105"/>
    <s v="N"/>
    <x v="37"/>
    <n v="1005"/>
    <x v="1"/>
    <s v="Niederl. 1"/>
    <n v="1"/>
    <s v="Department"/>
    <s v="Supervisor"/>
    <s v="Manager"/>
    <s v="ang."/>
    <s v="M"/>
    <d v="2002-12-01T00:00:00"/>
    <m/>
    <s v=""/>
    <n v="17"/>
    <d v="1970-11-16T00:00:00"/>
    <n v="49"/>
    <s v="N"/>
    <n v="30"/>
    <n v="2.5"/>
    <n v="39"/>
    <x v="0"/>
    <n v="1"/>
    <n v="31"/>
    <n v="0"/>
    <n v="9271"/>
    <n v="1259.1937499999999"/>
    <n v="0"/>
    <n v="0"/>
    <n v="0"/>
    <n v="0"/>
    <n v="0"/>
    <n v="0"/>
    <n v="0"/>
    <n v="0"/>
    <n v="0"/>
    <n v="0"/>
    <n v="0"/>
    <n v="0"/>
    <n v="26.5"/>
    <n v="0"/>
    <n v="0"/>
    <n v="0"/>
    <n v="0"/>
    <n v="5.9346750000000004"/>
    <n v="0"/>
    <n v="0"/>
  </r>
  <r>
    <d v="2021-03-01T00:00:00"/>
    <x v="11"/>
    <s v="P"/>
    <s v="Active"/>
    <n v="107"/>
    <x v="106"/>
    <s v="N"/>
    <x v="24"/>
    <n v="1081"/>
    <x v="0"/>
    <s v="Niederl. 3"/>
    <n v="1"/>
    <s v="Department"/>
    <s v="Supervisor"/>
    <s v="Director"/>
    <s v="ang."/>
    <s v="M"/>
    <d v="2003-05-01T00:00:00"/>
    <m/>
    <s v=""/>
    <n v="16"/>
    <d v="1968-01-19T00:00:00"/>
    <n v="51"/>
    <s v="N"/>
    <n v="30"/>
    <n v="2.5"/>
    <n v="39"/>
    <x v="0"/>
    <n v="1"/>
    <n v="31"/>
    <n v="0"/>
    <n v="9272"/>
    <n v="1259.1937499999999"/>
    <n v="0"/>
    <n v="0"/>
    <n v="0"/>
    <n v="0"/>
    <n v="0"/>
    <n v="0"/>
    <n v="0"/>
    <n v="0"/>
    <n v="0"/>
    <n v="0"/>
    <n v="0"/>
    <n v="0"/>
    <n v="26.5"/>
    <n v="0"/>
    <n v="0"/>
    <n v="0"/>
    <n v="0"/>
    <n v="5.9346750000000004"/>
    <n v="179.56899999999999"/>
    <n v="0"/>
  </r>
  <r>
    <d v="2021-03-01T00:00:00"/>
    <x v="11"/>
    <s v="P"/>
    <s v="Active"/>
    <n v="108"/>
    <x v="107"/>
    <s v="N"/>
    <x v="21"/>
    <n v="1086"/>
    <x v="0"/>
    <s v="Niederl. 3"/>
    <n v="1"/>
    <s v="Department"/>
    <s v="Supervisor"/>
    <s v="Non-Mgm."/>
    <s v="ang."/>
    <s v="M"/>
    <d v="2003-05-01T00:00:00"/>
    <m/>
    <s v=""/>
    <n v="16"/>
    <d v="1970-03-27T00:00:00"/>
    <n v="49"/>
    <s v="N"/>
    <n v="30"/>
    <n v="2.5"/>
    <n v="39"/>
    <x v="0"/>
    <n v="1"/>
    <n v="31"/>
    <n v="0"/>
    <n v="9273"/>
    <n v="1259.1937499999999"/>
    <n v="0"/>
    <n v="0"/>
    <n v="0"/>
    <n v="0"/>
    <n v="0"/>
    <n v="0"/>
    <n v="0"/>
    <n v="0"/>
    <n v="0"/>
    <n v="0"/>
    <n v="0"/>
    <n v="0"/>
    <n v="26.5"/>
    <n v="0"/>
    <n v="0"/>
    <n v="0"/>
    <n v="0"/>
    <n v="5.9346750000000004"/>
    <n v="0"/>
    <n v="0"/>
  </r>
  <r>
    <d v="2021-03-01T00:00:00"/>
    <x v="11"/>
    <s v="P"/>
    <s v="Active"/>
    <n v="109"/>
    <x v="108"/>
    <s v="N"/>
    <x v="2"/>
    <n v="1010"/>
    <x v="1"/>
    <s v="Niederl. 1"/>
    <n v="1"/>
    <s v="Department"/>
    <s v="Supervisor"/>
    <s v="Non-Mgm."/>
    <s v="ang."/>
    <s v="M"/>
    <d v="2003-05-05T00:00:00"/>
    <m/>
    <s v=""/>
    <n v="16"/>
    <d v="1960-02-06T00:00:00"/>
    <n v="59"/>
    <s v="N"/>
    <n v="30"/>
    <n v="2.5"/>
    <n v="39"/>
    <x v="0"/>
    <n v="1"/>
    <n v="31"/>
    <n v="0"/>
    <n v="9274"/>
    <n v="1259.1937499999999"/>
    <n v="0"/>
    <n v="0"/>
    <n v="0"/>
    <n v="0"/>
    <n v="0"/>
    <n v="0"/>
    <n v="0"/>
    <n v="0"/>
    <n v="0"/>
    <n v="0"/>
    <n v="0"/>
    <n v="0"/>
    <n v="26.5"/>
    <n v="0"/>
    <n v="0"/>
    <n v="0"/>
    <n v="0"/>
    <n v="5.9346750000000004"/>
    <n v="0"/>
    <n v="0"/>
  </r>
  <r>
    <d v="2021-03-01T00:00:00"/>
    <x v="11"/>
    <s v="P"/>
    <s v="Active"/>
    <n v="110"/>
    <x v="109"/>
    <s v="N"/>
    <x v="12"/>
    <n v="1089"/>
    <x v="0"/>
    <s v="Niederl. 3"/>
    <n v="1"/>
    <s v="Department"/>
    <s v="Supervisor"/>
    <s v="Director"/>
    <s v="ang."/>
    <s v="M"/>
    <d v="2003-06-10T00:00:00"/>
    <m/>
    <s v=""/>
    <n v="16"/>
    <d v="1965-09-21T00:00:00"/>
    <n v="54"/>
    <s v="N"/>
    <n v="30"/>
    <n v="2.5"/>
    <n v="39"/>
    <x v="0"/>
    <n v="1"/>
    <n v="31"/>
    <n v="0"/>
    <n v="9275"/>
    <n v="1259.1937499999999"/>
    <n v="0"/>
    <n v="0"/>
    <n v="0"/>
    <n v="0"/>
    <n v="0"/>
    <n v="0"/>
    <n v="3131.67"/>
    <n v="0"/>
    <n v="0"/>
    <n v="0"/>
    <n v="0"/>
    <n v="0"/>
    <n v="26.5"/>
    <n v="0"/>
    <n v="0"/>
    <n v="0"/>
    <n v="0"/>
    <n v="707.27217150000001"/>
    <n v="197.5335"/>
    <n v="0"/>
  </r>
  <r>
    <d v="2021-03-01T00:00:00"/>
    <x v="11"/>
    <s v="P"/>
    <s v="Active"/>
    <n v="111"/>
    <x v="110"/>
    <s v="N"/>
    <x v="38"/>
    <n v="1074"/>
    <x v="0"/>
    <s v="Niederl. 3"/>
    <n v="1"/>
    <s v="Department"/>
    <s v="Supervisor"/>
    <s v="Manager"/>
    <s v="ang."/>
    <s v="M"/>
    <d v="2003-10-01T00:00:00"/>
    <m/>
    <s v=""/>
    <n v="16"/>
    <d v="1973-06-23T00:00:00"/>
    <n v="46"/>
    <s v="N"/>
    <n v="30"/>
    <n v="2.5"/>
    <n v="39"/>
    <x v="0"/>
    <n v="1"/>
    <n v="31"/>
    <n v="0"/>
    <n v="9276"/>
    <n v="1259.1937499999999"/>
    <n v="0"/>
    <n v="0"/>
    <n v="0"/>
    <n v="0"/>
    <n v="0"/>
    <n v="0"/>
    <n v="0"/>
    <n v="0"/>
    <n v="0"/>
    <n v="0"/>
    <n v="0"/>
    <n v="0"/>
    <n v="26.5"/>
    <n v="0"/>
    <n v="0"/>
    <n v="0"/>
    <n v="0"/>
    <n v="5.9346750000000004"/>
    <n v="273.524"/>
    <n v="0"/>
  </r>
  <r>
    <d v="2021-03-01T00:00:00"/>
    <x v="11"/>
    <s v="P"/>
    <s v="Active"/>
    <n v="112"/>
    <x v="111"/>
    <s v="N"/>
    <x v="16"/>
    <n v="1067"/>
    <x v="11"/>
    <s v="Niederl. 12"/>
    <n v="1"/>
    <s v="Department"/>
    <s v="Supervisor"/>
    <s v="Non-Mgm."/>
    <s v="ang."/>
    <s v="M"/>
    <d v="2003-11-01T00:00:00"/>
    <m/>
    <s v=""/>
    <n v="16"/>
    <d v="1966-03-06T00:00:00"/>
    <n v="53"/>
    <s v="N"/>
    <n v="30"/>
    <n v="2.5"/>
    <n v="39"/>
    <x v="0"/>
    <n v="1"/>
    <n v="31"/>
    <n v="0"/>
    <n v="9277"/>
    <n v="1259.1937499999999"/>
    <n v="0"/>
    <n v="0"/>
    <n v="0"/>
    <n v="0"/>
    <n v="0"/>
    <n v="0"/>
    <n v="0"/>
    <n v="0"/>
    <n v="0"/>
    <n v="0"/>
    <n v="0"/>
    <n v="0"/>
    <n v="26.5"/>
    <n v="0"/>
    <n v="0"/>
    <n v="0"/>
    <n v="0"/>
    <n v="5.9346750000000004"/>
    <n v="0"/>
    <n v="0"/>
  </r>
  <r>
    <d v="2021-03-01T00:00:00"/>
    <x v="11"/>
    <s v="P"/>
    <s v="Active"/>
    <n v="113"/>
    <x v="112"/>
    <s v="N"/>
    <x v="22"/>
    <n v="1035"/>
    <x v="5"/>
    <s v="Niederl. 5"/>
    <n v="1"/>
    <s v="Department"/>
    <s v="Supervisor"/>
    <s v="Non-Mgm."/>
    <s v="ang."/>
    <s v="M"/>
    <d v="2004-01-01T00:00:00"/>
    <m/>
    <s v=""/>
    <n v="16"/>
    <d v="1965-10-14T00:00:00"/>
    <n v="54"/>
    <s v="J"/>
    <n v="30"/>
    <n v="2.5"/>
    <n v="39"/>
    <x v="0"/>
    <n v="1"/>
    <n v="31"/>
    <n v="0"/>
    <n v="9278"/>
    <n v="1259.1937499999999"/>
    <n v="0"/>
    <n v="0"/>
    <n v="0"/>
    <n v="0"/>
    <n v="0"/>
    <n v="0"/>
    <n v="0"/>
    <n v="0"/>
    <n v="0"/>
    <n v="0"/>
    <n v="535.26923076923083"/>
    <n v="425.24166666666667"/>
    <n v="26.5"/>
    <n v="0"/>
    <n v="0"/>
    <n v="0"/>
    <n v="0"/>
    <n v="221.04109048076927"/>
    <n v="0"/>
    <n v="0"/>
  </r>
  <r>
    <d v="2021-03-01T00:00:00"/>
    <x v="11"/>
    <s v="P"/>
    <s v="Active"/>
    <n v="114"/>
    <x v="113"/>
    <s v="N"/>
    <x v="22"/>
    <n v="1047"/>
    <x v="9"/>
    <s v="Niederl. 4"/>
    <n v="1"/>
    <s v="Department"/>
    <s v="Supervisor"/>
    <s v="Non-Mgm."/>
    <s v="ang."/>
    <s v="M"/>
    <d v="2004-01-01T00:00:00"/>
    <m/>
    <s v=""/>
    <n v="16"/>
    <d v="1965-01-09T00:00:00"/>
    <n v="55"/>
    <s v="J"/>
    <n v="30"/>
    <n v="2.5"/>
    <n v="39"/>
    <x v="0"/>
    <n v="1"/>
    <n v="31"/>
    <n v="0"/>
    <n v="9279"/>
    <n v="1259.1937499999999"/>
    <n v="0"/>
    <n v="0"/>
    <n v="0"/>
    <n v="0"/>
    <n v="0"/>
    <n v="0"/>
    <n v="0"/>
    <n v="0"/>
    <n v="0"/>
    <n v="0"/>
    <n v="535.32692307692309"/>
    <n v="425.28750000000002"/>
    <n v="26.5"/>
    <n v="0"/>
    <n v="0"/>
    <n v="0"/>
    <n v="0"/>
    <n v="221.06427504807695"/>
    <n v="0"/>
    <n v="0"/>
  </r>
  <r>
    <d v="2021-03-01T00:00:00"/>
    <x v="11"/>
    <s v="P"/>
    <s v="Active"/>
    <n v="115"/>
    <x v="114"/>
    <s v="N"/>
    <x v="22"/>
    <n v="1041"/>
    <x v="4"/>
    <s v="Niederl. 6"/>
    <n v="1"/>
    <s v="Department"/>
    <s v="Supervisor"/>
    <s v="Non-Mgm."/>
    <s v="ang."/>
    <s v="M"/>
    <d v="2004-01-01T00:00:00"/>
    <m/>
    <s v=""/>
    <n v="16"/>
    <d v="1957-03-29T00:00:00"/>
    <n v="62"/>
    <s v="J"/>
    <n v="35"/>
    <n v="2.9166666666666665"/>
    <n v="39"/>
    <x v="0"/>
    <n v="1"/>
    <n v="31"/>
    <n v="0"/>
    <n v="9280"/>
    <n v="1259.1937499999999"/>
    <n v="0"/>
    <n v="0"/>
    <n v="0"/>
    <n v="0"/>
    <n v="0"/>
    <n v="0"/>
    <n v="0"/>
    <n v="0"/>
    <n v="0"/>
    <n v="0"/>
    <n v="624.61538461538464"/>
    <n v="425.33333333333337"/>
    <n v="26.5"/>
    <n v="0"/>
    <n v="0"/>
    <n v="0"/>
    <n v="0"/>
    <n v="241.0706903846154"/>
    <n v="0"/>
    <n v="0"/>
  </r>
  <r>
    <d v="2021-03-01T00:00:00"/>
    <x v="11"/>
    <s v="P"/>
    <s v="Active"/>
    <n v="116"/>
    <x v="115"/>
    <s v="N"/>
    <x v="28"/>
    <n v="1004"/>
    <x v="1"/>
    <s v="Niederl. 1"/>
    <n v="1"/>
    <s v="Department"/>
    <s v="Supervisor"/>
    <s v="Non-Mgm."/>
    <s v="ang."/>
    <s v="M"/>
    <d v="2004-02-16T00:00:00"/>
    <m/>
    <s v=""/>
    <n v="15"/>
    <d v="1977-06-14T00:00:00"/>
    <n v="42"/>
    <s v="N"/>
    <n v="30"/>
    <n v="2.5"/>
    <n v="39"/>
    <x v="0"/>
    <n v="1"/>
    <n v="31"/>
    <n v="0"/>
    <n v="9281"/>
    <n v="1259.1937499999999"/>
    <n v="0"/>
    <n v="0"/>
    <n v="0"/>
    <n v="0"/>
    <n v="0"/>
    <n v="0"/>
    <n v="0"/>
    <n v="0"/>
    <n v="0"/>
    <n v="0"/>
    <n v="0"/>
    <n v="0"/>
    <n v="26.5"/>
    <n v="0"/>
    <n v="0"/>
    <n v="0"/>
    <n v="0"/>
    <n v="5.9346750000000004"/>
    <n v="0"/>
    <n v="0"/>
  </r>
  <r>
    <d v="2021-03-01T00:00:00"/>
    <x v="11"/>
    <s v="P"/>
    <s v="Active"/>
    <n v="117"/>
    <x v="116"/>
    <s v="N"/>
    <x v="37"/>
    <n v="1005"/>
    <x v="1"/>
    <s v="Niederl. 1"/>
    <n v="1"/>
    <s v="Department"/>
    <s v="Supervisor"/>
    <s v="Non-Mgm."/>
    <s v="ang."/>
    <s v="M"/>
    <d v="2004-04-01T00:00:00"/>
    <m/>
    <s v=""/>
    <n v="15"/>
    <d v="1969-09-26T00:00:00"/>
    <n v="50"/>
    <s v="N"/>
    <n v="30"/>
    <n v="2.5"/>
    <n v="39"/>
    <x v="0"/>
    <n v="1"/>
    <n v="31"/>
    <n v="0"/>
    <n v="9282"/>
    <n v="1259.1937499999999"/>
    <n v="0"/>
    <n v="0"/>
    <n v="0"/>
    <n v="0"/>
    <n v="0"/>
    <n v="0"/>
    <n v="0"/>
    <n v="0"/>
    <n v="0"/>
    <n v="0"/>
    <n v="0"/>
    <n v="0"/>
    <n v="26.5"/>
    <n v="0"/>
    <n v="0"/>
    <n v="0"/>
    <n v="0"/>
    <n v="5.9346750000000004"/>
    <n v="0"/>
    <n v="0"/>
  </r>
  <r>
    <d v="2021-03-01T00:00:00"/>
    <x v="11"/>
    <s v="P"/>
    <s v="Active"/>
    <n v="118"/>
    <x v="117"/>
    <s v="N"/>
    <x v="39"/>
    <n v="1085"/>
    <x v="0"/>
    <s v="Niederl. 3"/>
    <n v="1"/>
    <s v="Department"/>
    <s v="Supervisor"/>
    <s v="Non-Mgm."/>
    <s v="ang."/>
    <s v="M"/>
    <d v="2004-05-24T00:00:00"/>
    <m/>
    <s v=""/>
    <n v="15"/>
    <d v="1964-02-05T00:00:00"/>
    <n v="55"/>
    <s v="N"/>
    <n v="30"/>
    <n v="2.5"/>
    <n v="39"/>
    <x v="0"/>
    <n v="1"/>
    <n v="31"/>
    <n v="0"/>
    <n v="9283"/>
    <n v="1259.1937499999999"/>
    <n v="0"/>
    <n v="0"/>
    <n v="0"/>
    <n v="0"/>
    <n v="0"/>
    <n v="0"/>
    <n v="0"/>
    <n v="0"/>
    <n v="0"/>
    <n v="0"/>
    <n v="0"/>
    <n v="0"/>
    <n v="26.5"/>
    <n v="0"/>
    <n v="0"/>
    <n v="0"/>
    <n v="0"/>
    <n v="5.9346750000000004"/>
    <n v="0"/>
    <n v="0"/>
  </r>
  <r>
    <d v="2021-03-01T00:00:00"/>
    <x v="11"/>
    <s v="P"/>
    <s v="Active"/>
    <n v="119"/>
    <x v="118"/>
    <s v="N"/>
    <x v="1"/>
    <n v="1017"/>
    <x v="1"/>
    <s v="Niederl. 1"/>
    <n v="1"/>
    <s v="Department"/>
    <s v="Supervisor"/>
    <s v="Non-Mgm."/>
    <s v="ang."/>
    <s v="M"/>
    <d v="2004-07-19T00:00:00"/>
    <m/>
    <s v=""/>
    <n v="15"/>
    <d v="1973-11-30T00:00:00"/>
    <n v="46"/>
    <s v="N"/>
    <n v="30"/>
    <n v="2.5"/>
    <n v="39"/>
    <x v="0"/>
    <n v="1"/>
    <n v="31"/>
    <n v="0"/>
    <n v="9284"/>
    <n v="1259.1937499999999"/>
    <n v="0"/>
    <n v="0"/>
    <n v="0"/>
    <n v="0"/>
    <n v="0"/>
    <n v="0"/>
    <n v="0"/>
    <n v="0"/>
    <n v="0"/>
    <n v="0"/>
    <n v="0"/>
    <n v="0"/>
    <n v="26.5"/>
    <n v="0"/>
    <n v="0"/>
    <n v="0"/>
    <n v="0"/>
    <n v="5.9346750000000004"/>
    <n v="0"/>
    <n v="0"/>
  </r>
  <r>
    <d v="2021-03-01T00:00:00"/>
    <x v="11"/>
    <s v="P"/>
    <s v="Active"/>
    <n v="120"/>
    <x v="119"/>
    <s v="N"/>
    <x v="1"/>
    <n v="1017"/>
    <x v="1"/>
    <s v="Niederl. 1"/>
    <n v="1"/>
    <s v="Department"/>
    <s v="Supervisor"/>
    <s v="Non-Mgm."/>
    <s v="ang."/>
    <s v="W"/>
    <d v="2004-02-16T00:00:00"/>
    <m/>
    <s v=""/>
    <n v="15"/>
    <d v="1979-11-06T00:00:00"/>
    <n v="40"/>
    <s v="N"/>
    <n v="18"/>
    <n v="1.5"/>
    <n v="12"/>
    <x v="0"/>
    <n v="0.30769230769230771"/>
    <n v="31"/>
    <n v="0"/>
    <n v="9285"/>
    <n v="1259.1937499999999"/>
    <n v="0"/>
    <n v="0"/>
    <n v="0"/>
    <n v="0"/>
    <n v="0"/>
    <n v="0"/>
    <n v="0"/>
    <n v="0"/>
    <n v="0"/>
    <n v="0"/>
    <n v="0"/>
    <n v="0"/>
    <n v="26.5"/>
    <n v="0"/>
    <n v="0"/>
    <n v="0"/>
    <n v="0"/>
    <n v="5.9346750000000004"/>
    <n v="0"/>
    <n v="0"/>
  </r>
  <r>
    <d v="2021-03-01T00:00:00"/>
    <x v="11"/>
    <s v="P"/>
    <s v="Active"/>
    <n v="121"/>
    <x v="120"/>
    <s v="Y"/>
    <x v="16"/>
    <n v="1049"/>
    <x v="3"/>
    <s v="Niederl. 8"/>
    <n v="0.5"/>
    <s v="Department"/>
    <s v="Supervisor"/>
    <s v="Non-Mgm."/>
    <s v="ang."/>
    <s v="W"/>
    <d v="2004-09-01T00:00:00"/>
    <m/>
    <s v=""/>
    <n v="15"/>
    <d v="1987-08-27T00:00:00"/>
    <n v="32"/>
    <s v="J"/>
    <n v="30"/>
    <n v="2.5"/>
    <n v="20"/>
    <x v="0"/>
    <n v="0.25641025641025639"/>
    <n v="31"/>
    <n v="0"/>
    <n v="9286"/>
    <n v="1259.1937499999999"/>
    <n v="0"/>
    <n v="0"/>
    <n v="0"/>
    <n v="0"/>
    <n v="0"/>
    <n v="0"/>
    <n v="0"/>
    <n v="0"/>
    <n v="0"/>
    <n v="0"/>
    <n v="1044.675"/>
    <n v="425.60833333333341"/>
    <n v="13.25"/>
    <n v="0"/>
    <n v="0"/>
    <n v="0"/>
    <n v="0"/>
    <n v="332.23729000000003"/>
    <n v="0"/>
    <n v="0"/>
  </r>
  <r>
    <d v="2021-03-01T00:00:00"/>
    <x v="11"/>
    <s v="P"/>
    <s v="Active"/>
    <n v="121"/>
    <x v="120"/>
    <s v="Y"/>
    <x v="16"/>
    <n v="1056"/>
    <x v="2"/>
    <s v="Niederl. 7"/>
    <n v="0.5"/>
    <s v="Department"/>
    <s v="Supervisor"/>
    <s v="Non-Mgm."/>
    <s v="ang."/>
    <s v="W"/>
    <d v="2004-09-01T00:00:00"/>
    <m/>
    <s v=""/>
    <n v="15"/>
    <d v="1987-08-27T00:00:00"/>
    <n v="32"/>
    <s v="J"/>
    <n v="30"/>
    <n v="2.5"/>
    <n v="20"/>
    <x v="0"/>
    <n v="0.25641025641025639"/>
    <n v="31"/>
    <n v="0"/>
    <n v="9287"/>
    <n v="1259.1937499999999"/>
    <n v="0"/>
    <n v="0"/>
    <n v="0"/>
    <n v="0"/>
    <n v="0"/>
    <n v="0"/>
    <n v="0"/>
    <n v="0"/>
    <n v="0"/>
    <n v="0"/>
    <n v="1044.7874999999999"/>
    <n v="425.6541666666667"/>
    <n v="13.25"/>
    <n v="0"/>
    <n v="0"/>
    <n v="0"/>
    <n v="0"/>
    <n v="332.27274875000001"/>
    <n v="0"/>
    <n v="0"/>
  </r>
  <r>
    <d v="2021-03-01T00:00:00"/>
    <x v="11"/>
    <s v="P"/>
    <s v="Active"/>
    <n v="122"/>
    <x v="121"/>
    <s v="N"/>
    <x v="21"/>
    <n v="1086"/>
    <x v="0"/>
    <s v="Niederl. 3"/>
    <n v="1"/>
    <s v="Department"/>
    <s v="Supervisor"/>
    <s v="Non-Mgm."/>
    <s v="ang."/>
    <s v="M"/>
    <d v="2004-10-01T00:00:00"/>
    <m/>
    <s v=""/>
    <n v="15"/>
    <d v="1971-06-10T00:00:00"/>
    <n v="48"/>
    <s v="N"/>
    <n v="30"/>
    <n v="2.5"/>
    <n v="39"/>
    <x v="0"/>
    <n v="1"/>
    <n v="31"/>
    <n v="0"/>
    <n v="9288"/>
    <n v="1259.1937499999999"/>
    <n v="0"/>
    <n v="0"/>
    <n v="0"/>
    <n v="0"/>
    <n v="0"/>
    <n v="0"/>
    <n v="0"/>
    <n v="0"/>
    <n v="0"/>
    <n v="0"/>
    <n v="0"/>
    <n v="0"/>
    <n v="26.5"/>
    <n v="0"/>
    <n v="0"/>
    <n v="0"/>
    <n v="0"/>
    <n v="5.9346750000000004"/>
    <n v="0"/>
    <n v="0"/>
  </r>
  <r>
    <d v="2021-03-01T00:00:00"/>
    <x v="11"/>
    <s v="P"/>
    <s v="Active"/>
    <n v="123"/>
    <x v="122"/>
    <s v="N"/>
    <x v="40"/>
    <n v="1001"/>
    <x v="1"/>
    <s v="Niederl. 1"/>
    <n v="1"/>
    <s v="Department"/>
    <s v="Supervisor"/>
    <s v="Manager"/>
    <s v="ang."/>
    <s v="M"/>
    <d v="2005-01-10T00:00:00"/>
    <m/>
    <s v=""/>
    <n v="15"/>
    <d v="1961-06-21T00:00:00"/>
    <n v="58"/>
    <s v="N"/>
    <n v="30"/>
    <n v="2.5"/>
    <n v="39"/>
    <x v="0"/>
    <n v="1"/>
    <n v="31"/>
    <n v="0"/>
    <n v="9289"/>
    <n v="1259.1937499999999"/>
    <n v="0"/>
    <n v="0"/>
    <n v="0"/>
    <n v="0"/>
    <n v="0"/>
    <n v="0"/>
    <n v="0"/>
    <n v="0"/>
    <n v="0"/>
    <n v="0"/>
    <n v="0"/>
    <n v="0"/>
    <n v="26.5"/>
    <n v="0"/>
    <n v="0"/>
    <n v="0"/>
    <n v="0"/>
    <n v="5.9346750000000004"/>
    <n v="0"/>
    <n v="23.726666666666667"/>
  </r>
  <r>
    <d v="2021-03-01T00:00:00"/>
    <x v="11"/>
    <s v="P"/>
    <s v="Active"/>
    <n v="124"/>
    <x v="123"/>
    <s v="N"/>
    <x v="22"/>
    <n v="1053"/>
    <x v="3"/>
    <s v="Niederl. 8"/>
    <n v="1"/>
    <s v="Department"/>
    <s v="Supervisor"/>
    <s v="Non-Mgm."/>
    <s v="ang."/>
    <s v="M"/>
    <d v="2005-02-01T00:00:00"/>
    <m/>
    <s v=""/>
    <n v="14"/>
    <d v="1958-11-05T00:00:00"/>
    <n v="61"/>
    <s v="J"/>
    <n v="30"/>
    <n v="2.5"/>
    <n v="39"/>
    <x v="0"/>
    <n v="1"/>
    <n v="31"/>
    <n v="0"/>
    <n v="9290"/>
    <n v="1259.1937499999999"/>
    <n v="0"/>
    <n v="0"/>
    <n v="0"/>
    <n v="0"/>
    <n v="0"/>
    <n v="0"/>
    <n v="0"/>
    <n v="0"/>
    <n v="0"/>
    <n v="0"/>
    <n v="535.96153846153845"/>
    <n v="425.79166666666669"/>
    <n v="26.5"/>
    <n v="0"/>
    <n v="0"/>
    <n v="0"/>
    <n v="0"/>
    <n v="221.31930528846155"/>
    <n v="0"/>
    <n v="23.726666666666667"/>
  </r>
  <r>
    <d v="2021-03-01T00:00:00"/>
    <x v="11"/>
    <s v="P"/>
    <s v="Active"/>
    <n v="125"/>
    <x v="124"/>
    <s v="N"/>
    <x v="41"/>
    <n v="1006"/>
    <x v="1"/>
    <s v="Niederl. 1"/>
    <n v="1"/>
    <s v="Department"/>
    <s v="Supervisor"/>
    <s v="Manager"/>
    <s v="ang."/>
    <s v="M"/>
    <d v="1989-10-02T00:00:00"/>
    <m/>
    <s v=""/>
    <n v="30"/>
    <d v="1968-09-21T00:00:00"/>
    <n v="51"/>
    <s v="N"/>
    <n v="30"/>
    <n v="2.5"/>
    <n v="39"/>
    <x v="0"/>
    <n v="1"/>
    <n v="31"/>
    <n v="0"/>
    <n v="9291"/>
    <n v="1259.1937499999999"/>
    <n v="0"/>
    <n v="0"/>
    <n v="0"/>
    <n v="0"/>
    <n v="0"/>
    <n v="0"/>
    <n v="0"/>
    <n v="0"/>
    <n v="0"/>
    <n v="0"/>
    <n v="0"/>
    <n v="0"/>
    <n v="26.5"/>
    <n v="0"/>
    <n v="0"/>
    <n v="0"/>
    <n v="0"/>
    <n v="5.9346750000000004"/>
    <n v="0"/>
    <n v="0"/>
  </r>
  <r>
    <d v="2021-03-01T00:00:00"/>
    <x v="11"/>
    <s v="P"/>
    <s v="Active"/>
    <n v="126"/>
    <x v="125"/>
    <s v="N"/>
    <x v="22"/>
    <n v="1023"/>
    <x v="7"/>
    <s v="Niederl. 9"/>
    <n v="1"/>
    <s v="Department"/>
    <s v="Supervisor"/>
    <s v="Non-Mgm."/>
    <s v="ang."/>
    <s v="M"/>
    <d v="2005-07-01T00:00:00"/>
    <m/>
    <s v=""/>
    <n v="14"/>
    <d v="1978-01-16T00:00:00"/>
    <n v="42"/>
    <s v="J"/>
    <n v="30"/>
    <n v="2.5"/>
    <n v="39"/>
    <x v="0"/>
    <n v="1"/>
    <n v="31"/>
    <n v="0"/>
    <n v="9292"/>
    <n v="1259.1937499999999"/>
    <n v="0"/>
    <n v="0"/>
    <n v="0"/>
    <n v="0"/>
    <n v="0"/>
    <n v="0"/>
    <n v="0"/>
    <n v="0"/>
    <n v="0"/>
    <n v="0"/>
    <n v="536.07692307692309"/>
    <n v="425.88333333333338"/>
    <n v="26.5"/>
    <n v="0"/>
    <n v="0"/>
    <n v="0"/>
    <n v="0"/>
    <n v="221.36567442307697"/>
    <n v="0"/>
    <n v="23.726666666666667"/>
  </r>
  <r>
    <d v="2021-03-01T00:00:00"/>
    <x v="11"/>
    <s v="P"/>
    <s v="Active"/>
    <n v="127"/>
    <x v="126"/>
    <s v="N"/>
    <x v="31"/>
    <n v="1034"/>
    <x v="5"/>
    <s v="Niederl. 5"/>
    <n v="1"/>
    <s v="Department"/>
    <s v="Supervisor"/>
    <s v="Manager"/>
    <s v="ang."/>
    <s v="M"/>
    <d v="2005-07-01T00:00:00"/>
    <m/>
    <s v=""/>
    <n v="14"/>
    <d v="1973-01-03T00:00:00"/>
    <n v="47"/>
    <s v="N"/>
    <n v="30"/>
    <n v="2.5"/>
    <n v="39"/>
    <x v="0"/>
    <n v="1"/>
    <n v="31"/>
    <n v="0"/>
    <n v="9293"/>
    <n v="1259.1937499999999"/>
    <n v="0"/>
    <n v="0"/>
    <n v="60"/>
    <n v="0"/>
    <n v="0"/>
    <n v="0"/>
    <n v="0"/>
    <n v="0"/>
    <n v="0"/>
    <n v="0"/>
    <n v="0"/>
    <n v="0"/>
    <n v="26.5"/>
    <n v="0"/>
    <n v="0"/>
    <n v="0"/>
    <n v="0"/>
    <n v="19.371675"/>
    <n v="117.04"/>
    <n v="23.726666666666667"/>
  </r>
  <r>
    <d v="2021-03-01T00:00:00"/>
    <x v="11"/>
    <s v="P"/>
    <s v="Active"/>
    <n v="128"/>
    <x v="127"/>
    <s v="N"/>
    <x v="17"/>
    <n v="1088"/>
    <x v="0"/>
    <s v="Niederl. 3"/>
    <n v="1"/>
    <s v="Department"/>
    <s v="Supervisor"/>
    <s v="Non-Mgm."/>
    <s v="ang."/>
    <s v="M"/>
    <d v="2005-08-01T00:00:00"/>
    <m/>
    <s v=""/>
    <n v="14"/>
    <d v="1971-05-10T00:00:00"/>
    <n v="48"/>
    <s v="N"/>
    <n v="30"/>
    <n v="2.5"/>
    <n v="39"/>
    <x v="0"/>
    <n v="1"/>
    <n v="31"/>
    <n v="0"/>
    <n v="9294"/>
    <n v="1259.1937499999999"/>
    <n v="0"/>
    <n v="0"/>
    <n v="0"/>
    <n v="0"/>
    <n v="0"/>
    <n v="0"/>
    <n v="0"/>
    <n v="0"/>
    <n v="0"/>
    <n v="0"/>
    <n v="0"/>
    <n v="0"/>
    <n v="26.5"/>
    <n v="0"/>
    <n v="0"/>
    <n v="0"/>
    <n v="0"/>
    <n v="5.9346750000000004"/>
    <n v="0"/>
    <n v="23.726666666666667"/>
  </r>
  <r>
    <d v="2021-03-01T00:00:00"/>
    <x v="11"/>
    <s v="P"/>
    <s v="Active"/>
    <n v="129"/>
    <x v="128"/>
    <s v="N"/>
    <x v="36"/>
    <n v="1054"/>
    <x v="8"/>
    <s v="Niederl. 2"/>
    <n v="1"/>
    <s v="Department"/>
    <s v="Supervisor"/>
    <s v="Supervisor"/>
    <s v="ang."/>
    <s v="M"/>
    <d v="2005-09-01T00:00:00"/>
    <m/>
    <s v=""/>
    <n v="14"/>
    <d v="1988-10-25T00:00:00"/>
    <n v="31"/>
    <s v="N"/>
    <n v="30"/>
    <n v="2.5"/>
    <n v="39"/>
    <x v="0"/>
    <n v="1"/>
    <n v="31"/>
    <n v="0"/>
    <n v="9295"/>
    <n v="1259.1937499999999"/>
    <n v="0"/>
    <n v="0"/>
    <n v="0"/>
    <n v="0"/>
    <n v="0"/>
    <n v="0"/>
    <n v="0"/>
    <n v="0"/>
    <n v="0"/>
    <n v="0"/>
    <n v="0"/>
    <n v="0"/>
    <n v="26.5"/>
    <n v="0"/>
    <n v="0"/>
    <n v="0"/>
    <n v="0"/>
    <n v="5.9346750000000004"/>
    <n v="0"/>
    <n v="23.726666666666667"/>
  </r>
  <r>
    <d v="2021-03-01T00:00:00"/>
    <x v="11"/>
    <s v="P"/>
    <s v="Active"/>
    <n v="130"/>
    <x v="129"/>
    <s v="N"/>
    <x v="37"/>
    <n v="1005"/>
    <x v="1"/>
    <s v="Niederl. 1"/>
    <n v="1"/>
    <s v="Department"/>
    <s v="Supervisor"/>
    <s v="Non-Mgm."/>
    <s v="ang."/>
    <s v="M"/>
    <d v="2003-06-02T00:00:00"/>
    <m/>
    <s v=""/>
    <n v="16"/>
    <d v="1980-09-05T00:00:00"/>
    <n v="39"/>
    <s v="N"/>
    <n v="30"/>
    <n v="2.5"/>
    <n v="39"/>
    <x v="0"/>
    <n v="1"/>
    <n v="31"/>
    <n v="0"/>
    <n v="9296"/>
    <n v="1259.1937499999999"/>
    <n v="0"/>
    <n v="0"/>
    <n v="0"/>
    <n v="0"/>
    <n v="0"/>
    <n v="0"/>
    <n v="0"/>
    <n v="0"/>
    <n v="0"/>
    <n v="0"/>
    <n v="0"/>
    <n v="0"/>
    <n v="26.5"/>
    <n v="0"/>
    <n v="0"/>
    <n v="0"/>
    <n v="0"/>
    <n v="5.9346750000000004"/>
    <n v="0"/>
    <n v="0"/>
  </r>
  <r>
    <d v="2021-03-01T00:00:00"/>
    <x v="11"/>
    <s v="P"/>
    <s v="Active"/>
    <n v="131"/>
    <x v="130"/>
    <s v="N"/>
    <x v="31"/>
    <n v="1052"/>
    <x v="3"/>
    <s v="Niederl. 8"/>
    <n v="1"/>
    <s v="Department"/>
    <s v="Supervisor"/>
    <s v="Non-Mgm."/>
    <s v="ang."/>
    <s v="M"/>
    <d v="2005-10-01T00:00:00"/>
    <m/>
    <s v=""/>
    <n v="14"/>
    <d v="1962-12-31T00:00:00"/>
    <n v="57"/>
    <s v="N"/>
    <n v="30"/>
    <n v="2.5"/>
    <n v="39"/>
    <x v="0"/>
    <n v="1"/>
    <n v="31"/>
    <n v="0"/>
    <n v="9297"/>
    <n v="1259.1937499999999"/>
    <n v="0"/>
    <n v="684.6"/>
    <n v="60"/>
    <n v="0"/>
    <n v="0"/>
    <n v="0"/>
    <n v="0"/>
    <n v="0"/>
    <n v="0"/>
    <n v="0"/>
    <n v="0"/>
    <n v="0"/>
    <n v="26.5"/>
    <n v="0"/>
    <n v="0"/>
    <n v="0"/>
    <n v="0"/>
    <n v="172.68784500000001"/>
    <n v="119.51"/>
    <n v="23.726666666666667"/>
  </r>
  <r>
    <d v="2021-03-01T00:00:00"/>
    <x v="11"/>
    <s v="P"/>
    <s v="Active"/>
    <n v="132"/>
    <x v="131"/>
    <s v="N"/>
    <x v="22"/>
    <n v="1041"/>
    <x v="4"/>
    <s v="Niederl. 6"/>
    <n v="1"/>
    <s v="Department"/>
    <s v="Supervisor"/>
    <s v="Non-Mgm."/>
    <s v="ang."/>
    <s v="M"/>
    <d v="2006-01-01T00:00:00"/>
    <m/>
    <s v=""/>
    <n v="14"/>
    <d v="1966-07-17T00:00:00"/>
    <n v="53"/>
    <s v="J"/>
    <n v="35"/>
    <n v="2.9166666666666665"/>
    <n v="39"/>
    <x v="0"/>
    <n v="1"/>
    <n v="31"/>
    <n v="0"/>
    <n v="9298"/>
    <n v="1259.1937499999999"/>
    <n v="0"/>
    <n v="0"/>
    <n v="0"/>
    <n v="0"/>
    <n v="0"/>
    <n v="0"/>
    <n v="0"/>
    <n v="0"/>
    <n v="0"/>
    <n v="0"/>
    <n v="625.82692307692309"/>
    <n v="426.15833333333342"/>
    <n v="26.5"/>
    <n v="0"/>
    <n v="0"/>
    <n v="0"/>
    <n v="0"/>
    <n v="241.52677317307698"/>
    <n v="0"/>
    <n v="0"/>
  </r>
  <r>
    <d v="2021-03-01T00:00:00"/>
    <x v="11"/>
    <s v="P"/>
    <s v="Active"/>
    <n v="133"/>
    <x v="132"/>
    <s v="N"/>
    <x v="9"/>
    <n v="1087"/>
    <x v="0"/>
    <s v="Niederl. 3"/>
    <n v="1"/>
    <s v="Department"/>
    <s v="Supervisor"/>
    <s v="Non-Mgm."/>
    <s v="ang."/>
    <s v="M"/>
    <d v="2006-05-01T00:00:00"/>
    <m/>
    <s v=""/>
    <n v="13"/>
    <d v="1974-09-25T00:00:00"/>
    <n v="45"/>
    <s v="N"/>
    <n v="30"/>
    <n v="2.5"/>
    <n v="39"/>
    <x v="0"/>
    <n v="1"/>
    <n v="31"/>
    <n v="0"/>
    <n v="9299"/>
    <n v="1259.1937499999999"/>
    <n v="0"/>
    <n v="0"/>
    <n v="0"/>
    <n v="0"/>
    <n v="0"/>
    <n v="0"/>
    <n v="0"/>
    <n v="0"/>
    <n v="0"/>
    <n v="0"/>
    <n v="0"/>
    <n v="0"/>
    <n v="26.5"/>
    <n v="0"/>
    <n v="0"/>
    <n v="0"/>
    <n v="0"/>
    <n v="5.9346750000000004"/>
    <n v="0"/>
    <n v="0"/>
  </r>
  <r>
    <d v="2021-03-01T00:00:00"/>
    <x v="11"/>
    <s v="P"/>
    <s v="Active"/>
    <n v="134"/>
    <x v="133"/>
    <s v="N"/>
    <x v="42"/>
    <n v="1076"/>
    <x v="0"/>
    <s v="Niederl. 3"/>
    <n v="1"/>
    <s v="Department"/>
    <s v="Supervisor"/>
    <s v="Manager"/>
    <s v="ang."/>
    <s v="M"/>
    <d v="2006-06-01T00:00:00"/>
    <m/>
    <s v=""/>
    <n v="13"/>
    <d v="1979-11-30T00:00:00"/>
    <n v="40"/>
    <s v="N"/>
    <n v="30"/>
    <n v="2.5"/>
    <n v="39"/>
    <x v="0"/>
    <n v="1"/>
    <n v="31"/>
    <n v="0"/>
    <n v="9300"/>
    <n v="1259.1937499999999"/>
    <n v="0"/>
    <n v="0"/>
    <n v="0"/>
    <n v="0"/>
    <n v="0"/>
    <n v="0"/>
    <n v="0"/>
    <n v="0"/>
    <n v="0"/>
    <n v="0"/>
    <n v="0"/>
    <n v="0"/>
    <n v="26.5"/>
    <n v="0"/>
    <n v="0"/>
    <n v="0"/>
    <n v="0"/>
    <n v="5.9346750000000004"/>
    <n v="168.83019999999999"/>
    <n v="0"/>
  </r>
  <r>
    <d v="2021-03-01T00:00:00"/>
    <x v="11"/>
    <s v="P"/>
    <s v="Active"/>
    <n v="135"/>
    <x v="134"/>
    <s v="N"/>
    <x v="31"/>
    <n v="1052"/>
    <x v="3"/>
    <s v="Niederl. 8"/>
    <n v="1"/>
    <s v="Department"/>
    <s v="Supervisor"/>
    <s v="Non-Mgm."/>
    <s v="ang."/>
    <s v="M"/>
    <d v="2006-07-01T00:00:00"/>
    <m/>
    <s v=""/>
    <n v="13"/>
    <d v="1966-11-12T00:00:00"/>
    <n v="53"/>
    <s v="J"/>
    <n v="30"/>
    <n v="2.5"/>
    <n v="39"/>
    <x v="0"/>
    <n v="1"/>
    <n v="31"/>
    <n v="0"/>
    <n v="9301"/>
    <n v="1259.1937499999999"/>
    <n v="0"/>
    <n v="0"/>
    <n v="60"/>
    <n v="0"/>
    <n v="1666.67"/>
    <n v="0"/>
    <n v="0"/>
    <n v="0"/>
    <n v="0"/>
    <n v="0"/>
    <n v="536.59615384615381"/>
    <n v="426.29583333333341"/>
    <n v="26.5"/>
    <n v="0"/>
    <n v="0"/>
    <n v="0"/>
    <n v="0"/>
    <n v="608.26208202884629"/>
    <n v="102.98"/>
    <n v="0"/>
  </r>
  <r>
    <d v="2021-03-01T00:00:00"/>
    <x v="11"/>
    <s v="P"/>
    <s v="Active"/>
    <n v="136"/>
    <x v="135"/>
    <s v="N"/>
    <x v="22"/>
    <n v="1047"/>
    <x v="9"/>
    <s v="Niederl. 4"/>
    <n v="1"/>
    <s v="Department"/>
    <s v="Supervisor"/>
    <s v="Non-Mgm."/>
    <s v="ang."/>
    <s v="M"/>
    <d v="2006-07-01T00:00:00"/>
    <m/>
    <s v=""/>
    <n v="13"/>
    <d v="1964-01-29T00:00:00"/>
    <n v="55"/>
    <s v="J"/>
    <n v="30"/>
    <n v="2.5"/>
    <n v="39"/>
    <x v="0"/>
    <n v="1"/>
    <n v="31"/>
    <n v="0"/>
    <n v="9302"/>
    <n v="1259.1937499999999"/>
    <n v="0"/>
    <n v="0"/>
    <n v="0"/>
    <n v="0"/>
    <n v="0"/>
    <n v="0"/>
    <n v="0"/>
    <n v="0"/>
    <n v="0"/>
    <n v="0"/>
    <n v="536.65384615384619"/>
    <n v="426.3416666666667"/>
    <n v="26.5"/>
    <n v="0"/>
    <n v="0"/>
    <n v="0"/>
    <n v="0"/>
    <n v="221.59752009615386"/>
    <n v="0"/>
    <n v="0"/>
  </r>
  <r>
    <d v="2021-03-01T00:00:00"/>
    <x v="11"/>
    <s v="P"/>
    <s v="Active"/>
    <n v="137"/>
    <x v="136"/>
    <s v="N"/>
    <x v="22"/>
    <n v="1060"/>
    <x v="2"/>
    <s v="Niederl. 7"/>
    <n v="1"/>
    <s v="Department"/>
    <s v="Supervisor"/>
    <s v="Non-Mgm."/>
    <s v="ang."/>
    <s v="M"/>
    <d v="2006-08-21T00:00:00"/>
    <m/>
    <s v=""/>
    <n v="13"/>
    <d v="1988-05-17T00:00:00"/>
    <n v="31"/>
    <s v="J"/>
    <n v="30"/>
    <n v="2.5"/>
    <n v="39"/>
    <x v="0"/>
    <n v="1"/>
    <n v="31"/>
    <n v="0"/>
    <n v="9303"/>
    <n v="1259.1937499999999"/>
    <n v="0"/>
    <n v="0"/>
    <n v="0"/>
    <n v="0"/>
    <n v="0"/>
    <n v="0"/>
    <n v="0"/>
    <n v="0"/>
    <n v="0"/>
    <n v="0"/>
    <n v="536.71153846153845"/>
    <n v="426.38750000000005"/>
    <n v="26.5"/>
    <n v="0"/>
    <n v="0"/>
    <n v="0"/>
    <n v="0"/>
    <n v="221.62070466346157"/>
    <n v="0"/>
    <n v="0"/>
  </r>
  <r>
    <d v="2021-03-01T00:00:00"/>
    <x v="11"/>
    <s v="P"/>
    <s v="Active"/>
    <n v="138"/>
    <x v="137"/>
    <s v="Y"/>
    <x v="15"/>
    <n v="1026"/>
    <x v="6"/>
    <s v="Niederl. 10"/>
    <n v="0.5"/>
    <s v="Department"/>
    <s v="Supervisor"/>
    <s v="Manager"/>
    <s v="ang."/>
    <s v="W"/>
    <d v="2006-09-01T00:00:00"/>
    <m/>
    <s v=""/>
    <n v="13"/>
    <d v="1989-06-26T00:00:00"/>
    <n v="30"/>
    <s v="N"/>
    <n v="30"/>
    <n v="2.5"/>
    <n v="39"/>
    <x v="0"/>
    <n v="0.5"/>
    <n v="31"/>
    <n v="0"/>
    <n v="9304"/>
    <n v="1259.1937499999999"/>
    <n v="0"/>
    <n v="0"/>
    <n v="0"/>
    <n v="0"/>
    <n v="175"/>
    <n v="0"/>
    <n v="0"/>
    <n v="0"/>
    <n v="0"/>
    <n v="0"/>
    <n v="0"/>
    <n v="0"/>
    <n v="13.25"/>
    <n v="0"/>
    <n v="0"/>
    <n v="0"/>
    <n v="0"/>
    <n v="42.158587500000003"/>
    <n v="45.994249999999994"/>
    <n v="0"/>
  </r>
  <r>
    <d v="2021-03-01T00:00:00"/>
    <x v="11"/>
    <s v="P"/>
    <s v="Active"/>
    <n v="138"/>
    <x v="137"/>
    <s v="Y"/>
    <x v="15"/>
    <n v="1020"/>
    <x v="7"/>
    <s v="Niederl. 9"/>
    <n v="0.5"/>
    <s v="Department"/>
    <s v="Supervisor"/>
    <s v="Manager"/>
    <s v="ang."/>
    <s v="W"/>
    <d v="2006-09-01T00:00:00"/>
    <m/>
    <s v=""/>
    <n v="13"/>
    <d v="1989-06-26T00:00:00"/>
    <n v="30"/>
    <s v="N"/>
    <n v="30"/>
    <n v="2.5"/>
    <n v="39"/>
    <x v="0"/>
    <n v="0.5"/>
    <n v="31"/>
    <n v="0"/>
    <n v="9305"/>
    <n v="1259.1937499999999"/>
    <n v="0"/>
    <n v="0"/>
    <n v="0"/>
    <n v="0"/>
    <n v="175"/>
    <n v="0"/>
    <n v="0"/>
    <n v="0"/>
    <n v="0"/>
    <n v="0"/>
    <n v="0"/>
    <n v="0"/>
    <n v="13.25"/>
    <n v="0"/>
    <n v="0"/>
    <n v="0"/>
    <n v="0"/>
    <n v="42.158587500000003"/>
    <n v="45.994249999999994"/>
    <n v="0"/>
  </r>
  <r>
    <d v="2021-03-01T00:00:00"/>
    <x v="11"/>
    <s v="P"/>
    <s v="Active"/>
    <n v="139"/>
    <x v="138"/>
    <s v="Y"/>
    <x v="20"/>
    <n v="1058"/>
    <x v="2"/>
    <s v="Niederl. 7"/>
    <n v="0.5"/>
    <s v="Department"/>
    <s v="Supervisor"/>
    <s v="Non-Mgm."/>
    <s v="ang."/>
    <s v="W"/>
    <d v="2006-09-01T00:00:00"/>
    <m/>
    <s v=""/>
    <n v="13"/>
    <d v="1989-04-20T00:00:00"/>
    <n v="30"/>
    <s v="J"/>
    <n v="30"/>
    <n v="2.5"/>
    <n v="39"/>
    <x v="0"/>
    <n v="0.5"/>
    <n v="31"/>
    <n v="0"/>
    <n v="9306"/>
    <n v="1259.1937499999999"/>
    <n v="0"/>
    <n v="0"/>
    <n v="0"/>
    <n v="0"/>
    <n v="0"/>
    <n v="0"/>
    <n v="0"/>
    <n v="0"/>
    <n v="0"/>
    <n v="0"/>
    <n v="536.88461538461536"/>
    <n v="426.52500000000003"/>
    <n v="13.25"/>
    <n v="0"/>
    <n v="0"/>
    <n v="0"/>
    <n v="0"/>
    <n v="218.72292086538462"/>
    <n v="0"/>
    <n v="0"/>
  </r>
  <r>
    <d v="2021-03-01T00:00:00"/>
    <x v="11"/>
    <s v="P"/>
    <s v="Active"/>
    <n v="139"/>
    <x v="138"/>
    <s v="Y"/>
    <x v="20"/>
    <n v="1051"/>
    <x v="3"/>
    <s v="Niederl. 8"/>
    <n v="0.5"/>
    <s v="Department"/>
    <s v="Supervisor"/>
    <s v="Non-Mgm."/>
    <s v="ang."/>
    <s v="W"/>
    <d v="2006-09-01T00:00:00"/>
    <m/>
    <s v=""/>
    <n v="13"/>
    <d v="1989-04-20T00:00:00"/>
    <n v="30"/>
    <s v="J"/>
    <n v="30"/>
    <n v="2.5"/>
    <n v="39"/>
    <x v="0"/>
    <n v="0.5"/>
    <n v="31"/>
    <n v="0"/>
    <n v="9307"/>
    <n v="1259.1937499999999"/>
    <n v="0"/>
    <n v="0"/>
    <n v="0"/>
    <n v="0"/>
    <n v="0"/>
    <n v="0"/>
    <n v="0"/>
    <n v="0"/>
    <n v="0"/>
    <n v="0"/>
    <n v="536.94230769230774"/>
    <n v="426.57083333333338"/>
    <n v="13.25"/>
    <n v="0"/>
    <n v="0"/>
    <n v="0"/>
    <n v="0"/>
    <n v="218.74610543269233"/>
    <n v="0"/>
    <n v="0"/>
  </r>
  <r>
    <d v="2021-03-01T00:00:00"/>
    <x v="11"/>
    <s v="P"/>
    <s v="Active"/>
    <n v="140"/>
    <x v="139"/>
    <s v="N"/>
    <x v="40"/>
    <n v="1001"/>
    <x v="1"/>
    <s v="Niederl. 1"/>
    <n v="1"/>
    <s v="Department"/>
    <s v="Supervisor"/>
    <s v="Non-Mgm."/>
    <s v="ang."/>
    <s v="M"/>
    <d v="2006-09-15T00:00:00"/>
    <m/>
    <s v=""/>
    <n v="13"/>
    <d v="1969-11-03T00:00:00"/>
    <n v="50"/>
    <s v="N"/>
    <n v="30"/>
    <n v="2.5"/>
    <n v="39"/>
    <x v="0"/>
    <n v="1"/>
    <n v="31"/>
    <n v="0"/>
    <n v="9308"/>
    <n v="1259.1937499999999"/>
    <n v="0"/>
    <n v="0"/>
    <n v="0"/>
    <n v="0"/>
    <n v="0"/>
    <n v="0"/>
    <n v="0"/>
    <n v="0"/>
    <n v="0"/>
    <n v="0"/>
    <n v="0"/>
    <n v="0"/>
    <n v="26.5"/>
    <n v="0"/>
    <n v="0"/>
    <n v="0"/>
    <n v="0"/>
    <n v="5.9346750000000004"/>
    <n v="0"/>
    <n v="0"/>
  </r>
  <r>
    <d v="2021-03-01T00:00:00"/>
    <x v="11"/>
    <s v="P"/>
    <s v="Active"/>
    <n v="141"/>
    <x v="140"/>
    <s v="N"/>
    <x v="43"/>
    <n v="1096"/>
    <x v="0"/>
    <s v="Niederl. 3"/>
    <n v="1"/>
    <s v="Department"/>
    <s v="Supervisor"/>
    <s v="Non-Mgm."/>
    <s v="ang."/>
    <s v="M"/>
    <d v="2006-10-01T00:00:00"/>
    <m/>
    <s v=""/>
    <n v="13"/>
    <d v="1968-07-20T00:00:00"/>
    <n v="51"/>
    <s v="N"/>
    <n v="30"/>
    <n v="2.5"/>
    <n v="39"/>
    <x v="0"/>
    <n v="1"/>
    <n v="31"/>
    <n v="0"/>
    <n v="9309"/>
    <n v="1259.1937499999999"/>
    <n v="0"/>
    <n v="0"/>
    <n v="0"/>
    <n v="0"/>
    <n v="0"/>
    <n v="0"/>
    <n v="0"/>
    <n v="0"/>
    <n v="0"/>
    <n v="0"/>
    <n v="0"/>
    <n v="0"/>
    <n v="26.5"/>
    <n v="0"/>
    <n v="0"/>
    <n v="0"/>
    <n v="0"/>
    <n v="5.9346750000000004"/>
    <n v="0"/>
    <n v="0"/>
  </r>
  <r>
    <d v="2021-03-01T00:00:00"/>
    <x v="11"/>
    <s v="P"/>
    <s v="Active"/>
    <n v="142"/>
    <x v="141"/>
    <s v="N"/>
    <x v="5"/>
    <n v="1093"/>
    <x v="0"/>
    <s v="Niederl. 3"/>
    <n v="1"/>
    <s v="Department"/>
    <s v="Supervisor"/>
    <s v="Non-Mgm."/>
    <s v="ang."/>
    <s v="M"/>
    <d v="2006-05-08T00:00:00"/>
    <m/>
    <s v=""/>
    <n v="13"/>
    <d v="1963-06-14T00:00:00"/>
    <n v="56"/>
    <s v="N"/>
    <n v="30"/>
    <n v="2.5"/>
    <n v="39"/>
    <x v="0"/>
    <n v="1"/>
    <n v="31"/>
    <n v="0"/>
    <n v="9310"/>
    <n v="1259.1937499999999"/>
    <n v="0"/>
    <n v="0"/>
    <n v="0"/>
    <n v="0"/>
    <n v="0"/>
    <n v="0"/>
    <n v="0"/>
    <n v="0"/>
    <n v="0"/>
    <n v="0"/>
    <n v="0"/>
    <n v="0"/>
    <n v="26.5"/>
    <n v="0"/>
    <n v="0"/>
    <n v="0"/>
    <n v="0"/>
    <n v="5.9346750000000004"/>
    <n v="0"/>
    <n v="0"/>
  </r>
  <r>
    <d v="2021-03-01T00:00:00"/>
    <x v="11"/>
    <s v="P"/>
    <s v="Active"/>
    <n v="143"/>
    <x v="142"/>
    <s v="N"/>
    <x v="31"/>
    <n v="1040"/>
    <x v="4"/>
    <s v="Niederl. 6"/>
    <n v="1"/>
    <s v="Department"/>
    <s v="Supervisor"/>
    <s v="Non-Mgm."/>
    <s v="ang."/>
    <s v="M"/>
    <d v="2006-11-01T00:00:00"/>
    <m/>
    <s v=""/>
    <n v="13"/>
    <d v="1982-06-01T00:00:00"/>
    <n v="37"/>
    <s v="J"/>
    <n v="30"/>
    <n v="2.5"/>
    <n v="39"/>
    <x v="0"/>
    <n v="1"/>
    <n v="31"/>
    <n v="0"/>
    <n v="9311"/>
    <n v="1259.1937499999999"/>
    <n v="0"/>
    <n v="0"/>
    <n v="60"/>
    <n v="0"/>
    <n v="807.91"/>
    <n v="0"/>
    <n v="0"/>
    <n v="0"/>
    <n v="0"/>
    <n v="0"/>
    <n v="537.17307692307691"/>
    <n v="426.75416666666666"/>
    <n v="26.5"/>
    <n v="0"/>
    <n v="0"/>
    <n v="0"/>
    <n v="0"/>
    <n v="416.17462570192311"/>
    <n v="101.08"/>
    <n v="0"/>
  </r>
  <r>
    <d v="2021-03-01T00:00:00"/>
    <x v="11"/>
    <s v="P"/>
    <s v="Active"/>
    <n v="144"/>
    <x v="143"/>
    <s v="N"/>
    <x v="31"/>
    <n v="1052"/>
    <x v="3"/>
    <s v="Niederl. 8"/>
    <n v="1"/>
    <s v="Department"/>
    <s v="Supervisor"/>
    <s v="Non-Mgm."/>
    <s v="ang."/>
    <s v="M"/>
    <d v="2007-01-01T00:00:00"/>
    <m/>
    <s v=""/>
    <n v="13"/>
    <d v="1973-11-14T00:00:00"/>
    <n v="46"/>
    <s v="J"/>
    <n v="30"/>
    <n v="2.5"/>
    <n v="39"/>
    <x v="0"/>
    <n v="1"/>
    <n v="31"/>
    <n v="0"/>
    <n v="9312"/>
    <n v="1259.1937499999999"/>
    <n v="0"/>
    <n v="0"/>
    <n v="30"/>
    <n v="0"/>
    <n v="0"/>
    <n v="0"/>
    <n v="0"/>
    <n v="0"/>
    <n v="0"/>
    <n v="0"/>
    <n v="537.23076923076917"/>
    <n v="426.8"/>
    <n v="26.5"/>
    <n v="0"/>
    <n v="0"/>
    <n v="0"/>
    <n v="0"/>
    <n v="228.54786576923078"/>
    <n v="99.18"/>
    <n v="0"/>
  </r>
  <r>
    <d v="2021-03-01T00:00:00"/>
    <x v="11"/>
    <s v="P"/>
    <s v="Active"/>
    <n v="145"/>
    <x v="144"/>
    <s v="N"/>
    <x v="36"/>
    <n v="1054"/>
    <x v="8"/>
    <s v="Niederl. 2"/>
    <n v="1"/>
    <s v="Department"/>
    <s v="Supervisor"/>
    <s v="Non-Mgm."/>
    <s v="ang."/>
    <s v="M"/>
    <d v="2007-02-01T00:00:00"/>
    <m/>
    <s v=""/>
    <n v="12"/>
    <d v="1961-12-07T00:00:00"/>
    <n v="58"/>
    <s v="N"/>
    <n v="30"/>
    <n v="2.5"/>
    <n v="39"/>
    <x v="0"/>
    <n v="1"/>
    <n v="31"/>
    <n v="0"/>
    <n v="9313"/>
    <n v="1259.1937499999999"/>
    <n v="0"/>
    <n v="0"/>
    <n v="0"/>
    <n v="0"/>
    <n v="0"/>
    <n v="0"/>
    <n v="0"/>
    <n v="0"/>
    <n v="0"/>
    <n v="0"/>
    <n v="0"/>
    <n v="0"/>
    <n v="26.5"/>
    <n v="0"/>
    <n v="0"/>
    <n v="0"/>
    <n v="0"/>
    <n v="5.9346750000000004"/>
    <n v="0"/>
    <n v="0"/>
  </r>
  <r>
    <d v="2021-03-01T00:00:00"/>
    <x v="11"/>
    <s v="P"/>
    <s v="Active"/>
    <n v="146"/>
    <x v="145"/>
    <s v="N"/>
    <x v="22"/>
    <n v="1047"/>
    <x v="9"/>
    <s v="Niederl. 4"/>
    <n v="1"/>
    <s v="Department"/>
    <s v="Supervisor"/>
    <s v="Non-Mgm."/>
    <s v="ang."/>
    <s v="M"/>
    <d v="2007-02-01T00:00:00"/>
    <m/>
    <s v=""/>
    <n v="12"/>
    <d v="1968-11-22T00:00:00"/>
    <n v="51"/>
    <s v="J"/>
    <n v="30"/>
    <n v="2.5"/>
    <n v="39"/>
    <x v="0"/>
    <n v="1"/>
    <n v="31"/>
    <n v="0"/>
    <n v="9314"/>
    <n v="1259.1937499999999"/>
    <n v="0"/>
    <n v="0"/>
    <n v="0"/>
    <n v="0"/>
    <n v="0"/>
    <n v="0"/>
    <n v="0"/>
    <n v="0"/>
    <n v="0"/>
    <n v="0"/>
    <n v="537.34615384615381"/>
    <n v="426.89166666666671"/>
    <n v="26.5"/>
    <n v="0"/>
    <n v="0"/>
    <n v="0"/>
    <n v="0"/>
    <n v="221.87573490384617"/>
    <n v="0"/>
    <n v="0"/>
  </r>
  <r>
    <d v="2021-03-01T00:00:00"/>
    <x v="11"/>
    <s v="P"/>
    <s v="Active"/>
    <n v="147"/>
    <x v="146"/>
    <s v="N"/>
    <x v="16"/>
    <n v="1049"/>
    <x v="3"/>
    <s v="Niederl. 8"/>
    <n v="1"/>
    <s v="Department"/>
    <s v="Supervisor"/>
    <s v="Manager"/>
    <s v="ang."/>
    <s v="M"/>
    <d v="2007-04-01T00:00:00"/>
    <m/>
    <s v=""/>
    <n v="12"/>
    <d v="1975-02-01T00:00:00"/>
    <n v="44"/>
    <s v="N"/>
    <n v="30"/>
    <n v="2.5"/>
    <n v="39"/>
    <x v="0"/>
    <n v="1"/>
    <n v="31"/>
    <n v="0"/>
    <n v="9315"/>
    <n v="1259.1937499999999"/>
    <n v="0"/>
    <n v="0"/>
    <n v="30"/>
    <n v="0"/>
    <n v="0"/>
    <n v="0"/>
    <n v="0"/>
    <n v="0"/>
    <n v="0"/>
    <n v="0"/>
    <n v="0"/>
    <n v="0"/>
    <n v="26.5"/>
    <n v="0"/>
    <n v="0"/>
    <n v="0"/>
    <n v="0"/>
    <n v="12.653175000000001"/>
    <n v="77.900000000000006"/>
    <n v="0"/>
  </r>
  <r>
    <d v="2021-03-01T00:00:00"/>
    <x v="11"/>
    <s v="P"/>
    <s v="Active"/>
    <n v="148"/>
    <x v="147"/>
    <s v="N"/>
    <x v="30"/>
    <n v="1071"/>
    <x v="0"/>
    <s v="Niederl. 3"/>
    <n v="1"/>
    <s v="Department"/>
    <s v="Supervisor"/>
    <s v="Non-Mgm."/>
    <s v="ang."/>
    <s v="M"/>
    <d v="2007-07-01T00:00:00"/>
    <m/>
    <s v=""/>
    <n v="12"/>
    <d v="1972-08-08T00:00:00"/>
    <n v="47"/>
    <s v="N"/>
    <n v="30"/>
    <n v="2.5"/>
    <n v="39"/>
    <x v="0"/>
    <n v="1"/>
    <n v="31"/>
    <n v="0"/>
    <n v="9316"/>
    <n v="1259.1937499999999"/>
    <n v="0"/>
    <n v="0"/>
    <n v="0"/>
    <n v="0"/>
    <n v="0"/>
    <n v="0"/>
    <n v="0"/>
    <n v="0"/>
    <n v="0"/>
    <n v="0"/>
    <n v="0"/>
    <n v="0"/>
    <n v="26.5"/>
    <n v="0"/>
    <n v="0"/>
    <n v="0"/>
    <n v="0"/>
    <n v="5.9346750000000004"/>
    <n v="0"/>
    <n v="0"/>
  </r>
  <r>
    <d v="2021-03-01T00:00:00"/>
    <x v="11"/>
    <s v="P"/>
    <s v="Active"/>
    <n v="149"/>
    <x v="148"/>
    <s v="N"/>
    <x v="17"/>
    <n v="1088"/>
    <x v="0"/>
    <s v="Niederl. 3"/>
    <n v="1"/>
    <s v="Department"/>
    <s v="Supervisor"/>
    <s v="Non-Mgm."/>
    <s v="ang."/>
    <s v="W"/>
    <d v="2007-07-01T00:00:00"/>
    <m/>
    <s v=""/>
    <n v="12"/>
    <d v="1960-04-17T00:00:00"/>
    <n v="59"/>
    <s v="N"/>
    <n v="30"/>
    <n v="2.5"/>
    <n v="39"/>
    <x v="0"/>
    <n v="1"/>
    <n v="31"/>
    <n v="0"/>
    <n v="9317"/>
    <n v="1259.1937499999999"/>
    <n v="0"/>
    <n v="0"/>
    <n v="0"/>
    <n v="0"/>
    <n v="0"/>
    <n v="0"/>
    <n v="0"/>
    <n v="0"/>
    <n v="0"/>
    <n v="0"/>
    <n v="0"/>
    <n v="0"/>
    <n v="26.5"/>
    <n v="0"/>
    <n v="0"/>
    <n v="0"/>
    <n v="0"/>
    <n v="5.9346750000000004"/>
    <n v="0"/>
    <n v="0"/>
  </r>
  <r>
    <d v="2021-03-01T00:00:00"/>
    <x v="11"/>
    <s v="P"/>
    <s v="Active"/>
    <n v="150"/>
    <x v="149"/>
    <s v="N"/>
    <x v="36"/>
    <n v="1054"/>
    <x v="8"/>
    <s v="Niederl. 2"/>
    <n v="1"/>
    <s v="Department"/>
    <s v="Supervisor"/>
    <s v="Non-Mgm."/>
    <s v="ang."/>
    <s v="M"/>
    <d v="2007-09-01T00:00:00"/>
    <m/>
    <s v=""/>
    <n v="12"/>
    <d v="1956-12-27T00:00:00"/>
    <n v="63"/>
    <s v="N"/>
    <n v="30"/>
    <n v="2.5"/>
    <n v="39"/>
    <x v="0"/>
    <n v="1"/>
    <n v="31"/>
    <n v="0"/>
    <n v="9318"/>
    <n v="1259.1937499999999"/>
    <n v="0"/>
    <n v="0"/>
    <n v="0"/>
    <n v="0"/>
    <n v="0"/>
    <n v="0"/>
    <n v="0"/>
    <n v="0"/>
    <n v="0"/>
    <n v="0"/>
    <n v="0"/>
    <n v="0"/>
    <n v="26.5"/>
    <n v="0"/>
    <n v="0"/>
    <n v="0"/>
    <n v="0"/>
    <n v="5.9346750000000004"/>
    <n v="0"/>
    <n v="0"/>
  </r>
  <r>
    <d v="2021-03-01T00:00:00"/>
    <x v="11"/>
    <s v="P"/>
    <s v="Active"/>
    <n v="151"/>
    <x v="150"/>
    <s v="N"/>
    <x v="34"/>
    <n v="1095"/>
    <x v="0"/>
    <s v="Niederl. 3"/>
    <n v="1"/>
    <s v="Department"/>
    <s v="Supervisor"/>
    <s v="Non-Mgm."/>
    <s v="ang."/>
    <s v="M"/>
    <d v="2007-09-01T00:00:00"/>
    <m/>
    <s v=""/>
    <n v="12"/>
    <d v="1966-09-24T00:00:00"/>
    <n v="53"/>
    <s v="N"/>
    <n v="30"/>
    <n v="2.5"/>
    <n v="39"/>
    <x v="0"/>
    <n v="1"/>
    <n v="31"/>
    <n v="0"/>
    <n v="9319"/>
    <n v="1259.1937499999999"/>
    <n v="0"/>
    <n v="0"/>
    <n v="0"/>
    <n v="0"/>
    <n v="0"/>
    <n v="0"/>
    <n v="0"/>
    <n v="0"/>
    <n v="0"/>
    <n v="0"/>
    <n v="0"/>
    <n v="0"/>
    <n v="26.5"/>
    <n v="0"/>
    <n v="0"/>
    <n v="0"/>
    <n v="0"/>
    <n v="5.9346750000000004"/>
    <n v="0"/>
    <n v="0"/>
  </r>
  <r>
    <d v="2021-03-01T00:00:00"/>
    <x v="11"/>
    <s v="P"/>
    <s v="Active"/>
    <n v="152"/>
    <x v="151"/>
    <s v="Y"/>
    <x v="15"/>
    <n v="1057"/>
    <x v="2"/>
    <s v="Niederl. 7"/>
    <n v="0.5"/>
    <s v="Department"/>
    <s v="Supervisor"/>
    <s v="Non-Mgm."/>
    <s v="ang."/>
    <s v="M"/>
    <d v="2007-09-01T00:00:00"/>
    <m/>
    <s v=""/>
    <n v="12"/>
    <d v="1986-09-20T00:00:00"/>
    <n v="33"/>
    <s v="J"/>
    <n v="30"/>
    <n v="2.5"/>
    <n v="39"/>
    <x v="0"/>
    <n v="0.5"/>
    <n v="31"/>
    <n v="0"/>
    <n v="9320"/>
    <n v="1259.1937499999999"/>
    <n v="0"/>
    <n v="0"/>
    <n v="0"/>
    <n v="0"/>
    <n v="0"/>
    <n v="0"/>
    <n v="0"/>
    <n v="0"/>
    <n v="0"/>
    <n v="0"/>
    <n v="537.69230769230774"/>
    <n v="427.16666666666669"/>
    <n v="13.25"/>
    <n v="0"/>
    <n v="0"/>
    <n v="0"/>
    <n v="0"/>
    <n v="219.04750480769232"/>
    <n v="52.359249999999996"/>
    <n v="0"/>
  </r>
  <r>
    <d v="2021-03-01T00:00:00"/>
    <x v="11"/>
    <s v="P"/>
    <s v="Active"/>
    <n v="152"/>
    <x v="151"/>
    <s v="Y"/>
    <x v="15"/>
    <n v="1050"/>
    <x v="3"/>
    <s v="Niederl. 8"/>
    <n v="0.5"/>
    <s v="Department"/>
    <s v="Supervisor"/>
    <s v="Non-Mgm."/>
    <s v="ang."/>
    <s v="M"/>
    <d v="2007-09-01T00:00:00"/>
    <m/>
    <s v=""/>
    <n v="12"/>
    <d v="1986-09-20T00:00:00"/>
    <n v="33"/>
    <s v="J"/>
    <n v="30"/>
    <n v="2.5"/>
    <n v="39"/>
    <x v="0"/>
    <n v="0.5"/>
    <n v="31"/>
    <n v="0"/>
    <n v="9321"/>
    <n v="1259.1937499999999"/>
    <n v="0"/>
    <n v="0"/>
    <n v="0"/>
    <n v="0"/>
    <n v="0"/>
    <n v="0"/>
    <n v="0"/>
    <n v="0"/>
    <n v="0"/>
    <n v="0"/>
    <n v="537.75"/>
    <n v="427.21250000000003"/>
    <n v="13.25"/>
    <n v="0"/>
    <n v="0"/>
    <n v="0"/>
    <n v="0"/>
    <n v="219.07068937500003"/>
    <n v="52.359249999999996"/>
    <n v="0"/>
  </r>
  <r>
    <d v="2021-03-01T00:00:00"/>
    <x v="11"/>
    <s v="P"/>
    <s v="Active"/>
    <n v="153"/>
    <x v="152"/>
    <s v="N"/>
    <x v="5"/>
    <n v="1093"/>
    <x v="0"/>
    <s v="Niederl. 3"/>
    <n v="1"/>
    <s v="Department"/>
    <s v="Supervisor"/>
    <s v="Manager"/>
    <s v="ang."/>
    <s v="W"/>
    <d v="2007-09-01T00:00:00"/>
    <m/>
    <s v=""/>
    <n v="12"/>
    <d v="1987-08-05T00:00:00"/>
    <n v="32"/>
    <s v="N"/>
    <n v="30"/>
    <n v="2.5"/>
    <n v="39"/>
    <x v="0"/>
    <n v="1"/>
    <n v="31"/>
    <n v="0"/>
    <n v="9322"/>
    <n v="1259.1937499999999"/>
    <n v="0"/>
    <n v="0"/>
    <n v="0"/>
    <n v="0"/>
    <n v="0"/>
    <n v="0"/>
    <n v="0"/>
    <n v="0"/>
    <n v="0"/>
    <n v="0"/>
    <n v="0"/>
    <n v="0"/>
    <n v="26.5"/>
    <n v="0"/>
    <n v="0"/>
    <n v="0"/>
    <n v="0"/>
    <n v="5.9346750000000004"/>
    <n v="0"/>
    <n v="0"/>
  </r>
  <r>
    <d v="2021-03-01T00:00:00"/>
    <x v="11"/>
    <s v="P"/>
    <s v="Active"/>
    <n v="154"/>
    <x v="153"/>
    <s v="N"/>
    <x v="13"/>
    <n v="1055"/>
    <x v="2"/>
    <s v="Niederl. 7"/>
    <n v="1"/>
    <s v="Department"/>
    <s v="Supervisor"/>
    <s v="Non-Mgm."/>
    <s v="ang."/>
    <s v="W"/>
    <d v="2007-10-01T00:00:00"/>
    <m/>
    <s v=""/>
    <n v="12"/>
    <d v="1962-08-13T00:00:00"/>
    <n v="57"/>
    <s v="J"/>
    <n v="24"/>
    <n v="2"/>
    <n v="20"/>
    <x v="0"/>
    <n v="0.51282051282051277"/>
    <n v="31"/>
    <n v="0"/>
    <n v="9323"/>
    <n v="1259.1937499999999"/>
    <n v="0"/>
    <n v="0"/>
    <n v="0"/>
    <n v="0"/>
    <n v="0"/>
    <n v="0"/>
    <n v="0"/>
    <n v="0"/>
    <n v="0"/>
    <n v="0"/>
    <n v="839.06999999999994"/>
    <n v="427.30416666666667"/>
    <n v="26.5"/>
    <n v="0"/>
    <n v="0"/>
    <n v="0"/>
    <n v="0"/>
    <n v="289.539169625"/>
    <n v="0"/>
    <n v="0"/>
  </r>
  <r>
    <d v="2021-03-01T00:00:00"/>
    <x v="11"/>
    <s v="P"/>
    <s v="Active"/>
    <n v="155"/>
    <x v="154"/>
    <s v="N"/>
    <x v="24"/>
    <n v="1081"/>
    <x v="0"/>
    <s v="Niederl. 3"/>
    <n v="1"/>
    <s v="Department"/>
    <s v="Supervisor"/>
    <s v="Director"/>
    <s v="ang."/>
    <s v="M"/>
    <d v="2007-08-28T00:00:00"/>
    <m/>
    <s v=""/>
    <n v="12"/>
    <d v="1966-11-21T00:00:00"/>
    <n v="53"/>
    <s v="N"/>
    <n v="30"/>
    <n v="2.5"/>
    <n v="39"/>
    <x v="0"/>
    <n v="1"/>
    <n v="31"/>
    <n v="0"/>
    <n v="9324"/>
    <n v="1259.1937499999999"/>
    <n v="0"/>
    <n v="0"/>
    <n v="0"/>
    <n v="0"/>
    <n v="0"/>
    <n v="0"/>
    <n v="0"/>
    <n v="0"/>
    <n v="0"/>
    <n v="0"/>
    <n v="0"/>
    <n v="0"/>
    <n v="26.5"/>
    <n v="0"/>
    <n v="0"/>
    <n v="0"/>
    <n v="0"/>
    <n v="5.9346750000000004"/>
    <n v="219.07760000000002"/>
    <n v="0"/>
  </r>
  <r>
    <d v="2021-03-01T00:00:00"/>
    <x v="11"/>
    <s v="P"/>
    <s v="Active"/>
    <n v="156"/>
    <x v="155"/>
    <s v="N"/>
    <x v="29"/>
    <n v="1079"/>
    <x v="0"/>
    <s v="Niederl. 3"/>
    <n v="1"/>
    <s v="Department"/>
    <s v="Supervisor"/>
    <s v="Manager"/>
    <s v="ang."/>
    <s v="M"/>
    <d v="2008-01-01T00:00:00"/>
    <m/>
    <s v=""/>
    <n v="12"/>
    <d v="1969-07-09T00:00:00"/>
    <n v="50"/>
    <s v="N"/>
    <n v="24"/>
    <n v="2"/>
    <n v="34"/>
    <x v="0"/>
    <n v="0.87179487179487181"/>
    <n v="31"/>
    <n v="0"/>
    <n v="9325"/>
    <n v="1259.1937499999999"/>
    <n v="0"/>
    <n v="0"/>
    <n v="0"/>
    <n v="0"/>
    <n v="0"/>
    <n v="0"/>
    <n v="0"/>
    <n v="0"/>
    <n v="0"/>
    <n v="0"/>
    <n v="0"/>
    <n v="0"/>
    <n v="26.5"/>
    <n v="0"/>
    <n v="0"/>
    <n v="0"/>
    <n v="0"/>
    <n v="5.9346750000000004"/>
    <n v="0"/>
    <n v="0"/>
  </r>
  <r>
    <d v="2021-03-01T00:00:00"/>
    <x v="11"/>
    <s v="P"/>
    <s v="Active"/>
    <n v="157"/>
    <x v="156"/>
    <s v="N"/>
    <x v="31"/>
    <n v="1034"/>
    <x v="5"/>
    <s v="Niederl. 5"/>
    <n v="1"/>
    <s v="Department"/>
    <s v="Supervisor"/>
    <s v="Non-Mgm."/>
    <s v="ang."/>
    <s v="M"/>
    <d v="2008-01-01T00:00:00"/>
    <m/>
    <s v=""/>
    <n v="12"/>
    <d v="1975-06-15T00:00:00"/>
    <n v="44"/>
    <s v="N"/>
    <n v="30"/>
    <n v="2.5"/>
    <n v="39"/>
    <x v="0"/>
    <n v="1"/>
    <n v="31"/>
    <n v="0"/>
    <n v="9326"/>
    <n v="1259.1937499999999"/>
    <n v="0"/>
    <n v="0"/>
    <n v="0"/>
    <n v="0"/>
    <n v="0"/>
    <n v="0"/>
    <n v="0"/>
    <n v="0"/>
    <n v="0"/>
    <n v="0"/>
    <n v="0"/>
    <n v="0"/>
    <n v="26.5"/>
    <n v="0"/>
    <n v="0"/>
    <n v="0"/>
    <n v="0"/>
    <n v="5.9346750000000004"/>
    <n v="108.51280000000001"/>
    <n v="0"/>
  </r>
  <r>
    <d v="2021-03-01T00:00:00"/>
    <x v="11"/>
    <s v="P"/>
    <s v="Active"/>
    <n v="158"/>
    <x v="157"/>
    <s v="N"/>
    <x v="44"/>
    <n v="1084"/>
    <x v="0"/>
    <s v="Niederl. 3"/>
    <n v="1"/>
    <s v="Department"/>
    <s v="Supervisor"/>
    <s v="Manager"/>
    <s v="ang."/>
    <s v="M"/>
    <d v="2008-02-01T00:00:00"/>
    <m/>
    <s v=""/>
    <n v="11"/>
    <d v="1981-10-06T00:00:00"/>
    <n v="38"/>
    <s v="N"/>
    <n v="30"/>
    <n v="2.5"/>
    <n v="39"/>
    <x v="0"/>
    <n v="1"/>
    <n v="31"/>
    <n v="0"/>
    <n v="9327"/>
    <n v="1259.1937499999999"/>
    <n v="0"/>
    <n v="0"/>
    <n v="0"/>
    <n v="0"/>
    <n v="0"/>
    <n v="0"/>
    <n v="0"/>
    <n v="0"/>
    <n v="0"/>
    <n v="0"/>
    <n v="0"/>
    <n v="0"/>
    <n v="26.5"/>
    <n v="0"/>
    <n v="0"/>
    <n v="0"/>
    <n v="0"/>
    <n v="5.9346750000000004"/>
    <n v="0"/>
    <n v="0"/>
  </r>
  <r>
    <d v="2021-03-01T00:00:00"/>
    <x v="11"/>
    <s v="P"/>
    <s v="Active"/>
    <n v="159"/>
    <x v="158"/>
    <s v="N"/>
    <x v="36"/>
    <n v="1054"/>
    <x v="8"/>
    <s v="Niederl. 2"/>
    <n v="1"/>
    <s v="Department"/>
    <s v="Supervisor"/>
    <s v="Manager"/>
    <s v="ang."/>
    <s v="M"/>
    <d v="2008-03-01T00:00:00"/>
    <m/>
    <s v=""/>
    <n v="11"/>
    <d v="1982-01-09T00:00:00"/>
    <n v="38"/>
    <s v="N"/>
    <n v="30"/>
    <n v="2.5"/>
    <n v="39"/>
    <x v="0"/>
    <n v="1"/>
    <n v="31"/>
    <n v="0"/>
    <n v="9328"/>
    <n v="1259.1937499999999"/>
    <n v="0"/>
    <n v="0"/>
    <n v="0"/>
    <n v="0"/>
    <n v="0"/>
    <n v="0"/>
    <n v="0"/>
    <n v="0"/>
    <n v="0"/>
    <n v="0"/>
    <n v="0"/>
    <n v="0"/>
    <n v="26.5"/>
    <n v="0"/>
    <n v="0"/>
    <n v="0"/>
    <n v="0"/>
    <n v="5.9346750000000004"/>
    <n v="0"/>
    <n v="0"/>
  </r>
  <r>
    <d v="2021-03-01T00:00:00"/>
    <x v="11"/>
    <s v="P"/>
    <s v="Active"/>
    <n v="160"/>
    <x v="159"/>
    <s v="N"/>
    <x v="42"/>
    <n v="1076"/>
    <x v="0"/>
    <s v="Niederl. 3"/>
    <n v="1"/>
    <s v="Department"/>
    <s v="Supervisor"/>
    <s v="Non-Mgm."/>
    <s v="ang."/>
    <s v="M"/>
    <d v="2008-04-01T00:00:00"/>
    <m/>
    <s v=""/>
    <n v="11"/>
    <d v="1968-11-01T00:00:00"/>
    <n v="51"/>
    <s v="N"/>
    <n v="30"/>
    <n v="2.5"/>
    <n v="39"/>
    <x v="0"/>
    <n v="1"/>
    <n v="31"/>
    <n v="0"/>
    <n v="9329"/>
    <n v="1259.1937499999999"/>
    <n v="0"/>
    <n v="0"/>
    <n v="0"/>
    <n v="0"/>
    <n v="0"/>
    <n v="0"/>
    <n v="0"/>
    <n v="0"/>
    <n v="0"/>
    <n v="0"/>
    <n v="0"/>
    <n v="0"/>
    <n v="26.5"/>
    <n v="0"/>
    <n v="0"/>
    <n v="0"/>
    <n v="0"/>
    <n v="5.9346750000000004"/>
    <n v="0"/>
    <n v="0"/>
  </r>
  <r>
    <d v="2021-03-01T00:00:00"/>
    <x v="11"/>
    <s v="P"/>
    <s v="Active"/>
    <n v="161"/>
    <x v="160"/>
    <s v="N"/>
    <x v="45"/>
    <n v="1094"/>
    <x v="0"/>
    <s v="Niederl. 3"/>
    <n v="1"/>
    <s v="Department"/>
    <s v="Supervisor"/>
    <s v="Director"/>
    <s v="ang."/>
    <s v="M"/>
    <d v="2008-04-01T00:00:00"/>
    <m/>
    <s v=""/>
    <n v="11"/>
    <d v="1973-08-25T00:00:00"/>
    <n v="46"/>
    <s v="N"/>
    <n v="30"/>
    <n v="2.5"/>
    <n v="39"/>
    <x v="0"/>
    <n v="1"/>
    <n v="31"/>
    <n v="0"/>
    <n v="9330"/>
    <n v="1259.1937499999999"/>
    <n v="0"/>
    <n v="0"/>
    <n v="0"/>
    <n v="0"/>
    <n v="0"/>
    <n v="0"/>
    <n v="0"/>
    <n v="0"/>
    <n v="0"/>
    <n v="0"/>
    <n v="0"/>
    <n v="0"/>
    <n v="26.5"/>
    <n v="0"/>
    <n v="0"/>
    <n v="0"/>
    <n v="0"/>
    <n v="5.9346750000000004"/>
    <n v="293.4778"/>
    <n v="0"/>
  </r>
  <r>
    <d v="2021-03-01T00:00:00"/>
    <x v="11"/>
    <s v="P"/>
    <s v="Active"/>
    <n v="162"/>
    <x v="161"/>
    <s v="N"/>
    <x v="41"/>
    <n v="1006"/>
    <x v="1"/>
    <s v="Niederl. 1"/>
    <n v="1"/>
    <s v="Department"/>
    <s v="Supervisor"/>
    <s v="Non-Mgm."/>
    <s v="ang."/>
    <s v="M"/>
    <d v="2008-04-01T00:00:00"/>
    <m/>
    <s v=""/>
    <n v="11"/>
    <d v="1963-09-13T00:00:00"/>
    <n v="56"/>
    <s v="N"/>
    <n v="30"/>
    <n v="2.5"/>
    <n v="39"/>
    <x v="0"/>
    <n v="1"/>
    <n v="31"/>
    <n v="0"/>
    <n v="9331"/>
    <n v="1259.1937499999999"/>
    <n v="0"/>
    <n v="0"/>
    <n v="0"/>
    <n v="0"/>
    <n v="0"/>
    <n v="0"/>
    <n v="0"/>
    <n v="0"/>
    <n v="0"/>
    <n v="0"/>
    <n v="0"/>
    <n v="0"/>
    <n v="26.5"/>
    <n v="0"/>
    <n v="0"/>
    <n v="0"/>
    <n v="0"/>
    <n v="5.9346750000000004"/>
    <n v="0"/>
    <n v="0"/>
  </r>
  <r>
    <d v="2021-03-01T00:00:00"/>
    <x v="11"/>
    <s v="P"/>
    <s v="Active"/>
    <n v="163"/>
    <x v="162"/>
    <s v="N"/>
    <x v="22"/>
    <n v="1053"/>
    <x v="3"/>
    <s v="Niederl. 8"/>
    <n v="1"/>
    <s v="Department"/>
    <s v="Supervisor"/>
    <s v="Non-Mgm."/>
    <s v="ang."/>
    <s v="M"/>
    <d v="2008-05-01T00:00:00"/>
    <m/>
    <s v=""/>
    <n v="11"/>
    <d v="1971-09-02T00:00:00"/>
    <n v="48"/>
    <s v="J"/>
    <n v="30"/>
    <n v="2.5"/>
    <n v="39"/>
    <x v="0"/>
    <n v="1"/>
    <n v="31"/>
    <n v="0"/>
    <n v="9332"/>
    <n v="1259.1937499999999"/>
    <n v="0"/>
    <n v="0"/>
    <n v="0"/>
    <n v="0"/>
    <n v="0"/>
    <n v="0"/>
    <n v="0"/>
    <n v="0"/>
    <n v="0"/>
    <n v="0"/>
    <n v="538.38461538461536"/>
    <n v="427.7166666666667"/>
    <n v="26.5"/>
    <n v="0"/>
    <n v="0"/>
    <n v="0"/>
    <n v="0"/>
    <n v="222.29305711538461"/>
    <n v="0"/>
    <n v="0"/>
  </r>
  <r>
    <d v="2021-03-01T00:00:00"/>
    <x v="11"/>
    <s v="P"/>
    <s v="Active"/>
    <n v="164"/>
    <x v="163"/>
    <s v="N"/>
    <x v="37"/>
    <n v="1005"/>
    <x v="1"/>
    <s v="Niederl. 1"/>
    <n v="1"/>
    <s v="Department"/>
    <s v="Supervisor"/>
    <s v="Non-Mgm."/>
    <s v="ang."/>
    <s v="W"/>
    <d v="2008-07-01T00:00:00"/>
    <m/>
    <s v=""/>
    <n v="11"/>
    <d v="1975-04-04T00:00:00"/>
    <n v="44"/>
    <s v="N"/>
    <n v="24"/>
    <n v="2"/>
    <n v="32"/>
    <x v="0"/>
    <n v="0.82051282051282048"/>
    <n v="31"/>
    <n v="0"/>
    <n v="9333"/>
    <n v="1259.1937499999999"/>
    <n v="0"/>
    <n v="0"/>
    <n v="0"/>
    <n v="0"/>
    <n v="0"/>
    <n v="0"/>
    <n v="0"/>
    <n v="0"/>
    <n v="0"/>
    <n v="0"/>
    <n v="0"/>
    <n v="0"/>
    <n v="26.5"/>
    <n v="0"/>
    <n v="0"/>
    <n v="0"/>
    <n v="0"/>
    <n v="5.9346750000000004"/>
    <n v="0"/>
    <n v="0"/>
  </r>
  <r>
    <d v="2021-03-01T00:00:00"/>
    <x v="11"/>
    <s v="P"/>
    <s v="Active"/>
    <n v="165"/>
    <x v="164"/>
    <s v="N"/>
    <x v="42"/>
    <n v="1076"/>
    <x v="0"/>
    <s v="Niederl. 3"/>
    <n v="1"/>
    <s v="Department"/>
    <s v="Supervisor"/>
    <s v="Non-Mgm."/>
    <s v="ang."/>
    <s v="M"/>
    <d v="2013-01-01T00:00:00"/>
    <m/>
    <s v=""/>
    <n v="7"/>
    <d v="1977-09-26T00:00:00"/>
    <n v="42"/>
    <s v="N"/>
    <n v="30"/>
    <n v="2.5"/>
    <n v="39"/>
    <x v="0"/>
    <n v="1"/>
    <n v="31"/>
    <n v="0"/>
    <n v="9334"/>
    <n v="1259.1937499999999"/>
    <n v="0"/>
    <n v="0"/>
    <n v="60"/>
    <n v="0"/>
    <n v="0"/>
    <n v="0"/>
    <n v="0"/>
    <n v="0"/>
    <n v="0"/>
    <n v="0"/>
    <n v="0"/>
    <n v="0"/>
    <n v="26.5"/>
    <n v="0"/>
    <n v="0"/>
    <n v="0"/>
    <n v="0"/>
    <n v="19.371675"/>
    <n v="133"/>
    <n v="0"/>
  </r>
  <r>
    <d v="2021-03-01T00:00:00"/>
    <x v="11"/>
    <s v="P"/>
    <s v="Active"/>
    <n v="166"/>
    <x v="165"/>
    <s v="N"/>
    <x v="22"/>
    <n v="1060"/>
    <x v="2"/>
    <s v="Niederl. 7"/>
    <n v="1"/>
    <s v="Department"/>
    <s v="Supervisor"/>
    <s v="Non-Mgm."/>
    <s v="ang."/>
    <s v="M"/>
    <d v="2008-07-01T00:00:00"/>
    <m/>
    <s v=""/>
    <n v="11"/>
    <d v="1983-08-24T00:00:00"/>
    <n v="36"/>
    <s v="J"/>
    <n v="30"/>
    <n v="2.5"/>
    <n v="39"/>
    <x v="0"/>
    <n v="1"/>
    <n v="31"/>
    <n v="0"/>
    <n v="9335"/>
    <n v="1259.1937499999999"/>
    <n v="0"/>
    <n v="0"/>
    <n v="0"/>
    <n v="0"/>
    <n v="0"/>
    <n v="0"/>
    <n v="0"/>
    <n v="0"/>
    <n v="0"/>
    <n v="0"/>
    <n v="538.55769230769238"/>
    <n v="427.85416666666669"/>
    <n v="26.5"/>
    <n v="0"/>
    <n v="0"/>
    <n v="0"/>
    <n v="0"/>
    <n v="222.36261081730774"/>
    <n v="0"/>
    <n v="0"/>
  </r>
  <r>
    <d v="2021-03-01T00:00:00"/>
    <x v="11"/>
    <s v="P"/>
    <s v="Active"/>
    <n v="167"/>
    <x v="166"/>
    <s v="N"/>
    <x v="16"/>
    <n v="1025"/>
    <x v="6"/>
    <s v="Niederl. 10"/>
    <n v="1"/>
    <s v="Department"/>
    <s v="Supervisor"/>
    <s v="Manager"/>
    <s v="ang."/>
    <s v="M"/>
    <d v="2008-07-01T00:00:00"/>
    <m/>
    <s v=""/>
    <n v="11"/>
    <d v="1973-01-08T00:00:00"/>
    <n v="47"/>
    <s v="N"/>
    <n v="30"/>
    <n v="2.5"/>
    <n v="39"/>
    <x v="0"/>
    <n v="1"/>
    <n v="31"/>
    <n v="0"/>
    <n v="9336"/>
    <n v="1259.1937499999999"/>
    <n v="0"/>
    <n v="0"/>
    <n v="30"/>
    <n v="0"/>
    <n v="0"/>
    <n v="0"/>
    <n v="0"/>
    <n v="0"/>
    <n v="0"/>
    <n v="0"/>
    <n v="0"/>
    <n v="0"/>
    <n v="26.5"/>
    <n v="0"/>
    <n v="0"/>
    <n v="0"/>
    <n v="0"/>
    <n v="12.653175000000001"/>
    <n v="78.09"/>
    <n v="0"/>
  </r>
  <r>
    <d v="2021-03-01T00:00:00"/>
    <x v="11"/>
    <s v="P"/>
    <s v="Active"/>
    <n v="168"/>
    <x v="167"/>
    <s v="N"/>
    <x v="22"/>
    <n v="1060"/>
    <x v="2"/>
    <s v="Niederl. 7"/>
    <n v="1"/>
    <s v="Department"/>
    <s v="Supervisor"/>
    <s v="Non-Mgm."/>
    <s v="ang."/>
    <s v="M"/>
    <d v="2008-08-01T00:00:00"/>
    <m/>
    <s v=""/>
    <n v="11"/>
    <d v="1990-10-24T00:00:00"/>
    <n v="29"/>
    <s v="J"/>
    <n v="30"/>
    <n v="2.5"/>
    <n v="39"/>
    <x v="0"/>
    <n v="1"/>
    <n v="31"/>
    <n v="0"/>
    <n v="9337"/>
    <n v="1259.1937499999999"/>
    <n v="0"/>
    <n v="0"/>
    <n v="0"/>
    <n v="0"/>
    <n v="0"/>
    <n v="0"/>
    <n v="0"/>
    <n v="0"/>
    <n v="0"/>
    <n v="0"/>
    <n v="538.67307692307691"/>
    <n v="427.94583333333338"/>
    <n v="26.5"/>
    <n v="0"/>
    <n v="0"/>
    <n v="0"/>
    <n v="0"/>
    <n v="222.4089799519231"/>
    <n v="0"/>
    <n v="0"/>
  </r>
  <r>
    <d v="2021-03-01T00:00:00"/>
    <x v="11"/>
    <s v="P"/>
    <s v="Active"/>
    <n v="169"/>
    <x v="168"/>
    <s v="N"/>
    <x v="46"/>
    <n v="1008"/>
    <x v="1"/>
    <s v="Niederl. 1"/>
    <n v="1"/>
    <s v="Department"/>
    <s v="Supervisor"/>
    <s v="Manager"/>
    <s v="ang."/>
    <s v="M"/>
    <d v="1986-02-17T00:00:00"/>
    <m/>
    <s v=""/>
    <n v="33"/>
    <d v="1955-08-06T00:00:00"/>
    <n v="64"/>
    <s v="N"/>
    <n v="18"/>
    <n v="1.5"/>
    <n v="24"/>
    <x v="0"/>
    <n v="0.61538461538461542"/>
    <n v="31"/>
    <n v="0"/>
    <n v="9338"/>
    <n v="1259.1937499999999"/>
    <n v="0"/>
    <n v="0"/>
    <n v="0"/>
    <n v="0"/>
    <n v="0"/>
    <n v="0"/>
    <n v="0"/>
    <n v="0"/>
    <n v="0"/>
    <n v="0"/>
    <n v="0"/>
    <n v="0"/>
    <n v="26.5"/>
    <n v="0"/>
    <n v="0"/>
    <n v="0"/>
    <n v="0"/>
    <n v="5.9346750000000004"/>
    <n v="0"/>
    <n v="0"/>
  </r>
  <r>
    <d v="2021-03-01T00:00:00"/>
    <x v="11"/>
    <s v="P"/>
    <s v="Active"/>
    <n v="170"/>
    <x v="169"/>
    <s v="N"/>
    <x v="11"/>
    <n v="1082"/>
    <x v="0"/>
    <s v="Niederl. 3"/>
    <n v="1"/>
    <s v="Department"/>
    <s v="Supervisor"/>
    <s v="Non-Mgm."/>
    <s v="ang."/>
    <s v="M"/>
    <d v="2008-09-01T00:00:00"/>
    <m/>
    <s v=""/>
    <n v="11"/>
    <d v="1969-03-28T00:00:00"/>
    <n v="50"/>
    <s v="N"/>
    <n v="30"/>
    <n v="2.5"/>
    <n v="39"/>
    <x v="0"/>
    <n v="1"/>
    <n v="31"/>
    <n v="0"/>
    <n v="9339"/>
    <n v="1259.1937499999999"/>
    <n v="0"/>
    <n v="0"/>
    <n v="0"/>
    <n v="0"/>
    <n v="0"/>
    <n v="0"/>
    <n v="0"/>
    <n v="0"/>
    <n v="0"/>
    <n v="0"/>
    <n v="0"/>
    <n v="0"/>
    <n v="26.5"/>
    <n v="0"/>
    <n v="0"/>
    <n v="0"/>
    <n v="0"/>
    <n v="5.9346750000000004"/>
    <n v="0"/>
    <n v="0"/>
  </r>
  <r>
    <d v="2021-03-01T00:00:00"/>
    <x v="11"/>
    <s v="P"/>
    <s v="Active"/>
    <n v="171"/>
    <x v="170"/>
    <s v="N"/>
    <x v="5"/>
    <n v="1093"/>
    <x v="0"/>
    <s v="Niederl. 3"/>
    <n v="1"/>
    <s v="Department"/>
    <s v="Supervisor"/>
    <s v="Non-Mgm."/>
    <s v="ang."/>
    <s v="W"/>
    <d v="2008-09-15T00:00:00"/>
    <m/>
    <s v=""/>
    <n v="11"/>
    <d v="1965-09-04T00:00:00"/>
    <n v="54"/>
    <s v="N"/>
    <n v="30"/>
    <n v="2.5"/>
    <n v="35"/>
    <x v="0"/>
    <n v="0.89743589743589747"/>
    <n v="31"/>
    <n v="0"/>
    <n v="9340"/>
    <n v="1259.1937499999999"/>
    <n v="0"/>
    <n v="0"/>
    <n v="0"/>
    <n v="0"/>
    <n v="0"/>
    <n v="0"/>
    <n v="0"/>
    <n v="0"/>
    <n v="0"/>
    <n v="0"/>
    <n v="0"/>
    <n v="0"/>
    <n v="26.5"/>
    <n v="0"/>
    <n v="0"/>
    <n v="0"/>
    <n v="0"/>
    <n v="5.9346750000000004"/>
    <n v="0"/>
    <n v="0"/>
  </r>
  <r>
    <d v="2021-03-01T00:00:00"/>
    <x v="11"/>
    <s v="P"/>
    <s v="Active"/>
    <n v="172"/>
    <x v="171"/>
    <s v="N"/>
    <x v="8"/>
    <n v="1009"/>
    <x v="1"/>
    <s v="Niederl. 1"/>
    <n v="1"/>
    <s v="Department"/>
    <s v="Supervisor"/>
    <s v="Non-Mgm."/>
    <s v="ang."/>
    <s v="M"/>
    <d v="2008-09-15T00:00:00"/>
    <m/>
    <s v=""/>
    <n v="11"/>
    <d v="1986-01-26T00:00:00"/>
    <n v="33"/>
    <s v="N"/>
    <n v="30"/>
    <n v="2.5"/>
    <n v="39"/>
    <x v="0"/>
    <n v="1"/>
    <n v="31"/>
    <n v="0"/>
    <n v="9341"/>
    <n v="1259.1937499999999"/>
    <n v="-7.44"/>
    <n v="0"/>
    <n v="0"/>
    <n v="0"/>
    <n v="0"/>
    <n v="0"/>
    <n v="0"/>
    <n v="0"/>
    <n v="0"/>
    <n v="0"/>
    <n v="0"/>
    <n v="0"/>
    <n v="26.5"/>
    <n v="0"/>
    <n v="0"/>
    <n v="0"/>
    <n v="0"/>
    <n v="4.2684869999999995"/>
    <n v="0"/>
    <n v="0"/>
  </r>
  <r>
    <d v="2021-03-01T00:00:00"/>
    <x v="11"/>
    <s v="P"/>
    <s v="Active"/>
    <n v="173"/>
    <x v="172"/>
    <s v="N"/>
    <x v="19"/>
    <n v="1083"/>
    <x v="0"/>
    <s v="Niederl. 3"/>
    <n v="1"/>
    <s v="Department"/>
    <s v="Supervisor"/>
    <s v="Non-Mgm."/>
    <s v="ang."/>
    <s v="M"/>
    <d v="2008-10-01T00:00:00"/>
    <m/>
    <s v=""/>
    <n v="11"/>
    <d v="1971-08-16T00:00:00"/>
    <n v="48"/>
    <s v="N"/>
    <n v="30"/>
    <n v="2.5"/>
    <n v="39"/>
    <x v="0"/>
    <n v="1"/>
    <n v="31"/>
    <n v="0"/>
    <n v="9342"/>
    <n v="1259.1937499999999"/>
    <n v="0"/>
    <n v="0"/>
    <n v="0"/>
    <n v="0"/>
    <n v="0"/>
    <n v="0"/>
    <n v="0"/>
    <n v="0"/>
    <n v="0"/>
    <n v="0"/>
    <n v="0"/>
    <n v="0"/>
    <n v="26.5"/>
    <n v="0"/>
    <n v="0"/>
    <n v="0"/>
    <n v="0"/>
    <n v="5.9346750000000004"/>
    <n v="0"/>
    <n v="0"/>
  </r>
  <r>
    <d v="2021-03-01T00:00:00"/>
    <x v="11"/>
    <s v="P"/>
    <s v="Active"/>
    <n v="174"/>
    <x v="173"/>
    <s v="N"/>
    <x v="22"/>
    <n v="1029"/>
    <x v="6"/>
    <s v="Niederl. 10"/>
    <n v="1"/>
    <s v="Department"/>
    <s v="Supervisor"/>
    <s v="Non-Mgm."/>
    <s v="ang."/>
    <s v="M"/>
    <d v="2008-11-01T00:00:00"/>
    <m/>
    <s v=""/>
    <n v="11"/>
    <d v="1965-09-02T00:00:00"/>
    <n v="54"/>
    <s v="J"/>
    <n v="30"/>
    <n v="2.5"/>
    <n v="39"/>
    <x v="0"/>
    <n v="1"/>
    <n v="31"/>
    <n v="0"/>
    <n v="9343"/>
    <n v="1259.1937499999999"/>
    <n v="0"/>
    <n v="0"/>
    <n v="0"/>
    <n v="0"/>
    <n v="0"/>
    <n v="0"/>
    <n v="0"/>
    <n v="0"/>
    <n v="0"/>
    <n v="0"/>
    <n v="539.01923076923072"/>
    <n v="428.22083333333342"/>
    <n v="26.5"/>
    <n v="0"/>
    <n v="0"/>
    <n v="0"/>
    <n v="0"/>
    <n v="222.54808735576924"/>
    <n v="0"/>
    <n v="0"/>
  </r>
  <r>
    <d v="2021-03-01T00:00:00"/>
    <x v="11"/>
    <s v="P"/>
    <s v="Active"/>
    <n v="175"/>
    <x v="174"/>
    <s v="N"/>
    <x v="16"/>
    <n v="1043"/>
    <x v="9"/>
    <s v="Niederl. 4"/>
    <n v="1"/>
    <s v="Department"/>
    <s v="Supervisor"/>
    <s v="Manager"/>
    <s v="ang."/>
    <s v="M"/>
    <d v="2008-12-01T00:00:00"/>
    <m/>
    <s v=""/>
    <n v="11"/>
    <d v="1979-02-19T00:00:00"/>
    <n v="40"/>
    <s v="N"/>
    <n v="30"/>
    <n v="2.5"/>
    <n v="39"/>
    <x v="0"/>
    <n v="1"/>
    <n v="31"/>
    <n v="0"/>
    <n v="9344"/>
    <n v="1259.1937499999999"/>
    <n v="0"/>
    <n v="0"/>
    <n v="0"/>
    <n v="0"/>
    <n v="0"/>
    <n v="0"/>
    <n v="0"/>
    <n v="0"/>
    <n v="0"/>
    <n v="0"/>
    <n v="0"/>
    <n v="0"/>
    <n v="26.5"/>
    <n v="0"/>
    <n v="0"/>
    <n v="0"/>
    <n v="0"/>
    <n v="5.9346750000000004"/>
    <n v="172.87720000000002"/>
    <n v="0"/>
  </r>
  <r>
    <d v="2021-03-01T00:00:00"/>
    <x v="11"/>
    <s v="P"/>
    <s v="Active"/>
    <n v="176"/>
    <x v="175"/>
    <s v="N"/>
    <x v="24"/>
    <n v="1081"/>
    <x v="0"/>
    <s v="Niederl. 3"/>
    <n v="1"/>
    <s v="Department"/>
    <s v="Supervisor"/>
    <s v="Manager"/>
    <s v="ang."/>
    <s v="M"/>
    <d v="2009-01-01T00:00:00"/>
    <m/>
    <s v=""/>
    <n v="11"/>
    <d v="1973-08-27T00:00:00"/>
    <n v="46"/>
    <s v="N"/>
    <n v="30"/>
    <n v="2.5"/>
    <n v="39"/>
    <x v="0"/>
    <n v="1"/>
    <n v="31"/>
    <n v="0"/>
    <n v="9345"/>
    <n v="1259.1937499999999"/>
    <n v="0"/>
    <n v="0"/>
    <n v="0"/>
    <n v="0"/>
    <n v="0"/>
    <n v="0"/>
    <n v="0"/>
    <n v="0"/>
    <n v="0"/>
    <n v="0"/>
    <n v="0"/>
    <n v="0"/>
    <n v="26.5"/>
    <n v="0"/>
    <n v="0"/>
    <n v="0"/>
    <n v="0"/>
    <n v="5.9346750000000004"/>
    <n v="158.29660000000001"/>
    <n v="0"/>
  </r>
  <r>
    <d v="2021-03-01T00:00:00"/>
    <x v="11"/>
    <s v="P"/>
    <s v="Active"/>
    <n v="177"/>
    <x v="176"/>
    <s v="N"/>
    <x v="22"/>
    <n v="1060"/>
    <x v="2"/>
    <s v="Niederl. 7"/>
    <n v="1"/>
    <s v="Department"/>
    <s v="Supervisor"/>
    <s v="Non-Mgm."/>
    <s v="ang."/>
    <s v="M"/>
    <d v="2009-03-01T00:00:00"/>
    <m/>
    <s v=""/>
    <n v="10"/>
    <d v="1960-11-16T00:00:00"/>
    <n v="59"/>
    <s v="J"/>
    <n v="35"/>
    <n v="2.9166666666666665"/>
    <n v="39"/>
    <x v="0"/>
    <n v="1"/>
    <n v="31"/>
    <n v="0"/>
    <n v="9346"/>
    <n v="1259.1937499999999"/>
    <n v="0"/>
    <n v="0"/>
    <n v="0"/>
    <n v="0"/>
    <n v="0"/>
    <n v="0"/>
    <n v="0"/>
    <n v="0"/>
    <n v="0"/>
    <n v="0"/>
    <n v="629.05769230769226"/>
    <n v="428.35833333333341"/>
    <n v="26.5"/>
    <n v="0"/>
    <n v="0"/>
    <n v="0"/>
    <n v="0"/>
    <n v="242.74299394230772"/>
    <n v="0"/>
    <n v="0"/>
  </r>
  <r>
    <d v="2021-03-01T00:00:00"/>
    <x v="11"/>
    <s v="P"/>
    <s v="Active"/>
    <n v="178"/>
    <x v="177"/>
    <s v="N"/>
    <x v="22"/>
    <n v="1053"/>
    <x v="3"/>
    <s v="Niederl. 8"/>
    <n v="1"/>
    <s v="Department"/>
    <s v="Supervisor"/>
    <s v="Non-Mgm."/>
    <s v="ang."/>
    <s v="M"/>
    <d v="2009-08-01T00:00:00"/>
    <m/>
    <s v=""/>
    <n v="10"/>
    <d v="1960-08-05T00:00:00"/>
    <n v="59"/>
    <s v="J"/>
    <n v="30"/>
    <n v="2.5"/>
    <n v="39"/>
    <x v="0"/>
    <n v="1"/>
    <n v="31"/>
    <n v="0"/>
    <n v="9347"/>
    <n v="1259.1937499999999"/>
    <n v="0"/>
    <n v="0"/>
    <n v="0"/>
    <n v="0"/>
    <n v="0"/>
    <n v="0"/>
    <n v="0"/>
    <n v="0"/>
    <n v="0"/>
    <n v="0"/>
    <n v="539.25"/>
    <n v="428.4041666666667"/>
    <n v="26.5"/>
    <n v="0"/>
    <n v="0"/>
    <n v="0"/>
    <n v="0"/>
    <n v="222.64082562500002"/>
    <n v="0"/>
    <n v="0"/>
  </r>
  <r>
    <d v="2021-03-01T00:00:00"/>
    <x v="11"/>
    <s v="P"/>
    <s v="Active"/>
    <n v="179"/>
    <x v="178"/>
    <s v="N"/>
    <x v="31"/>
    <n v="1034"/>
    <x v="5"/>
    <s v="Niederl. 5"/>
    <n v="1"/>
    <s v="Department"/>
    <s v="Supervisor"/>
    <s v="Non-Mgm."/>
    <s v="ang."/>
    <s v="M"/>
    <d v="2009-09-01T00:00:00"/>
    <m/>
    <s v=""/>
    <n v="10"/>
    <d v="1985-01-27T00:00:00"/>
    <n v="34"/>
    <s v="J"/>
    <n v="30"/>
    <n v="2.5"/>
    <n v="39"/>
    <x v="0"/>
    <n v="1"/>
    <n v="31"/>
    <n v="0"/>
    <n v="9348"/>
    <n v="1259.1937499999999"/>
    <n v="0"/>
    <n v="0"/>
    <n v="60"/>
    <n v="0"/>
    <n v="0"/>
    <n v="0"/>
    <n v="0"/>
    <n v="0"/>
    <n v="0"/>
    <n v="0"/>
    <n v="539.30769230769226"/>
    <n v="428.45000000000005"/>
    <n v="26.5"/>
    <n v="0"/>
    <n v="0"/>
    <n v="0"/>
    <n v="0"/>
    <n v="236.10101019230768"/>
    <n v="107.16"/>
    <n v="0"/>
  </r>
  <r>
    <d v="2021-03-01T00:00:00"/>
    <x v="11"/>
    <s v="P"/>
    <s v="Active"/>
    <n v="180"/>
    <x v="179"/>
    <s v="N"/>
    <x v="22"/>
    <n v="1053"/>
    <x v="3"/>
    <s v="Niederl. 8"/>
    <n v="1"/>
    <s v="Department"/>
    <s v="Supervisor"/>
    <s v="Non-Mgm."/>
    <s v="ang."/>
    <s v="M"/>
    <d v="2010-01-01T00:00:00"/>
    <m/>
    <s v=""/>
    <n v="10"/>
    <d v="1976-09-23T00:00:00"/>
    <n v="43"/>
    <s v="J"/>
    <n v="30"/>
    <n v="2.5"/>
    <n v="39"/>
    <x v="0"/>
    <n v="1"/>
    <n v="31"/>
    <n v="0"/>
    <n v="9349"/>
    <n v="1259.1937499999999"/>
    <n v="0"/>
    <n v="0"/>
    <n v="0"/>
    <n v="0"/>
    <n v="0"/>
    <n v="0"/>
    <n v="0"/>
    <n v="0"/>
    <n v="0"/>
    <n v="0"/>
    <n v="539.36538461538464"/>
    <n v="428.49583333333339"/>
    <n v="26.5"/>
    <n v="0"/>
    <n v="0"/>
    <n v="0"/>
    <n v="0"/>
    <n v="222.68719475961541"/>
    <n v="0"/>
    <n v="18.853333333333335"/>
  </r>
  <r>
    <d v="2021-03-01T00:00:00"/>
    <x v="11"/>
    <s v="P"/>
    <s v="Active"/>
    <n v="181"/>
    <x v="180"/>
    <s v="N"/>
    <x v="22"/>
    <n v="1041"/>
    <x v="4"/>
    <s v="Niederl. 6"/>
    <n v="1"/>
    <s v="Department"/>
    <s v="Supervisor"/>
    <s v="Non-Mgm."/>
    <s v="ang."/>
    <s v="M"/>
    <d v="2010-02-01T00:00:00"/>
    <m/>
    <s v=""/>
    <n v="9"/>
    <d v="1979-03-11T00:00:00"/>
    <n v="40"/>
    <s v="J"/>
    <n v="30"/>
    <n v="2.5"/>
    <n v="39"/>
    <x v="0"/>
    <n v="1"/>
    <n v="31"/>
    <n v="0"/>
    <n v="9350"/>
    <n v="1259.1937499999999"/>
    <n v="0"/>
    <n v="0"/>
    <n v="0"/>
    <n v="0"/>
    <n v="0"/>
    <n v="0"/>
    <n v="0"/>
    <n v="0"/>
    <n v="0"/>
    <n v="0"/>
    <n v="539.42307692307691"/>
    <n v="428.54166666666669"/>
    <n v="26.5"/>
    <n v="0"/>
    <n v="0"/>
    <n v="0"/>
    <n v="0"/>
    <n v="222.71037932692309"/>
    <n v="0"/>
    <n v="18.853333333333335"/>
  </r>
  <r>
    <d v="2021-03-01T00:00:00"/>
    <x v="11"/>
    <s v="P"/>
    <s v="Active"/>
    <n v="182"/>
    <x v="181"/>
    <s v="N"/>
    <x v="2"/>
    <n v="1010"/>
    <x v="1"/>
    <s v="Niederl. 1"/>
    <n v="1"/>
    <s v="Department"/>
    <s v="Supervisor"/>
    <s v="Non-Mgm."/>
    <s v="ang."/>
    <s v="M"/>
    <d v="2005-09-01T00:00:00"/>
    <m/>
    <s v=""/>
    <n v="14"/>
    <d v="1988-09-30T00:00:00"/>
    <n v="31"/>
    <s v="N"/>
    <n v="30"/>
    <n v="2.5"/>
    <n v="39"/>
    <x v="0"/>
    <n v="1"/>
    <n v="31"/>
    <n v="0"/>
    <n v="9351"/>
    <n v="1259.1937499999999"/>
    <n v="0"/>
    <n v="0"/>
    <n v="0"/>
    <n v="0"/>
    <n v="0"/>
    <n v="0"/>
    <n v="0"/>
    <n v="0"/>
    <n v="0"/>
    <n v="0"/>
    <n v="0"/>
    <n v="0"/>
    <n v="26.5"/>
    <n v="0"/>
    <n v="0"/>
    <n v="0"/>
    <n v="0"/>
    <n v="5.9346750000000004"/>
    <n v="0"/>
    <n v="23.726666666666667"/>
  </r>
  <r>
    <d v="2021-03-01T00:00:00"/>
    <x v="11"/>
    <s v="P"/>
    <s v="Active"/>
    <n v="183"/>
    <x v="182"/>
    <s v="N"/>
    <x v="31"/>
    <n v="1022"/>
    <x v="7"/>
    <s v="Niederl. 9"/>
    <n v="1"/>
    <s v="Department"/>
    <s v="Supervisor"/>
    <s v="Manager"/>
    <s v="ang."/>
    <s v="M"/>
    <d v="2010-07-15T00:00:00"/>
    <m/>
    <s v=""/>
    <n v="9"/>
    <d v="1968-06-18T00:00:00"/>
    <n v="51"/>
    <s v="N"/>
    <n v="30"/>
    <n v="2.5"/>
    <n v="39"/>
    <x v="0"/>
    <n v="1"/>
    <n v="31"/>
    <n v="0"/>
    <n v="9352"/>
    <n v="1259.1937499999999"/>
    <n v="0"/>
    <n v="0"/>
    <n v="30"/>
    <n v="0"/>
    <n v="0"/>
    <n v="0"/>
    <n v="0"/>
    <n v="0"/>
    <n v="0"/>
    <n v="0"/>
    <n v="0"/>
    <n v="0"/>
    <n v="26.5"/>
    <n v="0"/>
    <n v="0"/>
    <n v="0"/>
    <n v="0"/>
    <n v="12.653175000000001"/>
    <n v="121.03"/>
    <n v="18.853333333333335"/>
  </r>
  <r>
    <d v="2021-03-01T00:00:00"/>
    <x v="11"/>
    <s v="P"/>
    <s v="Active"/>
    <n v="184"/>
    <x v="183"/>
    <s v="N"/>
    <x v="5"/>
    <n v="1093"/>
    <x v="1"/>
    <s v="Niederl. 1"/>
    <n v="1"/>
    <s v="Department"/>
    <s v="Supervisor"/>
    <s v="Non-Mgm."/>
    <s v="ang."/>
    <s v="M"/>
    <d v="2010-09-01T00:00:00"/>
    <m/>
    <s v=""/>
    <n v="9"/>
    <d v="1986-05-04T00:00:00"/>
    <n v="33"/>
    <s v="N"/>
    <n v="30"/>
    <n v="2.5"/>
    <n v="39"/>
    <x v="0"/>
    <n v="1"/>
    <n v="31"/>
    <n v="0"/>
    <n v="9353"/>
    <n v="1259.1937499999999"/>
    <n v="0"/>
    <n v="0"/>
    <n v="0"/>
    <n v="0"/>
    <n v="0"/>
    <n v="0"/>
    <n v="0"/>
    <n v="0"/>
    <n v="0"/>
    <n v="0"/>
    <n v="0"/>
    <n v="0"/>
    <n v="26.5"/>
    <n v="0"/>
    <n v="0"/>
    <n v="0"/>
    <n v="0"/>
    <n v="5.9346750000000004"/>
    <n v="0"/>
    <n v="18.853333333333335"/>
  </r>
  <r>
    <d v="2021-03-01T00:00:00"/>
    <x v="11"/>
    <s v="P"/>
    <s v="Active"/>
    <n v="185"/>
    <x v="184"/>
    <s v="N"/>
    <x v="6"/>
    <n v="1014"/>
    <x v="1"/>
    <s v="Niederl. 1"/>
    <n v="1"/>
    <s v="Department"/>
    <s v="Supervisor"/>
    <s v="Non-Mgm."/>
    <s v="ang."/>
    <s v="W"/>
    <d v="2010-09-01T00:00:00"/>
    <m/>
    <s v=""/>
    <n v="9"/>
    <d v="1994-06-11T00:00:00"/>
    <n v="25"/>
    <s v="N"/>
    <n v="30"/>
    <n v="2.5"/>
    <n v="39"/>
    <x v="0"/>
    <n v="1"/>
    <n v="31"/>
    <n v="0"/>
    <n v="9354"/>
    <n v="1259.1937499999999"/>
    <n v="0"/>
    <n v="0"/>
    <n v="0"/>
    <n v="0"/>
    <n v="0"/>
    <n v="0"/>
    <n v="0"/>
    <n v="0"/>
    <n v="0"/>
    <n v="0"/>
    <n v="0"/>
    <n v="0"/>
    <n v="26.5"/>
    <n v="0"/>
    <n v="0"/>
    <n v="0"/>
    <n v="0"/>
    <n v="5.9346750000000004"/>
    <n v="0"/>
    <n v="18.853333333333335"/>
  </r>
  <r>
    <d v="2021-03-01T00:00:00"/>
    <x v="11"/>
    <s v="P"/>
    <s v="Active"/>
    <n v="186"/>
    <x v="185"/>
    <s v="N"/>
    <x v="22"/>
    <n v="1053"/>
    <x v="3"/>
    <s v="Niederl. 8"/>
    <n v="1"/>
    <s v="Department"/>
    <s v="Supervisor"/>
    <s v="Non-Mgm."/>
    <s v="ang."/>
    <s v="M"/>
    <d v="2010-09-15T00:00:00"/>
    <m/>
    <s v=""/>
    <n v="9"/>
    <d v="1960-10-06T00:00:00"/>
    <n v="59"/>
    <s v="J"/>
    <n v="30"/>
    <n v="2.5"/>
    <n v="39"/>
    <x v="0"/>
    <n v="1"/>
    <n v="31"/>
    <n v="0"/>
    <n v="9355"/>
    <n v="1259.1937499999999"/>
    <n v="0"/>
    <n v="0"/>
    <n v="0"/>
    <n v="0"/>
    <n v="0"/>
    <n v="0"/>
    <n v="0"/>
    <n v="0"/>
    <n v="0"/>
    <n v="0"/>
    <n v="539.71153846153845"/>
    <n v="428.77083333333337"/>
    <n v="26.5"/>
    <n v="0"/>
    <n v="0"/>
    <n v="0"/>
    <n v="0"/>
    <n v="222.82630216346155"/>
    <n v="0"/>
    <n v="18.853333333333335"/>
  </r>
  <r>
    <d v="2021-03-01T00:00:00"/>
    <x v="11"/>
    <s v="P"/>
    <s v="Active"/>
    <n v="187"/>
    <x v="186"/>
    <s v="N"/>
    <x v="31"/>
    <n v="1046"/>
    <x v="9"/>
    <s v="Niederl. 4"/>
    <n v="1"/>
    <s v="Department"/>
    <s v="Supervisor"/>
    <s v="Non-Mgm."/>
    <s v="ang."/>
    <s v="M"/>
    <d v="2010-09-01T00:00:00"/>
    <m/>
    <s v=""/>
    <n v="9"/>
    <d v="1976-05-27T00:00:00"/>
    <n v="43"/>
    <s v="J"/>
    <n v="30"/>
    <n v="2.5"/>
    <n v="39"/>
    <x v="0"/>
    <n v="1"/>
    <n v="31"/>
    <n v="0"/>
    <n v="9356"/>
    <n v="1259.1937499999999"/>
    <n v="0"/>
    <n v="875"/>
    <n v="60"/>
    <n v="0"/>
    <n v="0"/>
    <n v="0"/>
    <n v="0"/>
    <n v="0"/>
    <n v="0"/>
    <n v="0"/>
    <n v="539.76923076923083"/>
    <n v="428.81666666666666"/>
    <n v="26.5"/>
    <n v="0"/>
    <n v="0"/>
    <n v="0"/>
    <n v="0"/>
    <n v="432.24273673076925"/>
    <n v="116.47"/>
    <n v="18.853333333333335"/>
  </r>
  <r>
    <d v="2021-03-01T00:00:00"/>
    <x v="11"/>
    <s v="P"/>
    <s v="Active"/>
    <n v="188"/>
    <x v="187"/>
    <s v="N"/>
    <x v="31"/>
    <n v="1028"/>
    <x v="6"/>
    <s v="Niederl. 10"/>
    <n v="1"/>
    <s v="Department"/>
    <s v="Supervisor"/>
    <s v="Manager"/>
    <s v="ang."/>
    <s v="M"/>
    <d v="2010-09-01T00:00:00"/>
    <m/>
    <s v=""/>
    <n v="9"/>
    <d v="1972-09-25T00:00:00"/>
    <n v="47"/>
    <s v="N"/>
    <n v="30"/>
    <n v="2.5"/>
    <n v="39"/>
    <x v="0"/>
    <n v="1"/>
    <n v="31"/>
    <n v="0"/>
    <n v="9357"/>
    <n v="1259.1937499999999"/>
    <n v="0"/>
    <n v="0"/>
    <n v="60"/>
    <n v="0"/>
    <n v="0"/>
    <n v="0"/>
    <n v="0"/>
    <n v="0"/>
    <n v="0"/>
    <n v="0"/>
    <n v="0"/>
    <n v="0"/>
    <n v="26.5"/>
    <n v="0"/>
    <n v="0"/>
    <n v="0"/>
    <n v="0"/>
    <n v="19.371675"/>
    <n v="125.78"/>
    <n v="18.853333333333335"/>
  </r>
  <r>
    <d v="2021-03-01T00:00:00"/>
    <x v="11"/>
    <s v="P"/>
    <s v="Active"/>
    <n v="189"/>
    <x v="188"/>
    <s v="N"/>
    <x v="22"/>
    <n v="1029"/>
    <x v="6"/>
    <s v="Niederl. 10"/>
    <n v="1"/>
    <s v="Department"/>
    <s v="Supervisor"/>
    <s v="Non-Mgm."/>
    <s v="ang."/>
    <s v="M"/>
    <d v="2010-12-01T00:00:00"/>
    <m/>
    <s v=""/>
    <n v="9"/>
    <d v="1984-06-15T00:00:00"/>
    <n v="35"/>
    <s v="J"/>
    <n v="30"/>
    <n v="2.5"/>
    <n v="39"/>
    <x v="0"/>
    <n v="1"/>
    <n v="31"/>
    <n v="0"/>
    <n v="9358"/>
    <n v="1259.1937499999999"/>
    <n v="0"/>
    <n v="0"/>
    <n v="0"/>
    <n v="0"/>
    <n v="0"/>
    <n v="0"/>
    <n v="0"/>
    <n v="0"/>
    <n v="0"/>
    <n v="0"/>
    <n v="539.88461538461536"/>
    <n v="428.90833333333342"/>
    <n v="26.5"/>
    <n v="0"/>
    <n v="0"/>
    <n v="0"/>
    <n v="0"/>
    <n v="222.89585586538465"/>
    <n v="0"/>
    <n v="18.853333333333335"/>
  </r>
  <r>
    <d v="2021-03-01T00:00:00"/>
    <x v="11"/>
    <s v="P"/>
    <s v="Active"/>
    <n v="190"/>
    <x v="189"/>
    <s v="N"/>
    <x v="31"/>
    <n v="1046"/>
    <x v="9"/>
    <s v="Niederl. 4"/>
    <n v="1"/>
    <s v="Department"/>
    <s v="Supervisor"/>
    <s v="Non-Mgm."/>
    <s v="ang."/>
    <s v="M"/>
    <d v="2010-12-01T00:00:00"/>
    <m/>
    <s v=""/>
    <n v="9"/>
    <d v="1958-09-21T00:00:00"/>
    <n v="61"/>
    <s v="J"/>
    <n v="30"/>
    <n v="2.5"/>
    <n v="39"/>
    <x v="0"/>
    <n v="1"/>
    <n v="31"/>
    <n v="0"/>
    <n v="9359"/>
    <n v="1259.1937499999999"/>
    <n v="0"/>
    <n v="0"/>
    <n v="60"/>
    <n v="0"/>
    <n v="0"/>
    <n v="0"/>
    <n v="0"/>
    <n v="0"/>
    <n v="0"/>
    <n v="0"/>
    <n v="539.94230769230774"/>
    <n v="428.95416666666671"/>
    <n v="26.5"/>
    <n v="0"/>
    <n v="0"/>
    <n v="0"/>
    <n v="0"/>
    <n v="236.35604043269234"/>
    <n v="78.09"/>
    <n v="18.853333333333335"/>
  </r>
  <r>
    <d v="2021-03-01T00:00:00"/>
    <x v="11"/>
    <s v="P"/>
    <s v="Active"/>
    <n v="191"/>
    <x v="190"/>
    <s v="N"/>
    <x v="19"/>
    <n v="1083"/>
    <x v="0"/>
    <s v="Niederl. 3"/>
    <n v="1"/>
    <s v="Department"/>
    <s v="Supervisor"/>
    <s v="Non-Mgm."/>
    <s v="ang."/>
    <s v="M"/>
    <d v="2011-01-01T00:00:00"/>
    <m/>
    <s v=""/>
    <n v="9"/>
    <d v="1980-02-11T00:00:00"/>
    <n v="39"/>
    <s v="N"/>
    <n v="30"/>
    <n v="2.5"/>
    <n v="39"/>
    <x v="0"/>
    <n v="1"/>
    <n v="31"/>
    <n v="0"/>
    <n v="9360"/>
    <n v="1259.1937499999999"/>
    <n v="0"/>
    <n v="0"/>
    <n v="0"/>
    <n v="0"/>
    <n v="0"/>
    <n v="0"/>
    <n v="0"/>
    <n v="0"/>
    <n v="0"/>
    <n v="0"/>
    <n v="0"/>
    <n v="0"/>
    <n v="26.5"/>
    <n v="0"/>
    <n v="0"/>
    <n v="0"/>
    <n v="0"/>
    <n v="5.9346750000000004"/>
    <n v="0"/>
    <n v="0"/>
  </r>
  <r>
    <d v="2021-03-01T00:00:00"/>
    <x v="11"/>
    <s v="P"/>
    <s v="Active"/>
    <n v="192"/>
    <x v="191"/>
    <s v="N"/>
    <x v="22"/>
    <n v="1047"/>
    <x v="9"/>
    <s v="Niederl. 4"/>
    <n v="1"/>
    <s v="Department"/>
    <s v="Supervisor"/>
    <s v="Non-Mgm."/>
    <s v="ang."/>
    <s v="M"/>
    <d v="2011-01-01T00:00:00"/>
    <m/>
    <s v=""/>
    <n v="9"/>
    <d v="1982-11-21T00:00:00"/>
    <n v="37"/>
    <s v="J"/>
    <n v="30"/>
    <n v="2.5"/>
    <n v="39"/>
    <x v="0"/>
    <n v="1"/>
    <n v="31"/>
    <n v="0"/>
    <n v="9361"/>
    <n v="1259.1937499999999"/>
    <n v="0"/>
    <n v="0"/>
    <n v="0"/>
    <n v="0"/>
    <n v="0"/>
    <n v="0"/>
    <n v="0"/>
    <n v="0"/>
    <n v="0"/>
    <n v="0"/>
    <n v="540.05769230769238"/>
    <n v="429.04583333333341"/>
    <n v="26.5"/>
    <n v="0"/>
    <n v="0"/>
    <n v="0"/>
    <n v="0"/>
    <n v="222.96540956730772"/>
    <n v="0"/>
    <n v="0"/>
  </r>
  <r>
    <d v="2021-03-01T00:00:00"/>
    <x v="11"/>
    <s v="P"/>
    <s v="Active"/>
    <n v="193"/>
    <x v="192"/>
    <s v="N"/>
    <x v="11"/>
    <n v="1082"/>
    <x v="0"/>
    <s v="Niederl. 3"/>
    <n v="1"/>
    <s v="Department"/>
    <s v="Supervisor"/>
    <s v="Manager"/>
    <s v="ang."/>
    <s v="M"/>
    <d v="2011-02-01T00:00:00"/>
    <m/>
    <s v=""/>
    <n v="8"/>
    <d v="1985-01-15T00:00:00"/>
    <n v="35"/>
    <s v="N"/>
    <n v="30"/>
    <n v="2.5"/>
    <n v="39"/>
    <x v="0"/>
    <n v="1"/>
    <n v="31"/>
    <n v="0"/>
    <n v="9362"/>
    <n v="1259.1937499999999"/>
    <n v="0"/>
    <n v="0"/>
    <n v="0"/>
    <n v="0"/>
    <n v="0"/>
    <n v="0"/>
    <n v="0"/>
    <n v="0"/>
    <n v="0"/>
    <n v="0"/>
    <n v="0"/>
    <n v="0"/>
    <n v="26.5"/>
    <n v="0"/>
    <n v="0"/>
    <n v="0"/>
    <n v="0"/>
    <n v="5.9346750000000004"/>
    <n v="0"/>
    <n v="0"/>
  </r>
  <r>
    <d v="2021-03-01T00:00:00"/>
    <x v="11"/>
    <s v="P"/>
    <s v="Active"/>
    <n v="194"/>
    <x v="193"/>
    <s v="N"/>
    <x v="24"/>
    <n v="1081"/>
    <x v="0"/>
    <s v="Niederl. 3"/>
    <n v="1"/>
    <s v="Department"/>
    <s v="Supervisor"/>
    <s v="Manager"/>
    <s v="ang."/>
    <s v="M"/>
    <d v="2011-02-01T00:00:00"/>
    <m/>
    <s v=""/>
    <n v="8"/>
    <d v="1983-05-10T00:00:00"/>
    <n v="36"/>
    <s v="N"/>
    <n v="30"/>
    <n v="2.5"/>
    <n v="39"/>
    <x v="0"/>
    <n v="1"/>
    <n v="31"/>
    <n v="0"/>
    <n v="9363"/>
    <n v="1259.1937499999999"/>
    <n v="0"/>
    <n v="0"/>
    <n v="0"/>
    <n v="0"/>
    <n v="0"/>
    <n v="0"/>
    <n v="0"/>
    <n v="0"/>
    <n v="0"/>
    <n v="0"/>
    <n v="0"/>
    <n v="0"/>
    <n v="26.5"/>
    <n v="0"/>
    <n v="0"/>
    <n v="0"/>
    <n v="0"/>
    <n v="5.9346750000000004"/>
    <n v="159.9914"/>
    <n v="0"/>
  </r>
  <r>
    <d v="2021-03-01T00:00:00"/>
    <x v="11"/>
    <s v="P"/>
    <s v="Active"/>
    <n v="195"/>
    <x v="194"/>
    <s v="N"/>
    <x v="19"/>
    <n v="1083"/>
    <x v="0"/>
    <s v="Niederl. 3"/>
    <n v="1"/>
    <s v="Department"/>
    <s v="Supervisor"/>
    <s v="Non-Mgm."/>
    <s v="ang."/>
    <s v="W"/>
    <d v="2011-03-15T00:00:00"/>
    <m/>
    <s v=""/>
    <n v="8"/>
    <d v="1987-03-02T00:00:00"/>
    <n v="32"/>
    <s v="N"/>
    <n v="30"/>
    <n v="2.5"/>
    <n v="39"/>
    <x v="0"/>
    <n v="1"/>
    <n v="31"/>
    <n v="0"/>
    <n v="9364"/>
    <n v="1259.1937499999999"/>
    <n v="0"/>
    <n v="0"/>
    <n v="0"/>
    <n v="0"/>
    <n v="0"/>
    <n v="0"/>
    <n v="0"/>
    <n v="0"/>
    <n v="0"/>
    <n v="0"/>
    <n v="0"/>
    <n v="0"/>
    <n v="26.5"/>
    <n v="0"/>
    <n v="0"/>
    <n v="0"/>
    <n v="0"/>
    <n v="5.9346750000000004"/>
    <n v="0"/>
    <n v="0"/>
  </r>
  <r>
    <d v="2021-03-01T00:00:00"/>
    <x v="11"/>
    <s v="P"/>
    <s v="Active"/>
    <n v="196"/>
    <x v="195"/>
    <s v="N"/>
    <x v="19"/>
    <n v="1083"/>
    <x v="0"/>
    <s v="Niederl. 3"/>
    <n v="1"/>
    <s v="Department"/>
    <s v="Supervisor"/>
    <s v="Manager"/>
    <s v="ang."/>
    <s v="M"/>
    <d v="2011-03-15T00:00:00"/>
    <m/>
    <s v=""/>
    <n v="8"/>
    <d v="1983-01-26T00:00:00"/>
    <n v="36"/>
    <s v="N"/>
    <n v="30"/>
    <n v="2.5"/>
    <n v="39"/>
    <x v="0"/>
    <n v="1"/>
    <n v="31"/>
    <n v="0"/>
    <n v="9365"/>
    <n v="1259.1937499999999"/>
    <n v="0"/>
    <n v="0"/>
    <n v="0"/>
    <n v="0"/>
    <n v="0"/>
    <n v="0"/>
    <n v="0"/>
    <n v="0"/>
    <n v="0"/>
    <n v="0"/>
    <n v="0"/>
    <n v="0"/>
    <n v="26.5"/>
    <n v="0"/>
    <n v="0"/>
    <n v="0"/>
    <n v="0"/>
    <n v="5.9346750000000004"/>
    <n v="0"/>
    <n v="0"/>
  </r>
  <r>
    <d v="2021-03-01T00:00:00"/>
    <x v="11"/>
    <s v="P"/>
    <s v="Active"/>
    <n v="197"/>
    <x v="196"/>
    <s v="N"/>
    <x v="22"/>
    <n v="1053"/>
    <x v="3"/>
    <s v="Niederl. 8"/>
    <n v="1"/>
    <s v="Department"/>
    <s v="Supervisor"/>
    <s v="Non-Mgm."/>
    <s v="ang."/>
    <s v="M"/>
    <d v="2011-04-01T00:00:00"/>
    <m/>
    <s v=""/>
    <n v="8"/>
    <d v="1960-09-16T00:00:00"/>
    <n v="59"/>
    <s v="J"/>
    <n v="30"/>
    <n v="2.5"/>
    <n v="39"/>
    <x v="0"/>
    <n v="1"/>
    <n v="31"/>
    <n v="0"/>
    <n v="9366"/>
    <n v="1259.1937499999999"/>
    <n v="0"/>
    <n v="0"/>
    <n v="0"/>
    <n v="0"/>
    <n v="0"/>
    <n v="0"/>
    <n v="0"/>
    <n v="0"/>
    <n v="0"/>
    <n v="0"/>
    <n v="540.34615384615381"/>
    <n v="429.27500000000003"/>
    <n v="26.5"/>
    <n v="0"/>
    <n v="0"/>
    <n v="0"/>
    <n v="0"/>
    <n v="223.08133240384618"/>
    <n v="0"/>
    <n v="0"/>
  </r>
  <r>
    <d v="2021-03-01T00:00:00"/>
    <x v="11"/>
    <s v="P"/>
    <s v="Active"/>
    <n v="198"/>
    <x v="197"/>
    <s v="N"/>
    <x v="22"/>
    <n v="1060"/>
    <x v="2"/>
    <s v="Niederl. 7"/>
    <n v="1"/>
    <s v="Department"/>
    <s v="Supervisor"/>
    <s v="Non-Mgm."/>
    <s v="ang."/>
    <s v="M"/>
    <d v="2011-05-01T00:00:00"/>
    <m/>
    <s v=""/>
    <n v="8"/>
    <d v="1964-01-08T00:00:00"/>
    <n v="56"/>
    <s v="J"/>
    <n v="30"/>
    <n v="2.5"/>
    <n v="39"/>
    <x v="0"/>
    <n v="1"/>
    <n v="31"/>
    <n v="0"/>
    <n v="9367"/>
    <n v="1259.1937499999999"/>
    <n v="0"/>
    <n v="0"/>
    <n v="0"/>
    <n v="0"/>
    <n v="0"/>
    <n v="0"/>
    <n v="0"/>
    <n v="0"/>
    <n v="0"/>
    <n v="0"/>
    <n v="540.40384615384608"/>
    <n v="429.32083333333338"/>
    <n v="26.5"/>
    <n v="0"/>
    <n v="0"/>
    <n v="0"/>
    <n v="0"/>
    <n v="223.10451697115383"/>
    <n v="0"/>
    <n v="0"/>
  </r>
  <r>
    <d v="2021-03-01T00:00:00"/>
    <x v="11"/>
    <s v="P"/>
    <s v="Active"/>
    <n v="199"/>
    <x v="198"/>
    <s v="N"/>
    <x v="22"/>
    <n v="1053"/>
    <x v="3"/>
    <s v="Niederl. 8"/>
    <n v="1"/>
    <s v="Department"/>
    <s v="Supervisor"/>
    <s v="Non-Mgm."/>
    <s v="ang."/>
    <s v="M"/>
    <d v="2011-05-01T00:00:00"/>
    <m/>
    <s v=""/>
    <n v="8"/>
    <d v="1964-06-16T00:00:00"/>
    <n v="55"/>
    <s v="J"/>
    <n v="30"/>
    <n v="2.5"/>
    <n v="39"/>
    <x v="0"/>
    <n v="1"/>
    <n v="31"/>
    <n v="0"/>
    <n v="9368"/>
    <n v="1259.1937499999999"/>
    <n v="0"/>
    <n v="0"/>
    <n v="0"/>
    <n v="0"/>
    <n v="0"/>
    <n v="0"/>
    <n v="0"/>
    <n v="0"/>
    <n v="0"/>
    <n v="0"/>
    <n v="540.46153846153845"/>
    <n v="429.36666666666667"/>
    <n v="26.5"/>
    <n v="0"/>
    <n v="0"/>
    <n v="0"/>
    <n v="0"/>
    <n v="223.12770153846154"/>
    <n v="0"/>
    <n v="0"/>
  </r>
  <r>
    <d v="2021-03-01T00:00:00"/>
    <x v="11"/>
    <s v="P"/>
    <s v="Active"/>
    <n v="200"/>
    <x v="199"/>
    <s v="N"/>
    <x v="36"/>
    <n v="1054"/>
    <x v="8"/>
    <s v="Niederl. 2"/>
    <n v="1"/>
    <s v="Department"/>
    <s v="Supervisor"/>
    <s v="Non-Mgm."/>
    <s v="ang."/>
    <s v="M"/>
    <d v="2011-05-01T00:00:00"/>
    <m/>
    <s v=""/>
    <n v="8"/>
    <d v="1976-07-18T00:00:00"/>
    <n v="43"/>
    <s v="N"/>
    <n v="30"/>
    <n v="2.5"/>
    <n v="39"/>
    <x v="0"/>
    <n v="1"/>
    <n v="31"/>
    <n v="0"/>
    <n v="9369"/>
    <n v="1259.1937499999999"/>
    <n v="0"/>
    <n v="0"/>
    <n v="0"/>
    <n v="0"/>
    <n v="0"/>
    <n v="0"/>
    <n v="0"/>
    <n v="0"/>
    <n v="0"/>
    <n v="0"/>
    <n v="0"/>
    <n v="0"/>
    <n v="26.5"/>
    <n v="0"/>
    <n v="0"/>
    <n v="0"/>
    <n v="0"/>
    <n v="5.9346750000000004"/>
    <n v="0"/>
    <n v="0"/>
  </r>
  <r>
    <d v="2021-03-01T00:00:00"/>
    <x v="11"/>
    <s v="P"/>
    <s v="Active"/>
    <n v="201"/>
    <x v="200"/>
    <s v="N"/>
    <x v="38"/>
    <n v="1074"/>
    <x v="0"/>
    <s v="Niederl. 3"/>
    <n v="1"/>
    <s v="Department"/>
    <s v="Supervisor"/>
    <s v="Non-Mgm."/>
    <s v="ang."/>
    <s v="M"/>
    <d v="2011-05-16T00:00:00"/>
    <m/>
    <s v=""/>
    <n v="8"/>
    <d v="1981-03-15T00:00:00"/>
    <n v="38"/>
    <s v="N"/>
    <n v="30"/>
    <n v="2.5"/>
    <n v="39"/>
    <x v="0"/>
    <n v="1"/>
    <n v="31"/>
    <n v="0"/>
    <n v="9370"/>
    <n v="1259.1937499999999"/>
    <n v="0"/>
    <n v="0"/>
    <n v="0"/>
    <n v="0"/>
    <n v="0"/>
    <n v="0"/>
    <n v="0"/>
    <n v="0"/>
    <n v="0"/>
    <n v="0"/>
    <n v="0"/>
    <n v="0"/>
    <n v="26.5"/>
    <n v="0"/>
    <n v="0"/>
    <n v="0"/>
    <n v="0"/>
    <n v="5.9346750000000004"/>
    <n v="0"/>
    <n v="0"/>
  </r>
  <r>
    <d v="2021-03-01T00:00:00"/>
    <x v="11"/>
    <s v="P"/>
    <s v="Active"/>
    <n v="202"/>
    <x v="201"/>
    <s v="N"/>
    <x v="31"/>
    <n v="1040"/>
    <x v="4"/>
    <s v="Niederl. 6"/>
    <n v="1"/>
    <s v="Department"/>
    <s v="Supervisor"/>
    <s v="Manager"/>
    <s v="ang."/>
    <s v="M"/>
    <d v="2011-07-01T00:00:00"/>
    <m/>
    <s v=""/>
    <n v="8"/>
    <d v="1980-08-23T00:00:00"/>
    <n v="39"/>
    <s v="N"/>
    <n v="30"/>
    <n v="2.5"/>
    <n v="39"/>
    <x v="0"/>
    <n v="1"/>
    <n v="31"/>
    <n v="0"/>
    <n v="9371"/>
    <n v="1259.1937499999999"/>
    <n v="0"/>
    <n v="0"/>
    <n v="60"/>
    <n v="0"/>
    <n v="0"/>
    <n v="0"/>
    <n v="0"/>
    <n v="0"/>
    <n v="0"/>
    <n v="0"/>
    <n v="0"/>
    <n v="0"/>
    <n v="26.5"/>
    <n v="0"/>
    <n v="0"/>
    <n v="0"/>
    <n v="0"/>
    <n v="19.371675"/>
    <n v="100.32000000000001"/>
    <n v="0"/>
  </r>
  <r>
    <d v="2021-03-01T00:00:00"/>
    <x v="11"/>
    <s v="P"/>
    <s v="Active"/>
    <n v="203"/>
    <x v="202"/>
    <s v="N"/>
    <x v="31"/>
    <n v="1022"/>
    <x v="7"/>
    <s v="Niederl. 9"/>
    <n v="1"/>
    <s v="Department"/>
    <s v="Supervisor"/>
    <s v="Non-Mgm."/>
    <s v="ang."/>
    <s v="M"/>
    <d v="2011-07-01T00:00:00"/>
    <m/>
    <s v=""/>
    <n v="8"/>
    <d v="1957-08-15T00:00:00"/>
    <n v="62"/>
    <s v="J"/>
    <n v="30"/>
    <n v="2.5"/>
    <n v="39"/>
    <x v="0"/>
    <n v="1"/>
    <n v="31"/>
    <n v="0"/>
    <n v="9372"/>
    <n v="1259.1937499999999"/>
    <n v="0"/>
    <n v="425"/>
    <n v="60"/>
    <n v="0"/>
    <n v="0"/>
    <n v="0"/>
    <n v="0"/>
    <n v="0"/>
    <n v="0"/>
    <n v="0"/>
    <n v="540.69230769230762"/>
    <n v="429.55"/>
    <n v="26.5"/>
    <n v="0"/>
    <n v="0"/>
    <n v="0"/>
    <n v="0"/>
    <n v="331.83618980769228"/>
    <n v="79.040000000000006"/>
    <n v="0"/>
  </r>
  <r>
    <d v="2021-03-01T00:00:00"/>
    <x v="11"/>
    <s v="P"/>
    <s v="Active"/>
    <n v="204"/>
    <x v="203"/>
    <s v="N"/>
    <x v="13"/>
    <n v="1048"/>
    <x v="3"/>
    <s v="Niederl. 8"/>
    <n v="1"/>
    <s v="Department"/>
    <s v="Supervisor"/>
    <s v="Non-Mgm."/>
    <s v="ang."/>
    <s v="W"/>
    <d v="2011-07-18T00:00:00"/>
    <m/>
    <s v=""/>
    <n v="8"/>
    <d v="1969-09-11T00:00:00"/>
    <n v="50"/>
    <s v="J"/>
    <n v="30"/>
    <n v="2.5"/>
    <n v="39"/>
    <x v="0"/>
    <n v="1"/>
    <n v="31"/>
    <n v="0"/>
    <n v="9373"/>
    <n v="1259.1937499999999"/>
    <n v="0"/>
    <n v="0"/>
    <n v="0"/>
    <n v="0"/>
    <n v="0"/>
    <n v="0"/>
    <n v="0"/>
    <n v="0"/>
    <n v="0"/>
    <n v="0"/>
    <n v="540.75"/>
    <n v="429.59583333333342"/>
    <n v="26.5"/>
    <n v="0"/>
    <n v="0"/>
    <n v="0"/>
    <n v="0"/>
    <n v="223.24362437500002"/>
    <n v="0"/>
    <n v="0"/>
  </r>
  <r>
    <d v="2021-03-01T00:00:00"/>
    <x v="11"/>
    <s v="P"/>
    <s v="Active"/>
    <n v="205"/>
    <x v="204"/>
    <s v="N"/>
    <x v="22"/>
    <n v="1060"/>
    <x v="2"/>
    <s v="Niederl. 7"/>
    <n v="1"/>
    <s v="Department"/>
    <s v="Supervisor"/>
    <s v="Non-Mgm."/>
    <s v="ang."/>
    <s v="M"/>
    <d v="2015-01-16T00:00:00"/>
    <m/>
    <s v=""/>
    <n v="5"/>
    <d v="1994-02-13T00:00:00"/>
    <n v="25"/>
    <s v="J"/>
    <n v="30"/>
    <n v="2.5"/>
    <n v="39"/>
    <x v="0"/>
    <n v="1"/>
    <n v="31"/>
    <n v="0"/>
    <n v="9374"/>
    <n v="1259.1937499999999"/>
    <n v="0"/>
    <n v="0"/>
    <n v="0"/>
    <n v="0"/>
    <n v="0"/>
    <n v="0"/>
    <n v="0"/>
    <n v="0"/>
    <n v="0"/>
    <n v="0"/>
    <n v="540.80769230769226"/>
    <n v="429.64166666666671"/>
    <n v="26.5"/>
    <n v="0"/>
    <n v="0"/>
    <n v="0"/>
    <n v="0"/>
    <n v="223.2668089423077"/>
    <n v="0"/>
    <n v="2.1733333333333333"/>
  </r>
  <r>
    <d v="2021-03-01T00:00:00"/>
    <x v="11"/>
    <s v="P"/>
    <s v="Active"/>
    <n v="206"/>
    <x v="205"/>
    <s v="N"/>
    <x v="35"/>
    <n v="1078"/>
    <x v="0"/>
    <s v="Niederl. 3"/>
    <n v="1"/>
    <s v="Department"/>
    <s v="Supervisor"/>
    <s v="Non-Mgm."/>
    <s v="ang."/>
    <s v="M"/>
    <d v="2011-08-08T00:00:00"/>
    <m/>
    <s v=""/>
    <n v="8"/>
    <d v="1982-10-07T00:00:00"/>
    <n v="37"/>
    <s v="N"/>
    <n v="30"/>
    <n v="2.5"/>
    <n v="39"/>
    <x v="0"/>
    <n v="1"/>
    <n v="31"/>
    <n v="0"/>
    <n v="9375"/>
    <n v="1259.1937499999999"/>
    <n v="0"/>
    <n v="0"/>
    <n v="0"/>
    <n v="0"/>
    <n v="0"/>
    <n v="0"/>
    <n v="0"/>
    <n v="0"/>
    <n v="0"/>
    <n v="0"/>
    <n v="0"/>
    <n v="0"/>
    <n v="26.5"/>
    <n v="0"/>
    <n v="0"/>
    <n v="0"/>
    <n v="0"/>
    <n v="5.9346750000000004"/>
    <n v="0"/>
    <n v="0"/>
  </r>
  <r>
    <d v="2021-03-01T00:00:00"/>
    <x v="11"/>
    <s v="P"/>
    <s v="Active"/>
    <n v="207"/>
    <x v="206"/>
    <s v="N"/>
    <x v="9"/>
    <n v="1087"/>
    <x v="0"/>
    <s v="Niederl. 3"/>
    <n v="1"/>
    <s v="Department"/>
    <s v="Supervisor"/>
    <s v="Non-Mgm."/>
    <s v="ang."/>
    <s v="M"/>
    <d v="2011-09-15T00:00:00"/>
    <m/>
    <s v=""/>
    <n v="8"/>
    <d v="1976-03-29T00:00:00"/>
    <n v="43"/>
    <s v="N"/>
    <n v="30"/>
    <n v="2.5"/>
    <n v="39"/>
    <x v="0"/>
    <n v="1"/>
    <n v="31"/>
    <n v="0"/>
    <n v="9376"/>
    <n v="1259.1937499999999"/>
    <n v="0"/>
    <n v="0"/>
    <n v="0"/>
    <n v="0"/>
    <n v="0"/>
    <n v="0"/>
    <n v="0"/>
    <n v="0"/>
    <n v="0"/>
    <n v="0"/>
    <n v="0"/>
    <n v="0"/>
    <n v="26.5"/>
    <n v="0"/>
    <n v="0"/>
    <n v="0"/>
    <n v="0"/>
    <n v="5.9346750000000004"/>
    <n v="0"/>
    <n v="0"/>
  </r>
  <r>
    <d v="2021-03-01T00:00:00"/>
    <x v="11"/>
    <s v="P"/>
    <s v="Active"/>
    <n v="208"/>
    <x v="207"/>
    <s v="N"/>
    <x v="30"/>
    <n v="1071"/>
    <x v="0"/>
    <s v="Niederl. 3"/>
    <n v="1"/>
    <s v="Department"/>
    <s v="Supervisor"/>
    <s v="Non-Mgm."/>
    <s v="ang."/>
    <s v="M"/>
    <d v="2014-01-22T00:00:00"/>
    <m/>
    <s v=""/>
    <n v="5"/>
    <d v="1989-06-05T00:00:00"/>
    <n v="30"/>
    <s v="N"/>
    <n v="30"/>
    <n v="2.5"/>
    <n v="39"/>
    <x v="0"/>
    <n v="1"/>
    <n v="31"/>
    <n v="0"/>
    <n v="9377"/>
    <n v="1259.1937499999999"/>
    <n v="0"/>
    <n v="0"/>
    <n v="0"/>
    <n v="0"/>
    <n v="0"/>
    <n v="0"/>
    <n v="0"/>
    <n v="0"/>
    <n v="0"/>
    <n v="0"/>
    <n v="0"/>
    <n v="0"/>
    <n v="26.5"/>
    <n v="0"/>
    <n v="0"/>
    <n v="0"/>
    <n v="0"/>
    <n v="5.9346750000000004"/>
    <n v="0"/>
    <n v="0"/>
  </r>
  <r>
    <d v="2021-03-01T00:00:00"/>
    <x v="11"/>
    <s v="P"/>
    <s v="Active"/>
    <n v="209"/>
    <x v="208"/>
    <s v="N"/>
    <x v="33"/>
    <n v="1000"/>
    <x v="1"/>
    <s v="Niederl. 1"/>
    <n v="1"/>
    <s v="Department"/>
    <s v="Supervisor"/>
    <s v="Non-Mgm."/>
    <s v="ang."/>
    <s v="W"/>
    <d v="2011-09-01T00:00:00"/>
    <m/>
    <s v=""/>
    <n v="8"/>
    <d v="1994-01-16T00:00:00"/>
    <n v="26"/>
    <s v="N"/>
    <n v="30"/>
    <n v="2.5"/>
    <n v="39"/>
    <x v="0"/>
    <n v="1"/>
    <n v="31"/>
    <n v="0"/>
    <n v="9378"/>
    <n v="1259.1937499999999"/>
    <n v="0"/>
    <n v="0"/>
    <n v="0"/>
    <n v="0"/>
    <n v="0"/>
    <n v="0"/>
    <n v="0"/>
    <n v="0"/>
    <n v="0"/>
    <n v="0"/>
    <n v="0"/>
    <n v="0"/>
    <n v="26.5"/>
    <n v="0"/>
    <n v="0"/>
    <n v="0"/>
    <n v="0"/>
    <n v="5.9346750000000004"/>
    <n v="0"/>
    <n v="0"/>
  </r>
  <r>
    <d v="2021-03-01T00:00:00"/>
    <x v="11"/>
    <s v="P"/>
    <s v="Active"/>
    <n v="210"/>
    <x v="209"/>
    <s v="N"/>
    <x v="3"/>
    <n v="1011"/>
    <x v="1"/>
    <s v="Niederl. 1"/>
    <n v="1"/>
    <s v="Department"/>
    <s v="Supervisor"/>
    <s v="Non-Mgm."/>
    <s v="ang."/>
    <s v="W"/>
    <d v="2011-09-01T00:00:00"/>
    <m/>
    <s v=""/>
    <n v="8"/>
    <d v="1993-12-01T00:00:00"/>
    <n v="26"/>
    <s v="N"/>
    <n v="30"/>
    <n v="2.5"/>
    <n v="39"/>
    <x v="0"/>
    <n v="1"/>
    <n v="31"/>
    <n v="0"/>
    <n v="9379"/>
    <n v="1259.1937499999999"/>
    <n v="0"/>
    <n v="0"/>
    <n v="0"/>
    <n v="0"/>
    <n v="0"/>
    <n v="0"/>
    <n v="0"/>
    <n v="0"/>
    <n v="0"/>
    <n v="0"/>
    <n v="0"/>
    <n v="0"/>
    <n v="26.5"/>
    <n v="0"/>
    <n v="0"/>
    <n v="0"/>
    <n v="0"/>
    <n v="5.9346750000000004"/>
    <n v="0"/>
    <n v="0"/>
  </r>
  <r>
    <d v="2021-03-01T00:00:00"/>
    <x v="11"/>
    <s v="P"/>
    <s v="Active"/>
    <n v="211"/>
    <x v="210"/>
    <s v="Y"/>
    <x v="16"/>
    <n v="1019"/>
    <x v="7"/>
    <s v="Niederl. 9"/>
    <n v="0.5"/>
    <s v="Department"/>
    <s v="Supervisor"/>
    <s v="Non-Mgm."/>
    <s v="ang."/>
    <s v="M"/>
    <d v="2011-09-16T00:00:00"/>
    <m/>
    <s v=""/>
    <n v="8"/>
    <d v="1963-04-30T00:00:00"/>
    <n v="56"/>
    <s v="J"/>
    <n v="30"/>
    <n v="2.5"/>
    <n v="39"/>
    <x v="0"/>
    <n v="0.5"/>
    <n v="31"/>
    <n v="0"/>
    <n v="9380"/>
    <n v="1259.1937499999999"/>
    <n v="0"/>
    <n v="0"/>
    <n v="15"/>
    <n v="0"/>
    <n v="0"/>
    <n v="0"/>
    <n v="0"/>
    <n v="0"/>
    <n v="0"/>
    <n v="0"/>
    <n v="541.15384615384619"/>
    <n v="429.91666666666669"/>
    <n v="13.25"/>
    <n v="0"/>
    <n v="0"/>
    <n v="0"/>
    <n v="0"/>
    <n v="223.79782884615389"/>
    <n v="40.564999999999998"/>
    <n v="0"/>
  </r>
  <r>
    <d v="2021-03-01T00:00:00"/>
    <x v="11"/>
    <s v="P"/>
    <s v="Active"/>
    <n v="211"/>
    <x v="210"/>
    <s v="Y"/>
    <x v="16"/>
    <n v="1025"/>
    <x v="6"/>
    <s v="Niederl. 10"/>
    <n v="0.5"/>
    <s v="Department"/>
    <s v="Supervisor"/>
    <s v="Non-Mgm."/>
    <s v="ang."/>
    <s v="M"/>
    <d v="2011-09-16T00:00:00"/>
    <m/>
    <s v=""/>
    <n v="8"/>
    <d v="1963-04-30T00:00:00"/>
    <n v="56"/>
    <s v="J"/>
    <n v="30"/>
    <n v="2.5"/>
    <n v="39"/>
    <x v="0"/>
    <n v="0.5"/>
    <n v="31"/>
    <n v="0"/>
    <n v="9381"/>
    <n v="1259.1937499999999"/>
    <n v="0"/>
    <n v="0"/>
    <n v="15"/>
    <n v="0"/>
    <n v="0"/>
    <n v="0"/>
    <n v="0"/>
    <n v="0"/>
    <n v="0"/>
    <n v="0"/>
    <n v="541.21153846153845"/>
    <n v="429.96250000000003"/>
    <n v="13.25"/>
    <n v="0"/>
    <n v="0"/>
    <n v="0"/>
    <n v="0"/>
    <n v="223.82101341346154"/>
    <n v="40.564999999999998"/>
    <n v="0"/>
  </r>
  <r>
    <d v="2021-03-01T00:00:00"/>
    <x v="11"/>
    <s v="P"/>
    <s v="Active"/>
    <n v="212"/>
    <x v="211"/>
    <s v="N"/>
    <x v="9"/>
    <n v="1087"/>
    <x v="0"/>
    <s v="Niederl. 3"/>
    <n v="1"/>
    <s v="Department"/>
    <s v="Supervisor"/>
    <s v="Non-Mgm."/>
    <s v="ang."/>
    <s v="M"/>
    <d v="2011-10-04T00:00:00"/>
    <m/>
    <s v=""/>
    <n v="8"/>
    <d v="1983-03-10T00:00:00"/>
    <n v="36"/>
    <s v="N"/>
    <n v="30"/>
    <n v="2.5"/>
    <n v="37"/>
    <x v="0"/>
    <n v="0.94871794871794868"/>
    <n v="31"/>
    <n v="0"/>
    <n v="9382"/>
    <n v="1259.1937499999999"/>
    <n v="0"/>
    <n v="0"/>
    <n v="0"/>
    <n v="0"/>
    <n v="0"/>
    <n v="0"/>
    <n v="0"/>
    <n v="0"/>
    <n v="0"/>
    <n v="0"/>
    <n v="0"/>
    <n v="0"/>
    <n v="26.5"/>
    <n v="0"/>
    <n v="0"/>
    <n v="0"/>
    <n v="0"/>
    <n v="5.9346750000000004"/>
    <n v="0"/>
    <n v="0"/>
  </r>
  <r>
    <d v="2021-03-01T00:00:00"/>
    <x v="11"/>
    <s v="P"/>
    <s v="Active"/>
    <n v="213"/>
    <x v="212"/>
    <s v="N"/>
    <x v="40"/>
    <n v="1001"/>
    <x v="1"/>
    <s v="Niederl. 1"/>
    <n v="1"/>
    <s v="Department"/>
    <s v="Supervisor"/>
    <s v="Non-Mgm."/>
    <s v="ang."/>
    <s v="M"/>
    <d v="2011-10-01T00:00:00"/>
    <m/>
    <s v=""/>
    <n v="8"/>
    <d v="1962-04-26T00:00:00"/>
    <n v="57"/>
    <s v="N"/>
    <n v="30"/>
    <n v="2.5"/>
    <n v="39"/>
    <x v="0"/>
    <n v="1"/>
    <n v="31"/>
    <n v="0"/>
    <n v="9383"/>
    <n v="1259.1937499999999"/>
    <n v="0"/>
    <n v="0"/>
    <n v="0"/>
    <n v="0"/>
    <n v="0"/>
    <n v="0"/>
    <n v="0"/>
    <n v="0"/>
    <n v="0"/>
    <n v="0"/>
    <n v="0"/>
    <n v="0"/>
    <n v="26.5"/>
    <n v="0"/>
    <n v="0"/>
    <n v="0"/>
    <n v="0"/>
    <n v="5.9346750000000004"/>
    <n v="0"/>
    <n v="0"/>
  </r>
  <r>
    <d v="2021-03-01T00:00:00"/>
    <x v="11"/>
    <s v="P"/>
    <s v="Active"/>
    <n v="214"/>
    <x v="213"/>
    <s v="N"/>
    <x v="47"/>
    <n v="1016"/>
    <x v="1"/>
    <s v="Niederl. 1"/>
    <n v="1"/>
    <s v="Department"/>
    <s v="Supervisor"/>
    <s v="Non-Mgm."/>
    <s v="ang."/>
    <s v="M"/>
    <d v="2011-10-01T00:00:00"/>
    <m/>
    <s v=""/>
    <n v="8"/>
    <d v="1991-03-16T00:00:00"/>
    <n v="28"/>
    <s v="N"/>
    <n v="30"/>
    <n v="2.5"/>
    <n v="39"/>
    <x v="0"/>
    <n v="1"/>
    <n v="31"/>
    <n v="0"/>
    <n v="9384"/>
    <n v="1259.1937499999999"/>
    <n v="0"/>
    <n v="0"/>
    <n v="0"/>
    <n v="0"/>
    <n v="0"/>
    <n v="0"/>
    <n v="0"/>
    <n v="0"/>
    <n v="0"/>
    <n v="0"/>
    <n v="0"/>
    <n v="0"/>
    <n v="26.5"/>
    <n v="0"/>
    <n v="0"/>
    <n v="0"/>
    <n v="0"/>
    <n v="5.9346750000000004"/>
    <n v="0"/>
    <n v="0"/>
  </r>
  <r>
    <d v="2021-03-01T00:00:00"/>
    <x v="11"/>
    <s v="P"/>
    <s v="Active"/>
    <n v="215"/>
    <x v="214"/>
    <s v="Y"/>
    <x v="31"/>
    <n v="1034"/>
    <x v="5"/>
    <s v="Niederl. 5"/>
    <n v="0.5"/>
    <s v="Department"/>
    <s v="Supervisor"/>
    <s v="Non-Mgm."/>
    <s v="ang."/>
    <s v="M"/>
    <d v="2011-11-01T00:00:00"/>
    <m/>
    <s v=""/>
    <n v="8"/>
    <d v="1982-11-02T00:00:00"/>
    <n v="37"/>
    <s v="N"/>
    <n v="30"/>
    <n v="2.5"/>
    <n v="39"/>
    <x v="0"/>
    <n v="0.5"/>
    <n v="31"/>
    <n v="0"/>
    <n v="9385"/>
    <n v="1259.1937499999999"/>
    <n v="0"/>
    <n v="0"/>
    <n v="15"/>
    <n v="0"/>
    <n v="0"/>
    <n v="0"/>
    <n v="0"/>
    <n v="0"/>
    <n v="0"/>
    <n v="0"/>
    <n v="0"/>
    <n v="0"/>
    <n v="13.25"/>
    <n v="0"/>
    <n v="0"/>
    <n v="0"/>
    <n v="0"/>
    <n v="6.3265875000000005"/>
    <n v="56.335000000000001"/>
    <n v="0"/>
  </r>
  <r>
    <d v="2021-03-01T00:00:00"/>
    <x v="11"/>
    <s v="P"/>
    <s v="Active"/>
    <n v="215"/>
    <x v="214"/>
    <s v="Y"/>
    <x v="31"/>
    <n v="1040"/>
    <x v="4"/>
    <s v="Niederl. 6"/>
    <n v="0.5"/>
    <s v="Department"/>
    <s v="Supervisor"/>
    <s v="Non-Mgm."/>
    <s v="ang."/>
    <s v="M"/>
    <d v="2011-11-01T00:00:00"/>
    <m/>
    <s v=""/>
    <n v="8"/>
    <d v="1982-11-02T00:00:00"/>
    <n v="37"/>
    <s v="N"/>
    <n v="30"/>
    <n v="2.5"/>
    <n v="39"/>
    <x v="0"/>
    <n v="0.5"/>
    <n v="31"/>
    <n v="0"/>
    <n v="9386"/>
    <n v="1259.1937499999999"/>
    <n v="0"/>
    <n v="0"/>
    <n v="15"/>
    <n v="0"/>
    <n v="0"/>
    <n v="0"/>
    <n v="0"/>
    <n v="0"/>
    <n v="0"/>
    <n v="0"/>
    <n v="0"/>
    <n v="0"/>
    <n v="13.25"/>
    <n v="0"/>
    <n v="0"/>
    <n v="0"/>
    <n v="0"/>
    <n v="6.3265875000000005"/>
    <n v="56.335000000000001"/>
    <n v="0"/>
  </r>
  <r>
    <d v="2021-03-01T00:00:00"/>
    <x v="11"/>
    <s v="P"/>
    <s v="Active"/>
    <n v="216"/>
    <x v="215"/>
    <s v="N"/>
    <x v="19"/>
    <n v="1083"/>
    <x v="0"/>
    <s v="Niederl. 3"/>
    <n v="1"/>
    <s v="Department"/>
    <s v="Supervisor"/>
    <s v="Manager"/>
    <s v="ang."/>
    <s v="M"/>
    <d v="2011-11-01T00:00:00"/>
    <m/>
    <s v=""/>
    <n v="8"/>
    <d v="1985-11-10T00:00:00"/>
    <n v="34"/>
    <s v="N"/>
    <n v="30"/>
    <n v="2.5"/>
    <n v="39"/>
    <x v="0"/>
    <n v="1"/>
    <n v="31"/>
    <n v="0"/>
    <n v="9387"/>
    <n v="1259.1937499999999"/>
    <n v="0"/>
    <n v="0"/>
    <n v="0"/>
    <n v="0"/>
    <n v="0"/>
    <n v="0"/>
    <n v="0"/>
    <n v="0"/>
    <n v="0"/>
    <n v="0"/>
    <n v="0"/>
    <n v="0"/>
    <n v="26.5"/>
    <n v="0"/>
    <n v="0"/>
    <n v="0"/>
    <n v="0"/>
    <n v="5.9346750000000004"/>
    <n v="0"/>
    <n v="0"/>
  </r>
  <r>
    <d v="2021-03-01T00:00:00"/>
    <x v="11"/>
    <s v="P"/>
    <s v="Active"/>
    <n v="217"/>
    <x v="216"/>
    <s v="N"/>
    <x v="10"/>
    <n v="1075"/>
    <x v="0"/>
    <s v="Niederl. 3"/>
    <n v="1"/>
    <s v="Department"/>
    <s v="Supervisor"/>
    <s v="Manager"/>
    <s v="ang."/>
    <s v="M"/>
    <d v="2011-11-15T00:00:00"/>
    <m/>
    <s v=""/>
    <n v="8"/>
    <d v="1985-05-14T00:00:00"/>
    <n v="34"/>
    <s v="N"/>
    <n v="30"/>
    <n v="2.5"/>
    <n v="39"/>
    <x v="0"/>
    <n v="1"/>
    <n v="31"/>
    <n v="0"/>
    <n v="9388"/>
    <n v="1259.1937499999999"/>
    <n v="0"/>
    <n v="0"/>
    <n v="0"/>
    <n v="0"/>
    <n v="0"/>
    <n v="0"/>
    <n v="0"/>
    <n v="0"/>
    <n v="0"/>
    <n v="0"/>
    <n v="0"/>
    <n v="0"/>
    <n v="26.5"/>
    <n v="0"/>
    <n v="0"/>
    <n v="0"/>
    <n v="0"/>
    <n v="5.9346750000000004"/>
    <n v="0"/>
    <n v="0"/>
  </r>
  <r>
    <d v="2021-03-01T00:00:00"/>
    <x v="11"/>
    <s v="P"/>
    <s v="Active"/>
    <n v="218"/>
    <x v="217"/>
    <s v="N"/>
    <x v="28"/>
    <n v="1004"/>
    <x v="1"/>
    <s v="Niederl. 1"/>
    <n v="1"/>
    <s v="Department"/>
    <s v="Supervisor"/>
    <s v="Non-Mgm."/>
    <s v="ang."/>
    <s v="M"/>
    <d v="2011-11-18T00:00:00"/>
    <m/>
    <s v=""/>
    <n v="8"/>
    <d v="1987-07-13T00:00:00"/>
    <n v="32"/>
    <s v="N"/>
    <n v="30"/>
    <n v="2.5"/>
    <n v="39"/>
    <x v="0"/>
    <n v="1"/>
    <n v="31"/>
    <n v="0"/>
    <n v="9389"/>
    <n v="1259.1937499999999"/>
    <n v="0"/>
    <n v="0"/>
    <n v="0"/>
    <n v="0"/>
    <n v="0"/>
    <n v="0"/>
    <n v="0"/>
    <n v="0"/>
    <n v="0"/>
    <n v="0"/>
    <n v="0"/>
    <n v="0"/>
    <n v="26.5"/>
    <n v="0"/>
    <n v="0"/>
    <n v="0"/>
    <n v="0"/>
    <n v="5.9346750000000004"/>
    <n v="0"/>
    <n v="0"/>
  </r>
  <r>
    <d v="2021-03-01T00:00:00"/>
    <x v="11"/>
    <s v="P"/>
    <s v="Active"/>
    <n v="219"/>
    <x v="218"/>
    <s v="N"/>
    <x v="15"/>
    <n v="1057"/>
    <x v="2"/>
    <s v="Niederl. 7"/>
    <n v="1"/>
    <s v="Department"/>
    <s v="Supervisor"/>
    <s v="Non-Mgm."/>
    <s v="ang."/>
    <s v="W"/>
    <d v="2012-02-01T00:00:00"/>
    <m/>
    <s v=""/>
    <n v="7"/>
    <d v="1986-04-02T00:00:00"/>
    <n v="33"/>
    <s v="J"/>
    <n v="35"/>
    <n v="2.9166666666666665"/>
    <n v="39"/>
    <x v="0"/>
    <n v="1"/>
    <n v="31"/>
    <n v="0"/>
    <n v="9390"/>
    <n v="1259.1937499999999"/>
    <n v="0"/>
    <n v="0"/>
    <n v="0"/>
    <n v="0"/>
    <n v="0"/>
    <n v="0"/>
    <n v="0"/>
    <n v="0"/>
    <n v="0"/>
    <n v="0"/>
    <n v="632.01923076923083"/>
    <n v="430.37500000000006"/>
    <n v="26.5"/>
    <n v="0"/>
    <n v="0"/>
    <n v="0"/>
    <n v="0"/>
    <n v="243.85786298076928"/>
    <n v="0"/>
    <n v="0"/>
  </r>
  <r>
    <d v="2021-03-01T00:00:00"/>
    <x v="11"/>
    <s v="P"/>
    <s v="Active"/>
    <n v="220"/>
    <x v="219"/>
    <s v="N"/>
    <x v="48"/>
    <n v="1073"/>
    <x v="0"/>
    <s v="Niederl. 3"/>
    <n v="1"/>
    <s v="Department"/>
    <s v="Supervisor"/>
    <s v="Non-Mgm."/>
    <s v="ang."/>
    <s v="M"/>
    <d v="2012-02-01T00:00:00"/>
    <m/>
    <s v=""/>
    <n v="7"/>
    <d v="1980-04-23T00:00:00"/>
    <n v="39"/>
    <s v="N"/>
    <n v="30"/>
    <n v="2.5"/>
    <n v="39"/>
    <x v="0"/>
    <n v="1"/>
    <n v="31"/>
    <n v="0"/>
    <n v="9391"/>
    <n v="1259.1937499999999"/>
    <n v="0"/>
    <n v="0"/>
    <n v="0"/>
    <n v="0"/>
    <n v="0"/>
    <n v="0"/>
    <n v="0"/>
    <n v="0"/>
    <n v="0"/>
    <n v="0"/>
    <n v="0"/>
    <n v="0"/>
    <n v="26.5"/>
    <n v="0"/>
    <n v="0"/>
    <n v="0"/>
    <n v="0"/>
    <n v="5.9346750000000004"/>
    <n v="0"/>
    <n v="0"/>
  </r>
  <r>
    <d v="2021-03-01T00:00:00"/>
    <x v="11"/>
    <s v="P"/>
    <s v="Active"/>
    <n v="221"/>
    <x v="220"/>
    <s v="N"/>
    <x v="22"/>
    <n v="1053"/>
    <x v="3"/>
    <s v="Niederl. 8"/>
    <n v="1"/>
    <s v="Department"/>
    <s v="Supervisor"/>
    <s v="Non-Mgm."/>
    <s v="ang."/>
    <s v="M"/>
    <d v="2012-02-01T00:00:00"/>
    <m/>
    <s v=""/>
    <n v="7"/>
    <d v="1975-01-23T00:00:00"/>
    <n v="44"/>
    <s v="J"/>
    <n v="30"/>
    <n v="2.5"/>
    <n v="39"/>
    <x v="0"/>
    <n v="1"/>
    <n v="31"/>
    <n v="0"/>
    <n v="9392"/>
    <n v="1259.1937499999999"/>
    <n v="0"/>
    <n v="0"/>
    <n v="0"/>
    <n v="0"/>
    <n v="0"/>
    <n v="0"/>
    <n v="0"/>
    <n v="0"/>
    <n v="0"/>
    <n v="0"/>
    <n v="541.84615384615392"/>
    <n v="430.4666666666667"/>
    <n v="26.5"/>
    <n v="0"/>
    <n v="0"/>
    <n v="0"/>
    <n v="0"/>
    <n v="223.68413115384618"/>
    <n v="0"/>
    <n v="0"/>
  </r>
  <r>
    <d v="2021-03-01T00:00:00"/>
    <x v="11"/>
    <s v="P"/>
    <s v="Active"/>
    <n v="222"/>
    <x v="221"/>
    <s v="N"/>
    <x v="13"/>
    <n v="1042"/>
    <x v="9"/>
    <s v="Niederl. 4"/>
    <n v="1"/>
    <s v="Department"/>
    <s v="Supervisor"/>
    <s v="Manager"/>
    <s v="ang."/>
    <s v="M"/>
    <d v="2012-02-15T00:00:00"/>
    <m/>
    <s v=""/>
    <n v="7"/>
    <d v="1965-01-19T00:00:00"/>
    <n v="54"/>
    <s v="N"/>
    <n v="30"/>
    <n v="2.5"/>
    <n v="39"/>
    <x v="0"/>
    <n v="1"/>
    <n v="31"/>
    <n v="0"/>
    <n v="9393"/>
    <n v="1259.1937499999999"/>
    <n v="0"/>
    <n v="0"/>
    <n v="0"/>
    <n v="0"/>
    <n v="0"/>
    <n v="0"/>
    <n v="0"/>
    <n v="0"/>
    <n v="0"/>
    <n v="0"/>
    <n v="0"/>
    <n v="0"/>
    <n v="26.5"/>
    <n v="0"/>
    <n v="0"/>
    <n v="0"/>
    <n v="0"/>
    <n v="5.9346750000000004"/>
    <n v="139.45240000000001"/>
    <n v="0"/>
  </r>
  <r>
    <d v="2021-03-01T00:00:00"/>
    <x v="11"/>
    <s v="P"/>
    <s v="Active"/>
    <n v="223"/>
    <x v="222"/>
    <s v="N"/>
    <x v="37"/>
    <n v="1005"/>
    <x v="1"/>
    <s v="Niederl. 1"/>
    <n v="1"/>
    <s v="Department"/>
    <s v="Supervisor"/>
    <s v="Supervisor"/>
    <s v="ang."/>
    <s v="M"/>
    <d v="2012-02-01T00:00:00"/>
    <m/>
    <s v=""/>
    <n v="7"/>
    <d v="1962-04-20T00:00:00"/>
    <n v="57"/>
    <s v="N"/>
    <n v="30"/>
    <n v="2.5"/>
    <n v="39"/>
    <x v="0"/>
    <n v="1"/>
    <n v="31"/>
    <n v="0"/>
    <n v="9394"/>
    <n v="1259.1937499999999"/>
    <n v="-4.1399999999999997"/>
    <n v="0"/>
    <n v="0"/>
    <n v="0"/>
    <n v="0"/>
    <n v="0"/>
    <n v="0"/>
    <n v="0"/>
    <n v="0"/>
    <n v="0"/>
    <n v="0"/>
    <n v="0"/>
    <n v="26.5"/>
    <n v="0"/>
    <n v="0"/>
    <n v="0"/>
    <n v="0"/>
    <n v="5.0075219999999998"/>
    <n v="0"/>
    <n v="0"/>
  </r>
  <r>
    <d v="2021-03-01T00:00:00"/>
    <x v="11"/>
    <s v="P"/>
    <s v="Active"/>
    <n v="224"/>
    <x v="223"/>
    <s v="N"/>
    <x v="22"/>
    <n v="1029"/>
    <x v="6"/>
    <s v="Niederl. 10"/>
    <n v="1"/>
    <s v="Department"/>
    <s v="Supervisor"/>
    <s v="Non-Mgm."/>
    <s v="ang."/>
    <s v="M"/>
    <d v="2012-03-01T00:00:00"/>
    <m/>
    <s v=""/>
    <n v="7"/>
    <d v="1967-12-28T00:00:00"/>
    <n v="52"/>
    <s v="J"/>
    <n v="30"/>
    <n v="2.5"/>
    <n v="39"/>
    <x v="0"/>
    <n v="1"/>
    <n v="31"/>
    <n v="0"/>
    <n v="9395"/>
    <n v="1259.1937499999999"/>
    <n v="0"/>
    <n v="0"/>
    <n v="0"/>
    <n v="0"/>
    <n v="0"/>
    <n v="0"/>
    <n v="0"/>
    <n v="0"/>
    <n v="0"/>
    <n v="0"/>
    <n v="542.01923076923072"/>
    <n v="430.60416666666669"/>
    <n v="26.5"/>
    <n v="0"/>
    <n v="0"/>
    <n v="0"/>
    <n v="0"/>
    <n v="223.75368485576925"/>
    <n v="0"/>
    <n v="0"/>
  </r>
  <r>
    <d v="2021-03-01T00:00:00"/>
    <x v="11"/>
    <s v="P"/>
    <s v="Active"/>
    <n v="225"/>
    <x v="224"/>
    <s v="N"/>
    <x v="22"/>
    <n v="1053"/>
    <x v="3"/>
    <s v="Niederl. 8"/>
    <n v="1"/>
    <s v="Department"/>
    <s v="Supervisor"/>
    <s v="Non-Mgm."/>
    <s v="ang."/>
    <s v="M"/>
    <d v="2012-04-01T00:00:00"/>
    <m/>
    <s v=""/>
    <n v="7"/>
    <d v="1974-04-12T00:00:00"/>
    <n v="45"/>
    <s v="J"/>
    <n v="30"/>
    <n v="2.5"/>
    <n v="39"/>
    <x v="0"/>
    <n v="1"/>
    <n v="31"/>
    <n v="0"/>
    <n v="9396"/>
    <n v="1259.1937499999999"/>
    <n v="0"/>
    <n v="0"/>
    <n v="0"/>
    <n v="0"/>
    <n v="0"/>
    <n v="0"/>
    <n v="0"/>
    <n v="0"/>
    <n v="0"/>
    <n v="0"/>
    <n v="542.07692307692309"/>
    <n v="430.65000000000003"/>
    <n v="26.5"/>
    <n v="0"/>
    <n v="0"/>
    <n v="0"/>
    <n v="0"/>
    <n v="223.77686942307696"/>
    <n v="0"/>
    <n v="0"/>
  </r>
  <r>
    <d v="2021-03-01T00:00:00"/>
    <x v="11"/>
    <s v="P"/>
    <s v="Active"/>
    <n v="226"/>
    <x v="225"/>
    <s v="N"/>
    <x v="21"/>
    <n v="1086"/>
    <x v="0"/>
    <s v="Niederl. 3"/>
    <n v="1"/>
    <s v="Department"/>
    <s v="Supervisor"/>
    <s v="Non-Mgm."/>
    <s v="ang."/>
    <s v="W"/>
    <d v="2012-05-01T00:00:00"/>
    <m/>
    <s v=""/>
    <n v="7"/>
    <d v="1978-06-10T00:00:00"/>
    <n v="41"/>
    <s v="N"/>
    <n v="35"/>
    <n v="2.9166666666666665"/>
    <n v="39"/>
    <x v="0"/>
    <n v="1"/>
    <n v="31"/>
    <n v="0"/>
    <n v="9397"/>
    <n v="1259.1937499999999"/>
    <n v="0"/>
    <n v="0"/>
    <n v="0"/>
    <n v="0"/>
    <n v="0"/>
    <n v="0"/>
    <n v="0"/>
    <n v="0"/>
    <n v="0"/>
    <n v="0"/>
    <n v="0"/>
    <n v="0"/>
    <n v="26.5"/>
    <n v="0"/>
    <n v="0"/>
    <n v="0"/>
    <n v="0"/>
    <n v="5.9346750000000004"/>
    <n v="0"/>
    <n v="0"/>
  </r>
  <r>
    <d v="2021-03-01T00:00:00"/>
    <x v="11"/>
    <s v="P"/>
    <s v="Active"/>
    <n v="227"/>
    <x v="226"/>
    <s v="N"/>
    <x v="30"/>
    <n v="1071"/>
    <x v="0"/>
    <s v="Niederl. 3"/>
    <n v="1"/>
    <s v="Department"/>
    <s v="Supervisor"/>
    <s v="Non-Mgm."/>
    <s v="ang."/>
    <s v="W"/>
    <d v="2012-05-01T00:00:00"/>
    <m/>
    <s v=""/>
    <n v="7"/>
    <d v="1984-01-09T00:00:00"/>
    <n v="36"/>
    <s v="N"/>
    <n v="0"/>
    <n v="0"/>
    <n v="30"/>
    <x v="0"/>
    <n v="0.76923076923076927"/>
    <n v="31"/>
    <n v="0"/>
    <n v="9398"/>
    <n v="1259.1937499999999"/>
    <n v="0"/>
    <n v="0"/>
    <n v="0"/>
    <n v="0"/>
    <n v="0"/>
    <n v="0"/>
    <n v="0"/>
    <n v="0"/>
    <n v="0"/>
    <n v="0"/>
    <n v="0"/>
    <n v="0"/>
    <n v="26.5"/>
    <n v="0"/>
    <n v="0"/>
    <n v="0"/>
    <n v="0"/>
    <n v="5.9346750000000004"/>
    <n v="0"/>
    <n v="0"/>
  </r>
  <r>
    <d v="2021-03-01T00:00:00"/>
    <x v="11"/>
    <s v="P"/>
    <s v="Active"/>
    <n v="228"/>
    <x v="227"/>
    <s v="N"/>
    <x v="23"/>
    <n v="1068"/>
    <x v="0"/>
    <s v="Niederl. 3"/>
    <n v="1"/>
    <s v="Department"/>
    <s v="Supervisor"/>
    <s v="Non-Mgm."/>
    <s v="ang."/>
    <s v="W"/>
    <d v="2012-06-01T00:00:00"/>
    <m/>
    <s v=""/>
    <n v="7"/>
    <d v="1957-07-22T00:00:00"/>
    <n v="62"/>
    <s v="N"/>
    <n v="30"/>
    <n v="2.5"/>
    <n v="39"/>
    <x v="0"/>
    <n v="1"/>
    <n v="31"/>
    <n v="0"/>
    <n v="9399"/>
    <n v="1259.1937499999999"/>
    <n v="0"/>
    <n v="0"/>
    <n v="0"/>
    <n v="0"/>
    <n v="0"/>
    <n v="0"/>
    <n v="0"/>
    <n v="0"/>
    <n v="0"/>
    <n v="0"/>
    <n v="0"/>
    <n v="0"/>
    <n v="26.5"/>
    <n v="0"/>
    <n v="0"/>
    <n v="0"/>
    <n v="0"/>
    <n v="5.9346750000000004"/>
    <n v="0"/>
    <n v="0"/>
  </r>
  <r>
    <d v="2021-03-01T00:00:00"/>
    <x v="11"/>
    <s v="P"/>
    <s v="Active"/>
    <n v="229"/>
    <x v="228"/>
    <s v="N"/>
    <x v="19"/>
    <n v="1083"/>
    <x v="0"/>
    <s v="Niederl. 3"/>
    <n v="1"/>
    <s v="Department"/>
    <s v="Supervisor"/>
    <s v="Non-Mgm."/>
    <s v="ang."/>
    <s v="M"/>
    <d v="2012-06-01T00:00:00"/>
    <m/>
    <s v=""/>
    <n v="7"/>
    <d v="1985-08-17T00:00:00"/>
    <n v="34"/>
    <s v="N"/>
    <n v="30"/>
    <n v="2.5"/>
    <n v="39"/>
    <x v="0"/>
    <n v="1"/>
    <n v="31"/>
    <n v="0"/>
    <n v="9400"/>
    <n v="1259.1937499999999"/>
    <n v="0"/>
    <n v="0"/>
    <n v="0"/>
    <n v="0"/>
    <n v="0"/>
    <n v="0"/>
    <n v="0"/>
    <n v="0"/>
    <n v="0"/>
    <n v="0"/>
    <n v="0"/>
    <n v="0"/>
    <n v="26.5"/>
    <n v="0"/>
    <n v="0"/>
    <n v="0"/>
    <n v="0"/>
    <n v="5.9346750000000004"/>
    <n v="0"/>
    <n v="0"/>
  </r>
  <r>
    <d v="2021-03-01T00:00:00"/>
    <x v="11"/>
    <s v="P"/>
    <s v="Active"/>
    <n v="230"/>
    <x v="229"/>
    <s v="N"/>
    <x v="5"/>
    <n v="1093"/>
    <x v="0"/>
    <s v="Niederl. 3"/>
    <n v="1"/>
    <s v="Department"/>
    <s v="Supervisor"/>
    <s v="Non-Mgm."/>
    <s v="ang."/>
    <s v="M"/>
    <d v="2012-06-01T00:00:00"/>
    <m/>
    <s v=""/>
    <n v="7"/>
    <d v="1959-06-12T00:00:00"/>
    <n v="60"/>
    <s v="N"/>
    <n v="30"/>
    <n v="2.5"/>
    <n v="39"/>
    <x v="0"/>
    <n v="1"/>
    <n v="31"/>
    <n v="0"/>
    <n v="9401"/>
    <n v="1259.1937499999999"/>
    <n v="0"/>
    <n v="0"/>
    <n v="0"/>
    <n v="0"/>
    <n v="0"/>
    <n v="0"/>
    <n v="0"/>
    <n v="0"/>
    <n v="0"/>
    <n v="0"/>
    <n v="0"/>
    <n v="0"/>
    <n v="26.5"/>
    <n v="0"/>
    <n v="0"/>
    <n v="0"/>
    <n v="0"/>
    <n v="5.9346750000000004"/>
    <n v="0"/>
    <n v="0"/>
  </r>
  <r>
    <d v="2021-03-01T00:00:00"/>
    <x v="11"/>
    <s v="P"/>
    <s v="Active"/>
    <n v="231"/>
    <x v="230"/>
    <s v="N"/>
    <x v="24"/>
    <n v="1081"/>
    <x v="0"/>
    <s v="Niederl. 3"/>
    <n v="1"/>
    <s v="Department"/>
    <s v="Supervisor"/>
    <s v="Manager"/>
    <s v="ang."/>
    <s v="M"/>
    <d v="2012-07-01T00:00:00"/>
    <m/>
    <s v=""/>
    <n v="7"/>
    <d v="1983-12-24T00:00:00"/>
    <n v="36"/>
    <s v="N"/>
    <n v="30"/>
    <n v="2.5"/>
    <n v="39"/>
    <x v="0"/>
    <n v="1"/>
    <n v="31"/>
    <n v="0"/>
    <n v="9402"/>
    <n v="1259.1937499999999"/>
    <n v="0"/>
    <n v="0"/>
    <n v="0"/>
    <n v="0"/>
    <n v="0"/>
    <n v="0"/>
    <n v="0"/>
    <n v="0"/>
    <n v="0"/>
    <n v="0"/>
    <n v="0"/>
    <n v="0"/>
    <n v="26.5"/>
    <n v="0"/>
    <n v="0"/>
    <n v="0"/>
    <n v="0"/>
    <n v="5.9346750000000004"/>
    <n v="118.94759999999999"/>
    <n v="0"/>
  </r>
  <r>
    <d v="2021-03-01T00:00:00"/>
    <x v="11"/>
    <s v="P"/>
    <s v="Active"/>
    <n v="232"/>
    <x v="231"/>
    <s v="N"/>
    <x v="22"/>
    <n v="1041"/>
    <x v="4"/>
    <s v="Niederl. 6"/>
    <n v="1"/>
    <s v="Department"/>
    <s v="Supervisor"/>
    <s v="Non-Mgm."/>
    <s v="ang."/>
    <s v="M"/>
    <d v="2012-07-01T00:00:00"/>
    <m/>
    <s v=""/>
    <n v="7"/>
    <d v="1979-09-27T00:00:00"/>
    <n v="40"/>
    <s v="J"/>
    <n v="30"/>
    <n v="2.5"/>
    <n v="39"/>
    <x v="0"/>
    <n v="1"/>
    <n v="31"/>
    <n v="0"/>
    <n v="9403"/>
    <n v="1259.1937499999999"/>
    <n v="0"/>
    <n v="0"/>
    <n v="0"/>
    <n v="0"/>
    <n v="0"/>
    <n v="0"/>
    <n v="0"/>
    <n v="0"/>
    <n v="0"/>
    <n v="0"/>
    <n v="542.48076923076917"/>
    <n v="430.97083333333342"/>
    <n v="26.5"/>
    <n v="0"/>
    <n v="0"/>
    <n v="0"/>
    <n v="0"/>
    <n v="223.93916139423078"/>
    <n v="0"/>
    <n v="0"/>
  </r>
  <r>
    <d v="2021-03-01T00:00:00"/>
    <x v="11"/>
    <s v="P"/>
    <s v="Active"/>
    <n v="233"/>
    <x v="232"/>
    <s v="N"/>
    <x v="11"/>
    <n v="1082"/>
    <x v="0"/>
    <s v="Niederl. 3"/>
    <n v="1"/>
    <s v="Department"/>
    <s v="Supervisor"/>
    <s v="Non-Mgm."/>
    <s v="ang."/>
    <s v="M"/>
    <d v="2012-08-01T00:00:00"/>
    <m/>
    <s v=""/>
    <n v="7"/>
    <d v="1970-10-12T00:00:00"/>
    <n v="49"/>
    <s v="N"/>
    <n v="30"/>
    <n v="2.5"/>
    <n v="39"/>
    <x v="0"/>
    <n v="1"/>
    <n v="31"/>
    <n v="0"/>
    <n v="9404"/>
    <n v="1259.1937499999999"/>
    <n v="0"/>
    <n v="0"/>
    <n v="0"/>
    <n v="0"/>
    <n v="0"/>
    <n v="0"/>
    <n v="0"/>
    <n v="0"/>
    <n v="0"/>
    <n v="0"/>
    <n v="0"/>
    <n v="0"/>
    <n v="26.5"/>
    <n v="0"/>
    <n v="0"/>
    <n v="0"/>
    <n v="0"/>
    <n v="5.9346750000000004"/>
    <n v="0"/>
    <n v="0"/>
  </r>
  <r>
    <d v="2021-03-01T00:00:00"/>
    <x v="11"/>
    <s v="P"/>
    <s v="Active"/>
    <n v="234"/>
    <x v="233"/>
    <s v="N"/>
    <x v="9"/>
    <n v="1087"/>
    <x v="0"/>
    <s v="Niederl. 3"/>
    <n v="1"/>
    <s v="Department"/>
    <s v="Supervisor"/>
    <s v="Non-Mgm."/>
    <s v="ang."/>
    <s v="M"/>
    <d v="2012-08-01T00:00:00"/>
    <m/>
    <s v=""/>
    <n v="7"/>
    <d v="1979-08-18T00:00:00"/>
    <n v="40"/>
    <s v="N"/>
    <n v="30"/>
    <n v="2.5"/>
    <n v="39"/>
    <x v="0"/>
    <n v="1"/>
    <n v="31"/>
    <n v="0"/>
    <n v="9405"/>
    <n v="1259.1937499999999"/>
    <n v="0"/>
    <n v="0"/>
    <n v="0"/>
    <n v="0"/>
    <n v="0"/>
    <n v="0"/>
    <n v="0"/>
    <n v="0"/>
    <n v="0"/>
    <n v="0"/>
    <n v="0"/>
    <n v="0"/>
    <n v="26.5"/>
    <n v="0"/>
    <n v="0"/>
    <n v="0"/>
    <n v="0"/>
    <n v="5.9346750000000004"/>
    <n v="0"/>
    <n v="0"/>
  </r>
  <r>
    <d v="2021-03-01T00:00:00"/>
    <x v="11"/>
    <s v="P"/>
    <s v="Active"/>
    <n v="235"/>
    <x v="234"/>
    <s v="N"/>
    <x v="23"/>
    <n v="1068"/>
    <x v="0"/>
    <s v="Niederl. 3"/>
    <n v="1"/>
    <s v="Department"/>
    <s v="Supervisor"/>
    <s v="Non-Mgm."/>
    <s v="ang."/>
    <s v="W"/>
    <d v="2012-09-01T00:00:00"/>
    <m/>
    <s v=""/>
    <n v="7"/>
    <d v="1985-01-29T00:00:00"/>
    <n v="34"/>
    <s v="N"/>
    <n v="30"/>
    <n v="2.5"/>
    <n v="39"/>
    <x v="0"/>
    <n v="1"/>
    <n v="31"/>
    <n v="0"/>
    <n v="9406"/>
    <n v="1259.1937499999999"/>
    <n v="0"/>
    <n v="0"/>
    <n v="0"/>
    <n v="0"/>
    <n v="0"/>
    <n v="0"/>
    <n v="0"/>
    <n v="0"/>
    <n v="0"/>
    <n v="0"/>
    <n v="0"/>
    <n v="0"/>
    <n v="26.5"/>
    <n v="0"/>
    <n v="0"/>
    <n v="0"/>
    <n v="0"/>
    <n v="5.9346750000000004"/>
    <n v="0"/>
    <n v="0"/>
  </r>
  <r>
    <d v="2021-03-01T00:00:00"/>
    <x v="11"/>
    <s v="P"/>
    <s v="Active"/>
    <n v="236"/>
    <x v="235"/>
    <s v="N"/>
    <x v="9"/>
    <n v="1087"/>
    <x v="0"/>
    <s v="Niederl. 3"/>
    <n v="1"/>
    <s v="Department"/>
    <s v="Supervisor"/>
    <s v="Non-Mgm."/>
    <s v="ang."/>
    <s v="M"/>
    <d v="2012-09-01T00:00:00"/>
    <m/>
    <s v=""/>
    <n v="7"/>
    <d v="1974-09-04T00:00:00"/>
    <n v="45"/>
    <s v="N"/>
    <n v="30"/>
    <n v="2.5"/>
    <n v="39"/>
    <x v="0"/>
    <n v="1"/>
    <n v="31"/>
    <n v="0"/>
    <n v="9407"/>
    <n v="1259.1937499999999"/>
    <n v="0"/>
    <n v="0"/>
    <n v="0"/>
    <n v="0"/>
    <n v="0"/>
    <n v="0"/>
    <n v="0"/>
    <n v="0"/>
    <n v="0"/>
    <n v="0"/>
    <n v="0"/>
    <n v="0"/>
    <n v="26.5"/>
    <n v="0"/>
    <n v="0"/>
    <n v="0"/>
    <n v="0"/>
    <n v="5.9346750000000004"/>
    <n v="0"/>
    <n v="0"/>
  </r>
  <r>
    <d v="2021-03-01T00:00:00"/>
    <x v="11"/>
    <s v="P"/>
    <s v="Active"/>
    <n v="237"/>
    <x v="236"/>
    <s v="N"/>
    <x v="22"/>
    <n v="1053"/>
    <x v="3"/>
    <s v="Niederl. 8"/>
    <n v="1"/>
    <s v="Department"/>
    <s v="Supervisor"/>
    <s v="Non-Mgm."/>
    <s v="ang."/>
    <s v="M"/>
    <d v="2016-01-26T00:00:00"/>
    <m/>
    <s v=""/>
    <n v="3"/>
    <d v="1992-07-30T00:00:00"/>
    <n v="27"/>
    <s v="J"/>
    <n v="30"/>
    <n v="2.5"/>
    <n v="39"/>
    <x v="0"/>
    <n v="1"/>
    <n v="31"/>
    <n v="0"/>
    <n v="9408"/>
    <n v="1259.1937499999999"/>
    <n v="0"/>
    <n v="0"/>
    <n v="0"/>
    <n v="0"/>
    <n v="0"/>
    <n v="0"/>
    <n v="0"/>
    <n v="0"/>
    <n v="0"/>
    <n v="0"/>
    <n v="542.76923076923072"/>
    <n v="431.20000000000005"/>
    <n v="26.5"/>
    <n v="0"/>
    <n v="0"/>
    <n v="0"/>
    <n v="0"/>
    <n v="224.05508423076924"/>
    <n v="0"/>
    <n v="0"/>
  </r>
  <r>
    <d v="2021-03-01T00:00:00"/>
    <x v="11"/>
    <s v="P"/>
    <s v="Active"/>
    <n v="238"/>
    <x v="237"/>
    <s v="N"/>
    <x v="27"/>
    <n v="1070"/>
    <x v="0"/>
    <s v="Niederl. 3"/>
    <n v="1"/>
    <s v="Department"/>
    <s v="Supervisor"/>
    <s v="Non-Mgm."/>
    <s v="ang."/>
    <s v="M"/>
    <d v="2012-10-01T00:00:00"/>
    <m/>
    <s v=""/>
    <n v="7"/>
    <d v="1968-05-07T00:00:00"/>
    <n v="51"/>
    <s v="N"/>
    <n v="30"/>
    <n v="2.5"/>
    <n v="39"/>
    <x v="0"/>
    <n v="1"/>
    <n v="31"/>
    <n v="0"/>
    <n v="9409"/>
    <n v="1259.1937499999999"/>
    <n v="0"/>
    <n v="0"/>
    <n v="0"/>
    <n v="0"/>
    <n v="0"/>
    <n v="0"/>
    <n v="0"/>
    <n v="0"/>
    <n v="0"/>
    <n v="0"/>
    <n v="0"/>
    <n v="0"/>
    <n v="26.5"/>
    <n v="0"/>
    <n v="0"/>
    <n v="0"/>
    <n v="0"/>
    <n v="5.9346750000000004"/>
    <n v="0"/>
    <n v="0"/>
  </r>
  <r>
    <d v="2021-03-01T00:00:00"/>
    <x v="11"/>
    <s v="P"/>
    <s v="Active"/>
    <n v="239"/>
    <x v="238"/>
    <s v="N"/>
    <x v="8"/>
    <n v="1009"/>
    <x v="0"/>
    <s v="Niederl. 3"/>
    <n v="1"/>
    <s v="Department"/>
    <s v="Supervisor"/>
    <s v="Non-Mgm."/>
    <s v="ang."/>
    <s v="M"/>
    <d v="2012-10-01T00:00:00"/>
    <m/>
    <s v=""/>
    <n v="7"/>
    <d v="1983-12-23T00:00:00"/>
    <n v="36"/>
    <s v="J"/>
    <n v="30"/>
    <n v="2.5"/>
    <n v="39"/>
    <x v="0"/>
    <n v="1"/>
    <n v="31"/>
    <n v="0"/>
    <n v="9410"/>
    <n v="1259.1937499999999"/>
    <n v="0"/>
    <n v="0"/>
    <n v="0"/>
    <n v="0"/>
    <n v="0"/>
    <n v="0"/>
    <n v="0"/>
    <n v="0"/>
    <n v="0"/>
    <n v="0"/>
    <n v="542.88461538461536"/>
    <n v="431.29166666666669"/>
    <n v="26.5"/>
    <n v="0"/>
    <n v="0"/>
    <n v="0"/>
    <n v="0"/>
    <n v="224.1014533653846"/>
    <n v="0"/>
    <n v="0"/>
  </r>
  <r>
    <d v="2021-03-01T00:00:00"/>
    <x v="11"/>
    <s v="P"/>
    <s v="Active"/>
    <n v="240"/>
    <x v="239"/>
    <s v="N"/>
    <x v="11"/>
    <n v="1082"/>
    <x v="0"/>
    <s v="Niederl. 3"/>
    <n v="1"/>
    <s v="Department"/>
    <s v="Supervisor"/>
    <s v="Non-Mgm."/>
    <s v="ang."/>
    <s v="W"/>
    <d v="2012-11-01T00:00:00"/>
    <m/>
    <s v=""/>
    <n v="7"/>
    <d v="1989-10-14T00:00:00"/>
    <n v="30"/>
    <s v="N"/>
    <n v="30"/>
    <n v="2.5"/>
    <n v="39"/>
    <x v="0"/>
    <n v="1"/>
    <n v="31"/>
    <n v="0"/>
    <n v="9411"/>
    <n v="1259.1937499999999"/>
    <n v="0"/>
    <n v="0"/>
    <n v="0"/>
    <n v="137.81"/>
    <n v="0"/>
    <n v="0"/>
    <n v="0"/>
    <n v="0"/>
    <n v="0"/>
    <n v="0"/>
    <n v="0"/>
    <n v="0"/>
    <n v="26.5"/>
    <n v="0"/>
    <n v="0"/>
    <n v="0"/>
    <n v="0"/>
    <n v="36.797224499999999"/>
    <n v="0"/>
    <n v="0"/>
  </r>
  <r>
    <d v="2021-03-01T00:00:00"/>
    <x v="11"/>
    <s v="P"/>
    <s v="Active"/>
    <n v="241"/>
    <x v="240"/>
    <s v="N"/>
    <x v="47"/>
    <n v="1016"/>
    <x v="1"/>
    <s v="Niederl. 1"/>
    <n v="1"/>
    <s v="Department"/>
    <s v="Supervisor"/>
    <s v="Manager"/>
    <s v="ang."/>
    <s v="M"/>
    <d v="2012-11-15T00:00:00"/>
    <m/>
    <s v=""/>
    <n v="7"/>
    <d v="1961-01-15T00:00:00"/>
    <n v="59"/>
    <s v="N"/>
    <n v="30"/>
    <n v="2.5"/>
    <n v="39"/>
    <x v="0"/>
    <n v="1"/>
    <n v="31"/>
    <n v="0"/>
    <n v="9412"/>
    <n v="1259.1937499999999"/>
    <n v="0"/>
    <n v="0"/>
    <n v="0"/>
    <n v="0"/>
    <n v="0"/>
    <n v="0"/>
    <n v="0"/>
    <n v="0"/>
    <n v="0"/>
    <n v="0"/>
    <n v="0"/>
    <n v="0"/>
    <n v="26.5"/>
    <n v="0"/>
    <n v="0"/>
    <n v="0"/>
    <n v="0"/>
    <n v="5.9346750000000004"/>
    <n v="0"/>
    <n v="0"/>
  </r>
  <r>
    <d v="2021-03-01T00:00:00"/>
    <x v="11"/>
    <s v="P"/>
    <s v="Active"/>
    <n v="242"/>
    <x v="241"/>
    <s v="N"/>
    <x v="49"/>
    <n v="1072"/>
    <x v="0"/>
    <s v="Niederl. 3"/>
    <n v="1"/>
    <s v="Department"/>
    <s v="Supervisor"/>
    <s v="Non-Mgm."/>
    <s v="ang."/>
    <s v="W"/>
    <d v="2014-01-15T00:00:00"/>
    <m/>
    <s v=""/>
    <n v="6"/>
    <d v="1979-09-17T00:00:00"/>
    <n v="40"/>
    <s v="N"/>
    <n v="30"/>
    <n v="2.5"/>
    <n v="16"/>
    <x v="0"/>
    <n v="0.41025641025641024"/>
    <n v="31"/>
    <n v="0"/>
    <n v="9413"/>
    <n v="1259.1937499999999"/>
    <n v="0"/>
    <n v="0"/>
    <n v="0"/>
    <n v="0"/>
    <n v="0"/>
    <n v="0"/>
    <n v="0"/>
    <n v="0"/>
    <n v="0"/>
    <n v="0"/>
    <n v="0"/>
    <n v="0"/>
    <n v="26.5"/>
    <n v="0"/>
    <n v="0"/>
    <n v="0"/>
    <n v="0"/>
    <n v="5.9346750000000004"/>
    <n v="0"/>
    <n v="0"/>
  </r>
  <r>
    <d v="2021-03-01T00:00:00"/>
    <x v="11"/>
    <s v="P"/>
    <s v="Active"/>
    <n v="243"/>
    <x v="242"/>
    <s v="N"/>
    <x v="31"/>
    <n v="1059"/>
    <x v="2"/>
    <s v="Niederl. 7"/>
    <n v="1"/>
    <s v="Department"/>
    <s v="Supervisor"/>
    <s v="Manager"/>
    <s v="ang."/>
    <s v="M"/>
    <d v="2012-12-01T00:00:00"/>
    <m/>
    <s v=""/>
    <n v="7"/>
    <d v="1988-01-16T00:00:00"/>
    <n v="32"/>
    <s v="N"/>
    <n v="30"/>
    <n v="2.5"/>
    <n v="39"/>
    <x v="0"/>
    <n v="1"/>
    <n v="31"/>
    <n v="0"/>
    <n v="9414"/>
    <n v="1259.1937499999999"/>
    <n v="0"/>
    <n v="0"/>
    <n v="30"/>
    <n v="0"/>
    <n v="0"/>
    <n v="0"/>
    <n v="0"/>
    <n v="0"/>
    <n v="0"/>
    <n v="0"/>
    <n v="0"/>
    <n v="0"/>
    <n v="26.5"/>
    <n v="0"/>
    <n v="0"/>
    <n v="0"/>
    <n v="0"/>
    <n v="12.653175000000001"/>
    <n v="118.94"/>
    <n v="0"/>
  </r>
  <r>
    <d v="2021-03-01T00:00:00"/>
    <x v="11"/>
    <s v="P"/>
    <s v="Active"/>
    <n v="244"/>
    <x v="243"/>
    <s v="N"/>
    <x v="39"/>
    <n v="1085"/>
    <x v="0"/>
    <s v="Niederl. 3"/>
    <n v="1"/>
    <s v="Department"/>
    <s v="Supervisor"/>
    <s v="Non-Mgm."/>
    <s v="ang."/>
    <s v="M"/>
    <d v="2013-02-01T00:00:00"/>
    <m/>
    <s v=""/>
    <n v="6"/>
    <d v="1985-12-21T00:00:00"/>
    <n v="34"/>
    <s v="N"/>
    <n v="30"/>
    <n v="2.5"/>
    <n v="39"/>
    <x v="0"/>
    <n v="1"/>
    <n v="31"/>
    <n v="0"/>
    <n v="9415"/>
    <n v="1259.1937499999999"/>
    <n v="0"/>
    <n v="0"/>
    <n v="0"/>
    <n v="0"/>
    <n v="0"/>
    <n v="0"/>
    <n v="0"/>
    <n v="0"/>
    <n v="0"/>
    <n v="0"/>
    <n v="0"/>
    <n v="0"/>
    <n v="26.5"/>
    <n v="0"/>
    <n v="0"/>
    <n v="0"/>
    <n v="0"/>
    <n v="5.9346750000000004"/>
    <n v="0"/>
    <n v="0"/>
  </r>
  <r>
    <d v="2021-03-01T00:00:00"/>
    <x v="11"/>
    <s v="P"/>
    <s v="Active"/>
    <n v="245"/>
    <x v="244"/>
    <s v="N"/>
    <x v="49"/>
    <n v="1072"/>
    <x v="0"/>
    <s v="Niederl. 3"/>
    <n v="1"/>
    <s v="Department"/>
    <s v="Supervisor"/>
    <s v="Non-Mgm."/>
    <s v="ang."/>
    <s v="M"/>
    <d v="2013-02-01T00:00:00"/>
    <m/>
    <s v=""/>
    <n v="6"/>
    <d v="1975-05-25T00:00:00"/>
    <n v="44"/>
    <s v="N"/>
    <n v="30"/>
    <n v="2.5"/>
    <n v="39"/>
    <x v="0"/>
    <n v="1"/>
    <n v="31"/>
    <n v="0"/>
    <n v="9416"/>
    <n v="1259.1937499999999"/>
    <n v="0"/>
    <n v="0"/>
    <n v="30"/>
    <n v="0"/>
    <n v="0"/>
    <n v="0"/>
    <n v="0"/>
    <n v="0"/>
    <n v="0"/>
    <n v="0"/>
    <n v="0"/>
    <n v="0"/>
    <n v="26.5"/>
    <n v="0"/>
    <n v="0"/>
    <n v="0"/>
    <n v="0"/>
    <n v="12.653175000000001"/>
    <n v="99.56"/>
    <n v="0"/>
  </r>
  <r>
    <d v="2021-03-01T00:00:00"/>
    <x v="11"/>
    <s v="P"/>
    <s v="Active"/>
    <n v="246"/>
    <x v="245"/>
    <s v="N"/>
    <x v="9"/>
    <n v="1087"/>
    <x v="1"/>
    <s v="Niederl. 1"/>
    <n v="1"/>
    <s v="Department"/>
    <s v="Supervisor"/>
    <s v="Non-Mgm."/>
    <s v="ang."/>
    <s v="M"/>
    <d v="2013-02-01T00:00:00"/>
    <m/>
    <s v=""/>
    <n v="6"/>
    <d v="1985-07-20T00:00:00"/>
    <n v="34"/>
    <s v="N"/>
    <n v="30"/>
    <n v="2.5"/>
    <n v="35"/>
    <x v="0"/>
    <n v="0.89743589743589747"/>
    <n v="31"/>
    <n v="0"/>
    <n v="9417"/>
    <n v="1259.1937499999999"/>
    <n v="0"/>
    <n v="0"/>
    <n v="0"/>
    <n v="0"/>
    <n v="0"/>
    <n v="0"/>
    <n v="0"/>
    <n v="0"/>
    <n v="0"/>
    <n v="0"/>
    <n v="0"/>
    <n v="0"/>
    <n v="26.5"/>
    <n v="0"/>
    <n v="0"/>
    <n v="0"/>
    <n v="0"/>
    <n v="5.9346750000000004"/>
    <n v="0"/>
    <n v="0"/>
  </r>
  <r>
    <d v="2021-03-01T00:00:00"/>
    <x v="11"/>
    <s v="P"/>
    <s v="Active"/>
    <n v="247"/>
    <x v="246"/>
    <s v="N"/>
    <x v="34"/>
    <n v="1095"/>
    <x v="1"/>
    <s v="Niederl. 1"/>
    <n v="1"/>
    <s v="Department"/>
    <s v="Supervisor"/>
    <s v="Non-Mgm."/>
    <s v="ang."/>
    <s v="M"/>
    <d v="2013-03-01T00:00:00"/>
    <m/>
    <s v=""/>
    <n v="6"/>
    <d v="1963-11-11T00:00:00"/>
    <n v="56"/>
    <s v="N"/>
    <n v="30"/>
    <n v="2.5"/>
    <n v="39"/>
    <x v="0"/>
    <n v="1"/>
    <n v="31"/>
    <n v="0"/>
    <n v="9418"/>
    <n v="1259.1937499999999"/>
    <n v="0"/>
    <n v="0"/>
    <n v="0"/>
    <n v="0"/>
    <n v="0"/>
    <n v="0"/>
    <n v="0"/>
    <n v="0"/>
    <n v="0"/>
    <n v="0"/>
    <n v="0"/>
    <n v="0"/>
    <n v="26.5"/>
    <n v="0"/>
    <n v="0"/>
    <n v="0"/>
    <n v="0"/>
    <n v="5.9346750000000004"/>
    <n v="0"/>
    <n v="0"/>
  </r>
  <r>
    <d v="2021-03-01T00:00:00"/>
    <x v="11"/>
    <s v="P"/>
    <s v="Active"/>
    <n v="248"/>
    <x v="247"/>
    <s v="N"/>
    <x v="31"/>
    <n v="1059"/>
    <x v="2"/>
    <s v="Niederl. 7"/>
    <n v="1"/>
    <s v="Department"/>
    <s v="Supervisor"/>
    <s v="Non-Mgm."/>
    <s v="ang."/>
    <s v="W"/>
    <d v="2013-04-01T00:00:00"/>
    <m/>
    <s v=""/>
    <n v="6"/>
    <d v="1982-12-18T00:00:00"/>
    <n v="37"/>
    <s v="J"/>
    <n v="30"/>
    <n v="2.5"/>
    <n v="39"/>
    <x v="0"/>
    <n v="1"/>
    <n v="31"/>
    <n v="0"/>
    <n v="9419"/>
    <n v="1259.1937499999999"/>
    <n v="0"/>
    <n v="0"/>
    <n v="30"/>
    <n v="0"/>
    <n v="425"/>
    <n v="0"/>
    <n v="0"/>
    <n v="0"/>
    <n v="0"/>
    <n v="0"/>
    <n v="543.40384615384619"/>
    <n v="431.70416666666671"/>
    <n v="26.5"/>
    <n v="0"/>
    <n v="0"/>
    <n v="0"/>
    <n v="0"/>
    <n v="326.20736447115388"/>
    <n v="79.040000000000006"/>
    <n v="0"/>
  </r>
  <r>
    <d v="2021-03-01T00:00:00"/>
    <x v="11"/>
    <s v="P"/>
    <s v="Active"/>
    <n v="249"/>
    <x v="248"/>
    <s v="Y"/>
    <x v="15"/>
    <n v="1032"/>
    <x v="5"/>
    <s v="Niederl. 5"/>
    <n v="0.5"/>
    <s v="Department"/>
    <s v="Supervisor"/>
    <s v="Manager"/>
    <s v="ang."/>
    <s v="M"/>
    <d v="2013-04-01T00:00:00"/>
    <m/>
    <s v=""/>
    <n v="6"/>
    <d v="1967-12-09T00:00:00"/>
    <n v="52"/>
    <s v="N"/>
    <n v="30"/>
    <n v="2.5"/>
    <n v="39"/>
    <x v="0"/>
    <n v="0.5"/>
    <n v="31"/>
    <n v="0"/>
    <n v="9420"/>
    <n v="1259.1937499999999"/>
    <n v="0"/>
    <n v="0"/>
    <n v="0"/>
    <n v="0"/>
    <n v="175"/>
    <n v="0"/>
    <n v="0"/>
    <n v="0"/>
    <n v="0"/>
    <n v="0"/>
    <n v="0"/>
    <n v="0"/>
    <n v="13.25"/>
    <n v="0"/>
    <n v="0"/>
    <n v="0"/>
    <n v="0"/>
    <n v="42.158587500000003"/>
    <n v="177.5284"/>
    <n v="0"/>
  </r>
  <r>
    <d v="2021-03-01T00:00:00"/>
    <x v="11"/>
    <s v="P"/>
    <s v="Active"/>
    <n v="249"/>
    <x v="248"/>
    <s v="Y"/>
    <x v="15"/>
    <n v="1038"/>
    <x v="4"/>
    <s v="Niederl. 6"/>
    <n v="0.5"/>
    <s v="Department"/>
    <s v="Supervisor"/>
    <s v="Manager"/>
    <s v="ang."/>
    <s v="M"/>
    <d v="2013-04-01T00:00:00"/>
    <m/>
    <s v=""/>
    <n v="6"/>
    <d v="1967-12-09T00:00:00"/>
    <n v="52"/>
    <s v="N"/>
    <n v="30"/>
    <n v="2.5"/>
    <n v="39"/>
    <x v="0"/>
    <n v="0.5"/>
    <n v="31"/>
    <n v="0"/>
    <n v="9421"/>
    <n v="1259.1937499999999"/>
    <n v="0"/>
    <n v="0"/>
    <n v="0"/>
    <n v="0"/>
    <n v="175"/>
    <n v="0"/>
    <n v="0"/>
    <n v="0"/>
    <n v="0"/>
    <n v="0"/>
    <n v="0"/>
    <n v="0"/>
    <n v="13.25"/>
    <n v="0"/>
    <n v="0"/>
    <n v="0"/>
    <n v="0"/>
    <n v="42.158587500000003"/>
    <n v="177.5284"/>
    <n v="0"/>
  </r>
  <r>
    <d v="2021-03-01T00:00:00"/>
    <x v="11"/>
    <s v="P"/>
    <s v="Active"/>
    <n v="250"/>
    <x v="249"/>
    <s v="N"/>
    <x v="16"/>
    <n v="1067"/>
    <x v="3"/>
    <s v="Niederl. 8"/>
    <n v="1"/>
    <s v="Department"/>
    <s v="Supervisor"/>
    <s v="Non-Mgm."/>
    <s v="ang."/>
    <s v="M"/>
    <d v="2013-04-01T00:00:00"/>
    <m/>
    <s v=""/>
    <n v="6"/>
    <d v="1965-08-20T00:00:00"/>
    <n v="54"/>
    <s v="N"/>
    <n v="30"/>
    <n v="2.5"/>
    <n v="39"/>
    <x v="0"/>
    <n v="1"/>
    <n v="31"/>
    <n v="0"/>
    <n v="9422"/>
    <n v="1259.1937499999999"/>
    <n v="0"/>
    <n v="0"/>
    <n v="0"/>
    <n v="0"/>
    <n v="0"/>
    <n v="0"/>
    <n v="0"/>
    <n v="0"/>
    <n v="0"/>
    <n v="0"/>
    <n v="0"/>
    <n v="0"/>
    <n v="26.5"/>
    <n v="0"/>
    <n v="0"/>
    <n v="0"/>
    <n v="0"/>
    <n v="5.9346750000000004"/>
    <n v="0"/>
    <n v="0"/>
  </r>
  <r>
    <d v="2021-03-01T00:00:00"/>
    <x v="11"/>
    <s v="P"/>
    <s v="Active"/>
    <n v="251"/>
    <x v="250"/>
    <s v="N"/>
    <x v="9"/>
    <n v="1087"/>
    <x v="0"/>
    <s v="Niederl. 3"/>
    <n v="1"/>
    <s v="Department"/>
    <s v="Supervisor"/>
    <s v="Manager"/>
    <s v="ang."/>
    <s v="M"/>
    <d v="2013-04-01T00:00:00"/>
    <m/>
    <s v=""/>
    <n v="6"/>
    <d v="1979-08-06T00:00:00"/>
    <n v="40"/>
    <s v="N"/>
    <n v="30"/>
    <n v="2.5"/>
    <n v="39"/>
    <x v="0"/>
    <n v="1"/>
    <n v="31"/>
    <n v="0"/>
    <n v="9423"/>
    <n v="1259.1937499999999"/>
    <n v="0"/>
    <n v="0"/>
    <n v="0"/>
    <n v="0"/>
    <n v="0"/>
    <n v="0"/>
    <n v="0"/>
    <n v="0"/>
    <n v="0"/>
    <n v="0"/>
    <n v="0"/>
    <n v="0"/>
    <n v="26.5"/>
    <n v="0"/>
    <n v="0"/>
    <n v="0"/>
    <n v="0"/>
    <n v="5.9346750000000004"/>
    <n v="0"/>
    <n v="0"/>
  </r>
  <r>
    <d v="2021-03-01T00:00:00"/>
    <x v="11"/>
    <s v="P"/>
    <s v="Active"/>
    <n v="252"/>
    <x v="251"/>
    <s v="N"/>
    <x v="29"/>
    <n v="1079"/>
    <x v="0"/>
    <s v="Niederl. 3"/>
    <n v="1"/>
    <s v="Department"/>
    <s v="Supervisor"/>
    <s v="Non-Mgm."/>
    <s v="ang."/>
    <s v="M"/>
    <d v="2013-05-01T00:00:00"/>
    <m/>
    <s v=""/>
    <n v="6"/>
    <d v="1965-03-09T00:00:00"/>
    <n v="54"/>
    <s v="N"/>
    <n v="30"/>
    <n v="2.5"/>
    <n v="39"/>
    <x v="0"/>
    <n v="1"/>
    <n v="31"/>
    <n v="0"/>
    <n v="9424"/>
    <n v="1259.1937499999999"/>
    <n v="0"/>
    <n v="0"/>
    <n v="0"/>
    <n v="0"/>
    <n v="0"/>
    <n v="0"/>
    <n v="0"/>
    <n v="0"/>
    <n v="0"/>
    <n v="0"/>
    <n v="0"/>
    <n v="0"/>
    <n v="26.5"/>
    <n v="0"/>
    <n v="0"/>
    <n v="0"/>
    <n v="0"/>
    <n v="5.9346750000000004"/>
    <n v="0"/>
    <n v="0"/>
  </r>
  <r>
    <d v="2021-03-01T00:00:00"/>
    <x v="11"/>
    <s v="P"/>
    <s v="Active"/>
    <n v="253"/>
    <x v="252"/>
    <s v="Y"/>
    <x v="13"/>
    <n v="1030"/>
    <x v="5"/>
    <s v="Niederl. 5"/>
    <n v="0.5"/>
    <s v="Department"/>
    <s v="Supervisor"/>
    <s v="Manager"/>
    <s v="ang."/>
    <s v="M"/>
    <d v="2013-06-01T00:00:00"/>
    <m/>
    <s v=""/>
    <n v="6"/>
    <d v="1971-08-18T00:00:00"/>
    <n v="48"/>
    <s v="N"/>
    <n v="30"/>
    <n v="2.5"/>
    <n v="39"/>
    <x v="0"/>
    <n v="0.5"/>
    <n v="31"/>
    <n v="0"/>
    <n v="9425"/>
    <n v="1259.1937499999999"/>
    <n v="0"/>
    <n v="0"/>
    <n v="0"/>
    <n v="0"/>
    <n v="0"/>
    <n v="0"/>
    <n v="0"/>
    <n v="0"/>
    <n v="0"/>
    <n v="0"/>
    <n v="0"/>
    <n v="0"/>
    <n v="13.25"/>
    <n v="0"/>
    <n v="0"/>
    <n v="0"/>
    <n v="0"/>
    <n v="2.9673375000000002"/>
    <n v="226.1456"/>
    <n v="0"/>
  </r>
  <r>
    <d v="2021-03-01T00:00:00"/>
    <x v="11"/>
    <s v="P"/>
    <s v="Active"/>
    <n v="253"/>
    <x v="252"/>
    <s v="Y"/>
    <x v="13"/>
    <n v="1036"/>
    <x v="4"/>
    <s v="Niederl. 6"/>
    <n v="0.5"/>
    <s v="Department"/>
    <s v="Supervisor"/>
    <s v="Manager"/>
    <s v="ang."/>
    <s v="M"/>
    <d v="2013-06-01T00:00:00"/>
    <m/>
    <s v=""/>
    <n v="6"/>
    <d v="1971-08-18T00:00:00"/>
    <n v="48"/>
    <s v="N"/>
    <n v="30"/>
    <n v="2.5"/>
    <n v="39"/>
    <x v="0"/>
    <n v="0.5"/>
    <n v="31"/>
    <n v="0"/>
    <n v="9426"/>
    <n v="1259.1937499999999"/>
    <n v="0"/>
    <n v="0"/>
    <n v="0"/>
    <n v="0"/>
    <n v="0"/>
    <n v="0"/>
    <n v="0"/>
    <n v="0"/>
    <n v="0"/>
    <n v="0"/>
    <n v="0"/>
    <n v="0"/>
    <n v="13.25"/>
    <n v="0"/>
    <n v="0"/>
    <n v="0"/>
    <n v="0"/>
    <n v="2.9673375000000002"/>
    <n v="226.1456"/>
    <n v="0"/>
  </r>
  <r>
    <d v="2021-03-01T00:00:00"/>
    <x v="11"/>
    <s v="P"/>
    <s v="Active"/>
    <n v="254"/>
    <x v="253"/>
    <s v="N"/>
    <x v="22"/>
    <n v="1029"/>
    <x v="6"/>
    <s v="Niederl. 10"/>
    <n v="1"/>
    <s v="Department"/>
    <s v="Supervisor"/>
    <s v="Non-Mgm."/>
    <s v="ang."/>
    <s v="M"/>
    <d v="2013-06-01T00:00:00"/>
    <m/>
    <s v=""/>
    <n v="6"/>
    <d v="1991-05-01T00:00:00"/>
    <n v="28"/>
    <s v="J"/>
    <n v="30"/>
    <n v="2.5"/>
    <n v="39"/>
    <x v="0"/>
    <n v="1"/>
    <n v="31"/>
    <n v="0"/>
    <n v="9427"/>
    <n v="1259.1937499999999"/>
    <n v="0"/>
    <n v="0"/>
    <n v="0"/>
    <n v="0"/>
    <n v="0"/>
    <n v="0"/>
    <n v="0"/>
    <n v="0"/>
    <n v="0"/>
    <n v="0"/>
    <n v="543.86538461538464"/>
    <n v="432.07083333333338"/>
    <n v="26.5"/>
    <n v="0"/>
    <n v="0"/>
    <n v="0"/>
    <n v="0"/>
    <n v="224.4955910096154"/>
    <n v="0"/>
    <n v="0"/>
  </r>
  <r>
    <d v="2021-03-01T00:00:00"/>
    <x v="11"/>
    <s v="P"/>
    <s v="Active"/>
    <n v="255"/>
    <x v="254"/>
    <s v="N"/>
    <x v="11"/>
    <n v="1082"/>
    <x v="0"/>
    <s v="Niederl. 3"/>
    <n v="1"/>
    <s v="Department"/>
    <s v="Supervisor"/>
    <s v="Non-Mgm."/>
    <s v="ang."/>
    <s v="M"/>
    <d v="2013-06-01T00:00:00"/>
    <m/>
    <s v=""/>
    <n v="6"/>
    <d v="1986-12-31T00:00:00"/>
    <n v="33"/>
    <s v="N"/>
    <n v="35"/>
    <n v="2.9166666666666665"/>
    <n v="30"/>
    <x v="0"/>
    <n v="0.76923076923076927"/>
    <n v="31"/>
    <n v="0"/>
    <n v="9428"/>
    <n v="1259.1937499999999"/>
    <n v="0"/>
    <n v="0"/>
    <n v="0"/>
    <n v="0"/>
    <n v="0"/>
    <n v="0"/>
    <n v="0"/>
    <n v="0"/>
    <n v="0"/>
    <n v="0"/>
    <n v="0"/>
    <n v="0"/>
    <n v="26.5"/>
    <n v="0"/>
    <n v="0"/>
    <n v="0"/>
    <n v="0"/>
    <n v="5.9346750000000004"/>
    <n v="0"/>
    <n v="0"/>
  </r>
  <r>
    <d v="2021-03-01T00:00:00"/>
    <x v="11"/>
    <s v="P"/>
    <s v="Active"/>
    <n v="256"/>
    <x v="255"/>
    <s v="N"/>
    <x v="18"/>
    <n v="1080"/>
    <x v="0"/>
    <s v="Niederl. 3"/>
    <n v="1"/>
    <s v="Department"/>
    <s v="Supervisor"/>
    <s v="Director"/>
    <s v="ang."/>
    <s v="M"/>
    <d v="2013-06-01T00:00:00"/>
    <m/>
    <s v=""/>
    <n v="6"/>
    <d v="1966-08-28T00:00:00"/>
    <n v="53"/>
    <s v="N"/>
    <n v="30"/>
    <n v="2.5"/>
    <n v="39"/>
    <x v="0"/>
    <n v="1"/>
    <n v="31"/>
    <n v="0"/>
    <n v="9429"/>
    <n v="1259.1937499999999"/>
    <n v="0"/>
    <n v="0"/>
    <n v="0"/>
    <n v="0"/>
    <n v="0"/>
    <n v="0"/>
    <n v="2011.17"/>
    <n v="0"/>
    <n v="0"/>
    <n v="0"/>
    <n v="0"/>
    <n v="0"/>
    <n v="26.5"/>
    <n v="0"/>
    <n v="0"/>
    <n v="0"/>
    <n v="0"/>
    <n v="456.33619650000003"/>
    <n v="352.86610000000002"/>
    <n v="0"/>
  </r>
  <r>
    <d v="2021-03-01T00:00:00"/>
    <x v="11"/>
    <s v="P"/>
    <s v="Active"/>
    <n v="257"/>
    <x v="256"/>
    <s v="N"/>
    <x v="9"/>
    <n v="1087"/>
    <x v="0"/>
    <s v="Niederl. 3"/>
    <n v="1"/>
    <s v="Department"/>
    <s v="Supervisor"/>
    <s v="Non-Mgm."/>
    <s v="ang."/>
    <s v="M"/>
    <d v="2013-07-01T00:00:00"/>
    <m/>
    <s v=""/>
    <n v="6"/>
    <d v="1975-05-08T00:00:00"/>
    <n v="44"/>
    <s v="N"/>
    <n v="30"/>
    <n v="2.5"/>
    <n v="39"/>
    <x v="0"/>
    <n v="1"/>
    <n v="31"/>
    <n v="0"/>
    <n v="9430"/>
    <n v="1259.1937499999999"/>
    <n v="0"/>
    <n v="0"/>
    <n v="0"/>
    <n v="0"/>
    <n v="0"/>
    <n v="0"/>
    <n v="0"/>
    <n v="0"/>
    <n v="0"/>
    <n v="0"/>
    <n v="0"/>
    <n v="0"/>
    <n v="26.5"/>
    <n v="0"/>
    <n v="0"/>
    <n v="0"/>
    <n v="0"/>
    <n v="5.9346750000000004"/>
    <n v="0"/>
    <n v="0"/>
  </r>
  <r>
    <d v="2021-03-01T00:00:00"/>
    <x v="11"/>
    <s v="P"/>
    <s v="Active"/>
    <n v="258"/>
    <x v="257"/>
    <s v="N"/>
    <x v="20"/>
    <n v="1062"/>
    <x v="11"/>
    <s v="Niederl. 12"/>
    <n v="1"/>
    <s v="Department"/>
    <s v="Supervisor"/>
    <s v="Non-Mgm."/>
    <s v="ang."/>
    <s v="W"/>
    <d v="2013-07-15T00:00:00"/>
    <m/>
    <s v=""/>
    <n v="6"/>
    <d v="1983-04-22T00:00:00"/>
    <n v="36"/>
    <s v="N"/>
    <n v="30"/>
    <n v="2.5"/>
    <n v="39"/>
    <x v="0"/>
    <n v="1"/>
    <n v="31"/>
    <n v="0"/>
    <n v="9431"/>
    <n v="1259.1937499999999"/>
    <n v="0"/>
    <n v="0"/>
    <n v="0"/>
    <n v="0"/>
    <n v="0"/>
    <n v="0"/>
    <n v="0"/>
    <n v="0"/>
    <n v="0"/>
    <n v="0"/>
    <n v="0"/>
    <n v="0"/>
    <n v="26.5"/>
    <n v="0"/>
    <n v="0"/>
    <n v="0"/>
    <n v="0"/>
    <n v="5.9346750000000004"/>
    <n v="0"/>
    <n v="0"/>
  </r>
  <r>
    <d v="2021-03-01T00:00:00"/>
    <x v="11"/>
    <s v="P"/>
    <s v="Active"/>
    <n v="259"/>
    <x v="258"/>
    <s v="N"/>
    <x v="9"/>
    <n v="1087"/>
    <x v="0"/>
    <s v="Niederl. 3"/>
    <n v="1"/>
    <s v="Department"/>
    <s v="Supervisor"/>
    <s v="Non-Mgm."/>
    <s v="ang."/>
    <s v="M"/>
    <d v="2013-07-01T00:00:00"/>
    <m/>
    <s v=""/>
    <n v="6"/>
    <d v="1982-10-31T00:00:00"/>
    <n v="37"/>
    <s v="N"/>
    <n v="30"/>
    <n v="2.5"/>
    <n v="39"/>
    <x v="0"/>
    <n v="1"/>
    <n v="31"/>
    <n v="0"/>
    <n v="9432"/>
    <n v="1259.1937499999999"/>
    <n v="0"/>
    <n v="0"/>
    <n v="0"/>
    <n v="0"/>
    <n v="0"/>
    <n v="0"/>
    <n v="0"/>
    <n v="0"/>
    <n v="0"/>
    <n v="0"/>
    <n v="0"/>
    <n v="0"/>
    <n v="26.5"/>
    <n v="0"/>
    <n v="0"/>
    <n v="0"/>
    <n v="0"/>
    <n v="5.9346750000000004"/>
    <n v="0"/>
    <n v="0"/>
  </r>
  <r>
    <d v="2021-03-01T00:00:00"/>
    <x v="11"/>
    <s v="P"/>
    <s v="Active"/>
    <n v="260"/>
    <x v="259"/>
    <s v="N"/>
    <x v="9"/>
    <n v="1087"/>
    <x v="0"/>
    <s v="Niederl. 3"/>
    <n v="1"/>
    <s v="Department"/>
    <s v="Supervisor"/>
    <s v="Non-Mgm."/>
    <s v="ang."/>
    <s v="M"/>
    <d v="2013-07-01T00:00:00"/>
    <m/>
    <s v=""/>
    <n v="6"/>
    <d v="1981-10-08T00:00:00"/>
    <n v="38"/>
    <s v="N"/>
    <n v="30"/>
    <n v="2.5"/>
    <n v="39"/>
    <x v="0"/>
    <n v="1"/>
    <n v="31"/>
    <n v="0"/>
    <n v="9433"/>
    <n v="1259.1937499999999"/>
    <n v="0"/>
    <n v="0"/>
    <n v="0"/>
    <n v="0"/>
    <n v="0"/>
    <n v="0"/>
    <n v="0"/>
    <n v="0"/>
    <n v="0"/>
    <n v="0"/>
    <n v="0"/>
    <n v="0"/>
    <n v="26.5"/>
    <n v="0"/>
    <n v="0"/>
    <n v="0"/>
    <n v="0"/>
    <n v="5.9346750000000004"/>
    <n v="0"/>
    <n v="0"/>
  </r>
  <r>
    <d v="2021-03-01T00:00:00"/>
    <x v="11"/>
    <s v="P"/>
    <s v="Active"/>
    <n v="261"/>
    <x v="260"/>
    <s v="N"/>
    <x v="31"/>
    <n v="1064"/>
    <x v="11"/>
    <s v="Niederl. 12"/>
    <n v="1"/>
    <s v="Department"/>
    <s v="Supervisor"/>
    <s v="Non-Mgm."/>
    <s v="ang."/>
    <s v="M"/>
    <d v="2013-08-01T00:00:00"/>
    <m/>
    <s v=""/>
    <n v="6"/>
    <d v="1976-12-05T00:00:00"/>
    <n v="43"/>
    <s v="N"/>
    <n v="30"/>
    <n v="2.5"/>
    <n v="39"/>
    <x v="0"/>
    <n v="1"/>
    <n v="31"/>
    <n v="0"/>
    <n v="9434"/>
    <n v="1259.1937499999999"/>
    <n v="0"/>
    <n v="0"/>
    <n v="30"/>
    <n v="0"/>
    <n v="0"/>
    <n v="0"/>
    <n v="0"/>
    <n v="0"/>
    <n v="0"/>
    <n v="0"/>
    <n v="0"/>
    <n v="0"/>
    <n v="26.5"/>
    <n v="0"/>
    <n v="0"/>
    <n v="0"/>
    <n v="0"/>
    <n v="12.653175000000001"/>
    <n v="102.03"/>
    <n v="0"/>
  </r>
  <r>
    <d v="2021-03-01T00:00:00"/>
    <x v="11"/>
    <s v="P"/>
    <s v="Active"/>
    <n v="262"/>
    <x v="261"/>
    <s v="N"/>
    <x v="22"/>
    <n v="1060"/>
    <x v="2"/>
    <s v="Niederl. 7"/>
    <n v="1"/>
    <s v="Department"/>
    <s v="Supervisor"/>
    <s v="Non-Mgm."/>
    <s v="ang."/>
    <s v="M"/>
    <d v="2016-07-07T00:00:00"/>
    <m/>
    <s v=""/>
    <n v="3"/>
    <d v="1996-01-24T00:00:00"/>
    <n v="23"/>
    <s v="J"/>
    <n v="30"/>
    <n v="2.5"/>
    <n v="39"/>
    <x v="0"/>
    <n v="1"/>
    <n v="31"/>
    <n v="0"/>
    <n v="9435"/>
    <n v="1259.1937499999999"/>
    <n v="0"/>
    <n v="0"/>
    <n v="0"/>
    <n v="0"/>
    <n v="0"/>
    <n v="0"/>
    <n v="0"/>
    <n v="0"/>
    <n v="0"/>
    <n v="0"/>
    <n v="544.32692307692309"/>
    <n v="432.43750000000006"/>
    <n v="26.5"/>
    <n v="0"/>
    <n v="0"/>
    <n v="0"/>
    <n v="0"/>
    <n v="224.68106754807692"/>
    <n v="0"/>
    <n v="0"/>
  </r>
  <r>
    <d v="2021-03-01T00:00:00"/>
    <x v="11"/>
    <s v="P"/>
    <s v="Active"/>
    <n v="263"/>
    <x v="262"/>
    <s v="N"/>
    <x v="20"/>
    <n v="1033"/>
    <x v="5"/>
    <s v="Niederl. 5"/>
    <n v="1"/>
    <s v="Department"/>
    <s v="Supervisor"/>
    <s v="Non-Mgm."/>
    <s v="ang."/>
    <s v="W"/>
    <d v="2016-01-26T00:00:00"/>
    <m/>
    <s v=""/>
    <n v="3"/>
    <d v="1994-11-06T00:00:00"/>
    <n v="25"/>
    <s v="J"/>
    <n v="30"/>
    <n v="2.5"/>
    <n v="39"/>
    <x v="0"/>
    <n v="1"/>
    <n v="31"/>
    <n v="0"/>
    <n v="9436"/>
    <n v="1259.1937499999999"/>
    <n v="0"/>
    <n v="0"/>
    <n v="0"/>
    <n v="0"/>
    <n v="0"/>
    <n v="0"/>
    <n v="0"/>
    <n v="0"/>
    <n v="0"/>
    <n v="0"/>
    <n v="544.38461538461536"/>
    <n v="432.48333333333341"/>
    <n v="26.5"/>
    <n v="0"/>
    <n v="0"/>
    <n v="0"/>
    <n v="0"/>
    <n v="224.70425211538466"/>
    <n v="0"/>
    <n v="0"/>
  </r>
  <r>
    <d v="2021-03-01T00:00:00"/>
    <x v="11"/>
    <s v="P"/>
    <s v="Active"/>
    <n v="264"/>
    <x v="263"/>
    <s v="N"/>
    <x v="28"/>
    <n v="1004"/>
    <x v="1"/>
    <s v="Niederl. 1"/>
    <n v="1"/>
    <s v="Department"/>
    <s v="Supervisor"/>
    <s v="Non-Mgm."/>
    <s v="ang."/>
    <s v="W"/>
    <d v="2013-09-01T00:00:00"/>
    <m/>
    <s v=""/>
    <n v="6"/>
    <d v="1997-04-08T00:00:00"/>
    <n v="22"/>
    <s v="N"/>
    <n v="30"/>
    <n v="2.5"/>
    <n v="39"/>
    <x v="0"/>
    <n v="1"/>
    <n v="31"/>
    <n v="0"/>
    <n v="9437"/>
    <n v="1259.1937499999999"/>
    <n v="0"/>
    <n v="0"/>
    <n v="0"/>
    <n v="0"/>
    <n v="0"/>
    <n v="0"/>
    <n v="0"/>
    <n v="0"/>
    <n v="0"/>
    <n v="0"/>
    <n v="0"/>
    <n v="0"/>
    <n v="26.5"/>
    <n v="0"/>
    <n v="0"/>
    <n v="0"/>
    <n v="0"/>
    <n v="5.9346750000000004"/>
    <n v="0"/>
    <n v="0"/>
  </r>
  <r>
    <d v="2021-03-01T00:00:00"/>
    <x v="11"/>
    <s v="P"/>
    <s v="Active"/>
    <n v="265"/>
    <x v="264"/>
    <s v="N"/>
    <x v="33"/>
    <n v="1000"/>
    <x v="1"/>
    <s v="Niederl. 1"/>
    <n v="1"/>
    <s v="Department"/>
    <s v="Supervisor"/>
    <s v="Non-Mgm."/>
    <s v="ang."/>
    <s v="W"/>
    <d v="2013-09-01T00:00:00"/>
    <m/>
    <s v=""/>
    <n v="6"/>
    <d v="1997-03-16T00:00:00"/>
    <n v="22"/>
    <s v="N"/>
    <n v="30"/>
    <n v="2.5"/>
    <n v="39"/>
    <x v="0"/>
    <n v="1"/>
    <n v="31"/>
    <n v="0"/>
    <n v="9438"/>
    <n v="1259.1937499999999"/>
    <n v="0"/>
    <n v="0"/>
    <n v="0"/>
    <n v="0"/>
    <n v="0"/>
    <n v="0"/>
    <n v="0"/>
    <n v="0"/>
    <n v="0"/>
    <n v="0"/>
    <n v="0"/>
    <n v="0"/>
    <n v="26.5"/>
    <n v="0"/>
    <n v="0"/>
    <n v="0"/>
    <n v="0"/>
    <n v="5.9346750000000004"/>
    <n v="0"/>
    <n v="0"/>
  </r>
  <r>
    <d v="2021-03-01T00:00:00"/>
    <x v="11"/>
    <s v="P"/>
    <s v="Active"/>
    <n v="266"/>
    <x v="265"/>
    <s v="N"/>
    <x v="1"/>
    <n v="1017"/>
    <x v="1"/>
    <s v="Niederl. 1"/>
    <n v="1"/>
    <s v="Department"/>
    <s v="Supervisor"/>
    <s v="Non-Mgm."/>
    <s v="ang."/>
    <s v="M"/>
    <d v="2013-09-01T00:00:00"/>
    <m/>
    <s v=""/>
    <n v="6"/>
    <d v="1997-01-27T00:00:00"/>
    <n v="22"/>
    <s v="N"/>
    <n v="30"/>
    <n v="2.5"/>
    <n v="34"/>
    <x v="0"/>
    <n v="0.87179487179487181"/>
    <n v="31"/>
    <n v="0"/>
    <n v="9439"/>
    <n v="1259.1937499999999"/>
    <n v="0"/>
    <n v="0"/>
    <n v="0"/>
    <n v="0"/>
    <n v="0"/>
    <n v="0"/>
    <n v="0"/>
    <n v="0"/>
    <n v="0"/>
    <n v="0"/>
    <n v="0"/>
    <n v="0"/>
    <n v="26.5"/>
    <n v="0"/>
    <n v="0"/>
    <n v="0"/>
    <n v="0"/>
    <n v="5.9346750000000004"/>
    <n v="0"/>
    <n v="0"/>
  </r>
  <r>
    <d v="2021-03-01T00:00:00"/>
    <x v="11"/>
    <s v="P"/>
    <s v="Active"/>
    <n v="267"/>
    <x v="266"/>
    <s v="N"/>
    <x v="22"/>
    <n v="1053"/>
    <x v="3"/>
    <s v="Niederl. 8"/>
    <n v="1"/>
    <s v="Department"/>
    <s v="Supervisor"/>
    <s v="Non-Mgm."/>
    <s v="ang."/>
    <s v="M"/>
    <d v="2013-09-01T00:00:00"/>
    <m/>
    <s v=""/>
    <n v="6"/>
    <d v="1987-10-02T00:00:00"/>
    <n v="32"/>
    <s v="J"/>
    <n v="30"/>
    <n v="2.5"/>
    <n v="39"/>
    <x v="0"/>
    <n v="1"/>
    <n v="31"/>
    <n v="0"/>
    <n v="9440"/>
    <n v="1259.1937499999999"/>
    <n v="0"/>
    <n v="0"/>
    <n v="0"/>
    <n v="0"/>
    <n v="0"/>
    <n v="0"/>
    <n v="0"/>
    <n v="0"/>
    <n v="0"/>
    <n v="0"/>
    <n v="544.61538461538464"/>
    <n v="432.66666666666669"/>
    <n v="26.5"/>
    <n v="0"/>
    <n v="0"/>
    <n v="0"/>
    <n v="0"/>
    <n v="224.79699038461538"/>
    <n v="0"/>
    <n v="0"/>
  </r>
  <r>
    <d v="2021-03-01T00:00:00"/>
    <x v="11"/>
    <s v="P"/>
    <s v="Active"/>
    <n v="268"/>
    <x v="267"/>
    <s v="N"/>
    <x v="32"/>
    <n v="1077"/>
    <x v="0"/>
    <s v="Niederl. 3"/>
    <n v="1"/>
    <s v="Department"/>
    <s v="Supervisor"/>
    <s v="Manager"/>
    <s v="ang."/>
    <s v="M"/>
    <d v="2013-10-01T00:00:00"/>
    <m/>
    <s v=""/>
    <n v="6"/>
    <d v="1983-06-06T00:00:00"/>
    <n v="36"/>
    <s v="N"/>
    <n v="30"/>
    <n v="2.5"/>
    <n v="39"/>
    <x v="0"/>
    <n v="1"/>
    <n v="31"/>
    <n v="0"/>
    <n v="9441"/>
    <n v="1259.1937499999999"/>
    <n v="0"/>
    <n v="0"/>
    <n v="30"/>
    <n v="0"/>
    <n v="0"/>
    <n v="0"/>
    <n v="0"/>
    <n v="0"/>
    <n v="0"/>
    <n v="0"/>
    <n v="0"/>
    <n v="0"/>
    <n v="26.5"/>
    <n v="0"/>
    <n v="0"/>
    <n v="0"/>
    <n v="0"/>
    <n v="12.653175000000001"/>
    <n v="96.710000000000008"/>
    <n v="0"/>
  </r>
  <r>
    <d v="2021-03-01T00:00:00"/>
    <x v="11"/>
    <s v="P"/>
    <s v="Active"/>
    <n v="269"/>
    <x v="268"/>
    <s v="N"/>
    <x v="50"/>
    <n v="1069"/>
    <x v="0"/>
    <s v="Niederl. 3"/>
    <n v="1"/>
    <s v="Department"/>
    <s v="Supervisor"/>
    <s v="Manager"/>
    <s v="ang."/>
    <s v="M"/>
    <d v="2013-09-16T00:00:00"/>
    <m/>
    <s v=""/>
    <n v="6"/>
    <d v="1987-12-13T00:00:00"/>
    <n v="32"/>
    <s v="N"/>
    <n v="30"/>
    <n v="2.5"/>
    <n v="39"/>
    <x v="0"/>
    <n v="1"/>
    <n v="31"/>
    <n v="0"/>
    <n v="9442"/>
    <n v="1259.1937499999999"/>
    <n v="0"/>
    <n v="0"/>
    <n v="0"/>
    <n v="0"/>
    <n v="0"/>
    <n v="0"/>
    <n v="0"/>
    <n v="0"/>
    <n v="0"/>
    <n v="0"/>
    <n v="0"/>
    <n v="0"/>
    <n v="26.5"/>
    <n v="0"/>
    <n v="0"/>
    <n v="0"/>
    <n v="0"/>
    <n v="5.9346750000000004"/>
    <n v="0"/>
    <n v="0"/>
  </r>
  <r>
    <d v="2021-03-01T00:00:00"/>
    <x v="11"/>
    <s v="P"/>
    <s v="Active"/>
    <n v="270"/>
    <x v="269"/>
    <s v="N"/>
    <x v="31"/>
    <n v="1063"/>
    <x v="10"/>
    <s v="Niederl. 11"/>
    <n v="1"/>
    <s v="Department"/>
    <s v="Supervisor"/>
    <s v="Non-Mgm."/>
    <s v="ang."/>
    <s v="M"/>
    <d v="2013-11-01T00:00:00"/>
    <m/>
    <s v=""/>
    <n v="6"/>
    <d v="1984-05-11T00:00:00"/>
    <n v="35"/>
    <s v="N"/>
    <n v="30"/>
    <n v="2.5"/>
    <n v="39"/>
    <x v="0"/>
    <n v="1"/>
    <n v="31"/>
    <n v="0"/>
    <n v="9443"/>
    <n v="1259.1937499999999"/>
    <n v="0"/>
    <n v="0"/>
    <n v="60"/>
    <n v="0"/>
    <n v="0"/>
    <n v="0"/>
    <n v="0"/>
    <n v="0"/>
    <n v="0"/>
    <n v="0"/>
    <n v="0"/>
    <n v="0"/>
    <n v="26.5"/>
    <n v="0"/>
    <n v="0"/>
    <n v="0"/>
    <n v="0"/>
    <n v="19.371675"/>
    <n v="128.63"/>
    <n v="0"/>
  </r>
  <r>
    <d v="2021-03-01T00:00:00"/>
    <x v="11"/>
    <s v="P"/>
    <s v="Active"/>
    <n v="271"/>
    <x v="270"/>
    <s v="N"/>
    <x v="22"/>
    <n v="1060"/>
    <x v="2"/>
    <s v="Niederl. 7"/>
    <n v="1"/>
    <s v="Department"/>
    <s v="Supervisor"/>
    <s v="Non-Mgm."/>
    <s v="ang."/>
    <s v="M"/>
    <d v="2013-11-01T00:00:00"/>
    <m/>
    <s v=""/>
    <n v="6"/>
    <d v="1984-06-29T00:00:00"/>
    <n v="35"/>
    <s v="J"/>
    <n v="30"/>
    <n v="2.5"/>
    <n v="39"/>
    <x v="0"/>
    <n v="1"/>
    <n v="31"/>
    <n v="0"/>
    <n v="9444"/>
    <n v="1259.1937499999999"/>
    <n v="0"/>
    <n v="0"/>
    <n v="0"/>
    <n v="0"/>
    <n v="0"/>
    <n v="0"/>
    <n v="0"/>
    <n v="0"/>
    <n v="0"/>
    <n v="0"/>
    <n v="544.84615384615381"/>
    <n v="432.85"/>
    <n v="26.5"/>
    <n v="0"/>
    <n v="0"/>
    <n v="0"/>
    <n v="0"/>
    <n v="224.88972865384616"/>
    <n v="0"/>
    <n v="0"/>
  </r>
  <r>
    <d v="2021-03-01T00:00:00"/>
    <x v="11"/>
    <s v="P"/>
    <s v="Active"/>
    <n v="272"/>
    <x v="271"/>
    <s v="N"/>
    <x v="25"/>
    <n v="1002"/>
    <x v="1"/>
    <s v="Niederl. 1"/>
    <n v="1"/>
    <s v="Department"/>
    <s v="Supervisor"/>
    <s v="Manager"/>
    <s v="ang."/>
    <s v="M"/>
    <d v="2013-11-01T00:00:00"/>
    <m/>
    <s v=""/>
    <n v="6"/>
    <d v="1984-02-06T00:00:00"/>
    <n v="35"/>
    <s v="N"/>
    <n v="30"/>
    <n v="2.5"/>
    <n v="39"/>
    <x v="0"/>
    <n v="1"/>
    <n v="31"/>
    <n v="0"/>
    <n v="9445"/>
    <n v="1259.1937499999999"/>
    <n v="0"/>
    <n v="0"/>
    <n v="0"/>
    <n v="0"/>
    <n v="0"/>
    <n v="0"/>
    <n v="0"/>
    <n v="0"/>
    <n v="0"/>
    <n v="0"/>
    <n v="0"/>
    <n v="0"/>
    <n v="26.5"/>
    <n v="0"/>
    <n v="0"/>
    <n v="0"/>
    <n v="0"/>
    <n v="5.9346750000000004"/>
    <n v="0"/>
    <n v="0"/>
  </r>
  <r>
    <d v="2021-03-01T00:00:00"/>
    <x v="11"/>
    <s v="P"/>
    <s v="Active"/>
    <n v="273"/>
    <x v="272"/>
    <s v="N"/>
    <x v="22"/>
    <n v="1053"/>
    <x v="3"/>
    <s v="Niederl. 8"/>
    <n v="1"/>
    <s v="Department"/>
    <s v="Supervisor"/>
    <s v="Non-Mgm."/>
    <s v="ang."/>
    <s v="M"/>
    <d v="2013-12-01T00:00:00"/>
    <m/>
    <s v=""/>
    <n v="6"/>
    <d v="1964-08-12T00:00:00"/>
    <n v="55"/>
    <s v="J"/>
    <n v="30"/>
    <n v="2.5"/>
    <n v="39"/>
    <x v="0"/>
    <n v="1"/>
    <n v="31"/>
    <n v="0"/>
    <n v="9446"/>
    <n v="1259.1937499999999"/>
    <n v="0"/>
    <n v="0"/>
    <n v="0"/>
    <n v="0"/>
    <n v="0"/>
    <n v="0"/>
    <n v="0"/>
    <n v="0"/>
    <n v="0"/>
    <n v="0"/>
    <n v="544.96153846153845"/>
    <n v="432.94166666666666"/>
    <n v="26.5"/>
    <n v="0"/>
    <n v="0"/>
    <n v="0"/>
    <n v="0"/>
    <n v="224.93609778846155"/>
    <n v="0"/>
    <n v="0"/>
  </r>
  <r>
    <d v="2021-03-01T00:00:00"/>
    <x v="11"/>
    <s v="P"/>
    <s v="Active"/>
    <n v="274"/>
    <x v="273"/>
    <s v="N"/>
    <x v="22"/>
    <n v="1035"/>
    <x v="5"/>
    <s v="Niederl. 5"/>
    <n v="1"/>
    <s v="Department"/>
    <s v="Supervisor"/>
    <s v="Non-Mgm."/>
    <s v="ang."/>
    <s v="M"/>
    <d v="2014-01-01T00:00:00"/>
    <m/>
    <s v=""/>
    <n v="6"/>
    <d v="1959-01-08T00:00:00"/>
    <n v="61"/>
    <s v="J"/>
    <n v="30"/>
    <n v="2.5"/>
    <n v="39"/>
    <x v="0"/>
    <n v="1"/>
    <n v="31"/>
    <n v="0"/>
    <n v="9447"/>
    <n v="1259.1937499999999"/>
    <n v="0"/>
    <n v="0"/>
    <n v="0"/>
    <n v="0"/>
    <n v="0"/>
    <n v="0"/>
    <n v="0"/>
    <n v="0"/>
    <n v="0"/>
    <n v="0"/>
    <n v="545.01923076923083"/>
    <n v="432.98750000000001"/>
    <n v="26.5"/>
    <n v="0"/>
    <n v="0"/>
    <n v="0"/>
    <n v="0"/>
    <n v="224.95928235576926"/>
    <n v="0"/>
    <n v="0"/>
  </r>
  <r>
    <d v="2021-03-01T00:00:00"/>
    <x v="11"/>
    <s v="P"/>
    <s v="Active"/>
    <n v="275"/>
    <x v="274"/>
    <s v="N"/>
    <x v="22"/>
    <n v="1053"/>
    <x v="3"/>
    <s v="Niederl. 8"/>
    <n v="1"/>
    <s v="Department"/>
    <s v="Supervisor"/>
    <s v="Non-Mgm."/>
    <s v="ang."/>
    <s v="M"/>
    <d v="2014-01-01T00:00:00"/>
    <m/>
    <s v=""/>
    <n v="6"/>
    <d v="1986-07-03T00:00:00"/>
    <n v="33"/>
    <s v="J"/>
    <n v="30"/>
    <n v="2.5"/>
    <n v="39"/>
    <x v="0"/>
    <n v="1"/>
    <n v="31"/>
    <n v="0"/>
    <n v="9448"/>
    <n v="1259.1937499999999"/>
    <n v="0"/>
    <n v="0"/>
    <n v="0"/>
    <n v="0"/>
    <n v="0"/>
    <n v="0"/>
    <n v="0"/>
    <n v="0"/>
    <n v="0"/>
    <n v="0"/>
    <n v="545.07692307692309"/>
    <n v="433.03333333333342"/>
    <n v="26.5"/>
    <n v="0"/>
    <n v="0"/>
    <n v="0"/>
    <n v="0"/>
    <n v="224.98246692307697"/>
    <n v="0"/>
    <n v="0"/>
  </r>
  <r>
    <d v="2021-03-01T00:00:00"/>
    <x v="11"/>
    <s v="P"/>
    <s v="Active"/>
    <n v="276"/>
    <x v="275"/>
    <s v="N"/>
    <x v="47"/>
    <n v="1016"/>
    <x v="1"/>
    <s v="Niederl. 1"/>
    <n v="1"/>
    <s v="Department"/>
    <s v="Supervisor"/>
    <s v="Non-Mgm."/>
    <s v="ang."/>
    <s v="W"/>
    <d v="2014-02-01T00:00:00"/>
    <m/>
    <s v=""/>
    <n v="5"/>
    <d v="1982-07-10T00:00:00"/>
    <n v="37"/>
    <s v="N"/>
    <n v="24"/>
    <n v="2"/>
    <n v="18"/>
    <x v="0"/>
    <n v="0.46153846153846156"/>
    <n v="31"/>
    <n v="0"/>
    <n v="9449"/>
    <n v="1259.1937499999999"/>
    <n v="0"/>
    <n v="0"/>
    <n v="0"/>
    <n v="0"/>
    <n v="0"/>
    <n v="0"/>
    <n v="0"/>
    <n v="0"/>
    <n v="0"/>
    <n v="0"/>
    <n v="0"/>
    <n v="0"/>
    <n v="26.5"/>
    <n v="0"/>
    <n v="0"/>
    <n v="0"/>
    <n v="0"/>
    <n v="5.9346750000000004"/>
    <n v="0"/>
    <n v="0"/>
  </r>
  <r>
    <d v="2021-03-01T00:00:00"/>
    <x v="11"/>
    <s v="P"/>
    <s v="Active"/>
    <n v="277"/>
    <x v="276"/>
    <s v="N"/>
    <x v="4"/>
    <n v="1013"/>
    <x v="1"/>
    <s v="Niederl. 1"/>
    <n v="1"/>
    <s v="Department"/>
    <s v="Supervisor"/>
    <s v="Manager"/>
    <s v="ang."/>
    <s v="M"/>
    <d v="2014-02-01T00:00:00"/>
    <m/>
    <s v=""/>
    <n v="5"/>
    <d v="1969-10-30T00:00:00"/>
    <n v="50"/>
    <s v="N"/>
    <n v="30"/>
    <n v="2.5"/>
    <n v="39"/>
    <x v="0"/>
    <n v="1"/>
    <n v="31"/>
    <n v="0"/>
    <n v="9450"/>
    <n v="1259.1937499999999"/>
    <n v="0"/>
    <n v="0"/>
    <n v="0"/>
    <n v="0"/>
    <n v="0"/>
    <n v="0"/>
    <n v="0"/>
    <n v="0"/>
    <n v="0"/>
    <n v="0"/>
    <n v="0"/>
    <n v="0"/>
    <n v="26.5"/>
    <n v="0"/>
    <n v="0"/>
    <n v="0"/>
    <n v="0"/>
    <n v="5.9346750000000004"/>
    <n v="0"/>
    <n v="0"/>
  </r>
  <r>
    <d v="2021-03-01T00:00:00"/>
    <x v="11"/>
    <s v="P"/>
    <s v="Active"/>
    <n v="278"/>
    <x v="277"/>
    <s v="N"/>
    <x v="23"/>
    <n v="1068"/>
    <x v="0"/>
    <s v="Niederl. 3"/>
    <n v="1"/>
    <s v="Department"/>
    <s v="Supervisor"/>
    <s v="Non-Mgm."/>
    <s v="ang."/>
    <s v="M"/>
    <d v="2014-03-01T00:00:00"/>
    <m/>
    <s v=""/>
    <n v="5"/>
    <d v="1960-12-15T00:00:00"/>
    <n v="59"/>
    <s v="N"/>
    <n v="30"/>
    <n v="2.5"/>
    <n v="39"/>
    <x v="0"/>
    <n v="1"/>
    <n v="31"/>
    <n v="0"/>
    <n v="9451"/>
    <n v="1259.1937499999999"/>
    <n v="0"/>
    <n v="0"/>
    <n v="0"/>
    <n v="0"/>
    <n v="0"/>
    <n v="0"/>
    <n v="0"/>
    <n v="0"/>
    <n v="0"/>
    <n v="0"/>
    <n v="0"/>
    <n v="0"/>
    <n v="26.5"/>
    <n v="0"/>
    <n v="0"/>
    <n v="0"/>
    <n v="0"/>
    <n v="5.9346750000000004"/>
    <n v="0"/>
    <n v="0"/>
  </r>
  <r>
    <d v="2021-03-01T00:00:00"/>
    <x v="11"/>
    <s v="P"/>
    <s v="Active"/>
    <n v="279"/>
    <x v="278"/>
    <s v="N"/>
    <x v="23"/>
    <n v="1068"/>
    <x v="0"/>
    <s v="Niederl. 3"/>
    <n v="1"/>
    <s v="Department"/>
    <s v="Supervisor"/>
    <s v="Manager"/>
    <s v="ang."/>
    <s v="M"/>
    <d v="2014-03-01T00:00:00"/>
    <m/>
    <s v=""/>
    <n v="5"/>
    <d v="1981-05-31T00:00:00"/>
    <n v="38"/>
    <s v="N"/>
    <n v="30"/>
    <n v="2.5"/>
    <n v="39"/>
    <x v="0"/>
    <n v="1"/>
    <n v="31"/>
    <n v="0"/>
    <n v="9452"/>
    <n v="1259.1937499999999"/>
    <n v="0"/>
    <n v="0"/>
    <n v="0"/>
    <n v="0"/>
    <n v="0"/>
    <n v="0"/>
    <n v="0"/>
    <n v="0"/>
    <n v="0"/>
    <n v="0"/>
    <n v="0"/>
    <n v="0"/>
    <n v="26.5"/>
    <n v="0"/>
    <n v="0"/>
    <n v="0"/>
    <n v="0"/>
    <n v="5.9346750000000004"/>
    <n v="0"/>
    <n v="0"/>
  </r>
  <r>
    <d v="2021-03-01T00:00:00"/>
    <x v="11"/>
    <s v="P"/>
    <s v="Active"/>
    <n v="280"/>
    <x v="279"/>
    <s v="N"/>
    <x v="0"/>
    <n v="1090"/>
    <x v="0"/>
    <s v="Niederl. 3"/>
    <n v="1"/>
    <s v="Department"/>
    <s v="Supervisor"/>
    <s v="Non-Mgm."/>
    <s v="ang."/>
    <s v="W"/>
    <d v="2014-04-01T00:00:00"/>
    <m/>
    <s v=""/>
    <n v="5"/>
    <d v="1978-07-24T00:00:00"/>
    <n v="41"/>
    <s v="N"/>
    <n v="35"/>
    <n v="2.9166666666666665"/>
    <n v="39"/>
    <x v="0"/>
    <n v="1"/>
    <n v="31"/>
    <n v="0"/>
    <n v="9453"/>
    <n v="1259.1937499999999"/>
    <n v="0"/>
    <n v="0"/>
    <n v="0"/>
    <n v="0"/>
    <n v="0"/>
    <n v="0"/>
    <n v="0"/>
    <n v="0"/>
    <n v="0"/>
    <n v="0"/>
    <n v="0"/>
    <n v="0"/>
    <n v="26.5"/>
    <n v="0"/>
    <n v="0"/>
    <n v="0"/>
    <n v="0"/>
    <n v="5.9346750000000004"/>
    <n v="0"/>
    <n v="0"/>
  </r>
  <r>
    <d v="2021-03-01T00:00:00"/>
    <x v="11"/>
    <s v="P"/>
    <s v="Active"/>
    <n v="281"/>
    <x v="280"/>
    <s v="N"/>
    <x v="48"/>
    <n v="1073"/>
    <x v="0"/>
    <s v="Niederl. 3"/>
    <n v="1"/>
    <s v="Department"/>
    <s v="Supervisor"/>
    <s v="Manager"/>
    <s v="ang."/>
    <s v="M"/>
    <d v="2014-04-01T00:00:00"/>
    <m/>
    <s v=""/>
    <n v="5"/>
    <d v="1989-03-05T00:00:00"/>
    <n v="30"/>
    <s v="N"/>
    <n v="30"/>
    <n v="2.5"/>
    <n v="39"/>
    <x v="0"/>
    <n v="1"/>
    <n v="31"/>
    <n v="0"/>
    <n v="9454"/>
    <n v="1259.1937499999999"/>
    <n v="0"/>
    <n v="0"/>
    <n v="0"/>
    <n v="0"/>
    <n v="0"/>
    <n v="0"/>
    <n v="0"/>
    <n v="0"/>
    <n v="0"/>
    <n v="0"/>
    <n v="0"/>
    <n v="0"/>
    <n v="26.5"/>
    <n v="0"/>
    <n v="0"/>
    <n v="0"/>
    <n v="0"/>
    <n v="5.9346750000000004"/>
    <n v="0"/>
    <n v="0"/>
  </r>
  <r>
    <d v="2021-03-01T00:00:00"/>
    <x v="11"/>
    <s v="P"/>
    <s v="Active"/>
    <n v="282"/>
    <x v="281"/>
    <s v="N"/>
    <x v="5"/>
    <n v="1093"/>
    <x v="1"/>
    <s v="Niederl. 1"/>
    <n v="1"/>
    <s v="Department"/>
    <s v="Supervisor"/>
    <s v="Non-Mgm."/>
    <s v="ang."/>
    <s v="M"/>
    <d v="2014-03-17T00:00:00"/>
    <m/>
    <s v=""/>
    <n v="5"/>
    <d v="1997-04-24T00:00:00"/>
    <n v="22"/>
    <s v="N"/>
    <n v="30"/>
    <n v="2.5"/>
    <n v="39"/>
    <x v="0"/>
    <n v="1"/>
    <n v="31"/>
    <n v="0"/>
    <n v="9455"/>
    <n v="1259.1937499999999"/>
    <n v="0"/>
    <n v="0"/>
    <n v="0"/>
    <n v="0"/>
    <n v="0"/>
    <n v="0"/>
    <n v="0"/>
    <n v="0"/>
    <n v="0"/>
    <n v="0"/>
    <n v="0"/>
    <n v="0"/>
    <n v="26.5"/>
    <n v="0"/>
    <n v="0"/>
    <n v="0"/>
    <n v="0"/>
    <n v="5.9346750000000004"/>
    <n v="0"/>
    <n v="0"/>
  </r>
  <r>
    <d v="2021-03-01T00:00:00"/>
    <x v="11"/>
    <s v="P"/>
    <s v="Active"/>
    <n v="283"/>
    <x v="282"/>
    <s v="N"/>
    <x v="2"/>
    <n v="1010"/>
    <x v="1"/>
    <s v="Niederl. 1"/>
    <n v="1"/>
    <s v="Department"/>
    <s v="Supervisor"/>
    <s v="Non-Mgm."/>
    <s v="ang."/>
    <s v="M"/>
    <d v="2014-05-01T00:00:00"/>
    <m/>
    <s v=""/>
    <n v="5"/>
    <d v="1976-05-08T00:00:00"/>
    <n v="43"/>
    <s v="N"/>
    <n v="30"/>
    <n v="2.5"/>
    <n v="39"/>
    <x v="0"/>
    <n v="1"/>
    <n v="31"/>
    <n v="0"/>
    <n v="9456"/>
    <n v="1259.1937499999999"/>
    <n v="0"/>
    <n v="0"/>
    <n v="0"/>
    <n v="0"/>
    <n v="0"/>
    <n v="0"/>
    <n v="0"/>
    <n v="0"/>
    <n v="0"/>
    <n v="0"/>
    <n v="0"/>
    <n v="0"/>
    <n v="26.5"/>
    <n v="0"/>
    <n v="0"/>
    <n v="0"/>
    <n v="0"/>
    <n v="5.9346750000000004"/>
    <n v="0"/>
    <n v="0"/>
  </r>
  <r>
    <d v="2021-03-01T00:00:00"/>
    <x v="11"/>
    <s v="P"/>
    <s v="Active"/>
    <n v="284"/>
    <x v="283"/>
    <s v="N"/>
    <x v="16"/>
    <n v="1031"/>
    <x v="5"/>
    <s v="Niederl. 5"/>
    <n v="1"/>
    <s v="Department"/>
    <s v="Supervisor"/>
    <s v="Non-Mgm."/>
    <s v="ang."/>
    <s v="M"/>
    <d v="2014-05-15T00:00:00"/>
    <m/>
    <s v=""/>
    <n v="5"/>
    <d v="1983-10-20T00:00:00"/>
    <n v="36"/>
    <s v="N"/>
    <n v="30"/>
    <n v="2.5"/>
    <n v="39"/>
    <x v="0"/>
    <n v="1"/>
    <n v="31"/>
    <n v="0"/>
    <n v="9457"/>
    <n v="1259.1937499999999"/>
    <n v="0"/>
    <n v="0"/>
    <n v="30"/>
    <n v="0"/>
    <n v="0"/>
    <n v="0"/>
    <n v="0"/>
    <n v="0"/>
    <n v="0"/>
    <n v="0"/>
    <n v="0"/>
    <n v="0"/>
    <n v="26.5"/>
    <n v="0"/>
    <n v="0"/>
    <n v="0"/>
    <n v="0"/>
    <n v="12.653175000000001"/>
    <n v="83.79"/>
    <n v="0"/>
  </r>
  <r>
    <d v="2021-03-01T00:00:00"/>
    <x v="11"/>
    <s v="P"/>
    <s v="Active"/>
    <n v="285"/>
    <x v="284"/>
    <s v="N"/>
    <x v="22"/>
    <n v="1047"/>
    <x v="9"/>
    <s v="Niederl. 4"/>
    <n v="1"/>
    <s v="Department"/>
    <s v="Supervisor"/>
    <s v="Non-Mgm."/>
    <s v="ang."/>
    <s v="M"/>
    <d v="2014-06-01T00:00:00"/>
    <m/>
    <s v=""/>
    <n v="5"/>
    <d v="1965-07-27T00:00:00"/>
    <n v="54"/>
    <s v="J"/>
    <n v="30"/>
    <n v="2.5"/>
    <n v="39"/>
    <x v="0"/>
    <n v="1"/>
    <n v="31"/>
    <n v="0"/>
    <n v="9458"/>
    <n v="1259.1937499999999"/>
    <n v="0"/>
    <n v="0"/>
    <n v="0"/>
    <n v="0"/>
    <n v="0"/>
    <n v="0"/>
    <n v="0"/>
    <n v="0"/>
    <n v="0"/>
    <n v="0"/>
    <n v="545.65384615384619"/>
    <n v="433.49166666666667"/>
    <n v="26.5"/>
    <n v="0"/>
    <n v="0"/>
    <n v="0"/>
    <n v="0"/>
    <n v="225.21431259615386"/>
    <n v="0"/>
    <n v="0"/>
  </r>
  <r>
    <d v="2021-03-01T00:00:00"/>
    <x v="11"/>
    <s v="P"/>
    <s v="Active"/>
    <n v="286"/>
    <x v="285"/>
    <s v="N"/>
    <x v="22"/>
    <n v="1053"/>
    <x v="3"/>
    <s v="Niederl. 8"/>
    <n v="1"/>
    <s v="Department"/>
    <s v="Supervisor"/>
    <s v="Non-Mgm."/>
    <s v="ang."/>
    <s v="M"/>
    <d v="2014-06-01T00:00:00"/>
    <m/>
    <s v=""/>
    <n v="5"/>
    <d v="1991-07-09T00:00:00"/>
    <n v="28"/>
    <s v="J"/>
    <n v="30"/>
    <n v="2.5"/>
    <n v="39"/>
    <x v="0"/>
    <n v="1"/>
    <n v="31"/>
    <n v="0"/>
    <n v="9459"/>
    <n v="1259.1937499999999"/>
    <n v="0"/>
    <n v="0"/>
    <n v="0"/>
    <n v="0"/>
    <n v="0"/>
    <n v="0"/>
    <n v="0"/>
    <n v="0"/>
    <n v="0"/>
    <n v="0"/>
    <n v="545.71153846153845"/>
    <n v="433.53750000000002"/>
    <n v="26.5"/>
    <n v="0"/>
    <n v="0"/>
    <n v="0"/>
    <n v="0"/>
    <n v="225.23749716346154"/>
    <n v="0"/>
    <n v="0"/>
  </r>
  <r>
    <d v="2021-03-01T00:00:00"/>
    <x v="11"/>
    <s v="P"/>
    <s v="Active"/>
    <n v="287"/>
    <x v="286"/>
    <s v="N"/>
    <x v="20"/>
    <n v="1051"/>
    <x v="3"/>
    <s v="Niederl. 8"/>
    <n v="1"/>
    <s v="Department"/>
    <s v="Supervisor"/>
    <s v="Non-Mgm."/>
    <s v="ang."/>
    <s v="M"/>
    <d v="2014-06-01T00:00:00"/>
    <m/>
    <s v=""/>
    <n v="5"/>
    <d v="1988-09-05T00:00:00"/>
    <n v="31"/>
    <s v="J"/>
    <n v="30"/>
    <n v="2.5"/>
    <n v="39"/>
    <x v="0"/>
    <n v="1"/>
    <n v="31"/>
    <n v="0"/>
    <n v="9460"/>
    <n v="1259.1937499999999"/>
    <n v="0"/>
    <n v="0"/>
    <n v="0"/>
    <n v="0"/>
    <n v="0"/>
    <n v="0"/>
    <n v="0"/>
    <n v="0"/>
    <n v="0"/>
    <n v="0"/>
    <n v="545.76923076923072"/>
    <n v="433.58333333333337"/>
    <n v="26.5"/>
    <n v="0"/>
    <n v="0"/>
    <n v="0"/>
    <n v="0"/>
    <n v="225.26068173076925"/>
    <n v="0"/>
    <n v="0"/>
  </r>
  <r>
    <d v="2021-03-01T00:00:00"/>
    <x v="11"/>
    <s v="P"/>
    <s v="Active"/>
    <n v="288"/>
    <x v="287"/>
    <s v="N"/>
    <x v="17"/>
    <n v="1088"/>
    <x v="0"/>
    <s v="Niederl. 3"/>
    <n v="1"/>
    <s v="Department"/>
    <s v="Supervisor"/>
    <s v="Supervisor"/>
    <s v="ang."/>
    <s v="W"/>
    <d v="2014-07-01T00:00:00"/>
    <m/>
    <s v=""/>
    <n v="5"/>
    <d v="1983-09-27T00:00:00"/>
    <n v="36"/>
    <s v="N"/>
    <n v="30"/>
    <n v="2.5"/>
    <n v="39"/>
    <x v="0"/>
    <n v="1"/>
    <n v="31"/>
    <n v="0"/>
    <n v="9461"/>
    <n v="1259.1937499999999"/>
    <n v="0"/>
    <n v="0"/>
    <n v="0"/>
    <n v="0"/>
    <n v="0"/>
    <n v="0"/>
    <n v="0"/>
    <n v="0"/>
    <n v="0"/>
    <n v="0"/>
    <n v="0"/>
    <n v="0"/>
    <n v="26.5"/>
    <n v="0"/>
    <n v="0"/>
    <n v="0"/>
    <n v="0"/>
    <n v="5.9346750000000004"/>
    <n v="0"/>
    <n v="0"/>
  </r>
  <r>
    <d v="2021-03-01T00:00:00"/>
    <x v="11"/>
    <s v="P"/>
    <s v="Active"/>
    <n v="289"/>
    <x v="288"/>
    <s v="N"/>
    <x v="22"/>
    <n v="1035"/>
    <x v="5"/>
    <s v="Niederl. 5"/>
    <n v="1"/>
    <s v="Department"/>
    <s v="Supervisor"/>
    <s v="Non-Mgm."/>
    <s v="ang."/>
    <s v="M"/>
    <d v="2014-07-01T00:00:00"/>
    <m/>
    <s v=""/>
    <n v="5"/>
    <d v="1983-09-02T00:00:00"/>
    <n v="36"/>
    <s v="J"/>
    <n v="30"/>
    <n v="2.5"/>
    <n v="39"/>
    <x v="0"/>
    <n v="1"/>
    <n v="31"/>
    <n v="0"/>
    <n v="9462"/>
    <n v="1259.1937499999999"/>
    <n v="0"/>
    <n v="0"/>
    <n v="0"/>
    <n v="0"/>
    <n v="0"/>
    <n v="0"/>
    <n v="0"/>
    <n v="0"/>
    <n v="0"/>
    <n v="0"/>
    <n v="545.88461538461536"/>
    <n v="433.67500000000001"/>
    <n v="26.5"/>
    <n v="0"/>
    <n v="0"/>
    <n v="0"/>
    <n v="0"/>
    <n v="225.30705086538464"/>
    <n v="0"/>
    <n v="0"/>
  </r>
  <r>
    <d v="2021-03-01T00:00:00"/>
    <x v="11"/>
    <s v="P"/>
    <s v="Active"/>
    <n v="290"/>
    <x v="289"/>
    <s v="N"/>
    <x v="47"/>
    <n v="1016"/>
    <x v="1"/>
    <s v="Niederl. 1"/>
    <n v="1"/>
    <s v="Department"/>
    <s v="Supervisor"/>
    <s v="Non-Mgm."/>
    <s v="ang."/>
    <s v="W"/>
    <d v="2014-07-01T00:00:00"/>
    <m/>
    <s v=""/>
    <n v="5"/>
    <d v="1989-01-29T00:00:00"/>
    <n v="30"/>
    <s v="N"/>
    <n v="30"/>
    <n v="2.5"/>
    <n v="39"/>
    <x v="0"/>
    <n v="1"/>
    <n v="31"/>
    <n v="0"/>
    <n v="9463"/>
    <n v="1259.1937499999999"/>
    <n v="0"/>
    <n v="0"/>
    <n v="0"/>
    <n v="0"/>
    <n v="0"/>
    <n v="0"/>
    <n v="0"/>
    <n v="0"/>
    <n v="0"/>
    <n v="0"/>
    <n v="0"/>
    <n v="0"/>
    <n v="26.5"/>
    <n v="0"/>
    <n v="0"/>
    <n v="0"/>
    <n v="0"/>
    <n v="5.9346750000000004"/>
    <n v="0"/>
    <n v="0"/>
  </r>
  <r>
    <d v="2021-03-01T00:00:00"/>
    <x v="11"/>
    <s v="P"/>
    <s v="Active"/>
    <n v="291"/>
    <x v="290"/>
    <s v="N"/>
    <x v="22"/>
    <n v="1060"/>
    <x v="2"/>
    <s v="Niederl. 7"/>
    <n v="1"/>
    <s v="Department"/>
    <s v="Supervisor"/>
    <s v="Non-Mgm."/>
    <s v="ang."/>
    <s v="M"/>
    <d v="2014-09-01T00:00:00"/>
    <m/>
    <s v=""/>
    <n v="5"/>
    <d v="1989-11-09T00:00:00"/>
    <n v="30"/>
    <s v="J"/>
    <n v="30"/>
    <n v="2.5"/>
    <n v="39"/>
    <x v="0"/>
    <n v="1"/>
    <n v="31"/>
    <n v="0"/>
    <n v="9464"/>
    <n v="1259.1937499999999"/>
    <n v="0"/>
    <n v="0"/>
    <n v="0"/>
    <n v="0"/>
    <n v="0"/>
    <n v="0"/>
    <n v="0"/>
    <n v="0"/>
    <n v="0"/>
    <n v="0"/>
    <n v="546"/>
    <n v="433.76666666666671"/>
    <n v="26.5"/>
    <n v="0"/>
    <n v="0"/>
    <n v="0"/>
    <n v="0"/>
    <n v="225.35342"/>
    <n v="0"/>
    <n v="0"/>
  </r>
  <r>
    <d v="2021-03-01T00:00:00"/>
    <x v="11"/>
    <s v="P"/>
    <s v="Active"/>
    <n v="292"/>
    <x v="291"/>
    <s v="N"/>
    <x v="15"/>
    <n v="1050"/>
    <x v="3"/>
    <s v="Niederl. 8"/>
    <n v="1"/>
    <s v="Department"/>
    <s v="Supervisor"/>
    <s v="Non-Mgm."/>
    <s v="ang."/>
    <s v="W"/>
    <d v="2017-01-24T00:00:00"/>
    <m/>
    <s v=""/>
    <n v="2"/>
    <d v="1996-08-31T00:00:00"/>
    <n v="23"/>
    <s v="J"/>
    <n v="30"/>
    <n v="2.5"/>
    <n v="39"/>
    <x v="0"/>
    <n v="1"/>
    <n v="31"/>
    <n v="0"/>
    <n v="9465"/>
    <n v="1259.1937499999999"/>
    <n v="0"/>
    <n v="0"/>
    <n v="0"/>
    <n v="0"/>
    <n v="0"/>
    <n v="0"/>
    <n v="0"/>
    <n v="0"/>
    <n v="0"/>
    <n v="0"/>
    <n v="546.05769230769226"/>
    <n v="433.81250000000006"/>
    <n v="26.5"/>
    <n v="0"/>
    <n v="0"/>
    <n v="0"/>
    <n v="0"/>
    <n v="225.37660456730771"/>
    <n v="0"/>
    <n v="0"/>
  </r>
  <r>
    <d v="2021-03-01T00:00:00"/>
    <x v="11"/>
    <s v="P"/>
    <s v="Active"/>
    <n v="293"/>
    <x v="292"/>
    <s v="N"/>
    <x v="16"/>
    <n v="1067"/>
    <x v="11"/>
    <s v="Niederl. 12"/>
    <n v="1"/>
    <s v="Department"/>
    <s v="Supervisor"/>
    <s v="Non-Mgm."/>
    <s v="ang."/>
    <s v="M"/>
    <d v="2014-09-01T00:00:00"/>
    <m/>
    <s v=""/>
    <n v="5"/>
    <d v="1994-06-21T00:00:00"/>
    <n v="25"/>
    <s v="N"/>
    <n v="30"/>
    <n v="2.5"/>
    <n v="39"/>
    <x v="0"/>
    <n v="1"/>
    <n v="31"/>
    <n v="0"/>
    <n v="9466"/>
    <n v="1259.1937499999999"/>
    <n v="0"/>
    <n v="0"/>
    <n v="0"/>
    <n v="0"/>
    <n v="0"/>
    <n v="0"/>
    <n v="0"/>
    <n v="0"/>
    <n v="0"/>
    <n v="0"/>
    <n v="0"/>
    <n v="0"/>
    <n v="26.5"/>
    <n v="0"/>
    <n v="0"/>
    <n v="0"/>
    <n v="0"/>
    <n v="5.9346750000000004"/>
    <n v="0"/>
    <n v="0"/>
  </r>
  <r>
    <d v="2021-03-01T00:00:00"/>
    <x v="11"/>
    <s v="P"/>
    <s v="Active"/>
    <n v="294"/>
    <x v="293"/>
    <s v="N"/>
    <x v="22"/>
    <n v="1029"/>
    <x v="6"/>
    <s v="Niederl. 10"/>
    <n v="1"/>
    <s v="Department"/>
    <s v="Supervisor"/>
    <s v="Non-Mgm."/>
    <s v="ang."/>
    <s v="M"/>
    <d v="2018-01-18T00:00:00"/>
    <m/>
    <s v=""/>
    <n v="1"/>
    <d v="1998-06-01T00:00:00"/>
    <n v="21"/>
    <s v="J"/>
    <n v="30"/>
    <n v="2.5"/>
    <n v="39"/>
    <x v="0"/>
    <n v="1"/>
    <n v="31"/>
    <n v="0"/>
    <n v="9467"/>
    <n v="1259.1937499999999"/>
    <n v="0"/>
    <n v="0"/>
    <n v="0"/>
    <n v="0"/>
    <n v="0"/>
    <n v="0"/>
    <n v="0"/>
    <n v="0"/>
    <n v="0"/>
    <n v="0"/>
    <n v="546.17307692307691"/>
    <n v="433.9041666666667"/>
    <n v="26.5"/>
    <n v="0"/>
    <n v="0"/>
    <n v="0"/>
    <n v="0"/>
    <n v="225.4229737019231"/>
    <n v="0"/>
    <n v="1.9716666666666665"/>
  </r>
  <r>
    <d v="2021-03-01T00:00:00"/>
    <x v="11"/>
    <s v="P"/>
    <s v="Active"/>
    <n v="295"/>
    <x v="294"/>
    <s v="N"/>
    <x v="25"/>
    <n v="1002"/>
    <x v="1"/>
    <s v="Niederl. 1"/>
    <n v="1"/>
    <s v="Department"/>
    <s v="Supervisor"/>
    <s v="Non-Mgm."/>
    <s v="ang."/>
    <s v="W"/>
    <d v="2014-09-01T00:00:00"/>
    <m/>
    <s v=""/>
    <n v="5"/>
    <d v="1997-06-29T00:00:00"/>
    <n v="22"/>
    <s v="N"/>
    <n v="30"/>
    <n v="2.5"/>
    <n v="39"/>
    <x v="0"/>
    <n v="1"/>
    <n v="31"/>
    <n v="0"/>
    <n v="9468"/>
    <n v="1259.1937499999999"/>
    <n v="0"/>
    <n v="0"/>
    <n v="0"/>
    <n v="0"/>
    <n v="0"/>
    <n v="0"/>
    <n v="0"/>
    <n v="0"/>
    <n v="0"/>
    <n v="0"/>
    <n v="0"/>
    <n v="0"/>
    <n v="26.5"/>
    <n v="0"/>
    <n v="0"/>
    <n v="0"/>
    <n v="0"/>
    <n v="5.9346750000000004"/>
    <n v="0"/>
    <n v="0"/>
  </r>
  <r>
    <d v="2021-03-01T00:00:00"/>
    <x v="11"/>
    <s v="P"/>
    <s v="Active"/>
    <n v="296"/>
    <x v="295"/>
    <s v="N"/>
    <x v="1"/>
    <n v="1017"/>
    <x v="1"/>
    <s v="Niederl. 1"/>
    <n v="1"/>
    <s v="Department"/>
    <s v="Supervisor"/>
    <s v="Non-Mgm."/>
    <s v="ang."/>
    <s v="W"/>
    <d v="2014-09-01T00:00:00"/>
    <m/>
    <s v=""/>
    <n v="5"/>
    <d v="1998-03-18T00:00:00"/>
    <n v="21"/>
    <s v="N"/>
    <n v="30"/>
    <n v="2.5"/>
    <n v="39"/>
    <x v="0"/>
    <n v="1"/>
    <n v="31"/>
    <n v="0"/>
    <n v="9469"/>
    <n v="1259.1937499999999"/>
    <n v="0"/>
    <n v="0"/>
    <n v="0"/>
    <n v="0"/>
    <n v="0"/>
    <n v="0"/>
    <n v="0"/>
    <n v="0"/>
    <n v="0"/>
    <n v="0"/>
    <n v="0"/>
    <n v="0"/>
    <n v="26.5"/>
    <n v="0"/>
    <n v="0"/>
    <n v="0"/>
    <n v="0"/>
    <n v="5.9346750000000004"/>
    <n v="0"/>
    <n v="0"/>
  </r>
  <r>
    <d v="2021-03-01T00:00:00"/>
    <x v="11"/>
    <s v="P"/>
    <s v="Active"/>
    <n v="297"/>
    <x v="296"/>
    <s v="N"/>
    <x v="2"/>
    <n v="1010"/>
    <x v="1"/>
    <s v="Niederl. 1"/>
    <n v="1"/>
    <s v="Department"/>
    <s v="Supervisor"/>
    <s v="Non-Mgm."/>
    <s v="ang."/>
    <s v="M"/>
    <d v="2014-09-01T00:00:00"/>
    <m/>
    <s v=""/>
    <n v="5"/>
    <d v="1998-06-22T00:00:00"/>
    <n v="21"/>
    <s v="N"/>
    <n v="30"/>
    <n v="2.5"/>
    <n v="39"/>
    <x v="0"/>
    <n v="1"/>
    <n v="31"/>
    <n v="0"/>
    <n v="9470"/>
    <n v="1259.1937499999999"/>
    <n v="0"/>
    <n v="0"/>
    <n v="0"/>
    <n v="0"/>
    <n v="0"/>
    <n v="0"/>
    <n v="0"/>
    <n v="0"/>
    <n v="0"/>
    <n v="0"/>
    <n v="0"/>
    <n v="0"/>
    <n v="26.5"/>
    <n v="0"/>
    <n v="0"/>
    <n v="0"/>
    <n v="0"/>
    <n v="5.9346750000000004"/>
    <n v="0"/>
    <n v="0"/>
  </r>
  <r>
    <d v="2021-03-01T00:00:00"/>
    <x v="11"/>
    <s v="P"/>
    <s v="Active"/>
    <n v="298"/>
    <x v="297"/>
    <s v="N"/>
    <x v="28"/>
    <n v="1004"/>
    <x v="1"/>
    <s v="Niederl. 1"/>
    <n v="1"/>
    <s v="Department"/>
    <s v="Supervisor"/>
    <s v="Non-Mgm."/>
    <s v="ang."/>
    <s v="W"/>
    <d v="2014-09-01T00:00:00"/>
    <m/>
    <s v=""/>
    <n v="5"/>
    <d v="1998-06-27T00:00:00"/>
    <n v="21"/>
    <s v="N"/>
    <n v="30"/>
    <n v="2.5"/>
    <n v="39"/>
    <x v="0"/>
    <n v="1"/>
    <n v="31"/>
    <n v="0"/>
    <n v="9471"/>
    <n v="1259.1937499999999"/>
    <n v="0"/>
    <n v="0"/>
    <n v="0"/>
    <n v="0"/>
    <n v="0"/>
    <n v="0"/>
    <n v="0"/>
    <n v="0"/>
    <n v="0"/>
    <n v="0"/>
    <n v="0"/>
    <n v="0"/>
    <n v="26.5"/>
    <n v="0"/>
    <n v="0"/>
    <n v="0"/>
    <n v="0"/>
    <n v="5.9346750000000004"/>
    <n v="0"/>
    <n v="0"/>
  </r>
  <r>
    <d v="2021-03-01T00:00:00"/>
    <x v="11"/>
    <s v="P"/>
    <s v="Active"/>
    <n v="299"/>
    <x v="298"/>
    <s v="N"/>
    <x v="22"/>
    <n v="1041"/>
    <x v="4"/>
    <s v="Niederl. 6"/>
    <n v="1"/>
    <s v="Department"/>
    <s v="Supervisor"/>
    <s v="Non-Mgm."/>
    <s v="ang."/>
    <s v="M"/>
    <d v="2014-10-18T00:00:00"/>
    <m/>
    <s v=""/>
    <n v="5"/>
    <d v="1965-09-15T00:00:00"/>
    <n v="54"/>
    <s v="J"/>
    <n v="30"/>
    <n v="2.5"/>
    <n v="39"/>
    <x v="0"/>
    <n v="1"/>
    <n v="31"/>
    <n v="0"/>
    <n v="9472"/>
    <n v="1259.1937499999999"/>
    <n v="0"/>
    <n v="0"/>
    <n v="0"/>
    <n v="0"/>
    <n v="0"/>
    <n v="0"/>
    <n v="0"/>
    <n v="0"/>
    <n v="0"/>
    <n v="0"/>
    <n v="546.46153846153845"/>
    <n v="434.13333333333338"/>
    <n v="26.5"/>
    <n v="0"/>
    <n v="0"/>
    <n v="0"/>
    <n v="0"/>
    <n v="225.53889653846156"/>
    <n v="0"/>
    <n v="0"/>
  </r>
  <r>
    <d v="2021-03-01T00:00:00"/>
    <x v="11"/>
    <s v="P"/>
    <s v="Active"/>
    <n v="300"/>
    <x v="299"/>
    <s v="Y"/>
    <x v="13"/>
    <n v="1030"/>
    <x v="5"/>
    <s v="Niederl. 5"/>
    <n v="0.5"/>
    <s v="Department"/>
    <s v="Supervisor"/>
    <s v="Non-Mgm."/>
    <s v="ang."/>
    <s v="W"/>
    <d v="2014-10-01T00:00:00"/>
    <m/>
    <s v=""/>
    <n v="5"/>
    <d v="1967-03-19T00:00:00"/>
    <n v="52"/>
    <s v="J"/>
    <n v="30"/>
    <n v="2.5"/>
    <n v="39"/>
    <x v="0"/>
    <n v="0.5"/>
    <n v="31"/>
    <n v="0"/>
    <n v="9473"/>
    <n v="1259.1937499999999"/>
    <n v="0"/>
    <n v="0"/>
    <n v="0"/>
    <n v="0"/>
    <n v="0"/>
    <n v="0"/>
    <n v="0"/>
    <n v="0"/>
    <n v="0"/>
    <n v="0"/>
    <n v="546.51923076923083"/>
    <n v="434.17916666666667"/>
    <n v="13.25"/>
    <n v="0"/>
    <n v="0"/>
    <n v="0"/>
    <n v="0"/>
    <n v="222.59474360576925"/>
    <n v="0"/>
    <n v="0"/>
  </r>
  <r>
    <d v="2021-03-01T00:00:00"/>
    <x v="11"/>
    <s v="P"/>
    <s v="Active"/>
    <n v="300"/>
    <x v="299"/>
    <s v="Y"/>
    <x v="13"/>
    <n v="1036"/>
    <x v="4"/>
    <s v="Niederl. 6"/>
    <n v="0.5"/>
    <s v="Department"/>
    <s v="Supervisor"/>
    <s v="Non-Mgm."/>
    <s v="ang."/>
    <s v="W"/>
    <d v="2014-10-01T00:00:00"/>
    <m/>
    <s v=""/>
    <n v="5"/>
    <d v="1967-03-19T00:00:00"/>
    <n v="52"/>
    <s v="J"/>
    <n v="30"/>
    <n v="2.5"/>
    <n v="39"/>
    <x v="0"/>
    <n v="0.5"/>
    <n v="31"/>
    <n v="0"/>
    <n v="9474"/>
    <n v="1259.1937499999999"/>
    <n v="0"/>
    <n v="0"/>
    <n v="0"/>
    <n v="0"/>
    <n v="0"/>
    <n v="0"/>
    <n v="0"/>
    <n v="0"/>
    <n v="0"/>
    <n v="0"/>
    <n v="546.57692307692309"/>
    <n v="434.22500000000002"/>
    <n v="13.25"/>
    <n v="0"/>
    <n v="0"/>
    <n v="0"/>
    <n v="0"/>
    <n v="222.61792817307693"/>
    <n v="0"/>
    <n v="0"/>
  </r>
  <r>
    <d v="2021-03-01T00:00:00"/>
    <x v="11"/>
    <s v="P"/>
    <s v="Active"/>
    <n v="301"/>
    <x v="300"/>
    <s v="N"/>
    <x v="14"/>
    <n v="1003"/>
    <x v="1"/>
    <s v="Niederl. 1"/>
    <n v="1"/>
    <s v="Department"/>
    <s v="Supervisor"/>
    <s v="Supervisor"/>
    <s v="ang."/>
    <s v="M"/>
    <d v="2007-09-01T00:00:00"/>
    <m/>
    <s v=""/>
    <n v="12"/>
    <d v="1990-12-26T00:00:00"/>
    <n v="29"/>
    <s v="N"/>
    <n v="30"/>
    <n v="2.5"/>
    <n v="39"/>
    <x v="0"/>
    <n v="1"/>
    <n v="31"/>
    <n v="0"/>
    <n v="9475"/>
    <n v="1259.1937499999999"/>
    <n v="0"/>
    <n v="0"/>
    <n v="0"/>
    <n v="0"/>
    <n v="0"/>
    <n v="0"/>
    <n v="0"/>
    <n v="0"/>
    <n v="0"/>
    <n v="0"/>
    <n v="0"/>
    <n v="0"/>
    <n v="26.5"/>
    <n v="0"/>
    <n v="0"/>
    <n v="0"/>
    <n v="0"/>
    <n v="5.9346750000000004"/>
    <n v="0"/>
    <n v="0"/>
  </r>
  <r>
    <d v="2021-03-01T00:00:00"/>
    <x v="11"/>
    <s v="P"/>
    <s v="Active"/>
    <n v="302"/>
    <x v="301"/>
    <s v="N"/>
    <x v="44"/>
    <n v="1084"/>
    <x v="0"/>
    <s v="Niederl. 3"/>
    <n v="1"/>
    <s v="Department"/>
    <s v="Supervisor"/>
    <s v="Non-Mgm."/>
    <s v="ang."/>
    <s v="M"/>
    <d v="2014-11-01T00:00:00"/>
    <m/>
    <s v=""/>
    <n v="5"/>
    <d v="1990-05-06T00:00:00"/>
    <n v="29"/>
    <s v="N"/>
    <n v="30"/>
    <n v="2.5"/>
    <n v="39"/>
    <x v="0"/>
    <n v="1"/>
    <n v="31"/>
    <n v="0"/>
    <n v="9476"/>
    <n v="1259.1937499999999"/>
    <n v="0"/>
    <n v="0"/>
    <n v="0"/>
    <n v="0"/>
    <n v="0"/>
    <n v="0"/>
    <n v="0"/>
    <n v="0"/>
    <n v="0"/>
    <n v="0"/>
    <n v="0"/>
    <n v="0"/>
    <n v="26.5"/>
    <n v="0"/>
    <n v="0"/>
    <n v="0"/>
    <n v="0"/>
    <n v="5.9346750000000004"/>
    <n v="0"/>
    <n v="0"/>
  </r>
  <r>
    <d v="2021-03-01T00:00:00"/>
    <x v="11"/>
    <s v="P"/>
    <s v="Active"/>
    <n v="303"/>
    <x v="302"/>
    <s v="N"/>
    <x v="23"/>
    <n v="1068"/>
    <x v="0"/>
    <s v="Niederl. 3"/>
    <n v="1"/>
    <s v="Department"/>
    <s v="Supervisor"/>
    <s v="Non-Mgm."/>
    <s v="ang."/>
    <s v="W"/>
    <d v="2014-12-01T00:00:00"/>
    <m/>
    <s v=""/>
    <n v="5"/>
    <d v="1957-10-23T00:00:00"/>
    <n v="62"/>
    <s v="N"/>
    <n v="12"/>
    <n v="1"/>
    <n v="16"/>
    <x v="0"/>
    <n v="0.41025641025641024"/>
    <n v="31"/>
    <n v="0"/>
    <n v="9477"/>
    <n v="1259.1937499999999"/>
    <n v="0"/>
    <n v="0"/>
    <n v="0"/>
    <n v="0"/>
    <n v="0"/>
    <n v="0"/>
    <n v="0"/>
    <n v="0"/>
    <n v="0"/>
    <n v="0"/>
    <n v="0"/>
    <n v="0"/>
    <n v="26.5"/>
    <n v="0"/>
    <n v="0"/>
    <n v="0"/>
    <n v="0"/>
    <n v="5.9346750000000004"/>
    <n v="0"/>
    <n v="0"/>
  </r>
  <r>
    <d v="2021-03-01T00:00:00"/>
    <x v="11"/>
    <s v="P"/>
    <s v="Active"/>
    <n v="304"/>
    <x v="303"/>
    <s v="N"/>
    <x v="44"/>
    <n v="1084"/>
    <x v="0"/>
    <s v="Niederl. 3"/>
    <n v="1"/>
    <s v="Department"/>
    <s v="Supervisor"/>
    <s v="Non-Mgm."/>
    <s v="ang."/>
    <s v="M"/>
    <d v="2007-09-01T00:00:00"/>
    <m/>
    <s v=""/>
    <n v="12"/>
    <d v="1974-03-15T00:00:00"/>
    <n v="45"/>
    <s v="N"/>
    <n v="30"/>
    <n v="2.5"/>
    <n v="39"/>
    <x v="0"/>
    <n v="1"/>
    <n v="31"/>
    <n v="0"/>
    <n v="9478"/>
    <n v="1259.1937499999999"/>
    <n v="0"/>
    <n v="0"/>
    <n v="0"/>
    <n v="0"/>
    <n v="0"/>
    <n v="0"/>
    <n v="0"/>
    <n v="0"/>
    <n v="0"/>
    <n v="0"/>
    <n v="0"/>
    <n v="0"/>
    <n v="26.5"/>
    <n v="0"/>
    <n v="0"/>
    <n v="0"/>
    <n v="0"/>
    <n v="5.9346750000000004"/>
    <n v="0"/>
    <n v="0"/>
  </r>
  <r>
    <d v="2021-03-01T00:00:00"/>
    <x v="11"/>
    <s v="P"/>
    <s v="Active"/>
    <n v="305"/>
    <x v="304"/>
    <s v="N"/>
    <x v="44"/>
    <n v="1084"/>
    <x v="0"/>
    <s v="Niederl. 3"/>
    <n v="1"/>
    <s v="Department"/>
    <s v="Supervisor"/>
    <s v="Non-Mgm."/>
    <s v="ang."/>
    <s v="M"/>
    <d v="2014-12-01T00:00:00"/>
    <m/>
    <s v=""/>
    <n v="5"/>
    <d v="1970-06-16T00:00:00"/>
    <n v="49"/>
    <s v="N"/>
    <n v="30"/>
    <n v="2.5"/>
    <n v="39"/>
    <x v="0"/>
    <n v="1"/>
    <n v="31"/>
    <n v="0"/>
    <n v="9479"/>
    <n v="1259.1937499999999"/>
    <n v="0"/>
    <n v="0"/>
    <n v="0"/>
    <n v="0"/>
    <n v="0"/>
    <n v="0"/>
    <n v="0"/>
    <n v="0"/>
    <n v="0"/>
    <n v="0"/>
    <n v="0"/>
    <n v="0"/>
    <n v="26.5"/>
    <n v="0"/>
    <n v="0"/>
    <n v="0"/>
    <n v="0"/>
    <n v="5.9346750000000004"/>
    <n v="0"/>
    <n v="0"/>
  </r>
  <r>
    <d v="2021-03-01T00:00:00"/>
    <x v="11"/>
    <s v="P"/>
    <s v="Active"/>
    <n v="306"/>
    <x v="305"/>
    <s v="N"/>
    <x v="22"/>
    <n v="1029"/>
    <x v="6"/>
    <s v="Niederl. 10"/>
    <n v="1"/>
    <s v="Department"/>
    <s v="Supervisor"/>
    <s v="Non-Mgm."/>
    <s v="ang."/>
    <s v="M"/>
    <d v="2014-12-01T00:00:00"/>
    <m/>
    <s v=""/>
    <n v="5"/>
    <d v="1981-04-29T00:00:00"/>
    <n v="38"/>
    <s v="J"/>
    <n v="30"/>
    <n v="2.5"/>
    <n v="39"/>
    <x v="0"/>
    <n v="1"/>
    <n v="31"/>
    <n v="0"/>
    <n v="9480"/>
    <n v="1259.1937499999999"/>
    <n v="0"/>
    <n v="0"/>
    <n v="0"/>
    <n v="0"/>
    <n v="0"/>
    <n v="0"/>
    <n v="0"/>
    <n v="0"/>
    <n v="0"/>
    <n v="0"/>
    <n v="546.92307692307691"/>
    <n v="434.50000000000006"/>
    <n v="26.5"/>
    <n v="0"/>
    <n v="0"/>
    <n v="0"/>
    <n v="0"/>
    <n v="225.72437307692309"/>
    <n v="0"/>
    <n v="0"/>
  </r>
  <r>
    <d v="2021-03-01T00:00:00"/>
    <x v="11"/>
    <s v="P"/>
    <s v="Active"/>
    <n v="307"/>
    <x v="306"/>
    <s v="N"/>
    <x v="40"/>
    <n v="1001"/>
    <x v="1"/>
    <s v="Niederl. 1"/>
    <n v="1"/>
    <s v="Department"/>
    <s v="Supervisor"/>
    <s v="Non-Mgm."/>
    <s v="ang."/>
    <s v="M"/>
    <d v="2013-09-01T00:00:00"/>
    <m/>
    <s v=""/>
    <n v="6"/>
    <d v="1975-12-03T00:00:00"/>
    <n v="44"/>
    <s v="N"/>
    <n v="30"/>
    <n v="2.5"/>
    <n v="39"/>
    <x v="0"/>
    <n v="1"/>
    <n v="31"/>
    <n v="0"/>
    <n v="9481"/>
    <n v="1259.1937499999999"/>
    <n v="0"/>
    <n v="0"/>
    <n v="0"/>
    <n v="0"/>
    <n v="0"/>
    <n v="0"/>
    <n v="0"/>
    <n v="0"/>
    <n v="0"/>
    <n v="0"/>
    <n v="0"/>
    <n v="0"/>
    <n v="26.5"/>
    <n v="0"/>
    <n v="0"/>
    <n v="0"/>
    <n v="0"/>
    <n v="5.9346750000000004"/>
    <n v="0"/>
    <n v="0"/>
  </r>
  <r>
    <d v="2021-03-01T00:00:00"/>
    <x v="11"/>
    <s v="P"/>
    <s v="Active"/>
    <n v="308"/>
    <x v="307"/>
    <s v="N"/>
    <x v="33"/>
    <n v="1000"/>
    <x v="1"/>
    <s v="Niederl. 1"/>
    <n v="1"/>
    <s v="Department"/>
    <s v="Supervisor"/>
    <s v="Non-Mgm."/>
    <s v="ang."/>
    <s v="M"/>
    <d v="2003-09-01T00:00:00"/>
    <m/>
    <s v=""/>
    <n v="16"/>
    <d v="1986-12-14T00:00:00"/>
    <n v="33"/>
    <s v="N"/>
    <n v="30"/>
    <n v="2.5"/>
    <n v="39"/>
    <x v="0"/>
    <n v="1"/>
    <n v="31"/>
    <n v="0"/>
    <n v="9482"/>
    <n v="1259.1937499999999"/>
    <n v="0"/>
    <n v="0"/>
    <n v="0"/>
    <n v="0"/>
    <n v="0"/>
    <n v="0"/>
    <n v="0"/>
    <n v="0"/>
    <n v="0"/>
    <n v="0"/>
    <n v="0"/>
    <n v="0"/>
    <n v="26.5"/>
    <n v="0"/>
    <n v="0"/>
    <n v="0"/>
    <n v="0"/>
    <n v="5.9346750000000004"/>
    <n v="0"/>
    <n v="0"/>
  </r>
  <r>
    <d v="2021-03-01T00:00:00"/>
    <x v="11"/>
    <s v="P"/>
    <s v="Active"/>
    <n v="309"/>
    <x v="308"/>
    <s v="N"/>
    <x v="41"/>
    <n v="1006"/>
    <x v="1"/>
    <s v="Niederl. 1"/>
    <n v="1"/>
    <s v="Department"/>
    <s v="Supervisor"/>
    <s v="Non-Mgm."/>
    <s v="ang."/>
    <s v="M"/>
    <d v="2000-09-01T00:00:00"/>
    <m/>
    <s v=""/>
    <n v="19"/>
    <d v="1983-01-04T00:00:00"/>
    <n v="37"/>
    <s v="N"/>
    <n v="30"/>
    <n v="2.5"/>
    <n v="39"/>
    <x v="0"/>
    <n v="1"/>
    <n v="31"/>
    <n v="0"/>
    <n v="9483"/>
    <n v="1259.1937499999999"/>
    <n v="0"/>
    <n v="0"/>
    <n v="0"/>
    <n v="0"/>
    <n v="0"/>
    <n v="0"/>
    <n v="0"/>
    <n v="0"/>
    <n v="0"/>
    <n v="0"/>
    <n v="0"/>
    <n v="0"/>
    <n v="26.5"/>
    <n v="0"/>
    <n v="0"/>
    <n v="0"/>
    <n v="0"/>
    <n v="5.9346750000000004"/>
    <n v="0"/>
    <n v="28.601666666666667"/>
  </r>
  <r>
    <d v="2021-03-01T00:00:00"/>
    <x v="11"/>
    <s v="P"/>
    <s v="Active"/>
    <n v="310"/>
    <x v="309"/>
    <s v="N"/>
    <x v="41"/>
    <n v="1006"/>
    <x v="1"/>
    <s v="Niederl. 1"/>
    <n v="1"/>
    <s v="Department"/>
    <s v="Supervisor"/>
    <s v="Non-Mgm."/>
    <s v="ang."/>
    <s v="M"/>
    <d v="2006-09-01T00:00:00"/>
    <m/>
    <s v=""/>
    <n v="13"/>
    <d v="1990-10-07T00:00:00"/>
    <n v="29"/>
    <s v="N"/>
    <n v="30"/>
    <n v="2.5"/>
    <n v="39"/>
    <x v="0"/>
    <n v="1"/>
    <n v="31"/>
    <n v="0"/>
    <n v="9484"/>
    <n v="1259.1937499999999"/>
    <n v="0"/>
    <n v="0"/>
    <n v="0"/>
    <n v="0"/>
    <n v="0"/>
    <n v="0"/>
    <n v="0"/>
    <n v="0"/>
    <n v="0"/>
    <n v="0"/>
    <n v="0"/>
    <n v="0"/>
    <n v="26.5"/>
    <n v="0"/>
    <n v="0"/>
    <n v="0"/>
    <n v="0"/>
    <n v="5.9346750000000004"/>
    <n v="0"/>
    <n v="0"/>
  </r>
  <r>
    <d v="2021-03-01T00:00:00"/>
    <x v="11"/>
    <s v="P"/>
    <s v="Active"/>
    <n v="311"/>
    <x v="310"/>
    <s v="N"/>
    <x v="41"/>
    <n v="1006"/>
    <x v="1"/>
    <s v="Niederl. 1"/>
    <n v="1"/>
    <s v="Department"/>
    <s v="Supervisor"/>
    <s v="Non-Mgm."/>
    <s v="ang."/>
    <s v="M"/>
    <d v="1998-03-02T00:00:00"/>
    <m/>
    <s v=""/>
    <n v="21"/>
    <d v="1979-06-01T00:00:00"/>
    <n v="40"/>
    <s v="N"/>
    <n v="30"/>
    <n v="2.5"/>
    <n v="39"/>
    <x v="0"/>
    <n v="1"/>
    <n v="31"/>
    <n v="0"/>
    <n v="9485"/>
    <n v="1259.1937499999999"/>
    <n v="0"/>
    <n v="0"/>
    <n v="0"/>
    <n v="0"/>
    <n v="0"/>
    <n v="0"/>
    <n v="0"/>
    <n v="0"/>
    <n v="0"/>
    <n v="0"/>
    <n v="0"/>
    <n v="0"/>
    <n v="26.5"/>
    <n v="0"/>
    <n v="0"/>
    <n v="0"/>
    <n v="0"/>
    <n v="5.9346750000000004"/>
    <n v="0"/>
    <n v="0"/>
  </r>
  <r>
    <d v="2021-03-01T00:00:00"/>
    <x v="11"/>
    <s v="P"/>
    <s v="Active"/>
    <n v="312"/>
    <x v="311"/>
    <s v="N"/>
    <x v="18"/>
    <n v="1080"/>
    <x v="0"/>
    <s v="Niederl. 3"/>
    <n v="1"/>
    <s v="Department"/>
    <s v="Supervisor"/>
    <s v="Supervisor"/>
    <s v="ang."/>
    <s v="W"/>
    <d v="2015-01-15T00:00:00"/>
    <m/>
    <s v=""/>
    <n v="5"/>
    <d v="1971-01-05T00:00:00"/>
    <n v="49"/>
    <s v="N"/>
    <n v="30"/>
    <n v="2.5"/>
    <n v="39"/>
    <x v="0"/>
    <n v="1"/>
    <n v="31"/>
    <n v="0"/>
    <n v="9486"/>
    <n v="1259.1937499999999"/>
    <n v="0"/>
    <n v="0"/>
    <n v="0"/>
    <n v="0"/>
    <n v="0"/>
    <n v="0"/>
    <n v="0"/>
    <n v="0"/>
    <n v="0"/>
    <n v="0"/>
    <n v="0"/>
    <n v="0"/>
    <n v="26.5"/>
    <n v="0"/>
    <n v="0"/>
    <n v="0"/>
    <n v="0"/>
    <n v="5.9346750000000004"/>
    <n v="0"/>
    <n v="2.1733333333333333"/>
  </r>
  <r>
    <d v="2021-03-01T00:00:00"/>
    <x v="11"/>
    <s v="P"/>
    <s v="Active"/>
    <n v="313"/>
    <x v="312"/>
    <s v="N"/>
    <x v="2"/>
    <n v="1010"/>
    <x v="1"/>
    <s v="Niederl. 1"/>
    <n v="1"/>
    <s v="Department"/>
    <s v="Supervisor"/>
    <s v="Non-Mgm."/>
    <s v="ang."/>
    <s v="W"/>
    <d v="2015-01-01T00:00:00"/>
    <m/>
    <s v=""/>
    <n v="5"/>
    <d v="1982-07-01T00:00:00"/>
    <n v="37"/>
    <s v="N"/>
    <n v="30"/>
    <n v="2.5"/>
    <n v="39"/>
    <x v="0"/>
    <n v="1"/>
    <n v="31"/>
    <n v="0"/>
    <n v="9487"/>
    <n v="1259.1937499999999"/>
    <n v="0"/>
    <n v="0"/>
    <n v="0"/>
    <n v="0"/>
    <n v="0"/>
    <n v="0"/>
    <n v="0"/>
    <n v="0"/>
    <n v="0"/>
    <n v="0"/>
    <n v="0"/>
    <n v="0"/>
    <n v="26.5"/>
    <n v="0"/>
    <n v="0"/>
    <n v="0"/>
    <n v="0"/>
    <n v="5.9346750000000004"/>
    <n v="0"/>
    <n v="2.1733333333333333"/>
  </r>
  <r>
    <d v="2021-03-01T00:00:00"/>
    <x v="11"/>
    <s v="P"/>
    <s v="Active"/>
    <n v="314"/>
    <x v="313"/>
    <s v="N"/>
    <x v="9"/>
    <n v="1087"/>
    <x v="0"/>
    <s v="Niederl. 3"/>
    <n v="1"/>
    <s v="Department"/>
    <s v="Supervisor"/>
    <s v="Non-Mgm."/>
    <s v="ang."/>
    <s v="M"/>
    <d v="2015-02-01T00:00:00"/>
    <m/>
    <s v=""/>
    <n v="4"/>
    <d v="1966-08-07T00:00:00"/>
    <n v="53"/>
    <s v="N"/>
    <n v="30"/>
    <n v="2.5"/>
    <n v="39"/>
    <x v="0"/>
    <n v="1"/>
    <n v="31"/>
    <n v="0"/>
    <n v="9488"/>
    <n v="1259.1937499999999"/>
    <n v="0"/>
    <n v="0"/>
    <n v="0"/>
    <n v="0"/>
    <n v="0"/>
    <n v="0"/>
    <n v="0"/>
    <n v="0"/>
    <n v="0"/>
    <n v="0"/>
    <n v="0"/>
    <n v="0"/>
    <n v="26.5"/>
    <n v="0"/>
    <n v="0"/>
    <n v="0"/>
    <n v="0"/>
    <n v="5.9346750000000004"/>
    <n v="0"/>
    <n v="2.1733333333333333"/>
  </r>
  <r>
    <d v="2021-03-01T00:00:00"/>
    <x v="11"/>
    <s v="P"/>
    <s v="Active"/>
    <n v="315"/>
    <x v="314"/>
    <s v="N"/>
    <x v="26"/>
    <n v="1091"/>
    <x v="0"/>
    <s v="Niederl. 3"/>
    <n v="1"/>
    <s v="Department"/>
    <s v="Supervisor"/>
    <s v="Manager"/>
    <s v="ang."/>
    <s v="W"/>
    <d v="2015-02-01T00:00:00"/>
    <m/>
    <s v=""/>
    <n v="4"/>
    <d v="1974-08-27T00:00:00"/>
    <n v="45"/>
    <s v="N"/>
    <n v="30"/>
    <n v="2.5"/>
    <n v="39"/>
    <x v="0"/>
    <n v="1"/>
    <n v="31"/>
    <n v="0"/>
    <n v="9489"/>
    <n v="1259.1937499999999"/>
    <n v="0"/>
    <n v="0"/>
    <n v="0"/>
    <n v="0"/>
    <n v="0"/>
    <n v="0"/>
    <n v="0"/>
    <n v="0"/>
    <n v="0"/>
    <n v="0"/>
    <n v="0"/>
    <n v="0"/>
    <n v="26.5"/>
    <n v="0"/>
    <n v="0"/>
    <n v="0"/>
    <n v="0"/>
    <n v="5.9346750000000004"/>
    <n v="0"/>
    <n v="2.1733333333333333"/>
  </r>
  <r>
    <d v="2021-03-01T00:00:00"/>
    <x v="11"/>
    <s v="P"/>
    <s v="Active"/>
    <n v="316"/>
    <x v="315"/>
    <s v="N"/>
    <x v="16"/>
    <n v="1043"/>
    <x v="9"/>
    <s v="Niederl. 4"/>
    <n v="1"/>
    <s v="Department"/>
    <s v="Supervisor"/>
    <s v="Non-Mgm."/>
    <s v="ang."/>
    <s v="W"/>
    <d v="2015-02-16T00:00:00"/>
    <m/>
    <s v=""/>
    <n v="4"/>
    <d v="1989-12-30T00:00:00"/>
    <n v="30"/>
    <s v="J"/>
    <n v="30"/>
    <n v="2.5"/>
    <n v="39"/>
    <x v="0"/>
    <n v="1"/>
    <n v="31"/>
    <n v="0"/>
    <n v="9490"/>
    <n v="1259.1937499999999"/>
    <n v="0"/>
    <n v="0"/>
    <n v="0"/>
    <n v="0"/>
    <n v="0"/>
    <n v="0"/>
    <n v="0"/>
    <n v="0"/>
    <n v="0"/>
    <n v="0"/>
    <n v="547.5"/>
    <n v="434.95833333333337"/>
    <n v="26.5"/>
    <n v="0"/>
    <n v="0"/>
    <n v="0"/>
    <n v="0"/>
    <n v="225.95621875000001"/>
    <n v="0"/>
    <n v="2.1733333333333333"/>
  </r>
  <r>
    <d v="2021-03-01T00:00:00"/>
    <x v="11"/>
    <s v="P"/>
    <s v="Active"/>
    <n v="317"/>
    <x v="316"/>
    <s v="N"/>
    <x v="31"/>
    <n v="1052"/>
    <x v="3"/>
    <s v="Niederl. 8"/>
    <n v="1"/>
    <s v="Department"/>
    <s v="Supervisor"/>
    <s v="Manager"/>
    <s v="ang."/>
    <s v="M"/>
    <d v="2015-03-01T00:00:00"/>
    <m/>
    <s v=""/>
    <n v="4"/>
    <d v="1981-07-18T00:00:00"/>
    <n v="38"/>
    <s v="N"/>
    <n v="30"/>
    <n v="2.5"/>
    <n v="39"/>
    <x v="0"/>
    <n v="1"/>
    <n v="31"/>
    <n v="0"/>
    <n v="9491"/>
    <n v="1259.1937499999999"/>
    <n v="0"/>
    <n v="0"/>
    <n v="30"/>
    <n v="0"/>
    <n v="0"/>
    <n v="0"/>
    <n v="0"/>
    <n v="0"/>
    <n v="0"/>
    <n v="0"/>
    <n v="0"/>
    <n v="0"/>
    <n v="26.5"/>
    <n v="0"/>
    <n v="0"/>
    <n v="0"/>
    <n v="0"/>
    <n v="12.653175000000001"/>
    <n v="118.18"/>
    <n v="2.1733333333333333"/>
  </r>
  <r>
    <d v="2021-03-01T00:00:00"/>
    <x v="11"/>
    <s v="P"/>
    <s v="Active"/>
    <n v="318"/>
    <x v="317"/>
    <s v="N"/>
    <x v="31"/>
    <n v="1028"/>
    <x v="6"/>
    <s v="Niederl. 10"/>
    <n v="1"/>
    <s v="Department"/>
    <s v="Supervisor"/>
    <s v="Non-Mgm."/>
    <s v="ang."/>
    <s v="M"/>
    <d v="2015-04-01T00:00:00"/>
    <m/>
    <s v=""/>
    <n v="4"/>
    <d v="1967-08-31T00:00:00"/>
    <n v="52"/>
    <s v="J"/>
    <n v="30"/>
    <n v="2.5"/>
    <n v="39"/>
    <x v="0"/>
    <n v="1"/>
    <n v="31"/>
    <n v="0"/>
    <n v="9492"/>
    <n v="1259.1937499999999"/>
    <n v="0"/>
    <n v="0"/>
    <n v="30"/>
    <n v="0"/>
    <n v="236.72"/>
    <n v="200"/>
    <n v="0"/>
    <n v="0"/>
    <n v="0"/>
    <n v="0"/>
    <n v="547.61538461538464"/>
    <n v="435.05"/>
    <n v="26.5"/>
    <n v="0"/>
    <n v="0"/>
    <n v="0"/>
    <n v="0"/>
    <n v="330.52453188461544"/>
    <n v="100.32000000000001"/>
    <n v="2.1733333333333333"/>
  </r>
  <r>
    <d v="2021-03-01T00:00:00"/>
    <x v="11"/>
    <s v="P"/>
    <s v="Active"/>
    <n v="319"/>
    <x v="318"/>
    <s v="N"/>
    <x v="9"/>
    <n v="1087"/>
    <x v="0"/>
    <s v="Niederl. 3"/>
    <n v="1"/>
    <s v="Department"/>
    <s v="Supervisor"/>
    <s v="Manager"/>
    <s v="ang."/>
    <s v="M"/>
    <d v="2015-04-01T00:00:00"/>
    <m/>
    <s v=""/>
    <n v="4"/>
    <d v="1983-06-16T00:00:00"/>
    <n v="36"/>
    <s v="N"/>
    <n v="30"/>
    <n v="2.5"/>
    <n v="39"/>
    <x v="0"/>
    <n v="1"/>
    <n v="31"/>
    <n v="0"/>
    <n v="9493"/>
    <n v="1259.1937499999999"/>
    <n v="0"/>
    <n v="0"/>
    <n v="0"/>
    <n v="0"/>
    <n v="0"/>
    <n v="0"/>
    <n v="0"/>
    <n v="0"/>
    <n v="0"/>
    <n v="0"/>
    <n v="0"/>
    <n v="0"/>
    <n v="26.5"/>
    <n v="0"/>
    <n v="0"/>
    <n v="0"/>
    <n v="0"/>
    <n v="5.9346750000000004"/>
    <n v="0"/>
    <n v="2.1733333333333333"/>
  </r>
  <r>
    <d v="2021-03-01T00:00:00"/>
    <x v="11"/>
    <s v="P"/>
    <s v="Active"/>
    <n v="320"/>
    <x v="319"/>
    <s v="N"/>
    <x v="14"/>
    <n v="1003"/>
    <x v="1"/>
    <s v="Niederl. 1"/>
    <n v="1"/>
    <s v="Department"/>
    <s v="Supervisor"/>
    <s v="Supervisor"/>
    <s v="ang."/>
    <s v="M"/>
    <d v="2015-04-01T00:00:00"/>
    <m/>
    <s v=""/>
    <n v="4"/>
    <d v="1987-08-17T00:00:00"/>
    <n v="32"/>
    <s v="N"/>
    <n v="30"/>
    <n v="2.5"/>
    <n v="39"/>
    <x v="0"/>
    <n v="1"/>
    <n v="31"/>
    <n v="0"/>
    <n v="9494"/>
    <n v="1259.1937499999999"/>
    <n v="0"/>
    <n v="0"/>
    <n v="0"/>
    <n v="0"/>
    <n v="0"/>
    <n v="0"/>
    <n v="0"/>
    <n v="0"/>
    <n v="0"/>
    <n v="0"/>
    <n v="0"/>
    <n v="0"/>
    <n v="26.5"/>
    <n v="0"/>
    <n v="0"/>
    <n v="0"/>
    <n v="0"/>
    <n v="5.9346750000000004"/>
    <n v="0"/>
    <n v="2.1733333333333333"/>
  </r>
  <r>
    <d v="2021-03-01T00:00:00"/>
    <x v="11"/>
    <s v="P"/>
    <s v="Active"/>
    <n v="321"/>
    <x v="320"/>
    <s v="N"/>
    <x v="16"/>
    <n v="1056"/>
    <x v="2"/>
    <s v="Niederl. 7"/>
    <n v="1"/>
    <s v="Department"/>
    <s v="Supervisor"/>
    <s v="Non-Mgm."/>
    <s v="ang."/>
    <s v="W"/>
    <d v="2015-04-15T00:00:00"/>
    <m/>
    <s v=""/>
    <n v="4"/>
    <d v="1986-05-07T00:00:00"/>
    <n v="33"/>
    <s v="J"/>
    <n v="30"/>
    <n v="2.5"/>
    <n v="39"/>
    <x v="0"/>
    <n v="1"/>
    <n v="31"/>
    <n v="0"/>
    <n v="9495"/>
    <n v="1259.1937499999999"/>
    <n v="0"/>
    <n v="0"/>
    <n v="0"/>
    <n v="0"/>
    <n v="0"/>
    <n v="0"/>
    <n v="0"/>
    <n v="0"/>
    <n v="0"/>
    <n v="0"/>
    <n v="547.78846153846155"/>
    <n v="435.18750000000006"/>
    <n v="26.5"/>
    <n v="0"/>
    <n v="0"/>
    <n v="0"/>
    <n v="0"/>
    <n v="226.07214158653849"/>
    <n v="0"/>
    <n v="2.1733333333333333"/>
  </r>
  <r>
    <d v="2021-03-01T00:00:00"/>
    <x v="11"/>
    <s v="P"/>
    <s v="Active"/>
    <n v="322"/>
    <x v="321"/>
    <s v="N"/>
    <x v="24"/>
    <n v="1081"/>
    <x v="0"/>
    <s v="Niederl. 3"/>
    <n v="1"/>
    <s v="Department"/>
    <s v="Supervisor"/>
    <s v="Non-Mgm."/>
    <s v="ang."/>
    <s v="W"/>
    <d v="2015-04-22T00:00:00"/>
    <m/>
    <s v=""/>
    <n v="4"/>
    <d v="1983-12-19T00:00:00"/>
    <n v="36"/>
    <s v="N"/>
    <n v="30"/>
    <n v="2.5"/>
    <n v="39"/>
    <x v="0"/>
    <n v="1"/>
    <n v="31"/>
    <n v="0"/>
    <n v="9496"/>
    <n v="1259.1937499999999"/>
    <n v="0"/>
    <n v="0"/>
    <n v="0"/>
    <n v="0"/>
    <n v="0"/>
    <n v="0"/>
    <n v="0"/>
    <n v="0"/>
    <n v="0"/>
    <n v="0"/>
    <n v="0"/>
    <n v="0"/>
    <n v="26.5"/>
    <n v="0"/>
    <n v="0"/>
    <n v="0"/>
    <n v="0"/>
    <n v="5.9346750000000004"/>
    <n v="0"/>
    <n v="2.1733333333333333"/>
  </r>
  <r>
    <d v="2021-03-01T00:00:00"/>
    <x v="11"/>
    <s v="P"/>
    <s v="Active"/>
    <n v="323"/>
    <x v="322"/>
    <s v="N"/>
    <x v="35"/>
    <n v="1078"/>
    <x v="0"/>
    <s v="Niederl. 3"/>
    <n v="1"/>
    <s v="Department"/>
    <s v="Supervisor"/>
    <s v="Non-Mgm."/>
    <s v="ang."/>
    <s v="W"/>
    <d v="2015-05-01T00:00:00"/>
    <m/>
    <s v=""/>
    <n v="4"/>
    <d v="1984-06-22T00:00:00"/>
    <n v="35"/>
    <s v="N"/>
    <n v="30"/>
    <n v="2.5"/>
    <n v="30"/>
    <x v="0"/>
    <n v="0.76923076923076927"/>
    <n v="31"/>
    <n v="0"/>
    <n v="9497"/>
    <n v="1259.1937499999999"/>
    <n v="0"/>
    <n v="0"/>
    <n v="0"/>
    <n v="0"/>
    <n v="0"/>
    <n v="0"/>
    <n v="0"/>
    <n v="0"/>
    <n v="0"/>
    <n v="0"/>
    <n v="0"/>
    <n v="0"/>
    <n v="26.5"/>
    <n v="0"/>
    <n v="0"/>
    <n v="0"/>
    <n v="0"/>
    <n v="5.9346750000000004"/>
    <n v="152.1216"/>
    <n v="2.1733333333333333"/>
  </r>
  <r>
    <d v="2021-03-01T00:00:00"/>
    <x v="11"/>
    <s v="P"/>
    <s v="Active"/>
    <n v="324"/>
    <x v="323"/>
    <s v="N"/>
    <x v="22"/>
    <n v="1047"/>
    <x v="9"/>
    <s v="Niederl. 4"/>
    <n v="1"/>
    <s v="Department"/>
    <s v="Supervisor"/>
    <s v="Non-Mgm."/>
    <s v="ang."/>
    <s v="M"/>
    <d v="2015-05-01T00:00:00"/>
    <m/>
    <s v=""/>
    <n v="4"/>
    <d v="1980-04-11T00:00:00"/>
    <n v="39"/>
    <s v="J"/>
    <n v="30"/>
    <n v="2.5"/>
    <n v="39"/>
    <x v="0"/>
    <n v="1"/>
    <n v="31"/>
    <n v="0"/>
    <n v="9498"/>
    <n v="1259.1937499999999"/>
    <n v="0"/>
    <n v="0"/>
    <n v="0"/>
    <n v="0"/>
    <n v="0"/>
    <n v="0"/>
    <n v="0"/>
    <n v="0"/>
    <n v="0"/>
    <n v="0"/>
    <n v="547.96153846153845"/>
    <n v="435.32500000000005"/>
    <n v="26.5"/>
    <n v="0"/>
    <n v="0"/>
    <n v="0"/>
    <n v="0"/>
    <n v="226.14169528846156"/>
    <n v="0"/>
    <n v="2.1733333333333333"/>
  </r>
  <r>
    <d v="2021-03-01T00:00:00"/>
    <x v="11"/>
    <s v="P"/>
    <s v="Active"/>
    <n v="325"/>
    <x v="324"/>
    <s v="N"/>
    <x v="37"/>
    <n v="1005"/>
    <x v="1"/>
    <s v="Niederl. 1"/>
    <n v="1"/>
    <s v="Department"/>
    <s v="Supervisor"/>
    <s v="Non-Mgm."/>
    <s v="ang."/>
    <s v="M"/>
    <d v="2015-05-01T00:00:00"/>
    <m/>
    <s v=""/>
    <n v="4"/>
    <d v="1989-08-01T00:00:00"/>
    <n v="30"/>
    <s v="N"/>
    <n v="30"/>
    <n v="2.5"/>
    <n v="39"/>
    <x v="0"/>
    <n v="1"/>
    <n v="31"/>
    <n v="0"/>
    <n v="9499"/>
    <n v="1259.1937499999999"/>
    <n v="0"/>
    <n v="0"/>
    <n v="0"/>
    <n v="0"/>
    <n v="0"/>
    <n v="0"/>
    <n v="0"/>
    <n v="0"/>
    <n v="0"/>
    <n v="0"/>
    <n v="0"/>
    <n v="0"/>
    <n v="26.5"/>
    <n v="0"/>
    <n v="0"/>
    <n v="0"/>
    <n v="0"/>
    <n v="5.9346750000000004"/>
    <n v="0"/>
    <n v="2.1733333333333333"/>
  </r>
  <r>
    <d v="2021-03-01T00:00:00"/>
    <x v="11"/>
    <s v="P"/>
    <s v="Active"/>
    <n v="326"/>
    <x v="325"/>
    <s v="N"/>
    <x v="24"/>
    <n v="1081"/>
    <x v="0"/>
    <s v="Niederl. 3"/>
    <n v="1"/>
    <s v="Department"/>
    <s v="Supervisor"/>
    <s v="Non-Mgm."/>
    <s v="ang."/>
    <s v="W"/>
    <d v="2015-05-01T00:00:00"/>
    <m/>
    <s v=""/>
    <n v="4"/>
    <d v="1990-07-03T00:00:00"/>
    <n v="29"/>
    <s v="N"/>
    <n v="30"/>
    <n v="2.5"/>
    <n v="39"/>
    <x v="0"/>
    <n v="1"/>
    <n v="31"/>
    <n v="0"/>
    <n v="9500"/>
    <n v="1259.1937499999999"/>
    <n v="0"/>
    <n v="0"/>
    <n v="0"/>
    <n v="0"/>
    <n v="0"/>
    <n v="0"/>
    <n v="0"/>
    <n v="0"/>
    <n v="0"/>
    <n v="0"/>
    <n v="0"/>
    <n v="0"/>
    <n v="26.5"/>
    <n v="0"/>
    <n v="0"/>
    <n v="0"/>
    <n v="0"/>
    <n v="5.9346750000000004"/>
    <n v="0"/>
    <n v="2.1733333333333333"/>
  </r>
  <r>
    <d v="2021-03-01T00:00:00"/>
    <x v="11"/>
    <s v="P"/>
    <s v="Active"/>
    <n v="327"/>
    <x v="326"/>
    <s v="N"/>
    <x v="22"/>
    <n v="1023"/>
    <x v="7"/>
    <s v="Niederl. 9"/>
    <n v="1"/>
    <s v="Department"/>
    <s v="Supervisor"/>
    <s v="Non-Mgm."/>
    <s v="ang."/>
    <s v="M"/>
    <d v="2015-05-01T00:00:00"/>
    <m/>
    <s v=""/>
    <n v="4"/>
    <d v="1978-11-20T00:00:00"/>
    <n v="41"/>
    <s v="J"/>
    <n v="30"/>
    <n v="2.5"/>
    <n v="39"/>
    <x v="0"/>
    <n v="1"/>
    <n v="31"/>
    <n v="0"/>
    <n v="9501"/>
    <n v="1259.1937499999999"/>
    <n v="0"/>
    <n v="0"/>
    <n v="0"/>
    <n v="0"/>
    <n v="0"/>
    <n v="0"/>
    <n v="0"/>
    <n v="0"/>
    <n v="0"/>
    <n v="0"/>
    <n v="548.13461538461536"/>
    <n v="435.46250000000003"/>
    <n v="26.5"/>
    <n v="0"/>
    <n v="0"/>
    <n v="0"/>
    <n v="0"/>
    <n v="226.2112489903846"/>
    <n v="0"/>
    <n v="2.1733333333333333"/>
  </r>
  <r>
    <d v="2021-03-01T00:00:00"/>
    <x v="11"/>
    <s v="P"/>
    <s v="Active"/>
    <n v="328"/>
    <x v="327"/>
    <s v="N"/>
    <x v="16"/>
    <n v="1037"/>
    <x v="4"/>
    <s v="Niederl. 6"/>
    <n v="1"/>
    <s v="Department"/>
    <s v="Supervisor"/>
    <s v="Non-Mgm."/>
    <s v="ang."/>
    <s v="M"/>
    <d v="2015-06-01T00:00:00"/>
    <m/>
    <s v=""/>
    <n v="4"/>
    <d v="1976-06-16T00:00:00"/>
    <n v="43"/>
    <s v="J"/>
    <n v="30"/>
    <n v="2.5"/>
    <n v="39"/>
    <x v="0"/>
    <n v="1"/>
    <n v="31"/>
    <n v="0"/>
    <n v="9502"/>
    <n v="1259.1937499999999"/>
    <n v="0"/>
    <n v="0"/>
    <n v="0"/>
    <n v="0"/>
    <n v="0"/>
    <n v="0"/>
    <n v="0"/>
    <n v="0"/>
    <n v="0"/>
    <n v="0"/>
    <n v="548.19230769230774"/>
    <n v="435.50833333333338"/>
    <n v="26.5"/>
    <n v="0"/>
    <n v="0"/>
    <n v="0"/>
    <n v="0"/>
    <n v="226.23443355769231"/>
    <n v="0"/>
    <n v="2.1733333333333333"/>
  </r>
  <r>
    <d v="2021-03-01T00:00:00"/>
    <x v="11"/>
    <s v="P"/>
    <s v="Active"/>
    <n v="329"/>
    <x v="328"/>
    <s v="N"/>
    <x v="22"/>
    <n v="1023"/>
    <x v="7"/>
    <s v="Niederl. 9"/>
    <n v="1"/>
    <s v="Department"/>
    <s v="Supervisor"/>
    <s v="Non-Mgm."/>
    <s v="ang."/>
    <s v="M"/>
    <d v="2015-07-01T00:00:00"/>
    <m/>
    <s v=""/>
    <n v="4"/>
    <d v="1968-03-30T00:00:00"/>
    <n v="51"/>
    <s v="J"/>
    <n v="30"/>
    <n v="2.5"/>
    <n v="39"/>
    <x v="0"/>
    <n v="1"/>
    <n v="31"/>
    <n v="0"/>
    <n v="9503"/>
    <n v="1259.1937499999999"/>
    <n v="0"/>
    <n v="0"/>
    <n v="0"/>
    <n v="0"/>
    <n v="0"/>
    <n v="0"/>
    <n v="0"/>
    <n v="0"/>
    <n v="0"/>
    <n v="0"/>
    <n v="548.25"/>
    <n v="435.55416666666667"/>
    <n v="26.5"/>
    <n v="0"/>
    <n v="0"/>
    <n v="0"/>
    <n v="0"/>
    <n v="226.25761812500002"/>
    <n v="0"/>
    <n v="2.1733333333333333"/>
  </r>
  <r>
    <d v="2021-03-01T00:00:00"/>
    <x v="11"/>
    <s v="P"/>
    <s v="Active"/>
    <n v="330"/>
    <x v="329"/>
    <s v="N"/>
    <x v="22"/>
    <n v="1029"/>
    <x v="6"/>
    <s v="Niederl. 10"/>
    <n v="1"/>
    <s v="Department"/>
    <s v="Supervisor"/>
    <s v="Non-Mgm."/>
    <s v="ang."/>
    <s v="M"/>
    <d v="2015-07-01T00:00:00"/>
    <m/>
    <s v=""/>
    <n v="4"/>
    <d v="1985-04-25T00:00:00"/>
    <n v="34"/>
    <s v="J"/>
    <n v="30"/>
    <n v="2.5"/>
    <n v="39"/>
    <x v="0"/>
    <n v="1"/>
    <n v="31"/>
    <n v="0"/>
    <n v="9504"/>
    <n v="1259.1937499999999"/>
    <n v="0"/>
    <n v="0"/>
    <n v="0"/>
    <n v="0"/>
    <n v="0"/>
    <n v="0"/>
    <n v="0"/>
    <n v="0"/>
    <n v="0"/>
    <n v="0"/>
    <n v="548.30769230769238"/>
    <n v="435.6"/>
    <n v="26.5"/>
    <n v="0"/>
    <n v="0"/>
    <n v="0"/>
    <n v="0"/>
    <n v="226.28080269230773"/>
    <n v="0"/>
    <n v="2.1733333333333333"/>
  </r>
  <r>
    <d v="2021-03-01T00:00:00"/>
    <x v="11"/>
    <s v="P"/>
    <s v="Active"/>
    <n v="331"/>
    <x v="330"/>
    <s v="N"/>
    <x v="32"/>
    <n v="1077"/>
    <x v="0"/>
    <s v="Niederl. 3"/>
    <n v="1"/>
    <s v="Department"/>
    <s v="Supervisor"/>
    <s v="Non-Mgm."/>
    <s v="ang."/>
    <s v="M"/>
    <d v="2015-07-15T00:00:00"/>
    <m/>
    <s v=""/>
    <n v="4"/>
    <d v="1974-08-24T00:00:00"/>
    <n v="45"/>
    <s v="N"/>
    <n v="30"/>
    <n v="2.5"/>
    <n v="39"/>
    <x v="0"/>
    <n v="1"/>
    <n v="31"/>
    <n v="0"/>
    <n v="9505"/>
    <n v="1259.1937499999999"/>
    <n v="0"/>
    <n v="0"/>
    <n v="0"/>
    <n v="0"/>
    <n v="0"/>
    <n v="0"/>
    <n v="0"/>
    <n v="0"/>
    <n v="0"/>
    <n v="0"/>
    <n v="0"/>
    <n v="0"/>
    <n v="26.5"/>
    <n v="0"/>
    <n v="0"/>
    <n v="0"/>
    <n v="0"/>
    <n v="5.9346750000000004"/>
    <n v="201.52539999999999"/>
    <n v="2.1733333333333333"/>
  </r>
  <r>
    <d v="2021-03-01T00:00:00"/>
    <x v="11"/>
    <s v="P"/>
    <s v="Active"/>
    <n v="332"/>
    <x v="331"/>
    <s v="N"/>
    <x v="15"/>
    <n v="1044"/>
    <x v="9"/>
    <s v="Niederl. 4"/>
    <n v="1"/>
    <s v="Department"/>
    <s v="Supervisor"/>
    <s v="Non-Mgm."/>
    <s v="ang."/>
    <s v="W"/>
    <d v="2018-06-28T00:00:00"/>
    <m/>
    <s v=""/>
    <n v="1"/>
    <d v="1996-03-20T00:00:00"/>
    <n v="23"/>
    <s v="J"/>
    <n v="30"/>
    <n v="2.5"/>
    <n v="39"/>
    <x v="0"/>
    <n v="1"/>
    <n v="31"/>
    <n v="0"/>
    <n v="9506"/>
    <n v="1259.1937499999999"/>
    <n v="0"/>
    <n v="0"/>
    <n v="0"/>
    <n v="0"/>
    <n v="0"/>
    <n v="0"/>
    <n v="0"/>
    <n v="0"/>
    <n v="0"/>
    <n v="0"/>
    <n v="548.42307692307691"/>
    <n v="435.69166666666666"/>
    <n v="26.5"/>
    <n v="0"/>
    <n v="0"/>
    <n v="0"/>
    <n v="0"/>
    <n v="226.32717182692306"/>
    <n v="0"/>
    <n v="1.9716666666666665"/>
  </r>
  <r>
    <d v="2021-03-01T00:00:00"/>
    <x v="11"/>
    <s v="P"/>
    <s v="Active"/>
    <n v="333"/>
    <x v="332"/>
    <s v="N"/>
    <x v="31"/>
    <n v="1063"/>
    <x v="10"/>
    <s v="Niederl. 11"/>
    <n v="1"/>
    <s v="Department"/>
    <s v="Supervisor"/>
    <s v="Non-Mgm."/>
    <s v="ang."/>
    <s v="M"/>
    <d v="2015-08-01T00:00:00"/>
    <m/>
    <s v=""/>
    <n v="4"/>
    <d v="1960-05-21T00:00:00"/>
    <n v="59"/>
    <s v="N"/>
    <n v="30"/>
    <n v="2.5"/>
    <n v="39"/>
    <x v="0"/>
    <n v="1"/>
    <n v="31"/>
    <n v="0"/>
    <n v="9507"/>
    <n v="1259.1937499999999"/>
    <n v="0"/>
    <n v="0"/>
    <n v="30"/>
    <n v="0"/>
    <n v="0"/>
    <n v="0"/>
    <n v="0"/>
    <n v="0"/>
    <n v="0"/>
    <n v="0"/>
    <n v="0"/>
    <n v="0"/>
    <n v="26.5"/>
    <n v="0"/>
    <n v="0"/>
    <n v="0"/>
    <n v="0"/>
    <n v="12.653175000000001"/>
    <n v="118.37"/>
    <n v="2.1733333333333333"/>
  </r>
  <r>
    <d v="2021-03-01T00:00:00"/>
    <x v="11"/>
    <s v="P"/>
    <s v="Active"/>
    <n v="334"/>
    <x v="333"/>
    <s v="N"/>
    <x v="22"/>
    <n v="1041"/>
    <x v="4"/>
    <s v="Niederl. 6"/>
    <n v="1"/>
    <s v="Department"/>
    <s v="Supervisor"/>
    <s v="Non-Mgm."/>
    <s v="ang."/>
    <s v="M"/>
    <d v="2015-08-01T00:00:00"/>
    <m/>
    <s v=""/>
    <n v="4"/>
    <d v="1968-09-28T00:00:00"/>
    <n v="51"/>
    <s v="J"/>
    <n v="30"/>
    <n v="2.5"/>
    <n v="39"/>
    <x v="0"/>
    <n v="1"/>
    <n v="31"/>
    <n v="0"/>
    <n v="9508"/>
    <n v="1259.1937499999999"/>
    <n v="0"/>
    <n v="0"/>
    <n v="0"/>
    <n v="0"/>
    <n v="0"/>
    <n v="0"/>
    <n v="0"/>
    <n v="0"/>
    <n v="0"/>
    <n v="0"/>
    <n v="548.53846153846155"/>
    <n v="435.78333333333342"/>
    <n v="26.5"/>
    <n v="0"/>
    <n v="0"/>
    <n v="0"/>
    <n v="0"/>
    <n v="226.37354096153848"/>
    <n v="0"/>
    <n v="2.1733333333333333"/>
  </r>
  <r>
    <d v="2021-03-01T00:00:00"/>
    <x v="11"/>
    <s v="P"/>
    <s v="Active"/>
    <n v="335"/>
    <x v="334"/>
    <s v="N"/>
    <x v="49"/>
    <n v="1072"/>
    <x v="0"/>
    <s v="Niederl. 3"/>
    <n v="1"/>
    <s v="Department"/>
    <s v="Supervisor"/>
    <s v="Non-Mgm."/>
    <s v="ang."/>
    <s v="M"/>
    <d v="2015-08-18T00:00:00"/>
    <m/>
    <s v=""/>
    <n v="4"/>
    <d v="1987-04-24T00:00:00"/>
    <n v="32"/>
    <s v="N"/>
    <n v="30"/>
    <n v="2.5"/>
    <n v="39"/>
    <x v="0"/>
    <n v="1"/>
    <n v="31"/>
    <n v="0"/>
    <n v="9509"/>
    <n v="1259.1937499999999"/>
    <n v="0"/>
    <n v="0"/>
    <n v="0"/>
    <n v="0"/>
    <n v="0"/>
    <n v="0"/>
    <n v="0"/>
    <n v="0"/>
    <n v="0"/>
    <n v="0"/>
    <n v="0"/>
    <n v="0"/>
    <n v="26.5"/>
    <n v="0"/>
    <n v="0"/>
    <n v="0"/>
    <n v="0"/>
    <n v="5.9346750000000004"/>
    <n v="0"/>
    <n v="2.1733333333333333"/>
  </r>
  <r>
    <d v="2021-03-01T00:00:00"/>
    <x v="11"/>
    <s v="P"/>
    <s v="Active"/>
    <n v="336"/>
    <x v="335"/>
    <s v="N"/>
    <x v="20"/>
    <n v="1045"/>
    <x v="9"/>
    <s v="Niederl. 4"/>
    <n v="1"/>
    <s v="Department"/>
    <s v="Supervisor"/>
    <s v="Non-Mgm."/>
    <s v="ang."/>
    <s v="W"/>
    <d v="2015-09-01T00:00:00"/>
    <m/>
    <s v=""/>
    <n v="4"/>
    <d v="1962-01-26T00:00:00"/>
    <n v="57"/>
    <s v="J"/>
    <n v="30"/>
    <n v="2.5"/>
    <n v="25"/>
    <x v="0"/>
    <n v="0.64102564102564108"/>
    <n v="31"/>
    <n v="0"/>
    <n v="9510"/>
    <n v="1259.1937499999999"/>
    <n v="0"/>
    <n v="0"/>
    <n v="0"/>
    <n v="0"/>
    <n v="0"/>
    <n v="0"/>
    <n v="0"/>
    <n v="0"/>
    <n v="0"/>
    <n v="0"/>
    <n v="855.90000000000009"/>
    <n v="435.87500000000006"/>
    <n v="26.5"/>
    <n v="0"/>
    <n v="0"/>
    <n v="0"/>
    <n v="0"/>
    <n v="295.22768625000003"/>
    <n v="0"/>
    <n v="2.1733333333333333"/>
  </r>
  <r>
    <d v="2021-03-01T00:00:00"/>
    <x v="11"/>
    <s v="P"/>
    <s v="Active"/>
    <n v="337"/>
    <x v="336"/>
    <s v="N"/>
    <x v="5"/>
    <n v="1093"/>
    <x v="0"/>
    <s v="Niederl. 3"/>
    <n v="1"/>
    <s v="Department"/>
    <s v="Supervisor"/>
    <s v="Non-Mgm."/>
    <s v="ang."/>
    <s v="M"/>
    <d v="2015-09-01T00:00:00"/>
    <m/>
    <s v=""/>
    <n v="4"/>
    <d v="1992-03-10T00:00:00"/>
    <n v="27"/>
    <s v="N"/>
    <n v="30"/>
    <n v="2.5"/>
    <n v="39"/>
    <x v="0"/>
    <n v="1"/>
    <n v="31"/>
    <n v="0"/>
    <n v="9511"/>
    <n v="1259.1937499999999"/>
    <n v="0"/>
    <n v="0"/>
    <n v="0"/>
    <n v="0"/>
    <n v="0"/>
    <n v="0"/>
    <n v="0"/>
    <n v="0"/>
    <n v="0"/>
    <n v="0"/>
    <n v="0"/>
    <n v="0"/>
    <n v="26.5"/>
    <n v="0"/>
    <n v="0"/>
    <n v="0"/>
    <n v="0"/>
    <n v="5.9346750000000004"/>
    <n v="0"/>
    <n v="2.1733333333333333"/>
  </r>
  <r>
    <d v="2021-03-01T00:00:00"/>
    <x v="11"/>
    <s v="P"/>
    <s v="Active"/>
    <n v="338"/>
    <x v="337"/>
    <s v="N"/>
    <x v="16"/>
    <n v="1067"/>
    <x v="11"/>
    <s v="Niederl. 12"/>
    <n v="1"/>
    <s v="Department"/>
    <s v="Supervisor"/>
    <s v="Non-Mgm."/>
    <s v="ang."/>
    <s v="W"/>
    <d v="2015-09-01T00:00:00"/>
    <m/>
    <s v=""/>
    <n v="4"/>
    <d v="1981-06-30T00:00:00"/>
    <n v="38"/>
    <s v="N"/>
    <n v="30"/>
    <n v="2.5"/>
    <n v="35"/>
    <x v="0"/>
    <n v="0.89743589743589747"/>
    <n v="31"/>
    <n v="0"/>
    <n v="9512"/>
    <n v="1259.1937499999999"/>
    <n v="0"/>
    <n v="0"/>
    <n v="0"/>
    <n v="0"/>
    <n v="0"/>
    <n v="0"/>
    <n v="0"/>
    <n v="0"/>
    <n v="0"/>
    <n v="0"/>
    <n v="0"/>
    <n v="0"/>
    <n v="26.5"/>
    <n v="0"/>
    <n v="0"/>
    <n v="0"/>
    <n v="0"/>
    <n v="5.9346750000000004"/>
    <n v="0"/>
    <n v="2.1733333333333333"/>
  </r>
  <r>
    <d v="2021-03-01T00:00:00"/>
    <x v="11"/>
    <s v="P"/>
    <s v="Active"/>
    <n v="339"/>
    <x v="338"/>
    <s v="N"/>
    <x v="36"/>
    <n v="1054"/>
    <x v="8"/>
    <s v="Niederl. 2"/>
    <n v="1"/>
    <s v="Department"/>
    <s v="Supervisor"/>
    <s v="Non-Mgm."/>
    <s v="ang."/>
    <s v="M"/>
    <d v="2015-09-01T00:00:00"/>
    <m/>
    <s v=""/>
    <n v="4"/>
    <d v="1981-12-28T00:00:00"/>
    <n v="38"/>
    <s v="N"/>
    <n v="30"/>
    <n v="2.5"/>
    <n v="39"/>
    <x v="0"/>
    <n v="1"/>
    <n v="31"/>
    <n v="0"/>
    <n v="9513"/>
    <n v="1259.1937499999999"/>
    <n v="0"/>
    <n v="0"/>
    <n v="0"/>
    <n v="0"/>
    <n v="0"/>
    <n v="0"/>
    <n v="0"/>
    <n v="0"/>
    <n v="0"/>
    <n v="0"/>
    <n v="0"/>
    <n v="0"/>
    <n v="26.5"/>
    <n v="0"/>
    <n v="0"/>
    <n v="0"/>
    <n v="0"/>
    <n v="5.9346750000000004"/>
    <n v="0"/>
    <n v="2.1733333333333333"/>
  </r>
  <r>
    <d v="2021-03-01T00:00:00"/>
    <x v="11"/>
    <s v="P"/>
    <s v="Active"/>
    <n v="340"/>
    <x v="339"/>
    <s v="N"/>
    <x v="22"/>
    <n v="1035"/>
    <x v="5"/>
    <s v="Niederl. 5"/>
    <n v="1"/>
    <s v="Department"/>
    <s v="Supervisor"/>
    <s v="Non-Mgm."/>
    <s v="ang."/>
    <s v="M"/>
    <d v="2015-09-01T00:00:00"/>
    <m/>
    <s v=""/>
    <n v="4"/>
    <d v="1964-03-06T00:00:00"/>
    <n v="55"/>
    <s v="J"/>
    <n v="30"/>
    <n v="2.5"/>
    <n v="39"/>
    <x v="0"/>
    <n v="1"/>
    <n v="31"/>
    <n v="0"/>
    <n v="9514"/>
    <n v="1259.1937499999999"/>
    <n v="0"/>
    <n v="0"/>
    <n v="0"/>
    <n v="0"/>
    <n v="0"/>
    <n v="0"/>
    <n v="0"/>
    <n v="0"/>
    <n v="0"/>
    <n v="0"/>
    <n v="548.88461538461536"/>
    <n v="436.05833333333339"/>
    <n v="26.5"/>
    <n v="0"/>
    <n v="0"/>
    <n v="0"/>
    <n v="0"/>
    <n v="226.51264836538462"/>
    <n v="0"/>
    <n v="2.1733333333333333"/>
  </r>
  <r>
    <d v="2021-03-01T00:00:00"/>
    <x v="11"/>
    <s v="P"/>
    <s v="Active"/>
    <n v="341"/>
    <x v="340"/>
    <s v="N"/>
    <x v="5"/>
    <n v="1093"/>
    <x v="0"/>
    <s v="Niederl. 3"/>
    <n v="1"/>
    <s v="Department"/>
    <s v="Supervisor"/>
    <s v="Non-Mgm."/>
    <s v="ang."/>
    <s v="M"/>
    <d v="2015-09-01T00:00:00"/>
    <m/>
    <s v=""/>
    <n v="4"/>
    <d v="1965-05-07T00:00:00"/>
    <n v="54"/>
    <s v="N"/>
    <n v="30"/>
    <n v="2.5"/>
    <n v="39"/>
    <x v="0"/>
    <n v="1"/>
    <n v="31"/>
    <n v="0"/>
    <n v="9515"/>
    <n v="1259.1937499999999"/>
    <n v="0"/>
    <n v="0"/>
    <n v="0"/>
    <n v="0"/>
    <n v="0"/>
    <n v="0"/>
    <n v="0"/>
    <n v="0"/>
    <n v="0"/>
    <n v="0"/>
    <n v="0"/>
    <n v="0"/>
    <n v="26.5"/>
    <n v="0"/>
    <n v="0"/>
    <n v="0"/>
    <n v="0"/>
    <n v="5.9346750000000004"/>
    <n v="0"/>
    <n v="2.1733333333333333"/>
  </r>
  <r>
    <d v="2021-03-01T00:00:00"/>
    <x v="11"/>
    <s v="P"/>
    <s v="Active"/>
    <n v="342"/>
    <x v="341"/>
    <s v="N"/>
    <x v="11"/>
    <n v="1082"/>
    <x v="1"/>
    <s v="Niederl. 1"/>
    <n v="1"/>
    <s v="Department"/>
    <s v="Supervisor"/>
    <s v="Non-Mgm."/>
    <s v="ang."/>
    <s v="M"/>
    <d v="2015-09-01T00:00:00"/>
    <m/>
    <s v=""/>
    <n v="4"/>
    <d v="1986-01-01T00:00:00"/>
    <n v="34"/>
    <s v="N"/>
    <n v="30"/>
    <n v="2.5"/>
    <n v="39"/>
    <x v="0"/>
    <n v="1"/>
    <n v="31"/>
    <n v="0"/>
    <n v="9516"/>
    <n v="1259.1937499999999"/>
    <n v="0"/>
    <n v="0"/>
    <n v="0"/>
    <n v="0"/>
    <n v="0"/>
    <n v="0"/>
    <n v="0"/>
    <n v="0"/>
    <n v="0"/>
    <n v="0"/>
    <n v="0"/>
    <n v="0"/>
    <n v="26.5"/>
    <n v="0"/>
    <n v="0"/>
    <n v="0"/>
    <n v="0"/>
    <n v="5.9346750000000004"/>
    <n v="0"/>
    <n v="2.1733333333333333"/>
  </r>
  <r>
    <d v="2021-03-01T00:00:00"/>
    <x v="11"/>
    <s v="P"/>
    <s v="Active"/>
    <n v="343"/>
    <x v="342"/>
    <s v="N"/>
    <x v="29"/>
    <n v="1079"/>
    <x v="0"/>
    <s v="Niederl. 3"/>
    <n v="1"/>
    <s v="Department"/>
    <s v="Supervisor"/>
    <s v="Non-Mgm."/>
    <s v="ang."/>
    <s v="M"/>
    <d v="2015-09-01T00:00:00"/>
    <m/>
    <s v=""/>
    <n v="4"/>
    <d v="1982-03-03T00:00:00"/>
    <n v="37"/>
    <s v="N"/>
    <n v="30"/>
    <n v="2.5"/>
    <n v="39"/>
    <x v="0"/>
    <n v="1"/>
    <n v="31"/>
    <n v="0"/>
    <n v="9517"/>
    <n v="1259.1937499999999"/>
    <n v="0"/>
    <n v="0"/>
    <n v="0"/>
    <n v="0"/>
    <n v="0"/>
    <n v="0"/>
    <n v="0"/>
    <n v="0"/>
    <n v="0"/>
    <n v="0"/>
    <n v="0"/>
    <n v="0"/>
    <n v="26.5"/>
    <n v="0"/>
    <n v="0"/>
    <n v="0"/>
    <n v="0"/>
    <n v="5.9346750000000004"/>
    <n v="0"/>
    <n v="2.1733333333333333"/>
  </r>
  <r>
    <d v="2021-03-01T00:00:00"/>
    <x v="11"/>
    <s v="P"/>
    <s v="Active"/>
    <n v="344"/>
    <x v="343"/>
    <s v="N"/>
    <x v="5"/>
    <n v="1093"/>
    <x v="0"/>
    <s v="Niederl. 3"/>
    <n v="1"/>
    <s v="Department"/>
    <s v="Supervisor"/>
    <s v="Non-Mgm."/>
    <s v="ang."/>
    <s v="M"/>
    <d v="2015-09-01T00:00:00"/>
    <m/>
    <s v=""/>
    <n v="4"/>
    <d v="1986-07-29T00:00:00"/>
    <n v="33"/>
    <s v="N"/>
    <n v="30"/>
    <n v="2.5"/>
    <n v="39"/>
    <x v="0"/>
    <n v="1"/>
    <n v="31"/>
    <n v="0"/>
    <n v="9518"/>
    <n v="1259.1937499999999"/>
    <n v="0"/>
    <n v="0"/>
    <n v="0"/>
    <n v="0"/>
    <n v="0"/>
    <n v="0"/>
    <n v="0"/>
    <n v="0"/>
    <n v="0"/>
    <n v="0"/>
    <n v="0"/>
    <n v="0"/>
    <n v="26.5"/>
    <n v="0"/>
    <n v="0"/>
    <n v="0"/>
    <n v="0"/>
    <n v="5.9346750000000004"/>
    <n v="0"/>
    <n v="2.1733333333333333"/>
  </r>
  <r>
    <d v="2021-03-01T00:00:00"/>
    <x v="11"/>
    <s v="P"/>
    <s v="Active"/>
    <n v="345"/>
    <x v="344"/>
    <s v="Y"/>
    <x v="15"/>
    <n v="1026"/>
    <x v="6"/>
    <s v="Niederl. 10"/>
    <n v="0.5"/>
    <s v="Department"/>
    <s v="Supervisor"/>
    <s v="Non-Mgm."/>
    <s v="ang."/>
    <s v="M"/>
    <d v="2018-07-14T00:00:00"/>
    <m/>
    <s v=""/>
    <n v="1"/>
    <d v="1997-04-14T00:00:00"/>
    <n v="22"/>
    <s v="J"/>
    <n v="30"/>
    <n v="2.5"/>
    <n v="39"/>
    <x v="0"/>
    <n v="0.5"/>
    <n v="31"/>
    <n v="0"/>
    <n v="9519"/>
    <n v="1259.1937499999999"/>
    <n v="0"/>
    <n v="0"/>
    <n v="0"/>
    <n v="0"/>
    <n v="0"/>
    <n v="0"/>
    <n v="0"/>
    <n v="0"/>
    <n v="0"/>
    <n v="0"/>
    <n v="549.17307692307691"/>
    <n v="436.28750000000002"/>
    <n v="13.25"/>
    <n v="0"/>
    <n v="0"/>
    <n v="0"/>
    <n v="0"/>
    <n v="223.66123370192309"/>
    <n v="0"/>
    <n v="0.98583333333333323"/>
  </r>
  <r>
    <d v="2021-03-01T00:00:00"/>
    <x v="11"/>
    <s v="P"/>
    <s v="Active"/>
    <n v="345"/>
    <x v="344"/>
    <s v="Y"/>
    <x v="15"/>
    <n v="1020"/>
    <x v="7"/>
    <s v="Niederl. 9"/>
    <n v="0.5"/>
    <s v="Department"/>
    <s v="Supervisor"/>
    <s v="Non-Mgm."/>
    <s v="ang."/>
    <s v="M"/>
    <d v="2018-07-14T00:00:00"/>
    <m/>
    <s v=""/>
    <n v="1"/>
    <d v="1997-04-14T00:00:00"/>
    <n v="22"/>
    <s v="J"/>
    <n v="30"/>
    <n v="2.5"/>
    <n v="39"/>
    <x v="0"/>
    <n v="0.5"/>
    <n v="31"/>
    <n v="0"/>
    <n v="9520"/>
    <n v="1259.1937499999999"/>
    <n v="0"/>
    <n v="0"/>
    <n v="0"/>
    <n v="0"/>
    <n v="0"/>
    <n v="0"/>
    <n v="0"/>
    <n v="0"/>
    <n v="0"/>
    <n v="0"/>
    <n v="549.23076923076928"/>
    <n v="436.33333333333337"/>
    <n v="13.25"/>
    <n v="0"/>
    <n v="0"/>
    <n v="0"/>
    <n v="0"/>
    <n v="223.6844182692308"/>
    <n v="0"/>
    <n v="0.98583333333333323"/>
  </r>
  <r>
    <d v="2021-03-01T00:00:00"/>
    <x v="11"/>
    <s v="P"/>
    <s v="Active"/>
    <n v="346"/>
    <x v="345"/>
    <s v="N"/>
    <x v="6"/>
    <n v="1014"/>
    <x v="1"/>
    <s v="Niederl. 1"/>
    <n v="1"/>
    <s v="Department"/>
    <s v="Supervisor"/>
    <s v="Non-Mgm."/>
    <s v="ang."/>
    <s v="W"/>
    <d v="2015-09-01T00:00:00"/>
    <m/>
    <s v=""/>
    <n v="4"/>
    <d v="1999-03-09T00:00:00"/>
    <n v="20"/>
    <s v="N"/>
    <n v="30"/>
    <n v="2.5"/>
    <n v="39"/>
    <x v="0"/>
    <n v="1"/>
    <n v="31"/>
    <n v="0"/>
    <n v="9521"/>
    <n v="1259.1937499999999"/>
    <n v="0"/>
    <n v="0"/>
    <n v="0"/>
    <n v="0"/>
    <n v="0"/>
    <n v="0"/>
    <n v="0"/>
    <n v="0"/>
    <n v="0"/>
    <n v="0"/>
    <n v="0"/>
    <n v="0"/>
    <n v="26.5"/>
    <n v="0"/>
    <n v="0"/>
    <n v="0"/>
    <n v="0"/>
    <n v="5.9346750000000004"/>
    <n v="0"/>
    <n v="2.1733333333333333"/>
  </r>
  <r>
    <d v="2021-03-01T00:00:00"/>
    <x v="11"/>
    <s v="P"/>
    <s v="Active"/>
    <n v="347"/>
    <x v="346"/>
    <s v="N"/>
    <x v="33"/>
    <n v="1000"/>
    <x v="1"/>
    <s v="Niederl. 1"/>
    <n v="1"/>
    <s v="Department"/>
    <s v="Supervisor"/>
    <s v="Non-Mgm."/>
    <s v="ang."/>
    <s v="W"/>
    <d v="2015-09-01T00:00:00"/>
    <m/>
    <s v=""/>
    <n v="4"/>
    <d v="1999-04-24T00:00:00"/>
    <n v="20"/>
    <s v="N"/>
    <n v="30"/>
    <n v="2.5"/>
    <n v="39"/>
    <x v="0"/>
    <n v="1"/>
    <n v="31"/>
    <n v="0"/>
    <n v="9522"/>
    <n v="1259.1937499999999"/>
    <n v="0"/>
    <n v="0"/>
    <n v="0"/>
    <n v="0"/>
    <n v="0"/>
    <n v="0"/>
    <n v="0"/>
    <n v="0"/>
    <n v="0"/>
    <n v="0"/>
    <n v="0"/>
    <n v="0"/>
    <n v="26.5"/>
    <n v="0"/>
    <n v="0"/>
    <n v="0"/>
    <n v="0"/>
    <n v="5.9346750000000004"/>
    <n v="0"/>
    <n v="2.1733333333333333"/>
  </r>
  <r>
    <d v="2021-03-01T00:00:00"/>
    <x v="11"/>
    <s v="P"/>
    <s v="Active"/>
    <n v="348"/>
    <x v="347"/>
    <s v="N"/>
    <x v="4"/>
    <n v="1013"/>
    <x v="1"/>
    <s v="Niederl. 1"/>
    <n v="1"/>
    <s v="Department"/>
    <s v="Supervisor"/>
    <s v="Non-Mgm."/>
    <s v="ang."/>
    <s v="M"/>
    <d v="2015-09-01T00:00:00"/>
    <m/>
    <s v=""/>
    <n v="4"/>
    <d v="1995-02-22T00:00:00"/>
    <n v="24"/>
    <s v="N"/>
    <n v="30"/>
    <n v="2.5"/>
    <n v="39"/>
    <x v="0"/>
    <n v="1"/>
    <n v="31"/>
    <n v="0"/>
    <n v="9523"/>
    <n v="1259.1937499999999"/>
    <n v="0"/>
    <n v="0"/>
    <n v="0"/>
    <n v="0"/>
    <n v="0"/>
    <n v="0"/>
    <n v="0"/>
    <n v="0"/>
    <n v="0"/>
    <n v="0"/>
    <n v="0"/>
    <n v="0"/>
    <n v="26.5"/>
    <n v="0"/>
    <n v="0"/>
    <n v="0"/>
    <n v="0"/>
    <n v="5.9346750000000004"/>
    <n v="0"/>
    <n v="2.1733333333333333"/>
  </r>
  <r>
    <d v="2021-03-01T00:00:00"/>
    <x v="11"/>
    <s v="P"/>
    <s v="Active"/>
    <n v="349"/>
    <x v="348"/>
    <s v="N"/>
    <x v="2"/>
    <n v="1010"/>
    <x v="1"/>
    <s v="Niederl. 1"/>
    <n v="1"/>
    <s v="Department"/>
    <s v="Supervisor"/>
    <s v="Non-Mgm."/>
    <s v="ang."/>
    <s v="W"/>
    <d v="2015-09-01T00:00:00"/>
    <m/>
    <s v=""/>
    <n v="4"/>
    <d v="1999-06-22T00:00:00"/>
    <n v="20"/>
    <s v="N"/>
    <n v="30"/>
    <n v="2.5"/>
    <n v="39"/>
    <x v="0"/>
    <n v="1"/>
    <n v="31"/>
    <n v="0"/>
    <n v="9524"/>
    <n v="1259.1937499999999"/>
    <n v="0"/>
    <n v="0"/>
    <n v="0"/>
    <n v="0"/>
    <n v="0"/>
    <n v="0"/>
    <n v="0"/>
    <n v="0"/>
    <n v="0"/>
    <n v="0"/>
    <n v="0"/>
    <n v="0"/>
    <n v="26.5"/>
    <n v="0"/>
    <n v="0"/>
    <n v="0"/>
    <n v="0"/>
    <n v="5.9346750000000004"/>
    <n v="0"/>
    <n v="2.1733333333333333"/>
  </r>
  <r>
    <d v="2021-03-01T00:00:00"/>
    <x v="11"/>
    <s v="P"/>
    <s v="Active"/>
    <n v="350"/>
    <x v="349"/>
    <s v="N"/>
    <x v="40"/>
    <n v="1001"/>
    <x v="1"/>
    <s v="Niederl. 1"/>
    <n v="1"/>
    <s v="Department"/>
    <s v="Supervisor"/>
    <s v="Non-Mgm."/>
    <s v="ang."/>
    <s v="M"/>
    <d v="2007-09-01T00:00:00"/>
    <m/>
    <s v=""/>
    <n v="12"/>
    <d v="1990-11-02T00:00:00"/>
    <n v="29"/>
    <s v="N"/>
    <n v="30"/>
    <n v="2.5"/>
    <n v="39"/>
    <x v="0"/>
    <n v="1"/>
    <n v="31"/>
    <n v="0"/>
    <n v="9525"/>
    <n v="1259.1937499999999"/>
    <n v="0"/>
    <n v="0"/>
    <n v="0"/>
    <n v="0"/>
    <n v="0"/>
    <n v="0"/>
    <n v="0"/>
    <n v="0"/>
    <n v="0"/>
    <n v="0"/>
    <n v="0"/>
    <n v="0"/>
    <n v="26.5"/>
    <n v="0"/>
    <n v="0"/>
    <n v="0"/>
    <n v="0"/>
    <n v="5.9346750000000004"/>
    <n v="0"/>
    <n v="0"/>
  </r>
  <r>
    <d v="2021-03-01T00:00:00"/>
    <x v="11"/>
    <s v="P"/>
    <s v="Active"/>
    <n v="351"/>
    <x v="350"/>
    <s v="N"/>
    <x v="16"/>
    <n v="1049"/>
    <x v="3"/>
    <s v="Niederl. 8"/>
    <n v="1"/>
    <s v="Department"/>
    <s v="Supervisor"/>
    <s v="Manager"/>
    <s v="ang."/>
    <s v="M"/>
    <d v="2015-10-01T00:00:00"/>
    <m/>
    <s v=""/>
    <n v="4"/>
    <d v="1989-08-01T00:00:00"/>
    <n v="30"/>
    <s v="N"/>
    <n v="30"/>
    <n v="2.5"/>
    <n v="39"/>
    <x v="0"/>
    <n v="1"/>
    <n v="31"/>
    <n v="0"/>
    <n v="9526"/>
    <n v="1259.1937499999999"/>
    <n v="0"/>
    <n v="0"/>
    <n v="30"/>
    <n v="0"/>
    <n v="0"/>
    <n v="0"/>
    <n v="0"/>
    <n v="0"/>
    <n v="0"/>
    <n v="0"/>
    <n v="0"/>
    <n v="0"/>
    <n v="26.5"/>
    <n v="0"/>
    <n v="0"/>
    <n v="0"/>
    <n v="0"/>
    <n v="12.653175000000001"/>
    <n v="79.61"/>
    <n v="2.1733333333333333"/>
  </r>
  <r>
    <d v="2021-03-01T00:00:00"/>
    <x v="11"/>
    <s v="P"/>
    <s v="Active"/>
    <n v="352"/>
    <x v="351"/>
    <s v="N"/>
    <x v="30"/>
    <n v="1071"/>
    <x v="0"/>
    <s v="Niederl. 3"/>
    <n v="1"/>
    <s v="Department"/>
    <s v="Supervisor"/>
    <s v="Manager"/>
    <s v="ang."/>
    <s v="W"/>
    <d v="2015-10-01T00:00:00"/>
    <m/>
    <s v=""/>
    <n v="4"/>
    <d v="1992-10-15T00:00:00"/>
    <n v="27"/>
    <s v="N"/>
    <n v="30"/>
    <n v="2.5"/>
    <n v="39"/>
    <x v="0"/>
    <n v="1"/>
    <n v="31"/>
    <n v="0"/>
    <n v="9527"/>
    <n v="1259.1937499999999"/>
    <n v="0"/>
    <n v="0"/>
    <n v="0"/>
    <n v="0"/>
    <n v="0"/>
    <n v="0"/>
    <n v="0"/>
    <n v="0"/>
    <n v="0"/>
    <n v="0"/>
    <n v="0"/>
    <n v="0"/>
    <n v="26.5"/>
    <n v="0"/>
    <n v="0"/>
    <n v="0"/>
    <n v="0"/>
    <n v="5.9346750000000004"/>
    <n v="0"/>
    <n v="2.1733333333333333"/>
  </r>
  <r>
    <d v="2021-03-01T00:00:00"/>
    <x v="11"/>
    <s v="P"/>
    <s v="Active"/>
    <n v="353"/>
    <x v="352"/>
    <s v="N"/>
    <x v="10"/>
    <n v="1075"/>
    <x v="0"/>
    <s v="Niederl. 3"/>
    <n v="1"/>
    <s v="Department"/>
    <s v="Supervisor"/>
    <s v="Supervisor"/>
    <s v="ang."/>
    <s v="W"/>
    <d v="2015-10-01T00:00:00"/>
    <m/>
    <s v=""/>
    <n v="4"/>
    <d v="1971-06-16T00:00:00"/>
    <n v="48"/>
    <s v="N"/>
    <n v="30"/>
    <n v="2.5"/>
    <n v="39"/>
    <x v="0"/>
    <n v="1"/>
    <n v="31"/>
    <n v="0"/>
    <n v="9528"/>
    <n v="1259.1937499999999"/>
    <n v="0"/>
    <n v="0"/>
    <n v="0"/>
    <n v="0"/>
    <n v="0"/>
    <n v="0"/>
    <n v="0"/>
    <n v="0"/>
    <n v="0"/>
    <n v="0"/>
    <n v="0"/>
    <n v="0"/>
    <n v="26.5"/>
    <n v="0"/>
    <n v="0"/>
    <n v="0"/>
    <n v="0"/>
    <n v="5.9346750000000004"/>
    <n v="0"/>
    <n v="2.1733333333333333"/>
  </r>
  <r>
    <d v="2021-03-01T00:00:00"/>
    <x v="11"/>
    <s v="P"/>
    <s v="Active"/>
    <n v="354"/>
    <x v="353"/>
    <s v="Y"/>
    <x v="16"/>
    <n v="1019"/>
    <x v="7"/>
    <s v="Niederl. 9"/>
    <n v="0.5"/>
    <s v="Department"/>
    <s v="Supervisor"/>
    <s v="Non-Mgm."/>
    <s v="ang."/>
    <s v="M"/>
    <d v="2015-10-01T00:00:00"/>
    <m/>
    <s v=""/>
    <n v="4"/>
    <d v="1966-05-02T00:00:00"/>
    <n v="53"/>
    <s v="N"/>
    <n v="30"/>
    <n v="2.5"/>
    <n v="39"/>
    <x v="0"/>
    <n v="0.5"/>
    <n v="31"/>
    <n v="0"/>
    <n v="9529"/>
    <n v="1259.1937499999999"/>
    <n v="0"/>
    <n v="0"/>
    <n v="15"/>
    <n v="0"/>
    <n v="400"/>
    <n v="0"/>
    <n v="0"/>
    <n v="0"/>
    <n v="0"/>
    <n v="0"/>
    <n v="0"/>
    <n v="0"/>
    <n v="13.25"/>
    <n v="0"/>
    <n v="0"/>
    <n v="0"/>
    <n v="0"/>
    <n v="95.906587500000001"/>
    <n v="38.57"/>
    <n v="1.0866666666666667"/>
  </r>
  <r>
    <d v="2021-03-01T00:00:00"/>
    <x v="11"/>
    <s v="P"/>
    <s v="Active"/>
    <n v="354"/>
    <x v="353"/>
    <s v="Y"/>
    <x v="16"/>
    <n v="1025"/>
    <x v="6"/>
    <s v="Niederl. 10"/>
    <n v="0.5"/>
    <s v="Department"/>
    <s v="Supervisor"/>
    <s v="Non-Mgm."/>
    <s v="ang."/>
    <s v="M"/>
    <d v="2015-10-01T00:00:00"/>
    <m/>
    <s v=""/>
    <n v="4"/>
    <d v="1966-05-02T00:00:00"/>
    <n v="53"/>
    <s v="N"/>
    <n v="30"/>
    <n v="2.5"/>
    <n v="39"/>
    <x v="0"/>
    <n v="0.5"/>
    <n v="31"/>
    <n v="0"/>
    <n v="9530"/>
    <n v="1259.1937499999999"/>
    <n v="0"/>
    <n v="0"/>
    <n v="15"/>
    <n v="0"/>
    <n v="400"/>
    <n v="0"/>
    <n v="0"/>
    <n v="0"/>
    <n v="0"/>
    <n v="0"/>
    <n v="0"/>
    <n v="0"/>
    <n v="13.25"/>
    <n v="0"/>
    <n v="0"/>
    <n v="0"/>
    <n v="0"/>
    <n v="95.906587500000001"/>
    <n v="38.57"/>
    <n v="1.0866666666666667"/>
  </r>
  <r>
    <d v="2021-03-01T00:00:00"/>
    <x v="11"/>
    <s v="P"/>
    <s v="Active"/>
    <n v="355"/>
    <x v="354"/>
    <s v="N"/>
    <x v="31"/>
    <n v="1028"/>
    <x v="6"/>
    <s v="Niederl. 10"/>
    <n v="1"/>
    <s v="Department"/>
    <s v="Supervisor"/>
    <s v="Non-Mgm."/>
    <s v="ang."/>
    <s v="M"/>
    <d v="2015-10-01T00:00:00"/>
    <m/>
    <s v=""/>
    <n v="4"/>
    <d v="1969-11-22T00:00:00"/>
    <n v="50"/>
    <s v="J"/>
    <n v="30"/>
    <n v="2.5"/>
    <n v="39"/>
    <x v="0"/>
    <n v="1"/>
    <n v="31"/>
    <n v="0"/>
    <n v="9531"/>
    <n v="1259.1937499999999"/>
    <n v="0"/>
    <n v="0"/>
    <n v="30"/>
    <n v="0"/>
    <n v="875"/>
    <n v="0"/>
    <n v="0"/>
    <n v="0"/>
    <n v="0"/>
    <n v="0"/>
    <n v="549.86538461538464"/>
    <n v="436.83750000000003"/>
    <n v="26.5"/>
    <n v="0"/>
    <n v="0"/>
    <n v="0"/>
    <n v="0"/>
    <n v="429.58153600961543"/>
    <n v="102.41"/>
    <n v="2.1733333333333333"/>
  </r>
  <r>
    <d v="2021-03-01T00:00:00"/>
    <x v="11"/>
    <s v="P"/>
    <s v="Active"/>
    <n v="356"/>
    <x v="355"/>
    <s v="N"/>
    <x v="37"/>
    <n v="1005"/>
    <x v="1"/>
    <s v="Niederl. 1"/>
    <n v="1"/>
    <s v="Department"/>
    <s v="Supervisor"/>
    <s v="Non-Mgm."/>
    <s v="ang."/>
    <s v="M"/>
    <d v="2011-04-01T00:00:00"/>
    <m/>
    <s v=""/>
    <n v="8"/>
    <d v="1987-01-06T00:00:00"/>
    <n v="33"/>
    <s v="N"/>
    <n v="30"/>
    <n v="2.5"/>
    <n v="39"/>
    <x v="0"/>
    <n v="1"/>
    <n v="31"/>
    <n v="0"/>
    <n v="9532"/>
    <n v="1259.1937499999999"/>
    <n v="0"/>
    <n v="0"/>
    <n v="0"/>
    <n v="0"/>
    <n v="0"/>
    <n v="0"/>
    <n v="0"/>
    <n v="0"/>
    <n v="0"/>
    <n v="0"/>
    <n v="0"/>
    <n v="0"/>
    <n v="26.5"/>
    <n v="0"/>
    <n v="0"/>
    <n v="0"/>
    <n v="0"/>
    <n v="5.9346750000000004"/>
    <n v="0"/>
    <n v="0"/>
  </r>
  <r>
    <d v="2021-03-01T00:00:00"/>
    <x v="11"/>
    <s v="P"/>
    <s v="Active"/>
    <n v="357"/>
    <x v="356"/>
    <s v="N"/>
    <x v="48"/>
    <n v="1073"/>
    <x v="0"/>
    <s v="Niederl. 3"/>
    <n v="1"/>
    <s v="Department"/>
    <s v="Supervisor"/>
    <s v="Non-Mgm."/>
    <s v="ang."/>
    <s v="M"/>
    <d v="2015-11-01T00:00:00"/>
    <m/>
    <s v=""/>
    <n v="4"/>
    <d v="1985-06-30T00:00:00"/>
    <n v="34"/>
    <s v="N"/>
    <n v="30"/>
    <n v="2.5"/>
    <n v="39"/>
    <x v="0"/>
    <n v="1"/>
    <n v="31"/>
    <n v="0"/>
    <n v="9533"/>
    <n v="1259.1937499999999"/>
    <n v="0"/>
    <n v="0"/>
    <n v="0"/>
    <n v="0"/>
    <n v="0"/>
    <n v="0"/>
    <n v="0"/>
    <n v="0"/>
    <n v="0"/>
    <n v="0"/>
    <n v="0"/>
    <n v="0"/>
    <n v="26.5"/>
    <n v="0"/>
    <n v="0"/>
    <n v="0"/>
    <n v="0"/>
    <n v="5.9346750000000004"/>
    <n v="0"/>
    <n v="2.1733333333333333"/>
  </r>
  <r>
    <d v="2021-03-01T00:00:00"/>
    <x v="11"/>
    <s v="P"/>
    <s v="Active"/>
    <n v="358"/>
    <x v="357"/>
    <s v="N"/>
    <x v="36"/>
    <n v="1054"/>
    <x v="8"/>
    <s v="Niederl. 2"/>
    <n v="1"/>
    <s v="Department"/>
    <s v="Supervisor"/>
    <s v="Non-Mgm."/>
    <s v="ang."/>
    <s v="M"/>
    <d v="2015-11-01T00:00:00"/>
    <m/>
    <s v=""/>
    <n v="4"/>
    <d v="1973-03-31T00:00:00"/>
    <n v="46"/>
    <s v="N"/>
    <n v="30"/>
    <n v="2.5"/>
    <n v="39"/>
    <x v="0"/>
    <n v="1"/>
    <n v="31"/>
    <n v="0"/>
    <n v="9534"/>
    <n v="1259.1937499999999"/>
    <n v="0"/>
    <n v="0"/>
    <n v="0"/>
    <n v="0"/>
    <n v="0"/>
    <n v="0"/>
    <n v="0"/>
    <n v="0"/>
    <n v="0"/>
    <n v="0"/>
    <n v="0"/>
    <n v="0"/>
    <n v="26.5"/>
    <n v="0"/>
    <n v="0"/>
    <n v="0"/>
    <n v="0"/>
    <n v="5.9346750000000004"/>
    <n v="0"/>
    <n v="2.1733333333333333"/>
  </r>
  <r>
    <d v="2021-03-01T00:00:00"/>
    <x v="11"/>
    <s v="P"/>
    <s v="Active"/>
    <n v="359"/>
    <x v="358"/>
    <s v="N"/>
    <x v="22"/>
    <n v="1035"/>
    <x v="5"/>
    <s v="Niederl. 5"/>
    <n v="1"/>
    <s v="Department"/>
    <s v="Supervisor"/>
    <s v="Non-Mgm."/>
    <s v="ang."/>
    <s v="M"/>
    <d v="2015-11-01T00:00:00"/>
    <m/>
    <s v=""/>
    <n v="4"/>
    <d v="1994-03-23T00:00:00"/>
    <n v="25"/>
    <s v="J"/>
    <n v="30"/>
    <n v="2.5"/>
    <n v="39"/>
    <x v="0"/>
    <n v="1"/>
    <n v="31"/>
    <n v="0"/>
    <n v="9535"/>
    <n v="1259.1937499999999"/>
    <n v="0"/>
    <n v="0"/>
    <n v="0"/>
    <n v="0"/>
    <n v="0"/>
    <n v="0"/>
    <n v="0"/>
    <n v="0"/>
    <n v="0"/>
    <n v="0"/>
    <n v="550.09615384615381"/>
    <n v="437.02083333333337"/>
    <n v="26.5"/>
    <n v="0"/>
    <n v="0"/>
    <n v="0"/>
    <n v="0"/>
    <n v="226.99952427884617"/>
    <n v="0"/>
    <n v="2.1733333333333333"/>
  </r>
  <r>
    <d v="2021-03-01T00:00:00"/>
    <x v="11"/>
    <s v="P"/>
    <s v="Active"/>
    <n v="360"/>
    <x v="359"/>
    <s v="N"/>
    <x v="5"/>
    <n v="1093"/>
    <x v="0"/>
    <s v="Niederl. 3"/>
    <n v="1"/>
    <s v="Department"/>
    <s v="Supervisor"/>
    <s v="Director"/>
    <s v="ang."/>
    <s v="M"/>
    <d v="2015-12-01T00:00:00"/>
    <m/>
    <s v=""/>
    <n v="4"/>
    <d v="1970-03-31T00:00:00"/>
    <n v="49"/>
    <s v="N"/>
    <n v="30"/>
    <n v="2.5"/>
    <n v="39"/>
    <x v="0"/>
    <n v="1"/>
    <n v="31"/>
    <n v="0"/>
    <n v="9536"/>
    <n v="1259.1937499999999"/>
    <n v="0"/>
    <n v="0"/>
    <n v="0"/>
    <n v="0"/>
    <n v="0"/>
    <n v="0"/>
    <n v="0"/>
    <n v="0"/>
    <n v="0"/>
    <n v="0"/>
    <n v="0"/>
    <n v="0"/>
    <n v="26.5"/>
    <n v="0"/>
    <n v="0"/>
    <n v="0"/>
    <n v="0"/>
    <n v="5.9346750000000004"/>
    <n v="193.40099999999998"/>
    <n v="2.1733333333333333"/>
  </r>
  <r>
    <d v="2021-03-01T00:00:00"/>
    <x v="11"/>
    <s v="P"/>
    <s v="Active"/>
    <n v="361"/>
    <x v="360"/>
    <s v="N"/>
    <x v="31"/>
    <n v="1028"/>
    <x v="6"/>
    <s v="Niederl. 10"/>
    <n v="1"/>
    <s v="Department"/>
    <s v="Supervisor"/>
    <s v="Non-Mgm."/>
    <s v="ang."/>
    <s v="M"/>
    <d v="2016-01-01T00:00:00"/>
    <m/>
    <s v=""/>
    <n v="4"/>
    <d v="1958-10-04T00:00:00"/>
    <n v="61"/>
    <s v="J"/>
    <n v="30"/>
    <n v="2.5"/>
    <n v="39"/>
    <x v="0"/>
    <n v="1"/>
    <n v="31"/>
    <n v="0"/>
    <n v="9537"/>
    <n v="1259.1937499999999"/>
    <n v="0"/>
    <n v="0"/>
    <n v="30"/>
    <n v="0"/>
    <n v="787.99"/>
    <n v="0"/>
    <n v="0"/>
    <n v="0"/>
    <n v="0"/>
    <n v="0"/>
    <n v="550.21153846153845"/>
    <n v="437.11250000000001"/>
    <n v="26.5"/>
    <n v="0"/>
    <n v="0"/>
    <n v="0"/>
    <n v="0"/>
    <n v="410.23475391346153"/>
    <n v="78.28"/>
    <n v="0"/>
  </r>
  <r>
    <d v="2021-03-01T00:00:00"/>
    <x v="11"/>
    <s v="P"/>
    <s v="Active"/>
    <n v="362"/>
    <x v="361"/>
    <s v="N"/>
    <x v="10"/>
    <n v="1075"/>
    <x v="0"/>
    <s v="Niederl. 3"/>
    <n v="1"/>
    <s v="Department"/>
    <s v="Supervisor"/>
    <s v="Non-Mgm."/>
    <s v="ang."/>
    <s v="M"/>
    <d v="2016-01-01T00:00:00"/>
    <m/>
    <s v=""/>
    <n v="4"/>
    <d v="1970-10-09T00:00:00"/>
    <n v="49"/>
    <s v="N"/>
    <n v="30"/>
    <n v="2.5"/>
    <n v="39"/>
    <x v="0"/>
    <n v="1"/>
    <n v="31"/>
    <n v="0"/>
    <n v="9538"/>
    <n v="1259.1937499999999"/>
    <n v="0"/>
    <n v="0"/>
    <n v="0"/>
    <n v="0"/>
    <n v="0"/>
    <n v="0"/>
    <n v="0"/>
    <n v="0"/>
    <n v="0"/>
    <n v="0"/>
    <n v="0"/>
    <n v="0"/>
    <n v="26.5"/>
    <n v="0"/>
    <n v="0"/>
    <n v="0"/>
    <n v="0"/>
    <n v="5.9346750000000004"/>
    <n v="0"/>
    <n v="0"/>
  </r>
  <r>
    <d v="2021-03-01T00:00:00"/>
    <x v="11"/>
    <s v="P"/>
    <s v="Active"/>
    <n v="363"/>
    <x v="362"/>
    <s v="N"/>
    <x v="22"/>
    <n v="1035"/>
    <x v="5"/>
    <s v="Niederl. 5"/>
    <n v="1"/>
    <s v="Department"/>
    <s v="Supervisor"/>
    <s v="Non-Mgm."/>
    <s v="ang."/>
    <s v="M"/>
    <d v="2016-01-01T00:00:00"/>
    <m/>
    <s v=""/>
    <n v="4"/>
    <d v="1990-11-14T00:00:00"/>
    <n v="29"/>
    <s v="J"/>
    <n v="30"/>
    <n v="2.5"/>
    <n v="39"/>
    <x v="0"/>
    <n v="1"/>
    <n v="31"/>
    <n v="0"/>
    <n v="9539"/>
    <n v="1259.1937499999999"/>
    <n v="0"/>
    <n v="0"/>
    <n v="0"/>
    <n v="0"/>
    <n v="0"/>
    <n v="0"/>
    <n v="0"/>
    <n v="0"/>
    <n v="0"/>
    <n v="0"/>
    <n v="550.32692307692309"/>
    <n v="437.20416666666671"/>
    <n v="26.5"/>
    <n v="0"/>
    <n v="0"/>
    <n v="0"/>
    <n v="0"/>
    <n v="227.09226254807695"/>
    <n v="0"/>
    <n v="0"/>
  </r>
  <r>
    <d v="2021-03-01T00:00:00"/>
    <x v="11"/>
    <s v="P"/>
    <s v="Active"/>
    <n v="364"/>
    <x v="363"/>
    <s v="N"/>
    <x v="16"/>
    <n v="1067"/>
    <x v="3"/>
    <s v="Niederl. 8"/>
    <n v="1"/>
    <s v="Department"/>
    <s v="Supervisor"/>
    <s v="Non-Mgm."/>
    <s v="ang."/>
    <s v="M"/>
    <d v="2016-02-03T00:00:00"/>
    <m/>
    <s v=""/>
    <n v="3"/>
    <d v="1988-09-08T00:00:00"/>
    <n v="31"/>
    <s v="N"/>
    <n v="30"/>
    <n v="2.5"/>
    <n v="39"/>
    <x v="0"/>
    <n v="1"/>
    <n v="31"/>
    <n v="0"/>
    <n v="9540"/>
    <n v="1259.1937499999999"/>
    <n v="0"/>
    <n v="0"/>
    <n v="0"/>
    <n v="0"/>
    <n v="0"/>
    <n v="0"/>
    <n v="0"/>
    <n v="0"/>
    <n v="0"/>
    <n v="0"/>
    <n v="0"/>
    <n v="0"/>
    <n v="26.5"/>
    <n v="0"/>
    <n v="0"/>
    <n v="0"/>
    <n v="0"/>
    <n v="5.9346750000000004"/>
    <n v="0"/>
    <n v="0"/>
  </r>
  <r>
    <d v="2021-03-01T00:00:00"/>
    <x v="11"/>
    <s v="P"/>
    <s v="Active"/>
    <n v="365"/>
    <x v="364"/>
    <s v="N"/>
    <x v="29"/>
    <n v="1079"/>
    <x v="0"/>
    <s v="Niederl. 3"/>
    <n v="1"/>
    <s v="Department"/>
    <s v="Supervisor"/>
    <s v="Non-Mgm."/>
    <s v="ang."/>
    <s v="W"/>
    <d v="2016-02-01T00:00:00"/>
    <m/>
    <s v=""/>
    <n v="3"/>
    <d v="1986-05-05T00:00:00"/>
    <n v="33"/>
    <s v="N"/>
    <n v="30"/>
    <n v="2.5"/>
    <n v="16"/>
    <x v="0"/>
    <n v="0.41025641025641024"/>
    <n v="31"/>
    <n v="0"/>
    <n v="9541"/>
    <n v="1259.1937499999999"/>
    <n v="0"/>
    <n v="0"/>
    <n v="0"/>
    <n v="0"/>
    <n v="0"/>
    <n v="0"/>
    <n v="0"/>
    <n v="0"/>
    <n v="0"/>
    <n v="0"/>
    <n v="0"/>
    <n v="0"/>
    <n v="26.5"/>
    <n v="0"/>
    <n v="0"/>
    <n v="0"/>
    <n v="0"/>
    <n v="5.9346750000000004"/>
    <n v="0"/>
    <n v="0"/>
  </r>
  <r>
    <d v="2021-03-01T00:00:00"/>
    <x v="11"/>
    <s v="P"/>
    <s v="Active"/>
    <n v="366"/>
    <x v="365"/>
    <s v="N"/>
    <x v="31"/>
    <n v="1028"/>
    <x v="6"/>
    <s v="Niederl. 10"/>
    <n v="1"/>
    <s v="Department"/>
    <s v="Supervisor"/>
    <s v="Non-Mgm."/>
    <s v="ang."/>
    <s v="M"/>
    <d v="2016-02-01T00:00:00"/>
    <m/>
    <s v=""/>
    <n v="3"/>
    <d v="1961-05-19T00:00:00"/>
    <n v="58"/>
    <s v="J"/>
    <n v="30"/>
    <n v="2.5"/>
    <n v="39"/>
    <x v="0"/>
    <n v="1"/>
    <n v="31"/>
    <n v="0"/>
    <n v="9542"/>
    <n v="1259.1937499999999"/>
    <n v="0"/>
    <n v="0"/>
    <n v="30"/>
    <n v="0"/>
    <n v="0"/>
    <n v="0"/>
    <n v="0"/>
    <n v="0"/>
    <n v="0"/>
    <n v="0"/>
    <n v="550.5"/>
    <n v="437.3416666666667"/>
    <n v="26.5"/>
    <n v="0"/>
    <n v="0"/>
    <n v="0"/>
    <n v="0"/>
    <n v="233.88031625000002"/>
    <n v="76.95"/>
    <n v="0"/>
  </r>
  <r>
    <d v="2021-03-01T00:00:00"/>
    <x v="11"/>
    <s v="P"/>
    <s v="Active"/>
    <n v="367"/>
    <x v="366"/>
    <s v="N"/>
    <x v="31"/>
    <n v="1022"/>
    <x v="7"/>
    <s v="Niederl. 9"/>
    <n v="1"/>
    <s v="Department"/>
    <s v="Supervisor"/>
    <s v="Non-Mgm."/>
    <s v="ang."/>
    <s v="M"/>
    <d v="2016-03-01T00:00:00"/>
    <m/>
    <s v=""/>
    <n v="3"/>
    <d v="1982-12-15T00:00:00"/>
    <n v="37"/>
    <s v="J"/>
    <n v="30"/>
    <n v="2.5"/>
    <n v="39"/>
    <x v="0"/>
    <n v="1"/>
    <n v="31"/>
    <n v="0"/>
    <n v="9543"/>
    <n v="1259.1937499999999"/>
    <n v="0"/>
    <n v="0"/>
    <n v="30"/>
    <n v="0"/>
    <n v="875"/>
    <n v="0"/>
    <n v="0"/>
    <n v="0"/>
    <n v="0"/>
    <n v="0"/>
    <n v="550.55769230769226"/>
    <n v="437.38750000000005"/>
    <n v="26.5"/>
    <n v="0"/>
    <n v="0"/>
    <n v="0"/>
    <n v="0"/>
    <n v="429.85975081730771"/>
    <n v="113.24"/>
    <n v="0"/>
  </r>
  <r>
    <d v="2021-03-01T00:00:00"/>
    <x v="11"/>
    <s v="P"/>
    <s v="Active"/>
    <n v="368"/>
    <x v="367"/>
    <s v="N"/>
    <x v="16"/>
    <n v="1067"/>
    <x v="11"/>
    <s v="Niederl. 12"/>
    <n v="1"/>
    <s v="Department"/>
    <s v="Supervisor"/>
    <s v="Non-Mgm."/>
    <s v="ang."/>
    <s v="M"/>
    <d v="2016-03-01T00:00:00"/>
    <m/>
    <s v=""/>
    <n v="3"/>
    <d v="1962-02-04T00:00:00"/>
    <n v="57"/>
    <s v="N"/>
    <n v="30"/>
    <n v="2.5"/>
    <n v="39"/>
    <x v="0"/>
    <n v="1"/>
    <n v="31"/>
    <n v="0"/>
    <n v="9544"/>
    <n v="1259.1937499999999"/>
    <n v="0"/>
    <n v="0"/>
    <n v="30"/>
    <n v="0"/>
    <n v="0"/>
    <n v="0"/>
    <n v="0"/>
    <n v="0"/>
    <n v="0"/>
    <n v="0"/>
    <n v="0"/>
    <n v="0"/>
    <n v="26.5"/>
    <n v="0"/>
    <n v="0"/>
    <n v="0"/>
    <n v="0"/>
    <n v="12.653175000000001"/>
    <n v="95"/>
    <n v="0"/>
  </r>
  <r>
    <d v="2021-03-01T00:00:00"/>
    <x v="11"/>
    <s v="P"/>
    <s v="Active"/>
    <n v="369"/>
    <x v="368"/>
    <s v="N"/>
    <x v="20"/>
    <n v="1065"/>
    <x v="10"/>
    <s v="Niederl. 11"/>
    <n v="1"/>
    <s v="Department"/>
    <s v="Supervisor"/>
    <s v="Non-Mgm."/>
    <s v="ang."/>
    <s v="W"/>
    <d v="2016-04-01T00:00:00"/>
    <m/>
    <s v=""/>
    <n v="3"/>
    <d v="1977-07-19T00:00:00"/>
    <n v="42"/>
    <s v="N"/>
    <n v="30"/>
    <n v="2.5"/>
    <n v="39"/>
    <x v="0"/>
    <n v="1"/>
    <n v="31"/>
    <n v="0"/>
    <n v="9545"/>
    <n v="1259.1937499999999"/>
    <n v="0"/>
    <n v="0"/>
    <n v="0"/>
    <n v="0"/>
    <n v="0"/>
    <n v="0"/>
    <n v="0"/>
    <n v="0"/>
    <n v="0"/>
    <n v="0"/>
    <n v="0"/>
    <n v="0"/>
    <n v="26.5"/>
    <n v="0"/>
    <n v="0"/>
    <n v="0"/>
    <n v="0"/>
    <n v="5.9346750000000004"/>
    <n v="0"/>
    <n v="0"/>
  </r>
  <r>
    <d v="2021-03-01T00:00:00"/>
    <x v="11"/>
    <s v="P"/>
    <s v="Active"/>
    <n v="370"/>
    <x v="369"/>
    <s v="Y"/>
    <x v="15"/>
    <n v="1050"/>
    <x v="3"/>
    <s v="Niederl. 8"/>
    <n v="0.5"/>
    <s v="Department"/>
    <s v="Supervisor"/>
    <s v="Non-Mgm."/>
    <s v="ang."/>
    <s v="W"/>
    <d v="2016-04-16T00:00:00"/>
    <m/>
    <s v=""/>
    <n v="3"/>
    <d v="1988-09-06T00:00:00"/>
    <n v="31"/>
    <s v="J"/>
    <n v="30"/>
    <n v="2.5"/>
    <n v="39"/>
    <x v="0"/>
    <n v="0.5"/>
    <n v="31"/>
    <n v="0"/>
    <n v="9546"/>
    <n v="1259.1937499999999"/>
    <n v="0"/>
    <n v="0"/>
    <n v="0"/>
    <n v="0"/>
    <n v="0"/>
    <n v="0"/>
    <n v="0"/>
    <n v="0"/>
    <n v="0"/>
    <n v="0"/>
    <n v="550.73076923076917"/>
    <n v="437.52500000000003"/>
    <n v="13.25"/>
    <n v="0"/>
    <n v="0"/>
    <n v="0"/>
    <n v="0"/>
    <n v="224.28721701923075"/>
    <n v="0"/>
    <n v="0"/>
  </r>
  <r>
    <d v="2021-03-01T00:00:00"/>
    <x v="11"/>
    <s v="P"/>
    <s v="Active"/>
    <n v="370"/>
    <x v="369"/>
    <s v="Y"/>
    <x v="15"/>
    <n v="1057"/>
    <x v="2"/>
    <s v="Niederl. 7"/>
    <n v="0.5"/>
    <s v="Department"/>
    <s v="Supervisor"/>
    <s v="Non-Mgm."/>
    <s v="ang."/>
    <s v="W"/>
    <d v="2016-04-16T00:00:00"/>
    <m/>
    <s v=""/>
    <n v="3"/>
    <d v="1988-09-06T00:00:00"/>
    <n v="31"/>
    <s v="J"/>
    <n v="30"/>
    <n v="2.5"/>
    <n v="39"/>
    <x v="0"/>
    <n v="0.5"/>
    <n v="31"/>
    <n v="0"/>
    <n v="9547"/>
    <n v="1259.1937499999999"/>
    <n v="0"/>
    <n v="0"/>
    <n v="0"/>
    <n v="0"/>
    <n v="0"/>
    <n v="0"/>
    <n v="0"/>
    <n v="0"/>
    <n v="0"/>
    <n v="0"/>
    <n v="550.78846153846155"/>
    <n v="437.57083333333338"/>
    <n v="13.25"/>
    <n v="0"/>
    <n v="0"/>
    <n v="0"/>
    <n v="0"/>
    <n v="224.31040158653846"/>
    <n v="0"/>
    <n v="0"/>
  </r>
  <r>
    <d v="2021-03-01T00:00:00"/>
    <x v="11"/>
    <s v="P"/>
    <s v="Active"/>
    <n v="371"/>
    <x v="370"/>
    <s v="N"/>
    <x v="10"/>
    <n v="1075"/>
    <x v="0"/>
    <s v="Niederl. 3"/>
    <n v="1"/>
    <s v="Department"/>
    <s v="Supervisor"/>
    <s v="Non-Mgm."/>
    <s v="ang."/>
    <s v="M"/>
    <d v="2016-04-01T00:00:00"/>
    <m/>
    <s v=""/>
    <n v="3"/>
    <d v="1989-04-11T00:00:00"/>
    <n v="30"/>
    <s v="N"/>
    <n v="30"/>
    <n v="2.5"/>
    <n v="39"/>
    <x v="0"/>
    <n v="1"/>
    <n v="31"/>
    <n v="0"/>
    <n v="9548"/>
    <n v="1259.1937499999999"/>
    <n v="0"/>
    <n v="0"/>
    <n v="0"/>
    <n v="0"/>
    <n v="0"/>
    <n v="0"/>
    <n v="0"/>
    <n v="0"/>
    <n v="0"/>
    <n v="0"/>
    <n v="0"/>
    <n v="0"/>
    <n v="26.5"/>
    <n v="0"/>
    <n v="0"/>
    <n v="0"/>
    <n v="0"/>
    <n v="5.9346750000000004"/>
    <n v="0"/>
    <n v="0"/>
  </r>
  <r>
    <d v="2021-03-01T00:00:00"/>
    <x v="11"/>
    <s v="P"/>
    <s v="Active"/>
    <n v="372"/>
    <x v="371"/>
    <s v="N"/>
    <x v="17"/>
    <n v="1088"/>
    <x v="0"/>
    <s v="Niederl. 3"/>
    <n v="1"/>
    <s v="Department"/>
    <s v="Supervisor"/>
    <s v="Supervisor"/>
    <s v="ang."/>
    <s v="M"/>
    <d v="2016-04-01T00:00:00"/>
    <m/>
    <s v=""/>
    <n v="3"/>
    <d v="1964-09-17T00:00:00"/>
    <n v="55"/>
    <s v="N"/>
    <n v="30"/>
    <n v="2.5"/>
    <n v="39"/>
    <x v="0"/>
    <n v="1"/>
    <n v="31"/>
    <n v="0"/>
    <n v="9549"/>
    <n v="1259.1937499999999"/>
    <n v="0"/>
    <n v="0"/>
    <n v="0"/>
    <n v="0"/>
    <n v="0"/>
    <n v="0"/>
    <n v="0"/>
    <n v="0"/>
    <n v="0"/>
    <n v="0"/>
    <n v="0"/>
    <n v="0"/>
    <n v="26.5"/>
    <n v="0"/>
    <n v="0"/>
    <n v="0"/>
    <n v="0"/>
    <n v="5.9346750000000004"/>
    <n v="0"/>
    <n v="0"/>
  </r>
  <r>
    <d v="2021-03-01T00:00:00"/>
    <x v="11"/>
    <s v="P"/>
    <s v="Active"/>
    <n v="373"/>
    <x v="372"/>
    <s v="N"/>
    <x v="30"/>
    <n v="1071"/>
    <x v="0"/>
    <s v="Niederl. 3"/>
    <n v="1"/>
    <s v="Department"/>
    <s v="Supervisor"/>
    <s v="Non-Mgm."/>
    <s v="ang."/>
    <s v="M"/>
    <d v="2016-04-01T00:00:00"/>
    <m/>
    <s v=""/>
    <n v="3"/>
    <d v="1966-05-31T00:00:00"/>
    <n v="53"/>
    <s v="N"/>
    <n v="30"/>
    <n v="2.5"/>
    <n v="39"/>
    <x v="0"/>
    <n v="1"/>
    <n v="31"/>
    <n v="0"/>
    <n v="9550"/>
    <n v="1259.1937499999999"/>
    <n v="0"/>
    <n v="0"/>
    <n v="0"/>
    <n v="0"/>
    <n v="0"/>
    <n v="0"/>
    <n v="0"/>
    <n v="0"/>
    <n v="0"/>
    <n v="0"/>
    <n v="0"/>
    <n v="0"/>
    <n v="26.5"/>
    <n v="0"/>
    <n v="0"/>
    <n v="0"/>
    <n v="0"/>
    <n v="5.9346750000000004"/>
    <n v="0"/>
    <n v="0"/>
  </r>
  <r>
    <d v="2021-03-01T00:00:00"/>
    <x v="11"/>
    <s v="P"/>
    <s v="Active"/>
    <n v="374"/>
    <x v="373"/>
    <s v="N"/>
    <x v="10"/>
    <n v="1075"/>
    <x v="0"/>
    <s v="Niederl. 3"/>
    <n v="1"/>
    <s v="Department"/>
    <s v="Supervisor"/>
    <s v="Non-Mgm."/>
    <s v="ang."/>
    <s v="W"/>
    <d v="2016-04-01T00:00:00"/>
    <m/>
    <s v=""/>
    <n v="3"/>
    <d v="1982-04-05T00:00:00"/>
    <n v="37"/>
    <s v="N"/>
    <n v="30"/>
    <n v="2.5"/>
    <n v="39"/>
    <x v="0"/>
    <n v="1"/>
    <n v="31"/>
    <n v="0"/>
    <n v="9551"/>
    <n v="1259.1937499999999"/>
    <n v="0"/>
    <n v="0"/>
    <n v="0"/>
    <n v="0"/>
    <n v="0"/>
    <n v="0"/>
    <n v="0"/>
    <n v="0"/>
    <n v="0"/>
    <n v="0"/>
    <n v="0"/>
    <n v="0"/>
    <n v="26.5"/>
    <n v="0"/>
    <n v="0"/>
    <n v="0"/>
    <n v="0"/>
    <n v="5.9346750000000004"/>
    <n v="0"/>
    <n v="0"/>
  </r>
  <r>
    <d v="2021-03-01T00:00:00"/>
    <x v="11"/>
    <s v="P"/>
    <s v="Active"/>
    <n v="375"/>
    <x v="374"/>
    <s v="N"/>
    <x v="16"/>
    <n v="1049"/>
    <x v="3"/>
    <s v="Niederl. 8"/>
    <n v="1"/>
    <s v="Department"/>
    <s v="Supervisor"/>
    <s v="Non-Mgm."/>
    <s v="ang."/>
    <s v="M"/>
    <d v="2016-05-01T00:00:00"/>
    <m/>
    <s v=""/>
    <n v="3"/>
    <d v="1969-11-20T00:00:00"/>
    <n v="50"/>
    <s v="J"/>
    <n v="30"/>
    <n v="2.5"/>
    <n v="39"/>
    <x v="0"/>
    <n v="1"/>
    <n v="31"/>
    <n v="0"/>
    <n v="9552"/>
    <n v="1259.1937499999999"/>
    <n v="0"/>
    <n v="0"/>
    <n v="0"/>
    <n v="0"/>
    <n v="0"/>
    <n v="0"/>
    <n v="0"/>
    <n v="0"/>
    <n v="0"/>
    <n v="0"/>
    <n v="551.07692307692309"/>
    <n v="437.8"/>
    <n v="26.5"/>
    <n v="0"/>
    <n v="0"/>
    <n v="0"/>
    <n v="0"/>
    <n v="227.39366192307693"/>
    <n v="0"/>
    <n v="0"/>
  </r>
  <r>
    <d v="2021-03-01T00:00:00"/>
    <x v="11"/>
    <s v="P"/>
    <s v="Active"/>
    <n v="376"/>
    <x v="375"/>
    <s v="N"/>
    <x v="22"/>
    <n v="1060"/>
    <x v="2"/>
    <s v="Niederl. 7"/>
    <n v="1"/>
    <s v="Department"/>
    <s v="Supervisor"/>
    <s v="Non-Mgm."/>
    <s v="ang."/>
    <s v="M"/>
    <d v="2016-05-01T00:00:00"/>
    <m/>
    <s v=""/>
    <n v="3"/>
    <d v="1987-08-20T00:00:00"/>
    <n v="32"/>
    <s v="J"/>
    <n v="30"/>
    <n v="2.5"/>
    <n v="39"/>
    <x v="0"/>
    <n v="1"/>
    <n v="31"/>
    <n v="0"/>
    <n v="9553"/>
    <n v="1259.1937499999999"/>
    <n v="0"/>
    <n v="0"/>
    <n v="0"/>
    <n v="0"/>
    <n v="0"/>
    <n v="0"/>
    <n v="0"/>
    <n v="0"/>
    <n v="0"/>
    <n v="0"/>
    <n v="551.13461538461536"/>
    <n v="437.84583333333342"/>
    <n v="26.5"/>
    <n v="0"/>
    <n v="0"/>
    <n v="0"/>
    <n v="0"/>
    <n v="227.41684649038464"/>
    <n v="0"/>
    <n v="0"/>
  </r>
  <r>
    <d v="2021-03-01T00:00:00"/>
    <x v="11"/>
    <s v="P"/>
    <s v="Active"/>
    <n v="377"/>
    <x v="376"/>
    <s v="N"/>
    <x v="22"/>
    <n v="1041"/>
    <x v="4"/>
    <s v="Niederl. 6"/>
    <n v="1"/>
    <s v="Department"/>
    <s v="Supervisor"/>
    <s v="Non-Mgm."/>
    <s v="ang."/>
    <s v="M"/>
    <d v="2016-05-01T00:00:00"/>
    <m/>
    <s v=""/>
    <n v="3"/>
    <d v="1979-04-09T00:00:00"/>
    <n v="40"/>
    <s v="J"/>
    <n v="30"/>
    <n v="2.5"/>
    <n v="39"/>
    <x v="0"/>
    <n v="1"/>
    <n v="31"/>
    <n v="0"/>
    <n v="9554"/>
    <n v="1259.1937499999999"/>
    <n v="0"/>
    <n v="0"/>
    <n v="0"/>
    <n v="0"/>
    <n v="0"/>
    <n v="0"/>
    <n v="0"/>
    <n v="0"/>
    <n v="0"/>
    <n v="0"/>
    <n v="551.19230769230774"/>
    <n v="437.89166666666671"/>
    <n v="26.5"/>
    <n v="0"/>
    <n v="0"/>
    <n v="0"/>
    <n v="0"/>
    <n v="227.44003105769235"/>
    <n v="0"/>
    <n v="0"/>
  </r>
  <r>
    <d v="2021-03-01T00:00:00"/>
    <x v="11"/>
    <s v="P"/>
    <s v="Active"/>
    <n v="378"/>
    <x v="377"/>
    <s v="N"/>
    <x v="22"/>
    <n v="1047"/>
    <x v="9"/>
    <s v="Niederl. 4"/>
    <n v="1"/>
    <s v="Department"/>
    <s v="Supervisor"/>
    <s v="Non-Mgm."/>
    <s v="ang."/>
    <s v="M"/>
    <d v="2016-05-01T00:00:00"/>
    <m/>
    <s v=""/>
    <n v="3"/>
    <d v="1973-04-13T00:00:00"/>
    <n v="46"/>
    <s v="J"/>
    <n v="30"/>
    <n v="2.5"/>
    <n v="39"/>
    <x v="0"/>
    <n v="1"/>
    <n v="31"/>
    <n v="0"/>
    <n v="9555"/>
    <n v="1259.1937499999999"/>
    <n v="0"/>
    <n v="0"/>
    <n v="0"/>
    <n v="0"/>
    <n v="0"/>
    <n v="0"/>
    <n v="0"/>
    <n v="0"/>
    <n v="0"/>
    <n v="0"/>
    <n v="551.25"/>
    <n v="437.93750000000006"/>
    <n v="26.5"/>
    <n v="0"/>
    <n v="0"/>
    <n v="0"/>
    <n v="0"/>
    <n v="227.463215625"/>
    <n v="0"/>
    <n v="0"/>
  </r>
  <r>
    <d v="2021-03-01T00:00:00"/>
    <x v="11"/>
    <s v="P"/>
    <s v="Active"/>
    <n v="379"/>
    <x v="378"/>
    <s v="N"/>
    <x v="24"/>
    <n v="1081"/>
    <x v="0"/>
    <s v="Niederl. 3"/>
    <n v="1"/>
    <s v="Department"/>
    <s v="Supervisor"/>
    <s v="Director"/>
    <s v="ang."/>
    <s v="M"/>
    <d v="2016-05-01T00:00:00"/>
    <m/>
    <s v=""/>
    <n v="3"/>
    <d v="1965-11-26T00:00:00"/>
    <n v="54"/>
    <s v="N"/>
    <n v="30"/>
    <n v="2.5"/>
    <n v="39"/>
    <x v="0"/>
    <n v="1"/>
    <n v="31"/>
    <n v="0"/>
    <n v="9556"/>
    <n v="1259.1937499999999"/>
    <n v="0"/>
    <n v="0"/>
    <n v="0"/>
    <n v="0"/>
    <n v="0"/>
    <n v="0"/>
    <n v="0"/>
    <n v="0"/>
    <n v="0"/>
    <n v="0"/>
    <n v="0"/>
    <n v="0"/>
    <n v="26.5"/>
    <n v="0"/>
    <n v="0"/>
    <n v="0"/>
    <n v="0"/>
    <n v="5.9346750000000004"/>
    <n v="325.05200000000002"/>
    <n v="0"/>
  </r>
  <r>
    <d v="2021-03-01T00:00:00"/>
    <x v="11"/>
    <s v="P"/>
    <s v="Active"/>
    <n v="380"/>
    <x v="379"/>
    <s v="N"/>
    <x v="15"/>
    <n v="1038"/>
    <x v="4"/>
    <s v="Niederl. 6"/>
    <n v="1"/>
    <s v="Department"/>
    <s v="Supervisor"/>
    <s v="Non-Mgm."/>
    <s v="ang."/>
    <s v="W"/>
    <d v="2016-06-15T00:00:00"/>
    <m/>
    <s v=""/>
    <n v="3"/>
    <d v="1963-12-28T00:00:00"/>
    <n v="56"/>
    <s v="J"/>
    <n v="30"/>
    <n v="2.5"/>
    <n v="39"/>
    <x v="0"/>
    <n v="1"/>
    <n v="31"/>
    <n v="0"/>
    <n v="9557"/>
    <n v="1259.1937499999999"/>
    <n v="0"/>
    <n v="0"/>
    <n v="0"/>
    <n v="0"/>
    <n v="0"/>
    <n v="0"/>
    <n v="0"/>
    <n v="0"/>
    <n v="0"/>
    <n v="0"/>
    <n v="551.36538461538464"/>
    <n v="438.0291666666667"/>
    <n v="26.5"/>
    <n v="0"/>
    <n v="0"/>
    <n v="0"/>
    <n v="0"/>
    <n v="227.50958475961542"/>
    <n v="0"/>
    <n v="0"/>
  </r>
  <r>
    <d v="2021-03-01T00:00:00"/>
    <x v="11"/>
    <s v="P"/>
    <s v="Active"/>
    <n v="381"/>
    <x v="380"/>
    <s v="N"/>
    <x v="21"/>
    <n v="1086"/>
    <x v="0"/>
    <s v="Niederl. 3"/>
    <n v="1"/>
    <s v="Department"/>
    <s v="Supervisor"/>
    <s v="Non-Mgm."/>
    <s v="ang."/>
    <s v="M"/>
    <d v="2016-06-01T00:00:00"/>
    <m/>
    <s v=""/>
    <n v="3"/>
    <d v="1962-04-10T00:00:00"/>
    <n v="57"/>
    <s v="N"/>
    <n v="30"/>
    <n v="2.5"/>
    <n v="39"/>
    <x v="0"/>
    <n v="1"/>
    <n v="31"/>
    <n v="0"/>
    <n v="9558"/>
    <n v="1259.1937499999999"/>
    <n v="0"/>
    <n v="0"/>
    <n v="0"/>
    <n v="0"/>
    <n v="0"/>
    <n v="0"/>
    <n v="0"/>
    <n v="0"/>
    <n v="0"/>
    <n v="0"/>
    <n v="0"/>
    <n v="0"/>
    <n v="26.5"/>
    <n v="0"/>
    <n v="0"/>
    <n v="0"/>
    <n v="0"/>
    <n v="5.9346750000000004"/>
    <n v="0"/>
    <n v="0"/>
  </r>
  <r>
    <d v="2021-03-01T00:00:00"/>
    <x v="11"/>
    <s v="P"/>
    <s v="Active"/>
    <n v="382"/>
    <x v="381"/>
    <s v="N"/>
    <x v="22"/>
    <n v="1060"/>
    <x v="2"/>
    <s v="Niederl. 7"/>
    <n v="1"/>
    <s v="Department"/>
    <s v="Supervisor"/>
    <s v="Non-Mgm."/>
    <s v="ang."/>
    <s v="M"/>
    <d v="2016-06-01T00:00:00"/>
    <m/>
    <s v=""/>
    <n v="3"/>
    <d v="1967-11-12T00:00:00"/>
    <n v="52"/>
    <s v="J"/>
    <n v="30"/>
    <n v="2.5"/>
    <n v="39"/>
    <x v="0"/>
    <n v="1"/>
    <n v="31"/>
    <n v="0"/>
    <n v="9559"/>
    <n v="1259.1937499999999"/>
    <n v="0"/>
    <n v="0"/>
    <n v="0"/>
    <n v="0"/>
    <n v="0"/>
    <n v="0"/>
    <n v="0"/>
    <n v="0"/>
    <n v="0"/>
    <n v="0"/>
    <n v="551.48076923076928"/>
    <n v="438.12083333333339"/>
    <n v="26.5"/>
    <n v="0"/>
    <n v="0"/>
    <n v="0"/>
    <n v="0"/>
    <n v="227.55595389423081"/>
    <n v="0"/>
    <n v="0"/>
  </r>
  <r>
    <d v="2021-03-01T00:00:00"/>
    <x v="11"/>
    <s v="P"/>
    <s v="Active"/>
    <n v="383"/>
    <x v="382"/>
    <s v="N"/>
    <x v="24"/>
    <n v="1081"/>
    <x v="0"/>
    <s v="Niederl. 3"/>
    <n v="1"/>
    <s v="Department"/>
    <s v="Supervisor"/>
    <s v="Non-Mgm."/>
    <s v="ang."/>
    <s v="W"/>
    <d v="2016-07-01T00:00:00"/>
    <m/>
    <s v=""/>
    <n v="3"/>
    <d v="1987-05-04T00:00:00"/>
    <n v="32"/>
    <s v="N"/>
    <n v="30"/>
    <n v="2.5"/>
    <n v="39"/>
    <x v="0"/>
    <n v="1"/>
    <n v="31"/>
    <n v="0"/>
    <n v="9560"/>
    <n v="1259.1937499999999"/>
    <n v="0"/>
    <n v="0"/>
    <n v="0"/>
    <n v="0"/>
    <n v="0"/>
    <n v="0"/>
    <n v="0"/>
    <n v="0"/>
    <n v="0"/>
    <n v="0"/>
    <n v="0"/>
    <n v="0"/>
    <n v="26.5"/>
    <n v="0"/>
    <n v="0"/>
    <n v="0"/>
    <n v="0"/>
    <n v="5.9346750000000004"/>
    <n v="0"/>
    <n v="0"/>
  </r>
  <r>
    <d v="2021-03-01T00:00:00"/>
    <x v="11"/>
    <s v="P"/>
    <s v="Active"/>
    <n v="384"/>
    <x v="383"/>
    <s v="N"/>
    <x v="31"/>
    <n v="1046"/>
    <x v="9"/>
    <s v="Niederl. 4"/>
    <n v="1"/>
    <s v="Department"/>
    <s v="Supervisor"/>
    <s v="Non-Mgm."/>
    <s v="ang."/>
    <s v="M"/>
    <d v="2016-07-01T00:00:00"/>
    <m/>
    <s v=""/>
    <n v="3"/>
    <d v="1972-09-01T00:00:00"/>
    <n v="47"/>
    <s v="J"/>
    <n v="30"/>
    <n v="2.5"/>
    <n v="39"/>
    <x v="0"/>
    <n v="1"/>
    <n v="31"/>
    <n v="0"/>
    <n v="9561"/>
    <n v="1259.1937499999999"/>
    <n v="0"/>
    <n v="0"/>
    <n v="30"/>
    <n v="0"/>
    <n v="0"/>
    <n v="0"/>
    <n v="0"/>
    <n v="0"/>
    <n v="0"/>
    <n v="0"/>
    <n v="551.59615384615392"/>
    <n v="438.21250000000003"/>
    <n v="26.5"/>
    <n v="0"/>
    <n v="0"/>
    <n v="0"/>
    <n v="0"/>
    <n v="234.32082302884618"/>
    <n v="80.94"/>
    <n v="0"/>
  </r>
  <r>
    <d v="2021-03-01T00:00:00"/>
    <x v="11"/>
    <s v="P"/>
    <s v="Active"/>
    <n v="385"/>
    <x v="384"/>
    <s v="N"/>
    <x v="26"/>
    <n v="1091"/>
    <x v="0"/>
    <s v="Niederl. 3"/>
    <n v="1"/>
    <s v="Department"/>
    <s v="Supervisor"/>
    <s v="Non-Mgm."/>
    <s v="ang."/>
    <s v="W"/>
    <d v="2016-07-01T00:00:00"/>
    <m/>
    <s v=""/>
    <n v="3"/>
    <d v="1988-08-29T00:00:00"/>
    <n v="31"/>
    <s v="N"/>
    <n v="30"/>
    <n v="2.5"/>
    <n v="39"/>
    <x v="0"/>
    <n v="1"/>
    <n v="31"/>
    <n v="0"/>
    <n v="9562"/>
    <n v="1259.1937499999999"/>
    <n v="0"/>
    <n v="0"/>
    <n v="0"/>
    <n v="0"/>
    <n v="0"/>
    <n v="0"/>
    <n v="0"/>
    <n v="0"/>
    <n v="0"/>
    <n v="0"/>
    <n v="0"/>
    <n v="0"/>
    <n v="26.5"/>
    <n v="0"/>
    <n v="0"/>
    <n v="0"/>
    <n v="0"/>
    <n v="5.9346750000000004"/>
    <n v="0"/>
    <n v="0"/>
  </r>
  <r>
    <d v="2021-03-01T00:00:00"/>
    <x v="11"/>
    <s v="P"/>
    <s v="Active"/>
    <n v="386"/>
    <x v="385"/>
    <s v="N"/>
    <x v="46"/>
    <n v="1008"/>
    <x v="1"/>
    <s v="Niederl. 1"/>
    <n v="1"/>
    <s v="Department"/>
    <s v="Supervisor"/>
    <s v="Manager"/>
    <s v="ang."/>
    <s v="M"/>
    <d v="2016-07-01T00:00:00"/>
    <m/>
    <s v=""/>
    <n v="3"/>
    <d v="1979-07-12T00:00:00"/>
    <n v="40"/>
    <s v="N"/>
    <n v="30"/>
    <n v="2.5"/>
    <n v="39"/>
    <x v="0"/>
    <n v="1"/>
    <n v="31"/>
    <n v="0"/>
    <n v="9563"/>
    <n v="1259.1937499999999"/>
    <n v="0"/>
    <n v="0"/>
    <n v="0"/>
    <n v="0"/>
    <n v="0"/>
    <n v="0"/>
    <n v="0"/>
    <n v="0"/>
    <n v="0"/>
    <n v="0"/>
    <n v="0"/>
    <n v="0"/>
    <n v="26.5"/>
    <n v="0"/>
    <n v="0"/>
    <n v="0"/>
    <n v="0"/>
    <n v="5.9346750000000004"/>
    <n v="0"/>
    <n v="0"/>
  </r>
  <r>
    <d v="2021-03-01T00:00:00"/>
    <x v="11"/>
    <s v="P"/>
    <s v="Active"/>
    <n v="387"/>
    <x v="386"/>
    <s v="N"/>
    <x v="22"/>
    <n v="1041"/>
    <x v="4"/>
    <s v="Niederl. 6"/>
    <n v="1"/>
    <s v="Department"/>
    <s v="Supervisor"/>
    <s v="Non-Mgm."/>
    <s v="ang."/>
    <s v="M"/>
    <d v="2016-07-01T00:00:00"/>
    <m/>
    <s v=""/>
    <n v="3"/>
    <d v="1972-02-27T00:00:00"/>
    <n v="47"/>
    <s v="J"/>
    <n v="30"/>
    <n v="2.5"/>
    <n v="39"/>
    <x v="0"/>
    <n v="1"/>
    <n v="31"/>
    <n v="0"/>
    <n v="9564"/>
    <n v="1259.1937499999999"/>
    <n v="0"/>
    <n v="0"/>
    <n v="0"/>
    <n v="0"/>
    <n v="0"/>
    <n v="0"/>
    <n v="0"/>
    <n v="0"/>
    <n v="0"/>
    <n v="0"/>
    <n v="551.76923076923072"/>
    <n v="438.35"/>
    <n v="26.5"/>
    <n v="0"/>
    <n v="0"/>
    <n v="0"/>
    <n v="0"/>
    <n v="227.67187673076924"/>
    <n v="0"/>
    <n v="0"/>
  </r>
  <r>
    <d v="2021-03-01T00:00:00"/>
    <x v="11"/>
    <s v="P"/>
    <s v="Active"/>
    <n v="388"/>
    <x v="387"/>
    <s v="N"/>
    <x v="9"/>
    <n v="1087"/>
    <x v="0"/>
    <s v="Niederl. 3"/>
    <n v="1"/>
    <s v="Department"/>
    <s v="Supervisor"/>
    <s v="Non-Mgm."/>
    <s v="ang."/>
    <s v="M"/>
    <d v="2016-07-01T00:00:00"/>
    <m/>
    <s v=""/>
    <n v="3"/>
    <d v="1976-09-16T00:00:00"/>
    <n v="43"/>
    <s v="N"/>
    <n v="30"/>
    <n v="2.5"/>
    <n v="39"/>
    <x v="0"/>
    <n v="1"/>
    <n v="31"/>
    <n v="0"/>
    <n v="9565"/>
    <n v="1259.1937499999999"/>
    <n v="0"/>
    <n v="0"/>
    <n v="0"/>
    <n v="0"/>
    <n v="0"/>
    <n v="0"/>
    <n v="0"/>
    <n v="0"/>
    <n v="0"/>
    <n v="0"/>
    <n v="0"/>
    <n v="0"/>
    <n v="26.5"/>
    <n v="0"/>
    <n v="0"/>
    <n v="0"/>
    <n v="0"/>
    <n v="5.9346750000000004"/>
    <n v="0"/>
    <n v="0"/>
  </r>
  <r>
    <d v="2021-03-01T00:00:00"/>
    <x v="11"/>
    <s v="P"/>
    <s v="Active"/>
    <n v="389"/>
    <x v="388"/>
    <s v="N"/>
    <x v="50"/>
    <n v="1069"/>
    <x v="0"/>
    <s v="Niederl. 3"/>
    <n v="1"/>
    <s v="Department"/>
    <s v="Supervisor"/>
    <s v="Non-Mgm."/>
    <s v="ang."/>
    <s v="W"/>
    <d v="2016-08-16T00:00:00"/>
    <m/>
    <s v=""/>
    <n v="3"/>
    <d v="1991-04-16T00:00:00"/>
    <n v="28"/>
    <s v="N"/>
    <n v="30"/>
    <n v="2.5"/>
    <n v="39"/>
    <x v="0"/>
    <n v="1"/>
    <n v="31"/>
    <n v="0"/>
    <n v="9566"/>
    <n v="1259.1937499999999"/>
    <n v="0"/>
    <n v="0"/>
    <n v="0"/>
    <n v="0"/>
    <n v="0"/>
    <n v="0"/>
    <n v="0"/>
    <n v="0"/>
    <n v="0"/>
    <n v="0"/>
    <n v="0"/>
    <n v="0"/>
    <n v="26.5"/>
    <n v="0"/>
    <n v="0"/>
    <n v="0"/>
    <n v="0"/>
    <n v="5.9346750000000004"/>
    <n v="0"/>
    <n v="0"/>
  </r>
  <r>
    <d v="2021-03-01T00:00:00"/>
    <x v="11"/>
    <s v="P"/>
    <s v="Active"/>
    <n v="390"/>
    <x v="389"/>
    <s v="N"/>
    <x v="9"/>
    <n v="1087"/>
    <x v="0"/>
    <s v="Niederl. 3"/>
    <n v="1"/>
    <s v="Department"/>
    <s v="Supervisor"/>
    <s v="Non-Mgm."/>
    <s v="ang."/>
    <s v="M"/>
    <d v="2016-08-01T00:00:00"/>
    <m/>
    <s v=""/>
    <n v="3"/>
    <d v="1982-11-28T00:00:00"/>
    <n v="37"/>
    <s v="N"/>
    <n v="30"/>
    <n v="2.5"/>
    <n v="39"/>
    <x v="0"/>
    <n v="1"/>
    <n v="31"/>
    <n v="0"/>
    <n v="9567"/>
    <n v="1259.1937499999999"/>
    <n v="0"/>
    <n v="0"/>
    <n v="0"/>
    <n v="0"/>
    <n v="0"/>
    <n v="0"/>
    <n v="0"/>
    <n v="0"/>
    <n v="0"/>
    <n v="0"/>
    <n v="0"/>
    <n v="0"/>
    <n v="26.5"/>
    <n v="0"/>
    <n v="0"/>
    <n v="0"/>
    <n v="0"/>
    <n v="5.9346750000000004"/>
    <n v="0"/>
    <n v="0"/>
  </r>
  <r>
    <d v="2021-03-01T00:00:00"/>
    <x v="11"/>
    <s v="P"/>
    <s v="Active"/>
    <n v="392"/>
    <x v="391"/>
    <s v="N"/>
    <x v="22"/>
    <n v="1041"/>
    <x v="4"/>
    <s v="Niederl. 6"/>
    <n v="1"/>
    <s v="Department"/>
    <s v="Supervisor"/>
    <s v="Non-Mgm."/>
    <s v="ang."/>
    <s v="M"/>
    <d v="2016-08-01T00:00:00"/>
    <m/>
    <s v=""/>
    <n v="3"/>
    <d v="1968-04-16T00:00:00"/>
    <n v="51"/>
    <s v="J"/>
    <n v="30"/>
    <n v="2.5"/>
    <n v="39"/>
    <x v="0"/>
    <n v="1"/>
    <n v="31"/>
    <n v="0"/>
    <n v="9568"/>
    <n v="1259.1937499999999"/>
    <n v="0"/>
    <n v="0"/>
    <n v="0"/>
    <n v="0"/>
    <n v="0"/>
    <n v="0"/>
    <n v="0"/>
    <n v="0"/>
    <n v="0"/>
    <n v="0"/>
    <n v="552"/>
    <n v="438.53333333333342"/>
    <n v="26.5"/>
    <n v="0"/>
    <n v="0"/>
    <n v="0"/>
    <n v="0"/>
    <n v="227.76461500000002"/>
    <n v="0"/>
    <n v="0"/>
  </r>
  <r>
    <d v="2021-03-01T00:00:00"/>
    <x v="11"/>
    <s v="P"/>
    <s v="Active"/>
    <n v="393"/>
    <x v="392"/>
    <s v="N"/>
    <x v="50"/>
    <n v="1069"/>
    <x v="0"/>
    <s v="Niederl. 3"/>
    <n v="1"/>
    <s v="Department"/>
    <s v="Supervisor"/>
    <s v="Non-Mgm."/>
    <s v="ang."/>
    <s v="M"/>
    <d v="2016-08-01T00:00:00"/>
    <m/>
    <s v=""/>
    <n v="3"/>
    <d v="1983-09-24T00:00:00"/>
    <n v="36"/>
    <s v="N"/>
    <n v="30"/>
    <n v="2.5"/>
    <n v="39"/>
    <x v="0"/>
    <n v="1"/>
    <n v="31"/>
    <n v="0"/>
    <n v="9569"/>
    <n v="1259.1937499999999"/>
    <n v="0"/>
    <n v="0"/>
    <n v="0"/>
    <n v="0"/>
    <n v="0"/>
    <n v="0"/>
    <n v="0"/>
    <n v="0"/>
    <n v="0"/>
    <n v="0"/>
    <n v="0"/>
    <n v="0"/>
    <n v="26.5"/>
    <n v="0"/>
    <n v="0"/>
    <n v="0"/>
    <n v="0"/>
    <n v="5.9346750000000004"/>
    <n v="0"/>
    <n v="0"/>
  </r>
  <r>
    <d v="2021-03-01T00:00:00"/>
    <x v="11"/>
    <s v="P"/>
    <s v="Active"/>
    <n v="394"/>
    <x v="393"/>
    <s v="N"/>
    <x v="36"/>
    <n v="1054"/>
    <x v="8"/>
    <s v="Niederl. 2"/>
    <n v="1"/>
    <s v="Department"/>
    <s v="Supervisor"/>
    <s v="Non-Mgm."/>
    <s v="ang."/>
    <s v="M"/>
    <d v="2016-08-01T00:00:00"/>
    <m/>
    <s v=""/>
    <n v="3"/>
    <d v="1989-01-16T00:00:00"/>
    <n v="31"/>
    <s v="N"/>
    <n v="30"/>
    <n v="2.5"/>
    <n v="39"/>
    <x v="0"/>
    <n v="1"/>
    <n v="31"/>
    <n v="0"/>
    <n v="9570"/>
    <n v="1259.1937499999999"/>
    <n v="0"/>
    <n v="0"/>
    <n v="0"/>
    <n v="0"/>
    <n v="0"/>
    <n v="0"/>
    <n v="0"/>
    <n v="0"/>
    <n v="0"/>
    <n v="0"/>
    <n v="0"/>
    <n v="0"/>
    <n v="26.5"/>
    <n v="0"/>
    <n v="0"/>
    <n v="0"/>
    <n v="0"/>
    <n v="5.9346750000000004"/>
    <n v="0"/>
    <n v="0"/>
  </r>
  <r>
    <d v="2021-03-01T00:00:00"/>
    <x v="11"/>
    <s v="P"/>
    <s v="Active"/>
    <n v="395"/>
    <x v="394"/>
    <s v="N"/>
    <x v="22"/>
    <n v="1029"/>
    <x v="6"/>
    <s v="Niederl. 10"/>
    <n v="1"/>
    <s v="Department"/>
    <s v="Supervisor"/>
    <s v="Non-Mgm."/>
    <s v="ang."/>
    <s v="M"/>
    <d v="2016-08-01T00:00:00"/>
    <m/>
    <s v=""/>
    <n v="3"/>
    <d v="1982-06-12T00:00:00"/>
    <n v="37"/>
    <s v="J"/>
    <n v="35"/>
    <n v="2.9166666666666665"/>
    <n v="39"/>
    <x v="0"/>
    <n v="1"/>
    <n v="31"/>
    <n v="0"/>
    <n v="9571"/>
    <n v="1259.1937499999999"/>
    <n v="0"/>
    <n v="0"/>
    <n v="0"/>
    <n v="0"/>
    <n v="0"/>
    <n v="0"/>
    <n v="0"/>
    <n v="0"/>
    <n v="0"/>
    <n v="0"/>
    <n v="644.20192307692309"/>
    <n v="438.67083333333341"/>
    <n v="26.5"/>
    <n v="0"/>
    <n v="0"/>
    <n v="0"/>
    <n v="0"/>
    <n v="248.44402879807694"/>
    <n v="0"/>
    <n v="0"/>
  </r>
  <r>
    <d v="2021-03-01T00:00:00"/>
    <x v="11"/>
    <s v="P"/>
    <s v="Active"/>
    <n v="396"/>
    <x v="395"/>
    <s v="N"/>
    <x v="50"/>
    <n v="1069"/>
    <x v="0"/>
    <s v="Niederl. 3"/>
    <n v="1"/>
    <s v="Department"/>
    <s v="Supervisor"/>
    <s v="Non-Mgm."/>
    <s v="ang."/>
    <s v="W"/>
    <d v="2016-08-01T00:00:00"/>
    <m/>
    <s v=""/>
    <n v="3"/>
    <d v="1981-04-13T00:00:00"/>
    <n v="38"/>
    <s v="N"/>
    <n v="30"/>
    <n v="2.5"/>
    <n v="39"/>
    <x v="0"/>
    <n v="1"/>
    <n v="31"/>
    <n v="0"/>
    <n v="9572"/>
    <n v="1259.1937499999999"/>
    <n v="0"/>
    <n v="0"/>
    <n v="0"/>
    <n v="0"/>
    <n v="0"/>
    <n v="0"/>
    <n v="0"/>
    <n v="0"/>
    <n v="0"/>
    <n v="0"/>
    <n v="0"/>
    <n v="0"/>
    <n v="26.5"/>
    <n v="0"/>
    <n v="0"/>
    <n v="0"/>
    <n v="0"/>
    <n v="5.9346750000000004"/>
    <n v="0"/>
    <n v="0"/>
  </r>
  <r>
    <d v="2021-03-01T00:00:00"/>
    <x v="11"/>
    <s v="P"/>
    <s v="Active"/>
    <n v="397"/>
    <x v="396"/>
    <s v="N"/>
    <x v="22"/>
    <n v="1047"/>
    <x v="9"/>
    <s v="Niederl. 4"/>
    <n v="1"/>
    <s v="Department"/>
    <s v="Supervisor"/>
    <s v="Non-Mgm."/>
    <s v="ang."/>
    <s v="M"/>
    <d v="2016-09-01T00:00:00"/>
    <m/>
    <s v=""/>
    <n v="3"/>
    <d v="1993-07-28T00:00:00"/>
    <n v="26"/>
    <s v="J"/>
    <n v="30"/>
    <n v="2.5"/>
    <n v="39"/>
    <x v="0"/>
    <n v="1"/>
    <n v="31"/>
    <n v="0"/>
    <n v="9573"/>
    <n v="1259.1937499999999"/>
    <n v="0"/>
    <n v="0"/>
    <n v="0"/>
    <n v="0"/>
    <n v="0"/>
    <n v="0"/>
    <n v="0"/>
    <n v="0"/>
    <n v="0"/>
    <n v="0"/>
    <n v="552.28846153846155"/>
    <n v="438.76250000000005"/>
    <n v="26.5"/>
    <n v="0"/>
    <n v="0"/>
    <n v="0"/>
    <n v="0"/>
    <n v="227.88053783653848"/>
    <n v="0"/>
    <n v="0"/>
  </r>
  <r>
    <d v="2021-03-01T00:00:00"/>
    <x v="11"/>
    <s v="P"/>
    <s v="Active"/>
    <n v="398"/>
    <x v="397"/>
    <s v="N"/>
    <x v="31"/>
    <n v="1040"/>
    <x v="4"/>
    <s v="Niederl. 6"/>
    <n v="1"/>
    <s v="Department"/>
    <s v="Supervisor"/>
    <s v="Non-Mgm."/>
    <s v="ang."/>
    <s v="M"/>
    <d v="2016-09-01T00:00:00"/>
    <m/>
    <s v=""/>
    <n v="3"/>
    <d v="1982-03-22T00:00:00"/>
    <n v="37"/>
    <s v="J"/>
    <n v="30"/>
    <n v="2.5"/>
    <n v="39"/>
    <x v="0"/>
    <n v="1"/>
    <n v="31"/>
    <n v="0"/>
    <n v="9574"/>
    <n v="1259.1937499999999"/>
    <n v="0"/>
    <n v="0"/>
    <n v="30"/>
    <n v="0"/>
    <n v="749.22"/>
    <n v="0"/>
    <n v="0"/>
    <n v="0"/>
    <n v="0"/>
    <n v="0"/>
    <n v="552.34615384615381"/>
    <n v="438.80833333333339"/>
    <n v="26.5"/>
    <n v="0"/>
    <n v="0"/>
    <n v="0"/>
    <n v="0"/>
    <n v="402.41004140384621"/>
    <n v="77.52"/>
    <n v="0"/>
  </r>
  <r>
    <d v="2021-03-01T00:00:00"/>
    <x v="11"/>
    <s v="P"/>
    <s v="Active"/>
    <n v="399"/>
    <x v="398"/>
    <s v="N"/>
    <x v="23"/>
    <n v="1068"/>
    <x v="0"/>
    <s v="Niederl. 3"/>
    <n v="1"/>
    <s v="Department"/>
    <s v="Supervisor"/>
    <s v="Non-Mgm."/>
    <s v="ang."/>
    <s v="W"/>
    <d v="2016-09-01T00:00:00"/>
    <m/>
    <s v=""/>
    <n v="3"/>
    <d v="1981-11-19T00:00:00"/>
    <n v="38"/>
    <s v="N"/>
    <n v="30"/>
    <n v="2.5"/>
    <n v="39"/>
    <x v="0"/>
    <n v="1"/>
    <n v="31"/>
    <n v="0"/>
    <n v="9575"/>
    <n v="1259.1937499999999"/>
    <n v="0"/>
    <n v="0"/>
    <n v="0"/>
    <n v="0"/>
    <n v="0"/>
    <n v="0"/>
    <n v="0"/>
    <n v="0"/>
    <n v="0"/>
    <n v="0"/>
    <n v="0"/>
    <n v="0"/>
    <n v="26.5"/>
    <n v="0"/>
    <n v="0"/>
    <n v="0"/>
    <n v="0"/>
    <n v="5.9346750000000004"/>
    <n v="0"/>
    <n v="0"/>
  </r>
  <r>
    <d v="2021-03-01T00:00:00"/>
    <x v="11"/>
    <s v="P"/>
    <s v="Active"/>
    <n v="400"/>
    <x v="399"/>
    <s v="Y"/>
    <x v="15"/>
    <n v="1020"/>
    <x v="7"/>
    <s v="Niederl. 9"/>
    <n v="0.5"/>
    <s v="Department"/>
    <s v="Supervisor"/>
    <s v="Non-Mgm."/>
    <s v="ang."/>
    <s v="M"/>
    <d v="2019-06-13T00:00:00"/>
    <m/>
    <s v=""/>
    <n v="0"/>
    <d v="1996-08-06T00:00:00"/>
    <n v="23"/>
    <s v="J"/>
    <n v="30"/>
    <n v="2.5"/>
    <n v="39"/>
    <x v="0"/>
    <n v="0.5"/>
    <n v="31"/>
    <n v="0"/>
    <n v="9576"/>
    <n v="1259.1937499999999"/>
    <n v="0"/>
    <n v="0"/>
    <n v="0"/>
    <n v="0"/>
    <n v="0"/>
    <n v="0"/>
    <n v="0"/>
    <n v="0"/>
    <n v="0"/>
    <n v="0"/>
    <n v="552.46153846153845"/>
    <n v="438.90000000000003"/>
    <n v="13.25"/>
    <n v="0"/>
    <n v="0"/>
    <n v="0"/>
    <n v="0"/>
    <n v="224.98275403846154"/>
    <n v="0"/>
    <n v="0"/>
  </r>
  <r>
    <d v="2021-03-01T00:00:00"/>
    <x v="11"/>
    <s v="P"/>
    <s v="Active"/>
    <n v="400"/>
    <x v="399"/>
    <s v="Y"/>
    <x v="15"/>
    <n v="1026"/>
    <x v="6"/>
    <s v="Niederl. 10"/>
    <n v="0.5"/>
    <s v="Department"/>
    <s v="Supervisor"/>
    <s v="Non-Mgm."/>
    <s v="ang."/>
    <s v="M"/>
    <d v="2019-06-13T00:00:00"/>
    <m/>
    <s v=""/>
    <n v="0"/>
    <d v="1996-08-06T00:00:00"/>
    <n v="23"/>
    <s v="J"/>
    <n v="30"/>
    <n v="2.5"/>
    <n v="39"/>
    <x v="0"/>
    <n v="0.5"/>
    <n v="31"/>
    <n v="0"/>
    <n v="9577"/>
    <n v="1259.1937499999999"/>
    <n v="0"/>
    <n v="0"/>
    <n v="0"/>
    <n v="0"/>
    <n v="0"/>
    <n v="0"/>
    <n v="0"/>
    <n v="0"/>
    <n v="0"/>
    <n v="0"/>
    <n v="552.51923076923072"/>
    <n v="438.94583333333338"/>
    <n v="13.25"/>
    <n v="0"/>
    <n v="0"/>
    <n v="0"/>
    <n v="0"/>
    <n v="225.00593860576924"/>
    <n v="0"/>
    <n v="0"/>
  </r>
  <r>
    <d v="2021-03-01T00:00:00"/>
    <x v="11"/>
    <s v="P"/>
    <s v="Active"/>
    <n v="401"/>
    <x v="400"/>
    <s v="N"/>
    <x v="2"/>
    <n v="1010"/>
    <x v="1"/>
    <s v="Niederl. 1"/>
    <n v="1"/>
    <s v="Department"/>
    <s v="Supervisor"/>
    <s v="Non-Mgm."/>
    <s v="ang."/>
    <s v="M"/>
    <d v="2016-09-01T00:00:00"/>
    <m/>
    <s v=""/>
    <n v="3"/>
    <d v="1999-09-21T00:00:00"/>
    <n v="20"/>
    <s v="N"/>
    <n v="30"/>
    <n v="2.5"/>
    <n v="39"/>
    <x v="0"/>
    <n v="1"/>
    <n v="31"/>
    <n v="0"/>
    <n v="9578"/>
    <n v="1259.1937499999999"/>
    <n v="0"/>
    <n v="0"/>
    <n v="0"/>
    <n v="0"/>
    <n v="0"/>
    <n v="0"/>
    <n v="0"/>
    <n v="0"/>
    <n v="0"/>
    <n v="0"/>
    <n v="0"/>
    <n v="0"/>
    <n v="26.5"/>
    <n v="0"/>
    <n v="0"/>
    <n v="0"/>
    <n v="0"/>
    <n v="5.9346750000000004"/>
    <n v="0"/>
    <n v="0"/>
  </r>
  <r>
    <d v="2021-03-01T00:00:00"/>
    <x v="11"/>
    <s v="P"/>
    <s v="Active"/>
    <n v="403"/>
    <x v="402"/>
    <s v="N"/>
    <x v="19"/>
    <n v="1083"/>
    <x v="0"/>
    <s v="Niederl. 3"/>
    <n v="1"/>
    <s v="Department"/>
    <s v="Supervisor"/>
    <s v="Non-Mgm."/>
    <s v="ang."/>
    <s v="M"/>
    <d v="2016-09-01T00:00:00"/>
    <m/>
    <s v=""/>
    <n v="3"/>
    <d v="1988-11-13T00:00:00"/>
    <n v="31"/>
    <s v="N"/>
    <n v="30"/>
    <n v="2.5"/>
    <n v="39"/>
    <x v="0"/>
    <n v="1"/>
    <n v="31"/>
    <n v="0"/>
    <n v="9579"/>
    <n v="1259.1937499999999"/>
    <n v="0"/>
    <n v="0"/>
    <n v="0"/>
    <n v="0"/>
    <n v="0"/>
    <n v="0"/>
    <n v="0"/>
    <n v="0"/>
    <n v="0"/>
    <n v="0"/>
    <n v="0"/>
    <n v="0"/>
    <n v="26.5"/>
    <n v="0"/>
    <n v="0"/>
    <n v="0"/>
    <n v="0"/>
    <n v="5.9346750000000004"/>
    <n v="0"/>
    <n v="0"/>
  </r>
  <r>
    <d v="2021-03-01T00:00:00"/>
    <x v="11"/>
    <s v="P"/>
    <s v="Active"/>
    <n v="404"/>
    <x v="403"/>
    <s v="N"/>
    <x v="5"/>
    <n v="1093"/>
    <x v="0"/>
    <s v="Niederl. 3"/>
    <n v="1"/>
    <s v="Department"/>
    <s v="Supervisor"/>
    <s v="Non-Mgm."/>
    <s v="ang."/>
    <s v="M"/>
    <d v="2016-09-01T00:00:00"/>
    <m/>
    <s v=""/>
    <n v="3"/>
    <d v="1994-03-08T00:00:00"/>
    <n v="25"/>
    <s v="N"/>
    <n v="30"/>
    <n v="2.5"/>
    <n v="39"/>
    <x v="0"/>
    <n v="1"/>
    <n v="31"/>
    <n v="0"/>
    <n v="9580"/>
    <n v="1259.1937499999999"/>
    <n v="0"/>
    <n v="0"/>
    <n v="0"/>
    <n v="0"/>
    <n v="0"/>
    <n v="0"/>
    <n v="0"/>
    <n v="0"/>
    <n v="0"/>
    <n v="0"/>
    <n v="0"/>
    <n v="0"/>
    <n v="26.5"/>
    <n v="0"/>
    <n v="0"/>
    <n v="0"/>
    <n v="0"/>
    <n v="5.9346750000000004"/>
    <n v="0"/>
    <n v="0"/>
  </r>
  <r>
    <d v="2021-03-01T00:00:00"/>
    <x v="11"/>
    <s v="P"/>
    <s v="Active"/>
    <n v="405"/>
    <x v="404"/>
    <s v="N"/>
    <x v="19"/>
    <n v="1083"/>
    <x v="0"/>
    <s v="Niederl. 3"/>
    <n v="1"/>
    <s v="Department"/>
    <s v="Supervisor"/>
    <s v="Non-Mgm."/>
    <s v="ang."/>
    <s v="M"/>
    <d v="2016-09-15T00:00:00"/>
    <m/>
    <s v=""/>
    <n v="3"/>
    <d v="1988-01-05T00:00:00"/>
    <n v="32"/>
    <s v="N"/>
    <n v="30"/>
    <n v="2.5"/>
    <n v="39"/>
    <x v="0"/>
    <n v="1"/>
    <n v="31"/>
    <n v="0"/>
    <n v="9581"/>
    <n v="1259.1937499999999"/>
    <n v="0"/>
    <n v="0"/>
    <n v="0"/>
    <n v="0"/>
    <n v="0"/>
    <n v="0"/>
    <n v="0"/>
    <n v="0"/>
    <n v="0"/>
    <n v="0"/>
    <n v="0"/>
    <n v="0"/>
    <n v="26.5"/>
    <n v="0"/>
    <n v="0"/>
    <n v="0"/>
    <n v="0"/>
    <n v="5.9346750000000004"/>
    <n v="0"/>
    <n v="0"/>
  </r>
  <r>
    <d v="2021-03-01T00:00:00"/>
    <x v="11"/>
    <s v="P"/>
    <s v="Active"/>
    <n v="406"/>
    <x v="405"/>
    <s v="N"/>
    <x v="27"/>
    <n v="1070"/>
    <x v="0"/>
    <s v="Niederl. 3"/>
    <n v="1"/>
    <s v="Department"/>
    <s v="Supervisor"/>
    <s v="Non-Mgm."/>
    <s v="ang."/>
    <s v="W"/>
    <d v="2016-09-12T00:00:00"/>
    <m/>
    <s v=""/>
    <n v="3"/>
    <d v="1982-12-15T00:00:00"/>
    <n v="37"/>
    <s v="N"/>
    <n v="30"/>
    <n v="2.5"/>
    <n v="39"/>
    <x v="0"/>
    <n v="1"/>
    <n v="31"/>
    <n v="0"/>
    <n v="9582"/>
    <n v="1259.1937499999999"/>
    <n v="0"/>
    <n v="0"/>
    <n v="0"/>
    <n v="0"/>
    <n v="0"/>
    <n v="0"/>
    <n v="0"/>
    <n v="0"/>
    <n v="0"/>
    <n v="0"/>
    <n v="0"/>
    <n v="0"/>
    <n v="26.5"/>
    <n v="0"/>
    <n v="0"/>
    <n v="0"/>
    <n v="0"/>
    <n v="5.9346750000000004"/>
    <n v="0"/>
    <n v="0"/>
  </r>
  <r>
    <d v="2021-03-01T00:00:00"/>
    <x v="11"/>
    <s v="P"/>
    <s v="Active"/>
    <n v="407"/>
    <x v="406"/>
    <s v="N"/>
    <x v="5"/>
    <n v="1093"/>
    <x v="0"/>
    <s v="Niederl. 3"/>
    <n v="1"/>
    <s v="Department"/>
    <s v="Supervisor"/>
    <s v="Manager"/>
    <s v="ang."/>
    <s v="M"/>
    <d v="2016-09-01T00:00:00"/>
    <m/>
    <s v=""/>
    <n v="3"/>
    <d v="1980-06-22T00:00:00"/>
    <n v="39"/>
    <s v="N"/>
    <n v="30"/>
    <n v="2.5"/>
    <n v="39"/>
    <x v="0"/>
    <n v="1"/>
    <n v="31"/>
    <n v="0"/>
    <n v="9583"/>
    <n v="1259.1937499999999"/>
    <n v="0"/>
    <n v="0"/>
    <n v="0"/>
    <n v="0"/>
    <n v="0"/>
    <n v="0"/>
    <n v="0"/>
    <n v="0"/>
    <n v="0"/>
    <n v="0"/>
    <n v="0"/>
    <n v="0"/>
    <n v="26.5"/>
    <n v="0"/>
    <n v="0"/>
    <n v="0"/>
    <n v="0"/>
    <n v="5.9346750000000004"/>
    <n v="0"/>
    <n v="0"/>
  </r>
  <r>
    <d v="2021-03-01T00:00:00"/>
    <x v="11"/>
    <s v="P"/>
    <s v="Active"/>
    <n v="408"/>
    <x v="407"/>
    <s v="N"/>
    <x v="17"/>
    <n v="1088"/>
    <x v="0"/>
    <s v="Niederl. 3"/>
    <n v="1"/>
    <s v="Department"/>
    <s v="Supervisor"/>
    <s v="Director"/>
    <s v="ang."/>
    <s v="M"/>
    <d v="2016-10-01T00:00:00"/>
    <m/>
    <s v=""/>
    <n v="3"/>
    <d v="1969-04-18T00:00:00"/>
    <n v="50"/>
    <s v="N"/>
    <n v="30"/>
    <n v="2.5"/>
    <n v="39"/>
    <x v="0"/>
    <n v="1"/>
    <n v="31"/>
    <n v="0"/>
    <n v="9584"/>
    <n v="1259.1937499999999"/>
    <n v="0"/>
    <n v="0"/>
    <n v="0"/>
    <n v="0"/>
    <n v="0"/>
    <n v="0"/>
    <n v="0"/>
    <n v="833.34"/>
    <n v="0"/>
    <n v="0"/>
    <n v="0"/>
    <n v="0"/>
    <n v="26.5"/>
    <n v="0"/>
    <n v="0"/>
    <n v="0"/>
    <n v="0"/>
    <n v="192.56116800000001"/>
    <n v="181.792"/>
    <n v="0"/>
  </r>
  <r>
    <d v="2021-03-01T00:00:00"/>
    <x v="11"/>
    <s v="P"/>
    <s v="Active"/>
    <n v="409"/>
    <x v="408"/>
    <s v="N"/>
    <x v="22"/>
    <n v="1029"/>
    <x v="6"/>
    <s v="Niederl. 10"/>
    <n v="1"/>
    <s v="Department"/>
    <s v="Supervisor"/>
    <s v="Non-Mgm."/>
    <s v="ang."/>
    <s v="M"/>
    <d v="2016-10-01T00:00:00"/>
    <m/>
    <s v=""/>
    <n v="3"/>
    <d v="1970-02-20T00:00:00"/>
    <n v="49"/>
    <s v="J"/>
    <n v="30"/>
    <n v="2.5"/>
    <n v="39"/>
    <x v="0"/>
    <n v="1"/>
    <n v="31"/>
    <n v="0"/>
    <n v="9585"/>
    <n v="1259.1937499999999"/>
    <n v="0"/>
    <n v="0"/>
    <n v="0"/>
    <n v="0"/>
    <n v="0"/>
    <n v="0"/>
    <n v="0"/>
    <n v="0"/>
    <n v="0"/>
    <n v="0"/>
    <n v="552.98076923076928"/>
    <n v="439.31250000000006"/>
    <n v="26.5"/>
    <n v="0"/>
    <n v="0"/>
    <n v="0"/>
    <n v="0"/>
    <n v="228.15875264423079"/>
    <n v="0"/>
    <n v="0"/>
  </r>
  <r>
    <d v="2021-03-01T00:00:00"/>
    <x v="11"/>
    <s v="P"/>
    <s v="Active"/>
    <n v="410"/>
    <x v="409"/>
    <s v="Y"/>
    <x v="20"/>
    <n v="1021"/>
    <x v="7"/>
    <s v="Niederl. 9"/>
    <n v="0.5"/>
    <s v="Department"/>
    <s v="Supervisor"/>
    <s v="Non-Mgm."/>
    <s v="ang."/>
    <s v="W"/>
    <d v="2016-10-01T00:00:00"/>
    <m/>
    <s v=""/>
    <n v="3"/>
    <d v="1977-03-21T00:00:00"/>
    <n v="42"/>
    <s v="N"/>
    <n v="24"/>
    <n v="2"/>
    <n v="39"/>
    <x v="0"/>
    <n v="0.5"/>
    <n v="31"/>
    <n v="0"/>
    <n v="9586"/>
    <n v="1259.1937499999999"/>
    <n v="0"/>
    <n v="0"/>
    <n v="0"/>
    <n v="0"/>
    <n v="0"/>
    <n v="0"/>
    <n v="0"/>
    <n v="0"/>
    <n v="0"/>
    <n v="0"/>
    <n v="0"/>
    <n v="0"/>
    <n v="13.25"/>
    <n v="0"/>
    <n v="0"/>
    <n v="0"/>
    <n v="0"/>
    <n v="2.9673375000000002"/>
    <n v="0"/>
    <n v="0"/>
  </r>
  <r>
    <d v="2021-03-01T00:00:00"/>
    <x v="11"/>
    <s v="P"/>
    <s v="Active"/>
    <n v="410"/>
    <x v="409"/>
    <s v="Y"/>
    <x v="20"/>
    <n v="1027"/>
    <x v="6"/>
    <s v="Niederl. 10"/>
    <n v="0.5"/>
    <s v="Department"/>
    <s v="Supervisor"/>
    <s v="Non-Mgm."/>
    <s v="ang."/>
    <s v="W"/>
    <d v="2016-10-01T00:00:00"/>
    <m/>
    <s v=""/>
    <n v="3"/>
    <d v="1977-03-21T00:00:00"/>
    <n v="42"/>
    <s v="N"/>
    <n v="24"/>
    <n v="2"/>
    <n v="39"/>
    <x v="0"/>
    <n v="0.5"/>
    <n v="31"/>
    <n v="0"/>
    <n v="9587"/>
    <n v="1259.1937499999999"/>
    <n v="0"/>
    <n v="0"/>
    <n v="0"/>
    <n v="0"/>
    <n v="0"/>
    <n v="0"/>
    <n v="0"/>
    <n v="0"/>
    <n v="0"/>
    <n v="0"/>
    <n v="0"/>
    <n v="0"/>
    <n v="13.25"/>
    <n v="0"/>
    <n v="0"/>
    <n v="0"/>
    <n v="0"/>
    <n v="2.9673375000000002"/>
    <n v="0"/>
    <n v="0"/>
  </r>
  <r>
    <d v="2021-03-01T00:00:00"/>
    <x v="11"/>
    <s v="P"/>
    <s v="Active"/>
    <n v="411"/>
    <x v="410"/>
    <s v="N"/>
    <x v="16"/>
    <n v="1067"/>
    <x v="4"/>
    <s v="Niederl. 6"/>
    <n v="1"/>
    <s v="Department"/>
    <s v="Supervisor"/>
    <s v="Non-Mgm."/>
    <s v="ang."/>
    <s v="M"/>
    <d v="2016-10-27T00:00:00"/>
    <m/>
    <s v=""/>
    <n v="3"/>
    <d v="1967-03-18T00:00:00"/>
    <n v="52"/>
    <s v="J"/>
    <n v="30"/>
    <n v="2.5"/>
    <n v="39"/>
    <x v="0"/>
    <n v="1"/>
    <n v="31"/>
    <n v="0"/>
    <n v="9588"/>
    <n v="1259.1937499999999"/>
    <n v="0"/>
    <n v="0"/>
    <n v="0"/>
    <n v="0"/>
    <n v="0"/>
    <n v="0"/>
    <n v="0"/>
    <n v="0"/>
    <n v="0"/>
    <n v="0"/>
    <n v="553.15384615384619"/>
    <n v="439.45000000000005"/>
    <n v="26.5"/>
    <n v="0"/>
    <n v="0"/>
    <n v="0"/>
    <n v="0"/>
    <n v="228.22830634615389"/>
    <n v="0"/>
    <n v="0"/>
  </r>
  <r>
    <d v="2021-03-01T00:00:00"/>
    <x v="11"/>
    <s v="P"/>
    <s v="Active"/>
    <n v="412"/>
    <x v="411"/>
    <s v="N"/>
    <x v="22"/>
    <n v="1060"/>
    <x v="2"/>
    <s v="Niederl. 7"/>
    <n v="1"/>
    <s v="Department"/>
    <s v="Supervisor"/>
    <s v="Non-Mgm."/>
    <s v="ang."/>
    <s v="M"/>
    <d v="2017-01-01T00:00:00"/>
    <m/>
    <s v=""/>
    <n v="3"/>
    <d v="1982-09-20T00:00:00"/>
    <n v="37"/>
    <s v="J"/>
    <n v="30"/>
    <n v="2.5"/>
    <n v="39"/>
    <x v="0"/>
    <n v="1"/>
    <n v="31"/>
    <n v="0"/>
    <n v="9589"/>
    <n v="1259.1937499999999"/>
    <n v="0"/>
    <n v="0"/>
    <n v="0"/>
    <n v="0"/>
    <n v="0"/>
    <n v="0"/>
    <n v="0"/>
    <n v="0"/>
    <n v="0"/>
    <n v="0"/>
    <n v="553.21153846153845"/>
    <n v="439.49583333333339"/>
    <n v="26.5"/>
    <n v="0"/>
    <n v="0"/>
    <n v="0"/>
    <n v="0"/>
    <n v="228.25149091346157"/>
    <n v="0"/>
    <n v="0"/>
  </r>
  <r>
    <d v="2021-03-01T00:00:00"/>
    <x v="11"/>
    <s v="P"/>
    <s v="Active"/>
    <n v="413"/>
    <x v="412"/>
    <s v="N"/>
    <x v="42"/>
    <n v="1076"/>
    <x v="0"/>
    <s v="Niederl. 3"/>
    <n v="1"/>
    <s v="Department"/>
    <s v="Supervisor"/>
    <s v="Non-Mgm."/>
    <s v="ang."/>
    <s v="W"/>
    <d v="2017-01-09T00:00:00"/>
    <m/>
    <s v=""/>
    <n v="3"/>
    <d v="1977-09-09T00:00:00"/>
    <n v="42"/>
    <s v="N"/>
    <n v="30"/>
    <n v="2.5"/>
    <n v="39"/>
    <x v="0"/>
    <n v="1"/>
    <n v="31"/>
    <n v="0"/>
    <n v="9590"/>
    <n v="1259.1937499999999"/>
    <n v="0"/>
    <n v="0"/>
    <n v="0"/>
    <n v="0"/>
    <n v="0"/>
    <n v="0"/>
    <n v="0"/>
    <n v="0"/>
    <n v="0"/>
    <n v="0"/>
    <n v="0"/>
    <n v="0"/>
    <n v="26.5"/>
    <n v="0"/>
    <n v="0"/>
    <n v="0"/>
    <n v="0"/>
    <n v="5.9346750000000004"/>
    <n v="0"/>
    <n v="0"/>
  </r>
  <r>
    <d v="2021-03-01T00:00:00"/>
    <x v="11"/>
    <s v="P"/>
    <s v="Active"/>
    <n v="414"/>
    <x v="413"/>
    <s v="N"/>
    <x v="35"/>
    <n v="1078"/>
    <x v="0"/>
    <s v="Niederl. 3"/>
    <n v="1"/>
    <s v="Department"/>
    <s v="Supervisor"/>
    <s v="Non-Mgm."/>
    <s v="ang."/>
    <s v="M"/>
    <d v="2017-01-01T00:00:00"/>
    <m/>
    <s v=""/>
    <n v="3"/>
    <d v="1980-04-12T00:00:00"/>
    <n v="39"/>
    <s v="N"/>
    <n v="30"/>
    <n v="2.5"/>
    <n v="39"/>
    <x v="0"/>
    <n v="1"/>
    <n v="31"/>
    <n v="0"/>
    <n v="9591"/>
    <n v="1259.1937499999999"/>
    <n v="0"/>
    <n v="0"/>
    <n v="0"/>
    <n v="0"/>
    <n v="0"/>
    <n v="0"/>
    <n v="0"/>
    <n v="0"/>
    <n v="0"/>
    <n v="0"/>
    <n v="0"/>
    <n v="0"/>
    <n v="26.5"/>
    <n v="0"/>
    <n v="0"/>
    <n v="0"/>
    <n v="0"/>
    <n v="5.9346750000000004"/>
    <n v="112.5712"/>
    <n v="0"/>
  </r>
  <r>
    <d v="2021-03-01T00:00:00"/>
    <x v="11"/>
    <s v="P"/>
    <s v="Active"/>
    <n v="415"/>
    <x v="414"/>
    <s v="Y"/>
    <x v="16"/>
    <n v="1025"/>
    <x v="6"/>
    <s v="Niederl. 10"/>
    <n v="0.5"/>
    <s v="Department"/>
    <s v="Supervisor"/>
    <s v="Manager"/>
    <s v="ang."/>
    <s v="M"/>
    <d v="2017-01-01T00:00:00"/>
    <m/>
    <s v=""/>
    <n v="3"/>
    <d v="1979-02-15T00:00:00"/>
    <n v="40"/>
    <s v="N"/>
    <n v="30"/>
    <n v="2.5"/>
    <n v="39"/>
    <x v="0"/>
    <n v="0.5"/>
    <n v="31"/>
    <n v="0"/>
    <n v="9592"/>
    <n v="1259.1937499999999"/>
    <n v="0"/>
    <n v="0"/>
    <n v="0"/>
    <n v="0"/>
    <n v="0"/>
    <n v="0"/>
    <n v="0"/>
    <n v="0"/>
    <n v="0"/>
    <n v="0"/>
    <n v="0"/>
    <n v="0"/>
    <n v="13.25"/>
    <n v="0"/>
    <n v="0"/>
    <n v="0"/>
    <n v="0"/>
    <n v="2.9673375000000002"/>
    <n v="85.661500000000004"/>
    <n v="0"/>
  </r>
  <r>
    <d v="2021-03-01T00:00:00"/>
    <x v="11"/>
    <s v="P"/>
    <s v="Active"/>
    <n v="415"/>
    <x v="414"/>
    <s v="Y"/>
    <x v="16"/>
    <n v="1019"/>
    <x v="7"/>
    <s v="Niederl. 9"/>
    <n v="0.5"/>
    <s v="Department"/>
    <s v="Supervisor"/>
    <s v="Manager"/>
    <s v="ang."/>
    <s v="M"/>
    <d v="2017-01-01T00:00:00"/>
    <m/>
    <s v=""/>
    <n v="3"/>
    <d v="1979-02-15T00:00:00"/>
    <n v="40"/>
    <s v="N"/>
    <n v="30"/>
    <n v="2.5"/>
    <n v="39"/>
    <x v="0"/>
    <n v="0.5"/>
    <n v="31"/>
    <n v="0"/>
    <n v="9593"/>
    <n v="1259.1937499999999"/>
    <n v="0"/>
    <n v="0"/>
    <n v="0"/>
    <n v="0"/>
    <n v="0"/>
    <n v="0"/>
    <n v="0"/>
    <n v="0"/>
    <n v="0"/>
    <n v="0"/>
    <n v="0"/>
    <n v="0"/>
    <n v="13.25"/>
    <n v="0"/>
    <n v="0"/>
    <n v="0"/>
    <n v="0"/>
    <n v="2.9673375000000002"/>
    <n v="85.661500000000004"/>
    <n v="0"/>
  </r>
  <r>
    <d v="2021-03-01T00:00:00"/>
    <x v="11"/>
    <s v="P"/>
    <s v="Active"/>
    <n v="416"/>
    <x v="415"/>
    <s v="N"/>
    <x v="11"/>
    <n v="1082"/>
    <x v="0"/>
    <s v="Niederl. 3"/>
    <n v="1"/>
    <s v="Department"/>
    <s v="Supervisor"/>
    <s v="Manager"/>
    <s v="ang."/>
    <s v="M"/>
    <d v="2017-02-01T00:00:00"/>
    <m/>
    <s v=""/>
    <n v="2"/>
    <d v="1985-01-06T00:00:00"/>
    <n v="35"/>
    <s v="N"/>
    <n v="30"/>
    <n v="2.5"/>
    <n v="39"/>
    <x v="0"/>
    <n v="1"/>
    <n v="31"/>
    <n v="0"/>
    <n v="9594"/>
    <n v="1259.1937499999999"/>
    <n v="0"/>
    <n v="0"/>
    <n v="0"/>
    <n v="0"/>
    <n v="0"/>
    <n v="0"/>
    <n v="0"/>
    <n v="0"/>
    <n v="0"/>
    <n v="0"/>
    <n v="0"/>
    <n v="0"/>
    <n v="26.5"/>
    <n v="0"/>
    <n v="0"/>
    <n v="0"/>
    <n v="0"/>
    <n v="5.9346750000000004"/>
    <n v="0"/>
    <n v="0"/>
  </r>
  <r>
    <d v="2021-03-01T00:00:00"/>
    <x v="11"/>
    <s v="P"/>
    <s v="Active"/>
    <n v="417"/>
    <x v="416"/>
    <s v="N"/>
    <x v="18"/>
    <n v="1080"/>
    <x v="0"/>
    <s v="Niederl. 3"/>
    <n v="1"/>
    <s v="Department"/>
    <s v="Supervisor"/>
    <s v="Non-Mgm."/>
    <s v="ang."/>
    <s v="M"/>
    <d v="2017-02-01T00:00:00"/>
    <m/>
    <s v=""/>
    <n v="2"/>
    <d v="1959-01-16T00:00:00"/>
    <n v="61"/>
    <s v="N"/>
    <n v="30"/>
    <n v="2.5"/>
    <n v="39"/>
    <x v="0"/>
    <n v="1"/>
    <n v="31"/>
    <n v="0"/>
    <n v="9595"/>
    <n v="1259.1937499999999"/>
    <n v="0"/>
    <n v="0"/>
    <n v="0"/>
    <n v="0"/>
    <n v="0"/>
    <n v="0"/>
    <n v="0"/>
    <n v="0"/>
    <n v="0"/>
    <n v="0"/>
    <n v="0"/>
    <n v="0"/>
    <n v="26.5"/>
    <n v="0"/>
    <n v="0"/>
    <n v="0"/>
    <n v="0"/>
    <n v="5.9346750000000004"/>
    <n v="0"/>
    <n v="0"/>
  </r>
  <r>
    <d v="2021-03-01T00:00:00"/>
    <x v="11"/>
    <s v="P"/>
    <s v="Active"/>
    <n v="418"/>
    <x v="417"/>
    <s v="N"/>
    <x v="6"/>
    <n v="1014"/>
    <x v="1"/>
    <s v="Niederl. 1"/>
    <n v="1"/>
    <s v="Department"/>
    <s v="Supervisor"/>
    <s v="Non-Mgm."/>
    <s v="ang."/>
    <s v="W"/>
    <d v="2017-02-01T00:00:00"/>
    <m/>
    <s v=""/>
    <n v="2"/>
    <d v="1986-11-19T00:00:00"/>
    <n v="33"/>
    <s v="N"/>
    <n v="30"/>
    <n v="2.5"/>
    <n v="39"/>
    <x v="0"/>
    <n v="1"/>
    <n v="31"/>
    <n v="0"/>
    <n v="9596"/>
    <n v="1259.1937499999999"/>
    <n v="0"/>
    <n v="0"/>
    <n v="0"/>
    <n v="0"/>
    <n v="0"/>
    <n v="0"/>
    <n v="0"/>
    <n v="0"/>
    <n v="0"/>
    <n v="0"/>
    <n v="0"/>
    <n v="0"/>
    <n v="26.5"/>
    <n v="0"/>
    <n v="0"/>
    <n v="0"/>
    <n v="0"/>
    <n v="5.9346750000000004"/>
    <n v="0"/>
    <n v="0"/>
  </r>
  <r>
    <d v="2021-03-01T00:00:00"/>
    <x v="11"/>
    <s v="P"/>
    <s v="Active"/>
    <n v="419"/>
    <x v="418"/>
    <s v="N"/>
    <x v="37"/>
    <n v="1005"/>
    <x v="1"/>
    <s v="Niederl. 1"/>
    <n v="1"/>
    <s v="Department"/>
    <s v="Supervisor"/>
    <s v="Non-Mgm."/>
    <s v="ang."/>
    <s v="M"/>
    <d v="2017-02-01T00:00:00"/>
    <m/>
    <s v=""/>
    <n v="2"/>
    <d v="1980-04-29T00:00:00"/>
    <n v="39"/>
    <s v="N"/>
    <n v="30"/>
    <n v="2.5"/>
    <n v="39"/>
    <x v="0"/>
    <n v="1"/>
    <n v="31"/>
    <n v="0"/>
    <n v="9597"/>
    <n v="1259.1937499999999"/>
    <n v="0"/>
    <n v="0"/>
    <n v="0"/>
    <n v="0"/>
    <n v="0"/>
    <n v="0"/>
    <n v="0"/>
    <n v="0"/>
    <n v="0"/>
    <n v="0"/>
    <n v="0"/>
    <n v="0"/>
    <n v="26.5"/>
    <n v="0"/>
    <n v="0"/>
    <n v="0"/>
    <n v="0"/>
    <n v="5.9346750000000004"/>
    <n v="0"/>
    <n v="0"/>
  </r>
  <r>
    <d v="2021-03-01T00:00:00"/>
    <x v="11"/>
    <s v="P"/>
    <s v="Active"/>
    <n v="420"/>
    <x v="419"/>
    <s v="N"/>
    <x v="31"/>
    <n v="1059"/>
    <x v="2"/>
    <s v="Niederl. 7"/>
    <n v="1"/>
    <s v="Department"/>
    <s v="Supervisor"/>
    <s v="Non-Mgm."/>
    <s v="ang."/>
    <s v="M"/>
    <d v="2017-02-01T00:00:00"/>
    <m/>
    <s v=""/>
    <n v="2"/>
    <d v="1966-02-17T00:00:00"/>
    <n v="53"/>
    <s v="J"/>
    <n v="30"/>
    <n v="2.5"/>
    <n v="39"/>
    <x v="0"/>
    <n v="1"/>
    <n v="31"/>
    <n v="0"/>
    <n v="9598"/>
    <n v="1259.1937499999999"/>
    <n v="0"/>
    <n v="0"/>
    <n v="30"/>
    <n v="0"/>
    <n v="875"/>
    <n v="0"/>
    <n v="0"/>
    <n v="0"/>
    <n v="0"/>
    <n v="0"/>
    <n v="553.73076923076917"/>
    <n v="439.90833333333342"/>
    <n v="26.5"/>
    <n v="0"/>
    <n v="0"/>
    <n v="0"/>
    <n v="0"/>
    <n v="431.13490201923076"/>
    <n v="77.900000000000006"/>
    <n v="0"/>
  </r>
  <r>
    <d v="2021-03-01T00:00:00"/>
    <x v="11"/>
    <s v="P"/>
    <s v="Active"/>
    <n v="421"/>
    <x v="420"/>
    <s v="N"/>
    <x v="22"/>
    <n v="1029"/>
    <x v="6"/>
    <s v="Niederl. 10"/>
    <n v="1"/>
    <s v="Department"/>
    <s v="Supervisor"/>
    <s v="Non-Mgm."/>
    <s v="ang."/>
    <s v="M"/>
    <d v="2017-03-01T00:00:00"/>
    <m/>
    <s v=""/>
    <n v="2"/>
    <d v="1986-12-27T00:00:00"/>
    <n v="33"/>
    <s v="J"/>
    <n v="30"/>
    <n v="2.5"/>
    <n v="39"/>
    <x v="0"/>
    <n v="1"/>
    <n v="31"/>
    <n v="0"/>
    <n v="9599"/>
    <n v="1259.1937499999999"/>
    <n v="0"/>
    <n v="0"/>
    <n v="0"/>
    <n v="0"/>
    <n v="0"/>
    <n v="0"/>
    <n v="0"/>
    <n v="0"/>
    <n v="0"/>
    <n v="0"/>
    <n v="553.78846153846155"/>
    <n v="439.95416666666671"/>
    <n v="26.5"/>
    <n v="0"/>
    <n v="0"/>
    <n v="0"/>
    <n v="0"/>
    <n v="228.48333658653848"/>
    <n v="0"/>
    <n v="0"/>
  </r>
  <r>
    <d v="2021-03-01T00:00:00"/>
    <x v="11"/>
    <s v="P"/>
    <s v="Active"/>
    <n v="422"/>
    <x v="421"/>
    <s v="N"/>
    <x v="26"/>
    <n v="1091"/>
    <x v="0"/>
    <s v="Niederl. 3"/>
    <n v="1"/>
    <s v="Department"/>
    <s v="Supervisor"/>
    <s v="Non-Mgm."/>
    <s v="ang."/>
    <s v="W"/>
    <d v="2017-03-06T00:00:00"/>
    <m/>
    <s v=""/>
    <n v="2"/>
    <d v="1989-01-27T00:00:00"/>
    <n v="30"/>
    <s v="N"/>
    <n v="30"/>
    <n v="2.5"/>
    <n v="39"/>
    <x v="0"/>
    <n v="1"/>
    <n v="31"/>
    <n v="0"/>
    <n v="9600"/>
    <n v="1259.1937499999999"/>
    <n v="0"/>
    <n v="0"/>
    <n v="0"/>
    <n v="0"/>
    <n v="0"/>
    <n v="0"/>
    <n v="0"/>
    <n v="0"/>
    <n v="0"/>
    <n v="0"/>
    <n v="0"/>
    <n v="0"/>
    <n v="26.5"/>
    <n v="0"/>
    <n v="0"/>
    <n v="0"/>
    <n v="0"/>
    <n v="5.9346750000000004"/>
    <n v="0"/>
    <n v="0"/>
  </r>
  <r>
    <d v="2021-03-01T00:00:00"/>
    <x v="11"/>
    <s v="P"/>
    <s v="Active"/>
    <n v="423"/>
    <x v="422"/>
    <s v="N"/>
    <x v="18"/>
    <n v="1080"/>
    <x v="0"/>
    <s v="Niederl. 3"/>
    <n v="1"/>
    <s v="Department"/>
    <s v="Supervisor"/>
    <s v="Non-Mgm."/>
    <s v="ang."/>
    <s v="W"/>
    <d v="2017-04-01T00:00:00"/>
    <m/>
    <s v=""/>
    <n v="2"/>
    <d v="1965-09-22T00:00:00"/>
    <n v="54"/>
    <s v="N"/>
    <n v="30"/>
    <n v="2.5"/>
    <n v="39"/>
    <x v="0"/>
    <n v="1"/>
    <n v="31"/>
    <n v="0"/>
    <n v="9601"/>
    <n v="1259.1937499999999"/>
    <n v="0"/>
    <n v="0"/>
    <n v="0"/>
    <n v="0"/>
    <n v="0"/>
    <n v="0"/>
    <n v="0"/>
    <n v="0"/>
    <n v="0"/>
    <n v="0"/>
    <n v="0"/>
    <n v="0"/>
    <n v="26.5"/>
    <n v="0"/>
    <n v="0"/>
    <n v="0"/>
    <n v="0"/>
    <n v="5.9346750000000004"/>
    <n v="0"/>
    <n v="0"/>
  </r>
  <r>
    <d v="2021-03-01T00:00:00"/>
    <x v="11"/>
    <s v="P"/>
    <s v="Active"/>
    <n v="424"/>
    <x v="423"/>
    <s v="N"/>
    <x v="22"/>
    <n v="1029"/>
    <x v="6"/>
    <s v="Niederl. 10"/>
    <n v="1"/>
    <s v="Department"/>
    <s v="Supervisor"/>
    <s v="Non-Mgm."/>
    <s v="ang."/>
    <s v="M"/>
    <d v="2017-04-01T00:00:00"/>
    <m/>
    <s v=""/>
    <n v="2"/>
    <d v="1980-06-05T00:00:00"/>
    <n v="39"/>
    <s v="J"/>
    <n v="30"/>
    <n v="2.5"/>
    <n v="39"/>
    <x v="0"/>
    <n v="1"/>
    <n v="31"/>
    <n v="0"/>
    <n v="9602"/>
    <n v="1259.1937499999999"/>
    <n v="0"/>
    <n v="0"/>
    <n v="0"/>
    <n v="0"/>
    <n v="0"/>
    <n v="0"/>
    <n v="0"/>
    <n v="0"/>
    <n v="0"/>
    <n v="0"/>
    <n v="553.96153846153845"/>
    <n v="440.0916666666667"/>
    <n v="26.5"/>
    <n v="0"/>
    <n v="0"/>
    <n v="0"/>
    <n v="0"/>
    <n v="228.55289028846155"/>
    <n v="0"/>
    <n v="0"/>
  </r>
  <r>
    <d v="2021-03-01T00:00:00"/>
    <x v="11"/>
    <s v="P"/>
    <s v="Active"/>
    <n v="425"/>
    <x v="424"/>
    <s v="N"/>
    <x v="22"/>
    <n v="1035"/>
    <x v="5"/>
    <s v="Niederl. 5"/>
    <n v="1"/>
    <s v="Department"/>
    <s v="Supervisor"/>
    <s v="Non-Mgm."/>
    <s v="ang."/>
    <s v="M"/>
    <d v="2017-04-18T00:00:00"/>
    <m/>
    <s v=""/>
    <n v="2"/>
    <d v="1963-04-11T00:00:00"/>
    <n v="56"/>
    <s v="J"/>
    <n v="30"/>
    <n v="2.5"/>
    <n v="39"/>
    <x v="0"/>
    <n v="1"/>
    <n v="31"/>
    <n v="0"/>
    <n v="9603"/>
    <n v="1259.1937499999999"/>
    <n v="0"/>
    <n v="0"/>
    <n v="0"/>
    <n v="0"/>
    <n v="0"/>
    <n v="0"/>
    <n v="0"/>
    <n v="0"/>
    <n v="0"/>
    <n v="0"/>
    <n v="554.01923076923072"/>
    <n v="440.13750000000005"/>
    <n v="26.5"/>
    <n v="0"/>
    <n v="0"/>
    <n v="0"/>
    <n v="0"/>
    <n v="228.57607485576924"/>
    <n v="0"/>
    <n v="0"/>
  </r>
  <r>
    <d v="2021-03-01T00:00:00"/>
    <x v="11"/>
    <s v="P"/>
    <s v="Active"/>
    <n v="426"/>
    <x v="425"/>
    <s v="N"/>
    <x v="17"/>
    <n v="1088"/>
    <x v="0"/>
    <s v="Niederl. 3"/>
    <n v="1"/>
    <s v="Department"/>
    <s v="Supervisor"/>
    <s v="Non-Mgm."/>
    <s v="ang."/>
    <s v="W"/>
    <d v="2017-03-27T00:00:00"/>
    <m/>
    <s v=""/>
    <n v="2"/>
    <d v="1979-06-07T00:00:00"/>
    <n v="40"/>
    <s v="N"/>
    <n v="30"/>
    <n v="2.5"/>
    <n v="35"/>
    <x v="0"/>
    <n v="0.89743589743589747"/>
    <n v="31"/>
    <n v="0"/>
    <n v="9604"/>
    <n v="1259.1937499999999"/>
    <n v="0"/>
    <n v="0"/>
    <n v="0"/>
    <n v="0"/>
    <n v="0"/>
    <n v="0"/>
    <n v="0"/>
    <n v="0"/>
    <n v="0"/>
    <n v="0"/>
    <n v="0"/>
    <n v="0"/>
    <n v="26.5"/>
    <n v="0"/>
    <n v="0"/>
    <n v="0"/>
    <n v="0"/>
    <n v="5.9346750000000004"/>
    <n v="0"/>
    <n v="0"/>
  </r>
  <r>
    <d v="2021-03-01T00:00:00"/>
    <x v="11"/>
    <s v="P"/>
    <s v="Active"/>
    <n v="427"/>
    <x v="426"/>
    <s v="N"/>
    <x v="28"/>
    <n v="1004"/>
    <x v="1"/>
    <s v="Niederl. 1"/>
    <n v="1"/>
    <s v="Department"/>
    <s v="Supervisor"/>
    <s v="Non-Mgm."/>
    <s v="ang."/>
    <s v="W"/>
    <d v="1991-02-18T00:00:00"/>
    <m/>
    <s v=""/>
    <n v="28"/>
    <d v="1967-06-28T00:00:00"/>
    <n v="52"/>
    <s v="N"/>
    <n v="24"/>
    <n v="2"/>
    <n v="20"/>
    <x v="0"/>
    <n v="0.51282051282051277"/>
    <n v="31"/>
    <n v="0"/>
    <n v="9605"/>
    <n v="1259.1937499999999"/>
    <n v="0"/>
    <n v="0"/>
    <n v="0"/>
    <n v="0"/>
    <n v="0"/>
    <n v="0"/>
    <n v="0"/>
    <n v="0"/>
    <n v="0"/>
    <n v="0"/>
    <n v="0"/>
    <n v="0"/>
    <n v="26.5"/>
    <n v="0"/>
    <n v="0"/>
    <n v="0"/>
    <n v="0"/>
    <n v="5.9346750000000004"/>
    <n v="0"/>
    <n v="0"/>
  </r>
  <r>
    <d v="2021-03-01T00:00:00"/>
    <x v="11"/>
    <s v="P"/>
    <s v="Active"/>
    <n v="428"/>
    <x v="427"/>
    <s v="N"/>
    <x v="22"/>
    <n v="1023"/>
    <x v="7"/>
    <s v="Niederl. 9"/>
    <n v="1"/>
    <s v="Department"/>
    <s v="Supervisor"/>
    <s v="Non-Mgm."/>
    <s v="ang."/>
    <s v="M"/>
    <d v="2017-04-16T00:00:00"/>
    <m/>
    <s v=""/>
    <n v="2"/>
    <d v="1978-09-12T00:00:00"/>
    <n v="41"/>
    <s v="J"/>
    <n v="30"/>
    <n v="2.5"/>
    <n v="39"/>
    <x v="0"/>
    <n v="1"/>
    <n v="31"/>
    <n v="0"/>
    <n v="9606"/>
    <n v="1259.1937499999999"/>
    <n v="0"/>
    <n v="0"/>
    <n v="0"/>
    <n v="0"/>
    <n v="0"/>
    <n v="0"/>
    <n v="0"/>
    <n v="0"/>
    <n v="0"/>
    <n v="0"/>
    <n v="554.19230769230774"/>
    <n v="440.27500000000003"/>
    <n v="26.5"/>
    <n v="0"/>
    <n v="0"/>
    <n v="0"/>
    <n v="0"/>
    <n v="228.64562855769233"/>
    <n v="0"/>
    <n v="0"/>
  </r>
  <r>
    <d v="2021-03-01T00:00:00"/>
    <x v="11"/>
    <s v="P"/>
    <s v="Active"/>
    <n v="429"/>
    <x v="428"/>
    <s v="N"/>
    <x v="22"/>
    <n v="1047"/>
    <x v="9"/>
    <s v="Niederl. 4"/>
    <n v="1"/>
    <s v="Department"/>
    <s v="Supervisor"/>
    <s v="Non-Mgm."/>
    <s v="ang."/>
    <s v="M"/>
    <d v="2017-05-01T00:00:00"/>
    <m/>
    <s v=""/>
    <n v="2"/>
    <d v="1980-09-05T00:00:00"/>
    <n v="39"/>
    <s v="J"/>
    <n v="30"/>
    <n v="2.5"/>
    <n v="39"/>
    <x v="0"/>
    <n v="1"/>
    <n v="31"/>
    <n v="0"/>
    <n v="9607"/>
    <n v="1259.1937499999999"/>
    <n v="0"/>
    <n v="0"/>
    <n v="0"/>
    <n v="0"/>
    <n v="0"/>
    <n v="0"/>
    <n v="0"/>
    <n v="0"/>
    <n v="0"/>
    <n v="0"/>
    <n v="554.25"/>
    <n v="440.32083333333338"/>
    <n v="26.5"/>
    <n v="0"/>
    <n v="0"/>
    <n v="0"/>
    <n v="0"/>
    <n v="228.66881312500004"/>
    <n v="0"/>
    <n v="0"/>
  </r>
  <r>
    <d v="2021-03-01T00:00:00"/>
    <x v="11"/>
    <s v="P"/>
    <s v="Active"/>
    <n v="430"/>
    <x v="429"/>
    <s v="N"/>
    <x v="23"/>
    <n v="1068"/>
    <x v="0"/>
    <s v="Niederl. 3"/>
    <n v="1"/>
    <s v="Department"/>
    <s v="Supervisor"/>
    <s v="Non-Mgm."/>
    <s v="ang."/>
    <s v="M"/>
    <d v="2017-05-01T00:00:00"/>
    <m/>
    <s v=""/>
    <n v="2"/>
    <d v="1970-04-29T00:00:00"/>
    <n v="49"/>
    <s v="N"/>
    <n v="24"/>
    <n v="2"/>
    <n v="32"/>
    <x v="0"/>
    <n v="0.82051282051282048"/>
    <n v="31"/>
    <n v="0"/>
    <n v="9608"/>
    <n v="1259.1937499999999"/>
    <n v="0"/>
    <n v="0"/>
    <n v="0"/>
    <n v="0"/>
    <n v="0"/>
    <n v="0"/>
    <n v="0"/>
    <n v="0"/>
    <n v="0"/>
    <n v="0"/>
    <n v="0"/>
    <n v="0"/>
    <n v="26.5"/>
    <n v="0"/>
    <n v="0"/>
    <n v="0"/>
    <n v="0"/>
    <n v="5.9346750000000004"/>
    <n v="0"/>
    <n v="0"/>
  </r>
  <r>
    <d v="2021-03-01T00:00:00"/>
    <x v="11"/>
    <s v="P"/>
    <s v="Active"/>
    <n v="431"/>
    <x v="430"/>
    <s v="N"/>
    <x v="22"/>
    <n v="1035"/>
    <x v="5"/>
    <s v="Niederl. 5"/>
    <n v="1"/>
    <s v="Department"/>
    <s v="Supervisor"/>
    <s v="Non-Mgm."/>
    <s v="ang."/>
    <s v="M"/>
    <d v="2017-05-01T00:00:00"/>
    <m/>
    <s v=""/>
    <n v="2"/>
    <d v="1979-05-15T00:00:00"/>
    <n v="40"/>
    <s v="J"/>
    <n v="30"/>
    <n v="2.5"/>
    <n v="39"/>
    <x v="0"/>
    <n v="1"/>
    <n v="31"/>
    <n v="0"/>
    <n v="9609"/>
    <n v="1259.1937499999999"/>
    <n v="0"/>
    <n v="0"/>
    <n v="0"/>
    <n v="0"/>
    <n v="0"/>
    <n v="0"/>
    <n v="0"/>
    <n v="0"/>
    <n v="0"/>
    <n v="0"/>
    <n v="554.36538461538464"/>
    <n v="440.41250000000002"/>
    <n v="26.5"/>
    <n v="0"/>
    <n v="0"/>
    <n v="0"/>
    <n v="0"/>
    <n v="228.7151822596154"/>
    <n v="0"/>
    <n v="0"/>
  </r>
  <r>
    <d v="2021-03-01T00:00:00"/>
    <x v="11"/>
    <s v="P"/>
    <s v="Active"/>
    <n v="432"/>
    <x v="431"/>
    <s v="Y"/>
    <x v="16"/>
    <n v="1049"/>
    <x v="3"/>
    <s v="Niederl. 8"/>
    <n v="0.5"/>
    <s v="Department"/>
    <s v="Supervisor"/>
    <s v="Manager"/>
    <s v="ang."/>
    <s v="M"/>
    <d v="2017-06-19T00:00:00"/>
    <m/>
    <s v=""/>
    <n v="2"/>
    <d v="1966-03-18T00:00:00"/>
    <n v="53"/>
    <s v="N"/>
    <n v="30"/>
    <n v="2.5"/>
    <n v="39"/>
    <x v="0"/>
    <n v="0.5"/>
    <n v="31"/>
    <n v="0"/>
    <n v="9610"/>
    <n v="1259.1937499999999"/>
    <n v="0"/>
    <n v="0"/>
    <n v="0"/>
    <n v="0"/>
    <n v="0"/>
    <n v="0"/>
    <n v="0"/>
    <n v="0"/>
    <n v="0"/>
    <n v="0"/>
    <n v="0"/>
    <n v="0"/>
    <n v="13.25"/>
    <n v="0"/>
    <n v="0"/>
    <n v="0"/>
    <n v="0"/>
    <n v="2.9673375000000002"/>
    <n v="78.323699999999988"/>
    <n v="0"/>
  </r>
  <r>
    <d v="2021-03-01T00:00:00"/>
    <x v="11"/>
    <s v="P"/>
    <s v="Active"/>
    <n v="432"/>
    <x v="431"/>
    <s v="Y"/>
    <x v="16"/>
    <n v="1056"/>
    <x v="2"/>
    <s v="Niederl. 7"/>
    <n v="0.5"/>
    <s v="Department"/>
    <s v="Supervisor"/>
    <s v="Manager"/>
    <s v="ang."/>
    <s v="M"/>
    <d v="2017-06-19T00:00:00"/>
    <m/>
    <s v=""/>
    <n v="2"/>
    <d v="1966-03-18T00:00:00"/>
    <n v="53"/>
    <s v="N"/>
    <n v="30"/>
    <n v="2.5"/>
    <n v="39"/>
    <x v="0"/>
    <n v="0.5"/>
    <n v="31"/>
    <n v="0"/>
    <n v="9611"/>
    <n v="1259.1937499999999"/>
    <n v="0"/>
    <n v="0"/>
    <n v="0"/>
    <n v="0"/>
    <n v="0"/>
    <n v="0"/>
    <n v="0"/>
    <n v="0"/>
    <n v="0"/>
    <n v="0"/>
    <n v="0"/>
    <n v="0"/>
    <n v="13.25"/>
    <n v="0"/>
    <n v="0"/>
    <n v="0"/>
    <n v="0"/>
    <n v="2.9673375000000002"/>
    <n v="78.323699999999988"/>
    <n v="0"/>
  </r>
  <r>
    <d v="2021-03-01T00:00:00"/>
    <x v="11"/>
    <s v="P"/>
    <s v="Active"/>
    <n v="433"/>
    <x v="432"/>
    <s v="N"/>
    <x v="37"/>
    <n v="1005"/>
    <x v="1"/>
    <s v="Niederl. 1"/>
    <n v="1"/>
    <s v="Department"/>
    <s v="Supervisor"/>
    <s v="Non-Mgm."/>
    <s v="ang."/>
    <s v="M"/>
    <d v="2017-06-01T00:00:00"/>
    <m/>
    <s v=""/>
    <n v="2"/>
    <d v="1987-10-04T00:00:00"/>
    <n v="32"/>
    <s v="N"/>
    <n v="30"/>
    <n v="2.5"/>
    <n v="39"/>
    <x v="0"/>
    <n v="1"/>
    <n v="31"/>
    <n v="0"/>
    <n v="9612"/>
    <n v="1259.1937499999999"/>
    <n v="0"/>
    <n v="0"/>
    <n v="0"/>
    <n v="0"/>
    <n v="0"/>
    <n v="0"/>
    <n v="0"/>
    <n v="0"/>
    <n v="0"/>
    <n v="0"/>
    <n v="0"/>
    <n v="0"/>
    <n v="26.5"/>
    <n v="0"/>
    <n v="0"/>
    <n v="0"/>
    <n v="0"/>
    <n v="5.9346750000000004"/>
    <n v="0"/>
    <n v="0"/>
  </r>
  <r>
    <d v="2021-03-01T00:00:00"/>
    <x v="11"/>
    <s v="P"/>
    <s v="Active"/>
    <n v="434"/>
    <x v="433"/>
    <s v="N"/>
    <x v="26"/>
    <n v="1091"/>
    <x v="0"/>
    <s v="Niederl. 3"/>
    <n v="1"/>
    <s v="Department"/>
    <s v="Supervisor"/>
    <s v="Non-Mgm."/>
    <s v="ang."/>
    <s v="M"/>
    <d v="2017-06-01T00:00:00"/>
    <m/>
    <s v=""/>
    <n v="2"/>
    <d v="1963-11-26T00:00:00"/>
    <n v="56"/>
    <s v="N"/>
    <n v="30"/>
    <n v="2.5"/>
    <n v="39"/>
    <x v="0"/>
    <n v="1"/>
    <n v="31"/>
    <n v="0"/>
    <n v="9613"/>
    <n v="1259.1937499999999"/>
    <n v="0"/>
    <n v="0"/>
    <n v="0"/>
    <n v="0"/>
    <n v="0"/>
    <n v="0"/>
    <n v="0"/>
    <n v="0"/>
    <n v="0"/>
    <n v="0"/>
    <n v="0"/>
    <n v="0"/>
    <n v="26.5"/>
    <n v="0"/>
    <n v="0"/>
    <n v="0"/>
    <n v="0"/>
    <n v="5.9346750000000004"/>
    <n v="0"/>
    <n v="0"/>
  </r>
  <r>
    <d v="2021-03-01T00:00:00"/>
    <x v="11"/>
    <s v="P"/>
    <s v="Active"/>
    <n v="435"/>
    <x v="434"/>
    <s v="N"/>
    <x v="31"/>
    <n v="1022"/>
    <x v="7"/>
    <s v="Niederl. 9"/>
    <n v="1"/>
    <s v="Department"/>
    <s v="Supervisor"/>
    <s v="Non-Mgm."/>
    <s v="ang."/>
    <s v="M"/>
    <d v="2017-06-01T00:00:00"/>
    <m/>
    <s v=""/>
    <n v="2"/>
    <d v="1986-07-14T00:00:00"/>
    <n v="33"/>
    <s v="J"/>
    <n v="30"/>
    <n v="2.5"/>
    <n v="39"/>
    <x v="0"/>
    <n v="1"/>
    <n v="31"/>
    <n v="0"/>
    <n v="9614"/>
    <n v="1259.1937499999999"/>
    <n v="0"/>
    <n v="0"/>
    <n v="30"/>
    <n v="0"/>
    <n v="320.83"/>
    <n v="0"/>
    <n v="0"/>
    <n v="0"/>
    <n v="0"/>
    <n v="0"/>
    <n v="554.65384615384619"/>
    <n v="440.64166666666671"/>
    <n v="26.5"/>
    <n v="0"/>
    <n v="0"/>
    <n v="0"/>
    <n v="0"/>
    <n v="307.39948359615386"/>
    <n v="77.900000000000006"/>
    <n v="0"/>
  </r>
  <r>
    <d v="2021-03-01T00:00:00"/>
    <x v="11"/>
    <s v="P"/>
    <s v="Active"/>
    <n v="436"/>
    <x v="435"/>
    <s v="N"/>
    <x v="0"/>
    <n v="1090"/>
    <x v="0"/>
    <s v="Niederl. 3"/>
    <n v="1"/>
    <s v="Department"/>
    <s v="Supervisor"/>
    <s v="Non-Mgm."/>
    <s v="ang."/>
    <s v="W"/>
    <d v="2017-06-13T00:00:00"/>
    <m/>
    <s v=""/>
    <n v="2"/>
    <d v="1990-10-27T00:00:00"/>
    <n v="29"/>
    <s v="N"/>
    <n v="30"/>
    <n v="2.5"/>
    <n v="39"/>
    <x v="0"/>
    <n v="1"/>
    <n v="31"/>
    <n v="0"/>
    <n v="9615"/>
    <n v="1259.1937499999999"/>
    <n v="0"/>
    <n v="0"/>
    <n v="0"/>
    <n v="0"/>
    <n v="0"/>
    <n v="0"/>
    <n v="0"/>
    <n v="0"/>
    <n v="0"/>
    <n v="0"/>
    <n v="0"/>
    <n v="0"/>
    <n v="26.5"/>
    <n v="0"/>
    <n v="0"/>
    <n v="0"/>
    <n v="0"/>
    <n v="5.9346750000000004"/>
    <n v="0"/>
    <n v="0"/>
  </r>
  <r>
    <d v="2021-03-01T00:00:00"/>
    <x v="11"/>
    <s v="P"/>
    <s v="Active"/>
    <n v="437"/>
    <x v="436"/>
    <s v="N"/>
    <x v="17"/>
    <n v="1088"/>
    <x v="0"/>
    <s v="Niederl. 3"/>
    <n v="1"/>
    <s v="Department"/>
    <s v="Supervisor"/>
    <s v="Non-Mgm."/>
    <s v="ang."/>
    <s v="W"/>
    <d v="2017-07-01T00:00:00"/>
    <m/>
    <s v=""/>
    <n v="2"/>
    <d v="1977-05-10T00:00:00"/>
    <n v="42"/>
    <s v="N"/>
    <n v="30"/>
    <n v="2.5"/>
    <n v="25"/>
    <x v="0"/>
    <n v="0.64102564102564108"/>
    <n v="31"/>
    <n v="0"/>
    <n v="9616"/>
    <n v="1259.1937499999999"/>
    <n v="0"/>
    <n v="0"/>
    <n v="0"/>
    <n v="0"/>
    <n v="0"/>
    <n v="0"/>
    <n v="0"/>
    <n v="0"/>
    <n v="0"/>
    <n v="0"/>
    <n v="0"/>
    <n v="0"/>
    <n v="26.5"/>
    <n v="0"/>
    <n v="0"/>
    <n v="0"/>
    <n v="0"/>
    <n v="5.9346750000000004"/>
    <n v="0"/>
    <n v="0"/>
  </r>
  <r>
    <d v="2021-03-01T00:00:00"/>
    <x v="11"/>
    <s v="P"/>
    <s v="Active"/>
    <n v="438"/>
    <x v="437"/>
    <s v="N"/>
    <x v="38"/>
    <n v="1074"/>
    <x v="0"/>
    <s v="Niederl. 3"/>
    <n v="1"/>
    <s v="Department"/>
    <s v="Supervisor"/>
    <s v="Non-Mgm."/>
    <s v="ang."/>
    <s v="M"/>
    <d v="2017-07-17T00:00:00"/>
    <m/>
    <s v=""/>
    <n v="2"/>
    <d v="1986-05-10T00:00:00"/>
    <n v="33"/>
    <s v="N"/>
    <n v="30"/>
    <n v="2.5"/>
    <n v="39"/>
    <x v="0"/>
    <n v="1"/>
    <n v="31"/>
    <n v="0"/>
    <n v="9617"/>
    <n v="1259.1937499999999"/>
    <n v="0"/>
    <n v="0"/>
    <n v="0"/>
    <n v="0"/>
    <n v="0"/>
    <n v="0"/>
    <n v="0"/>
    <n v="0"/>
    <n v="0"/>
    <n v="0"/>
    <n v="0"/>
    <n v="0"/>
    <n v="26.5"/>
    <n v="0"/>
    <n v="0"/>
    <n v="0"/>
    <n v="0"/>
    <n v="5.9346750000000004"/>
    <n v="0"/>
    <n v="0"/>
  </r>
  <r>
    <d v="2021-03-01T00:00:00"/>
    <x v="11"/>
    <s v="P"/>
    <s v="Active"/>
    <n v="439"/>
    <x v="438"/>
    <s v="N"/>
    <x v="27"/>
    <n v="1070"/>
    <x v="0"/>
    <s v="Niederl. 3"/>
    <n v="1"/>
    <s v="Department"/>
    <s v="Supervisor"/>
    <s v="Non-Mgm."/>
    <s v="ang."/>
    <s v="W"/>
    <d v="2017-08-01T00:00:00"/>
    <m/>
    <s v=""/>
    <n v="2"/>
    <d v="1997-10-13T00:00:00"/>
    <n v="22"/>
    <s v="N"/>
    <n v="30"/>
    <n v="2.5"/>
    <n v="39"/>
    <x v="0"/>
    <n v="1"/>
    <n v="31"/>
    <n v="0"/>
    <n v="9618"/>
    <n v="1259.1937499999999"/>
    <n v="0"/>
    <n v="0"/>
    <n v="0"/>
    <n v="0"/>
    <n v="0"/>
    <n v="0"/>
    <n v="0"/>
    <n v="0"/>
    <n v="0"/>
    <n v="0"/>
    <n v="0"/>
    <n v="0"/>
    <n v="26.5"/>
    <n v="0"/>
    <n v="0"/>
    <n v="0"/>
    <n v="0"/>
    <n v="5.9346750000000004"/>
    <n v="0"/>
    <n v="0"/>
  </r>
  <r>
    <d v="2021-03-01T00:00:00"/>
    <x v="11"/>
    <s v="P"/>
    <s v="Active"/>
    <n v="440"/>
    <x v="439"/>
    <s v="N"/>
    <x v="5"/>
    <n v="1093"/>
    <x v="0"/>
    <s v="Niederl. 3"/>
    <n v="1"/>
    <s v="Department"/>
    <s v="Supervisor"/>
    <s v="Non-Mgm."/>
    <s v="ang."/>
    <s v="M"/>
    <d v="2017-08-01T00:00:00"/>
    <m/>
    <s v=""/>
    <n v="2"/>
    <d v="1979-07-25T00:00:00"/>
    <n v="40"/>
    <s v="N"/>
    <n v="30"/>
    <n v="2.5"/>
    <n v="39"/>
    <x v="0"/>
    <n v="1"/>
    <n v="31"/>
    <n v="0"/>
    <n v="9619"/>
    <n v="1259.1937499999999"/>
    <n v="0"/>
    <n v="0"/>
    <n v="0"/>
    <n v="0"/>
    <n v="0"/>
    <n v="0"/>
    <n v="0"/>
    <n v="0"/>
    <n v="0"/>
    <n v="0"/>
    <n v="0"/>
    <n v="0"/>
    <n v="26.5"/>
    <n v="0"/>
    <n v="0"/>
    <n v="0"/>
    <n v="0"/>
    <n v="5.9346750000000004"/>
    <n v="0"/>
    <n v="0"/>
  </r>
  <r>
    <d v="2021-03-01T00:00:00"/>
    <x v="11"/>
    <s v="P"/>
    <s v="Active"/>
    <n v="441"/>
    <x v="440"/>
    <s v="N"/>
    <x v="31"/>
    <n v="1059"/>
    <x v="2"/>
    <s v="Niederl. 7"/>
    <n v="1"/>
    <s v="Department"/>
    <s v="Supervisor"/>
    <s v="Non-Mgm."/>
    <s v="ang."/>
    <s v="M"/>
    <d v="2017-08-01T00:00:00"/>
    <m/>
    <s v=""/>
    <n v="2"/>
    <d v="1991-04-05T00:00:00"/>
    <n v="28"/>
    <s v="J"/>
    <n v="30"/>
    <n v="2.5"/>
    <n v="39"/>
    <x v="0"/>
    <n v="1"/>
    <n v="31"/>
    <n v="0"/>
    <n v="9620"/>
    <n v="1259.1937499999999"/>
    <n v="0"/>
    <n v="0"/>
    <n v="30"/>
    <n v="0"/>
    <n v="320.83"/>
    <n v="0"/>
    <n v="0"/>
    <n v="0"/>
    <n v="0"/>
    <n v="0"/>
    <n v="555"/>
    <n v="440.91666666666669"/>
    <n v="26.5"/>
    <n v="0"/>
    <n v="0"/>
    <n v="0"/>
    <n v="0"/>
    <n v="307.538591"/>
    <n v="79.040000000000006"/>
    <n v="0"/>
  </r>
  <r>
    <d v="2021-03-01T00:00:00"/>
    <x v="11"/>
    <s v="P"/>
    <s v="Active"/>
    <n v="443"/>
    <x v="442"/>
    <s v="N"/>
    <x v="49"/>
    <n v="1072"/>
    <x v="0"/>
    <s v="Niederl. 3"/>
    <n v="1"/>
    <s v="Department"/>
    <s v="Supervisor"/>
    <s v="Non-Mgm."/>
    <s v="ang."/>
    <s v="W"/>
    <d v="2017-08-01T00:00:00"/>
    <m/>
    <s v=""/>
    <n v="2"/>
    <d v="1988-07-23T00:00:00"/>
    <n v="31"/>
    <s v="N"/>
    <n v="30"/>
    <n v="2.5"/>
    <n v="39"/>
    <x v="0"/>
    <n v="1"/>
    <n v="31"/>
    <n v="0"/>
    <n v="9621"/>
    <n v="1259.1937499999999"/>
    <n v="0"/>
    <n v="0"/>
    <n v="0"/>
    <n v="0"/>
    <n v="0"/>
    <n v="0"/>
    <n v="0"/>
    <n v="0"/>
    <n v="0"/>
    <n v="0"/>
    <n v="0"/>
    <n v="0"/>
    <n v="26.5"/>
    <n v="0"/>
    <n v="0"/>
    <n v="0"/>
    <n v="0"/>
    <n v="5.9346750000000004"/>
    <n v="0"/>
    <n v="0"/>
  </r>
  <r>
    <d v="2021-03-01T00:00:00"/>
    <x v="11"/>
    <s v="P"/>
    <s v="Active"/>
    <n v="444"/>
    <x v="443"/>
    <s v="N"/>
    <x v="35"/>
    <n v="1078"/>
    <x v="0"/>
    <s v="Niederl. 3"/>
    <n v="1"/>
    <s v="Department"/>
    <s v="Supervisor"/>
    <s v="Non-Mgm."/>
    <s v="ang."/>
    <s v="W"/>
    <d v="2017-08-01T00:00:00"/>
    <m/>
    <s v=""/>
    <n v="2"/>
    <d v="1988-02-25T00:00:00"/>
    <n v="31"/>
    <s v="N"/>
    <n v="30"/>
    <n v="2.5"/>
    <n v="39"/>
    <x v="0"/>
    <n v="1"/>
    <n v="31"/>
    <n v="0"/>
    <n v="9622"/>
    <n v="1259.1937499999999"/>
    <n v="0"/>
    <n v="0"/>
    <n v="0"/>
    <n v="0"/>
    <n v="0"/>
    <n v="0"/>
    <n v="0"/>
    <n v="0"/>
    <n v="0"/>
    <n v="0"/>
    <n v="0"/>
    <n v="0"/>
    <n v="26.5"/>
    <n v="0"/>
    <n v="0"/>
    <n v="0"/>
    <n v="0"/>
    <n v="5.9346750000000004"/>
    <n v="0"/>
    <n v="0"/>
  </r>
  <r>
    <d v="2021-03-01T00:00:00"/>
    <x v="11"/>
    <s v="P"/>
    <s v="Active"/>
    <n v="445"/>
    <x v="444"/>
    <s v="N"/>
    <x v="30"/>
    <n v="1071"/>
    <x v="0"/>
    <s v="Niederl. 3"/>
    <n v="1"/>
    <s v="Department"/>
    <s v="Supervisor"/>
    <s v="Non-Mgm."/>
    <s v="ang."/>
    <s v="M"/>
    <d v="2017-08-01T00:00:00"/>
    <m/>
    <s v=""/>
    <n v="2"/>
    <d v="1973-06-24T00:00:00"/>
    <n v="46"/>
    <s v="N"/>
    <n v="30"/>
    <n v="2.5"/>
    <n v="39"/>
    <x v="0"/>
    <n v="1"/>
    <n v="31"/>
    <n v="0"/>
    <n v="9623"/>
    <n v="1259.1937499999999"/>
    <n v="0"/>
    <n v="0"/>
    <n v="0"/>
    <n v="0"/>
    <n v="0"/>
    <n v="0"/>
    <n v="0"/>
    <n v="0"/>
    <n v="0"/>
    <n v="0"/>
    <n v="0"/>
    <n v="0"/>
    <n v="26.5"/>
    <n v="0"/>
    <n v="0"/>
    <n v="0"/>
    <n v="0"/>
    <n v="5.9346750000000004"/>
    <n v="0"/>
    <n v="0"/>
  </r>
  <r>
    <d v="2021-03-01T00:00:00"/>
    <x v="11"/>
    <s v="P"/>
    <s v="Active"/>
    <n v="446"/>
    <x v="445"/>
    <s v="N"/>
    <x v="22"/>
    <n v="1029"/>
    <x v="6"/>
    <s v="Niederl. 10"/>
    <n v="1"/>
    <s v="Department"/>
    <s v="Supervisor"/>
    <s v="Non-Mgm."/>
    <s v="ang."/>
    <s v="M"/>
    <d v="2017-08-01T00:00:00"/>
    <m/>
    <s v=""/>
    <n v="2"/>
    <d v="1974-07-09T00:00:00"/>
    <n v="45"/>
    <s v="J"/>
    <n v="30"/>
    <n v="2.5"/>
    <n v="39"/>
    <x v="0"/>
    <n v="1"/>
    <n v="31"/>
    <n v="0"/>
    <n v="9624"/>
    <n v="1259.1937499999999"/>
    <n v="0"/>
    <n v="0"/>
    <n v="0"/>
    <n v="0"/>
    <n v="0"/>
    <n v="0"/>
    <n v="0"/>
    <n v="0"/>
    <n v="0"/>
    <n v="0"/>
    <n v="555.23076923076917"/>
    <n v="441.1"/>
    <n v="26.5"/>
    <n v="0"/>
    <n v="0"/>
    <n v="0"/>
    <n v="0"/>
    <n v="229.06295076923078"/>
    <n v="0"/>
    <n v="0"/>
  </r>
  <r>
    <d v="2021-03-01T00:00:00"/>
    <x v="11"/>
    <s v="P"/>
    <s v="Active"/>
    <n v="447"/>
    <x v="446"/>
    <s v="N"/>
    <x v="22"/>
    <n v="1035"/>
    <x v="5"/>
    <s v="Niederl. 5"/>
    <n v="1"/>
    <s v="Department"/>
    <s v="Supervisor"/>
    <s v="Non-Mgm."/>
    <s v="ang."/>
    <s v="M"/>
    <d v="2017-08-01T00:00:00"/>
    <m/>
    <s v=""/>
    <n v="2"/>
    <d v="1975-01-29T00:00:00"/>
    <n v="44"/>
    <s v="J"/>
    <n v="30"/>
    <n v="2.5"/>
    <n v="39"/>
    <x v="0"/>
    <n v="1"/>
    <n v="31"/>
    <n v="0"/>
    <n v="9625"/>
    <n v="1259.1937499999999"/>
    <n v="0"/>
    <n v="0"/>
    <n v="0"/>
    <n v="0"/>
    <n v="0"/>
    <n v="0"/>
    <n v="0"/>
    <n v="0"/>
    <n v="0"/>
    <n v="0"/>
    <n v="555.28846153846155"/>
    <n v="441.14583333333337"/>
    <n v="26.5"/>
    <n v="0"/>
    <n v="0"/>
    <n v="0"/>
    <n v="0"/>
    <n v="229.08613533653849"/>
    <n v="0"/>
    <n v="0"/>
  </r>
  <r>
    <d v="2021-03-01T00:00:00"/>
    <x v="11"/>
    <s v="P"/>
    <s v="Active"/>
    <n v="448"/>
    <x v="447"/>
    <s v="N"/>
    <x v="1"/>
    <n v="1017"/>
    <x v="1"/>
    <s v="Niederl. 1"/>
    <n v="1"/>
    <s v="Department"/>
    <s v="Supervisor"/>
    <s v="Non-Mgm."/>
    <s v="ang."/>
    <s v="M"/>
    <d v="2017-08-21T00:00:00"/>
    <m/>
    <s v=""/>
    <n v="2"/>
    <d v="1975-07-02T00:00:00"/>
    <n v="44"/>
    <s v="N"/>
    <n v="30"/>
    <n v="2.5"/>
    <n v="39"/>
    <x v="0"/>
    <n v="1"/>
    <n v="31"/>
    <n v="0"/>
    <n v="9626"/>
    <n v="1259.1937499999999"/>
    <n v="0"/>
    <n v="0"/>
    <n v="0"/>
    <n v="0"/>
    <n v="0"/>
    <n v="0"/>
    <n v="0"/>
    <n v="0"/>
    <n v="0"/>
    <n v="0"/>
    <n v="0"/>
    <n v="0"/>
    <n v="26.5"/>
    <n v="0"/>
    <n v="0"/>
    <n v="0"/>
    <n v="0"/>
    <n v="5.9346750000000004"/>
    <n v="0"/>
    <n v="0"/>
  </r>
  <r>
    <d v="2021-03-01T00:00:00"/>
    <x v="11"/>
    <s v="P"/>
    <s v="Active"/>
    <n v="465"/>
    <x v="464"/>
    <s v="N"/>
    <x v="21"/>
    <n v="1086"/>
    <x v="0"/>
    <s v="Niederl. 3"/>
    <n v="1"/>
    <s v="Department"/>
    <s v="Supervisor"/>
    <s v="Non-Mgm."/>
    <s v="ang."/>
    <s v="M"/>
    <d v="2017-09-01T00:00:00"/>
    <m/>
    <s v=""/>
    <n v="2"/>
    <d v="1993-04-28T00:00:00"/>
    <n v="26"/>
    <s v="N"/>
    <n v="30"/>
    <n v="2.5"/>
    <n v="39"/>
    <x v="0"/>
    <n v="1"/>
    <n v="31"/>
    <n v="0"/>
    <n v="9627"/>
    <n v="1259.1937499999999"/>
    <n v="0"/>
    <n v="0"/>
    <n v="0"/>
    <n v="0"/>
    <n v="0"/>
    <n v="0"/>
    <n v="0"/>
    <n v="0"/>
    <n v="0"/>
    <n v="0"/>
    <n v="0"/>
    <n v="0"/>
    <n v="26.5"/>
    <n v="0"/>
    <n v="0"/>
    <n v="0"/>
    <n v="0"/>
    <n v="5.9346750000000004"/>
    <n v="0"/>
    <n v="0"/>
  </r>
  <r>
    <d v="2021-03-01T00:00:00"/>
    <x v="11"/>
    <s v="P"/>
    <s v="Active"/>
    <n v="466"/>
    <x v="465"/>
    <s v="N"/>
    <x v="35"/>
    <n v="1078"/>
    <x v="0"/>
    <s v="Niederl. 3"/>
    <n v="1"/>
    <s v="Department"/>
    <s v="Supervisor"/>
    <s v="Non-Mgm."/>
    <s v="ang."/>
    <s v="M"/>
    <d v="2017-09-04T00:00:00"/>
    <m/>
    <s v=""/>
    <n v="2"/>
    <d v="1984-05-16T00:00:00"/>
    <n v="35"/>
    <s v="N"/>
    <n v="30"/>
    <n v="2.5"/>
    <n v="39"/>
    <x v="0"/>
    <n v="1"/>
    <n v="31"/>
    <n v="0"/>
    <n v="9628"/>
    <n v="1259.1937499999999"/>
    <n v="0"/>
    <n v="0"/>
    <n v="0"/>
    <n v="0"/>
    <n v="0"/>
    <n v="0"/>
    <n v="0"/>
    <n v="0"/>
    <n v="0"/>
    <n v="0"/>
    <n v="0"/>
    <n v="0"/>
    <n v="26.5"/>
    <n v="0"/>
    <n v="0"/>
    <n v="0"/>
    <n v="0"/>
    <n v="5.9346750000000004"/>
    <n v="0"/>
    <n v="0"/>
  </r>
  <r>
    <d v="2021-03-01T00:00:00"/>
    <x v="11"/>
    <s v="P"/>
    <s v="Active"/>
    <n v="467"/>
    <x v="466"/>
    <s v="N"/>
    <x v="22"/>
    <n v="1060"/>
    <x v="2"/>
    <s v="Niederl. 7"/>
    <n v="1"/>
    <s v="Department"/>
    <s v="Supervisor"/>
    <s v="Non-Mgm."/>
    <s v="ang."/>
    <s v="M"/>
    <d v="2017-09-01T00:00:00"/>
    <m/>
    <s v=""/>
    <n v="2"/>
    <d v="1971-03-04T00:00:00"/>
    <n v="48"/>
    <s v="J"/>
    <n v="30"/>
    <n v="2.5"/>
    <n v="39"/>
    <x v="0"/>
    <n v="1"/>
    <n v="31"/>
    <n v="0"/>
    <n v="9629"/>
    <n v="1259.1937499999999"/>
    <n v="0"/>
    <n v="0"/>
    <n v="0"/>
    <n v="0"/>
    <n v="0"/>
    <n v="0"/>
    <n v="0"/>
    <n v="0"/>
    <n v="0"/>
    <n v="0"/>
    <n v="555.51923076923072"/>
    <n v="441.32916666666671"/>
    <n v="26.5"/>
    <n v="0"/>
    <n v="0"/>
    <n v="0"/>
    <n v="0"/>
    <n v="229.17887360576921"/>
    <n v="0"/>
    <n v="0"/>
  </r>
  <r>
    <d v="2021-03-01T00:00:00"/>
    <x v="11"/>
    <s v="P"/>
    <s v="Active"/>
    <n v="468"/>
    <x v="467"/>
    <s v="N"/>
    <x v="22"/>
    <n v="1053"/>
    <x v="3"/>
    <s v="Niederl. 8"/>
    <n v="1"/>
    <s v="Department"/>
    <s v="Supervisor"/>
    <s v="Non-Mgm."/>
    <s v="ang."/>
    <s v="M"/>
    <d v="2017-09-01T00:00:00"/>
    <m/>
    <s v=""/>
    <n v="2"/>
    <d v="1994-01-23T00:00:00"/>
    <n v="25"/>
    <s v="J"/>
    <n v="30"/>
    <n v="2.5"/>
    <n v="39"/>
    <x v="0"/>
    <n v="1"/>
    <n v="31"/>
    <n v="0"/>
    <n v="9630"/>
    <n v="1259.1937499999999"/>
    <n v="0"/>
    <n v="0"/>
    <n v="0"/>
    <n v="0"/>
    <n v="0"/>
    <n v="0"/>
    <n v="0"/>
    <n v="0"/>
    <n v="0"/>
    <n v="0"/>
    <n v="555.57692307692309"/>
    <n v="441.37500000000006"/>
    <n v="26.5"/>
    <n v="0"/>
    <n v="0"/>
    <n v="0"/>
    <n v="0"/>
    <n v="229.20205817307695"/>
    <n v="0"/>
    <n v="0"/>
  </r>
  <r>
    <d v="2021-03-01T00:00:00"/>
    <x v="11"/>
    <s v="P"/>
    <s v="Active"/>
    <n v="469"/>
    <x v="468"/>
    <s v="N"/>
    <x v="15"/>
    <n v="1044"/>
    <x v="9"/>
    <s v="Niederl. 4"/>
    <n v="1"/>
    <s v="Department"/>
    <s v="Supervisor"/>
    <s v="Manager"/>
    <s v="ang."/>
    <s v="M"/>
    <d v="2017-09-01T00:00:00"/>
    <m/>
    <s v=""/>
    <n v="2"/>
    <d v="1964-11-15T00:00:00"/>
    <n v="55"/>
    <s v="N"/>
    <n v="30"/>
    <n v="2.5"/>
    <n v="39"/>
    <x v="0"/>
    <n v="1"/>
    <n v="31"/>
    <n v="0"/>
    <n v="9631"/>
    <n v="1259.1937499999999"/>
    <n v="0"/>
    <n v="0"/>
    <n v="0"/>
    <n v="0"/>
    <n v="0"/>
    <n v="0"/>
    <n v="0"/>
    <n v="0"/>
    <n v="0"/>
    <n v="0"/>
    <n v="0"/>
    <n v="0"/>
    <n v="26.5"/>
    <n v="0"/>
    <n v="0"/>
    <n v="0"/>
    <n v="0"/>
    <n v="5.9346750000000004"/>
    <n v="113.18680000000001"/>
    <n v="0"/>
  </r>
  <r>
    <d v="2021-03-01T00:00:00"/>
    <x v="11"/>
    <s v="P"/>
    <s v="Active"/>
    <n v="470"/>
    <x v="469"/>
    <s v="N"/>
    <x v="17"/>
    <n v="1088"/>
    <x v="0"/>
    <s v="Niederl. 3"/>
    <n v="1"/>
    <s v="Department"/>
    <s v="Supervisor"/>
    <s v="Non-Mgm."/>
    <s v="ang."/>
    <s v="W"/>
    <d v="2017-09-12T00:00:00"/>
    <m/>
    <s v=""/>
    <n v="2"/>
    <d v="1971-05-12T00:00:00"/>
    <n v="48"/>
    <s v="N"/>
    <n v="12"/>
    <n v="1"/>
    <n v="16"/>
    <x v="0"/>
    <n v="0.41025641025641024"/>
    <n v="31"/>
    <n v="0"/>
    <n v="9632"/>
    <n v="1259.1937499999999"/>
    <n v="0"/>
    <n v="0"/>
    <n v="0"/>
    <n v="0"/>
    <n v="0"/>
    <n v="0"/>
    <n v="0"/>
    <n v="0"/>
    <n v="0"/>
    <n v="0"/>
    <n v="0"/>
    <n v="0"/>
    <n v="26.5"/>
    <n v="0"/>
    <n v="0"/>
    <n v="0"/>
    <n v="0"/>
    <n v="5.9346750000000004"/>
    <n v="0"/>
    <n v="0"/>
  </r>
  <r>
    <d v="2021-03-01T00:00:00"/>
    <x v="11"/>
    <s v="P"/>
    <s v="Active"/>
    <n v="471"/>
    <x v="470"/>
    <s v="N"/>
    <x v="36"/>
    <n v="1054"/>
    <x v="8"/>
    <s v="Niederl. 2"/>
    <n v="1"/>
    <s v="Department"/>
    <s v="Supervisor"/>
    <s v="Non-Mgm."/>
    <s v="ang."/>
    <s v="W"/>
    <d v="2017-09-04T00:00:00"/>
    <m/>
    <s v=""/>
    <n v="2"/>
    <d v="1991-06-08T00:00:00"/>
    <n v="28"/>
    <s v="N"/>
    <n v="30"/>
    <n v="2.5"/>
    <n v="39"/>
    <x v="0"/>
    <n v="1"/>
    <n v="31"/>
    <n v="0"/>
    <n v="9633"/>
    <n v="1259.1937499999999"/>
    <n v="0"/>
    <n v="0"/>
    <n v="0"/>
    <n v="0"/>
    <n v="0"/>
    <n v="0"/>
    <n v="0"/>
    <n v="0"/>
    <n v="0"/>
    <n v="0"/>
    <n v="0"/>
    <n v="0"/>
    <n v="26.5"/>
    <n v="0"/>
    <n v="0"/>
    <n v="0"/>
    <n v="0"/>
    <n v="5.9346750000000004"/>
    <n v="0"/>
    <n v="0"/>
  </r>
  <r>
    <d v="2021-03-01T00:00:00"/>
    <x v="11"/>
    <s v="P"/>
    <s v="Active"/>
    <n v="472"/>
    <x v="471"/>
    <s v="N"/>
    <x v="23"/>
    <n v="1068"/>
    <x v="0"/>
    <s v="Niederl. 3"/>
    <n v="1"/>
    <s v="Department"/>
    <s v="Supervisor"/>
    <s v="Non-Mgm."/>
    <s v="ang."/>
    <s v="M"/>
    <d v="2017-09-01T00:00:00"/>
    <m/>
    <s v=""/>
    <n v="2"/>
    <d v="1968-08-31T00:00:00"/>
    <n v="51"/>
    <s v="N"/>
    <n v="30"/>
    <n v="2.5"/>
    <n v="39"/>
    <x v="0"/>
    <n v="1"/>
    <n v="31"/>
    <n v="0"/>
    <n v="9634"/>
    <n v="1259.1937499999999"/>
    <n v="0"/>
    <n v="0"/>
    <n v="0"/>
    <n v="0"/>
    <n v="0"/>
    <n v="0"/>
    <n v="0"/>
    <n v="0"/>
    <n v="0"/>
    <n v="0"/>
    <n v="0"/>
    <n v="0"/>
    <n v="26.5"/>
    <n v="0"/>
    <n v="0"/>
    <n v="0"/>
    <n v="0"/>
    <n v="5.9346750000000004"/>
    <n v="0"/>
    <n v="0"/>
  </r>
  <r>
    <d v="2021-03-01T00:00:00"/>
    <x v="11"/>
    <s v="P"/>
    <s v="Active"/>
    <n v="473"/>
    <x v="472"/>
    <s v="N"/>
    <x v="28"/>
    <n v="1004"/>
    <x v="1"/>
    <s v="Niederl. 1"/>
    <n v="1"/>
    <s v="Department"/>
    <s v="Supervisor"/>
    <s v="Non-Mgm."/>
    <s v="ang."/>
    <s v="W"/>
    <d v="2017-09-01T00:00:00"/>
    <m/>
    <s v=""/>
    <n v="2"/>
    <d v="1960-07-17T00:00:00"/>
    <n v="59"/>
    <s v="N"/>
    <n v="30"/>
    <n v="2.5"/>
    <n v="25"/>
    <x v="0"/>
    <n v="0.64102564102564108"/>
    <n v="31"/>
    <n v="0"/>
    <n v="9635"/>
    <n v="1259.1937499999999"/>
    <n v="0"/>
    <n v="0"/>
    <n v="0"/>
    <n v="0"/>
    <n v="0"/>
    <n v="0"/>
    <n v="0"/>
    <n v="0"/>
    <n v="0"/>
    <n v="0"/>
    <n v="0"/>
    <n v="0"/>
    <n v="26.5"/>
    <n v="0"/>
    <n v="0"/>
    <n v="0"/>
    <n v="0"/>
    <n v="5.9346750000000004"/>
    <n v="0"/>
    <n v="0"/>
  </r>
  <r>
    <d v="2021-03-01T00:00:00"/>
    <x v="11"/>
    <s v="P"/>
    <s v="Active"/>
    <n v="474"/>
    <x v="473"/>
    <s v="N"/>
    <x v="36"/>
    <n v="1054"/>
    <x v="8"/>
    <s v="Niederl. 2"/>
    <n v="1"/>
    <s v="Department"/>
    <s v="Supervisor"/>
    <s v="Non-Mgm."/>
    <s v="ang."/>
    <s v="M"/>
    <d v="2017-09-18T00:00:00"/>
    <m/>
    <s v=""/>
    <n v="2"/>
    <d v="1987-10-12T00:00:00"/>
    <n v="32"/>
    <s v="N"/>
    <n v="30"/>
    <n v="2.5"/>
    <n v="39"/>
    <x v="0"/>
    <n v="1"/>
    <n v="31"/>
    <n v="0"/>
    <n v="9636"/>
    <n v="1259.1937499999999"/>
    <n v="0"/>
    <n v="0"/>
    <n v="0"/>
    <n v="0"/>
    <n v="0"/>
    <n v="0"/>
    <n v="0"/>
    <n v="0"/>
    <n v="0"/>
    <n v="0"/>
    <n v="0"/>
    <n v="0"/>
    <n v="26.5"/>
    <n v="0"/>
    <n v="0"/>
    <n v="0"/>
    <n v="0"/>
    <n v="5.9346750000000004"/>
    <n v="0"/>
    <n v="0"/>
  </r>
  <r>
    <d v="2021-03-01T00:00:00"/>
    <x v="11"/>
    <s v="P"/>
    <s v="Active"/>
    <n v="475"/>
    <x v="474"/>
    <s v="N"/>
    <x v="5"/>
    <n v="1093"/>
    <x v="0"/>
    <s v="Niederl. 3"/>
    <n v="1"/>
    <s v="Department"/>
    <s v="Supervisor"/>
    <s v="Non-Mgm."/>
    <s v="ang."/>
    <s v="M"/>
    <d v="2017-09-15T00:00:00"/>
    <m/>
    <s v=""/>
    <n v="2"/>
    <d v="1980-11-06T00:00:00"/>
    <n v="39"/>
    <s v="N"/>
    <n v="30"/>
    <n v="2.5"/>
    <n v="39"/>
    <x v="0"/>
    <n v="1"/>
    <n v="31"/>
    <n v="0"/>
    <n v="9637"/>
    <n v="1259.1937499999999"/>
    <n v="0"/>
    <n v="0"/>
    <n v="0"/>
    <n v="0"/>
    <n v="0"/>
    <n v="0"/>
    <n v="0"/>
    <n v="0"/>
    <n v="0"/>
    <n v="0"/>
    <n v="0"/>
    <n v="0"/>
    <n v="26.5"/>
    <n v="0"/>
    <n v="0"/>
    <n v="0"/>
    <n v="0"/>
    <n v="5.9346750000000004"/>
    <n v="0"/>
    <n v="0"/>
  </r>
  <r>
    <d v="2021-03-01T00:00:00"/>
    <x v="11"/>
    <s v="P"/>
    <s v="Active"/>
    <n v="476"/>
    <x v="475"/>
    <s v="N"/>
    <x v="26"/>
    <n v="1091"/>
    <x v="0"/>
    <s v="Niederl. 3"/>
    <n v="1"/>
    <s v="Department"/>
    <s v="Supervisor"/>
    <s v="Manager"/>
    <s v="ang."/>
    <s v="M"/>
    <d v="2017-10-01T00:00:00"/>
    <m/>
    <s v=""/>
    <n v="2"/>
    <d v="1964-04-15T00:00:00"/>
    <n v="55"/>
    <s v="N"/>
    <n v="30"/>
    <n v="2.5"/>
    <n v="39"/>
    <x v="0"/>
    <n v="1"/>
    <n v="31"/>
    <n v="0"/>
    <n v="9638"/>
    <n v="1259.1937499999999"/>
    <n v="0"/>
    <n v="0"/>
    <n v="0"/>
    <n v="0"/>
    <n v="0"/>
    <n v="0"/>
    <n v="0"/>
    <n v="0"/>
    <n v="0"/>
    <n v="0"/>
    <n v="0"/>
    <n v="0"/>
    <n v="26.5"/>
    <n v="0"/>
    <n v="0"/>
    <n v="0"/>
    <n v="0"/>
    <n v="5.9346750000000004"/>
    <n v="222.9973"/>
    <n v="0"/>
  </r>
  <r>
    <d v="2021-03-01T00:00:00"/>
    <x v="11"/>
    <s v="P"/>
    <s v="Active"/>
    <n v="477"/>
    <x v="476"/>
    <s v="N"/>
    <x v="31"/>
    <n v="1028"/>
    <x v="6"/>
    <s v="Niederl. 10"/>
    <n v="1"/>
    <s v="Department"/>
    <s v="Supervisor"/>
    <s v="Non-Mgm."/>
    <s v="ang."/>
    <s v="M"/>
    <d v="2017-10-01T00:00:00"/>
    <m/>
    <s v=""/>
    <n v="2"/>
    <d v="1966-11-05T00:00:00"/>
    <n v="53"/>
    <s v="J"/>
    <n v="30"/>
    <n v="2.5"/>
    <n v="39"/>
    <x v="0"/>
    <n v="1"/>
    <n v="31"/>
    <n v="0"/>
    <n v="9639"/>
    <n v="1259.1937499999999"/>
    <n v="0"/>
    <n v="0"/>
    <n v="30"/>
    <n v="0"/>
    <n v="320.83"/>
    <n v="0"/>
    <n v="0"/>
    <n v="0"/>
    <n v="0"/>
    <n v="0"/>
    <n v="556.09615384615381"/>
    <n v="441.78750000000002"/>
    <n v="26.5"/>
    <n v="0"/>
    <n v="0"/>
    <n v="0"/>
    <n v="0"/>
    <n v="307.9790977788461"/>
    <n v="78.66"/>
    <n v="0"/>
  </r>
  <r>
    <d v="2021-03-01T00:00:00"/>
    <x v="11"/>
    <s v="P"/>
    <s v="Active"/>
    <n v="478"/>
    <x v="477"/>
    <s v="N"/>
    <x v="2"/>
    <n v="1010"/>
    <x v="1"/>
    <s v="Niederl. 1"/>
    <n v="1"/>
    <s v="Department"/>
    <s v="Supervisor"/>
    <s v="Non-Mgm."/>
    <s v="ang."/>
    <s v="W"/>
    <d v="2017-10-01T00:00:00"/>
    <m/>
    <s v=""/>
    <n v="2"/>
    <d v="1970-03-01T00:00:00"/>
    <n v="49"/>
    <s v="N"/>
    <n v="24"/>
    <n v="2"/>
    <n v="28"/>
    <x v="0"/>
    <n v="0.71794871794871795"/>
    <n v="31"/>
    <n v="0"/>
    <n v="9640"/>
    <n v="1259.1937499999999"/>
    <n v="0"/>
    <n v="0"/>
    <n v="0"/>
    <n v="0"/>
    <n v="0"/>
    <n v="0"/>
    <n v="0"/>
    <n v="0"/>
    <n v="0"/>
    <n v="0"/>
    <n v="0"/>
    <n v="0"/>
    <n v="26.5"/>
    <n v="0"/>
    <n v="0"/>
    <n v="0"/>
    <n v="0"/>
    <n v="5.9346750000000004"/>
    <n v="0"/>
    <n v="0"/>
  </r>
  <r>
    <d v="2021-03-01T00:00:00"/>
    <x v="11"/>
    <s v="P"/>
    <s v="Active"/>
    <n v="479"/>
    <x v="478"/>
    <s v="N"/>
    <x v="53"/>
    <n v="1012"/>
    <x v="1"/>
    <s v="Niederl. 1"/>
    <n v="1"/>
    <s v="Department"/>
    <s v="Supervisor"/>
    <s v="Non-Mgm."/>
    <s v="DS"/>
    <s v="M"/>
    <d v="2017-10-01T00:00:00"/>
    <m/>
    <s v=""/>
    <n v="2"/>
    <d v="1995-09-08T00:00:00"/>
    <n v="24"/>
    <s v="N"/>
    <n v="0"/>
    <n v="0"/>
    <n v="39"/>
    <x v="0"/>
    <n v="1"/>
    <n v="31"/>
    <n v="0"/>
    <n v="9641"/>
    <n v="1259.1937499999999"/>
    <n v="0"/>
    <n v="0"/>
    <n v="0"/>
    <n v="0"/>
    <n v="0"/>
    <n v="0"/>
    <n v="0"/>
    <n v="0"/>
    <n v="0"/>
    <n v="0"/>
    <n v="0"/>
    <n v="0"/>
    <n v="26.5"/>
    <n v="0"/>
    <n v="0"/>
    <n v="0"/>
    <n v="0"/>
    <n v="5.9346750000000004"/>
    <n v="0"/>
    <n v="0"/>
  </r>
  <r>
    <d v="2021-03-01T00:00:00"/>
    <x v="11"/>
    <s v="P"/>
    <s v="Active"/>
    <n v="480"/>
    <x v="479"/>
    <s v="N"/>
    <x v="22"/>
    <n v="1047"/>
    <x v="9"/>
    <s v="Niederl. 4"/>
    <n v="1"/>
    <s v="Department"/>
    <s v="Supervisor"/>
    <s v="Non-Mgm."/>
    <s v="ang."/>
    <s v="M"/>
    <d v="2017-11-01T00:00:00"/>
    <m/>
    <s v=""/>
    <n v="2"/>
    <d v="1990-10-06T00:00:00"/>
    <n v="29"/>
    <s v="J"/>
    <n v="30"/>
    <n v="2.5"/>
    <n v="39"/>
    <x v="0"/>
    <n v="1"/>
    <n v="31"/>
    <n v="0"/>
    <n v="9642"/>
    <n v="1259.1937499999999"/>
    <n v="0"/>
    <n v="0"/>
    <n v="0"/>
    <n v="0"/>
    <n v="0"/>
    <n v="0"/>
    <n v="0"/>
    <n v="0"/>
    <n v="0"/>
    <n v="0"/>
    <n v="556.26923076923083"/>
    <n v="441.92500000000001"/>
    <n v="26.5"/>
    <n v="0"/>
    <n v="0"/>
    <n v="0"/>
    <n v="0"/>
    <n v="229.48027298076926"/>
    <n v="0"/>
    <n v="0"/>
  </r>
  <r>
    <d v="2021-03-01T00:00:00"/>
    <x v="11"/>
    <s v="P"/>
    <s v="Active"/>
    <n v="481"/>
    <x v="480"/>
    <s v="N"/>
    <x v="31"/>
    <n v="1046"/>
    <x v="9"/>
    <s v="Niederl. 4"/>
    <n v="1"/>
    <s v="Department"/>
    <s v="Supervisor"/>
    <s v="Non-Mgm."/>
    <s v="ang."/>
    <s v="M"/>
    <d v="2017-11-01T00:00:00"/>
    <m/>
    <s v=""/>
    <n v="2"/>
    <d v="1982-10-18T00:00:00"/>
    <n v="37"/>
    <s v="J"/>
    <n v="30"/>
    <n v="2.5"/>
    <n v="39"/>
    <x v="0"/>
    <n v="1"/>
    <n v="31"/>
    <n v="0"/>
    <n v="9643"/>
    <n v="1259.1937499999999"/>
    <n v="0"/>
    <n v="0"/>
    <n v="30"/>
    <n v="0"/>
    <n v="0"/>
    <n v="1082.5"/>
    <n v="0"/>
    <n v="0"/>
    <n v="0"/>
    <n v="0"/>
    <n v="556.32692307692309"/>
    <n v="441.97083333333342"/>
    <n v="26.5"/>
    <n v="0"/>
    <n v="0"/>
    <n v="0"/>
    <n v="0"/>
    <n v="478.64783254807702"/>
    <n v="78.28"/>
    <n v="0"/>
  </r>
  <r>
    <d v="2021-03-01T00:00:00"/>
    <x v="11"/>
    <s v="P"/>
    <s v="Active"/>
    <n v="482"/>
    <x v="481"/>
    <s v="N"/>
    <x v="22"/>
    <n v="1035"/>
    <x v="5"/>
    <s v="Niederl. 5"/>
    <n v="1"/>
    <s v="Department"/>
    <s v="Supervisor"/>
    <s v="Non-Mgm."/>
    <s v="ang."/>
    <s v="M"/>
    <d v="2017-11-01T00:00:00"/>
    <m/>
    <s v=""/>
    <n v="2"/>
    <d v="1979-05-15T00:00:00"/>
    <n v="40"/>
    <s v="J"/>
    <n v="30"/>
    <n v="2.5"/>
    <n v="39"/>
    <x v="0"/>
    <n v="1"/>
    <n v="31"/>
    <n v="0"/>
    <n v="9644"/>
    <n v="1259.1937499999999"/>
    <n v="0"/>
    <n v="0"/>
    <n v="0"/>
    <n v="0"/>
    <n v="0"/>
    <n v="0"/>
    <n v="0"/>
    <n v="0"/>
    <n v="0"/>
    <n v="0"/>
    <n v="556.38461538461536"/>
    <n v="442.01666666666671"/>
    <n v="26.5"/>
    <n v="0"/>
    <n v="0"/>
    <n v="0"/>
    <n v="0"/>
    <n v="229.52664211538465"/>
    <n v="0"/>
    <n v="0"/>
  </r>
  <r>
    <d v="2021-03-01T00:00:00"/>
    <x v="11"/>
    <s v="P"/>
    <s v="Active"/>
    <n v="483"/>
    <x v="482"/>
    <s v="N"/>
    <x v="18"/>
    <n v="1080"/>
    <x v="0"/>
    <s v="Niederl. 3"/>
    <n v="1"/>
    <s v="Department"/>
    <s v="Supervisor"/>
    <s v="Non-Mgm."/>
    <s v="ang."/>
    <s v="M"/>
    <d v="2017-11-15T00:00:00"/>
    <m/>
    <s v=""/>
    <n v="2"/>
    <d v="1985-06-18T00:00:00"/>
    <n v="34"/>
    <s v="N"/>
    <n v="30"/>
    <n v="2.5"/>
    <n v="39"/>
    <x v="0"/>
    <n v="1"/>
    <n v="31"/>
    <n v="0"/>
    <n v="9645"/>
    <n v="1259.1937499999999"/>
    <n v="0"/>
    <n v="0"/>
    <n v="0"/>
    <n v="0"/>
    <n v="0"/>
    <n v="0"/>
    <n v="0"/>
    <n v="0"/>
    <n v="0"/>
    <n v="0"/>
    <n v="0"/>
    <n v="0"/>
    <n v="26.5"/>
    <n v="0"/>
    <n v="0"/>
    <n v="0"/>
    <n v="0"/>
    <n v="5.9346750000000004"/>
    <n v="0"/>
    <n v="0"/>
  </r>
  <r>
    <d v="2021-03-01T00:00:00"/>
    <x v="11"/>
    <s v="P"/>
    <s v="Active"/>
    <n v="484"/>
    <x v="483"/>
    <s v="N"/>
    <x v="40"/>
    <n v="1001"/>
    <x v="1"/>
    <s v="Niederl. 1"/>
    <n v="1"/>
    <s v="Department"/>
    <s v="Supervisor"/>
    <s v="Non-Mgm."/>
    <s v="ang."/>
    <s v="M"/>
    <d v="2017-11-01T00:00:00"/>
    <m/>
    <s v=""/>
    <n v="2"/>
    <d v="1985-03-26T00:00:00"/>
    <n v="34"/>
    <s v="N"/>
    <n v="30"/>
    <n v="2.5"/>
    <n v="39"/>
    <x v="0"/>
    <n v="1"/>
    <n v="31"/>
    <n v="0"/>
    <n v="9646"/>
    <n v="1259.1937499999999"/>
    <n v="0"/>
    <n v="0"/>
    <n v="0"/>
    <n v="0"/>
    <n v="0"/>
    <n v="0"/>
    <n v="0"/>
    <n v="0"/>
    <n v="0"/>
    <n v="0"/>
    <n v="0"/>
    <n v="0"/>
    <n v="26.5"/>
    <n v="0"/>
    <n v="0"/>
    <n v="0"/>
    <n v="0"/>
    <n v="5.9346750000000004"/>
    <n v="0"/>
    <n v="0"/>
  </r>
  <r>
    <d v="2021-03-01T00:00:00"/>
    <x v="11"/>
    <s v="P"/>
    <s v="Active"/>
    <n v="485"/>
    <x v="484"/>
    <s v="N"/>
    <x v="27"/>
    <n v="1070"/>
    <x v="0"/>
    <s v="Niederl. 3"/>
    <n v="1"/>
    <s v="Department"/>
    <s v="Supervisor"/>
    <s v="Director"/>
    <s v="ang."/>
    <s v="M"/>
    <d v="2017-12-01T00:00:00"/>
    <m/>
    <s v=""/>
    <n v="2"/>
    <d v="1971-07-22T00:00:00"/>
    <n v="48"/>
    <s v="N"/>
    <n v="30"/>
    <n v="2.5"/>
    <n v="39"/>
    <x v="0"/>
    <n v="1"/>
    <n v="31"/>
    <n v="0"/>
    <n v="9647"/>
    <n v="1259.1937499999999"/>
    <n v="0"/>
    <n v="0"/>
    <n v="0"/>
    <n v="0"/>
    <n v="0"/>
    <n v="0"/>
    <n v="0"/>
    <n v="0"/>
    <n v="0"/>
    <n v="0"/>
    <n v="0"/>
    <n v="0"/>
    <n v="26.5"/>
    <n v="0"/>
    <n v="0"/>
    <n v="0"/>
    <n v="0"/>
    <n v="5.9346750000000004"/>
    <n v="201.7724"/>
    <n v="0"/>
  </r>
  <r>
    <d v="2021-03-01T00:00:00"/>
    <x v="11"/>
    <s v="P"/>
    <s v="Active"/>
    <n v="486"/>
    <x v="485"/>
    <s v="N"/>
    <x v="9"/>
    <n v="1087"/>
    <x v="0"/>
    <s v="Niederl. 3"/>
    <n v="1"/>
    <s v="Department"/>
    <s v="Supervisor"/>
    <s v="Non-Mgm."/>
    <s v="ang."/>
    <s v="W"/>
    <d v="2017-12-01T00:00:00"/>
    <m/>
    <s v=""/>
    <n v="2"/>
    <d v="1990-02-08T00:00:00"/>
    <n v="29"/>
    <s v="N"/>
    <n v="30"/>
    <n v="2.5"/>
    <n v="39"/>
    <x v="0"/>
    <n v="1"/>
    <n v="31"/>
    <n v="0"/>
    <n v="9648"/>
    <n v="1259.1937499999999"/>
    <n v="0"/>
    <n v="0"/>
    <n v="0"/>
    <n v="0"/>
    <n v="0"/>
    <n v="0"/>
    <n v="0"/>
    <n v="0"/>
    <n v="0"/>
    <n v="0"/>
    <n v="0"/>
    <n v="0"/>
    <n v="26.5"/>
    <n v="0"/>
    <n v="0"/>
    <n v="0"/>
    <n v="0"/>
    <n v="5.9346750000000004"/>
    <n v="0"/>
    <n v="0"/>
  </r>
  <r>
    <d v="2021-03-01T00:00:00"/>
    <x v="11"/>
    <s v="P"/>
    <s v="Active"/>
    <n v="487"/>
    <x v="486"/>
    <s v="N"/>
    <x v="16"/>
    <n v="1067"/>
    <x v="11"/>
    <s v="Niederl. 12"/>
    <n v="1"/>
    <s v="Department"/>
    <s v="Supervisor"/>
    <s v="Non-Mgm."/>
    <s v="ang."/>
    <s v="W"/>
    <d v="2017-11-20T00:00:00"/>
    <m/>
    <s v=""/>
    <n v="2"/>
    <d v="1993-01-13T00:00:00"/>
    <n v="27"/>
    <s v="N"/>
    <n v="30"/>
    <n v="2.5"/>
    <n v="39"/>
    <x v="0"/>
    <n v="1"/>
    <n v="31"/>
    <n v="0"/>
    <n v="9649"/>
    <n v="1259.1937499999999"/>
    <n v="0"/>
    <n v="0"/>
    <n v="0"/>
    <n v="0"/>
    <n v="0"/>
    <n v="0"/>
    <n v="0"/>
    <n v="0"/>
    <n v="0"/>
    <n v="0"/>
    <n v="0"/>
    <n v="0"/>
    <n v="26.5"/>
    <n v="0"/>
    <n v="0"/>
    <n v="0"/>
    <n v="0"/>
    <n v="5.9346750000000004"/>
    <n v="0"/>
    <n v="0"/>
  </r>
  <r>
    <d v="2021-03-01T00:00:00"/>
    <x v="11"/>
    <s v="P"/>
    <s v="Active"/>
    <n v="488"/>
    <x v="487"/>
    <s v="N"/>
    <x v="48"/>
    <n v="1073"/>
    <x v="0"/>
    <s v="Niederl. 3"/>
    <n v="1"/>
    <s v="Department"/>
    <s v="Supervisor"/>
    <s v="Non-Mgm."/>
    <s v="ang."/>
    <s v="M"/>
    <d v="2018-01-01T00:00:00"/>
    <m/>
    <s v=""/>
    <n v="2"/>
    <d v="1990-11-12T00:00:00"/>
    <n v="29"/>
    <s v="N"/>
    <n v="30"/>
    <n v="2.5"/>
    <n v="39"/>
    <x v="0"/>
    <n v="1"/>
    <n v="31"/>
    <n v="0"/>
    <n v="9650"/>
    <n v="1259.1937499999999"/>
    <n v="0"/>
    <n v="0"/>
    <n v="0"/>
    <n v="0"/>
    <n v="0"/>
    <n v="0"/>
    <n v="0"/>
    <n v="0"/>
    <n v="0"/>
    <n v="0"/>
    <n v="0"/>
    <n v="0"/>
    <n v="26.5"/>
    <n v="0"/>
    <n v="0"/>
    <n v="0"/>
    <n v="0"/>
    <n v="5.9346750000000004"/>
    <n v="0"/>
    <n v="1.9716666666666665"/>
  </r>
  <r>
    <d v="2021-03-01T00:00:00"/>
    <x v="11"/>
    <s v="P"/>
    <s v="Active"/>
    <n v="489"/>
    <x v="488"/>
    <s v="N"/>
    <x v="22"/>
    <n v="1060"/>
    <x v="2"/>
    <s v="Niederl. 7"/>
    <n v="1"/>
    <s v="Department"/>
    <s v="Supervisor"/>
    <s v="Non-Mgm."/>
    <s v="ang."/>
    <s v="M"/>
    <d v="2018-01-01T00:00:00"/>
    <m/>
    <s v=""/>
    <n v="2"/>
    <d v="1989-10-20T00:00:00"/>
    <n v="30"/>
    <s v="J"/>
    <n v="30"/>
    <n v="2.5"/>
    <n v="39"/>
    <x v="0"/>
    <n v="1"/>
    <n v="31"/>
    <n v="0"/>
    <n v="9651"/>
    <n v="1259.1937499999999"/>
    <n v="0"/>
    <n v="0"/>
    <n v="0"/>
    <n v="0"/>
    <n v="0"/>
    <n v="0"/>
    <n v="0"/>
    <n v="0"/>
    <n v="0"/>
    <n v="0"/>
    <n v="556.78846153846155"/>
    <n v="442.33750000000003"/>
    <n v="26.5"/>
    <n v="0"/>
    <n v="0"/>
    <n v="0"/>
    <n v="0"/>
    <n v="229.68893408653847"/>
    <n v="0"/>
    <n v="1.9716666666666665"/>
  </r>
  <r>
    <d v="2021-03-01T00:00:00"/>
    <x v="11"/>
    <s v="P"/>
    <s v="Active"/>
    <n v="490"/>
    <x v="489"/>
    <s v="N"/>
    <x v="22"/>
    <n v="1035"/>
    <x v="5"/>
    <s v="Niederl. 5"/>
    <n v="1"/>
    <s v="Department"/>
    <s v="Supervisor"/>
    <s v="Non-Mgm."/>
    <s v="ang."/>
    <s v="M"/>
    <d v="2018-01-01T00:00:00"/>
    <m/>
    <s v=""/>
    <n v="2"/>
    <d v="1993-03-10T00:00:00"/>
    <n v="26"/>
    <s v="J"/>
    <n v="30"/>
    <n v="2.5"/>
    <n v="39"/>
    <x v="0"/>
    <n v="1"/>
    <n v="31"/>
    <n v="0"/>
    <n v="9652"/>
    <n v="1259.1937499999999"/>
    <n v="0"/>
    <n v="0"/>
    <n v="0"/>
    <n v="0"/>
    <n v="0"/>
    <n v="0"/>
    <n v="0"/>
    <n v="0"/>
    <n v="0"/>
    <n v="0"/>
    <n v="556.84615384615381"/>
    <n v="442.38333333333338"/>
    <n v="26.5"/>
    <n v="0"/>
    <n v="0"/>
    <n v="0"/>
    <n v="0"/>
    <n v="229.71211865384618"/>
    <n v="0"/>
    <n v="1.9716666666666665"/>
  </r>
  <r>
    <d v="2021-03-01T00:00:00"/>
    <x v="11"/>
    <s v="P"/>
    <s v="Active"/>
    <n v="491"/>
    <x v="490"/>
    <s v="N"/>
    <x v="0"/>
    <n v="1090"/>
    <x v="0"/>
    <s v="Niederl. 3"/>
    <n v="1"/>
    <s v="Department"/>
    <s v="Supervisor"/>
    <s v="Manager"/>
    <s v="ang."/>
    <s v="W"/>
    <d v="2018-01-15T00:00:00"/>
    <m/>
    <s v=""/>
    <n v="2"/>
    <d v="1982-10-27T00:00:00"/>
    <n v="37"/>
    <s v="N"/>
    <n v="30"/>
    <n v="2.5"/>
    <n v="39"/>
    <x v="0"/>
    <n v="1"/>
    <n v="31"/>
    <n v="0"/>
    <n v="9653"/>
    <n v="1259.1937499999999"/>
    <n v="0"/>
    <n v="0"/>
    <n v="0"/>
    <n v="0"/>
    <n v="0"/>
    <n v="0"/>
    <n v="0"/>
    <n v="0"/>
    <n v="0"/>
    <n v="0"/>
    <n v="0"/>
    <n v="0"/>
    <n v="26.5"/>
    <n v="0"/>
    <n v="0"/>
    <n v="0"/>
    <n v="0"/>
    <n v="5.9346750000000004"/>
    <n v="0"/>
    <n v="1.9716666666666665"/>
  </r>
  <r>
    <d v="2021-03-01T00:00:00"/>
    <x v="11"/>
    <s v="P"/>
    <s v="Active"/>
    <n v="492"/>
    <x v="491"/>
    <s v="N"/>
    <x v="22"/>
    <n v="1047"/>
    <x v="9"/>
    <s v="Niederl. 4"/>
    <n v="1"/>
    <s v="Department"/>
    <s v="Supervisor"/>
    <s v="Non-Mgm."/>
    <s v="ang."/>
    <s v="M"/>
    <d v="2018-01-01T00:00:00"/>
    <m/>
    <s v=""/>
    <n v="2"/>
    <d v="1980-11-21T00:00:00"/>
    <n v="39"/>
    <s v="J"/>
    <n v="30"/>
    <n v="2.5"/>
    <n v="39"/>
    <x v="0"/>
    <n v="1"/>
    <n v="31"/>
    <n v="0"/>
    <n v="9654"/>
    <n v="1259.1937499999999"/>
    <n v="0"/>
    <n v="0"/>
    <n v="0"/>
    <n v="0"/>
    <n v="0"/>
    <n v="0"/>
    <n v="0"/>
    <n v="0"/>
    <n v="0"/>
    <n v="0"/>
    <n v="556.96153846153845"/>
    <n v="442.47500000000002"/>
    <n v="26.5"/>
    <n v="0"/>
    <n v="0"/>
    <n v="0"/>
    <n v="0"/>
    <n v="229.75848778846157"/>
    <n v="0"/>
    <n v="1.9716666666666665"/>
  </r>
  <r>
    <d v="2021-03-01T00:00:00"/>
    <x v="11"/>
    <s v="P"/>
    <s v="Active"/>
    <n v="493"/>
    <x v="492"/>
    <s v="N"/>
    <x v="22"/>
    <n v="1053"/>
    <x v="3"/>
    <s v="Niederl. 8"/>
    <n v="1"/>
    <s v="Department"/>
    <s v="Supervisor"/>
    <s v="Non-Mgm."/>
    <s v="ang."/>
    <s v="M"/>
    <d v="2018-01-01T00:00:00"/>
    <m/>
    <s v=""/>
    <n v="2"/>
    <d v="1974-10-09T00:00:00"/>
    <n v="45"/>
    <s v="J"/>
    <n v="30"/>
    <n v="2.5"/>
    <n v="39"/>
    <x v="0"/>
    <n v="1"/>
    <n v="31"/>
    <n v="0"/>
    <n v="9655"/>
    <n v="1259.1937499999999"/>
    <n v="0"/>
    <n v="0"/>
    <n v="0"/>
    <n v="0"/>
    <n v="0"/>
    <n v="0"/>
    <n v="0"/>
    <n v="0"/>
    <n v="0"/>
    <n v="0"/>
    <n v="557.01923076923072"/>
    <n v="442.52083333333337"/>
    <n v="26.5"/>
    <n v="0"/>
    <n v="0"/>
    <n v="0"/>
    <n v="0"/>
    <n v="229.78167235576922"/>
    <n v="0"/>
    <n v="1.9716666666666665"/>
  </r>
  <r>
    <d v="2021-03-01T00:00:00"/>
    <x v="11"/>
    <s v="P"/>
    <s v="Active"/>
    <n v="494"/>
    <x v="493"/>
    <s v="N"/>
    <x v="22"/>
    <n v="1023"/>
    <x v="7"/>
    <s v="Niederl. 9"/>
    <n v="1"/>
    <s v="Department"/>
    <s v="Supervisor"/>
    <s v="Non-Mgm."/>
    <s v="ang."/>
    <s v="M"/>
    <d v="2018-01-01T00:00:00"/>
    <m/>
    <s v=""/>
    <n v="2"/>
    <d v="1980-09-11T00:00:00"/>
    <n v="39"/>
    <s v="J"/>
    <n v="30"/>
    <n v="2.5"/>
    <n v="39"/>
    <x v="0"/>
    <n v="1"/>
    <n v="31"/>
    <n v="0"/>
    <n v="9656"/>
    <n v="1259.1937499999999"/>
    <n v="0"/>
    <n v="0"/>
    <n v="0"/>
    <n v="0"/>
    <n v="0"/>
    <n v="0"/>
    <n v="0"/>
    <n v="0"/>
    <n v="0"/>
    <n v="0"/>
    <n v="557.07692307692309"/>
    <n v="442.56666666666666"/>
    <n v="26.5"/>
    <n v="0"/>
    <n v="0"/>
    <n v="0"/>
    <n v="0"/>
    <n v="229.80485692307693"/>
    <n v="0"/>
    <n v="1.9716666666666665"/>
  </r>
  <r>
    <d v="2021-03-01T00:00:00"/>
    <x v="11"/>
    <s v="P"/>
    <s v="Active"/>
    <n v="495"/>
    <x v="494"/>
    <s v="N"/>
    <x v="0"/>
    <n v="1090"/>
    <x v="0"/>
    <s v="Niederl. 3"/>
    <n v="1"/>
    <s v="Department"/>
    <s v="Supervisor"/>
    <s v="Non-Mgm."/>
    <s v="ang."/>
    <s v="W"/>
    <d v="2018-01-22T00:00:00"/>
    <m/>
    <s v=""/>
    <n v="1"/>
    <d v="1992-11-28T00:00:00"/>
    <n v="27"/>
    <s v="N"/>
    <n v="30"/>
    <n v="2.5"/>
    <n v="39"/>
    <x v="0"/>
    <n v="1"/>
    <n v="31"/>
    <n v="0"/>
    <n v="9657"/>
    <n v="1259.1937499999999"/>
    <n v="0"/>
    <n v="0"/>
    <n v="0"/>
    <n v="0"/>
    <n v="0"/>
    <n v="0"/>
    <n v="0"/>
    <n v="0"/>
    <n v="0"/>
    <n v="0"/>
    <n v="0"/>
    <n v="0"/>
    <n v="26.5"/>
    <n v="0"/>
    <n v="0"/>
    <n v="0"/>
    <n v="0"/>
    <n v="5.9346750000000004"/>
    <n v="0"/>
    <n v="1.9716666666666665"/>
  </r>
  <r>
    <d v="2021-03-01T00:00:00"/>
    <x v="11"/>
    <s v="P"/>
    <s v="Active"/>
    <n v="496"/>
    <x v="495"/>
    <s v="N"/>
    <x v="22"/>
    <n v="1029"/>
    <x v="6"/>
    <s v="Niederl. 10"/>
    <n v="1"/>
    <s v="Department"/>
    <s v="Supervisor"/>
    <s v="Non-Mgm."/>
    <s v="ang."/>
    <s v="M"/>
    <d v="2018-02-01T00:00:00"/>
    <m/>
    <s v=""/>
    <n v="1"/>
    <d v="1970-03-19T00:00:00"/>
    <n v="49"/>
    <s v="J"/>
    <n v="30"/>
    <n v="2.5"/>
    <n v="39"/>
    <x v="0"/>
    <n v="1"/>
    <n v="31"/>
    <n v="0"/>
    <n v="9658"/>
    <n v="1259.1937499999999"/>
    <n v="0"/>
    <n v="0"/>
    <n v="0"/>
    <n v="0"/>
    <n v="0"/>
    <n v="0"/>
    <n v="0"/>
    <n v="0"/>
    <n v="0"/>
    <n v="0"/>
    <n v="557.19230769230774"/>
    <n v="442.65833333333342"/>
    <n v="26.5"/>
    <n v="0"/>
    <n v="0"/>
    <n v="0"/>
    <n v="0"/>
    <n v="229.85122605769234"/>
    <n v="0"/>
    <n v="1.9716666666666665"/>
  </r>
  <r>
    <d v="2021-03-01T00:00:00"/>
    <x v="11"/>
    <s v="P"/>
    <s v="Active"/>
    <n v="497"/>
    <x v="496"/>
    <s v="N"/>
    <x v="22"/>
    <n v="1053"/>
    <x v="3"/>
    <s v="Niederl. 8"/>
    <n v="1"/>
    <s v="Department"/>
    <s v="Supervisor"/>
    <s v="Non-Mgm."/>
    <s v="ang."/>
    <s v="M"/>
    <d v="2018-02-01T00:00:00"/>
    <m/>
    <s v=""/>
    <n v="1"/>
    <d v="1989-06-30T00:00:00"/>
    <n v="30"/>
    <s v="J"/>
    <n v="30"/>
    <n v="2.5"/>
    <n v="39"/>
    <x v="0"/>
    <n v="1"/>
    <n v="31"/>
    <n v="0"/>
    <n v="9659"/>
    <n v="1259.1937499999999"/>
    <n v="0"/>
    <n v="0"/>
    <n v="0"/>
    <n v="0"/>
    <n v="0"/>
    <n v="0"/>
    <n v="0"/>
    <n v="0"/>
    <n v="0"/>
    <n v="0"/>
    <n v="557.25"/>
    <n v="442.70416666666671"/>
    <n v="26.5"/>
    <n v="0"/>
    <n v="0"/>
    <n v="0"/>
    <n v="0"/>
    <n v="229.874410625"/>
    <n v="0"/>
    <n v="1.9716666666666665"/>
  </r>
  <r>
    <d v="2021-03-01T00:00:00"/>
    <x v="11"/>
    <s v="P"/>
    <s v="Active"/>
    <n v="498"/>
    <x v="497"/>
    <s v="N"/>
    <x v="11"/>
    <n v="1082"/>
    <x v="0"/>
    <s v="Niederl. 3"/>
    <n v="1"/>
    <s v="Department"/>
    <s v="Supervisor"/>
    <s v="Non-Mgm."/>
    <s v="ang."/>
    <s v="M"/>
    <d v="2018-02-01T00:00:00"/>
    <m/>
    <s v=""/>
    <n v="1"/>
    <d v="1989-02-17T00:00:00"/>
    <n v="30"/>
    <s v="N"/>
    <n v="30"/>
    <n v="2.5"/>
    <n v="39"/>
    <x v="0"/>
    <n v="1"/>
    <n v="31"/>
    <n v="0"/>
    <n v="9660"/>
    <n v="1259.1937499999999"/>
    <n v="0"/>
    <n v="0"/>
    <n v="0"/>
    <n v="0"/>
    <n v="0"/>
    <n v="0"/>
    <n v="0"/>
    <n v="0"/>
    <n v="0"/>
    <n v="0"/>
    <n v="0"/>
    <n v="0"/>
    <n v="26.5"/>
    <n v="0"/>
    <n v="0"/>
    <n v="0"/>
    <n v="0"/>
    <n v="5.9346750000000004"/>
    <n v="0"/>
    <n v="1.9716666666666665"/>
  </r>
  <r>
    <d v="2021-03-01T00:00:00"/>
    <x v="11"/>
    <s v="P"/>
    <s v="Active"/>
    <n v="499"/>
    <x v="498"/>
    <s v="N"/>
    <x v="4"/>
    <n v="1013"/>
    <x v="1"/>
    <s v="Niederl. 1"/>
    <n v="1"/>
    <s v="Department"/>
    <s v="Supervisor"/>
    <s v="Non-Mgm."/>
    <s v="ang."/>
    <s v="W"/>
    <d v="2018-02-01T00:00:00"/>
    <m/>
    <s v=""/>
    <n v="1"/>
    <d v="1993-07-29T00:00:00"/>
    <n v="26"/>
    <s v="N"/>
    <n v="30"/>
    <n v="2.5"/>
    <n v="39"/>
    <x v="0"/>
    <n v="1"/>
    <n v="31"/>
    <n v="0"/>
    <n v="9661"/>
    <n v="1259.1937499999999"/>
    <n v="0"/>
    <n v="0"/>
    <n v="0"/>
    <n v="0"/>
    <n v="0"/>
    <n v="0"/>
    <n v="0"/>
    <n v="0"/>
    <n v="0"/>
    <n v="0"/>
    <n v="0"/>
    <n v="0"/>
    <n v="26.5"/>
    <n v="0"/>
    <n v="0"/>
    <n v="0"/>
    <n v="0"/>
    <n v="5.9346750000000004"/>
    <n v="0"/>
    <n v="1.9716666666666665"/>
  </r>
  <r>
    <d v="2021-03-01T00:00:00"/>
    <x v="11"/>
    <s v="P"/>
    <s v="Active"/>
    <n v="500"/>
    <x v="499"/>
    <s v="N"/>
    <x v="31"/>
    <n v="1022"/>
    <x v="7"/>
    <s v="Niederl. 9"/>
    <n v="1"/>
    <s v="Department"/>
    <s v="Supervisor"/>
    <s v="Non-Mgm."/>
    <s v="ang."/>
    <s v="M"/>
    <d v="2018-02-01T00:00:00"/>
    <m/>
    <s v=""/>
    <n v="1"/>
    <d v="1969-02-03T00:00:00"/>
    <n v="50"/>
    <s v="J"/>
    <n v="30"/>
    <n v="2.5"/>
    <n v="39"/>
    <x v="0"/>
    <n v="1"/>
    <n v="31"/>
    <n v="0"/>
    <n v="9662"/>
    <n v="1259.1937499999999"/>
    <n v="0"/>
    <n v="0"/>
    <n v="30"/>
    <n v="0"/>
    <n v="99.31"/>
    <n v="2970"/>
    <n v="0"/>
    <n v="0"/>
    <n v="0"/>
    <n v="0"/>
    <n v="557.42307692307691"/>
    <n v="442.8416666666667"/>
    <n v="26.5"/>
    <n v="0"/>
    <n v="0"/>
    <n v="0"/>
    <n v="0"/>
    <n v="924.03443882692295"/>
    <n v="109.44"/>
    <n v="1.9716666666666665"/>
  </r>
  <r>
    <d v="2021-03-01T00:00:00"/>
    <x v="11"/>
    <s v="P"/>
    <s v="Active"/>
    <n v="501"/>
    <x v="500"/>
    <s v="N"/>
    <x v="44"/>
    <n v="1084"/>
    <x v="0"/>
    <s v="Niederl. 3"/>
    <n v="1"/>
    <s v="Department"/>
    <s v="Supervisor"/>
    <s v="Non-Mgm."/>
    <s v="ang."/>
    <s v="M"/>
    <d v="2018-02-01T00:00:00"/>
    <m/>
    <s v=""/>
    <n v="1"/>
    <d v="1987-01-22T00:00:00"/>
    <n v="32"/>
    <s v="N"/>
    <n v="30"/>
    <n v="2.5"/>
    <n v="39"/>
    <x v="0"/>
    <n v="1"/>
    <n v="31"/>
    <n v="0"/>
    <n v="9663"/>
    <n v="1259.1937499999999"/>
    <n v="0"/>
    <n v="0"/>
    <n v="0"/>
    <n v="0"/>
    <n v="0"/>
    <n v="0"/>
    <n v="0"/>
    <n v="0"/>
    <n v="0"/>
    <n v="0"/>
    <n v="0"/>
    <n v="0"/>
    <n v="26.5"/>
    <n v="0"/>
    <n v="0"/>
    <n v="0"/>
    <n v="0"/>
    <n v="5.9346750000000004"/>
    <n v="0"/>
    <n v="1.9716666666666665"/>
  </r>
  <r>
    <d v="2021-03-01T00:00:00"/>
    <x v="11"/>
    <s v="P"/>
    <s v="Active"/>
    <n v="502"/>
    <x v="501"/>
    <s v="N"/>
    <x v="22"/>
    <n v="1060"/>
    <x v="2"/>
    <s v="Niederl. 7"/>
    <n v="1"/>
    <s v="Department"/>
    <s v="Supervisor"/>
    <s v="Non-Mgm."/>
    <s v="ang."/>
    <s v="M"/>
    <d v="2018-02-01T00:00:00"/>
    <m/>
    <s v=""/>
    <n v="1"/>
    <d v="1987-09-29T00:00:00"/>
    <n v="32"/>
    <s v="J"/>
    <n v="30"/>
    <n v="2.5"/>
    <n v="39"/>
    <x v="0"/>
    <n v="1"/>
    <n v="31"/>
    <n v="0"/>
    <n v="9664"/>
    <n v="1259.1937499999999"/>
    <n v="0"/>
    <n v="0"/>
    <n v="0"/>
    <n v="0"/>
    <n v="0"/>
    <n v="0"/>
    <n v="0"/>
    <n v="0"/>
    <n v="0"/>
    <n v="0"/>
    <n v="557.53846153846155"/>
    <n v="442.93333333333339"/>
    <n v="26.5"/>
    <n v="0"/>
    <n v="0"/>
    <n v="0"/>
    <n v="0"/>
    <n v="229.99033346153846"/>
    <n v="0"/>
    <n v="1.9716666666666665"/>
  </r>
  <r>
    <d v="2021-03-01T00:00:00"/>
    <x v="11"/>
    <s v="P"/>
    <s v="Active"/>
    <n v="503"/>
    <x v="502"/>
    <s v="N"/>
    <x v="22"/>
    <n v="1060"/>
    <x v="2"/>
    <s v="Niederl. 7"/>
    <n v="1"/>
    <s v="Department"/>
    <s v="Supervisor"/>
    <s v="Non-Mgm."/>
    <s v="ang."/>
    <s v="M"/>
    <d v="2018-02-01T00:00:00"/>
    <m/>
    <s v=""/>
    <n v="1"/>
    <d v="1986-02-14T00:00:00"/>
    <n v="33"/>
    <s v="J"/>
    <n v="30"/>
    <n v="2.5"/>
    <n v="39"/>
    <x v="0"/>
    <n v="1"/>
    <n v="31"/>
    <n v="0"/>
    <n v="9665"/>
    <n v="1259.1937499999999"/>
    <n v="0"/>
    <n v="0"/>
    <n v="0"/>
    <n v="0"/>
    <n v="0"/>
    <n v="0"/>
    <n v="0"/>
    <n v="0"/>
    <n v="0"/>
    <n v="0"/>
    <n v="557.59615384615381"/>
    <n v="442.97916666666669"/>
    <n v="26.5"/>
    <n v="0"/>
    <n v="0"/>
    <n v="0"/>
    <n v="0"/>
    <n v="230.01351802884616"/>
    <n v="0"/>
    <n v="1.9716666666666665"/>
  </r>
  <r>
    <d v="2021-03-01T00:00:00"/>
    <x v="11"/>
    <s v="P"/>
    <s v="Active"/>
    <n v="504"/>
    <x v="503"/>
    <s v="N"/>
    <x v="30"/>
    <n v="1071"/>
    <x v="0"/>
    <s v="Niederl. 3"/>
    <n v="1"/>
    <s v="Department"/>
    <s v="Supervisor"/>
    <s v="Non-Mgm."/>
    <s v="ang."/>
    <s v="M"/>
    <d v="2018-02-19T00:00:00"/>
    <m/>
    <s v=""/>
    <n v="1"/>
    <d v="1960-01-09T00:00:00"/>
    <n v="60"/>
    <s v="N"/>
    <n v="30"/>
    <n v="2.5"/>
    <n v="39"/>
    <x v="0"/>
    <n v="1"/>
    <n v="31"/>
    <n v="0"/>
    <n v="9666"/>
    <n v="1259.1937499999999"/>
    <n v="0"/>
    <n v="0"/>
    <n v="0"/>
    <n v="0"/>
    <n v="0"/>
    <n v="0"/>
    <n v="0"/>
    <n v="0"/>
    <n v="0"/>
    <n v="0"/>
    <n v="0"/>
    <n v="0"/>
    <n v="26.5"/>
    <n v="0"/>
    <n v="0"/>
    <n v="0"/>
    <n v="0"/>
    <n v="5.9346750000000004"/>
    <n v="0"/>
    <n v="1.9716666666666665"/>
  </r>
  <r>
    <d v="2021-03-01T00:00:00"/>
    <x v="11"/>
    <s v="P"/>
    <s v="Active"/>
    <n v="505"/>
    <x v="504"/>
    <s v="N"/>
    <x v="36"/>
    <n v="1054"/>
    <x v="8"/>
    <s v="Niederl. 2"/>
    <n v="1"/>
    <s v="Department"/>
    <s v="Supervisor"/>
    <s v="Non-Mgm."/>
    <s v="ang."/>
    <s v="M"/>
    <d v="2018-02-12T00:00:00"/>
    <m/>
    <s v=""/>
    <n v="1"/>
    <d v="1986-02-27T00:00:00"/>
    <n v="33"/>
    <s v="N"/>
    <n v="30"/>
    <n v="2.5"/>
    <n v="39"/>
    <x v="0"/>
    <n v="1"/>
    <n v="31"/>
    <n v="0"/>
    <n v="9667"/>
    <n v="1259.1937499999999"/>
    <n v="0"/>
    <n v="0"/>
    <n v="0"/>
    <n v="0"/>
    <n v="0"/>
    <n v="0"/>
    <n v="0"/>
    <n v="0"/>
    <n v="0"/>
    <n v="0"/>
    <n v="0"/>
    <n v="0"/>
    <n v="26.5"/>
    <n v="0"/>
    <n v="0"/>
    <n v="0"/>
    <n v="0"/>
    <n v="5.9346750000000004"/>
    <n v="0"/>
    <n v="1.9716666666666665"/>
  </r>
  <r>
    <d v="2021-03-01T00:00:00"/>
    <x v="11"/>
    <s v="P"/>
    <s v="Active"/>
    <n v="506"/>
    <x v="505"/>
    <s v="N"/>
    <x v="31"/>
    <n v="1034"/>
    <x v="5"/>
    <s v="Niederl. 5"/>
    <n v="1"/>
    <s v="Department"/>
    <s v="Supervisor"/>
    <s v="Non-Mgm."/>
    <s v="ang."/>
    <s v="M"/>
    <d v="2018-02-01T00:00:00"/>
    <m/>
    <s v=""/>
    <n v="1"/>
    <d v="1980-02-25T00:00:00"/>
    <n v="39"/>
    <s v="J"/>
    <n v="30"/>
    <n v="2.5"/>
    <n v="39"/>
    <x v="0"/>
    <n v="1"/>
    <n v="31"/>
    <n v="0"/>
    <n v="9668"/>
    <n v="1259.1937499999999"/>
    <n v="0"/>
    <n v="0"/>
    <n v="30"/>
    <n v="0"/>
    <n v="108.33"/>
    <n v="1625"/>
    <n v="0"/>
    <n v="0"/>
    <n v="0"/>
    <n v="0"/>
    <n v="557.76923076923083"/>
    <n v="443.11666666666667"/>
    <n v="26.5"/>
    <n v="0"/>
    <n v="0"/>
    <n v="0"/>
    <n v="0"/>
    <n v="624.98082523076926"/>
    <n v="101.65"/>
    <n v="1.9716666666666665"/>
  </r>
  <r>
    <d v="2021-03-01T00:00:00"/>
    <x v="11"/>
    <s v="P"/>
    <s v="Active"/>
    <n v="507"/>
    <x v="506"/>
    <s v="N"/>
    <x v="18"/>
    <n v="1080"/>
    <x v="0"/>
    <s v="Niederl. 3"/>
    <n v="1"/>
    <s v="Department"/>
    <s v="Supervisor"/>
    <s v="Non-Mgm."/>
    <s v="ang."/>
    <s v="M"/>
    <d v="2018-02-01T00:00:00"/>
    <m/>
    <s v=""/>
    <n v="1"/>
    <d v="1974-04-01T00:00:00"/>
    <n v="45"/>
    <s v="N"/>
    <n v="30"/>
    <n v="2.5"/>
    <n v="39"/>
    <x v="0"/>
    <n v="1"/>
    <n v="31"/>
    <n v="0"/>
    <n v="9669"/>
    <n v="1259.1937499999999"/>
    <n v="0"/>
    <n v="0"/>
    <n v="0"/>
    <n v="0"/>
    <n v="0"/>
    <n v="0"/>
    <n v="0"/>
    <n v="0"/>
    <n v="0"/>
    <n v="0"/>
    <n v="0"/>
    <n v="0"/>
    <n v="26.5"/>
    <n v="0"/>
    <n v="0"/>
    <n v="0"/>
    <n v="0"/>
    <n v="5.9346750000000004"/>
    <n v="154.8177"/>
    <n v="1.9716666666666665"/>
  </r>
  <r>
    <d v="2021-03-01T00:00:00"/>
    <x v="11"/>
    <s v="P"/>
    <s v="Active"/>
    <n v="508"/>
    <x v="507"/>
    <s v="N"/>
    <x v="31"/>
    <n v="1063"/>
    <x v="10"/>
    <s v="Niederl. 11"/>
    <n v="1"/>
    <s v="Department"/>
    <s v="Supervisor"/>
    <s v="Non-Mgm."/>
    <s v="ang."/>
    <s v="M"/>
    <d v="2018-03-01T00:00:00"/>
    <m/>
    <s v=""/>
    <n v="1"/>
    <d v="1967-02-10T00:00:00"/>
    <n v="52"/>
    <s v="N"/>
    <n v="30"/>
    <n v="2.5"/>
    <n v="39"/>
    <x v="0"/>
    <n v="1"/>
    <n v="31"/>
    <n v="0"/>
    <n v="9670"/>
    <n v="1259.1937499999999"/>
    <n v="0"/>
    <n v="0"/>
    <n v="30"/>
    <n v="0"/>
    <n v="0"/>
    <n v="0"/>
    <n v="0"/>
    <n v="0"/>
    <n v="0"/>
    <n v="0"/>
    <n v="0"/>
    <n v="0"/>
    <n v="26.5"/>
    <n v="0"/>
    <n v="0"/>
    <n v="0"/>
    <n v="0"/>
    <n v="12.653175000000001"/>
    <n v="100.13"/>
    <n v="1.9716666666666665"/>
  </r>
  <r>
    <d v="2021-03-01T00:00:00"/>
    <x v="11"/>
    <s v="P"/>
    <s v="Active"/>
    <n v="509"/>
    <x v="508"/>
    <s v="N"/>
    <x v="22"/>
    <n v="1029"/>
    <x v="6"/>
    <s v="Niederl. 10"/>
    <n v="1"/>
    <s v="Department"/>
    <s v="Supervisor"/>
    <s v="Non-Mgm."/>
    <s v="ang."/>
    <s v="M"/>
    <d v="2018-03-01T00:00:00"/>
    <m/>
    <s v=""/>
    <n v="1"/>
    <d v="1986-06-20T00:00:00"/>
    <n v="33"/>
    <s v="J"/>
    <n v="30"/>
    <n v="2.5"/>
    <n v="39"/>
    <x v="0"/>
    <n v="1"/>
    <n v="31"/>
    <n v="0"/>
    <n v="9671"/>
    <n v="1259.1937499999999"/>
    <n v="0"/>
    <n v="0"/>
    <n v="0"/>
    <n v="0"/>
    <n v="0"/>
    <n v="0"/>
    <n v="0"/>
    <n v="0"/>
    <n v="0"/>
    <n v="0"/>
    <n v="557.94230769230774"/>
    <n v="443.25416666666666"/>
    <n v="26.5"/>
    <n v="0"/>
    <n v="0"/>
    <n v="0"/>
    <n v="0"/>
    <n v="230.15262543269233"/>
    <n v="0"/>
    <n v="1.9716666666666665"/>
  </r>
  <r>
    <d v="2021-03-01T00:00:00"/>
    <x v="11"/>
    <s v="P"/>
    <s v="Active"/>
    <n v="510"/>
    <x v="509"/>
    <s v="Y"/>
    <x v="13"/>
    <n v="1018"/>
    <x v="7"/>
    <s v="Niederl. 9"/>
    <n v="0.5"/>
    <s v="Department"/>
    <s v="Supervisor"/>
    <s v="Manager"/>
    <s v="ang."/>
    <s v="M"/>
    <d v="2018-03-01T00:00:00"/>
    <m/>
    <s v=""/>
    <n v="1"/>
    <d v="1971-07-06T00:00:00"/>
    <n v="48"/>
    <s v="N"/>
    <n v="30"/>
    <n v="2.5"/>
    <n v="39"/>
    <x v="0"/>
    <n v="0.5"/>
    <n v="31"/>
    <n v="0"/>
    <n v="9672"/>
    <n v="1259.1937499999999"/>
    <n v="0"/>
    <n v="0"/>
    <n v="0"/>
    <n v="0"/>
    <n v="0"/>
    <n v="0"/>
    <n v="0"/>
    <n v="0"/>
    <n v="0"/>
    <n v="0"/>
    <n v="0"/>
    <n v="0"/>
    <n v="13.25"/>
    <n v="0"/>
    <n v="0"/>
    <n v="0"/>
    <n v="0"/>
    <n v="2.9673375000000002"/>
    <n v="71.863699999999994"/>
    <n v="0.98583333333333323"/>
  </r>
  <r>
    <d v="2021-03-01T00:00:00"/>
    <x v="11"/>
    <s v="P"/>
    <s v="Active"/>
    <n v="510"/>
    <x v="509"/>
    <s v="Y"/>
    <x v="13"/>
    <n v="1024"/>
    <x v="6"/>
    <s v="Niederl. 10"/>
    <n v="0.5"/>
    <s v="Department"/>
    <s v="Supervisor"/>
    <s v="Manager"/>
    <s v="ang."/>
    <s v="M"/>
    <d v="2018-03-01T00:00:00"/>
    <m/>
    <s v=""/>
    <n v="1"/>
    <d v="1971-07-06T00:00:00"/>
    <n v="48"/>
    <s v="N"/>
    <n v="30"/>
    <n v="2.5"/>
    <n v="39"/>
    <x v="0"/>
    <n v="0.5"/>
    <n v="31"/>
    <n v="0"/>
    <n v="9673"/>
    <n v="1259.1937499999999"/>
    <n v="0"/>
    <n v="0"/>
    <n v="0"/>
    <n v="0"/>
    <n v="0"/>
    <n v="0"/>
    <n v="0"/>
    <n v="0"/>
    <n v="0"/>
    <n v="0"/>
    <n v="0"/>
    <n v="0"/>
    <n v="13.25"/>
    <n v="0"/>
    <n v="0"/>
    <n v="0"/>
    <n v="0"/>
    <n v="2.9673375000000002"/>
    <n v="71.863699999999994"/>
    <n v="0.98583333333333323"/>
  </r>
  <r>
    <d v="2021-03-01T00:00:00"/>
    <x v="11"/>
    <s v="P"/>
    <s v="Active"/>
    <n v="511"/>
    <x v="510"/>
    <s v="N"/>
    <x v="13"/>
    <n v="1024"/>
    <x v="6"/>
    <s v="Niederl. 10"/>
    <n v="1"/>
    <s v="Department"/>
    <s v="Supervisor"/>
    <s v="Non-Mgm."/>
    <s v="gerin"/>
    <s v="W"/>
    <d v="2011-05-05T00:00:00"/>
    <m/>
    <s v=""/>
    <n v="8"/>
    <d v="1969-10-19T00:00:00"/>
    <n v="50"/>
    <s v="N"/>
    <n v="12"/>
    <n v="1"/>
    <n v="8"/>
    <x v="0"/>
    <n v="0.20512820512820512"/>
    <n v="31"/>
    <n v="0"/>
    <n v="9674"/>
    <n v="1259.1937499999999"/>
    <n v="0"/>
    <n v="0"/>
    <n v="0"/>
    <n v="0"/>
    <n v="0"/>
    <n v="0"/>
    <n v="0"/>
    <n v="0"/>
    <n v="0"/>
    <n v="0"/>
    <n v="0"/>
    <n v="0"/>
    <n v="26.5"/>
    <n v="0"/>
    <n v="0"/>
    <n v="0"/>
    <n v="0"/>
    <n v="5.9346750000000004"/>
    <n v="0"/>
    <n v="0"/>
  </r>
  <r>
    <d v="2021-03-01T00:00:00"/>
    <x v="11"/>
    <s v="P"/>
    <s v="Active"/>
    <n v="512"/>
    <x v="511"/>
    <s v="N"/>
    <x v="22"/>
    <n v="1060"/>
    <x v="2"/>
    <s v="Niederl. 7"/>
    <n v="1"/>
    <s v="Department"/>
    <s v="Supervisor"/>
    <s v="Non-Mgm."/>
    <s v="ang."/>
    <s v="M"/>
    <d v="2018-03-01T00:00:00"/>
    <m/>
    <s v=""/>
    <n v="1"/>
    <d v="1986-03-18T00:00:00"/>
    <n v="33"/>
    <s v="J"/>
    <n v="30"/>
    <n v="2.5"/>
    <n v="39"/>
    <x v="0"/>
    <n v="1"/>
    <n v="31"/>
    <n v="0"/>
    <n v="9675"/>
    <n v="1259.1937499999999"/>
    <n v="0"/>
    <n v="0"/>
    <n v="0"/>
    <n v="0"/>
    <n v="0"/>
    <n v="0"/>
    <n v="0"/>
    <n v="0"/>
    <n v="0"/>
    <n v="0"/>
    <n v="558.17307692307691"/>
    <n v="443.43750000000006"/>
    <n v="26.5"/>
    <n v="0"/>
    <n v="0"/>
    <n v="0"/>
    <n v="0"/>
    <n v="230.24536370192308"/>
    <n v="0"/>
    <n v="1.9716666666666665"/>
  </r>
  <r>
    <d v="2021-03-01T00:00:00"/>
    <x v="11"/>
    <s v="P"/>
    <s v="Active"/>
    <n v="513"/>
    <x v="512"/>
    <s v="N"/>
    <x v="19"/>
    <n v="1083"/>
    <x v="0"/>
    <s v="Niederl. 3"/>
    <n v="1"/>
    <s v="Department"/>
    <s v="Supervisor"/>
    <s v="Non-Mgm."/>
    <s v="ang."/>
    <s v="M"/>
    <d v="2018-03-01T00:00:00"/>
    <m/>
    <s v=""/>
    <n v="1"/>
    <d v="1988-01-11T00:00:00"/>
    <n v="32"/>
    <s v="N"/>
    <n v="30"/>
    <n v="2.5"/>
    <n v="39"/>
    <x v="0"/>
    <n v="1"/>
    <n v="31"/>
    <n v="0"/>
    <n v="9676"/>
    <n v="1259.1937499999999"/>
    <n v="0"/>
    <n v="0"/>
    <n v="0"/>
    <n v="0"/>
    <n v="0"/>
    <n v="0"/>
    <n v="0"/>
    <n v="0"/>
    <n v="0"/>
    <n v="0"/>
    <n v="0"/>
    <n v="0"/>
    <n v="26.5"/>
    <n v="0"/>
    <n v="0"/>
    <n v="0"/>
    <n v="0"/>
    <n v="5.9346750000000004"/>
    <n v="0"/>
    <n v="1.9716666666666665"/>
  </r>
  <r>
    <d v="2021-03-01T00:00:00"/>
    <x v="11"/>
    <s v="P"/>
    <s v="Active"/>
    <n v="514"/>
    <x v="513"/>
    <s v="N"/>
    <x v="36"/>
    <n v="1054"/>
    <x v="8"/>
    <s v="Niederl. 2"/>
    <n v="1"/>
    <s v="Department"/>
    <s v="Supervisor"/>
    <s v="Non-Mgm."/>
    <s v="ang."/>
    <s v="W"/>
    <d v="2018-03-15T00:00:00"/>
    <m/>
    <s v=""/>
    <n v="1"/>
    <d v="1985-03-31T00:00:00"/>
    <n v="34"/>
    <s v="N"/>
    <n v="30"/>
    <n v="2.5"/>
    <n v="25"/>
    <x v="0"/>
    <n v="0.64102564102564108"/>
    <n v="31"/>
    <n v="0"/>
    <n v="9677"/>
    <n v="1259.1937499999999"/>
    <n v="0"/>
    <n v="0"/>
    <n v="0"/>
    <n v="0"/>
    <n v="0"/>
    <n v="0"/>
    <n v="0"/>
    <n v="0"/>
    <n v="0"/>
    <n v="0"/>
    <n v="0"/>
    <n v="0"/>
    <n v="26.5"/>
    <n v="0"/>
    <n v="0"/>
    <n v="0"/>
    <n v="0"/>
    <n v="5.9346750000000004"/>
    <n v="0"/>
    <n v="1.9716666666666665"/>
  </r>
  <r>
    <d v="2021-03-01T00:00:00"/>
    <x v="11"/>
    <s v="P"/>
    <s v="Active"/>
    <n v="515"/>
    <x v="514"/>
    <s v="N"/>
    <x v="17"/>
    <n v="1088"/>
    <x v="0"/>
    <s v="Niederl. 3"/>
    <n v="1"/>
    <s v="Department"/>
    <s v="Supervisor"/>
    <s v="Non-Mgm."/>
    <s v="ang."/>
    <s v="W"/>
    <d v="2018-03-01T00:00:00"/>
    <m/>
    <s v=""/>
    <n v="1"/>
    <d v="1966-11-25T00:00:00"/>
    <n v="53"/>
    <s v="N"/>
    <n v="30"/>
    <n v="2.5"/>
    <n v="39"/>
    <x v="0"/>
    <n v="1"/>
    <n v="31"/>
    <n v="0"/>
    <n v="9678"/>
    <n v="1259.1937499999999"/>
    <n v="0"/>
    <n v="0"/>
    <n v="0"/>
    <n v="0"/>
    <n v="0"/>
    <n v="0"/>
    <n v="0"/>
    <n v="0"/>
    <n v="0"/>
    <n v="0"/>
    <n v="0"/>
    <n v="0"/>
    <n v="26.5"/>
    <n v="0"/>
    <n v="0"/>
    <n v="0"/>
    <n v="0"/>
    <n v="5.9346750000000004"/>
    <n v="0"/>
    <n v="1.9716666666666665"/>
  </r>
  <r>
    <d v="2021-03-01T00:00:00"/>
    <x v="11"/>
    <s v="P"/>
    <s v="Active"/>
    <n v="516"/>
    <x v="515"/>
    <s v="N"/>
    <x v="17"/>
    <n v="1088"/>
    <x v="0"/>
    <s v="Niederl. 3"/>
    <n v="1"/>
    <s v="Department"/>
    <s v="Supervisor"/>
    <s v="Non-Mgm."/>
    <s v="ang."/>
    <s v="W"/>
    <d v="2018-03-01T00:00:00"/>
    <m/>
    <s v=""/>
    <n v="1"/>
    <d v="1996-02-23T00:00:00"/>
    <n v="23"/>
    <s v="N"/>
    <n v="30"/>
    <n v="2.5"/>
    <n v="39"/>
    <x v="0"/>
    <n v="1"/>
    <n v="31"/>
    <n v="0"/>
    <n v="9679"/>
    <n v="1259.1937499999999"/>
    <n v="0"/>
    <n v="0"/>
    <n v="0"/>
    <n v="0"/>
    <n v="0"/>
    <n v="0"/>
    <n v="0"/>
    <n v="0"/>
    <n v="0"/>
    <n v="0"/>
    <n v="0"/>
    <n v="0"/>
    <n v="26.5"/>
    <n v="0"/>
    <n v="0"/>
    <n v="0"/>
    <n v="0"/>
    <n v="5.9346750000000004"/>
    <n v="0"/>
    <n v="1.9716666666666665"/>
  </r>
  <r>
    <d v="2021-03-01T00:00:00"/>
    <x v="11"/>
    <s v="P"/>
    <s v="Active"/>
    <n v="517"/>
    <x v="516"/>
    <s v="N"/>
    <x v="11"/>
    <n v="1082"/>
    <x v="0"/>
    <s v="Niederl. 3"/>
    <n v="1"/>
    <s v="Department"/>
    <s v="Supervisor"/>
    <s v="Non-Mgm."/>
    <s v="ang."/>
    <s v="M"/>
    <d v="2018-03-05T00:00:00"/>
    <m/>
    <s v=""/>
    <n v="1"/>
    <d v="1991-10-22T00:00:00"/>
    <n v="28"/>
    <s v="N"/>
    <n v="30"/>
    <n v="2.5"/>
    <n v="39"/>
    <x v="0"/>
    <n v="1"/>
    <n v="31"/>
    <n v="0"/>
    <n v="9680"/>
    <n v="1259.1937499999999"/>
    <n v="0"/>
    <n v="0"/>
    <n v="0"/>
    <n v="0"/>
    <n v="0"/>
    <n v="0"/>
    <n v="0"/>
    <n v="0"/>
    <n v="0"/>
    <n v="0"/>
    <n v="0"/>
    <n v="0"/>
    <n v="26.5"/>
    <n v="0"/>
    <n v="0"/>
    <n v="0"/>
    <n v="0"/>
    <n v="5.9346750000000004"/>
    <n v="0"/>
    <n v="1.9716666666666665"/>
  </r>
  <r>
    <d v="2021-03-01T00:00:00"/>
    <x v="11"/>
    <s v="P"/>
    <s v="Active"/>
    <n v="518"/>
    <x v="517"/>
    <s v="N"/>
    <x v="15"/>
    <n v="1032"/>
    <x v="5"/>
    <s v="Niederl. 5"/>
    <n v="1"/>
    <s v="Department"/>
    <s v="Supervisor"/>
    <s v="Non-Mgm."/>
    <s v="ang."/>
    <s v="W"/>
    <d v="2018-03-01T00:00:00"/>
    <m/>
    <s v=""/>
    <n v="1"/>
    <d v="1975-06-13T00:00:00"/>
    <n v="44"/>
    <s v="J"/>
    <n v="30"/>
    <n v="2.5"/>
    <n v="39"/>
    <x v="0"/>
    <n v="1"/>
    <n v="31"/>
    <n v="0"/>
    <n v="9681"/>
    <n v="1259.1937499999999"/>
    <n v="0"/>
    <n v="0"/>
    <n v="0"/>
    <n v="0"/>
    <n v="0"/>
    <n v="0"/>
    <n v="0"/>
    <n v="0"/>
    <n v="0"/>
    <n v="0"/>
    <n v="558.51923076923072"/>
    <n v="443.71250000000003"/>
    <n v="26.5"/>
    <n v="0"/>
    <n v="0"/>
    <n v="0"/>
    <n v="0"/>
    <n v="230.38447110576925"/>
    <n v="0"/>
    <n v="1.9716666666666665"/>
  </r>
  <r>
    <d v="2021-03-01T00:00:00"/>
    <x v="11"/>
    <s v="P"/>
    <s v="Active"/>
    <n v="519"/>
    <x v="518"/>
    <s v="Y"/>
    <x v="20"/>
    <n v="1021"/>
    <x v="7"/>
    <s v="Niederl. 9"/>
    <n v="0.5"/>
    <s v="Department"/>
    <s v="Supervisor"/>
    <s v="Non-Mgm."/>
    <s v="ang."/>
    <s v="W"/>
    <d v="2018-04-01T00:00:00"/>
    <m/>
    <s v=""/>
    <n v="1"/>
    <d v="1989-03-24T00:00:00"/>
    <n v="30"/>
    <s v="N"/>
    <n v="30"/>
    <n v="2.5"/>
    <n v="39"/>
    <x v="0"/>
    <n v="0.5"/>
    <n v="31"/>
    <n v="0"/>
    <n v="9682"/>
    <n v="1259.1937499999999"/>
    <n v="0"/>
    <n v="0"/>
    <n v="0"/>
    <n v="0"/>
    <n v="0"/>
    <n v="0"/>
    <n v="0"/>
    <n v="0"/>
    <n v="0"/>
    <n v="0"/>
    <n v="0"/>
    <n v="0"/>
    <n v="13.25"/>
    <n v="0"/>
    <n v="0"/>
    <n v="0"/>
    <n v="0"/>
    <n v="2.9673375000000002"/>
    <n v="0"/>
    <n v="0.98583333333333323"/>
  </r>
  <r>
    <d v="2021-03-01T00:00:00"/>
    <x v="11"/>
    <s v="P"/>
    <s v="Active"/>
    <n v="519"/>
    <x v="518"/>
    <s v="Y"/>
    <x v="20"/>
    <n v="1027"/>
    <x v="6"/>
    <s v="Niederl. 10"/>
    <n v="0.5"/>
    <s v="Department"/>
    <s v="Supervisor"/>
    <s v="Non-Mgm."/>
    <s v="ang."/>
    <s v="W"/>
    <d v="2018-04-01T00:00:00"/>
    <m/>
    <s v=""/>
    <n v="1"/>
    <d v="1989-03-24T00:00:00"/>
    <n v="30"/>
    <s v="N"/>
    <n v="30"/>
    <n v="2.5"/>
    <n v="39"/>
    <x v="0"/>
    <n v="0.5"/>
    <n v="31"/>
    <n v="0"/>
    <n v="9683"/>
    <n v="1259.1937499999999"/>
    <n v="0"/>
    <n v="0"/>
    <n v="0"/>
    <n v="0"/>
    <n v="0"/>
    <n v="0"/>
    <n v="0"/>
    <n v="0"/>
    <n v="0"/>
    <n v="0"/>
    <n v="0"/>
    <n v="0"/>
    <n v="13.25"/>
    <n v="0"/>
    <n v="0"/>
    <n v="0"/>
    <n v="0"/>
    <n v="2.9673375000000002"/>
    <n v="0"/>
    <n v="0.98583333333333323"/>
  </r>
  <r>
    <d v="2021-03-01T00:00:00"/>
    <x v="11"/>
    <s v="P"/>
    <s v="Active"/>
    <n v="520"/>
    <x v="519"/>
    <s v="N"/>
    <x v="22"/>
    <n v="1053"/>
    <x v="3"/>
    <s v="Niederl. 8"/>
    <n v="1"/>
    <s v="Department"/>
    <s v="Supervisor"/>
    <s v="Non-Mgm."/>
    <s v="ang."/>
    <s v="M"/>
    <d v="2018-04-01T00:00:00"/>
    <m/>
    <s v=""/>
    <n v="1"/>
    <d v="1994-09-10T00:00:00"/>
    <n v="25"/>
    <s v="J"/>
    <n v="30"/>
    <n v="2.5"/>
    <n v="39"/>
    <x v="0"/>
    <n v="1"/>
    <n v="31"/>
    <n v="0"/>
    <n v="9684"/>
    <n v="1259.1937499999999"/>
    <n v="0"/>
    <n v="0"/>
    <n v="0"/>
    <n v="0"/>
    <n v="0"/>
    <n v="0"/>
    <n v="0"/>
    <n v="0"/>
    <n v="0"/>
    <n v="0"/>
    <n v="558.69230769230762"/>
    <n v="443.85"/>
    <n v="26.5"/>
    <n v="0"/>
    <n v="0"/>
    <n v="0"/>
    <n v="0"/>
    <n v="230.45402480769229"/>
    <n v="0"/>
    <n v="1.9716666666666665"/>
  </r>
  <r>
    <d v="2021-03-01T00:00:00"/>
    <x v="11"/>
    <s v="P"/>
    <s v="Active"/>
    <n v="521"/>
    <x v="520"/>
    <s v="N"/>
    <x v="5"/>
    <n v="1093"/>
    <x v="0"/>
    <s v="Niederl. 3"/>
    <n v="1"/>
    <s v="Department"/>
    <s v="Supervisor"/>
    <s v="Non-Mgm."/>
    <s v="ang."/>
    <s v="M"/>
    <d v="2018-04-16T00:00:00"/>
    <m/>
    <s v=""/>
    <n v="1"/>
    <d v="1967-03-25T00:00:00"/>
    <n v="52"/>
    <s v="N"/>
    <n v="30"/>
    <n v="2.5"/>
    <n v="39"/>
    <x v="0"/>
    <n v="1"/>
    <n v="31"/>
    <n v="0"/>
    <n v="9685"/>
    <n v="1259.1937499999999"/>
    <n v="0"/>
    <n v="0"/>
    <n v="0"/>
    <n v="0"/>
    <n v="0"/>
    <n v="0"/>
    <n v="0"/>
    <n v="0"/>
    <n v="0"/>
    <n v="0"/>
    <n v="0"/>
    <n v="0"/>
    <n v="26.5"/>
    <n v="0"/>
    <n v="0"/>
    <n v="0"/>
    <n v="0"/>
    <n v="5.9346750000000004"/>
    <n v="0"/>
    <n v="1.9716666666666665"/>
  </r>
  <r>
    <d v="2021-03-01T00:00:00"/>
    <x v="11"/>
    <s v="P"/>
    <s v="Active"/>
    <n v="522"/>
    <x v="521"/>
    <s v="N"/>
    <x v="24"/>
    <n v="1081"/>
    <x v="0"/>
    <s v="Niederl. 3"/>
    <n v="1"/>
    <s v="Department"/>
    <s v="Supervisor"/>
    <s v="Non-Mgm."/>
    <s v="ang."/>
    <s v="M"/>
    <d v="2018-04-01T00:00:00"/>
    <m/>
    <s v=""/>
    <n v="1"/>
    <d v="1986-02-17T00:00:00"/>
    <n v="33"/>
    <s v="N"/>
    <n v="30"/>
    <n v="2.5"/>
    <n v="39"/>
    <x v="0"/>
    <n v="1"/>
    <n v="31"/>
    <n v="0"/>
    <n v="9686"/>
    <n v="1259.1937499999999"/>
    <n v="0"/>
    <n v="0"/>
    <n v="0"/>
    <n v="0"/>
    <n v="0"/>
    <n v="0"/>
    <n v="0"/>
    <n v="0"/>
    <n v="0"/>
    <n v="0"/>
    <n v="0"/>
    <n v="0"/>
    <n v="26.5"/>
    <n v="0"/>
    <n v="0"/>
    <n v="0"/>
    <n v="0"/>
    <n v="5.9346750000000004"/>
    <n v="0"/>
    <n v="1.9716666666666665"/>
  </r>
  <r>
    <d v="2021-03-01T00:00:00"/>
    <x v="11"/>
    <s v="P"/>
    <s v="Active"/>
    <n v="523"/>
    <x v="522"/>
    <s v="N"/>
    <x v="36"/>
    <n v="1054"/>
    <x v="8"/>
    <s v="Niederl. 2"/>
    <n v="1"/>
    <s v="Department"/>
    <s v="Supervisor"/>
    <s v="Non-Mgm."/>
    <s v="ang."/>
    <s v="W"/>
    <d v="2018-04-01T00:00:00"/>
    <m/>
    <s v=""/>
    <n v="1"/>
    <d v="1975-09-19T00:00:00"/>
    <n v="44"/>
    <s v="N"/>
    <n v="24"/>
    <n v="2"/>
    <n v="20"/>
    <x v="0"/>
    <n v="0.51282051282051277"/>
    <n v="31"/>
    <n v="0"/>
    <n v="9687"/>
    <n v="1259.1937499999999"/>
    <n v="0"/>
    <n v="0"/>
    <n v="0"/>
    <n v="0"/>
    <n v="0"/>
    <n v="0"/>
    <n v="0"/>
    <n v="0"/>
    <n v="0"/>
    <n v="0"/>
    <n v="0"/>
    <n v="0"/>
    <n v="26.5"/>
    <n v="0"/>
    <n v="0"/>
    <n v="0"/>
    <n v="0"/>
    <n v="5.9346750000000004"/>
    <n v="0"/>
    <n v="1.9716666666666665"/>
  </r>
  <r>
    <d v="2021-03-01T00:00:00"/>
    <x v="11"/>
    <s v="P"/>
    <s v="Active"/>
    <n v="524"/>
    <x v="523"/>
    <s v="N"/>
    <x v="0"/>
    <n v="1090"/>
    <x v="0"/>
    <s v="Niederl. 3"/>
    <n v="1"/>
    <s v="Department"/>
    <s v="Supervisor"/>
    <s v="Non-Mgm."/>
    <s v="ang."/>
    <s v="W"/>
    <d v="2018-04-05T00:00:00"/>
    <m/>
    <s v=""/>
    <n v="1"/>
    <d v="1995-07-05T00:00:00"/>
    <n v="24"/>
    <s v="N"/>
    <n v="30"/>
    <n v="2.5"/>
    <n v="39"/>
    <x v="0"/>
    <n v="1"/>
    <n v="31"/>
    <n v="0"/>
    <n v="9688"/>
    <n v="1259.1937499999999"/>
    <n v="0"/>
    <n v="0"/>
    <n v="0"/>
    <n v="0"/>
    <n v="0"/>
    <n v="0"/>
    <n v="0"/>
    <n v="0"/>
    <n v="0"/>
    <n v="0"/>
    <n v="0"/>
    <n v="0"/>
    <n v="26.5"/>
    <n v="0"/>
    <n v="0"/>
    <n v="0"/>
    <n v="0"/>
    <n v="5.9346750000000004"/>
    <n v="0"/>
    <n v="1.9716666666666665"/>
  </r>
  <r>
    <d v="2021-03-01T00:00:00"/>
    <x v="11"/>
    <s v="P"/>
    <s v="Active"/>
    <n v="525"/>
    <x v="524"/>
    <s v="N"/>
    <x v="9"/>
    <n v="1087"/>
    <x v="0"/>
    <s v="Niederl. 3"/>
    <n v="1"/>
    <s v="Department"/>
    <s v="Supervisor"/>
    <s v="Non-Mgm."/>
    <s v="ang."/>
    <s v="M"/>
    <d v="2018-04-01T00:00:00"/>
    <m/>
    <s v=""/>
    <n v="1"/>
    <d v="1984-03-26T00:00:00"/>
    <n v="35"/>
    <s v="N"/>
    <n v="30"/>
    <n v="2.5"/>
    <n v="39"/>
    <x v="0"/>
    <n v="1"/>
    <n v="31"/>
    <n v="0"/>
    <n v="9689"/>
    <n v="1259.1937499999999"/>
    <n v="0"/>
    <n v="0"/>
    <n v="0"/>
    <n v="0"/>
    <n v="0"/>
    <n v="0"/>
    <n v="0"/>
    <n v="0"/>
    <n v="0"/>
    <n v="0"/>
    <n v="0"/>
    <n v="0"/>
    <n v="26.5"/>
    <n v="0"/>
    <n v="0"/>
    <n v="0"/>
    <n v="0"/>
    <n v="5.9346750000000004"/>
    <n v="0"/>
    <n v="1.9716666666666665"/>
  </r>
  <r>
    <d v="2021-03-01T00:00:00"/>
    <x v="11"/>
    <s v="P"/>
    <s v="Active"/>
    <n v="526"/>
    <x v="525"/>
    <s v="N"/>
    <x v="31"/>
    <n v="1052"/>
    <x v="3"/>
    <s v="Niederl. 8"/>
    <n v="1"/>
    <s v="Department"/>
    <s v="Supervisor"/>
    <s v="Non-Mgm."/>
    <s v="ang."/>
    <s v="M"/>
    <d v="2018-04-16T00:00:00"/>
    <m/>
    <s v=""/>
    <n v="1"/>
    <d v="1987-02-05T00:00:00"/>
    <n v="32"/>
    <s v="J"/>
    <n v="30"/>
    <n v="2.5"/>
    <n v="39"/>
    <x v="0"/>
    <n v="1"/>
    <n v="31"/>
    <n v="0"/>
    <n v="9690"/>
    <n v="1259.1937499999999"/>
    <n v="0"/>
    <n v="0"/>
    <n v="30"/>
    <n v="0"/>
    <n v="108.33"/>
    <n v="0"/>
    <n v="0"/>
    <n v="0"/>
    <n v="0"/>
    <n v="0"/>
    <n v="559.03846153846155"/>
    <n v="444.12500000000006"/>
    <n v="26.5"/>
    <n v="0"/>
    <n v="0"/>
    <n v="0"/>
    <n v="0"/>
    <n v="261.57213571153846"/>
    <n v="78.66"/>
    <n v="1.9716666666666665"/>
  </r>
  <r>
    <d v="2021-03-01T00:00:00"/>
    <x v="11"/>
    <s v="P"/>
    <s v="Active"/>
    <n v="527"/>
    <x v="526"/>
    <s v="N"/>
    <x v="22"/>
    <n v="1023"/>
    <x v="7"/>
    <s v="Niederl. 9"/>
    <n v="1"/>
    <s v="Department"/>
    <s v="Supervisor"/>
    <s v="Non-Mgm."/>
    <s v="ang."/>
    <s v="M"/>
    <d v="2018-04-01T00:00:00"/>
    <m/>
    <s v=""/>
    <n v="1"/>
    <d v="1991-02-18T00:00:00"/>
    <n v="28"/>
    <s v="J"/>
    <n v="30"/>
    <n v="2.5"/>
    <n v="39"/>
    <x v="0"/>
    <n v="1"/>
    <n v="31"/>
    <n v="0"/>
    <n v="9691"/>
    <n v="1259.1937499999999"/>
    <n v="0"/>
    <n v="0"/>
    <n v="0"/>
    <n v="0"/>
    <n v="0"/>
    <n v="0"/>
    <n v="0"/>
    <n v="0"/>
    <n v="0"/>
    <n v="0"/>
    <n v="559.09615384615381"/>
    <n v="444.17083333333341"/>
    <n v="26.5"/>
    <n v="0"/>
    <n v="0"/>
    <n v="0"/>
    <n v="0"/>
    <n v="230.61631677884617"/>
    <n v="0"/>
    <n v="1.9716666666666665"/>
  </r>
  <r>
    <d v="2021-03-01T00:00:00"/>
    <x v="11"/>
    <s v="P"/>
    <s v="Active"/>
    <n v="528"/>
    <x v="527"/>
    <s v="N"/>
    <x v="11"/>
    <n v="1082"/>
    <x v="0"/>
    <s v="Niederl. 3"/>
    <n v="1"/>
    <s v="Department"/>
    <s v="Supervisor"/>
    <s v="Non-Mgm."/>
    <s v="ang."/>
    <s v="W"/>
    <d v="2018-04-01T00:00:00"/>
    <m/>
    <s v=""/>
    <n v="1"/>
    <d v="1991-10-08T00:00:00"/>
    <n v="28"/>
    <s v="N"/>
    <n v="30"/>
    <n v="2.5"/>
    <n v="39"/>
    <x v="0"/>
    <n v="1"/>
    <n v="31"/>
    <n v="0"/>
    <n v="9692"/>
    <n v="1259.1937499999999"/>
    <n v="0"/>
    <n v="0"/>
    <n v="0"/>
    <n v="0"/>
    <n v="0"/>
    <n v="0"/>
    <n v="0"/>
    <n v="0"/>
    <n v="0"/>
    <n v="0"/>
    <n v="0"/>
    <n v="0"/>
    <n v="26.5"/>
    <n v="0"/>
    <n v="0"/>
    <n v="0"/>
    <n v="0"/>
    <n v="5.9346750000000004"/>
    <n v="0"/>
    <n v="1.9716666666666665"/>
  </r>
  <r>
    <d v="2021-03-01T00:00:00"/>
    <x v="11"/>
    <s v="P"/>
    <s v="Active"/>
    <n v="529"/>
    <x v="528"/>
    <s v="N"/>
    <x v="9"/>
    <n v="1087"/>
    <x v="0"/>
    <s v="Niederl. 3"/>
    <n v="1"/>
    <s v="Department"/>
    <s v="Supervisor"/>
    <s v="Non-Mgm."/>
    <s v="ang."/>
    <s v="M"/>
    <d v="2018-04-01T00:00:00"/>
    <m/>
    <s v=""/>
    <n v="1"/>
    <d v="1992-09-22T00:00:00"/>
    <n v="27"/>
    <s v="N"/>
    <n v="30"/>
    <n v="2.5"/>
    <n v="39"/>
    <x v="0"/>
    <n v="1"/>
    <n v="31"/>
    <n v="0"/>
    <n v="9693"/>
    <n v="1259.1937499999999"/>
    <n v="0"/>
    <n v="0"/>
    <n v="0"/>
    <n v="0"/>
    <n v="0"/>
    <n v="0"/>
    <n v="0"/>
    <n v="0"/>
    <n v="0"/>
    <n v="0"/>
    <n v="0"/>
    <n v="0"/>
    <n v="26.5"/>
    <n v="0"/>
    <n v="0"/>
    <n v="0"/>
    <n v="0"/>
    <n v="5.9346750000000004"/>
    <n v="0"/>
    <n v="1.9716666666666665"/>
  </r>
  <r>
    <d v="2021-03-01T00:00:00"/>
    <x v="11"/>
    <s v="P"/>
    <s v="Active"/>
    <n v="530"/>
    <x v="529"/>
    <s v="N"/>
    <x v="22"/>
    <n v="1060"/>
    <x v="2"/>
    <s v="Niederl. 7"/>
    <n v="1"/>
    <s v="Department"/>
    <s v="Supervisor"/>
    <s v="Non-Mgm."/>
    <s v="ang."/>
    <s v="M"/>
    <d v="2018-04-16T00:00:00"/>
    <m/>
    <s v=""/>
    <n v="1"/>
    <d v="1965-08-12T00:00:00"/>
    <n v="54"/>
    <s v="J"/>
    <n v="30"/>
    <n v="2.5"/>
    <n v="39"/>
    <x v="0"/>
    <n v="1"/>
    <n v="31"/>
    <n v="0"/>
    <n v="9694"/>
    <n v="1259.1937499999999"/>
    <n v="0"/>
    <n v="0"/>
    <n v="0"/>
    <n v="0"/>
    <n v="0"/>
    <n v="0"/>
    <n v="0"/>
    <n v="0"/>
    <n v="0"/>
    <n v="0"/>
    <n v="559.26923076923083"/>
    <n v="444.30833333333339"/>
    <n v="26.5"/>
    <n v="0"/>
    <n v="0"/>
    <n v="0"/>
    <n v="0"/>
    <n v="230.6858704807693"/>
    <n v="0"/>
    <n v="1.9716666666666665"/>
  </r>
  <r>
    <d v="2021-03-01T00:00:00"/>
    <x v="11"/>
    <s v="P"/>
    <s v="Active"/>
    <n v="531"/>
    <x v="530"/>
    <s v="N"/>
    <x v="20"/>
    <n v="1062"/>
    <x v="11"/>
    <s v="Niederl. 12"/>
    <n v="1"/>
    <s v="Department"/>
    <s v="Supervisor"/>
    <s v="Non-Mgm."/>
    <s v="ang."/>
    <s v="W"/>
    <d v="2018-04-16T00:00:00"/>
    <m/>
    <s v=""/>
    <n v="1"/>
    <d v="1987-06-15T00:00:00"/>
    <n v="32"/>
    <s v="N"/>
    <n v="30"/>
    <n v="2.5"/>
    <n v="39"/>
    <x v="0"/>
    <n v="1"/>
    <n v="31"/>
    <n v="0"/>
    <n v="9695"/>
    <n v="1259.1937499999999"/>
    <n v="0"/>
    <n v="0"/>
    <n v="0"/>
    <n v="0"/>
    <n v="0"/>
    <n v="0"/>
    <n v="0"/>
    <n v="0"/>
    <n v="0"/>
    <n v="0"/>
    <n v="0"/>
    <n v="0"/>
    <n v="26.5"/>
    <n v="0"/>
    <n v="0"/>
    <n v="0"/>
    <n v="0"/>
    <n v="5.9346750000000004"/>
    <n v="0"/>
    <n v="1.9716666666666665"/>
  </r>
  <r>
    <d v="2021-03-01T00:00:00"/>
    <x v="11"/>
    <s v="P"/>
    <s v="Active"/>
    <n v="532"/>
    <x v="531"/>
    <s v="N"/>
    <x v="31"/>
    <n v="1040"/>
    <x v="4"/>
    <s v="Niederl. 6"/>
    <n v="1"/>
    <s v="Department"/>
    <s v="Supervisor"/>
    <s v="Non-Mgm."/>
    <s v="ang."/>
    <s v="M"/>
    <d v="2018-04-01T00:00:00"/>
    <m/>
    <s v=""/>
    <n v="1"/>
    <d v="1982-10-23T00:00:00"/>
    <n v="37"/>
    <s v="J"/>
    <n v="30"/>
    <n v="2.5"/>
    <n v="39"/>
    <x v="0"/>
    <n v="1"/>
    <n v="31"/>
    <n v="0"/>
    <n v="9696"/>
    <n v="1259.1937499999999"/>
    <n v="0"/>
    <n v="0"/>
    <n v="30"/>
    <n v="0"/>
    <n v="108.33"/>
    <n v="2300"/>
    <n v="0"/>
    <n v="0"/>
    <n v="0"/>
    <n v="0"/>
    <n v="559.38461538461536"/>
    <n v="444.40000000000003"/>
    <n v="26.5"/>
    <n v="0"/>
    <n v="0"/>
    <n v="0"/>
    <n v="0"/>
    <n v="776.79624311538464"/>
    <n v="100.51"/>
    <n v="1.9716666666666665"/>
  </r>
  <r>
    <d v="2021-03-01T00:00:00"/>
    <x v="11"/>
    <s v="P"/>
    <s v="Active"/>
    <n v="533"/>
    <x v="532"/>
    <s v="N"/>
    <x v="49"/>
    <n v="1072"/>
    <x v="0"/>
    <s v="Niederl. 3"/>
    <n v="1"/>
    <s v="Department"/>
    <s v="Supervisor"/>
    <s v="Non-Mgm."/>
    <s v="ang."/>
    <s v="M"/>
    <d v="2018-04-01T00:00:00"/>
    <m/>
    <s v=""/>
    <n v="1"/>
    <d v="1987-06-04T00:00:00"/>
    <n v="32"/>
    <s v="N"/>
    <n v="30"/>
    <n v="2.5"/>
    <n v="39"/>
    <x v="0"/>
    <n v="1"/>
    <n v="31"/>
    <n v="0"/>
    <n v="9697"/>
    <n v="1259.1937499999999"/>
    <n v="0"/>
    <n v="0"/>
    <n v="0"/>
    <n v="0"/>
    <n v="0"/>
    <n v="0"/>
    <n v="0"/>
    <n v="0"/>
    <n v="0"/>
    <n v="0"/>
    <n v="0"/>
    <n v="0"/>
    <n v="26.5"/>
    <n v="0"/>
    <n v="0"/>
    <n v="0"/>
    <n v="0"/>
    <n v="5.9346750000000004"/>
    <n v="0"/>
    <n v="1.9716666666666665"/>
  </r>
  <r>
    <d v="2021-03-01T00:00:00"/>
    <x v="11"/>
    <s v="P"/>
    <s v="Active"/>
    <n v="534"/>
    <x v="533"/>
    <s v="N"/>
    <x v="16"/>
    <n v="1056"/>
    <x v="2"/>
    <s v="Niederl. 7"/>
    <n v="1"/>
    <s v="Department"/>
    <s v="Supervisor"/>
    <s v="Non-Mgm."/>
    <s v="ang."/>
    <s v="W"/>
    <d v="2018-04-09T00:00:00"/>
    <m/>
    <s v=""/>
    <n v="1"/>
    <d v="1987-01-12T00:00:00"/>
    <n v="33"/>
    <s v="J"/>
    <n v="30"/>
    <n v="2.5"/>
    <n v="39"/>
    <x v="0"/>
    <n v="1"/>
    <n v="31"/>
    <n v="0"/>
    <n v="9698"/>
    <n v="1259.1937499999999"/>
    <n v="0"/>
    <n v="0"/>
    <n v="0"/>
    <n v="0"/>
    <n v="0"/>
    <n v="0"/>
    <n v="0"/>
    <n v="0"/>
    <n v="0"/>
    <n v="0"/>
    <n v="559.5"/>
    <n v="444.49166666666667"/>
    <n v="26.5"/>
    <n v="0"/>
    <n v="0"/>
    <n v="0"/>
    <n v="0"/>
    <n v="230.77860875000005"/>
    <n v="0"/>
    <n v="1.9716666666666665"/>
  </r>
  <r>
    <d v="2021-03-01T00:00:00"/>
    <x v="11"/>
    <s v="P"/>
    <s v="Active"/>
    <n v="535"/>
    <x v="534"/>
    <s v="N"/>
    <x v="48"/>
    <n v="1073"/>
    <x v="0"/>
    <s v="Niederl. 3"/>
    <n v="1"/>
    <s v="Department"/>
    <s v="Supervisor"/>
    <s v="Non-Mgm."/>
    <s v="ang."/>
    <s v="M"/>
    <d v="2018-05-15T00:00:00"/>
    <m/>
    <s v=""/>
    <n v="1"/>
    <d v="1990-07-07T00:00:00"/>
    <n v="29"/>
    <s v="N"/>
    <n v="30"/>
    <n v="2.5"/>
    <n v="39"/>
    <x v="0"/>
    <n v="1"/>
    <n v="31"/>
    <n v="0"/>
    <n v="9699"/>
    <n v="1259.1937499999999"/>
    <n v="0"/>
    <n v="0"/>
    <n v="0"/>
    <n v="0"/>
    <n v="0"/>
    <n v="0"/>
    <n v="0"/>
    <n v="0"/>
    <n v="0"/>
    <n v="0"/>
    <n v="0"/>
    <n v="0"/>
    <n v="26.5"/>
    <n v="0"/>
    <n v="0"/>
    <n v="0"/>
    <n v="0"/>
    <n v="5.9346750000000004"/>
    <n v="0"/>
    <n v="1.9716666666666665"/>
  </r>
  <r>
    <d v="2021-03-01T00:00:00"/>
    <x v="11"/>
    <s v="P"/>
    <s v="Active"/>
    <n v="536"/>
    <x v="535"/>
    <s v="N"/>
    <x v="0"/>
    <n v="1090"/>
    <x v="0"/>
    <s v="Niederl. 3"/>
    <n v="1"/>
    <s v="Department"/>
    <s v="Supervisor"/>
    <s v="Manager"/>
    <s v="ang."/>
    <s v="M"/>
    <d v="2018-05-01T00:00:00"/>
    <m/>
    <s v=""/>
    <n v="1"/>
    <d v="1977-07-08T00:00:00"/>
    <n v="42"/>
    <s v="N"/>
    <n v="30"/>
    <n v="2.5"/>
    <n v="39"/>
    <x v="0"/>
    <n v="1"/>
    <n v="31"/>
    <n v="0"/>
    <n v="9700"/>
    <n v="1259.1937499999999"/>
    <n v="0"/>
    <n v="0"/>
    <n v="0"/>
    <n v="0"/>
    <n v="0"/>
    <n v="0"/>
    <n v="0"/>
    <n v="0"/>
    <n v="0"/>
    <n v="0"/>
    <n v="0"/>
    <n v="0"/>
    <n v="26.5"/>
    <n v="0"/>
    <n v="0"/>
    <n v="0"/>
    <n v="0"/>
    <n v="5.9346750000000004"/>
    <n v="120.232"/>
    <n v="1.9716666666666665"/>
  </r>
  <r>
    <d v="2021-03-01T00:00:00"/>
    <x v="11"/>
    <s v="P"/>
    <s v="Active"/>
    <n v="537"/>
    <x v="536"/>
    <s v="N"/>
    <x v="23"/>
    <n v="1068"/>
    <x v="0"/>
    <s v="Niederl. 3"/>
    <n v="1"/>
    <s v="Department"/>
    <s v="Supervisor"/>
    <s v="Non-Mgm."/>
    <s v="ang."/>
    <s v="W"/>
    <d v="2018-05-15T00:00:00"/>
    <m/>
    <s v=""/>
    <n v="1"/>
    <d v="1988-02-17T00:00:00"/>
    <n v="31"/>
    <s v="N"/>
    <n v="30"/>
    <n v="2.5"/>
    <n v="39"/>
    <x v="0"/>
    <n v="1"/>
    <n v="31"/>
    <n v="0"/>
    <n v="9701"/>
    <n v="1259.1937499999999"/>
    <n v="0"/>
    <n v="0"/>
    <n v="0"/>
    <n v="0"/>
    <n v="0"/>
    <n v="0"/>
    <n v="0"/>
    <n v="0"/>
    <n v="0"/>
    <n v="0"/>
    <n v="0"/>
    <n v="0"/>
    <n v="26.5"/>
    <n v="0"/>
    <n v="0"/>
    <n v="0"/>
    <n v="0"/>
    <n v="5.9346750000000004"/>
    <n v="0"/>
    <n v="1.9716666666666665"/>
  </r>
  <r>
    <d v="2021-03-01T00:00:00"/>
    <x v="11"/>
    <s v="P"/>
    <s v="Active"/>
    <n v="538"/>
    <x v="537"/>
    <s v="N"/>
    <x v="9"/>
    <n v="1087"/>
    <x v="0"/>
    <s v="Niederl. 3"/>
    <n v="1"/>
    <s v="Department"/>
    <s v="Supervisor"/>
    <s v="Non-Mgm."/>
    <s v="ang."/>
    <s v="M"/>
    <d v="2018-05-01T00:00:00"/>
    <m/>
    <s v=""/>
    <n v="1"/>
    <d v="1979-07-24T00:00:00"/>
    <n v="40"/>
    <s v="N"/>
    <n v="30"/>
    <n v="2.5"/>
    <n v="39"/>
    <x v="0"/>
    <n v="1"/>
    <n v="31"/>
    <n v="0"/>
    <n v="9702"/>
    <n v="1259.1937499999999"/>
    <n v="0"/>
    <n v="0"/>
    <n v="0"/>
    <n v="0"/>
    <n v="0"/>
    <n v="0"/>
    <n v="0"/>
    <n v="0"/>
    <n v="0"/>
    <n v="0"/>
    <n v="0"/>
    <n v="0"/>
    <n v="26.5"/>
    <n v="0"/>
    <n v="0"/>
    <n v="0"/>
    <n v="0"/>
    <n v="5.9346750000000004"/>
    <n v="0"/>
    <n v="1.9716666666666665"/>
  </r>
  <r>
    <d v="2021-03-01T00:00:00"/>
    <x v="11"/>
    <s v="P"/>
    <s v="Active"/>
    <n v="539"/>
    <x v="538"/>
    <s v="N"/>
    <x v="30"/>
    <n v="1071"/>
    <x v="0"/>
    <s v="Niederl. 3"/>
    <n v="1"/>
    <s v="Department"/>
    <s v="Supervisor"/>
    <s v="Non-Mgm."/>
    <s v="ang."/>
    <s v="M"/>
    <d v="2018-05-01T00:00:00"/>
    <m/>
    <s v=""/>
    <n v="1"/>
    <d v="1987-10-31T00:00:00"/>
    <n v="32"/>
    <s v="N"/>
    <n v="30"/>
    <n v="2.5"/>
    <n v="39"/>
    <x v="0"/>
    <n v="1"/>
    <n v="31"/>
    <n v="0"/>
    <n v="9703"/>
    <n v="1259.1937499999999"/>
    <n v="0"/>
    <n v="0"/>
    <n v="0"/>
    <n v="0"/>
    <n v="0"/>
    <n v="0"/>
    <n v="0"/>
    <n v="0"/>
    <n v="0"/>
    <n v="0"/>
    <n v="0"/>
    <n v="0"/>
    <n v="26.5"/>
    <n v="0"/>
    <n v="0"/>
    <n v="0"/>
    <n v="0"/>
    <n v="5.9346750000000004"/>
    <n v="0"/>
    <n v="1.9716666666666665"/>
  </r>
  <r>
    <d v="2021-03-01T00:00:00"/>
    <x v="11"/>
    <s v="P"/>
    <s v="Active"/>
    <n v="540"/>
    <x v="539"/>
    <s v="N"/>
    <x v="22"/>
    <n v="1023"/>
    <x v="7"/>
    <s v="Niederl. 9"/>
    <n v="1"/>
    <s v="Department"/>
    <s v="Supervisor"/>
    <s v="Non-Mgm."/>
    <s v="ang."/>
    <s v="M"/>
    <d v="2018-05-01T00:00:00"/>
    <m/>
    <s v=""/>
    <n v="1"/>
    <d v="1992-02-25T00:00:00"/>
    <n v="27"/>
    <s v="J"/>
    <n v="30"/>
    <n v="2.5"/>
    <n v="39"/>
    <x v="0"/>
    <n v="1"/>
    <n v="31"/>
    <n v="0"/>
    <n v="9704"/>
    <n v="1259.1937499999999"/>
    <n v="0"/>
    <n v="0"/>
    <n v="0"/>
    <n v="0"/>
    <n v="0"/>
    <n v="0"/>
    <n v="0"/>
    <n v="0"/>
    <n v="0"/>
    <n v="0"/>
    <n v="559.84615384615381"/>
    <n v="444.76666666666671"/>
    <n v="26.5"/>
    <n v="0"/>
    <n v="0"/>
    <n v="0"/>
    <n v="0"/>
    <n v="230.91771615384616"/>
    <n v="0"/>
    <n v="1.9716666666666665"/>
  </r>
  <r>
    <d v="2021-03-01T00:00:00"/>
    <x v="11"/>
    <s v="P"/>
    <s v="Active"/>
    <n v="541"/>
    <x v="540"/>
    <s v="N"/>
    <x v="22"/>
    <n v="1041"/>
    <x v="4"/>
    <s v="Niederl. 6"/>
    <n v="1"/>
    <s v="Department"/>
    <s v="Supervisor"/>
    <s v="Non-Mgm."/>
    <s v="ang."/>
    <s v="M"/>
    <d v="2018-05-01T00:00:00"/>
    <m/>
    <s v=""/>
    <n v="1"/>
    <d v="1967-11-02T00:00:00"/>
    <n v="52"/>
    <s v="J"/>
    <n v="30"/>
    <n v="2.5"/>
    <n v="39"/>
    <x v="0"/>
    <n v="1"/>
    <n v="31"/>
    <n v="0"/>
    <n v="9705"/>
    <n v="1259.1937499999999"/>
    <n v="0"/>
    <n v="0"/>
    <n v="0"/>
    <n v="0"/>
    <n v="0"/>
    <n v="0"/>
    <n v="0"/>
    <n v="0"/>
    <n v="0"/>
    <n v="0"/>
    <n v="559.90384615384608"/>
    <n v="444.81250000000006"/>
    <n v="26.5"/>
    <n v="0"/>
    <n v="0"/>
    <n v="0"/>
    <n v="0"/>
    <n v="230.94090072115387"/>
    <n v="0"/>
    <n v="1.9716666666666665"/>
  </r>
  <r>
    <d v="2021-03-01T00:00:00"/>
    <x v="11"/>
    <s v="P"/>
    <s v="Active"/>
    <n v="542"/>
    <x v="541"/>
    <s v="N"/>
    <x v="31"/>
    <n v="1046"/>
    <x v="9"/>
    <s v="Niederl. 4"/>
    <n v="1"/>
    <s v="Department"/>
    <s v="Supervisor"/>
    <s v="Non-Mgm."/>
    <s v="ang."/>
    <s v="M"/>
    <d v="2018-05-01T00:00:00"/>
    <m/>
    <s v=""/>
    <n v="1"/>
    <d v="1986-09-15T00:00:00"/>
    <n v="33"/>
    <s v="J"/>
    <n v="30"/>
    <n v="2.5"/>
    <n v="39"/>
    <x v="0"/>
    <n v="1"/>
    <n v="31"/>
    <n v="0"/>
    <n v="9706"/>
    <n v="1259.1937499999999"/>
    <n v="0"/>
    <n v="0"/>
    <n v="30"/>
    <n v="0"/>
    <n v="454.51"/>
    <n v="875"/>
    <n v="0"/>
    <n v="0"/>
    <n v="0"/>
    <n v="0"/>
    <n v="559.96153846153845"/>
    <n v="444.85833333333341"/>
    <n v="26.5"/>
    <n v="0"/>
    <n v="0"/>
    <n v="0"/>
    <n v="0"/>
    <n v="535.42634978846161"/>
    <n v="91.01"/>
    <n v="1.9716666666666665"/>
  </r>
  <r>
    <d v="2021-03-01T00:00:00"/>
    <x v="11"/>
    <s v="P"/>
    <s v="Active"/>
    <n v="543"/>
    <x v="542"/>
    <s v="N"/>
    <x v="18"/>
    <n v="1080"/>
    <x v="0"/>
    <s v="Niederl. 3"/>
    <n v="1"/>
    <s v="Department"/>
    <s v="Supervisor"/>
    <s v="Non-Mgm."/>
    <s v="ang."/>
    <s v="W"/>
    <d v="2018-05-01T00:00:00"/>
    <m/>
    <s v=""/>
    <n v="1"/>
    <d v="1992-12-15T00:00:00"/>
    <n v="27"/>
    <s v="N"/>
    <n v="30"/>
    <n v="2.5"/>
    <n v="39"/>
    <x v="0"/>
    <n v="1"/>
    <n v="31"/>
    <n v="0"/>
    <n v="9707"/>
    <n v="1259.1937499999999"/>
    <n v="0"/>
    <n v="0"/>
    <n v="0"/>
    <n v="0"/>
    <n v="0"/>
    <n v="0"/>
    <n v="0"/>
    <n v="0"/>
    <n v="0"/>
    <n v="0"/>
    <n v="0"/>
    <n v="0"/>
    <n v="26.5"/>
    <n v="0"/>
    <n v="0"/>
    <n v="0"/>
    <n v="0"/>
    <n v="5.9346750000000004"/>
    <n v="0"/>
    <n v="1.9716666666666665"/>
  </r>
  <r>
    <d v="2021-03-01T00:00:00"/>
    <x v="11"/>
    <s v="P"/>
    <s v="Active"/>
    <n v="544"/>
    <x v="543"/>
    <s v="N"/>
    <x v="36"/>
    <n v="1054"/>
    <x v="8"/>
    <s v="Niederl. 2"/>
    <n v="1"/>
    <s v="Department"/>
    <s v="Supervisor"/>
    <s v="Non-Mgm."/>
    <s v="ang."/>
    <s v="M"/>
    <d v="2018-06-01T00:00:00"/>
    <m/>
    <s v=""/>
    <n v="1"/>
    <d v="1986-10-31T00:00:00"/>
    <n v="33"/>
    <s v="N"/>
    <n v="30"/>
    <n v="2.5"/>
    <n v="39"/>
    <x v="0"/>
    <n v="1"/>
    <n v="31"/>
    <n v="0"/>
    <n v="9708"/>
    <n v="1259.1937499999999"/>
    <n v="0"/>
    <n v="0"/>
    <n v="0"/>
    <n v="0"/>
    <n v="0"/>
    <n v="0"/>
    <n v="0"/>
    <n v="0"/>
    <n v="0"/>
    <n v="0"/>
    <n v="0"/>
    <n v="0"/>
    <n v="26.5"/>
    <n v="0"/>
    <n v="0"/>
    <n v="0"/>
    <n v="0"/>
    <n v="5.9346750000000004"/>
    <n v="0"/>
    <n v="1.9716666666666665"/>
  </r>
  <r>
    <d v="2021-03-01T00:00:00"/>
    <x v="11"/>
    <s v="P"/>
    <s v="Active"/>
    <n v="545"/>
    <x v="544"/>
    <s v="N"/>
    <x v="19"/>
    <n v="1083"/>
    <x v="0"/>
    <s v="Niederl. 3"/>
    <n v="1"/>
    <s v="Department"/>
    <s v="Supervisor"/>
    <s v="Non-Mgm."/>
    <s v="ang."/>
    <s v="W"/>
    <d v="2018-06-01T00:00:00"/>
    <m/>
    <s v=""/>
    <n v="1"/>
    <d v="1991-05-06T00:00:00"/>
    <n v="28"/>
    <s v="N"/>
    <n v="30"/>
    <n v="2.5"/>
    <n v="39"/>
    <x v="0"/>
    <n v="1"/>
    <n v="31"/>
    <n v="0"/>
    <n v="9709"/>
    <n v="1259.1937499999999"/>
    <n v="0"/>
    <n v="0"/>
    <n v="0"/>
    <n v="0"/>
    <n v="0"/>
    <n v="0"/>
    <n v="0"/>
    <n v="0"/>
    <n v="0"/>
    <n v="0"/>
    <n v="0"/>
    <n v="0"/>
    <n v="26.5"/>
    <n v="0"/>
    <n v="0"/>
    <n v="0"/>
    <n v="0"/>
    <n v="5.9346750000000004"/>
    <n v="0"/>
    <n v="1.9716666666666665"/>
  </r>
  <r>
    <d v="2021-03-01T00:00:00"/>
    <x v="11"/>
    <s v="P"/>
    <s v="Active"/>
    <n v="546"/>
    <x v="545"/>
    <s v="N"/>
    <x v="16"/>
    <n v="1067"/>
    <x v="11"/>
    <s v="Niederl. 12"/>
    <n v="1"/>
    <s v="Department"/>
    <s v="Supervisor"/>
    <s v="Non-Mgm."/>
    <s v="ang."/>
    <s v="W"/>
    <d v="2018-06-01T00:00:00"/>
    <m/>
    <s v=""/>
    <n v="1"/>
    <d v="1993-09-24T00:00:00"/>
    <n v="26"/>
    <s v="N"/>
    <n v="30"/>
    <n v="2.5"/>
    <n v="39"/>
    <x v="0"/>
    <n v="1"/>
    <n v="31"/>
    <n v="0"/>
    <n v="9710"/>
    <n v="1259.1937499999999"/>
    <n v="0"/>
    <n v="0"/>
    <n v="0"/>
    <n v="0"/>
    <n v="0"/>
    <n v="0"/>
    <n v="0"/>
    <n v="0"/>
    <n v="0"/>
    <n v="0"/>
    <n v="0"/>
    <n v="0"/>
    <n v="26.5"/>
    <n v="0"/>
    <n v="0"/>
    <n v="0"/>
    <n v="0"/>
    <n v="5.9346750000000004"/>
    <n v="0"/>
    <n v="1.9716666666666665"/>
  </r>
  <r>
    <d v="2021-03-01T00:00:00"/>
    <x v="11"/>
    <s v="P"/>
    <s v="Active"/>
    <n v="547"/>
    <x v="546"/>
    <s v="N"/>
    <x v="22"/>
    <n v="1035"/>
    <x v="5"/>
    <s v="Niederl. 5"/>
    <n v="1"/>
    <s v="Department"/>
    <s v="Supervisor"/>
    <s v="Non-Mgm."/>
    <s v="ang."/>
    <s v="M"/>
    <d v="2018-06-01T00:00:00"/>
    <m/>
    <s v=""/>
    <n v="1"/>
    <d v="1983-07-05T00:00:00"/>
    <n v="36"/>
    <s v="J"/>
    <n v="30"/>
    <n v="2.5"/>
    <n v="39"/>
    <x v="0"/>
    <n v="1"/>
    <n v="31"/>
    <n v="0"/>
    <n v="9711"/>
    <n v="1259.1937499999999"/>
    <n v="0"/>
    <n v="0"/>
    <n v="0"/>
    <n v="0"/>
    <n v="0"/>
    <n v="0"/>
    <n v="0"/>
    <n v="0"/>
    <n v="0"/>
    <n v="0"/>
    <n v="560.25"/>
    <n v="445.08750000000003"/>
    <n v="26.5"/>
    <n v="0"/>
    <n v="0"/>
    <n v="0"/>
    <n v="0"/>
    <n v="231.08000812500003"/>
    <n v="0"/>
    <n v="1.9716666666666665"/>
  </r>
  <r>
    <d v="2021-03-01T00:00:00"/>
    <x v="11"/>
    <s v="P"/>
    <s v="Active"/>
    <n v="548"/>
    <x v="547"/>
    <s v="N"/>
    <x v="22"/>
    <n v="1023"/>
    <x v="7"/>
    <s v="Niederl. 9"/>
    <n v="1"/>
    <s v="Department"/>
    <s v="Supervisor"/>
    <s v="Non-Mgm."/>
    <s v="ang."/>
    <s v="M"/>
    <d v="2018-06-01T00:00:00"/>
    <m/>
    <s v=""/>
    <n v="1"/>
    <d v="1998-03-12T00:00:00"/>
    <n v="21"/>
    <s v="J"/>
    <n v="30"/>
    <n v="2.5"/>
    <n v="39"/>
    <x v="0"/>
    <n v="1"/>
    <n v="31"/>
    <n v="0"/>
    <n v="9712"/>
    <n v="1259.1937499999999"/>
    <n v="0"/>
    <n v="0"/>
    <n v="0"/>
    <n v="0"/>
    <n v="0"/>
    <n v="0"/>
    <n v="0"/>
    <n v="0"/>
    <n v="0"/>
    <n v="0"/>
    <n v="560.30769230769226"/>
    <n v="445.13333333333338"/>
    <n v="26.5"/>
    <n v="0"/>
    <n v="0"/>
    <n v="0"/>
    <n v="0"/>
    <n v="231.10319269230769"/>
    <n v="0"/>
    <n v="1.9716666666666665"/>
  </r>
  <r>
    <d v="2021-03-01T00:00:00"/>
    <x v="11"/>
    <s v="P"/>
    <s v="Active"/>
    <n v="549"/>
    <x v="548"/>
    <s v="N"/>
    <x v="16"/>
    <n v="1043"/>
    <x v="9"/>
    <s v="Niederl. 4"/>
    <n v="1"/>
    <s v="Department"/>
    <s v="Supervisor"/>
    <s v="Non-Mgm."/>
    <s v="ang."/>
    <s v="M"/>
    <d v="2018-06-01T00:00:00"/>
    <m/>
    <s v=""/>
    <n v="1"/>
    <d v="1982-09-19T00:00:00"/>
    <n v="37"/>
    <s v="N"/>
    <n v="30"/>
    <n v="2.5"/>
    <n v="39"/>
    <x v="0"/>
    <n v="1"/>
    <n v="31"/>
    <n v="0"/>
    <n v="9713"/>
    <n v="1259.1937499999999"/>
    <n v="0"/>
    <n v="0"/>
    <n v="30"/>
    <n v="0"/>
    <n v="0"/>
    <n v="0"/>
    <n v="0"/>
    <n v="0"/>
    <n v="0"/>
    <n v="0"/>
    <n v="0"/>
    <n v="0"/>
    <n v="26.5"/>
    <n v="0"/>
    <n v="0"/>
    <n v="0"/>
    <n v="0"/>
    <n v="12.653175000000001"/>
    <n v="79.61"/>
    <n v="1.9716666666666665"/>
  </r>
  <r>
    <d v="2021-03-01T00:00:00"/>
    <x v="11"/>
    <s v="P"/>
    <s v="Active"/>
    <n v="550"/>
    <x v="549"/>
    <s v="N"/>
    <x v="22"/>
    <n v="1053"/>
    <x v="3"/>
    <s v="Niederl. 8"/>
    <n v="1"/>
    <s v="Department"/>
    <s v="Supervisor"/>
    <s v="Non-Mgm."/>
    <s v="ang."/>
    <s v="M"/>
    <d v="2018-06-01T00:00:00"/>
    <m/>
    <s v=""/>
    <n v="1"/>
    <d v="1989-11-17T00:00:00"/>
    <n v="30"/>
    <s v="J"/>
    <n v="30"/>
    <n v="2.5"/>
    <n v="39"/>
    <x v="0"/>
    <n v="1"/>
    <n v="31"/>
    <n v="0"/>
    <n v="9714"/>
    <n v="1259.1937499999999"/>
    <n v="0"/>
    <n v="0"/>
    <n v="0"/>
    <n v="0"/>
    <n v="0"/>
    <n v="0"/>
    <n v="0"/>
    <n v="0"/>
    <n v="0"/>
    <n v="0"/>
    <n v="560.42307692307691"/>
    <n v="445.22500000000002"/>
    <n v="26.5"/>
    <n v="0"/>
    <n v="0"/>
    <n v="0"/>
    <n v="0"/>
    <n v="231.1495618269231"/>
    <n v="0"/>
    <n v="1.9716666666666665"/>
  </r>
  <r>
    <d v="2021-03-01T00:00:00"/>
    <x v="11"/>
    <s v="P"/>
    <s v="Active"/>
    <n v="551"/>
    <x v="550"/>
    <s v="N"/>
    <x v="17"/>
    <n v="1088"/>
    <x v="0"/>
    <s v="Niederl. 3"/>
    <n v="1"/>
    <s v="Department"/>
    <s v="Supervisor"/>
    <s v="Non-Mgm."/>
    <s v="ang."/>
    <s v="W"/>
    <d v="2018-06-04T00:00:00"/>
    <m/>
    <s v=""/>
    <n v="1"/>
    <d v="1993-05-04T00:00:00"/>
    <n v="26"/>
    <s v="N"/>
    <n v="30"/>
    <n v="2.5"/>
    <n v="39"/>
    <x v="0"/>
    <n v="1"/>
    <n v="31"/>
    <n v="0"/>
    <n v="9715"/>
    <n v="1259.1937499999999"/>
    <n v="0"/>
    <n v="0"/>
    <n v="0"/>
    <n v="0"/>
    <n v="0"/>
    <n v="0"/>
    <n v="0"/>
    <n v="0"/>
    <n v="0"/>
    <n v="0"/>
    <n v="0"/>
    <n v="0"/>
    <n v="26.5"/>
    <n v="0"/>
    <n v="0"/>
    <n v="0"/>
    <n v="0"/>
    <n v="5.9346750000000004"/>
    <n v="0"/>
    <n v="1.9716666666666665"/>
  </r>
  <r>
    <d v="2021-03-01T00:00:00"/>
    <x v="11"/>
    <s v="P"/>
    <s v="Active"/>
    <n v="552"/>
    <x v="551"/>
    <s v="N"/>
    <x v="22"/>
    <n v="1029"/>
    <x v="6"/>
    <s v="Niederl. 10"/>
    <n v="1"/>
    <s v="Department"/>
    <s v="Supervisor"/>
    <s v="Non-Mgm."/>
    <s v="ang."/>
    <s v="M"/>
    <d v="2018-06-15T00:00:00"/>
    <m/>
    <s v=""/>
    <n v="1"/>
    <d v="1984-12-04T00:00:00"/>
    <n v="35"/>
    <s v="J"/>
    <n v="30"/>
    <n v="2.5"/>
    <n v="39"/>
    <x v="0"/>
    <n v="1"/>
    <n v="31"/>
    <n v="0"/>
    <n v="9716"/>
    <n v="1259.1937499999999"/>
    <n v="0"/>
    <n v="0"/>
    <n v="0"/>
    <n v="0"/>
    <n v="0"/>
    <n v="0"/>
    <n v="0"/>
    <n v="0"/>
    <n v="0"/>
    <n v="0"/>
    <n v="560.53846153846155"/>
    <n v="445.31666666666666"/>
    <n v="26.5"/>
    <n v="0"/>
    <n v="0"/>
    <n v="0"/>
    <n v="0"/>
    <n v="231.19593096153849"/>
    <n v="0"/>
    <n v="1.9716666666666665"/>
  </r>
  <r>
    <d v="2021-03-01T00:00:00"/>
    <x v="11"/>
    <s v="P"/>
    <s v="Active"/>
    <n v="553"/>
    <x v="552"/>
    <s v="N"/>
    <x v="26"/>
    <n v="1091"/>
    <x v="0"/>
    <s v="Niederl. 3"/>
    <n v="1"/>
    <s v="Department"/>
    <s v="Supervisor"/>
    <s v="Non-Mgm."/>
    <s v="ang."/>
    <s v="M"/>
    <d v="2018-07-01T00:00:00"/>
    <m/>
    <s v=""/>
    <n v="1"/>
    <d v="1984-11-24T00:00:00"/>
    <n v="35"/>
    <s v="N"/>
    <n v="30"/>
    <n v="2.5"/>
    <n v="39"/>
    <x v="0"/>
    <n v="1"/>
    <n v="31"/>
    <n v="0"/>
    <n v="9717"/>
    <n v="1259.1937499999999"/>
    <n v="0"/>
    <n v="0"/>
    <n v="0"/>
    <n v="0"/>
    <n v="0"/>
    <n v="0"/>
    <n v="0"/>
    <n v="0"/>
    <n v="0"/>
    <n v="0"/>
    <n v="0"/>
    <n v="0"/>
    <n v="26.5"/>
    <n v="0"/>
    <n v="0"/>
    <n v="0"/>
    <n v="0"/>
    <n v="5.9346750000000004"/>
    <n v="0"/>
    <n v="1.9716666666666665"/>
  </r>
  <r>
    <d v="2021-03-01T00:00:00"/>
    <x v="11"/>
    <s v="P"/>
    <s v="Active"/>
    <n v="554"/>
    <x v="553"/>
    <s v="N"/>
    <x v="0"/>
    <n v="1090"/>
    <x v="0"/>
    <s v="Niederl. 3"/>
    <n v="1"/>
    <s v="Department"/>
    <s v="Supervisor"/>
    <s v="Non-Mgm."/>
    <s v="ang."/>
    <s v="W"/>
    <d v="2018-07-01T00:00:00"/>
    <m/>
    <s v=""/>
    <n v="1"/>
    <d v="1976-07-16T00:00:00"/>
    <n v="43"/>
    <s v="N"/>
    <n v="24"/>
    <n v="2"/>
    <n v="20"/>
    <x v="0"/>
    <n v="0.51282051282051277"/>
    <n v="31"/>
    <n v="0"/>
    <n v="9718"/>
    <n v="1259.1937499999999"/>
    <n v="0"/>
    <n v="0"/>
    <n v="0"/>
    <n v="0"/>
    <n v="0"/>
    <n v="0"/>
    <n v="0"/>
    <n v="0"/>
    <n v="0"/>
    <n v="0"/>
    <n v="0"/>
    <n v="0"/>
    <n v="26.5"/>
    <n v="0"/>
    <n v="0"/>
    <n v="0"/>
    <n v="0"/>
    <n v="5.9346750000000004"/>
    <n v="0"/>
    <n v="1.9716666666666665"/>
  </r>
  <r>
    <d v="2021-03-01T00:00:00"/>
    <x v="11"/>
    <s v="P"/>
    <s v="Active"/>
    <n v="555"/>
    <x v="554"/>
    <s v="N"/>
    <x v="26"/>
    <n v="1091"/>
    <x v="0"/>
    <s v="Niederl. 3"/>
    <n v="1"/>
    <s v="Department"/>
    <s v="Supervisor"/>
    <s v="Non-Mgm."/>
    <s v="ang."/>
    <s v="W"/>
    <d v="2018-07-15T00:00:00"/>
    <m/>
    <s v=""/>
    <n v="1"/>
    <d v="1992-12-14T00:00:00"/>
    <n v="27"/>
    <s v="N"/>
    <n v="30"/>
    <n v="2.5"/>
    <n v="39"/>
    <x v="0"/>
    <n v="1"/>
    <n v="31"/>
    <n v="0"/>
    <n v="9719"/>
    <n v="1259.1937499999999"/>
    <n v="0"/>
    <n v="0"/>
    <n v="0"/>
    <n v="0"/>
    <n v="0"/>
    <n v="0"/>
    <n v="0"/>
    <n v="0"/>
    <n v="0"/>
    <n v="0"/>
    <n v="0"/>
    <n v="0"/>
    <n v="26.5"/>
    <n v="0"/>
    <n v="0"/>
    <n v="0"/>
    <n v="0"/>
    <n v="5.9346750000000004"/>
    <n v="0"/>
    <n v="1.9716666666666665"/>
  </r>
  <r>
    <d v="2021-03-01T00:00:00"/>
    <x v="11"/>
    <s v="P"/>
    <s v="Active"/>
    <n v="556"/>
    <x v="555"/>
    <s v="N"/>
    <x v="17"/>
    <n v="1088"/>
    <x v="0"/>
    <s v="Niederl. 3"/>
    <n v="1"/>
    <s v="Department"/>
    <s v="Supervisor"/>
    <s v="Non-Mgm."/>
    <s v="ang."/>
    <s v="M"/>
    <d v="2018-10-01T00:00:00"/>
    <m/>
    <s v=""/>
    <n v="1"/>
    <d v="1992-12-02T00:00:00"/>
    <n v="27"/>
    <s v="N"/>
    <n v="30"/>
    <n v="2.5"/>
    <n v="39"/>
    <x v="0"/>
    <n v="1"/>
    <n v="31"/>
    <n v="0"/>
    <n v="9720"/>
    <n v="1259.1937499999999"/>
    <n v="0"/>
    <n v="0"/>
    <n v="0"/>
    <n v="0"/>
    <n v="0"/>
    <n v="0"/>
    <n v="0"/>
    <n v="0"/>
    <n v="0"/>
    <n v="0"/>
    <n v="0"/>
    <n v="0"/>
    <n v="26.5"/>
    <n v="0"/>
    <n v="0"/>
    <n v="0"/>
    <n v="0"/>
    <n v="5.9346750000000004"/>
    <n v="0"/>
    <n v="1.9716666666666665"/>
  </r>
  <r>
    <d v="2021-03-01T00:00:00"/>
    <x v="11"/>
    <s v="P"/>
    <s v="Active"/>
    <n v="557"/>
    <x v="556"/>
    <s v="N"/>
    <x v="16"/>
    <n v="1067"/>
    <x v="11"/>
    <s v="Niederl. 12"/>
    <n v="1"/>
    <s v="Department"/>
    <s v="Supervisor"/>
    <s v="Non-Mgm."/>
    <s v="ang."/>
    <s v="W"/>
    <d v="2018-07-09T00:00:00"/>
    <m/>
    <s v=""/>
    <n v="1"/>
    <d v="1972-04-23T00:00:00"/>
    <n v="47"/>
    <s v="N"/>
    <n v="30"/>
    <n v="2.5"/>
    <n v="39"/>
    <x v="0"/>
    <n v="1"/>
    <n v="31"/>
    <n v="0"/>
    <n v="9721"/>
    <n v="1259.1937499999999"/>
    <n v="0"/>
    <n v="0"/>
    <n v="0"/>
    <n v="0"/>
    <n v="0"/>
    <n v="0"/>
    <n v="0"/>
    <n v="0"/>
    <n v="0"/>
    <n v="0"/>
    <n v="0"/>
    <n v="0"/>
    <n v="26.5"/>
    <n v="0"/>
    <n v="0"/>
    <n v="0"/>
    <n v="0"/>
    <n v="5.9346750000000004"/>
    <n v="0"/>
    <n v="1.9716666666666665"/>
  </r>
  <r>
    <d v="2021-03-01T00:00:00"/>
    <x v="11"/>
    <s v="P"/>
    <s v="Active"/>
    <n v="558"/>
    <x v="557"/>
    <s v="N"/>
    <x v="22"/>
    <n v="1029"/>
    <x v="6"/>
    <s v="Niederl. 10"/>
    <n v="1"/>
    <s v="Department"/>
    <s v="Supervisor"/>
    <s v="Non-Mgm."/>
    <s v="ang."/>
    <s v="M"/>
    <d v="2018-07-01T00:00:00"/>
    <m/>
    <s v=""/>
    <n v="1"/>
    <d v="1975-08-12T00:00:00"/>
    <n v="44"/>
    <s v="J"/>
    <n v="30"/>
    <n v="2.5"/>
    <n v="39"/>
    <x v="0"/>
    <n v="1"/>
    <n v="31"/>
    <n v="0"/>
    <n v="9722"/>
    <n v="1259.1937499999999"/>
    <n v="0"/>
    <n v="0"/>
    <n v="0"/>
    <n v="0"/>
    <n v="0"/>
    <n v="0"/>
    <n v="0"/>
    <n v="0"/>
    <n v="0"/>
    <n v="0"/>
    <n v="560.88461538461536"/>
    <n v="445.5916666666667"/>
    <n v="26.5"/>
    <n v="0"/>
    <n v="0"/>
    <n v="0"/>
    <n v="0"/>
    <n v="231.33503836538461"/>
    <n v="0"/>
    <n v="1.9716666666666665"/>
  </r>
  <r>
    <d v="2021-03-01T00:00:00"/>
    <x v="11"/>
    <s v="P"/>
    <s v="Active"/>
    <n v="559"/>
    <x v="558"/>
    <s v="N"/>
    <x v="22"/>
    <n v="1035"/>
    <x v="5"/>
    <s v="Niederl. 5"/>
    <n v="1"/>
    <s v="Department"/>
    <s v="Supervisor"/>
    <s v="Non-Mgm."/>
    <s v="ang."/>
    <s v="M"/>
    <d v="2018-07-01T00:00:00"/>
    <m/>
    <s v=""/>
    <n v="1"/>
    <d v="1969-02-25T00:00:00"/>
    <n v="50"/>
    <s v="J"/>
    <n v="30"/>
    <n v="2.5"/>
    <n v="39"/>
    <x v="0"/>
    <n v="1"/>
    <n v="31"/>
    <n v="0"/>
    <n v="9723"/>
    <n v="1259.1937499999999"/>
    <n v="0"/>
    <n v="0"/>
    <n v="0"/>
    <n v="0"/>
    <n v="0"/>
    <n v="0"/>
    <n v="0"/>
    <n v="0"/>
    <n v="0"/>
    <n v="0"/>
    <n v="560.94230769230774"/>
    <n v="445.63750000000005"/>
    <n v="26.5"/>
    <n v="0"/>
    <n v="0"/>
    <n v="0"/>
    <n v="0"/>
    <n v="231.35822293269237"/>
    <n v="0"/>
    <n v="1.9716666666666665"/>
  </r>
  <r>
    <d v="2021-03-01T00:00:00"/>
    <x v="11"/>
    <s v="P"/>
    <s v="Active"/>
    <n v="560"/>
    <x v="559"/>
    <s v="N"/>
    <x v="31"/>
    <n v="1059"/>
    <x v="2"/>
    <s v="Niederl. 7"/>
    <n v="1"/>
    <s v="Department"/>
    <s v="Supervisor"/>
    <s v="Non-Mgm."/>
    <s v="ang."/>
    <s v="M"/>
    <d v="2018-07-01T00:00:00"/>
    <m/>
    <s v=""/>
    <n v="1"/>
    <d v="1997-07-12T00:00:00"/>
    <n v="22"/>
    <s v="J"/>
    <n v="30"/>
    <n v="2.5"/>
    <n v="39"/>
    <x v="0"/>
    <n v="1"/>
    <n v="31"/>
    <n v="0"/>
    <n v="9724"/>
    <n v="1259.1937499999999"/>
    <n v="0"/>
    <n v="0"/>
    <n v="30"/>
    <n v="0"/>
    <n v="54.17"/>
    <n v="250"/>
    <n v="0"/>
    <n v="0"/>
    <n v="0"/>
    <n v="0"/>
    <n v="561"/>
    <n v="445.68333333333339"/>
    <n v="26.5"/>
    <n v="0"/>
    <n v="0"/>
    <n v="0"/>
    <n v="0"/>
    <n v="306.21877900000004"/>
    <n v="79.040000000000006"/>
    <n v="1.9716666666666665"/>
  </r>
  <r>
    <d v="2021-03-01T00:00:00"/>
    <x v="11"/>
    <s v="P"/>
    <s v="Active"/>
    <n v="561"/>
    <x v="560"/>
    <s v="N"/>
    <x v="22"/>
    <n v="1053"/>
    <x v="3"/>
    <s v="Niederl. 8"/>
    <n v="1"/>
    <s v="Department"/>
    <s v="Supervisor"/>
    <s v="Non-Mgm."/>
    <s v="ang."/>
    <s v="M"/>
    <d v="2018-07-01T00:00:00"/>
    <m/>
    <s v=""/>
    <n v="1"/>
    <d v="1994-02-08T00:00:00"/>
    <n v="25"/>
    <s v="J"/>
    <n v="30"/>
    <n v="2.5"/>
    <n v="39"/>
    <x v="0"/>
    <n v="1"/>
    <n v="31"/>
    <n v="0"/>
    <n v="9725"/>
    <n v="1259.1937499999999"/>
    <n v="0"/>
    <n v="0"/>
    <n v="0"/>
    <n v="0"/>
    <n v="0"/>
    <n v="0"/>
    <n v="0"/>
    <n v="0"/>
    <n v="0"/>
    <n v="0"/>
    <n v="561.05769230769238"/>
    <n v="445.72916666666669"/>
    <n v="26.5"/>
    <n v="0"/>
    <n v="0"/>
    <n v="0"/>
    <n v="0"/>
    <n v="231.40459206730773"/>
    <n v="0"/>
    <n v="1.9716666666666665"/>
  </r>
  <r>
    <d v="2021-03-01T00:00:00"/>
    <x v="11"/>
    <s v="P"/>
    <s v="Active"/>
    <n v="562"/>
    <x v="561"/>
    <s v="N"/>
    <x v="9"/>
    <n v="1087"/>
    <x v="0"/>
    <s v="Niederl. 3"/>
    <n v="1"/>
    <s v="Department"/>
    <s v="Supervisor"/>
    <s v="Non-Mgm."/>
    <s v="ang."/>
    <s v="M"/>
    <d v="2018-07-01T00:00:00"/>
    <m/>
    <s v=""/>
    <n v="1"/>
    <d v="1982-04-13T00:00:00"/>
    <n v="37"/>
    <s v="N"/>
    <n v="30"/>
    <n v="2.5"/>
    <n v="39"/>
    <x v="0"/>
    <n v="1"/>
    <n v="31"/>
    <n v="0"/>
    <n v="9726"/>
    <n v="1259.1937499999999"/>
    <n v="0"/>
    <n v="0"/>
    <n v="0"/>
    <n v="0"/>
    <n v="0"/>
    <n v="0"/>
    <n v="0"/>
    <n v="0"/>
    <n v="0"/>
    <n v="0"/>
    <n v="0"/>
    <n v="0"/>
    <n v="26.5"/>
    <n v="0"/>
    <n v="0"/>
    <n v="0"/>
    <n v="0"/>
    <n v="5.9346750000000004"/>
    <n v="0"/>
    <n v="1.9716666666666665"/>
  </r>
  <r>
    <d v="2021-03-01T00:00:00"/>
    <x v="11"/>
    <s v="P"/>
    <s v="Active"/>
    <n v="563"/>
    <x v="562"/>
    <s v="N"/>
    <x v="48"/>
    <n v="1073"/>
    <x v="0"/>
    <s v="Niederl. 3"/>
    <n v="1"/>
    <s v="Department"/>
    <s v="Supervisor"/>
    <s v="Non-Mgm."/>
    <s v="ang."/>
    <s v="M"/>
    <d v="2018-08-01T00:00:00"/>
    <m/>
    <s v=""/>
    <n v="1"/>
    <d v="1989-11-04T00:00:00"/>
    <n v="30"/>
    <s v="N"/>
    <n v="30"/>
    <n v="2.5"/>
    <n v="39"/>
    <x v="0"/>
    <n v="1"/>
    <n v="31"/>
    <n v="0"/>
    <n v="9727"/>
    <n v="1259.1937499999999"/>
    <n v="0"/>
    <n v="0"/>
    <n v="0"/>
    <n v="0"/>
    <n v="0"/>
    <n v="0"/>
    <n v="0"/>
    <n v="0"/>
    <n v="0"/>
    <n v="0"/>
    <n v="0"/>
    <n v="0"/>
    <n v="26.5"/>
    <n v="0"/>
    <n v="0"/>
    <n v="0"/>
    <n v="0"/>
    <n v="5.9346750000000004"/>
    <n v="0"/>
    <n v="1.9716666666666665"/>
  </r>
  <r>
    <d v="2021-03-01T00:00:00"/>
    <x v="11"/>
    <s v="P"/>
    <s v="Active"/>
    <n v="564"/>
    <x v="563"/>
    <s v="N"/>
    <x v="22"/>
    <n v="1035"/>
    <x v="5"/>
    <s v="Niederl. 5"/>
    <n v="1"/>
    <s v="Department"/>
    <s v="Supervisor"/>
    <s v="Non-Mgm."/>
    <s v="ang."/>
    <s v="M"/>
    <d v="2018-08-01T00:00:00"/>
    <m/>
    <s v=""/>
    <n v="1"/>
    <d v="1966-10-06T00:00:00"/>
    <n v="53"/>
    <s v="J"/>
    <n v="30"/>
    <n v="2.5"/>
    <n v="39"/>
    <x v="0"/>
    <n v="1"/>
    <n v="31"/>
    <n v="0"/>
    <n v="9728"/>
    <n v="1259.1937499999999"/>
    <n v="0"/>
    <n v="0"/>
    <n v="0"/>
    <n v="0"/>
    <n v="0"/>
    <n v="0"/>
    <n v="0"/>
    <n v="0"/>
    <n v="0"/>
    <n v="0"/>
    <n v="561.23076923076928"/>
    <n v="445.86666666666667"/>
    <n v="26.5"/>
    <n v="0"/>
    <n v="0"/>
    <n v="0"/>
    <n v="0"/>
    <n v="231.47414576923077"/>
    <n v="0"/>
    <n v="1.9716666666666665"/>
  </r>
  <r>
    <d v="2021-03-01T00:00:00"/>
    <x v="11"/>
    <s v="P"/>
    <s v="Active"/>
    <n v="565"/>
    <x v="564"/>
    <s v="N"/>
    <x v="9"/>
    <n v="1087"/>
    <x v="0"/>
    <s v="Niederl. 3"/>
    <n v="1"/>
    <s v="Department"/>
    <s v="Supervisor"/>
    <s v="Non-Mgm."/>
    <s v="ang."/>
    <s v="M"/>
    <d v="2018-08-01T00:00:00"/>
    <m/>
    <s v=""/>
    <n v="1"/>
    <d v="1984-12-31T00:00:00"/>
    <n v="35"/>
    <s v="N"/>
    <n v="30"/>
    <n v="2.5"/>
    <n v="39"/>
    <x v="0"/>
    <n v="1"/>
    <n v="31"/>
    <n v="0"/>
    <n v="9729"/>
    <n v="1259.1937499999999"/>
    <n v="0"/>
    <n v="0"/>
    <n v="0"/>
    <n v="0"/>
    <n v="0"/>
    <n v="0"/>
    <n v="0"/>
    <n v="0"/>
    <n v="0"/>
    <n v="0"/>
    <n v="0"/>
    <n v="0"/>
    <n v="26.5"/>
    <n v="0"/>
    <n v="0"/>
    <n v="0"/>
    <n v="0"/>
    <n v="5.9346750000000004"/>
    <n v="0"/>
    <n v="1.9716666666666665"/>
  </r>
  <r>
    <d v="2021-03-01T00:00:00"/>
    <x v="11"/>
    <s v="P"/>
    <s v="Active"/>
    <n v="566"/>
    <x v="565"/>
    <s v="N"/>
    <x v="31"/>
    <n v="1052"/>
    <x v="3"/>
    <s v="Niederl. 8"/>
    <n v="1"/>
    <s v="Department"/>
    <s v="Supervisor"/>
    <s v="Non-Mgm."/>
    <s v="ang."/>
    <s v="M"/>
    <d v="2018-08-01T00:00:00"/>
    <m/>
    <s v=""/>
    <n v="1"/>
    <d v="1996-11-28T00:00:00"/>
    <n v="23"/>
    <s v="J"/>
    <n v="30"/>
    <n v="2.5"/>
    <n v="39"/>
    <x v="0"/>
    <n v="1"/>
    <n v="31"/>
    <n v="0"/>
    <n v="9730"/>
    <n v="1259.1937499999999"/>
    <n v="0"/>
    <n v="0"/>
    <n v="30"/>
    <n v="0"/>
    <n v="45.14"/>
    <n v="0"/>
    <n v="0"/>
    <n v="0"/>
    <n v="0"/>
    <n v="0"/>
    <n v="561.34615384615392"/>
    <n v="445.95833333333337"/>
    <n v="26.5"/>
    <n v="0"/>
    <n v="0"/>
    <n v="0"/>
    <n v="0"/>
    <n v="248.34811790384617"/>
    <n v="78.28"/>
    <n v="1.9716666666666665"/>
  </r>
  <r>
    <d v="2021-03-01T00:00:00"/>
    <x v="11"/>
    <s v="P"/>
    <s v="Active"/>
    <n v="567"/>
    <x v="566"/>
    <s v="N"/>
    <x v="22"/>
    <n v="1029"/>
    <x v="6"/>
    <s v="Niederl. 10"/>
    <n v="1"/>
    <s v="Department"/>
    <s v="Supervisor"/>
    <s v="Non-Mgm."/>
    <s v="ang."/>
    <s v="M"/>
    <d v="2018-08-16T00:00:00"/>
    <m/>
    <s v=""/>
    <n v="1"/>
    <d v="1962-10-22T00:00:00"/>
    <n v="57"/>
    <s v="J"/>
    <n v="30"/>
    <n v="2.5"/>
    <n v="39"/>
    <x v="0"/>
    <n v="1"/>
    <n v="31"/>
    <n v="0"/>
    <n v="9731"/>
    <n v="1259.1937499999999"/>
    <n v="0"/>
    <n v="0"/>
    <n v="0"/>
    <n v="0"/>
    <n v="0"/>
    <n v="0"/>
    <n v="0"/>
    <n v="0"/>
    <n v="0"/>
    <n v="0"/>
    <n v="561.40384615384619"/>
    <n v="446.00416666666666"/>
    <n v="26.5"/>
    <n v="0"/>
    <n v="0"/>
    <n v="0"/>
    <n v="0"/>
    <n v="231.54369947115384"/>
    <n v="0"/>
    <n v="1.9716666666666665"/>
  </r>
  <r>
    <d v="2021-03-01T00:00:00"/>
    <x v="11"/>
    <s v="P"/>
    <s v="Active"/>
    <n v="568"/>
    <x v="567"/>
    <s v="N"/>
    <x v="52"/>
    <n v="1007"/>
    <x v="1"/>
    <s v="Niederl. 1"/>
    <n v="1"/>
    <s v="Department"/>
    <s v="Supervisor"/>
    <s v="Non-Mgm."/>
    <s v="tech"/>
    <s v="M"/>
    <d v="2018-09-01T00:00:00"/>
    <d v="2022-02-28T00:00:00"/>
    <s v=""/>
    <n v="3"/>
    <d v="2002-05-31T00:00:00"/>
    <n v="17"/>
    <s v="J"/>
    <n v="30"/>
    <n v="2.5"/>
    <n v="39"/>
    <x v="0"/>
    <n v="1"/>
    <n v="31"/>
    <n v="0"/>
    <n v="9732"/>
    <n v="1259.1937499999999"/>
    <n v="0"/>
    <n v="0"/>
    <n v="0"/>
    <n v="0"/>
    <n v="0"/>
    <n v="0"/>
    <n v="0"/>
    <n v="0"/>
    <n v="0"/>
    <n v="0"/>
    <n v="561.46153846153845"/>
    <n v="446.05"/>
    <n v="26.5"/>
    <n v="0"/>
    <n v="0"/>
    <n v="0"/>
    <n v="0"/>
    <n v="231.56688403846155"/>
    <n v="0"/>
    <n v="1.9716666666666665"/>
  </r>
  <r>
    <d v="2021-03-01T00:00:00"/>
    <x v="11"/>
    <s v="P"/>
    <s v="Active"/>
    <n v="569"/>
    <x v="568"/>
    <s v="N"/>
    <x v="52"/>
    <n v="1007"/>
    <x v="1"/>
    <s v="Niederl. 1"/>
    <n v="1"/>
    <s v="Department"/>
    <s v="Supervisor"/>
    <s v="Non-Mgm."/>
    <s v="tech"/>
    <s v="M"/>
    <d v="2018-09-01T00:00:00"/>
    <d v="2022-02-28T00:00:00"/>
    <s v=""/>
    <n v="3"/>
    <d v="2001-04-01T00:00:00"/>
    <n v="18"/>
    <s v="J"/>
    <n v="30"/>
    <n v="2.5"/>
    <n v="39"/>
    <x v="0"/>
    <n v="1"/>
    <n v="31"/>
    <n v="0"/>
    <n v="9733"/>
    <n v="1259.1937499999999"/>
    <n v="0"/>
    <n v="0"/>
    <n v="0"/>
    <n v="0"/>
    <n v="0"/>
    <n v="0"/>
    <n v="0"/>
    <n v="0"/>
    <n v="0"/>
    <n v="0"/>
    <n v="561.51923076923072"/>
    <n v="446.09583333333342"/>
    <n v="26.5"/>
    <n v="0"/>
    <n v="0"/>
    <n v="0"/>
    <n v="0"/>
    <n v="231.59006860576926"/>
    <n v="0"/>
    <n v="1.9716666666666665"/>
  </r>
  <r>
    <d v="2021-03-01T00:00:00"/>
    <x v="11"/>
    <s v="P"/>
    <s v="Active"/>
    <n v="570"/>
    <x v="569"/>
    <s v="N"/>
    <x v="52"/>
    <n v="1007"/>
    <x v="1"/>
    <s v="Niederl. 1"/>
    <n v="1"/>
    <s v="Department"/>
    <s v="Supervisor"/>
    <s v="Non-Mgm."/>
    <s v="tech"/>
    <s v="M"/>
    <d v="2018-09-01T00:00:00"/>
    <d v="2022-02-28T00:00:00"/>
    <s v=""/>
    <n v="3"/>
    <d v="2003-07-08T00:00:00"/>
    <n v="16"/>
    <s v="J"/>
    <n v="30"/>
    <n v="2.5"/>
    <n v="39"/>
    <x v="0"/>
    <n v="1"/>
    <n v="31"/>
    <n v="0"/>
    <n v="9734"/>
    <n v="1259.1937499999999"/>
    <n v="0"/>
    <n v="0"/>
    <n v="0"/>
    <n v="0"/>
    <n v="0"/>
    <n v="0"/>
    <n v="0"/>
    <n v="0"/>
    <n v="0"/>
    <n v="0"/>
    <n v="561.57692307692309"/>
    <n v="446.14166666666671"/>
    <n v="26.5"/>
    <n v="0"/>
    <n v="0"/>
    <n v="0"/>
    <n v="0"/>
    <n v="231.61325317307694"/>
    <n v="0"/>
    <n v="1.9716666666666665"/>
  </r>
  <r>
    <d v="2021-03-01T00:00:00"/>
    <x v="11"/>
    <s v="P"/>
    <s v="Active"/>
    <n v="571"/>
    <x v="570"/>
    <s v="N"/>
    <x v="53"/>
    <n v="1012"/>
    <x v="1"/>
    <s v="Niederl. 1"/>
    <n v="1"/>
    <s v="Department"/>
    <s v="Supervisor"/>
    <s v="Non-Mgm."/>
    <s v="kfm"/>
    <s v="M"/>
    <d v="2018-09-01T00:00:00"/>
    <d v="2021-08-31T00:00:00"/>
    <s v=""/>
    <n v="2"/>
    <d v="2001-07-23T00:00:00"/>
    <n v="18"/>
    <s v="J"/>
    <n v="30"/>
    <n v="2.5"/>
    <n v="39"/>
    <x v="0"/>
    <n v="1"/>
    <n v="31"/>
    <n v="0"/>
    <n v="9735"/>
    <n v="1259.1937499999999"/>
    <n v="0"/>
    <n v="0"/>
    <n v="0"/>
    <n v="0"/>
    <n v="0"/>
    <n v="0"/>
    <n v="0"/>
    <n v="0"/>
    <n v="0"/>
    <n v="0"/>
    <n v="561.63461538461536"/>
    <n v="446.18750000000006"/>
    <n v="26.5"/>
    <n v="0"/>
    <n v="0"/>
    <n v="0"/>
    <n v="0"/>
    <n v="231.63643774038465"/>
    <n v="0"/>
    <n v="1.9716666666666665"/>
  </r>
  <r>
    <d v="2021-03-01T00:00:00"/>
    <x v="11"/>
    <s v="P"/>
    <s v="Active"/>
    <n v="572"/>
    <x v="571"/>
    <s v="N"/>
    <x v="52"/>
    <n v="1007"/>
    <x v="1"/>
    <s v="Niederl. 1"/>
    <n v="1"/>
    <s v="Department"/>
    <s v="Supervisor"/>
    <s v="Non-Mgm."/>
    <s v="tech"/>
    <s v="M"/>
    <d v="2018-09-01T00:00:00"/>
    <d v="2022-02-28T00:00:00"/>
    <s v=""/>
    <n v="3"/>
    <d v="2002-01-01T00:00:00"/>
    <n v="18"/>
    <s v="J"/>
    <n v="30"/>
    <n v="2.5"/>
    <n v="39"/>
    <x v="0"/>
    <n v="1"/>
    <n v="31"/>
    <n v="0"/>
    <n v="9736"/>
    <n v="1259.1937499999999"/>
    <n v="0"/>
    <n v="0"/>
    <n v="0"/>
    <n v="0"/>
    <n v="0"/>
    <n v="0"/>
    <n v="0"/>
    <n v="0"/>
    <n v="0"/>
    <n v="0"/>
    <n v="561.69230769230762"/>
    <n v="446.23333333333341"/>
    <n v="26.5"/>
    <n v="0"/>
    <n v="0"/>
    <n v="0"/>
    <n v="0"/>
    <n v="231.6596223076923"/>
    <n v="0"/>
    <n v="1.9716666666666665"/>
  </r>
  <r>
    <d v="2021-03-01T00:00:00"/>
    <x v="11"/>
    <s v="P"/>
    <s v="Active"/>
    <n v="573"/>
    <x v="572"/>
    <s v="N"/>
    <x v="52"/>
    <n v="1007"/>
    <x v="1"/>
    <s v="Niederl. 1"/>
    <n v="1"/>
    <s v="Department"/>
    <s v="Supervisor"/>
    <s v="Non-Mgm."/>
    <s v="tech"/>
    <s v="M"/>
    <d v="2018-09-01T00:00:00"/>
    <d v="2022-02-28T00:00:00"/>
    <s v=""/>
    <n v="3"/>
    <d v="2003-02-19T00:00:00"/>
    <n v="16"/>
    <s v="J"/>
    <n v="30"/>
    <n v="2.5"/>
    <n v="39"/>
    <x v="0"/>
    <n v="1"/>
    <n v="31"/>
    <n v="0"/>
    <n v="9737"/>
    <n v="1259.1937499999999"/>
    <n v="0"/>
    <n v="0"/>
    <n v="0"/>
    <n v="0"/>
    <n v="0"/>
    <n v="0"/>
    <n v="0"/>
    <n v="0"/>
    <n v="0"/>
    <n v="0"/>
    <n v="561.75"/>
    <n v="446.2791666666667"/>
    <n v="26.5"/>
    <n v="0"/>
    <n v="0"/>
    <n v="0"/>
    <n v="0"/>
    <n v="231.68280687500001"/>
    <n v="0"/>
    <n v="1.9716666666666665"/>
  </r>
  <r>
    <d v="2021-03-01T00:00:00"/>
    <x v="11"/>
    <s v="P"/>
    <s v="Active"/>
    <n v="574"/>
    <x v="573"/>
    <s v="N"/>
    <x v="52"/>
    <n v="1007"/>
    <x v="1"/>
    <s v="Niederl. 1"/>
    <n v="1"/>
    <s v="Department"/>
    <s v="Supervisor"/>
    <s v="Non-Mgm."/>
    <s v="tech"/>
    <s v="M"/>
    <d v="2018-09-01T00:00:00"/>
    <d v="2022-02-28T00:00:00"/>
    <s v=""/>
    <n v="3"/>
    <d v="2002-05-07T00:00:00"/>
    <n v="17"/>
    <s v="J"/>
    <n v="30"/>
    <n v="2.5"/>
    <n v="39"/>
    <x v="0"/>
    <n v="1"/>
    <n v="31"/>
    <n v="0"/>
    <n v="9738"/>
    <n v="1259.1937499999999"/>
    <n v="0"/>
    <n v="0"/>
    <n v="0"/>
    <n v="0"/>
    <n v="0"/>
    <n v="0"/>
    <n v="0"/>
    <n v="0"/>
    <n v="0"/>
    <n v="0"/>
    <n v="561.80769230769226"/>
    <n v="446.32500000000005"/>
    <n v="26.5"/>
    <n v="0"/>
    <n v="0"/>
    <n v="0"/>
    <n v="0"/>
    <n v="231.70599144230769"/>
    <n v="0"/>
    <n v="1.9716666666666665"/>
  </r>
  <r>
    <d v="2021-03-01T00:00:00"/>
    <x v="11"/>
    <s v="P"/>
    <s v="Active"/>
    <n v="575"/>
    <x v="574"/>
    <s v="N"/>
    <x v="52"/>
    <n v="1007"/>
    <x v="1"/>
    <s v="Niederl. 1"/>
    <n v="1"/>
    <s v="Department"/>
    <s v="Supervisor"/>
    <s v="Non-Mgm."/>
    <s v="tech"/>
    <s v="M"/>
    <d v="2018-09-01T00:00:00"/>
    <d v="2022-02-28T00:00:00"/>
    <s v=""/>
    <n v="3"/>
    <d v="2001-09-24T00:00:00"/>
    <n v="18"/>
    <s v="J"/>
    <n v="30"/>
    <n v="2.5"/>
    <n v="39"/>
    <x v="0"/>
    <n v="1"/>
    <n v="31"/>
    <n v="0"/>
    <n v="9739"/>
    <n v="1259.1937499999999"/>
    <n v="0"/>
    <n v="0"/>
    <n v="0"/>
    <n v="0"/>
    <n v="0"/>
    <n v="0"/>
    <n v="0"/>
    <n v="0"/>
    <n v="0"/>
    <n v="0"/>
    <n v="561.86538461538464"/>
    <n v="446.37083333333339"/>
    <n v="26.5"/>
    <n v="0"/>
    <n v="0"/>
    <n v="0"/>
    <n v="0"/>
    <n v="231.72917600961543"/>
    <n v="0"/>
    <n v="1.9716666666666665"/>
  </r>
  <r>
    <d v="2021-03-01T00:00:00"/>
    <x v="11"/>
    <s v="P"/>
    <s v="Active"/>
    <n v="576"/>
    <x v="575"/>
    <s v="N"/>
    <x v="53"/>
    <n v="1012"/>
    <x v="1"/>
    <s v="Niederl. 1"/>
    <n v="1"/>
    <s v="Department"/>
    <s v="Supervisor"/>
    <s v="Non-Mgm."/>
    <s v="kfm"/>
    <s v="W"/>
    <d v="2018-09-01T00:00:00"/>
    <d v="2021-08-31T00:00:00"/>
    <s v=""/>
    <n v="2"/>
    <d v="2001-10-28T00:00:00"/>
    <n v="18"/>
    <s v="J"/>
    <n v="30"/>
    <n v="2.5"/>
    <n v="39"/>
    <x v="0"/>
    <n v="1"/>
    <n v="31"/>
    <n v="0"/>
    <n v="9740"/>
    <n v="1259.1937499999999"/>
    <n v="0"/>
    <n v="0"/>
    <n v="0"/>
    <n v="0"/>
    <n v="0"/>
    <n v="0"/>
    <n v="0"/>
    <n v="0"/>
    <n v="0"/>
    <n v="0"/>
    <n v="561.92307692307691"/>
    <n v="446.41666666666669"/>
    <n v="26.5"/>
    <n v="0"/>
    <n v="0"/>
    <n v="0"/>
    <n v="0"/>
    <n v="231.75236057692311"/>
    <n v="0"/>
    <n v="1.9716666666666665"/>
  </r>
  <r>
    <d v="2021-03-01T00:00:00"/>
    <x v="11"/>
    <s v="P"/>
    <s v="Active"/>
    <n v="577"/>
    <x v="576"/>
    <s v="N"/>
    <x v="53"/>
    <n v="1012"/>
    <x v="1"/>
    <s v="Niederl. 1"/>
    <n v="1"/>
    <s v="Department"/>
    <s v="Supervisor"/>
    <s v="Non-Mgm."/>
    <s v="kfm"/>
    <s v="W"/>
    <d v="2018-09-01T00:00:00"/>
    <d v="2021-08-31T00:00:00"/>
    <s v=""/>
    <n v="2"/>
    <d v="2003-06-16T00:00:00"/>
    <n v="16"/>
    <s v="J"/>
    <n v="30"/>
    <n v="2.5"/>
    <n v="39"/>
    <x v="0"/>
    <n v="1"/>
    <n v="31"/>
    <n v="0"/>
    <n v="9741"/>
    <n v="1259.1937499999999"/>
    <n v="0"/>
    <n v="0"/>
    <n v="0"/>
    <n v="0"/>
    <n v="0"/>
    <n v="0"/>
    <n v="0"/>
    <n v="0"/>
    <n v="0"/>
    <n v="0"/>
    <n v="561.98076923076917"/>
    <n v="446.46250000000003"/>
    <n v="26.5"/>
    <n v="0"/>
    <n v="0"/>
    <n v="0"/>
    <n v="0"/>
    <n v="231.77554514423076"/>
    <n v="0"/>
    <n v="1.9716666666666665"/>
  </r>
  <r>
    <d v="2021-03-01T00:00:00"/>
    <x v="11"/>
    <s v="P"/>
    <s v="Active"/>
    <n v="578"/>
    <x v="577"/>
    <s v="N"/>
    <x v="53"/>
    <n v="1012"/>
    <x v="1"/>
    <s v="Niederl. 1"/>
    <n v="1"/>
    <s v="Department"/>
    <s v="Supervisor"/>
    <s v="Non-Mgm."/>
    <s v="kfm"/>
    <s v="W"/>
    <d v="2018-09-01T00:00:00"/>
    <d v="2021-08-31T00:00:00"/>
    <s v=""/>
    <n v="2"/>
    <d v="2002-04-04T00:00:00"/>
    <n v="17"/>
    <s v="J"/>
    <n v="30"/>
    <n v="2.5"/>
    <n v="39"/>
    <x v="0"/>
    <n v="1"/>
    <n v="31"/>
    <n v="0"/>
    <n v="9742"/>
    <n v="1259.1937499999999"/>
    <n v="0"/>
    <n v="0"/>
    <n v="0"/>
    <n v="0"/>
    <n v="0"/>
    <n v="0"/>
    <n v="0"/>
    <n v="0"/>
    <n v="0"/>
    <n v="0"/>
    <n v="562.03846153846155"/>
    <n v="446.50833333333338"/>
    <n v="26.5"/>
    <n v="0"/>
    <n v="0"/>
    <n v="0"/>
    <n v="0"/>
    <n v="231.79872971153847"/>
    <n v="0"/>
    <n v="1.9716666666666665"/>
  </r>
  <r>
    <d v="2021-03-01T00:00:00"/>
    <x v="11"/>
    <s v="P"/>
    <s v="Active"/>
    <n v="579"/>
    <x v="578"/>
    <s v="N"/>
    <x v="53"/>
    <n v="1012"/>
    <x v="1"/>
    <s v="Niederl. 1"/>
    <n v="1"/>
    <s v="Department"/>
    <s v="Supervisor"/>
    <s v="Non-Mgm."/>
    <s v="kfm"/>
    <s v="M"/>
    <d v="2018-09-01T00:00:00"/>
    <d v="2021-08-31T00:00:00"/>
    <s v=""/>
    <n v="2"/>
    <d v="2001-12-29T00:00:00"/>
    <n v="18"/>
    <s v="J"/>
    <n v="30"/>
    <n v="2.5"/>
    <n v="39"/>
    <x v="0"/>
    <n v="1"/>
    <n v="31"/>
    <n v="0"/>
    <n v="9743"/>
    <n v="1259.1937499999999"/>
    <n v="0"/>
    <n v="0"/>
    <n v="0"/>
    <n v="0"/>
    <n v="0"/>
    <n v="0"/>
    <n v="0"/>
    <n v="0"/>
    <n v="0"/>
    <n v="0"/>
    <n v="562.09615384615381"/>
    <n v="446.55416666666667"/>
    <n v="26.5"/>
    <n v="0"/>
    <n v="0"/>
    <n v="0"/>
    <n v="0"/>
    <n v="231.82191427884618"/>
    <n v="0"/>
    <n v="1.9716666666666665"/>
  </r>
  <r>
    <d v="2021-03-01T00:00:00"/>
    <x v="11"/>
    <s v="P"/>
    <s v="Active"/>
    <n v="580"/>
    <x v="579"/>
    <s v="N"/>
    <x v="52"/>
    <n v="1007"/>
    <x v="1"/>
    <s v="Niederl. 1"/>
    <n v="1"/>
    <s v="Department"/>
    <s v="Supervisor"/>
    <s v="Non-Mgm."/>
    <s v="tech"/>
    <s v="M"/>
    <d v="2018-09-01T00:00:00"/>
    <d v="2022-02-28T00:00:00"/>
    <s v=""/>
    <n v="3"/>
    <d v="2003-01-17T00:00:00"/>
    <n v="17"/>
    <s v="J"/>
    <n v="30"/>
    <n v="2.5"/>
    <n v="39"/>
    <x v="0"/>
    <n v="1"/>
    <n v="31"/>
    <n v="0"/>
    <n v="9744"/>
    <n v="1259.1937499999999"/>
    <n v="0"/>
    <n v="0"/>
    <n v="0"/>
    <n v="0"/>
    <n v="0"/>
    <n v="0"/>
    <n v="0"/>
    <n v="0"/>
    <n v="0"/>
    <n v="0"/>
    <n v="562.15384615384619"/>
    <n v="446.6"/>
    <n v="26.5"/>
    <n v="0"/>
    <n v="0"/>
    <n v="0"/>
    <n v="0"/>
    <n v="231.84509884615383"/>
    <n v="0"/>
    <n v="1.9716666666666665"/>
  </r>
  <r>
    <d v="2021-03-01T00:00:00"/>
    <x v="11"/>
    <s v="P"/>
    <s v="Active"/>
    <n v="581"/>
    <x v="580"/>
    <s v="N"/>
    <x v="51"/>
    <n v="1092"/>
    <x v="0"/>
    <s v="Niederl. 3"/>
    <n v="1"/>
    <s v="Department"/>
    <s v="Supervisor"/>
    <s v="Non-Mgm."/>
    <s v="kfm"/>
    <s v="M"/>
    <d v="2018-09-01T00:00:00"/>
    <d v="2021-08-31T00:00:00"/>
    <s v=""/>
    <n v="2"/>
    <d v="2001-07-07T00:00:00"/>
    <n v="18"/>
    <s v="J"/>
    <n v="30"/>
    <n v="2.5"/>
    <n v="39"/>
    <x v="0"/>
    <n v="1"/>
    <n v="31"/>
    <n v="0"/>
    <n v="9745"/>
    <n v="1259.1937499999999"/>
    <n v="0"/>
    <n v="0"/>
    <n v="0"/>
    <n v="0"/>
    <n v="0"/>
    <n v="0"/>
    <n v="0"/>
    <n v="0"/>
    <n v="0"/>
    <n v="0"/>
    <n v="562.21153846153845"/>
    <n v="446.64583333333337"/>
    <n v="26.5"/>
    <n v="0"/>
    <n v="0"/>
    <n v="0"/>
    <n v="0"/>
    <n v="231.86828341346157"/>
    <n v="0"/>
    <n v="1.9716666666666665"/>
  </r>
  <r>
    <d v="2021-03-01T00:00:00"/>
    <x v="11"/>
    <s v="P"/>
    <s v="Active"/>
    <n v="582"/>
    <x v="581"/>
    <s v="N"/>
    <x v="51"/>
    <n v="1092"/>
    <x v="0"/>
    <s v="Niederl. 3"/>
    <n v="1"/>
    <s v="Department"/>
    <s v="Supervisor"/>
    <s v="Non-Mgm."/>
    <s v="kfm"/>
    <s v="M"/>
    <d v="2018-09-01T00:00:00"/>
    <d v="2021-08-31T00:00:00"/>
    <s v=""/>
    <n v="2"/>
    <d v="1996-07-26T00:00:00"/>
    <n v="23"/>
    <s v="J"/>
    <n v="30"/>
    <n v="2.5"/>
    <n v="39"/>
    <x v="0"/>
    <n v="1"/>
    <n v="31"/>
    <n v="0"/>
    <n v="9746"/>
    <n v="1259.1937499999999"/>
    <n v="0"/>
    <n v="0"/>
    <n v="0"/>
    <n v="0"/>
    <n v="0"/>
    <n v="0"/>
    <n v="0"/>
    <n v="0"/>
    <n v="0"/>
    <n v="0"/>
    <n v="562.26923076923072"/>
    <n v="446.69166666666666"/>
    <n v="26.5"/>
    <n v="0"/>
    <n v="0"/>
    <n v="0"/>
    <n v="0"/>
    <n v="231.89146798076922"/>
    <n v="0"/>
    <n v="1.9716666666666665"/>
  </r>
  <r>
    <d v="2021-03-01T00:00:00"/>
    <x v="11"/>
    <s v="P"/>
    <s v="Active"/>
    <n v="583"/>
    <x v="582"/>
    <s v="N"/>
    <x v="51"/>
    <n v="1092"/>
    <x v="0"/>
    <s v="Niederl. 3"/>
    <n v="1"/>
    <s v="Department"/>
    <s v="Supervisor"/>
    <s v="Non-Mgm."/>
    <s v="kfm"/>
    <s v="M"/>
    <d v="2018-09-01T00:00:00"/>
    <d v="2021-08-31T00:00:00"/>
    <s v=""/>
    <n v="2"/>
    <d v="1998-04-04T00:00:00"/>
    <n v="21"/>
    <s v="J"/>
    <n v="30"/>
    <n v="2.5"/>
    <n v="39"/>
    <x v="0"/>
    <n v="1"/>
    <n v="31"/>
    <n v="0"/>
    <n v="9747"/>
    <n v="1259.1937499999999"/>
    <n v="0"/>
    <n v="0"/>
    <n v="0"/>
    <n v="0"/>
    <n v="0"/>
    <n v="0"/>
    <n v="0"/>
    <n v="0"/>
    <n v="0"/>
    <n v="0"/>
    <n v="562.32692307692309"/>
    <n v="446.73750000000001"/>
    <n v="26.5"/>
    <n v="0"/>
    <n v="0"/>
    <n v="0"/>
    <n v="0"/>
    <n v="231.91465254807693"/>
    <n v="0"/>
    <n v="1.9716666666666665"/>
  </r>
  <r>
    <d v="2021-03-01T00:00:00"/>
    <x v="11"/>
    <s v="P"/>
    <s v="Active"/>
    <n v="584"/>
    <x v="583"/>
    <s v="N"/>
    <x v="51"/>
    <n v="1092"/>
    <x v="0"/>
    <s v="Niederl. 3"/>
    <n v="1"/>
    <s v="Department"/>
    <s v="Supervisor"/>
    <s v="Non-Mgm."/>
    <s v="kfm"/>
    <s v="M"/>
    <d v="2018-09-01T00:00:00"/>
    <d v="2021-08-31T00:00:00"/>
    <s v=""/>
    <n v="2"/>
    <d v="2001-02-23T00:00:00"/>
    <n v="18"/>
    <s v="J"/>
    <n v="30"/>
    <n v="2.5"/>
    <n v="39"/>
    <x v="0"/>
    <n v="1"/>
    <n v="31"/>
    <n v="0"/>
    <n v="9748"/>
    <n v="1259.1937499999999"/>
    <n v="0"/>
    <n v="0"/>
    <n v="0"/>
    <n v="0"/>
    <n v="0"/>
    <n v="0"/>
    <n v="0"/>
    <n v="0"/>
    <n v="0"/>
    <n v="0"/>
    <n v="562.38461538461536"/>
    <n v="446.78333333333342"/>
    <n v="26.5"/>
    <n v="0"/>
    <n v="0"/>
    <n v="0"/>
    <n v="0"/>
    <n v="231.93783711538464"/>
    <n v="0"/>
    <n v="1.9716666666666665"/>
  </r>
  <r>
    <d v="2021-03-01T00:00:00"/>
    <x v="11"/>
    <s v="P"/>
    <s v="Active"/>
    <n v="585"/>
    <x v="584"/>
    <s v="N"/>
    <x v="51"/>
    <n v="1092"/>
    <x v="8"/>
    <s v="Niederl. 2"/>
    <n v="1"/>
    <s v="Department"/>
    <s v="Supervisor"/>
    <s v="Non-Mgm."/>
    <s v="tech"/>
    <s v="M"/>
    <d v="2018-09-01T00:00:00"/>
    <d v="2021-08-31T00:00:00"/>
    <s v=""/>
    <n v="2"/>
    <d v="2002-08-13T00:00:00"/>
    <n v="17"/>
    <s v="J"/>
    <n v="30"/>
    <n v="2.5"/>
    <n v="39"/>
    <x v="0"/>
    <n v="1"/>
    <n v="31"/>
    <n v="0"/>
    <n v="9749"/>
    <n v="1259.1937499999999"/>
    <n v="0"/>
    <n v="0"/>
    <n v="0"/>
    <n v="0"/>
    <n v="0"/>
    <n v="0"/>
    <n v="0"/>
    <n v="0"/>
    <n v="0"/>
    <n v="0"/>
    <n v="562.44230769230774"/>
    <n v="446.82916666666671"/>
    <n v="26.5"/>
    <n v="0"/>
    <n v="0"/>
    <n v="0"/>
    <n v="0"/>
    <n v="231.96102168269235"/>
    <n v="0"/>
    <n v="1.9716666666666665"/>
  </r>
  <r>
    <d v="2021-03-01T00:00:00"/>
    <x v="11"/>
    <s v="P"/>
    <s v="Active"/>
    <n v="586"/>
    <x v="585"/>
    <s v="N"/>
    <x v="9"/>
    <n v="1087"/>
    <x v="0"/>
    <s v="Niederl. 3"/>
    <n v="1"/>
    <s v="Department"/>
    <s v="Supervisor"/>
    <s v="Non-Mgm."/>
    <s v="ang."/>
    <s v="M"/>
    <d v="2018-09-01T00:00:00"/>
    <m/>
    <s v=""/>
    <n v="1"/>
    <d v="1993-11-20T00:00:00"/>
    <n v="26"/>
    <s v="N"/>
    <n v="30"/>
    <n v="2.5"/>
    <n v="39"/>
    <x v="0"/>
    <n v="1"/>
    <n v="31"/>
    <n v="0"/>
    <n v="9750"/>
    <n v="1259.1937499999999"/>
    <n v="0"/>
    <n v="0"/>
    <n v="0"/>
    <n v="0"/>
    <n v="0"/>
    <n v="0"/>
    <n v="0"/>
    <n v="0"/>
    <n v="0"/>
    <n v="0"/>
    <n v="0"/>
    <n v="0"/>
    <n v="26.5"/>
    <n v="0"/>
    <n v="0"/>
    <n v="0"/>
    <n v="0"/>
    <n v="5.9346750000000004"/>
    <n v="0"/>
    <n v="1.9716666666666665"/>
  </r>
  <r>
    <d v="2021-03-01T00:00:00"/>
    <x v="11"/>
    <s v="P"/>
    <s v="Active"/>
    <n v="587"/>
    <x v="586"/>
    <s v="N"/>
    <x v="26"/>
    <n v="1091"/>
    <x v="0"/>
    <s v="Niederl. 3"/>
    <n v="1"/>
    <s v="Department"/>
    <s v="Supervisor"/>
    <s v="Non-Mgm."/>
    <s v="ang."/>
    <s v="W"/>
    <d v="2018-09-01T00:00:00"/>
    <m/>
    <s v=""/>
    <n v="1"/>
    <d v="1980-02-21T00:00:00"/>
    <n v="39"/>
    <s v="N"/>
    <n v="30"/>
    <n v="2.5"/>
    <n v="39"/>
    <x v="0"/>
    <n v="1"/>
    <n v="31"/>
    <n v="0"/>
    <n v="9751"/>
    <n v="1259.1937499999999"/>
    <n v="0"/>
    <n v="0"/>
    <n v="0"/>
    <n v="0"/>
    <n v="0"/>
    <n v="0"/>
    <n v="0"/>
    <n v="0"/>
    <n v="0"/>
    <n v="0"/>
    <n v="0"/>
    <n v="0"/>
    <n v="26.5"/>
    <n v="0"/>
    <n v="0"/>
    <n v="0"/>
    <n v="0"/>
    <n v="5.9346750000000004"/>
    <n v="0"/>
    <n v="1.9716666666666665"/>
  </r>
  <r>
    <d v="2021-03-01T00:00:00"/>
    <x v="11"/>
    <s v="P"/>
    <s v="Active"/>
    <n v="588"/>
    <x v="587"/>
    <s v="N"/>
    <x v="22"/>
    <n v="1029"/>
    <x v="6"/>
    <s v="Niederl. 10"/>
    <n v="1"/>
    <s v="Department"/>
    <s v="Supervisor"/>
    <s v="Non-Mgm."/>
    <s v="ang."/>
    <s v="M"/>
    <d v="2018-09-01T00:00:00"/>
    <m/>
    <s v=""/>
    <n v="1"/>
    <d v="1982-02-03T00:00:00"/>
    <n v="37"/>
    <s v="J"/>
    <n v="30"/>
    <n v="2.5"/>
    <n v="39"/>
    <x v="0"/>
    <n v="1"/>
    <n v="31"/>
    <n v="0"/>
    <n v="9752"/>
    <n v="1259.1937499999999"/>
    <n v="0"/>
    <n v="0"/>
    <n v="0"/>
    <n v="0"/>
    <n v="0"/>
    <n v="0"/>
    <n v="0"/>
    <n v="0"/>
    <n v="0"/>
    <n v="0"/>
    <n v="562.61538461538464"/>
    <n v="446.9666666666667"/>
    <n v="26.5"/>
    <n v="0"/>
    <n v="0"/>
    <n v="0"/>
    <n v="0"/>
    <n v="232.03057538461545"/>
    <n v="0"/>
    <n v="1.9716666666666665"/>
  </r>
  <r>
    <d v="2021-03-01T00:00:00"/>
    <x v="11"/>
    <s v="P"/>
    <s v="Active"/>
    <n v="589"/>
    <x v="588"/>
    <s v="N"/>
    <x v="22"/>
    <n v="1023"/>
    <x v="7"/>
    <s v="Niederl. 9"/>
    <n v="1"/>
    <s v="Department"/>
    <s v="Supervisor"/>
    <s v="Non-Mgm."/>
    <s v="ang."/>
    <s v="M"/>
    <d v="2018-09-15T00:00:00"/>
    <m/>
    <s v=""/>
    <n v="1"/>
    <d v="1983-09-24T00:00:00"/>
    <n v="36"/>
    <s v="J"/>
    <n v="30"/>
    <n v="2.5"/>
    <n v="39"/>
    <x v="0"/>
    <n v="1"/>
    <n v="31"/>
    <n v="0"/>
    <n v="9753"/>
    <n v="1259.1937499999999"/>
    <n v="0"/>
    <n v="0"/>
    <n v="0"/>
    <n v="0"/>
    <n v="0"/>
    <n v="0"/>
    <n v="0"/>
    <n v="0"/>
    <n v="0"/>
    <n v="0"/>
    <n v="562.67307692307691"/>
    <n v="447.01250000000005"/>
    <n v="26.5"/>
    <n v="0"/>
    <n v="0"/>
    <n v="0"/>
    <n v="0"/>
    <n v="232.0537599519231"/>
    <n v="0"/>
    <n v="1.9716666666666665"/>
  </r>
  <r>
    <d v="2021-03-01T00:00:00"/>
    <x v="11"/>
    <s v="P"/>
    <s v="Active"/>
    <n v="590"/>
    <x v="589"/>
    <s v="N"/>
    <x v="36"/>
    <n v="1054"/>
    <x v="8"/>
    <s v="Niederl. 2"/>
    <n v="1"/>
    <s v="Department"/>
    <s v="Supervisor"/>
    <s v="Non-Mgm."/>
    <s v="ang."/>
    <s v="M"/>
    <d v="2018-09-01T00:00:00"/>
    <m/>
    <s v=""/>
    <n v="1"/>
    <d v="1966-06-18T00:00:00"/>
    <n v="53"/>
    <s v="N"/>
    <n v="30"/>
    <n v="2.5"/>
    <n v="39"/>
    <x v="0"/>
    <n v="1"/>
    <n v="31"/>
    <n v="0"/>
    <n v="9754"/>
    <n v="1259.1937499999999"/>
    <n v="0"/>
    <n v="0"/>
    <n v="0"/>
    <n v="0"/>
    <n v="0"/>
    <n v="0"/>
    <n v="0"/>
    <n v="0"/>
    <n v="0"/>
    <n v="0"/>
    <n v="0"/>
    <n v="0"/>
    <n v="26.5"/>
    <n v="0"/>
    <n v="0"/>
    <n v="0"/>
    <n v="0"/>
    <n v="5.9346750000000004"/>
    <n v="0"/>
    <n v="1.9716666666666665"/>
  </r>
  <r>
    <d v="2021-03-01T00:00:00"/>
    <x v="11"/>
    <s v="P"/>
    <s v="Active"/>
    <n v="591"/>
    <x v="590"/>
    <s v="N"/>
    <x v="22"/>
    <n v="1023"/>
    <x v="7"/>
    <s v="Niederl. 9"/>
    <n v="1"/>
    <s v="Department"/>
    <s v="Supervisor"/>
    <s v="Non-Mgm."/>
    <s v="ang."/>
    <s v="M"/>
    <d v="2018-09-01T00:00:00"/>
    <m/>
    <s v=""/>
    <n v="1"/>
    <d v="1989-08-25T00:00:00"/>
    <n v="30"/>
    <s v="J"/>
    <n v="30"/>
    <n v="2.5"/>
    <n v="39"/>
    <x v="0"/>
    <n v="1"/>
    <n v="31"/>
    <n v="0"/>
    <n v="9755"/>
    <n v="1259.1937499999999"/>
    <n v="0"/>
    <n v="0"/>
    <n v="0"/>
    <n v="0"/>
    <n v="0"/>
    <n v="0"/>
    <n v="0"/>
    <n v="0"/>
    <n v="0"/>
    <n v="0"/>
    <n v="562.78846153846155"/>
    <n v="447.10416666666669"/>
    <n v="26.5"/>
    <n v="0"/>
    <n v="0"/>
    <n v="0"/>
    <n v="0"/>
    <n v="232.10012908653846"/>
    <n v="0"/>
    <n v="1.9716666666666665"/>
  </r>
  <r>
    <d v="2021-03-01T00:00:00"/>
    <x v="11"/>
    <s v="P"/>
    <s v="Active"/>
    <n v="592"/>
    <x v="591"/>
    <s v="N"/>
    <x v="22"/>
    <n v="1053"/>
    <x v="3"/>
    <s v="Niederl. 8"/>
    <n v="1"/>
    <s v="Department"/>
    <s v="Supervisor"/>
    <s v="Non-Mgm."/>
    <s v="ang."/>
    <s v="M"/>
    <d v="2018-09-01T00:00:00"/>
    <m/>
    <s v=""/>
    <n v="1"/>
    <d v="1961-09-04T00:00:00"/>
    <n v="58"/>
    <s v="J"/>
    <n v="30"/>
    <n v="2.5"/>
    <n v="39"/>
    <x v="0"/>
    <n v="1"/>
    <n v="31"/>
    <n v="0"/>
    <n v="9756"/>
    <n v="1259.1937499999999"/>
    <n v="0"/>
    <n v="0"/>
    <n v="0"/>
    <n v="0"/>
    <n v="0"/>
    <n v="0"/>
    <n v="0"/>
    <n v="0"/>
    <n v="0"/>
    <n v="0"/>
    <n v="562.84615384615392"/>
    <n v="447.15000000000003"/>
    <n v="26.5"/>
    <n v="0"/>
    <n v="0"/>
    <n v="0"/>
    <n v="0"/>
    <n v="232.12331365384617"/>
    <n v="0"/>
    <n v="1.9716666666666665"/>
  </r>
  <r>
    <d v="2021-03-01T00:00:00"/>
    <x v="11"/>
    <s v="P"/>
    <s v="Active"/>
    <n v="593"/>
    <x v="592"/>
    <s v="N"/>
    <x v="0"/>
    <n v="1090"/>
    <x v="0"/>
    <s v="Niederl. 3"/>
    <n v="1"/>
    <s v="Department"/>
    <s v="Supervisor"/>
    <s v="Non-Mgm."/>
    <s v="ang."/>
    <s v="M"/>
    <d v="2018-09-15T00:00:00"/>
    <m/>
    <s v=""/>
    <n v="1"/>
    <d v="1982-08-24T00:00:00"/>
    <n v="37"/>
    <s v="N"/>
    <n v="30"/>
    <n v="2.5"/>
    <n v="39"/>
    <x v="0"/>
    <n v="1"/>
    <n v="31"/>
    <n v="0"/>
    <n v="9757"/>
    <n v="1259.1937499999999"/>
    <n v="0"/>
    <n v="0"/>
    <n v="0"/>
    <n v="0"/>
    <n v="0"/>
    <n v="0"/>
    <n v="0"/>
    <n v="0"/>
    <n v="0"/>
    <n v="0"/>
    <n v="0"/>
    <n v="0"/>
    <n v="26.5"/>
    <n v="0"/>
    <n v="0"/>
    <n v="0"/>
    <n v="0"/>
    <n v="5.9346750000000004"/>
    <n v="0"/>
    <n v="1.9716666666666665"/>
  </r>
  <r>
    <d v="2021-03-01T00:00:00"/>
    <x v="11"/>
    <s v="P"/>
    <s v="Active"/>
    <n v="594"/>
    <x v="593"/>
    <s v="N"/>
    <x v="22"/>
    <n v="1060"/>
    <x v="2"/>
    <s v="Niederl. 7"/>
    <n v="1"/>
    <s v="Department"/>
    <s v="Supervisor"/>
    <s v="Non-Mgm."/>
    <s v="ang."/>
    <s v="M"/>
    <d v="2018-09-15T00:00:00"/>
    <m/>
    <s v=""/>
    <n v="1"/>
    <d v="1988-11-14T00:00:00"/>
    <n v="31"/>
    <s v="J"/>
    <n v="30"/>
    <n v="2.5"/>
    <n v="39"/>
    <x v="0"/>
    <n v="1"/>
    <n v="31"/>
    <n v="0"/>
    <n v="9758"/>
    <n v="1259.1937499999999"/>
    <n v="0"/>
    <n v="0"/>
    <n v="0"/>
    <n v="0"/>
    <n v="0"/>
    <n v="0"/>
    <n v="0"/>
    <n v="0"/>
    <n v="0"/>
    <n v="0"/>
    <n v="562.96153846153845"/>
    <n v="447.24166666666667"/>
    <n v="26.5"/>
    <n v="0"/>
    <n v="0"/>
    <n v="0"/>
    <n v="0"/>
    <n v="232.16968278846156"/>
    <n v="0"/>
    <n v="1.9716666666666665"/>
  </r>
  <r>
    <d v="2021-03-01T00:00:00"/>
    <x v="11"/>
    <s v="P"/>
    <s v="Active"/>
    <n v="595"/>
    <x v="594"/>
    <s v="N"/>
    <x v="53"/>
    <n v="1012"/>
    <x v="1"/>
    <s v="Niederl. 1"/>
    <n v="1"/>
    <s v="Department"/>
    <s v="Supervisor"/>
    <s v="Non-Mgm."/>
    <s v="kfm"/>
    <s v="M"/>
    <d v="2018-09-01T00:00:00"/>
    <d v="2021-08-31T00:00:00"/>
    <s v=""/>
    <n v="2"/>
    <d v="2000-06-09T00:00:00"/>
    <n v="19"/>
    <s v="J"/>
    <n v="30"/>
    <n v="2.5"/>
    <n v="39"/>
    <x v="0"/>
    <n v="1"/>
    <n v="31"/>
    <n v="0"/>
    <n v="9759"/>
    <n v="1259.1937499999999"/>
    <n v="0"/>
    <n v="0"/>
    <n v="0"/>
    <n v="0"/>
    <n v="0"/>
    <n v="0"/>
    <n v="0"/>
    <n v="0"/>
    <n v="0"/>
    <n v="0"/>
    <n v="563.01923076923083"/>
    <n v="447.28750000000002"/>
    <n v="26.5"/>
    <n v="0"/>
    <n v="0"/>
    <n v="0"/>
    <n v="0"/>
    <n v="232.19286735576927"/>
    <n v="0"/>
    <n v="1.9716666666666665"/>
  </r>
  <r>
    <d v="2021-03-01T00:00:00"/>
    <x v="11"/>
    <s v="P"/>
    <s v="Active"/>
    <n v="596"/>
    <x v="595"/>
    <s v="N"/>
    <x v="16"/>
    <n v="1067"/>
    <x v="11"/>
    <s v="Niederl. 12"/>
    <n v="1"/>
    <s v="Department"/>
    <s v="Supervisor"/>
    <s v="Non-Mgm."/>
    <s v="ang."/>
    <s v="W"/>
    <d v="2018-09-17T00:00:00"/>
    <m/>
    <s v=""/>
    <n v="1"/>
    <d v="1999-06-02T00:00:00"/>
    <n v="20"/>
    <s v="N"/>
    <n v="30"/>
    <n v="2.5"/>
    <n v="39"/>
    <x v="0"/>
    <n v="1"/>
    <n v="31"/>
    <n v="0"/>
    <n v="9760"/>
    <n v="1259.1937499999999"/>
    <n v="0"/>
    <n v="0"/>
    <n v="0"/>
    <n v="0"/>
    <n v="0"/>
    <n v="0"/>
    <n v="0"/>
    <n v="0"/>
    <n v="0"/>
    <n v="0"/>
    <n v="0"/>
    <n v="0"/>
    <n v="26.5"/>
    <n v="0"/>
    <n v="0"/>
    <n v="0"/>
    <n v="0"/>
    <n v="5.9346750000000004"/>
    <n v="0"/>
    <n v="1.9716666666666665"/>
  </r>
  <r>
    <d v="2021-03-01T00:00:00"/>
    <x v="11"/>
    <s v="P"/>
    <s v="Active"/>
    <n v="597"/>
    <x v="596"/>
    <s v="N"/>
    <x v="37"/>
    <n v="1005"/>
    <x v="1"/>
    <s v="Niederl. 1"/>
    <n v="1"/>
    <s v="Department"/>
    <s v="Supervisor"/>
    <s v="Non-Mgm."/>
    <s v="ang."/>
    <s v="M"/>
    <d v="2018-09-01T00:00:00"/>
    <m/>
    <s v=""/>
    <n v="1"/>
    <d v="1992-02-03T00:00:00"/>
    <n v="27"/>
    <s v="N"/>
    <n v="30"/>
    <n v="2.5"/>
    <n v="39"/>
    <x v="0"/>
    <n v="1"/>
    <n v="31"/>
    <n v="0"/>
    <n v="9761"/>
    <n v="1259.1937499999999"/>
    <n v="0"/>
    <n v="0"/>
    <n v="0"/>
    <n v="0"/>
    <n v="0"/>
    <n v="0"/>
    <n v="0"/>
    <n v="0"/>
    <n v="0"/>
    <n v="0"/>
    <n v="0"/>
    <n v="0"/>
    <n v="26.5"/>
    <n v="0"/>
    <n v="0"/>
    <n v="0"/>
    <n v="0"/>
    <n v="5.9346750000000004"/>
    <n v="0"/>
    <n v="1.9716666666666665"/>
  </r>
  <r>
    <d v="2021-03-01T00:00:00"/>
    <x v="11"/>
    <s v="P"/>
    <s v="Active"/>
    <n v="598"/>
    <x v="597"/>
    <s v="N"/>
    <x v="17"/>
    <n v="1088"/>
    <x v="0"/>
    <s v="Niederl. 3"/>
    <n v="1"/>
    <s v="Department"/>
    <s v="Supervisor"/>
    <s v="Non-Mgm."/>
    <s v="ang."/>
    <s v="W"/>
    <d v="2018-10-01T00:00:00"/>
    <m/>
    <s v=""/>
    <n v="1"/>
    <d v="1978-03-11T00:00:00"/>
    <n v="41"/>
    <s v="N"/>
    <n v="30"/>
    <n v="2.5"/>
    <n v="39"/>
    <x v="0"/>
    <n v="1"/>
    <n v="31"/>
    <n v="0"/>
    <n v="9762"/>
    <n v="1259.1937499999999"/>
    <n v="0"/>
    <n v="0"/>
    <n v="0"/>
    <n v="0"/>
    <n v="0"/>
    <n v="0"/>
    <n v="0"/>
    <n v="0"/>
    <n v="0"/>
    <n v="0"/>
    <n v="0"/>
    <n v="0"/>
    <n v="26.5"/>
    <n v="0"/>
    <n v="0"/>
    <n v="0"/>
    <n v="0"/>
    <n v="5.9346750000000004"/>
    <n v="0"/>
    <n v="1.9716666666666665"/>
  </r>
  <r>
    <d v="2021-03-01T00:00:00"/>
    <x v="11"/>
    <s v="P"/>
    <s v="Active"/>
    <n v="599"/>
    <x v="598"/>
    <s v="N"/>
    <x v="49"/>
    <n v="1072"/>
    <x v="0"/>
    <s v="Niederl. 3"/>
    <n v="1"/>
    <s v="Department"/>
    <s v="Supervisor"/>
    <s v="Non-Mgm."/>
    <s v="ang."/>
    <s v="W"/>
    <d v="2018-10-01T00:00:00"/>
    <m/>
    <s v=""/>
    <n v="1"/>
    <d v="1983-03-04T00:00:00"/>
    <n v="36"/>
    <s v="N"/>
    <n v="30"/>
    <n v="2.5"/>
    <n v="39"/>
    <x v="0"/>
    <n v="1"/>
    <n v="31"/>
    <n v="0"/>
    <n v="9763"/>
    <n v="1259.1937499999999"/>
    <n v="0"/>
    <n v="0"/>
    <n v="0"/>
    <n v="0"/>
    <n v="0"/>
    <n v="0"/>
    <n v="0"/>
    <n v="0"/>
    <n v="0"/>
    <n v="0"/>
    <n v="0"/>
    <n v="0"/>
    <n v="26.5"/>
    <n v="0"/>
    <n v="0"/>
    <n v="0"/>
    <n v="0"/>
    <n v="5.9346750000000004"/>
    <n v="0"/>
    <n v="1.9716666666666665"/>
  </r>
  <r>
    <d v="2021-03-01T00:00:00"/>
    <x v="11"/>
    <s v="P"/>
    <s v="Active"/>
    <n v="600"/>
    <x v="599"/>
    <s v="N"/>
    <x v="11"/>
    <n v="1082"/>
    <x v="0"/>
    <s v="Niederl. 3"/>
    <n v="1"/>
    <s v="Department"/>
    <s v="Supervisor"/>
    <s v="Non-Mgm."/>
    <s v="ang."/>
    <s v="M"/>
    <d v="2018-10-01T00:00:00"/>
    <m/>
    <s v=""/>
    <n v="1"/>
    <d v="1983-05-09T00:00:00"/>
    <n v="36"/>
    <s v="N"/>
    <n v="30"/>
    <n v="2.5"/>
    <n v="39"/>
    <x v="0"/>
    <n v="1"/>
    <n v="31"/>
    <n v="0"/>
    <n v="9764"/>
    <n v="1259.1937499999999"/>
    <n v="0"/>
    <n v="0"/>
    <n v="0"/>
    <n v="0"/>
    <n v="0"/>
    <n v="0"/>
    <n v="0"/>
    <n v="0"/>
    <n v="0"/>
    <n v="0"/>
    <n v="0"/>
    <n v="0"/>
    <n v="26.5"/>
    <n v="0"/>
    <n v="0"/>
    <n v="0"/>
    <n v="0"/>
    <n v="5.9346750000000004"/>
    <n v="0"/>
    <n v="1.9716666666666665"/>
  </r>
  <r>
    <d v="2021-03-01T00:00:00"/>
    <x v="11"/>
    <s v="P"/>
    <s v="Active"/>
    <n v="601"/>
    <x v="600"/>
    <s v="N"/>
    <x v="16"/>
    <n v="1031"/>
    <x v="5"/>
    <s v="Niederl. 5"/>
    <n v="1"/>
    <s v="Department"/>
    <s v="Supervisor"/>
    <s v="Non-Mgm."/>
    <s v="ang."/>
    <s v="M"/>
    <d v="2018-10-15T00:00:00"/>
    <m/>
    <s v=""/>
    <n v="1"/>
    <d v="1963-11-16T00:00:00"/>
    <n v="56"/>
    <s v="J"/>
    <n v="30"/>
    <n v="2.5"/>
    <n v="39"/>
    <x v="0"/>
    <n v="1"/>
    <n v="31"/>
    <n v="0"/>
    <n v="9765"/>
    <n v="1259.1937499999999"/>
    <n v="0"/>
    <n v="0"/>
    <n v="0"/>
    <n v="0"/>
    <n v="0"/>
    <n v="0"/>
    <n v="0"/>
    <n v="0"/>
    <n v="0"/>
    <n v="0"/>
    <n v="563.36538461538464"/>
    <n v="447.56250000000006"/>
    <n v="26.5"/>
    <n v="0"/>
    <n v="0"/>
    <n v="0"/>
    <n v="0"/>
    <n v="232.33197475961543"/>
    <n v="0"/>
    <n v="1.9716666666666665"/>
  </r>
  <r>
    <d v="2021-03-01T00:00:00"/>
    <x v="11"/>
    <s v="P"/>
    <s v="Active"/>
    <n v="602"/>
    <x v="601"/>
    <s v="N"/>
    <x v="17"/>
    <n v="1088"/>
    <x v="0"/>
    <s v="Niederl. 3"/>
    <n v="1"/>
    <s v="Department"/>
    <s v="Supervisor"/>
    <s v="Non-Mgm."/>
    <s v="ang."/>
    <s v="M"/>
    <d v="2018-10-01T00:00:00"/>
    <m/>
    <s v=""/>
    <n v="1"/>
    <d v="1990-11-28T00:00:00"/>
    <n v="29"/>
    <s v="N"/>
    <n v="30"/>
    <n v="2.5"/>
    <n v="39"/>
    <x v="0"/>
    <n v="1"/>
    <n v="31"/>
    <n v="0"/>
    <n v="9766"/>
    <n v="1259.1937499999999"/>
    <n v="0"/>
    <n v="0"/>
    <n v="0"/>
    <n v="0"/>
    <n v="0"/>
    <n v="0"/>
    <n v="0"/>
    <n v="0"/>
    <n v="0"/>
    <n v="0"/>
    <n v="0"/>
    <n v="0"/>
    <n v="26.5"/>
    <n v="0"/>
    <n v="0"/>
    <n v="0"/>
    <n v="0"/>
    <n v="5.9346750000000004"/>
    <n v="0"/>
    <n v="1.9716666666666665"/>
  </r>
  <r>
    <d v="2021-03-01T00:00:00"/>
    <x v="11"/>
    <s v="P"/>
    <s v="Active"/>
    <n v="603"/>
    <x v="602"/>
    <s v="N"/>
    <x v="5"/>
    <n v="1093"/>
    <x v="0"/>
    <s v="Niederl. 3"/>
    <n v="1"/>
    <s v="Department"/>
    <s v="Supervisor"/>
    <s v="Non-Mgm."/>
    <s v="ang."/>
    <s v="M"/>
    <d v="2018-10-01T00:00:00"/>
    <m/>
    <s v=""/>
    <n v="1"/>
    <d v="1978-09-15T00:00:00"/>
    <n v="41"/>
    <s v="N"/>
    <n v="30"/>
    <n v="2.5"/>
    <n v="39"/>
    <x v="0"/>
    <n v="1"/>
    <n v="31"/>
    <n v="0"/>
    <n v="9767"/>
    <n v="1259.1937499999999"/>
    <n v="0"/>
    <n v="0"/>
    <n v="0"/>
    <n v="0"/>
    <n v="0"/>
    <n v="0"/>
    <n v="0"/>
    <n v="0"/>
    <n v="0"/>
    <n v="0"/>
    <n v="0"/>
    <n v="0"/>
    <n v="26.5"/>
    <n v="0"/>
    <n v="0"/>
    <n v="0"/>
    <n v="0"/>
    <n v="5.9346750000000004"/>
    <n v="0"/>
    <n v="1.9716666666666665"/>
  </r>
  <r>
    <d v="2021-03-01T00:00:00"/>
    <x v="11"/>
    <s v="P"/>
    <s v="Active"/>
    <n v="604"/>
    <x v="603"/>
    <s v="N"/>
    <x v="31"/>
    <n v="1063"/>
    <x v="10"/>
    <s v="Niederl. 11"/>
    <n v="1"/>
    <s v="Department"/>
    <s v="Supervisor"/>
    <s v="Non-Mgm."/>
    <s v="ang."/>
    <s v="M"/>
    <d v="2018-10-01T00:00:00"/>
    <m/>
    <s v=""/>
    <n v="1"/>
    <d v="1967-06-09T00:00:00"/>
    <n v="52"/>
    <s v="N"/>
    <n v="30"/>
    <n v="2.5"/>
    <n v="39"/>
    <x v="0"/>
    <n v="1"/>
    <n v="31"/>
    <n v="0"/>
    <n v="9768"/>
    <n v="1259.1937499999999"/>
    <n v="0"/>
    <n v="0"/>
    <n v="30"/>
    <n v="0"/>
    <n v="0"/>
    <n v="0"/>
    <n v="0"/>
    <n v="0"/>
    <n v="0"/>
    <n v="0"/>
    <n v="0"/>
    <n v="0"/>
    <n v="26.5"/>
    <n v="0"/>
    <n v="0"/>
    <n v="0"/>
    <n v="0"/>
    <n v="12.653175000000001"/>
    <n v="100.32000000000001"/>
    <n v="1.9716666666666665"/>
  </r>
  <r>
    <d v="2021-03-01T00:00:00"/>
    <x v="11"/>
    <s v="P"/>
    <s v="Active"/>
    <n v="605"/>
    <x v="604"/>
    <s v="N"/>
    <x v="19"/>
    <n v="1083"/>
    <x v="0"/>
    <s v="Niederl. 3"/>
    <n v="1"/>
    <s v="Department"/>
    <s v="Supervisor"/>
    <s v="Non-Mgm."/>
    <s v="ang."/>
    <s v="M"/>
    <d v="2018-10-01T00:00:00"/>
    <m/>
    <s v=""/>
    <n v="1"/>
    <d v="1990-03-19T00:00:00"/>
    <n v="29"/>
    <s v="N"/>
    <n v="30"/>
    <n v="2.5"/>
    <n v="39"/>
    <x v="0"/>
    <n v="1"/>
    <n v="31"/>
    <n v="0"/>
    <n v="9769"/>
    <n v="1259.1937499999999"/>
    <n v="0"/>
    <n v="0"/>
    <n v="0"/>
    <n v="0"/>
    <n v="0"/>
    <n v="0"/>
    <n v="0"/>
    <n v="0"/>
    <n v="0"/>
    <n v="0"/>
    <n v="0"/>
    <n v="0"/>
    <n v="26.5"/>
    <n v="0"/>
    <n v="0"/>
    <n v="0"/>
    <n v="0"/>
    <n v="5.9346750000000004"/>
    <n v="0"/>
    <n v="1.9716666666666665"/>
  </r>
  <r>
    <d v="2021-03-01T00:00:00"/>
    <x v="11"/>
    <s v="P"/>
    <s v="Active"/>
    <n v="606"/>
    <x v="605"/>
    <s v="N"/>
    <x v="22"/>
    <n v="1053"/>
    <x v="3"/>
    <s v="Niederl. 8"/>
    <n v="1"/>
    <s v="Department"/>
    <s v="Supervisor"/>
    <s v="Non-Mgm."/>
    <s v="ang."/>
    <s v="M"/>
    <d v="2018-10-01T00:00:00"/>
    <m/>
    <s v=""/>
    <n v="1"/>
    <d v="1987-08-06T00:00:00"/>
    <n v="32"/>
    <s v="J"/>
    <n v="30"/>
    <n v="2.5"/>
    <n v="39"/>
    <x v="0"/>
    <n v="1"/>
    <n v="31"/>
    <n v="0"/>
    <n v="9770"/>
    <n v="1259.1937499999999"/>
    <n v="0"/>
    <n v="0"/>
    <n v="0"/>
    <n v="0"/>
    <n v="0"/>
    <n v="0"/>
    <n v="0"/>
    <n v="0"/>
    <n v="0"/>
    <n v="0"/>
    <n v="563.65384615384619"/>
    <n v="447.79166666666669"/>
    <n v="26.5"/>
    <n v="0"/>
    <n v="0"/>
    <n v="0"/>
    <n v="0"/>
    <n v="232.44789759615389"/>
    <n v="0"/>
    <n v="1.9716666666666665"/>
  </r>
  <r>
    <d v="2021-03-01T00:00:00"/>
    <x v="11"/>
    <s v="P"/>
    <s v="Active"/>
    <n v="607"/>
    <x v="606"/>
    <s v="N"/>
    <x v="22"/>
    <n v="1029"/>
    <x v="6"/>
    <s v="Niederl. 10"/>
    <n v="1"/>
    <s v="Department"/>
    <s v="Supervisor"/>
    <s v="Non-Mgm."/>
    <s v="ang."/>
    <s v="M"/>
    <d v="2018-11-01T00:00:00"/>
    <m/>
    <s v=""/>
    <n v="1"/>
    <d v="1990-01-18T00:00:00"/>
    <n v="29"/>
    <s v="J"/>
    <n v="30"/>
    <n v="2.5"/>
    <n v="39"/>
    <x v="0"/>
    <n v="1"/>
    <n v="31"/>
    <n v="0"/>
    <n v="9771"/>
    <n v="1259.1937499999999"/>
    <n v="0"/>
    <n v="0"/>
    <n v="0"/>
    <n v="0"/>
    <n v="0"/>
    <n v="0"/>
    <n v="0"/>
    <n v="0"/>
    <n v="0"/>
    <n v="0"/>
    <n v="563.71153846153845"/>
    <n v="447.83750000000003"/>
    <n v="26.5"/>
    <n v="0"/>
    <n v="0"/>
    <n v="0"/>
    <n v="0"/>
    <n v="232.47108216346155"/>
    <n v="0"/>
    <n v="1.9716666666666665"/>
  </r>
  <r>
    <d v="2021-03-01T00:00:00"/>
    <x v="11"/>
    <s v="P"/>
    <s v="Active"/>
    <n v="608"/>
    <x v="607"/>
    <s v="N"/>
    <x v="22"/>
    <n v="1053"/>
    <x v="3"/>
    <s v="Niederl. 8"/>
    <n v="1"/>
    <s v="Department"/>
    <s v="Supervisor"/>
    <s v="Non-Mgm."/>
    <s v="ang."/>
    <s v="M"/>
    <d v="2018-11-01T00:00:00"/>
    <m/>
    <s v=""/>
    <n v="1"/>
    <d v="1992-04-16T00:00:00"/>
    <n v="27"/>
    <s v="J"/>
    <n v="30"/>
    <n v="2.5"/>
    <n v="39"/>
    <x v="0"/>
    <n v="1"/>
    <n v="31"/>
    <n v="0"/>
    <n v="9772"/>
    <n v="1259.1937499999999"/>
    <n v="0"/>
    <n v="0"/>
    <n v="0"/>
    <n v="0"/>
    <n v="0"/>
    <n v="0"/>
    <n v="0"/>
    <n v="0"/>
    <n v="0"/>
    <n v="0"/>
    <n v="563.76923076923072"/>
    <n v="447.88333333333338"/>
    <n v="26.5"/>
    <n v="0"/>
    <n v="0"/>
    <n v="0"/>
    <n v="0"/>
    <n v="232.49426673076925"/>
    <n v="0"/>
    <n v="1.9716666666666665"/>
  </r>
  <r>
    <d v="2021-03-01T00:00:00"/>
    <x v="11"/>
    <s v="P"/>
    <s v="Active"/>
    <n v="609"/>
    <x v="608"/>
    <s v="N"/>
    <x v="20"/>
    <n v="1065"/>
    <x v="10"/>
    <s v="Niederl. 11"/>
    <n v="1"/>
    <s v="Department"/>
    <s v="Supervisor"/>
    <s v="Non-Mgm."/>
    <s v="ang."/>
    <s v="M"/>
    <d v="2018-12-01T00:00:00"/>
    <m/>
    <s v=""/>
    <n v="1"/>
    <d v="1980-09-11T00:00:00"/>
    <n v="39"/>
    <s v="N"/>
    <n v="30"/>
    <n v="2.5"/>
    <n v="39"/>
    <x v="0"/>
    <n v="1"/>
    <n v="31"/>
    <n v="0"/>
    <n v="9773"/>
    <n v="1259.1937499999999"/>
    <n v="0"/>
    <n v="0"/>
    <n v="0"/>
    <n v="0"/>
    <n v="0"/>
    <n v="0"/>
    <n v="0"/>
    <n v="0"/>
    <n v="0"/>
    <n v="0"/>
    <n v="0"/>
    <n v="0"/>
    <n v="26.5"/>
    <n v="0"/>
    <n v="0"/>
    <n v="0"/>
    <n v="0"/>
    <n v="5.9346750000000004"/>
    <n v="0"/>
    <n v="1.9716666666666665"/>
  </r>
  <r>
    <d v="2021-03-01T00:00:00"/>
    <x v="11"/>
    <s v="P"/>
    <s v="Active"/>
    <n v="610"/>
    <x v="609"/>
    <s v="N"/>
    <x v="29"/>
    <n v="1079"/>
    <x v="0"/>
    <s v="Niederl. 3"/>
    <n v="1"/>
    <s v="Department"/>
    <s v="Supervisor"/>
    <s v="Non-Mgm."/>
    <s v="ang."/>
    <s v="W"/>
    <d v="2018-11-01T00:00:00"/>
    <m/>
    <s v=""/>
    <n v="1"/>
    <d v="1971-05-25T00:00:00"/>
    <n v="48"/>
    <s v="N"/>
    <n v="18"/>
    <n v="1.5"/>
    <n v="24"/>
    <x v="0"/>
    <n v="0.61538461538461542"/>
    <n v="31"/>
    <n v="0"/>
    <n v="9774"/>
    <n v="1259.1937499999999"/>
    <n v="0"/>
    <n v="0"/>
    <n v="0"/>
    <n v="0"/>
    <n v="0"/>
    <n v="0"/>
    <n v="0"/>
    <n v="0"/>
    <n v="0"/>
    <n v="0"/>
    <n v="0"/>
    <n v="0"/>
    <n v="26.5"/>
    <n v="0"/>
    <n v="0"/>
    <n v="0"/>
    <n v="0"/>
    <n v="5.9346750000000004"/>
    <n v="0"/>
    <n v="1.9716666666666665"/>
  </r>
  <r>
    <d v="2021-03-01T00:00:00"/>
    <x v="11"/>
    <s v="P"/>
    <s v="Active"/>
    <n v="611"/>
    <x v="610"/>
    <s v="N"/>
    <x v="36"/>
    <n v="1054"/>
    <x v="8"/>
    <s v="Niederl. 2"/>
    <n v="1"/>
    <s v="Department"/>
    <s v="Supervisor"/>
    <s v="Non-Mgm."/>
    <s v="ang."/>
    <s v="W"/>
    <d v="2018-11-01T00:00:00"/>
    <m/>
    <s v=""/>
    <n v="1"/>
    <d v="1972-10-02T00:00:00"/>
    <n v="47"/>
    <s v="N"/>
    <n v="24"/>
    <n v="2"/>
    <n v="20"/>
    <x v="0"/>
    <n v="0.51282051282051277"/>
    <n v="31"/>
    <n v="0"/>
    <n v="9775"/>
    <n v="1259.1937499999999"/>
    <n v="0"/>
    <n v="0"/>
    <n v="0"/>
    <n v="0"/>
    <n v="0"/>
    <n v="0"/>
    <n v="0"/>
    <n v="0"/>
    <n v="0"/>
    <n v="0"/>
    <n v="0"/>
    <n v="0"/>
    <n v="26.5"/>
    <n v="0"/>
    <n v="0"/>
    <n v="0"/>
    <n v="0"/>
    <n v="5.9346750000000004"/>
    <n v="0"/>
    <n v="1.9716666666666665"/>
  </r>
  <r>
    <d v="2021-03-01T00:00:00"/>
    <x v="11"/>
    <s v="P"/>
    <s v="Active"/>
    <n v="612"/>
    <x v="611"/>
    <s v="N"/>
    <x v="22"/>
    <n v="1023"/>
    <x v="7"/>
    <s v="Niederl. 9"/>
    <n v="1"/>
    <s v="Department"/>
    <s v="Supervisor"/>
    <s v="Non-Mgm."/>
    <s v="ang."/>
    <s v="M"/>
    <d v="2018-11-01T00:00:00"/>
    <m/>
    <s v=""/>
    <n v="1"/>
    <d v="1980-04-06T00:00:00"/>
    <n v="39"/>
    <s v="J"/>
    <n v="30"/>
    <n v="2.5"/>
    <n v="39"/>
    <x v="0"/>
    <n v="1"/>
    <n v="31"/>
    <n v="0"/>
    <n v="9776"/>
    <n v="1259.1937499999999"/>
    <n v="0"/>
    <n v="0"/>
    <n v="0"/>
    <n v="0"/>
    <n v="0"/>
    <n v="0"/>
    <n v="0"/>
    <n v="0"/>
    <n v="0"/>
    <n v="0"/>
    <n v="564"/>
    <n v="448.06666666666666"/>
    <n v="26.5"/>
    <n v="0"/>
    <n v="0"/>
    <n v="0"/>
    <n v="0"/>
    <n v="232.587005"/>
    <n v="0"/>
    <n v="1.9716666666666665"/>
  </r>
  <r>
    <d v="2021-03-01T00:00:00"/>
    <x v="11"/>
    <s v="P"/>
    <s v="Active"/>
    <n v="613"/>
    <x v="612"/>
    <s v="N"/>
    <x v="50"/>
    <n v="1069"/>
    <x v="0"/>
    <s v="Niederl. 3"/>
    <n v="1"/>
    <s v="Department"/>
    <s v="Supervisor"/>
    <s v="Non-Mgm."/>
    <s v="ang."/>
    <s v="M"/>
    <d v="2018-11-01T00:00:00"/>
    <m/>
    <s v=""/>
    <n v="1"/>
    <d v="1987-08-03T00:00:00"/>
    <n v="32"/>
    <s v="N"/>
    <n v="30"/>
    <n v="2.5"/>
    <n v="39"/>
    <x v="0"/>
    <n v="1"/>
    <n v="31"/>
    <n v="0"/>
    <n v="9777"/>
    <n v="1259.1937499999999"/>
    <n v="0"/>
    <n v="0"/>
    <n v="0"/>
    <n v="0"/>
    <n v="0"/>
    <n v="0"/>
    <n v="0"/>
    <n v="0"/>
    <n v="0"/>
    <n v="0"/>
    <n v="0"/>
    <n v="0"/>
    <n v="26.5"/>
    <n v="0"/>
    <n v="0"/>
    <n v="0"/>
    <n v="0"/>
    <n v="5.9346750000000004"/>
    <n v="0"/>
    <n v="1.9716666666666665"/>
  </r>
  <r>
    <d v="2021-03-01T00:00:00"/>
    <x v="11"/>
    <s v="P"/>
    <s v="Active"/>
    <n v="614"/>
    <x v="613"/>
    <s v="N"/>
    <x v="36"/>
    <n v="1054"/>
    <x v="8"/>
    <s v="Niederl. 2"/>
    <n v="1"/>
    <s v="Department"/>
    <s v="Supervisor"/>
    <s v="Non-Mgm."/>
    <s v="ang."/>
    <s v="M"/>
    <d v="2018-11-01T00:00:00"/>
    <m/>
    <s v=""/>
    <n v="1"/>
    <d v="1996-03-17T00:00:00"/>
    <n v="23"/>
    <s v="N"/>
    <n v="30"/>
    <n v="2.5"/>
    <n v="39"/>
    <x v="0"/>
    <n v="1"/>
    <n v="31"/>
    <n v="0"/>
    <n v="9778"/>
    <n v="1259.1937499999999"/>
    <n v="0"/>
    <n v="0"/>
    <n v="0"/>
    <n v="0"/>
    <n v="0"/>
    <n v="0"/>
    <n v="0"/>
    <n v="0"/>
    <n v="0"/>
    <n v="0"/>
    <n v="0"/>
    <n v="0"/>
    <n v="26.5"/>
    <n v="0"/>
    <n v="0"/>
    <n v="0"/>
    <n v="0"/>
    <n v="5.9346750000000004"/>
    <n v="0"/>
    <n v="1.9716666666666665"/>
  </r>
  <r>
    <d v="2021-03-01T00:00:00"/>
    <x v="11"/>
    <s v="P"/>
    <s v="Active"/>
    <n v="615"/>
    <x v="614"/>
    <s v="N"/>
    <x v="36"/>
    <n v="1054"/>
    <x v="8"/>
    <s v="Niederl. 2"/>
    <n v="1"/>
    <s v="Department"/>
    <s v="Supervisor"/>
    <s v="Non-Mgm."/>
    <s v="ang."/>
    <s v="W"/>
    <d v="2018-11-01T00:00:00"/>
    <m/>
    <s v=""/>
    <n v="1"/>
    <d v="1977-05-26T00:00:00"/>
    <n v="42"/>
    <s v="N"/>
    <n v="30"/>
    <n v="2.5"/>
    <n v="25"/>
    <x v="0"/>
    <n v="0.64102564102564108"/>
    <n v="31"/>
    <n v="0"/>
    <n v="9779"/>
    <n v="1259.1937499999999"/>
    <n v="0"/>
    <n v="0"/>
    <n v="0"/>
    <n v="0"/>
    <n v="0"/>
    <n v="0"/>
    <n v="0"/>
    <n v="0"/>
    <n v="0"/>
    <n v="0"/>
    <n v="0"/>
    <n v="0"/>
    <n v="26.5"/>
    <n v="0"/>
    <n v="0"/>
    <n v="0"/>
    <n v="0"/>
    <n v="5.9346750000000004"/>
    <n v="0"/>
    <n v="1.9716666666666665"/>
  </r>
  <r>
    <d v="2021-03-01T00:00:00"/>
    <x v="11"/>
    <s v="P"/>
    <s v="Active"/>
    <n v="616"/>
    <x v="615"/>
    <s v="N"/>
    <x v="46"/>
    <n v="1008"/>
    <x v="1"/>
    <s v="Niederl. 1"/>
    <n v="1"/>
    <s v="Department"/>
    <s v="Supervisor"/>
    <s v="Manager"/>
    <s v="ang."/>
    <s v="M"/>
    <d v="2018-11-01T00:00:00"/>
    <m/>
    <s v=""/>
    <n v="1"/>
    <d v="1962-04-05T00:00:00"/>
    <n v="57"/>
    <s v="N"/>
    <n v="30"/>
    <n v="2.5"/>
    <n v="39"/>
    <x v="0"/>
    <n v="1"/>
    <n v="31"/>
    <n v="0"/>
    <n v="9780"/>
    <n v="1259.1937499999999"/>
    <n v="0"/>
    <n v="0"/>
    <n v="0"/>
    <n v="0"/>
    <n v="0"/>
    <n v="0"/>
    <n v="0"/>
    <n v="0"/>
    <n v="0"/>
    <n v="0"/>
    <n v="0"/>
    <n v="0"/>
    <n v="26.5"/>
    <n v="0"/>
    <n v="0"/>
    <n v="0"/>
    <n v="0"/>
    <n v="5.9346750000000004"/>
    <n v="0"/>
    <n v="1.9716666666666665"/>
  </r>
  <r>
    <d v="2021-03-01T00:00:00"/>
    <x v="11"/>
    <s v="P"/>
    <s v="Active"/>
    <n v="617"/>
    <x v="616"/>
    <s v="N"/>
    <x v="13"/>
    <n v="1061"/>
    <x v="11"/>
    <s v="Niederl. 12"/>
    <n v="1"/>
    <s v="Department"/>
    <s v="Supervisor"/>
    <s v="Non-Mgm."/>
    <s v="ang."/>
    <s v="M"/>
    <d v="2018-12-01T00:00:00"/>
    <m/>
    <s v=""/>
    <n v="1"/>
    <d v="1982-01-07T00:00:00"/>
    <n v="38"/>
    <s v="N"/>
    <n v="30"/>
    <n v="2.5"/>
    <n v="39"/>
    <x v="0"/>
    <n v="1"/>
    <n v="31"/>
    <n v="0"/>
    <n v="9781"/>
    <n v="1259.1937499999999"/>
    <n v="0"/>
    <n v="0"/>
    <n v="0"/>
    <n v="0"/>
    <n v="0"/>
    <n v="0"/>
    <n v="0"/>
    <n v="0"/>
    <n v="0"/>
    <n v="0"/>
    <n v="0"/>
    <n v="0"/>
    <n v="26.5"/>
    <n v="0"/>
    <n v="0"/>
    <n v="0"/>
    <n v="0"/>
    <n v="5.9346750000000004"/>
    <n v="0"/>
    <n v="1.9716666666666665"/>
  </r>
  <r>
    <d v="2021-03-01T00:00:00"/>
    <x v="11"/>
    <s v="P"/>
    <s v="Active"/>
    <n v="618"/>
    <x v="617"/>
    <s v="Y"/>
    <x v="20"/>
    <n v="1021"/>
    <x v="7"/>
    <s v="Niederl. 9"/>
    <n v="0.5"/>
    <s v="Department"/>
    <s v="Supervisor"/>
    <s v="Non-Mgm."/>
    <s v="ang."/>
    <s v="W"/>
    <d v="2018-12-01T00:00:00"/>
    <m/>
    <s v=""/>
    <n v="1"/>
    <d v="1960-08-01T00:00:00"/>
    <n v="59"/>
    <s v="N"/>
    <n v="30"/>
    <n v="2.5"/>
    <n v="39"/>
    <x v="0"/>
    <n v="0.5"/>
    <n v="31"/>
    <n v="0"/>
    <n v="9782"/>
    <n v="1259.1937499999999"/>
    <n v="0"/>
    <n v="0"/>
    <n v="0"/>
    <n v="0"/>
    <n v="0"/>
    <n v="0"/>
    <n v="0"/>
    <n v="0"/>
    <n v="0"/>
    <n v="0"/>
    <n v="0"/>
    <n v="0"/>
    <n v="13.25"/>
    <n v="0"/>
    <n v="0"/>
    <n v="0"/>
    <n v="0"/>
    <n v="2.9673375000000002"/>
    <n v="0"/>
    <n v="0.98583333333333323"/>
  </r>
  <r>
    <d v="2021-03-01T00:00:00"/>
    <x v="11"/>
    <s v="P"/>
    <s v="Active"/>
    <n v="618"/>
    <x v="617"/>
    <s v="Y"/>
    <x v="20"/>
    <n v="1027"/>
    <x v="6"/>
    <s v="Niederl. 10"/>
    <n v="0.5"/>
    <s v="Department"/>
    <s v="Supervisor"/>
    <s v="Non-Mgm."/>
    <s v="ang."/>
    <s v="W"/>
    <d v="2018-12-01T00:00:00"/>
    <m/>
    <s v=""/>
    <n v="1"/>
    <d v="1960-08-01T00:00:00"/>
    <n v="59"/>
    <s v="N"/>
    <n v="30"/>
    <n v="2.5"/>
    <n v="39"/>
    <x v="0"/>
    <n v="0.5"/>
    <n v="31"/>
    <n v="0"/>
    <n v="9783"/>
    <n v="1259.1937499999999"/>
    <n v="0"/>
    <n v="0"/>
    <n v="0"/>
    <n v="0"/>
    <n v="0"/>
    <n v="0"/>
    <n v="0"/>
    <n v="0"/>
    <n v="0"/>
    <n v="0"/>
    <n v="0"/>
    <n v="0"/>
    <n v="13.25"/>
    <n v="0"/>
    <n v="0"/>
    <n v="0"/>
    <n v="0"/>
    <n v="2.9673375000000002"/>
    <n v="0"/>
    <n v="0.98583333333333323"/>
  </r>
  <r>
    <d v="2021-03-01T00:00:00"/>
    <x v="11"/>
    <s v="P"/>
    <s v="Active"/>
    <n v="619"/>
    <x v="618"/>
    <s v="N"/>
    <x v="31"/>
    <n v="1046"/>
    <x v="9"/>
    <s v="Niederl. 4"/>
    <n v="1"/>
    <s v="Department"/>
    <s v="Supervisor"/>
    <s v="Non-Mgm."/>
    <s v="ang."/>
    <s v="M"/>
    <d v="2018-12-01T00:00:00"/>
    <m/>
    <s v=""/>
    <n v="1"/>
    <d v="1980-10-10T00:00:00"/>
    <n v="39"/>
    <s v="J"/>
    <n v="30"/>
    <n v="2.5"/>
    <n v="39"/>
    <x v="0"/>
    <n v="1"/>
    <n v="31"/>
    <n v="0"/>
    <n v="9784"/>
    <n v="1259.1937499999999"/>
    <n v="0"/>
    <n v="0"/>
    <n v="30"/>
    <n v="0"/>
    <n v="9.0299999999999994"/>
    <n v="1783.75"/>
    <n v="0"/>
    <n v="0"/>
    <n v="0"/>
    <n v="0"/>
    <n v="564.46153846153845"/>
    <n v="448.43333333333339"/>
    <n v="26.5"/>
    <n v="0"/>
    <n v="0"/>
    <n v="0"/>
    <n v="0"/>
    <n v="640.98406253846156"/>
    <n v="78.09"/>
    <n v="1.9716666666666665"/>
  </r>
  <r>
    <d v="2021-03-01T00:00:00"/>
    <x v="11"/>
    <s v="P"/>
    <s v="Active"/>
    <n v="620"/>
    <x v="619"/>
    <s v="N"/>
    <x v="22"/>
    <n v="1047"/>
    <x v="9"/>
    <s v="Niederl. 4"/>
    <n v="1"/>
    <s v="Department"/>
    <s v="Supervisor"/>
    <s v="Non-Mgm."/>
    <s v="ang."/>
    <s v="M"/>
    <d v="2018-12-01T00:00:00"/>
    <m/>
    <s v=""/>
    <n v="1"/>
    <d v="1991-09-26T00:00:00"/>
    <n v="28"/>
    <s v="J"/>
    <n v="30"/>
    <n v="2.5"/>
    <n v="39"/>
    <x v="0"/>
    <n v="1"/>
    <n v="31"/>
    <n v="0"/>
    <n v="9785"/>
    <n v="1259.1937499999999"/>
    <n v="0"/>
    <n v="0"/>
    <n v="0"/>
    <n v="0"/>
    <n v="0"/>
    <n v="0"/>
    <n v="0"/>
    <n v="0"/>
    <n v="0"/>
    <n v="0"/>
    <n v="564.51923076923083"/>
    <n v="448.47916666666669"/>
    <n v="26.5"/>
    <n v="0"/>
    <n v="0"/>
    <n v="0"/>
    <n v="0"/>
    <n v="232.79566610576924"/>
    <n v="0"/>
    <n v="1.9716666666666665"/>
  </r>
  <r>
    <d v="2021-03-01T00:00:00"/>
    <x v="11"/>
    <s v="P"/>
    <s v="Active"/>
    <n v="621"/>
    <x v="620"/>
    <s v="N"/>
    <x v="22"/>
    <n v="1047"/>
    <x v="9"/>
    <s v="Niederl. 4"/>
    <n v="1"/>
    <s v="Department"/>
    <s v="Supervisor"/>
    <s v="Non-Mgm."/>
    <s v="ang."/>
    <s v="M"/>
    <d v="2018-12-01T00:00:00"/>
    <m/>
    <s v=""/>
    <n v="1"/>
    <d v="1979-05-29T00:00:00"/>
    <n v="40"/>
    <s v="J"/>
    <n v="30"/>
    <n v="2.5"/>
    <n v="39"/>
    <x v="0"/>
    <n v="1"/>
    <n v="31"/>
    <n v="0"/>
    <n v="9786"/>
    <n v="1259.1937499999999"/>
    <n v="0"/>
    <n v="0"/>
    <n v="0"/>
    <n v="0"/>
    <n v="0"/>
    <n v="0"/>
    <n v="0"/>
    <n v="0"/>
    <n v="0"/>
    <n v="0"/>
    <n v="564.57692307692309"/>
    <n v="448.52500000000003"/>
    <n v="26.5"/>
    <n v="0"/>
    <n v="0"/>
    <n v="0"/>
    <n v="0"/>
    <n v="232.81885067307695"/>
    <n v="0"/>
    <n v="1.9716666666666665"/>
  </r>
  <r>
    <d v="2021-03-01T00:00:00"/>
    <x v="11"/>
    <s v="P"/>
    <s v="Active"/>
    <n v="623"/>
    <x v="622"/>
    <s v="N"/>
    <x v="16"/>
    <n v="1056"/>
    <x v="2"/>
    <s v="Niederl. 7"/>
    <n v="1"/>
    <s v="Department"/>
    <s v="Supervisor"/>
    <s v="Non-Mgm."/>
    <s v="ang."/>
    <s v="M"/>
    <d v="2019-01-01T00:00:00"/>
    <m/>
    <s v=""/>
    <n v="1"/>
    <d v="1979-02-17T00:00:00"/>
    <n v="40"/>
    <s v="N"/>
    <n v="30"/>
    <n v="2.5"/>
    <n v="39"/>
    <x v="0"/>
    <n v="1"/>
    <n v="31"/>
    <n v="0"/>
    <n v="9787"/>
    <n v="1259.1937499999999"/>
    <n v="0"/>
    <n v="0"/>
    <n v="0"/>
    <n v="0"/>
    <n v="0"/>
    <n v="0"/>
    <n v="0"/>
    <n v="0"/>
    <n v="0"/>
    <n v="0"/>
    <n v="0"/>
    <n v="0"/>
    <n v="26.5"/>
    <n v="0"/>
    <n v="0"/>
    <n v="0"/>
    <n v="0"/>
    <n v="5.9346750000000004"/>
    <n v="80.56"/>
    <n v="0"/>
  </r>
  <r>
    <d v="2021-03-01T00:00:00"/>
    <x v="11"/>
    <s v="P"/>
    <s v="Active"/>
    <n v="624"/>
    <x v="623"/>
    <s v="N"/>
    <x v="22"/>
    <n v="1023"/>
    <x v="7"/>
    <s v="Niederl. 9"/>
    <n v="1"/>
    <s v="Department"/>
    <s v="Supervisor"/>
    <s v="Non-Mgm."/>
    <s v="ang."/>
    <s v="M"/>
    <d v="2019-01-01T00:00:00"/>
    <m/>
    <s v=""/>
    <n v="1"/>
    <d v="1981-03-01T00:00:00"/>
    <n v="38"/>
    <s v="J"/>
    <n v="30"/>
    <n v="2.5"/>
    <n v="39"/>
    <x v="0"/>
    <n v="1"/>
    <n v="31"/>
    <n v="0"/>
    <n v="9788"/>
    <n v="1259.1937499999999"/>
    <n v="0"/>
    <n v="0"/>
    <n v="0"/>
    <n v="0"/>
    <n v="0"/>
    <n v="0"/>
    <n v="0"/>
    <n v="0"/>
    <n v="0"/>
    <n v="0"/>
    <n v="564.69230769230762"/>
    <n v="448.61666666666667"/>
    <n v="26.5"/>
    <n v="0"/>
    <n v="0"/>
    <n v="0"/>
    <n v="0"/>
    <n v="232.86521980769234"/>
    <n v="0"/>
    <n v="0"/>
  </r>
  <r>
    <d v="2021-03-01T00:00:00"/>
    <x v="11"/>
    <s v="P"/>
    <s v="Active"/>
    <n v="625"/>
    <x v="624"/>
    <s v="Y"/>
    <x v="16"/>
    <n v="1019"/>
    <x v="7"/>
    <s v="Niederl. 9"/>
    <n v="0.5"/>
    <s v="Department"/>
    <s v="Supervisor"/>
    <s v="Non-Mgm."/>
    <s v="ang."/>
    <s v="M"/>
    <d v="2019-01-01T00:00:00"/>
    <m/>
    <s v=""/>
    <n v="1"/>
    <d v="1972-06-30T00:00:00"/>
    <n v="47"/>
    <s v="N"/>
    <n v="30"/>
    <n v="2.5"/>
    <n v="39"/>
    <x v="0"/>
    <n v="0.5"/>
    <n v="31"/>
    <n v="0"/>
    <n v="9789"/>
    <n v="1259.1937499999999"/>
    <n v="0"/>
    <n v="0"/>
    <n v="0"/>
    <n v="0"/>
    <n v="0"/>
    <n v="0"/>
    <n v="0"/>
    <n v="0"/>
    <n v="0"/>
    <n v="0"/>
    <n v="0"/>
    <n v="0"/>
    <n v="13.25"/>
    <n v="0"/>
    <n v="0"/>
    <n v="0"/>
    <n v="0"/>
    <n v="2.9673375000000002"/>
    <n v="0"/>
    <n v="0"/>
  </r>
  <r>
    <d v="2021-03-01T00:00:00"/>
    <x v="11"/>
    <s v="P"/>
    <s v="Active"/>
    <n v="625"/>
    <x v="624"/>
    <s v="Y"/>
    <x v="16"/>
    <n v="1025"/>
    <x v="6"/>
    <s v="Niederl. 10"/>
    <n v="0.5"/>
    <s v="Department"/>
    <s v="Supervisor"/>
    <s v="Non-Mgm."/>
    <s v="ang."/>
    <s v="M"/>
    <d v="2019-01-01T00:00:00"/>
    <m/>
    <s v=""/>
    <n v="1"/>
    <d v="1972-06-30T00:00:00"/>
    <n v="47"/>
    <s v="N"/>
    <n v="30"/>
    <n v="2.5"/>
    <n v="39"/>
    <x v="0"/>
    <n v="0.5"/>
    <n v="31"/>
    <n v="0"/>
    <n v="9790"/>
    <n v="1259.1937499999999"/>
    <n v="0"/>
    <n v="0"/>
    <n v="0"/>
    <n v="0"/>
    <n v="0"/>
    <n v="0"/>
    <n v="0"/>
    <n v="0"/>
    <n v="0"/>
    <n v="0"/>
    <n v="0"/>
    <n v="0"/>
    <n v="13.25"/>
    <n v="0"/>
    <n v="0"/>
    <n v="0"/>
    <n v="0"/>
    <n v="2.9673375000000002"/>
    <n v="0"/>
    <n v="0"/>
  </r>
  <r>
    <d v="2021-03-01T00:00:00"/>
    <x v="11"/>
    <s v="P"/>
    <s v="Active"/>
    <n v="626"/>
    <x v="625"/>
    <s v="N"/>
    <x v="22"/>
    <n v="1060"/>
    <x v="2"/>
    <s v="Niederl. 7"/>
    <n v="1"/>
    <s v="Department"/>
    <s v="Supervisor"/>
    <s v="Non-Mgm."/>
    <s v="ang."/>
    <s v="M"/>
    <d v="2019-02-01T00:00:00"/>
    <m/>
    <s v=""/>
    <n v="0"/>
    <d v="1972-06-20T00:00:00"/>
    <n v="47"/>
    <s v="J"/>
    <n v="30"/>
    <n v="2.5"/>
    <n v="39"/>
    <x v="0"/>
    <n v="1"/>
    <n v="31"/>
    <n v="0"/>
    <n v="9791"/>
    <n v="1259.1937499999999"/>
    <n v="0"/>
    <n v="0"/>
    <n v="0"/>
    <n v="0"/>
    <n v="0"/>
    <n v="0"/>
    <n v="0"/>
    <n v="0"/>
    <n v="0"/>
    <n v="0"/>
    <n v="564.86538461538464"/>
    <n v="448.75416666666666"/>
    <n v="26.5"/>
    <n v="0"/>
    <n v="0"/>
    <n v="0"/>
    <n v="0"/>
    <n v="232.93477350961541"/>
    <n v="0"/>
    <n v="0"/>
  </r>
  <r>
    <d v="2021-03-01T00:00:00"/>
    <x v="11"/>
    <s v="P"/>
    <s v="Active"/>
    <n v="627"/>
    <x v="626"/>
    <s v="N"/>
    <x v="22"/>
    <n v="1060"/>
    <x v="2"/>
    <s v="Niederl. 7"/>
    <n v="1"/>
    <s v="Department"/>
    <s v="Supervisor"/>
    <s v="Non-Mgm."/>
    <s v="ang."/>
    <s v="M"/>
    <d v="2019-01-15T00:00:00"/>
    <m/>
    <s v=""/>
    <n v="1"/>
    <d v="1976-10-29T00:00:00"/>
    <n v="43"/>
    <s v="J"/>
    <n v="30"/>
    <n v="2.5"/>
    <n v="39"/>
    <x v="0"/>
    <n v="1"/>
    <n v="31"/>
    <n v="0"/>
    <n v="9792"/>
    <n v="1259.1937499999999"/>
    <n v="0"/>
    <n v="0"/>
    <n v="0"/>
    <n v="0"/>
    <n v="0"/>
    <n v="0"/>
    <n v="0"/>
    <n v="0"/>
    <n v="0"/>
    <n v="0"/>
    <n v="564.92307692307691"/>
    <n v="448.8"/>
    <n v="26.5"/>
    <n v="0"/>
    <n v="0"/>
    <n v="0"/>
    <n v="0"/>
    <n v="232.95795807692306"/>
    <n v="0"/>
    <n v="0"/>
  </r>
  <r>
    <d v="2021-03-01T00:00:00"/>
    <x v="11"/>
    <s v="P"/>
    <s v="Active"/>
    <n v="628"/>
    <x v="627"/>
    <s v="N"/>
    <x v="38"/>
    <n v="1074"/>
    <x v="0"/>
    <s v="Niederl. 3"/>
    <n v="1"/>
    <s v="Department"/>
    <s v="Supervisor"/>
    <s v="Non-Mgm."/>
    <s v="ang."/>
    <s v="M"/>
    <d v="2019-01-01T00:00:00"/>
    <m/>
    <s v=""/>
    <n v="1"/>
    <d v="1989-08-13T00:00:00"/>
    <n v="30"/>
    <s v="N"/>
    <n v="30"/>
    <n v="2.5"/>
    <n v="39"/>
    <x v="0"/>
    <n v="1"/>
    <n v="31"/>
    <n v="0"/>
    <n v="9793"/>
    <n v="1259.1937499999999"/>
    <n v="0"/>
    <n v="0"/>
    <n v="0"/>
    <n v="0"/>
    <n v="0"/>
    <n v="0"/>
    <n v="0"/>
    <n v="0"/>
    <n v="0"/>
    <n v="0"/>
    <n v="0"/>
    <n v="0"/>
    <n v="26.5"/>
    <n v="0"/>
    <n v="0"/>
    <n v="0"/>
    <n v="0"/>
    <n v="5.9346750000000004"/>
    <n v="0"/>
    <n v="0"/>
  </r>
  <r>
    <d v="2021-03-01T00:00:00"/>
    <x v="11"/>
    <s v="P"/>
    <s v="Active"/>
    <n v="629"/>
    <x v="628"/>
    <s v="N"/>
    <x v="5"/>
    <n v="1093"/>
    <x v="0"/>
    <s v="Niederl. 3"/>
    <n v="1"/>
    <s v="Department"/>
    <s v="Supervisor"/>
    <s v="Manager"/>
    <s v="ang."/>
    <s v="M"/>
    <d v="2019-01-01T00:00:00"/>
    <m/>
    <s v=""/>
    <n v="1"/>
    <d v="1977-04-20T00:00:00"/>
    <n v="42"/>
    <s v="N"/>
    <n v="30"/>
    <n v="2.5"/>
    <n v="39"/>
    <x v="0"/>
    <n v="1"/>
    <n v="31"/>
    <n v="0"/>
    <n v="9794"/>
    <n v="1259.1937499999999"/>
    <n v="0"/>
    <n v="0"/>
    <n v="0"/>
    <n v="0"/>
    <n v="0"/>
    <n v="0"/>
    <n v="0"/>
    <n v="0"/>
    <n v="0"/>
    <n v="0"/>
    <n v="0"/>
    <n v="0"/>
    <n v="26.5"/>
    <n v="0"/>
    <n v="0"/>
    <n v="0"/>
    <n v="0"/>
    <n v="5.9346750000000004"/>
    <n v="0"/>
    <n v="0"/>
  </r>
  <r>
    <d v="2021-03-01T00:00:00"/>
    <x v="11"/>
    <s v="P"/>
    <s v="Active"/>
    <n v="630"/>
    <x v="629"/>
    <s v="N"/>
    <x v="10"/>
    <n v="1075"/>
    <x v="0"/>
    <s v="Niederl. 3"/>
    <n v="1"/>
    <s v="Department"/>
    <s v="Supervisor"/>
    <s v="Non-Mgm."/>
    <s v="ang."/>
    <s v="W"/>
    <d v="2019-01-01T00:00:00"/>
    <m/>
    <s v=""/>
    <n v="1"/>
    <d v="1988-04-22T00:00:00"/>
    <n v="31"/>
    <s v="N"/>
    <n v="30"/>
    <n v="2.5"/>
    <n v="39"/>
    <x v="0"/>
    <n v="1"/>
    <n v="31"/>
    <n v="0"/>
    <n v="9795"/>
    <n v="1259.1937499999999"/>
    <n v="0"/>
    <n v="0"/>
    <n v="0"/>
    <n v="0"/>
    <n v="0"/>
    <n v="0"/>
    <n v="0"/>
    <n v="0"/>
    <n v="0"/>
    <n v="0"/>
    <n v="0"/>
    <n v="0"/>
    <n v="26.5"/>
    <n v="0"/>
    <n v="0"/>
    <n v="0"/>
    <n v="0"/>
    <n v="5.9346750000000004"/>
    <n v="0"/>
    <n v="0"/>
  </r>
  <r>
    <d v="2021-03-01T00:00:00"/>
    <x v="11"/>
    <s v="P"/>
    <s v="Active"/>
    <n v="631"/>
    <x v="630"/>
    <s v="N"/>
    <x v="30"/>
    <n v="1071"/>
    <x v="0"/>
    <s v="Niederl. 3"/>
    <n v="1"/>
    <s v="Department"/>
    <s v="Supervisor"/>
    <s v="Non-Mgm."/>
    <s v="ang."/>
    <s v="W"/>
    <d v="2019-01-15T00:00:00"/>
    <m/>
    <s v=""/>
    <n v="1"/>
    <d v="1982-10-23T00:00:00"/>
    <n v="37"/>
    <s v="N"/>
    <n v="30"/>
    <n v="2.5"/>
    <n v="30"/>
    <x v="0"/>
    <n v="0.76923076923076927"/>
    <n v="31"/>
    <n v="0"/>
    <n v="9796"/>
    <n v="1259.1937499999999"/>
    <n v="0"/>
    <n v="0"/>
    <n v="0"/>
    <n v="0"/>
    <n v="0"/>
    <n v="0"/>
    <n v="0"/>
    <n v="0"/>
    <n v="0"/>
    <n v="0"/>
    <n v="0"/>
    <n v="0"/>
    <n v="26.5"/>
    <n v="0"/>
    <n v="0"/>
    <n v="0"/>
    <n v="0"/>
    <n v="5.9346750000000004"/>
    <n v="0"/>
    <n v="0"/>
  </r>
  <r>
    <d v="2021-03-01T00:00:00"/>
    <x v="11"/>
    <s v="P"/>
    <s v="Active"/>
    <n v="632"/>
    <x v="631"/>
    <s v="N"/>
    <x v="9"/>
    <n v="1087"/>
    <x v="0"/>
    <s v="Niederl. 3"/>
    <n v="1"/>
    <s v="Department"/>
    <s v="Supervisor"/>
    <s v="Non-Mgm."/>
    <s v="ang."/>
    <s v="M"/>
    <d v="2019-01-01T00:00:00"/>
    <m/>
    <s v=""/>
    <n v="1"/>
    <d v="1994-03-24T00:00:00"/>
    <n v="25"/>
    <s v="N"/>
    <n v="30"/>
    <n v="2.5"/>
    <n v="39"/>
    <x v="0"/>
    <n v="1"/>
    <n v="31"/>
    <n v="0"/>
    <n v="9797"/>
    <n v="1259.1937499999999"/>
    <n v="0"/>
    <n v="0"/>
    <n v="0"/>
    <n v="0"/>
    <n v="0"/>
    <n v="0"/>
    <n v="0"/>
    <n v="0"/>
    <n v="0"/>
    <n v="0"/>
    <n v="0"/>
    <n v="0"/>
    <n v="26.5"/>
    <n v="0"/>
    <n v="0"/>
    <n v="0"/>
    <n v="0"/>
    <n v="5.9346750000000004"/>
    <n v="0"/>
    <n v="0"/>
  </r>
  <r>
    <d v="2021-03-01T00:00:00"/>
    <x v="11"/>
    <s v="P"/>
    <s v="Active"/>
    <n v="633"/>
    <x v="632"/>
    <s v="N"/>
    <x v="35"/>
    <n v="1078"/>
    <x v="0"/>
    <s v="Niederl. 3"/>
    <n v="1"/>
    <s v="Department"/>
    <s v="Supervisor"/>
    <s v="Manager"/>
    <s v="ang."/>
    <s v="M"/>
    <d v="2019-01-01T00:00:00"/>
    <m/>
    <s v=""/>
    <n v="1"/>
    <d v="1969-11-08T00:00:00"/>
    <n v="50"/>
    <s v="N"/>
    <n v="30"/>
    <n v="2.5"/>
    <n v="39"/>
    <x v="0"/>
    <n v="1"/>
    <n v="31"/>
    <n v="0"/>
    <n v="9798"/>
    <n v="1259.1937499999999"/>
    <n v="0"/>
    <n v="0"/>
    <n v="0"/>
    <n v="0"/>
    <n v="0"/>
    <n v="0"/>
    <n v="0"/>
    <n v="0"/>
    <n v="0"/>
    <n v="0"/>
    <n v="0"/>
    <n v="0"/>
    <n v="26.5"/>
    <n v="0"/>
    <n v="0"/>
    <n v="0"/>
    <n v="0"/>
    <n v="5.9346750000000004"/>
    <n v="132.0538"/>
    <n v="0"/>
  </r>
  <r>
    <d v="2021-03-01T00:00:00"/>
    <x v="11"/>
    <s v="P"/>
    <s v="Active"/>
    <n v="634"/>
    <x v="633"/>
    <s v="N"/>
    <x v="22"/>
    <n v="1035"/>
    <x v="5"/>
    <s v="Niederl. 5"/>
    <n v="1"/>
    <s v="Department"/>
    <s v="Supervisor"/>
    <s v="Non-Mgm."/>
    <s v="ang."/>
    <s v="M"/>
    <d v="2019-02-01T00:00:00"/>
    <m/>
    <s v=""/>
    <n v="0"/>
    <d v="1993-04-27T00:00:00"/>
    <n v="26"/>
    <s v="J"/>
    <n v="30"/>
    <n v="2.5"/>
    <n v="39"/>
    <x v="0"/>
    <n v="1"/>
    <n v="31"/>
    <n v="0"/>
    <n v="9799"/>
    <n v="1259.1937499999999"/>
    <n v="0"/>
    <n v="0"/>
    <n v="0"/>
    <n v="0"/>
    <n v="0"/>
    <n v="0"/>
    <n v="0"/>
    <n v="0"/>
    <n v="0"/>
    <n v="0"/>
    <n v="565.32692307692309"/>
    <n v="449.12083333333339"/>
    <n v="26.5"/>
    <n v="0"/>
    <n v="0"/>
    <n v="0"/>
    <n v="0"/>
    <n v="233.12025004807694"/>
    <n v="0"/>
    <n v="0"/>
  </r>
  <r>
    <d v="2021-03-01T00:00:00"/>
    <x v="11"/>
    <s v="P"/>
    <s v="Active"/>
    <n v="635"/>
    <x v="634"/>
    <s v="N"/>
    <x v="22"/>
    <n v="1029"/>
    <x v="6"/>
    <s v="Niederl. 10"/>
    <n v="1"/>
    <s v="Department"/>
    <s v="Supervisor"/>
    <s v="Non-Mgm."/>
    <s v="ang."/>
    <s v="M"/>
    <d v="2019-01-01T00:00:00"/>
    <m/>
    <s v=""/>
    <n v="1"/>
    <d v="1975-02-02T00:00:00"/>
    <n v="44"/>
    <s v="J"/>
    <n v="30"/>
    <n v="2.5"/>
    <n v="39"/>
    <x v="0"/>
    <n v="1"/>
    <n v="31"/>
    <n v="0"/>
    <n v="9800"/>
    <n v="1259.1937499999999"/>
    <n v="0"/>
    <n v="0"/>
    <n v="0"/>
    <n v="0"/>
    <n v="0"/>
    <n v="0"/>
    <n v="0"/>
    <n v="0"/>
    <n v="0"/>
    <n v="0"/>
    <n v="565.38461538461536"/>
    <n v="449.16666666666669"/>
    <n v="26.5"/>
    <n v="0"/>
    <n v="0"/>
    <n v="0"/>
    <n v="0"/>
    <n v="233.14343461538462"/>
    <n v="0"/>
    <n v="0"/>
  </r>
  <r>
    <d v="2021-03-01T00:00:00"/>
    <x v="11"/>
    <s v="P"/>
    <s v="Active"/>
    <n v="636"/>
    <x v="635"/>
    <s v="Y"/>
    <x v="20"/>
    <n v="1027"/>
    <x v="6"/>
    <s v="Niederl. 10"/>
    <n v="0.5"/>
    <s v="Department"/>
    <s v="Supervisor"/>
    <s v="Non-Mgm."/>
    <s v="ang."/>
    <s v="W"/>
    <d v="2019-02-04T00:00:00"/>
    <m/>
    <s v=""/>
    <n v="0"/>
    <d v="1992-12-11T00:00:00"/>
    <n v="27"/>
    <s v="J"/>
    <n v="30"/>
    <n v="2.5"/>
    <n v="39"/>
    <x v="0"/>
    <n v="0.5"/>
    <n v="31"/>
    <n v="0"/>
    <n v="9801"/>
    <n v="1259.1937499999999"/>
    <n v="0"/>
    <n v="0"/>
    <n v="0"/>
    <n v="0"/>
    <n v="0"/>
    <n v="0"/>
    <n v="0"/>
    <n v="0"/>
    <n v="0"/>
    <n v="0"/>
    <n v="565.44230769230774"/>
    <n v="449.21250000000003"/>
    <n v="13.25"/>
    <n v="0"/>
    <n v="0"/>
    <n v="0"/>
    <n v="0"/>
    <n v="230.19928168269232"/>
    <n v="0"/>
    <n v="0"/>
  </r>
  <r>
    <d v="2021-03-01T00:00:00"/>
    <x v="11"/>
    <s v="P"/>
    <s v="Active"/>
    <n v="636"/>
    <x v="635"/>
    <s v="Y"/>
    <x v="20"/>
    <n v="1021"/>
    <x v="7"/>
    <s v="Niederl. 9"/>
    <n v="0.5"/>
    <s v="Department"/>
    <s v="Supervisor"/>
    <s v="Non-Mgm."/>
    <s v="ang."/>
    <s v="W"/>
    <d v="2019-02-04T00:00:00"/>
    <m/>
    <s v=""/>
    <n v="0"/>
    <d v="1992-12-11T00:00:00"/>
    <n v="27"/>
    <s v="J"/>
    <n v="30"/>
    <n v="2.5"/>
    <n v="39"/>
    <x v="0"/>
    <n v="0.5"/>
    <n v="31"/>
    <n v="0"/>
    <n v="9802"/>
    <n v="1259.1937499999999"/>
    <n v="0"/>
    <n v="0"/>
    <n v="0"/>
    <n v="0"/>
    <n v="0"/>
    <n v="0"/>
    <n v="0"/>
    <n v="0"/>
    <n v="0"/>
    <n v="0"/>
    <n v="565.5"/>
    <n v="449.25833333333338"/>
    <n v="13.25"/>
    <n v="0"/>
    <n v="0"/>
    <n v="0"/>
    <n v="0"/>
    <n v="230.22246625000002"/>
    <n v="0"/>
    <n v="0"/>
  </r>
  <r>
    <d v="2021-03-01T00:00:00"/>
    <x v="11"/>
    <s v="P"/>
    <s v="Active"/>
    <n v="637"/>
    <x v="636"/>
    <s v="N"/>
    <x v="16"/>
    <n v="1067"/>
    <x v="3"/>
    <s v="Niederl. 8"/>
    <n v="1"/>
    <s v="Department"/>
    <s v="Supervisor"/>
    <s v="Non-Mgm."/>
    <s v="ang."/>
    <s v="W"/>
    <d v="2019-02-01T00:00:00"/>
    <m/>
    <s v=""/>
    <n v="0"/>
    <d v="1992-03-11T00:00:00"/>
    <n v="27"/>
    <s v="N"/>
    <n v="30"/>
    <n v="2.5"/>
    <n v="39"/>
    <x v="0"/>
    <n v="1"/>
    <n v="31"/>
    <n v="0"/>
    <n v="9803"/>
    <n v="1259.1937499999999"/>
    <n v="0"/>
    <n v="0"/>
    <n v="0"/>
    <n v="0"/>
    <n v="0"/>
    <n v="0"/>
    <n v="0"/>
    <n v="0"/>
    <n v="0"/>
    <n v="0"/>
    <n v="0"/>
    <n v="0"/>
    <n v="26.5"/>
    <n v="0"/>
    <n v="0"/>
    <n v="0"/>
    <n v="0"/>
    <n v="5.9346750000000004"/>
    <n v="0"/>
    <n v="0"/>
  </r>
  <r>
    <d v="2021-03-01T00:00:00"/>
    <x v="11"/>
    <s v="P"/>
    <s v="Active"/>
    <n v="638"/>
    <x v="637"/>
    <s v="Y"/>
    <x v="16"/>
    <n v="1019"/>
    <x v="7"/>
    <s v="Niederl. 9"/>
    <n v="0.5"/>
    <s v="Department"/>
    <s v="Supervisor"/>
    <s v="Non-Mgm."/>
    <s v="ang."/>
    <s v="W"/>
    <d v="2019-02-01T00:00:00"/>
    <m/>
    <s v=""/>
    <n v="0"/>
    <d v="1965-12-12T00:00:00"/>
    <n v="54"/>
    <s v="N"/>
    <n v="30"/>
    <n v="2.5"/>
    <n v="39"/>
    <x v="0"/>
    <n v="0.5"/>
    <n v="31"/>
    <n v="0"/>
    <n v="9804"/>
    <n v="1259.1937499999999"/>
    <n v="0"/>
    <n v="0"/>
    <n v="0"/>
    <n v="0"/>
    <n v="0"/>
    <n v="0"/>
    <n v="0"/>
    <n v="0"/>
    <n v="0"/>
    <n v="0"/>
    <n v="0"/>
    <n v="0"/>
    <n v="13.25"/>
    <n v="0"/>
    <n v="0"/>
    <n v="0"/>
    <n v="0"/>
    <n v="2.9673375000000002"/>
    <n v="0"/>
    <n v="0"/>
  </r>
  <r>
    <d v="2021-03-01T00:00:00"/>
    <x v="11"/>
    <s v="P"/>
    <s v="Active"/>
    <n v="638"/>
    <x v="637"/>
    <s v="Y"/>
    <x v="16"/>
    <n v="1025"/>
    <x v="6"/>
    <s v="Niederl. 10"/>
    <n v="0.5"/>
    <s v="Department"/>
    <s v="Supervisor"/>
    <s v="Non-Mgm."/>
    <s v="ang."/>
    <s v="W"/>
    <d v="2019-02-01T00:00:00"/>
    <m/>
    <s v=""/>
    <n v="0"/>
    <d v="1965-12-12T00:00:00"/>
    <n v="54"/>
    <s v="N"/>
    <n v="30"/>
    <n v="2.5"/>
    <n v="39"/>
    <x v="0"/>
    <n v="0.5"/>
    <n v="31"/>
    <n v="0"/>
    <n v="9805"/>
    <n v="1259.1937499999999"/>
    <n v="0"/>
    <n v="0"/>
    <n v="0"/>
    <n v="0"/>
    <n v="0"/>
    <n v="0"/>
    <n v="0"/>
    <n v="0"/>
    <n v="0"/>
    <n v="0"/>
    <n v="0"/>
    <n v="0"/>
    <n v="13.25"/>
    <n v="0"/>
    <n v="0"/>
    <n v="0"/>
    <n v="0"/>
    <n v="2.9673375000000002"/>
    <n v="0"/>
    <n v="0"/>
  </r>
  <r>
    <d v="2021-03-01T00:00:00"/>
    <x v="11"/>
    <s v="P"/>
    <s v="Active"/>
    <n v="639"/>
    <x v="638"/>
    <s v="Y"/>
    <x v="16"/>
    <n v="1037"/>
    <x v="4"/>
    <s v="Niederl. 6"/>
    <n v="0.5"/>
    <s v="Department"/>
    <s v="Supervisor"/>
    <s v="Manager"/>
    <s v="ang."/>
    <s v="M"/>
    <d v="2019-02-01T00:00:00"/>
    <m/>
    <s v=""/>
    <n v="0"/>
    <d v="1978-12-26T00:00:00"/>
    <n v="41"/>
    <s v="N"/>
    <n v="30"/>
    <n v="2.5"/>
    <n v="39"/>
    <x v="0"/>
    <n v="0.5"/>
    <n v="31"/>
    <n v="0"/>
    <n v="9806"/>
    <n v="1259.1937499999999"/>
    <n v="0"/>
    <n v="0"/>
    <n v="0"/>
    <n v="0"/>
    <n v="0"/>
    <n v="0"/>
    <n v="0"/>
    <n v="0"/>
    <n v="0"/>
    <n v="0"/>
    <n v="0"/>
    <n v="0"/>
    <n v="13.25"/>
    <n v="0"/>
    <n v="0"/>
    <n v="0"/>
    <n v="0"/>
    <n v="2.9673375000000002"/>
    <n v="100.1091"/>
    <n v="0"/>
  </r>
  <r>
    <d v="2021-03-01T00:00:00"/>
    <x v="11"/>
    <s v="P"/>
    <s v="Active"/>
    <n v="639"/>
    <x v="638"/>
    <s v="Y"/>
    <x v="16"/>
    <n v="1031"/>
    <x v="5"/>
    <s v="Niederl. 5"/>
    <n v="0.5"/>
    <s v="Department"/>
    <s v="Supervisor"/>
    <s v="Manager"/>
    <s v="ang."/>
    <s v="M"/>
    <d v="2019-02-01T00:00:00"/>
    <m/>
    <s v=""/>
    <n v="0"/>
    <d v="1978-12-26T00:00:00"/>
    <n v="41"/>
    <s v="N"/>
    <n v="30"/>
    <n v="2.5"/>
    <n v="39"/>
    <x v="0"/>
    <n v="0.5"/>
    <n v="31"/>
    <n v="0"/>
    <n v="9807"/>
    <n v="1259.1937499999999"/>
    <n v="0"/>
    <n v="0"/>
    <n v="0"/>
    <n v="0"/>
    <n v="0"/>
    <n v="0"/>
    <n v="0"/>
    <n v="0"/>
    <n v="0"/>
    <n v="0"/>
    <n v="0"/>
    <n v="0"/>
    <n v="13.25"/>
    <n v="0"/>
    <n v="0"/>
    <n v="0"/>
    <n v="0"/>
    <n v="2.9673375000000002"/>
    <n v="100.1091"/>
    <n v="0"/>
  </r>
  <r>
    <d v="2021-03-01T00:00:00"/>
    <x v="11"/>
    <s v="P"/>
    <s v="Active"/>
    <n v="640"/>
    <x v="639"/>
    <s v="N"/>
    <x v="6"/>
    <n v="1014"/>
    <x v="1"/>
    <s v="Niederl. 1"/>
    <n v="1"/>
    <s v="Department"/>
    <s v="Supervisor"/>
    <s v="Non-Mgm."/>
    <s v="ang."/>
    <s v="W"/>
    <d v="2019-02-01T00:00:00"/>
    <m/>
    <s v=""/>
    <n v="0"/>
    <d v="1984-10-03T00:00:00"/>
    <n v="35"/>
    <s v="N"/>
    <n v="30"/>
    <n v="2.5"/>
    <n v="39"/>
    <x v="0"/>
    <n v="1"/>
    <n v="31"/>
    <n v="0"/>
    <n v="9808"/>
    <n v="1259.1937499999999"/>
    <n v="0"/>
    <n v="0"/>
    <n v="0"/>
    <n v="0"/>
    <n v="0"/>
    <n v="0"/>
    <n v="0"/>
    <n v="0"/>
    <n v="0"/>
    <n v="0"/>
    <n v="0"/>
    <n v="0"/>
    <n v="26.5"/>
    <n v="0"/>
    <n v="0"/>
    <n v="0"/>
    <n v="0"/>
    <n v="5.9346750000000004"/>
    <n v="0"/>
    <n v="0"/>
  </r>
  <r>
    <d v="2021-03-01T00:00:00"/>
    <x v="11"/>
    <s v="P"/>
    <s v="Active"/>
    <n v="641"/>
    <x v="640"/>
    <s v="N"/>
    <x v="9"/>
    <n v="1087"/>
    <x v="0"/>
    <s v="Niederl. 3"/>
    <n v="1"/>
    <s v="Department"/>
    <s v="Supervisor"/>
    <s v="Non-Mgm."/>
    <s v="ang."/>
    <s v="M"/>
    <d v="2019-02-01T00:00:00"/>
    <m/>
    <s v=""/>
    <n v="0"/>
    <d v="1988-11-14T00:00:00"/>
    <n v="31"/>
    <s v="N"/>
    <n v="30"/>
    <n v="2.5"/>
    <n v="39"/>
    <x v="0"/>
    <n v="1"/>
    <n v="31"/>
    <n v="0"/>
    <n v="9809"/>
    <n v="1259.1937499999999"/>
    <n v="0"/>
    <n v="0"/>
    <n v="0"/>
    <n v="0"/>
    <n v="0"/>
    <n v="0"/>
    <n v="0"/>
    <n v="0"/>
    <n v="0"/>
    <n v="0"/>
    <n v="0"/>
    <n v="0"/>
    <n v="26.5"/>
    <n v="0"/>
    <n v="0"/>
    <n v="0"/>
    <n v="0"/>
    <n v="5.9346750000000004"/>
    <n v="0"/>
    <n v="0"/>
  </r>
  <r>
    <d v="2021-03-01T00:00:00"/>
    <x v="11"/>
    <s v="P"/>
    <s v="Active"/>
    <n v="642"/>
    <x v="641"/>
    <s v="N"/>
    <x v="31"/>
    <n v="1022"/>
    <x v="7"/>
    <s v="Niederl. 9"/>
    <n v="1"/>
    <s v="Department"/>
    <s v="Supervisor"/>
    <s v="Non-Mgm."/>
    <s v="ang."/>
    <s v="M"/>
    <d v="2019-02-14T00:00:00"/>
    <m/>
    <s v=""/>
    <n v="0"/>
    <d v="1995-07-27T00:00:00"/>
    <n v="24"/>
    <s v="J"/>
    <n v="30"/>
    <n v="2.5"/>
    <n v="39"/>
    <x v="0"/>
    <n v="1"/>
    <n v="31"/>
    <n v="0"/>
    <n v="9810"/>
    <n v="1259.1937499999999"/>
    <n v="0"/>
    <n v="0"/>
    <n v="30"/>
    <n v="0"/>
    <n v="0"/>
    <n v="1900"/>
    <n v="0"/>
    <n v="0"/>
    <n v="0"/>
    <n v="0"/>
    <n v="565.96153846153845"/>
    <n v="449.62500000000006"/>
    <n v="26.5"/>
    <n v="0"/>
    <n v="0"/>
    <n v="0"/>
    <n v="0"/>
    <n v="665.59878028846163"/>
    <n v="78.09"/>
    <n v="0"/>
  </r>
  <r>
    <d v="2021-03-01T00:00:00"/>
    <x v="11"/>
    <s v="P"/>
    <s v="Active"/>
    <n v="643"/>
    <x v="642"/>
    <s v="N"/>
    <x v="35"/>
    <n v="1078"/>
    <x v="0"/>
    <s v="Niederl. 3"/>
    <n v="1"/>
    <s v="Department"/>
    <s v="Supervisor"/>
    <s v="Non-Mgm."/>
    <s v="ang."/>
    <s v="M"/>
    <d v="2019-03-01T00:00:00"/>
    <m/>
    <s v=""/>
    <n v="0"/>
    <d v="1971-10-28T00:00:00"/>
    <n v="48"/>
    <s v="N"/>
    <n v="30"/>
    <n v="2.5"/>
    <n v="39"/>
    <x v="0"/>
    <n v="1"/>
    <n v="31"/>
    <n v="0"/>
    <n v="9811"/>
    <n v="1259.1937499999999"/>
    <n v="0"/>
    <n v="0"/>
    <n v="0"/>
    <n v="0"/>
    <n v="0"/>
    <n v="0"/>
    <n v="0"/>
    <n v="0"/>
    <n v="0"/>
    <n v="0"/>
    <n v="0"/>
    <n v="0"/>
    <n v="26.5"/>
    <n v="0"/>
    <n v="0"/>
    <n v="0"/>
    <n v="0"/>
    <n v="5.9346750000000004"/>
    <n v="115.5865"/>
    <n v="0"/>
  </r>
  <r>
    <d v="2021-03-01T00:00:00"/>
    <x v="11"/>
    <s v="P"/>
    <s v="Active"/>
    <n v="644"/>
    <x v="643"/>
    <s v="Y"/>
    <x v="20"/>
    <n v="1058"/>
    <x v="2"/>
    <s v="Niederl. 7"/>
    <n v="0.5"/>
    <s v="Department"/>
    <s v="Supervisor"/>
    <s v="Non-Mgm."/>
    <s v="ang."/>
    <s v="M"/>
    <d v="2019-03-01T00:00:00"/>
    <m/>
    <s v=""/>
    <n v="0"/>
    <d v="1992-11-24T00:00:00"/>
    <n v="27"/>
    <s v="J"/>
    <n v="30"/>
    <n v="2.5"/>
    <n v="39"/>
    <x v="0"/>
    <n v="0.5"/>
    <n v="31"/>
    <n v="0"/>
    <n v="9812"/>
    <n v="1259.1937499999999"/>
    <n v="0"/>
    <n v="0"/>
    <n v="0"/>
    <n v="0"/>
    <n v="0"/>
    <n v="0"/>
    <n v="0"/>
    <n v="0"/>
    <n v="0"/>
    <n v="0"/>
    <n v="566.07692307692309"/>
    <n v="449.7166666666667"/>
    <n v="13.25"/>
    <n v="0"/>
    <n v="0"/>
    <n v="0"/>
    <n v="0"/>
    <n v="230.45431192307694"/>
    <n v="0"/>
    <n v="0"/>
  </r>
  <r>
    <d v="2021-03-01T00:00:00"/>
    <x v="11"/>
    <s v="P"/>
    <s v="Active"/>
    <n v="644"/>
    <x v="643"/>
    <s v="Y"/>
    <x v="20"/>
    <n v="1051"/>
    <x v="3"/>
    <s v="Niederl. 8"/>
    <n v="0.5"/>
    <s v="Department"/>
    <s v="Supervisor"/>
    <s v="Non-Mgm."/>
    <s v="ang."/>
    <s v="M"/>
    <d v="2019-03-01T00:00:00"/>
    <m/>
    <s v=""/>
    <n v="0"/>
    <d v="1992-11-24T00:00:00"/>
    <n v="27"/>
    <s v="J"/>
    <n v="30"/>
    <n v="2.5"/>
    <n v="39"/>
    <x v="0"/>
    <n v="0.5"/>
    <n v="31"/>
    <n v="0"/>
    <n v="9813"/>
    <n v="1259.1937499999999"/>
    <n v="0"/>
    <n v="0"/>
    <n v="0"/>
    <n v="0"/>
    <n v="0"/>
    <n v="0"/>
    <n v="0"/>
    <n v="0"/>
    <n v="0"/>
    <n v="0"/>
    <n v="566.13461538461536"/>
    <n v="449.76250000000005"/>
    <n v="13.25"/>
    <n v="0"/>
    <n v="0"/>
    <n v="0"/>
    <n v="0"/>
    <n v="230.47749649038465"/>
    <n v="0"/>
    <n v="0"/>
  </r>
  <r>
    <d v="2021-03-01T00:00:00"/>
    <x v="11"/>
    <s v="P"/>
    <s v="Active"/>
    <n v="645"/>
    <x v="644"/>
    <s v="N"/>
    <x v="22"/>
    <n v="1053"/>
    <x v="3"/>
    <s v="Niederl. 8"/>
    <n v="1"/>
    <s v="Department"/>
    <s v="Supervisor"/>
    <s v="Non-Mgm."/>
    <s v="ang."/>
    <s v="M"/>
    <d v="2019-03-01T00:00:00"/>
    <m/>
    <s v=""/>
    <n v="0"/>
    <d v="1989-09-27T00:00:00"/>
    <n v="30"/>
    <s v="J"/>
    <n v="30"/>
    <n v="2.5"/>
    <n v="39"/>
    <x v="0"/>
    <n v="1"/>
    <n v="31"/>
    <n v="0"/>
    <n v="9814"/>
    <n v="1259.1937499999999"/>
    <n v="0"/>
    <n v="0"/>
    <n v="0"/>
    <n v="0"/>
    <n v="0"/>
    <n v="0"/>
    <n v="0"/>
    <n v="0"/>
    <n v="0"/>
    <n v="0"/>
    <n v="566.19230769230774"/>
    <n v="449.80833333333339"/>
    <n v="26.5"/>
    <n v="0"/>
    <n v="0"/>
    <n v="0"/>
    <n v="0"/>
    <n v="233.46801855769232"/>
    <n v="0"/>
    <n v="0"/>
  </r>
  <r>
    <d v="2021-03-01T00:00:00"/>
    <x v="11"/>
    <s v="P"/>
    <s v="Active"/>
    <n v="646"/>
    <x v="645"/>
    <s v="N"/>
    <x v="22"/>
    <n v="1047"/>
    <x v="9"/>
    <s v="Niederl. 4"/>
    <n v="1"/>
    <s v="Department"/>
    <s v="Supervisor"/>
    <s v="Non-Mgm."/>
    <s v="ang."/>
    <s v="M"/>
    <d v="2019-03-01T00:00:00"/>
    <m/>
    <s v=""/>
    <n v="0"/>
    <d v="1995-01-06T00:00:00"/>
    <n v="25"/>
    <s v="J"/>
    <n v="30"/>
    <n v="2.5"/>
    <n v="39"/>
    <x v="0"/>
    <n v="1"/>
    <n v="31"/>
    <n v="0"/>
    <n v="9815"/>
    <n v="1259.1937499999999"/>
    <n v="0"/>
    <n v="0"/>
    <n v="0"/>
    <n v="0"/>
    <n v="0"/>
    <n v="0"/>
    <n v="0"/>
    <n v="0"/>
    <n v="0"/>
    <n v="0"/>
    <n v="566.25"/>
    <n v="449.85416666666669"/>
    <n v="26.5"/>
    <n v="0"/>
    <n v="0"/>
    <n v="0"/>
    <n v="0"/>
    <n v="233.49120312500003"/>
    <n v="0"/>
    <n v="0"/>
  </r>
  <r>
    <d v="2021-03-01T00:00:00"/>
    <x v="11"/>
    <s v="P"/>
    <s v="Active"/>
    <n v="647"/>
    <x v="646"/>
    <s v="N"/>
    <x v="22"/>
    <n v="1047"/>
    <x v="9"/>
    <s v="Niederl. 4"/>
    <n v="1"/>
    <s v="Department"/>
    <s v="Supervisor"/>
    <s v="Non-Mgm."/>
    <s v="ang."/>
    <s v="M"/>
    <d v="2019-03-01T00:00:00"/>
    <m/>
    <s v=""/>
    <n v="0"/>
    <d v="1996-07-22T00:00:00"/>
    <n v="23"/>
    <s v="J"/>
    <n v="30"/>
    <n v="2.5"/>
    <n v="39"/>
    <x v="0"/>
    <n v="1"/>
    <n v="31"/>
    <n v="0"/>
    <n v="9816"/>
    <n v="1259.1937499999999"/>
    <n v="0"/>
    <n v="0"/>
    <n v="0"/>
    <n v="0"/>
    <n v="0"/>
    <n v="0"/>
    <n v="0"/>
    <n v="0"/>
    <n v="0"/>
    <n v="0"/>
    <n v="566.30769230769238"/>
    <n v="449.90000000000003"/>
    <n v="26.5"/>
    <n v="0"/>
    <n v="0"/>
    <n v="0"/>
    <n v="0"/>
    <n v="233.51438769230774"/>
    <n v="0"/>
    <n v="0"/>
  </r>
  <r>
    <d v="2021-03-01T00:00:00"/>
    <x v="11"/>
    <s v="P"/>
    <s v="Active"/>
    <n v="648"/>
    <x v="647"/>
    <s v="N"/>
    <x v="22"/>
    <n v="1047"/>
    <x v="9"/>
    <s v="Niederl. 4"/>
    <n v="1"/>
    <s v="Department"/>
    <s v="Supervisor"/>
    <s v="Non-Mgm."/>
    <s v="ang."/>
    <s v="M"/>
    <d v="2019-03-01T00:00:00"/>
    <m/>
    <s v=""/>
    <n v="0"/>
    <d v="1986-02-09T00:00:00"/>
    <n v="33"/>
    <s v="J"/>
    <n v="30"/>
    <n v="2.5"/>
    <n v="39"/>
    <x v="0"/>
    <n v="1"/>
    <n v="31"/>
    <n v="0"/>
    <n v="9817"/>
    <n v="1259.1937499999999"/>
    <n v="0"/>
    <n v="0"/>
    <n v="0"/>
    <n v="0"/>
    <n v="0"/>
    <n v="0"/>
    <n v="0"/>
    <n v="0"/>
    <n v="0"/>
    <n v="0"/>
    <n v="566.36538461538453"/>
    <n v="449.94583333333338"/>
    <n v="26.5"/>
    <n v="0"/>
    <n v="0"/>
    <n v="0"/>
    <n v="0"/>
    <n v="233.53757225961539"/>
    <n v="0"/>
    <n v="0"/>
  </r>
  <r>
    <d v="2021-03-01T00:00:00"/>
    <x v="11"/>
    <s v="P"/>
    <s v="Active"/>
    <n v="649"/>
    <x v="648"/>
    <s v="N"/>
    <x v="13"/>
    <n v="1061"/>
    <x v="11"/>
    <s v="Niederl. 12"/>
    <n v="1"/>
    <s v="Department"/>
    <s v="Supervisor"/>
    <s v="Director"/>
    <s v="ang."/>
    <s v="M"/>
    <d v="2019-04-01T00:00:00"/>
    <m/>
    <s v=""/>
    <n v="0"/>
    <d v="1966-02-15T00:00:00"/>
    <n v="53"/>
    <s v="N"/>
    <n v="30"/>
    <n v="2.5"/>
    <n v="39"/>
    <x v="0"/>
    <n v="1"/>
    <n v="31"/>
    <n v="0"/>
    <n v="9818"/>
    <n v="1259.1937499999999"/>
    <n v="0"/>
    <n v="0"/>
    <n v="0"/>
    <n v="0"/>
    <n v="0"/>
    <n v="0"/>
    <n v="0"/>
    <n v="0"/>
    <n v="0"/>
    <n v="0"/>
    <n v="0"/>
    <n v="0"/>
    <n v="26.5"/>
    <n v="0"/>
    <n v="0"/>
    <n v="0"/>
    <n v="0"/>
    <n v="5.9346750000000004"/>
    <n v="186.3064"/>
    <n v="0"/>
  </r>
  <r>
    <d v="2021-03-01T00:00:00"/>
    <x v="11"/>
    <s v="P"/>
    <s v="Active"/>
    <n v="650"/>
    <x v="649"/>
    <s v="N"/>
    <x v="27"/>
    <n v="1070"/>
    <x v="0"/>
    <s v="Niederl. 3"/>
    <n v="1"/>
    <s v="Department"/>
    <s v="Supervisor"/>
    <s v="Manager"/>
    <s v="ang."/>
    <s v="M"/>
    <d v="2019-04-01T00:00:00"/>
    <m/>
    <s v=""/>
    <n v="0"/>
    <d v="1971-09-19T00:00:00"/>
    <n v="48"/>
    <s v="N"/>
    <n v="30"/>
    <n v="2.5"/>
    <n v="39"/>
    <x v="0"/>
    <n v="1"/>
    <n v="31"/>
    <n v="0"/>
    <n v="9819"/>
    <n v="1259.1937499999999"/>
    <n v="0"/>
    <n v="0"/>
    <n v="0"/>
    <n v="0"/>
    <n v="0"/>
    <n v="0"/>
    <n v="0"/>
    <n v="0"/>
    <n v="0"/>
    <n v="0"/>
    <n v="0"/>
    <n v="0"/>
    <n v="26.5"/>
    <n v="0"/>
    <n v="0"/>
    <n v="0"/>
    <n v="0"/>
    <n v="5.9346750000000004"/>
    <n v="82.08"/>
    <n v="0"/>
  </r>
  <r>
    <d v="2021-03-01T00:00:00"/>
    <x v="11"/>
    <s v="P"/>
    <s v="Active"/>
    <n v="651"/>
    <x v="650"/>
    <s v="N"/>
    <x v="22"/>
    <n v="1053"/>
    <x v="3"/>
    <s v="Niederl. 8"/>
    <n v="1"/>
    <s v="Department"/>
    <s v="Supervisor"/>
    <s v="Non-Mgm."/>
    <s v="ang."/>
    <s v="M"/>
    <d v="2019-04-01T00:00:00"/>
    <m/>
    <s v=""/>
    <n v="0"/>
    <d v="1975-05-04T00:00:00"/>
    <n v="44"/>
    <s v="J"/>
    <n v="30"/>
    <n v="2.5"/>
    <n v="39"/>
    <x v="0"/>
    <n v="1"/>
    <n v="31"/>
    <n v="0"/>
    <n v="9820"/>
    <n v="1259.1937499999999"/>
    <n v="0"/>
    <n v="0"/>
    <n v="0"/>
    <n v="0"/>
    <n v="0"/>
    <n v="0"/>
    <n v="0"/>
    <n v="0"/>
    <n v="0"/>
    <n v="0"/>
    <n v="566.53846153846155"/>
    <n v="450.08333333333337"/>
    <n v="26.5"/>
    <n v="0"/>
    <n v="0"/>
    <n v="0"/>
    <n v="0"/>
    <n v="233.60712596153849"/>
    <n v="0"/>
    <n v="0"/>
  </r>
  <r>
    <d v="2021-03-01T00:00:00"/>
    <x v="11"/>
    <s v="P"/>
    <s v="Active"/>
    <n v="652"/>
    <x v="651"/>
    <s v="N"/>
    <x v="16"/>
    <n v="1049"/>
    <x v="3"/>
    <s v="Niederl. 8"/>
    <n v="1"/>
    <s v="Department"/>
    <s v="Supervisor"/>
    <s v="Non-Mgm."/>
    <s v="ang."/>
    <s v="M"/>
    <d v="2018-10-01T00:00:00"/>
    <m/>
    <s v=""/>
    <n v="1"/>
    <d v="1983-04-24T00:00:00"/>
    <n v="36"/>
    <s v="J"/>
    <n v="30"/>
    <n v="2.5"/>
    <n v="39"/>
    <x v="0"/>
    <n v="1"/>
    <n v="31"/>
    <n v="0"/>
    <n v="9821"/>
    <n v="1259.1937499999999"/>
    <n v="0"/>
    <n v="0"/>
    <n v="0"/>
    <n v="0"/>
    <n v="0"/>
    <n v="0"/>
    <n v="0"/>
    <n v="0"/>
    <n v="0"/>
    <n v="0"/>
    <n v="566.59615384615381"/>
    <n v="450.12916666666666"/>
    <n v="26.5"/>
    <n v="0"/>
    <n v="0"/>
    <n v="0"/>
    <n v="0"/>
    <n v="233.63031052884614"/>
    <n v="0"/>
    <n v="1.9716666666666665"/>
  </r>
  <r>
    <d v="2021-03-01T00:00:00"/>
    <x v="11"/>
    <s v="P"/>
    <s v="Active"/>
    <n v="653"/>
    <x v="652"/>
    <s v="N"/>
    <x v="15"/>
    <n v="1032"/>
    <x v="5"/>
    <s v="Niederl. 5"/>
    <n v="1"/>
    <s v="Department"/>
    <s v="Supervisor"/>
    <s v="Non-Mgm."/>
    <s v="ang."/>
    <s v="W"/>
    <d v="2019-04-01T00:00:00"/>
    <m/>
    <s v=""/>
    <n v="0"/>
    <d v="1982-08-02T00:00:00"/>
    <n v="37"/>
    <s v="J"/>
    <n v="30"/>
    <n v="2.5"/>
    <n v="39"/>
    <x v="0"/>
    <n v="1"/>
    <n v="31"/>
    <n v="0"/>
    <n v="9822"/>
    <n v="1259.1937499999999"/>
    <n v="0"/>
    <n v="0"/>
    <n v="0"/>
    <n v="0"/>
    <n v="0"/>
    <n v="0"/>
    <n v="0"/>
    <n v="0"/>
    <n v="0"/>
    <n v="0"/>
    <n v="566.65384615384619"/>
    <n v="450.17500000000001"/>
    <n v="26.5"/>
    <n v="0"/>
    <n v="0"/>
    <n v="0"/>
    <n v="0"/>
    <n v="233.65349509615385"/>
    <n v="0"/>
    <n v="0"/>
  </r>
  <r>
    <d v="2021-03-01T00:00:00"/>
    <x v="11"/>
    <s v="P"/>
    <s v="Active"/>
    <n v="654"/>
    <x v="653"/>
    <s v="N"/>
    <x v="20"/>
    <n v="1039"/>
    <x v="4"/>
    <s v="Niederl. 6"/>
    <n v="1"/>
    <s v="Department"/>
    <s v="Supervisor"/>
    <s v="Non-Mgm."/>
    <s v="ang."/>
    <s v="M"/>
    <d v="2019-04-01T00:00:00"/>
    <m/>
    <s v=""/>
    <n v="0"/>
    <d v="1973-03-22T00:00:00"/>
    <n v="46"/>
    <s v="J"/>
    <n v="30"/>
    <n v="2.5"/>
    <n v="39"/>
    <x v="0"/>
    <n v="1"/>
    <n v="31"/>
    <n v="0"/>
    <n v="9823"/>
    <n v="1259.1937499999999"/>
    <n v="0"/>
    <n v="0"/>
    <n v="0"/>
    <n v="0"/>
    <n v="0"/>
    <n v="0"/>
    <n v="0"/>
    <n v="0"/>
    <n v="0"/>
    <n v="0"/>
    <n v="566.71153846153845"/>
    <n v="450.22083333333342"/>
    <n v="26.5"/>
    <n v="0"/>
    <n v="0"/>
    <n v="0"/>
    <n v="0"/>
    <n v="233.67667966346156"/>
    <n v="0"/>
    <n v="0"/>
  </r>
  <r>
    <d v="2021-03-01T00:00:00"/>
    <x v="11"/>
    <s v="P"/>
    <s v="Active"/>
    <n v="655"/>
    <x v="654"/>
    <s v="N"/>
    <x v="45"/>
    <n v="1094"/>
    <x v="0"/>
    <s v="Niederl. 3"/>
    <n v="1"/>
    <s v="Department"/>
    <s v="Supervisor"/>
    <s v="Non-Mgm."/>
    <s v="ang."/>
    <s v="M"/>
    <d v="2019-04-01T00:00:00"/>
    <m/>
    <s v=""/>
    <n v="0"/>
    <d v="1976-12-31T00:00:00"/>
    <n v="43"/>
    <s v="N"/>
    <n v="30"/>
    <n v="2.5"/>
    <n v="39"/>
    <x v="0"/>
    <n v="1"/>
    <n v="31"/>
    <n v="0"/>
    <n v="9824"/>
    <n v="1259.1937499999999"/>
    <n v="0"/>
    <n v="0"/>
    <n v="0"/>
    <n v="0"/>
    <n v="0"/>
    <n v="0"/>
    <n v="0"/>
    <n v="0"/>
    <n v="0"/>
    <n v="0"/>
    <n v="0"/>
    <n v="0"/>
    <n v="26.5"/>
    <n v="0"/>
    <n v="0"/>
    <n v="0"/>
    <n v="0"/>
    <n v="5.9346750000000004"/>
    <n v="165.54129999999998"/>
    <n v="0"/>
  </r>
  <r>
    <d v="2021-03-01T00:00:00"/>
    <x v="11"/>
    <s v="P"/>
    <s v="Active"/>
    <n v="656"/>
    <x v="655"/>
    <s v="N"/>
    <x v="0"/>
    <n v="1090"/>
    <x v="0"/>
    <s v="Niederl. 3"/>
    <n v="1"/>
    <s v="Department"/>
    <s v="Supervisor"/>
    <s v="Manager"/>
    <s v="ang."/>
    <s v="M"/>
    <d v="2019-04-01T00:00:00"/>
    <m/>
    <s v=""/>
    <n v="0"/>
    <d v="1984-09-22T00:00:00"/>
    <n v="35"/>
    <s v="N"/>
    <n v="30"/>
    <n v="2.5"/>
    <n v="39"/>
    <x v="0"/>
    <n v="1"/>
    <n v="31"/>
    <n v="0"/>
    <n v="9825"/>
    <n v="1259.1937499999999"/>
    <n v="0"/>
    <n v="0"/>
    <n v="0"/>
    <n v="0"/>
    <n v="0"/>
    <n v="0"/>
    <n v="0"/>
    <n v="0"/>
    <n v="0"/>
    <n v="0"/>
    <n v="0"/>
    <n v="0"/>
    <n v="26.5"/>
    <n v="0"/>
    <n v="0"/>
    <n v="0"/>
    <n v="0"/>
    <n v="5.9346750000000004"/>
    <n v="0"/>
    <n v="0"/>
  </r>
  <r>
    <d v="2021-03-01T00:00:00"/>
    <x v="11"/>
    <s v="P"/>
    <s v="Active"/>
    <n v="657"/>
    <x v="656"/>
    <s v="N"/>
    <x v="36"/>
    <n v="1054"/>
    <x v="8"/>
    <s v="Niederl. 2"/>
    <n v="1"/>
    <s v="Department"/>
    <s v="Supervisor"/>
    <s v="Non-Mgm."/>
    <s v="ang."/>
    <s v="W"/>
    <d v="2019-04-01T00:00:00"/>
    <m/>
    <s v=""/>
    <n v="0"/>
    <d v="1996-01-02T00:00:00"/>
    <n v="24"/>
    <s v="N"/>
    <n v="30"/>
    <n v="2.5"/>
    <n v="39"/>
    <x v="0"/>
    <n v="1"/>
    <n v="31"/>
    <n v="0"/>
    <n v="9826"/>
    <n v="1259.1937499999999"/>
    <n v="0"/>
    <n v="0"/>
    <n v="0"/>
    <n v="0"/>
    <n v="0"/>
    <n v="0"/>
    <n v="0"/>
    <n v="0"/>
    <n v="0"/>
    <n v="0"/>
    <n v="0"/>
    <n v="0"/>
    <n v="26.5"/>
    <n v="0"/>
    <n v="0"/>
    <n v="0"/>
    <n v="0"/>
    <n v="5.9346750000000004"/>
    <n v="0"/>
    <n v="0"/>
  </r>
  <r>
    <d v="2021-03-01T00:00:00"/>
    <x v="11"/>
    <s v="P"/>
    <s v="Active"/>
    <n v="658"/>
    <x v="657"/>
    <s v="N"/>
    <x v="7"/>
    <n v="1015"/>
    <x v="1"/>
    <s v="Niederl. 1"/>
    <n v="1"/>
    <s v="Department"/>
    <s v="Supervisor"/>
    <s v="Non-Mgm."/>
    <s v="ang."/>
    <s v="M"/>
    <d v="2019-04-01T00:00:00"/>
    <m/>
    <s v=""/>
    <n v="0"/>
    <d v="1996-06-20T00:00:00"/>
    <n v="23"/>
    <s v="N"/>
    <n v="30"/>
    <n v="2.5"/>
    <n v="39"/>
    <x v="0"/>
    <n v="1"/>
    <n v="31"/>
    <n v="0"/>
    <n v="9827"/>
    <n v="1259.1937499999999"/>
    <n v="0"/>
    <n v="0"/>
    <n v="0"/>
    <n v="0"/>
    <n v="0"/>
    <n v="0"/>
    <n v="0"/>
    <n v="0"/>
    <n v="0"/>
    <n v="0"/>
    <n v="0"/>
    <n v="0"/>
    <n v="26.5"/>
    <n v="0"/>
    <n v="0"/>
    <n v="0"/>
    <n v="0"/>
    <n v="5.9346750000000004"/>
    <n v="0"/>
    <n v="0"/>
  </r>
  <r>
    <d v="2021-03-01T00:00:00"/>
    <x v="11"/>
    <s v="P"/>
    <s v="Active"/>
    <n v="659"/>
    <x v="658"/>
    <s v="N"/>
    <x v="37"/>
    <n v="1005"/>
    <x v="1"/>
    <s v="Niederl. 1"/>
    <n v="1"/>
    <s v="Department"/>
    <s v="Supervisor"/>
    <s v="Supervisor"/>
    <s v="ang."/>
    <s v="M"/>
    <d v="2002-09-01T00:00:00"/>
    <m/>
    <s v=""/>
    <n v="17"/>
    <d v="1986-09-02T00:00:00"/>
    <n v="33"/>
    <s v="N"/>
    <n v="30"/>
    <n v="2.5"/>
    <n v="39"/>
    <x v="0"/>
    <n v="1"/>
    <n v="31"/>
    <n v="0"/>
    <n v="9828"/>
    <n v="1259.1937499999999"/>
    <n v="0"/>
    <n v="0"/>
    <n v="0"/>
    <n v="0"/>
    <n v="0"/>
    <n v="0"/>
    <n v="0"/>
    <n v="0"/>
    <n v="0"/>
    <n v="0"/>
    <n v="0"/>
    <n v="0"/>
    <n v="26.5"/>
    <n v="0"/>
    <n v="0"/>
    <n v="0"/>
    <n v="0"/>
    <n v="5.9346750000000004"/>
    <n v="0"/>
    <n v="0"/>
  </r>
  <r>
    <d v="2021-03-01T00:00:00"/>
    <x v="11"/>
    <s v="P"/>
    <s v="Active"/>
    <n v="660"/>
    <x v="659"/>
    <s v="N"/>
    <x v="29"/>
    <n v="1079"/>
    <x v="0"/>
    <s v="Niederl. 3"/>
    <n v="1"/>
    <s v="Department"/>
    <s v="Supervisor"/>
    <s v="Supervisor"/>
    <s v="ang."/>
    <s v="M"/>
    <d v="2019-05-01T00:00:00"/>
    <m/>
    <s v=""/>
    <n v="0"/>
    <d v="1980-12-20T00:00:00"/>
    <n v="39"/>
    <s v="N"/>
    <n v="30"/>
    <n v="2.5"/>
    <n v="39"/>
    <x v="0"/>
    <n v="1"/>
    <n v="31"/>
    <n v="0"/>
    <n v="9829"/>
    <n v="1259.1937499999999"/>
    <n v="0"/>
    <n v="0"/>
    <n v="0"/>
    <n v="0"/>
    <n v="0"/>
    <n v="0"/>
    <n v="0"/>
    <n v="0"/>
    <n v="0"/>
    <n v="0"/>
    <n v="0"/>
    <n v="0"/>
    <n v="26.5"/>
    <n v="0"/>
    <n v="0"/>
    <n v="0"/>
    <n v="0"/>
    <n v="5.9346750000000004"/>
    <n v="0"/>
    <n v="0"/>
  </r>
  <r>
    <d v="2021-03-01T00:00:00"/>
    <x v="11"/>
    <s v="P"/>
    <s v="Active"/>
    <n v="661"/>
    <x v="660"/>
    <s v="N"/>
    <x v="13"/>
    <n v="1061"/>
    <x v="11"/>
    <s v="Niederl. 12"/>
    <n v="1"/>
    <s v="Department"/>
    <s v="Supervisor"/>
    <s v="Supervisor"/>
    <s v="ang."/>
    <s v="W"/>
    <d v="2019-05-15T00:00:00"/>
    <m/>
    <s v=""/>
    <n v="0"/>
    <d v="1980-11-25T00:00:00"/>
    <n v="39"/>
    <s v="N"/>
    <n v="30"/>
    <n v="2.5"/>
    <n v="39"/>
    <x v="0"/>
    <n v="1"/>
    <n v="31"/>
    <n v="0"/>
    <n v="9830"/>
    <n v="1259.1937499999999"/>
    <n v="0"/>
    <n v="0"/>
    <n v="0"/>
    <n v="0"/>
    <n v="0"/>
    <n v="0"/>
    <n v="0"/>
    <n v="0"/>
    <n v="0"/>
    <n v="0"/>
    <n v="0"/>
    <n v="0"/>
    <n v="26.5"/>
    <n v="0"/>
    <n v="0"/>
    <n v="0"/>
    <n v="0"/>
    <n v="5.9346750000000004"/>
    <n v="0"/>
    <n v="0"/>
  </r>
  <r>
    <d v="2021-03-01T00:00:00"/>
    <x v="11"/>
    <s v="P"/>
    <s v="Active"/>
    <n v="662"/>
    <x v="661"/>
    <s v="N"/>
    <x v="14"/>
    <n v="1003"/>
    <x v="1"/>
    <s v="Niederl. 1"/>
    <n v="1"/>
    <s v="Department"/>
    <s v="Supervisor"/>
    <s v="Non-Mgm."/>
    <s v="ang."/>
    <s v="W"/>
    <d v="2019-05-01T00:00:00"/>
    <m/>
    <s v=""/>
    <n v="0"/>
    <d v="1987-02-10T00:00:00"/>
    <n v="32"/>
    <s v="N"/>
    <n v="30"/>
    <n v="2.5"/>
    <n v="39"/>
    <x v="0"/>
    <n v="1"/>
    <n v="31"/>
    <n v="0"/>
    <n v="9831"/>
    <n v="1259.1937499999999"/>
    <n v="0"/>
    <n v="0"/>
    <n v="0"/>
    <n v="0"/>
    <n v="0"/>
    <n v="0"/>
    <n v="0"/>
    <n v="0"/>
    <n v="0"/>
    <n v="0"/>
    <n v="0"/>
    <n v="0"/>
    <n v="26.5"/>
    <n v="0"/>
    <n v="0"/>
    <n v="0"/>
    <n v="0"/>
    <n v="5.9346750000000004"/>
    <n v="0"/>
    <n v="0"/>
  </r>
  <r>
    <d v="2021-03-01T00:00:00"/>
    <x v="11"/>
    <s v="P"/>
    <s v="Active"/>
    <n v="663"/>
    <x v="662"/>
    <s v="N"/>
    <x v="37"/>
    <n v="1005"/>
    <x v="1"/>
    <s v="Niederl. 1"/>
    <n v="1"/>
    <s v="Department"/>
    <s v="Supervisor"/>
    <s v="Non-Mgm."/>
    <s v="ang."/>
    <s v="M"/>
    <d v="2019-05-01T00:00:00"/>
    <m/>
    <s v=""/>
    <n v="0"/>
    <d v="1991-05-21T00:00:00"/>
    <n v="28"/>
    <s v="N"/>
    <n v="30"/>
    <n v="2.5"/>
    <n v="39"/>
    <x v="0"/>
    <n v="1"/>
    <n v="31"/>
    <n v="0"/>
    <n v="9832"/>
    <n v="1259.1937499999999"/>
    <n v="0"/>
    <n v="0"/>
    <n v="0"/>
    <n v="0"/>
    <n v="0"/>
    <n v="0"/>
    <n v="0"/>
    <n v="0"/>
    <n v="0"/>
    <n v="0"/>
    <n v="0"/>
    <n v="0"/>
    <n v="26.5"/>
    <n v="0"/>
    <n v="0"/>
    <n v="0"/>
    <n v="0"/>
    <n v="5.9346750000000004"/>
    <n v="0"/>
    <n v="0"/>
  </r>
  <r>
    <d v="2021-03-01T00:00:00"/>
    <x v="11"/>
    <s v="P"/>
    <s v="Active"/>
    <n v="664"/>
    <x v="663"/>
    <s v="N"/>
    <x v="47"/>
    <n v="1016"/>
    <x v="1"/>
    <s v="Niederl. 1"/>
    <n v="1"/>
    <s v="Department"/>
    <s v="Supervisor"/>
    <s v="Non-Mgm."/>
    <s v="ang."/>
    <s v="W"/>
    <d v="2019-05-01T00:00:00"/>
    <m/>
    <s v=""/>
    <n v="0"/>
    <d v="1991-10-31T00:00:00"/>
    <n v="28"/>
    <s v="N"/>
    <n v="30"/>
    <n v="2.5"/>
    <n v="39"/>
    <x v="0"/>
    <n v="1"/>
    <n v="31"/>
    <n v="0"/>
    <n v="9833"/>
    <n v="1259.1937499999999"/>
    <n v="0"/>
    <n v="0"/>
    <n v="0"/>
    <n v="0"/>
    <n v="0"/>
    <n v="0"/>
    <n v="0"/>
    <n v="0"/>
    <n v="0"/>
    <n v="0"/>
    <n v="0"/>
    <n v="0"/>
    <n v="26.5"/>
    <n v="0"/>
    <n v="0"/>
    <n v="0"/>
    <n v="0"/>
    <n v="5.9346750000000004"/>
    <n v="0"/>
    <n v="0"/>
  </r>
  <r>
    <d v="2021-03-01T00:00:00"/>
    <x v="11"/>
    <s v="P"/>
    <s v="Active"/>
    <n v="666"/>
    <x v="665"/>
    <s v="N"/>
    <x v="22"/>
    <n v="1053"/>
    <x v="3"/>
    <s v="Niederl. 8"/>
    <n v="1"/>
    <s v="Department"/>
    <s v="Supervisor"/>
    <s v="Non-Mgm."/>
    <s v="ang."/>
    <s v="M"/>
    <d v="2019-06-01T00:00:00"/>
    <m/>
    <s v=""/>
    <n v="0"/>
    <d v="1984-11-02T00:00:00"/>
    <n v="35"/>
    <s v="J"/>
    <n v="30"/>
    <n v="2.5"/>
    <n v="39"/>
    <x v="0"/>
    <n v="1"/>
    <n v="31"/>
    <n v="0"/>
    <n v="9834"/>
    <n v="1259.1937499999999"/>
    <n v="0"/>
    <n v="0"/>
    <n v="0"/>
    <n v="0"/>
    <n v="0"/>
    <n v="0"/>
    <n v="0"/>
    <n v="0"/>
    <n v="0"/>
    <n v="0"/>
    <n v="567.34615384615381"/>
    <n v="450.72500000000002"/>
    <n v="26.5"/>
    <n v="0"/>
    <n v="0"/>
    <n v="0"/>
    <n v="0"/>
    <n v="233.93170990384613"/>
    <n v="0"/>
    <n v="0"/>
  </r>
  <r>
    <d v="2021-03-01T00:00:00"/>
    <x v="11"/>
    <s v="P"/>
    <s v="Active"/>
    <n v="667"/>
    <x v="666"/>
    <s v="N"/>
    <x v="37"/>
    <n v="1005"/>
    <x v="1"/>
    <s v="Niederl. 1"/>
    <n v="1"/>
    <s v="Department"/>
    <s v="Supervisor"/>
    <s v="Non-Mgm."/>
    <s v="ang."/>
    <s v="M"/>
    <d v="2019-05-15T00:00:00"/>
    <m/>
    <s v=""/>
    <n v="0"/>
    <d v="1988-07-06T00:00:00"/>
    <n v="31"/>
    <s v="N"/>
    <n v="30"/>
    <n v="2.5"/>
    <n v="39"/>
    <x v="0"/>
    <n v="1"/>
    <n v="31"/>
    <n v="0"/>
    <n v="9835"/>
    <n v="1259.1937499999999"/>
    <n v="0"/>
    <n v="0"/>
    <n v="0"/>
    <n v="0"/>
    <n v="0"/>
    <n v="0"/>
    <n v="0"/>
    <n v="0"/>
    <n v="0"/>
    <n v="0"/>
    <n v="0"/>
    <n v="0"/>
    <n v="26.5"/>
    <n v="0"/>
    <n v="0"/>
    <n v="0"/>
    <n v="0"/>
    <n v="5.9346750000000004"/>
    <n v="0"/>
    <n v="0"/>
  </r>
  <r>
    <d v="2021-03-01T00:00:00"/>
    <x v="11"/>
    <s v="P"/>
    <s v="Active"/>
    <n v="668"/>
    <x v="667"/>
    <s v="N"/>
    <x v="22"/>
    <n v="1053"/>
    <x v="3"/>
    <s v="Niederl. 8"/>
    <n v="1"/>
    <s v="Department"/>
    <s v="Supervisor"/>
    <s v="Non-Mgm."/>
    <s v="ang."/>
    <s v="M"/>
    <d v="2019-06-01T00:00:00"/>
    <m/>
    <s v=""/>
    <n v="0"/>
    <d v="1979-07-07T00:00:00"/>
    <n v="40"/>
    <s v="J"/>
    <n v="30"/>
    <n v="2.5"/>
    <n v="39"/>
    <x v="0"/>
    <n v="1"/>
    <n v="31"/>
    <n v="0"/>
    <n v="9836"/>
    <n v="1259.1937499999999"/>
    <n v="0"/>
    <n v="0"/>
    <n v="0"/>
    <n v="0"/>
    <n v="0"/>
    <n v="0"/>
    <n v="0"/>
    <n v="0"/>
    <n v="0"/>
    <n v="0"/>
    <n v="567.46153846153845"/>
    <n v="450.81666666666666"/>
    <n v="26.5"/>
    <n v="0"/>
    <n v="0"/>
    <n v="0"/>
    <n v="0"/>
    <n v="233.97807903846157"/>
    <n v="0"/>
    <n v="0"/>
  </r>
  <r>
    <d v="2021-03-01T00:00:00"/>
    <x v="11"/>
    <s v="P"/>
    <s v="Active"/>
    <n v="669"/>
    <x v="668"/>
    <s v="N"/>
    <x v="31"/>
    <n v="1046"/>
    <x v="9"/>
    <s v="Niederl. 4"/>
    <n v="1"/>
    <s v="Department"/>
    <s v="Supervisor"/>
    <s v="Manager"/>
    <s v="ang."/>
    <s v="M"/>
    <d v="2019-06-17T00:00:00"/>
    <m/>
    <s v=""/>
    <n v="0"/>
    <d v="1978-07-27T00:00:00"/>
    <n v="41"/>
    <s v="N"/>
    <n v="30"/>
    <n v="2.5"/>
    <n v="39"/>
    <x v="0"/>
    <n v="1"/>
    <n v="31"/>
    <n v="0"/>
    <n v="9837"/>
    <n v="1259.1937499999999"/>
    <n v="0"/>
    <n v="0"/>
    <n v="30"/>
    <n v="0"/>
    <n v="0"/>
    <n v="0"/>
    <n v="0"/>
    <n v="0"/>
    <n v="0"/>
    <n v="0"/>
    <n v="0"/>
    <n v="0"/>
    <n v="26.5"/>
    <n v="0"/>
    <n v="0"/>
    <n v="0"/>
    <n v="0"/>
    <n v="12.653175000000001"/>
    <n v="79.040000000000006"/>
    <n v="0"/>
  </r>
  <r>
    <d v="2021-03-01T00:00:00"/>
    <x v="11"/>
    <s v="P"/>
    <s v="Active"/>
    <n v="670"/>
    <x v="669"/>
    <s v="N"/>
    <x v="27"/>
    <n v="1070"/>
    <x v="0"/>
    <s v="Niederl. 3"/>
    <n v="1"/>
    <s v="Department"/>
    <s v="Supervisor"/>
    <s v="Non-Mgm."/>
    <s v="ang."/>
    <s v="M"/>
    <d v="2019-06-01T00:00:00"/>
    <m/>
    <s v=""/>
    <n v="0"/>
    <d v="1988-08-28T00:00:00"/>
    <n v="31"/>
    <s v="N"/>
    <n v="30"/>
    <n v="2.5"/>
    <n v="39"/>
    <x v="0"/>
    <n v="1"/>
    <n v="31"/>
    <n v="0"/>
    <n v="9838"/>
    <n v="1259.1937499999999"/>
    <n v="0"/>
    <n v="0"/>
    <n v="0"/>
    <n v="0"/>
    <n v="0"/>
    <n v="0"/>
    <n v="0"/>
    <n v="0"/>
    <n v="0"/>
    <n v="0"/>
    <n v="0"/>
    <n v="0"/>
    <n v="26.5"/>
    <n v="0"/>
    <n v="0"/>
    <n v="0"/>
    <n v="0"/>
    <n v="5.9346750000000004"/>
    <n v="0"/>
    <n v="0"/>
  </r>
  <r>
    <d v="2021-03-01T00:00:00"/>
    <x v="11"/>
    <s v="P"/>
    <s v="Active"/>
    <n v="671"/>
    <x v="670"/>
    <s v="N"/>
    <x v="27"/>
    <n v="1070"/>
    <x v="0"/>
    <s v="Niederl. 3"/>
    <n v="1"/>
    <s v="Department"/>
    <s v="Supervisor"/>
    <s v="Non-Mgm."/>
    <s v="ang."/>
    <s v="W"/>
    <d v="2019-06-01T00:00:00"/>
    <m/>
    <s v=""/>
    <n v="0"/>
    <d v="1988-11-25T00:00:00"/>
    <n v="31"/>
    <s v="N"/>
    <n v="30"/>
    <n v="2.5"/>
    <n v="39"/>
    <x v="0"/>
    <n v="1"/>
    <n v="31"/>
    <n v="0"/>
    <n v="9839"/>
    <n v="1259.1937499999999"/>
    <n v="0"/>
    <n v="0"/>
    <n v="0"/>
    <n v="0"/>
    <n v="0"/>
    <n v="0"/>
    <n v="0"/>
    <n v="0"/>
    <n v="0"/>
    <n v="0"/>
    <n v="0"/>
    <n v="0"/>
    <n v="26.5"/>
    <n v="0"/>
    <n v="0"/>
    <n v="0"/>
    <n v="0"/>
    <n v="5.9346750000000004"/>
    <n v="0"/>
    <n v="0"/>
  </r>
  <r>
    <d v="2021-03-01T00:00:00"/>
    <x v="11"/>
    <s v="P"/>
    <s v="Active"/>
    <n v="672"/>
    <x v="671"/>
    <s v="N"/>
    <x v="36"/>
    <n v="1054"/>
    <x v="8"/>
    <s v="Niederl. 2"/>
    <n v="1"/>
    <s v="Department"/>
    <s v="Supervisor"/>
    <s v="Non-Mgm."/>
    <s v="ang."/>
    <s v="M"/>
    <d v="2019-06-01T00:00:00"/>
    <m/>
    <s v=""/>
    <n v="0"/>
    <d v="1982-02-15T00:00:00"/>
    <n v="37"/>
    <s v="N"/>
    <n v="30"/>
    <n v="2.5"/>
    <n v="39"/>
    <x v="0"/>
    <n v="1"/>
    <n v="31"/>
    <n v="0"/>
    <n v="9840"/>
    <n v="1259.1937499999999"/>
    <n v="0"/>
    <n v="0"/>
    <n v="0"/>
    <n v="0"/>
    <n v="0"/>
    <n v="0"/>
    <n v="0"/>
    <n v="0"/>
    <n v="0"/>
    <n v="0"/>
    <n v="0"/>
    <n v="0"/>
    <n v="26.5"/>
    <n v="0"/>
    <n v="0"/>
    <n v="0"/>
    <n v="0"/>
    <n v="5.9346750000000004"/>
    <n v="0"/>
    <n v="0"/>
  </r>
  <r>
    <d v="2021-03-01T00:00:00"/>
    <x v="11"/>
    <s v="P"/>
    <s v="Active"/>
    <n v="673"/>
    <x v="672"/>
    <s v="N"/>
    <x v="9"/>
    <n v="1087"/>
    <x v="0"/>
    <s v="Niederl. 3"/>
    <n v="1"/>
    <s v="Department"/>
    <s v="Supervisor"/>
    <s v="Non-Mgm."/>
    <s v="ang."/>
    <s v="M"/>
    <d v="2019-06-17T00:00:00"/>
    <m/>
    <s v=""/>
    <n v="0"/>
    <d v="1993-01-12T00:00:00"/>
    <n v="27"/>
    <s v="N"/>
    <n v="30"/>
    <n v="2.5"/>
    <n v="39"/>
    <x v="0"/>
    <n v="1"/>
    <n v="31"/>
    <n v="0"/>
    <n v="9841"/>
    <n v="1259.1937499999999"/>
    <n v="0"/>
    <n v="0"/>
    <n v="0"/>
    <n v="0"/>
    <n v="0"/>
    <n v="0"/>
    <n v="0"/>
    <n v="0"/>
    <n v="0"/>
    <n v="0"/>
    <n v="0"/>
    <n v="0"/>
    <n v="26.5"/>
    <n v="0"/>
    <n v="0"/>
    <n v="0"/>
    <n v="0"/>
    <n v="5.9346750000000004"/>
    <n v="0"/>
    <n v="0"/>
  </r>
  <r>
    <d v="2021-03-01T00:00:00"/>
    <x v="11"/>
    <s v="P"/>
    <s v="Active"/>
    <n v="674"/>
    <x v="673"/>
    <s v="N"/>
    <x v="19"/>
    <n v="1083"/>
    <x v="0"/>
    <s v="Niederl. 3"/>
    <n v="1"/>
    <s v="Department"/>
    <s v="Supervisor"/>
    <s v="Non-Mgm."/>
    <s v="ang."/>
    <s v="M"/>
    <d v="2019-07-01T00:00:00"/>
    <m/>
    <s v=""/>
    <n v="0"/>
    <d v="1989-02-15T00:00:00"/>
    <n v="30"/>
    <s v="N"/>
    <n v="30"/>
    <n v="2.5"/>
    <n v="39"/>
    <x v="0"/>
    <n v="1"/>
    <n v="31"/>
    <n v="0"/>
    <n v="9842"/>
    <n v="1259.1937499999999"/>
    <n v="0"/>
    <n v="0"/>
    <n v="0"/>
    <n v="0"/>
    <n v="0"/>
    <n v="0"/>
    <n v="0"/>
    <n v="0"/>
    <n v="0"/>
    <n v="0"/>
    <n v="0"/>
    <n v="0"/>
    <n v="26.5"/>
    <n v="0"/>
    <n v="0"/>
    <n v="0"/>
    <n v="0"/>
    <n v="5.9346750000000004"/>
    <n v="0"/>
    <n v="0"/>
  </r>
  <r>
    <d v="2021-03-01T00:00:00"/>
    <x v="11"/>
    <s v="P"/>
    <s v="Active"/>
    <n v="675"/>
    <x v="674"/>
    <s v="N"/>
    <x v="22"/>
    <n v="1041"/>
    <x v="4"/>
    <s v="Niederl. 6"/>
    <n v="1"/>
    <s v="Department"/>
    <s v="Supervisor"/>
    <s v="Non-Mgm."/>
    <s v="ang."/>
    <s v="M"/>
    <d v="2019-07-01T00:00:00"/>
    <m/>
    <s v=""/>
    <n v="0"/>
    <d v="1970-01-12T00:00:00"/>
    <n v="50"/>
    <s v="J"/>
    <n v="30"/>
    <n v="2.5"/>
    <n v="39"/>
    <x v="0"/>
    <n v="1"/>
    <n v="31"/>
    <n v="0"/>
    <n v="9843"/>
    <n v="1259.1937499999999"/>
    <n v="0"/>
    <n v="0"/>
    <n v="0"/>
    <n v="0"/>
    <n v="0"/>
    <n v="0"/>
    <n v="0"/>
    <n v="0"/>
    <n v="0"/>
    <n v="0"/>
    <n v="567.86538461538464"/>
    <n v="451.13750000000005"/>
    <n v="26.5"/>
    <n v="0"/>
    <n v="0"/>
    <n v="0"/>
    <n v="0"/>
    <n v="234.14037100961539"/>
    <n v="0"/>
    <n v="0"/>
  </r>
  <r>
    <d v="2021-03-01T00:00:00"/>
    <x v="11"/>
    <s v="P"/>
    <s v="Active"/>
    <n v="676"/>
    <x v="675"/>
    <s v="N"/>
    <x v="22"/>
    <n v="1060"/>
    <x v="2"/>
    <s v="Niederl. 7"/>
    <n v="1"/>
    <s v="Department"/>
    <s v="Supervisor"/>
    <s v="Non-Mgm."/>
    <s v="ang."/>
    <s v="M"/>
    <d v="2019-07-01T00:00:00"/>
    <m/>
    <s v=""/>
    <n v="0"/>
    <d v="1968-10-15T00:00:00"/>
    <n v="51"/>
    <s v="J"/>
    <n v="30"/>
    <n v="2.5"/>
    <n v="39"/>
    <x v="0"/>
    <n v="1"/>
    <n v="31"/>
    <n v="0"/>
    <n v="9844"/>
    <n v="1259.1937499999999"/>
    <n v="0"/>
    <n v="0"/>
    <n v="0"/>
    <n v="0"/>
    <n v="0"/>
    <n v="0"/>
    <n v="0"/>
    <n v="0"/>
    <n v="0"/>
    <n v="0"/>
    <n v="567.92307692307691"/>
    <n v="451.18333333333339"/>
    <n v="26.5"/>
    <n v="0"/>
    <n v="0"/>
    <n v="0"/>
    <n v="0"/>
    <n v="234.1635555769231"/>
    <n v="0"/>
    <n v="0"/>
  </r>
  <r>
    <d v="2021-03-01T00:00:00"/>
    <x v="11"/>
    <s v="P"/>
    <s v="Active"/>
    <n v="677"/>
    <x v="676"/>
    <s v="N"/>
    <x v="16"/>
    <n v="1067"/>
    <x v="11"/>
    <s v="Niederl. 12"/>
    <n v="1"/>
    <s v="Department"/>
    <s v="Supervisor"/>
    <s v="Non-Mgm."/>
    <s v="ang."/>
    <s v="M"/>
    <d v="2019-07-01T00:00:00"/>
    <m/>
    <s v=""/>
    <n v="0"/>
    <d v="1985-03-02T00:00:00"/>
    <n v="34"/>
    <s v="N"/>
    <n v="30"/>
    <n v="2.5"/>
    <n v="39"/>
    <x v="0"/>
    <n v="1"/>
    <n v="31"/>
    <n v="0"/>
    <n v="9845"/>
    <n v="1259.1937499999999"/>
    <n v="0"/>
    <n v="0"/>
    <n v="0"/>
    <n v="0"/>
    <n v="0"/>
    <n v="0"/>
    <n v="0"/>
    <n v="0"/>
    <n v="0"/>
    <n v="0"/>
    <n v="0"/>
    <n v="0"/>
    <n v="26.5"/>
    <n v="0"/>
    <n v="0"/>
    <n v="0"/>
    <n v="0"/>
    <n v="5.9346750000000004"/>
    <n v="0"/>
    <n v="0"/>
  </r>
  <r>
    <d v="2021-03-01T00:00:00"/>
    <x v="11"/>
    <s v="P"/>
    <s v="Active"/>
    <n v="678"/>
    <x v="677"/>
    <s v="N"/>
    <x v="31"/>
    <n v="1052"/>
    <x v="3"/>
    <s v="Niederl. 8"/>
    <n v="1"/>
    <s v="Department"/>
    <s v="Supervisor"/>
    <s v="Non-Mgm."/>
    <s v="ang."/>
    <s v="M"/>
    <d v="2019-07-01T00:00:00"/>
    <m/>
    <s v=""/>
    <n v="0"/>
    <d v="1967-03-01T00:00:00"/>
    <n v="52"/>
    <s v="J"/>
    <n v="30"/>
    <n v="2.5"/>
    <n v="39"/>
    <x v="0"/>
    <n v="1"/>
    <n v="31"/>
    <n v="0"/>
    <n v="9846"/>
    <n v="1259.1937499999999"/>
    <n v="0"/>
    <n v="0"/>
    <n v="30"/>
    <n v="0"/>
    <n v="0"/>
    <n v="1350"/>
    <n v="0"/>
    <n v="0"/>
    <n v="0"/>
    <n v="0"/>
    <n v="568.03846153846155"/>
    <n v="451.27500000000003"/>
    <n v="26.5"/>
    <n v="0"/>
    <n v="0"/>
    <n v="0"/>
    <n v="0"/>
    <n v="543.26092471153845"/>
    <n v="68.97"/>
    <n v="0"/>
  </r>
  <r>
    <d v="2021-03-01T00:00:00"/>
    <x v="11"/>
    <s v="P"/>
    <s v="Active"/>
    <n v="679"/>
    <x v="678"/>
    <s v="N"/>
    <x v="22"/>
    <n v="1041"/>
    <x v="4"/>
    <s v="Niederl. 6"/>
    <n v="1"/>
    <s v="Department"/>
    <s v="Supervisor"/>
    <s v="Non-Mgm."/>
    <s v="ang."/>
    <s v="M"/>
    <d v="2019-07-01T00:00:00"/>
    <m/>
    <s v=""/>
    <n v="0"/>
    <d v="1982-04-24T00:00:00"/>
    <n v="37"/>
    <s v="J"/>
    <n v="30"/>
    <n v="2.5"/>
    <n v="39"/>
    <x v="0"/>
    <n v="1"/>
    <n v="31"/>
    <n v="0"/>
    <n v="9847"/>
    <n v="1259.1937499999999"/>
    <n v="0"/>
    <n v="0"/>
    <n v="0"/>
    <n v="0"/>
    <n v="0"/>
    <n v="0"/>
    <n v="0"/>
    <n v="0"/>
    <n v="0"/>
    <n v="0"/>
    <n v="568.09615384615381"/>
    <n v="451.32083333333338"/>
    <n v="26.5"/>
    <n v="0"/>
    <n v="0"/>
    <n v="0"/>
    <n v="0"/>
    <n v="234.23310927884617"/>
    <n v="0"/>
    <n v="0"/>
  </r>
  <r>
    <d v="2021-03-01T00:00:00"/>
    <x v="11"/>
    <s v="P"/>
    <s v="Active"/>
    <n v="680"/>
    <x v="679"/>
    <s v="N"/>
    <x v="27"/>
    <n v="1070"/>
    <x v="0"/>
    <s v="Niederl. 3"/>
    <n v="1"/>
    <s v="Department"/>
    <s v="Supervisor"/>
    <s v="Manager"/>
    <s v="ang."/>
    <s v="M"/>
    <d v="2019-07-01T00:00:00"/>
    <m/>
    <s v=""/>
    <n v="0"/>
    <d v="1979-11-17T00:00:00"/>
    <n v="40"/>
    <s v="N"/>
    <n v="30"/>
    <n v="2.5"/>
    <n v="39"/>
    <x v="0"/>
    <n v="1"/>
    <n v="31"/>
    <n v="0"/>
    <n v="9848"/>
    <n v="1259.1937499999999"/>
    <n v="0"/>
    <n v="0"/>
    <n v="0"/>
    <n v="0"/>
    <n v="0"/>
    <n v="0"/>
    <n v="0"/>
    <n v="0"/>
    <n v="0"/>
    <n v="0"/>
    <n v="0"/>
    <n v="0"/>
    <n v="26.5"/>
    <n v="0"/>
    <n v="0"/>
    <n v="0"/>
    <n v="0"/>
    <n v="5.9346750000000004"/>
    <n v="0"/>
    <n v="0"/>
  </r>
  <r>
    <d v="2021-03-01T00:00:00"/>
    <x v="11"/>
    <s v="P"/>
    <s v="Active"/>
    <n v="681"/>
    <x v="680"/>
    <s v="N"/>
    <x v="36"/>
    <n v="1054"/>
    <x v="8"/>
    <s v="Niederl. 2"/>
    <n v="1"/>
    <s v="Department"/>
    <s v="Supervisor"/>
    <s v="Non-Mgm."/>
    <s v="ang."/>
    <s v="M"/>
    <d v="2016-09-01T00:00:00"/>
    <m/>
    <s v=""/>
    <n v="3"/>
    <d v="1994-02-10T00:00:00"/>
    <n v="25"/>
    <s v="N"/>
    <n v="30"/>
    <n v="2.5"/>
    <n v="39"/>
    <x v="0"/>
    <n v="1"/>
    <n v="31"/>
    <n v="0"/>
    <n v="9849"/>
    <n v="1259.1937499999999"/>
    <n v="0"/>
    <n v="0"/>
    <n v="0"/>
    <n v="0"/>
    <n v="0"/>
    <n v="0"/>
    <n v="0"/>
    <n v="0"/>
    <n v="0"/>
    <n v="0"/>
    <n v="0"/>
    <n v="0"/>
    <n v="26.5"/>
    <n v="0"/>
    <n v="0"/>
    <n v="0"/>
    <n v="0"/>
    <n v="5.9346750000000004"/>
    <n v="0"/>
    <n v="0"/>
  </r>
  <r>
    <d v="2021-03-01T00:00:00"/>
    <x v="11"/>
    <s v="P"/>
    <s v="Active"/>
    <n v="682"/>
    <x v="681"/>
    <s v="N"/>
    <x v="51"/>
    <n v="1092"/>
    <x v="9"/>
    <s v="Niederl. 4"/>
    <n v="1"/>
    <s v="Department"/>
    <s v="Supervisor"/>
    <s v="Non-Mgm."/>
    <s v="kfm"/>
    <s v="M"/>
    <d v="2019-08-01T00:00:00"/>
    <d v="2022-07-31T00:00:00"/>
    <s v=""/>
    <n v="2"/>
    <d v="1998-12-26T00:00:00"/>
    <n v="21"/>
    <s v="J"/>
    <n v="30"/>
    <n v="2.5"/>
    <n v="39"/>
    <x v="0"/>
    <n v="1"/>
    <n v="31"/>
    <n v="0"/>
    <n v="9850"/>
    <n v="1259.1937499999999"/>
    <n v="0"/>
    <n v="0"/>
    <n v="0"/>
    <n v="0"/>
    <n v="0"/>
    <n v="0"/>
    <n v="0"/>
    <n v="0"/>
    <n v="0"/>
    <n v="0"/>
    <n v="568.26923076923072"/>
    <n v="451.45833333333337"/>
    <n v="26.5"/>
    <n v="0"/>
    <n v="0"/>
    <n v="0"/>
    <n v="0"/>
    <n v="234.30266298076921"/>
    <n v="0"/>
    <n v="0"/>
  </r>
  <r>
    <d v="2021-03-01T00:00:00"/>
    <x v="11"/>
    <s v="P"/>
    <s v="Active"/>
    <n v="683"/>
    <x v="682"/>
    <s v="N"/>
    <x v="31"/>
    <n v="1028"/>
    <x v="6"/>
    <s v="Niederl. 10"/>
    <n v="1"/>
    <s v="Department"/>
    <s v="Supervisor"/>
    <s v="Non-Mgm."/>
    <s v="ang."/>
    <s v="M"/>
    <d v="2019-08-01T00:00:00"/>
    <m/>
    <s v=""/>
    <n v="0"/>
    <d v="1967-06-26T00:00:00"/>
    <n v="52"/>
    <s v="J"/>
    <n v="30"/>
    <n v="2.5"/>
    <n v="39"/>
    <x v="0"/>
    <n v="1"/>
    <n v="31"/>
    <n v="0"/>
    <n v="9851"/>
    <n v="1259.1937499999999"/>
    <n v="0"/>
    <n v="0"/>
    <n v="0"/>
    <n v="0"/>
    <n v="0"/>
    <n v="1400"/>
    <n v="0"/>
    <n v="0"/>
    <n v="0"/>
    <n v="0"/>
    <n v="568.32692307692309"/>
    <n v="451.50416666666666"/>
    <n v="26.5"/>
    <n v="0"/>
    <n v="0"/>
    <n v="0"/>
    <n v="0"/>
    <n v="547.85584754807701"/>
    <n v="78.09"/>
    <n v="0"/>
  </r>
  <r>
    <d v="2021-03-01T00:00:00"/>
    <x v="11"/>
    <s v="P"/>
    <s v="Active"/>
    <n v="684"/>
    <x v="683"/>
    <s v="N"/>
    <x v="37"/>
    <n v="1005"/>
    <x v="1"/>
    <s v="Niederl. 1"/>
    <n v="1"/>
    <s v="Department"/>
    <s v="Supervisor"/>
    <s v="Non-Mgm."/>
    <s v="ang."/>
    <s v="M"/>
    <d v="2014-07-01T00:00:00"/>
    <m/>
    <s v=""/>
    <n v="5"/>
    <d v="1993-09-25T00:00:00"/>
    <n v="26"/>
    <s v="N"/>
    <n v="30"/>
    <n v="2.5"/>
    <n v="39"/>
    <x v="0"/>
    <n v="1"/>
    <n v="31"/>
    <n v="0"/>
    <n v="9852"/>
    <n v="1259.1937499999999"/>
    <n v="0"/>
    <n v="0"/>
    <n v="0"/>
    <n v="0"/>
    <n v="0"/>
    <n v="0"/>
    <n v="0"/>
    <n v="0"/>
    <n v="0"/>
    <n v="0"/>
    <n v="0"/>
    <n v="0"/>
    <n v="26.5"/>
    <n v="0"/>
    <n v="0"/>
    <n v="0"/>
    <n v="0"/>
    <n v="5.9346750000000004"/>
    <n v="0"/>
    <n v="0"/>
  </r>
  <r>
    <d v="2021-03-01T00:00:00"/>
    <x v="11"/>
    <s v="P"/>
    <s v="Active"/>
    <n v="685"/>
    <x v="684"/>
    <s v="N"/>
    <x v="51"/>
    <n v="1092"/>
    <x v="5"/>
    <s v="Niederl. 5"/>
    <n v="1"/>
    <s v="Department"/>
    <s v="Supervisor"/>
    <s v="Non-Mgm."/>
    <s v="kfm"/>
    <s v="M"/>
    <d v="2019-08-01T00:00:00"/>
    <d v="2022-07-31T00:00:00"/>
    <s v=""/>
    <n v="2"/>
    <d v="1992-05-10T00:00:00"/>
    <n v="27"/>
    <s v="J"/>
    <n v="30"/>
    <n v="2.5"/>
    <n v="39"/>
    <x v="0"/>
    <n v="1"/>
    <n v="31"/>
    <n v="0"/>
    <n v="9853"/>
    <n v="1259.1937499999999"/>
    <n v="0"/>
    <n v="0"/>
    <n v="0"/>
    <n v="0"/>
    <n v="0"/>
    <n v="0"/>
    <n v="0"/>
    <n v="0"/>
    <n v="0"/>
    <n v="0"/>
    <n v="568.44230769230762"/>
    <n v="451.59583333333342"/>
    <n v="26.5"/>
    <n v="0"/>
    <n v="0"/>
    <n v="0"/>
    <n v="0"/>
    <n v="234.37221668269228"/>
    <n v="0"/>
    <n v="0"/>
  </r>
  <r>
    <d v="2021-03-01T00:00:00"/>
    <x v="11"/>
    <s v="P"/>
    <s v="Active"/>
    <n v="686"/>
    <x v="685"/>
    <s v="N"/>
    <x v="0"/>
    <n v="1090"/>
    <x v="0"/>
    <s v="Niederl. 3"/>
    <n v="1"/>
    <s v="Department"/>
    <s v="Supervisor"/>
    <s v="Non-Mgm."/>
    <s v="ang."/>
    <s v="W"/>
    <d v="2019-08-01T00:00:00"/>
    <m/>
    <s v=""/>
    <n v="0"/>
    <d v="1987-05-20T00:00:00"/>
    <n v="32"/>
    <s v="N"/>
    <n v="30"/>
    <n v="2.5"/>
    <n v="39"/>
    <x v="0"/>
    <n v="1"/>
    <n v="31"/>
    <n v="0"/>
    <n v="9854"/>
    <n v="1259.1937499999999"/>
    <n v="0"/>
    <n v="0"/>
    <n v="0"/>
    <n v="0"/>
    <n v="0"/>
    <n v="0"/>
    <n v="0"/>
    <n v="0"/>
    <n v="0"/>
    <n v="0"/>
    <n v="0"/>
    <n v="0"/>
    <n v="26.5"/>
    <n v="0"/>
    <n v="0"/>
    <n v="0"/>
    <n v="0"/>
    <n v="5.9346750000000004"/>
    <n v="0"/>
    <n v="0"/>
  </r>
  <r>
    <d v="2021-03-01T00:00:00"/>
    <x v="11"/>
    <s v="P"/>
    <s v="Active"/>
    <n v="687"/>
    <x v="686"/>
    <s v="N"/>
    <x v="22"/>
    <n v="1060"/>
    <x v="2"/>
    <s v="Niederl. 7"/>
    <n v="1"/>
    <s v="Department"/>
    <s v="Supervisor"/>
    <s v="Non-Mgm."/>
    <s v="ang."/>
    <s v="M"/>
    <d v="2019-08-01T00:00:00"/>
    <m/>
    <s v=""/>
    <n v="0"/>
    <d v="1980-03-08T00:00:00"/>
    <n v="39"/>
    <s v="J"/>
    <n v="30"/>
    <n v="2.5"/>
    <n v="39"/>
    <x v="0"/>
    <n v="1"/>
    <n v="31"/>
    <n v="0"/>
    <n v="9855"/>
    <n v="1259.1937499999999"/>
    <n v="0"/>
    <n v="0"/>
    <n v="0"/>
    <n v="0"/>
    <n v="0"/>
    <n v="0"/>
    <n v="0"/>
    <n v="0"/>
    <n v="0"/>
    <n v="0"/>
    <n v="568.55769230769226"/>
    <n v="451.68750000000006"/>
    <n v="26.5"/>
    <n v="0"/>
    <n v="0"/>
    <n v="0"/>
    <n v="0"/>
    <n v="234.41858581730773"/>
    <n v="0"/>
    <n v="0"/>
  </r>
  <r>
    <d v="2021-03-01T00:00:00"/>
    <x v="11"/>
    <s v="P"/>
    <s v="Active"/>
    <n v="688"/>
    <x v="687"/>
    <s v="N"/>
    <x v="51"/>
    <n v="1092"/>
    <x v="7"/>
    <s v="Niederl. 9"/>
    <n v="1"/>
    <s v="Department"/>
    <s v="Supervisor"/>
    <s v="Non-Mgm."/>
    <s v="kfm"/>
    <s v="W"/>
    <d v="2019-09-01T00:00:00"/>
    <d v="2022-08-31T00:00:00"/>
    <s v=""/>
    <n v="2"/>
    <d v="2001-07-16T00:00:00"/>
    <n v="18"/>
    <s v="J"/>
    <n v="30"/>
    <n v="2.5"/>
    <n v="39"/>
    <x v="0"/>
    <n v="1"/>
    <n v="31"/>
    <n v="0"/>
    <n v="9856"/>
    <n v="1259.1937499999999"/>
    <n v="0"/>
    <n v="0"/>
    <n v="0"/>
    <n v="0"/>
    <n v="0"/>
    <n v="0"/>
    <n v="0"/>
    <n v="0"/>
    <n v="0"/>
    <n v="0"/>
    <n v="568.61538461538464"/>
    <n v="451.73333333333341"/>
    <n v="26.5"/>
    <n v="0"/>
    <n v="0"/>
    <n v="0"/>
    <n v="0"/>
    <n v="234.44177038461544"/>
    <n v="0"/>
    <n v="0"/>
  </r>
  <r>
    <d v="2021-03-01T00:00:00"/>
    <x v="11"/>
    <s v="P"/>
    <s v="Active"/>
    <n v="690"/>
    <x v="689"/>
    <s v="N"/>
    <x v="16"/>
    <n v="1067"/>
    <x v="11"/>
    <s v="Niederl. 12"/>
    <n v="1"/>
    <s v="Department"/>
    <s v="Supervisor"/>
    <s v="Non-Mgm."/>
    <s v="ang."/>
    <s v="W"/>
    <d v="2019-09-01T00:00:00"/>
    <m/>
    <s v=""/>
    <n v="0"/>
    <d v="1997-08-05T00:00:00"/>
    <n v="22"/>
    <s v="N"/>
    <n v="30"/>
    <n v="2.5"/>
    <n v="39"/>
    <x v="0"/>
    <n v="1"/>
    <n v="31"/>
    <n v="0"/>
    <n v="9857"/>
    <n v="1259.1937499999999"/>
    <n v="0"/>
    <n v="0"/>
    <n v="0"/>
    <n v="0"/>
    <n v="0"/>
    <n v="0"/>
    <n v="0"/>
    <n v="0"/>
    <n v="0"/>
    <n v="0"/>
    <n v="0"/>
    <n v="0"/>
    <n v="26.5"/>
    <n v="0"/>
    <n v="0"/>
    <n v="0"/>
    <n v="0"/>
    <n v="5.9346750000000004"/>
    <n v="0"/>
    <n v="0"/>
  </r>
  <r>
    <d v="2021-03-01T00:00:00"/>
    <x v="11"/>
    <s v="P"/>
    <s v="Active"/>
    <n v="691"/>
    <x v="690"/>
    <s v="N"/>
    <x v="9"/>
    <n v="1087"/>
    <x v="0"/>
    <s v="Niederl. 3"/>
    <n v="1"/>
    <s v="Department"/>
    <s v="Supervisor"/>
    <s v="Non-Mgm."/>
    <s v="ang."/>
    <s v="W"/>
    <d v="2019-09-01T00:00:00"/>
    <m/>
    <s v=""/>
    <n v="0"/>
    <d v="1989-02-06T00:00:00"/>
    <n v="30"/>
    <s v="N"/>
    <n v="30"/>
    <n v="2.5"/>
    <n v="39"/>
    <x v="0"/>
    <n v="1"/>
    <n v="31"/>
    <n v="0"/>
    <n v="9858"/>
    <n v="1259.1937499999999"/>
    <n v="0"/>
    <n v="0"/>
    <n v="0"/>
    <n v="0"/>
    <n v="0"/>
    <n v="0"/>
    <n v="0"/>
    <n v="0"/>
    <n v="0"/>
    <n v="0"/>
    <n v="0"/>
    <n v="0"/>
    <n v="26.5"/>
    <n v="0"/>
    <n v="0"/>
    <n v="0"/>
    <n v="0"/>
    <n v="5.9346750000000004"/>
    <n v="0"/>
    <n v="0"/>
  </r>
  <r>
    <d v="2021-03-01T00:00:00"/>
    <x v="11"/>
    <s v="P"/>
    <s v="Active"/>
    <n v="692"/>
    <x v="691"/>
    <s v="N"/>
    <x v="51"/>
    <n v="1092"/>
    <x v="8"/>
    <s v="Niederl. 2"/>
    <n v="1"/>
    <s v="Department"/>
    <s v="Supervisor"/>
    <s v="Non-Mgm."/>
    <s v="tech"/>
    <s v="M"/>
    <d v="2019-09-01T00:00:00"/>
    <d v="2022-08-31T00:00:00"/>
    <s v=""/>
    <n v="2"/>
    <d v="1998-03-01T00:00:00"/>
    <n v="21"/>
    <s v="J"/>
    <n v="30"/>
    <n v="2.5"/>
    <n v="39"/>
    <x v="0"/>
    <n v="1"/>
    <n v="31"/>
    <n v="0"/>
    <n v="9859"/>
    <n v="1259.1937499999999"/>
    <n v="0"/>
    <n v="0"/>
    <n v="0"/>
    <n v="0"/>
    <n v="0"/>
    <n v="0"/>
    <n v="0"/>
    <n v="0"/>
    <n v="0"/>
    <n v="0"/>
    <n v="568.78846153846155"/>
    <n v="451.87083333333339"/>
    <n v="26.5"/>
    <n v="0"/>
    <n v="0"/>
    <n v="0"/>
    <n v="0"/>
    <n v="234.51132408653845"/>
    <n v="0"/>
    <n v="0"/>
  </r>
  <r>
    <d v="2021-03-01T00:00:00"/>
    <x v="11"/>
    <s v="P"/>
    <s v="Active"/>
    <n v="693"/>
    <x v="692"/>
    <s v="N"/>
    <x v="51"/>
    <n v="1092"/>
    <x v="0"/>
    <s v="Niederl. 3"/>
    <n v="1"/>
    <s v="Department"/>
    <s v="Supervisor"/>
    <s v="Non-Mgm."/>
    <s v="kfm"/>
    <s v="M"/>
    <d v="2019-09-01T00:00:00"/>
    <d v="2021-08-31T00:00:00"/>
    <s v=""/>
    <n v="1"/>
    <d v="2002-01-10T00:00:00"/>
    <n v="18"/>
    <s v="J"/>
    <n v="30"/>
    <n v="2.5"/>
    <n v="39"/>
    <x v="0"/>
    <n v="1"/>
    <n v="31"/>
    <n v="0"/>
    <n v="9860"/>
    <n v="1259.1937499999999"/>
    <n v="0"/>
    <n v="0"/>
    <n v="0"/>
    <n v="0"/>
    <n v="0"/>
    <n v="0"/>
    <n v="0"/>
    <n v="0"/>
    <n v="0"/>
    <n v="0"/>
    <n v="568.84615384615381"/>
    <n v="451.91666666666669"/>
    <n v="26.5"/>
    <n v="0"/>
    <n v="0"/>
    <n v="0"/>
    <n v="0"/>
    <n v="234.53450865384616"/>
    <n v="0"/>
    <n v="0"/>
  </r>
  <r>
    <d v="2021-03-01T00:00:00"/>
    <x v="11"/>
    <s v="P"/>
    <s v="Active"/>
    <n v="695"/>
    <x v="694"/>
    <s v="N"/>
    <x v="24"/>
    <n v="1081"/>
    <x v="0"/>
    <s v="Niederl. 3"/>
    <n v="1"/>
    <s v="Department"/>
    <s v="Supervisor"/>
    <s v="Non-Mgm."/>
    <s v="ang."/>
    <s v="M"/>
    <d v="2019-10-01T00:00:00"/>
    <m/>
    <s v=""/>
    <n v="0"/>
    <d v="1986-01-11T00:00:00"/>
    <n v="34"/>
    <s v="N"/>
    <n v="30"/>
    <n v="2.5"/>
    <n v="39"/>
    <x v="0"/>
    <n v="1"/>
    <n v="31"/>
    <n v="0"/>
    <n v="9861"/>
    <n v="1259.1937499999999"/>
    <n v="0"/>
    <n v="0"/>
    <n v="0"/>
    <n v="0"/>
    <n v="0"/>
    <n v="0"/>
    <n v="0"/>
    <n v="0"/>
    <n v="0"/>
    <n v="0"/>
    <n v="0"/>
    <n v="0"/>
    <n v="26.5"/>
    <n v="0"/>
    <n v="0"/>
    <n v="0"/>
    <n v="0"/>
    <n v="5.9346750000000004"/>
    <n v="0"/>
    <n v="0"/>
  </r>
  <r>
    <d v="2021-03-01T00:00:00"/>
    <x v="11"/>
    <s v="P"/>
    <s v="Active"/>
    <n v="696"/>
    <x v="695"/>
    <s v="N"/>
    <x v="22"/>
    <n v="1060"/>
    <x v="2"/>
    <s v="Niederl. 7"/>
    <n v="1"/>
    <s v="Department"/>
    <s v="Supervisor"/>
    <s v="Non-Mgm."/>
    <s v="ang."/>
    <s v="M"/>
    <d v="2019-09-16T00:00:00"/>
    <m/>
    <s v=""/>
    <n v="0"/>
    <d v="1984-06-26T00:00:00"/>
    <n v="35"/>
    <s v="J"/>
    <n v="30"/>
    <n v="2.5"/>
    <n v="39"/>
    <x v="0"/>
    <n v="1"/>
    <n v="31"/>
    <n v="0"/>
    <n v="9862"/>
    <n v="1259.1937499999999"/>
    <n v="0"/>
    <n v="0"/>
    <n v="0"/>
    <n v="0"/>
    <n v="0"/>
    <n v="0"/>
    <n v="0"/>
    <n v="0"/>
    <n v="0"/>
    <n v="0"/>
    <n v="568.96153846153845"/>
    <n v="452.00833333333338"/>
    <n v="26.5"/>
    <n v="0"/>
    <n v="0"/>
    <n v="0"/>
    <n v="0"/>
    <n v="234.58087778846155"/>
    <n v="0"/>
    <n v="0"/>
  </r>
  <r>
    <d v="2021-03-01T00:00:00"/>
    <x v="11"/>
    <s v="P"/>
    <s v="Active"/>
    <n v="697"/>
    <x v="696"/>
    <s v="N"/>
    <x v="16"/>
    <n v="1043"/>
    <x v="9"/>
    <s v="Niederl. 4"/>
    <n v="1"/>
    <s v="Department"/>
    <s v="Supervisor"/>
    <s v="Non-Mgm."/>
    <s v="ang."/>
    <s v="W"/>
    <d v="2019-10-01T00:00:00"/>
    <m/>
    <s v=""/>
    <n v="0"/>
    <d v="1991-07-10T00:00:00"/>
    <n v="28"/>
    <s v="J"/>
    <n v="30"/>
    <n v="2.5"/>
    <n v="25"/>
    <x v="0"/>
    <n v="0.64102564102564108"/>
    <n v="31"/>
    <n v="0"/>
    <n v="9863"/>
    <n v="1259.1937499999999"/>
    <n v="0"/>
    <n v="0"/>
    <n v="0"/>
    <n v="0"/>
    <n v="0"/>
    <n v="0"/>
    <n v="0"/>
    <n v="0"/>
    <n v="0"/>
    <n v="0"/>
    <n v="887.67"/>
    <n v="452.05416666666667"/>
    <n v="26.5"/>
    <n v="0"/>
    <n v="0"/>
    <n v="0"/>
    <n v="0"/>
    <n v="305.96590212500001"/>
    <n v="0"/>
    <n v="0"/>
  </r>
  <r>
    <d v="2021-03-01T00:00:00"/>
    <x v="11"/>
    <s v="P"/>
    <s v="Active"/>
    <n v="698"/>
    <x v="697"/>
    <s v="N"/>
    <x v="16"/>
    <n v="1049"/>
    <x v="3"/>
    <s v="Niederl. 8"/>
    <n v="1"/>
    <s v="Department"/>
    <s v="Supervisor"/>
    <s v="Non-Mgm."/>
    <s v="ang."/>
    <s v="M"/>
    <d v="2019-10-01T00:00:00"/>
    <m/>
    <s v=""/>
    <n v="0"/>
    <d v="1991-01-28T00:00:00"/>
    <n v="28"/>
    <s v="J"/>
    <n v="30"/>
    <n v="2.5"/>
    <n v="39"/>
    <x v="0"/>
    <n v="1"/>
    <n v="31"/>
    <n v="0"/>
    <n v="9864"/>
    <n v="1259.1937499999999"/>
    <n v="0"/>
    <n v="0"/>
    <n v="0"/>
    <n v="0"/>
    <n v="0"/>
    <n v="0"/>
    <n v="0"/>
    <n v="0"/>
    <n v="0"/>
    <n v="0"/>
    <n v="569.07692307692309"/>
    <n v="452.1"/>
    <n v="26.5"/>
    <n v="0"/>
    <n v="0"/>
    <n v="0"/>
    <n v="0"/>
    <n v="234.62724692307697"/>
    <n v="0"/>
    <n v="0"/>
  </r>
  <r>
    <d v="2021-03-01T00:00:00"/>
    <x v="11"/>
    <s v="P"/>
    <s v="Active"/>
    <n v="700"/>
    <x v="699"/>
    <s v="N"/>
    <x v="17"/>
    <n v="1088"/>
    <x v="0"/>
    <s v="Niederl. 3"/>
    <n v="1"/>
    <s v="Department"/>
    <s v="Supervisor"/>
    <s v="Non-Mgm."/>
    <s v="ang."/>
    <s v="W"/>
    <d v="2019-10-01T00:00:00"/>
    <d v="2021-09-30T00:00:00"/>
    <s v=""/>
    <n v="1"/>
    <d v="1982-09-25T00:00:00"/>
    <n v="37"/>
    <s v="N"/>
    <n v="30"/>
    <n v="2.5"/>
    <n v="15"/>
    <x v="0"/>
    <n v="0.38461538461538464"/>
    <n v="31"/>
    <n v="0"/>
    <n v="9865"/>
    <n v="1259.1937499999999"/>
    <n v="0"/>
    <n v="0"/>
    <n v="0"/>
    <n v="0"/>
    <n v="0"/>
    <n v="0"/>
    <n v="0"/>
    <n v="0"/>
    <n v="0"/>
    <n v="0"/>
    <n v="0"/>
    <n v="0"/>
    <n v="26.5"/>
    <n v="0"/>
    <n v="0"/>
    <n v="0"/>
    <n v="0"/>
    <n v="5.9346750000000004"/>
    <n v="0"/>
    <n v="0"/>
  </r>
  <r>
    <d v="2021-03-01T00:00:00"/>
    <x v="11"/>
    <s v="P"/>
    <s v="Active"/>
    <n v="701"/>
    <x v="700"/>
    <s v="N"/>
    <x v="53"/>
    <n v="1012"/>
    <x v="1"/>
    <s v="Niederl. 1"/>
    <n v="1"/>
    <s v="Department"/>
    <s v="Supervisor"/>
    <s v="Non-Mgm."/>
    <s v="kfm"/>
    <s v="W"/>
    <d v="2019-09-01T00:00:00"/>
    <d v="2022-08-31T00:00:00"/>
    <s v=""/>
    <n v="2"/>
    <d v="2000-09-12T00:00:00"/>
    <n v="19"/>
    <s v="J"/>
    <n v="30"/>
    <n v="2.5"/>
    <n v="39"/>
    <x v="0"/>
    <n v="1"/>
    <n v="31"/>
    <n v="0"/>
    <n v="9866"/>
    <n v="1259.1937499999999"/>
    <n v="0"/>
    <n v="0"/>
    <n v="0"/>
    <n v="0"/>
    <n v="0"/>
    <n v="0"/>
    <n v="0"/>
    <n v="0"/>
    <n v="0"/>
    <n v="0"/>
    <n v="569.19230769230774"/>
    <n v="452.19166666666666"/>
    <n v="26.5"/>
    <n v="0"/>
    <n v="0"/>
    <n v="0"/>
    <n v="0"/>
    <n v="234.67361605769233"/>
    <n v="0"/>
    <n v="0"/>
  </r>
  <r>
    <d v="2021-03-01T00:00:00"/>
    <x v="11"/>
    <s v="P"/>
    <s v="Active"/>
    <n v="702"/>
    <x v="701"/>
    <s v="N"/>
    <x v="52"/>
    <n v="1007"/>
    <x v="1"/>
    <s v="Niederl. 1"/>
    <n v="1"/>
    <s v="Department"/>
    <s v="Supervisor"/>
    <s v="Non-Mgm."/>
    <s v="tech"/>
    <s v="M"/>
    <d v="2019-09-01T00:00:00"/>
    <d v="2023-02-28T00:00:00"/>
    <s v=""/>
    <n v="3"/>
    <d v="2004-02-03T00:00:00"/>
    <n v="15"/>
    <s v="J"/>
    <n v="30"/>
    <n v="2.5"/>
    <n v="39"/>
    <x v="0"/>
    <n v="1"/>
    <n v="31"/>
    <n v="0"/>
    <n v="9867"/>
    <n v="1259.1937499999999"/>
    <n v="0"/>
    <n v="0"/>
    <n v="0"/>
    <n v="0"/>
    <n v="0"/>
    <n v="0"/>
    <n v="0"/>
    <n v="0"/>
    <n v="0"/>
    <n v="0"/>
    <n v="569.25"/>
    <n v="452.23750000000001"/>
    <n v="26.5"/>
    <n v="0"/>
    <n v="0"/>
    <n v="0"/>
    <n v="0"/>
    <n v="234.69680062500001"/>
    <n v="0"/>
    <n v="0"/>
  </r>
  <r>
    <d v="2021-03-01T00:00:00"/>
    <x v="11"/>
    <s v="P"/>
    <s v="Active"/>
    <n v="703"/>
    <x v="702"/>
    <s v="N"/>
    <x v="52"/>
    <n v="1007"/>
    <x v="1"/>
    <s v="Niederl. 1"/>
    <n v="1"/>
    <s v="Department"/>
    <s v="Supervisor"/>
    <s v="Non-Mgm."/>
    <s v="tech"/>
    <s v="M"/>
    <d v="2019-09-01T00:00:00"/>
    <d v="2023-02-28T00:00:00"/>
    <s v=""/>
    <n v="3"/>
    <d v="2003-04-29T00:00:00"/>
    <n v="16"/>
    <s v="J"/>
    <n v="30"/>
    <n v="2.5"/>
    <n v="39"/>
    <x v="0"/>
    <n v="1"/>
    <n v="31"/>
    <n v="0"/>
    <n v="9868"/>
    <n v="1259.1937499999999"/>
    <n v="0"/>
    <n v="0"/>
    <n v="0"/>
    <n v="0"/>
    <n v="0"/>
    <n v="0"/>
    <n v="0"/>
    <n v="0"/>
    <n v="0"/>
    <n v="0"/>
    <n v="569.30769230769238"/>
    <n v="452.28333333333342"/>
    <n v="26.5"/>
    <n v="0"/>
    <n v="0"/>
    <n v="0"/>
    <n v="0"/>
    <n v="234.71998519230772"/>
    <n v="0"/>
    <n v="0"/>
  </r>
  <r>
    <d v="2021-03-01T00:00:00"/>
    <x v="11"/>
    <s v="P"/>
    <s v="Active"/>
    <n v="704"/>
    <x v="703"/>
    <s v="N"/>
    <x v="52"/>
    <n v="1007"/>
    <x v="1"/>
    <s v="Niederl. 1"/>
    <n v="1"/>
    <s v="Department"/>
    <s v="Supervisor"/>
    <s v="Non-Mgm."/>
    <s v="tech"/>
    <s v="M"/>
    <d v="2019-09-01T00:00:00"/>
    <d v="2023-02-28T00:00:00"/>
    <s v=""/>
    <n v="3"/>
    <d v="2002-10-14T00:00:00"/>
    <n v="17"/>
    <s v="J"/>
    <n v="30"/>
    <n v="2.5"/>
    <n v="39"/>
    <x v="0"/>
    <n v="1"/>
    <n v="31"/>
    <n v="0"/>
    <n v="9869"/>
    <n v="1259.1937499999999"/>
    <n v="0"/>
    <n v="0"/>
    <n v="0"/>
    <n v="0"/>
    <n v="0"/>
    <n v="0"/>
    <n v="0"/>
    <n v="0"/>
    <n v="0"/>
    <n v="0"/>
    <n v="569.36538461538464"/>
    <n v="452.32916666666671"/>
    <n v="26.5"/>
    <n v="0"/>
    <n v="0"/>
    <n v="0"/>
    <n v="0"/>
    <n v="234.74316975961543"/>
    <n v="0"/>
    <n v="0"/>
  </r>
  <r>
    <d v="2021-03-01T00:00:00"/>
    <x v="11"/>
    <s v="P"/>
    <s v="Active"/>
    <n v="705"/>
    <x v="704"/>
    <s v="N"/>
    <x v="52"/>
    <n v="1007"/>
    <x v="1"/>
    <s v="Niederl. 1"/>
    <n v="1"/>
    <s v="Department"/>
    <s v="Supervisor"/>
    <s v="Non-Mgm."/>
    <s v="tech"/>
    <s v="M"/>
    <d v="2019-09-01T00:00:00"/>
    <d v="2023-02-28T00:00:00"/>
    <s v=""/>
    <n v="3"/>
    <d v="2003-01-10T00:00:00"/>
    <n v="17"/>
    <s v="J"/>
    <n v="30"/>
    <n v="2.5"/>
    <n v="39"/>
    <x v="0"/>
    <n v="1"/>
    <n v="31"/>
    <n v="0"/>
    <n v="9870"/>
    <n v="1259.1937499999999"/>
    <n v="0"/>
    <n v="0"/>
    <n v="0"/>
    <n v="0"/>
    <n v="0"/>
    <n v="0"/>
    <n v="0"/>
    <n v="0"/>
    <n v="0"/>
    <n v="0"/>
    <n v="569.42307692307691"/>
    <n v="452.37500000000006"/>
    <n v="26.5"/>
    <n v="0"/>
    <n v="0"/>
    <n v="0"/>
    <n v="0"/>
    <n v="234.76635432692308"/>
    <n v="0"/>
    <n v="0"/>
  </r>
  <r>
    <d v="2021-03-01T00:00:00"/>
    <x v="11"/>
    <s v="P"/>
    <s v="Active"/>
    <n v="706"/>
    <x v="705"/>
    <s v="N"/>
    <x v="52"/>
    <n v="1007"/>
    <x v="1"/>
    <s v="Niederl. 1"/>
    <n v="1"/>
    <s v="Department"/>
    <s v="Supervisor"/>
    <s v="Non-Mgm."/>
    <s v="tech"/>
    <s v="M"/>
    <d v="2019-09-01T00:00:00"/>
    <d v="2023-02-28T00:00:00"/>
    <s v=""/>
    <n v="3"/>
    <d v="2002-10-01T00:00:00"/>
    <n v="17"/>
    <s v="J"/>
    <n v="30"/>
    <n v="2.5"/>
    <n v="39"/>
    <x v="0"/>
    <n v="1"/>
    <n v="31"/>
    <n v="0"/>
    <n v="9871"/>
    <n v="1259.1937499999999"/>
    <n v="0"/>
    <n v="0"/>
    <n v="0"/>
    <n v="0"/>
    <n v="0"/>
    <n v="0"/>
    <n v="0"/>
    <n v="0"/>
    <n v="0"/>
    <n v="0"/>
    <n v="569.48076923076928"/>
    <n v="452.42083333333341"/>
    <n v="26.5"/>
    <n v="0"/>
    <n v="0"/>
    <n v="0"/>
    <n v="0"/>
    <n v="234.78953889423079"/>
    <n v="0"/>
    <n v="0"/>
  </r>
  <r>
    <d v="2021-03-01T00:00:00"/>
    <x v="11"/>
    <s v="P"/>
    <s v="Active"/>
    <n v="707"/>
    <x v="706"/>
    <s v="N"/>
    <x v="53"/>
    <n v="1012"/>
    <x v="1"/>
    <s v="Niederl. 1"/>
    <n v="1"/>
    <s v="Department"/>
    <s v="Supervisor"/>
    <s v="Non-Mgm."/>
    <s v="kfm"/>
    <s v="M"/>
    <d v="2019-09-01T00:00:00"/>
    <d v="2022-08-31T00:00:00"/>
    <s v=""/>
    <n v="2"/>
    <d v="2003-06-18T00:00:00"/>
    <n v="16"/>
    <s v="J"/>
    <n v="30"/>
    <n v="2.5"/>
    <n v="39"/>
    <x v="0"/>
    <n v="1"/>
    <n v="31"/>
    <n v="0"/>
    <n v="9872"/>
    <n v="1259.1937499999999"/>
    <n v="0"/>
    <n v="0"/>
    <n v="0"/>
    <n v="0"/>
    <n v="0"/>
    <n v="0"/>
    <n v="0"/>
    <n v="0"/>
    <n v="0"/>
    <n v="0"/>
    <n v="569.53846153846155"/>
    <n v="452.4666666666667"/>
    <n v="26.5"/>
    <n v="0"/>
    <n v="0"/>
    <n v="0"/>
    <n v="0"/>
    <n v="234.81272346153847"/>
    <n v="0"/>
    <n v="0"/>
  </r>
  <r>
    <d v="2021-03-01T00:00:00"/>
    <x v="11"/>
    <s v="P"/>
    <s v="Active"/>
    <n v="708"/>
    <x v="707"/>
    <s v="N"/>
    <x v="53"/>
    <n v="1012"/>
    <x v="1"/>
    <s v="Niederl. 1"/>
    <n v="1"/>
    <s v="Department"/>
    <s v="Supervisor"/>
    <s v="Non-Mgm."/>
    <s v="kfm"/>
    <s v="W"/>
    <d v="2019-09-01T00:00:00"/>
    <d v="2022-08-31T00:00:00"/>
    <s v=""/>
    <n v="2"/>
    <d v="2003-07-06T00:00:00"/>
    <n v="16"/>
    <s v="J"/>
    <n v="30"/>
    <n v="2.5"/>
    <n v="39"/>
    <x v="0"/>
    <n v="1"/>
    <n v="31"/>
    <n v="0"/>
    <n v="9873"/>
    <n v="1259.1937499999999"/>
    <n v="0"/>
    <n v="0"/>
    <n v="0"/>
    <n v="0"/>
    <n v="0"/>
    <n v="0"/>
    <n v="0"/>
    <n v="0"/>
    <n v="0"/>
    <n v="0"/>
    <n v="569.59615384615381"/>
    <n v="452.51250000000005"/>
    <n v="26.5"/>
    <n v="0"/>
    <n v="0"/>
    <n v="0"/>
    <n v="0"/>
    <n v="234.83590802884618"/>
    <n v="0"/>
    <n v="0"/>
  </r>
  <r>
    <d v="2021-03-01T00:00:00"/>
    <x v="11"/>
    <s v="P"/>
    <s v="Active"/>
    <n v="709"/>
    <x v="708"/>
    <s v="N"/>
    <x v="52"/>
    <n v="1007"/>
    <x v="1"/>
    <s v="Niederl. 1"/>
    <n v="1"/>
    <s v="Department"/>
    <s v="Supervisor"/>
    <s v="Non-Mgm."/>
    <s v="tech"/>
    <s v="M"/>
    <d v="2019-09-01T00:00:00"/>
    <d v="2023-01-31T00:00:00"/>
    <s v=""/>
    <n v="3"/>
    <d v="2003-02-14T00:00:00"/>
    <n v="16"/>
    <s v="J"/>
    <n v="30"/>
    <n v="2.5"/>
    <n v="39"/>
    <x v="0"/>
    <n v="1"/>
    <n v="31"/>
    <n v="0"/>
    <n v="9874"/>
    <n v="1259.1937499999999"/>
    <n v="0"/>
    <n v="0"/>
    <n v="0"/>
    <n v="0"/>
    <n v="0"/>
    <n v="0"/>
    <n v="0"/>
    <n v="0"/>
    <n v="0"/>
    <n v="0"/>
    <n v="569.65384615384608"/>
    <n v="452.55833333333339"/>
    <n v="26.5"/>
    <n v="0"/>
    <n v="0"/>
    <n v="0"/>
    <n v="0"/>
    <n v="234.85909259615389"/>
    <n v="0"/>
    <n v="0"/>
  </r>
  <r>
    <d v="2021-03-01T00:00:00"/>
    <x v="11"/>
    <s v="P"/>
    <s v="Active"/>
    <n v="710"/>
    <x v="709"/>
    <s v="N"/>
    <x v="52"/>
    <n v="1007"/>
    <x v="1"/>
    <s v="Niederl. 1"/>
    <n v="1"/>
    <s v="Department"/>
    <s v="Supervisor"/>
    <s v="Non-Mgm."/>
    <s v="tech"/>
    <s v="M"/>
    <d v="2019-09-01T00:00:00"/>
    <d v="2023-02-28T00:00:00"/>
    <s v=""/>
    <n v="3"/>
    <d v="2003-02-14T00:00:00"/>
    <n v="16"/>
    <s v="J"/>
    <n v="30"/>
    <n v="2.5"/>
    <n v="39"/>
    <x v="0"/>
    <n v="1"/>
    <n v="31"/>
    <n v="0"/>
    <n v="9875"/>
    <n v="1259.1937499999999"/>
    <n v="0"/>
    <n v="0"/>
    <n v="0"/>
    <n v="0"/>
    <n v="0"/>
    <n v="0"/>
    <n v="0"/>
    <n v="0"/>
    <n v="0"/>
    <n v="0"/>
    <n v="569.71153846153845"/>
    <n v="452.60416666666669"/>
    <n v="26.5"/>
    <n v="0"/>
    <n v="0"/>
    <n v="0"/>
    <n v="0"/>
    <n v="234.88227716346154"/>
    <n v="0"/>
    <n v="0"/>
  </r>
  <r>
    <d v="2021-03-01T00:00:00"/>
    <x v="11"/>
    <s v="P"/>
    <s v="Active"/>
    <n v="711"/>
    <x v="710"/>
    <s v="N"/>
    <x v="52"/>
    <n v="1007"/>
    <x v="1"/>
    <s v="Niederl. 1"/>
    <n v="1"/>
    <s v="Department"/>
    <s v="Supervisor"/>
    <s v="Non-Mgm."/>
    <s v="tech"/>
    <s v="M"/>
    <d v="2019-09-01T00:00:00"/>
    <d v="2023-02-28T00:00:00"/>
    <s v=""/>
    <n v="3"/>
    <d v="2002-07-25T00:00:00"/>
    <n v="17"/>
    <s v="J"/>
    <n v="30"/>
    <n v="2.5"/>
    <n v="39"/>
    <x v="0"/>
    <n v="1"/>
    <n v="31"/>
    <n v="0"/>
    <n v="9876"/>
    <n v="1259.1937499999999"/>
    <n v="0"/>
    <n v="0"/>
    <n v="0"/>
    <n v="0"/>
    <n v="0"/>
    <n v="0"/>
    <n v="0"/>
    <n v="0"/>
    <n v="0"/>
    <n v="0"/>
    <n v="569.76923076923072"/>
    <n v="452.65000000000003"/>
    <n v="26.5"/>
    <n v="0"/>
    <n v="0"/>
    <n v="0"/>
    <n v="0"/>
    <n v="234.90546173076925"/>
    <n v="0"/>
    <n v="0"/>
  </r>
  <r>
    <d v="2021-03-01T00:00:00"/>
    <x v="11"/>
    <s v="P"/>
    <s v="Active"/>
    <n v="712"/>
    <x v="711"/>
    <s v="N"/>
    <x v="37"/>
    <n v="1005"/>
    <x v="1"/>
    <s v="Niederl. 1"/>
    <n v="1"/>
    <s v="Department"/>
    <s v="Supervisor"/>
    <s v="Non-Mgm."/>
    <s v="ang."/>
    <s v="M"/>
    <d v="2004-05-11T00:00:00"/>
    <m/>
    <s v=""/>
    <n v="15"/>
    <d v="1985-03-18T00:00:00"/>
    <n v="34"/>
    <s v="N"/>
    <n v="30"/>
    <n v="2.5"/>
    <n v="30"/>
    <x v="0"/>
    <n v="0.76923076923076927"/>
    <n v="31"/>
    <n v="0"/>
    <n v="9877"/>
    <n v="1259.1937499999999"/>
    <n v="0"/>
    <n v="0"/>
    <n v="0"/>
    <n v="0"/>
    <n v="0"/>
    <n v="0"/>
    <n v="0"/>
    <n v="0"/>
    <n v="0"/>
    <n v="0"/>
    <n v="0"/>
    <n v="0"/>
    <n v="26.5"/>
    <n v="0"/>
    <n v="0"/>
    <n v="0"/>
    <n v="0"/>
    <n v="5.9346750000000004"/>
    <n v="0"/>
    <n v="0"/>
  </r>
  <r>
    <d v="2021-03-01T00:00:00"/>
    <x v="11"/>
    <s v="P"/>
    <s v="Active"/>
    <n v="713"/>
    <x v="712"/>
    <s v="N"/>
    <x v="20"/>
    <n v="1045"/>
    <x v="9"/>
    <s v="Niederl. 4"/>
    <n v="1"/>
    <s v="Department"/>
    <s v="Supervisor"/>
    <s v="Non-Mgm."/>
    <s v="ang."/>
    <s v="W"/>
    <d v="2019-10-01T00:00:00"/>
    <m/>
    <s v=""/>
    <n v="0"/>
    <d v="1973-04-11T00:00:00"/>
    <n v="46"/>
    <s v="J"/>
    <n v="24"/>
    <n v="2"/>
    <n v="20"/>
    <x v="0"/>
    <n v="0.51282051282051277"/>
    <n v="31"/>
    <n v="0"/>
    <n v="9878"/>
    <n v="1259.1937499999999"/>
    <n v="0"/>
    <n v="0"/>
    <n v="0"/>
    <n v="0"/>
    <n v="0"/>
    <n v="0"/>
    <n v="0"/>
    <n v="0"/>
    <n v="0"/>
    <n v="0"/>
    <n v="889.02"/>
    <n v="452.74166666666667"/>
    <n v="26.5"/>
    <n v="0"/>
    <n v="0"/>
    <n v="0"/>
    <n v="0"/>
    <n v="306.42220025000006"/>
    <n v="0"/>
    <n v="0"/>
  </r>
  <r>
    <d v="2021-03-01T00:00:00"/>
    <x v="11"/>
    <s v="P"/>
    <s v="Active"/>
    <n v="714"/>
    <x v="713"/>
    <s v="N"/>
    <x v="50"/>
    <n v="1069"/>
    <x v="0"/>
    <s v="Niederl. 3"/>
    <n v="1"/>
    <s v="Department"/>
    <s v="Supervisor"/>
    <s v="Non-Mgm."/>
    <s v="ang."/>
    <s v="M"/>
    <d v="2019-10-01T00:00:00"/>
    <m/>
    <s v=""/>
    <n v="0"/>
    <d v="1984-08-06T00:00:00"/>
    <n v="35"/>
    <s v="N"/>
    <n v="30"/>
    <n v="2.5"/>
    <n v="39"/>
    <x v="0"/>
    <n v="1"/>
    <n v="31"/>
    <n v="0"/>
    <n v="9879"/>
    <n v="1259.1937499999999"/>
    <n v="0"/>
    <n v="0"/>
    <n v="0"/>
    <n v="0"/>
    <n v="0"/>
    <n v="0"/>
    <n v="0"/>
    <n v="0"/>
    <n v="0"/>
    <n v="0"/>
    <n v="0"/>
    <n v="0"/>
    <n v="26.5"/>
    <n v="0"/>
    <n v="0"/>
    <n v="0"/>
    <n v="0"/>
    <n v="5.9346750000000004"/>
    <n v="0"/>
    <n v="0"/>
  </r>
  <r>
    <d v="2021-03-01T00:00:00"/>
    <x v="11"/>
    <s v="P"/>
    <s v="Active"/>
    <n v="716"/>
    <x v="715"/>
    <s v="N"/>
    <x v="16"/>
    <n v="1019"/>
    <x v="7"/>
    <s v="Niederl. 9"/>
    <n v="1"/>
    <s v="Department"/>
    <s v="Supervisor"/>
    <s v="Manager"/>
    <s v="ang."/>
    <s v="M"/>
    <d v="2019-11-01T00:00:00"/>
    <m/>
    <s v=""/>
    <n v="0"/>
    <d v="1971-12-26T00:00:00"/>
    <n v="48"/>
    <s v="N"/>
    <n v="30"/>
    <n v="2.5"/>
    <n v="39"/>
    <x v="0"/>
    <n v="1"/>
    <n v="31"/>
    <n v="0"/>
    <n v="9880"/>
    <n v="1259.1937499999999"/>
    <n v="0"/>
    <n v="0"/>
    <n v="30"/>
    <n v="0"/>
    <n v="0"/>
    <n v="0"/>
    <n v="0"/>
    <n v="0"/>
    <n v="0"/>
    <n v="0"/>
    <n v="0"/>
    <n v="0"/>
    <n v="26.5"/>
    <n v="0"/>
    <n v="0"/>
    <n v="0"/>
    <n v="0"/>
    <n v="12.653175000000001"/>
    <n v="78.09"/>
    <n v="0"/>
  </r>
  <r>
    <d v="2021-03-01T00:00:00"/>
    <x v="11"/>
    <s v="P"/>
    <s v="Active"/>
    <n v="718"/>
    <x v="717"/>
    <s v="N"/>
    <x v="29"/>
    <n v="1079"/>
    <x v="0"/>
    <s v="Niederl. 3"/>
    <n v="1"/>
    <s v="Department"/>
    <s v="Supervisor"/>
    <s v="Non-Mgm."/>
    <s v="ang."/>
    <s v="M"/>
    <d v="2019-11-01T00:00:00"/>
    <m/>
    <s v=""/>
    <n v="0"/>
    <d v="1985-03-09T00:00:00"/>
    <n v="34"/>
    <s v="N"/>
    <n v="30"/>
    <n v="2.5"/>
    <n v="39"/>
    <x v="0"/>
    <n v="1"/>
    <n v="31"/>
    <n v="0"/>
    <n v="9881"/>
    <n v="1259.1937499999999"/>
    <n v="0"/>
    <n v="0"/>
    <n v="0"/>
    <n v="0"/>
    <n v="0"/>
    <n v="0"/>
    <n v="0"/>
    <n v="0"/>
    <n v="0"/>
    <n v="0"/>
    <n v="0"/>
    <n v="0"/>
    <n v="26.5"/>
    <n v="0"/>
    <n v="0"/>
    <n v="0"/>
    <n v="0"/>
    <n v="5.9346750000000004"/>
    <n v="0"/>
    <n v="0"/>
  </r>
  <r>
    <d v="2021-03-01T00:00:00"/>
    <x v="11"/>
    <s v="P"/>
    <s v="Active"/>
    <n v="719"/>
    <x v="718"/>
    <s v="N"/>
    <x v="9"/>
    <n v="1087"/>
    <x v="0"/>
    <s v="Niederl. 3"/>
    <n v="1"/>
    <s v="Department"/>
    <s v="Supervisor"/>
    <s v="Non-Mgm."/>
    <s v="ang."/>
    <s v="W"/>
    <d v="2019-11-01T00:00:00"/>
    <m/>
    <s v=""/>
    <n v="0"/>
    <d v="1990-12-30T00:00:00"/>
    <n v="29"/>
    <s v="N"/>
    <n v="30"/>
    <n v="2.5"/>
    <n v="39"/>
    <x v="0"/>
    <n v="1"/>
    <n v="31"/>
    <n v="0"/>
    <n v="9882"/>
    <n v="1259.1937499999999"/>
    <n v="0"/>
    <n v="0"/>
    <n v="0"/>
    <n v="0"/>
    <n v="0"/>
    <n v="0"/>
    <n v="0"/>
    <n v="0"/>
    <n v="0"/>
    <n v="0"/>
    <n v="0"/>
    <n v="0"/>
    <n v="26.5"/>
    <n v="0"/>
    <n v="0"/>
    <n v="0"/>
    <n v="0"/>
    <n v="5.9346750000000004"/>
    <n v="0"/>
    <n v="0"/>
  </r>
  <r>
    <d v="2021-03-01T00:00:00"/>
    <x v="11"/>
    <s v="P"/>
    <s v="Active"/>
    <n v="720"/>
    <x v="719"/>
    <s v="N"/>
    <x v="9"/>
    <n v="1087"/>
    <x v="0"/>
    <s v="Niederl. 3"/>
    <n v="1"/>
    <s v="Department"/>
    <s v="Supervisor"/>
    <s v="Non-Mgm."/>
    <s v="ang."/>
    <s v="M"/>
    <d v="2019-11-01T00:00:00"/>
    <m/>
    <s v=""/>
    <n v="0"/>
    <d v="1993-04-19T00:00:00"/>
    <n v="26"/>
    <s v="N"/>
    <n v="30"/>
    <n v="2.5"/>
    <n v="39"/>
    <x v="0"/>
    <n v="1"/>
    <n v="31"/>
    <n v="0"/>
    <n v="9883"/>
    <n v="1259.1937499999999"/>
    <n v="0"/>
    <n v="0"/>
    <n v="0"/>
    <n v="0"/>
    <n v="0"/>
    <n v="0"/>
    <n v="0"/>
    <n v="0"/>
    <n v="0"/>
    <n v="0"/>
    <n v="0"/>
    <n v="0"/>
    <n v="26.5"/>
    <n v="0"/>
    <n v="0"/>
    <n v="0"/>
    <n v="0"/>
    <n v="5.9346750000000004"/>
    <n v="0"/>
    <n v="0"/>
  </r>
  <r>
    <d v="2021-03-01T00:00:00"/>
    <x v="11"/>
    <s v="P"/>
    <s v="Active"/>
    <n v="721"/>
    <x v="720"/>
    <s v="N"/>
    <x v="35"/>
    <n v="1078"/>
    <x v="0"/>
    <s v="Niederl. 3"/>
    <n v="1"/>
    <s v="Department"/>
    <s v="Supervisor"/>
    <s v="Manager"/>
    <s v="ang."/>
    <s v="M"/>
    <d v="2019-11-01T00:00:00"/>
    <m/>
    <s v=""/>
    <n v="0"/>
    <d v="1988-07-01T00:00:00"/>
    <n v="31"/>
    <s v="N"/>
    <n v="30"/>
    <n v="2.5"/>
    <n v="39"/>
    <x v="0"/>
    <n v="1"/>
    <n v="31"/>
    <n v="0"/>
    <n v="9884"/>
    <n v="1259.1937499999999"/>
    <n v="0"/>
    <n v="0"/>
    <n v="0"/>
    <n v="0"/>
    <n v="0"/>
    <n v="0"/>
    <n v="0"/>
    <n v="0"/>
    <n v="0"/>
    <n v="0"/>
    <n v="0"/>
    <n v="0"/>
    <n v="26.5"/>
    <n v="0"/>
    <n v="0"/>
    <n v="0"/>
    <n v="0"/>
    <n v="5.9346750000000004"/>
    <n v="153.178"/>
    <n v="0"/>
  </r>
  <r>
    <d v="2021-03-01T00:00:00"/>
    <x v="11"/>
    <s v="P"/>
    <s v="Active"/>
    <n v="722"/>
    <x v="721"/>
    <s v="N"/>
    <x v="44"/>
    <n v="1084"/>
    <x v="0"/>
    <s v="Niederl. 3"/>
    <n v="1"/>
    <s v="Department"/>
    <s v="Supervisor"/>
    <s v="Non-Mgm."/>
    <s v="ang."/>
    <s v="M"/>
    <d v="2019-11-01T00:00:00"/>
    <m/>
    <s v=""/>
    <n v="0"/>
    <d v="1981-11-29T00:00:00"/>
    <n v="38"/>
    <s v="N"/>
    <n v="30"/>
    <n v="2.5"/>
    <n v="39"/>
    <x v="0"/>
    <n v="1"/>
    <n v="31"/>
    <n v="0"/>
    <n v="9885"/>
    <n v="1259.1937499999999"/>
    <n v="0"/>
    <n v="0"/>
    <n v="0"/>
    <n v="0"/>
    <n v="0"/>
    <n v="0"/>
    <n v="0"/>
    <n v="0"/>
    <n v="0"/>
    <n v="0"/>
    <n v="0"/>
    <n v="0"/>
    <n v="26.5"/>
    <n v="0"/>
    <n v="0"/>
    <n v="0"/>
    <n v="0"/>
    <n v="5.9346750000000004"/>
    <n v="0"/>
    <n v="0"/>
  </r>
  <r>
    <d v="2021-03-01T00:00:00"/>
    <x v="11"/>
    <s v="P"/>
    <s v="Active"/>
    <n v="723"/>
    <x v="722"/>
    <s v="N"/>
    <x v="0"/>
    <n v="1090"/>
    <x v="0"/>
    <s v="Niederl. 3"/>
    <n v="1"/>
    <s v="Department"/>
    <s v="Supervisor"/>
    <s v="Drector"/>
    <s v="ang."/>
    <s v="M"/>
    <d v="2019-11-01T00:00:00"/>
    <m/>
    <s v=""/>
    <n v="0"/>
    <d v="1964-03-11T00:00:00"/>
    <n v="55"/>
    <s v="N"/>
    <n v="30"/>
    <n v="2.5"/>
    <n v="39"/>
    <x v="0"/>
    <n v="1"/>
    <n v="31"/>
    <n v="0"/>
    <n v="9886"/>
    <n v="1259.1937499999999"/>
    <n v="0"/>
    <n v="0"/>
    <n v="0"/>
    <n v="0"/>
    <n v="0"/>
    <n v="0"/>
    <n v="0"/>
    <n v="0"/>
    <n v="0"/>
    <n v="0"/>
    <n v="0"/>
    <n v="0"/>
    <n v="26.5"/>
    <n v="0"/>
    <n v="0"/>
    <n v="0"/>
    <n v="0"/>
    <n v="5.9346750000000004"/>
    <n v="164.14859999999999"/>
    <n v="0"/>
  </r>
  <r>
    <d v="2021-03-01T00:00:00"/>
    <x v="11"/>
    <s v="P"/>
    <s v="Active"/>
    <n v="724"/>
    <x v="723"/>
    <s v="N"/>
    <x v="5"/>
    <n v="1093"/>
    <x v="0"/>
    <s v="Niederl. 3"/>
    <n v="1"/>
    <s v="Department"/>
    <s v="Supervisor"/>
    <s v="Non-Mgm."/>
    <s v="ang."/>
    <s v="M"/>
    <d v="2019-11-01T00:00:00"/>
    <m/>
    <s v=""/>
    <n v="0"/>
    <d v="1991-01-22T00:00:00"/>
    <n v="28"/>
    <s v="N"/>
    <n v="30"/>
    <n v="2.5"/>
    <n v="39"/>
    <x v="0"/>
    <n v="1"/>
    <n v="31"/>
    <n v="0"/>
    <n v="9887"/>
    <n v="1259.1937499999999"/>
    <n v="0"/>
    <n v="0"/>
    <n v="0"/>
    <n v="0"/>
    <n v="0"/>
    <n v="0"/>
    <n v="0"/>
    <n v="0"/>
    <n v="0"/>
    <n v="0"/>
    <n v="0"/>
    <n v="0"/>
    <n v="26.5"/>
    <n v="0"/>
    <n v="0"/>
    <n v="0"/>
    <n v="0"/>
    <n v="5.9346750000000004"/>
    <n v="0"/>
    <n v="0"/>
  </r>
  <r>
    <m/>
    <x v="12"/>
    <m/>
    <m/>
    <m/>
    <x v="726"/>
    <m/>
    <x v="54"/>
    <m/>
    <x v="12"/>
    <m/>
    <m/>
    <m/>
    <m/>
    <m/>
    <m/>
    <m/>
    <m/>
    <m/>
    <m/>
    <m/>
    <m/>
    <m/>
    <m/>
    <m/>
    <m/>
    <m/>
    <x v="1"/>
    <m/>
    <m/>
    <m/>
    <m/>
    <m/>
    <m/>
    <m/>
    <m/>
    <m/>
    <m/>
    <m/>
    <m/>
    <m/>
    <m/>
    <m/>
    <m/>
    <m/>
    <m/>
    <m/>
    <m/>
    <m/>
    <m/>
    <m/>
    <m/>
    <m/>
  </r>
  <r>
    <d v="2021-04-01T00:00:00"/>
    <x v="13"/>
    <s v="P"/>
    <s v="Active"/>
    <n v="1"/>
    <x v="0"/>
    <s v="N"/>
    <x v="0"/>
    <n v="1090"/>
    <x v="0"/>
    <s v="Niederl. 3"/>
    <n v="1"/>
    <s v="Department"/>
    <s v="Supervisor"/>
    <s v="Manager"/>
    <s v="ang."/>
    <s v="W"/>
    <d v="1986-03-01T00:00:00"/>
    <d v="2020-09-30T00:00:00"/>
    <s v=""/>
    <n v="34"/>
    <d v="1964-09-12T00:00:00"/>
    <n v="55"/>
    <s v="N"/>
    <n v="30"/>
    <n v="2.5"/>
    <n v="39"/>
    <x v="0"/>
    <n v="1"/>
    <n v="183"/>
    <n v="0"/>
    <n v="17260"/>
    <n v="3756.4720000000002"/>
    <n v="0"/>
    <n v="0"/>
    <n v="0"/>
    <n v="0"/>
    <n v="0"/>
    <n v="0"/>
    <n v="0"/>
    <n v="0"/>
    <n v="0"/>
    <n v="0"/>
    <n v="0"/>
    <n v="0"/>
    <n v="159"/>
    <n v="0"/>
    <n v="0"/>
    <n v="0"/>
    <n v="0"/>
    <n v="35.608049999999999"/>
    <n v="661.2"/>
    <n v="0"/>
  </r>
  <r>
    <d v="2021-04-01T00:00:00"/>
    <x v="13"/>
    <s v="P"/>
    <s v="Active"/>
    <n v="2"/>
    <x v="1"/>
    <s v="N"/>
    <x v="1"/>
    <n v="1017"/>
    <x v="1"/>
    <s v="Niederl. 1"/>
    <n v="1"/>
    <s v="Department"/>
    <s v="Supervisor"/>
    <s v="Manager"/>
    <s v="ang."/>
    <s v="M"/>
    <d v="1986-05-20T00:00:00"/>
    <m/>
    <s v=""/>
    <n v="33"/>
    <d v="1955-09-08T00:00:00"/>
    <n v="64"/>
    <s v="N"/>
    <n v="30"/>
    <n v="2.5"/>
    <n v="39"/>
    <x v="0"/>
    <n v="1"/>
    <n v="365"/>
    <n v="0"/>
    <n v="61233"/>
    <n v="11114.28975"/>
    <n v="0"/>
    <n v="0"/>
    <n v="0"/>
    <n v="0"/>
    <n v="0"/>
    <n v="0"/>
    <n v="0"/>
    <n v="0"/>
    <n v="0"/>
    <n v="0"/>
    <n v="0"/>
    <n v="0"/>
    <n v="318"/>
    <n v="0"/>
    <n v="0"/>
    <n v="0"/>
    <n v="0"/>
    <n v="71.216099999999997"/>
    <n v="0"/>
    <n v="0"/>
  </r>
  <r>
    <d v="2021-04-01T00:00:00"/>
    <x v="13"/>
    <s v="P"/>
    <s v="Active"/>
    <n v="3"/>
    <x v="2"/>
    <s v="N"/>
    <x v="2"/>
    <n v="1010"/>
    <x v="1"/>
    <s v="Niederl. 1"/>
    <n v="1"/>
    <s v="Department"/>
    <s v="Supervisor"/>
    <s v="Manager"/>
    <s v="ang."/>
    <s v="M"/>
    <d v="1986-06-02T00:00:00"/>
    <m/>
    <s v=""/>
    <n v="33"/>
    <d v="1964-08-02T00:00:00"/>
    <n v="55"/>
    <s v="N"/>
    <n v="30"/>
    <n v="2.5"/>
    <n v="39"/>
    <x v="0"/>
    <n v="1"/>
    <n v="365"/>
    <n v="0"/>
    <n v="61245"/>
    <n v="11115.806500000002"/>
    <n v="0"/>
    <n v="0"/>
    <n v="0"/>
    <n v="0"/>
    <n v="0"/>
    <n v="0"/>
    <n v="0"/>
    <n v="0"/>
    <n v="0"/>
    <n v="0"/>
    <n v="0"/>
    <n v="0"/>
    <n v="318"/>
    <n v="0"/>
    <n v="0"/>
    <n v="0"/>
    <n v="0"/>
    <n v="71.216099999999997"/>
    <n v="1347.9816000000001"/>
    <n v="0"/>
  </r>
  <r>
    <d v="2021-04-01T00:00:00"/>
    <x v="13"/>
    <s v="P"/>
    <s v="Active"/>
    <n v="4"/>
    <x v="3"/>
    <s v="N"/>
    <x v="3"/>
    <n v="1011"/>
    <x v="1"/>
    <s v="Niederl. 1"/>
    <n v="1"/>
    <s v="Department"/>
    <s v="Supervisor"/>
    <s v="Supervisor"/>
    <s v="ang."/>
    <s v="W"/>
    <d v="1987-02-01T00:00:00"/>
    <m/>
    <s v=""/>
    <n v="32"/>
    <d v="1966-02-19T00:00:00"/>
    <n v="53"/>
    <s v="N"/>
    <n v="24"/>
    <n v="2"/>
    <n v="20"/>
    <x v="0"/>
    <n v="0.51282051282051277"/>
    <n v="365"/>
    <n v="0"/>
    <n v="61257"/>
    <n v="11117.323250000001"/>
    <n v="0"/>
    <n v="0"/>
    <n v="0"/>
    <n v="0"/>
    <n v="0"/>
    <n v="0"/>
    <n v="0"/>
    <n v="0"/>
    <n v="0"/>
    <n v="0"/>
    <n v="0"/>
    <n v="0"/>
    <n v="318"/>
    <n v="0"/>
    <n v="0"/>
    <n v="0"/>
    <n v="0"/>
    <n v="71.216099999999997"/>
    <n v="0"/>
    <n v="0"/>
  </r>
  <r>
    <d v="2021-04-01T00:00:00"/>
    <x v="13"/>
    <s v="P"/>
    <s v="Active"/>
    <n v="5"/>
    <x v="4"/>
    <s v="N"/>
    <x v="4"/>
    <n v="1013"/>
    <x v="1"/>
    <s v="Niederl. 1"/>
    <n v="1"/>
    <s v="Department"/>
    <s v="Supervisor"/>
    <s v="Manager"/>
    <s v="ang."/>
    <s v="M"/>
    <d v="1988-10-01T00:00:00"/>
    <m/>
    <s v=""/>
    <n v="31"/>
    <d v="1954-04-07T00:00:00"/>
    <n v="65"/>
    <s v="N"/>
    <n v="30"/>
    <n v="2.5"/>
    <n v="39"/>
    <x v="0"/>
    <n v="1"/>
    <n v="365"/>
    <n v="0"/>
    <n v="61269"/>
    <n v="11118.840000000002"/>
    <n v="0"/>
    <n v="0"/>
    <n v="0"/>
    <n v="0"/>
    <n v="0"/>
    <n v="0"/>
    <n v="0"/>
    <n v="0"/>
    <n v="0"/>
    <n v="0"/>
    <n v="0"/>
    <n v="0"/>
    <n v="318"/>
    <n v="0"/>
    <n v="0"/>
    <n v="0"/>
    <n v="0"/>
    <n v="71.216099999999997"/>
    <n v="0"/>
    <n v="0"/>
  </r>
  <r>
    <d v="2021-04-01T00:00:00"/>
    <x v="13"/>
    <s v="P"/>
    <s v="Active"/>
    <n v="6"/>
    <x v="5"/>
    <s v="N"/>
    <x v="5"/>
    <n v="1093"/>
    <x v="1"/>
    <s v="Niederl. 1"/>
    <n v="1"/>
    <s v="Department"/>
    <s v="Supervisor"/>
    <s v="Manager"/>
    <s v="ang."/>
    <s v="M"/>
    <d v="1989-03-01T00:00:00"/>
    <m/>
    <s v=""/>
    <n v="30"/>
    <d v="1963-10-26T00:00:00"/>
    <n v="56"/>
    <s v="N"/>
    <n v="30"/>
    <n v="2.5"/>
    <n v="39"/>
    <x v="0"/>
    <n v="1"/>
    <n v="365"/>
    <n v="0"/>
    <n v="61281"/>
    <n v="11120.356750000001"/>
    <n v="0"/>
    <n v="0"/>
    <n v="0"/>
    <n v="0"/>
    <n v="0"/>
    <n v="0"/>
    <n v="0"/>
    <n v="0"/>
    <n v="0"/>
    <n v="0"/>
    <n v="0"/>
    <n v="0"/>
    <n v="318"/>
    <n v="0"/>
    <n v="0"/>
    <n v="0"/>
    <n v="0"/>
    <n v="71.216099999999997"/>
    <n v="0"/>
    <n v="0"/>
  </r>
  <r>
    <d v="2021-04-01T00:00:00"/>
    <x v="13"/>
    <s v="P"/>
    <s v="Active"/>
    <n v="7"/>
    <x v="6"/>
    <s v="N"/>
    <x v="5"/>
    <n v="1093"/>
    <x v="1"/>
    <s v="Niederl. 1"/>
    <n v="1"/>
    <s v="Department"/>
    <s v="Supervisor"/>
    <s v="Non-Mgm."/>
    <s v="ang."/>
    <s v="W"/>
    <d v="1996-09-01T00:00:00"/>
    <m/>
    <s v=""/>
    <n v="23"/>
    <d v="1979-11-22T00:00:00"/>
    <n v="40"/>
    <s v="N"/>
    <n v="30"/>
    <n v="2.5"/>
    <n v="22"/>
    <x v="0"/>
    <n v="0.56410256410256399"/>
    <n v="365"/>
    <n v="0"/>
    <n v="61293"/>
    <n v="11121.873500000002"/>
    <n v="0"/>
    <n v="0"/>
    <n v="0"/>
    <n v="0"/>
    <n v="0"/>
    <n v="0"/>
    <n v="0"/>
    <n v="0"/>
    <n v="0"/>
    <n v="0"/>
    <n v="0"/>
    <n v="0"/>
    <n v="318"/>
    <n v="0"/>
    <n v="0"/>
    <n v="0"/>
    <n v="0"/>
    <n v="71.216099999999997"/>
    <n v="0"/>
    <n v="0"/>
  </r>
  <r>
    <d v="2021-04-01T00:00:00"/>
    <x v="13"/>
    <s v="P"/>
    <s v="Active"/>
    <n v="8"/>
    <x v="7"/>
    <s v="N"/>
    <x v="3"/>
    <n v="1011"/>
    <x v="1"/>
    <s v="Niederl. 1"/>
    <n v="1"/>
    <s v="Department"/>
    <s v="Supervisor"/>
    <s v="Non-Mgm."/>
    <s v="ang."/>
    <s v="W"/>
    <d v="2001-09-01T00:00:00"/>
    <m/>
    <s v=""/>
    <n v="18"/>
    <d v="1985-03-30T00:00:00"/>
    <n v="34"/>
    <s v="N"/>
    <n v="0"/>
    <n v="0"/>
    <n v="8"/>
    <x v="0"/>
    <n v="0.20512820512820515"/>
    <n v="365"/>
    <n v="0"/>
    <n v="61305"/>
    <n v="11123.39025"/>
    <n v="0"/>
    <n v="0"/>
    <n v="0"/>
    <n v="0"/>
    <n v="0"/>
    <n v="0"/>
    <n v="0"/>
    <n v="0"/>
    <n v="0"/>
    <n v="0"/>
    <n v="0"/>
    <n v="0"/>
    <n v="318"/>
    <n v="0"/>
    <n v="0"/>
    <n v="0"/>
    <n v="0"/>
    <n v="71.216099999999997"/>
    <n v="0"/>
    <n v="0"/>
  </r>
  <r>
    <d v="2021-04-01T00:00:00"/>
    <x v="13"/>
    <s v="P"/>
    <s v="Active"/>
    <n v="9"/>
    <x v="8"/>
    <s v="N"/>
    <x v="6"/>
    <n v="1014"/>
    <x v="1"/>
    <s v="Niederl. 1"/>
    <n v="1"/>
    <s v="Department"/>
    <s v="Supervisor"/>
    <s v="Non-Mgm."/>
    <s v="ang."/>
    <s v="W"/>
    <d v="2003-09-01T00:00:00"/>
    <m/>
    <s v=""/>
    <n v="16"/>
    <d v="1986-08-16T00:00:00"/>
    <n v="33"/>
    <s v="N"/>
    <n v="30"/>
    <n v="2.5"/>
    <n v="20"/>
    <x v="0"/>
    <n v="0.51282051282051277"/>
    <n v="365"/>
    <n v="0"/>
    <n v="61317"/>
    <n v="11124.907000000001"/>
    <n v="0"/>
    <n v="0"/>
    <n v="0"/>
    <n v="0"/>
    <n v="0"/>
    <n v="0"/>
    <n v="0"/>
    <n v="0"/>
    <n v="0"/>
    <n v="0"/>
    <n v="0"/>
    <n v="0"/>
    <n v="318"/>
    <n v="0"/>
    <n v="0"/>
    <n v="0"/>
    <n v="0"/>
    <n v="71.216099999999997"/>
    <n v="0"/>
    <n v="0"/>
  </r>
  <r>
    <d v="2021-04-01T00:00:00"/>
    <x v="13"/>
    <s v="P"/>
    <s v="Active"/>
    <n v="10"/>
    <x v="9"/>
    <s v="N"/>
    <x v="4"/>
    <n v="1013"/>
    <x v="1"/>
    <s v="Niederl. 1"/>
    <n v="1"/>
    <s v="Department"/>
    <s v="Supervisor"/>
    <s v="Non-Mgm."/>
    <s v="ang."/>
    <s v="M"/>
    <d v="2003-09-01T00:00:00"/>
    <m/>
    <s v=""/>
    <n v="16"/>
    <d v="1987-01-15T00:00:00"/>
    <n v="33"/>
    <s v="N"/>
    <n v="30"/>
    <n v="2.5"/>
    <n v="39"/>
    <x v="0"/>
    <n v="1"/>
    <n v="365"/>
    <n v="0"/>
    <n v="61329"/>
    <n v="11126.423750000002"/>
    <n v="0"/>
    <n v="0"/>
    <n v="0"/>
    <n v="0"/>
    <n v="0"/>
    <n v="0"/>
    <n v="0"/>
    <n v="0"/>
    <n v="0"/>
    <n v="0"/>
    <n v="0"/>
    <n v="0"/>
    <n v="318"/>
    <n v="0"/>
    <n v="0"/>
    <n v="0"/>
    <n v="0"/>
    <n v="71.216099999999997"/>
    <n v="0"/>
    <n v="0"/>
  </r>
  <r>
    <d v="2021-04-01T00:00:00"/>
    <x v="13"/>
    <s v="P"/>
    <s v="Active"/>
    <n v="11"/>
    <x v="10"/>
    <s v="N"/>
    <x v="2"/>
    <n v="1010"/>
    <x v="1"/>
    <s v="Niederl. 1"/>
    <n v="1"/>
    <s v="Department"/>
    <s v="Supervisor"/>
    <s v="Non-Mgm."/>
    <s v="ang."/>
    <s v="W"/>
    <d v="2004-09-01T00:00:00"/>
    <m/>
    <s v=""/>
    <n v="15"/>
    <d v="1986-01-25T00:00:00"/>
    <n v="33"/>
    <s v="N"/>
    <n v="12"/>
    <n v="1"/>
    <n v="16"/>
    <x v="0"/>
    <n v="0.4102564102564103"/>
    <n v="365"/>
    <n v="0"/>
    <n v="61341"/>
    <n v="11127.940500000001"/>
    <n v="0"/>
    <n v="0"/>
    <n v="0"/>
    <n v="0"/>
    <n v="0"/>
    <n v="0"/>
    <n v="0"/>
    <n v="0"/>
    <n v="0"/>
    <n v="0"/>
    <n v="0"/>
    <n v="0"/>
    <n v="318"/>
    <n v="0"/>
    <n v="0"/>
    <n v="0"/>
    <n v="0"/>
    <n v="71.216099999999997"/>
    <n v="0"/>
    <n v="0"/>
  </r>
  <r>
    <d v="2021-04-01T00:00:00"/>
    <x v="13"/>
    <s v="P"/>
    <s v="Active"/>
    <n v="12"/>
    <x v="11"/>
    <s v="N"/>
    <x v="3"/>
    <n v="1011"/>
    <x v="1"/>
    <s v="Niederl. 1"/>
    <n v="1"/>
    <s v="Department"/>
    <s v="Supervisor"/>
    <s v="Non-Mgm."/>
    <s v="ang."/>
    <s v="W"/>
    <d v="2004-09-01T00:00:00"/>
    <m/>
    <s v=""/>
    <n v="15"/>
    <d v="1988-01-30T00:00:00"/>
    <n v="31"/>
    <s v="N"/>
    <n v="30"/>
    <n v="2.5"/>
    <n v="39"/>
    <x v="0"/>
    <n v="1"/>
    <n v="365"/>
    <n v="0"/>
    <n v="61353"/>
    <n v="11129.457250000001"/>
    <n v="0"/>
    <n v="0"/>
    <n v="0"/>
    <n v="0"/>
    <n v="0"/>
    <n v="0"/>
    <n v="0"/>
    <n v="0"/>
    <n v="0"/>
    <n v="0"/>
    <n v="0"/>
    <n v="0"/>
    <n v="318"/>
    <n v="0"/>
    <n v="0"/>
    <n v="0"/>
    <n v="0"/>
    <n v="71.216099999999997"/>
    <n v="0"/>
    <n v="0"/>
  </r>
  <r>
    <d v="2021-04-01T00:00:00"/>
    <x v="13"/>
    <s v="P"/>
    <s v="Active"/>
    <n v="13"/>
    <x v="12"/>
    <s v="N"/>
    <x v="5"/>
    <n v="1093"/>
    <x v="1"/>
    <s v="Niederl. 1"/>
    <n v="1"/>
    <s v="Department"/>
    <s v="Supervisor"/>
    <s v="Manager"/>
    <s v="ang."/>
    <s v="M"/>
    <d v="2004-04-01T00:00:00"/>
    <m/>
    <s v=""/>
    <n v="15"/>
    <d v="1980-03-05T00:00:00"/>
    <n v="39"/>
    <s v="N"/>
    <n v="30"/>
    <n v="2.5"/>
    <n v="39"/>
    <x v="0"/>
    <n v="1"/>
    <n v="365"/>
    <n v="0"/>
    <n v="61365"/>
    <n v="11130.974"/>
    <n v="0"/>
    <n v="0"/>
    <n v="0"/>
    <n v="0"/>
    <n v="0"/>
    <n v="0"/>
    <n v="0"/>
    <n v="0"/>
    <n v="0"/>
    <n v="0"/>
    <n v="0"/>
    <n v="0"/>
    <n v="318"/>
    <n v="0"/>
    <n v="0"/>
    <n v="0"/>
    <n v="0"/>
    <n v="71.216099999999997"/>
    <n v="0"/>
    <n v="0"/>
  </r>
  <r>
    <d v="2021-04-01T00:00:00"/>
    <x v="13"/>
    <s v="P"/>
    <s v="Active"/>
    <n v="14"/>
    <x v="13"/>
    <s v="N"/>
    <x v="4"/>
    <n v="1013"/>
    <x v="1"/>
    <s v="Niederl. 1"/>
    <n v="1"/>
    <s v="Department"/>
    <s v="Supervisor"/>
    <s v="Non-Mgm."/>
    <s v="ang."/>
    <s v="W"/>
    <d v="2005-09-01T00:00:00"/>
    <m/>
    <s v=""/>
    <n v="14"/>
    <d v="1989-03-20T00:00:00"/>
    <n v="30"/>
    <s v="N"/>
    <n v="30"/>
    <n v="2.5"/>
    <n v="39"/>
    <x v="0"/>
    <n v="1"/>
    <n v="365"/>
    <n v="0"/>
    <n v="61377"/>
    <n v="11132.490750000001"/>
    <n v="0"/>
    <n v="0"/>
    <n v="0"/>
    <n v="0"/>
    <n v="0"/>
    <n v="0"/>
    <n v="0"/>
    <n v="0"/>
    <n v="0"/>
    <n v="0"/>
    <n v="0"/>
    <n v="0"/>
    <n v="318"/>
    <n v="0"/>
    <n v="0"/>
    <n v="0"/>
    <n v="0"/>
    <n v="71.216099999999997"/>
    <n v="0"/>
    <n v="284.71999999999997"/>
  </r>
  <r>
    <d v="2021-04-01T00:00:00"/>
    <x v="13"/>
    <s v="P"/>
    <s v="Active"/>
    <n v="15"/>
    <x v="14"/>
    <s v="N"/>
    <x v="6"/>
    <n v="1014"/>
    <x v="1"/>
    <s v="Niederl. 1"/>
    <n v="1"/>
    <s v="Department"/>
    <s v="Supervisor"/>
    <s v="Non-Mgm."/>
    <s v="ang."/>
    <s v="W"/>
    <d v="2008-09-01T00:00:00"/>
    <m/>
    <s v=""/>
    <n v="11"/>
    <d v="1991-09-21T00:00:00"/>
    <n v="28"/>
    <s v="N"/>
    <n v="30"/>
    <n v="2.5"/>
    <n v="39"/>
    <x v="0"/>
    <n v="1"/>
    <n v="365"/>
    <n v="0"/>
    <n v="61389"/>
    <n v="11134.007500000002"/>
    <n v="0"/>
    <n v="0"/>
    <n v="0"/>
    <n v="0"/>
    <n v="0"/>
    <n v="0"/>
    <n v="0"/>
    <n v="0"/>
    <n v="0"/>
    <n v="0"/>
    <n v="0"/>
    <n v="0"/>
    <n v="318"/>
    <n v="0"/>
    <n v="0"/>
    <n v="0"/>
    <n v="0"/>
    <n v="71.216099999999997"/>
    <n v="0"/>
    <n v="0"/>
  </r>
  <r>
    <d v="2021-04-01T00:00:00"/>
    <x v="13"/>
    <s v="P"/>
    <s v="Active"/>
    <n v="16"/>
    <x v="15"/>
    <s v="N"/>
    <x v="3"/>
    <n v="1011"/>
    <x v="1"/>
    <s v="Niederl. 1"/>
    <n v="1"/>
    <s v="Department"/>
    <s v="Supervisor"/>
    <s v="Non-Mgm."/>
    <s v="ang."/>
    <s v="W"/>
    <d v="2008-09-01T00:00:00"/>
    <m/>
    <s v=""/>
    <n v="11"/>
    <d v="1990-09-01T00:00:00"/>
    <n v="29"/>
    <s v="N"/>
    <n v="30"/>
    <n v="2.5"/>
    <n v="39"/>
    <x v="0"/>
    <n v="1"/>
    <n v="365"/>
    <n v="0"/>
    <n v="61401"/>
    <n v="11135.52425"/>
    <n v="0"/>
    <n v="0"/>
    <n v="0"/>
    <n v="0"/>
    <n v="0"/>
    <n v="0"/>
    <n v="0"/>
    <n v="0"/>
    <n v="0"/>
    <n v="0"/>
    <n v="0"/>
    <n v="0"/>
    <n v="318"/>
    <n v="0"/>
    <n v="0"/>
    <n v="0"/>
    <n v="0"/>
    <n v="71.216099999999997"/>
    <n v="0"/>
    <n v="0"/>
  </r>
  <r>
    <d v="2021-04-01T00:00:00"/>
    <x v="13"/>
    <s v="P"/>
    <s v="Active"/>
    <n v="17"/>
    <x v="16"/>
    <s v="N"/>
    <x v="5"/>
    <n v="1093"/>
    <x v="1"/>
    <s v="Niederl. 1"/>
    <n v="1"/>
    <s v="Department"/>
    <s v="Supervisor"/>
    <s v="Non-Mgm."/>
    <s v="ang."/>
    <s v="M"/>
    <d v="2008-09-01T00:00:00"/>
    <m/>
    <s v=""/>
    <n v="11"/>
    <d v="1987-06-17T00:00:00"/>
    <n v="32"/>
    <s v="N"/>
    <n v="30"/>
    <n v="2.5"/>
    <n v="39"/>
    <x v="0"/>
    <n v="1"/>
    <n v="365"/>
    <n v="0"/>
    <n v="61413"/>
    <n v="11137.041000000001"/>
    <n v="0"/>
    <n v="0"/>
    <n v="0"/>
    <n v="0"/>
    <n v="0"/>
    <n v="0"/>
    <n v="0"/>
    <n v="0"/>
    <n v="0"/>
    <n v="0"/>
    <n v="0"/>
    <n v="0"/>
    <n v="318"/>
    <n v="0"/>
    <n v="0"/>
    <n v="0"/>
    <n v="0"/>
    <n v="71.216099999999997"/>
    <n v="0"/>
    <n v="0"/>
  </r>
  <r>
    <d v="2021-04-01T00:00:00"/>
    <x v="13"/>
    <s v="P"/>
    <s v="Active"/>
    <n v="18"/>
    <x v="17"/>
    <s v="N"/>
    <x v="2"/>
    <n v="1010"/>
    <x v="1"/>
    <s v="Niederl. 1"/>
    <n v="1"/>
    <s v="Department"/>
    <s v="Supervisor"/>
    <s v="Non-Mgm."/>
    <s v="ang."/>
    <s v="M"/>
    <d v="2008-09-01T00:00:00"/>
    <m/>
    <s v=""/>
    <n v="11"/>
    <d v="1988-02-22T00:00:00"/>
    <n v="31"/>
    <s v="N"/>
    <n v="30"/>
    <n v="2.5"/>
    <n v="39"/>
    <x v="0"/>
    <n v="1"/>
    <n v="365"/>
    <n v="0"/>
    <n v="61425"/>
    <n v="11138.55775"/>
    <n v="0"/>
    <n v="0"/>
    <n v="0"/>
    <n v="0"/>
    <n v="0"/>
    <n v="0"/>
    <n v="0"/>
    <n v="0"/>
    <n v="0"/>
    <n v="0"/>
    <n v="0"/>
    <n v="0"/>
    <n v="318"/>
    <n v="0"/>
    <n v="0"/>
    <n v="0"/>
    <n v="0"/>
    <n v="71.216099999999997"/>
    <n v="0"/>
    <n v="0"/>
  </r>
  <r>
    <d v="2021-04-01T00:00:00"/>
    <x v="13"/>
    <s v="P"/>
    <s v="Active"/>
    <n v="19"/>
    <x v="18"/>
    <s v="N"/>
    <x v="7"/>
    <n v="1015"/>
    <x v="1"/>
    <s v="Niederl. 1"/>
    <n v="1"/>
    <s v="Department"/>
    <s v="Supervisor"/>
    <s v="Non-Mgm."/>
    <s v="ang."/>
    <s v="M"/>
    <d v="2009-09-01T00:00:00"/>
    <m/>
    <s v=""/>
    <n v="10"/>
    <d v="1988-08-29T00:00:00"/>
    <n v="31"/>
    <s v="N"/>
    <n v="30"/>
    <n v="2.5"/>
    <n v="39"/>
    <x v="0"/>
    <n v="1"/>
    <n v="365"/>
    <n v="0"/>
    <n v="61437"/>
    <n v="11140.074500000001"/>
    <n v="0"/>
    <n v="0"/>
    <n v="0"/>
    <n v="0"/>
    <n v="0"/>
    <n v="0"/>
    <n v="0"/>
    <n v="0"/>
    <n v="0"/>
    <n v="0"/>
    <n v="0"/>
    <n v="0"/>
    <n v="318"/>
    <n v="0"/>
    <n v="0"/>
    <n v="0"/>
    <n v="0"/>
    <n v="71.216099999999997"/>
    <n v="0"/>
    <n v="0"/>
  </r>
  <r>
    <d v="2021-04-01T00:00:00"/>
    <x v="13"/>
    <s v="P"/>
    <s v="Active"/>
    <n v="20"/>
    <x v="19"/>
    <s v="N"/>
    <x v="8"/>
    <n v="1009"/>
    <x v="1"/>
    <s v="Niederl. 1"/>
    <n v="1"/>
    <s v="Department"/>
    <s v="Supervisor"/>
    <s v="Non-Mgm."/>
    <s v="ang."/>
    <s v="M"/>
    <d v="1986-05-14T00:00:00"/>
    <m/>
    <s v=""/>
    <n v="33"/>
    <d v="1958-07-14T00:00:00"/>
    <n v="61"/>
    <s v="N"/>
    <n v="35"/>
    <n v="2.9166666666666665"/>
    <n v="35"/>
    <x v="0"/>
    <n v="0.89743589743589769"/>
    <n v="365"/>
    <n v="0"/>
    <n v="61449"/>
    <n v="11141.591250000001"/>
    <n v="-82.320000000000007"/>
    <n v="0"/>
    <n v="0"/>
    <n v="0"/>
    <n v="0"/>
    <n v="0"/>
    <n v="0"/>
    <n v="0"/>
    <n v="0"/>
    <n v="0"/>
    <n v="0"/>
    <n v="0"/>
    <n v="318"/>
    <n v="0"/>
    <n v="0"/>
    <n v="0"/>
    <n v="0"/>
    <n v="52.780536000000005"/>
    <n v="0"/>
    <n v="0"/>
  </r>
  <r>
    <d v="2021-04-01T00:00:00"/>
    <x v="13"/>
    <s v="P"/>
    <s v="Active"/>
    <n v="21"/>
    <x v="20"/>
    <s v="N"/>
    <x v="9"/>
    <n v="1087"/>
    <x v="1"/>
    <s v="Niederl. 1"/>
    <n v="1"/>
    <s v="Department"/>
    <s v="Supervisor"/>
    <s v="Non-Mgm."/>
    <s v="ang."/>
    <s v="M"/>
    <d v="1988-01-11T00:00:00"/>
    <m/>
    <s v=""/>
    <n v="32"/>
    <d v="1965-01-13T00:00:00"/>
    <n v="55"/>
    <s v="N"/>
    <n v="30"/>
    <n v="2.5"/>
    <n v="39"/>
    <x v="0"/>
    <n v="1"/>
    <n v="365"/>
    <n v="0"/>
    <n v="61461"/>
    <n v="11143.108000000002"/>
    <n v="-122.52000000000004"/>
    <n v="0"/>
    <n v="0"/>
    <n v="0"/>
    <n v="0"/>
    <n v="0"/>
    <n v="0"/>
    <n v="0"/>
    <n v="0"/>
    <n v="0"/>
    <n v="0"/>
    <n v="0"/>
    <n v="318"/>
    <n v="0"/>
    <n v="0"/>
    <n v="0"/>
    <n v="0"/>
    <n v="43.777745999999986"/>
    <n v="0"/>
    <n v="0"/>
  </r>
  <r>
    <d v="2021-04-01T00:00:00"/>
    <x v="13"/>
    <s v="P"/>
    <s v="Active"/>
    <n v="22"/>
    <x v="21"/>
    <s v="N"/>
    <x v="10"/>
    <n v="1075"/>
    <x v="0"/>
    <s v="Niederl. 3"/>
    <n v="1"/>
    <s v="Department"/>
    <s v="Supervisor"/>
    <s v="Non-Mgm."/>
    <s v="ang."/>
    <s v="M"/>
    <d v="1988-08-22T00:00:00"/>
    <m/>
    <s v=""/>
    <n v="31"/>
    <d v="1964-03-20T00:00:00"/>
    <n v="55"/>
    <s v="N"/>
    <n v="30"/>
    <n v="2.5"/>
    <n v="39"/>
    <x v="0"/>
    <n v="1"/>
    <n v="365"/>
    <n v="0"/>
    <n v="61473"/>
    <n v="11144.624750000001"/>
    <n v="0"/>
    <n v="0"/>
    <n v="0"/>
    <n v="0"/>
    <n v="0"/>
    <n v="0"/>
    <n v="0"/>
    <n v="0"/>
    <n v="0"/>
    <n v="0"/>
    <n v="0"/>
    <n v="0"/>
    <n v="318"/>
    <n v="0"/>
    <n v="0"/>
    <n v="0"/>
    <n v="0"/>
    <n v="71.216099999999997"/>
    <n v="0"/>
    <n v="0"/>
  </r>
  <r>
    <d v="2021-04-01T00:00:00"/>
    <x v="13"/>
    <s v="P"/>
    <s v="Active"/>
    <n v="23"/>
    <x v="22"/>
    <s v="N"/>
    <x v="11"/>
    <n v="1082"/>
    <x v="0"/>
    <s v="Niederl. 3"/>
    <n v="1"/>
    <s v="Department"/>
    <s v="Supervisor"/>
    <s v="Non-Mgm."/>
    <s v="ang."/>
    <s v="M"/>
    <d v="1988-09-01T00:00:00"/>
    <m/>
    <s v=""/>
    <n v="31"/>
    <d v="1967-08-29T00:00:00"/>
    <n v="52"/>
    <s v="N"/>
    <n v="35"/>
    <n v="2.9166666666666665"/>
    <n v="39"/>
    <x v="0"/>
    <n v="1"/>
    <n v="365"/>
    <n v="0"/>
    <n v="61485"/>
    <n v="11146.1415"/>
    <n v="0"/>
    <n v="0"/>
    <n v="0"/>
    <n v="0"/>
    <n v="0"/>
    <n v="0"/>
    <n v="0"/>
    <n v="0"/>
    <n v="0"/>
    <n v="0"/>
    <n v="0"/>
    <n v="0"/>
    <n v="318"/>
    <n v="0"/>
    <n v="0"/>
    <n v="0"/>
    <n v="0"/>
    <n v="71.216099999999997"/>
    <n v="0"/>
    <n v="0"/>
  </r>
  <r>
    <d v="2021-04-01T00:00:00"/>
    <x v="13"/>
    <s v="P"/>
    <s v="Active"/>
    <n v="24"/>
    <x v="23"/>
    <s v="N"/>
    <x v="3"/>
    <n v="1011"/>
    <x v="1"/>
    <s v="Niederl. 1"/>
    <n v="1"/>
    <s v="Department"/>
    <s v="Supervisor"/>
    <s v="Director"/>
    <s v="ang."/>
    <s v="M"/>
    <d v="1988-10-13T00:00:00"/>
    <m/>
    <s v=""/>
    <n v="31"/>
    <d v="1964-05-17T00:00:00"/>
    <n v="55"/>
    <s v="N"/>
    <n v="30"/>
    <n v="2.5"/>
    <n v="39"/>
    <x v="0"/>
    <n v="1"/>
    <n v="365"/>
    <n v="0"/>
    <n v="61497"/>
    <n v="11147.65825"/>
    <n v="0"/>
    <n v="0"/>
    <n v="0"/>
    <n v="0"/>
    <n v="0"/>
    <n v="0"/>
    <n v="0"/>
    <n v="0"/>
    <n v="0"/>
    <n v="0"/>
    <n v="0"/>
    <n v="0"/>
    <n v="318"/>
    <n v="0"/>
    <n v="0"/>
    <n v="0"/>
    <n v="0"/>
    <n v="71.216099999999997"/>
    <n v="2219.5799999999995"/>
    <n v="0"/>
  </r>
  <r>
    <d v="2021-04-01T00:00:00"/>
    <x v="13"/>
    <s v="P"/>
    <s v="Active"/>
    <n v="25"/>
    <x v="24"/>
    <s v="N"/>
    <x v="8"/>
    <n v="1009"/>
    <x v="1"/>
    <s v="Niederl. 1"/>
    <n v="1"/>
    <s v="Department"/>
    <s v="Supervisor"/>
    <s v="Supervisor"/>
    <s v="ang."/>
    <s v="M"/>
    <d v="1989-10-02T00:00:00"/>
    <m/>
    <s v=""/>
    <n v="30"/>
    <d v="1957-03-05T00:00:00"/>
    <n v="62"/>
    <s v="N"/>
    <n v="30"/>
    <n v="2.5"/>
    <n v="39"/>
    <x v="0"/>
    <n v="1"/>
    <n v="365"/>
    <n v="0"/>
    <n v="61509"/>
    <n v="11149.175000000001"/>
    <n v="0"/>
    <n v="0"/>
    <n v="0"/>
    <n v="0"/>
    <n v="0"/>
    <n v="0"/>
    <n v="0"/>
    <n v="0"/>
    <n v="0"/>
    <n v="0"/>
    <n v="0"/>
    <n v="0"/>
    <n v="318"/>
    <n v="0"/>
    <n v="0"/>
    <n v="0"/>
    <n v="0"/>
    <n v="71.216099999999997"/>
    <n v="0"/>
    <n v="0"/>
  </r>
  <r>
    <d v="2021-04-01T00:00:00"/>
    <x v="13"/>
    <s v="P"/>
    <s v="Active"/>
    <n v="26"/>
    <x v="25"/>
    <s v="N"/>
    <x v="12"/>
    <n v="1089"/>
    <x v="0"/>
    <s v="Niederl. 3"/>
    <n v="1"/>
    <s v="Department"/>
    <s v="Supervisor"/>
    <s v="Supervisor"/>
    <s v="ang."/>
    <s v="W"/>
    <d v="1989-12-01T00:00:00"/>
    <m/>
    <s v=""/>
    <n v="30"/>
    <d v="1961-12-19T00:00:00"/>
    <n v="58"/>
    <s v="N"/>
    <n v="30"/>
    <n v="2.5"/>
    <n v="39"/>
    <x v="0"/>
    <n v="1"/>
    <n v="365"/>
    <n v="0"/>
    <n v="61521"/>
    <n v="11150.691750000002"/>
    <n v="0"/>
    <n v="0"/>
    <n v="0"/>
    <n v="0"/>
    <n v="0"/>
    <n v="0"/>
    <n v="0"/>
    <n v="0"/>
    <n v="0"/>
    <n v="0"/>
    <n v="0"/>
    <n v="0"/>
    <n v="318"/>
    <n v="0"/>
    <n v="0"/>
    <n v="0"/>
    <n v="0"/>
    <n v="71.216099999999997"/>
    <n v="0"/>
    <n v="0"/>
  </r>
  <r>
    <d v="2021-04-01T00:00:00"/>
    <x v="13"/>
    <s v="P"/>
    <s v="Active"/>
    <n v="27"/>
    <x v="26"/>
    <s v="N"/>
    <x v="10"/>
    <n v="1075"/>
    <x v="0"/>
    <s v="Niederl. 3"/>
    <n v="1"/>
    <s v="Department"/>
    <s v="Supervisor"/>
    <s v="Non-Mgm."/>
    <s v="ang."/>
    <s v="W"/>
    <d v="1990-06-01T00:00:00"/>
    <m/>
    <s v=""/>
    <n v="29"/>
    <d v="1966-11-25T00:00:00"/>
    <n v="53"/>
    <s v="N"/>
    <n v="30"/>
    <n v="2.5"/>
    <n v="39"/>
    <x v="0"/>
    <n v="1"/>
    <n v="365"/>
    <n v="0"/>
    <n v="61533"/>
    <n v="11152.208500000001"/>
    <n v="0"/>
    <n v="0"/>
    <n v="0"/>
    <n v="0"/>
    <n v="0"/>
    <n v="0"/>
    <n v="0"/>
    <n v="0"/>
    <n v="0"/>
    <n v="0"/>
    <n v="0"/>
    <n v="0"/>
    <n v="318"/>
    <n v="0"/>
    <n v="0"/>
    <n v="0"/>
    <n v="0"/>
    <n v="71.216099999999997"/>
    <n v="0"/>
    <n v="1908.4899999999996"/>
  </r>
  <r>
    <d v="2021-04-01T00:00:00"/>
    <x v="13"/>
    <s v="P"/>
    <s v="Active"/>
    <n v="28"/>
    <x v="27"/>
    <s v="Y"/>
    <x v="13"/>
    <n v="1055"/>
    <x v="2"/>
    <s v="Niederl. 7"/>
    <n v="0.5"/>
    <s v="Department"/>
    <s v="Supervisor"/>
    <s v="Manager"/>
    <s v="ang."/>
    <s v="M"/>
    <d v="1991-01-01T00:00:00"/>
    <m/>
    <s v=""/>
    <n v="29"/>
    <d v="1959-05-31T00:00:00"/>
    <n v="60"/>
    <s v="N"/>
    <n v="30"/>
    <n v="2.5"/>
    <n v="39"/>
    <x v="0"/>
    <n v="0.5"/>
    <n v="730"/>
    <n v="0"/>
    <n v="123102"/>
    <n v="22308.967249999998"/>
    <n v="0"/>
    <n v="0"/>
    <n v="720"/>
    <n v="0"/>
    <n v="0"/>
    <n v="0"/>
    <n v="0"/>
    <n v="0"/>
    <n v="0"/>
    <n v="0"/>
    <n v="0"/>
    <n v="0"/>
    <n v="318"/>
    <n v="0"/>
    <n v="0"/>
    <n v="0"/>
    <n v="0"/>
    <n v="232.46009999999993"/>
    <n v="3402.8999999999987"/>
    <n v="0"/>
  </r>
  <r>
    <d v="2021-04-01T00:00:00"/>
    <x v="13"/>
    <s v="P"/>
    <s v="Active"/>
    <n v="28"/>
    <x v="27"/>
    <s v="Y"/>
    <x v="13"/>
    <n v="1048"/>
    <x v="3"/>
    <s v="Niederl. 8"/>
    <n v="0.5"/>
    <s v="Department"/>
    <s v="Supervisor"/>
    <s v="Manager"/>
    <s v="ang."/>
    <s v="M"/>
    <d v="1991-01-01T00:00:00"/>
    <m/>
    <s v=""/>
    <n v="29"/>
    <d v="1959-05-31T00:00:00"/>
    <n v="60"/>
    <s v="N"/>
    <n v="30"/>
    <n v="2.5"/>
    <n v="39"/>
    <x v="0"/>
    <n v="0.5"/>
    <n v="730"/>
    <n v="0"/>
    <n v="123102"/>
    <n v="22308.967249999998"/>
    <n v="0"/>
    <n v="0"/>
    <n v="720"/>
    <n v="0"/>
    <n v="0"/>
    <n v="0"/>
    <n v="0"/>
    <n v="0"/>
    <n v="0"/>
    <n v="0"/>
    <n v="0"/>
    <n v="0"/>
    <n v="318"/>
    <n v="0"/>
    <n v="0"/>
    <n v="0"/>
    <n v="0"/>
    <n v="232.46009999999993"/>
    <n v="3402.8999999999987"/>
    <n v="0"/>
  </r>
  <r>
    <d v="2021-04-01T00:00:00"/>
    <x v="13"/>
    <s v="P"/>
    <s v="Active"/>
    <n v="29"/>
    <x v="28"/>
    <s v="N"/>
    <x v="14"/>
    <n v="1003"/>
    <x v="1"/>
    <s v="Niederl. 1"/>
    <n v="1"/>
    <s v="Department"/>
    <s v="Supervisor"/>
    <s v="Non-Mgm."/>
    <s v="ang."/>
    <s v="M"/>
    <d v="1989-08-01T00:00:00"/>
    <m/>
    <s v=""/>
    <n v="30"/>
    <d v="1962-01-09T00:00:00"/>
    <n v="58"/>
    <s v="N"/>
    <n v="30"/>
    <n v="2.5"/>
    <n v="39"/>
    <x v="0"/>
    <n v="1"/>
    <n v="365"/>
    <n v="0"/>
    <n v="61569"/>
    <n v="11156.758750000001"/>
    <n v="0"/>
    <n v="0"/>
    <n v="0"/>
    <n v="0"/>
    <n v="0"/>
    <n v="0"/>
    <n v="0"/>
    <n v="0"/>
    <n v="0"/>
    <n v="0"/>
    <n v="0"/>
    <n v="0"/>
    <n v="318"/>
    <n v="0"/>
    <n v="0"/>
    <n v="0"/>
    <n v="0"/>
    <n v="71.216099999999997"/>
    <n v="0"/>
    <n v="0"/>
  </r>
  <r>
    <d v="2021-04-01T00:00:00"/>
    <x v="13"/>
    <s v="P"/>
    <s v="Active"/>
    <n v="30"/>
    <x v="29"/>
    <s v="Y"/>
    <x v="15"/>
    <n v="1050"/>
    <x v="3"/>
    <s v="Niederl. 8"/>
    <n v="0.5"/>
    <s v="Department"/>
    <s v="Supervisor"/>
    <s v="Manager"/>
    <s v="ang."/>
    <s v="M"/>
    <d v="1992-01-02T00:00:00"/>
    <m/>
    <s v=""/>
    <n v="28"/>
    <d v="1966-01-25T00:00:00"/>
    <n v="53"/>
    <s v="J"/>
    <n v="30"/>
    <n v="2.5"/>
    <n v="39"/>
    <x v="0"/>
    <n v="0.5"/>
    <n v="730"/>
    <n v="0"/>
    <n v="123174"/>
    <n v="22318.067749999995"/>
    <n v="0"/>
    <n v="0"/>
    <n v="0"/>
    <n v="0"/>
    <n v="4200"/>
    <n v="0"/>
    <n v="0"/>
    <n v="0"/>
    <n v="0"/>
    <n v="0"/>
    <n v="7106.1923076923085"/>
    <n v="5645.4750000000004"/>
    <n v="318"/>
    <n v="0"/>
    <n v="0"/>
    <n v="0"/>
    <n v="0"/>
    <n v="3867.5419935576929"/>
    <n v="1775.3219999999994"/>
    <n v="0"/>
  </r>
  <r>
    <d v="2021-04-01T00:00:00"/>
    <x v="13"/>
    <s v="P"/>
    <s v="Active"/>
    <n v="30"/>
    <x v="29"/>
    <s v="Y"/>
    <x v="15"/>
    <n v="1057"/>
    <x v="2"/>
    <s v="Niederl. 7"/>
    <n v="0.5"/>
    <s v="Department"/>
    <s v="Supervisor"/>
    <s v="Manager"/>
    <s v="ang."/>
    <s v="M"/>
    <d v="1992-01-02T00:00:00"/>
    <m/>
    <s v=""/>
    <n v="28"/>
    <d v="1966-01-25T00:00:00"/>
    <n v="53"/>
    <s v="J"/>
    <n v="30"/>
    <n v="2.5"/>
    <n v="39"/>
    <x v="0"/>
    <n v="0.5"/>
    <n v="730"/>
    <n v="0"/>
    <n v="123174"/>
    <n v="22318.067749999995"/>
    <n v="0"/>
    <n v="0"/>
    <n v="0"/>
    <n v="0"/>
    <n v="4200"/>
    <n v="0"/>
    <n v="0"/>
    <n v="0"/>
    <n v="0"/>
    <n v="0"/>
    <n v="7106.1923076923085"/>
    <n v="5645.4750000000004"/>
    <n v="318"/>
    <n v="0"/>
    <n v="0"/>
    <n v="0"/>
    <n v="0"/>
    <n v="3867.5419935576929"/>
    <n v="1775.3219999999994"/>
    <n v="0"/>
  </r>
  <r>
    <d v="2021-04-01T00:00:00"/>
    <x v="13"/>
    <s v="P"/>
    <s v="Active"/>
    <n v="31"/>
    <x v="30"/>
    <s v="N"/>
    <x v="16"/>
    <n v="1056"/>
    <x v="2"/>
    <s v="Niederl. 7"/>
    <n v="1"/>
    <s v="Department"/>
    <s v="Supervisor"/>
    <s v="Non-Mgm."/>
    <s v="ang."/>
    <s v="M"/>
    <d v="1992-04-01T00:00:00"/>
    <m/>
    <s v=""/>
    <n v="27"/>
    <d v="1960-04-16T00:00:00"/>
    <n v="59"/>
    <s v="N"/>
    <n v="30"/>
    <n v="2.5"/>
    <n v="39"/>
    <x v="0"/>
    <n v="1"/>
    <n v="365"/>
    <n v="0"/>
    <n v="61605"/>
    <n v="11161.309000000001"/>
    <n v="0"/>
    <n v="0"/>
    <n v="360"/>
    <n v="0"/>
    <n v="0"/>
    <n v="0"/>
    <n v="0"/>
    <n v="0"/>
    <n v="0"/>
    <n v="0"/>
    <n v="0"/>
    <n v="0"/>
    <n v="318"/>
    <n v="0"/>
    <n v="0"/>
    <n v="0"/>
    <n v="0"/>
    <n v="151.83810000000003"/>
    <n v="946.20000000000016"/>
    <n v="0"/>
  </r>
  <r>
    <d v="2021-04-01T00:00:00"/>
    <x v="13"/>
    <s v="P"/>
    <s v="Active"/>
    <n v="32"/>
    <x v="31"/>
    <s v="N"/>
    <x v="17"/>
    <n v="1088"/>
    <x v="0"/>
    <s v="Niederl. 3"/>
    <n v="1"/>
    <s v="Department"/>
    <s v="Supervisor"/>
    <s v="Manager"/>
    <s v="ang."/>
    <s v="M"/>
    <d v="1992-07-01T00:00:00"/>
    <m/>
    <s v=""/>
    <n v="27"/>
    <d v="1962-05-04T00:00:00"/>
    <n v="57"/>
    <s v="N"/>
    <n v="30"/>
    <n v="2.5"/>
    <n v="39"/>
    <x v="0"/>
    <n v="1"/>
    <n v="365"/>
    <n v="0"/>
    <n v="61617"/>
    <n v="11162.82575"/>
    <n v="0"/>
    <n v="0"/>
    <n v="0"/>
    <n v="0"/>
    <n v="0"/>
    <n v="0"/>
    <n v="0"/>
    <n v="0"/>
    <n v="0"/>
    <n v="0"/>
    <n v="0"/>
    <n v="0"/>
    <n v="318"/>
    <n v="0"/>
    <n v="0"/>
    <n v="0"/>
    <n v="0"/>
    <n v="71.216099999999997"/>
    <n v="2177.2631999999999"/>
    <n v="0"/>
  </r>
  <r>
    <d v="2021-04-01T00:00:00"/>
    <x v="13"/>
    <s v="P"/>
    <s v="Active"/>
    <n v="33"/>
    <x v="32"/>
    <s v="N"/>
    <x v="18"/>
    <n v="1080"/>
    <x v="0"/>
    <s v="Niederl. 3"/>
    <n v="1"/>
    <s v="Department"/>
    <s v="Supervisor"/>
    <s v="Director"/>
    <s v="ang."/>
    <s v="M"/>
    <d v="1992-09-14T00:00:00"/>
    <m/>
    <s v=""/>
    <n v="27"/>
    <d v="1966-07-09T00:00:00"/>
    <n v="53"/>
    <s v="N"/>
    <n v="30"/>
    <n v="2.5"/>
    <n v="39"/>
    <x v="0"/>
    <n v="1"/>
    <n v="365"/>
    <n v="0"/>
    <n v="61629"/>
    <n v="11164.342500000002"/>
    <n v="0"/>
    <n v="0"/>
    <n v="479.39999999999992"/>
    <n v="0"/>
    <n v="0"/>
    <n v="0"/>
    <n v="0"/>
    <n v="0"/>
    <n v="0"/>
    <n v="0"/>
    <n v="0"/>
    <n v="0"/>
    <n v="318"/>
    <n v="0"/>
    <n v="0"/>
    <n v="0"/>
    <n v="0"/>
    <n v="178.57772999999997"/>
    <n v="4168.6151999999993"/>
    <n v="0"/>
  </r>
  <r>
    <d v="2021-04-01T00:00:00"/>
    <x v="13"/>
    <s v="P"/>
    <s v="Active"/>
    <n v="34"/>
    <x v="33"/>
    <s v="N"/>
    <x v="19"/>
    <n v="1083"/>
    <x v="0"/>
    <s v="Niederl. 3"/>
    <n v="1"/>
    <s v="Department"/>
    <s v="Supervisor"/>
    <s v="Non-Mgm."/>
    <s v="ang."/>
    <s v="M"/>
    <d v="1992-11-01T00:00:00"/>
    <m/>
    <s v=""/>
    <n v="27"/>
    <d v="1957-10-19T00:00:00"/>
    <n v="62"/>
    <s v="N"/>
    <n v="30"/>
    <n v="2.5"/>
    <n v="39"/>
    <x v="0"/>
    <n v="1"/>
    <n v="365"/>
    <n v="0"/>
    <n v="61641"/>
    <n v="11165.859250000001"/>
    <n v="0"/>
    <n v="0"/>
    <n v="0"/>
    <n v="0"/>
    <n v="0"/>
    <n v="0"/>
    <n v="0"/>
    <n v="0"/>
    <n v="0"/>
    <n v="0"/>
    <n v="0"/>
    <n v="0"/>
    <n v="318"/>
    <n v="0"/>
    <n v="0"/>
    <n v="0"/>
    <n v="0"/>
    <n v="71.216099999999997"/>
    <n v="0"/>
    <n v="0"/>
  </r>
  <r>
    <d v="2021-04-01T00:00:00"/>
    <x v="13"/>
    <s v="P"/>
    <s v="Active"/>
    <n v="35"/>
    <x v="34"/>
    <s v="N"/>
    <x v="20"/>
    <n v="1058"/>
    <x v="2"/>
    <s v="Niederl. 7"/>
    <n v="1"/>
    <s v="Department"/>
    <s v="Supervisor"/>
    <s v="Non-Mgm."/>
    <s v="ang."/>
    <s v="M"/>
    <d v="1993-01-01T00:00:00"/>
    <m/>
    <s v=""/>
    <n v="27"/>
    <d v="1956-02-08T00:00:00"/>
    <n v="63"/>
    <s v="J"/>
    <n v="35"/>
    <n v="2.9166666666666665"/>
    <n v="39"/>
    <x v="0"/>
    <n v="1"/>
    <n v="365"/>
    <n v="0"/>
    <n v="61653"/>
    <n v="11167.376"/>
    <n v="0"/>
    <n v="0"/>
    <n v="0"/>
    <n v="0"/>
    <n v="0"/>
    <n v="0"/>
    <n v="0"/>
    <n v="0"/>
    <n v="0"/>
    <n v="0"/>
    <n v="4149.7211538461543"/>
    <n v="2825.7625000000003"/>
    <n v="318"/>
    <n v="0"/>
    <n v="0"/>
    <n v="0"/>
    <n v="0"/>
    <n v="1633.3756642788462"/>
    <n v="0"/>
    <n v="0"/>
  </r>
  <r>
    <d v="2021-04-01T00:00:00"/>
    <x v="13"/>
    <s v="P"/>
    <s v="Active"/>
    <n v="36"/>
    <x v="35"/>
    <s v="N"/>
    <x v="21"/>
    <n v="1086"/>
    <x v="0"/>
    <s v="Niederl. 3"/>
    <n v="1"/>
    <s v="Department"/>
    <s v="Supervisor"/>
    <s v="Manager"/>
    <s v="ang."/>
    <s v="M"/>
    <d v="1993-06-15T00:00:00"/>
    <m/>
    <s v=""/>
    <n v="26"/>
    <d v="1967-01-29T00:00:00"/>
    <n v="52"/>
    <s v="N"/>
    <n v="30"/>
    <n v="2.5"/>
    <n v="39"/>
    <x v="0"/>
    <n v="1"/>
    <n v="365"/>
    <n v="0"/>
    <n v="61665"/>
    <n v="11168.892750000001"/>
    <n v="0"/>
    <n v="0"/>
    <n v="0"/>
    <n v="0"/>
    <n v="0"/>
    <n v="0"/>
    <n v="0"/>
    <n v="0"/>
    <n v="0"/>
    <n v="0"/>
    <n v="0"/>
    <n v="0"/>
    <n v="318"/>
    <n v="0"/>
    <n v="0"/>
    <n v="0"/>
    <n v="0"/>
    <n v="71.216099999999997"/>
    <n v="0"/>
    <n v="0"/>
  </r>
  <r>
    <d v="2021-04-01T00:00:00"/>
    <x v="13"/>
    <s v="P"/>
    <s v="Active"/>
    <n v="37"/>
    <x v="36"/>
    <s v="N"/>
    <x v="22"/>
    <n v="1060"/>
    <x v="2"/>
    <s v="Niederl. 7"/>
    <n v="1"/>
    <s v="Department"/>
    <s v="Supervisor"/>
    <s v="Non-Mgm."/>
    <s v="ang."/>
    <s v="M"/>
    <d v="1993-07-15T00:00:00"/>
    <m/>
    <s v=""/>
    <n v="26"/>
    <d v="1955-08-28T00:00:00"/>
    <n v="64"/>
    <s v="J"/>
    <n v="35"/>
    <n v="2.9166666666666665"/>
    <n v="39"/>
    <x v="0"/>
    <n v="1"/>
    <n v="365"/>
    <n v="0"/>
    <n v="61677"/>
    <n v="11170.409500000002"/>
    <n v="0"/>
    <n v="0"/>
    <n v="0"/>
    <n v="0"/>
    <n v="0"/>
    <n v="0"/>
    <n v="0"/>
    <n v="0"/>
    <n v="0"/>
    <n v="0"/>
    <n v="4151.336538461539"/>
    <n v="2826.8625000000002"/>
    <n v="318"/>
    <n v="0"/>
    <n v="0"/>
    <n v="0"/>
    <n v="0"/>
    <n v="1633.9837746634616"/>
    <n v="0"/>
    <n v="0"/>
  </r>
  <r>
    <d v="2021-04-01T00:00:00"/>
    <x v="13"/>
    <s v="P"/>
    <s v="Active"/>
    <n v="38"/>
    <x v="37"/>
    <s v="N"/>
    <x v="5"/>
    <n v="1093"/>
    <x v="0"/>
    <s v="Niederl. 3"/>
    <n v="1"/>
    <s v="Department"/>
    <s v="Supervisor"/>
    <s v="Non-Mgm."/>
    <s v="ang."/>
    <s v="M"/>
    <d v="1994-01-01T00:00:00"/>
    <m/>
    <s v=""/>
    <n v="26"/>
    <d v="1967-11-30T00:00:00"/>
    <n v="52"/>
    <s v="N"/>
    <n v="35"/>
    <n v="2.9166666666666665"/>
    <n v="39"/>
    <x v="0"/>
    <n v="1"/>
    <n v="365"/>
    <n v="0"/>
    <n v="61689"/>
    <n v="11171.92625"/>
    <n v="0"/>
    <n v="0"/>
    <n v="0"/>
    <n v="0"/>
    <n v="0"/>
    <n v="0"/>
    <n v="0"/>
    <n v="0"/>
    <n v="0"/>
    <n v="0"/>
    <n v="0"/>
    <n v="0"/>
    <n v="318"/>
    <n v="0"/>
    <n v="0"/>
    <n v="0"/>
    <n v="0"/>
    <n v="71.216099999999997"/>
    <n v="0"/>
    <n v="0"/>
  </r>
  <r>
    <d v="2021-04-01T00:00:00"/>
    <x v="13"/>
    <s v="P"/>
    <s v="Active"/>
    <n v="39"/>
    <x v="38"/>
    <s v="N"/>
    <x v="2"/>
    <n v="1010"/>
    <x v="1"/>
    <s v="Niederl. 1"/>
    <n v="1"/>
    <s v="Department"/>
    <s v="Supervisor"/>
    <s v="Manager"/>
    <s v="ang."/>
    <s v="M"/>
    <d v="1994-02-14T00:00:00"/>
    <m/>
    <s v=""/>
    <n v="25"/>
    <d v="1963-11-04T00:00:00"/>
    <n v="56"/>
    <s v="N"/>
    <n v="30"/>
    <n v="2.5"/>
    <n v="39"/>
    <x v="0"/>
    <n v="1"/>
    <n v="365"/>
    <n v="0"/>
    <n v="61701"/>
    <n v="11173.443000000001"/>
    <n v="0"/>
    <n v="0"/>
    <n v="0"/>
    <n v="0"/>
    <n v="0"/>
    <n v="0"/>
    <n v="0"/>
    <n v="0"/>
    <n v="0"/>
    <n v="0"/>
    <n v="0"/>
    <n v="0"/>
    <n v="318"/>
    <n v="0"/>
    <n v="0"/>
    <n v="0"/>
    <n v="0"/>
    <n v="71.216099999999997"/>
    <n v="0"/>
    <n v="0"/>
  </r>
  <r>
    <d v="2021-04-01T00:00:00"/>
    <x v="13"/>
    <s v="P"/>
    <s v="Active"/>
    <n v="40"/>
    <x v="39"/>
    <s v="N"/>
    <x v="19"/>
    <n v="1083"/>
    <x v="0"/>
    <s v="Niederl. 3"/>
    <n v="1"/>
    <s v="Department"/>
    <s v="Supervisor"/>
    <s v="Manager"/>
    <s v="ang."/>
    <s v="M"/>
    <d v="1994-08-08T00:00:00"/>
    <m/>
    <s v=""/>
    <n v="25"/>
    <d v="1967-10-23T00:00:00"/>
    <n v="52"/>
    <s v="N"/>
    <n v="30"/>
    <n v="2.5"/>
    <n v="39"/>
    <x v="0"/>
    <n v="1"/>
    <n v="365"/>
    <n v="0"/>
    <n v="61713"/>
    <n v="11174.959750000002"/>
    <n v="0"/>
    <n v="0"/>
    <n v="0"/>
    <n v="0"/>
    <n v="0"/>
    <n v="0"/>
    <n v="0"/>
    <n v="0"/>
    <n v="0"/>
    <n v="0"/>
    <n v="0"/>
    <n v="0"/>
    <n v="318"/>
    <n v="0"/>
    <n v="0"/>
    <n v="0"/>
    <n v="0"/>
    <n v="71.216099999999997"/>
    <n v="0"/>
    <n v="0"/>
  </r>
  <r>
    <d v="2021-04-01T00:00:00"/>
    <x v="13"/>
    <s v="P"/>
    <s v="Active"/>
    <n v="41"/>
    <x v="40"/>
    <s v="N"/>
    <x v="22"/>
    <n v="1060"/>
    <x v="2"/>
    <s v="Niederl. 7"/>
    <n v="1"/>
    <s v="Department"/>
    <s v="Supervisor"/>
    <s v="Non-Mgm."/>
    <s v="ang."/>
    <s v="M"/>
    <d v="1994-10-01T00:00:00"/>
    <m/>
    <s v=""/>
    <n v="25"/>
    <d v="1964-11-09T00:00:00"/>
    <n v="55"/>
    <s v="J"/>
    <n v="30"/>
    <n v="2.5"/>
    <n v="39"/>
    <x v="0"/>
    <n v="1"/>
    <n v="365"/>
    <n v="0"/>
    <n v="61725"/>
    <n v="11176.476500000001"/>
    <n v="0"/>
    <n v="0"/>
    <n v="0"/>
    <n v="0"/>
    <n v="0"/>
    <n v="0"/>
    <n v="0"/>
    <n v="0"/>
    <n v="0"/>
    <n v="0"/>
    <n v="3561.0576923076928"/>
    <n v="2829.0625"/>
    <n v="318"/>
    <n v="0"/>
    <n v="0"/>
    <n v="0"/>
    <n v="0"/>
    <n v="1502.2835170673079"/>
    <n v="0"/>
    <n v="0"/>
  </r>
  <r>
    <d v="2021-04-01T00:00:00"/>
    <x v="13"/>
    <s v="P"/>
    <s v="Active"/>
    <n v="42"/>
    <x v="41"/>
    <s v="N"/>
    <x v="23"/>
    <n v="1068"/>
    <x v="0"/>
    <s v="Niederl. 3"/>
    <n v="1"/>
    <s v="Department"/>
    <s v="Supervisor"/>
    <s v="Manager"/>
    <s v="ang."/>
    <s v="W"/>
    <d v="1994-12-01T00:00:00"/>
    <m/>
    <s v=""/>
    <n v="25"/>
    <d v="1966-07-09T00:00:00"/>
    <n v="53"/>
    <s v="N"/>
    <n v="30"/>
    <n v="2.5"/>
    <n v="39"/>
    <x v="0"/>
    <n v="1"/>
    <n v="365"/>
    <n v="0"/>
    <n v="61737"/>
    <n v="11177.993250000003"/>
    <n v="0"/>
    <n v="0"/>
    <n v="0"/>
    <n v="0"/>
    <n v="0"/>
    <n v="0"/>
    <n v="0"/>
    <n v="0"/>
    <n v="0"/>
    <n v="0"/>
    <n v="0"/>
    <n v="0"/>
    <n v="318"/>
    <n v="0"/>
    <n v="0"/>
    <n v="0"/>
    <n v="0"/>
    <n v="71.216099999999997"/>
    <n v="1564.2851999999996"/>
    <n v="0"/>
  </r>
  <r>
    <d v="2021-04-01T00:00:00"/>
    <x v="13"/>
    <s v="P"/>
    <s v="Active"/>
    <n v="43"/>
    <x v="42"/>
    <s v="N"/>
    <x v="24"/>
    <n v="1081"/>
    <x v="0"/>
    <s v="Niederl. 3"/>
    <n v="1"/>
    <s v="Department"/>
    <s v="Supervisor"/>
    <s v="Director"/>
    <s v="ang."/>
    <s v="M"/>
    <d v="1995-02-01T00:00:00"/>
    <m/>
    <s v=""/>
    <n v="24"/>
    <d v="1963-11-20T00:00:00"/>
    <n v="56"/>
    <s v="N"/>
    <n v="30"/>
    <n v="2.5"/>
    <n v="39"/>
    <x v="0"/>
    <n v="1"/>
    <n v="365"/>
    <n v="0"/>
    <n v="61749"/>
    <n v="11179.51"/>
    <n v="0"/>
    <n v="0"/>
    <n v="0"/>
    <n v="0"/>
    <n v="0"/>
    <n v="0"/>
    <n v="0"/>
    <n v="0"/>
    <n v="0"/>
    <n v="0"/>
    <n v="0"/>
    <n v="0"/>
    <n v="318"/>
    <n v="0"/>
    <n v="0"/>
    <n v="0"/>
    <n v="0"/>
    <n v="71.216099999999997"/>
    <n v="2111.9183999999996"/>
    <n v="1460.3499999999995"/>
  </r>
  <r>
    <d v="2021-04-01T00:00:00"/>
    <x v="13"/>
    <s v="P"/>
    <s v="Active"/>
    <n v="44"/>
    <x v="43"/>
    <s v="N"/>
    <x v="25"/>
    <n v="1002"/>
    <x v="1"/>
    <s v="Niederl. 1"/>
    <n v="1"/>
    <s v="Department"/>
    <s v="Supervisor"/>
    <s v="Manager"/>
    <s v="ang."/>
    <s v="M"/>
    <d v="1995-09-01T00:00:00"/>
    <m/>
    <s v=""/>
    <n v="24"/>
    <d v="1967-11-28T00:00:00"/>
    <n v="52"/>
    <s v="N"/>
    <n v="30"/>
    <n v="2.5"/>
    <n v="39"/>
    <x v="0"/>
    <n v="1"/>
    <n v="365"/>
    <n v="0"/>
    <n v="61761"/>
    <n v="11181.026750000001"/>
    <n v="0"/>
    <n v="0"/>
    <n v="0"/>
    <n v="0"/>
    <n v="0"/>
    <n v="0"/>
    <n v="0"/>
    <n v="0"/>
    <n v="0"/>
    <n v="0"/>
    <n v="0"/>
    <n v="0"/>
    <n v="318"/>
    <n v="0"/>
    <n v="0"/>
    <n v="0"/>
    <n v="0"/>
    <n v="71.216099999999997"/>
    <n v="0"/>
    <n v="1460.3499999999995"/>
  </r>
  <r>
    <d v="2021-04-01T00:00:00"/>
    <x v="13"/>
    <s v="P"/>
    <s v="Active"/>
    <n v="45"/>
    <x v="44"/>
    <s v="N"/>
    <x v="22"/>
    <n v="1060"/>
    <x v="2"/>
    <s v="Niederl. 7"/>
    <n v="1"/>
    <s v="Department"/>
    <s v="Supervisor"/>
    <s v="Non-Mgm."/>
    <s v="ang."/>
    <s v="M"/>
    <d v="1995-05-01T00:00:00"/>
    <m/>
    <s v=""/>
    <n v="24"/>
    <d v="1955-07-18T00:00:00"/>
    <n v="64"/>
    <s v="J"/>
    <n v="30"/>
    <n v="2.5"/>
    <n v="39"/>
    <x v="0"/>
    <n v="1"/>
    <n v="365"/>
    <n v="0"/>
    <n v="61773"/>
    <n v="11182.543500000002"/>
    <n v="0"/>
    <n v="0"/>
    <n v="0"/>
    <n v="0"/>
    <n v="0"/>
    <n v="0"/>
    <n v="0"/>
    <n v="0"/>
    <n v="0"/>
    <n v="0"/>
    <n v="3563.8269230769233"/>
    <n v="2831.2624999999998"/>
    <n v="318"/>
    <n v="0"/>
    <n v="0"/>
    <n v="0"/>
    <n v="0"/>
    <n v="1503.396376298077"/>
    <n v="0"/>
    <n v="1460.3499999999995"/>
  </r>
  <r>
    <d v="2021-04-01T00:00:00"/>
    <x v="13"/>
    <s v="P"/>
    <s v="Active"/>
    <n v="46"/>
    <x v="45"/>
    <s v="N"/>
    <x v="26"/>
    <n v="1091"/>
    <x v="0"/>
    <s v="Niederl. 3"/>
    <n v="1"/>
    <s v="Department"/>
    <s v="Supervisor"/>
    <s v="Manager"/>
    <s v="ang."/>
    <s v="M"/>
    <d v="1995-06-01T00:00:00"/>
    <m/>
    <s v=""/>
    <n v="24"/>
    <d v="1966-06-11T00:00:00"/>
    <n v="53"/>
    <s v="N"/>
    <n v="30"/>
    <n v="2.5"/>
    <n v="39"/>
    <x v="0"/>
    <n v="1"/>
    <n v="365"/>
    <n v="0"/>
    <n v="61785"/>
    <n v="11184.060250000002"/>
    <n v="0"/>
    <n v="0"/>
    <n v="0"/>
    <n v="0"/>
    <n v="0"/>
    <n v="0"/>
    <n v="0"/>
    <n v="0"/>
    <n v="0"/>
    <n v="0"/>
    <n v="0"/>
    <n v="0"/>
    <n v="318"/>
    <n v="0"/>
    <n v="0"/>
    <n v="0"/>
    <n v="0"/>
    <n v="71.216099999999997"/>
    <n v="1366.7688000000005"/>
    <n v="1460.3499999999995"/>
  </r>
  <r>
    <d v="2021-04-01T00:00:00"/>
    <x v="13"/>
    <s v="P"/>
    <s v="Active"/>
    <n v="47"/>
    <x v="46"/>
    <s v="N"/>
    <x v="27"/>
    <n v="1070"/>
    <x v="0"/>
    <s v="Niederl. 3"/>
    <n v="1"/>
    <s v="Department"/>
    <s v="Supervisor"/>
    <s v="Non-Mgm."/>
    <s v="ang."/>
    <s v="W"/>
    <d v="1995-06-12T00:00:00"/>
    <m/>
    <s v=""/>
    <n v="24"/>
    <d v="1961-06-05T00:00:00"/>
    <n v="58"/>
    <s v="N"/>
    <n v="30"/>
    <n v="2.5"/>
    <n v="39"/>
    <x v="0"/>
    <n v="1"/>
    <n v="365"/>
    <n v="0"/>
    <n v="61797"/>
    <n v="11185.577000000001"/>
    <n v="0"/>
    <n v="0"/>
    <n v="0"/>
    <n v="0"/>
    <n v="0"/>
    <n v="0"/>
    <n v="0"/>
    <n v="0"/>
    <n v="0"/>
    <n v="0"/>
    <n v="0"/>
    <n v="0"/>
    <n v="318"/>
    <n v="0"/>
    <n v="0"/>
    <n v="0"/>
    <n v="0"/>
    <n v="71.216099999999997"/>
    <n v="0"/>
    <n v="1460.3499999999995"/>
  </r>
  <r>
    <d v="2021-04-01T00:00:00"/>
    <x v="13"/>
    <s v="P"/>
    <s v="Active"/>
    <n v="48"/>
    <x v="47"/>
    <s v="N"/>
    <x v="22"/>
    <n v="1053"/>
    <x v="3"/>
    <s v="Niederl. 8"/>
    <n v="1"/>
    <s v="Department"/>
    <s v="Supervisor"/>
    <s v="Non-Mgm."/>
    <s v="ang."/>
    <s v="M"/>
    <d v="1995-09-01T00:00:00"/>
    <m/>
    <s v=""/>
    <n v="24"/>
    <d v="1970-08-22T00:00:00"/>
    <n v="49"/>
    <s v="J"/>
    <n v="30"/>
    <n v="2.5"/>
    <n v="39"/>
    <x v="0"/>
    <n v="1"/>
    <n v="365"/>
    <n v="0"/>
    <n v="61809"/>
    <n v="11187.093750000002"/>
    <n v="0"/>
    <n v="0"/>
    <n v="0"/>
    <n v="0"/>
    <n v="0"/>
    <n v="0"/>
    <n v="0"/>
    <n v="0"/>
    <n v="0"/>
    <n v="0"/>
    <n v="3565.9038461538462"/>
    <n v="2832.9125000000004"/>
    <n v="318"/>
    <n v="0"/>
    <n v="0"/>
    <n v="0"/>
    <n v="0"/>
    <n v="1504.231020721154"/>
    <n v="0"/>
    <n v="1460.3499999999995"/>
  </r>
  <r>
    <d v="2021-04-01T00:00:00"/>
    <x v="13"/>
    <s v="P"/>
    <s v="Active"/>
    <n v="49"/>
    <x v="48"/>
    <s v="N"/>
    <x v="28"/>
    <n v="1004"/>
    <x v="1"/>
    <s v="Niederl. 1"/>
    <n v="1"/>
    <s v="Department"/>
    <s v="Supervisor"/>
    <s v="Manager"/>
    <s v="ang."/>
    <s v="M"/>
    <d v="1995-09-18T00:00:00"/>
    <m/>
    <s v=""/>
    <n v="24"/>
    <d v="1967-11-20T00:00:00"/>
    <n v="52"/>
    <s v="N"/>
    <n v="30"/>
    <n v="2.5"/>
    <n v="39"/>
    <x v="0"/>
    <n v="1"/>
    <n v="365"/>
    <n v="0"/>
    <n v="61821"/>
    <n v="11188.610500000003"/>
    <n v="0"/>
    <n v="0"/>
    <n v="0"/>
    <n v="0"/>
    <n v="0"/>
    <n v="0"/>
    <n v="0"/>
    <n v="0"/>
    <n v="0"/>
    <n v="0"/>
    <n v="0"/>
    <n v="0"/>
    <n v="318"/>
    <n v="0"/>
    <n v="0"/>
    <n v="0"/>
    <n v="0"/>
    <n v="71.216099999999997"/>
    <n v="0"/>
    <n v="1460.3499999999995"/>
  </r>
  <r>
    <d v="2021-04-01T00:00:00"/>
    <x v="13"/>
    <s v="P"/>
    <s v="Active"/>
    <n v="50"/>
    <x v="49"/>
    <s v="N"/>
    <x v="22"/>
    <n v="1053"/>
    <x v="3"/>
    <s v="Niederl. 8"/>
    <n v="1"/>
    <s v="Department"/>
    <s v="Supervisor"/>
    <s v="Non-Mgm."/>
    <s v="ang."/>
    <s v="M"/>
    <d v="1995-11-06T00:00:00"/>
    <m/>
    <s v=""/>
    <n v="24"/>
    <d v="1961-11-20T00:00:00"/>
    <n v="58"/>
    <s v="J"/>
    <n v="30"/>
    <n v="2.5"/>
    <n v="39"/>
    <x v="0"/>
    <n v="1"/>
    <n v="365"/>
    <n v="0"/>
    <n v="61833"/>
    <n v="11190.127250000001"/>
    <n v="0"/>
    <n v="0"/>
    <n v="0"/>
    <n v="0"/>
    <n v="0"/>
    <n v="0"/>
    <n v="0"/>
    <n v="0"/>
    <n v="0"/>
    <n v="0"/>
    <n v="3567.288461538461"/>
    <n v="2834.0125000000003"/>
    <n v="318"/>
    <n v="0"/>
    <n v="0"/>
    <n v="0"/>
    <n v="0"/>
    <n v="1504.7874503365388"/>
    <n v="0"/>
    <n v="1460.3499999999995"/>
  </r>
  <r>
    <d v="2021-04-01T00:00:00"/>
    <x v="13"/>
    <s v="P"/>
    <s v="Active"/>
    <n v="51"/>
    <x v="50"/>
    <s v="N"/>
    <x v="29"/>
    <n v="1079"/>
    <x v="0"/>
    <s v="Niederl. 3"/>
    <n v="1"/>
    <s v="Department"/>
    <s v="Supervisor"/>
    <s v="Non-Mgm."/>
    <s v="ang."/>
    <s v="M"/>
    <d v="1996-03-01T00:00:00"/>
    <m/>
    <s v=""/>
    <n v="23"/>
    <d v="1966-09-04T00:00:00"/>
    <n v="53"/>
    <s v="N"/>
    <n v="24"/>
    <n v="2"/>
    <n v="32"/>
    <x v="0"/>
    <n v="0.8205128205128206"/>
    <n v="365"/>
    <n v="0"/>
    <n v="61845"/>
    <n v="11191.644000000002"/>
    <n v="0"/>
    <n v="0"/>
    <n v="0"/>
    <n v="0"/>
    <n v="0"/>
    <n v="0"/>
    <n v="0"/>
    <n v="0"/>
    <n v="0"/>
    <n v="0"/>
    <n v="0"/>
    <n v="0"/>
    <n v="318"/>
    <n v="0"/>
    <n v="0"/>
    <n v="0"/>
    <n v="0"/>
    <n v="71.216099999999997"/>
    <n v="0"/>
    <n v="0"/>
  </r>
  <r>
    <d v="2021-04-01T00:00:00"/>
    <x v="13"/>
    <s v="P"/>
    <s v="Active"/>
    <n v="52"/>
    <x v="51"/>
    <s v="N"/>
    <x v="19"/>
    <n v="1083"/>
    <x v="0"/>
    <s v="Niederl. 3"/>
    <n v="1"/>
    <s v="Department"/>
    <s v="Supervisor"/>
    <s v="Non-Mgm."/>
    <s v="ang."/>
    <s v="M"/>
    <d v="1996-05-01T00:00:00"/>
    <m/>
    <s v=""/>
    <n v="23"/>
    <d v="1967-06-09T00:00:00"/>
    <n v="52"/>
    <s v="N"/>
    <n v="30"/>
    <n v="2.5"/>
    <n v="39"/>
    <x v="0"/>
    <n v="1"/>
    <n v="365"/>
    <n v="0"/>
    <n v="61857"/>
    <n v="11193.160750000001"/>
    <n v="0"/>
    <n v="0"/>
    <n v="0"/>
    <n v="0"/>
    <n v="0"/>
    <n v="0"/>
    <n v="0"/>
    <n v="0"/>
    <n v="0"/>
    <n v="0"/>
    <n v="0"/>
    <n v="0"/>
    <n v="318"/>
    <n v="0"/>
    <n v="0"/>
    <n v="0"/>
    <n v="0"/>
    <n v="71.216099999999997"/>
    <n v="0"/>
    <n v="0"/>
  </r>
  <r>
    <d v="2021-04-01T00:00:00"/>
    <x v="13"/>
    <s v="P"/>
    <s v="Active"/>
    <n v="53"/>
    <x v="52"/>
    <s v="N"/>
    <x v="27"/>
    <n v="1070"/>
    <x v="0"/>
    <s v="Niederl. 3"/>
    <n v="1"/>
    <s v="Department"/>
    <s v="Supervisor"/>
    <s v="Non-Mgm."/>
    <s v="ang."/>
    <s v="W"/>
    <d v="1996-07-01T00:00:00"/>
    <m/>
    <s v=""/>
    <n v="23"/>
    <d v="1967-11-24T00:00:00"/>
    <n v="52"/>
    <s v="N"/>
    <n v="30"/>
    <n v="2.5"/>
    <n v="39"/>
    <x v="0"/>
    <n v="1"/>
    <n v="365"/>
    <n v="0"/>
    <n v="61869"/>
    <n v="11194.677500000002"/>
    <n v="0"/>
    <n v="0"/>
    <n v="0"/>
    <n v="0"/>
    <n v="0"/>
    <n v="0"/>
    <n v="0"/>
    <n v="0"/>
    <n v="0"/>
    <n v="0"/>
    <n v="0"/>
    <n v="0"/>
    <n v="318"/>
    <n v="0"/>
    <n v="0"/>
    <n v="0"/>
    <n v="0"/>
    <n v="71.216099999999997"/>
    <n v="0"/>
    <n v="0"/>
  </r>
  <r>
    <d v="2021-04-01T00:00:00"/>
    <x v="13"/>
    <s v="P"/>
    <s v="Active"/>
    <n v="54"/>
    <x v="53"/>
    <s v="N"/>
    <x v="17"/>
    <n v="1088"/>
    <x v="0"/>
    <s v="Niederl. 3"/>
    <n v="1"/>
    <s v="Department"/>
    <s v="Supervisor"/>
    <s v="Supervisor"/>
    <s v="ang."/>
    <s v="M"/>
    <d v="1996-09-16T00:00:00"/>
    <m/>
    <s v=""/>
    <n v="23"/>
    <d v="1965-05-18T00:00:00"/>
    <n v="54"/>
    <s v="J"/>
    <n v="30"/>
    <n v="2.5"/>
    <n v="39"/>
    <x v="0"/>
    <n v="1"/>
    <n v="365"/>
    <n v="0"/>
    <n v="61881"/>
    <n v="11196.194250000002"/>
    <n v="0"/>
    <n v="0"/>
    <n v="0"/>
    <n v="0"/>
    <n v="0"/>
    <n v="0"/>
    <n v="0"/>
    <n v="0"/>
    <n v="0"/>
    <n v="0"/>
    <n v="3570.0576923076928"/>
    <n v="2836.2125000000005"/>
    <n v="318"/>
    <n v="0"/>
    <n v="0"/>
    <n v="0"/>
    <n v="0"/>
    <n v="1505.9003095673079"/>
    <n v="0"/>
    <n v="0"/>
  </r>
  <r>
    <d v="2021-04-01T00:00:00"/>
    <x v="13"/>
    <s v="P"/>
    <s v="Active"/>
    <n v="55"/>
    <x v="54"/>
    <s v="N"/>
    <x v="4"/>
    <n v="1013"/>
    <x v="1"/>
    <s v="Niederl. 1"/>
    <n v="1"/>
    <s v="Department"/>
    <s v="Supervisor"/>
    <s v="Non-Mgm."/>
    <s v="ang."/>
    <s v="W"/>
    <d v="1996-10-28T00:00:00"/>
    <m/>
    <s v=""/>
    <n v="23"/>
    <d v="1977-10-02T00:00:00"/>
    <n v="42"/>
    <s v="N"/>
    <n v="30"/>
    <n v="2.5"/>
    <n v="39"/>
    <x v="0"/>
    <n v="1"/>
    <n v="365"/>
    <n v="0"/>
    <n v="61893"/>
    <n v="11197.711000000003"/>
    <n v="0"/>
    <n v="0"/>
    <n v="0"/>
    <n v="0"/>
    <n v="0"/>
    <n v="0"/>
    <n v="0"/>
    <n v="0"/>
    <n v="0"/>
    <n v="0"/>
    <n v="0"/>
    <n v="0"/>
    <n v="318"/>
    <n v="0"/>
    <n v="0"/>
    <n v="0"/>
    <n v="0"/>
    <n v="71.216099999999997"/>
    <n v="0"/>
    <n v="0"/>
  </r>
  <r>
    <d v="2021-04-01T00:00:00"/>
    <x v="13"/>
    <s v="P"/>
    <s v="Active"/>
    <n v="56"/>
    <x v="55"/>
    <s v="N"/>
    <x v="16"/>
    <n v="1037"/>
    <x v="4"/>
    <s v="Niederl. 6"/>
    <n v="1"/>
    <s v="Department"/>
    <s v="Supervisor"/>
    <s v="Non-Mgm."/>
    <s v="ang."/>
    <s v="M"/>
    <d v="1997-06-15T00:00:00"/>
    <m/>
    <s v=""/>
    <n v="22"/>
    <d v="1957-06-29T00:00:00"/>
    <n v="62"/>
    <s v="N"/>
    <n v="30"/>
    <n v="2.5"/>
    <n v="39"/>
    <x v="0"/>
    <n v="1"/>
    <n v="365"/>
    <n v="0"/>
    <n v="61905"/>
    <n v="11199.22775"/>
    <n v="0"/>
    <n v="0"/>
    <n v="360"/>
    <n v="0"/>
    <n v="0"/>
    <n v="0"/>
    <n v="0"/>
    <n v="0"/>
    <n v="0"/>
    <n v="0"/>
    <n v="0"/>
    <n v="0"/>
    <n v="318"/>
    <n v="0"/>
    <n v="0"/>
    <n v="0"/>
    <n v="0"/>
    <n v="151.83810000000003"/>
    <n v="1215.24"/>
    <n v="0"/>
  </r>
  <r>
    <d v="2021-04-01T00:00:00"/>
    <x v="13"/>
    <s v="P"/>
    <s v="Active"/>
    <n v="57"/>
    <x v="56"/>
    <s v="N"/>
    <x v="19"/>
    <n v="1083"/>
    <x v="0"/>
    <s v="Niederl. 3"/>
    <n v="1"/>
    <s v="Department"/>
    <s v="Supervisor"/>
    <s v="Non-Mgm."/>
    <s v="ang."/>
    <s v="M"/>
    <d v="1997-11-01T00:00:00"/>
    <m/>
    <s v=""/>
    <n v="22"/>
    <d v="1970-03-06T00:00:00"/>
    <n v="49"/>
    <s v="N"/>
    <n v="30"/>
    <n v="2.5"/>
    <n v="32"/>
    <x v="0"/>
    <n v="0.8205128205128206"/>
    <n v="365"/>
    <n v="0"/>
    <n v="61917"/>
    <n v="11200.744500000001"/>
    <n v="0"/>
    <n v="0"/>
    <n v="0"/>
    <n v="0"/>
    <n v="0"/>
    <n v="0"/>
    <n v="0"/>
    <n v="0"/>
    <n v="0"/>
    <n v="0"/>
    <n v="0"/>
    <n v="0"/>
    <n v="318"/>
    <n v="0"/>
    <n v="0"/>
    <n v="0"/>
    <n v="0"/>
    <n v="71.216099999999997"/>
    <n v="0"/>
    <n v="0"/>
  </r>
  <r>
    <d v="2021-04-01T00:00:00"/>
    <x v="13"/>
    <s v="P"/>
    <s v="Active"/>
    <n v="58"/>
    <x v="57"/>
    <s v="N"/>
    <x v="2"/>
    <n v="1010"/>
    <x v="1"/>
    <s v="Niederl. 1"/>
    <n v="1"/>
    <s v="Department"/>
    <s v="Supervisor"/>
    <s v="Non-Mgm."/>
    <s v="ang."/>
    <s v="M"/>
    <d v="1995-07-03T00:00:00"/>
    <m/>
    <s v=""/>
    <n v="24"/>
    <d v="1962-07-10T00:00:00"/>
    <n v="57"/>
    <s v="N"/>
    <n v="30"/>
    <n v="2.5"/>
    <n v="39"/>
    <x v="0"/>
    <n v="1"/>
    <n v="365"/>
    <n v="0"/>
    <n v="61929"/>
    <n v="11202.26125"/>
    <n v="0"/>
    <n v="0"/>
    <n v="0"/>
    <n v="0"/>
    <n v="0"/>
    <n v="0"/>
    <n v="0"/>
    <n v="0"/>
    <n v="0"/>
    <n v="0"/>
    <n v="0"/>
    <n v="0"/>
    <n v="318"/>
    <n v="0"/>
    <n v="0"/>
    <n v="0"/>
    <n v="0"/>
    <n v="71.216099999999997"/>
    <n v="0"/>
    <n v="1460.3499999999995"/>
  </r>
  <r>
    <d v="2021-04-01T00:00:00"/>
    <x v="13"/>
    <s v="P"/>
    <s v="Active"/>
    <n v="59"/>
    <x v="58"/>
    <s v="N"/>
    <x v="30"/>
    <n v="1071"/>
    <x v="0"/>
    <s v="Niederl. 3"/>
    <n v="1"/>
    <s v="Department"/>
    <s v="Supervisor"/>
    <s v="Non-Mgm."/>
    <s v="ang."/>
    <s v="M"/>
    <d v="1998-07-01T00:00:00"/>
    <m/>
    <s v=""/>
    <n v="21"/>
    <d v="1962-08-29T00:00:00"/>
    <n v="57"/>
    <s v="N"/>
    <n v="30"/>
    <n v="2.5"/>
    <n v="39"/>
    <x v="0"/>
    <n v="1"/>
    <n v="365"/>
    <n v="0"/>
    <n v="61941"/>
    <n v="11203.778000000002"/>
    <n v="0"/>
    <n v="0"/>
    <n v="0"/>
    <n v="0"/>
    <n v="0"/>
    <n v="0"/>
    <n v="0"/>
    <n v="0"/>
    <n v="0"/>
    <n v="0"/>
    <n v="0"/>
    <n v="0"/>
    <n v="318"/>
    <n v="0"/>
    <n v="0"/>
    <n v="0"/>
    <n v="0"/>
    <n v="71.216099999999997"/>
    <n v="0"/>
    <n v="0"/>
  </r>
  <r>
    <d v="2021-04-01T00:00:00"/>
    <x v="13"/>
    <s v="P"/>
    <s v="Active"/>
    <n v="60"/>
    <x v="59"/>
    <s v="N"/>
    <x v="16"/>
    <n v="1067"/>
    <x v="3"/>
    <s v="Niederl. 8"/>
    <n v="1"/>
    <s v="Department"/>
    <s v="Supervisor"/>
    <s v="Non-Mgm."/>
    <s v="ang."/>
    <s v="M"/>
    <d v="1998-10-01T00:00:00"/>
    <m/>
    <s v=""/>
    <n v="21"/>
    <d v="1964-03-17T00:00:00"/>
    <n v="55"/>
    <s v="N"/>
    <n v="30"/>
    <n v="2.5"/>
    <n v="39"/>
    <x v="0"/>
    <n v="1"/>
    <n v="365"/>
    <n v="0"/>
    <n v="61953"/>
    <n v="11205.294750000001"/>
    <n v="0"/>
    <n v="0"/>
    <n v="0"/>
    <n v="0"/>
    <n v="0"/>
    <n v="0"/>
    <n v="0"/>
    <n v="0"/>
    <n v="0"/>
    <n v="0"/>
    <n v="0"/>
    <n v="0"/>
    <n v="318"/>
    <n v="0"/>
    <n v="0"/>
    <n v="0"/>
    <n v="0"/>
    <n v="71.216099999999997"/>
    <n v="0"/>
    <n v="0"/>
  </r>
  <r>
    <d v="2021-04-01T00:00:00"/>
    <x v="13"/>
    <s v="P"/>
    <s v="Active"/>
    <n v="61"/>
    <x v="60"/>
    <s v="N"/>
    <x v="29"/>
    <n v="1079"/>
    <x v="0"/>
    <s v="Niederl. 3"/>
    <n v="1"/>
    <s v="Department"/>
    <s v="Supervisor"/>
    <s v="Non-Mgm."/>
    <s v="ang."/>
    <s v="M"/>
    <d v="1999-01-18T00:00:00"/>
    <m/>
    <s v=""/>
    <n v="20"/>
    <d v="1963-07-23T00:00:00"/>
    <n v="56"/>
    <s v="N"/>
    <n v="30"/>
    <n v="2.5"/>
    <n v="39"/>
    <x v="0"/>
    <n v="1"/>
    <n v="365"/>
    <n v="0"/>
    <n v="61965"/>
    <n v="11206.811500000002"/>
    <n v="0"/>
    <n v="0"/>
    <n v="0"/>
    <n v="0"/>
    <n v="0"/>
    <n v="0"/>
    <n v="0"/>
    <n v="0"/>
    <n v="0"/>
    <n v="0"/>
    <n v="0"/>
    <n v="0"/>
    <n v="318"/>
    <n v="0"/>
    <n v="0"/>
    <n v="0"/>
    <n v="0"/>
    <n v="71.216099999999997"/>
    <n v="0"/>
    <n v="0"/>
  </r>
  <r>
    <d v="2021-04-01T00:00:00"/>
    <x v="13"/>
    <s v="P"/>
    <s v="Active"/>
    <n v="62"/>
    <x v="61"/>
    <s v="N"/>
    <x v="17"/>
    <n v="1088"/>
    <x v="0"/>
    <s v="Niederl. 3"/>
    <n v="1"/>
    <s v="Department"/>
    <s v="Supervisor"/>
    <s v="Supervisor"/>
    <s v="ang."/>
    <s v="M"/>
    <d v="1999-04-01T00:00:00"/>
    <m/>
    <s v=""/>
    <n v="20"/>
    <d v="1972-12-13T00:00:00"/>
    <n v="47"/>
    <s v="N"/>
    <n v="30"/>
    <n v="2.5"/>
    <n v="39"/>
    <x v="0"/>
    <n v="1"/>
    <n v="365"/>
    <n v="0"/>
    <n v="61977"/>
    <n v="11208.32825"/>
    <n v="0"/>
    <n v="0"/>
    <n v="0"/>
    <n v="0"/>
    <n v="0"/>
    <n v="0"/>
    <n v="0"/>
    <n v="0"/>
    <n v="0"/>
    <n v="0"/>
    <n v="0"/>
    <n v="0"/>
    <n v="318"/>
    <n v="0"/>
    <n v="0"/>
    <n v="0"/>
    <n v="0"/>
    <n v="71.216099999999997"/>
    <n v="0"/>
    <n v="0"/>
  </r>
  <r>
    <d v="2021-04-01T00:00:00"/>
    <x v="13"/>
    <s v="P"/>
    <s v="Active"/>
    <n v="63"/>
    <x v="62"/>
    <s v="N"/>
    <x v="17"/>
    <n v="1088"/>
    <x v="0"/>
    <s v="Niederl. 3"/>
    <n v="1"/>
    <s v="Department"/>
    <s v="Supervisor"/>
    <s v="Non-Mgm."/>
    <s v="ang."/>
    <s v="W"/>
    <d v="1999-05-01T00:00:00"/>
    <m/>
    <s v=""/>
    <n v="20"/>
    <d v="1962-06-26T00:00:00"/>
    <n v="57"/>
    <s v="N"/>
    <n v="30"/>
    <n v="2.5"/>
    <n v="39"/>
    <x v="0"/>
    <n v="1"/>
    <n v="365"/>
    <n v="0"/>
    <n v="61989"/>
    <n v="11209.845000000001"/>
    <n v="0"/>
    <n v="0"/>
    <n v="0"/>
    <n v="0"/>
    <n v="0"/>
    <n v="0"/>
    <n v="0"/>
    <n v="0"/>
    <n v="0"/>
    <n v="0"/>
    <n v="0"/>
    <n v="0"/>
    <n v="318"/>
    <n v="0"/>
    <n v="0"/>
    <n v="0"/>
    <n v="0"/>
    <n v="71.216099999999997"/>
    <n v="0"/>
    <n v="0"/>
  </r>
  <r>
    <d v="2021-04-01T00:00:00"/>
    <x v="13"/>
    <s v="P"/>
    <s v="Active"/>
    <n v="64"/>
    <x v="63"/>
    <s v="N"/>
    <x v="31"/>
    <n v="1059"/>
    <x v="2"/>
    <s v="Niederl. 7"/>
    <n v="1"/>
    <s v="Department"/>
    <s v="Supervisor"/>
    <s v="Non-Mgm."/>
    <s v="ang."/>
    <s v="M"/>
    <d v="1999-06-01T00:00:00"/>
    <m/>
    <s v=""/>
    <n v="20"/>
    <d v="1974-07-06T00:00:00"/>
    <n v="45"/>
    <s v="J"/>
    <n v="30"/>
    <n v="2.5"/>
    <n v="39"/>
    <x v="0"/>
    <n v="1"/>
    <n v="365"/>
    <n v="0"/>
    <n v="62001"/>
    <n v="11211.36175"/>
    <n v="0"/>
    <n v="10500"/>
    <n v="720"/>
    <n v="0"/>
    <n v="0"/>
    <n v="0"/>
    <n v="0"/>
    <n v="0"/>
    <n v="0"/>
    <n v="0"/>
    <n v="3576.9807692307691"/>
    <n v="2841.7125000000005"/>
    <n v="318"/>
    <n v="0"/>
    <n v="0"/>
    <n v="0"/>
    <n v="0"/>
    <n v="4021.4014576442314"/>
    <n v="1254"/>
    <n v="0"/>
  </r>
  <r>
    <d v="2021-04-01T00:00:00"/>
    <x v="13"/>
    <s v="P"/>
    <s v="Active"/>
    <n v="65"/>
    <x v="64"/>
    <s v="N"/>
    <x v="22"/>
    <n v="1041"/>
    <x v="4"/>
    <s v="Niederl. 6"/>
    <n v="1"/>
    <s v="Department"/>
    <s v="Supervisor"/>
    <s v="Non-Mgm."/>
    <s v="ang."/>
    <s v="M"/>
    <d v="1999-06-01T00:00:00"/>
    <m/>
    <s v=""/>
    <n v="20"/>
    <d v="1962-06-26T00:00:00"/>
    <n v="57"/>
    <s v="J"/>
    <n v="30"/>
    <n v="2.5"/>
    <n v="39"/>
    <x v="0"/>
    <n v="1"/>
    <n v="365"/>
    <n v="0"/>
    <n v="62013"/>
    <n v="11212.878500000001"/>
    <n v="0"/>
    <n v="0"/>
    <n v="0"/>
    <n v="0"/>
    <n v="0"/>
    <n v="0"/>
    <n v="0"/>
    <n v="0"/>
    <n v="0"/>
    <n v="0"/>
    <n v="3577.6730769230771"/>
    <n v="2842.2625000000003"/>
    <n v="318"/>
    <n v="0"/>
    <n v="0"/>
    <n v="0"/>
    <n v="0"/>
    <n v="1508.9606724519231"/>
    <n v="0"/>
    <n v="0"/>
  </r>
  <r>
    <d v="2021-04-01T00:00:00"/>
    <x v="13"/>
    <s v="P"/>
    <s v="Active"/>
    <n v="66"/>
    <x v="65"/>
    <s v="N"/>
    <x v="31"/>
    <n v="1034"/>
    <x v="5"/>
    <s v="Niederl. 5"/>
    <n v="1"/>
    <s v="Department"/>
    <s v="Supervisor"/>
    <s v="Non-Mgm."/>
    <s v="ang."/>
    <s v="M"/>
    <d v="1999-07-01T00:00:00"/>
    <m/>
    <s v=""/>
    <n v="20"/>
    <d v="1969-11-17T00:00:00"/>
    <n v="50"/>
    <s v="J"/>
    <n v="30"/>
    <n v="2.5"/>
    <n v="39"/>
    <x v="0"/>
    <n v="1"/>
    <n v="365"/>
    <n v="0"/>
    <n v="62025"/>
    <n v="11214.395250000001"/>
    <n v="0"/>
    <n v="0"/>
    <n v="720"/>
    <n v="0"/>
    <n v="2860.5600000000009"/>
    <n v="0"/>
    <n v="0"/>
    <n v="0"/>
    <n v="0"/>
    <n v="0"/>
    <n v="3578.3653846153852"/>
    <n v="2842.8125"/>
    <n v="318"/>
    <n v="0"/>
    <n v="0"/>
    <n v="0"/>
    <n v="0"/>
    <n v="2311.1052992596155"/>
    <n v="1014.5999999999998"/>
    <n v="0"/>
  </r>
  <r>
    <d v="2021-04-01T00:00:00"/>
    <x v="13"/>
    <s v="P"/>
    <s v="Active"/>
    <n v="67"/>
    <x v="66"/>
    <s v="N"/>
    <x v="32"/>
    <n v="1077"/>
    <x v="0"/>
    <s v="Niederl. 3"/>
    <n v="1"/>
    <s v="Department"/>
    <s v="Supervisor"/>
    <s v="Non-Mgm."/>
    <s v="ang."/>
    <s v="W"/>
    <d v="1999-07-01T00:00:00"/>
    <m/>
    <s v=""/>
    <n v="20"/>
    <d v="1963-06-08T00:00:00"/>
    <n v="56"/>
    <s v="N"/>
    <n v="30"/>
    <n v="2.5"/>
    <n v="39"/>
    <x v="0"/>
    <n v="1"/>
    <n v="365"/>
    <n v="0"/>
    <n v="62037"/>
    <n v="11215.912000000002"/>
    <n v="0"/>
    <n v="0"/>
    <n v="0"/>
    <n v="0"/>
    <n v="0"/>
    <n v="0"/>
    <n v="0"/>
    <n v="0"/>
    <n v="0"/>
    <n v="0"/>
    <n v="0"/>
    <n v="0"/>
    <n v="318"/>
    <n v="0"/>
    <n v="0"/>
    <n v="0"/>
    <n v="0"/>
    <n v="71.216099999999997"/>
    <n v="0"/>
    <n v="0"/>
  </r>
  <r>
    <d v="2021-04-01T00:00:00"/>
    <x v="13"/>
    <s v="P"/>
    <s v="Active"/>
    <n v="68"/>
    <x v="67"/>
    <s v="N"/>
    <x v="12"/>
    <n v="1089"/>
    <x v="0"/>
    <s v="Niederl. 3"/>
    <n v="1"/>
    <s v="Department"/>
    <s v="Supervisor"/>
    <s v="Non-Mgm."/>
    <s v="ang."/>
    <s v="W"/>
    <d v="1999-08-01T00:00:00"/>
    <m/>
    <s v=""/>
    <n v="20"/>
    <d v="1970-04-17T00:00:00"/>
    <n v="49"/>
    <s v="N"/>
    <n v="12"/>
    <n v="1"/>
    <n v="15"/>
    <x v="0"/>
    <n v="0.38461538461538464"/>
    <n v="365"/>
    <n v="0"/>
    <n v="62049"/>
    <n v="11217.428750000001"/>
    <n v="0"/>
    <n v="0"/>
    <n v="0"/>
    <n v="0"/>
    <n v="0"/>
    <n v="0"/>
    <n v="0"/>
    <n v="0"/>
    <n v="0"/>
    <n v="0"/>
    <n v="0"/>
    <n v="0"/>
    <n v="318"/>
    <n v="0"/>
    <n v="0"/>
    <n v="0"/>
    <n v="0"/>
    <n v="71.216099999999997"/>
    <n v="0"/>
    <n v="0"/>
  </r>
  <r>
    <d v="2021-04-01T00:00:00"/>
    <x v="13"/>
    <s v="P"/>
    <s v="Active"/>
    <n v="69"/>
    <x v="68"/>
    <s v="N"/>
    <x v="5"/>
    <n v="1093"/>
    <x v="0"/>
    <s v="Niederl. 3"/>
    <n v="1"/>
    <s v="Department"/>
    <s v="Supervisor"/>
    <s v="Non-Mgm."/>
    <s v="ang."/>
    <s v="M"/>
    <d v="1999-09-01T00:00:00"/>
    <m/>
    <s v=""/>
    <n v="20"/>
    <d v="1981-03-15T00:00:00"/>
    <n v="38"/>
    <s v="N"/>
    <n v="30"/>
    <n v="2.5"/>
    <n v="39"/>
    <x v="0"/>
    <n v="1"/>
    <n v="365"/>
    <n v="0"/>
    <n v="62061"/>
    <n v="11218.945500000002"/>
    <n v="0"/>
    <n v="0"/>
    <n v="0"/>
    <n v="0"/>
    <n v="0"/>
    <n v="0"/>
    <n v="0"/>
    <n v="0"/>
    <n v="0"/>
    <n v="0"/>
    <n v="0"/>
    <n v="0"/>
    <n v="318"/>
    <n v="0"/>
    <n v="0"/>
    <n v="0"/>
    <n v="0"/>
    <n v="71.216099999999997"/>
    <n v="0"/>
    <n v="0"/>
  </r>
  <r>
    <d v="2021-04-01T00:00:00"/>
    <x v="13"/>
    <s v="P"/>
    <s v="Active"/>
    <n v="70"/>
    <x v="69"/>
    <s v="N"/>
    <x v="10"/>
    <n v="1075"/>
    <x v="0"/>
    <s v="Niederl. 3"/>
    <n v="1"/>
    <s v="Department"/>
    <s v="Supervisor"/>
    <s v="Non-Mgm."/>
    <s v="ang."/>
    <s v="M"/>
    <d v="1999-09-01T00:00:00"/>
    <m/>
    <s v=""/>
    <n v="20"/>
    <d v="1971-11-28T00:00:00"/>
    <n v="48"/>
    <s v="N"/>
    <n v="30"/>
    <n v="2.5"/>
    <n v="39"/>
    <x v="0"/>
    <n v="1"/>
    <n v="365"/>
    <n v="0"/>
    <n v="62073"/>
    <n v="11220.46225"/>
    <n v="0"/>
    <n v="0"/>
    <n v="0"/>
    <n v="0"/>
    <n v="0"/>
    <n v="0"/>
    <n v="0"/>
    <n v="0"/>
    <n v="0"/>
    <n v="0"/>
    <n v="0"/>
    <n v="0"/>
    <n v="318"/>
    <n v="0"/>
    <n v="0"/>
    <n v="0"/>
    <n v="0"/>
    <n v="71.216099999999997"/>
    <n v="0"/>
    <n v="0"/>
  </r>
  <r>
    <d v="2021-04-01T00:00:00"/>
    <x v="13"/>
    <s v="P"/>
    <s v="Active"/>
    <n v="71"/>
    <x v="70"/>
    <s v="N"/>
    <x v="22"/>
    <n v="1053"/>
    <x v="3"/>
    <s v="Niederl. 8"/>
    <n v="1"/>
    <s v="Department"/>
    <s v="Supervisor"/>
    <s v="Non-Mgm."/>
    <s v="ang."/>
    <s v="M"/>
    <d v="2000-02-14T00:00:00"/>
    <m/>
    <s v=""/>
    <n v="19"/>
    <d v="1966-08-08T00:00:00"/>
    <n v="53"/>
    <s v="J"/>
    <n v="30"/>
    <n v="2.5"/>
    <n v="39"/>
    <x v="0"/>
    <n v="1"/>
    <n v="365"/>
    <n v="0"/>
    <n v="62085"/>
    <n v="11221.979000000001"/>
    <n v="0"/>
    <n v="0"/>
    <n v="0"/>
    <n v="0"/>
    <n v="0"/>
    <n v="0"/>
    <n v="0"/>
    <n v="0"/>
    <n v="0"/>
    <n v="0"/>
    <n v="3581.8269230769233"/>
    <n v="2845.5625"/>
    <n v="318"/>
    <n v="0"/>
    <n v="0"/>
    <n v="0"/>
    <n v="0"/>
    <n v="1510.629961298077"/>
    <n v="0"/>
    <n v="343.22"/>
  </r>
  <r>
    <d v="2021-04-01T00:00:00"/>
    <x v="13"/>
    <s v="P"/>
    <s v="Active"/>
    <n v="72"/>
    <x v="71"/>
    <s v="N"/>
    <x v="9"/>
    <n v="1087"/>
    <x v="0"/>
    <s v="Niederl. 3"/>
    <n v="1"/>
    <s v="Department"/>
    <s v="Supervisor"/>
    <s v="Non-Mgm."/>
    <s v="ang."/>
    <s v="M"/>
    <d v="2000-06-01T00:00:00"/>
    <m/>
    <s v=""/>
    <n v="19"/>
    <d v="1971-08-25T00:00:00"/>
    <n v="48"/>
    <s v="N"/>
    <n v="30"/>
    <n v="2.5"/>
    <n v="39"/>
    <x v="0"/>
    <n v="1"/>
    <n v="365"/>
    <n v="0"/>
    <n v="62097"/>
    <n v="11223.49575"/>
    <n v="0"/>
    <n v="0"/>
    <n v="0"/>
    <n v="0"/>
    <n v="0"/>
    <n v="0"/>
    <n v="0"/>
    <n v="0"/>
    <n v="0"/>
    <n v="0"/>
    <n v="0"/>
    <n v="0"/>
    <n v="318"/>
    <n v="0"/>
    <n v="0"/>
    <n v="0"/>
    <n v="0"/>
    <n v="71.216099999999997"/>
    <n v="0"/>
    <n v="343.22"/>
  </r>
  <r>
    <d v="2021-04-01T00:00:00"/>
    <x v="13"/>
    <s v="P"/>
    <s v="Active"/>
    <n v="73"/>
    <x v="72"/>
    <s v="N"/>
    <x v="2"/>
    <n v="1010"/>
    <x v="1"/>
    <s v="Niederl. 1"/>
    <n v="1"/>
    <s v="Department"/>
    <s v="Supervisor"/>
    <s v="Manager"/>
    <s v="ang."/>
    <s v="M"/>
    <d v="2000-08-01T00:00:00"/>
    <m/>
    <s v=""/>
    <n v="19"/>
    <d v="1971-06-24T00:00:00"/>
    <n v="48"/>
    <s v="N"/>
    <n v="30"/>
    <n v="2.5"/>
    <n v="39"/>
    <x v="0"/>
    <n v="1"/>
    <n v="365"/>
    <n v="0"/>
    <n v="62109"/>
    <n v="11225.012500000001"/>
    <n v="0"/>
    <n v="0"/>
    <n v="0"/>
    <n v="0"/>
    <n v="0"/>
    <n v="0"/>
    <n v="0"/>
    <n v="0"/>
    <n v="0"/>
    <n v="0"/>
    <n v="0"/>
    <n v="0"/>
    <n v="318"/>
    <n v="0"/>
    <n v="0"/>
    <n v="0"/>
    <n v="0"/>
    <n v="71.216099999999997"/>
    <n v="0"/>
    <n v="343.22"/>
  </r>
  <r>
    <d v="2021-04-01T00:00:00"/>
    <x v="13"/>
    <s v="P"/>
    <s v="Active"/>
    <n v="74"/>
    <x v="73"/>
    <s v="N"/>
    <x v="22"/>
    <n v="1029"/>
    <x v="6"/>
    <s v="Niederl. 10"/>
    <n v="1"/>
    <s v="Department"/>
    <s v="Supervisor"/>
    <s v="Non-Mgm."/>
    <s v="ang."/>
    <s v="M"/>
    <d v="2000-09-01T00:00:00"/>
    <m/>
    <s v=""/>
    <n v="19"/>
    <d v="1955-04-09T00:00:00"/>
    <n v="64"/>
    <s v="J"/>
    <n v="30"/>
    <n v="2.5"/>
    <n v="39"/>
    <x v="0"/>
    <n v="1"/>
    <n v="365"/>
    <n v="0"/>
    <n v="62121"/>
    <n v="11226.529250000001"/>
    <n v="0"/>
    <n v="0"/>
    <n v="0"/>
    <n v="0"/>
    <n v="0"/>
    <n v="0"/>
    <n v="0"/>
    <n v="0"/>
    <n v="0"/>
    <n v="0"/>
    <n v="3583.9038461538462"/>
    <n v="2847.2125000000001"/>
    <n v="318"/>
    <n v="0"/>
    <n v="0"/>
    <n v="0"/>
    <n v="0"/>
    <n v="1511.4646057211537"/>
    <n v="0"/>
    <n v="343.22"/>
  </r>
  <r>
    <d v="2021-04-01T00:00:00"/>
    <x v="13"/>
    <s v="P"/>
    <s v="Active"/>
    <n v="75"/>
    <x v="74"/>
    <s v="N"/>
    <x v="9"/>
    <n v="1087"/>
    <x v="0"/>
    <s v="Niederl. 3"/>
    <n v="1"/>
    <s v="Department"/>
    <s v="Supervisor"/>
    <s v="Non-Mgm."/>
    <s v="ang."/>
    <s v="M"/>
    <d v="2000-09-04T00:00:00"/>
    <m/>
    <s v=""/>
    <n v="19"/>
    <d v="1973-06-14T00:00:00"/>
    <n v="46"/>
    <s v="N"/>
    <n v="30"/>
    <n v="2.5"/>
    <n v="39"/>
    <x v="0"/>
    <n v="1"/>
    <n v="365"/>
    <n v="0"/>
    <n v="62133"/>
    <n v="11228.046"/>
    <n v="0"/>
    <n v="0"/>
    <n v="0"/>
    <n v="0"/>
    <n v="0"/>
    <n v="0"/>
    <n v="0"/>
    <n v="0"/>
    <n v="0"/>
    <n v="0"/>
    <n v="0"/>
    <n v="0"/>
    <n v="318"/>
    <n v="0"/>
    <n v="0"/>
    <n v="0"/>
    <n v="0"/>
    <n v="71.216099999999997"/>
    <n v="0"/>
    <n v="343.22"/>
  </r>
  <r>
    <d v="2021-04-01T00:00:00"/>
    <x v="13"/>
    <s v="P"/>
    <s v="Active"/>
    <n v="76"/>
    <x v="75"/>
    <s v="N"/>
    <x v="23"/>
    <n v="1068"/>
    <x v="0"/>
    <s v="Niederl. 3"/>
    <n v="1"/>
    <s v="Department"/>
    <s v="Supervisor"/>
    <s v="Non-Mgm."/>
    <s v="ang."/>
    <s v="W"/>
    <d v="2000-10-01T00:00:00"/>
    <m/>
    <s v=""/>
    <n v="19"/>
    <d v="1960-12-05T00:00:00"/>
    <n v="59"/>
    <s v="N"/>
    <n v="30"/>
    <n v="2.5"/>
    <n v="39"/>
    <x v="0"/>
    <n v="1"/>
    <n v="365"/>
    <n v="0"/>
    <n v="62145"/>
    <n v="11229.562750000003"/>
    <n v="0"/>
    <n v="0"/>
    <n v="0"/>
    <n v="0"/>
    <n v="0"/>
    <n v="0"/>
    <n v="0"/>
    <n v="0"/>
    <n v="0"/>
    <n v="0"/>
    <n v="0"/>
    <n v="0"/>
    <n v="318"/>
    <n v="0"/>
    <n v="0"/>
    <n v="0"/>
    <n v="0"/>
    <n v="71.216099999999997"/>
    <n v="0"/>
    <n v="343.22"/>
  </r>
  <r>
    <d v="2021-04-01T00:00:00"/>
    <x v="13"/>
    <s v="P"/>
    <s v="Active"/>
    <n v="77"/>
    <x v="76"/>
    <s v="N"/>
    <x v="30"/>
    <n v="1071"/>
    <x v="0"/>
    <s v="Niederl. 3"/>
    <n v="1"/>
    <s v="Department"/>
    <s v="Supervisor"/>
    <s v="Non-Mgm."/>
    <s v="ang."/>
    <s v="M"/>
    <d v="2000-11-01T00:00:00"/>
    <m/>
    <s v=""/>
    <n v="19"/>
    <d v="1970-03-12T00:00:00"/>
    <n v="49"/>
    <s v="N"/>
    <n v="30"/>
    <n v="2.5"/>
    <n v="39"/>
    <x v="0"/>
    <n v="1"/>
    <n v="365"/>
    <n v="0"/>
    <n v="62157"/>
    <n v="11231.079500000002"/>
    <n v="0"/>
    <n v="0"/>
    <n v="0"/>
    <n v="0"/>
    <n v="0"/>
    <n v="0"/>
    <n v="0"/>
    <n v="0"/>
    <n v="0"/>
    <n v="0"/>
    <n v="0"/>
    <n v="0"/>
    <n v="318"/>
    <n v="0"/>
    <n v="0"/>
    <n v="0"/>
    <n v="0"/>
    <n v="71.216099999999997"/>
    <n v="0"/>
    <n v="343.22"/>
  </r>
  <r>
    <d v="2021-04-01T00:00:00"/>
    <x v="13"/>
    <s v="P"/>
    <s v="Active"/>
    <n v="78"/>
    <x v="77"/>
    <s v="N"/>
    <x v="9"/>
    <n v="1087"/>
    <x v="0"/>
    <s v="Niederl. 3"/>
    <n v="1"/>
    <s v="Department"/>
    <s v="Supervisor"/>
    <s v="Non-Mgm."/>
    <s v="ang."/>
    <s v="M"/>
    <d v="2000-12-01T00:00:00"/>
    <m/>
    <s v=""/>
    <n v="19"/>
    <d v="1957-02-12T00:00:00"/>
    <n v="62"/>
    <s v="N"/>
    <n v="30"/>
    <n v="2.5"/>
    <n v="39"/>
    <x v="0"/>
    <n v="1"/>
    <n v="365"/>
    <n v="0"/>
    <n v="62169"/>
    <n v="11232.596250000002"/>
    <n v="0"/>
    <n v="0"/>
    <n v="0"/>
    <n v="0"/>
    <n v="0"/>
    <n v="0"/>
    <n v="0"/>
    <n v="0"/>
    <n v="0"/>
    <n v="0"/>
    <n v="0"/>
    <n v="0"/>
    <n v="318"/>
    <n v="0"/>
    <n v="0"/>
    <n v="0"/>
    <n v="0"/>
    <n v="71.216099999999997"/>
    <n v="0"/>
    <n v="343.22"/>
  </r>
  <r>
    <d v="2021-04-01T00:00:00"/>
    <x v="13"/>
    <s v="P"/>
    <s v="Active"/>
    <n v="79"/>
    <x v="78"/>
    <s v="N"/>
    <x v="22"/>
    <n v="1023"/>
    <x v="7"/>
    <s v="Niederl. 9"/>
    <n v="1"/>
    <s v="Department"/>
    <s v="Supervisor"/>
    <s v="Non-Mgm."/>
    <s v="ang."/>
    <s v="M"/>
    <d v="2001-01-01T00:00:00"/>
    <m/>
    <s v=""/>
    <n v="19"/>
    <d v="1971-08-22T00:00:00"/>
    <n v="48"/>
    <s v="J"/>
    <n v="30"/>
    <n v="2.5"/>
    <n v="39"/>
    <x v="0"/>
    <n v="1"/>
    <n v="365"/>
    <n v="0"/>
    <n v="62181"/>
    <n v="11234.113000000001"/>
    <n v="0"/>
    <n v="0"/>
    <n v="0"/>
    <n v="0"/>
    <n v="0"/>
    <n v="0"/>
    <n v="0"/>
    <n v="0"/>
    <n v="0"/>
    <n v="0"/>
    <n v="3587.3653846153848"/>
    <n v="2849.9625000000005"/>
    <n v="318"/>
    <n v="0"/>
    <n v="0"/>
    <n v="0"/>
    <n v="0"/>
    <n v="1512.8556797596154"/>
    <n v="0"/>
    <n v="0"/>
  </r>
  <r>
    <d v="2021-04-01T00:00:00"/>
    <x v="13"/>
    <s v="P"/>
    <s v="Active"/>
    <n v="80"/>
    <x v="79"/>
    <s v="N"/>
    <x v="10"/>
    <n v="1075"/>
    <x v="0"/>
    <s v="Niederl. 3"/>
    <n v="1"/>
    <s v="Department"/>
    <s v="Supervisor"/>
    <s v="Manager"/>
    <s v="ang."/>
    <s v="M"/>
    <d v="2001-01-01T00:00:00"/>
    <m/>
    <s v=""/>
    <n v="19"/>
    <d v="1967-12-31T00:00:00"/>
    <n v="52"/>
    <s v="N"/>
    <n v="30"/>
    <n v="2.5"/>
    <n v="39"/>
    <x v="0"/>
    <n v="1"/>
    <n v="365"/>
    <n v="0"/>
    <n v="62193"/>
    <n v="11235.629750000002"/>
    <n v="0"/>
    <n v="0"/>
    <n v="0"/>
    <n v="0"/>
    <n v="0"/>
    <n v="0"/>
    <n v="0"/>
    <n v="0"/>
    <n v="0"/>
    <n v="0"/>
    <n v="0"/>
    <n v="0"/>
    <n v="318"/>
    <n v="0"/>
    <n v="0"/>
    <n v="0"/>
    <n v="0"/>
    <n v="71.216099999999997"/>
    <n v="0"/>
    <n v="0"/>
  </r>
  <r>
    <d v="2021-04-01T00:00:00"/>
    <x v="13"/>
    <s v="P"/>
    <s v="Active"/>
    <n v="81"/>
    <x v="80"/>
    <s v="N"/>
    <x v="6"/>
    <n v="1014"/>
    <x v="1"/>
    <s v="Niederl. 1"/>
    <n v="1"/>
    <s v="Department"/>
    <s v="Supervisor"/>
    <s v="Manager"/>
    <s v="ang."/>
    <s v="W"/>
    <d v="2001-01-01T00:00:00"/>
    <m/>
    <s v=""/>
    <n v="19"/>
    <d v="1973-11-01T00:00:00"/>
    <n v="46"/>
    <s v="N"/>
    <n v="30"/>
    <n v="2.5"/>
    <n v="39"/>
    <x v="0"/>
    <n v="1"/>
    <n v="365"/>
    <n v="0"/>
    <n v="62205"/>
    <n v="11237.146500000001"/>
    <n v="0"/>
    <n v="0"/>
    <n v="0"/>
    <n v="0"/>
    <n v="0"/>
    <n v="0"/>
    <n v="0"/>
    <n v="0"/>
    <n v="0"/>
    <n v="0"/>
    <n v="0"/>
    <n v="0"/>
    <n v="318"/>
    <n v="0"/>
    <n v="0"/>
    <n v="0"/>
    <n v="0"/>
    <n v="71.216099999999997"/>
    <n v="0"/>
    <n v="0"/>
  </r>
  <r>
    <d v="2021-04-01T00:00:00"/>
    <x v="13"/>
    <s v="P"/>
    <s v="Active"/>
    <n v="82"/>
    <x v="81"/>
    <s v="N"/>
    <x v="33"/>
    <n v="1000"/>
    <x v="1"/>
    <s v="Niederl. 1"/>
    <n v="1"/>
    <s v="Department"/>
    <s v="Supervisor"/>
    <s v="Non-Mgm."/>
    <s v="ang."/>
    <s v="M"/>
    <d v="2001-01-01T00:00:00"/>
    <m/>
    <s v=""/>
    <n v="19"/>
    <d v="1971-01-18T00:00:00"/>
    <n v="48"/>
    <s v="N"/>
    <n v="30"/>
    <n v="2.5"/>
    <n v="39"/>
    <x v="0"/>
    <n v="1"/>
    <n v="365"/>
    <n v="0"/>
    <n v="62217"/>
    <n v="11238.663250000001"/>
    <n v="0"/>
    <n v="0"/>
    <n v="0"/>
    <n v="0"/>
    <n v="0"/>
    <n v="0"/>
    <n v="0"/>
    <n v="0"/>
    <n v="0"/>
    <n v="0"/>
    <n v="0"/>
    <n v="0"/>
    <n v="318"/>
    <n v="0"/>
    <n v="0"/>
    <n v="0"/>
    <n v="0"/>
    <n v="71.216099999999997"/>
    <n v="0"/>
    <n v="0"/>
  </r>
  <r>
    <d v="2021-04-01T00:00:00"/>
    <x v="13"/>
    <s v="P"/>
    <s v="Active"/>
    <n v="83"/>
    <x v="82"/>
    <s v="N"/>
    <x v="34"/>
    <n v="1095"/>
    <x v="0"/>
    <s v="Niederl. 3"/>
    <n v="1"/>
    <s v="Department"/>
    <s v="Supervisor"/>
    <s v="Non-Mgm."/>
    <s v="ang."/>
    <s v="W"/>
    <d v="2001-01-15T00:00:00"/>
    <m/>
    <s v=""/>
    <n v="19"/>
    <d v="1973-01-08T00:00:00"/>
    <n v="47"/>
    <s v="N"/>
    <n v="30"/>
    <n v="2.5"/>
    <n v="39"/>
    <x v="0"/>
    <n v="1"/>
    <n v="365"/>
    <n v="0"/>
    <n v="62229"/>
    <n v="11240.18"/>
    <n v="0"/>
    <n v="0"/>
    <n v="0"/>
    <n v="0"/>
    <n v="0"/>
    <n v="0"/>
    <n v="0"/>
    <n v="0"/>
    <n v="0"/>
    <n v="0"/>
    <n v="0"/>
    <n v="0"/>
    <n v="318"/>
    <n v="0"/>
    <n v="0"/>
    <n v="0"/>
    <n v="0"/>
    <n v="71.216099999999997"/>
    <n v="0"/>
    <n v="0"/>
  </r>
  <r>
    <d v="2021-04-01T00:00:00"/>
    <x v="13"/>
    <s v="P"/>
    <s v="Active"/>
    <n v="84"/>
    <x v="83"/>
    <s v="N"/>
    <x v="35"/>
    <n v="1078"/>
    <x v="0"/>
    <s v="Niederl. 3"/>
    <n v="1"/>
    <s v="Department"/>
    <s v="Supervisor"/>
    <s v="Non-Mgm."/>
    <s v="ang."/>
    <s v="W"/>
    <d v="1996-07-01T00:00:00"/>
    <m/>
    <s v=""/>
    <n v="23"/>
    <d v="1965-08-27T00:00:00"/>
    <n v="54"/>
    <s v="N"/>
    <n v="30"/>
    <n v="2.5"/>
    <n v="39"/>
    <x v="0"/>
    <n v="1"/>
    <n v="365"/>
    <n v="0"/>
    <n v="62241"/>
    <n v="11241.696750000001"/>
    <n v="0"/>
    <n v="0"/>
    <n v="0"/>
    <n v="0"/>
    <n v="0"/>
    <n v="0"/>
    <n v="0"/>
    <n v="0"/>
    <n v="0"/>
    <n v="0"/>
    <n v="0"/>
    <n v="0"/>
    <n v="318"/>
    <n v="0"/>
    <n v="0"/>
    <n v="0"/>
    <n v="0"/>
    <n v="71.216099999999997"/>
    <n v="0"/>
    <n v="0"/>
  </r>
  <r>
    <d v="2021-04-01T00:00:00"/>
    <x v="13"/>
    <s v="P"/>
    <s v="Active"/>
    <n v="85"/>
    <x v="84"/>
    <s v="N"/>
    <x v="36"/>
    <n v="1054"/>
    <x v="8"/>
    <s v="Niederl. 2"/>
    <n v="1"/>
    <s v="Department"/>
    <s v="Supervisor"/>
    <s v="Non-Mgm."/>
    <s v="ang."/>
    <s v="M"/>
    <d v="2001-03-01T00:00:00"/>
    <m/>
    <s v=""/>
    <n v="18"/>
    <d v="1960-02-02T00:00:00"/>
    <n v="59"/>
    <s v="N"/>
    <n v="30"/>
    <n v="2.5"/>
    <n v="39"/>
    <x v="0"/>
    <n v="1"/>
    <n v="365"/>
    <n v="0"/>
    <n v="62253"/>
    <n v="11243.213500000002"/>
    <n v="0"/>
    <n v="0"/>
    <n v="0"/>
    <n v="0"/>
    <n v="0"/>
    <n v="0"/>
    <n v="0"/>
    <n v="0"/>
    <n v="0"/>
    <n v="0"/>
    <n v="0"/>
    <n v="0"/>
    <n v="318"/>
    <n v="0"/>
    <n v="0"/>
    <n v="0"/>
    <n v="0"/>
    <n v="71.216099999999997"/>
    <n v="0"/>
    <n v="0"/>
  </r>
  <r>
    <d v="2021-04-01T00:00:00"/>
    <x v="13"/>
    <s v="P"/>
    <s v="Active"/>
    <n v="86"/>
    <x v="85"/>
    <s v="N"/>
    <x v="2"/>
    <n v="1010"/>
    <x v="1"/>
    <s v="Niederl. 1"/>
    <n v="1"/>
    <s v="Department"/>
    <s v="Supervisor"/>
    <s v="Non-Mgm."/>
    <s v="ang."/>
    <s v="M"/>
    <d v="2001-03-01T00:00:00"/>
    <m/>
    <s v=""/>
    <n v="18"/>
    <d v="1976-04-01T00:00:00"/>
    <n v="43"/>
    <s v="N"/>
    <n v="30"/>
    <n v="2.5"/>
    <n v="39"/>
    <x v="0"/>
    <n v="1"/>
    <n v="365"/>
    <n v="0"/>
    <n v="62265"/>
    <n v="11244.730250000001"/>
    <n v="0"/>
    <n v="0"/>
    <n v="0"/>
    <n v="0"/>
    <n v="0"/>
    <n v="0"/>
    <n v="0"/>
    <n v="0"/>
    <n v="0"/>
    <n v="0"/>
    <n v="0"/>
    <n v="0"/>
    <n v="318"/>
    <n v="0"/>
    <n v="0"/>
    <n v="0"/>
    <n v="0"/>
    <n v="71.216099999999997"/>
    <n v="0"/>
    <n v="0"/>
  </r>
  <r>
    <d v="2021-04-01T00:00:00"/>
    <x v="13"/>
    <s v="P"/>
    <s v="Active"/>
    <n v="87"/>
    <x v="86"/>
    <s v="N"/>
    <x v="36"/>
    <n v="1054"/>
    <x v="8"/>
    <s v="Niederl. 2"/>
    <n v="1"/>
    <s v="Department"/>
    <s v="Supervisor"/>
    <s v="Non-Mgm."/>
    <s v="ang."/>
    <s v="M"/>
    <d v="2001-03-21T00:00:00"/>
    <m/>
    <s v=""/>
    <n v="18"/>
    <d v="1961-02-09T00:00:00"/>
    <n v="58"/>
    <s v="N"/>
    <n v="29"/>
    <n v="2.4166666666666665"/>
    <n v="24"/>
    <x v="0"/>
    <n v="0.61538461538461531"/>
    <n v="365"/>
    <n v="0"/>
    <n v="62277"/>
    <n v="11246.247000000001"/>
    <n v="0"/>
    <n v="0"/>
    <n v="0"/>
    <n v="0"/>
    <n v="0"/>
    <n v="0"/>
    <n v="0"/>
    <n v="0"/>
    <n v="0"/>
    <n v="0"/>
    <n v="0"/>
    <n v="0"/>
    <n v="318"/>
    <n v="0"/>
    <n v="0"/>
    <n v="0"/>
    <n v="0"/>
    <n v="71.216099999999997"/>
    <n v="0"/>
    <n v="0"/>
  </r>
  <r>
    <d v="2021-04-01T00:00:00"/>
    <x v="13"/>
    <s v="P"/>
    <s v="Active"/>
    <n v="88"/>
    <x v="87"/>
    <s v="N"/>
    <x v="36"/>
    <n v="1054"/>
    <x v="8"/>
    <s v="Niederl. 2"/>
    <n v="1"/>
    <s v="Department"/>
    <s v="Supervisor"/>
    <s v="Non-Mgm."/>
    <s v="ang."/>
    <s v="M"/>
    <d v="2001-04-01T00:00:00"/>
    <m/>
    <s v=""/>
    <n v="18"/>
    <d v="1957-05-29T00:00:00"/>
    <n v="62"/>
    <s v="J"/>
    <n v="30"/>
    <n v="2.5"/>
    <n v="39"/>
    <x v="0"/>
    <n v="1"/>
    <n v="365"/>
    <n v="0"/>
    <n v="62289"/>
    <n v="11247.763750000002"/>
    <n v="0"/>
    <n v="0"/>
    <n v="0"/>
    <n v="0"/>
    <n v="0"/>
    <n v="0"/>
    <n v="0"/>
    <n v="0"/>
    <n v="0"/>
    <n v="0"/>
    <n v="3593.5961538461538"/>
    <n v="2854.9125000000004"/>
    <n v="318"/>
    <n v="0"/>
    <n v="0"/>
    <n v="0"/>
    <n v="0"/>
    <n v="1515.3596130288461"/>
    <n v="0"/>
    <n v="0"/>
  </r>
  <r>
    <d v="2021-04-01T00:00:00"/>
    <x v="13"/>
    <s v="P"/>
    <s v="Active"/>
    <n v="89"/>
    <x v="88"/>
    <s v="N"/>
    <x v="22"/>
    <n v="1035"/>
    <x v="5"/>
    <s v="Niederl. 5"/>
    <n v="1"/>
    <s v="Department"/>
    <s v="Supervisor"/>
    <s v="Non-Mgm."/>
    <s v="ang."/>
    <s v="M"/>
    <d v="2001-04-02T00:00:00"/>
    <m/>
    <s v=""/>
    <n v="18"/>
    <d v="1962-10-20T00:00:00"/>
    <n v="57"/>
    <s v="J"/>
    <n v="35"/>
    <n v="2.9166666666666665"/>
    <n v="39"/>
    <x v="0"/>
    <n v="1"/>
    <n v="365"/>
    <n v="0"/>
    <n v="62301"/>
    <n v="11249.280500000001"/>
    <n v="0"/>
    <n v="0"/>
    <n v="0"/>
    <n v="0"/>
    <n v="0"/>
    <n v="0"/>
    <n v="0"/>
    <n v="0"/>
    <n v="0"/>
    <n v="0"/>
    <n v="4193.336538461539"/>
    <n v="2855.4625000000001"/>
    <n v="318"/>
    <n v="0"/>
    <n v="0"/>
    <n v="0"/>
    <n v="0"/>
    <n v="1649.7946446634619"/>
    <n v="0"/>
    <n v="0"/>
  </r>
  <r>
    <d v="2021-04-01T00:00:00"/>
    <x v="13"/>
    <s v="P"/>
    <s v="Active"/>
    <n v="90"/>
    <x v="89"/>
    <s v="N"/>
    <x v="36"/>
    <n v="1054"/>
    <x v="8"/>
    <s v="Niederl. 2"/>
    <n v="1"/>
    <s v="Department"/>
    <s v="Supervisor"/>
    <s v="Non-Mgm."/>
    <s v="ang."/>
    <s v="M"/>
    <d v="2001-05-07T00:00:00"/>
    <m/>
    <s v=""/>
    <n v="18"/>
    <d v="1968-11-29T00:00:00"/>
    <n v="51"/>
    <s v="N"/>
    <n v="30"/>
    <n v="2.5"/>
    <n v="39"/>
    <x v="0"/>
    <n v="1"/>
    <n v="365"/>
    <n v="0"/>
    <n v="62313"/>
    <n v="11250.797250000001"/>
    <n v="0"/>
    <n v="0"/>
    <n v="0"/>
    <n v="0"/>
    <n v="0"/>
    <n v="0"/>
    <n v="0"/>
    <n v="0"/>
    <n v="0"/>
    <n v="0"/>
    <n v="0"/>
    <n v="0"/>
    <n v="318"/>
    <n v="0"/>
    <n v="0"/>
    <n v="0"/>
    <n v="0"/>
    <n v="71.216099999999997"/>
    <n v="0"/>
    <n v="0"/>
  </r>
  <r>
    <d v="2021-04-01T00:00:00"/>
    <x v="13"/>
    <s v="P"/>
    <s v="Active"/>
    <n v="91"/>
    <x v="90"/>
    <s v="N"/>
    <x v="22"/>
    <n v="1060"/>
    <x v="2"/>
    <s v="Niederl. 7"/>
    <n v="1"/>
    <s v="Department"/>
    <s v="Supervisor"/>
    <s v="Non-Mgm."/>
    <s v="ang."/>
    <s v="M"/>
    <d v="2001-07-01T00:00:00"/>
    <m/>
    <s v=""/>
    <n v="18"/>
    <d v="1980-04-28T00:00:00"/>
    <n v="39"/>
    <s v="J"/>
    <n v="30"/>
    <n v="2.5"/>
    <n v="39"/>
    <x v="0"/>
    <n v="1"/>
    <n v="365"/>
    <n v="0"/>
    <n v="62325"/>
    <n v="11252.314"/>
    <n v="0"/>
    <n v="0"/>
    <n v="0"/>
    <n v="0"/>
    <n v="0"/>
    <n v="0"/>
    <n v="0"/>
    <n v="0"/>
    <n v="0"/>
    <n v="0"/>
    <n v="3595.6730769230776"/>
    <n v="2856.5625"/>
    <n v="318"/>
    <n v="0"/>
    <n v="0"/>
    <n v="0"/>
    <n v="0"/>
    <n v="1516.194257451923"/>
    <n v="0"/>
    <n v="0"/>
  </r>
  <r>
    <d v="2021-04-01T00:00:00"/>
    <x v="13"/>
    <s v="P"/>
    <s v="Active"/>
    <n v="92"/>
    <x v="91"/>
    <s v="N"/>
    <x v="22"/>
    <n v="1047"/>
    <x v="9"/>
    <s v="Niederl. 4"/>
    <n v="1"/>
    <s v="Department"/>
    <s v="Supervisor"/>
    <s v="Non-Mgm."/>
    <s v="ang."/>
    <s v="M"/>
    <d v="2001-07-01T00:00:00"/>
    <m/>
    <s v=""/>
    <n v="18"/>
    <d v="1973-09-27T00:00:00"/>
    <n v="46"/>
    <s v="J"/>
    <n v="30"/>
    <n v="2.5"/>
    <n v="39"/>
    <x v="0"/>
    <n v="1"/>
    <n v="365"/>
    <n v="0"/>
    <n v="62337"/>
    <n v="11253.830750000001"/>
    <n v="0"/>
    <n v="0"/>
    <n v="0"/>
    <n v="0"/>
    <n v="0"/>
    <n v="0"/>
    <n v="0"/>
    <n v="0"/>
    <n v="0"/>
    <n v="0"/>
    <n v="3596.3653846153852"/>
    <n v="2857.1125000000002"/>
    <n v="318"/>
    <n v="0"/>
    <n v="0"/>
    <n v="0"/>
    <n v="0"/>
    <n v="1516.4724722596156"/>
    <n v="0"/>
    <n v="0"/>
  </r>
  <r>
    <d v="2021-04-01T00:00:00"/>
    <x v="13"/>
    <s v="P"/>
    <s v="Active"/>
    <n v="93"/>
    <x v="92"/>
    <s v="Y"/>
    <x v="20"/>
    <n v="1058"/>
    <x v="2"/>
    <s v="Niederl. 7"/>
    <n v="0.5"/>
    <s v="Department"/>
    <s v="Supervisor"/>
    <s v="Non-Mgm."/>
    <s v="ang."/>
    <s v="M"/>
    <d v="2001-07-01T00:00:00"/>
    <m/>
    <s v=""/>
    <n v="18"/>
    <d v="1961-03-28T00:00:00"/>
    <n v="58"/>
    <s v="J"/>
    <n v="30"/>
    <n v="2.5"/>
    <n v="39"/>
    <x v="0"/>
    <n v="0.5"/>
    <n v="730"/>
    <n v="0"/>
    <n v="124710"/>
    <n v="22512.211749999995"/>
    <n v="0"/>
    <n v="0"/>
    <n v="0"/>
    <n v="0"/>
    <n v="0"/>
    <n v="0"/>
    <n v="0"/>
    <n v="0"/>
    <n v="0"/>
    <n v="0"/>
    <n v="7194.8076923076924"/>
    <n v="5715.8750000000009"/>
    <n v="318"/>
    <n v="0"/>
    <n v="0"/>
    <n v="0"/>
    <n v="0"/>
    <n v="2962.5634889423081"/>
    <n v="0"/>
    <n v="0"/>
  </r>
  <r>
    <d v="2021-04-01T00:00:00"/>
    <x v="13"/>
    <s v="P"/>
    <s v="Active"/>
    <n v="93"/>
    <x v="92"/>
    <s v="Y"/>
    <x v="20"/>
    <n v="1051"/>
    <x v="3"/>
    <s v="Niederl. 8"/>
    <n v="0.5"/>
    <s v="Department"/>
    <s v="Supervisor"/>
    <s v="Non-Mgm."/>
    <s v="ang."/>
    <s v="M"/>
    <d v="2001-07-01T00:00:00"/>
    <m/>
    <s v=""/>
    <n v="18"/>
    <d v="1961-03-28T00:00:00"/>
    <n v="58"/>
    <s v="J"/>
    <n v="30"/>
    <n v="2.5"/>
    <n v="39"/>
    <x v="0"/>
    <n v="0.5"/>
    <n v="730"/>
    <n v="0"/>
    <n v="124710"/>
    <n v="22512.211749999995"/>
    <n v="0"/>
    <n v="0"/>
    <n v="0"/>
    <n v="0"/>
    <n v="0"/>
    <n v="0"/>
    <n v="0"/>
    <n v="0"/>
    <n v="0"/>
    <n v="0"/>
    <n v="7194.8076923076924"/>
    <n v="5715.8750000000009"/>
    <n v="318"/>
    <n v="0"/>
    <n v="0"/>
    <n v="0"/>
    <n v="0"/>
    <n v="2962.5634889423081"/>
    <n v="0"/>
    <n v="0"/>
  </r>
  <r>
    <d v="2021-04-01T00:00:00"/>
    <x v="13"/>
    <s v="P"/>
    <s v="Active"/>
    <n v="94"/>
    <x v="93"/>
    <s v="N"/>
    <x v="10"/>
    <n v="1075"/>
    <x v="0"/>
    <s v="Niederl. 3"/>
    <n v="1"/>
    <s v="Department"/>
    <s v="Supervisor"/>
    <s v="Non-Mgm."/>
    <s v="ang."/>
    <s v="M"/>
    <d v="2001-09-01T00:00:00"/>
    <m/>
    <s v=""/>
    <n v="18"/>
    <d v="1962-10-01T00:00:00"/>
    <n v="57"/>
    <s v="N"/>
    <n v="30"/>
    <n v="2.5"/>
    <n v="39"/>
    <x v="0"/>
    <n v="1"/>
    <n v="365"/>
    <n v="0"/>
    <n v="62373"/>
    <n v="11258.381000000001"/>
    <n v="0"/>
    <n v="0"/>
    <n v="0"/>
    <n v="0"/>
    <n v="0"/>
    <n v="0"/>
    <n v="0"/>
    <n v="0"/>
    <n v="0"/>
    <n v="0"/>
    <n v="0"/>
    <n v="0"/>
    <n v="318"/>
    <n v="0"/>
    <n v="0"/>
    <n v="0"/>
    <n v="0"/>
    <n v="71.216099999999997"/>
    <n v="0"/>
    <n v="0"/>
  </r>
  <r>
    <d v="2021-04-01T00:00:00"/>
    <x v="13"/>
    <s v="P"/>
    <s v="Active"/>
    <n v="95"/>
    <x v="94"/>
    <s v="N"/>
    <x v="25"/>
    <n v="1002"/>
    <x v="1"/>
    <s v="Niederl. 1"/>
    <n v="1"/>
    <s v="Department"/>
    <s v="Supervisor"/>
    <s v="Manager"/>
    <s v="ang."/>
    <s v="M"/>
    <d v="2000-02-14T00:00:00"/>
    <m/>
    <s v=""/>
    <n v="19"/>
    <d v="1977-02-08T00:00:00"/>
    <n v="42"/>
    <s v="N"/>
    <n v="30"/>
    <n v="2.5"/>
    <n v="39"/>
    <x v="0"/>
    <n v="1"/>
    <n v="365"/>
    <n v="0"/>
    <n v="62385"/>
    <n v="11259.897750000002"/>
    <n v="0"/>
    <n v="0"/>
    <n v="0"/>
    <n v="0"/>
    <n v="0"/>
    <n v="0"/>
    <n v="0"/>
    <n v="0"/>
    <n v="0"/>
    <n v="0"/>
    <n v="0"/>
    <n v="0"/>
    <n v="318"/>
    <n v="0"/>
    <n v="0"/>
    <n v="0"/>
    <n v="0"/>
    <n v="71.216099999999997"/>
    <n v="0"/>
    <n v="343.22"/>
  </r>
  <r>
    <d v="2021-04-01T00:00:00"/>
    <x v="13"/>
    <s v="P"/>
    <s v="Active"/>
    <n v="96"/>
    <x v="95"/>
    <s v="N"/>
    <x v="22"/>
    <n v="1060"/>
    <x v="2"/>
    <s v="Niederl. 7"/>
    <n v="1"/>
    <s v="Department"/>
    <s v="Supervisor"/>
    <s v="Non-Mgm."/>
    <s v="ang."/>
    <s v="M"/>
    <d v="2001-09-16T00:00:00"/>
    <m/>
    <s v=""/>
    <n v="18"/>
    <d v="1965-12-17T00:00:00"/>
    <n v="54"/>
    <s v="J"/>
    <n v="30"/>
    <n v="2.5"/>
    <n v="39"/>
    <x v="0"/>
    <n v="1"/>
    <n v="365"/>
    <n v="0"/>
    <n v="62397"/>
    <n v="11261.414500000001"/>
    <n v="0"/>
    <n v="0"/>
    <n v="0"/>
    <n v="0"/>
    <n v="0"/>
    <n v="0"/>
    <n v="0"/>
    <n v="0"/>
    <n v="0"/>
    <n v="0"/>
    <n v="3599.8269230769229"/>
    <n v="2859.8625000000002"/>
    <n v="318"/>
    <n v="0"/>
    <n v="0"/>
    <n v="0"/>
    <n v="0"/>
    <n v="1517.8635462980772"/>
    <n v="0"/>
    <n v="0"/>
  </r>
  <r>
    <d v="2021-04-01T00:00:00"/>
    <x v="13"/>
    <s v="P"/>
    <s v="Active"/>
    <n v="97"/>
    <x v="96"/>
    <s v="N"/>
    <x v="11"/>
    <n v="1082"/>
    <x v="0"/>
    <s v="Niederl. 3"/>
    <n v="1"/>
    <s v="Department"/>
    <s v="Supervisor"/>
    <s v="Non-Mgm."/>
    <s v="ang."/>
    <s v="M"/>
    <d v="2002-01-01T00:00:00"/>
    <m/>
    <s v=""/>
    <n v="18"/>
    <d v="1957-09-04T00:00:00"/>
    <n v="62"/>
    <s v="N"/>
    <n v="24"/>
    <n v="2"/>
    <n v="32"/>
    <x v="0"/>
    <n v="0.8205128205128206"/>
    <n v="365"/>
    <n v="0"/>
    <n v="62409"/>
    <n v="11262.931250000001"/>
    <n v="0"/>
    <n v="0"/>
    <n v="0"/>
    <n v="0"/>
    <n v="0"/>
    <n v="0"/>
    <n v="0"/>
    <n v="0"/>
    <n v="0"/>
    <n v="0"/>
    <n v="0"/>
    <n v="0"/>
    <n v="318"/>
    <n v="0"/>
    <n v="0"/>
    <n v="0"/>
    <n v="0"/>
    <n v="71.216099999999997"/>
    <n v="0"/>
    <n v="0"/>
  </r>
  <r>
    <d v="2021-04-01T00:00:00"/>
    <x v="13"/>
    <s v="P"/>
    <s v="Active"/>
    <n v="98"/>
    <x v="97"/>
    <s v="N"/>
    <x v="22"/>
    <n v="1035"/>
    <x v="5"/>
    <s v="Niederl. 5"/>
    <n v="1"/>
    <s v="Department"/>
    <s v="Supervisor"/>
    <s v="Non-Mgm."/>
    <s v="ang."/>
    <s v="M"/>
    <d v="2002-04-01T00:00:00"/>
    <m/>
    <s v=""/>
    <n v="17"/>
    <d v="1957-08-06T00:00:00"/>
    <n v="62"/>
    <s v="J"/>
    <n v="30"/>
    <n v="2.5"/>
    <n v="39"/>
    <x v="0"/>
    <n v="1"/>
    <n v="365"/>
    <n v="0"/>
    <n v="62421"/>
    <n v="11264.448000000002"/>
    <n v="0"/>
    <n v="0"/>
    <n v="0"/>
    <n v="0"/>
    <n v="0"/>
    <n v="0"/>
    <n v="0"/>
    <n v="0"/>
    <n v="0"/>
    <n v="0"/>
    <n v="3601.211538461539"/>
    <n v="2860.9625000000001"/>
    <n v="318"/>
    <n v="0"/>
    <n v="0"/>
    <n v="0"/>
    <n v="0"/>
    <n v="1518.4199759134617"/>
    <n v="0"/>
    <n v="0"/>
  </r>
  <r>
    <d v="2021-04-01T00:00:00"/>
    <x v="13"/>
    <s v="P"/>
    <s v="Active"/>
    <n v="99"/>
    <x v="98"/>
    <s v="N"/>
    <x v="21"/>
    <n v="1086"/>
    <x v="0"/>
    <s v="Niederl. 3"/>
    <n v="1"/>
    <s v="Department"/>
    <s v="Supervisor"/>
    <s v="Non-Mgm."/>
    <s v="ang."/>
    <s v="M"/>
    <d v="2002-05-01T00:00:00"/>
    <m/>
    <s v=""/>
    <n v="17"/>
    <d v="1959-05-21T00:00:00"/>
    <n v="60"/>
    <s v="N"/>
    <n v="30"/>
    <n v="2.5"/>
    <n v="39"/>
    <x v="0"/>
    <n v="1"/>
    <n v="365"/>
    <n v="0"/>
    <n v="62433"/>
    <n v="11265.964750000001"/>
    <n v="0"/>
    <n v="0"/>
    <n v="0"/>
    <n v="0"/>
    <n v="0"/>
    <n v="0"/>
    <n v="0"/>
    <n v="0"/>
    <n v="0"/>
    <n v="0"/>
    <n v="0"/>
    <n v="0"/>
    <n v="318"/>
    <n v="0"/>
    <n v="0"/>
    <n v="0"/>
    <n v="0"/>
    <n v="71.216099999999997"/>
    <n v="0"/>
    <n v="0"/>
  </r>
  <r>
    <d v="2021-04-01T00:00:00"/>
    <x v="13"/>
    <s v="P"/>
    <s v="Active"/>
    <n v="100"/>
    <x v="99"/>
    <s v="N"/>
    <x v="22"/>
    <n v="1035"/>
    <x v="5"/>
    <s v="Niederl. 5"/>
    <n v="1"/>
    <s v="Department"/>
    <s v="Supervisor"/>
    <s v="Non-Mgm."/>
    <s v="ang."/>
    <s v="M"/>
    <d v="2002-05-01T00:00:00"/>
    <m/>
    <s v=""/>
    <n v="17"/>
    <d v="1959-12-10T00:00:00"/>
    <n v="60"/>
    <s v="J"/>
    <n v="30"/>
    <n v="2.5"/>
    <n v="39"/>
    <x v="0"/>
    <n v="1"/>
    <n v="365"/>
    <n v="0"/>
    <n v="62445"/>
    <n v="11267.481500000002"/>
    <n v="0"/>
    <n v="0"/>
    <n v="0"/>
    <n v="0"/>
    <n v="0"/>
    <n v="0"/>
    <n v="0"/>
    <n v="0"/>
    <n v="0"/>
    <n v="0"/>
    <n v="3602.5961538461534"/>
    <n v="2862.0625"/>
    <n v="318"/>
    <n v="0"/>
    <n v="0"/>
    <n v="0"/>
    <n v="0"/>
    <n v="1518.9764055288463"/>
    <n v="0"/>
    <n v="0"/>
  </r>
  <r>
    <d v="2021-04-01T00:00:00"/>
    <x v="13"/>
    <s v="P"/>
    <s v="Active"/>
    <n v="101"/>
    <x v="100"/>
    <s v="N"/>
    <x v="11"/>
    <n v="1082"/>
    <x v="0"/>
    <s v="Niederl. 3"/>
    <n v="1"/>
    <s v="Department"/>
    <s v="Supervisor"/>
    <s v="Non-Mgm."/>
    <s v="ang."/>
    <s v="M"/>
    <d v="2002-07-01T00:00:00"/>
    <m/>
    <s v=""/>
    <n v="17"/>
    <d v="1968-09-16T00:00:00"/>
    <n v="51"/>
    <s v="N"/>
    <n v="30"/>
    <n v="2.5"/>
    <n v="39"/>
    <x v="0"/>
    <n v="1"/>
    <n v="365"/>
    <n v="0"/>
    <n v="62457"/>
    <n v="11268.998250000001"/>
    <n v="0"/>
    <n v="0"/>
    <n v="0"/>
    <n v="0"/>
    <n v="0"/>
    <n v="0"/>
    <n v="0"/>
    <n v="0"/>
    <n v="0"/>
    <n v="0"/>
    <n v="0"/>
    <n v="0"/>
    <n v="318"/>
    <n v="0"/>
    <n v="0"/>
    <n v="0"/>
    <n v="0"/>
    <n v="71.216099999999997"/>
    <n v="0"/>
    <n v="0"/>
  </r>
  <r>
    <d v="2021-04-01T00:00:00"/>
    <x v="13"/>
    <s v="P"/>
    <s v="Active"/>
    <n v="102"/>
    <x v="101"/>
    <s v="N"/>
    <x v="16"/>
    <n v="1066"/>
    <x v="10"/>
    <s v="Niederl. 11"/>
    <n v="1"/>
    <s v="Department"/>
    <s v="Supervisor"/>
    <s v="Manager"/>
    <s v="ang."/>
    <s v="M"/>
    <d v="1994-08-22T00:00:00"/>
    <m/>
    <s v=""/>
    <n v="25"/>
    <d v="1975-02-27T00:00:00"/>
    <n v="44"/>
    <s v="N"/>
    <n v="30"/>
    <n v="2.5"/>
    <n v="39"/>
    <x v="0"/>
    <n v="1"/>
    <n v="365"/>
    <n v="0"/>
    <n v="62469"/>
    <n v="11270.515000000001"/>
    <n v="0"/>
    <n v="0"/>
    <n v="360"/>
    <n v="0"/>
    <n v="0"/>
    <n v="0"/>
    <n v="0"/>
    <n v="0"/>
    <n v="0"/>
    <n v="0"/>
    <n v="0"/>
    <n v="0"/>
    <n v="318"/>
    <n v="0"/>
    <n v="0"/>
    <n v="0"/>
    <n v="0"/>
    <n v="151.83810000000003"/>
    <n v="978.12"/>
    <n v="0"/>
  </r>
  <r>
    <d v="2021-04-01T00:00:00"/>
    <x v="13"/>
    <s v="P"/>
    <s v="Active"/>
    <n v="103"/>
    <x v="102"/>
    <s v="N"/>
    <x v="22"/>
    <n v="1060"/>
    <x v="2"/>
    <s v="Niederl. 7"/>
    <n v="1"/>
    <s v="Department"/>
    <s v="Supervisor"/>
    <s v="Non-Mgm."/>
    <s v="ang."/>
    <s v="M"/>
    <d v="2002-10-01T00:00:00"/>
    <m/>
    <s v=""/>
    <n v="17"/>
    <d v="1964-02-10T00:00:00"/>
    <n v="55"/>
    <s v="J"/>
    <n v="30"/>
    <n v="2.5"/>
    <n v="39"/>
    <x v="0"/>
    <n v="1"/>
    <n v="365"/>
    <n v="0"/>
    <n v="62481"/>
    <n v="11272.03175"/>
    <n v="0"/>
    <n v="0"/>
    <n v="0"/>
    <n v="0"/>
    <n v="0"/>
    <n v="0"/>
    <n v="0"/>
    <n v="0"/>
    <n v="0"/>
    <n v="0"/>
    <n v="3604.6730769230771"/>
    <n v="2863.7125000000001"/>
    <n v="318"/>
    <n v="0"/>
    <n v="0"/>
    <n v="0"/>
    <n v="0"/>
    <n v="1519.8110499519232"/>
    <n v="0"/>
    <n v="0"/>
  </r>
  <r>
    <d v="2021-04-01T00:00:00"/>
    <x v="13"/>
    <s v="P"/>
    <s v="Active"/>
    <n v="104"/>
    <x v="103"/>
    <s v="N"/>
    <x v="5"/>
    <n v="1093"/>
    <x v="1"/>
    <s v="Niederl. 1"/>
    <n v="1"/>
    <s v="Department"/>
    <s v="Supervisor"/>
    <s v="Non-Mgm."/>
    <s v="ang."/>
    <s v="M"/>
    <d v="2002-11-01T00:00:00"/>
    <m/>
    <s v=""/>
    <n v="17"/>
    <d v="1974-01-03T00:00:00"/>
    <n v="46"/>
    <s v="N"/>
    <n v="30"/>
    <n v="2.5"/>
    <n v="39"/>
    <x v="0"/>
    <n v="1"/>
    <n v="365"/>
    <n v="0"/>
    <n v="62493"/>
    <n v="11273.548500000003"/>
    <n v="0"/>
    <n v="0"/>
    <n v="0"/>
    <n v="0"/>
    <n v="0"/>
    <n v="0"/>
    <n v="0"/>
    <n v="0"/>
    <n v="0"/>
    <n v="0"/>
    <n v="0"/>
    <n v="0"/>
    <n v="318"/>
    <n v="0"/>
    <n v="0"/>
    <n v="0"/>
    <n v="0"/>
    <n v="71.216099999999997"/>
    <n v="0"/>
    <n v="0"/>
  </r>
  <r>
    <d v="2021-04-01T00:00:00"/>
    <x v="13"/>
    <s v="P"/>
    <s v="Active"/>
    <n v="105"/>
    <x v="104"/>
    <s v="N"/>
    <x v="19"/>
    <n v="1083"/>
    <x v="0"/>
    <s v="Niederl. 3"/>
    <n v="1"/>
    <s v="Department"/>
    <s v="Supervisor"/>
    <s v="Non-Mgm."/>
    <s v="ang."/>
    <s v="M"/>
    <d v="2002-11-18T00:00:00"/>
    <m/>
    <s v=""/>
    <n v="17"/>
    <d v="1976-01-24T00:00:00"/>
    <n v="43"/>
    <s v="N"/>
    <n v="30"/>
    <n v="2.5"/>
    <n v="39"/>
    <x v="0"/>
    <n v="1"/>
    <n v="365"/>
    <n v="0"/>
    <n v="62505"/>
    <n v="11275.065250000001"/>
    <n v="0"/>
    <n v="0"/>
    <n v="0"/>
    <n v="0"/>
    <n v="0"/>
    <n v="0"/>
    <n v="0"/>
    <n v="0"/>
    <n v="0"/>
    <n v="0"/>
    <n v="0"/>
    <n v="0"/>
    <n v="318"/>
    <n v="0"/>
    <n v="0"/>
    <n v="0"/>
    <n v="0"/>
    <n v="71.216099999999997"/>
    <n v="0"/>
    <n v="0"/>
  </r>
  <r>
    <d v="2021-04-01T00:00:00"/>
    <x v="13"/>
    <s v="P"/>
    <s v="Active"/>
    <n v="106"/>
    <x v="105"/>
    <s v="N"/>
    <x v="37"/>
    <n v="1005"/>
    <x v="1"/>
    <s v="Niederl. 1"/>
    <n v="1"/>
    <s v="Department"/>
    <s v="Supervisor"/>
    <s v="Manager"/>
    <s v="ang."/>
    <s v="M"/>
    <d v="2002-12-01T00:00:00"/>
    <m/>
    <s v=""/>
    <n v="17"/>
    <d v="1970-11-16T00:00:00"/>
    <n v="49"/>
    <s v="N"/>
    <n v="30"/>
    <n v="2.5"/>
    <n v="39"/>
    <x v="0"/>
    <n v="1"/>
    <n v="365"/>
    <n v="0"/>
    <n v="62517"/>
    <n v="11276.582"/>
    <n v="0"/>
    <n v="0"/>
    <n v="0"/>
    <n v="0"/>
    <n v="0"/>
    <n v="0"/>
    <n v="0"/>
    <n v="0"/>
    <n v="0"/>
    <n v="0"/>
    <n v="0"/>
    <n v="0"/>
    <n v="318"/>
    <n v="0"/>
    <n v="0"/>
    <n v="0"/>
    <n v="0"/>
    <n v="71.216099999999997"/>
    <n v="0"/>
    <n v="0"/>
  </r>
  <r>
    <d v="2021-04-01T00:00:00"/>
    <x v="13"/>
    <s v="P"/>
    <s v="Active"/>
    <n v="107"/>
    <x v="106"/>
    <s v="N"/>
    <x v="24"/>
    <n v="1081"/>
    <x v="0"/>
    <s v="Niederl. 3"/>
    <n v="1"/>
    <s v="Department"/>
    <s v="Supervisor"/>
    <s v="Director"/>
    <s v="ang."/>
    <s v="M"/>
    <d v="2003-05-01T00:00:00"/>
    <m/>
    <s v=""/>
    <n v="16"/>
    <d v="1968-01-19T00:00:00"/>
    <n v="51"/>
    <s v="N"/>
    <n v="30"/>
    <n v="2.5"/>
    <n v="39"/>
    <x v="0"/>
    <n v="1"/>
    <n v="365"/>
    <n v="0"/>
    <n v="62529"/>
    <n v="11278.098750000001"/>
    <n v="0"/>
    <n v="0"/>
    <n v="0"/>
    <n v="0"/>
    <n v="0"/>
    <n v="0"/>
    <n v="0"/>
    <n v="0"/>
    <n v="0"/>
    <n v="0"/>
    <n v="0"/>
    <n v="0"/>
    <n v="318"/>
    <n v="0"/>
    <n v="0"/>
    <n v="0"/>
    <n v="0"/>
    <n v="71.216099999999997"/>
    <n v="2154.828"/>
    <n v="0"/>
  </r>
  <r>
    <d v="2021-04-01T00:00:00"/>
    <x v="13"/>
    <s v="P"/>
    <s v="Active"/>
    <n v="108"/>
    <x v="107"/>
    <s v="N"/>
    <x v="21"/>
    <n v="1086"/>
    <x v="0"/>
    <s v="Niederl. 3"/>
    <n v="1"/>
    <s v="Department"/>
    <s v="Supervisor"/>
    <s v="Non-Mgm."/>
    <s v="ang."/>
    <s v="M"/>
    <d v="2003-05-01T00:00:00"/>
    <m/>
    <s v=""/>
    <n v="16"/>
    <d v="1970-03-27T00:00:00"/>
    <n v="49"/>
    <s v="N"/>
    <n v="30"/>
    <n v="2.5"/>
    <n v="39"/>
    <x v="0"/>
    <n v="1"/>
    <n v="365"/>
    <n v="0"/>
    <n v="62541"/>
    <n v="11279.615500000002"/>
    <n v="0"/>
    <n v="0"/>
    <n v="0"/>
    <n v="0"/>
    <n v="0"/>
    <n v="0"/>
    <n v="0"/>
    <n v="0"/>
    <n v="0"/>
    <n v="0"/>
    <n v="0"/>
    <n v="0"/>
    <n v="318"/>
    <n v="0"/>
    <n v="0"/>
    <n v="0"/>
    <n v="0"/>
    <n v="71.216099999999997"/>
    <n v="0"/>
    <n v="0"/>
  </r>
  <r>
    <d v="2021-04-01T00:00:00"/>
    <x v="13"/>
    <s v="P"/>
    <s v="Active"/>
    <n v="109"/>
    <x v="108"/>
    <s v="N"/>
    <x v="2"/>
    <n v="1010"/>
    <x v="1"/>
    <s v="Niederl. 1"/>
    <n v="1"/>
    <s v="Department"/>
    <s v="Supervisor"/>
    <s v="Non-Mgm."/>
    <s v="ang."/>
    <s v="M"/>
    <d v="2003-05-05T00:00:00"/>
    <m/>
    <s v=""/>
    <n v="16"/>
    <d v="1960-02-06T00:00:00"/>
    <n v="59"/>
    <s v="N"/>
    <n v="30"/>
    <n v="2.5"/>
    <n v="39"/>
    <x v="0"/>
    <n v="1"/>
    <n v="365"/>
    <n v="0"/>
    <n v="62553"/>
    <n v="11281.132250000001"/>
    <n v="0"/>
    <n v="0"/>
    <n v="0"/>
    <n v="0"/>
    <n v="0"/>
    <n v="0"/>
    <n v="0"/>
    <n v="0"/>
    <n v="0"/>
    <n v="0"/>
    <n v="0"/>
    <n v="0"/>
    <n v="318"/>
    <n v="0"/>
    <n v="0"/>
    <n v="0"/>
    <n v="0"/>
    <n v="71.216099999999997"/>
    <n v="0"/>
    <n v="0"/>
  </r>
  <r>
    <d v="2021-04-01T00:00:00"/>
    <x v="13"/>
    <s v="P"/>
    <s v="Active"/>
    <n v="110"/>
    <x v="109"/>
    <s v="N"/>
    <x v="12"/>
    <n v="1089"/>
    <x v="0"/>
    <s v="Niederl. 3"/>
    <n v="1"/>
    <s v="Department"/>
    <s v="Supervisor"/>
    <s v="Director"/>
    <s v="ang."/>
    <s v="M"/>
    <d v="2003-06-10T00:00:00"/>
    <m/>
    <s v=""/>
    <n v="16"/>
    <d v="1965-09-21T00:00:00"/>
    <n v="54"/>
    <s v="N"/>
    <n v="30"/>
    <n v="2.5"/>
    <n v="39"/>
    <x v="0"/>
    <n v="1"/>
    <n v="365"/>
    <n v="0"/>
    <n v="62565"/>
    <n v="11282.649000000001"/>
    <n v="0"/>
    <n v="0"/>
    <n v="0"/>
    <n v="0"/>
    <n v="0"/>
    <n v="0"/>
    <n v="37580.039999999994"/>
    <n v="0"/>
    <n v="0"/>
    <n v="0"/>
    <n v="0"/>
    <n v="0"/>
    <n v="318"/>
    <n v="0"/>
    <n v="0"/>
    <n v="0"/>
    <n v="0"/>
    <n v="8487.2660579999992"/>
    <n v="2370.402"/>
    <n v="0"/>
  </r>
  <r>
    <d v="2021-04-01T00:00:00"/>
    <x v="13"/>
    <s v="P"/>
    <s v="Active"/>
    <n v="111"/>
    <x v="110"/>
    <s v="N"/>
    <x v="38"/>
    <n v="1074"/>
    <x v="0"/>
    <s v="Niederl. 3"/>
    <n v="1"/>
    <s v="Department"/>
    <s v="Supervisor"/>
    <s v="Manager"/>
    <s v="ang."/>
    <s v="M"/>
    <d v="2003-10-01T00:00:00"/>
    <m/>
    <s v=""/>
    <n v="16"/>
    <d v="1973-06-23T00:00:00"/>
    <n v="46"/>
    <s v="N"/>
    <n v="30"/>
    <n v="2.5"/>
    <n v="39"/>
    <x v="0"/>
    <n v="1"/>
    <n v="365"/>
    <n v="0"/>
    <n v="62577"/>
    <n v="11284.165750000002"/>
    <n v="0"/>
    <n v="0"/>
    <n v="0"/>
    <n v="0"/>
    <n v="0"/>
    <n v="0"/>
    <n v="0"/>
    <n v="0"/>
    <n v="0"/>
    <n v="0"/>
    <n v="0"/>
    <n v="0"/>
    <n v="318"/>
    <n v="0"/>
    <n v="0"/>
    <n v="0"/>
    <n v="0"/>
    <n v="71.216099999999997"/>
    <n v="3282.2879999999991"/>
    <n v="0"/>
  </r>
  <r>
    <d v="2021-04-01T00:00:00"/>
    <x v="13"/>
    <s v="P"/>
    <s v="Active"/>
    <n v="112"/>
    <x v="111"/>
    <s v="N"/>
    <x v="16"/>
    <n v="1067"/>
    <x v="11"/>
    <s v="Niederl. 12"/>
    <n v="1"/>
    <s v="Department"/>
    <s v="Supervisor"/>
    <s v="Non-Mgm."/>
    <s v="ang."/>
    <s v="M"/>
    <d v="2003-11-01T00:00:00"/>
    <m/>
    <s v=""/>
    <n v="16"/>
    <d v="1966-03-06T00:00:00"/>
    <n v="53"/>
    <s v="N"/>
    <n v="30"/>
    <n v="2.5"/>
    <n v="39"/>
    <x v="0"/>
    <n v="1"/>
    <n v="365"/>
    <n v="0"/>
    <n v="62589"/>
    <n v="11285.682500000001"/>
    <n v="0"/>
    <n v="0"/>
    <n v="0"/>
    <n v="0"/>
    <n v="0"/>
    <n v="0"/>
    <n v="0"/>
    <n v="0"/>
    <n v="0"/>
    <n v="0"/>
    <n v="0"/>
    <n v="0"/>
    <n v="318"/>
    <n v="0"/>
    <n v="0"/>
    <n v="0"/>
    <n v="0"/>
    <n v="71.216099999999997"/>
    <n v="0"/>
    <n v="0"/>
  </r>
  <r>
    <d v="2021-04-01T00:00:00"/>
    <x v="13"/>
    <s v="P"/>
    <s v="Active"/>
    <n v="113"/>
    <x v="112"/>
    <s v="N"/>
    <x v="22"/>
    <n v="1035"/>
    <x v="5"/>
    <s v="Niederl. 5"/>
    <n v="1"/>
    <s v="Department"/>
    <s v="Supervisor"/>
    <s v="Non-Mgm."/>
    <s v="ang."/>
    <s v="M"/>
    <d v="2004-01-01T00:00:00"/>
    <m/>
    <s v=""/>
    <n v="16"/>
    <d v="1965-10-14T00:00:00"/>
    <n v="54"/>
    <s v="J"/>
    <n v="30"/>
    <n v="2.5"/>
    <n v="39"/>
    <x v="0"/>
    <n v="1"/>
    <n v="365"/>
    <n v="0"/>
    <n v="62601"/>
    <n v="11287.19925"/>
    <n v="0"/>
    <n v="0"/>
    <n v="0"/>
    <n v="0"/>
    <n v="0"/>
    <n v="0"/>
    <n v="0"/>
    <n v="0"/>
    <n v="0"/>
    <n v="0"/>
    <n v="3611.5961538461538"/>
    <n v="2869.2125000000001"/>
    <n v="318"/>
    <n v="0"/>
    <n v="0"/>
    <n v="0"/>
    <n v="0"/>
    <n v="1522.5931980288462"/>
    <n v="0"/>
    <n v="0"/>
  </r>
  <r>
    <d v="2021-04-01T00:00:00"/>
    <x v="13"/>
    <s v="P"/>
    <s v="Active"/>
    <n v="114"/>
    <x v="113"/>
    <s v="N"/>
    <x v="22"/>
    <n v="1047"/>
    <x v="9"/>
    <s v="Niederl. 4"/>
    <n v="1"/>
    <s v="Department"/>
    <s v="Supervisor"/>
    <s v="Non-Mgm."/>
    <s v="ang."/>
    <s v="M"/>
    <d v="2004-01-01T00:00:00"/>
    <m/>
    <s v=""/>
    <n v="16"/>
    <d v="1965-01-09T00:00:00"/>
    <n v="55"/>
    <s v="J"/>
    <n v="30"/>
    <n v="2.5"/>
    <n v="39"/>
    <x v="0"/>
    <n v="1"/>
    <n v="365"/>
    <n v="0"/>
    <n v="62613"/>
    <n v="11288.716"/>
    <n v="0"/>
    <n v="0"/>
    <n v="0"/>
    <n v="0"/>
    <n v="0"/>
    <n v="0"/>
    <n v="0"/>
    <n v="0"/>
    <n v="0"/>
    <n v="0"/>
    <n v="3612.288461538461"/>
    <n v="2869.7624999999998"/>
    <n v="318"/>
    <n v="0"/>
    <n v="0"/>
    <n v="0"/>
    <n v="0"/>
    <n v="1522.8714128365389"/>
    <n v="0"/>
    <n v="0"/>
  </r>
  <r>
    <d v="2021-04-01T00:00:00"/>
    <x v="13"/>
    <s v="P"/>
    <s v="Active"/>
    <n v="115"/>
    <x v="114"/>
    <s v="N"/>
    <x v="22"/>
    <n v="1041"/>
    <x v="4"/>
    <s v="Niederl. 6"/>
    <n v="1"/>
    <s v="Department"/>
    <s v="Supervisor"/>
    <s v="Non-Mgm."/>
    <s v="ang."/>
    <s v="M"/>
    <d v="2004-01-01T00:00:00"/>
    <m/>
    <s v=""/>
    <n v="16"/>
    <d v="1957-03-29T00:00:00"/>
    <n v="62"/>
    <s v="J"/>
    <n v="35"/>
    <n v="2.9166666666666665"/>
    <n v="39"/>
    <x v="0"/>
    <n v="1"/>
    <n v="365"/>
    <n v="0"/>
    <n v="62625"/>
    <n v="11290.232750000001"/>
    <n v="0"/>
    <n v="0"/>
    <n v="0"/>
    <n v="0"/>
    <n v="0"/>
    <n v="0"/>
    <n v="0"/>
    <n v="0"/>
    <n v="0"/>
    <n v="0"/>
    <n v="4215.1442307692305"/>
    <n v="2870.3125000000005"/>
    <n v="318"/>
    <n v="0"/>
    <n v="0"/>
    <n v="0"/>
    <n v="0"/>
    <n v="1658.0041348557693"/>
    <n v="0"/>
    <n v="0"/>
  </r>
  <r>
    <d v="2021-04-01T00:00:00"/>
    <x v="13"/>
    <s v="P"/>
    <s v="Active"/>
    <n v="116"/>
    <x v="115"/>
    <s v="N"/>
    <x v="28"/>
    <n v="1004"/>
    <x v="1"/>
    <s v="Niederl. 1"/>
    <n v="1"/>
    <s v="Department"/>
    <s v="Supervisor"/>
    <s v="Non-Mgm."/>
    <s v="ang."/>
    <s v="M"/>
    <d v="2004-02-16T00:00:00"/>
    <m/>
    <s v=""/>
    <n v="15"/>
    <d v="1977-06-14T00:00:00"/>
    <n v="42"/>
    <s v="N"/>
    <n v="30"/>
    <n v="2.5"/>
    <n v="39"/>
    <x v="0"/>
    <n v="1"/>
    <n v="365"/>
    <n v="0"/>
    <n v="62637"/>
    <n v="11291.749500000002"/>
    <n v="0"/>
    <n v="0"/>
    <n v="0"/>
    <n v="0"/>
    <n v="0"/>
    <n v="0"/>
    <n v="0"/>
    <n v="0"/>
    <n v="0"/>
    <n v="0"/>
    <n v="0"/>
    <n v="0"/>
    <n v="318"/>
    <n v="0"/>
    <n v="0"/>
    <n v="0"/>
    <n v="0"/>
    <n v="71.216099999999997"/>
    <n v="0"/>
    <n v="0"/>
  </r>
  <r>
    <d v="2021-04-01T00:00:00"/>
    <x v="13"/>
    <s v="P"/>
    <s v="Active"/>
    <n v="117"/>
    <x v="116"/>
    <s v="N"/>
    <x v="37"/>
    <n v="1005"/>
    <x v="1"/>
    <s v="Niederl. 1"/>
    <n v="1"/>
    <s v="Department"/>
    <s v="Supervisor"/>
    <s v="Non-Mgm."/>
    <s v="ang."/>
    <s v="M"/>
    <d v="2004-04-01T00:00:00"/>
    <m/>
    <s v=""/>
    <n v="15"/>
    <d v="1969-09-26T00:00:00"/>
    <n v="50"/>
    <s v="N"/>
    <n v="30"/>
    <n v="2.5"/>
    <n v="39"/>
    <x v="0"/>
    <n v="1"/>
    <n v="365"/>
    <n v="0"/>
    <n v="62649"/>
    <n v="11293.266250000001"/>
    <n v="0"/>
    <n v="0"/>
    <n v="0"/>
    <n v="0"/>
    <n v="0"/>
    <n v="0"/>
    <n v="0"/>
    <n v="0"/>
    <n v="0"/>
    <n v="0"/>
    <n v="0"/>
    <n v="0"/>
    <n v="318"/>
    <n v="0"/>
    <n v="0"/>
    <n v="0"/>
    <n v="0"/>
    <n v="71.216099999999997"/>
    <n v="0"/>
    <n v="0"/>
  </r>
  <r>
    <d v="2021-04-01T00:00:00"/>
    <x v="13"/>
    <s v="P"/>
    <s v="Active"/>
    <n v="118"/>
    <x v="117"/>
    <s v="N"/>
    <x v="39"/>
    <n v="1085"/>
    <x v="0"/>
    <s v="Niederl. 3"/>
    <n v="1"/>
    <s v="Department"/>
    <s v="Supervisor"/>
    <s v="Non-Mgm."/>
    <s v="ang."/>
    <s v="M"/>
    <d v="2004-05-24T00:00:00"/>
    <m/>
    <s v=""/>
    <n v="15"/>
    <d v="1964-02-05T00:00:00"/>
    <n v="55"/>
    <s v="N"/>
    <n v="30"/>
    <n v="2.5"/>
    <n v="39"/>
    <x v="0"/>
    <n v="1"/>
    <n v="365"/>
    <n v="0"/>
    <n v="62661"/>
    <n v="11294.782999999999"/>
    <n v="0"/>
    <n v="0"/>
    <n v="0"/>
    <n v="0"/>
    <n v="0"/>
    <n v="0"/>
    <n v="0"/>
    <n v="0"/>
    <n v="0"/>
    <n v="0"/>
    <n v="0"/>
    <n v="0"/>
    <n v="318"/>
    <n v="0"/>
    <n v="0"/>
    <n v="0"/>
    <n v="0"/>
    <n v="71.216099999999997"/>
    <n v="0"/>
    <n v="0"/>
  </r>
  <r>
    <d v="2021-04-01T00:00:00"/>
    <x v="13"/>
    <s v="P"/>
    <s v="Active"/>
    <n v="119"/>
    <x v="118"/>
    <s v="N"/>
    <x v="1"/>
    <n v="1017"/>
    <x v="1"/>
    <s v="Niederl. 1"/>
    <n v="1"/>
    <s v="Department"/>
    <s v="Supervisor"/>
    <s v="Non-Mgm."/>
    <s v="ang."/>
    <s v="M"/>
    <d v="2004-07-19T00:00:00"/>
    <m/>
    <s v=""/>
    <n v="15"/>
    <d v="1973-11-30T00:00:00"/>
    <n v="46"/>
    <s v="N"/>
    <n v="30"/>
    <n v="2.5"/>
    <n v="39"/>
    <x v="0"/>
    <n v="1"/>
    <n v="365"/>
    <n v="0"/>
    <n v="62673"/>
    <n v="11296.29975"/>
    <n v="0"/>
    <n v="0"/>
    <n v="0"/>
    <n v="0"/>
    <n v="0"/>
    <n v="0"/>
    <n v="0"/>
    <n v="0"/>
    <n v="0"/>
    <n v="0"/>
    <n v="0"/>
    <n v="0"/>
    <n v="318"/>
    <n v="0"/>
    <n v="0"/>
    <n v="0"/>
    <n v="0"/>
    <n v="71.216099999999997"/>
    <n v="0"/>
    <n v="0"/>
  </r>
  <r>
    <d v="2021-04-01T00:00:00"/>
    <x v="13"/>
    <s v="P"/>
    <s v="Active"/>
    <n v="120"/>
    <x v="119"/>
    <s v="N"/>
    <x v="1"/>
    <n v="1017"/>
    <x v="1"/>
    <s v="Niederl. 1"/>
    <n v="1"/>
    <s v="Department"/>
    <s v="Supervisor"/>
    <s v="Non-Mgm."/>
    <s v="ang."/>
    <s v="W"/>
    <d v="2004-02-16T00:00:00"/>
    <m/>
    <s v=""/>
    <n v="15"/>
    <d v="1979-11-06T00:00:00"/>
    <n v="40"/>
    <s v="N"/>
    <n v="18"/>
    <n v="1.5"/>
    <n v="12"/>
    <x v="0"/>
    <n v="0.30769230769230765"/>
    <n v="365"/>
    <n v="0"/>
    <n v="62685"/>
    <n v="11297.816500000001"/>
    <n v="0"/>
    <n v="0"/>
    <n v="0"/>
    <n v="0"/>
    <n v="0"/>
    <n v="0"/>
    <n v="0"/>
    <n v="0"/>
    <n v="0"/>
    <n v="0"/>
    <n v="0"/>
    <n v="0"/>
    <n v="318"/>
    <n v="0"/>
    <n v="0"/>
    <n v="0"/>
    <n v="0"/>
    <n v="71.216099999999997"/>
    <n v="0"/>
    <n v="0"/>
  </r>
  <r>
    <d v="2021-04-01T00:00:00"/>
    <x v="13"/>
    <s v="P"/>
    <s v="Active"/>
    <n v="121"/>
    <x v="120"/>
    <s v="Y"/>
    <x v="16"/>
    <n v="1049"/>
    <x v="3"/>
    <s v="Niederl. 8"/>
    <n v="0.5"/>
    <s v="Department"/>
    <s v="Supervisor"/>
    <s v="Non-Mgm."/>
    <s v="ang."/>
    <s v="W"/>
    <d v="2004-09-01T00:00:00"/>
    <m/>
    <s v=""/>
    <n v="15"/>
    <d v="1987-08-27T00:00:00"/>
    <n v="32"/>
    <s v="J"/>
    <n v="30"/>
    <n v="2.5"/>
    <n v="20"/>
    <x v="0"/>
    <n v="0.25641025641025639"/>
    <n v="730"/>
    <n v="0"/>
    <n v="125406"/>
    <n v="22600.183249999998"/>
    <n v="0"/>
    <n v="0"/>
    <n v="0"/>
    <n v="0"/>
    <n v="0"/>
    <n v="0"/>
    <n v="0"/>
    <n v="0"/>
    <n v="0"/>
    <n v="0"/>
    <n v="14108.174999999999"/>
    <n v="5747.7749999999996"/>
    <n v="318"/>
    <n v="0"/>
    <n v="0"/>
    <n v="0"/>
    <n v="0"/>
    <n v="4517.9561024999994"/>
    <n v="0"/>
    <n v="0"/>
  </r>
  <r>
    <d v="2021-04-01T00:00:00"/>
    <x v="13"/>
    <s v="P"/>
    <s v="Active"/>
    <n v="121"/>
    <x v="120"/>
    <s v="Y"/>
    <x v="16"/>
    <n v="1056"/>
    <x v="2"/>
    <s v="Niederl. 7"/>
    <n v="0.5"/>
    <s v="Department"/>
    <s v="Supervisor"/>
    <s v="Non-Mgm."/>
    <s v="ang."/>
    <s v="W"/>
    <d v="2004-09-01T00:00:00"/>
    <m/>
    <s v=""/>
    <n v="15"/>
    <d v="1987-08-27T00:00:00"/>
    <n v="32"/>
    <s v="J"/>
    <n v="30"/>
    <n v="2.5"/>
    <n v="20"/>
    <x v="0"/>
    <n v="0.25641025641025639"/>
    <n v="730"/>
    <n v="0"/>
    <n v="125406"/>
    <n v="22600.183249999998"/>
    <n v="0"/>
    <n v="0"/>
    <n v="0"/>
    <n v="0"/>
    <n v="0"/>
    <n v="0"/>
    <n v="0"/>
    <n v="0"/>
    <n v="0"/>
    <n v="0"/>
    <n v="14108.174999999999"/>
    <n v="5747.7749999999996"/>
    <n v="318"/>
    <n v="0"/>
    <n v="0"/>
    <n v="0"/>
    <n v="0"/>
    <n v="4517.9561024999994"/>
    <n v="0"/>
    <n v="0"/>
  </r>
  <r>
    <d v="2021-04-01T00:00:00"/>
    <x v="13"/>
    <s v="P"/>
    <s v="Active"/>
    <n v="122"/>
    <x v="121"/>
    <s v="N"/>
    <x v="21"/>
    <n v="1086"/>
    <x v="0"/>
    <s v="Niederl. 3"/>
    <n v="1"/>
    <s v="Department"/>
    <s v="Supervisor"/>
    <s v="Non-Mgm."/>
    <s v="ang."/>
    <s v="M"/>
    <d v="2004-10-01T00:00:00"/>
    <m/>
    <s v=""/>
    <n v="15"/>
    <d v="1971-06-10T00:00:00"/>
    <n v="48"/>
    <s v="N"/>
    <n v="30"/>
    <n v="2.5"/>
    <n v="39"/>
    <x v="0"/>
    <n v="1"/>
    <n v="365"/>
    <n v="0"/>
    <n v="62721"/>
    <n v="11302.366750000001"/>
    <n v="0"/>
    <n v="0"/>
    <n v="0"/>
    <n v="0"/>
    <n v="0"/>
    <n v="0"/>
    <n v="0"/>
    <n v="0"/>
    <n v="0"/>
    <n v="0"/>
    <n v="0"/>
    <n v="0"/>
    <n v="318"/>
    <n v="0"/>
    <n v="0"/>
    <n v="0"/>
    <n v="0"/>
    <n v="71.216099999999997"/>
    <n v="0"/>
    <n v="0"/>
  </r>
  <r>
    <d v="2021-04-01T00:00:00"/>
    <x v="13"/>
    <s v="P"/>
    <s v="Active"/>
    <n v="123"/>
    <x v="122"/>
    <s v="N"/>
    <x v="40"/>
    <n v="1001"/>
    <x v="1"/>
    <s v="Niederl. 1"/>
    <n v="1"/>
    <s v="Department"/>
    <s v="Supervisor"/>
    <s v="Manager"/>
    <s v="ang."/>
    <s v="M"/>
    <d v="2005-01-10T00:00:00"/>
    <m/>
    <s v=""/>
    <n v="15"/>
    <d v="1961-06-21T00:00:00"/>
    <n v="58"/>
    <s v="N"/>
    <n v="30"/>
    <n v="2.5"/>
    <n v="39"/>
    <x v="0"/>
    <n v="1"/>
    <n v="365"/>
    <n v="0"/>
    <n v="62733"/>
    <n v="11303.8835"/>
    <n v="0"/>
    <n v="0"/>
    <n v="0"/>
    <n v="0"/>
    <n v="0"/>
    <n v="0"/>
    <n v="0"/>
    <n v="0"/>
    <n v="0"/>
    <n v="0"/>
    <n v="0"/>
    <n v="0"/>
    <n v="318"/>
    <n v="0"/>
    <n v="0"/>
    <n v="0"/>
    <n v="0"/>
    <n v="71.216099999999997"/>
    <n v="0"/>
    <n v="284.71999999999997"/>
  </r>
  <r>
    <d v="2021-04-01T00:00:00"/>
    <x v="13"/>
    <s v="P"/>
    <s v="Active"/>
    <n v="124"/>
    <x v="123"/>
    <s v="N"/>
    <x v="22"/>
    <n v="1053"/>
    <x v="3"/>
    <s v="Niederl. 8"/>
    <n v="1"/>
    <s v="Department"/>
    <s v="Supervisor"/>
    <s v="Non-Mgm."/>
    <s v="ang."/>
    <s v="M"/>
    <d v="2005-02-01T00:00:00"/>
    <m/>
    <s v=""/>
    <n v="14"/>
    <d v="1958-11-05T00:00:00"/>
    <n v="61"/>
    <s v="J"/>
    <n v="30"/>
    <n v="2.5"/>
    <n v="39"/>
    <x v="0"/>
    <n v="1"/>
    <n v="365"/>
    <n v="0"/>
    <n v="62745"/>
    <n v="11305.400250000002"/>
    <n v="0"/>
    <n v="0"/>
    <n v="0"/>
    <n v="0"/>
    <n v="0"/>
    <n v="0"/>
    <n v="0"/>
    <n v="0"/>
    <n v="0"/>
    <n v="0"/>
    <n v="3619.9038461538462"/>
    <n v="2875.8125"/>
    <n v="318"/>
    <n v="0"/>
    <n v="0"/>
    <n v="0"/>
    <n v="0"/>
    <n v="1525.9317757211541"/>
    <n v="0"/>
    <n v="284.71999999999997"/>
  </r>
  <r>
    <d v="2021-04-01T00:00:00"/>
    <x v="13"/>
    <s v="P"/>
    <s v="Active"/>
    <n v="125"/>
    <x v="124"/>
    <s v="N"/>
    <x v="41"/>
    <n v="1006"/>
    <x v="1"/>
    <s v="Niederl. 1"/>
    <n v="1"/>
    <s v="Department"/>
    <s v="Supervisor"/>
    <s v="Manager"/>
    <s v="ang."/>
    <s v="M"/>
    <d v="1989-10-02T00:00:00"/>
    <m/>
    <s v=""/>
    <n v="30"/>
    <d v="1968-09-21T00:00:00"/>
    <n v="51"/>
    <s v="N"/>
    <n v="30"/>
    <n v="2.5"/>
    <n v="39"/>
    <x v="0"/>
    <n v="1"/>
    <n v="365"/>
    <n v="0"/>
    <n v="62757"/>
    <n v="11306.917000000001"/>
    <n v="0"/>
    <n v="0"/>
    <n v="0"/>
    <n v="0"/>
    <n v="0"/>
    <n v="0"/>
    <n v="0"/>
    <n v="0"/>
    <n v="0"/>
    <n v="0"/>
    <n v="0"/>
    <n v="0"/>
    <n v="318"/>
    <n v="0"/>
    <n v="0"/>
    <n v="0"/>
    <n v="0"/>
    <n v="71.216099999999997"/>
    <n v="0"/>
    <n v="0"/>
  </r>
  <r>
    <d v="2021-04-01T00:00:00"/>
    <x v="13"/>
    <s v="P"/>
    <s v="Active"/>
    <n v="126"/>
    <x v="125"/>
    <s v="N"/>
    <x v="22"/>
    <n v="1023"/>
    <x v="7"/>
    <s v="Niederl. 9"/>
    <n v="1"/>
    <s v="Department"/>
    <s v="Supervisor"/>
    <s v="Non-Mgm."/>
    <s v="ang."/>
    <s v="M"/>
    <d v="2005-07-01T00:00:00"/>
    <m/>
    <s v=""/>
    <n v="14"/>
    <d v="1978-01-16T00:00:00"/>
    <n v="42"/>
    <s v="J"/>
    <n v="30"/>
    <n v="2.5"/>
    <n v="39"/>
    <x v="0"/>
    <n v="1"/>
    <n v="365"/>
    <n v="0"/>
    <n v="62769"/>
    <n v="11308.433750000002"/>
    <n v="0"/>
    <n v="0"/>
    <n v="0"/>
    <n v="0"/>
    <n v="0"/>
    <n v="0"/>
    <n v="0"/>
    <n v="0"/>
    <n v="0"/>
    <n v="0"/>
    <n v="3621.288461538461"/>
    <n v="2876.9125000000004"/>
    <n v="318"/>
    <n v="0"/>
    <n v="0"/>
    <n v="0"/>
    <n v="0"/>
    <n v="1526.4882053365386"/>
    <n v="0"/>
    <n v="284.71999999999997"/>
  </r>
  <r>
    <d v="2021-04-01T00:00:00"/>
    <x v="13"/>
    <s v="P"/>
    <s v="Active"/>
    <n v="127"/>
    <x v="126"/>
    <s v="N"/>
    <x v="31"/>
    <n v="1034"/>
    <x v="5"/>
    <s v="Niederl. 5"/>
    <n v="1"/>
    <s v="Department"/>
    <s v="Supervisor"/>
    <s v="Manager"/>
    <s v="ang."/>
    <s v="M"/>
    <d v="2005-07-01T00:00:00"/>
    <m/>
    <s v=""/>
    <n v="14"/>
    <d v="1973-01-03T00:00:00"/>
    <n v="47"/>
    <s v="N"/>
    <n v="30"/>
    <n v="2.5"/>
    <n v="39"/>
    <x v="0"/>
    <n v="1"/>
    <n v="365"/>
    <n v="0"/>
    <n v="62781"/>
    <n v="11309.950500000001"/>
    <n v="0"/>
    <n v="0"/>
    <n v="720"/>
    <n v="0"/>
    <n v="0"/>
    <n v="0"/>
    <n v="0"/>
    <n v="0"/>
    <n v="0"/>
    <n v="0"/>
    <n v="0"/>
    <n v="0"/>
    <n v="318"/>
    <n v="0"/>
    <n v="0"/>
    <n v="0"/>
    <n v="0"/>
    <n v="232.46010000000004"/>
    <n v="1404.4799999999998"/>
    <n v="284.71999999999997"/>
  </r>
  <r>
    <d v="2021-04-01T00:00:00"/>
    <x v="13"/>
    <s v="P"/>
    <s v="Active"/>
    <n v="128"/>
    <x v="127"/>
    <s v="N"/>
    <x v="17"/>
    <n v="1088"/>
    <x v="0"/>
    <s v="Niederl. 3"/>
    <n v="1"/>
    <s v="Department"/>
    <s v="Supervisor"/>
    <s v="Non-Mgm."/>
    <s v="ang."/>
    <s v="M"/>
    <d v="2005-08-01T00:00:00"/>
    <m/>
    <s v=""/>
    <n v="14"/>
    <d v="1971-05-10T00:00:00"/>
    <n v="48"/>
    <s v="N"/>
    <n v="30"/>
    <n v="2.5"/>
    <n v="39"/>
    <x v="0"/>
    <n v="1"/>
    <n v="365"/>
    <n v="0"/>
    <n v="62793"/>
    <n v="11311.467250000002"/>
    <n v="0"/>
    <n v="0"/>
    <n v="0"/>
    <n v="0"/>
    <n v="0"/>
    <n v="0"/>
    <n v="0"/>
    <n v="0"/>
    <n v="0"/>
    <n v="0"/>
    <n v="0"/>
    <n v="0"/>
    <n v="318"/>
    <n v="0"/>
    <n v="0"/>
    <n v="0"/>
    <n v="0"/>
    <n v="71.216099999999997"/>
    <n v="0"/>
    <n v="284.71999999999997"/>
  </r>
  <r>
    <d v="2021-04-01T00:00:00"/>
    <x v="13"/>
    <s v="P"/>
    <s v="Active"/>
    <n v="129"/>
    <x v="128"/>
    <s v="N"/>
    <x v="36"/>
    <n v="1054"/>
    <x v="8"/>
    <s v="Niederl. 2"/>
    <n v="1"/>
    <s v="Department"/>
    <s v="Supervisor"/>
    <s v="Supervisor"/>
    <s v="ang."/>
    <s v="M"/>
    <d v="2005-09-01T00:00:00"/>
    <m/>
    <s v=""/>
    <n v="14"/>
    <d v="1988-10-25T00:00:00"/>
    <n v="31"/>
    <s v="N"/>
    <n v="30"/>
    <n v="2.5"/>
    <n v="39"/>
    <x v="0"/>
    <n v="1"/>
    <n v="365"/>
    <n v="0"/>
    <n v="62805"/>
    <n v="11312.984"/>
    <n v="0"/>
    <n v="0"/>
    <n v="0"/>
    <n v="0"/>
    <n v="0"/>
    <n v="0"/>
    <n v="0"/>
    <n v="0"/>
    <n v="0"/>
    <n v="0"/>
    <n v="0"/>
    <n v="0"/>
    <n v="318"/>
    <n v="0"/>
    <n v="0"/>
    <n v="0"/>
    <n v="0"/>
    <n v="71.216099999999997"/>
    <n v="0"/>
    <n v="284.71999999999997"/>
  </r>
  <r>
    <d v="2021-04-01T00:00:00"/>
    <x v="13"/>
    <s v="P"/>
    <s v="Active"/>
    <n v="130"/>
    <x v="129"/>
    <s v="N"/>
    <x v="37"/>
    <n v="1005"/>
    <x v="1"/>
    <s v="Niederl. 1"/>
    <n v="1"/>
    <s v="Department"/>
    <s v="Supervisor"/>
    <s v="Non-Mgm."/>
    <s v="ang."/>
    <s v="M"/>
    <d v="2003-06-02T00:00:00"/>
    <m/>
    <s v=""/>
    <n v="16"/>
    <d v="1980-09-05T00:00:00"/>
    <n v="39"/>
    <s v="N"/>
    <n v="30"/>
    <n v="2.5"/>
    <n v="39"/>
    <x v="0"/>
    <n v="1"/>
    <n v="365"/>
    <n v="0"/>
    <n v="62817"/>
    <n v="11314.500750000001"/>
    <n v="0"/>
    <n v="0"/>
    <n v="0"/>
    <n v="0"/>
    <n v="0"/>
    <n v="0"/>
    <n v="0"/>
    <n v="0"/>
    <n v="0"/>
    <n v="0"/>
    <n v="0"/>
    <n v="0"/>
    <n v="318"/>
    <n v="0"/>
    <n v="0"/>
    <n v="0"/>
    <n v="0"/>
    <n v="71.216099999999997"/>
    <n v="0"/>
    <n v="0"/>
  </r>
  <r>
    <d v="2021-04-01T00:00:00"/>
    <x v="13"/>
    <s v="P"/>
    <s v="Active"/>
    <n v="131"/>
    <x v="130"/>
    <s v="N"/>
    <x v="31"/>
    <n v="1052"/>
    <x v="3"/>
    <s v="Niederl. 8"/>
    <n v="1"/>
    <s v="Department"/>
    <s v="Supervisor"/>
    <s v="Non-Mgm."/>
    <s v="ang."/>
    <s v="M"/>
    <d v="2005-10-01T00:00:00"/>
    <m/>
    <s v=""/>
    <n v="14"/>
    <d v="1962-12-31T00:00:00"/>
    <n v="57"/>
    <s v="N"/>
    <n v="30"/>
    <n v="2.5"/>
    <n v="39"/>
    <x v="0"/>
    <n v="1"/>
    <n v="365"/>
    <n v="0"/>
    <n v="62829"/>
    <n v="11316.017500000002"/>
    <n v="0"/>
    <n v="8215.2000000000025"/>
    <n v="720"/>
    <n v="0"/>
    <n v="0"/>
    <n v="0"/>
    <n v="0"/>
    <n v="0"/>
    <n v="0"/>
    <n v="0"/>
    <n v="0"/>
    <n v="0"/>
    <n v="318"/>
    <n v="0"/>
    <n v="0"/>
    <n v="0"/>
    <n v="0"/>
    <n v="2072.2541399999996"/>
    <n v="1434.1200000000001"/>
    <n v="284.71999999999997"/>
  </r>
  <r>
    <d v="2021-04-01T00:00:00"/>
    <x v="13"/>
    <s v="P"/>
    <s v="Active"/>
    <n v="132"/>
    <x v="131"/>
    <s v="N"/>
    <x v="22"/>
    <n v="1041"/>
    <x v="4"/>
    <s v="Niederl. 6"/>
    <n v="1"/>
    <s v="Department"/>
    <s v="Supervisor"/>
    <s v="Non-Mgm."/>
    <s v="ang."/>
    <s v="M"/>
    <d v="2006-01-01T00:00:00"/>
    <m/>
    <s v=""/>
    <n v="14"/>
    <d v="1966-07-17T00:00:00"/>
    <n v="53"/>
    <s v="J"/>
    <n v="35"/>
    <n v="2.9166666666666665"/>
    <n v="39"/>
    <x v="0"/>
    <n v="1"/>
    <n v="365"/>
    <n v="0"/>
    <n v="62841"/>
    <n v="11317.534250000001"/>
    <n v="0"/>
    <n v="0"/>
    <n v="0"/>
    <n v="0"/>
    <n v="0"/>
    <n v="0"/>
    <n v="0"/>
    <n v="0"/>
    <n v="0"/>
    <n v="0"/>
    <n v="4229.6826923076924"/>
    <n v="2880.2125000000001"/>
    <n v="318"/>
    <n v="0"/>
    <n v="0"/>
    <n v="0"/>
    <n v="0"/>
    <n v="1663.4771283173077"/>
    <n v="0"/>
    <n v="0"/>
  </r>
  <r>
    <d v="2021-04-01T00:00:00"/>
    <x v="13"/>
    <s v="P"/>
    <s v="Active"/>
    <n v="133"/>
    <x v="132"/>
    <s v="N"/>
    <x v="9"/>
    <n v="1087"/>
    <x v="0"/>
    <s v="Niederl. 3"/>
    <n v="1"/>
    <s v="Department"/>
    <s v="Supervisor"/>
    <s v="Non-Mgm."/>
    <s v="ang."/>
    <s v="M"/>
    <d v="2006-05-01T00:00:00"/>
    <m/>
    <s v=""/>
    <n v="13"/>
    <d v="1974-09-25T00:00:00"/>
    <n v="45"/>
    <s v="N"/>
    <n v="30"/>
    <n v="2.5"/>
    <n v="39"/>
    <x v="0"/>
    <n v="1"/>
    <n v="365"/>
    <n v="0"/>
    <n v="62853"/>
    <n v="11319.051000000001"/>
    <n v="0"/>
    <n v="0"/>
    <n v="0"/>
    <n v="0"/>
    <n v="0"/>
    <n v="0"/>
    <n v="0"/>
    <n v="0"/>
    <n v="0"/>
    <n v="0"/>
    <n v="0"/>
    <n v="0"/>
    <n v="318"/>
    <n v="0"/>
    <n v="0"/>
    <n v="0"/>
    <n v="0"/>
    <n v="71.216099999999997"/>
    <n v="0"/>
    <n v="0"/>
  </r>
  <r>
    <d v="2021-04-01T00:00:00"/>
    <x v="13"/>
    <s v="P"/>
    <s v="Active"/>
    <n v="134"/>
    <x v="133"/>
    <s v="N"/>
    <x v="42"/>
    <n v="1076"/>
    <x v="0"/>
    <s v="Niederl. 3"/>
    <n v="1"/>
    <s v="Department"/>
    <s v="Supervisor"/>
    <s v="Manager"/>
    <s v="ang."/>
    <s v="M"/>
    <d v="2006-06-01T00:00:00"/>
    <m/>
    <s v=""/>
    <n v="13"/>
    <d v="1979-11-30T00:00:00"/>
    <n v="40"/>
    <s v="N"/>
    <n v="30"/>
    <n v="2.5"/>
    <n v="39"/>
    <x v="0"/>
    <n v="1"/>
    <n v="365"/>
    <n v="0"/>
    <n v="62865"/>
    <n v="11320.56775"/>
    <n v="0"/>
    <n v="0"/>
    <n v="0"/>
    <n v="0"/>
    <n v="0"/>
    <n v="0"/>
    <n v="0"/>
    <n v="0"/>
    <n v="0"/>
    <n v="0"/>
    <n v="0"/>
    <n v="0"/>
    <n v="318"/>
    <n v="0"/>
    <n v="0"/>
    <n v="0"/>
    <n v="0"/>
    <n v="71.216099999999997"/>
    <n v="2025.9623999999994"/>
    <n v="0"/>
  </r>
  <r>
    <d v="2021-04-01T00:00:00"/>
    <x v="13"/>
    <s v="P"/>
    <s v="Active"/>
    <n v="135"/>
    <x v="134"/>
    <s v="N"/>
    <x v="31"/>
    <n v="1052"/>
    <x v="3"/>
    <s v="Niederl. 8"/>
    <n v="1"/>
    <s v="Department"/>
    <s v="Supervisor"/>
    <s v="Non-Mgm."/>
    <s v="ang."/>
    <s v="M"/>
    <d v="2006-07-01T00:00:00"/>
    <m/>
    <s v=""/>
    <n v="13"/>
    <d v="1966-11-12T00:00:00"/>
    <n v="53"/>
    <s v="J"/>
    <n v="30"/>
    <n v="2.5"/>
    <n v="39"/>
    <x v="0"/>
    <n v="1"/>
    <n v="365"/>
    <n v="0"/>
    <n v="62877"/>
    <n v="11322.084500000001"/>
    <n v="0"/>
    <n v="0"/>
    <n v="720"/>
    <n v="0"/>
    <n v="20000.04"/>
    <n v="0"/>
    <n v="0"/>
    <n v="0"/>
    <n v="0"/>
    <n v="0"/>
    <n v="3627.5192307692309"/>
    <n v="2881.8625000000002"/>
    <n v="318"/>
    <n v="0"/>
    <n v="0"/>
    <n v="0"/>
    <n v="0"/>
    <n v="6169.2450966057695"/>
    <n v="1235.76"/>
    <n v="0"/>
  </r>
  <r>
    <d v="2021-04-01T00:00:00"/>
    <x v="13"/>
    <s v="P"/>
    <s v="Active"/>
    <n v="136"/>
    <x v="135"/>
    <s v="N"/>
    <x v="22"/>
    <n v="1047"/>
    <x v="9"/>
    <s v="Niederl. 4"/>
    <n v="1"/>
    <s v="Department"/>
    <s v="Supervisor"/>
    <s v="Non-Mgm."/>
    <s v="ang."/>
    <s v="M"/>
    <d v="2006-07-01T00:00:00"/>
    <m/>
    <s v=""/>
    <n v="13"/>
    <d v="1964-01-29T00:00:00"/>
    <n v="55"/>
    <s v="J"/>
    <n v="30"/>
    <n v="2.5"/>
    <n v="39"/>
    <x v="0"/>
    <n v="1"/>
    <n v="365"/>
    <n v="0"/>
    <n v="62889"/>
    <n v="11323.601250000002"/>
    <n v="0"/>
    <n v="0"/>
    <n v="0"/>
    <n v="0"/>
    <n v="0"/>
    <n v="0"/>
    <n v="0"/>
    <n v="0"/>
    <n v="0"/>
    <n v="0"/>
    <n v="3628.211538461539"/>
    <n v="2882.4125000000004"/>
    <n v="318"/>
    <n v="0"/>
    <n v="0"/>
    <n v="0"/>
    <n v="0"/>
    <n v="1529.2703534134616"/>
    <n v="0"/>
    <n v="0"/>
  </r>
  <r>
    <d v="2021-04-01T00:00:00"/>
    <x v="13"/>
    <s v="P"/>
    <s v="Active"/>
    <n v="137"/>
    <x v="136"/>
    <s v="N"/>
    <x v="22"/>
    <n v="1060"/>
    <x v="2"/>
    <s v="Niederl. 7"/>
    <n v="1"/>
    <s v="Department"/>
    <s v="Supervisor"/>
    <s v="Non-Mgm."/>
    <s v="ang."/>
    <s v="M"/>
    <d v="2006-08-21T00:00:00"/>
    <m/>
    <s v=""/>
    <n v="13"/>
    <d v="1988-05-17T00:00:00"/>
    <n v="31"/>
    <s v="J"/>
    <n v="30"/>
    <n v="2.5"/>
    <n v="39"/>
    <x v="0"/>
    <n v="1"/>
    <n v="365"/>
    <n v="0"/>
    <n v="62901"/>
    <n v="11325.098000000002"/>
    <n v="0"/>
    <n v="0"/>
    <n v="0"/>
    <n v="0"/>
    <n v="0"/>
    <n v="0"/>
    <n v="0"/>
    <n v="0"/>
    <n v="0"/>
    <n v="0"/>
    <n v="3628.9038461538462"/>
    <n v="2882.9625000000005"/>
    <n v="318"/>
    <n v="0"/>
    <n v="0"/>
    <n v="0"/>
    <n v="0"/>
    <n v="1529.548568221154"/>
    <n v="0"/>
    <n v="0"/>
  </r>
  <r>
    <d v="2021-04-01T00:00:00"/>
    <x v="13"/>
    <s v="P"/>
    <s v="Active"/>
    <n v="138"/>
    <x v="137"/>
    <s v="Y"/>
    <x v="15"/>
    <n v="1026"/>
    <x v="6"/>
    <s v="Niederl. 10"/>
    <n v="0.5"/>
    <s v="Department"/>
    <s v="Supervisor"/>
    <s v="Manager"/>
    <s v="ang."/>
    <s v="W"/>
    <d v="2006-09-01T00:00:00"/>
    <m/>
    <s v=""/>
    <n v="13"/>
    <d v="1989-06-26T00:00:00"/>
    <n v="30"/>
    <s v="N"/>
    <n v="30"/>
    <n v="2.5"/>
    <n v="39"/>
    <x v="0"/>
    <n v="0.5"/>
    <n v="730"/>
    <n v="0"/>
    <n v="125838"/>
    <n v="22654.686249999995"/>
    <n v="0"/>
    <n v="0"/>
    <n v="0"/>
    <n v="0"/>
    <n v="4200"/>
    <n v="0"/>
    <n v="0"/>
    <n v="0"/>
    <n v="0"/>
    <n v="0"/>
    <n v="0"/>
    <n v="0"/>
    <n v="318"/>
    <n v="0"/>
    <n v="0"/>
    <n v="0"/>
    <n v="0"/>
    <n v="1011.8060999999996"/>
    <n v="1103.8619999999994"/>
    <n v="0"/>
  </r>
  <r>
    <d v="2021-04-01T00:00:00"/>
    <x v="13"/>
    <s v="P"/>
    <s v="Active"/>
    <n v="138"/>
    <x v="137"/>
    <s v="Y"/>
    <x v="15"/>
    <n v="1020"/>
    <x v="7"/>
    <s v="Niederl. 9"/>
    <n v="0.5"/>
    <s v="Department"/>
    <s v="Supervisor"/>
    <s v="Manager"/>
    <s v="ang."/>
    <s v="W"/>
    <d v="2006-09-01T00:00:00"/>
    <m/>
    <s v=""/>
    <n v="13"/>
    <d v="1989-06-26T00:00:00"/>
    <n v="30"/>
    <s v="N"/>
    <n v="30"/>
    <n v="2.5"/>
    <n v="39"/>
    <x v="0"/>
    <n v="0.5"/>
    <n v="730"/>
    <n v="0"/>
    <n v="125838"/>
    <n v="22654.686249999995"/>
    <n v="0"/>
    <n v="0"/>
    <n v="0"/>
    <n v="0"/>
    <n v="4200"/>
    <n v="0"/>
    <n v="0"/>
    <n v="0"/>
    <n v="0"/>
    <n v="0"/>
    <n v="0"/>
    <n v="0"/>
    <n v="318"/>
    <n v="0"/>
    <n v="0"/>
    <n v="0"/>
    <n v="0"/>
    <n v="1011.8060999999996"/>
    <n v="1103.8619999999994"/>
    <n v="0"/>
  </r>
  <r>
    <d v="2021-04-01T00:00:00"/>
    <x v="13"/>
    <s v="P"/>
    <s v="Active"/>
    <n v="139"/>
    <x v="138"/>
    <s v="Y"/>
    <x v="20"/>
    <n v="1058"/>
    <x v="2"/>
    <s v="Niederl. 7"/>
    <n v="0.5"/>
    <s v="Department"/>
    <s v="Supervisor"/>
    <s v="Non-Mgm."/>
    <s v="ang."/>
    <s v="W"/>
    <d v="2006-09-01T00:00:00"/>
    <m/>
    <s v=""/>
    <n v="13"/>
    <d v="1989-04-20T00:00:00"/>
    <n v="30"/>
    <s v="J"/>
    <n v="30"/>
    <n v="2.5"/>
    <n v="39"/>
    <x v="0"/>
    <n v="0.5"/>
    <n v="730"/>
    <n v="0"/>
    <n v="125886"/>
    <n v="22660.673249999996"/>
    <n v="0"/>
    <n v="0"/>
    <n v="0"/>
    <n v="0"/>
    <n v="0"/>
    <n v="0"/>
    <n v="0"/>
    <n v="0"/>
    <n v="0"/>
    <n v="0"/>
    <n v="7262.6538461538466"/>
    <n v="5769.7750000000005"/>
    <n v="318"/>
    <n v="0"/>
    <n v="0"/>
    <n v="0"/>
    <n v="0"/>
    <n v="2989.8285400961545"/>
    <n v="0"/>
    <n v="0"/>
  </r>
  <r>
    <d v="2021-04-01T00:00:00"/>
    <x v="13"/>
    <s v="P"/>
    <s v="Active"/>
    <n v="139"/>
    <x v="138"/>
    <s v="Y"/>
    <x v="20"/>
    <n v="1051"/>
    <x v="3"/>
    <s v="Niederl. 8"/>
    <n v="0.5"/>
    <s v="Department"/>
    <s v="Supervisor"/>
    <s v="Non-Mgm."/>
    <s v="ang."/>
    <s v="W"/>
    <d v="2006-09-01T00:00:00"/>
    <m/>
    <s v=""/>
    <n v="13"/>
    <d v="1989-04-20T00:00:00"/>
    <n v="30"/>
    <s v="J"/>
    <n v="30"/>
    <n v="2.5"/>
    <n v="39"/>
    <x v="0"/>
    <n v="0.5"/>
    <n v="730"/>
    <n v="0"/>
    <n v="125886"/>
    <n v="22660.673249999996"/>
    <n v="0"/>
    <n v="0"/>
    <n v="0"/>
    <n v="0"/>
    <n v="0"/>
    <n v="0"/>
    <n v="0"/>
    <n v="0"/>
    <n v="0"/>
    <n v="0"/>
    <n v="7262.6538461538466"/>
    <n v="5769.7750000000005"/>
    <n v="318"/>
    <n v="0"/>
    <n v="0"/>
    <n v="0"/>
    <n v="0"/>
    <n v="2989.8285400961545"/>
    <n v="0"/>
    <n v="0"/>
  </r>
  <r>
    <d v="2021-04-01T00:00:00"/>
    <x v="13"/>
    <s v="P"/>
    <s v="Active"/>
    <n v="140"/>
    <x v="139"/>
    <s v="N"/>
    <x v="40"/>
    <n v="1001"/>
    <x v="1"/>
    <s v="Niederl. 1"/>
    <n v="1"/>
    <s v="Department"/>
    <s v="Supervisor"/>
    <s v="Non-Mgm."/>
    <s v="ang."/>
    <s v="M"/>
    <d v="2006-09-15T00:00:00"/>
    <m/>
    <s v=""/>
    <n v="13"/>
    <d v="1969-11-03T00:00:00"/>
    <n v="50"/>
    <s v="N"/>
    <n v="30"/>
    <n v="2.5"/>
    <n v="39"/>
    <x v="0"/>
    <n v="1"/>
    <n v="365"/>
    <n v="0"/>
    <n v="62961"/>
    <n v="11332.581750000001"/>
    <n v="0"/>
    <n v="0"/>
    <n v="0"/>
    <n v="0"/>
    <n v="0"/>
    <n v="0"/>
    <n v="0"/>
    <n v="0"/>
    <n v="0"/>
    <n v="0"/>
    <n v="0"/>
    <n v="0"/>
    <n v="318"/>
    <n v="0"/>
    <n v="0"/>
    <n v="0"/>
    <n v="0"/>
    <n v="71.216099999999997"/>
    <n v="0"/>
    <n v="0"/>
  </r>
  <r>
    <d v="2021-04-01T00:00:00"/>
    <x v="13"/>
    <s v="P"/>
    <s v="Active"/>
    <n v="141"/>
    <x v="140"/>
    <s v="N"/>
    <x v="43"/>
    <n v="1096"/>
    <x v="0"/>
    <s v="Niederl. 3"/>
    <n v="1"/>
    <s v="Department"/>
    <s v="Supervisor"/>
    <s v="Non-Mgm."/>
    <s v="ang."/>
    <s v="M"/>
    <d v="2006-10-01T00:00:00"/>
    <m/>
    <s v=""/>
    <n v="13"/>
    <d v="1968-07-20T00:00:00"/>
    <n v="51"/>
    <s v="N"/>
    <n v="30"/>
    <n v="2.5"/>
    <n v="39"/>
    <x v="0"/>
    <n v="1"/>
    <n v="365"/>
    <n v="0"/>
    <n v="62973"/>
    <n v="11334.078500000001"/>
    <n v="0"/>
    <n v="0"/>
    <n v="0"/>
    <n v="0"/>
    <n v="0"/>
    <n v="0"/>
    <n v="0"/>
    <n v="0"/>
    <n v="0"/>
    <n v="0"/>
    <n v="0"/>
    <n v="0"/>
    <n v="318"/>
    <n v="0"/>
    <n v="0"/>
    <n v="0"/>
    <n v="0"/>
    <n v="71.216099999999997"/>
    <n v="0"/>
    <n v="0"/>
  </r>
  <r>
    <d v="2021-04-01T00:00:00"/>
    <x v="13"/>
    <s v="P"/>
    <s v="Active"/>
    <n v="142"/>
    <x v="141"/>
    <s v="N"/>
    <x v="5"/>
    <n v="1093"/>
    <x v="0"/>
    <s v="Niederl. 3"/>
    <n v="1"/>
    <s v="Department"/>
    <s v="Supervisor"/>
    <s v="Non-Mgm."/>
    <s v="ang."/>
    <s v="M"/>
    <d v="2006-05-08T00:00:00"/>
    <m/>
    <s v=""/>
    <n v="13"/>
    <d v="1963-06-14T00:00:00"/>
    <n v="56"/>
    <s v="N"/>
    <n v="30"/>
    <n v="2.5"/>
    <n v="39"/>
    <x v="0"/>
    <n v="1"/>
    <n v="365"/>
    <n v="0"/>
    <n v="62985"/>
    <n v="11335.57525"/>
    <n v="0"/>
    <n v="0"/>
    <n v="0"/>
    <n v="0"/>
    <n v="0"/>
    <n v="0"/>
    <n v="0"/>
    <n v="0"/>
    <n v="0"/>
    <n v="0"/>
    <n v="0"/>
    <n v="0"/>
    <n v="318"/>
    <n v="0"/>
    <n v="0"/>
    <n v="0"/>
    <n v="0"/>
    <n v="71.216099999999997"/>
    <n v="0"/>
    <n v="0"/>
  </r>
  <r>
    <d v="2021-04-01T00:00:00"/>
    <x v="13"/>
    <s v="P"/>
    <s v="Active"/>
    <n v="143"/>
    <x v="142"/>
    <s v="N"/>
    <x v="31"/>
    <n v="1040"/>
    <x v="4"/>
    <s v="Niederl. 6"/>
    <n v="1"/>
    <s v="Department"/>
    <s v="Supervisor"/>
    <s v="Non-Mgm."/>
    <s v="ang."/>
    <s v="M"/>
    <d v="2006-11-01T00:00:00"/>
    <m/>
    <s v=""/>
    <n v="13"/>
    <d v="1982-06-01T00:00:00"/>
    <n v="37"/>
    <s v="J"/>
    <n v="30"/>
    <n v="2.5"/>
    <n v="39"/>
    <x v="0"/>
    <n v="1"/>
    <n v="365"/>
    <n v="0"/>
    <n v="62997"/>
    <n v="11337.072"/>
    <n v="0"/>
    <n v="0"/>
    <n v="720"/>
    <n v="0"/>
    <n v="9694.92"/>
    <n v="0"/>
    <n v="0"/>
    <n v="0"/>
    <n v="0"/>
    <n v="0"/>
    <n v="3634.4423076923076"/>
    <n v="2887.3624999999997"/>
    <n v="318"/>
    <n v="0"/>
    <n v="0"/>
    <n v="0"/>
    <n v="0"/>
    <n v="3864.1956206826926"/>
    <n v="1212.96"/>
    <n v="0"/>
  </r>
  <r>
    <d v="2021-04-01T00:00:00"/>
    <x v="13"/>
    <s v="P"/>
    <s v="Active"/>
    <n v="144"/>
    <x v="143"/>
    <s v="N"/>
    <x v="31"/>
    <n v="1052"/>
    <x v="3"/>
    <s v="Niederl. 8"/>
    <n v="1"/>
    <s v="Department"/>
    <s v="Supervisor"/>
    <s v="Non-Mgm."/>
    <s v="ang."/>
    <s v="M"/>
    <d v="2007-01-01T00:00:00"/>
    <m/>
    <s v=""/>
    <n v="13"/>
    <d v="1973-11-14T00:00:00"/>
    <n v="46"/>
    <s v="J"/>
    <n v="30"/>
    <n v="2.5"/>
    <n v="39"/>
    <x v="0"/>
    <n v="1"/>
    <n v="365"/>
    <n v="0"/>
    <n v="63009"/>
    <n v="11338.568750000002"/>
    <n v="0"/>
    <n v="0"/>
    <n v="360"/>
    <n v="0"/>
    <n v="0"/>
    <n v="0"/>
    <n v="0"/>
    <n v="0"/>
    <n v="0"/>
    <n v="0"/>
    <n v="3635.1346153846152"/>
    <n v="2887.9125000000004"/>
    <n v="318"/>
    <n v="0"/>
    <n v="0"/>
    <n v="0"/>
    <n v="0"/>
    <n v="1612.6745014903847"/>
    <n v="1190.1600000000003"/>
    <n v="0"/>
  </r>
  <r>
    <d v="2021-04-01T00:00:00"/>
    <x v="13"/>
    <s v="P"/>
    <s v="Active"/>
    <n v="145"/>
    <x v="144"/>
    <s v="N"/>
    <x v="36"/>
    <n v="1054"/>
    <x v="8"/>
    <s v="Niederl. 2"/>
    <n v="1"/>
    <s v="Department"/>
    <s v="Supervisor"/>
    <s v="Non-Mgm."/>
    <s v="ang."/>
    <s v="M"/>
    <d v="2007-02-01T00:00:00"/>
    <m/>
    <s v=""/>
    <n v="12"/>
    <d v="1961-12-07T00:00:00"/>
    <n v="58"/>
    <s v="N"/>
    <n v="30"/>
    <n v="2.5"/>
    <n v="39"/>
    <x v="0"/>
    <n v="1"/>
    <n v="365"/>
    <n v="0"/>
    <n v="63021"/>
    <n v="11340.065500000002"/>
    <n v="0"/>
    <n v="0"/>
    <n v="0"/>
    <n v="0"/>
    <n v="0"/>
    <n v="0"/>
    <n v="0"/>
    <n v="0"/>
    <n v="0"/>
    <n v="0"/>
    <n v="0"/>
    <n v="0"/>
    <n v="318"/>
    <n v="0"/>
    <n v="0"/>
    <n v="0"/>
    <n v="0"/>
    <n v="71.216099999999997"/>
    <n v="0"/>
    <n v="0"/>
  </r>
  <r>
    <d v="2021-04-01T00:00:00"/>
    <x v="13"/>
    <s v="P"/>
    <s v="Active"/>
    <n v="146"/>
    <x v="145"/>
    <s v="N"/>
    <x v="22"/>
    <n v="1047"/>
    <x v="9"/>
    <s v="Niederl. 4"/>
    <n v="1"/>
    <s v="Department"/>
    <s v="Supervisor"/>
    <s v="Non-Mgm."/>
    <s v="ang."/>
    <s v="M"/>
    <d v="2007-02-01T00:00:00"/>
    <m/>
    <s v=""/>
    <n v="12"/>
    <d v="1968-11-22T00:00:00"/>
    <n v="51"/>
    <s v="J"/>
    <n v="30"/>
    <n v="2.5"/>
    <n v="39"/>
    <x v="0"/>
    <n v="1"/>
    <n v="365"/>
    <n v="0"/>
    <n v="63033"/>
    <n v="11341.562250000001"/>
    <n v="0"/>
    <n v="0"/>
    <n v="0"/>
    <n v="0"/>
    <n v="0"/>
    <n v="0"/>
    <n v="0"/>
    <n v="0"/>
    <n v="0"/>
    <n v="0"/>
    <n v="3636.5192307692309"/>
    <n v="2889.0125000000003"/>
    <n v="318"/>
    <n v="0"/>
    <n v="0"/>
    <n v="0"/>
    <n v="0"/>
    <n v="1532.6089311057694"/>
    <n v="0"/>
    <n v="0"/>
  </r>
  <r>
    <d v="2021-04-01T00:00:00"/>
    <x v="13"/>
    <s v="P"/>
    <s v="Active"/>
    <n v="147"/>
    <x v="146"/>
    <s v="N"/>
    <x v="16"/>
    <n v="1049"/>
    <x v="3"/>
    <s v="Niederl. 8"/>
    <n v="1"/>
    <s v="Department"/>
    <s v="Supervisor"/>
    <s v="Manager"/>
    <s v="ang."/>
    <s v="M"/>
    <d v="2007-04-01T00:00:00"/>
    <m/>
    <s v=""/>
    <n v="12"/>
    <d v="1975-02-01T00:00:00"/>
    <n v="44"/>
    <s v="N"/>
    <n v="30"/>
    <n v="2.5"/>
    <n v="39"/>
    <x v="0"/>
    <n v="1"/>
    <n v="365"/>
    <n v="0"/>
    <n v="63045"/>
    <n v="11343.059000000001"/>
    <n v="0"/>
    <n v="0"/>
    <n v="360"/>
    <n v="0"/>
    <n v="0"/>
    <n v="0"/>
    <n v="0"/>
    <n v="0"/>
    <n v="0"/>
    <n v="0"/>
    <n v="0"/>
    <n v="0"/>
    <n v="318"/>
    <n v="0"/>
    <n v="0"/>
    <n v="0"/>
    <n v="0"/>
    <n v="151.83810000000003"/>
    <n v="934.79999999999984"/>
    <n v="0"/>
  </r>
  <r>
    <d v="2021-04-01T00:00:00"/>
    <x v="13"/>
    <s v="P"/>
    <s v="Active"/>
    <n v="148"/>
    <x v="147"/>
    <s v="N"/>
    <x v="30"/>
    <n v="1071"/>
    <x v="0"/>
    <s v="Niederl. 3"/>
    <n v="1"/>
    <s v="Department"/>
    <s v="Supervisor"/>
    <s v="Non-Mgm."/>
    <s v="ang."/>
    <s v="M"/>
    <d v="2007-07-01T00:00:00"/>
    <m/>
    <s v=""/>
    <n v="12"/>
    <d v="1972-08-08T00:00:00"/>
    <n v="47"/>
    <s v="N"/>
    <n v="30"/>
    <n v="2.5"/>
    <n v="39"/>
    <x v="0"/>
    <n v="1"/>
    <n v="365"/>
    <n v="0"/>
    <n v="63057"/>
    <n v="11344.555750000001"/>
    <n v="0"/>
    <n v="0"/>
    <n v="0"/>
    <n v="0"/>
    <n v="0"/>
    <n v="0"/>
    <n v="0"/>
    <n v="0"/>
    <n v="0"/>
    <n v="0"/>
    <n v="0"/>
    <n v="0"/>
    <n v="318"/>
    <n v="0"/>
    <n v="0"/>
    <n v="0"/>
    <n v="0"/>
    <n v="71.216099999999997"/>
    <n v="0"/>
    <n v="0"/>
  </r>
  <r>
    <d v="2021-04-01T00:00:00"/>
    <x v="13"/>
    <s v="P"/>
    <s v="Active"/>
    <n v="149"/>
    <x v="148"/>
    <s v="N"/>
    <x v="17"/>
    <n v="1088"/>
    <x v="0"/>
    <s v="Niederl. 3"/>
    <n v="1"/>
    <s v="Department"/>
    <s v="Supervisor"/>
    <s v="Non-Mgm."/>
    <s v="ang."/>
    <s v="W"/>
    <d v="2007-07-01T00:00:00"/>
    <m/>
    <s v=""/>
    <n v="12"/>
    <d v="1960-04-17T00:00:00"/>
    <n v="59"/>
    <s v="N"/>
    <n v="30"/>
    <n v="2.5"/>
    <n v="39"/>
    <x v="0"/>
    <n v="1"/>
    <n v="365"/>
    <n v="0"/>
    <n v="63069"/>
    <n v="11346.052500000002"/>
    <n v="0"/>
    <n v="0"/>
    <n v="0"/>
    <n v="0"/>
    <n v="0"/>
    <n v="0"/>
    <n v="0"/>
    <n v="0"/>
    <n v="0"/>
    <n v="0"/>
    <n v="0"/>
    <n v="0"/>
    <n v="318"/>
    <n v="0"/>
    <n v="0"/>
    <n v="0"/>
    <n v="0"/>
    <n v="71.216099999999997"/>
    <n v="0"/>
    <n v="0"/>
  </r>
  <r>
    <d v="2021-04-01T00:00:00"/>
    <x v="13"/>
    <s v="P"/>
    <s v="Active"/>
    <n v="150"/>
    <x v="149"/>
    <s v="N"/>
    <x v="36"/>
    <n v="1054"/>
    <x v="8"/>
    <s v="Niederl. 2"/>
    <n v="1"/>
    <s v="Department"/>
    <s v="Supervisor"/>
    <s v="Non-Mgm."/>
    <s v="ang."/>
    <s v="M"/>
    <d v="2007-09-01T00:00:00"/>
    <m/>
    <s v=""/>
    <n v="12"/>
    <d v="1956-12-27T00:00:00"/>
    <n v="63"/>
    <s v="N"/>
    <n v="30"/>
    <n v="2.5"/>
    <n v="39"/>
    <x v="0"/>
    <n v="1"/>
    <n v="365"/>
    <n v="0"/>
    <n v="63081"/>
    <n v="11347.549250000002"/>
    <n v="0"/>
    <n v="0"/>
    <n v="0"/>
    <n v="0"/>
    <n v="0"/>
    <n v="0"/>
    <n v="0"/>
    <n v="0"/>
    <n v="0"/>
    <n v="0"/>
    <n v="0"/>
    <n v="0"/>
    <n v="318"/>
    <n v="0"/>
    <n v="0"/>
    <n v="0"/>
    <n v="0"/>
    <n v="71.216099999999997"/>
    <n v="0"/>
    <n v="0"/>
  </r>
  <r>
    <d v="2021-04-01T00:00:00"/>
    <x v="13"/>
    <s v="P"/>
    <s v="Active"/>
    <n v="151"/>
    <x v="150"/>
    <s v="N"/>
    <x v="34"/>
    <n v="1095"/>
    <x v="0"/>
    <s v="Niederl. 3"/>
    <n v="1"/>
    <s v="Department"/>
    <s v="Supervisor"/>
    <s v="Non-Mgm."/>
    <s v="ang."/>
    <s v="M"/>
    <d v="2007-09-01T00:00:00"/>
    <m/>
    <s v=""/>
    <n v="12"/>
    <d v="1966-09-24T00:00:00"/>
    <n v="53"/>
    <s v="N"/>
    <n v="30"/>
    <n v="2.5"/>
    <n v="39"/>
    <x v="0"/>
    <n v="1"/>
    <n v="365"/>
    <n v="0"/>
    <n v="63093"/>
    <n v="11349.046000000002"/>
    <n v="0"/>
    <n v="0"/>
    <n v="0"/>
    <n v="0"/>
    <n v="0"/>
    <n v="0"/>
    <n v="0"/>
    <n v="0"/>
    <n v="0"/>
    <n v="0"/>
    <n v="0"/>
    <n v="0"/>
    <n v="318"/>
    <n v="0"/>
    <n v="0"/>
    <n v="0"/>
    <n v="0"/>
    <n v="71.216099999999997"/>
    <n v="0"/>
    <n v="0"/>
  </r>
  <r>
    <d v="2021-04-01T00:00:00"/>
    <x v="13"/>
    <s v="P"/>
    <s v="Active"/>
    <n v="152"/>
    <x v="151"/>
    <s v="Y"/>
    <x v="15"/>
    <n v="1057"/>
    <x v="2"/>
    <s v="Niederl. 7"/>
    <n v="0.5"/>
    <s v="Department"/>
    <s v="Supervisor"/>
    <s v="Non-Mgm."/>
    <s v="ang."/>
    <s v="M"/>
    <d v="2007-09-01T00:00:00"/>
    <m/>
    <s v=""/>
    <n v="12"/>
    <d v="1986-09-20T00:00:00"/>
    <n v="33"/>
    <s v="J"/>
    <n v="30"/>
    <n v="2.5"/>
    <n v="39"/>
    <x v="0"/>
    <n v="0.5"/>
    <n v="730"/>
    <n v="0"/>
    <n v="126222"/>
    <n v="22702.582249999992"/>
    <n v="0"/>
    <n v="0"/>
    <n v="0"/>
    <n v="0"/>
    <n v="0"/>
    <n v="0"/>
    <n v="0"/>
    <n v="0"/>
    <n v="0"/>
    <n v="0"/>
    <n v="7282.038461538461"/>
    <n v="5785.1750000000002"/>
    <n v="318"/>
    <n v="0"/>
    <n v="0"/>
    <n v="0"/>
    <n v="0"/>
    <n v="2997.6185547115383"/>
    <n v="1256.6219999999996"/>
    <n v="0"/>
  </r>
  <r>
    <d v="2021-04-01T00:00:00"/>
    <x v="13"/>
    <s v="P"/>
    <s v="Active"/>
    <n v="152"/>
    <x v="151"/>
    <s v="Y"/>
    <x v="15"/>
    <n v="1050"/>
    <x v="3"/>
    <s v="Niederl. 8"/>
    <n v="0.5"/>
    <s v="Department"/>
    <s v="Supervisor"/>
    <s v="Non-Mgm."/>
    <s v="ang."/>
    <s v="M"/>
    <d v="2007-09-01T00:00:00"/>
    <m/>
    <s v=""/>
    <n v="12"/>
    <d v="1986-09-20T00:00:00"/>
    <n v="33"/>
    <s v="J"/>
    <n v="30"/>
    <n v="2.5"/>
    <n v="39"/>
    <x v="0"/>
    <n v="0.5"/>
    <n v="730"/>
    <n v="0"/>
    <n v="126222"/>
    <n v="22702.582249999992"/>
    <n v="0"/>
    <n v="0"/>
    <n v="0"/>
    <n v="0"/>
    <n v="0"/>
    <n v="0"/>
    <n v="0"/>
    <n v="0"/>
    <n v="0"/>
    <n v="0"/>
    <n v="7282.038461538461"/>
    <n v="5785.1750000000002"/>
    <n v="318"/>
    <n v="0"/>
    <n v="0"/>
    <n v="0"/>
    <n v="0"/>
    <n v="2997.6185547115383"/>
    <n v="1256.6219999999996"/>
    <n v="0"/>
  </r>
  <r>
    <d v="2021-04-01T00:00:00"/>
    <x v="13"/>
    <s v="P"/>
    <s v="Active"/>
    <n v="153"/>
    <x v="152"/>
    <s v="N"/>
    <x v="5"/>
    <n v="1093"/>
    <x v="0"/>
    <s v="Niederl. 3"/>
    <n v="1"/>
    <s v="Department"/>
    <s v="Supervisor"/>
    <s v="Manager"/>
    <s v="ang."/>
    <s v="W"/>
    <d v="2007-09-01T00:00:00"/>
    <m/>
    <s v=""/>
    <n v="12"/>
    <d v="1987-08-05T00:00:00"/>
    <n v="32"/>
    <s v="N"/>
    <n v="30"/>
    <n v="2.5"/>
    <n v="39"/>
    <x v="0"/>
    <n v="1"/>
    <n v="365"/>
    <n v="0"/>
    <n v="63129"/>
    <n v="11353.536250000003"/>
    <n v="0"/>
    <n v="0"/>
    <n v="0"/>
    <n v="0"/>
    <n v="0"/>
    <n v="0"/>
    <n v="0"/>
    <n v="0"/>
    <n v="0"/>
    <n v="0"/>
    <n v="0"/>
    <n v="0"/>
    <n v="318"/>
    <n v="0"/>
    <n v="0"/>
    <n v="0"/>
    <n v="0"/>
    <n v="71.216099999999997"/>
    <n v="0"/>
    <n v="0"/>
  </r>
  <r>
    <d v="2021-04-01T00:00:00"/>
    <x v="13"/>
    <s v="P"/>
    <s v="Active"/>
    <n v="154"/>
    <x v="153"/>
    <s v="N"/>
    <x v="13"/>
    <n v="1055"/>
    <x v="2"/>
    <s v="Niederl. 7"/>
    <n v="1"/>
    <s v="Department"/>
    <s v="Supervisor"/>
    <s v="Non-Mgm."/>
    <s v="ang."/>
    <s v="W"/>
    <d v="2007-10-01T00:00:00"/>
    <m/>
    <s v=""/>
    <n v="12"/>
    <d v="1962-08-13T00:00:00"/>
    <n v="57"/>
    <s v="J"/>
    <n v="24"/>
    <n v="2"/>
    <n v="20"/>
    <x v="0"/>
    <n v="0.51282051282051277"/>
    <n v="365"/>
    <n v="0"/>
    <n v="63141"/>
    <n v="11355.033000000001"/>
    <n v="0"/>
    <n v="0"/>
    <n v="0"/>
    <n v="0"/>
    <n v="0"/>
    <n v="0"/>
    <n v="0"/>
    <n v="0"/>
    <n v="0"/>
    <n v="0"/>
    <n v="5682.6899999999987"/>
    <n v="2893.9625000000001"/>
    <n v="318"/>
    <n v="0"/>
    <n v="0"/>
    <n v="0"/>
    <n v="0"/>
    <n v="1991.957427375"/>
    <n v="0"/>
    <n v="0"/>
  </r>
  <r>
    <d v="2021-04-01T00:00:00"/>
    <x v="13"/>
    <s v="P"/>
    <s v="Active"/>
    <n v="155"/>
    <x v="154"/>
    <s v="N"/>
    <x v="24"/>
    <n v="1081"/>
    <x v="0"/>
    <s v="Niederl. 3"/>
    <n v="1"/>
    <s v="Department"/>
    <s v="Supervisor"/>
    <s v="Director"/>
    <s v="ang."/>
    <s v="M"/>
    <d v="2007-08-28T00:00:00"/>
    <m/>
    <s v=""/>
    <n v="12"/>
    <d v="1966-11-21T00:00:00"/>
    <n v="53"/>
    <s v="N"/>
    <n v="30"/>
    <n v="2.5"/>
    <n v="39"/>
    <x v="0"/>
    <n v="1"/>
    <n v="365"/>
    <n v="0"/>
    <n v="63153"/>
    <n v="11356.529750000002"/>
    <n v="0"/>
    <n v="0"/>
    <n v="0"/>
    <n v="0"/>
    <n v="0"/>
    <n v="0"/>
    <n v="0"/>
    <n v="0"/>
    <n v="0"/>
    <n v="0"/>
    <n v="0"/>
    <n v="0"/>
    <n v="318"/>
    <n v="0"/>
    <n v="0"/>
    <n v="0"/>
    <n v="0"/>
    <n v="71.216099999999997"/>
    <n v="2628.9312000000004"/>
    <n v="0"/>
  </r>
  <r>
    <d v="2021-04-01T00:00:00"/>
    <x v="13"/>
    <s v="P"/>
    <s v="Active"/>
    <n v="156"/>
    <x v="155"/>
    <s v="N"/>
    <x v="29"/>
    <n v="1079"/>
    <x v="0"/>
    <s v="Niederl. 3"/>
    <n v="1"/>
    <s v="Department"/>
    <s v="Supervisor"/>
    <s v="Manager"/>
    <s v="ang."/>
    <s v="M"/>
    <d v="2008-01-01T00:00:00"/>
    <m/>
    <s v=""/>
    <n v="12"/>
    <d v="1969-07-09T00:00:00"/>
    <n v="50"/>
    <s v="N"/>
    <n v="24"/>
    <n v="2"/>
    <n v="34"/>
    <x v="0"/>
    <n v="0.87179487179487214"/>
    <n v="365"/>
    <n v="0"/>
    <n v="63165"/>
    <n v="11358.026500000002"/>
    <n v="0"/>
    <n v="0"/>
    <n v="0"/>
    <n v="0"/>
    <n v="0"/>
    <n v="0"/>
    <n v="0"/>
    <n v="0"/>
    <n v="0"/>
    <n v="0"/>
    <n v="0"/>
    <n v="0"/>
    <n v="318"/>
    <n v="0"/>
    <n v="0"/>
    <n v="0"/>
    <n v="0"/>
    <n v="71.216099999999997"/>
    <n v="0"/>
    <n v="0"/>
  </r>
  <r>
    <d v="2021-04-01T00:00:00"/>
    <x v="13"/>
    <s v="P"/>
    <s v="Active"/>
    <n v="157"/>
    <x v="156"/>
    <s v="N"/>
    <x v="31"/>
    <n v="1034"/>
    <x v="5"/>
    <s v="Niederl. 5"/>
    <n v="1"/>
    <s v="Department"/>
    <s v="Supervisor"/>
    <s v="Non-Mgm."/>
    <s v="ang."/>
    <s v="M"/>
    <d v="2008-01-01T00:00:00"/>
    <m/>
    <s v=""/>
    <n v="12"/>
    <d v="1975-06-15T00:00:00"/>
    <n v="44"/>
    <s v="N"/>
    <n v="30"/>
    <n v="2.5"/>
    <n v="39"/>
    <x v="0"/>
    <n v="1"/>
    <n v="365"/>
    <n v="0"/>
    <n v="63177"/>
    <n v="11359.523250000002"/>
    <n v="0"/>
    <n v="0"/>
    <n v="0"/>
    <n v="0"/>
    <n v="0"/>
    <n v="0"/>
    <n v="0"/>
    <n v="0"/>
    <n v="0"/>
    <n v="0"/>
    <n v="0"/>
    <n v="0"/>
    <n v="318"/>
    <n v="0"/>
    <n v="0"/>
    <n v="0"/>
    <n v="0"/>
    <n v="71.216099999999997"/>
    <n v="1302.1535999999999"/>
    <n v="0"/>
  </r>
  <r>
    <d v="2021-04-01T00:00:00"/>
    <x v="13"/>
    <s v="P"/>
    <s v="Active"/>
    <n v="158"/>
    <x v="157"/>
    <s v="N"/>
    <x v="44"/>
    <n v="1084"/>
    <x v="0"/>
    <s v="Niederl. 3"/>
    <n v="1"/>
    <s v="Department"/>
    <s v="Supervisor"/>
    <s v="Manager"/>
    <s v="ang."/>
    <s v="M"/>
    <d v="2008-02-01T00:00:00"/>
    <m/>
    <s v=""/>
    <n v="11"/>
    <d v="1981-10-06T00:00:00"/>
    <n v="38"/>
    <s v="N"/>
    <n v="30"/>
    <n v="2.5"/>
    <n v="39"/>
    <x v="0"/>
    <n v="1"/>
    <n v="365"/>
    <n v="0"/>
    <n v="63189"/>
    <n v="11361.02"/>
    <n v="0"/>
    <n v="0"/>
    <n v="0"/>
    <n v="0"/>
    <n v="0"/>
    <n v="0"/>
    <n v="0"/>
    <n v="0"/>
    <n v="0"/>
    <n v="0"/>
    <n v="0"/>
    <n v="0"/>
    <n v="318"/>
    <n v="0"/>
    <n v="0"/>
    <n v="0"/>
    <n v="0"/>
    <n v="71.216099999999997"/>
    <n v="0"/>
    <n v="0"/>
  </r>
  <r>
    <d v="2021-04-01T00:00:00"/>
    <x v="13"/>
    <s v="P"/>
    <s v="Active"/>
    <n v="159"/>
    <x v="158"/>
    <s v="N"/>
    <x v="36"/>
    <n v="1054"/>
    <x v="8"/>
    <s v="Niederl. 2"/>
    <n v="1"/>
    <s v="Department"/>
    <s v="Supervisor"/>
    <s v="Manager"/>
    <s v="ang."/>
    <s v="M"/>
    <d v="2008-03-01T00:00:00"/>
    <m/>
    <s v=""/>
    <n v="11"/>
    <d v="1982-01-09T00:00:00"/>
    <n v="38"/>
    <s v="N"/>
    <n v="30"/>
    <n v="2.5"/>
    <n v="39"/>
    <x v="0"/>
    <n v="1"/>
    <n v="365"/>
    <n v="0"/>
    <n v="63201"/>
    <n v="11362.516750000001"/>
    <n v="0"/>
    <n v="0"/>
    <n v="0"/>
    <n v="0"/>
    <n v="0"/>
    <n v="0"/>
    <n v="0"/>
    <n v="0"/>
    <n v="0"/>
    <n v="0"/>
    <n v="0"/>
    <n v="0"/>
    <n v="318"/>
    <n v="0"/>
    <n v="0"/>
    <n v="0"/>
    <n v="0"/>
    <n v="71.216099999999997"/>
    <n v="0"/>
    <n v="0"/>
  </r>
  <r>
    <d v="2021-04-01T00:00:00"/>
    <x v="13"/>
    <s v="P"/>
    <s v="Active"/>
    <n v="160"/>
    <x v="159"/>
    <s v="N"/>
    <x v="42"/>
    <n v="1076"/>
    <x v="0"/>
    <s v="Niederl. 3"/>
    <n v="1"/>
    <s v="Department"/>
    <s v="Supervisor"/>
    <s v="Non-Mgm."/>
    <s v="ang."/>
    <s v="M"/>
    <d v="2008-04-01T00:00:00"/>
    <m/>
    <s v=""/>
    <n v="11"/>
    <d v="1968-11-01T00:00:00"/>
    <n v="51"/>
    <s v="N"/>
    <n v="30"/>
    <n v="2.5"/>
    <n v="39"/>
    <x v="0"/>
    <n v="1"/>
    <n v="365"/>
    <n v="0"/>
    <n v="63213"/>
    <n v="11364.013500000001"/>
    <n v="0"/>
    <n v="0"/>
    <n v="0"/>
    <n v="0"/>
    <n v="0"/>
    <n v="0"/>
    <n v="0"/>
    <n v="0"/>
    <n v="0"/>
    <n v="0"/>
    <n v="0"/>
    <n v="0"/>
    <n v="318"/>
    <n v="0"/>
    <n v="0"/>
    <n v="0"/>
    <n v="0"/>
    <n v="71.216099999999997"/>
    <n v="0"/>
    <n v="0"/>
  </r>
  <r>
    <d v="2021-04-01T00:00:00"/>
    <x v="13"/>
    <s v="P"/>
    <s v="Active"/>
    <n v="161"/>
    <x v="160"/>
    <s v="N"/>
    <x v="45"/>
    <n v="1094"/>
    <x v="0"/>
    <s v="Niederl. 3"/>
    <n v="1"/>
    <s v="Department"/>
    <s v="Supervisor"/>
    <s v="Director"/>
    <s v="ang."/>
    <s v="M"/>
    <d v="2008-04-01T00:00:00"/>
    <m/>
    <s v=""/>
    <n v="11"/>
    <d v="1973-08-25T00:00:00"/>
    <n v="46"/>
    <s v="N"/>
    <n v="30"/>
    <n v="2.5"/>
    <n v="39"/>
    <x v="0"/>
    <n v="1"/>
    <n v="365"/>
    <n v="0"/>
    <n v="63225"/>
    <n v="11365.510250000001"/>
    <n v="0"/>
    <n v="0"/>
    <n v="0"/>
    <n v="0"/>
    <n v="0"/>
    <n v="0"/>
    <n v="0"/>
    <n v="0"/>
    <n v="0"/>
    <n v="0"/>
    <n v="0"/>
    <n v="0"/>
    <n v="318"/>
    <n v="0"/>
    <n v="0"/>
    <n v="0"/>
    <n v="0"/>
    <n v="71.216099999999997"/>
    <n v="3521.7336000000009"/>
    <n v="0"/>
  </r>
  <r>
    <d v="2021-04-01T00:00:00"/>
    <x v="13"/>
    <s v="P"/>
    <s v="Active"/>
    <n v="162"/>
    <x v="161"/>
    <s v="N"/>
    <x v="41"/>
    <n v="1006"/>
    <x v="1"/>
    <s v="Niederl. 1"/>
    <n v="1"/>
    <s v="Department"/>
    <s v="Supervisor"/>
    <s v="Non-Mgm."/>
    <s v="ang."/>
    <s v="M"/>
    <d v="2008-04-01T00:00:00"/>
    <m/>
    <s v=""/>
    <n v="11"/>
    <d v="1963-09-13T00:00:00"/>
    <n v="56"/>
    <s v="N"/>
    <n v="30"/>
    <n v="2.5"/>
    <n v="39"/>
    <x v="0"/>
    <n v="1"/>
    <n v="365"/>
    <n v="0"/>
    <n v="63237"/>
    <n v="11367.007000000003"/>
    <n v="0"/>
    <n v="0"/>
    <n v="0"/>
    <n v="0"/>
    <n v="0"/>
    <n v="0"/>
    <n v="0"/>
    <n v="0"/>
    <n v="0"/>
    <n v="0"/>
    <n v="0"/>
    <n v="0"/>
    <n v="318"/>
    <n v="0"/>
    <n v="0"/>
    <n v="0"/>
    <n v="0"/>
    <n v="71.216099999999997"/>
    <n v="0"/>
    <n v="0"/>
  </r>
  <r>
    <d v="2021-04-01T00:00:00"/>
    <x v="13"/>
    <s v="P"/>
    <s v="Active"/>
    <n v="163"/>
    <x v="162"/>
    <s v="N"/>
    <x v="22"/>
    <n v="1053"/>
    <x v="3"/>
    <s v="Niederl. 8"/>
    <n v="1"/>
    <s v="Department"/>
    <s v="Supervisor"/>
    <s v="Non-Mgm."/>
    <s v="ang."/>
    <s v="M"/>
    <d v="2008-05-01T00:00:00"/>
    <m/>
    <s v=""/>
    <n v="11"/>
    <d v="1971-09-02T00:00:00"/>
    <n v="48"/>
    <s v="J"/>
    <n v="30"/>
    <n v="2.5"/>
    <n v="39"/>
    <x v="0"/>
    <n v="1"/>
    <n v="365"/>
    <n v="0"/>
    <n v="63249"/>
    <n v="11368.503750000002"/>
    <n v="0"/>
    <n v="0"/>
    <n v="0"/>
    <n v="0"/>
    <n v="0"/>
    <n v="0"/>
    <n v="0"/>
    <n v="0"/>
    <n v="0"/>
    <n v="0"/>
    <n v="3648.9807692307691"/>
    <n v="2898.9125000000004"/>
    <n v="318"/>
    <n v="0"/>
    <n v="0"/>
    <n v="0"/>
    <n v="0"/>
    <n v="1537.6167976442312"/>
    <n v="0"/>
    <n v="0"/>
  </r>
  <r>
    <d v="2021-04-01T00:00:00"/>
    <x v="13"/>
    <s v="P"/>
    <s v="Active"/>
    <n v="164"/>
    <x v="163"/>
    <s v="N"/>
    <x v="37"/>
    <n v="1005"/>
    <x v="1"/>
    <s v="Niederl. 1"/>
    <n v="1"/>
    <s v="Department"/>
    <s v="Supervisor"/>
    <s v="Non-Mgm."/>
    <s v="ang."/>
    <s v="W"/>
    <d v="2008-07-01T00:00:00"/>
    <m/>
    <s v=""/>
    <n v="11"/>
    <d v="1975-04-04T00:00:00"/>
    <n v="44"/>
    <s v="N"/>
    <n v="24"/>
    <n v="2"/>
    <n v="32"/>
    <x v="0"/>
    <n v="0.8205128205128206"/>
    <n v="365"/>
    <n v="0"/>
    <n v="63261"/>
    <n v="11370.000500000002"/>
    <n v="0"/>
    <n v="0"/>
    <n v="0"/>
    <n v="0"/>
    <n v="0"/>
    <n v="0"/>
    <n v="0"/>
    <n v="0"/>
    <n v="0"/>
    <n v="0"/>
    <n v="0"/>
    <n v="0"/>
    <n v="318"/>
    <n v="0"/>
    <n v="0"/>
    <n v="0"/>
    <n v="0"/>
    <n v="71.216099999999997"/>
    <n v="0"/>
    <n v="0"/>
  </r>
  <r>
    <d v="2021-04-01T00:00:00"/>
    <x v="13"/>
    <s v="P"/>
    <s v="Active"/>
    <n v="165"/>
    <x v="164"/>
    <s v="N"/>
    <x v="42"/>
    <n v="1076"/>
    <x v="0"/>
    <s v="Niederl. 3"/>
    <n v="1"/>
    <s v="Department"/>
    <s v="Supervisor"/>
    <s v="Non-Mgm."/>
    <s v="ang."/>
    <s v="M"/>
    <d v="2013-01-01T00:00:00"/>
    <m/>
    <s v=""/>
    <n v="7"/>
    <d v="1977-09-26T00:00:00"/>
    <n v="42"/>
    <s v="N"/>
    <n v="30"/>
    <n v="2.5"/>
    <n v="39"/>
    <x v="0"/>
    <n v="1"/>
    <n v="365"/>
    <n v="0"/>
    <n v="63273"/>
    <n v="11371.497250000002"/>
    <n v="0"/>
    <n v="0"/>
    <n v="720"/>
    <n v="0"/>
    <n v="0"/>
    <n v="0"/>
    <n v="0"/>
    <n v="0"/>
    <n v="0"/>
    <n v="0"/>
    <n v="0"/>
    <n v="0"/>
    <n v="318"/>
    <n v="0"/>
    <n v="0"/>
    <n v="0"/>
    <n v="0"/>
    <n v="232.46010000000004"/>
    <n v="1596"/>
    <n v="0"/>
  </r>
  <r>
    <d v="2021-04-01T00:00:00"/>
    <x v="13"/>
    <s v="P"/>
    <s v="Active"/>
    <n v="166"/>
    <x v="165"/>
    <s v="N"/>
    <x v="22"/>
    <n v="1060"/>
    <x v="2"/>
    <s v="Niederl. 7"/>
    <n v="1"/>
    <s v="Department"/>
    <s v="Supervisor"/>
    <s v="Non-Mgm."/>
    <s v="ang."/>
    <s v="M"/>
    <d v="2008-07-01T00:00:00"/>
    <m/>
    <s v=""/>
    <n v="11"/>
    <d v="1983-08-24T00:00:00"/>
    <n v="36"/>
    <s v="J"/>
    <n v="30"/>
    <n v="2.5"/>
    <n v="39"/>
    <x v="0"/>
    <n v="1"/>
    <n v="365"/>
    <n v="0"/>
    <n v="63285"/>
    <n v="11372.994000000002"/>
    <n v="0"/>
    <n v="0"/>
    <n v="0"/>
    <n v="0"/>
    <n v="0"/>
    <n v="0"/>
    <n v="0"/>
    <n v="0"/>
    <n v="0"/>
    <n v="0"/>
    <n v="3651.0576923076928"/>
    <n v="2900.5625"/>
    <n v="318"/>
    <n v="0"/>
    <n v="0"/>
    <n v="0"/>
    <n v="0"/>
    <n v="1538.4514420673079"/>
    <n v="0"/>
    <n v="0"/>
  </r>
  <r>
    <d v="2021-04-01T00:00:00"/>
    <x v="13"/>
    <s v="P"/>
    <s v="Active"/>
    <n v="167"/>
    <x v="166"/>
    <s v="N"/>
    <x v="16"/>
    <n v="1025"/>
    <x v="6"/>
    <s v="Niederl. 10"/>
    <n v="1"/>
    <s v="Department"/>
    <s v="Supervisor"/>
    <s v="Manager"/>
    <s v="ang."/>
    <s v="M"/>
    <d v="2008-07-01T00:00:00"/>
    <m/>
    <s v=""/>
    <n v="11"/>
    <d v="1973-01-08T00:00:00"/>
    <n v="47"/>
    <s v="N"/>
    <n v="30"/>
    <n v="2.5"/>
    <n v="39"/>
    <x v="0"/>
    <n v="1"/>
    <n v="365"/>
    <n v="0"/>
    <n v="63297"/>
    <n v="11374.490750000001"/>
    <n v="0"/>
    <n v="0"/>
    <n v="360"/>
    <n v="0"/>
    <n v="0"/>
    <n v="0"/>
    <n v="0"/>
    <n v="0"/>
    <n v="0"/>
    <n v="0"/>
    <n v="0"/>
    <n v="0"/>
    <n v="318"/>
    <n v="0"/>
    <n v="0"/>
    <n v="0"/>
    <n v="0"/>
    <n v="151.83810000000003"/>
    <n v="937.08000000000027"/>
    <n v="0"/>
  </r>
  <r>
    <d v="2021-04-01T00:00:00"/>
    <x v="13"/>
    <s v="P"/>
    <s v="Active"/>
    <n v="168"/>
    <x v="167"/>
    <s v="N"/>
    <x v="22"/>
    <n v="1060"/>
    <x v="2"/>
    <s v="Niederl. 7"/>
    <n v="1"/>
    <s v="Department"/>
    <s v="Supervisor"/>
    <s v="Non-Mgm."/>
    <s v="ang."/>
    <s v="M"/>
    <d v="2008-08-01T00:00:00"/>
    <m/>
    <s v=""/>
    <n v="11"/>
    <d v="1990-10-24T00:00:00"/>
    <n v="29"/>
    <s v="J"/>
    <n v="30"/>
    <n v="2.5"/>
    <n v="39"/>
    <x v="0"/>
    <n v="1"/>
    <n v="365"/>
    <n v="0"/>
    <n v="63309"/>
    <n v="11375.987500000001"/>
    <n v="0"/>
    <n v="0"/>
    <n v="0"/>
    <n v="0"/>
    <n v="0"/>
    <n v="0"/>
    <n v="0"/>
    <n v="0"/>
    <n v="0"/>
    <n v="0"/>
    <n v="3652.4423076923076"/>
    <n v="2901.6625000000004"/>
    <n v="318"/>
    <n v="0"/>
    <n v="0"/>
    <n v="0"/>
    <n v="0"/>
    <n v="1539.0078716826927"/>
    <n v="0"/>
    <n v="0"/>
  </r>
  <r>
    <d v="2021-04-01T00:00:00"/>
    <x v="13"/>
    <s v="P"/>
    <s v="Active"/>
    <n v="169"/>
    <x v="168"/>
    <s v="N"/>
    <x v="46"/>
    <n v="1008"/>
    <x v="1"/>
    <s v="Niederl. 1"/>
    <n v="1"/>
    <s v="Department"/>
    <s v="Supervisor"/>
    <s v="Manager"/>
    <s v="ang."/>
    <s v="M"/>
    <d v="1986-02-17T00:00:00"/>
    <m/>
    <s v=""/>
    <n v="33"/>
    <d v="1955-08-06T00:00:00"/>
    <n v="64"/>
    <s v="N"/>
    <n v="18"/>
    <n v="1.5"/>
    <n v="24"/>
    <x v="0"/>
    <n v="0.61538461538461531"/>
    <n v="365"/>
    <n v="0"/>
    <n v="63321"/>
    <n v="11377.484250000001"/>
    <n v="0"/>
    <n v="0"/>
    <n v="0"/>
    <n v="0"/>
    <n v="0"/>
    <n v="0"/>
    <n v="0"/>
    <n v="0"/>
    <n v="0"/>
    <n v="0"/>
    <n v="0"/>
    <n v="0"/>
    <n v="318"/>
    <n v="0"/>
    <n v="0"/>
    <n v="0"/>
    <n v="0"/>
    <n v="71.216099999999997"/>
    <n v="0"/>
    <n v="0"/>
  </r>
  <r>
    <d v="2021-04-01T00:00:00"/>
    <x v="13"/>
    <s v="P"/>
    <s v="Active"/>
    <n v="170"/>
    <x v="169"/>
    <s v="N"/>
    <x v="11"/>
    <n v="1082"/>
    <x v="0"/>
    <s v="Niederl. 3"/>
    <n v="1"/>
    <s v="Department"/>
    <s v="Supervisor"/>
    <s v="Non-Mgm."/>
    <s v="ang."/>
    <s v="M"/>
    <d v="2008-09-01T00:00:00"/>
    <m/>
    <s v=""/>
    <n v="11"/>
    <d v="1969-03-28T00:00:00"/>
    <n v="50"/>
    <s v="N"/>
    <n v="30"/>
    <n v="2.5"/>
    <n v="39"/>
    <x v="0"/>
    <n v="1"/>
    <n v="365"/>
    <n v="0"/>
    <n v="63333"/>
    <n v="11378.981000000002"/>
    <n v="0"/>
    <n v="0"/>
    <n v="0"/>
    <n v="0"/>
    <n v="0"/>
    <n v="0"/>
    <n v="0"/>
    <n v="0"/>
    <n v="0"/>
    <n v="0"/>
    <n v="0"/>
    <n v="0"/>
    <n v="318"/>
    <n v="0"/>
    <n v="0"/>
    <n v="0"/>
    <n v="0"/>
    <n v="71.216099999999997"/>
    <n v="0"/>
    <n v="0"/>
  </r>
  <r>
    <d v="2021-04-01T00:00:00"/>
    <x v="13"/>
    <s v="P"/>
    <s v="Active"/>
    <n v="171"/>
    <x v="170"/>
    <s v="N"/>
    <x v="5"/>
    <n v="1093"/>
    <x v="0"/>
    <s v="Niederl. 3"/>
    <n v="1"/>
    <s v="Department"/>
    <s v="Supervisor"/>
    <s v="Non-Mgm."/>
    <s v="ang."/>
    <s v="W"/>
    <d v="2008-09-15T00:00:00"/>
    <m/>
    <s v=""/>
    <n v="11"/>
    <d v="1965-09-04T00:00:00"/>
    <n v="54"/>
    <s v="N"/>
    <n v="30"/>
    <n v="2.5"/>
    <n v="35"/>
    <x v="0"/>
    <n v="0.89743589743589769"/>
    <n v="365"/>
    <n v="0"/>
    <n v="63345"/>
    <n v="11380.477750000002"/>
    <n v="0"/>
    <n v="0"/>
    <n v="0"/>
    <n v="0"/>
    <n v="0"/>
    <n v="0"/>
    <n v="0"/>
    <n v="0"/>
    <n v="0"/>
    <n v="0"/>
    <n v="0"/>
    <n v="0"/>
    <n v="318"/>
    <n v="0"/>
    <n v="0"/>
    <n v="0"/>
    <n v="0"/>
    <n v="71.216099999999997"/>
    <n v="0"/>
    <n v="0"/>
  </r>
  <r>
    <d v="2021-04-01T00:00:00"/>
    <x v="13"/>
    <s v="P"/>
    <s v="Active"/>
    <n v="172"/>
    <x v="171"/>
    <s v="N"/>
    <x v="8"/>
    <n v="1009"/>
    <x v="1"/>
    <s v="Niederl. 1"/>
    <n v="1"/>
    <s v="Department"/>
    <s v="Supervisor"/>
    <s v="Non-Mgm."/>
    <s v="ang."/>
    <s v="M"/>
    <d v="2008-09-15T00:00:00"/>
    <m/>
    <s v=""/>
    <n v="11"/>
    <d v="1986-01-26T00:00:00"/>
    <n v="33"/>
    <s v="N"/>
    <n v="30"/>
    <n v="2.5"/>
    <n v="39"/>
    <x v="0"/>
    <n v="1"/>
    <n v="365"/>
    <n v="0"/>
    <n v="63357"/>
    <n v="11381.974500000002"/>
    <n v="-89.279999999999987"/>
    <n v="0"/>
    <n v="0"/>
    <n v="0"/>
    <n v="0"/>
    <n v="0"/>
    <n v="0"/>
    <n v="0"/>
    <n v="0"/>
    <n v="0"/>
    <n v="0"/>
    <n v="0"/>
    <n v="318"/>
    <n v="0"/>
    <n v="0"/>
    <n v="0"/>
    <n v="0"/>
    <n v="51.221843999999997"/>
    <n v="0"/>
    <n v="0"/>
  </r>
  <r>
    <d v="2021-04-01T00:00:00"/>
    <x v="13"/>
    <s v="P"/>
    <s v="Active"/>
    <n v="173"/>
    <x v="172"/>
    <s v="N"/>
    <x v="19"/>
    <n v="1083"/>
    <x v="0"/>
    <s v="Niederl. 3"/>
    <n v="1"/>
    <s v="Department"/>
    <s v="Supervisor"/>
    <s v="Non-Mgm."/>
    <s v="ang."/>
    <s v="M"/>
    <d v="2008-10-01T00:00:00"/>
    <m/>
    <s v=""/>
    <n v="11"/>
    <d v="1971-08-16T00:00:00"/>
    <n v="48"/>
    <s v="N"/>
    <n v="30"/>
    <n v="2.5"/>
    <n v="39"/>
    <x v="0"/>
    <n v="1"/>
    <n v="365"/>
    <n v="0"/>
    <n v="63369"/>
    <n v="11383.471250000001"/>
    <n v="0"/>
    <n v="0"/>
    <n v="0"/>
    <n v="0"/>
    <n v="0"/>
    <n v="0"/>
    <n v="0"/>
    <n v="0"/>
    <n v="0"/>
    <n v="0"/>
    <n v="0"/>
    <n v="0"/>
    <n v="318"/>
    <n v="0"/>
    <n v="0"/>
    <n v="0"/>
    <n v="0"/>
    <n v="71.216099999999997"/>
    <n v="0"/>
    <n v="0"/>
  </r>
  <r>
    <d v="2021-04-01T00:00:00"/>
    <x v="13"/>
    <s v="P"/>
    <s v="Active"/>
    <n v="174"/>
    <x v="173"/>
    <s v="N"/>
    <x v="22"/>
    <n v="1029"/>
    <x v="6"/>
    <s v="Niederl. 10"/>
    <n v="1"/>
    <s v="Department"/>
    <s v="Supervisor"/>
    <s v="Non-Mgm."/>
    <s v="ang."/>
    <s v="M"/>
    <d v="2008-11-01T00:00:00"/>
    <m/>
    <s v=""/>
    <n v="11"/>
    <d v="1965-09-02T00:00:00"/>
    <n v="54"/>
    <s v="J"/>
    <n v="30"/>
    <n v="2.5"/>
    <n v="39"/>
    <x v="0"/>
    <n v="1"/>
    <n v="365"/>
    <n v="0"/>
    <n v="63381"/>
    <n v="11384.968000000003"/>
    <n v="0"/>
    <n v="0"/>
    <n v="0"/>
    <n v="0"/>
    <n v="0"/>
    <n v="0"/>
    <n v="0"/>
    <n v="0"/>
    <n v="0"/>
    <n v="0"/>
    <n v="3656.5961538461534"/>
    <n v="2904.9625000000001"/>
    <n v="318"/>
    <n v="0"/>
    <n v="0"/>
    <n v="0"/>
    <n v="0"/>
    <n v="1540.6771605288463"/>
    <n v="0"/>
    <n v="0"/>
  </r>
  <r>
    <d v="2021-04-01T00:00:00"/>
    <x v="13"/>
    <s v="P"/>
    <s v="Active"/>
    <n v="175"/>
    <x v="174"/>
    <s v="N"/>
    <x v="16"/>
    <n v="1043"/>
    <x v="9"/>
    <s v="Niederl. 4"/>
    <n v="1"/>
    <s v="Department"/>
    <s v="Supervisor"/>
    <s v="Manager"/>
    <s v="ang."/>
    <s v="M"/>
    <d v="2008-12-01T00:00:00"/>
    <m/>
    <s v=""/>
    <n v="11"/>
    <d v="1979-02-19T00:00:00"/>
    <n v="40"/>
    <s v="N"/>
    <n v="30"/>
    <n v="2.5"/>
    <n v="39"/>
    <x v="0"/>
    <n v="1"/>
    <n v="365"/>
    <n v="0"/>
    <n v="63393"/>
    <n v="11386.464750000003"/>
    <n v="0"/>
    <n v="0"/>
    <n v="0"/>
    <n v="0"/>
    <n v="0"/>
    <n v="0"/>
    <n v="0"/>
    <n v="0"/>
    <n v="0"/>
    <n v="0"/>
    <n v="0"/>
    <n v="0"/>
    <n v="318"/>
    <n v="0"/>
    <n v="0"/>
    <n v="0"/>
    <n v="0"/>
    <n v="71.216099999999997"/>
    <n v="2074.5263999999997"/>
    <n v="0"/>
  </r>
  <r>
    <d v="2021-04-01T00:00:00"/>
    <x v="13"/>
    <s v="P"/>
    <s v="Active"/>
    <n v="176"/>
    <x v="175"/>
    <s v="N"/>
    <x v="24"/>
    <n v="1081"/>
    <x v="0"/>
    <s v="Niederl. 3"/>
    <n v="1"/>
    <s v="Department"/>
    <s v="Supervisor"/>
    <s v="Manager"/>
    <s v="ang."/>
    <s v="M"/>
    <d v="2009-01-01T00:00:00"/>
    <m/>
    <s v=""/>
    <n v="11"/>
    <d v="1973-08-27T00:00:00"/>
    <n v="46"/>
    <s v="N"/>
    <n v="30"/>
    <n v="2.5"/>
    <n v="39"/>
    <x v="0"/>
    <n v="1"/>
    <n v="365"/>
    <n v="0"/>
    <n v="63405"/>
    <n v="11387.961500000001"/>
    <n v="0"/>
    <n v="0"/>
    <n v="0"/>
    <n v="0"/>
    <n v="0"/>
    <n v="0"/>
    <n v="0"/>
    <n v="0"/>
    <n v="0"/>
    <n v="0"/>
    <n v="0"/>
    <n v="0"/>
    <n v="318"/>
    <n v="0"/>
    <n v="0"/>
    <n v="0"/>
    <n v="0"/>
    <n v="71.216099999999997"/>
    <n v="1899.5592000000006"/>
    <n v="0"/>
  </r>
  <r>
    <d v="2021-04-01T00:00:00"/>
    <x v="13"/>
    <s v="P"/>
    <s v="Active"/>
    <n v="177"/>
    <x v="176"/>
    <s v="N"/>
    <x v="22"/>
    <n v="1060"/>
    <x v="2"/>
    <s v="Niederl. 7"/>
    <n v="1"/>
    <s v="Department"/>
    <s v="Supervisor"/>
    <s v="Non-Mgm."/>
    <s v="ang."/>
    <s v="M"/>
    <d v="2009-03-01T00:00:00"/>
    <m/>
    <s v=""/>
    <n v="10"/>
    <d v="1960-11-16T00:00:00"/>
    <n v="59"/>
    <s v="J"/>
    <n v="35"/>
    <n v="2.9166666666666665"/>
    <n v="39"/>
    <x v="0"/>
    <n v="1"/>
    <n v="365"/>
    <n v="0"/>
    <n v="63417"/>
    <n v="11389.458250000001"/>
    <n v="0"/>
    <n v="0"/>
    <n v="0"/>
    <n v="0"/>
    <n v="0"/>
    <n v="0"/>
    <n v="0"/>
    <n v="0"/>
    <n v="0"/>
    <n v="0"/>
    <n v="4268.4519230769229"/>
    <n v="2906.6125000000002"/>
    <n v="318"/>
    <n v="0"/>
    <n v="0"/>
    <n v="0"/>
    <n v="0"/>
    <n v="1678.0717775480773"/>
    <n v="0"/>
    <n v="0"/>
  </r>
  <r>
    <d v="2021-04-01T00:00:00"/>
    <x v="13"/>
    <s v="P"/>
    <s v="Active"/>
    <n v="178"/>
    <x v="177"/>
    <s v="N"/>
    <x v="22"/>
    <n v="1053"/>
    <x v="3"/>
    <s v="Niederl. 8"/>
    <n v="1"/>
    <s v="Department"/>
    <s v="Supervisor"/>
    <s v="Non-Mgm."/>
    <s v="ang."/>
    <s v="M"/>
    <d v="2009-08-01T00:00:00"/>
    <m/>
    <s v=""/>
    <n v="10"/>
    <d v="1960-08-05T00:00:00"/>
    <n v="59"/>
    <s v="J"/>
    <n v="30"/>
    <n v="2.5"/>
    <n v="39"/>
    <x v="0"/>
    <n v="1"/>
    <n v="365"/>
    <n v="0"/>
    <n v="63429"/>
    <n v="11390.955"/>
    <n v="0"/>
    <n v="0"/>
    <n v="0"/>
    <n v="0"/>
    <n v="0"/>
    <n v="0"/>
    <n v="0"/>
    <n v="0"/>
    <n v="0"/>
    <n v="0"/>
    <n v="3659.3653846153848"/>
    <n v="2907.1625000000004"/>
    <n v="318"/>
    <n v="0"/>
    <n v="0"/>
    <n v="0"/>
    <n v="0"/>
    <n v="1541.7900197596155"/>
    <n v="0"/>
    <n v="0"/>
  </r>
  <r>
    <d v="2021-04-01T00:00:00"/>
    <x v="13"/>
    <s v="P"/>
    <s v="Active"/>
    <n v="179"/>
    <x v="178"/>
    <s v="N"/>
    <x v="31"/>
    <n v="1034"/>
    <x v="5"/>
    <s v="Niederl. 5"/>
    <n v="1"/>
    <s v="Department"/>
    <s v="Supervisor"/>
    <s v="Non-Mgm."/>
    <s v="ang."/>
    <s v="M"/>
    <d v="2009-09-01T00:00:00"/>
    <m/>
    <s v=""/>
    <n v="10"/>
    <d v="1985-01-27T00:00:00"/>
    <n v="34"/>
    <s v="J"/>
    <n v="30"/>
    <n v="2.5"/>
    <n v="39"/>
    <x v="0"/>
    <n v="1"/>
    <n v="365"/>
    <n v="0"/>
    <n v="63441"/>
    <n v="11392.451750000002"/>
    <n v="0"/>
    <n v="0"/>
    <n v="720"/>
    <n v="0"/>
    <n v="0"/>
    <n v="0"/>
    <n v="0"/>
    <n v="0"/>
    <n v="0"/>
    <n v="0"/>
    <n v="3660.0576923076928"/>
    <n v="2907.7125000000005"/>
    <n v="318"/>
    <n v="0"/>
    <n v="0"/>
    <n v="0"/>
    <n v="0"/>
    <n v="1703.312234567308"/>
    <n v="1285.92"/>
    <n v="0"/>
  </r>
  <r>
    <d v="2021-04-01T00:00:00"/>
    <x v="13"/>
    <s v="P"/>
    <s v="Active"/>
    <n v="180"/>
    <x v="179"/>
    <s v="N"/>
    <x v="22"/>
    <n v="1053"/>
    <x v="3"/>
    <s v="Niederl. 8"/>
    <n v="1"/>
    <s v="Department"/>
    <s v="Supervisor"/>
    <s v="Non-Mgm."/>
    <s v="ang."/>
    <s v="M"/>
    <d v="2010-01-01T00:00:00"/>
    <m/>
    <s v=""/>
    <n v="10"/>
    <d v="1976-09-23T00:00:00"/>
    <n v="43"/>
    <s v="J"/>
    <n v="30"/>
    <n v="2.5"/>
    <n v="39"/>
    <x v="0"/>
    <n v="1"/>
    <n v="365"/>
    <n v="0"/>
    <n v="63453"/>
    <n v="11393.948500000002"/>
    <n v="0"/>
    <n v="0"/>
    <n v="0"/>
    <n v="0"/>
    <n v="0"/>
    <n v="0"/>
    <n v="0"/>
    <n v="0"/>
    <n v="0"/>
    <n v="0"/>
    <n v="3660.75"/>
    <n v="2908.2625000000003"/>
    <n v="318"/>
    <n v="0"/>
    <n v="0"/>
    <n v="0"/>
    <n v="0"/>
    <n v="1542.3464493750002"/>
    <n v="0"/>
    <n v="226.23999999999998"/>
  </r>
  <r>
    <d v="2021-04-01T00:00:00"/>
    <x v="13"/>
    <s v="P"/>
    <s v="Active"/>
    <n v="181"/>
    <x v="180"/>
    <s v="N"/>
    <x v="22"/>
    <n v="1041"/>
    <x v="4"/>
    <s v="Niederl. 6"/>
    <n v="1"/>
    <s v="Department"/>
    <s v="Supervisor"/>
    <s v="Non-Mgm."/>
    <s v="ang."/>
    <s v="M"/>
    <d v="2010-02-01T00:00:00"/>
    <m/>
    <s v=""/>
    <n v="9"/>
    <d v="1979-03-11T00:00:00"/>
    <n v="40"/>
    <s v="J"/>
    <n v="30"/>
    <n v="2.5"/>
    <n v="39"/>
    <x v="0"/>
    <n v="1"/>
    <n v="365"/>
    <n v="0"/>
    <n v="63465"/>
    <n v="11395.445250000001"/>
    <n v="0"/>
    <n v="0"/>
    <n v="0"/>
    <n v="0"/>
    <n v="0"/>
    <n v="0"/>
    <n v="0"/>
    <n v="0"/>
    <n v="0"/>
    <n v="0"/>
    <n v="3661.4423076923076"/>
    <n v="2908.8125"/>
    <n v="318"/>
    <n v="0"/>
    <n v="0"/>
    <n v="0"/>
    <n v="0"/>
    <n v="1542.6246641826924"/>
    <n v="0"/>
    <n v="226.23999999999998"/>
  </r>
  <r>
    <d v="2021-04-01T00:00:00"/>
    <x v="13"/>
    <s v="P"/>
    <s v="Active"/>
    <n v="182"/>
    <x v="181"/>
    <s v="N"/>
    <x v="2"/>
    <n v="1010"/>
    <x v="1"/>
    <s v="Niederl. 1"/>
    <n v="1"/>
    <s v="Department"/>
    <s v="Supervisor"/>
    <s v="Non-Mgm."/>
    <s v="ang."/>
    <s v="M"/>
    <d v="2005-09-01T00:00:00"/>
    <m/>
    <s v=""/>
    <n v="14"/>
    <d v="1988-09-30T00:00:00"/>
    <n v="31"/>
    <s v="N"/>
    <n v="30"/>
    <n v="2.5"/>
    <n v="39"/>
    <x v="0"/>
    <n v="1"/>
    <n v="365"/>
    <n v="0"/>
    <n v="63477"/>
    <n v="11396.942000000001"/>
    <n v="0"/>
    <n v="0"/>
    <n v="0"/>
    <n v="0"/>
    <n v="0"/>
    <n v="0"/>
    <n v="0"/>
    <n v="0"/>
    <n v="0"/>
    <n v="0"/>
    <n v="0"/>
    <n v="0"/>
    <n v="318"/>
    <n v="0"/>
    <n v="0"/>
    <n v="0"/>
    <n v="0"/>
    <n v="71.216099999999997"/>
    <n v="0"/>
    <n v="284.71999999999997"/>
  </r>
  <r>
    <d v="2021-04-01T00:00:00"/>
    <x v="13"/>
    <s v="P"/>
    <s v="Active"/>
    <n v="183"/>
    <x v="182"/>
    <s v="N"/>
    <x v="31"/>
    <n v="1022"/>
    <x v="7"/>
    <s v="Niederl. 9"/>
    <n v="1"/>
    <s v="Department"/>
    <s v="Supervisor"/>
    <s v="Manager"/>
    <s v="ang."/>
    <s v="M"/>
    <d v="2010-07-15T00:00:00"/>
    <m/>
    <s v=""/>
    <n v="9"/>
    <d v="1968-06-18T00:00:00"/>
    <n v="51"/>
    <s v="N"/>
    <n v="30"/>
    <n v="2.5"/>
    <n v="39"/>
    <x v="0"/>
    <n v="1"/>
    <n v="365"/>
    <n v="0"/>
    <n v="63489"/>
    <n v="11398.438750000001"/>
    <n v="0"/>
    <n v="0"/>
    <n v="360"/>
    <n v="0"/>
    <n v="0"/>
    <n v="0"/>
    <n v="0"/>
    <n v="0"/>
    <n v="0"/>
    <n v="0"/>
    <n v="0"/>
    <n v="0"/>
    <n v="318"/>
    <n v="0"/>
    <n v="0"/>
    <n v="0"/>
    <n v="0"/>
    <n v="151.83810000000003"/>
    <n v="1452.36"/>
    <n v="226.23999999999998"/>
  </r>
  <r>
    <d v="2021-04-01T00:00:00"/>
    <x v="13"/>
    <s v="P"/>
    <s v="Active"/>
    <n v="184"/>
    <x v="183"/>
    <s v="N"/>
    <x v="5"/>
    <n v="1093"/>
    <x v="1"/>
    <s v="Niederl. 1"/>
    <n v="1"/>
    <s v="Department"/>
    <s v="Supervisor"/>
    <s v="Non-Mgm."/>
    <s v="ang."/>
    <s v="M"/>
    <d v="2010-09-01T00:00:00"/>
    <m/>
    <s v=""/>
    <n v="9"/>
    <d v="1986-05-04T00:00:00"/>
    <n v="33"/>
    <s v="N"/>
    <n v="30"/>
    <n v="2.5"/>
    <n v="39"/>
    <x v="0"/>
    <n v="1"/>
    <n v="365"/>
    <n v="0"/>
    <n v="63501"/>
    <n v="11399.935500000003"/>
    <n v="0"/>
    <n v="0"/>
    <n v="0"/>
    <n v="0"/>
    <n v="0"/>
    <n v="0"/>
    <n v="0"/>
    <n v="0"/>
    <n v="0"/>
    <n v="0"/>
    <n v="0"/>
    <n v="0"/>
    <n v="318"/>
    <n v="0"/>
    <n v="0"/>
    <n v="0"/>
    <n v="0"/>
    <n v="71.216099999999997"/>
    <n v="0"/>
    <n v="226.23999999999998"/>
  </r>
  <r>
    <d v="2021-04-01T00:00:00"/>
    <x v="13"/>
    <s v="P"/>
    <s v="Active"/>
    <n v="185"/>
    <x v="184"/>
    <s v="N"/>
    <x v="6"/>
    <n v="1014"/>
    <x v="1"/>
    <s v="Niederl. 1"/>
    <n v="1"/>
    <s v="Department"/>
    <s v="Supervisor"/>
    <s v="Non-Mgm."/>
    <s v="ang."/>
    <s v="W"/>
    <d v="2010-09-01T00:00:00"/>
    <m/>
    <s v=""/>
    <n v="9"/>
    <d v="1994-06-11T00:00:00"/>
    <n v="25"/>
    <s v="N"/>
    <n v="30"/>
    <n v="2.5"/>
    <n v="39"/>
    <x v="0"/>
    <n v="1"/>
    <n v="365"/>
    <n v="0"/>
    <n v="63513"/>
    <n v="11401.432250000002"/>
    <n v="0"/>
    <n v="0"/>
    <n v="0"/>
    <n v="0"/>
    <n v="0"/>
    <n v="0"/>
    <n v="0"/>
    <n v="0"/>
    <n v="0"/>
    <n v="0"/>
    <n v="0"/>
    <n v="0"/>
    <n v="318"/>
    <n v="0"/>
    <n v="0"/>
    <n v="0"/>
    <n v="0"/>
    <n v="71.216099999999997"/>
    <n v="0"/>
    <n v="226.23999999999998"/>
  </r>
  <r>
    <d v="2021-04-01T00:00:00"/>
    <x v="13"/>
    <s v="P"/>
    <s v="Active"/>
    <n v="186"/>
    <x v="185"/>
    <s v="N"/>
    <x v="22"/>
    <n v="1053"/>
    <x v="3"/>
    <s v="Niederl. 8"/>
    <n v="1"/>
    <s v="Department"/>
    <s v="Supervisor"/>
    <s v="Non-Mgm."/>
    <s v="ang."/>
    <s v="M"/>
    <d v="2010-09-15T00:00:00"/>
    <m/>
    <s v=""/>
    <n v="9"/>
    <d v="1960-10-06T00:00:00"/>
    <n v="59"/>
    <s v="J"/>
    <n v="30"/>
    <n v="2.5"/>
    <n v="39"/>
    <x v="0"/>
    <n v="1"/>
    <n v="365"/>
    <n v="0"/>
    <n v="63525"/>
    <n v="11402.929000000002"/>
    <n v="0"/>
    <n v="0"/>
    <n v="0"/>
    <n v="0"/>
    <n v="0"/>
    <n v="0"/>
    <n v="0"/>
    <n v="0"/>
    <n v="0"/>
    <n v="0"/>
    <n v="3664.9038461538462"/>
    <n v="2911.5625000000005"/>
    <n v="318"/>
    <n v="0"/>
    <n v="0"/>
    <n v="0"/>
    <n v="0"/>
    <n v="1544.0157382211537"/>
    <n v="0"/>
    <n v="226.23999999999998"/>
  </r>
  <r>
    <d v="2021-04-01T00:00:00"/>
    <x v="13"/>
    <s v="P"/>
    <s v="Active"/>
    <n v="187"/>
    <x v="186"/>
    <s v="N"/>
    <x v="31"/>
    <n v="1046"/>
    <x v="9"/>
    <s v="Niederl. 4"/>
    <n v="1"/>
    <s v="Department"/>
    <s v="Supervisor"/>
    <s v="Non-Mgm."/>
    <s v="ang."/>
    <s v="M"/>
    <d v="2010-09-01T00:00:00"/>
    <m/>
    <s v=""/>
    <n v="9"/>
    <d v="1976-05-27T00:00:00"/>
    <n v="43"/>
    <s v="J"/>
    <n v="30"/>
    <n v="2.5"/>
    <n v="39"/>
    <x v="0"/>
    <n v="1"/>
    <n v="365"/>
    <n v="0"/>
    <n v="63537"/>
    <n v="11404.425750000002"/>
    <n v="0"/>
    <n v="10500"/>
    <n v="720"/>
    <n v="0"/>
    <n v="0"/>
    <n v="0"/>
    <n v="0"/>
    <n v="0"/>
    <n v="0"/>
    <n v="0"/>
    <n v="3665.5961538461534"/>
    <n v="2912.1124999999997"/>
    <n v="318"/>
    <n v="0"/>
    <n v="0"/>
    <n v="0"/>
    <n v="0"/>
    <n v="4057.0129530288464"/>
    <n v="1397.64"/>
    <n v="226.23999999999998"/>
  </r>
  <r>
    <d v="2021-04-01T00:00:00"/>
    <x v="13"/>
    <s v="P"/>
    <s v="Active"/>
    <n v="188"/>
    <x v="187"/>
    <s v="N"/>
    <x v="31"/>
    <n v="1028"/>
    <x v="6"/>
    <s v="Niederl. 10"/>
    <n v="1"/>
    <s v="Department"/>
    <s v="Supervisor"/>
    <s v="Manager"/>
    <s v="ang."/>
    <s v="M"/>
    <d v="2010-09-01T00:00:00"/>
    <m/>
    <s v=""/>
    <n v="9"/>
    <d v="1972-09-25T00:00:00"/>
    <n v="47"/>
    <s v="N"/>
    <n v="30"/>
    <n v="2.5"/>
    <n v="39"/>
    <x v="0"/>
    <n v="1"/>
    <n v="365"/>
    <n v="0"/>
    <n v="63549"/>
    <n v="11405.922500000002"/>
    <n v="0"/>
    <n v="0"/>
    <n v="720"/>
    <n v="0"/>
    <n v="0"/>
    <n v="0"/>
    <n v="0"/>
    <n v="0"/>
    <n v="0"/>
    <n v="0"/>
    <n v="0"/>
    <n v="0"/>
    <n v="318"/>
    <n v="0"/>
    <n v="0"/>
    <n v="0"/>
    <n v="0"/>
    <n v="232.46010000000004"/>
    <n v="1509.36"/>
    <n v="226.23999999999998"/>
  </r>
  <r>
    <d v="2021-04-01T00:00:00"/>
    <x v="13"/>
    <s v="P"/>
    <s v="Active"/>
    <n v="189"/>
    <x v="188"/>
    <s v="N"/>
    <x v="22"/>
    <n v="1029"/>
    <x v="6"/>
    <s v="Niederl. 10"/>
    <n v="1"/>
    <s v="Department"/>
    <s v="Supervisor"/>
    <s v="Non-Mgm."/>
    <s v="ang."/>
    <s v="M"/>
    <d v="2010-12-01T00:00:00"/>
    <m/>
    <s v=""/>
    <n v="9"/>
    <d v="1984-06-15T00:00:00"/>
    <n v="35"/>
    <s v="J"/>
    <n v="30"/>
    <n v="2.5"/>
    <n v="39"/>
    <x v="0"/>
    <n v="1"/>
    <n v="365"/>
    <n v="0"/>
    <n v="63561"/>
    <n v="11407.419250000001"/>
    <n v="0"/>
    <n v="0"/>
    <n v="0"/>
    <n v="0"/>
    <n v="0"/>
    <n v="0"/>
    <n v="0"/>
    <n v="0"/>
    <n v="0"/>
    <n v="0"/>
    <n v="3666.9807692307691"/>
    <n v="2913.2125000000001"/>
    <n v="318"/>
    <n v="0"/>
    <n v="0"/>
    <n v="0"/>
    <n v="0"/>
    <n v="1544.8503826442309"/>
    <n v="0"/>
    <n v="226.23999999999998"/>
  </r>
  <r>
    <d v="2021-04-01T00:00:00"/>
    <x v="13"/>
    <s v="P"/>
    <s v="Active"/>
    <n v="190"/>
    <x v="189"/>
    <s v="N"/>
    <x v="31"/>
    <n v="1046"/>
    <x v="9"/>
    <s v="Niederl. 4"/>
    <n v="1"/>
    <s v="Department"/>
    <s v="Supervisor"/>
    <s v="Non-Mgm."/>
    <s v="ang."/>
    <s v="M"/>
    <d v="2010-12-01T00:00:00"/>
    <m/>
    <s v=""/>
    <n v="9"/>
    <d v="1958-09-21T00:00:00"/>
    <n v="61"/>
    <s v="J"/>
    <n v="30"/>
    <n v="2.5"/>
    <n v="39"/>
    <x v="0"/>
    <n v="1"/>
    <n v="365"/>
    <n v="0"/>
    <n v="63573"/>
    <n v="11408.916000000001"/>
    <n v="0"/>
    <n v="0"/>
    <n v="720"/>
    <n v="0"/>
    <n v="0"/>
    <n v="0"/>
    <n v="0"/>
    <n v="0"/>
    <n v="0"/>
    <n v="0"/>
    <n v="3667.6730769230771"/>
    <n v="2913.7625000000003"/>
    <n v="318"/>
    <n v="0"/>
    <n v="0"/>
    <n v="0"/>
    <n v="0"/>
    <n v="1706.372597451923"/>
    <n v="937.08000000000027"/>
    <n v="226.23999999999998"/>
  </r>
  <r>
    <d v="2021-04-01T00:00:00"/>
    <x v="13"/>
    <s v="P"/>
    <s v="Active"/>
    <n v="191"/>
    <x v="190"/>
    <s v="N"/>
    <x v="19"/>
    <n v="1083"/>
    <x v="0"/>
    <s v="Niederl. 3"/>
    <n v="1"/>
    <s v="Department"/>
    <s v="Supervisor"/>
    <s v="Non-Mgm."/>
    <s v="ang."/>
    <s v="M"/>
    <d v="2011-01-01T00:00:00"/>
    <m/>
    <s v=""/>
    <n v="9"/>
    <d v="1980-02-11T00:00:00"/>
    <n v="39"/>
    <s v="N"/>
    <n v="30"/>
    <n v="2.5"/>
    <n v="39"/>
    <x v="0"/>
    <n v="1"/>
    <n v="365"/>
    <n v="0"/>
    <n v="63585"/>
    <n v="11410.412750000001"/>
    <n v="0"/>
    <n v="0"/>
    <n v="0"/>
    <n v="0"/>
    <n v="0"/>
    <n v="0"/>
    <n v="0"/>
    <n v="0"/>
    <n v="0"/>
    <n v="0"/>
    <n v="0"/>
    <n v="0"/>
    <n v="318"/>
    <n v="0"/>
    <n v="0"/>
    <n v="0"/>
    <n v="0"/>
    <n v="71.216099999999997"/>
    <n v="0"/>
    <n v="0"/>
  </r>
  <r>
    <d v="2021-04-01T00:00:00"/>
    <x v="13"/>
    <s v="P"/>
    <s v="Active"/>
    <n v="192"/>
    <x v="191"/>
    <s v="N"/>
    <x v="22"/>
    <n v="1047"/>
    <x v="9"/>
    <s v="Niederl. 4"/>
    <n v="1"/>
    <s v="Department"/>
    <s v="Supervisor"/>
    <s v="Non-Mgm."/>
    <s v="ang."/>
    <s v="M"/>
    <d v="2011-01-01T00:00:00"/>
    <m/>
    <s v=""/>
    <n v="9"/>
    <d v="1982-11-21T00:00:00"/>
    <n v="37"/>
    <s v="J"/>
    <n v="30"/>
    <n v="2.5"/>
    <n v="39"/>
    <x v="0"/>
    <n v="1"/>
    <n v="365"/>
    <n v="0"/>
    <n v="63597"/>
    <n v="11411.909500000002"/>
    <n v="0"/>
    <n v="0"/>
    <n v="0"/>
    <n v="0"/>
    <n v="0"/>
    <n v="0"/>
    <n v="0"/>
    <n v="0"/>
    <n v="0"/>
    <n v="0"/>
    <n v="3669.0576923076928"/>
    <n v="2914.8625000000002"/>
    <n v="318"/>
    <n v="0"/>
    <n v="0"/>
    <n v="0"/>
    <n v="0"/>
    <n v="1545.6850270673078"/>
    <n v="0"/>
    <n v="0"/>
  </r>
  <r>
    <d v="2021-04-01T00:00:00"/>
    <x v="13"/>
    <s v="P"/>
    <s v="Active"/>
    <n v="193"/>
    <x v="192"/>
    <s v="N"/>
    <x v="11"/>
    <n v="1082"/>
    <x v="0"/>
    <s v="Niederl. 3"/>
    <n v="1"/>
    <s v="Department"/>
    <s v="Supervisor"/>
    <s v="Manager"/>
    <s v="ang."/>
    <s v="M"/>
    <d v="2011-02-01T00:00:00"/>
    <m/>
    <s v=""/>
    <n v="8"/>
    <d v="1985-01-15T00:00:00"/>
    <n v="35"/>
    <s v="N"/>
    <n v="30"/>
    <n v="2.5"/>
    <n v="39"/>
    <x v="0"/>
    <n v="1"/>
    <n v="365"/>
    <n v="0"/>
    <n v="63609"/>
    <n v="11413.406250000002"/>
    <n v="0"/>
    <n v="0"/>
    <n v="0"/>
    <n v="0"/>
    <n v="0"/>
    <n v="0"/>
    <n v="0"/>
    <n v="0"/>
    <n v="0"/>
    <n v="0"/>
    <n v="0"/>
    <n v="0"/>
    <n v="318"/>
    <n v="0"/>
    <n v="0"/>
    <n v="0"/>
    <n v="0"/>
    <n v="71.216099999999997"/>
    <n v="0"/>
    <n v="0"/>
  </r>
  <r>
    <d v="2021-04-01T00:00:00"/>
    <x v="13"/>
    <s v="P"/>
    <s v="Active"/>
    <n v="194"/>
    <x v="193"/>
    <s v="N"/>
    <x v="24"/>
    <n v="1081"/>
    <x v="0"/>
    <s v="Niederl. 3"/>
    <n v="1"/>
    <s v="Department"/>
    <s v="Supervisor"/>
    <s v="Manager"/>
    <s v="ang."/>
    <s v="M"/>
    <d v="2011-02-01T00:00:00"/>
    <m/>
    <s v=""/>
    <n v="8"/>
    <d v="1983-05-10T00:00:00"/>
    <n v="36"/>
    <s v="N"/>
    <n v="30"/>
    <n v="2.5"/>
    <n v="39"/>
    <x v="0"/>
    <n v="1"/>
    <n v="365"/>
    <n v="0"/>
    <n v="63621"/>
    <n v="11414.903000000002"/>
    <n v="0"/>
    <n v="0"/>
    <n v="0"/>
    <n v="0"/>
    <n v="0"/>
    <n v="0"/>
    <n v="0"/>
    <n v="0"/>
    <n v="0"/>
    <n v="0"/>
    <n v="0"/>
    <n v="0"/>
    <n v="318"/>
    <n v="0"/>
    <n v="0"/>
    <n v="0"/>
    <n v="0"/>
    <n v="71.216099999999997"/>
    <n v="1919.8967999999995"/>
    <n v="0"/>
  </r>
  <r>
    <d v="2021-04-01T00:00:00"/>
    <x v="13"/>
    <s v="P"/>
    <s v="Active"/>
    <n v="195"/>
    <x v="194"/>
    <s v="N"/>
    <x v="19"/>
    <n v="1083"/>
    <x v="0"/>
    <s v="Niederl. 3"/>
    <n v="1"/>
    <s v="Department"/>
    <s v="Supervisor"/>
    <s v="Non-Mgm."/>
    <s v="ang."/>
    <s v="W"/>
    <d v="2011-03-15T00:00:00"/>
    <m/>
    <s v=""/>
    <n v="8"/>
    <d v="1987-03-02T00:00:00"/>
    <n v="32"/>
    <s v="N"/>
    <n v="30"/>
    <n v="2.5"/>
    <n v="39"/>
    <x v="0"/>
    <n v="1"/>
    <n v="365"/>
    <n v="0"/>
    <n v="63633"/>
    <n v="11416.39975"/>
    <n v="0"/>
    <n v="0"/>
    <n v="0"/>
    <n v="0"/>
    <n v="0"/>
    <n v="0"/>
    <n v="0"/>
    <n v="0"/>
    <n v="0"/>
    <n v="0"/>
    <n v="0"/>
    <n v="0"/>
    <n v="318"/>
    <n v="0"/>
    <n v="0"/>
    <n v="0"/>
    <n v="0"/>
    <n v="71.216099999999997"/>
    <n v="0"/>
    <n v="0"/>
  </r>
  <r>
    <d v="2021-04-01T00:00:00"/>
    <x v="13"/>
    <s v="P"/>
    <s v="Active"/>
    <n v="196"/>
    <x v="195"/>
    <s v="N"/>
    <x v="19"/>
    <n v="1083"/>
    <x v="0"/>
    <s v="Niederl. 3"/>
    <n v="1"/>
    <s v="Department"/>
    <s v="Supervisor"/>
    <s v="Manager"/>
    <s v="ang."/>
    <s v="M"/>
    <d v="2011-03-15T00:00:00"/>
    <m/>
    <s v=""/>
    <n v="8"/>
    <d v="1983-01-26T00:00:00"/>
    <n v="36"/>
    <s v="N"/>
    <n v="30"/>
    <n v="2.5"/>
    <n v="39"/>
    <x v="0"/>
    <n v="1"/>
    <n v="365"/>
    <n v="0"/>
    <n v="63645"/>
    <n v="11417.896500000003"/>
    <n v="0"/>
    <n v="0"/>
    <n v="0"/>
    <n v="0"/>
    <n v="0"/>
    <n v="0"/>
    <n v="0"/>
    <n v="0"/>
    <n v="0"/>
    <n v="0"/>
    <n v="0"/>
    <n v="0"/>
    <n v="318"/>
    <n v="0"/>
    <n v="0"/>
    <n v="0"/>
    <n v="0"/>
    <n v="71.216099999999997"/>
    <n v="0"/>
    <n v="0"/>
  </r>
  <r>
    <d v="2021-04-01T00:00:00"/>
    <x v="13"/>
    <s v="P"/>
    <s v="Active"/>
    <n v="197"/>
    <x v="196"/>
    <s v="N"/>
    <x v="22"/>
    <n v="1053"/>
    <x v="3"/>
    <s v="Niederl. 8"/>
    <n v="1"/>
    <s v="Department"/>
    <s v="Supervisor"/>
    <s v="Non-Mgm."/>
    <s v="ang."/>
    <s v="M"/>
    <d v="2011-04-01T00:00:00"/>
    <m/>
    <s v=""/>
    <n v="8"/>
    <d v="1960-09-16T00:00:00"/>
    <n v="59"/>
    <s v="J"/>
    <n v="30"/>
    <n v="2.5"/>
    <n v="39"/>
    <x v="0"/>
    <n v="1"/>
    <n v="365"/>
    <n v="0"/>
    <n v="63657"/>
    <n v="11419.393250000001"/>
    <n v="0"/>
    <n v="0"/>
    <n v="0"/>
    <n v="0"/>
    <n v="0"/>
    <n v="0"/>
    <n v="0"/>
    <n v="0"/>
    <n v="0"/>
    <n v="0"/>
    <n v="3672.5192307692309"/>
    <n v="2917.6125000000002"/>
    <n v="318"/>
    <n v="0"/>
    <n v="0"/>
    <n v="0"/>
    <n v="0"/>
    <n v="1547.0761011057693"/>
    <n v="0"/>
    <n v="0"/>
  </r>
  <r>
    <d v="2021-04-01T00:00:00"/>
    <x v="13"/>
    <s v="P"/>
    <s v="Active"/>
    <n v="198"/>
    <x v="197"/>
    <s v="N"/>
    <x v="22"/>
    <n v="1060"/>
    <x v="2"/>
    <s v="Niederl. 7"/>
    <n v="1"/>
    <s v="Department"/>
    <s v="Supervisor"/>
    <s v="Non-Mgm."/>
    <s v="ang."/>
    <s v="M"/>
    <d v="2011-05-01T00:00:00"/>
    <m/>
    <s v=""/>
    <n v="8"/>
    <d v="1964-01-08T00:00:00"/>
    <n v="56"/>
    <s v="J"/>
    <n v="30"/>
    <n v="2.5"/>
    <n v="39"/>
    <x v="0"/>
    <n v="1"/>
    <n v="365"/>
    <n v="0"/>
    <n v="63669"/>
    <n v="11420.890000000001"/>
    <n v="0"/>
    <n v="0"/>
    <n v="0"/>
    <n v="0"/>
    <n v="0"/>
    <n v="0"/>
    <n v="0"/>
    <n v="0"/>
    <n v="0"/>
    <n v="0"/>
    <n v="3673.211538461539"/>
    <n v="2918.1625000000004"/>
    <n v="318"/>
    <n v="0"/>
    <n v="0"/>
    <n v="0"/>
    <n v="0"/>
    <n v="1547.3543159134617"/>
    <n v="0"/>
    <n v="0"/>
  </r>
  <r>
    <d v="2021-04-01T00:00:00"/>
    <x v="13"/>
    <s v="P"/>
    <s v="Active"/>
    <n v="199"/>
    <x v="198"/>
    <s v="N"/>
    <x v="22"/>
    <n v="1053"/>
    <x v="3"/>
    <s v="Niederl. 8"/>
    <n v="1"/>
    <s v="Department"/>
    <s v="Supervisor"/>
    <s v="Non-Mgm."/>
    <s v="ang."/>
    <s v="M"/>
    <d v="2011-05-01T00:00:00"/>
    <m/>
    <s v=""/>
    <n v="8"/>
    <d v="1964-06-16T00:00:00"/>
    <n v="55"/>
    <s v="J"/>
    <n v="30"/>
    <n v="2.5"/>
    <n v="39"/>
    <x v="0"/>
    <n v="1"/>
    <n v="365"/>
    <n v="0"/>
    <n v="63681"/>
    <n v="11422.386750000001"/>
    <n v="0"/>
    <n v="0"/>
    <n v="0"/>
    <n v="0"/>
    <n v="0"/>
    <n v="0"/>
    <n v="0"/>
    <n v="0"/>
    <n v="0"/>
    <n v="0"/>
    <n v="3673.9038461538462"/>
    <n v="2918.7125000000001"/>
    <n v="318"/>
    <n v="0"/>
    <n v="0"/>
    <n v="0"/>
    <n v="0"/>
    <n v="1547.6325307211537"/>
    <n v="0"/>
    <n v="0"/>
  </r>
  <r>
    <d v="2021-04-01T00:00:00"/>
    <x v="13"/>
    <s v="P"/>
    <s v="Active"/>
    <n v="200"/>
    <x v="199"/>
    <s v="N"/>
    <x v="36"/>
    <n v="1054"/>
    <x v="8"/>
    <s v="Niederl. 2"/>
    <n v="1"/>
    <s v="Department"/>
    <s v="Supervisor"/>
    <s v="Non-Mgm."/>
    <s v="ang."/>
    <s v="M"/>
    <d v="2011-05-01T00:00:00"/>
    <m/>
    <s v=""/>
    <n v="8"/>
    <d v="1976-07-18T00:00:00"/>
    <n v="43"/>
    <s v="N"/>
    <n v="30"/>
    <n v="2.5"/>
    <n v="39"/>
    <x v="0"/>
    <n v="1"/>
    <n v="365"/>
    <n v="0"/>
    <n v="63693"/>
    <n v="11423.883500000002"/>
    <n v="0"/>
    <n v="0"/>
    <n v="0"/>
    <n v="0"/>
    <n v="0"/>
    <n v="0"/>
    <n v="0"/>
    <n v="0"/>
    <n v="0"/>
    <n v="0"/>
    <n v="0"/>
    <n v="0"/>
    <n v="318"/>
    <n v="0"/>
    <n v="0"/>
    <n v="0"/>
    <n v="0"/>
    <n v="71.216099999999997"/>
    <n v="0"/>
    <n v="0"/>
  </r>
  <r>
    <d v="2021-04-01T00:00:00"/>
    <x v="13"/>
    <s v="P"/>
    <s v="Active"/>
    <n v="201"/>
    <x v="200"/>
    <s v="N"/>
    <x v="38"/>
    <n v="1074"/>
    <x v="0"/>
    <s v="Niederl. 3"/>
    <n v="1"/>
    <s v="Department"/>
    <s v="Supervisor"/>
    <s v="Non-Mgm."/>
    <s v="ang."/>
    <s v="M"/>
    <d v="2011-05-16T00:00:00"/>
    <m/>
    <s v=""/>
    <n v="8"/>
    <d v="1981-03-15T00:00:00"/>
    <n v="38"/>
    <s v="N"/>
    <n v="30"/>
    <n v="2.5"/>
    <n v="39"/>
    <x v="0"/>
    <n v="1"/>
    <n v="365"/>
    <n v="0"/>
    <n v="63705"/>
    <n v="11425.380250000002"/>
    <n v="0"/>
    <n v="0"/>
    <n v="0"/>
    <n v="0"/>
    <n v="0"/>
    <n v="0"/>
    <n v="0"/>
    <n v="0"/>
    <n v="0"/>
    <n v="0"/>
    <n v="0"/>
    <n v="0"/>
    <n v="318"/>
    <n v="0"/>
    <n v="0"/>
    <n v="0"/>
    <n v="0"/>
    <n v="71.216099999999997"/>
    <n v="0"/>
    <n v="0"/>
  </r>
  <r>
    <d v="2021-04-01T00:00:00"/>
    <x v="13"/>
    <s v="P"/>
    <s v="Active"/>
    <n v="202"/>
    <x v="201"/>
    <s v="N"/>
    <x v="31"/>
    <n v="1040"/>
    <x v="4"/>
    <s v="Niederl. 6"/>
    <n v="1"/>
    <s v="Department"/>
    <s v="Supervisor"/>
    <s v="Manager"/>
    <s v="ang."/>
    <s v="M"/>
    <d v="2011-07-01T00:00:00"/>
    <m/>
    <s v=""/>
    <n v="8"/>
    <d v="1980-08-23T00:00:00"/>
    <n v="39"/>
    <s v="N"/>
    <n v="30"/>
    <n v="2.5"/>
    <n v="39"/>
    <x v="0"/>
    <n v="1"/>
    <n v="365"/>
    <n v="0"/>
    <n v="63717"/>
    <n v="11426.877"/>
    <n v="0"/>
    <n v="0"/>
    <n v="720"/>
    <n v="0"/>
    <n v="0"/>
    <n v="0"/>
    <n v="0"/>
    <n v="0"/>
    <n v="0"/>
    <n v="0"/>
    <n v="0"/>
    <n v="0"/>
    <n v="318"/>
    <n v="0"/>
    <n v="0"/>
    <n v="0"/>
    <n v="0"/>
    <n v="232.46010000000004"/>
    <n v="1203.8400000000001"/>
    <n v="0"/>
  </r>
  <r>
    <d v="2021-04-01T00:00:00"/>
    <x v="13"/>
    <s v="P"/>
    <s v="Active"/>
    <n v="203"/>
    <x v="202"/>
    <s v="N"/>
    <x v="31"/>
    <n v="1022"/>
    <x v="7"/>
    <s v="Niederl. 9"/>
    <n v="1"/>
    <s v="Department"/>
    <s v="Supervisor"/>
    <s v="Non-Mgm."/>
    <s v="ang."/>
    <s v="M"/>
    <d v="2011-07-01T00:00:00"/>
    <m/>
    <s v=""/>
    <n v="8"/>
    <d v="1957-08-15T00:00:00"/>
    <n v="62"/>
    <s v="J"/>
    <n v="30"/>
    <n v="2.5"/>
    <n v="39"/>
    <x v="0"/>
    <n v="1"/>
    <n v="365"/>
    <n v="0"/>
    <n v="63729"/>
    <n v="11428.373750000001"/>
    <n v="0"/>
    <n v="5100"/>
    <n v="720"/>
    <n v="0"/>
    <n v="0"/>
    <n v="0"/>
    <n v="0"/>
    <n v="0"/>
    <n v="0"/>
    <n v="0"/>
    <n v="3676.6730769230771"/>
    <n v="2920.9125000000004"/>
    <n v="318"/>
    <n v="0"/>
    <n v="0"/>
    <n v="0"/>
    <n v="0"/>
    <n v="2852.1343899519229"/>
    <n v="948.4799999999999"/>
    <n v="0"/>
  </r>
  <r>
    <d v="2021-04-01T00:00:00"/>
    <x v="13"/>
    <s v="P"/>
    <s v="Active"/>
    <n v="204"/>
    <x v="203"/>
    <s v="N"/>
    <x v="13"/>
    <n v="1048"/>
    <x v="3"/>
    <s v="Niederl. 8"/>
    <n v="1"/>
    <s v="Department"/>
    <s v="Supervisor"/>
    <s v="Non-Mgm."/>
    <s v="ang."/>
    <s v="W"/>
    <d v="2011-07-18T00:00:00"/>
    <m/>
    <s v=""/>
    <n v="8"/>
    <d v="1969-09-11T00:00:00"/>
    <n v="50"/>
    <s v="J"/>
    <n v="30"/>
    <n v="2.5"/>
    <n v="39"/>
    <x v="0"/>
    <n v="1"/>
    <n v="365"/>
    <n v="0"/>
    <n v="63741"/>
    <n v="11429.870500000001"/>
    <n v="0"/>
    <n v="0"/>
    <n v="0"/>
    <n v="0"/>
    <n v="0"/>
    <n v="0"/>
    <n v="0"/>
    <n v="0"/>
    <n v="0"/>
    <n v="0"/>
    <n v="3677.3653846153852"/>
    <n v="2921.4625000000001"/>
    <n v="318"/>
    <n v="0"/>
    <n v="0"/>
    <n v="0"/>
    <n v="0"/>
    <n v="1549.0236047596156"/>
    <n v="0"/>
    <n v="0"/>
  </r>
  <r>
    <d v="2021-04-01T00:00:00"/>
    <x v="13"/>
    <s v="P"/>
    <s v="Active"/>
    <n v="205"/>
    <x v="204"/>
    <s v="N"/>
    <x v="22"/>
    <n v="1060"/>
    <x v="2"/>
    <s v="Niederl. 7"/>
    <n v="1"/>
    <s v="Department"/>
    <s v="Supervisor"/>
    <s v="Non-Mgm."/>
    <s v="ang."/>
    <s v="M"/>
    <d v="2015-01-16T00:00:00"/>
    <m/>
    <s v=""/>
    <n v="5"/>
    <d v="1994-02-13T00:00:00"/>
    <n v="25"/>
    <s v="J"/>
    <n v="30"/>
    <n v="2.5"/>
    <n v="39"/>
    <x v="0"/>
    <n v="1"/>
    <n v="365"/>
    <n v="0"/>
    <n v="63753"/>
    <n v="11431.367250000003"/>
    <n v="0"/>
    <n v="0"/>
    <n v="0"/>
    <n v="0"/>
    <n v="0"/>
    <n v="0"/>
    <n v="0"/>
    <n v="0"/>
    <n v="0"/>
    <n v="0"/>
    <n v="3678.0576923076928"/>
    <n v="2922.0125000000003"/>
    <n v="318"/>
    <n v="0"/>
    <n v="0"/>
    <n v="0"/>
    <n v="0"/>
    <n v="1549.3018195673078"/>
    <n v="0"/>
    <n v="26.079999999999995"/>
  </r>
  <r>
    <d v="2021-04-01T00:00:00"/>
    <x v="13"/>
    <s v="P"/>
    <s v="Active"/>
    <n v="206"/>
    <x v="205"/>
    <s v="N"/>
    <x v="35"/>
    <n v="1078"/>
    <x v="0"/>
    <s v="Niederl. 3"/>
    <n v="1"/>
    <s v="Department"/>
    <s v="Supervisor"/>
    <s v="Non-Mgm."/>
    <s v="ang."/>
    <s v="M"/>
    <d v="2011-08-08T00:00:00"/>
    <m/>
    <s v=""/>
    <n v="8"/>
    <d v="1982-10-07T00:00:00"/>
    <n v="37"/>
    <s v="N"/>
    <n v="30"/>
    <n v="2.5"/>
    <n v="39"/>
    <x v="0"/>
    <n v="1"/>
    <n v="365"/>
    <n v="0"/>
    <n v="63765"/>
    <n v="11432.864000000001"/>
    <n v="0"/>
    <n v="0"/>
    <n v="0"/>
    <n v="0"/>
    <n v="0"/>
    <n v="0"/>
    <n v="0"/>
    <n v="0"/>
    <n v="0"/>
    <n v="0"/>
    <n v="0"/>
    <n v="0"/>
    <n v="318"/>
    <n v="0"/>
    <n v="0"/>
    <n v="0"/>
    <n v="0"/>
    <n v="71.216099999999997"/>
    <n v="0"/>
    <n v="0"/>
  </r>
  <r>
    <d v="2021-04-01T00:00:00"/>
    <x v="13"/>
    <s v="P"/>
    <s v="Active"/>
    <n v="207"/>
    <x v="206"/>
    <s v="N"/>
    <x v="9"/>
    <n v="1087"/>
    <x v="0"/>
    <s v="Niederl. 3"/>
    <n v="1"/>
    <s v="Department"/>
    <s v="Supervisor"/>
    <s v="Non-Mgm."/>
    <s v="ang."/>
    <s v="M"/>
    <d v="2011-09-15T00:00:00"/>
    <m/>
    <s v=""/>
    <n v="8"/>
    <d v="1976-03-29T00:00:00"/>
    <n v="43"/>
    <s v="N"/>
    <n v="30"/>
    <n v="2.5"/>
    <n v="39"/>
    <x v="0"/>
    <n v="1"/>
    <n v="365"/>
    <n v="0"/>
    <n v="63777"/>
    <n v="11434.360750000002"/>
    <n v="0"/>
    <n v="0"/>
    <n v="0"/>
    <n v="0"/>
    <n v="0"/>
    <n v="0"/>
    <n v="0"/>
    <n v="0"/>
    <n v="0"/>
    <n v="0"/>
    <n v="0"/>
    <n v="0"/>
    <n v="318"/>
    <n v="0"/>
    <n v="0"/>
    <n v="0"/>
    <n v="0"/>
    <n v="71.216099999999997"/>
    <n v="0"/>
    <n v="0"/>
  </r>
  <r>
    <d v="2021-04-01T00:00:00"/>
    <x v="13"/>
    <s v="P"/>
    <s v="Active"/>
    <n v="208"/>
    <x v="207"/>
    <s v="N"/>
    <x v="30"/>
    <n v="1071"/>
    <x v="0"/>
    <s v="Niederl. 3"/>
    <n v="1"/>
    <s v="Department"/>
    <s v="Supervisor"/>
    <s v="Non-Mgm."/>
    <s v="ang."/>
    <s v="M"/>
    <d v="2014-01-22T00:00:00"/>
    <m/>
    <s v=""/>
    <n v="5"/>
    <d v="1989-06-05T00:00:00"/>
    <n v="30"/>
    <s v="N"/>
    <n v="30"/>
    <n v="2.5"/>
    <n v="39"/>
    <x v="0"/>
    <n v="1"/>
    <n v="365"/>
    <n v="0"/>
    <n v="63789"/>
    <n v="11435.857500000002"/>
    <n v="0"/>
    <n v="0"/>
    <n v="0"/>
    <n v="0"/>
    <n v="0"/>
    <n v="0"/>
    <n v="0"/>
    <n v="0"/>
    <n v="0"/>
    <n v="0"/>
    <n v="0"/>
    <n v="0"/>
    <n v="318"/>
    <n v="0"/>
    <n v="0"/>
    <n v="0"/>
    <n v="0"/>
    <n v="71.216099999999997"/>
    <n v="0"/>
    <n v="0"/>
  </r>
  <r>
    <d v="2021-04-01T00:00:00"/>
    <x v="13"/>
    <s v="P"/>
    <s v="Active"/>
    <n v="209"/>
    <x v="208"/>
    <s v="N"/>
    <x v="33"/>
    <n v="1000"/>
    <x v="1"/>
    <s v="Niederl. 1"/>
    <n v="1"/>
    <s v="Department"/>
    <s v="Supervisor"/>
    <s v="Non-Mgm."/>
    <s v="ang."/>
    <s v="W"/>
    <d v="2011-09-01T00:00:00"/>
    <m/>
    <s v=""/>
    <n v="8"/>
    <d v="1994-01-16T00:00:00"/>
    <n v="26"/>
    <s v="N"/>
    <n v="30"/>
    <n v="2.5"/>
    <n v="39"/>
    <x v="0"/>
    <n v="1"/>
    <n v="365"/>
    <n v="0"/>
    <n v="63801"/>
    <n v="11437.35425"/>
    <n v="0"/>
    <n v="0"/>
    <n v="0"/>
    <n v="0"/>
    <n v="0"/>
    <n v="0"/>
    <n v="0"/>
    <n v="0"/>
    <n v="0"/>
    <n v="0"/>
    <n v="0"/>
    <n v="0"/>
    <n v="318"/>
    <n v="0"/>
    <n v="0"/>
    <n v="0"/>
    <n v="0"/>
    <n v="71.216099999999997"/>
    <n v="0"/>
    <n v="0"/>
  </r>
  <r>
    <d v="2021-04-01T00:00:00"/>
    <x v="13"/>
    <s v="P"/>
    <s v="Active"/>
    <n v="210"/>
    <x v="209"/>
    <s v="N"/>
    <x v="3"/>
    <n v="1011"/>
    <x v="1"/>
    <s v="Niederl. 1"/>
    <n v="1"/>
    <s v="Department"/>
    <s v="Supervisor"/>
    <s v="Non-Mgm."/>
    <s v="ang."/>
    <s v="W"/>
    <d v="2011-09-01T00:00:00"/>
    <m/>
    <s v=""/>
    <n v="8"/>
    <d v="1993-12-01T00:00:00"/>
    <n v="26"/>
    <s v="N"/>
    <n v="30"/>
    <n v="2.5"/>
    <n v="39"/>
    <x v="0"/>
    <n v="1"/>
    <n v="365"/>
    <n v="0"/>
    <n v="63813"/>
    <n v="11438.851000000001"/>
    <n v="0"/>
    <n v="0"/>
    <n v="0"/>
    <n v="0"/>
    <n v="0"/>
    <n v="0"/>
    <n v="0"/>
    <n v="0"/>
    <n v="0"/>
    <n v="0"/>
    <n v="0"/>
    <n v="0"/>
    <n v="318"/>
    <n v="0"/>
    <n v="0"/>
    <n v="0"/>
    <n v="0"/>
    <n v="71.216099999999997"/>
    <n v="0"/>
    <n v="0"/>
  </r>
  <r>
    <d v="2021-04-01T00:00:00"/>
    <x v="13"/>
    <s v="P"/>
    <s v="Active"/>
    <n v="211"/>
    <x v="210"/>
    <s v="Y"/>
    <x v="16"/>
    <n v="1019"/>
    <x v="7"/>
    <s v="Niederl. 9"/>
    <n v="0.5"/>
    <s v="Department"/>
    <s v="Supervisor"/>
    <s v="Non-Mgm."/>
    <s v="ang."/>
    <s v="M"/>
    <d v="2011-09-16T00:00:00"/>
    <m/>
    <s v=""/>
    <n v="8"/>
    <d v="1963-04-30T00:00:00"/>
    <n v="56"/>
    <s v="J"/>
    <n v="30"/>
    <n v="2.5"/>
    <n v="39"/>
    <x v="0"/>
    <n v="0.5"/>
    <n v="730"/>
    <n v="0"/>
    <n v="127662"/>
    <n v="22882.192249999996"/>
    <n v="0"/>
    <n v="0"/>
    <n v="360"/>
    <n v="0"/>
    <n v="0"/>
    <n v="0"/>
    <n v="0"/>
    <n v="0"/>
    <n v="0"/>
    <n v="0"/>
    <n v="7365.1153846153838"/>
    <n v="5851.1750000000002"/>
    <n v="318"/>
    <n v="0"/>
    <n v="0"/>
    <n v="0"/>
    <n v="0"/>
    <n v="3111.6263316346153"/>
    <n v="973.56000000000063"/>
    <n v="0"/>
  </r>
  <r>
    <d v="2021-04-01T00:00:00"/>
    <x v="13"/>
    <s v="P"/>
    <s v="Active"/>
    <n v="211"/>
    <x v="210"/>
    <s v="Y"/>
    <x v="16"/>
    <n v="1025"/>
    <x v="6"/>
    <s v="Niederl. 10"/>
    <n v="0.5"/>
    <s v="Department"/>
    <s v="Supervisor"/>
    <s v="Non-Mgm."/>
    <s v="ang."/>
    <s v="M"/>
    <d v="2011-09-16T00:00:00"/>
    <m/>
    <s v=""/>
    <n v="8"/>
    <d v="1963-04-30T00:00:00"/>
    <n v="56"/>
    <s v="J"/>
    <n v="30"/>
    <n v="2.5"/>
    <n v="39"/>
    <x v="0"/>
    <n v="0.5"/>
    <n v="730"/>
    <n v="0"/>
    <n v="127662"/>
    <n v="22882.192249999996"/>
    <n v="0"/>
    <n v="0"/>
    <n v="360"/>
    <n v="0"/>
    <n v="0"/>
    <n v="0"/>
    <n v="0"/>
    <n v="0"/>
    <n v="0"/>
    <n v="0"/>
    <n v="7365.1153846153838"/>
    <n v="5851.1750000000002"/>
    <n v="318"/>
    <n v="0"/>
    <n v="0"/>
    <n v="0"/>
    <n v="0"/>
    <n v="3111.6263316346153"/>
    <n v="973.56000000000063"/>
    <n v="0"/>
  </r>
  <r>
    <d v="2021-04-01T00:00:00"/>
    <x v="13"/>
    <s v="P"/>
    <s v="Active"/>
    <n v="212"/>
    <x v="211"/>
    <s v="N"/>
    <x v="9"/>
    <n v="1087"/>
    <x v="0"/>
    <s v="Niederl. 3"/>
    <n v="1"/>
    <s v="Department"/>
    <s v="Supervisor"/>
    <s v="Non-Mgm."/>
    <s v="ang."/>
    <s v="M"/>
    <d v="2011-10-04T00:00:00"/>
    <m/>
    <s v=""/>
    <n v="8"/>
    <d v="1983-03-10T00:00:00"/>
    <n v="36"/>
    <s v="N"/>
    <n v="30"/>
    <n v="2.5"/>
    <n v="37"/>
    <x v="0"/>
    <n v="0.94871794871794879"/>
    <n v="365"/>
    <n v="0"/>
    <n v="63849"/>
    <n v="11443.341250000001"/>
    <n v="0"/>
    <n v="0"/>
    <n v="0"/>
    <n v="0"/>
    <n v="0"/>
    <n v="0"/>
    <n v="0"/>
    <n v="0"/>
    <n v="0"/>
    <n v="0"/>
    <n v="0"/>
    <n v="0"/>
    <n v="318"/>
    <n v="0"/>
    <n v="0"/>
    <n v="0"/>
    <n v="0"/>
    <n v="71.216099999999997"/>
    <n v="0"/>
    <n v="0"/>
  </r>
  <r>
    <d v="2021-04-01T00:00:00"/>
    <x v="13"/>
    <s v="P"/>
    <s v="Active"/>
    <n v="213"/>
    <x v="212"/>
    <s v="N"/>
    <x v="40"/>
    <n v="1001"/>
    <x v="1"/>
    <s v="Niederl. 1"/>
    <n v="1"/>
    <s v="Department"/>
    <s v="Supervisor"/>
    <s v="Non-Mgm."/>
    <s v="ang."/>
    <s v="M"/>
    <d v="2011-10-01T00:00:00"/>
    <m/>
    <s v=""/>
    <n v="8"/>
    <d v="1962-04-26T00:00:00"/>
    <n v="57"/>
    <s v="N"/>
    <n v="30"/>
    <n v="2.5"/>
    <n v="39"/>
    <x v="0"/>
    <n v="1"/>
    <n v="365"/>
    <n v="0"/>
    <n v="63861"/>
    <n v="11444.838000000002"/>
    <n v="0"/>
    <n v="0"/>
    <n v="0"/>
    <n v="0"/>
    <n v="0"/>
    <n v="0"/>
    <n v="0"/>
    <n v="0"/>
    <n v="0"/>
    <n v="0"/>
    <n v="0"/>
    <n v="0"/>
    <n v="318"/>
    <n v="0"/>
    <n v="0"/>
    <n v="0"/>
    <n v="0"/>
    <n v="71.216099999999997"/>
    <n v="0"/>
    <n v="0"/>
  </r>
  <r>
    <d v="2021-04-01T00:00:00"/>
    <x v="13"/>
    <s v="P"/>
    <s v="Active"/>
    <n v="214"/>
    <x v="213"/>
    <s v="N"/>
    <x v="47"/>
    <n v="1016"/>
    <x v="1"/>
    <s v="Niederl. 1"/>
    <n v="1"/>
    <s v="Department"/>
    <s v="Supervisor"/>
    <s v="Non-Mgm."/>
    <s v="ang."/>
    <s v="M"/>
    <d v="2011-10-01T00:00:00"/>
    <m/>
    <s v=""/>
    <n v="8"/>
    <d v="1991-03-16T00:00:00"/>
    <n v="28"/>
    <s v="N"/>
    <n v="30"/>
    <n v="2.5"/>
    <n v="39"/>
    <x v="0"/>
    <n v="1"/>
    <n v="365"/>
    <n v="0"/>
    <n v="63873"/>
    <n v="11446.334750000002"/>
    <n v="0"/>
    <n v="0"/>
    <n v="0"/>
    <n v="0"/>
    <n v="0"/>
    <n v="0"/>
    <n v="0"/>
    <n v="0"/>
    <n v="0"/>
    <n v="0"/>
    <n v="0"/>
    <n v="0"/>
    <n v="318"/>
    <n v="0"/>
    <n v="0"/>
    <n v="0"/>
    <n v="0"/>
    <n v="71.216099999999997"/>
    <n v="0"/>
    <n v="0"/>
  </r>
  <r>
    <d v="2021-04-01T00:00:00"/>
    <x v="13"/>
    <s v="P"/>
    <s v="Active"/>
    <n v="215"/>
    <x v="214"/>
    <s v="Y"/>
    <x v="31"/>
    <n v="1034"/>
    <x v="5"/>
    <s v="Niederl. 5"/>
    <n v="0.5"/>
    <s v="Department"/>
    <s v="Supervisor"/>
    <s v="Non-Mgm."/>
    <s v="ang."/>
    <s v="M"/>
    <d v="2011-11-01T00:00:00"/>
    <m/>
    <s v=""/>
    <n v="8"/>
    <d v="1982-11-02T00:00:00"/>
    <n v="37"/>
    <s v="N"/>
    <n v="30"/>
    <n v="2.5"/>
    <n v="39"/>
    <x v="0"/>
    <n v="0.5"/>
    <n v="730"/>
    <n v="0"/>
    <n v="127782"/>
    <n v="22897.159749999992"/>
    <n v="0"/>
    <n v="0"/>
    <n v="360"/>
    <n v="0"/>
    <n v="0"/>
    <n v="0"/>
    <n v="0"/>
    <n v="0"/>
    <n v="0"/>
    <n v="0"/>
    <n v="0"/>
    <n v="0"/>
    <n v="318"/>
    <n v="0"/>
    <n v="0"/>
    <n v="0"/>
    <n v="0"/>
    <n v="151.8381"/>
    <n v="1352.0400000000004"/>
    <n v="0"/>
  </r>
  <r>
    <d v="2021-04-01T00:00:00"/>
    <x v="13"/>
    <s v="P"/>
    <s v="Active"/>
    <n v="215"/>
    <x v="214"/>
    <s v="Y"/>
    <x v="31"/>
    <n v="1040"/>
    <x v="4"/>
    <s v="Niederl. 6"/>
    <n v="0.5"/>
    <s v="Department"/>
    <s v="Supervisor"/>
    <s v="Non-Mgm."/>
    <s v="ang."/>
    <s v="M"/>
    <d v="2011-11-01T00:00:00"/>
    <m/>
    <s v=""/>
    <n v="8"/>
    <d v="1982-11-02T00:00:00"/>
    <n v="37"/>
    <s v="N"/>
    <n v="30"/>
    <n v="2.5"/>
    <n v="39"/>
    <x v="0"/>
    <n v="0.5"/>
    <n v="730"/>
    <n v="0"/>
    <n v="127782"/>
    <n v="22897.159749999992"/>
    <n v="0"/>
    <n v="0"/>
    <n v="360"/>
    <n v="0"/>
    <n v="0"/>
    <n v="0"/>
    <n v="0"/>
    <n v="0"/>
    <n v="0"/>
    <n v="0"/>
    <n v="0"/>
    <n v="0"/>
    <n v="318"/>
    <n v="0"/>
    <n v="0"/>
    <n v="0"/>
    <n v="0"/>
    <n v="151.8381"/>
    <n v="1352.0400000000004"/>
    <n v="0"/>
  </r>
  <r>
    <d v="2021-04-01T00:00:00"/>
    <x v="13"/>
    <s v="P"/>
    <s v="Active"/>
    <n v="216"/>
    <x v="215"/>
    <s v="N"/>
    <x v="19"/>
    <n v="1083"/>
    <x v="0"/>
    <s v="Niederl. 3"/>
    <n v="1"/>
    <s v="Department"/>
    <s v="Supervisor"/>
    <s v="Manager"/>
    <s v="ang."/>
    <s v="M"/>
    <d v="2011-11-01T00:00:00"/>
    <m/>
    <s v=""/>
    <n v="8"/>
    <d v="1985-11-10T00:00:00"/>
    <n v="34"/>
    <s v="N"/>
    <n v="30"/>
    <n v="2.5"/>
    <n v="39"/>
    <x v="0"/>
    <n v="1"/>
    <n v="365"/>
    <n v="0"/>
    <n v="63909"/>
    <n v="11450.825000000001"/>
    <n v="0"/>
    <n v="0"/>
    <n v="0"/>
    <n v="0"/>
    <n v="0"/>
    <n v="0"/>
    <n v="0"/>
    <n v="0"/>
    <n v="0"/>
    <n v="0"/>
    <n v="0"/>
    <n v="0"/>
    <n v="318"/>
    <n v="0"/>
    <n v="0"/>
    <n v="0"/>
    <n v="0"/>
    <n v="71.216099999999997"/>
    <n v="0"/>
    <n v="0"/>
  </r>
  <r>
    <d v="2021-04-01T00:00:00"/>
    <x v="13"/>
    <s v="P"/>
    <s v="Active"/>
    <n v="217"/>
    <x v="216"/>
    <s v="N"/>
    <x v="10"/>
    <n v="1075"/>
    <x v="0"/>
    <s v="Niederl. 3"/>
    <n v="1"/>
    <s v="Department"/>
    <s v="Supervisor"/>
    <s v="Manager"/>
    <s v="ang."/>
    <s v="M"/>
    <d v="2011-11-15T00:00:00"/>
    <m/>
    <s v=""/>
    <n v="8"/>
    <d v="1985-05-14T00:00:00"/>
    <n v="34"/>
    <s v="N"/>
    <n v="30"/>
    <n v="2.5"/>
    <n v="39"/>
    <x v="0"/>
    <n v="1"/>
    <n v="365"/>
    <n v="0"/>
    <n v="63921"/>
    <n v="11452.321750000001"/>
    <n v="0"/>
    <n v="0"/>
    <n v="0"/>
    <n v="0"/>
    <n v="0"/>
    <n v="0"/>
    <n v="0"/>
    <n v="0"/>
    <n v="0"/>
    <n v="0"/>
    <n v="0"/>
    <n v="0"/>
    <n v="318"/>
    <n v="0"/>
    <n v="0"/>
    <n v="0"/>
    <n v="0"/>
    <n v="71.216099999999997"/>
    <n v="0"/>
    <n v="0"/>
  </r>
  <r>
    <d v="2021-04-01T00:00:00"/>
    <x v="13"/>
    <s v="P"/>
    <s v="Active"/>
    <n v="218"/>
    <x v="217"/>
    <s v="N"/>
    <x v="28"/>
    <n v="1004"/>
    <x v="1"/>
    <s v="Niederl. 1"/>
    <n v="1"/>
    <s v="Department"/>
    <s v="Supervisor"/>
    <s v="Non-Mgm."/>
    <s v="ang."/>
    <s v="M"/>
    <d v="2011-11-18T00:00:00"/>
    <m/>
    <s v=""/>
    <n v="8"/>
    <d v="1987-07-13T00:00:00"/>
    <n v="32"/>
    <s v="N"/>
    <n v="30"/>
    <n v="2.5"/>
    <n v="39"/>
    <x v="0"/>
    <n v="1"/>
    <n v="365"/>
    <n v="0"/>
    <n v="63933"/>
    <n v="11453.818500000001"/>
    <n v="0"/>
    <n v="0"/>
    <n v="0"/>
    <n v="0"/>
    <n v="0"/>
    <n v="0"/>
    <n v="0"/>
    <n v="0"/>
    <n v="0"/>
    <n v="0"/>
    <n v="0"/>
    <n v="0"/>
    <n v="318"/>
    <n v="0"/>
    <n v="0"/>
    <n v="0"/>
    <n v="0"/>
    <n v="71.216099999999997"/>
    <n v="0"/>
    <n v="0"/>
  </r>
  <r>
    <d v="2021-04-01T00:00:00"/>
    <x v="13"/>
    <s v="P"/>
    <s v="Active"/>
    <n v="219"/>
    <x v="218"/>
    <s v="N"/>
    <x v="15"/>
    <n v="1057"/>
    <x v="2"/>
    <s v="Niederl. 7"/>
    <n v="1"/>
    <s v="Department"/>
    <s v="Supervisor"/>
    <s v="Non-Mgm."/>
    <s v="ang."/>
    <s v="W"/>
    <d v="2012-02-01T00:00:00"/>
    <m/>
    <s v=""/>
    <n v="7"/>
    <d v="1986-04-02T00:00:00"/>
    <n v="33"/>
    <s v="J"/>
    <n v="35"/>
    <n v="2.9166666666666665"/>
    <n v="39"/>
    <x v="0"/>
    <n v="1"/>
    <n v="365"/>
    <n v="0"/>
    <n v="63945"/>
    <n v="11455.315250000001"/>
    <n v="0"/>
    <n v="0"/>
    <n v="0"/>
    <n v="0"/>
    <n v="0"/>
    <n v="0"/>
    <n v="0"/>
    <n v="0"/>
    <n v="0"/>
    <n v="0"/>
    <n v="4303.9903846153848"/>
    <n v="2930.8125000000005"/>
    <n v="318"/>
    <n v="0"/>
    <n v="0"/>
    <n v="0"/>
    <n v="0"/>
    <n v="1691.4502060096156"/>
    <n v="0"/>
    <n v="0"/>
  </r>
  <r>
    <d v="2021-04-01T00:00:00"/>
    <x v="13"/>
    <s v="P"/>
    <s v="Active"/>
    <n v="220"/>
    <x v="219"/>
    <s v="N"/>
    <x v="48"/>
    <n v="1073"/>
    <x v="0"/>
    <s v="Niederl. 3"/>
    <n v="1"/>
    <s v="Department"/>
    <s v="Supervisor"/>
    <s v="Non-Mgm."/>
    <s v="ang."/>
    <s v="M"/>
    <d v="2012-02-01T00:00:00"/>
    <m/>
    <s v=""/>
    <n v="7"/>
    <d v="1980-04-23T00:00:00"/>
    <n v="39"/>
    <s v="N"/>
    <n v="30"/>
    <n v="2.5"/>
    <n v="39"/>
    <x v="0"/>
    <n v="1"/>
    <n v="365"/>
    <n v="0"/>
    <n v="63957"/>
    <n v="11456.812000000002"/>
    <n v="0"/>
    <n v="0"/>
    <n v="0"/>
    <n v="0"/>
    <n v="0"/>
    <n v="0"/>
    <n v="0"/>
    <n v="0"/>
    <n v="0"/>
    <n v="0"/>
    <n v="0"/>
    <n v="0"/>
    <n v="318"/>
    <n v="0"/>
    <n v="0"/>
    <n v="0"/>
    <n v="0"/>
    <n v="71.216099999999997"/>
    <n v="0"/>
    <n v="0"/>
  </r>
  <r>
    <d v="2021-04-01T00:00:00"/>
    <x v="13"/>
    <s v="P"/>
    <s v="Active"/>
    <n v="221"/>
    <x v="220"/>
    <s v="N"/>
    <x v="22"/>
    <n v="1053"/>
    <x v="3"/>
    <s v="Niederl. 8"/>
    <n v="1"/>
    <s v="Department"/>
    <s v="Supervisor"/>
    <s v="Non-Mgm."/>
    <s v="ang."/>
    <s v="M"/>
    <d v="2012-02-01T00:00:00"/>
    <m/>
    <s v=""/>
    <n v="7"/>
    <d v="1975-01-23T00:00:00"/>
    <n v="44"/>
    <s v="J"/>
    <n v="30"/>
    <n v="2.5"/>
    <n v="39"/>
    <x v="0"/>
    <n v="1"/>
    <n v="365"/>
    <n v="0"/>
    <n v="63969"/>
    <n v="11458.308750000002"/>
    <n v="0"/>
    <n v="0"/>
    <n v="0"/>
    <n v="0"/>
    <n v="0"/>
    <n v="0"/>
    <n v="0"/>
    <n v="0"/>
    <n v="0"/>
    <n v="0"/>
    <n v="3690.5192307692309"/>
    <n v="2931.9125000000004"/>
    <n v="318"/>
    <n v="0"/>
    <n v="0"/>
    <n v="0"/>
    <n v="0"/>
    <n v="1554.3096861057695"/>
    <n v="0"/>
    <n v="0"/>
  </r>
  <r>
    <d v="2021-04-01T00:00:00"/>
    <x v="13"/>
    <s v="P"/>
    <s v="Active"/>
    <n v="222"/>
    <x v="221"/>
    <s v="N"/>
    <x v="13"/>
    <n v="1042"/>
    <x v="9"/>
    <s v="Niederl. 4"/>
    <n v="1"/>
    <s v="Department"/>
    <s v="Supervisor"/>
    <s v="Manager"/>
    <s v="ang."/>
    <s v="M"/>
    <d v="2012-02-15T00:00:00"/>
    <m/>
    <s v=""/>
    <n v="7"/>
    <d v="1965-01-19T00:00:00"/>
    <n v="54"/>
    <s v="N"/>
    <n v="30"/>
    <n v="2.5"/>
    <n v="39"/>
    <x v="0"/>
    <n v="1"/>
    <n v="365"/>
    <n v="0"/>
    <n v="63981"/>
    <n v="11459.8055"/>
    <n v="0"/>
    <n v="0"/>
    <n v="0"/>
    <n v="0"/>
    <n v="0"/>
    <n v="0"/>
    <n v="0"/>
    <n v="0"/>
    <n v="0"/>
    <n v="0"/>
    <n v="0"/>
    <n v="0"/>
    <n v="318"/>
    <n v="0"/>
    <n v="0"/>
    <n v="0"/>
    <n v="0"/>
    <n v="71.216099999999997"/>
    <n v="1673.4288000000006"/>
    <n v="0"/>
  </r>
  <r>
    <d v="2021-04-01T00:00:00"/>
    <x v="13"/>
    <s v="P"/>
    <s v="Active"/>
    <n v="223"/>
    <x v="222"/>
    <s v="N"/>
    <x v="37"/>
    <n v="1005"/>
    <x v="1"/>
    <s v="Niederl. 1"/>
    <n v="1"/>
    <s v="Department"/>
    <s v="Supervisor"/>
    <s v="Supervisor"/>
    <s v="ang."/>
    <s v="M"/>
    <d v="2012-02-01T00:00:00"/>
    <m/>
    <s v=""/>
    <n v="7"/>
    <d v="1962-04-20T00:00:00"/>
    <n v="57"/>
    <s v="N"/>
    <n v="30"/>
    <n v="2.5"/>
    <n v="39"/>
    <x v="0"/>
    <n v="1"/>
    <n v="365"/>
    <n v="0"/>
    <n v="63993"/>
    <n v="11461.302250000002"/>
    <n v="-49.68"/>
    <n v="0"/>
    <n v="0"/>
    <n v="0"/>
    <n v="0"/>
    <n v="0"/>
    <n v="0"/>
    <n v="0"/>
    <n v="0"/>
    <n v="0"/>
    <n v="0"/>
    <n v="0"/>
    <n v="318"/>
    <n v="0"/>
    <n v="0"/>
    <n v="0"/>
    <n v="0"/>
    <n v="60.090264000000012"/>
    <n v="0"/>
    <n v="0"/>
  </r>
  <r>
    <d v="2021-04-01T00:00:00"/>
    <x v="13"/>
    <s v="P"/>
    <s v="Active"/>
    <n v="224"/>
    <x v="223"/>
    <s v="N"/>
    <x v="22"/>
    <n v="1029"/>
    <x v="6"/>
    <s v="Niederl. 10"/>
    <n v="1"/>
    <s v="Department"/>
    <s v="Supervisor"/>
    <s v="Non-Mgm."/>
    <s v="ang."/>
    <s v="M"/>
    <d v="2012-03-01T00:00:00"/>
    <m/>
    <s v=""/>
    <n v="7"/>
    <d v="1967-12-28T00:00:00"/>
    <n v="52"/>
    <s v="J"/>
    <n v="30"/>
    <n v="2.5"/>
    <n v="39"/>
    <x v="0"/>
    <n v="1"/>
    <n v="365"/>
    <n v="0"/>
    <n v="64005"/>
    <n v="11462.799000000003"/>
    <n v="0"/>
    <n v="0"/>
    <n v="0"/>
    <n v="0"/>
    <n v="0"/>
    <n v="0"/>
    <n v="0"/>
    <n v="0"/>
    <n v="0"/>
    <n v="0"/>
    <n v="3692.5961538461534"/>
    <n v="2933.5625"/>
    <n v="318"/>
    <n v="0"/>
    <n v="0"/>
    <n v="0"/>
    <n v="0"/>
    <n v="1555.1443305288465"/>
    <n v="0"/>
    <n v="0"/>
  </r>
  <r>
    <d v="2021-04-01T00:00:00"/>
    <x v="13"/>
    <s v="P"/>
    <s v="Active"/>
    <n v="225"/>
    <x v="224"/>
    <s v="N"/>
    <x v="22"/>
    <n v="1053"/>
    <x v="3"/>
    <s v="Niederl. 8"/>
    <n v="1"/>
    <s v="Department"/>
    <s v="Supervisor"/>
    <s v="Non-Mgm."/>
    <s v="ang."/>
    <s v="M"/>
    <d v="2012-04-01T00:00:00"/>
    <m/>
    <s v=""/>
    <n v="7"/>
    <d v="1974-04-12T00:00:00"/>
    <n v="45"/>
    <s v="J"/>
    <n v="30"/>
    <n v="2.5"/>
    <n v="39"/>
    <x v="0"/>
    <n v="1"/>
    <n v="365"/>
    <n v="0"/>
    <n v="64017"/>
    <n v="11464.295750000001"/>
    <n v="0"/>
    <n v="0"/>
    <n v="0"/>
    <n v="0"/>
    <n v="0"/>
    <n v="0"/>
    <n v="0"/>
    <n v="0"/>
    <n v="0"/>
    <n v="0"/>
    <n v="3693.288461538461"/>
    <n v="2934.1125000000002"/>
    <n v="318"/>
    <n v="0"/>
    <n v="0"/>
    <n v="0"/>
    <n v="0"/>
    <n v="1555.4225453365386"/>
    <n v="0"/>
    <n v="0"/>
  </r>
  <r>
    <d v="2021-04-01T00:00:00"/>
    <x v="13"/>
    <s v="P"/>
    <s v="Active"/>
    <n v="226"/>
    <x v="225"/>
    <s v="N"/>
    <x v="21"/>
    <n v="1086"/>
    <x v="0"/>
    <s v="Niederl. 3"/>
    <n v="1"/>
    <s v="Department"/>
    <s v="Supervisor"/>
    <s v="Non-Mgm."/>
    <s v="ang."/>
    <s v="W"/>
    <d v="2012-05-01T00:00:00"/>
    <m/>
    <s v=""/>
    <n v="7"/>
    <d v="1978-06-10T00:00:00"/>
    <n v="41"/>
    <s v="N"/>
    <n v="35"/>
    <n v="2.9166666666666665"/>
    <n v="39"/>
    <x v="0"/>
    <n v="1"/>
    <n v="365"/>
    <n v="0"/>
    <n v="64029"/>
    <n v="11465.792500000001"/>
    <n v="0"/>
    <n v="0"/>
    <n v="0"/>
    <n v="0"/>
    <n v="0"/>
    <n v="0"/>
    <n v="0"/>
    <n v="0"/>
    <n v="0"/>
    <n v="0"/>
    <n v="0"/>
    <n v="0"/>
    <n v="318"/>
    <n v="0"/>
    <n v="0"/>
    <n v="0"/>
    <n v="0"/>
    <n v="71.216099999999997"/>
    <n v="0"/>
    <n v="0"/>
  </r>
  <r>
    <d v="2021-04-01T00:00:00"/>
    <x v="13"/>
    <s v="P"/>
    <s v="Active"/>
    <n v="227"/>
    <x v="226"/>
    <s v="N"/>
    <x v="30"/>
    <n v="1071"/>
    <x v="0"/>
    <s v="Niederl. 3"/>
    <n v="1"/>
    <s v="Department"/>
    <s v="Supervisor"/>
    <s v="Non-Mgm."/>
    <s v="ang."/>
    <s v="W"/>
    <d v="2012-05-01T00:00:00"/>
    <m/>
    <s v=""/>
    <n v="7"/>
    <d v="1984-01-09T00:00:00"/>
    <n v="36"/>
    <s v="N"/>
    <n v="0"/>
    <n v="0"/>
    <n v="30"/>
    <x v="0"/>
    <n v="0.76923076923076927"/>
    <n v="365"/>
    <n v="0"/>
    <n v="64041"/>
    <n v="11467.289250000002"/>
    <n v="0"/>
    <n v="0"/>
    <n v="0"/>
    <n v="0"/>
    <n v="0"/>
    <n v="0"/>
    <n v="0"/>
    <n v="0"/>
    <n v="0"/>
    <n v="0"/>
    <n v="0"/>
    <n v="0"/>
    <n v="318"/>
    <n v="0"/>
    <n v="0"/>
    <n v="0"/>
    <n v="0"/>
    <n v="71.216099999999997"/>
    <n v="0"/>
    <n v="0"/>
  </r>
  <r>
    <d v="2021-04-01T00:00:00"/>
    <x v="13"/>
    <s v="P"/>
    <s v="Active"/>
    <n v="228"/>
    <x v="227"/>
    <s v="N"/>
    <x v="23"/>
    <n v="1068"/>
    <x v="0"/>
    <s v="Niederl. 3"/>
    <n v="1"/>
    <s v="Department"/>
    <s v="Supervisor"/>
    <s v="Non-Mgm."/>
    <s v="ang."/>
    <s v="W"/>
    <d v="2012-06-01T00:00:00"/>
    <m/>
    <s v=""/>
    <n v="7"/>
    <d v="1957-07-22T00:00:00"/>
    <n v="62"/>
    <s v="N"/>
    <n v="30"/>
    <n v="2.5"/>
    <n v="39"/>
    <x v="0"/>
    <n v="1"/>
    <n v="365"/>
    <n v="0"/>
    <n v="64053"/>
    <n v="11468.786000000002"/>
    <n v="0"/>
    <n v="0"/>
    <n v="0"/>
    <n v="0"/>
    <n v="0"/>
    <n v="0"/>
    <n v="0"/>
    <n v="0"/>
    <n v="0"/>
    <n v="0"/>
    <n v="0"/>
    <n v="0"/>
    <n v="318"/>
    <n v="0"/>
    <n v="0"/>
    <n v="0"/>
    <n v="0"/>
    <n v="71.216099999999997"/>
    <n v="0"/>
    <n v="0"/>
  </r>
  <r>
    <d v="2021-04-01T00:00:00"/>
    <x v="13"/>
    <s v="P"/>
    <s v="Active"/>
    <n v="229"/>
    <x v="228"/>
    <s v="N"/>
    <x v="19"/>
    <n v="1083"/>
    <x v="0"/>
    <s v="Niederl. 3"/>
    <n v="1"/>
    <s v="Department"/>
    <s v="Supervisor"/>
    <s v="Non-Mgm."/>
    <s v="ang."/>
    <s v="M"/>
    <d v="2012-06-01T00:00:00"/>
    <m/>
    <s v=""/>
    <n v="7"/>
    <d v="1985-08-17T00:00:00"/>
    <n v="34"/>
    <s v="N"/>
    <n v="30"/>
    <n v="2.5"/>
    <n v="39"/>
    <x v="0"/>
    <n v="1"/>
    <n v="365"/>
    <n v="0"/>
    <n v="64065"/>
    <n v="11470.282750000002"/>
    <n v="0"/>
    <n v="0"/>
    <n v="0"/>
    <n v="0"/>
    <n v="0"/>
    <n v="0"/>
    <n v="0"/>
    <n v="0"/>
    <n v="0"/>
    <n v="0"/>
    <n v="0"/>
    <n v="0"/>
    <n v="318"/>
    <n v="0"/>
    <n v="0"/>
    <n v="0"/>
    <n v="0"/>
    <n v="71.216099999999997"/>
    <n v="0"/>
    <n v="0"/>
  </r>
  <r>
    <d v="2021-04-01T00:00:00"/>
    <x v="13"/>
    <s v="P"/>
    <s v="Active"/>
    <n v="230"/>
    <x v="229"/>
    <s v="N"/>
    <x v="5"/>
    <n v="1093"/>
    <x v="0"/>
    <s v="Niederl. 3"/>
    <n v="1"/>
    <s v="Department"/>
    <s v="Supervisor"/>
    <s v="Non-Mgm."/>
    <s v="ang."/>
    <s v="M"/>
    <d v="2012-06-01T00:00:00"/>
    <m/>
    <s v=""/>
    <n v="7"/>
    <d v="1959-06-12T00:00:00"/>
    <n v="60"/>
    <s v="N"/>
    <n v="30"/>
    <n v="2.5"/>
    <n v="39"/>
    <x v="0"/>
    <n v="1"/>
    <n v="365"/>
    <n v="0"/>
    <n v="64077"/>
    <n v="11471.779500000002"/>
    <n v="0"/>
    <n v="0"/>
    <n v="0"/>
    <n v="0"/>
    <n v="0"/>
    <n v="0"/>
    <n v="0"/>
    <n v="0"/>
    <n v="0"/>
    <n v="0"/>
    <n v="0"/>
    <n v="0"/>
    <n v="318"/>
    <n v="0"/>
    <n v="0"/>
    <n v="0"/>
    <n v="0"/>
    <n v="71.216099999999997"/>
    <n v="0"/>
    <n v="0"/>
  </r>
  <r>
    <d v="2021-04-01T00:00:00"/>
    <x v="13"/>
    <s v="P"/>
    <s v="Active"/>
    <n v="231"/>
    <x v="230"/>
    <s v="N"/>
    <x v="24"/>
    <n v="1081"/>
    <x v="0"/>
    <s v="Niederl. 3"/>
    <n v="1"/>
    <s v="Department"/>
    <s v="Supervisor"/>
    <s v="Manager"/>
    <s v="ang."/>
    <s v="M"/>
    <d v="2012-07-01T00:00:00"/>
    <m/>
    <s v=""/>
    <n v="7"/>
    <d v="1983-12-24T00:00:00"/>
    <n v="36"/>
    <s v="N"/>
    <n v="30"/>
    <n v="2.5"/>
    <n v="39"/>
    <x v="0"/>
    <n v="1"/>
    <n v="365"/>
    <n v="0"/>
    <n v="64089"/>
    <n v="11473.276250000001"/>
    <n v="0"/>
    <n v="0"/>
    <n v="0"/>
    <n v="0"/>
    <n v="0"/>
    <n v="0"/>
    <n v="0"/>
    <n v="0"/>
    <n v="0"/>
    <n v="0"/>
    <n v="0"/>
    <n v="0"/>
    <n v="318"/>
    <n v="0"/>
    <n v="0"/>
    <n v="0"/>
    <n v="0"/>
    <n v="71.216099999999997"/>
    <n v="1427.3711999999998"/>
    <n v="0"/>
  </r>
  <r>
    <d v="2021-04-01T00:00:00"/>
    <x v="13"/>
    <s v="P"/>
    <s v="Active"/>
    <n v="232"/>
    <x v="231"/>
    <s v="N"/>
    <x v="22"/>
    <n v="1041"/>
    <x v="4"/>
    <s v="Niederl. 6"/>
    <n v="1"/>
    <s v="Department"/>
    <s v="Supervisor"/>
    <s v="Non-Mgm."/>
    <s v="ang."/>
    <s v="M"/>
    <d v="2012-07-01T00:00:00"/>
    <m/>
    <s v=""/>
    <n v="7"/>
    <d v="1979-09-27T00:00:00"/>
    <n v="40"/>
    <s v="J"/>
    <n v="30"/>
    <n v="2.5"/>
    <n v="39"/>
    <x v="0"/>
    <n v="1"/>
    <n v="365"/>
    <n v="0"/>
    <n v="64101"/>
    <n v="11474.773000000001"/>
    <n v="0"/>
    <n v="0"/>
    <n v="0"/>
    <n v="0"/>
    <n v="0"/>
    <n v="0"/>
    <n v="0"/>
    <n v="0"/>
    <n v="0"/>
    <n v="0"/>
    <n v="3698.1346153846152"/>
    <n v="2937.9625000000001"/>
    <n v="318"/>
    <n v="0"/>
    <n v="0"/>
    <n v="0"/>
    <n v="0"/>
    <n v="1557.3700489903847"/>
    <n v="0"/>
    <n v="0"/>
  </r>
  <r>
    <d v="2021-04-01T00:00:00"/>
    <x v="13"/>
    <s v="P"/>
    <s v="Active"/>
    <n v="233"/>
    <x v="232"/>
    <s v="N"/>
    <x v="11"/>
    <n v="1082"/>
    <x v="0"/>
    <s v="Niederl. 3"/>
    <n v="1"/>
    <s v="Department"/>
    <s v="Supervisor"/>
    <s v="Non-Mgm."/>
    <s v="ang."/>
    <s v="M"/>
    <d v="2012-08-01T00:00:00"/>
    <m/>
    <s v=""/>
    <n v="7"/>
    <d v="1970-10-12T00:00:00"/>
    <n v="49"/>
    <s v="N"/>
    <n v="30"/>
    <n v="2.5"/>
    <n v="39"/>
    <x v="0"/>
    <n v="1"/>
    <n v="365"/>
    <n v="0"/>
    <n v="64113"/>
    <n v="11476.269750000001"/>
    <n v="0"/>
    <n v="0"/>
    <n v="0"/>
    <n v="0"/>
    <n v="0"/>
    <n v="0"/>
    <n v="0"/>
    <n v="0"/>
    <n v="0"/>
    <n v="0"/>
    <n v="0"/>
    <n v="0"/>
    <n v="318"/>
    <n v="0"/>
    <n v="0"/>
    <n v="0"/>
    <n v="0"/>
    <n v="71.216099999999997"/>
    <n v="0"/>
    <n v="0"/>
  </r>
  <r>
    <d v="2021-04-01T00:00:00"/>
    <x v="13"/>
    <s v="P"/>
    <s v="Active"/>
    <n v="234"/>
    <x v="233"/>
    <s v="N"/>
    <x v="9"/>
    <n v="1087"/>
    <x v="0"/>
    <s v="Niederl. 3"/>
    <n v="1"/>
    <s v="Department"/>
    <s v="Supervisor"/>
    <s v="Non-Mgm."/>
    <s v="ang."/>
    <s v="M"/>
    <d v="2012-08-01T00:00:00"/>
    <m/>
    <s v=""/>
    <n v="7"/>
    <d v="1979-08-18T00:00:00"/>
    <n v="40"/>
    <s v="N"/>
    <n v="30"/>
    <n v="2.5"/>
    <n v="39"/>
    <x v="0"/>
    <n v="1"/>
    <n v="365"/>
    <n v="0"/>
    <n v="64125"/>
    <n v="11477.766500000002"/>
    <n v="0"/>
    <n v="0"/>
    <n v="0"/>
    <n v="0"/>
    <n v="0"/>
    <n v="0"/>
    <n v="0"/>
    <n v="0"/>
    <n v="0"/>
    <n v="0"/>
    <n v="0"/>
    <n v="0"/>
    <n v="318"/>
    <n v="0"/>
    <n v="0"/>
    <n v="0"/>
    <n v="0"/>
    <n v="71.216099999999997"/>
    <n v="0"/>
    <n v="0"/>
  </r>
  <r>
    <d v="2021-04-01T00:00:00"/>
    <x v="13"/>
    <s v="P"/>
    <s v="Active"/>
    <n v="235"/>
    <x v="234"/>
    <s v="N"/>
    <x v="23"/>
    <n v="1068"/>
    <x v="0"/>
    <s v="Niederl. 3"/>
    <n v="1"/>
    <s v="Department"/>
    <s v="Supervisor"/>
    <s v="Non-Mgm."/>
    <s v="ang."/>
    <s v="W"/>
    <d v="2012-09-01T00:00:00"/>
    <m/>
    <s v=""/>
    <n v="7"/>
    <d v="1985-01-29T00:00:00"/>
    <n v="34"/>
    <s v="N"/>
    <n v="30"/>
    <n v="2.5"/>
    <n v="39"/>
    <x v="0"/>
    <n v="1"/>
    <n v="365"/>
    <n v="0"/>
    <n v="64137"/>
    <n v="11479.263250000002"/>
    <n v="0"/>
    <n v="0"/>
    <n v="0"/>
    <n v="0"/>
    <n v="0"/>
    <n v="0"/>
    <n v="0"/>
    <n v="0"/>
    <n v="0"/>
    <n v="0"/>
    <n v="0"/>
    <n v="0"/>
    <n v="318"/>
    <n v="0"/>
    <n v="0"/>
    <n v="0"/>
    <n v="0"/>
    <n v="71.216099999999997"/>
    <n v="0"/>
    <n v="0"/>
  </r>
  <r>
    <d v="2021-04-01T00:00:00"/>
    <x v="13"/>
    <s v="P"/>
    <s v="Active"/>
    <n v="236"/>
    <x v="235"/>
    <s v="N"/>
    <x v="9"/>
    <n v="1087"/>
    <x v="0"/>
    <s v="Niederl. 3"/>
    <n v="1"/>
    <s v="Department"/>
    <s v="Supervisor"/>
    <s v="Non-Mgm."/>
    <s v="ang."/>
    <s v="M"/>
    <d v="2012-09-01T00:00:00"/>
    <m/>
    <s v=""/>
    <n v="7"/>
    <d v="1974-09-04T00:00:00"/>
    <n v="45"/>
    <s v="N"/>
    <n v="30"/>
    <n v="2.5"/>
    <n v="39"/>
    <x v="0"/>
    <n v="1"/>
    <n v="365"/>
    <n v="0"/>
    <n v="64149"/>
    <n v="11480.760000000002"/>
    <n v="0"/>
    <n v="0"/>
    <n v="0"/>
    <n v="0"/>
    <n v="0"/>
    <n v="0"/>
    <n v="0"/>
    <n v="0"/>
    <n v="0"/>
    <n v="0"/>
    <n v="0"/>
    <n v="0"/>
    <n v="318"/>
    <n v="0"/>
    <n v="0"/>
    <n v="0"/>
    <n v="0"/>
    <n v="71.216099999999997"/>
    <n v="0"/>
    <n v="0"/>
  </r>
  <r>
    <d v="2021-04-01T00:00:00"/>
    <x v="13"/>
    <s v="P"/>
    <s v="Active"/>
    <n v="237"/>
    <x v="236"/>
    <s v="N"/>
    <x v="22"/>
    <n v="1053"/>
    <x v="3"/>
    <s v="Niederl. 8"/>
    <n v="1"/>
    <s v="Department"/>
    <s v="Supervisor"/>
    <s v="Non-Mgm."/>
    <s v="ang."/>
    <s v="M"/>
    <d v="2016-01-26T00:00:00"/>
    <m/>
    <s v=""/>
    <n v="3"/>
    <d v="1992-07-30T00:00:00"/>
    <n v="27"/>
    <s v="J"/>
    <n v="30"/>
    <n v="2.5"/>
    <n v="39"/>
    <x v="0"/>
    <n v="1"/>
    <n v="365"/>
    <n v="0"/>
    <n v="64161"/>
    <n v="11482.25675"/>
    <n v="0"/>
    <n v="0"/>
    <n v="0"/>
    <n v="0"/>
    <n v="0"/>
    <n v="0"/>
    <n v="0"/>
    <n v="0"/>
    <n v="0"/>
    <n v="0"/>
    <n v="3701.5961538461534"/>
    <n v="2940.7125000000005"/>
    <n v="318"/>
    <n v="0"/>
    <n v="0"/>
    <n v="0"/>
    <n v="0"/>
    <n v="1558.7611230288462"/>
    <n v="0"/>
    <n v="0"/>
  </r>
  <r>
    <d v="2021-04-01T00:00:00"/>
    <x v="13"/>
    <s v="P"/>
    <s v="Active"/>
    <n v="238"/>
    <x v="237"/>
    <s v="N"/>
    <x v="27"/>
    <n v="1070"/>
    <x v="0"/>
    <s v="Niederl. 3"/>
    <n v="1"/>
    <s v="Department"/>
    <s v="Supervisor"/>
    <s v="Non-Mgm."/>
    <s v="ang."/>
    <s v="M"/>
    <d v="2012-10-01T00:00:00"/>
    <m/>
    <s v=""/>
    <n v="7"/>
    <d v="1968-05-07T00:00:00"/>
    <n v="51"/>
    <s v="N"/>
    <n v="30"/>
    <n v="2.5"/>
    <n v="39"/>
    <x v="0"/>
    <n v="1"/>
    <n v="365"/>
    <n v="0"/>
    <n v="64173"/>
    <n v="11483.753500000001"/>
    <n v="0"/>
    <n v="0"/>
    <n v="0"/>
    <n v="0"/>
    <n v="0"/>
    <n v="0"/>
    <n v="0"/>
    <n v="0"/>
    <n v="0"/>
    <n v="0"/>
    <n v="0"/>
    <n v="0"/>
    <n v="318"/>
    <n v="0"/>
    <n v="0"/>
    <n v="0"/>
    <n v="0"/>
    <n v="71.216099999999997"/>
    <n v="0"/>
    <n v="0"/>
  </r>
  <r>
    <d v="2021-04-01T00:00:00"/>
    <x v="13"/>
    <s v="P"/>
    <s v="Active"/>
    <n v="239"/>
    <x v="238"/>
    <s v="N"/>
    <x v="8"/>
    <n v="1009"/>
    <x v="0"/>
    <s v="Niederl. 3"/>
    <n v="1"/>
    <s v="Department"/>
    <s v="Supervisor"/>
    <s v="Non-Mgm."/>
    <s v="ang."/>
    <s v="M"/>
    <d v="2012-10-01T00:00:00"/>
    <m/>
    <s v=""/>
    <n v="7"/>
    <d v="1983-12-23T00:00:00"/>
    <n v="36"/>
    <s v="J"/>
    <n v="30"/>
    <n v="2.5"/>
    <n v="39"/>
    <x v="0"/>
    <n v="1"/>
    <n v="365"/>
    <n v="0"/>
    <n v="64185"/>
    <n v="11485.250250000001"/>
    <n v="0"/>
    <n v="0"/>
    <n v="0"/>
    <n v="0"/>
    <n v="0"/>
    <n v="0"/>
    <n v="0"/>
    <n v="0"/>
    <n v="0"/>
    <n v="0"/>
    <n v="3702.9807692307691"/>
    <n v="2941.8125"/>
    <n v="318"/>
    <n v="0"/>
    <n v="0"/>
    <n v="0"/>
    <n v="0"/>
    <n v="1559.317552644231"/>
    <n v="0"/>
    <n v="0"/>
  </r>
  <r>
    <d v="2021-04-01T00:00:00"/>
    <x v="13"/>
    <s v="P"/>
    <s v="Active"/>
    <n v="240"/>
    <x v="239"/>
    <s v="N"/>
    <x v="11"/>
    <n v="1082"/>
    <x v="0"/>
    <s v="Niederl. 3"/>
    <n v="1"/>
    <s v="Department"/>
    <s v="Supervisor"/>
    <s v="Non-Mgm."/>
    <s v="ang."/>
    <s v="W"/>
    <d v="2012-11-01T00:00:00"/>
    <m/>
    <s v=""/>
    <n v="7"/>
    <d v="1989-10-14T00:00:00"/>
    <n v="30"/>
    <s v="N"/>
    <n v="30"/>
    <n v="2.5"/>
    <n v="39"/>
    <x v="0"/>
    <n v="1"/>
    <n v="365"/>
    <n v="0"/>
    <n v="64197"/>
    <n v="11486.747000000001"/>
    <n v="0"/>
    <n v="0"/>
    <n v="0"/>
    <n v="1653.7199999999996"/>
    <n v="0"/>
    <n v="0"/>
    <n v="0"/>
    <n v="0"/>
    <n v="0"/>
    <n v="0"/>
    <n v="0"/>
    <n v="0"/>
    <n v="318"/>
    <n v="0"/>
    <n v="0"/>
    <n v="0"/>
    <n v="0"/>
    <n v="441.56669399999987"/>
    <n v="0"/>
    <n v="0"/>
  </r>
  <r>
    <d v="2021-04-01T00:00:00"/>
    <x v="13"/>
    <s v="P"/>
    <s v="Active"/>
    <n v="241"/>
    <x v="240"/>
    <s v="N"/>
    <x v="47"/>
    <n v="1016"/>
    <x v="1"/>
    <s v="Niederl. 1"/>
    <n v="1"/>
    <s v="Department"/>
    <s v="Supervisor"/>
    <s v="Manager"/>
    <s v="ang."/>
    <s v="M"/>
    <d v="2012-11-15T00:00:00"/>
    <m/>
    <s v=""/>
    <n v="7"/>
    <d v="1961-01-15T00:00:00"/>
    <n v="59"/>
    <s v="N"/>
    <n v="30"/>
    <n v="2.5"/>
    <n v="39"/>
    <x v="0"/>
    <n v="1"/>
    <n v="365"/>
    <n v="0"/>
    <n v="64209"/>
    <n v="11488.243750000001"/>
    <n v="0"/>
    <n v="0"/>
    <n v="0"/>
    <n v="0"/>
    <n v="0"/>
    <n v="0"/>
    <n v="0"/>
    <n v="0"/>
    <n v="0"/>
    <n v="0"/>
    <n v="0"/>
    <n v="0"/>
    <n v="318"/>
    <n v="0"/>
    <n v="0"/>
    <n v="0"/>
    <n v="0"/>
    <n v="71.216099999999997"/>
    <n v="0"/>
    <n v="0"/>
  </r>
  <r>
    <d v="2021-04-01T00:00:00"/>
    <x v="13"/>
    <s v="P"/>
    <s v="Active"/>
    <n v="242"/>
    <x v="241"/>
    <s v="N"/>
    <x v="49"/>
    <n v="1072"/>
    <x v="0"/>
    <s v="Niederl. 3"/>
    <n v="1"/>
    <s v="Department"/>
    <s v="Supervisor"/>
    <s v="Non-Mgm."/>
    <s v="ang."/>
    <s v="W"/>
    <d v="2014-01-15T00:00:00"/>
    <m/>
    <s v=""/>
    <n v="6"/>
    <d v="1979-09-17T00:00:00"/>
    <n v="40"/>
    <s v="N"/>
    <n v="30"/>
    <n v="2.5"/>
    <n v="16"/>
    <x v="0"/>
    <n v="0.4102564102564103"/>
    <n v="365"/>
    <n v="0"/>
    <n v="64221"/>
    <n v="11489.740500000002"/>
    <n v="0"/>
    <n v="0"/>
    <n v="0"/>
    <n v="0"/>
    <n v="0"/>
    <n v="0"/>
    <n v="0"/>
    <n v="0"/>
    <n v="0"/>
    <n v="0"/>
    <n v="0"/>
    <n v="0"/>
    <n v="318"/>
    <n v="0"/>
    <n v="0"/>
    <n v="0"/>
    <n v="0"/>
    <n v="71.216099999999997"/>
    <n v="0"/>
    <n v="0"/>
  </r>
  <r>
    <d v="2021-04-01T00:00:00"/>
    <x v="13"/>
    <s v="P"/>
    <s v="Active"/>
    <n v="243"/>
    <x v="242"/>
    <s v="N"/>
    <x v="31"/>
    <n v="1059"/>
    <x v="2"/>
    <s v="Niederl. 7"/>
    <n v="1"/>
    <s v="Department"/>
    <s v="Supervisor"/>
    <s v="Manager"/>
    <s v="ang."/>
    <s v="M"/>
    <d v="2012-12-01T00:00:00"/>
    <m/>
    <s v=""/>
    <n v="7"/>
    <d v="1988-01-16T00:00:00"/>
    <n v="32"/>
    <s v="N"/>
    <n v="30"/>
    <n v="2.5"/>
    <n v="39"/>
    <x v="0"/>
    <n v="1"/>
    <n v="365"/>
    <n v="0"/>
    <n v="64233"/>
    <n v="11491.23725"/>
    <n v="0"/>
    <n v="0"/>
    <n v="360"/>
    <n v="0"/>
    <n v="0"/>
    <n v="0"/>
    <n v="0"/>
    <n v="0"/>
    <n v="0"/>
    <n v="0"/>
    <n v="0"/>
    <n v="0"/>
    <n v="318"/>
    <n v="0"/>
    <n v="0"/>
    <n v="0"/>
    <n v="0"/>
    <n v="151.83810000000003"/>
    <n v="1427.2800000000004"/>
    <n v="0"/>
  </r>
  <r>
    <d v="2021-04-01T00:00:00"/>
    <x v="13"/>
    <s v="P"/>
    <s v="Active"/>
    <n v="244"/>
    <x v="243"/>
    <s v="N"/>
    <x v="39"/>
    <n v="1085"/>
    <x v="0"/>
    <s v="Niederl. 3"/>
    <n v="1"/>
    <s v="Department"/>
    <s v="Supervisor"/>
    <s v="Non-Mgm."/>
    <s v="ang."/>
    <s v="M"/>
    <d v="2013-02-01T00:00:00"/>
    <m/>
    <s v=""/>
    <n v="6"/>
    <d v="1985-12-21T00:00:00"/>
    <n v="34"/>
    <s v="N"/>
    <n v="30"/>
    <n v="2.5"/>
    <n v="39"/>
    <x v="0"/>
    <n v="1"/>
    <n v="365"/>
    <n v="0"/>
    <n v="64245"/>
    <n v="11492.734000000002"/>
    <n v="0"/>
    <n v="0"/>
    <n v="0"/>
    <n v="0"/>
    <n v="0"/>
    <n v="0"/>
    <n v="0"/>
    <n v="0"/>
    <n v="0"/>
    <n v="0"/>
    <n v="0"/>
    <n v="0"/>
    <n v="318"/>
    <n v="0"/>
    <n v="0"/>
    <n v="0"/>
    <n v="0"/>
    <n v="71.216099999999997"/>
    <n v="0"/>
    <n v="0"/>
  </r>
  <r>
    <d v="2021-04-01T00:00:00"/>
    <x v="13"/>
    <s v="P"/>
    <s v="Active"/>
    <n v="245"/>
    <x v="244"/>
    <s v="N"/>
    <x v="49"/>
    <n v="1072"/>
    <x v="0"/>
    <s v="Niederl. 3"/>
    <n v="1"/>
    <s v="Department"/>
    <s v="Supervisor"/>
    <s v="Non-Mgm."/>
    <s v="ang."/>
    <s v="M"/>
    <d v="2013-02-01T00:00:00"/>
    <m/>
    <s v=""/>
    <n v="6"/>
    <d v="1975-05-25T00:00:00"/>
    <n v="44"/>
    <s v="N"/>
    <n v="30"/>
    <n v="2.5"/>
    <n v="39"/>
    <x v="0"/>
    <n v="1"/>
    <n v="365"/>
    <n v="0"/>
    <n v="64257"/>
    <n v="11494.230750000002"/>
    <n v="0"/>
    <n v="0"/>
    <n v="360"/>
    <n v="0"/>
    <n v="0"/>
    <n v="0"/>
    <n v="0"/>
    <n v="0"/>
    <n v="0"/>
    <n v="0"/>
    <n v="0"/>
    <n v="0"/>
    <n v="318"/>
    <n v="0"/>
    <n v="0"/>
    <n v="0"/>
    <n v="0"/>
    <n v="151.83810000000003"/>
    <n v="1194.7199999999998"/>
    <n v="0"/>
  </r>
  <r>
    <d v="2021-04-01T00:00:00"/>
    <x v="13"/>
    <s v="P"/>
    <s v="Active"/>
    <n v="246"/>
    <x v="245"/>
    <s v="N"/>
    <x v="9"/>
    <n v="1087"/>
    <x v="1"/>
    <s v="Niederl. 1"/>
    <n v="1"/>
    <s v="Department"/>
    <s v="Supervisor"/>
    <s v="Non-Mgm."/>
    <s v="ang."/>
    <s v="M"/>
    <d v="2013-02-01T00:00:00"/>
    <m/>
    <s v=""/>
    <n v="6"/>
    <d v="1985-07-20T00:00:00"/>
    <n v="34"/>
    <s v="N"/>
    <n v="30"/>
    <n v="2.5"/>
    <n v="35"/>
    <x v="0"/>
    <n v="0.89743589743589769"/>
    <n v="365"/>
    <n v="0"/>
    <n v="64269"/>
    <n v="11495.727500000001"/>
    <n v="0"/>
    <n v="0"/>
    <n v="0"/>
    <n v="0"/>
    <n v="0"/>
    <n v="0"/>
    <n v="0"/>
    <n v="0"/>
    <n v="0"/>
    <n v="0"/>
    <n v="0"/>
    <n v="0"/>
    <n v="318"/>
    <n v="0"/>
    <n v="0"/>
    <n v="0"/>
    <n v="0"/>
    <n v="71.216099999999997"/>
    <n v="0"/>
    <n v="0"/>
  </r>
  <r>
    <d v="2021-04-01T00:00:00"/>
    <x v="13"/>
    <s v="P"/>
    <s v="Active"/>
    <n v="247"/>
    <x v="246"/>
    <s v="N"/>
    <x v="34"/>
    <n v="1095"/>
    <x v="1"/>
    <s v="Niederl. 1"/>
    <n v="1"/>
    <s v="Department"/>
    <s v="Supervisor"/>
    <s v="Non-Mgm."/>
    <s v="ang."/>
    <s v="M"/>
    <d v="2013-03-01T00:00:00"/>
    <m/>
    <s v=""/>
    <n v="6"/>
    <d v="1963-11-11T00:00:00"/>
    <n v="56"/>
    <s v="N"/>
    <n v="30"/>
    <n v="2.5"/>
    <n v="39"/>
    <x v="0"/>
    <n v="1"/>
    <n v="365"/>
    <n v="0"/>
    <n v="64281"/>
    <n v="11497.224250000001"/>
    <n v="0"/>
    <n v="0"/>
    <n v="0"/>
    <n v="0"/>
    <n v="0"/>
    <n v="0"/>
    <n v="0"/>
    <n v="0"/>
    <n v="0"/>
    <n v="0"/>
    <n v="0"/>
    <n v="0"/>
    <n v="318"/>
    <n v="0"/>
    <n v="0"/>
    <n v="0"/>
    <n v="0"/>
    <n v="71.216099999999997"/>
    <n v="0"/>
    <n v="0"/>
  </r>
  <r>
    <d v="2021-04-01T00:00:00"/>
    <x v="13"/>
    <s v="P"/>
    <s v="Active"/>
    <n v="248"/>
    <x v="247"/>
    <s v="N"/>
    <x v="31"/>
    <n v="1059"/>
    <x v="2"/>
    <s v="Niederl. 7"/>
    <n v="1"/>
    <s v="Department"/>
    <s v="Supervisor"/>
    <s v="Non-Mgm."/>
    <s v="ang."/>
    <s v="W"/>
    <d v="2013-04-01T00:00:00"/>
    <m/>
    <s v=""/>
    <n v="6"/>
    <d v="1982-12-18T00:00:00"/>
    <n v="37"/>
    <s v="J"/>
    <n v="30"/>
    <n v="2.5"/>
    <n v="39"/>
    <x v="0"/>
    <n v="1"/>
    <n v="365"/>
    <n v="0"/>
    <n v="64293"/>
    <n v="11498.721000000001"/>
    <n v="0"/>
    <n v="0"/>
    <n v="360"/>
    <n v="0"/>
    <n v="5100"/>
    <n v="0"/>
    <n v="0"/>
    <n v="0"/>
    <n v="0"/>
    <n v="0"/>
    <n v="3709.211538461539"/>
    <n v="2946.7625000000003"/>
    <n v="318"/>
    <n v="0"/>
    <n v="0"/>
    <n v="0"/>
    <n v="0"/>
    <n v="2784.5884859134621"/>
    <n v="948.4799999999999"/>
    <n v="0"/>
  </r>
  <r>
    <d v="2021-04-01T00:00:00"/>
    <x v="13"/>
    <s v="P"/>
    <s v="Active"/>
    <n v="249"/>
    <x v="248"/>
    <s v="Y"/>
    <x v="15"/>
    <n v="1032"/>
    <x v="5"/>
    <s v="Niederl. 5"/>
    <n v="0.5"/>
    <s v="Department"/>
    <s v="Supervisor"/>
    <s v="Manager"/>
    <s v="ang."/>
    <s v="M"/>
    <d v="2013-04-01T00:00:00"/>
    <m/>
    <s v=""/>
    <n v="6"/>
    <d v="1967-12-09T00:00:00"/>
    <n v="52"/>
    <s v="N"/>
    <n v="30"/>
    <n v="2.5"/>
    <n v="39"/>
    <x v="0"/>
    <n v="0.5"/>
    <n v="730"/>
    <n v="0"/>
    <n v="128622"/>
    <n v="23001.932249999991"/>
    <n v="0"/>
    <n v="0"/>
    <n v="0"/>
    <n v="0"/>
    <n v="4200"/>
    <n v="0"/>
    <n v="0"/>
    <n v="0"/>
    <n v="0"/>
    <n v="0"/>
    <n v="0"/>
    <n v="0"/>
    <n v="318"/>
    <n v="0"/>
    <n v="0"/>
    <n v="0"/>
    <n v="0"/>
    <n v="1011.8060999999996"/>
    <n v="4260.6816000000008"/>
    <n v="0"/>
  </r>
  <r>
    <d v="2021-04-01T00:00:00"/>
    <x v="13"/>
    <s v="P"/>
    <s v="Active"/>
    <n v="249"/>
    <x v="248"/>
    <s v="Y"/>
    <x v="15"/>
    <n v="1038"/>
    <x v="4"/>
    <s v="Niederl. 6"/>
    <n v="0.5"/>
    <s v="Department"/>
    <s v="Supervisor"/>
    <s v="Manager"/>
    <s v="ang."/>
    <s v="M"/>
    <d v="2013-04-01T00:00:00"/>
    <m/>
    <s v=""/>
    <n v="6"/>
    <d v="1967-12-09T00:00:00"/>
    <n v="52"/>
    <s v="N"/>
    <n v="30"/>
    <n v="2.5"/>
    <n v="39"/>
    <x v="0"/>
    <n v="0.5"/>
    <n v="730"/>
    <n v="0"/>
    <n v="128622"/>
    <n v="23001.932249999991"/>
    <n v="0"/>
    <n v="0"/>
    <n v="0"/>
    <n v="0"/>
    <n v="4200"/>
    <n v="0"/>
    <n v="0"/>
    <n v="0"/>
    <n v="0"/>
    <n v="0"/>
    <n v="0"/>
    <n v="0"/>
    <n v="318"/>
    <n v="0"/>
    <n v="0"/>
    <n v="0"/>
    <n v="0"/>
    <n v="1011.8060999999996"/>
    <n v="4260.6816000000008"/>
    <n v="0"/>
  </r>
  <r>
    <d v="2021-04-01T00:00:00"/>
    <x v="13"/>
    <s v="P"/>
    <s v="Active"/>
    <n v="250"/>
    <x v="249"/>
    <s v="N"/>
    <x v="16"/>
    <n v="1067"/>
    <x v="3"/>
    <s v="Niederl. 8"/>
    <n v="1"/>
    <s v="Department"/>
    <s v="Supervisor"/>
    <s v="Non-Mgm."/>
    <s v="ang."/>
    <s v="M"/>
    <d v="2013-04-01T00:00:00"/>
    <m/>
    <s v=""/>
    <n v="6"/>
    <d v="1965-08-20T00:00:00"/>
    <n v="54"/>
    <s v="N"/>
    <n v="30"/>
    <n v="2.5"/>
    <n v="39"/>
    <x v="0"/>
    <n v="1"/>
    <n v="365"/>
    <n v="0"/>
    <n v="64329"/>
    <n v="11503.211250000002"/>
    <n v="0"/>
    <n v="0"/>
    <n v="0"/>
    <n v="0"/>
    <n v="0"/>
    <n v="0"/>
    <n v="0"/>
    <n v="0"/>
    <n v="0"/>
    <n v="0"/>
    <n v="0"/>
    <n v="0"/>
    <n v="318"/>
    <n v="0"/>
    <n v="0"/>
    <n v="0"/>
    <n v="0"/>
    <n v="71.216099999999997"/>
    <n v="0"/>
    <n v="0"/>
  </r>
  <r>
    <d v="2021-04-01T00:00:00"/>
    <x v="13"/>
    <s v="P"/>
    <s v="Active"/>
    <n v="251"/>
    <x v="250"/>
    <s v="N"/>
    <x v="9"/>
    <n v="1087"/>
    <x v="0"/>
    <s v="Niederl. 3"/>
    <n v="1"/>
    <s v="Department"/>
    <s v="Supervisor"/>
    <s v="Manager"/>
    <s v="ang."/>
    <s v="M"/>
    <d v="2013-04-01T00:00:00"/>
    <m/>
    <s v=""/>
    <n v="6"/>
    <d v="1979-08-06T00:00:00"/>
    <n v="40"/>
    <s v="N"/>
    <n v="30"/>
    <n v="2.5"/>
    <n v="39"/>
    <x v="0"/>
    <n v="1"/>
    <n v="365"/>
    <n v="0"/>
    <n v="64341"/>
    <n v="11504.708000000001"/>
    <n v="0"/>
    <n v="0"/>
    <n v="0"/>
    <n v="0"/>
    <n v="0"/>
    <n v="0"/>
    <n v="0"/>
    <n v="0"/>
    <n v="0"/>
    <n v="0"/>
    <n v="0"/>
    <n v="0"/>
    <n v="318"/>
    <n v="0"/>
    <n v="0"/>
    <n v="0"/>
    <n v="0"/>
    <n v="71.216099999999997"/>
    <n v="0"/>
    <n v="0"/>
  </r>
  <r>
    <d v="2021-04-01T00:00:00"/>
    <x v="13"/>
    <s v="P"/>
    <s v="Active"/>
    <n v="252"/>
    <x v="251"/>
    <s v="N"/>
    <x v="29"/>
    <n v="1079"/>
    <x v="0"/>
    <s v="Niederl. 3"/>
    <n v="1"/>
    <s v="Department"/>
    <s v="Supervisor"/>
    <s v="Non-Mgm."/>
    <s v="ang."/>
    <s v="M"/>
    <d v="2013-05-01T00:00:00"/>
    <m/>
    <s v=""/>
    <n v="6"/>
    <d v="1965-03-09T00:00:00"/>
    <n v="54"/>
    <s v="N"/>
    <n v="30"/>
    <n v="2.5"/>
    <n v="39"/>
    <x v="0"/>
    <n v="1"/>
    <n v="365"/>
    <n v="0"/>
    <n v="64353"/>
    <n v="11506.204750000001"/>
    <n v="0"/>
    <n v="0"/>
    <n v="0"/>
    <n v="0"/>
    <n v="0"/>
    <n v="0"/>
    <n v="0"/>
    <n v="0"/>
    <n v="0"/>
    <n v="0"/>
    <n v="0"/>
    <n v="0"/>
    <n v="318"/>
    <n v="0"/>
    <n v="0"/>
    <n v="0"/>
    <n v="0"/>
    <n v="71.216099999999997"/>
    <n v="0"/>
    <n v="0"/>
  </r>
  <r>
    <d v="2021-04-01T00:00:00"/>
    <x v="13"/>
    <s v="P"/>
    <s v="Active"/>
    <n v="253"/>
    <x v="252"/>
    <s v="Y"/>
    <x v="13"/>
    <n v="1030"/>
    <x v="5"/>
    <s v="Niederl. 5"/>
    <n v="0.5"/>
    <s v="Department"/>
    <s v="Supervisor"/>
    <s v="Manager"/>
    <s v="ang."/>
    <s v="M"/>
    <d v="2013-06-01T00:00:00"/>
    <m/>
    <s v=""/>
    <n v="6"/>
    <d v="1971-08-18T00:00:00"/>
    <n v="48"/>
    <s v="N"/>
    <n v="30"/>
    <n v="2.5"/>
    <n v="39"/>
    <x v="0"/>
    <n v="0.5"/>
    <n v="730"/>
    <n v="0"/>
    <n v="128742"/>
    <n v="23016.899749999993"/>
    <n v="0"/>
    <n v="0"/>
    <n v="0"/>
    <n v="0"/>
    <n v="0"/>
    <n v="0"/>
    <n v="0"/>
    <n v="0"/>
    <n v="0"/>
    <n v="0"/>
    <n v="0"/>
    <n v="0"/>
    <n v="318"/>
    <n v="0"/>
    <n v="0"/>
    <n v="0"/>
    <n v="0"/>
    <n v="71.216099999999997"/>
    <n v="5427.4943999999978"/>
    <n v="0"/>
  </r>
  <r>
    <d v="2021-04-01T00:00:00"/>
    <x v="13"/>
    <s v="P"/>
    <s v="Active"/>
    <n v="253"/>
    <x v="252"/>
    <s v="Y"/>
    <x v="13"/>
    <n v="1036"/>
    <x v="4"/>
    <s v="Niederl. 6"/>
    <n v="0.5"/>
    <s v="Department"/>
    <s v="Supervisor"/>
    <s v="Manager"/>
    <s v="ang."/>
    <s v="M"/>
    <d v="2013-06-01T00:00:00"/>
    <m/>
    <s v=""/>
    <n v="6"/>
    <d v="1971-08-18T00:00:00"/>
    <n v="48"/>
    <s v="N"/>
    <n v="30"/>
    <n v="2.5"/>
    <n v="39"/>
    <x v="0"/>
    <n v="0.5"/>
    <n v="730"/>
    <n v="0"/>
    <n v="128742"/>
    <n v="23016.899749999993"/>
    <n v="0"/>
    <n v="0"/>
    <n v="0"/>
    <n v="0"/>
    <n v="0"/>
    <n v="0"/>
    <n v="0"/>
    <n v="0"/>
    <n v="0"/>
    <n v="0"/>
    <n v="0"/>
    <n v="0"/>
    <n v="318"/>
    <n v="0"/>
    <n v="0"/>
    <n v="0"/>
    <n v="0"/>
    <n v="71.216099999999997"/>
    <n v="5427.4943999999978"/>
    <n v="0"/>
  </r>
  <r>
    <d v="2021-04-01T00:00:00"/>
    <x v="13"/>
    <s v="P"/>
    <s v="Active"/>
    <n v="254"/>
    <x v="253"/>
    <s v="N"/>
    <x v="22"/>
    <n v="1029"/>
    <x v="6"/>
    <s v="Niederl. 10"/>
    <n v="1"/>
    <s v="Department"/>
    <s v="Supervisor"/>
    <s v="Non-Mgm."/>
    <s v="ang."/>
    <s v="M"/>
    <d v="2013-06-01T00:00:00"/>
    <m/>
    <s v=""/>
    <n v="6"/>
    <d v="1991-05-01T00:00:00"/>
    <n v="28"/>
    <s v="J"/>
    <n v="30"/>
    <n v="2.5"/>
    <n v="39"/>
    <x v="0"/>
    <n v="1"/>
    <n v="365"/>
    <n v="0"/>
    <n v="64389"/>
    <n v="11510.695000000002"/>
    <n v="0"/>
    <n v="0"/>
    <n v="0"/>
    <n v="0"/>
    <n v="0"/>
    <n v="0"/>
    <n v="0"/>
    <n v="0"/>
    <n v="0"/>
    <n v="0"/>
    <n v="3714.7499999999995"/>
    <n v="2951.1625000000004"/>
    <n v="318"/>
    <n v="0"/>
    <n v="0"/>
    <n v="0"/>
    <n v="0"/>
    <n v="1564.0472043750001"/>
    <n v="0"/>
    <n v="0"/>
  </r>
  <r>
    <d v="2021-04-01T00:00:00"/>
    <x v="13"/>
    <s v="P"/>
    <s v="Active"/>
    <n v="255"/>
    <x v="254"/>
    <s v="N"/>
    <x v="11"/>
    <n v="1082"/>
    <x v="0"/>
    <s v="Niederl. 3"/>
    <n v="1"/>
    <s v="Department"/>
    <s v="Supervisor"/>
    <s v="Non-Mgm."/>
    <s v="ang."/>
    <s v="M"/>
    <d v="2013-06-01T00:00:00"/>
    <m/>
    <s v=""/>
    <n v="6"/>
    <d v="1986-12-31T00:00:00"/>
    <n v="33"/>
    <s v="N"/>
    <n v="35"/>
    <n v="2.9166666666666665"/>
    <n v="30"/>
    <x v="0"/>
    <n v="0.76923076923076927"/>
    <n v="365"/>
    <n v="0"/>
    <n v="64401"/>
    <n v="11512.191750000002"/>
    <n v="0"/>
    <n v="0"/>
    <n v="0"/>
    <n v="0"/>
    <n v="0"/>
    <n v="0"/>
    <n v="0"/>
    <n v="0"/>
    <n v="0"/>
    <n v="0"/>
    <n v="0"/>
    <n v="0"/>
    <n v="318"/>
    <n v="0"/>
    <n v="0"/>
    <n v="0"/>
    <n v="0"/>
    <n v="71.216099999999997"/>
    <n v="0"/>
    <n v="0"/>
  </r>
  <r>
    <d v="2021-04-01T00:00:00"/>
    <x v="13"/>
    <s v="P"/>
    <s v="Active"/>
    <n v="256"/>
    <x v="255"/>
    <s v="N"/>
    <x v="18"/>
    <n v="1080"/>
    <x v="0"/>
    <s v="Niederl. 3"/>
    <n v="1"/>
    <s v="Department"/>
    <s v="Supervisor"/>
    <s v="Director"/>
    <s v="ang."/>
    <s v="M"/>
    <d v="2013-06-01T00:00:00"/>
    <m/>
    <s v=""/>
    <n v="6"/>
    <d v="1966-08-28T00:00:00"/>
    <n v="53"/>
    <s v="N"/>
    <n v="30"/>
    <n v="2.5"/>
    <n v="39"/>
    <x v="0"/>
    <n v="1"/>
    <n v="365"/>
    <n v="0"/>
    <n v="64413"/>
    <n v="11513.688500000002"/>
    <n v="0"/>
    <n v="0"/>
    <n v="0"/>
    <n v="0"/>
    <n v="0"/>
    <n v="0"/>
    <n v="24134.039999999994"/>
    <n v="0"/>
    <n v="0"/>
    <n v="0"/>
    <n v="0"/>
    <n v="0"/>
    <n v="318"/>
    <n v="0"/>
    <n v="0"/>
    <n v="0"/>
    <n v="0"/>
    <n v="5476.0343580000008"/>
    <n v="4234.3932000000013"/>
    <n v="0"/>
  </r>
  <r>
    <d v="2021-04-01T00:00:00"/>
    <x v="13"/>
    <s v="P"/>
    <s v="Active"/>
    <n v="257"/>
    <x v="256"/>
    <s v="N"/>
    <x v="9"/>
    <n v="1087"/>
    <x v="0"/>
    <s v="Niederl. 3"/>
    <n v="1"/>
    <s v="Department"/>
    <s v="Supervisor"/>
    <s v="Non-Mgm."/>
    <s v="ang."/>
    <s v="M"/>
    <d v="2013-07-01T00:00:00"/>
    <m/>
    <s v=""/>
    <n v="6"/>
    <d v="1975-05-08T00:00:00"/>
    <n v="44"/>
    <s v="N"/>
    <n v="30"/>
    <n v="2.5"/>
    <n v="39"/>
    <x v="0"/>
    <n v="1"/>
    <n v="365"/>
    <n v="0"/>
    <n v="64425"/>
    <n v="11515.18525"/>
    <n v="0"/>
    <n v="0"/>
    <n v="0"/>
    <n v="0"/>
    <n v="0"/>
    <n v="0"/>
    <n v="0"/>
    <n v="0"/>
    <n v="0"/>
    <n v="0"/>
    <n v="0"/>
    <n v="0"/>
    <n v="318"/>
    <n v="0"/>
    <n v="0"/>
    <n v="0"/>
    <n v="0"/>
    <n v="71.216099999999997"/>
    <n v="0"/>
    <n v="0"/>
  </r>
  <r>
    <d v="2021-04-01T00:00:00"/>
    <x v="13"/>
    <s v="P"/>
    <s v="Active"/>
    <n v="258"/>
    <x v="257"/>
    <s v="N"/>
    <x v="20"/>
    <n v="1062"/>
    <x v="11"/>
    <s v="Niederl. 12"/>
    <n v="1"/>
    <s v="Department"/>
    <s v="Supervisor"/>
    <s v="Non-Mgm."/>
    <s v="ang."/>
    <s v="W"/>
    <d v="2013-07-15T00:00:00"/>
    <m/>
    <s v=""/>
    <n v="6"/>
    <d v="1983-04-22T00:00:00"/>
    <n v="36"/>
    <s v="N"/>
    <n v="30"/>
    <n v="2.5"/>
    <n v="39"/>
    <x v="0"/>
    <n v="1"/>
    <n v="365"/>
    <n v="0"/>
    <n v="64437"/>
    <n v="11516.682000000001"/>
    <n v="0"/>
    <n v="0"/>
    <n v="0"/>
    <n v="0"/>
    <n v="0"/>
    <n v="0"/>
    <n v="0"/>
    <n v="0"/>
    <n v="0"/>
    <n v="0"/>
    <n v="0"/>
    <n v="0"/>
    <n v="318"/>
    <n v="0"/>
    <n v="0"/>
    <n v="0"/>
    <n v="0"/>
    <n v="71.216099999999997"/>
    <n v="0"/>
    <n v="0"/>
  </r>
  <r>
    <d v="2021-04-01T00:00:00"/>
    <x v="13"/>
    <s v="P"/>
    <s v="Active"/>
    <n v="259"/>
    <x v="258"/>
    <s v="N"/>
    <x v="9"/>
    <n v="1087"/>
    <x v="0"/>
    <s v="Niederl. 3"/>
    <n v="1"/>
    <s v="Department"/>
    <s v="Supervisor"/>
    <s v="Non-Mgm."/>
    <s v="ang."/>
    <s v="M"/>
    <d v="2013-07-01T00:00:00"/>
    <m/>
    <s v=""/>
    <n v="6"/>
    <d v="1982-10-31T00:00:00"/>
    <n v="37"/>
    <s v="N"/>
    <n v="30"/>
    <n v="2.5"/>
    <n v="39"/>
    <x v="0"/>
    <n v="1"/>
    <n v="365"/>
    <n v="0"/>
    <n v="64449"/>
    <n v="11518.178750000001"/>
    <n v="0"/>
    <n v="0"/>
    <n v="0"/>
    <n v="0"/>
    <n v="0"/>
    <n v="0"/>
    <n v="0"/>
    <n v="0"/>
    <n v="0"/>
    <n v="0"/>
    <n v="0"/>
    <n v="0"/>
    <n v="318"/>
    <n v="0"/>
    <n v="0"/>
    <n v="0"/>
    <n v="0"/>
    <n v="71.216099999999997"/>
    <n v="0"/>
    <n v="0"/>
  </r>
  <r>
    <d v="2021-04-01T00:00:00"/>
    <x v="13"/>
    <s v="P"/>
    <s v="Active"/>
    <n v="260"/>
    <x v="259"/>
    <s v="N"/>
    <x v="9"/>
    <n v="1087"/>
    <x v="0"/>
    <s v="Niederl. 3"/>
    <n v="1"/>
    <s v="Department"/>
    <s v="Supervisor"/>
    <s v="Non-Mgm."/>
    <s v="ang."/>
    <s v="M"/>
    <d v="2013-07-01T00:00:00"/>
    <m/>
    <s v=""/>
    <n v="6"/>
    <d v="1981-10-08T00:00:00"/>
    <n v="38"/>
    <s v="N"/>
    <n v="30"/>
    <n v="2.5"/>
    <n v="39"/>
    <x v="0"/>
    <n v="1"/>
    <n v="365"/>
    <n v="0"/>
    <n v="64461"/>
    <n v="11519.675500000001"/>
    <n v="0"/>
    <n v="0"/>
    <n v="0"/>
    <n v="0"/>
    <n v="0"/>
    <n v="0"/>
    <n v="0"/>
    <n v="0"/>
    <n v="0"/>
    <n v="0"/>
    <n v="0"/>
    <n v="0"/>
    <n v="318"/>
    <n v="0"/>
    <n v="0"/>
    <n v="0"/>
    <n v="0"/>
    <n v="71.216099999999997"/>
    <n v="0"/>
    <n v="0"/>
  </r>
  <r>
    <d v="2021-04-01T00:00:00"/>
    <x v="13"/>
    <s v="P"/>
    <s v="Active"/>
    <n v="261"/>
    <x v="260"/>
    <s v="N"/>
    <x v="31"/>
    <n v="1064"/>
    <x v="11"/>
    <s v="Niederl. 12"/>
    <n v="1"/>
    <s v="Department"/>
    <s v="Supervisor"/>
    <s v="Non-Mgm."/>
    <s v="ang."/>
    <s v="M"/>
    <d v="2013-08-01T00:00:00"/>
    <m/>
    <s v=""/>
    <n v="6"/>
    <d v="1976-12-05T00:00:00"/>
    <n v="43"/>
    <s v="N"/>
    <n v="30"/>
    <n v="2.5"/>
    <n v="39"/>
    <x v="0"/>
    <n v="1"/>
    <n v="365"/>
    <n v="0"/>
    <n v="64473"/>
    <n v="11521.172250000001"/>
    <n v="0"/>
    <n v="0"/>
    <n v="360"/>
    <n v="0"/>
    <n v="0"/>
    <n v="0"/>
    <n v="0"/>
    <n v="0"/>
    <n v="0"/>
    <n v="0"/>
    <n v="0"/>
    <n v="0"/>
    <n v="318"/>
    <n v="0"/>
    <n v="0"/>
    <n v="0"/>
    <n v="0"/>
    <n v="151.83810000000003"/>
    <n v="1224.3599999999999"/>
    <n v="0"/>
  </r>
  <r>
    <d v="2021-04-01T00:00:00"/>
    <x v="13"/>
    <s v="P"/>
    <s v="Active"/>
    <n v="262"/>
    <x v="261"/>
    <s v="N"/>
    <x v="22"/>
    <n v="1060"/>
    <x v="2"/>
    <s v="Niederl. 7"/>
    <n v="1"/>
    <s v="Department"/>
    <s v="Supervisor"/>
    <s v="Non-Mgm."/>
    <s v="ang."/>
    <s v="M"/>
    <d v="2016-07-07T00:00:00"/>
    <m/>
    <s v=""/>
    <n v="3"/>
    <d v="1996-01-24T00:00:00"/>
    <n v="23"/>
    <s v="J"/>
    <n v="30"/>
    <n v="2.5"/>
    <n v="39"/>
    <x v="0"/>
    <n v="1"/>
    <n v="365"/>
    <n v="0"/>
    <n v="64485"/>
    <n v="11522.669"/>
    <n v="0"/>
    <n v="0"/>
    <n v="0"/>
    <n v="0"/>
    <n v="0"/>
    <n v="0"/>
    <n v="0"/>
    <n v="0"/>
    <n v="0"/>
    <n v="0"/>
    <n v="3720.288461538461"/>
    <n v="2955.5625000000005"/>
    <n v="318"/>
    <n v="0"/>
    <n v="0"/>
    <n v="0"/>
    <n v="0"/>
    <n v="1566.2729228365386"/>
    <n v="0"/>
    <n v="0"/>
  </r>
  <r>
    <d v="2021-04-01T00:00:00"/>
    <x v="13"/>
    <s v="P"/>
    <s v="Active"/>
    <n v="263"/>
    <x v="262"/>
    <s v="N"/>
    <x v="20"/>
    <n v="1033"/>
    <x v="5"/>
    <s v="Niederl. 5"/>
    <n v="1"/>
    <s v="Department"/>
    <s v="Supervisor"/>
    <s v="Non-Mgm."/>
    <s v="ang."/>
    <s v="W"/>
    <d v="2016-01-26T00:00:00"/>
    <m/>
    <s v=""/>
    <n v="3"/>
    <d v="1994-11-06T00:00:00"/>
    <n v="25"/>
    <s v="J"/>
    <n v="30"/>
    <n v="2.5"/>
    <n v="39"/>
    <x v="0"/>
    <n v="1"/>
    <n v="365"/>
    <n v="0"/>
    <n v="64497"/>
    <n v="11524.16575"/>
    <n v="0"/>
    <n v="0"/>
    <n v="0"/>
    <n v="0"/>
    <n v="0"/>
    <n v="0"/>
    <n v="0"/>
    <n v="0"/>
    <n v="0"/>
    <n v="0"/>
    <n v="3720.9807692307691"/>
    <n v="2956.1125000000002"/>
    <n v="318"/>
    <n v="0"/>
    <n v="0"/>
    <n v="0"/>
    <n v="0"/>
    <n v="1566.5511376442309"/>
    <n v="0"/>
    <n v="0"/>
  </r>
  <r>
    <d v="2021-04-01T00:00:00"/>
    <x v="13"/>
    <s v="P"/>
    <s v="Active"/>
    <n v="264"/>
    <x v="263"/>
    <s v="N"/>
    <x v="28"/>
    <n v="1004"/>
    <x v="1"/>
    <s v="Niederl. 1"/>
    <n v="1"/>
    <s v="Department"/>
    <s v="Supervisor"/>
    <s v="Non-Mgm."/>
    <s v="ang."/>
    <s v="W"/>
    <d v="2013-09-01T00:00:00"/>
    <m/>
    <s v=""/>
    <n v="6"/>
    <d v="1997-04-08T00:00:00"/>
    <n v="22"/>
    <s v="N"/>
    <n v="30"/>
    <n v="2.5"/>
    <n v="39"/>
    <x v="0"/>
    <n v="1"/>
    <n v="365"/>
    <n v="0"/>
    <n v="64509"/>
    <n v="11525.662500000002"/>
    <n v="0"/>
    <n v="0"/>
    <n v="0"/>
    <n v="0"/>
    <n v="0"/>
    <n v="0"/>
    <n v="0"/>
    <n v="0"/>
    <n v="0"/>
    <n v="0"/>
    <n v="0"/>
    <n v="0"/>
    <n v="318"/>
    <n v="0"/>
    <n v="0"/>
    <n v="0"/>
    <n v="0"/>
    <n v="71.216099999999997"/>
    <n v="0"/>
    <n v="0"/>
  </r>
  <r>
    <d v="2021-04-01T00:00:00"/>
    <x v="13"/>
    <s v="P"/>
    <s v="Active"/>
    <n v="265"/>
    <x v="264"/>
    <s v="N"/>
    <x v="33"/>
    <n v="1000"/>
    <x v="1"/>
    <s v="Niederl. 1"/>
    <n v="1"/>
    <s v="Department"/>
    <s v="Supervisor"/>
    <s v="Non-Mgm."/>
    <s v="ang."/>
    <s v="W"/>
    <d v="2013-09-01T00:00:00"/>
    <m/>
    <s v=""/>
    <n v="6"/>
    <d v="1997-03-16T00:00:00"/>
    <n v="22"/>
    <s v="N"/>
    <n v="30"/>
    <n v="2.5"/>
    <n v="39"/>
    <x v="0"/>
    <n v="1"/>
    <n v="365"/>
    <n v="0"/>
    <n v="64521"/>
    <n v="11527.159250000002"/>
    <n v="0"/>
    <n v="0"/>
    <n v="0"/>
    <n v="0"/>
    <n v="0"/>
    <n v="0"/>
    <n v="0"/>
    <n v="0"/>
    <n v="0"/>
    <n v="0"/>
    <n v="0"/>
    <n v="0"/>
    <n v="318"/>
    <n v="0"/>
    <n v="0"/>
    <n v="0"/>
    <n v="0"/>
    <n v="71.216099999999997"/>
    <n v="0"/>
    <n v="0"/>
  </r>
  <r>
    <d v="2021-04-01T00:00:00"/>
    <x v="13"/>
    <s v="P"/>
    <s v="Active"/>
    <n v="266"/>
    <x v="265"/>
    <s v="N"/>
    <x v="1"/>
    <n v="1017"/>
    <x v="1"/>
    <s v="Niederl. 1"/>
    <n v="1"/>
    <s v="Department"/>
    <s v="Supervisor"/>
    <s v="Non-Mgm."/>
    <s v="ang."/>
    <s v="M"/>
    <d v="2013-09-01T00:00:00"/>
    <m/>
    <s v=""/>
    <n v="6"/>
    <d v="1997-01-27T00:00:00"/>
    <n v="22"/>
    <s v="N"/>
    <n v="30"/>
    <n v="2.5"/>
    <n v="34"/>
    <x v="0"/>
    <n v="0.87179487179487214"/>
    <n v="365"/>
    <n v="0"/>
    <n v="64533"/>
    <n v="11528.656000000001"/>
    <n v="0"/>
    <n v="0"/>
    <n v="0"/>
    <n v="0"/>
    <n v="0"/>
    <n v="0"/>
    <n v="0"/>
    <n v="0"/>
    <n v="0"/>
    <n v="0"/>
    <n v="0"/>
    <n v="0"/>
    <n v="318"/>
    <n v="0"/>
    <n v="0"/>
    <n v="0"/>
    <n v="0"/>
    <n v="71.216099999999997"/>
    <n v="0"/>
    <n v="0"/>
  </r>
  <r>
    <d v="2021-04-01T00:00:00"/>
    <x v="13"/>
    <s v="P"/>
    <s v="Active"/>
    <n v="267"/>
    <x v="266"/>
    <s v="N"/>
    <x v="22"/>
    <n v="1053"/>
    <x v="3"/>
    <s v="Niederl. 8"/>
    <n v="1"/>
    <s v="Department"/>
    <s v="Supervisor"/>
    <s v="Non-Mgm."/>
    <s v="ang."/>
    <s v="M"/>
    <d v="2013-09-01T00:00:00"/>
    <m/>
    <s v=""/>
    <n v="6"/>
    <d v="1987-10-02T00:00:00"/>
    <n v="32"/>
    <s v="J"/>
    <n v="30"/>
    <n v="2.5"/>
    <n v="39"/>
    <x v="0"/>
    <n v="1"/>
    <n v="365"/>
    <n v="0"/>
    <n v="64545"/>
    <n v="11530.039250000002"/>
    <n v="0"/>
    <n v="0"/>
    <n v="0"/>
    <n v="0"/>
    <n v="0"/>
    <n v="0"/>
    <n v="0"/>
    <n v="0"/>
    <n v="0"/>
    <n v="0"/>
    <n v="3723.75"/>
    <n v="2958.3125"/>
    <n v="318"/>
    <n v="0"/>
    <n v="0"/>
    <n v="0"/>
    <n v="0"/>
    <n v="1567.6639968750001"/>
    <n v="0"/>
    <n v="0"/>
  </r>
  <r>
    <d v="2021-04-01T00:00:00"/>
    <x v="13"/>
    <s v="P"/>
    <s v="Active"/>
    <n v="268"/>
    <x v="267"/>
    <s v="N"/>
    <x v="32"/>
    <n v="1077"/>
    <x v="0"/>
    <s v="Niederl. 3"/>
    <n v="1"/>
    <s v="Department"/>
    <s v="Supervisor"/>
    <s v="Manager"/>
    <s v="ang."/>
    <s v="M"/>
    <d v="2013-10-01T00:00:00"/>
    <m/>
    <s v=""/>
    <n v="6"/>
    <d v="1983-06-06T00:00:00"/>
    <n v="36"/>
    <s v="N"/>
    <n v="30"/>
    <n v="2.5"/>
    <n v="39"/>
    <x v="0"/>
    <n v="1"/>
    <n v="365"/>
    <n v="0"/>
    <n v="64557"/>
    <n v="11531.422500000001"/>
    <n v="0"/>
    <n v="0"/>
    <n v="360"/>
    <n v="0"/>
    <n v="0"/>
    <n v="0"/>
    <n v="0"/>
    <n v="0"/>
    <n v="0"/>
    <n v="0"/>
    <n v="0"/>
    <n v="0"/>
    <n v="318"/>
    <n v="0"/>
    <n v="0"/>
    <n v="0"/>
    <n v="0"/>
    <n v="151.83810000000003"/>
    <n v="1160.5200000000002"/>
    <n v="0"/>
  </r>
  <r>
    <d v="2021-04-01T00:00:00"/>
    <x v="13"/>
    <s v="P"/>
    <s v="Active"/>
    <n v="269"/>
    <x v="268"/>
    <s v="N"/>
    <x v="50"/>
    <n v="1069"/>
    <x v="0"/>
    <s v="Niederl. 3"/>
    <n v="1"/>
    <s v="Department"/>
    <s v="Supervisor"/>
    <s v="Manager"/>
    <s v="ang."/>
    <s v="M"/>
    <d v="2013-09-16T00:00:00"/>
    <m/>
    <s v=""/>
    <n v="6"/>
    <d v="1987-12-13T00:00:00"/>
    <n v="32"/>
    <s v="N"/>
    <n v="30"/>
    <n v="2.5"/>
    <n v="39"/>
    <x v="0"/>
    <n v="1"/>
    <n v="365"/>
    <n v="0"/>
    <n v="64569"/>
    <n v="11532.805750000001"/>
    <n v="0"/>
    <n v="0"/>
    <n v="0"/>
    <n v="0"/>
    <n v="0"/>
    <n v="0"/>
    <n v="0"/>
    <n v="0"/>
    <n v="0"/>
    <n v="0"/>
    <n v="0"/>
    <n v="0"/>
    <n v="318"/>
    <n v="0"/>
    <n v="0"/>
    <n v="0"/>
    <n v="0"/>
    <n v="71.216099999999997"/>
    <n v="0"/>
    <n v="0"/>
  </r>
  <r>
    <d v="2021-04-01T00:00:00"/>
    <x v="13"/>
    <s v="P"/>
    <s v="Active"/>
    <n v="270"/>
    <x v="269"/>
    <s v="N"/>
    <x v="31"/>
    <n v="1063"/>
    <x v="10"/>
    <s v="Niederl. 11"/>
    <n v="1"/>
    <s v="Department"/>
    <s v="Supervisor"/>
    <s v="Non-Mgm."/>
    <s v="ang."/>
    <s v="M"/>
    <d v="2013-11-01T00:00:00"/>
    <m/>
    <s v=""/>
    <n v="6"/>
    <d v="1984-05-11T00:00:00"/>
    <n v="35"/>
    <s v="N"/>
    <n v="30"/>
    <n v="2.5"/>
    <n v="39"/>
    <x v="0"/>
    <n v="1"/>
    <n v="365"/>
    <n v="0"/>
    <n v="64581"/>
    <n v="11534.189000000002"/>
    <n v="0"/>
    <n v="0"/>
    <n v="720"/>
    <n v="0"/>
    <n v="0"/>
    <n v="0"/>
    <n v="0"/>
    <n v="0"/>
    <n v="0"/>
    <n v="0"/>
    <n v="0"/>
    <n v="0"/>
    <n v="318"/>
    <n v="0"/>
    <n v="0"/>
    <n v="0"/>
    <n v="0"/>
    <n v="232.46010000000004"/>
    <n v="1543.5600000000004"/>
    <n v="0"/>
  </r>
  <r>
    <d v="2021-04-01T00:00:00"/>
    <x v="13"/>
    <s v="P"/>
    <s v="Active"/>
    <n v="271"/>
    <x v="270"/>
    <s v="N"/>
    <x v="22"/>
    <n v="1060"/>
    <x v="2"/>
    <s v="Niederl. 7"/>
    <n v="1"/>
    <s v="Department"/>
    <s v="Supervisor"/>
    <s v="Non-Mgm."/>
    <s v="ang."/>
    <s v="M"/>
    <d v="2013-11-01T00:00:00"/>
    <m/>
    <s v=""/>
    <n v="6"/>
    <d v="1984-06-29T00:00:00"/>
    <n v="35"/>
    <s v="J"/>
    <n v="30"/>
    <n v="2.5"/>
    <n v="39"/>
    <x v="0"/>
    <n v="1"/>
    <n v="365"/>
    <n v="0"/>
    <n v="64593"/>
    <n v="11535.572250000001"/>
    <n v="0"/>
    <n v="0"/>
    <n v="0"/>
    <n v="0"/>
    <n v="0"/>
    <n v="0"/>
    <n v="0"/>
    <n v="0"/>
    <n v="0"/>
    <n v="0"/>
    <n v="3726.5192307692309"/>
    <n v="2960.5124999999998"/>
    <n v="318"/>
    <n v="0"/>
    <n v="0"/>
    <n v="0"/>
    <n v="0"/>
    <n v="1568.7768561057694"/>
    <n v="0"/>
    <n v="0"/>
  </r>
  <r>
    <d v="2021-04-01T00:00:00"/>
    <x v="13"/>
    <s v="P"/>
    <s v="Active"/>
    <n v="272"/>
    <x v="271"/>
    <s v="N"/>
    <x v="25"/>
    <n v="1002"/>
    <x v="1"/>
    <s v="Niederl. 1"/>
    <n v="1"/>
    <s v="Department"/>
    <s v="Supervisor"/>
    <s v="Manager"/>
    <s v="ang."/>
    <s v="M"/>
    <d v="2013-11-01T00:00:00"/>
    <m/>
    <s v=""/>
    <n v="6"/>
    <d v="1984-02-06T00:00:00"/>
    <n v="35"/>
    <s v="N"/>
    <n v="30"/>
    <n v="2.5"/>
    <n v="39"/>
    <x v="0"/>
    <n v="1"/>
    <n v="365"/>
    <n v="0"/>
    <n v="64605"/>
    <n v="11536.955500000002"/>
    <n v="0"/>
    <n v="0"/>
    <n v="0"/>
    <n v="0"/>
    <n v="0"/>
    <n v="0"/>
    <n v="0"/>
    <n v="0"/>
    <n v="0"/>
    <n v="0"/>
    <n v="0"/>
    <n v="0"/>
    <n v="318"/>
    <n v="0"/>
    <n v="0"/>
    <n v="0"/>
    <n v="0"/>
    <n v="71.216099999999997"/>
    <n v="0"/>
    <n v="0"/>
  </r>
  <r>
    <d v="2021-04-01T00:00:00"/>
    <x v="13"/>
    <s v="P"/>
    <s v="Active"/>
    <n v="273"/>
    <x v="272"/>
    <s v="N"/>
    <x v="22"/>
    <n v="1053"/>
    <x v="3"/>
    <s v="Niederl. 8"/>
    <n v="1"/>
    <s v="Department"/>
    <s v="Supervisor"/>
    <s v="Non-Mgm."/>
    <s v="ang."/>
    <s v="M"/>
    <d v="2013-12-01T00:00:00"/>
    <m/>
    <s v=""/>
    <n v="6"/>
    <d v="1964-08-12T00:00:00"/>
    <n v="55"/>
    <s v="J"/>
    <n v="30"/>
    <n v="2.5"/>
    <n v="39"/>
    <x v="0"/>
    <n v="1"/>
    <n v="365"/>
    <n v="0"/>
    <n v="64617"/>
    <n v="11538.338750000001"/>
    <n v="0"/>
    <n v="0"/>
    <n v="0"/>
    <n v="0"/>
    <n v="0"/>
    <n v="0"/>
    <n v="0"/>
    <n v="0"/>
    <n v="0"/>
    <n v="0"/>
    <n v="3727.9038461538471"/>
    <n v="2961.6124999999997"/>
    <n v="318"/>
    <n v="0"/>
    <n v="0"/>
    <n v="0"/>
    <n v="0"/>
    <n v="1569.333285721154"/>
    <n v="0"/>
    <n v="0"/>
  </r>
  <r>
    <d v="2021-04-01T00:00:00"/>
    <x v="13"/>
    <s v="P"/>
    <s v="Active"/>
    <n v="274"/>
    <x v="273"/>
    <s v="N"/>
    <x v="22"/>
    <n v="1035"/>
    <x v="5"/>
    <s v="Niederl. 5"/>
    <n v="1"/>
    <s v="Department"/>
    <s v="Supervisor"/>
    <s v="Non-Mgm."/>
    <s v="ang."/>
    <s v="M"/>
    <d v="2014-01-01T00:00:00"/>
    <m/>
    <s v=""/>
    <n v="6"/>
    <d v="1959-01-08T00:00:00"/>
    <n v="61"/>
    <s v="J"/>
    <n v="30"/>
    <n v="2.5"/>
    <n v="39"/>
    <x v="0"/>
    <n v="1"/>
    <n v="365"/>
    <n v="0"/>
    <n v="64629"/>
    <n v="11539.722000000002"/>
    <n v="0"/>
    <n v="0"/>
    <n v="0"/>
    <n v="0"/>
    <n v="0"/>
    <n v="0"/>
    <n v="0"/>
    <n v="0"/>
    <n v="0"/>
    <n v="0"/>
    <n v="3728.5961538461538"/>
    <n v="2962.1625000000004"/>
    <n v="318"/>
    <n v="0"/>
    <n v="0"/>
    <n v="0"/>
    <n v="0"/>
    <n v="1569.6115005288464"/>
    <n v="0"/>
    <n v="0"/>
  </r>
  <r>
    <d v="2021-04-01T00:00:00"/>
    <x v="13"/>
    <s v="P"/>
    <s v="Active"/>
    <n v="275"/>
    <x v="274"/>
    <s v="N"/>
    <x v="22"/>
    <n v="1053"/>
    <x v="3"/>
    <s v="Niederl. 8"/>
    <n v="1"/>
    <s v="Department"/>
    <s v="Supervisor"/>
    <s v="Non-Mgm."/>
    <s v="ang."/>
    <s v="M"/>
    <d v="2014-01-01T00:00:00"/>
    <m/>
    <s v=""/>
    <n v="6"/>
    <d v="1986-07-03T00:00:00"/>
    <n v="33"/>
    <s v="J"/>
    <n v="30"/>
    <n v="2.5"/>
    <n v="39"/>
    <x v="0"/>
    <n v="1"/>
    <n v="365"/>
    <n v="0"/>
    <n v="64641"/>
    <n v="11541.105250000001"/>
    <n v="0"/>
    <n v="0"/>
    <n v="0"/>
    <n v="0"/>
    <n v="0"/>
    <n v="0"/>
    <n v="0"/>
    <n v="0"/>
    <n v="0"/>
    <n v="0"/>
    <n v="3729.288461538461"/>
    <n v="2962.7125000000001"/>
    <n v="318"/>
    <n v="0"/>
    <n v="0"/>
    <n v="0"/>
    <n v="0"/>
    <n v="1569.889715336539"/>
    <n v="0"/>
    <n v="0"/>
  </r>
  <r>
    <d v="2021-04-01T00:00:00"/>
    <x v="13"/>
    <s v="P"/>
    <s v="Active"/>
    <n v="276"/>
    <x v="275"/>
    <s v="N"/>
    <x v="47"/>
    <n v="1016"/>
    <x v="1"/>
    <s v="Niederl. 1"/>
    <n v="1"/>
    <s v="Department"/>
    <s v="Supervisor"/>
    <s v="Non-Mgm."/>
    <s v="ang."/>
    <s v="W"/>
    <d v="2014-02-01T00:00:00"/>
    <m/>
    <s v=""/>
    <n v="5"/>
    <d v="1982-07-10T00:00:00"/>
    <n v="37"/>
    <s v="N"/>
    <n v="24"/>
    <n v="2"/>
    <n v="18"/>
    <x v="0"/>
    <n v="0.46153846153846162"/>
    <n v="365"/>
    <n v="0"/>
    <n v="64653"/>
    <n v="11542.488500000001"/>
    <n v="0"/>
    <n v="0"/>
    <n v="0"/>
    <n v="0"/>
    <n v="0"/>
    <n v="0"/>
    <n v="0"/>
    <n v="0"/>
    <n v="0"/>
    <n v="0"/>
    <n v="0"/>
    <n v="0"/>
    <n v="318"/>
    <n v="0"/>
    <n v="0"/>
    <n v="0"/>
    <n v="0"/>
    <n v="71.216099999999997"/>
    <n v="0"/>
    <n v="0"/>
  </r>
  <r>
    <d v="2021-04-01T00:00:00"/>
    <x v="13"/>
    <s v="P"/>
    <s v="Active"/>
    <n v="277"/>
    <x v="276"/>
    <s v="N"/>
    <x v="4"/>
    <n v="1013"/>
    <x v="1"/>
    <s v="Niederl. 1"/>
    <n v="1"/>
    <s v="Department"/>
    <s v="Supervisor"/>
    <s v="Manager"/>
    <s v="ang."/>
    <s v="M"/>
    <d v="2014-02-01T00:00:00"/>
    <m/>
    <s v=""/>
    <n v="5"/>
    <d v="1969-10-30T00:00:00"/>
    <n v="50"/>
    <s v="N"/>
    <n v="30"/>
    <n v="2.5"/>
    <n v="39"/>
    <x v="0"/>
    <n v="1"/>
    <n v="365"/>
    <n v="0"/>
    <n v="64665"/>
    <n v="11543.871750000002"/>
    <n v="0"/>
    <n v="0"/>
    <n v="0"/>
    <n v="0"/>
    <n v="0"/>
    <n v="0"/>
    <n v="0"/>
    <n v="0"/>
    <n v="0"/>
    <n v="0"/>
    <n v="0"/>
    <n v="0"/>
    <n v="318"/>
    <n v="0"/>
    <n v="0"/>
    <n v="0"/>
    <n v="0"/>
    <n v="71.216099999999997"/>
    <n v="0"/>
    <n v="0"/>
  </r>
  <r>
    <d v="2021-04-01T00:00:00"/>
    <x v="13"/>
    <s v="P"/>
    <s v="Active"/>
    <n v="278"/>
    <x v="277"/>
    <s v="N"/>
    <x v="23"/>
    <n v="1068"/>
    <x v="0"/>
    <s v="Niederl. 3"/>
    <n v="1"/>
    <s v="Department"/>
    <s v="Supervisor"/>
    <s v="Non-Mgm."/>
    <s v="ang."/>
    <s v="M"/>
    <d v="2014-03-01T00:00:00"/>
    <m/>
    <s v=""/>
    <n v="5"/>
    <d v="1960-12-15T00:00:00"/>
    <n v="59"/>
    <s v="N"/>
    <n v="30"/>
    <n v="2.5"/>
    <n v="39"/>
    <x v="0"/>
    <n v="1"/>
    <n v="365"/>
    <n v="0"/>
    <n v="64677"/>
    <n v="11545.255000000001"/>
    <n v="0"/>
    <n v="0"/>
    <n v="0"/>
    <n v="0"/>
    <n v="0"/>
    <n v="0"/>
    <n v="0"/>
    <n v="0"/>
    <n v="0"/>
    <n v="0"/>
    <n v="0"/>
    <n v="0"/>
    <n v="318"/>
    <n v="0"/>
    <n v="0"/>
    <n v="0"/>
    <n v="0"/>
    <n v="71.216099999999997"/>
    <n v="0"/>
    <n v="0"/>
  </r>
  <r>
    <d v="2021-04-01T00:00:00"/>
    <x v="13"/>
    <s v="P"/>
    <s v="Active"/>
    <n v="279"/>
    <x v="278"/>
    <s v="N"/>
    <x v="23"/>
    <n v="1068"/>
    <x v="0"/>
    <s v="Niederl. 3"/>
    <n v="1"/>
    <s v="Department"/>
    <s v="Supervisor"/>
    <s v="Manager"/>
    <s v="ang."/>
    <s v="M"/>
    <d v="2014-03-01T00:00:00"/>
    <m/>
    <s v=""/>
    <n v="5"/>
    <d v="1981-05-31T00:00:00"/>
    <n v="38"/>
    <s v="N"/>
    <n v="30"/>
    <n v="2.5"/>
    <n v="39"/>
    <x v="0"/>
    <n v="1"/>
    <n v="365"/>
    <n v="0"/>
    <n v="64689"/>
    <n v="11546.638250000002"/>
    <n v="0"/>
    <n v="0"/>
    <n v="0"/>
    <n v="0"/>
    <n v="0"/>
    <n v="0"/>
    <n v="0"/>
    <n v="0"/>
    <n v="0"/>
    <n v="0"/>
    <n v="0"/>
    <n v="0"/>
    <n v="318"/>
    <n v="0"/>
    <n v="0"/>
    <n v="0"/>
    <n v="0"/>
    <n v="71.216099999999997"/>
    <n v="0"/>
    <n v="0"/>
  </r>
  <r>
    <d v="2021-04-01T00:00:00"/>
    <x v="13"/>
    <s v="P"/>
    <s v="Active"/>
    <n v="280"/>
    <x v="279"/>
    <s v="N"/>
    <x v="0"/>
    <n v="1090"/>
    <x v="0"/>
    <s v="Niederl. 3"/>
    <n v="1"/>
    <s v="Department"/>
    <s v="Supervisor"/>
    <s v="Non-Mgm."/>
    <s v="ang."/>
    <s v="W"/>
    <d v="2014-04-01T00:00:00"/>
    <m/>
    <s v=""/>
    <n v="5"/>
    <d v="1978-07-24T00:00:00"/>
    <n v="41"/>
    <s v="N"/>
    <n v="35"/>
    <n v="2.9166666666666665"/>
    <n v="39"/>
    <x v="0"/>
    <n v="1"/>
    <n v="365"/>
    <n v="0"/>
    <n v="64701"/>
    <n v="11548.021500000001"/>
    <n v="0"/>
    <n v="0"/>
    <n v="0"/>
    <n v="0"/>
    <n v="0"/>
    <n v="0"/>
    <n v="0"/>
    <n v="0"/>
    <n v="0"/>
    <n v="0"/>
    <n v="0"/>
    <n v="0"/>
    <n v="318"/>
    <n v="0"/>
    <n v="0"/>
    <n v="0"/>
    <n v="0"/>
    <n v="71.216099999999997"/>
    <n v="0"/>
    <n v="0"/>
  </r>
  <r>
    <d v="2021-04-01T00:00:00"/>
    <x v="13"/>
    <s v="P"/>
    <s v="Active"/>
    <n v="281"/>
    <x v="280"/>
    <s v="N"/>
    <x v="48"/>
    <n v="1073"/>
    <x v="0"/>
    <s v="Niederl. 3"/>
    <n v="1"/>
    <s v="Department"/>
    <s v="Supervisor"/>
    <s v="Manager"/>
    <s v="ang."/>
    <s v="M"/>
    <d v="2014-04-01T00:00:00"/>
    <m/>
    <s v=""/>
    <n v="5"/>
    <d v="1989-03-05T00:00:00"/>
    <n v="30"/>
    <s v="N"/>
    <n v="30"/>
    <n v="2.5"/>
    <n v="39"/>
    <x v="0"/>
    <n v="1"/>
    <n v="365"/>
    <n v="0"/>
    <n v="64713"/>
    <n v="11549.404750000002"/>
    <n v="0"/>
    <n v="0"/>
    <n v="0"/>
    <n v="0"/>
    <n v="0"/>
    <n v="0"/>
    <n v="0"/>
    <n v="0"/>
    <n v="0"/>
    <n v="0"/>
    <n v="0"/>
    <n v="0"/>
    <n v="318"/>
    <n v="0"/>
    <n v="0"/>
    <n v="0"/>
    <n v="0"/>
    <n v="71.216099999999997"/>
    <n v="0"/>
    <n v="0"/>
  </r>
  <r>
    <d v="2021-04-01T00:00:00"/>
    <x v="13"/>
    <s v="P"/>
    <s v="Active"/>
    <n v="282"/>
    <x v="281"/>
    <s v="N"/>
    <x v="5"/>
    <n v="1093"/>
    <x v="1"/>
    <s v="Niederl. 1"/>
    <n v="1"/>
    <s v="Department"/>
    <s v="Supervisor"/>
    <s v="Non-Mgm."/>
    <s v="ang."/>
    <s v="M"/>
    <d v="2014-03-17T00:00:00"/>
    <m/>
    <s v=""/>
    <n v="5"/>
    <d v="1997-04-24T00:00:00"/>
    <n v="22"/>
    <s v="N"/>
    <n v="30"/>
    <n v="2.5"/>
    <n v="39"/>
    <x v="0"/>
    <n v="1"/>
    <n v="365"/>
    <n v="0"/>
    <n v="64725"/>
    <n v="11550.788"/>
    <n v="0"/>
    <n v="0"/>
    <n v="0"/>
    <n v="0"/>
    <n v="0"/>
    <n v="0"/>
    <n v="0"/>
    <n v="0"/>
    <n v="0"/>
    <n v="0"/>
    <n v="0"/>
    <n v="0"/>
    <n v="318"/>
    <n v="0"/>
    <n v="0"/>
    <n v="0"/>
    <n v="0"/>
    <n v="71.216099999999997"/>
    <n v="0"/>
    <n v="0"/>
  </r>
  <r>
    <d v="2021-04-01T00:00:00"/>
    <x v="13"/>
    <s v="P"/>
    <s v="Active"/>
    <n v="283"/>
    <x v="282"/>
    <s v="N"/>
    <x v="2"/>
    <n v="1010"/>
    <x v="1"/>
    <s v="Niederl. 1"/>
    <n v="1"/>
    <s v="Department"/>
    <s v="Supervisor"/>
    <s v="Non-Mgm."/>
    <s v="ang."/>
    <s v="M"/>
    <d v="2014-05-01T00:00:00"/>
    <m/>
    <s v=""/>
    <n v="5"/>
    <d v="1976-05-08T00:00:00"/>
    <n v="43"/>
    <s v="N"/>
    <n v="30"/>
    <n v="2.5"/>
    <n v="39"/>
    <x v="0"/>
    <n v="1"/>
    <n v="365"/>
    <n v="0"/>
    <n v="64737"/>
    <n v="11552.171250000003"/>
    <n v="0"/>
    <n v="0"/>
    <n v="0"/>
    <n v="0"/>
    <n v="0"/>
    <n v="0"/>
    <n v="0"/>
    <n v="0"/>
    <n v="0"/>
    <n v="0"/>
    <n v="0"/>
    <n v="0"/>
    <n v="318"/>
    <n v="0"/>
    <n v="0"/>
    <n v="0"/>
    <n v="0"/>
    <n v="71.216099999999997"/>
    <n v="0"/>
    <n v="0"/>
  </r>
  <r>
    <d v="2021-04-01T00:00:00"/>
    <x v="13"/>
    <s v="P"/>
    <s v="Active"/>
    <n v="284"/>
    <x v="283"/>
    <s v="N"/>
    <x v="16"/>
    <n v="1031"/>
    <x v="5"/>
    <s v="Niederl. 5"/>
    <n v="1"/>
    <s v="Department"/>
    <s v="Supervisor"/>
    <s v="Non-Mgm."/>
    <s v="ang."/>
    <s v="M"/>
    <d v="2014-05-15T00:00:00"/>
    <m/>
    <s v=""/>
    <n v="5"/>
    <d v="1983-10-20T00:00:00"/>
    <n v="36"/>
    <s v="N"/>
    <n v="30"/>
    <n v="2.5"/>
    <n v="39"/>
    <x v="0"/>
    <n v="1"/>
    <n v="365"/>
    <n v="0"/>
    <n v="64749"/>
    <n v="11553.5545"/>
    <n v="0"/>
    <n v="0"/>
    <n v="360"/>
    <n v="0"/>
    <n v="0"/>
    <n v="0"/>
    <n v="0"/>
    <n v="0"/>
    <n v="0"/>
    <n v="0"/>
    <n v="0"/>
    <n v="0"/>
    <n v="318"/>
    <n v="0"/>
    <n v="0"/>
    <n v="0"/>
    <n v="0"/>
    <n v="151.83810000000003"/>
    <n v="1005.4799999999999"/>
    <n v="0"/>
  </r>
  <r>
    <d v="2021-04-01T00:00:00"/>
    <x v="13"/>
    <s v="P"/>
    <s v="Active"/>
    <n v="285"/>
    <x v="284"/>
    <s v="N"/>
    <x v="22"/>
    <n v="1047"/>
    <x v="9"/>
    <s v="Niederl. 4"/>
    <n v="1"/>
    <s v="Department"/>
    <s v="Supervisor"/>
    <s v="Non-Mgm."/>
    <s v="ang."/>
    <s v="M"/>
    <d v="2014-06-01T00:00:00"/>
    <m/>
    <s v=""/>
    <n v="5"/>
    <d v="1965-07-27T00:00:00"/>
    <n v="54"/>
    <s v="J"/>
    <n v="30"/>
    <n v="2.5"/>
    <n v="39"/>
    <x v="0"/>
    <n v="1"/>
    <n v="365"/>
    <n v="0"/>
    <n v="64761"/>
    <n v="11554.937750000003"/>
    <n v="0"/>
    <n v="0"/>
    <n v="0"/>
    <n v="0"/>
    <n v="0"/>
    <n v="0"/>
    <n v="0"/>
    <n v="0"/>
    <n v="0"/>
    <n v="0"/>
    <n v="3736.2115384615386"/>
    <n v="2968.2125000000001"/>
    <n v="318"/>
    <n v="0"/>
    <n v="0"/>
    <n v="0"/>
    <n v="0"/>
    <n v="1572.6718634134616"/>
    <n v="0"/>
    <n v="0"/>
  </r>
  <r>
    <d v="2021-04-01T00:00:00"/>
    <x v="13"/>
    <s v="P"/>
    <s v="Active"/>
    <n v="286"/>
    <x v="285"/>
    <s v="N"/>
    <x v="22"/>
    <n v="1053"/>
    <x v="3"/>
    <s v="Niederl. 8"/>
    <n v="1"/>
    <s v="Department"/>
    <s v="Supervisor"/>
    <s v="Non-Mgm."/>
    <s v="ang."/>
    <s v="M"/>
    <d v="2014-06-01T00:00:00"/>
    <m/>
    <s v=""/>
    <n v="5"/>
    <d v="1991-07-09T00:00:00"/>
    <n v="28"/>
    <s v="J"/>
    <n v="30"/>
    <n v="2.5"/>
    <n v="39"/>
    <x v="0"/>
    <n v="1"/>
    <n v="365"/>
    <n v="0"/>
    <n v="64773"/>
    <n v="11556.321000000002"/>
    <n v="0"/>
    <n v="0"/>
    <n v="0"/>
    <n v="0"/>
    <n v="0"/>
    <n v="0"/>
    <n v="0"/>
    <n v="0"/>
    <n v="0"/>
    <n v="0"/>
    <n v="3736.9038461538462"/>
    <n v="2968.7624999999998"/>
    <n v="318"/>
    <n v="0"/>
    <n v="0"/>
    <n v="0"/>
    <n v="0"/>
    <n v="1572.9500782211539"/>
    <n v="0"/>
    <n v="0"/>
  </r>
  <r>
    <d v="2021-04-01T00:00:00"/>
    <x v="13"/>
    <s v="P"/>
    <s v="Active"/>
    <n v="287"/>
    <x v="286"/>
    <s v="N"/>
    <x v="20"/>
    <n v="1051"/>
    <x v="3"/>
    <s v="Niederl. 8"/>
    <n v="1"/>
    <s v="Department"/>
    <s v="Supervisor"/>
    <s v="Non-Mgm."/>
    <s v="ang."/>
    <s v="M"/>
    <d v="2014-06-01T00:00:00"/>
    <m/>
    <s v=""/>
    <n v="5"/>
    <d v="1988-09-05T00:00:00"/>
    <n v="31"/>
    <s v="J"/>
    <n v="30"/>
    <n v="2.5"/>
    <n v="39"/>
    <x v="0"/>
    <n v="1"/>
    <n v="365"/>
    <n v="0"/>
    <n v="64785"/>
    <n v="11557.704250000001"/>
    <n v="0"/>
    <n v="0"/>
    <n v="0"/>
    <n v="0"/>
    <n v="0"/>
    <n v="0"/>
    <n v="0"/>
    <n v="0"/>
    <n v="0"/>
    <n v="0"/>
    <n v="3737.5961538461534"/>
    <n v="2969.3125000000005"/>
    <n v="318"/>
    <n v="0"/>
    <n v="0"/>
    <n v="0"/>
    <n v="0"/>
    <n v="1573.2282930288463"/>
    <n v="0"/>
    <n v="0"/>
  </r>
  <r>
    <d v="2021-04-01T00:00:00"/>
    <x v="13"/>
    <s v="P"/>
    <s v="Active"/>
    <n v="288"/>
    <x v="287"/>
    <s v="N"/>
    <x v="17"/>
    <n v="1088"/>
    <x v="0"/>
    <s v="Niederl. 3"/>
    <n v="1"/>
    <s v="Department"/>
    <s v="Supervisor"/>
    <s v="Supervisor"/>
    <s v="ang."/>
    <s v="W"/>
    <d v="2014-07-01T00:00:00"/>
    <m/>
    <s v=""/>
    <n v="5"/>
    <d v="1983-09-27T00:00:00"/>
    <n v="36"/>
    <s v="N"/>
    <n v="30"/>
    <n v="2.5"/>
    <n v="39"/>
    <x v="0"/>
    <n v="1"/>
    <n v="365"/>
    <n v="0"/>
    <n v="64797"/>
    <n v="11559.087500000001"/>
    <n v="0"/>
    <n v="0"/>
    <n v="0"/>
    <n v="0"/>
    <n v="0"/>
    <n v="0"/>
    <n v="0"/>
    <n v="0"/>
    <n v="0"/>
    <n v="0"/>
    <n v="0"/>
    <n v="0"/>
    <n v="318"/>
    <n v="0"/>
    <n v="0"/>
    <n v="0"/>
    <n v="0"/>
    <n v="71.216099999999997"/>
    <n v="0"/>
    <n v="0"/>
  </r>
  <r>
    <d v="2021-04-01T00:00:00"/>
    <x v="13"/>
    <s v="P"/>
    <s v="Active"/>
    <n v="289"/>
    <x v="288"/>
    <s v="N"/>
    <x v="22"/>
    <n v="1035"/>
    <x v="5"/>
    <s v="Niederl. 5"/>
    <n v="1"/>
    <s v="Department"/>
    <s v="Supervisor"/>
    <s v="Non-Mgm."/>
    <s v="ang."/>
    <s v="M"/>
    <d v="2014-07-01T00:00:00"/>
    <m/>
    <s v=""/>
    <n v="5"/>
    <d v="1983-09-02T00:00:00"/>
    <n v="36"/>
    <s v="J"/>
    <n v="30"/>
    <n v="2.5"/>
    <n v="39"/>
    <x v="0"/>
    <n v="1"/>
    <n v="365"/>
    <n v="0"/>
    <n v="64809"/>
    <n v="11560.47075"/>
    <n v="0"/>
    <n v="0"/>
    <n v="0"/>
    <n v="0"/>
    <n v="0"/>
    <n v="0"/>
    <n v="0"/>
    <n v="0"/>
    <n v="0"/>
    <n v="0"/>
    <n v="3738.9807692307691"/>
    <n v="2970.4125000000004"/>
    <n v="318"/>
    <n v="0"/>
    <n v="0"/>
    <n v="0"/>
    <n v="0"/>
    <n v="1573.7847226442309"/>
    <n v="0"/>
    <n v="0"/>
  </r>
  <r>
    <d v="2021-04-01T00:00:00"/>
    <x v="13"/>
    <s v="P"/>
    <s v="Active"/>
    <n v="290"/>
    <x v="289"/>
    <s v="N"/>
    <x v="47"/>
    <n v="1016"/>
    <x v="1"/>
    <s v="Niederl. 1"/>
    <n v="1"/>
    <s v="Department"/>
    <s v="Supervisor"/>
    <s v="Non-Mgm."/>
    <s v="ang."/>
    <s v="W"/>
    <d v="2014-07-01T00:00:00"/>
    <m/>
    <s v=""/>
    <n v="5"/>
    <d v="1989-01-29T00:00:00"/>
    <n v="30"/>
    <s v="N"/>
    <n v="30"/>
    <n v="2.5"/>
    <n v="39"/>
    <x v="0"/>
    <n v="1"/>
    <n v="365"/>
    <n v="0"/>
    <n v="64821"/>
    <n v="11561.854000000001"/>
    <n v="0"/>
    <n v="0"/>
    <n v="0"/>
    <n v="0"/>
    <n v="0"/>
    <n v="0"/>
    <n v="0"/>
    <n v="0"/>
    <n v="0"/>
    <n v="0"/>
    <n v="0"/>
    <n v="0"/>
    <n v="318"/>
    <n v="0"/>
    <n v="0"/>
    <n v="0"/>
    <n v="0"/>
    <n v="71.216099999999997"/>
    <n v="0"/>
    <n v="0"/>
  </r>
  <r>
    <d v="2021-04-01T00:00:00"/>
    <x v="13"/>
    <s v="P"/>
    <s v="Active"/>
    <n v="291"/>
    <x v="290"/>
    <s v="N"/>
    <x v="22"/>
    <n v="1060"/>
    <x v="2"/>
    <s v="Niederl. 7"/>
    <n v="1"/>
    <s v="Department"/>
    <s v="Supervisor"/>
    <s v="Non-Mgm."/>
    <s v="ang."/>
    <s v="M"/>
    <d v="2014-09-01T00:00:00"/>
    <m/>
    <s v=""/>
    <n v="5"/>
    <d v="1989-11-09T00:00:00"/>
    <n v="30"/>
    <s v="J"/>
    <n v="30"/>
    <n v="2.5"/>
    <n v="39"/>
    <x v="0"/>
    <n v="1"/>
    <n v="365"/>
    <n v="0"/>
    <n v="64833"/>
    <n v="11563.23725"/>
    <n v="0"/>
    <n v="0"/>
    <n v="0"/>
    <n v="0"/>
    <n v="0"/>
    <n v="0"/>
    <n v="0"/>
    <n v="0"/>
    <n v="0"/>
    <n v="0"/>
    <n v="3740.3653846153848"/>
    <n v="2971.5125000000003"/>
    <n v="318"/>
    <n v="0"/>
    <n v="0"/>
    <n v="0"/>
    <n v="0"/>
    <n v="1574.3411522596155"/>
    <n v="0"/>
    <n v="0"/>
  </r>
  <r>
    <d v="2021-04-01T00:00:00"/>
    <x v="13"/>
    <s v="P"/>
    <s v="Active"/>
    <n v="292"/>
    <x v="291"/>
    <s v="N"/>
    <x v="15"/>
    <n v="1050"/>
    <x v="3"/>
    <s v="Niederl. 8"/>
    <n v="1"/>
    <s v="Department"/>
    <s v="Supervisor"/>
    <s v="Non-Mgm."/>
    <s v="ang."/>
    <s v="W"/>
    <d v="2017-01-24T00:00:00"/>
    <m/>
    <s v=""/>
    <n v="2"/>
    <d v="1996-08-31T00:00:00"/>
    <n v="23"/>
    <s v="J"/>
    <n v="30"/>
    <n v="2.5"/>
    <n v="39"/>
    <x v="0"/>
    <n v="1"/>
    <n v="365"/>
    <n v="0"/>
    <n v="64845"/>
    <n v="11564.620500000001"/>
    <n v="0"/>
    <n v="0"/>
    <n v="0"/>
    <n v="0"/>
    <n v="0"/>
    <n v="0"/>
    <n v="0"/>
    <n v="0"/>
    <n v="0"/>
    <n v="0"/>
    <n v="3741.0576923076928"/>
    <n v="2972.0625000000005"/>
    <n v="318"/>
    <n v="0"/>
    <n v="0"/>
    <n v="0"/>
    <n v="0"/>
    <n v="1574.6193670673078"/>
    <n v="0"/>
    <n v="0"/>
  </r>
  <r>
    <d v="2021-04-01T00:00:00"/>
    <x v="13"/>
    <s v="P"/>
    <s v="Active"/>
    <n v="293"/>
    <x v="292"/>
    <s v="N"/>
    <x v="16"/>
    <n v="1067"/>
    <x v="11"/>
    <s v="Niederl. 12"/>
    <n v="1"/>
    <s v="Department"/>
    <s v="Supervisor"/>
    <s v="Non-Mgm."/>
    <s v="ang."/>
    <s v="M"/>
    <d v="2014-09-01T00:00:00"/>
    <m/>
    <s v=""/>
    <n v="5"/>
    <d v="1994-06-21T00:00:00"/>
    <n v="25"/>
    <s v="N"/>
    <n v="30"/>
    <n v="2.5"/>
    <n v="39"/>
    <x v="0"/>
    <n v="1"/>
    <n v="365"/>
    <n v="0"/>
    <n v="64857"/>
    <n v="11566.003750000002"/>
    <n v="0"/>
    <n v="0"/>
    <n v="0"/>
    <n v="0"/>
    <n v="0"/>
    <n v="0"/>
    <n v="0"/>
    <n v="0"/>
    <n v="0"/>
    <n v="0"/>
    <n v="0"/>
    <n v="0"/>
    <n v="318"/>
    <n v="0"/>
    <n v="0"/>
    <n v="0"/>
    <n v="0"/>
    <n v="71.216099999999997"/>
    <n v="0"/>
    <n v="0"/>
  </r>
  <r>
    <d v="2021-04-01T00:00:00"/>
    <x v="13"/>
    <s v="P"/>
    <s v="Active"/>
    <n v="294"/>
    <x v="293"/>
    <s v="N"/>
    <x v="22"/>
    <n v="1029"/>
    <x v="6"/>
    <s v="Niederl. 10"/>
    <n v="1"/>
    <s v="Department"/>
    <s v="Supervisor"/>
    <s v="Non-Mgm."/>
    <s v="ang."/>
    <s v="M"/>
    <d v="2018-01-18T00:00:00"/>
    <m/>
    <s v=""/>
    <n v="1"/>
    <d v="1998-06-01T00:00:00"/>
    <n v="21"/>
    <s v="J"/>
    <n v="30"/>
    <n v="2.5"/>
    <n v="39"/>
    <x v="0"/>
    <n v="1"/>
    <n v="365"/>
    <n v="0"/>
    <n v="64869"/>
    <n v="11567.387000000002"/>
    <n v="0"/>
    <n v="0"/>
    <n v="0"/>
    <n v="0"/>
    <n v="0"/>
    <n v="0"/>
    <n v="0"/>
    <n v="0"/>
    <n v="0"/>
    <n v="0"/>
    <n v="3742.4423076923076"/>
    <n v="2973.1625000000004"/>
    <n v="318"/>
    <n v="0"/>
    <n v="0"/>
    <n v="0"/>
    <n v="0"/>
    <n v="1575.1757966826926"/>
    <n v="0"/>
    <n v="23.66"/>
  </r>
  <r>
    <d v="2021-04-01T00:00:00"/>
    <x v="13"/>
    <s v="P"/>
    <s v="Active"/>
    <n v="295"/>
    <x v="294"/>
    <s v="N"/>
    <x v="25"/>
    <n v="1002"/>
    <x v="1"/>
    <s v="Niederl. 1"/>
    <n v="1"/>
    <s v="Department"/>
    <s v="Supervisor"/>
    <s v="Non-Mgm."/>
    <s v="ang."/>
    <s v="W"/>
    <d v="2014-09-01T00:00:00"/>
    <m/>
    <s v=""/>
    <n v="5"/>
    <d v="1997-06-29T00:00:00"/>
    <n v="22"/>
    <s v="N"/>
    <n v="30"/>
    <n v="2.5"/>
    <n v="39"/>
    <x v="0"/>
    <n v="1"/>
    <n v="365"/>
    <n v="0"/>
    <n v="64881"/>
    <n v="11568.770250000001"/>
    <n v="0"/>
    <n v="0"/>
    <n v="0"/>
    <n v="0"/>
    <n v="0"/>
    <n v="0"/>
    <n v="0"/>
    <n v="0"/>
    <n v="0"/>
    <n v="0"/>
    <n v="0"/>
    <n v="0"/>
    <n v="318"/>
    <n v="0"/>
    <n v="0"/>
    <n v="0"/>
    <n v="0"/>
    <n v="71.216099999999997"/>
    <n v="0"/>
    <n v="0"/>
  </r>
  <r>
    <d v="2021-04-01T00:00:00"/>
    <x v="13"/>
    <s v="P"/>
    <s v="Active"/>
    <n v="296"/>
    <x v="295"/>
    <s v="N"/>
    <x v="1"/>
    <n v="1017"/>
    <x v="1"/>
    <s v="Niederl. 1"/>
    <n v="1"/>
    <s v="Department"/>
    <s v="Supervisor"/>
    <s v="Non-Mgm."/>
    <s v="ang."/>
    <s v="W"/>
    <d v="2014-09-01T00:00:00"/>
    <m/>
    <s v=""/>
    <n v="5"/>
    <d v="1998-03-18T00:00:00"/>
    <n v="21"/>
    <s v="N"/>
    <n v="30"/>
    <n v="2.5"/>
    <n v="39"/>
    <x v="0"/>
    <n v="1"/>
    <n v="365"/>
    <n v="0"/>
    <n v="64893"/>
    <n v="11570.1535"/>
    <n v="0"/>
    <n v="0"/>
    <n v="0"/>
    <n v="0"/>
    <n v="0"/>
    <n v="0"/>
    <n v="0"/>
    <n v="0"/>
    <n v="0"/>
    <n v="0"/>
    <n v="0"/>
    <n v="0"/>
    <n v="318"/>
    <n v="0"/>
    <n v="0"/>
    <n v="0"/>
    <n v="0"/>
    <n v="71.216099999999997"/>
    <n v="0"/>
    <n v="0"/>
  </r>
  <r>
    <d v="2021-04-01T00:00:00"/>
    <x v="13"/>
    <s v="P"/>
    <s v="Active"/>
    <n v="297"/>
    <x v="296"/>
    <s v="N"/>
    <x v="2"/>
    <n v="1010"/>
    <x v="1"/>
    <s v="Niederl. 1"/>
    <n v="1"/>
    <s v="Department"/>
    <s v="Supervisor"/>
    <s v="Non-Mgm."/>
    <s v="ang."/>
    <s v="M"/>
    <d v="2014-09-01T00:00:00"/>
    <m/>
    <s v=""/>
    <n v="5"/>
    <d v="1998-06-22T00:00:00"/>
    <n v="21"/>
    <s v="N"/>
    <n v="30"/>
    <n v="2.5"/>
    <n v="39"/>
    <x v="0"/>
    <n v="1"/>
    <n v="365"/>
    <n v="0"/>
    <n v="64905"/>
    <n v="11571.536750000001"/>
    <n v="0"/>
    <n v="0"/>
    <n v="0"/>
    <n v="0"/>
    <n v="0"/>
    <n v="0"/>
    <n v="0"/>
    <n v="0"/>
    <n v="0"/>
    <n v="0"/>
    <n v="0"/>
    <n v="0"/>
    <n v="318"/>
    <n v="0"/>
    <n v="0"/>
    <n v="0"/>
    <n v="0"/>
    <n v="71.216099999999997"/>
    <n v="0"/>
    <n v="0"/>
  </r>
  <r>
    <d v="2021-04-01T00:00:00"/>
    <x v="13"/>
    <s v="P"/>
    <s v="Active"/>
    <n v="298"/>
    <x v="297"/>
    <s v="N"/>
    <x v="28"/>
    <n v="1004"/>
    <x v="1"/>
    <s v="Niederl. 1"/>
    <n v="1"/>
    <s v="Department"/>
    <s v="Supervisor"/>
    <s v="Non-Mgm."/>
    <s v="ang."/>
    <s v="W"/>
    <d v="2014-09-01T00:00:00"/>
    <m/>
    <s v=""/>
    <n v="5"/>
    <d v="1998-06-27T00:00:00"/>
    <n v="21"/>
    <s v="N"/>
    <n v="30"/>
    <n v="2.5"/>
    <n v="39"/>
    <x v="0"/>
    <n v="1"/>
    <n v="365"/>
    <n v="0"/>
    <n v="64917"/>
    <n v="11572.92"/>
    <n v="0"/>
    <n v="0"/>
    <n v="0"/>
    <n v="0"/>
    <n v="0"/>
    <n v="0"/>
    <n v="0"/>
    <n v="0"/>
    <n v="0"/>
    <n v="0"/>
    <n v="0"/>
    <n v="0"/>
    <n v="318"/>
    <n v="0"/>
    <n v="0"/>
    <n v="0"/>
    <n v="0"/>
    <n v="71.216099999999997"/>
    <n v="0"/>
    <n v="0"/>
  </r>
  <r>
    <d v="2021-04-01T00:00:00"/>
    <x v="13"/>
    <s v="P"/>
    <s v="Active"/>
    <n v="299"/>
    <x v="298"/>
    <s v="N"/>
    <x v="22"/>
    <n v="1041"/>
    <x v="4"/>
    <s v="Niederl. 6"/>
    <n v="1"/>
    <s v="Department"/>
    <s v="Supervisor"/>
    <s v="Non-Mgm."/>
    <s v="ang."/>
    <s v="M"/>
    <d v="2014-10-18T00:00:00"/>
    <m/>
    <s v=""/>
    <n v="5"/>
    <d v="1965-09-15T00:00:00"/>
    <n v="54"/>
    <s v="J"/>
    <n v="30"/>
    <n v="2.5"/>
    <n v="39"/>
    <x v="0"/>
    <n v="1"/>
    <n v="365"/>
    <n v="0"/>
    <n v="64929"/>
    <n v="11574.303250000001"/>
    <n v="0"/>
    <n v="0"/>
    <n v="0"/>
    <n v="0"/>
    <n v="0"/>
    <n v="0"/>
    <n v="0"/>
    <n v="0"/>
    <n v="0"/>
    <n v="0"/>
    <n v="3745.9038461538462"/>
    <n v="2975.9125000000004"/>
    <n v="318"/>
    <n v="0"/>
    <n v="0"/>
    <n v="0"/>
    <n v="0"/>
    <n v="1576.5668707211541"/>
    <n v="0"/>
    <n v="0"/>
  </r>
  <r>
    <d v="2021-04-01T00:00:00"/>
    <x v="13"/>
    <s v="P"/>
    <s v="Active"/>
    <n v="300"/>
    <x v="299"/>
    <s v="Y"/>
    <x v="13"/>
    <n v="1030"/>
    <x v="5"/>
    <s v="Niederl. 5"/>
    <n v="0.5"/>
    <s v="Department"/>
    <s v="Supervisor"/>
    <s v="Non-Mgm."/>
    <s v="ang."/>
    <s v="W"/>
    <d v="2014-10-01T00:00:00"/>
    <m/>
    <s v=""/>
    <n v="5"/>
    <d v="1967-03-19T00:00:00"/>
    <n v="52"/>
    <s v="J"/>
    <n v="30"/>
    <n v="2.5"/>
    <n v="39"/>
    <x v="0"/>
    <n v="0.5"/>
    <n v="730"/>
    <n v="0"/>
    <n v="129894"/>
    <n v="23152.756249999991"/>
    <n v="0"/>
    <n v="0"/>
    <n v="0"/>
    <n v="0"/>
    <n v="0"/>
    <n v="0"/>
    <n v="0"/>
    <n v="0"/>
    <n v="0"/>
    <n v="0"/>
    <n v="7493.8846153846152"/>
    <n v="5953.4750000000004"/>
    <n v="318"/>
    <n v="0"/>
    <n v="0"/>
    <n v="0"/>
    <n v="0"/>
    <n v="3082.7522858653842"/>
    <n v="0"/>
    <n v="0"/>
  </r>
  <r>
    <d v="2021-04-01T00:00:00"/>
    <x v="13"/>
    <s v="P"/>
    <s v="Active"/>
    <n v="300"/>
    <x v="299"/>
    <s v="Y"/>
    <x v="13"/>
    <n v="1036"/>
    <x v="4"/>
    <s v="Niederl. 6"/>
    <n v="0.5"/>
    <s v="Department"/>
    <s v="Supervisor"/>
    <s v="Non-Mgm."/>
    <s v="ang."/>
    <s v="W"/>
    <d v="2014-10-01T00:00:00"/>
    <m/>
    <s v=""/>
    <n v="5"/>
    <d v="1967-03-19T00:00:00"/>
    <n v="52"/>
    <s v="J"/>
    <n v="30"/>
    <n v="2.5"/>
    <n v="39"/>
    <x v="0"/>
    <n v="0.5"/>
    <n v="730"/>
    <n v="0"/>
    <n v="129894"/>
    <n v="23152.756249999991"/>
    <n v="0"/>
    <n v="0"/>
    <n v="0"/>
    <n v="0"/>
    <n v="0"/>
    <n v="0"/>
    <n v="0"/>
    <n v="0"/>
    <n v="0"/>
    <n v="0"/>
    <n v="7493.8846153846152"/>
    <n v="5953.4750000000004"/>
    <n v="318"/>
    <n v="0"/>
    <n v="0"/>
    <n v="0"/>
    <n v="0"/>
    <n v="3082.7522858653842"/>
    <n v="0"/>
    <n v="0"/>
  </r>
  <r>
    <d v="2021-04-01T00:00:00"/>
    <x v="13"/>
    <s v="P"/>
    <s v="Active"/>
    <n v="301"/>
    <x v="300"/>
    <s v="N"/>
    <x v="14"/>
    <n v="1003"/>
    <x v="1"/>
    <s v="Niederl. 1"/>
    <n v="1"/>
    <s v="Department"/>
    <s v="Supervisor"/>
    <s v="Supervisor"/>
    <s v="ang."/>
    <s v="M"/>
    <d v="2007-09-01T00:00:00"/>
    <m/>
    <s v=""/>
    <n v="12"/>
    <d v="1990-12-26T00:00:00"/>
    <n v="29"/>
    <s v="N"/>
    <n v="30"/>
    <n v="2.5"/>
    <n v="39"/>
    <x v="0"/>
    <n v="1"/>
    <n v="365"/>
    <n v="0"/>
    <n v="64965"/>
    <n v="11578.453000000001"/>
    <n v="0"/>
    <n v="0"/>
    <n v="0"/>
    <n v="0"/>
    <n v="0"/>
    <n v="0"/>
    <n v="0"/>
    <n v="0"/>
    <n v="0"/>
    <n v="0"/>
    <n v="0"/>
    <n v="0"/>
    <n v="318"/>
    <n v="0"/>
    <n v="0"/>
    <n v="0"/>
    <n v="0"/>
    <n v="71.216099999999997"/>
    <n v="0"/>
    <n v="0"/>
  </r>
  <r>
    <d v="2021-04-01T00:00:00"/>
    <x v="13"/>
    <s v="P"/>
    <s v="Active"/>
    <n v="302"/>
    <x v="301"/>
    <s v="N"/>
    <x v="44"/>
    <n v="1084"/>
    <x v="0"/>
    <s v="Niederl. 3"/>
    <n v="1"/>
    <s v="Department"/>
    <s v="Supervisor"/>
    <s v="Non-Mgm."/>
    <s v="ang."/>
    <s v="M"/>
    <d v="2014-11-01T00:00:00"/>
    <m/>
    <s v=""/>
    <n v="5"/>
    <d v="1990-05-06T00:00:00"/>
    <n v="29"/>
    <s v="N"/>
    <n v="30"/>
    <n v="2.5"/>
    <n v="39"/>
    <x v="0"/>
    <n v="1"/>
    <n v="365"/>
    <n v="0"/>
    <n v="64977"/>
    <n v="11579.83625"/>
    <n v="0"/>
    <n v="0"/>
    <n v="0"/>
    <n v="0"/>
    <n v="0"/>
    <n v="0"/>
    <n v="0"/>
    <n v="0"/>
    <n v="0"/>
    <n v="0"/>
    <n v="0"/>
    <n v="0"/>
    <n v="318"/>
    <n v="0"/>
    <n v="0"/>
    <n v="0"/>
    <n v="0"/>
    <n v="71.216099999999997"/>
    <n v="0"/>
    <n v="0"/>
  </r>
  <r>
    <d v="2021-04-01T00:00:00"/>
    <x v="13"/>
    <s v="P"/>
    <s v="Active"/>
    <n v="303"/>
    <x v="302"/>
    <s v="N"/>
    <x v="23"/>
    <n v="1068"/>
    <x v="0"/>
    <s v="Niederl. 3"/>
    <n v="1"/>
    <s v="Department"/>
    <s v="Supervisor"/>
    <s v="Non-Mgm."/>
    <s v="ang."/>
    <s v="W"/>
    <d v="2014-12-01T00:00:00"/>
    <m/>
    <s v=""/>
    <n v="5"/>
    <d v="1957-10-23T00:00:00"/>
    <n v="62"/>
    <s v="N"/>
    <n v="12"/>
    <n v="1"/>
    <n v="16"/>
    <x v="0"/>
    <n v="0.4102564102564103"/>
    <n v="365"/>
    <n v="0"/>
    <n v="64989"/>
    <n v="11581.219500000001"/>
    <n v="0"/>
    <n v="0"/>
    <n v="0"/>
    <n v="0"/>
    <n v="0"/>
    <n v="0"/>
    <n v="0"/>
    <n v="0"/>
    <n v="0"/>
    <n v="0"/>
    <n v="0"/>
    <n v="0"/>
    <n v="318"/>
    <n v="0"/>
    <n v="0"/>
    <n v="0"/>
    <n v="0"/>
    <n v="71.216099999999997"/>
    <n v="0"/>
    <n v="0"/>
  </r>
  <r>
    <d v="2021-04-01T00:00:00"/>
    <x v="13"/>
    <s v="P"/>
    <s v="Active"/>
    <n v="304"/>
    <x v="303"/>
    <s v="N"/>
    <x v="44"/>
    <n v="1084"/>
    <x v="0"/>
    <s v="Niederl. 3"/>
    <n v="1"/>
    <s v="Department"/>
    <s v="Supervisor"/>
    <s v="Non-Mgm."/>
    <s v="ang."/>
    <s v="M"/>
    <d v="2007-09-01T00:00:00"/>
    <m/>
    <s v=""/>
    <n v="12"/>
    <d v="1974-03-15T00:00:00"/>
    <n v="45"/>
    <s v="N"/>
    <n v="30"/>
    <n v="2.5"/>
    <n v="39"/>
    <x v="0"/>
    <n v="1"/>
    <n v="365"/>
    <n v="0"/>
    <n v="65001"/>
    <n v="11582.602750000002"/>
    <n v="0"/>
    <n v="0"/>
    <n v="0"/>
    <n v="0"/>
    <n v="0"/>
    <n v="0"/>
    <n v="0"/>
    <n v="0"/>
    <n v="0"/>
    <n v="0"/>
    <n v="0"/>
    <n v="0"/>
    <n v="318"/>
    <n v="0"/>
    <n v="0"/>
    <n v="0"/>
    <n v="0"/>
    <n v="71.216099999999997"/>
    <n v="0"/>
    <n v="0"/>
  </r>
  <r>
    <d v="2021-04-01T00:00:00"/>
    <x v="13"/>
    <s v="P"/>
    <s v="Active"/>
    <n v="305"/>
    <x v="304"/>
    <s v="N"/>
    <x v="44"/>
    <n v="1084"/>
    <x v="0"/>
    <s v="Niederl. 3"/>
    <n v="1"/>
    <s v="Department"/>
    <s v="Supervisor"/>
    <s v="Non-Mgm."/>
    <s v="ang."/>
    <s v="M"/>
    <d v="2014-12-01T00:00:00"/>
    <m/>
    <s v=""/>
    <n v="5"/>
    <d v="1970-06-16T00:00:00"/>
    <n v="49"/>
    <s v="N"/>
    <n v="30"/>
    <n v="2.5"/>
    <n v="39"/>
    <x v="0"/>
    <n v="1"/>
    <n v="365"/>
    <n v="0"/>
    <n v="65013"/>
    <n v="11583.986000000003"/>
    <n v="0"/>
    <n v="0"/>
    <n v="0"/>
    <n v="0"/>
    <n v="0"/>
    <n v="0"/>
    <n v="0"/>
    <n v="0"/>
    <n v="0"/>
    <n v="0"/>
    <n v="0"/>
    <n v="0"/>
    <n v="318"/>
    <n v="0"/>
    <n v="0"/>
    <n v="0"/>
    <n v="0"/>
    <n v="71.216099999999997"/>
    <n v="0"/>
    <n v="0"/>
  </r>
  <r>
    <d v="2021-04-01T00:00:00"/>
    <x v="13"/>
    <s v="P"/>
    <s v="Active"/>
    <n v="306"/>
    <x v="305"/>
    <s v="N"/>
    <x v="22"/>
    <n v="1029"/>
    <x v="6"/>
    <s v="Niederl. 10"/>
    <n v="1"/>
    <s v="Department"/>
    <s v="Supervisor"/>
    <s v="Non-Mgm."/>
    <s v="ang."/>
    <s v="M"/>
    <d v="2014-12-01T00:00:00"/>
    <m/>
    <s v=""/>
    <n v="5"/>
    <d v="1981-04-29T00:00:00"/>
    <n v="38"/>
    <s v="J"/>
    <n v="30"/>
    <n v="2.5"/>
    <n v="39"/>
    <x v="0"/>
    <n v="1"/>
    <n v="365"/>
    <n v="0"/>
    <n v="65025"/>
    <n v="11585.369250000002"/>
    <n v="0"/>
    <n v="0"/>
    <n v="0"/>
    <n v="0"/>
    <n v="0"/>
    <n v="0"/>
    <n v="0"/>
    <n v="0"/>
    <n v="0"/>
    <n v="0"/>
    <n v="3751.4423076923076"/>
    <n v="2980.3125000000005"/>
    <n v="318"/>
    <n v="0"/>
    <n v="0"/>
    <n v="0"/>
    <n v="0"/>
    <n v="1578.7925891826924"/>
    <n v="0"/>
    <n v="0"/>
  </r>
  <r>
    <d v="2021-04-01T00:00:00"/>
    <x v="13"/>
    <s v="P"/>
    <s v="Active"/>
    <n v="307"/>
    <x v="306"/>
    <s v="N"/>
    <x v="40"/>
    <n v="1001"/>
    <x v="1"/>
    <s v="Niederl. 1"/>
    <n v="1"/>
    <s v="Department"/>
    <s v="Supervisor"/>
    <s v="Non-Mgm."/>
    <s v="ang."/>
    <s v="M"/>
    <d v="2013-09-01T00:00:00"/>
    <m/>
    <s v=""/>
    <n v="6"/>
    <d v="1975-12-03T00:00:00"/>
    <n v="44"/>
    <s v="N"/>
    <n v="30"/>
    <n v="2.5"/>
    <n v="39"/>
    <x v="0"/>
    <n v="1"/>
    <n v="365"/>
    <n v="0"/>
    <n v="65037"/>
    <n v="11586.752500000002"/>
    <n v="0"/>
    <n v="0"/>
    <n v="0"/>
    <n v="0"/>
    <n v="0"/>
    <n v="0"/>
    <n v="0"/>
    <n v="0"/>
    <n v="0"/>
    <n v="0"/>
    <n v="0"/>
    <n v="0"/>
    <n v="318"/>
    <n v="0"/>
    <n v="0"/>
    <n v="0"/>
    <n v="0"/>
    <n v="71.216099999999997"/>
    <n v="0"/>
    <n v="0"/>
  </r>
  <r>
    <d v="2021-04-01T00:00:00"/>
    <x v="13"/>
    <s v="P"/>
    <s v="Active"/>
    <n v="308"/>
    <x v="307"/>
    <s v="N"/>
    <x v="33"/>
    <n v="1000"/>
    <x v="1"/>
    <s v="Niederl. 1"/>
    <n v="1"/>
    <s v="Department"/>
    <s v="Supervisor"/>
    <s v="Non-Mgm."/>
    <s v="ang."/>
    <s v="M"/>
    <d v="2003-09-01T00:00:00"/>
    <m/>
    <s v=""/>
    <n v="16"/>
    <d v="1986-12-14T00:00:00"/>
    <n v="33"/>
    <s v="N"/>
    <n v="30"/>
    <n v="2.5"/>
    <n v="39"/>
    <x v="0"/>
    <n v="1"/>
    <n v="365"/>
    <n v="0"/>
    <n v="65049"/>
    <n v="11588.135750000001"/>
    <n v="0"/>
    <n v="0"/>
    <n v="0"/>
    <n v="0"/>
    <n v="0"/>
    <n v="0"/>
    <n v="0"/>
    <n v="0"/>
    <n v="0"/>
    <n v="0"/>
    <n v="0"/>
    <n v="0"/>
    <n v="318"/>
    <n v="0"/>
    <n v="0"/>
    <n v="0"/>
    <n v="0"/>
    <n v="71.216099999999997"/>
    <n v="0"/>
    <n v="0"/>
  </r>
  <r>
    <d v="2021-04-01T00:00:00"/>
    <x v="13"/>
    <s v="P"/>
    <s v="Active"/>
    <n v="309"/>
    <x v="308"/>
    <s v="N"/>
    <x v="41"/>
    <n v="1006"/>
    <x v="1"/>
    <s v="Niederl. 1"/>
    <n v="1"/>
    <s v="Department"/>
    <s v="Supervisor"/>
    <s v="Non-Mgm."/>
    <s v="ang."/>
    <s v="M"/>
    <d v="2000-09-01T00:00:00"/>
    <m/>
    <s v=""/>
    <n v="19"/>
    <d v="1983-01-04T00:00:00"/>
    <n v="37"/>
    <s v="N"/>
    <n v="30"/>
    <n v="2.5"/>
    <n v="39"/>
    <x v="0"/>
    <n v="1"/>
    <n v="365"/>
    <n v="0"/>
    <n v="65061"/>
    <n v="11589.519000000002"/>
    <n v="0"/>
    <n v="0"/>
    <n v="0"/>
    <n v="0"/>
    <n v="0"/>
    <n v="0"/>
    <n v="0"/>
    <n v="0"/>
    <n v="0"/>
    <n v="0"/>
    <n v="0"/>
    <n v="0"/>
    <n v="318"/>
    <n v="0"/>
    <n v="0"/>
    <n v="0"/>
    <n v="0"/>
    <n v="71.216099999999997"/>
    <n v="0"/>
    <n v="343.22"/>
  </r>
  <r>
    <d v="2021-04-01T00:00:00"/>
    <x v="13"/>
    <s v="P"/>
    <s v="Active"/>
    <n v="310"/>
    <x v="309"/>
    <s v="N"/>
    <x v="41"/>
    <n v="1006"/>
    <x v="1"/>
    <s v="Niederl. 1"/>
    <n v="1"/>
    <s v="Department"/>
    <s v="Supervisor"/>
    <s v="Non-Mgm."/>
    <s v="ang."/>
    <s v="M"/>
    <d v="2006-09-01T00:00:00"/>
    <m/>
    <s v=""/>
    <n v="13"/>
    <d v="1990-10-07T00:00:00"/>
    <n v="29"/>
    <s v="N"/>
    <n v="30"/>
    <n v="2.5"/>
    <n v="39"/>
    <x v="0"/>
    <n v="1"/>
    <n v="365"/>
    <n v="0"/>
    <n v="65073"/>
    <n v="11590.902250000001"/>
    <n v="0"/>
    <n v="0"/>
    <n v="0"/>
    <n v="0"/>
    <n v="0"/>
    <n v="0"/>
    <n v="0"/>
    <n v="0"/>
    <n v="0"/>
    <n v="0"/>
    <n v="0"/>
    <n v="0"/>
    <n v="318"/>
    <n v="0"/>
    <n v="0"/>
    <n v="0"/>
    <n v="0"/>
    <n v="71.216099999999997"/>
    <n v="0"/>
    <n v="0"/>
  </r>
  <r>
    <d v="2021-04-01T00:00:00"/>
    <x v="13"/>
    <s v="P"/>
    <s v="Active"/>
    <n v="311"/>
    <x v="310"/>
    <s v="N"/>
    <x v="41"/>
    <n v="1006"/>
    <x v="1"/>
    <s v="Niederl. 1"/>
    <n v="1"/>
    <s v="Department"/>
    <s v="Supervisor"/>
    <s v="Non-Mgm."/>
    <s v="ang."/>
    <s v="M"/>
    <d v="1998-03-02T00:00:00"/>
    <m/>
    <s v=""/>
    <n v="21"/>
    <d v="1979-06-01T00:00:00"/>
    <n v="40"/>
    <s v="N"/>
    <n v="30"/>
    <n v="2.5"/>
    <n v="39"/>
    <x v="0"/>
    <n v="1"/>
    <n v="365"/>
    <n v="0"/>
    <n v="65085"/>
    <n v="11592.2855"/>
    <n v="0"/>
    <n v="0"/>
    <n v="0"/>
    <n v="0"/>
    <n v="0"/>
    <n v="0"/>
    <n v="0"/>
    <n v="0"/>
    <n v="0"/>
    <n v="0"/>
    <n v="0"/>
    <n v="0"/>
    <n v="318"/>
    <n v="0"/>
    <n v="0"/>
    <n v="0"/>
    <n v="0"/>
    <n v="71.216099999999997"/>
    <n v="0"/>
    <n v="0"/>
  </r>
  <r>
    <d v="2021-04-01T00:00:00"/>
    <x v="13"/>
    <s v="P"/>
    <s v="Active"/>
    <n v="312"/>
    <x v="311"/>
    <s v="N"/>
    <x v="18"/>
    <n v="1080"/>
    <x v="0"/>
    <s v="Niederl. 3"/>
    <n v="1"/>
    <s v="Department"/>
    <s v="Supervisor"/>
    <s v="Supervisor"/>
    <s v="ang."/>
    <s v="W"/>
    <d v="2015-01-15T00:00:00"/>
    <m/>
    <s v=""/>
    <n v="5"/>
    <d v="1971-01-05T00:00:00"/>
    <n v="49"/>
    <s v="N"/>
    <n v="30"/>
    <n v="2.5"/>
    <n v="39"/>
    <x v="0"/>
    <n v="1"/>
    <n v="365"/>
    <n v="0"/>
    <n v="65097"/>
    <n v="11593.668750000001"/>
    <n v="0"/>
    <n v="0"/>
    <n v="0"/>
    <n v="0"/>
    <n v="0"/>
    <n v="0"/>
    <n v="0"/>
    <n v="0"/>
    <n v="0"/>
    <n v="0"/>
    <n v="0"/>
    <n v="0"/>
    <n v="318"/>
    <n v="0"/>
    <n v="0"/>
    <n v="0"/>
    <n v="0"/>
    <n v="71.216099999999997"/>
    <n v="0"/>
    <n v="26.079999999999995"/>
  </r>
  <r>
    <d v="2021-04-01T00:00:00"/>
    <x v="13"/>
    <s v="P"/>
    <s v="Active"/>
    <n v="313"/>
    <x v="312"/>
    <s v="N"/>
    <x v="2"/>
    <n v="1010"/>
    <x v="1"/>
    <s v="Niederl. 1"/>
    <n v="1"/>
    <s v="Department"/>
    <s v="Supervisor"/>
    <s v="Non-Mgm."/>
    <s v="ang."/>
    <s v="W"/>
    <d v="2015-01-01T00:00:00"/>
    <m/>
    <s v=""/>
    <n v="5"/>
    <d v="1982-07-01T00:00:00"/>
    <n v="37"/>
    <s v="N"/>
    <n v="30"/>
    <n v="2.5"/>
    <n v="39"/>
    <x v="0"/>
    <n v="1"/>
    <n v="365"/>
    <n v="0"/>
    <n v="65109"/>
    <n v="11595.052000000001"/>
    <n v="0"/>
    <n v="0"/>
    <n v="0"/>
    <n v="0"/>
    <n v="0"/>
    <n v="0"/>
    <n v="0"/>
    <n v="0"/>
    <n v="0"/>
    <n v="0"/>
    <n v="0"/>
    <n v="0"/>
    <n v="318"/>
    <n v="0"/>
    <n v="0"/>
    <n v="0"/>
    <n v="0"/>
    <n v="71.216099999999997"/>
    <n v="0"/>
    <n v="26.079999999999995"/>
  </r>
  <r>
    <d v="2021-04-01T00:00:00"/>
    <x v="13"/>
    <s v="P"/>
    <s v="Active"/>
    <n v="314"/>
    <x v="313"/>
    <s v="N"/>
    <x v="9"/>
    <n v="1087"/>
    <x v="0"/>
    <s v="Niederl. 3"/>
    <n v="1"/>
    <s v="Department"/>
    <s v="Supervisor"/>
    <s v="Non-Mgm."/>
    <s v="ang."/>
    <s v="M"/>
    <d v="2015-02-01T00:00:00"/>
    <m/>
    <s v=""/>
    <n v="4"/>
    <d v="1966-08-07T00:00:00"/>
    <n v="53"/>
    <s v="N"/>
    <n v="30"/>
    <n v="2.5"/>
    <n v="39"/>
    <x v="0"/>
    <n v="1"/>
    <n v="365"/>
    <n v="0"/>
    <n v="65121"/>
    <n v="11596.43525"/>
    <n v="0"/>
    <n v="0"/>
    <n v="0"/>
    <n v="0"/>
    <n v="0"/>
    <n v="0"/>
    <n v="0"/>
    <n v="0"/>
    <n v="0"/>
    <n v="0"/>
    <n v="0"/>
    <n v="0"/>
    <n v="318"/>
    <n v="0"/>
    <n v="0"/>
    <n v="0"/>
    <n v="0"/>
    <n v="71.216099999999997"/>
    <n v="0"/>
    <n v="26.079999999999995"/>
  </r>
  <r>
    <d v="2021-04-01T00:00:00"/>
    <x v="13"/>
    <s v="P"/>
    <s v="Active"/>
    <n v="315"/>
    <x v="314"/>
    <s v="N"/>
    <x v="26"/>
    <n v="1091"/>
    <x v="0"/>
    <s v="Niederl. 3"/>
    <n v="1"/>
    <s v="Department"/>
    <s v="Supervisor"/>
    <s v="Manager"/>
    <s v="ang."/>
    <s v="W"/>
    <d v="2015-02-01T00:00:00"/>
    <m/>
    <s v=""/>
    <n v="4"/>
    <d v="1974-08-27T00:00:00"/>
    <n v="45"/>
    <s v="N"/>
    <n v="30"/>
    <n v="2.5"/>
    <n v="39"/>
    <x v="0"/>
    <n v="1"/>
    <n v="365"/>
    <n v="0"/>
    <n v="65133"/>
    <n v="11597.818500000001"/>
    <n v="0"/>
    <n v="0"/>
    <n v="0"/>
    <n v="0"/>
    <n v="0"/>
    <n v="0"/>
    <n v="0"/>
    <n v="0"/>
    <n v="0"/>
    <n v="0"/>
    <n v="0"/>
    <n v="0"/>
    <n v="318"/>
    <n v="0"/>
    <n v="0"/>
    <n v="0"/>
    <n v="0"/>
    <n v="71.216099999999997"/>
    <n v="0"/>
    <n v="26.079999999999995"/>
  </r>
  <r>
    <d v="2021-04-01T00:00:00"/>
    <x v="13"/>
    <s v="P"/>
    <s v="Active"/>
    <n v="316"/>
    <x v="315"/>
    <s v="N"/>
    <x v="16"/>
    <n v="1043"/>
    <x v="9"/>
    <s v="Niederl. 4"/>
    <n v="1"/>
    <s v="Department"/>
    <s v="Supervisor"/>
    <s v="Non-Mgm."/>
    <s v="ang."/>
    <s v="W"/>
    <d v="2015-02-16T00:00:00"/>
    <m/>
    <s v=""/>
    <n v="4"/>
    <d v="1989-12-30T00:00:00"/>
    <n v="30"/>
    <s v="J"/>
    <n v="30"/>
    <n v="2.5"/>
    <n v="39"/>
    <x v="0"/>
    <n v="1"/>
    <n v="365"/>
    <n v="0"/>
    <n v="65145"/>
    <n v="11599.201750000002"/>
    <n v="0"/>
    <n v="0"/>
    <n v="0"/>
    <n v="0"/>
    <n v="0"/>
    <n v="0"/>
    <n v="0"/>
    <n v="0"/>
    <n v="0"/>
    <n v="0"/>
    <n v="3758.3653846153848"/>
    <n v="2985.8125000000005"/>
    <n v="318"/>
    <n v="0"/>
    <n v="0"/>
    <n v="0"/>
    <n v="0"/>
    <n v="1581.5747372596159"/>
    <n v="0"/>
    <n v="26.079999999999995"/>
  </r>
  <r>
    <d v="2021-04-01T00:00:00"/>
    <x v="13"/>
    <s v="P"/>
    <s v="Active"/>
    <n v="317"/>
    <x v="316"/>
    <s v="N"/>
    <x v="31"/>
    <n v="1052"/>
    <x v="3"/>
    <s v="Niederl. 8"/>
    <n v="1"/>
    <s v="Department"/>
    <s v="Supervisor"/>
    <s v="Manager"/>
    <s v="ang."/>
    <s v="M"/>
    <d v="2015-03-01T00:00:00"/>
    <m/>
    <s v=""/>
    <n v="4"/>
    <d v="1981-07-18T00:00:00"/>
    <n v="38"/>
    <s v="N"/>
    <n v="30"/>
    <n v="2.5"/>
    <n v="39"/>
    <x v="0"/>
    <n v="1"/>
    <n v="365"/>
    <n v="0"/>
    <n v="65157"/>
    <n v="11600.585000000001"/>
    <n v="0"/>
    <n v="0"/>
    <n v="360"/>
    <n v="0"/>
    <n v="0"/>
    <n v="0"/>
    <n v="0"/>
    <n v="0"/>
    <n v="0"/>
    <n v="0"/>
    <n v="0"/>
    <n v="0"/>
    <n v="318"/>
    <n v="0"/>
    <n v="0"/>
    <n v="0"/>
    <n v="0"/>
    <n v="151.83810000000003"/>
    <n v="1418.1600000000005"/>
    <n v="26.079999999999995"/>
  </r>
  <r>
    <d v="2021-04-01T00:00:00"/>
    <x v="13"/>
    <s v="P"/>
    <s v="Active"/>
    <n v="318"/>
    <x v="317"/>
    <s v="N"/>
    <x v="31"/>
    <n v="1028"/>
    <x v="6"/>
    <s v="Niederl. 10"/>
    <n v="1"/>
    <s v="Department"/>
    <s v="Supervisor"/>
    <s v="Non-Mgm."/>
    <s v="ang."/>
    <s v="M"/>
    <d v="2015-04-01T00:00:00"/>
    <m/>
    <s v=""/>
    <n v="4"/>
    <d v="1967-08-31T00:00:00"/>
    <n v="52"/>
    <s v="J"/>
    <n v="30"/>
    <n v="2.5"/>
    <n v="39"/>
    <x v="0"/>
    <n v="1"/>
    <n v="365"/>
    <n v="0"/>
    <n v="65169"/>
    <n v="11601.968250000002"/>
    <n v="0"/>
    <n v="0"/>
    <n v="360"/>
    <n v="0"/>
    <n v="2840.6399999999994"/>
    <n v="2400"/>
    <n v="0"/>
    <n v="0"/>
    <n v="0"/>
    <n v="0"/>
    <n v="3759.75"/>
    <n v="2986.9125000000004"/>
    <n v="318"/>
    <n v="0"/>
    <n v="0"/>
    <n v="0"/>
    <n v="0"/>
    <n v="2836.3944948750004"/>
    <n v="1203.8400000000001"/>
    <n v="26.079999999999995"/>
  </r>
  <r>
    <d v="2021-04-01T00:00:00"/>
    <x v="13"/>
    <s v="P"/>
    <s v="Active"/>
    <n v="319"/>
    <x v="318"/>
    <s v="N"/>
    <x v="9"/>
    <n v="1087"/>
    <x v="0"/>
    <s v="Niederl. 3"/>
    <n v="1"/>
    <s v="Department"/>
    <s v="Supervisor"/>
    <s v="Manager"/>
    <s v="ang."/>
    <s v="M"/>
    <d v="2015-04-01T00:00:00"/>
    <m/>
    <s v=""/>
    <n v="4"/>
    <d v="1983-06-16T00:00:00"/>
    <n v="36"/>
    <s v="N"/>
    <n v="30"/>
    <n v="2.5"/>
    <n v="39"/>
    <x v="0"/>
    <n v="1"/>
    <n v="365"/>
    <n v="0"/>
    <n v="65181"/>
    <n v="11603.351500000001"/>
    <n v="0"/>
    <n v="0"/>
    <n v="0"/>
    <n v="0"/>
    <n v="0"/>
    <n v="0"/>
    <n v="0"/>
    <n v="0"/>
    <n v="0"/>
    <n v="0"/>
    <n v="0"/>
    <n v="0"/>
    <n v="318"/>
    <n v="0"/>
    <n v="0"/>
    <n v="0"/>
    <n v="0"/>
    <n v="71.216099999999997"/>
    <n v="0"/>
    <n v="26.079999999999995"/>
  </r>
  <r>
    <d v="2021-04-01T00:00:00"/>
    <x v="13"/>
    <s v="P"/>
    <s v="Active"/>
    <n v="320"/>
    <x v="319"/>
    <s v="N"/>
    <x v="14"/>
    <n v="1003"/>
    <x v="1"/>
    <s v="Niederl. 1"/>
    <n v="1"/>
    <s v="Department"/>
    <s v="Supervisor"/>
    <s v="Supervisor"/>
    <s v="ang."/>
    <s v="M"/>
    <d v="2015-04-01T00:00:00"/>
    <m/>
    <s v=""/>
    <n v="4"/>
    <d v="1987-08-17T00:00:00"/>
    <n v="32"/>
    <s v="N"/>
    <n v="30"/>
    <n v="2.5"/>
    <n v="39"/>
    <x v="0"/>
    <n v="1"/>
    <n v="365"/>
    <n v="0"/>
    <n v="65193"/>
    <n v="11604.73475"/>
    <n v="0"/>
    <n v="0"/>
    <n v="0"/>
    <n v="0"/>
    <n v="0"/>
    <n v="0"/>
    <n v="0"/>
    <n v="0"/>
    <n v="0"/>
    <n v="0"/>
    <n v="0"/>
    <n v="0"/>
    <n v="318"/>
    <n v="0"/>
    <n v="0"/>
    <n v="0"/>
    <n v="0"/>
    <n v="71.216099999999997"/>
    <n v="0"/>
    <n v="26.079999999999995"/>
  </r>
  <r>
    <d v="2021-04-01T00:00:00"/>
    <x v="13"/>
    <s v="P"/>
    <s v="Active"/>
    <n v="321"/>
    <x v="320"/>
    <s v="N"/>
    <x v="16"/>
    <n v="1056"/>
    <x v="2"/>
    <s v="Niederl. 7"/>
    <n v="1"/>
    <s v="Department"/>
    <s v="Supervisor"/>
    <s v="Non-Mgm."/>
    <s v="ang."/>
    <s v="W"/>
    <d v="2015-04-15T00:00:00"/>
    <m/>
    <s v=""/>
    <n v="4"/>
    <d v="1986-05-07T00:00:00"/>
    <n v="33"/>
    <s v="J"/>
    <n v="30"/>
    <n v="2.5"/>
    <n v="39"/>
    <x v="0"/>
    <n v="1"/>
    <n v="365"/>
    <n v="0"/>
    <n v="65205"/>
    <n v="11606.118"/>
    <n v="0"/>
    <n v="0"/>
    <n v="0"/>
    <n v="0"/>
    <n v="0"/>
    <n v="0"/>
    <n v="0"/>
    <n v="0"/>
    <n v="0"/>
    <n v="0"/>
    <n v="3761.8269230769229"/>
    <n v="2988.5625000000005"/>
    <n v="318"/>
    <n v="0"/>
    <n v="0"/>
    <n v="0"/>
    <n v="0"/>
    <n v="1582.9658112980769"/>
    <n v="0"/>
    <n v="26.079999999999995"/>
  </r>
  <r>
    <d v="2021-04-01T00:00:00"/>
    <x v="13"/>
    <s v="P"/>
    <s v="Active"/>
    <n v="322"/>
    <x v="321"/>
    <s v="N"/>
    <x v="24"/>
    <n v="1081"/>
    <x v="0"/>
    <s v="Niederl. 3"/>
    <n v="1"/>
    <s v="Department"/>
    <s v="Supervisor"/>
    <s v="Non-Mgm."/>
    <s v="ang."/>
    <s v="W"/>
    <d v="2015-04-22T00:00:00"/>
    <m/>
    <s v=""/>
    <n v="4"/>
    <d v="1983-12-19T00:00:00"/>
    <n v="36"/>
    <s v="N"/>
    <n v="30"/>
    <n v="2.5"/>
    <n v="39"/>
    <x v="0"/>
    <n v="1"/>
    <n v="365"/>
    <n v="0"/>
    <n v="65217"/>
    <n v="11607.501250000001"/>
    <n v="0"/>
    <n v="0"/>
    <n v="0"/>
    <n v="0"/>
    <n v="0"/>
    <n v="0"/>
    <n v="0"/>
    <n v="0"/>
    <n v="0"/>
    <n v="0"/>
    <n v="0"/>
    <n v="0"/>
    <n v="318"/>
    <n v="0"/>
    <n v="0"/>
    <n v="0"/>
    <n v="0"/>
    <n v="71.216099999999997"/>
    <n v="0"/>
    <n v="26.079999999999995"/>
  </r>
  <r>
    <d v="2021-04-01T00:00:00"/>
    <x v="13"/>
    <s v="P"/>
    <s v="Active"/>
    <n v="323"/>
    <x v="322"/>
    <s v="N"/>
    <x v="35"/>
    <n v="1078"/>
    <x v="0"/>
    <s v="Niederl. 3"/>
    <n v="1"/>
    <s v="Department"/>
    <s v="Supervisor"/>
    <s v="Non-Mgm."/>
    <s v="ang."/>
    <s v="W"/>
    <d v="2015-05-01T00:00:00"/>
    <m/>
    <s v=""/>
    <n v="4"/>
    <d v="1984-06-22T00:00:00"/>
    <n v="35"/>
    <s v="N"/>
    <n v="30"/>
    <n v="2.5"/>
    <n v="30"/>
    <x v="0"/>
    <n v="0.76923076923076927"/>
    <n v="365"/>
    <n v="0"/>
    <n v="65229"/>
    <n v="11608.884500000002"/>
    <n v="0"/>
    <n v="0"/>
    <n v="0"/>
    <n v="0"/>
    <n v="0"/>
    <n v="0"/>
    <n v="0"/>
    <n v="0"/>
    <n v="0"/>
    <n v="0"/>
    <n v="0"/>
    <n v="0"/>
    <n v="318"/>
    <n v="0"/>
    <n v="0"/>
    <n v="0"/>
    <n v="0"/>
    <n v="71.216099999999997"/>
    <n v="1825.4591999999996"/>
    <n v="26.079999999999995"/>
  </r>
  <r>
    <d v="2021-04-01T00:00:00"/>
    <x v="13"/>
    <s v="P"/>
    <s v="Active"/>
    <n v="324"/>
    <x v="323"/>
    <s v="N"/>
    <x v="22"/>
    <n v="1047"/>
    <x v="9"/>
    <s v="Niederl. 4"/>
    <n v="1"/>
    <s v="Department"/>
    <s v="Supervisor"/>
    <s v="Non-Mgm."/>
    <s v="ang."/>
    <s v="M"/>
    <d v="2015-05-01T00:00:00"/>
    <m/>
    <s v=""/>
    <n v="4"/>
    <d v="1980-04-11T00:00:00"/>
    <n v="39"/>
    <s v="J"/>
    <n v="30"/>
    <n v="2.5"/>
    <n v="39"/>
    <x v="0"/>
    <n v="1"/>
    <n v="365"/>
    <n v="0"/>
    <n v="65241"/>
    <n v="11610.267750000001"/>
    <n v="0"/>
    <n v="0"/>
    <n v="0"/>
    <n v="0"/>
    <n v="0"/>
    <n v="0"/>
    <n v="0"/>
    <n v="0"/>
    <n v="0"/>
    <n v="0"/>
    <n v="3763.9038461538462"/>
    <n v="2990.2125000000005"/>
    <n v="318"/>
    <n v="0"/>
    <n v="0"/>
    <n v="0"/>
    <n v="0"/>
    <n v="1583.8004557211539"/>
    <n v="0"/>
    <n v="26.079999999999995"/>
  </r>
  <r>
    <d v="2021-04-01T00:00:00"/>
    <x v="13"/>
    <s v="P"/>
    <s v="Active"/>
    <n v="325"/>
    <x v="324"/>
    <s v="N"/>
    <x v="37"/>
    <n v="1005"/>
    <x v="1"/>
    <s v="Niederl. 1"/>
    <n v="1"/>
    <s v="Department"/>
    <s v="Supervisor"/>
    <s v="Non-Mgm."/>
    <s v="ang."/>
    <s v="M"/>
    <d v="2015-05-01T00:00:00"/>
    <m/>
    <s v=""/>
    <n v="4"/>
    <d v="1989-08-01T00:00:00"/>
    <n v="30"/>
    <s v="N"/>
    <n v="30"/>
    <n v="2.5"/>
    <n v="39"/>
    <x v="0"/>
    <n v="1"/>
    <n v="365"/>
    <n v="0"/>
    <n v="65253"/>
    <n v="11611.651000000002"/>
    <n v="0"/>
    <n v="0"/>
    <n v="0"/>
    <n v="0"/>
    <n v="0"/>
    <n v="0"/>
    <n v="0"/>
    <n v="0"/>
    <n v="0"/>
    <n v="0"/>
    <n v="0"/>
    <n v="0"/>
    <n v="318"/>
    <n v="0"/>
    <n v="0"/>
    <n v="0"/>
    <n v="0"/>
    <n v="71.216099999999997"/>
    <n v="0"/>
    <n v="26.079999999999995"/>
  </r>
  <r>
    <d v="2021-04-01T00:00:00"/>
    <x v="13"/>
    <s v="P"/>
    <s v="Active"/>
    <n v="326"/>
    <x v="325"/>
    <s v="N"/>
    <x v="24"/>
    <n v="1081"/>
    <x v="0"/>
    <s v="Niederl. 3"/>
    <n v="1"/>
    <s v="Department"/>
    <s v="Supervisor"/>
    <s v="Non-Mgm."/>
    <s v="ang."/>
    <s v="W"/>
    <d v="2015-05-01T00:00:00"/>
    <m/>
    <s v=""/>
    <n v="4"/>
    <d v="1990-07-03T00:00:00"/>
    <n v="29"/>
    <s v="N"/>
    <n v="30"/>
    <n v="2.5"/>
    <n v="39"/>
    <x v="0"/>
    <n v="1"/>
    <n v="365"/>
    <n v="0"/>
    <n v="65265"/>
    <n v="11613.034250000002"/>
    <n v="0"/>
    <n v="0"/>
    <n v="0"/>
    <n v="0"/>
    <n v="0"/>
    <n v="0"/>
    <n v="0"/>
    <n v="0"/>
    <n v="0"/>
    <n v="0"/>
    <n v="0"/>
    <n v="0"/>
    <n v="318"/>
    <n v="0"/>
    <n v="0"/>
    <n v="0"/>
    <n v="0"/>
    <n v="71.216099999999997"/>
    <n v="0"/>
    <n v="26.079999999999995"/>
  </r>
  <r>
    <d v="2021-04-01T00:00:00"/>
    <x v="13"/>
    <s v="P"/>
    <s v="Active"/>
    <n v="327"/>
    <x v="326"/>
    <s v="N"/>
    <x v="22"/>
    <n v="1023"/>
    <x v="7"/>
    <s v="Niederl. 9"/>
    <n v="1"/>
    <s v="Department"/>
    <s v="Supervisor"/>
    <s v="Non-Mgm."/>
    <s v="ang."/>
    <s v="M"/>
    <d v="2015-05-01T00:00:00"/>
    <m/>
    <s v=""/>
    <n v="4"/>
    <d v="1978-11-20T00:00:00"/>
    <n v="41"/>
    <s v="J"/>
    <n v="30"/>
    <n v="2.5"/>
    <n v="39"/>
    <x v="0"/>
    <n v="1"/>
    <n v="365"/>
    <n v="0"/>
    <n v="65277"/>
    <n v="11614.417500000001"/>
    <n v="0"/>
    <n v="0"/>
    <n v="0"/>
    <n v="0"/>
    <n v="0"/>
    <n v="0"/>
    <n v="0"/>
    <n v="0"/>
    <n v="0"/>
    <n v="0"/>
    <n v="3765.9807692307691"/>
    <n v="2991.8625000000002"/>
    <n v="318"/>
    <n v="0"/>
    <n v="0"/>
    <n v="0"/>
    <n v="0"/>
    <n v="1584.6351001442308"/>
    <n v="0"/>
    <n v="26.079999999999995"/>
  </r>
  <r>
    <d v="2021-04-01T00:00:00"/>
    <x v="13"/>
    <s v="P"/>
    <s v="Active"/>
    <n v="328"/>
    <x v="327"/>
    <s v="N"/>
    <x v="16"/>
    <n v="1037"/>
    <x v="4"/>
    <s v="Niederl. 6"/>
    <n v="1"/>
    <s v="Department"/>
    <s v="Supervisor"/>
    <s v="Non-Mgm."/>
    <s v="ang."/>
    <s v="M"/>
    <d v="2015-06-01T00:00:00"/>
    <m/>
    <s v=""/>
    <n v="4"/>
    <d v="1976-06-16T00:00:00"/>
    <n v="43"/>
    <s v="J"/>
    <n v="30"/>
    <n v="2.5"/>
    <n v="39"/>
    <x v="0"/>
    <n v="1"/>
    <n v="365"/>
    <n v="0"/>
    <n v="65289"/>
    <n v="11615.800750000002"/>
    <n v="0"/>
    <n v="0"/>
    <n v="0"/>
    <n v="0"/>
    <n v="0"/>
    <n v="0"/>
    <n v="0"/>
    <n v="0"/>
    <n v="0"/>
    <n v="0"/>
    <n v="3766.6730769230771"/>
    <n v="2992.4125000000004"/>
    <n v="318"/>
    <n v="0"/>
    <n v="0"/>
    <n v="0"/>
    <n v="0"/>
    <n v="1584.913314951923"/>
    <n v="0"/>
    <n v="26.079999999999995"/>
  </r>
  <r>
    <d v="2021-04-01T00:00:00"/>
    <x v="13"/>
    <s v="P"/>
    <s v="Active"/>
    <n v="329"/>
    <x v="328"/>
    <s v="N"/>
    <x v="22"/>
    <n v="1023"/>
    <x v="7"/>
    <s v="Niederl. 9"/>
    <n v="1"/>
    <s v="Department"/>
    <s v="Supervisor"/>
    <s v="Non-Mgm."/>
    <s v="ang."/>
    <s v="M"/>
    <d v="2015-07-01T00:00:00"/>
    <m/>
    <s v=""/>
    <n v="4"/>
    <d v="1968-03-30T00:00:00"/>
    <n v="51"/>
    <s v="J"/>
    <n v="30"/>
    <n v="2.5"/>
    <n v="39"/>
    <x v="0"/>
    <n v="1"/>
    <n v="365"/>
    <n v="0"/>
    <n v="65301"/>
    <n v="11617.184000000001"/>
    <n v="0"/>
    <n v="0"/>
    <n v="0"/>
    <n v="0"/>
    <n v="0"/>
    <n v="0"/>
    <n v="0"/>
    <n v="0"/>
    <n v="0"/>
    <n v="0"/>
    <n v="3767.3653846153848"/>
    <n v="2992.9625000000001"/>
    <n v="318"/>
    <n v="0"/>
    <n v="0"/>
    <n v="0"/>
    <n v="0"/>
    <n v="1585.1915297596156"/>
    <n v="0"/>
    <n v="26.079999999999995"/>
  </r>
  <r>
    <d v="2021-04-01T00:00:00"/>
    <x v="13"/>
    <s v="P"/>
    <s v="Active"/>
    <n v="330"/>
    <x v="329"/>
    <s v="N"/>
    <x v="22"/>
    <n v="1029"/>
    <x v="6"/>
    <s v="Niederl. 10"/>
    <n v="1"/>
    <s v="Department"/>
    <s v="Supervisor"/>
    <s v="Non-Mgm."/>
    <s v="ang."/>
    <s v="M"/>
    <d v="2015-07-01T00:00:00"/>
    <m/>
    <s v=""/>
    <n v="4"/>
    <d v="1985-04-25T00:00:00"/>
    <n v="34"/>
    <s v="J"/>
    <n v="30"/>
    <n v="2.5"/>
    <n v="39"/>
    <x v="0"/>
    <n v="1"/>
    <n v="365"/>
    <n v="0"/>
    <n v="65313"/>
    <n v="11618.567250000002"/>
    <n v="0"/>
    <n v="0"/>
    <n v="0"/>
    <n v="0"/>
    <n v="0"/>
    <n v="0"/>
    <n v="0"/>
    <n v="0"/>
    <n v="0"/>
    <n v="0"/>
    <n v="3768.0576923076928"/>
    <n v="2993.5124999999998"/>
    <n v="318"/>
    <n v="0"/>
    <n v="0"/>
    <n v="0"/>
    <n v="0"/>
    <n v="1585.469744567308"/>
    <n v="0"/>
    <n v="26.079999999999995"/>
  </r>
  <r>
    <d v="2021-04-01T00:00:00"/>
    <x v="13"/>
    <s v="P"/>
    <s v="Active"/>
    <n v="331"/>
    <x v="330"/>
    <s v="N"/>
    <x v="32"/>
    <n v="1077"/>
    <x v="0"/>
    <s v="Niederl. 3"/>
    <n v="1"/>
    <s v="Department"/>
    <s v="Supervisor"/>
    <s v="Non-Mgm."/>
    <s v="ang."/>
    <s v="M"/>
    <d v="2015-07-15T00:00:00"/>
    <m/>
    <s v=""/>
    <n v="4"/>
    <d v="1974-08-24T00:00:00"/>
    <n v="45"/>
    <s v="N"/>
    <n v="30"/>
    <n v="2.5"/>
    <n v="39"/>
    <x v="0"/>
    <n v="1"/>
    <n v="365"/>
    <n v="0"/>
    <n v="65325"/>
    <n v="11619.950500000001"/>
    <n v="0"/>
    <n v="0"/>
    <n v="0"/>
    <n v="0"/>
    <n v="0"/>
    <n v="0"/>
    <n v="0"/>
    <n v="0"/>
    <n v="0"/>
    <n v="0"/>
    <n v="0"/>
    <n v="0"/>
    <n v="318"/>
    <n v="0"/>
    <n v="0"/>
    <n v="0"/>
    <n v="0"/>
    <n v="71.216099999999997"/>
    <n v="2418.3047999999999"/>
    <n v="26.079999999999995"/>
  </r>
  <r>
    <d v="2021-04-01T00:00:00"/>
    <x v="13"/>
    <s v="P"/>
    <s v="Active"/>
    <n v="332"/>
    <x v="331"/>
    <s v="N"/>
    <x v="15"/>
    <n v="1044"/>
    <x v="9"/>
    <s v="Niederl. 4"/>
    <n v="1"/>
    <s v="Department"/>
    <s v="Supervisor"/>
    <s v="Non-Mgm."/>
    <s v="ang."/>
    <s v="W"/>
    <d v="2018-06-28T00:00:00"/>
    <m/>
    <s v=""/>
    <n v="1"/>
    <d v="1996-03-20T00:00:00"/>
    <n v="23"/>
    <s v="J"/>
    <n v="30"/>
    <n v="2.5"/>
    <n v="39"/>
    <x v="0"/>
    <n v="1"/>
    <n v="365"/>
    <n v="0"/>
    <n v="65337"/>
    <n v="11621.333750000003"/>
    <n v="0"/>
    <n v="0"/>
    <n v="0"/>
    <n v="0"/>
    <n v="0"/>
    <n v="0"/>
    <n v="0"/>
    <n v="0"/>
    <n v="0"/>
    <n v="0"/>
    <n v="3769.4423076923076"/>
    <n v="2994.6124999999997"/>
    <n v="318"/>
    <n v="0"/>
    <n v="0"/>
    <n v="0"/>
    <n v="0"/>
    <n v="1586.0261741826921"/>
    <n v="0"/>
    <n v="23.66"/>
  </r>
  <r>
    <d v="2021-04-01T00:00:00"/>
    <x v="13"/>
    <s v="P"/>
    <s v="Active"/>
    <n v="333"/>
    <x v="332"/>
    <s v="N"/>
    <x v="31"/>
    <n v="1063"/>
    <x v="10"/>
    <s v="Niederl. 11"/>
    <n v="1"/>
    <s v="Department"/>
    <s v="Supervisor"/>
    <s v="Non-Mgm."/>
    <s v="ang."/>
    <s v="M"/>
    <d v="2015-08-01T00:00:00"/>
    <m/>
    <s v=""/>
    <n v="4"/>
    <d v="1960-05-21T00:00:00"/>
    <n v="59"/>
    <s v="N"/>
    <n v="30"/>
    <n v="2.5"/>
    <n v="39"/>
    <x v="0"/>
    <n v="1"/>
    <n v="365"/>
    <n v="0"/>
    <n v="65349"/>
    <n v="11622.717000000001"/>
    <n v="0"/>
    <n v="0"/>
    <n v="360"/>
    <n v="0"/>
    <n v="0"/>
    <n v="0"/>
    <n v="0"/>
    <n v="0"/>
    <n v="0"/>
    <n v="0"/>
    <n v="0"/>
    <n v="0"/>
    <n v="318"/>
    <n v="0"/>
    <n v="0"/>
    <n v="0"/>
    <n v="0"/>
    <n v="151.83810000000003"/>
    <n v="1420.4399999999996"/>
    <n v="26.079999999999995"/>
  </r>
  <r>
    <d v="2021-04-01T00:00:00"/>
    <x v="13"/>
    <s v="P"/>
    <s v="Active"/>
    <n v="334"/>
    <x v="333"/>
    <s v="N"/>
    <x v="22"/>
    <n v="1041"/>
    <x v="4"/>
    <s v="Niederl. 6"/>
    <n v="1"/>
    <s v="Department"/>
    <s v="Supervisor"/>
    <s v="Non-Mgm."/>
    <s v="ang."/>
    <s v="M"/>
    <d v="2015-08-01T00:00:00"/>
    <m/>
    <s v=""/>
    <n v="4"/>
    <d v="1968-09-28T00:00:00"/>
    <n v="51"/>
    <s v="J"/>
    <n v="30"/>
    <n v="2.5"/>
    <n v="39"/>
    <x v="0"/>
    <n v="1"/>
    <n v="365"/>
    <n v="0"/>
    <n v="65361"/>
    <n v="11624.100250000001"/>
    <n v="0"/>
    <n v="0"/>
    <n v="0"/>
    <n v="0"/>
    <n v="0"/>
    <n v="0"/>
    <n v="0"/>
    <n v="0"/>
    <n v="0"/>
    <n v="0"/>
    <n v="3770.8269230769229"/>
    <n v="2995.7125000000001"/>
    <n v="318"/>
    <n v="0"/>
    <n v="0"/>
    <n v="0"/>
    <n v="0"/>
    <n v="1586.5826037980771"/>
    <n v="0"/>
    <n v="26.079999999999995"/>
  </r>
  <r>
    <d v="2021-04-01T00:00:00"/>
    <x v="13"/>
    <s v="P"/>
    <s v="Active"/>
    <n v="335"/>
    <x v="334"/>
    <s v="N"/>
    <x v="49"/>
    <n v="1072"/>
    <x v="0"/>
    <s v="Niederl. 3"/>
    <n v="1"/>
    <s v="Department"/>
    <s v="Supervisor"/>
    <s v="Non-Mgm."/>
    <s v="ang."/>
    <s v="M"/>
    <d v="2015-08-18T00:00:00"/>
    <m/>
    <s v=""/>
    <n v="4"/>
    <d v="1987-04-24T00:00:00"/>
    <n v="32"/>
    <s v="N"/>
    <n v="30"/>
    <n v="2.5"/>
    <n v="39"/>
    <x v="0"/>
    <n v="1"/>
    <n v="365"/>
    <n v="0"/>
    <n v="65373"/>
    <n v="11625.483500000002"/>
    <n v="0"/>
    <n v="0"/>
    <n v="0"/>
    <n v="0"/>
    <n v="0"/>
    <n v="0"/>
    <n v="0"/>
    <n v="0"/>
    <n v="0"/>
    <n v="0"/>
    <n v="0"/>
    <n v="0"/>
    <n v="318"/>
    <n v="0"/>
    <n v="0"/>
    <n v="0"/>
    <n v="0"/>
    <n v="71.216099999999997"/>
    <n v="0"/>
    <n v="26.079999999999995"/>
  </r>
  <r>
    <d v="2021-04-01T00:00:00"/>
    <x v="13"/>
    <s v="P"/>
    <s v="Active"/>
    <n v="336"/>
    <x v="335"/>
    <s v="N"/>
    <x v="20"/>
    <n v="1045"/>
    <x v="9"/>
    <s v="Niederl. 4"/>
    <n v="1"/>
    <s v="Department"/>
    <s v="Supervisor"/>
    <s v="Non-Mgm."/>
    <s v="ang."/>
    <s v="W"/>
    <d v="2015-09-01T00:00:00"/>
    <m/>
    <s v=""/>
    <n v="4"/>
    <d v="1962-01-26T00:00:00"/>
    <n v="57"/>
    <s v="J"/>
    <n v="30"/>
    <n v="2.5"/>
    <n v="25"/>
    <x v="0"/>
    <n v="0.64102564102564119"/>
    <n v="365"/>
    <n v="0"/>
    <n v="65385"/>
    <n v="11626.866750000003"/>
    <n v="0"/>
    <n v="0"/>
    <n v="0"/>
    <n v="0"/>
    <n v="0"/>
    <n v="0"/>
    <n v="0"/>
    <n v="0"/>
    <n v="0"/>
    <n v="0"/>
    <n v="5884.65"/>
    <n v="2996.8125000000005"/>
    <n v="318"/>
    <n v="0"/>
    <n v="0"/>
    <n v="0"/>
    <n v="0"/>
    <n v="2060.2196268750004"/>
    <n v="0"/>
    <n v="26.079999999999995"/>
  </r>
  <r>
    <d v="2021-04-01T00:00:00"/>
    <x v="13"/>
    <s v="P"/>
    <s v="Active"/>
    <n v="337"/>
    <x v="336"/>
    <s v="N"/>
    <x v="5"/>
    <n v="1093"/>
    <x v="0"/>
    <s v="Niederl. 3"/>
    <n v="1"/>
    <s v="Department"/>
    <s v="Supervisor"/>
    <s v="Non-Mgm."/>
    <s v="ang."/>
    <s v="M"/>
    <d v="2015-09-01T00:00:00"/>
    <m/>
    <s v=""/>
    <n v="4"/>
    <d v="1992-03-10T00:00:00"/>
    <n v="27"/>
    <s v="N"/>
    <n v="30"/>
    <n v="2.5"/>
    <n v="39"/>
    <x v="0"/>
    <n v="1"/>
    <n v="365"/>
    <n v="0"/>
    <n v="65397"/>
    <n v="11628.250000000002"/>
    <n v="0"/>
    <n v="0"/>
    <n v="0"/>
    <n v="0"/>
    <n v="0"/>
    <n v="0"/>
    <n v="0"/>
    <n v="0"/>
    <n v="0"/>
    <n v="0"/>
    <n v="0"/>
    <n v="0"/>
    <n v="318"/>
    <n v="0"/>
    <n v="0"/>
    <n v="0"/>
    <n v="0"/>
    <n v="71.216099999999997"/>
    <n v="0"/>
    <n v="26.079999999999995"/>
  </r>
  <r>
    <d v="2021-04-01T00:00:00"/>
    <x v="13"/>
    <s v="P"/>
    <s v="Active"/>
    <n v="338"/>
    <x v="337"/>
    <s v="N"/>
    <x v="16"/>
    <n v="1067"/>
    <x v="11"/>
    <s v="Niederl. 12"/>
    <n v="1"/>
    <s v="Department"/>
    <s v="Supervisor"/>
    <s v="Non-Mgm."/>
    <s v="ang."/>
    <s v="W"/>
    <d v="2015-09-01T00:00:00"/>
    <m/>
    <s v=""/>
    <n v="4"/>
    <d v="1981-06-30T00:00:00"/>
    <n v="38"/>
    <s v="N"/>
    <n v="30"/>
    <n v="2.5"/>
    <n v="35"/>
    <x v="0"/>
    <n v="0.89743589743589769"/>
    <n v="365"/>
    <n v="0"/>
    <n v="65409"/>
    <n v="11629.633250000001"/>
    <n v="0"/>
    <n v="0"/>
    <n v="0"/>
    <n v="0"/>
    <n v="0"/>
    <n v="0"/>
    <n v="0"/>
    <n v="0"/>
    <n v="0"/>
    <n v="0"/>
    <n v="0"/>
    <n v="0"/>
    <n v="318"/>
    <n v="0"/>
    <n v="0"/>
    <n v="0"/>
    <n v="0"/>
    <n v="71.216099999999997"/>
    <n v="0"/>
    <n v="26.079999999999995"/>
  </r>
  <r>
    <d v="2021-04-01T00:00:00"/>
    <x v="13"/>
    <s v="P"/>
    <s v="Active"/>
    <n v="339"/>
    <x v="338"/>
    <s v="N"/>
    <x v="36"/>
    <n v="1054"/>
    <x v="8"/>
    <s v="Niederl. 2"/>
    <n v="1"/>
    <s v="Department"/>
    <s v="Supervisor"/>
    <s v="Non-Mgm."/>
    <s v="ang."/>
    <s v="M"/>
    <d v="2015-09-01T00:00:00"/>
    <m/>
    <s v=""/>
    <n v="4"/>
    <d v="1981-12-28T00:00:00"/>
    <n v="38"/>
    <s v="N"/>
    <n v="30"/>
    <n v="2.5"/>
    <n v="39"/>
    <x v="0"/>
    <n v="1"/>
    <n v="365"/>
    <n v="0"/>
    <n v="65421"/>
    <n v="11631.016500000002"/>
    <n v="0"/>
    <n v="0"/>
    <n v="0"/>
    <n v="0"/>
    <n v="0"/>
    <n v="0"/>
    <n v="0"/>
    <n v="0"/>
    <n v="0"/>
    <n v="0"/>
    <n v="0"/>
    <n v="0"/>
    <n v="318"/>
    <n v="0"/>
    <n v="0"/>
    <n v="0"/>
    <n v="0"/>
    <n v="71.216099999999997"/>
    <n v="0"/>
    <n v="26.079999999999995"/>
  </r>
  <r>
    <d v="2021-04-01T00:00:00"/>
    <x v="13"/>
    <s v="P"/>
    <s v="Active"/>
    <n v="340"/>
    <x v="339"/>
    <s v="N"/>
    <x v="22"/>
    <n v="1035"/>
    <x v="5"/>
    <s v="Niederl. 5"/>
    <n v="1"/>
    <s v="Department"/>
    <s v="Supervisor"/>
    <s v="Non-Mgm."/>
    <s v="ang."/>
    <s v="M"/>
    <d v="2015-09-01T00:00:00"/>
    <m/>
    <s v=""/>
    <n v="4"/>
    <d v="1964-03-06T00:00:00"/>
    <n v="55"/>
    <s v="J"/>
    <n v="30"/>
    <n v="2.5"/>
    <n v="39"/>
    <x v="0"/>
    <n v="1"/>
    <n v="365"/>
    <n v="0"/>
    <n v="65433"/>
    <n v="11632.399750000002"/>
    <n v="0"/>
    <n v="0"/>
    <n v="0"/>
    <n v="0"/>
    <n v="0"/>
    <n v="0"/>
    <n v="0"/>
    <n v="0"/>
    <n v="0"/>
    <n v="0"/>
    <n v="3774.9807692307691"/>
    <n v="2999.0125000000003"/>
    <n v="318"/>
    <n v="0"/>
    <n v="0"/>
    <n v="0"/>
    <n v="0"/>
    <n v="1588.2518926442308"/>
    <n v="0"/>
    <n v="26.079999999999995"/>
  </r>
  <r>
    <d v="2021-04-01T00:00:00"/>
    <x v="13"/>
    <s v="P"/>
    <s v="Active"/>
    <n v="341"/>
    <x v="340"/>
    <s v="N"/>
    <x v="5"/>
    <n v="1093"/>
    <x v="0"/>
    <s v="Niederl. 3"/>
    <n v="1"/>
    <s v="Department"/>
    <s v="Supervisor"/>
    <s v="Non-Mgm."/>
    <s v="ang."/>
    <s v="M"/>
    <d v="2015-09-01T00:00:00"/>
    <m/>
    <s v=""/>
    <n v="4"/>
    <d v="1965-05-07T00:00:00"/>
    <n v="54"/>
    <s v="N"/>
    <n v="30"/>
    <n v="2.5"/>
    <n v="39"/>
    <x v="0"/>
    <n v="1"/>
    <n v="365"/>
    <n v="0"/>
    <n v="65445"/>
    <n v="11633.783000000001"/>
    <n v="0"/>
    <n v="0"/>
    <n v="0"/>
    <n v="0"/>
    <n v="0"/>
    <n v="0"/>
    <n v="0"/>
    <n v="0"/>
    <n v="0"/>
    <n v="0"/>
    <n v="0"/>
    <n v="0"/>
    <n v="318"/>
    <n v="0"/>
    <n v="0"/>
    <n v="0"/>
    <n v="0"/>
    <n v="71.216099999999997"/>
    <n v="0"/>
    <n v="26.079999999999995"/>
  </r>
  <r>
    <d v="2021-04-01T00:00:00"/>
    <x v="13"/>
    <s v="P"/>
    <s v="Active"/>
    <n v="342"/>
    <x v="341"/>
    <s v="N"/>
    <x v="11"/>
    <n v="1082"/>
    <x v="1"/>
    <s v="Niederl. 1"/>
    <n v="1"/>
    <s v="Department"/>
    <s v="Supervisor"/>
    <s v="Non-Mgm."/>
    <s v="ang."/>
    <s v="M"/>
    <d v="2015-09-01T00:00:00"/>
    <m/>
    <s v=""/>
    <n v="4"/>
    <d v="1986-01-01T00:00:00"/>
    <n v="34"/>
    <s v="N"/>
    <n v="30"/>
    <n v="2.5"/>
    <n v="39"/>
    <x v="0"/>
    <n v="1"/>
    <n v="365"/>
    <n v="0"/>
    <n v="65457"/>
    <n v="11635.16625"/>
    <n v="0"/>
    <n v="0"/>
    <n v="0"/>
    <n v="0"/>
    <n v="0"/>
    <n v="0"/>
    <n v="0"/>
    <n v="0"/>
    <n v="0"/>
    <n v="0"/>
    <n v="0"/>
    <n v="0"/>
    <n v="318"/>
    <n v="0"/>
    <n v="0"/>
    <n v="0"/>
    <n v="0"/>
    <n v="71.216099999999997"/>
    <n v="0"/>
    <n v="26.079999999999995"/>
  </r>
  <r>
    <d v="2021-04-01T00:00:00"/>
    <x v="13"/>
    <s v="P"/>
    <s v="Active"/>
    <n v="343"/>
    <x v="342"/>
    <s v="N"/>
    <x v="29"/>
    <n v="1079"/>
    <x v="0"/>
    <s v="Niederl. 3"/>
    <n v="1"/>
    <s v="Department"/>
    <s v="Supervisor"/>
    <s v="Non-Mgm."/>
    <s v="ang."/>
    <s v="M"/>
    <d v="2015-09-01T00:00:00"/>
    <m/>
    <s v=""/>
    <n v="4"/>
    <d v="1982-03-03T00:00:00"/>
    <n v="37"/>
    <s v="N"/>
    <n v="30"/>
    <n v="2.5"/>
    <n v="39"/>
    <x v="0"/>
    <n v="1"/>
    <n v="365"/>
    <n v="0"/>
    <n v="65469"/>
    <n v="11636.549500000001"/>
    <n v="0"/>
    <n v="0"/>
    <n v="0"/>
    <n v="0"/>
    <n v="0"/>
    <n v="0"/>
    <n v="0"/>
    <n v="0"/>
    <n v="0"/>
    <n v="0"/>
    <n v="0"/>
    <n v="0"/>
    <n v="318"/>
    <n v="0"/>
    <n v="0"/>
    <n v="0"/>
    <n v="0"/>
    <n v="71.216099999999997"/>
    <n v="0"/>
    <n v="26.079999999999995"/>
  </r>
  <r>
    <d v="2021-04-01T00:00:00"/>
    <x v="13"/>
    <s v="P"/>
    <s v="Active"/>
    <n v="344"/>
    <x v="343"/>
    <s v="N"/>
    <x v="5"/>
    <n v="1093"/>
    <x v="0"/>
    <s v="Niederl. 3"/>
    <n v="1"/>
    <s v="Department"/>
    <s v="Supervisor"/>
    <s v="Non-Mgm."/>
    <s v="ang."/>
    <s v="M"/>
    <d v="2015-09-01T00:00:00"/>
    <m/>
    <s v=""/>
    <n v="4"/>
    <d v="1986-07-29T00:00:00"/>
    <n v="33"/>
    <s v="N"/>
    <n v="30"/>
    <n v="2.5"/>
    <n v="39"/>
    <x v="0"/>
    <n v="1"/>
    <n v="365"/>
    <n v="0"/>
    <n v="65481"/>
    <n v="11637.932750000002"/>
    <n v="0"/>
    <n v="0"/>
    <n v="0"/>
    <n v="0"/>
    <n v="0"/>
    <n v="0"/>
    <n v="0"/>
    <n v="0"/>
    <n v="0"/>
    <n v="0"/>
    <n v="0"/>
    <n v="0"/>
    <n v="318"/>
    <n v="0"/>
    <n v="0"/>
    <n v="0"/>
    <n v="0"/>
    <n v="71.216099999999997"/>
    <n v="0"/>
    <n v="26.079999999999995"/>
  </r>
  <r>
    <d v="2021-04-01T00:00:00"/>
    <x v="13"/>
    <s v="P"/>
    <s v="Active"/>
    <n v="345"/>
    <x v="344"/>
    <s v="Y"/>
    <x v="15"/>
    <n v="1026"/>
    <x v="6"/>
    <s v="Niederl. 10"/>
    <n v="0.5"/>
    <s v="Department"/>
    <s v="Supervisor"/>
    <s v="Non-Mgm."/>
    <s v="ang."/>
    <s v="M"/>
    <d v="2018-07-14T00:00:00"/>
    <m/>
    <s v=""/>
    <n v="1"/>
    <d v="1997-04-14T00:00:00"/>
    <n v="22"/>
    <s v="J"/>
    <n v="30"/>
    <n v="2.5"/>
    <n v="39"/>
    <x v="0"/>
    <n v="0.5"/>
    <n v="730"/>
    <n v="0"/>
    <n v="130998"/>
    <n v="23280.015249999993"/>
    <n v="0"/>
    <n v="0"/>
    <n v="0"/>
    <n v="0"/>
    <n v="0"/>
    <n v="0"/>
    <n v="0"/>
    <n v="0"/>
    <n v="0"/>
    <n v="0"/>
    <n v="7557.5769230769238"/>
    <n v="6004.0750000000007"/>
    <n v="318"/>
    <n v="0"/>
    <n v="0"/>
    <n v="0"/>
    <n v="0"/>
    <n v="3108.3480481730771"/>
    <n v="0"/>
    <n v="23.659999999999993"/>
  </r>
  <r>
    <d v="2021-04-01T00:00:00"/>
    <x v="13"/>
    <s v="P"/>
    <s v="Active"/>
    <n v="345"/>
    <x v="344"/>
    <s v="Y"/>
    <x v="15"/>
    <n v="1020"/>
    <x v="7"/>
    <s v="Niederl. 9"/>
    <n v="0.5"/>
    <s v="Department"/>
    <s v="Supervisor"/>
    <s v="Non-Mgm."/>
    <s v="ang."/>
    <s v="M"/>
    <d v="2018-07-14T00:00:00"/>
    <m/>
    <s v=""/>
    <n v="1"/>
    <d v="1997-04-14T00:00:00"/>
    <n v="22"/>
    <s v="J"/>
    <n v="30"/>
    <n v="2.5"/>
    <n v="39"/>
    <x v="0"/>
    <n v="0.5"/>
    <n v="730"/>
    <n v="0"/>
    <n v="130998"/>
    <n v="23280.015249999993"/>
    <n v="0"/>
    <n v="0"/>
    <n v="0"/>
    <n v="0"/>
    <n v="0"/>
    <n v="0"/>
    <n v="0"/>
    <n v="0"/>
    <n v="0"/>
    <n v="0"/>
    <n v="7557.5769230769238"/>
    <n v="6004.0750000000007"/>
    <n v="318"/>
    <n v="0"/>
    <n v="0"/>
    <n v="0"/>
    <n v="0"/>
    <n v="3108.3480481730771"/>
    <n v="0"/>
    <n v="23.659999999999993"/>
  </r>
  <r>
    <d v="2021-04-01T00:00:00"/>
    <x v="13"/>
    <s v="P"/>
    <s v="Active"/>
    <n v="346"/>
    <x v="345"/>
    <s v="N"/>
    <x v="6"/>
    <n v="1014"/>
    <x v="1"/>
    <s v="Niederl. 1"/>
    <n v="1"/>
    <s v="Department"/>
    <s v="Supervisor"/>
    <s v="Non-Mgm."/>
    <s v="ang."/>
    <s v="W"/>
    <d v="2015-09-01T00:00:00"/>
    <m/>
    <s v=""/>
    <n v="4"/>
    <d v="1999-03-09T00:00:00"/>
    <n v="20"/>
    <s v="N"/>
    <n v="30"/>
    <n v="2.5"/>
    <n v="39"/>
    <x v="0"/>
    <n v="1"/>
    <n v="365"/>
    <n v="0"/>
    <n v="65517"/>
    <n v="11642.0825"/>
    <n v="0"/>
    <n v="0"/>
    <n v="0"/>
    <n v="0"/>
    <n v="0"/>
    <n v="0"/>
    <n v="0"/>
    <n v="0"/>
    <n v="0"/>
    <n v="0"/>
    <n v="0"/>
    <n v="0"/>
    <n v="318"/>
    <n v="0"/>
    <n v="0"/>
    <n v="0"/>
    <n v="0"/>
    <n v="71.216099999999997"/>
    <n v="0"/>
    <n v="26.079999999999995"/>
  </r>
  <r>
    <d v="2021-04-01T00:00:00"/>
    <x v="13"/>
    <s v="P"/>
    <s v="Active"/>
    <n v="347"/>
    <x v="346"/>
    <s v="N"/>
    <x v="33"/>
    <n v="1000"/>
    <x v="1"/>
    <s v="Niederl. 1"/>
    <n v="1"/>
    <s v="Department"/>
    <s v="Supervisor"/>
    <s v="Non-Mgm."/>
    <s v="ang."/>
    <s v="W"/>
    <d v="2015-09-01T00:00:00"/>
    <m/>
    <s v=""/>
    <n v="4"/>
    <d v="1999-04-24T00:00:00"/>
    <n v="20"/>
    <s v="N"/>
    <n v="30"/>
    <n v="2.5"/>
    <n v="39"/>
    <x v="0"/>
    <n v="1"/>
    <n v="365"/>
    <n v="0"/>
    <n v="65529"/>
    <n v="11643.465750000001"/>
    <n v="0"/>
    <n v="0"/>
    <n v="0"/>
    <n v="0"/>
    <n v="0"/>
    <n v="0"/>
    <n v="0"/>
    <n v="0"/>
    <n v="0"/>
    <n v="0"/>
    <n v="0"/>
    <n v="0"/>
    <n v="318"/>
    <n v="0"/>
    <n v="0"/>
    <n v="0"/>
    <n v="0"/>
    <n v="71.216099999999997"/>
    <n v="0"/>
    <n v="26.079999999999995"/>
  </r>
  <r>
    <d v="2021-04-01T00:00:00"/>
    <x v="13"/>
    <s v="P"/>
    <s v="Active"/>
    <n v="348"/>
    <x v="347"/>
    <s v="N"/>
    <x v="4"/>
    <n v="1013"/>
    <x v="1"/>
    <s v="Niederl. 1"/>
    <n v="1"/>
    <s v="Department"/>
    <s v="Supervisor"/>
    <s v="Non-Mgm."/>
    <s v="ang."/>
    <s v="M"/>
    <d v="2015-09-01T00:00:00"/>
    <m/>
    <s v=""/>
    <n v="4"/>
    <d v="1995-02-22T00:00:00"/>
    <n v="24"/>
    <s v="N"/>
    <n v="30"/>
    <n v="2.5"/>
    <n v="39"/>
    <x v="0"/>
    <n v="1"/>
    <n v="365"/>
    <n v="0"/>
    <n v="65541"/>
    <n v="11644.849000000002"/>
    <n v="0"/>
    <n v="0"/>
    <n v="0"/>
    <n v="0"/>
    <n v="0"/>
    <n v="0"/>
    <n v="0"/>
    <n v="0"/>
    <n v="0"/>
    <n v="0"/>
    <n v="0"/>
    <n v="0"/>
    <n v="318"/>
    <n v="0"/>
    <n v="0"/>
    <n v="0"/>
    <n v="0"/>
    <n v="71.216099999999997"/>
    <n v="0"/>
    <n v="26.079999999999995"/>
  </r>
  <r>
    <d v="2021-04-01T00:00:00"/>
    <x v="13"/>
    <s v="P"/>
    <s v="Active"/>
    <n v="349"/>
    <x v="348"/>
    <s v="N"/>
    <x v="2"/>
    <n v="1010"/>
    <x v="1"/>
    <s v="Niederl. 1"/>
    <n v="1"/>
    <s v="Department"/>
    <s v="Supervisor"/>
    <s v="Non-Mgm."/>
    <s v="ang."/>
    <s v="W"/>
    <d v="2015-09-01T00:00:00"/>
    <m/>
    <s v=""/>
    <n v="4"/>
    <d v="1999-06-22T00:00:00"/>
    <n v="20"/>
    <s v="N"/>
    <n v="30"/>
    <n v="2.5"/>
    <n v="39"/>
    <x v="0"/>
    <n v="1"/>
    <n v="365"/>
    <n v="0"/>
    <n v="65553"/>
    <n v="11646.232250000001"/>
    <n v="0"/>
    <n v="0"/>
    <n v="0"/>
    <n v="0"/>
    <n v="0"/>
    <n v="0"/>
    <n v="0"/>
    <n v="0"/>
    <n v="0"/>
    <n v="0"/>
    <n v="0"/>
    <n v="0"/>
    <n v="318"/>
    <n v="0"/>
    <n v="0"/>
    <n v="0"/>
    <n v="0"/>
    <n v="71.216099999999997"/>
    <n v="0"/>
    <n v="26.079999999999995"/>
  </r>
  <r>
    <d v="2021-04-01T00:00:00"/>
    <x v="13"/>
    <s v="P"/>
    <s v="Active"/>
    <n v="350"/>
    <x v="349"/>
    <s v="N"/>
    <x v="40"/>
    <n v="1001"/>
    <x v="1"/>
    <s v="Niederl. 1"/>
    <n v="1"/>
    <s v="Department"/>
    <s v="Supervisor"/>
    <s v="Non-Mgm."/>
    <s v="ang."/>
    <s v="M"/>
    <d v="2007-09-01T00:00:00"/>
    <m/>
    <s v=""/>
    <n v="12"/>
    <d v="1990-11-02T00:00:00"/>
    <n v="29"/>
    <s v="N"/>
    <n v="30"/>
    <n v="2.5"/>
    <n v="39"/>
    <x v="0"/>
    <n v="1"/>
    <n v="365"/>
    <n v="0"/>
    <n v="65565"/>
    <n v="11647.615500000002"/>
    <n v="0"/>
    <n v="0"/>
    <n v="0"/>
    <n v="0"/>
    <n v="0"/>
    <n v="0"/>
    <n v="0"/>
    <n v="0"/>
    <n v="0"/>
    <n v="0"/>
    <n v="0"/>
    <n v="0"/>
    <n v="318"/>
    <n v="0"/>
    <n v="0"/>
    <n v="0"/>
    <n v="0"/>
    <n v="71.216099999999997"/>
    <n v="0"/>
    <n v="0"/>
  </r>
  <r>
    <d v="2021-04-01T00:00:00"/>
    <x v="13"/>
    <s v="P"/>
    <s v="Active"/>
    <n v="351"/>
    <x v="350"/>
    <s v="N"/>
    <x v="16"/>
    <n v="1049"/>
    <x v="3"/>
    <s v="Niederl. 8"/>
    <n v="1"/>
    <s v="Department"/>
    <s v="Supervisor"/>
    <s v="Manager"/>
    <s v="ang."/>
    <s v="M"/>
    <d v="2015-10-01T00:00:00"/>
    <m/>
    <s v=""/>
    <n v="4"/>
    <d v="1989-08-01T00:00:00"/>
    <n v="30"/>
    <s v="N"/>
    <n v="30"/>
    <n v="2.5"/>
    <n v="39"/>
    <x v="0"/>
    <n v="1"/>
    <n v="365"/>
    <n v="0"/>
    <n v="65577"/>
    <n v="11648.998750000001"/>
    <n v="0"/>
    <n v="0"/>
    <n v="360"/>
    <n v="0"/>
    <n v="0"/>
    <n v="0"/>
    <n v="0"/>
    <n v="0"/>
    <n v="0"/>
    <n v="0"/>
    <n v="0"/>
    <n v="0"/>
    <n v="318"/>
    <n v="0"/>
    <n v="0"/>
    <n v="0"/>
    <n v="0"/>
    <n v="151.83810000000003"/>
    <n v="955.32"/>
    <n v="26.079999999999995"/>
  </r>
  <r>
    <d v="2021-04-01T00:00:00"/>
    <x v="13"/>
    <s v="P"/>
    <s v="Active"/>
    <n v="352"/>
    <x v="351"/>
    <s v="N"/>
    <x v="30"/>
    <n v="1071"/>
    <x v="0"/>
    <s v="Niederl. 3"/>
    <n v="1"/>
    <s v="Department"/>
    <s v="Supervisor"/>
    <s v="Manager"/>
    <s v="ang."/>
    <s v="W"/>
    <d v="2015-10-01T00:00:00"/>
    <m/>
    <s v=""/>
    <n v="4"/>
    <d v="1992-10-15T00:00:00"/>
    <n v="27"/>
    <s v="N"/>
    <n v="30"/>
    <n v="2.5"/>
    <n v="39"/>
    <x v="0"/>
    <n v="1"/>
    <n v="365"/>
    <n v="0"/>
    <n v="65589"/>
    <n v="11650.382000000003"/>
    <n v="0"/>
    <n v="0"/>
    <n v="0"/>
    <n v="0"/>
    <n v="0"/>
    <n v="0"/>
    <n v="0"/>
    <n v="0"/>
    <n v="0"/>
    <n v="0"/>
    <n v="0"/>
    <n v="0"/>
    <n v="318"/>
    <n v="0"/>
    <n v="0"/>
    <n v="0"/>
    <n v="0"/>
    <n v="71.216099999999997"/>
    <n v="0"/>
    <n v="26.079999999999995"/>
  </r>
  <r>
    <d v="2021-04-01T00:00:00"/>
    <x v="13"/>
    <s v="P"/>
    <s v="Active"/>
    <n v="353"/>
    <x v="352"/>
    <s v="N"/>
    <x v="10"/>
    <n v="1075"/>
    <x v="0"/>
    <s v="Niederl. 3"/>
    <n v="1"/>
    <s v="Department"/>
    <s v="Supervisor"/>
    <s v="Supervisor"/>
    <s v="ang."/>
    <s v="W"/>
    <d v="2015-10-01T00:00:00"/>
    <m/>
    <s v=""/>
    <n v="4"/>
    <d v="1971-06-16T00:00:00"/>
    <n v="48"/>
    <s v="N"/>
    <n v="30"/>
    <n v="2.5"/>
    <n v="39"/>
    <x v="0"/>
    <n v="1"/>
    <n v="365"/>
    <n v="0"/>
    <n v="65601"/>
    <n v="11651.76525"/>
    <n v="0"/>
    <n v="0"/>
    <n v="0"/>
    <n v="0"/>
    <n v="0"/>
    <n v="0"/>
    <n v="0"/>
    <n v="0"/>
    <n v="0"/>
    <n v="0"/>
    <n v="0"/>
    <n v="0"/>
    <n v="318"/>
    <n v="0"/>
    <n v="0"/>
    <n v="0"/>
    <n v="0"/>
    <n v="71.216099999999997"/>
    <n v="0"/>
    <n v="26.079999999999995"/>
  </r>
  <r>
    <d v="2021-04-01T00:00:00"/>
    <x v="13"/>
    <s v="P"/>
    <s v="Active"/>
    <n v="354"/>
    <x v="353"/>
    <s v="Y"/>
    <x v="16"/>
    <n v="1019"/>
    <x v="7"/>
    <s v="Niederl. 9"/>
    <n v="0.5"/>
    <s v="Department"/>
    <s v="Supervisor"/>
    <s v="Non-Mgm."/>
    <s v="ang."/>
    <s v="M"/>
    <d v="2015-10-01T00:00:00"/>
    <m/>
    <s v=""/>
    <n v="4"/>
    <d v="1966-05-02T00:00:00"/>
    <n v="53"/>
    <s v="N"/>
    <n v="30"/>
    <n v="2.5"/>
    <n v="39"/>
    <x v="0"/>
    <n v="0.5"/>
    <n v="730"/>
    <n v="0"/>
    <n v="131238"/>
    <n v="23307.680249999994"/>
    <n v="0"/>
    <n v="0"/>
    <n v="360"/>
    <n v="0"/>
    <n v="9600"/>
    <n v="0"/>
    <n v="0"/>
    <n v="0"/>
    <n v="0"/>
    <n v="0"/>
    <n v="0"/>
    <n v="0"/>
    <n v="318"/>
    <n v="0"/>
    <n v="0"/>
    <n v="0"/>
    <n v="0"/>
    <n v="2301.7581000000014"/>
    <n v="925.68000000000052"/>
    <n v="26.079999999999991"/>
  </r>
  <r>
    <d v="2021-04-01T00:00:00"/>
    <x v="13"/>
    <s v="P"/>
    <s v="Active"/>
    <n v="354"/>
    <x v="353"/>
    <s v="Y"/>
    <x v="16"/>
    <n v="1025"/>
    <x v="6"/>
    <s v="Niederl. 10"/>
    <n v="0.5"/>
    <s v="Department"/>
    <s v="Supervisor"/>
    <s v="Non-Mgm."/>
    <s v="ang."/>
    <s v="M"/>
    <d v="2015-10-01T00:00:00"/>
    <m/>
    <s v=""/>
    <n v="4"/>
    <d v="1966-05-02T00:00:00"/>
    <n v="53"/>
    <s v="N"/>
    <n v="30"/>
    <n v="2.5"/>
    <n v="39"/>
    <x v="0"/>
    <n v="0.5"/>
    <n v="730"/>
    <n v="0"/>
    <n v="131238"/>
    <n v="23307.680249999994"/>
    <n v="0"/>
    <n v="0"/>
    <n v="360"/>
    <n v="0"/>
    <n v="9600"/>
    <n v="0"/>
    <n v="0"/>
    <n v="0"/>
    <n v="0"/>
    <n v="0"/>
    <n v="0"/>
    <n v="0"/>
    <n v="318"/>
    <n v="0"/>
    <n v="0"/>
    <n v="0"/>
    <n v="0"/>
    <n v="2301.7581000000014"/>
    <n v="925.68000000000052"/>
    <n v="26.079999999999991"/>
  </r>
  <r>
    <d v="2021-04-01T00:00:00"/>
    <x v="13"/>
    <s v="P"/>
    <s v="Active"/>
    <n v="355"/>
    <x v="354"/>
    <s v="N"/>
    <x v="31"/>
    <n v="1028"/>
    <x v="6"/>
    <s v="Niederl. 10"/>
    <n v="1"/>
    <s v="Department"/>
    <s v="Supervisor"/>
    <s v="Non-Mgm."/>
    <s v="ang."/>
    <s v="M"/>
    <d v="2015-10-01T00:00:00"/>
    <m/>
    <s v=""/>
    <n v="4"/>
    <d v="1969-11-22T00:00:00"/>
    <n v="50"/>
    <s v="J"/>
    <n v="30"/>
    <n v="2.5"/>
    <n v="39"/>
    <x v="0"/>
    <n v="1"/>
    <n v="365"/>
    <n v="0"/>
    <n v="65637"/>
    <n v="11655.915000000003"/>
    <n v="0"/>
    <n v="0"/>
    <n v="360"/>
    <n v="0"/>
    <n v="10500"/>
    <n v="0"/>
    <n v="0"/>
    <n v="0"/>
    <n v="0"/>
    <n v="0"/>
    <n v="3786.75"/>
    <n v="3008.3625000000002"/>
    <n v="318"/>
    <n v="0"/>
    <n v="0"/>
    <n v="0"/>
    <n v="0"/>
    <n v="4025.0785443750005"/>
    <n v="1228.92"/>
    <n v="26.079999999999995"/>
  </r>
  <r>
    <d v="2021-04-01T00:00:00"/>
    <x v="13"/>
    <s v="P"/>
    <s v="Active"/>
    <n v="356"/>
    <x v="355"/>
    <s v="N"/>
    <x v="37"/>
    <n v="1005"/>
    <x v="1"/>
    <s v="Niederl. 1"/>
    <n v="1"/>
    <s v="Department"/>
    <s v="Supervisor"/>
    <s v="Non-Mgm."/>
    <s v="ang."/>
    <s v="M"/>
    <d v="2011-04-01T00:00:00"/>
    <m/>
    <s v=""/>
    <n v="8"/>
    <d v="1987-01-06T00:00:00"/>
    <n v="33"/>
    <s v="N"/>
    <n v="30"/>
    <n v="2.5"/>
    <n v="39"/>
    <x v="0"/>
    <n v="1"/>
    <n v="365"/>
    <n v="0"/>
    <n v="65649"/>
    <n v="11657.298250000002"/>
    <n v="0"/>
    <n v="0"/>
    <n v="0"/>
    <n v="0"/>
    <n v="0"/>
    <n v="0"/>
    <n v="0"/>
    <n v="0"/>
    <n v="0"/>
    <n v="0"/>
    <n v="0"/>
    <n v="0"/>
    <n v="318"/>
    <n v="0"/>
    <n v="0"/>
    <n v="0"/>
    <n v="0"/>
    <n v="71.216099999999997"/>
    <n v="0"/>
    <n v="0"/>
  </r>
  <r>
    <d v="2021-04-01T00:00:00"/>
    <x v="13"/>
    <s v="P"/>
    <s v="Active"/>
    <n v="357"/>
    <x v="356"/>
    <s v="N"/>
    <x v="48"/>
    <n v="1073"/>
    <x v="0"/>
    <s v="Niederl. 3"/>
    <n v="1"/>
    <s v="Department"/>
    <s v="Supervisor"/>
    <s v="Non-Mgm."/>
    <s v="ang."/>
    <s v="M"/>
    <d v="2015-11-01T00:00:00"/>
    <m/>
    <s v=""/>
    <n v="4"/>
    <d v="1985-06-30T00:00:00"/>
    <n v="34"/>
    <s v="N"/>
    <n v="30"/>
    <n v="2.5"/>
    <n v="39"/>
    <x v="0"/>
    <n v="1"/>
    <n v="365"/>
    <n v="0"/>
    <n v="65661"/>
    <n v="11658.681500000001"/>
    <n v="0"/>
    <n v="0"/>
    <n v="0"/>
    <n v="0"/>
    <n v="0"/>
    <n v="0"/>
    <n v="0"/>
    <n v="0"/>
    <n v="0"/>
    <n v="0"/>
    <n v="0"/>
    <n v="0"/>
    <n v="318"/>
    <n v="0"/>
    <n v="0"/>
    <n v="0"/>
    <n v="0"/>
    <n v="71.216099999999997"/>
    <n v="0"/>
    <n v="26.079999999999995"/>
  </r>
  <r>
    <d v="2021-04-01T00:00:00"/>
    <x v="13"/>
    <s v="P"/>
    <s v="Active"/>
    <n v="358"/>
    <x v="357"/>
    <s v="N"/>
    <x v="36"/>
    <n v="1054"/>
    <x v="8"/>
    <s v="Niederl. 2"/>
    <n v="1"/>
    <s v="Department"/>
    <s v="Supervisor"/>
    <s v="Non-Mgm."/>
    <s v="ang."/>
    <s v="M"/>
    <d v="2015-11-01T00:00:00"/>
    <m/>
    <s v=""/>
    <n v="4"/>
    <d v="1973-03-31T00:00:00"/>
    <n v="46"/>
    <s v="N"/>
    <n v="30"/>
    <n v="2.5"/>
    <n v="39"/>
    <x v="0"/>
    <n v="1"/>
    <n v="365"/>
    <n v="0"/>
    <n v="65673"/>
    <n v="11660.064750000001"/>
    <n v="0"/>
    <n v="0"/>
    <n v="0"/>
    <n v="0"/>
    <n v="0"/>
    <n v="0"/>
    <n v="0"/>
    <n v="0"/>
    <n v="0"/>
    <n v="0"/>
    <n v="0"/>
    <n v="0"/>
    <n v="318"/>
    <n v="0"/>
    <n v="0"/>
    <n v="0"/>
    <n v="0"/>
    <n v="71.216099999999997"/>
    <n v="0"/>
    <n v="26.079999999999995"/>
  </r>
  <r>
    <d v="2021-04-01T00:00:00"/>
    <x v="13"/>
    <s v="P"/>
    <s v="Active"/>
    <n v="359"/>
    <x v="358"/>
    <s v="N"/>
    <x v="22"/>
    <n v="1035"/>
    <x v="5"/>
    <s v="Niederl. 5"/>
    <n v="1"/>
    <s v="Department"/>
    <s v="Supervisor"/>
    <s v="Non-Mgm."/>
    <s v="ang."/>
    <s v="M"/>
    <d v="2015-11-01T00:00:00"/>
    <m/>
    <s v=""/>
    <n v="4"/>
    <d v="1994-03-23T00:00:00"/>
    <n v="25"/>
    <s v="J"/>
    <n v="30"/>
    <n v="2.5"/>
    <n v="39"/>
    <x v="0"/>
    <n v="1"/>
    <n v="365"/>
    <n v="0"/>
    <n v="65685"/>
    <n v="11661.448000000002"/>
    <n v="0"/>
    <n v="0"/>
    <n v="0"/>
    <n v="0"/>
    <n v="0"/>
    <n v="0"/>
    <n v="0"/>
    <n v="0"/>
    <n v="0"/>
    <n v="0"/>
    <n v="3789.5192307692309"/>
    <n v="3010.5625000000005"/>
    <n v="318"/>
    <n v="0"/>
    <n v="0"/>
    <n v="0"/>
    <n v="0"/>
    <n v="1594.0944036057692"/>
    <n v="0"/>
    <n v="26.079999999999995"/>
  </r>
  <r>
    <d v="2021-04-01T00:00:00"/>
    <x v="13"/>
    <s v="P"/>
    <s v="Active"/>
    <n v="360"/>
    <x v="359"/>
    <s v="N"/>
    <x v="5"/>
    <n v="1093"/>
    <x v="0"/>
    <s v="Niederl. 3"/>
    <n v="1"/>
    <s v="Department"/>
    <s v="Supervisor"/>
    <s v="Director"/>
    <s v="ang."/>
    <s v="M"/>
    <d v="2015-12-01T00:00:00"/>
    <m/>
    <s v=""/>
    <n v="4"/>
    <d v="1970-03-31T00:00:00"/>
    <n v="49"/>
    <s v="N"/>
    <n v="30"/>
    <n v="2.5"/>
    <n v="39"/>
    <x v="0"/>
    <n v="1"/>
    <n v="365"/>
    <n v="0"/>
    <n v="65697"/>
    <n v="11662.831250000001"/>
    <n v="0"/>
    <n v="0"/>
    <n v="0"/>
    <n v="0"/>
    <n v="0"/>
    <n v="0"/>
    <n v="0"/>
    <n v="0"/>
    <n v="0"/>
    <n v="0"/>
    <n v="0"/>
    <n v="0"/>
    <n v="318"/>
    <n v="0"/>
    <n v="0"/>
    <n v="0"/>
    <n v="0"/>
    <n v="71.216099999999997"/>
    <n v="2320.8119999999999"/>
    <n v="26.079999999999995"/>
  </r>
  <r>
    <d v="2021-04-01T00:00:00"/>
    <x v="13"/>
    <s v="P"/>
    <s v="Active"/>
    <n v="361"/>
    <x v="360"/>
    <s v="N"/>
    <x v="31"/>
    <n v="1028"/>
    <x v="6"/>
    <s v="Niederl. 10"/>
    <n v="1"/>
    <s v="Department"/>
    <s v="Supervisor"/>
    <s v="Non-Mgm."/>
    <s v="ang."/>
    <s v="M"/>
    <d v="2016-01-01T00:00:00"/>
    <m/>
    <s v=""/>
    <n v="4"/>
    <d v="1958-10-04T00:00:00"/>
    <n v="61"/>
    <s v="J"/>
    <n v="30"/>
    <n v="2.5"/>
    <n v="39"/>
    <x v="0"/>
    <n v="1"/>
    <n v="365"/>
    <n v="0"/>
    <n v="65709"/>
    <n v="11664.214500000002"/>
    <n v="0"/>
    <n v="0"/>
    <n v="360"/>
    <n v="0"/>
    <n v="9455.8799999999992"/>
    <n v="0"/>
    <n v="0"/>
    <n v="0"/>
    <n v="0"/>
    <n v="0"/>
    <n v="3790.9038461538462"/>
    <n v="3011.6625000000004"/>
    <n v="318"/>
    <n v="0"/>
    <n v="0"/>
    <n v="0"/>
    <n v="0"/>
    <n v="3792.9171592211542"/>
    <n v="939.35999999999979"/>
    <n v="0"/>
  </r>
  <r>
    <d v="2021-04-01T00:00:00"/>
    <x v="13"/>
    <s v="P"/>
    <s v="Active"/>
    <n v="362"/>
    <x v="361"/>
    <s v="N"/>
    <x v="10"/>
    <n v="1075"/>
    <x v="0"/>
    <s v="Niederl. 3"/>
    <n v="1"/>
    <s v="Department"/>
    <s v="Supervisor"/>
    <s v="Non-Mgm."/>
    <s v="ang."/>
    <s v="M"/>
    <d v="2016-01-01T00:00:00"/>
    <m/>
    <s v=""/>
    <n v="4"/>
    <d v="1970-10-09T00:00:00"/>
    <n v="49"/>
    <s v="N"/>
    <n v="30"/>
    <n v="2.5"/>
    <n v="39"/>
    <x v="0"/>
    <n v="1"/>
    <n v="365"/>
    <n v="0"/>
    <n v="65721"/>
    <n v="11665.597750000001"/>
    <n v="0"/>
    <n v="0"/>
    <n v="0"/>
    <n v="0"/>
    <n v="0"/>
    <n v="0"/>
    <n v="0"/>
    <n v="0"/>
    <n v="0"/>
    <n v="0"/>
    <n v="0"/>
    <n v="0"/>
    <n v="318"/>
    <n v="0"/>
    <n v="0"/>
    <n v="0"/>
    <n v="0"/>
    <n v="71.216099999999997"/>
    <n v="0"/>
    <n v="0"/>
  </r>
  <r>
    <d v="2021-04-01T00:00:00"/>
    <x v="13"/>
    <s v="P"/>
    <s v="Active"/>
    <n v="363"/>
    <x v="362"/>
    <s v="N"/>
    <x v="22"/>
    <n v="1035"/>
    <x v="5"/>
    <s v="Niederl. 5"/>
    <n v="1"/>
    <s v="Department"/>
    <s v="Supervisor"/>
    <s v="Non-Mgm."/>
    <s v="ang."/>
    <s v="M"/>
    <d v="2016-01-01T00:00:00"/>
    <m/>
    <s v=""/>
    <n v="4"/>
    <d v="1990-11-14T00:00:00"/>
    <n v="29"/>
    <s v="J"/>
    <n v="30"/>
    <n v="2.5"/>
    <n v="39"/>
    <x v="0"/>
    <n v="1"/>
    <n v="365"/>
    <n v="0"/>
    <n v="65733"/>
    <n v="11666.981000000002"/>
    <n v="0"/>
    <n v="0"/>
    <n v="0"/>
    <n v="0"/>
    <n v="0"/>
    <n v="0"/>
    <n v="0"/>
    <n v="0"/>
    <n v="0"/>
    <n v="0"/>
    <n v="3792.288461538461"/>
    <n v="3012.7625000000003"/>
    <n v="318"/>
    <n v="0"/>
    <n v="0"/>
    <n v="0"/>
    <n v="0"/>
    <n v="1595.2072628365386"/>
    <n v="0"/>
    <n v="0"/>
  </r>
  <r>
    <d v="2021-04-01T00:00:00"/>
    <x v="13"/>
    <s v="P"/>
    <s v="Active"/>
    <n v="364"/>
    <x v="363"/>
    <s v="N"/>
    <x v="16"/>
    <n v="1067"/>
    <x v="3"/>
    <s v="Niederl. 8"/>
    <n v="1"/>
    <s v="Department"/>
    <s v="Supervisor"/>
    <s v="Non-Mgm."/>
    <s v="ang."/>
    <s v="M"/>
    <d v="2016-02-03T00:00:00"/>
    <m/>
    <s v=""/>
    <n v="3"/>
    <d v="1988-09-08T00:00:00"/>
    <n v="31"/>
    <s v="N"/>
    <n v="30"/>
    <n v="2.5"/>
    <n v="39"/>
    <x v="0"/>
    <n v="1"/>
    <n v="365"/>
    <n v="0"/>
    <n v="65745"/>
    <n v="11668.364250000001"/>
    <n v="0"/>
    <n v="0"/>
    <n v="0"/>
    <n v="0"/>
    <n v="0"/>
    <n v="0"/>
    <n v="0"/>
    <n v="0"/>
    <n v="0"/>
    <n v="0"/>
    <n v="0"/>
    <n v="0"/>
    <n v="318"/>
    <n v="0"/>
    <n v="0"/>
    <n v="0"/>
    <n v="0"/>
    <n v="71.216099999999997"/>
    <n v="0"/>
    <n v="0"/>
  </r>
  <r>
    <d v="2021-04-01T00:00:00"/>
    <x v="13"/>
    <s v="P"/>
    <s v="Active"/>
    <n v="365"/>
    <x v="364"/>
    <s v="N"/>
    <x v="29"/>
    <n v="1079"/>
    <x v="0"/>
    <s v="Niederl. 3"/>
    <n v="1"/>
    <s v="Department"/>
    <s v="Supervisor"/>
    <s v="Non-Mgm."/>
    <s v="ang."/>
    <s v="W"/>
    <d v="2016-02-01T00:00:00"/>
    <m/>
    <s v=""/>
    <n v="3"/>
    <d v="1986-05-05T00:00:00"/>
    <n v="33"/>
    <s v="N"/>
    <n v="30"/>
    <n v="2.5"/>
    <n v="16"/>
    <x v="0"/>
    <n v="0.4102564102564103"/>
    <n v="365"/>
    <n v="0"/>
    <n v="65757"/>
    <n v="11669.747500000001"/>
    <n v="0"/>
    <n v="0"/>
    <n v="0"/>
    <n v="0"/>
    <n v="0"/>
    <n v="0"/>
    <n v="0"/>
    <n v="0"/>
    <n v="0"/>
    <n v="0"/>
    <n v="0"/>
    <n v="0"/>
    <n v="318"/>
    <n v="0"/>
    <n v="0"/>
    <n v="0"/>
    <n v="0"/>
    <n v="71.216099999999997"/>
    <n v="0"/>
    <n v="0"/>
  </r>
  <r>
    <d v="2021-04-01T00:00:00"/>
    <x v="13"/>
    <s v="P"/>
    <s v="Active"/>
    <n v="366"/>
    <x v="365"/>
    <s v="N"/>
    <x v="31"/>
    <n v="1028"/>
    <x v="6"/>
    <s v="Niederl. 10"/>
    <n v="1"/>
    <s v="Department"/>
    <s v="Supervisor"/>
    <s v="Non-Mgm."/>
    <s v="ang."/>
    <s v="M"/>
    <d v="2016-02-01T00:00:00"/>
    <m/>
    <s v=""/>
    <n v="3"/>
    <d v="1961-05-19T00:00:00"/>
    <n v="58"/>
    <s v="J"/>
    <n v="30"/>
    <n v="2.5"/>
    <n v="39"/>
    <x v="0"/>
    <n v="1"/>
    <n v="365"/>
    <n v="0"/>
    <n v="65769"/>
    <n v="11671.13075"/>
    <n v="0"/>
    <n v="0"/>
    <n v="360"/>
    <n v="0"/>
    <n v="0"/>
    <n v="0"/>
    <n v="0"/>
    <n v="0"/>
    <n v="0"/>
    <n v="0"/>
    <n v="3794.3653846153852"/>
    <n v="3014.4125000000004"/>
    <n v="318"/>
    <n v="0"/>
    <n v="0"/>
    <n v="0"/>
    <n v="0"/>
    <n v="1676.6639072596156"/>
    <n v="923.4000000000002"/>
    <n v="0"/>
  </r>
  <r>
    <d v="2021-04-01T00:00:00"/>
    <x v="13"/>
    <s v="P"/>
    <s v="Active"/>
    <n v="367"/>
    <x v="366"/>
    <s v="N"/>
    <x v="31"/>
    <n v="1022"/>
    <x v="7"/>
    <s v="Niederl. 9"/>
    <n v="1"/>
    <s v="Department"/>
    <s v="Supervisor"/>
    <s v="Non-Mgm."/>
    <s v="ang."/>
    <s v="M"/>
    <d v="2016-03-01T00:00:00"/>
    <m/>
    <s v=""/>
    <n v="3"/>
    <d v="1982-12-15T00:00:00"/>
    <n v="37"/>
    <s v="J"/>
    <n v="30"/>
    <n v="2.5"/>
    <n v="39"/>
    <x v="0"/>
    <n v="1"/>
    <n v="365"/>
    <n v="0"/>
    <n v="65781"/>
    <n v="11672.514000000001"/>
    <n v="0"/>
    <n v="0"/>
    <n v="360"/>
    <n v="0"/>
    <n v="10500"/>
    <n v="0"/>
    <n v="0"/>
    <n v="0"/>
    <n v="0"/>
    <n v="0"/>
    <n v="3795.0576923076928"/>
    <n v="3014.9625000000005"/>
    <n v="318"/>
    <n v="0"/>
    <n v="0"/>
    <n v="0"/>
    <n v="0"/>
    <n v="4028.4171220673088"/>
    <n v="1358.8799999999999"/>
    <n v="0"/>
  </r>
  <r>
    <d v="2021-04-01T00:00:00"/>
    <x v="13"/>
    <s v="P"/>
    <s v="Active"/>
    <n v="368"/>
    <x v="367"/>
    <s v="N"/>
    <x v="16"/>
    <n v="1067"/>
    <x v="11"/>
    <s v="Niederl. 12"/>
    <n v="1"/>
    <s v="Department"/>
    <s v="Supervisor"/>
    <s v="Non-Mgm."/>
    <s v="ang."/>
    <s v="M"/>
    <d v="2016-03-01T00:00:00"/>
    <m/>
    <s v=""/>
    <n v="3"/>
    <d v="1962-02-04T00:00:00"/>
    <n v="57"/>
    <s v="N"/>
    <n v="30"/>
    <n v="2.5"/>
    <n v="39"/>
    <x v="0"/>
    <n v="1"/>
    <n v="365"/>
    <n v="0"/>
    <n v="65793"/>
    <n v="11673.897250000002"/>
    <n v="0"/>
    <n v="0"/>
    <n v="360"/>
    <n v="0"/>
    <n v="0"/>
    <n v="0"/>
    <n v="0"/>
    <n v="0"/>
    <n v="0"/>
    <n v="0"/>
    <n v="0"/>
    <n v="0"/>
    <n v="318"/>
    <n v="0"/>
    <n v="0"/>
    <n v="0"/>
    <n v="0"/>
    <n v="151.83810000000003"/>
    <n v="1140"/>
    <n v="0"/>
  </r>
  <r>
    <d v="2021-04-01T00:00:00"/>
    <x v="13"/>
    <s v="P"/>
    <s v="Active"/>
    <n v="369"/>
    <x v="368"/>
    <s v="N"/>
    <x v="20"/>
    <n v="1065"/>
    <x v="10"/>
    <s v="Niederl. 11"/>
    <n v="1"/>
    <s v="Department"/>
    <s v="Supervisor"/>
    <s v="Non-Mgm."/>
    <s v="ang."/>
    <s v="W"/>
    <d v="2016-04-01T00:00:00"/>
    <m/>
    <s v=""/>
    <n v="3"/>
    <d v="1977-07-19T00:00:00"/>
    <n v="42"/>
    <s v="N"/>
    <n v="30"/>
    <n v="2.5"/>
    <n v="39"/>
    <x v="0"/>
    <n v="1"/>
    <n v="365"/>
    <n v="0"/>
    <n v="65805"/>
    <n v="11675.280500000001"/>
    <n v="0"/>
    <n v="0"/>
    <n v="0"/>
    <n v="0"/>
    <n v="0"/>
    <n v="0"/>
    <n v="0"/>
    <n v="0"/>
    <n v="0"/>
    <n v="0"/>
    <n v="0"/>
    <n v="0"/>
    <n v="318"/>
    <n v="0"/>
    <n v="0"/>
    <n v="0"/>
    <n v="0"/>
    <n v="71.216099999999997"/>
    <n v="0"/>
    <n v="0"/>
  </r>
  <r>
    <d v="2021-04-01T00:00:00"/>
    <x v="13"/>
    <s v="P"/>
    <s v="Active"/>
    <n v="370"/>
    <x v="369"/>
    <s v="Y"/>
    <x v="15"/>
    <n v="1050"/>
    <x v="3"/>
    <s v="Niederl. 8"/>
    <n v="0.5"/>
    <s v="Department"/>
    <s v="Supervisor"/>
    <s v="Non-Mgm."/>
    <s v="ang."/>
    <s v="W"/>
    <d v="2016-04-16T00:00:00"/>
    <m/>
    <s v=""/>
    <n v="3"/>
    <d v="1988-09-06T00:00:00"/>
    <n v="31"/>
    <s v="J"/>
    <n v="30"/>
    <n v="2.5"/>
    <n v="39"/>
    <x v="0"/>
    <n v="0.5"/>
    <n v="730"/>
    <n v="0"/>
    <n v="131646"/>
    <n v="23354.710749999995"/>
    <n v="0"/>
    <n v="0"/>
    <n v="0"/>
    <n v="0"/>
    <n v="0"/>
    <n v="0"/>
    <n v="0"/>
    <n v="0"/>
    <n v="0"/>
    <n v="0"/>
    <n v="7594.961538461539"/>
    <n v="6033.7750000000005"/>
    <n v="318"/>
    <n v="0"/>
    <n v="0"/>
    <n v="0"/>
    <n v="0"/>
    <n v="3123.3716477884618"/>
    <n v="0"/>
    <n v="0"/>
  </r>
  <r>
    <d v="2021-04-01T00:00:00"/>
    <x v="13"/>
    <s v="P"/>
    <s v="Active"/>
    <n v="370"/>
    <x v="369"/>
    <s v="Y"/>
    <x v="15"/>
    <n v="1057"/>
    <x v="2"/>
    <s v="Niederl. 7"/>
    <n v="0.5"/>
    <s v="Department"/>
    <s v="Supervisor"/>
    <s v="Non-Mgm."/>
    <s v="ang."/>
    <s v="W"/>
    <d v="2016-04-16T00:00:00"/>
    <m/>
    <s v=""/>
    <n v="3"/>
    <d v="1988-09-06T00:00:00"/>
    <n v="31"/>
    <s v="J"/>
    <n v="30"/>
    <n v="2.5"/>
    <n v="39"/>
    <x v="0"/>
    <n v="0.5"/>
    <n v="730"/>
    <n v="0"/>
    <n v="131646"/>
    <n v="23354.710749999995"/>
    <n v="0"/>
    <n v="0"/>
    <n v="0"/>
    <n v="0"/>
    <n v="0"/>
    <n v="0"/>
    <n v="0"/>
    <n v="0"/>
    <n v="0"/>
    <n v="0"/>
    <n v="7594.961538461539"/>
    <n v="6033.7750000000005"/>
    <n v="318"/>
    <n v="0"/>
    <n v="0"/>
    <n v="0"/>
    <n v="0"/>
    <n v="3123.3716477884618"/>
    <n v="0"/>
    <n v="0"/>
  </r>
  <r>
    <d v="2021-04-01T00:00:00"/>
    <x v="13"/>
    <s v="P"/>
    <s v="Active"/>
    <n v="371"/>
    <x v="370"/>
    <s v="N"/>
    <x v="10"/>
    <n v="1075"/>
    <x v="0"/>
    <s v="Niederl. 3"/>
    <n v="1"/>
    <s v="Department"/>
    <s v="Supervisor"/>
    <s v="Non-Mgm."/>
    <s v="ang."/>
    <s v="M"/>
    <d v="2016-04-01T00:00:00"/>
    <m/>
    <s v=""/>
    <n v="3"/>
    <d v="1989-04-11T00:00:00"/>
    <n v="30"/>
    <s v="N"/>
    <n v="30"/>
    <n v="2.5"/>
    <n v="39"/>
    <x v="0"/>
    <n v="1"/>
    <n v="365"/>
    <n v="0"/>
    <n v="65841"/>
    <n v="11679.430250000001"/>
    <n v="0"/>
    <n v="0"/>
    <n v="0"/>
    <n v="0"/>
    <n v="0"/>
    <n v="0"/>
    <n v="0"/>
    <n v="0"/>
    <n v="0"/>
    <n v="0"/>
    <n v="0"/>
    <n v="0"/>
    <n v="318"/>
    <n v="0"/>
    <n v="0"/>
    <n v="0"/>
    <n v="0"/>
    <n v="71.216099999999997"/>
    <n v="0"/>
    <n v="0"/>
  </r>
  <r>
    <d v="2021-04-01T00:00:00"/>
    <x v="13"/>
    <s v="P"/>
    <s v="Active"/>
    <n v="372"/>
    <x v="371"/>
    <s v="N"/>
    <x v="17"/>
    <n v="1088"/>
    <x v="0"/>
    <s v="Niederl. 3"/>
    <n v="1"/>
    <s v="Department"/>
    <s v="Supervisor"/>
    <s v="Supervisor"/>
    <s v="ang."/>
    <s v="M"/>
    <d v="2016-04-01T00:00:00"/>
    <m/>
    <s v=""/>
    <n v="3"/>
    <d v="1964-09-17T00:00:00"/>
    <n v="55"/>
    <s v="N"/>
    <n v="30"/>
    <n v="2.5"/>
    <n v="39"/>
    <x v="0"/>
    <n v="1"/>
    <n v="365"/>
    <n v="0"/>
    <n v="65853"/>
    <n v="11680.8135"/>
    <n v="0"/>
    <n v="0"/>
    <n v="0"/>
    <n v="0"/>
    <n v="0"/>
    <n v="0"/>
    <n v="0"/>
    <n v="0"/>
    <n v="0"/>
    <n v="0"/>
    <n v="0"/>
    <n v="0"/>
    <n v="318"/>
    <n v="0"/>
    <n v="0"/>
    <n v="0"/>
    <n v="0"/>
    <n v="71.216099999999997"/>
    <n v="0"/>
    <n v="0"/>
  </r>
  <r>
    <d v="2021-04-01T00:00:00"/>
    <x v="13"/>
    <s v="P"/>
    <s v="Active"/>
    <n v="373"/>
    <x v="372"/>
    <s v="N"/>
    <x v="30"/>
    <n v="1071"/>
    <x v="0"/>
    <s v="Niederl. 3"/>
    <n v="1"/>
    <s v="Department"/>
    <s v="Supervisor"/>
    <s v="Non-Mgm."/>
    <s v="ang."/>
    <s v="M"/>
    <d v="2016-04-01T00:00:00"/>
    <m/>
    <s v=""/>
    <n v="3"/>
    <d v="1966-05-31T00:00:00"/>
    <n v="53"/>
    <s v="N"/>
    <n v="30"/>
    <n v="2.5"/>
    <n v="39"/>
    <x v="0"/>
    <n v="1"/>
    <n v="365"/>
    <n v="0"/>
    <n v="65865"/>
    <n v="11682.196750000001"/>
    <n v="0"/>
    <n v="0"/>
    <n v="0"/>
    <n v="0"/>
    <n v="0"/>
    <n v="0"/>
    <n v="0"/>
    <n v="0"/>
    <n v="0"/>
    <n v="0"/>
    <n v="0"/>
    <n v="0"/>
    <n v="318"/>
    <n v="0"/>
    <n v="0"/>
    <n v="0"/>
    <n v="0"/>
    <n v="71.216099999999997"/>
    <n v="0"/>
    <n v="0"/>
  </r>
  <r>
    <d v="2021-04-01T00:00:00"/>
    <x v="13"/>
    <s v="P"/>
    <s v="Active"/>
    <n v="374"/>
    <x v="373"/>
    <s v="N"/>
    <x v="10"/>
    <n v="1075"/>
    <x v="0"/>
    <s v="Niederl. 3"/>
    <n v="1"/>
    <s v="Department"/>
    <s v="Supervisor"/>
    <s v="Non-Mgm."/>
    <s v="ang."/>
    <s v="W"/>
    <d v="2016-04-01T00:00:00"/>
    <m/>
    <s v=""/>
    <n v="3"/>
    <d v="1982-04-05T00:00:00"/>
    <n v="37"/>
    <s v="N"/>
    <n v="30"/>
    <n v="2.5"/>
    <n v="39"/>
    <x v="0"/>
    <n v="1"/>
    <n v="365"/>
    <n v="0"/>
    <n v="65877"/>
    <n v="11683.580000000002"/>
    <n v="0"/>
    <n v="0"/>
    <n v="0"/>
    <n v="0"/>
    <n v="0"/>
    <n v="0"/>
    <n v="0"/>
    <n v="0"/>
    <n v="0"/>
    <n v="0"/>
    <n v="0"/>
    <n v="0"/>
    <n v="318"/>
    <n v="0"/>
    <n v="0"/>
    <n v="0"/>
    <n v="0"/>
    <n v="71.216099999999997"/>
    <n v="0"/>
    <n v="0"/>
  </r>
  <r>
    <d v="2021-04-01T00:00:00"/>
    <x v="13"/>
    <s v="P"/>
    <s v="Active"/>
    <n v="375"/>
    <x v="374"/>
    <s v="N"/>
    <x v="16"/>
    <n v="1049"/>
    <x v="3"/>
    <s v="Niederl. 8"/>
    <n v="1"/>
    <s v="Department"/>
    <s v="Supervisor"/>
    <s v="Non-Mgm."/>
    <s v="ang."/>
    <s v="M"/>
    <d v="2016-05-01T00:00:00"/>
    <m/>
    <s v=""/>
    <n v="3"/>
    <d v="1969-11-20T00:00:00"/>
    <n v="50"/>
    <s v="J"/>
    <n v="30"/>
    <n v="2.5"/>
    <n v="39"/>
    <x v="0"/>
    <n v="1"/>
    <n v="365"/>
    <n v="0"/>
    <n v="65889"/>
    <n v="11684.963250000003"/>
    <n v="0"/>
    <n v="0"/>
    <n v="0"/>
    <n v="0"/>
    <n v="0"/>
    <n v="0"/>
    <n v="0"/>
    <n v="0"/>
    <n v="0"/>
    <n v="0"/>
    <n v="3801.288461538461"/>
    <n v="3019.9125000000004"/>
    <n v="318"/>
    <n v="0"/>
    <n v="0"/>
    <n v="0"/>
    <n v="0"/>
    <n v="1598.8240553365385"/>
    <n v="0"/>
    <n v="0"/>
  </r>
  <r>
    <d v="2021-04-01T00:00:00"/>
    <x v="13"/>
    <s v="P"/>
    <s v="Active"/>
    <n v="376"/>
    <x v="375"/>
    <s v="N"/>
    <x v="22"/>
    <n v="1060"/>
    <x v="2"/>
    <s v="Niederl. 7"/>
    <n v="1"/>
    <s v="Department"/>
    <s v="Supervisor"/>
    <s v="Non-Mgm."/>
    <s v="ang."/>
    <s v="M"/>
    <d v="2016-05-01T00:00:00"/>
    <m/>
    <s v=""/>
    <n v="3"/>
    <d v="1987-08-20T00:00:00"/>
    <n v="32"/>
    <s v="J"/>
    <n v="30"/>
    <n v="2.5"/>
    <n v="39"/>
    <x v="0"/>
    <n v="1"/>
    <n v="365"/>
    <n v="0"/>
    <n v="65901"/>
    <n v="11686.346500000001"/>
    <n v="0"/>
    <n v="0"/>
    <n v="0"/>
    <n v="0"/>
    <n v="0"/>
    <n v="0"/>
    <n v="0"/>
    <n v="0"/>
    <n v="0"/>
    <n v="0"/>
    <n v="3801.9807692307691"/>
    <n v="3020.4625000000001"/>
    <n v="318"/>
    <n v="0"/>
    <n v="0"/>
    <n v="0"/>
    <n v="0"/>
    <n v="1599.1022701442309"/>
    <n v="0"/>
    <n v="0"/>
  </r>
  <r>
    <d v="2021-04-01T00:00:00"/>
    <x v="13"/>
    <s v="P"/>
    <s v="Active"/>
    <n v="377"/>
    <x v="376"/>
    <s v="N"/>
    <x v="22"/>
    <n v="1041"/>
    <x v="4"/>
    <s v="Niederl. 6"/>
    <n v="1"/>
    <s v="Department"/>
    <s v="Supervisor"/>
    <s v="Non-Mgm."/>
    <s v="ang."/>
    <s v="M"/>
    <d v="2016-05-01T00:00:00"/>
    <m/>
    <s v=""/>
    <n v="3"/>
    <d v="1979-04-09T00:00:00"/>
    <n v="40"/>
    <s v="J"/>
    <n v="30"/>
    <n v="2.5"/>
    <n v="39"/>
    <x v="0"/>
    <n v="1"/>
    <n v="365"/>
    <n v="0"/>
    <n v="65913"/>
    <n v="11687.729750000002"/>
    <n v="0"/>
    <n v="0"/>
    <n v="0"/>
    <n v="0"/>
    <n v="0"/>
    <n v="0"/>
    <n v="0"/>
    <n v="0"/>
    <n v="0"/>
    <n v="0"/>
    <n v="3802.6730769230771"/>
    <n v="3021.0125000000003"/>
    <n v="318"/>
    <n v="0"/>
    <n v="0"/>
    <n v="0"/>
    <n v="0"/>
    <n v="1599.3804849519231"/>
    <n v="0"/>
    <n v="0"/>
  </r>
  <r>
    <d v="2021-04-01T00:00:00"/>
    <x v="13"/>
    <s v="P"/>
    <s v="Active"/>
    <n v="378"/>
    <x v="377"/>
    <s v="N"/>
    <x v="22"/>
    <n v="1047"/>
    <x v="9"/>
    <s v="Niederl. 4"/>
    <n v="1"/>
    <s v="Department"/>
    <s v="Supervisor"/>
    <s v="Non-Mgm."/>
    <s v="ang."/>
    <s v="M"/>
    <d v="2016-05-01T00:00:00"/>
    <m/>
    <s v=""/>
    <n v="3"/>
    <d v="1973-04-13T00:00:00"/>
    <n v="46"/>
    <s v="J"/>
    <n v="30"/>
    <n v="2.5"/>
    <n v="39"/>
    <x v="0"/>
    <n v="1"/>
    <n v="365"/>
    <n v="0"/>
    <n v="65925"/>
    <n v="11689.113000000001"/>
    <n v="0"/>
    <n v="0"/>
    <n v="0"/>
    <n v="0"/>
    <n v="0"/>
    <n v="0"/>
    <n v="0"/>
    <n v="0"/>
    <n v="0"/>
    <n v="0"/>
    <n v="3803.3653846153848"/>
    <n v="3021.5625000000005"/>
    <n v="318"/>
    <n v="0"/>
    <n v="0"/>
    <n v="0"/>
    <n v="0"/>
    <n v="1599.6586997596155"/>
    <n v="0"/>
    <n v="0"/>
  </r>
  <r>
    <d v="2021-04-01T00:00:00"/>
    <x v="13"/>
    <s v="P"/>
    <s v="Active"/>
    <n v="379"/>
    <x v="378"/>
    <s v="N"/>
    <x v="24"/>
    <n v="1081"/>
    <x v="0"/>
    <s v="Niederl. 3"/>
    <n v="1"/>
    <s v="Department"/>
    <s v="Supervisor"/>
    <s v="Director"/>
    <s v="ang."/>
    <s v="M"/>
    <d v="2016-05-01T00:00:00"/>
    <m/>
    <s v=""/>
    <n v="3"/>
    <d v="1965-11-26T00:00:00"/>
    <n v="54"/>
    <s v="N"/>
    <n v="30"/>
    <n v="2.5"/>
    <n v="39"/>
    <x v="0"/>
    <n v="1"/>
    <n v="365"/>
    <n v="0"/>
    <n v="65937"/>
    <n v="11690.496250000002"/>
    <n v="0"/>
    <n v="0"/>
    <n v="0"/>
    <n v="0"/>
    <n v="0"/>
    <n v="0"/>
    <n v="0"/>
    <n v="0"/>
    <n v="0"/>
    <n v="0"/>
    <n v="0"/>
    <n v="0"/>
    <n v="318"/>
    <n v="0"/>
    <n v="0"/>
    <n v="0"/>
    <n v="0"/>
    <n v="71.216099999999997"/>
    <n v="3900.6240000000012"/>
    <n v="0"/>
  </r>
  <r>
    <d v="2021-04-01T00:00:00"/>
    <x v="13"/>
    <s v="P"/>
    <s v="Active"/>
    <n v="380"/>
    <x v="379"/>
    <s v="N"/>
    <x v="15"/>
    <n v="1038"/>
    <x v="4"/>
    <s v="Niederl. 6"/>
    <n v="1"/>
    <s v="Department"/>
    <s v="Supervisor"/>
    <s v="Non-Mgm."/>
    <s v="ang."/>
    <s v="W"/>
    <d v="2016-06-15T00:00:00"/>
    <m/>
    <s v=""/>
    <n v="3"/>
    <d v="1963-12-28T00:00:00"/>
    <n v="56"/>
    <s v="J"/>
    <n v="30"/>
    <n v="2.5"/>
    <n v="39"/>
    <x v="0"/>
    <n v="1"/>
    <n v="365"/>
    <n v="0"/>
    <n v="65949"/>
    <n v="11691.879500000001"/>
    <n v="0"/>
    <n v="0"/>
    <n v="0"/>
    <n v="0"/>
    <n v="0"/>
    <n v="0"/>
    <n v="0"/>
    <n v="0"/>
    <n v="0"/>
    <n v="0"/>
    <n v="3804.75"/>
    <n v="3022.6625000000004"/>
    <n v="318"/>
    <n v="0"/>
    <n v="0"/>
    <n v="0"/>
    <n v="0"/>
    <n v="1600.2151293750001"/>
    <n v="0"/>
    <n v="0"/>
  </r>
  <r>
    <d v="2021-04-01T00:00:00"/>
    <x v="13"/>
    <s v="P"/>
    <s v="Active"/>
    <n v="381"/>
    <x v="380"/>
    <s v="N"/>
    <x v="21"/>
    <n v="1086"/>
    <x v="0"/>
    <s v="Niederl. 3"/>
    <n v="1"/>
    <s v="Department"/>
    <s v="Supervisor"/>
    <s v="Non-Mgm."/>
    <s v="ang."/>
    <s v="M"/>
    <d v="2016-06-01T00:00:00"/>
    <m/>
    <s v=""/>
    <n v="3"/>
    <d v="1962-04-10T00:00:00"/>
    <n v="57"/>
    <s v="N"/>
    <n v="30"/>
    <n v="2.5"/>
    <n v="39"/>
    <x v="0"/>
    <n v="1"/>
    <n v="365"/>
    <n v="0"/>
    <n v="65961"/>
    <n v="11693.262750000002"/>
    <n v="0"/>
    <n v="0"/>
    <n v="0"/>
    <n v="0"/>
    <n v="0"/>
    <n v="0"/>
    <n v="0"/>
    <n v="0"/>
    <n v="0"/>
    <n v="0"/>
    <n v="0"/>
    <n v="0"/>
    <n v="318"/>
    <n v="0"/>
    <n v="0"/>
    <n v="0"/>
    <n v="0"/>
    <n v="71.216099999999997"/>
    <n v="0"/>
    <n v="0"/>
  </r>
  <r>
    <d v="2021-04-01T00:00:00"/>
    <x v="13"/>
    <s v="P"/>
    <s v="Active"/>
    <n v="382"/>
    <x v="381"/>
    <s v="N"/>
    <x v="22"/>
    <n v="1060"/>
    <x v="2"/>
    <s v="Niederl. 7"/>
    <n v="1"/>
    <s v="Department"/>
    <s v="Supervisor"/>
    <s v="Non-Mgm."/>
    <s v="ang."/>
    <s v="M"/>
    <d v="2016-06-01T00:00:00"/>
    <m/>
    <s v=""/>
    <n v="3"/>
    <d v="1967-11-12T00:00:00"/>
    <n v="52"/>
    <s v="J"/>
    <n v="30"/>
    <n v="2.5"/>
    <n v="39"/>
    <x v="0"/>
    <n v="1"/>
    <n v="365"/>
    <n v="0"/>
    <n v="65973"/>
    <n v="11694.646000000001"/>
    <n v="0"/>
    <n v="0"/>
    <n v="0"/>
    <n v="0"/>
    <n v="0"/>
    <n v="0"/>
    <n v="0"/>
    <n v="0"/>
    <n v="0"/>
    <n v="0"/>
    <n v="3806.1346153846152"/>
    <n v="3023.7625000000003"/>
    <n v="318"/>
    <n v="0"/>
    <n v="0"/>
    <n v="0"/>
    <n v="0"/>
    <n v="1600.7715589903846"/>
    <n v="0"/>
    <n v="0"/>
  </r>
  <r>
    <d v="2021-04-01T00:00:00"/>
    <x v="13"/>
    <s v="P"/>
    <s v="Active"/>
    <n v="383"/>
    <x v="382"/>
    <s v="N"/>
    <x v="24"/>
    <n v="1081"/>
    <x v="0"/>
    <s v="Niederl. 3"/>
    <n v="1"/>
    <s v="Department"/>
    <s v="Supervisor"/>
    <s v="Non-Mgm."/>
    <s v="ang."/>
    <s v="W"/>
    <d v="2016-07-01T00:00:00"/>
    <m/>
    <s v=""/>
    <n v="3"/>
    <d v="1987-05-04T00:00:00"/>
    <n v="32"/>
    <s v="N"/>
    <n v="30"/>
    <n v="2.5"/>
    <n v="39"/>
    <x v="0"/>
    <n v="1"/>
    <n v="365"/>
    <n v="0"/>
    <n v="65985"/>
    <n v="11696.029250000001"/>
    <n v="0"/>
    <n v="0"/>
    <n v="0"/>
    <n v="0"/>
    <n v="0"/>
    <n v="0"/>
    <n v="0"/>
    <n v="0"/>
    <n v="0"/>
    <n v="0"/>
    <n v="0"/>
    <n v="0"/>
    <n v="318"/>
    <n v="0"/>
    <n v="0"/>
    <n v="0"/>
    <n v="0"/>
    <n v="71.216099999999997"/>
    <n v="0"/>
    <n v="0"/>
  </r>
  <r>
    <d v="2021-04-01T00:00:00"/>
    <x v="13"/>
    <s v="P"/>
    <s v="Active"/>
    <n v="384"/>
    <x v="383"/>
    <s v="N"/>
    <x v="31"/>
    <n v="1046"/>
    <x v="9"/>
    <s v="Niederl. 4"/>
    <n v="1"/>
    <s v="Department"/>
    <s v="Supervisor"/>
    <s v="Non-Mgm."/>
    <s v="ang."/>
    <s v="M"/>
    <d v="2016-07-01T00:00:00"/>
    <m/>
    <s v=""/>
    <n v="3"/>
    <d v="1972-09-01T00:00:00"/>
    <n v="47"/>
    <s v="J"/>
    <n v="30"/>
    <n v="2.5"/>
    <n v="39"/>
    <x v="0"/>
    <n v="1"/>
    <n v="365"/>
    <n v="0"/>
    <n v="65997"/>
    <n v="11697.4125"/>
    <n v="0"/>
    <n v="0"/>
    <n v="360"/>
    <n v="0"/>
    <n v="0"/>
    <n v="0"/>
    <n v="0"/>
    <n v="0"/>
    <n v="0"/>
    <n v="0"/>
    <n v="3807.5192307692309"/>
    <n v="3024.8625000000002"/>
    <n v="318"/>
    <n v="0"/>
    <n v="0"/>
    <n v="0"/>
    <n v="0"/>
    <n v="1681.9499886057695"/>
    <n v="971.2800000000002"/>
    <n v="0"/>
  </r>
  <r>
    <d v="2021-04-01T00:00:00"/>
    <x v="13"/>
    <s v="P"/>
    <s v="Active"/>
    <n v="385"/>
    <x v="384"/>
    <s v="N"/>
    <x v="26"/>
    <n v="1091"/>
    <x v="0"/>
    <s v="Niederl. 3"/>
    <n v="1"/>
    <s v="Department"/>
    <s v="Supervisor"/>
    <s v="Non-Mgm."/>
    <s v="ang."/>
    <s v="W"/>
    <d v="2016-07-01T00:00:00"/>
    <m/>
    <s v=""/>
    <n v="3"/>
    <d v="1988-08-29T00:00:00"/>
    <n v="31"/>
    <s v="N"/>
    <n v="30"/>
    <n v="2.5"/>
    <n v="39"/>
    <x v="0"/>
    <n v="1"/>
    <n v="365"/>
    <n v="0"/>
    <n v="66009"/>
    <n v="11698.795750000003"/>
    <n v="0"/>
    <n v="0"/>
    <n v="0"/>
    <n v="0"/>
    <n v="0"/>
    <n v="0"/>
    <n v="0"/>
    <n v="0"/>
    <n v="0"/>
    <n v="0"/>
    <n v="0"/>
    <n v="0"/>
    <n v="318"/>
    <n v="0"/>
    <n v="0"/>
    <n v="0"/>
    <n v="0"/>
    <n v="71.216099999999997"/>
    <n v="0"/>
    <n v="0"/>
  </r>
  <r>
    <d v="2021-04-01T00:00:00"/>
    <x v="13"/>
    <s v="P"/>
    <s v="Active"/>
    <n v="386"/>
    <x v="385"/>
    <s v="N"/>
    <x v="46"/>
    <n v="1008"/>
    <x v="1"/>
    <s v="Niederl. 1"/>
    <n v="1"/>
    <s v="Department"/>
    <s v="Supervisor"/>
    <s v="Manager"/>
    <s v="ang."/>
    <s v="M"/>
    <d v="2016-07-01T00:00:00"/>
    <m/>
    <s v=""/>
    <n v="3"/>
    <d v="1979-07-12T00:00:00"/>
    <n v="40"/>
    <s v="N"/>
    <n v="30"/>
    <n v="2.5"/>
    <n v="39"/>
    <x v="0"/>
    <n v="1"/>
    <n v="365"/>
    <n v="0"/>
    <n v="66021"/>
    <n v="11700.179000000002"/>
    <n v="0"/>
    <n v="0"/>
    <n v="0"/>
    <n v="0"/>
    <n v="0"/>
    <n v="0"/>
    <n v="0"/>
    <n v="0"/>
    <n v="0"/>
    <n v="0"/>
    <n v="0"/>
    <n v="0"/>
    <n v="318"/>
    <n v="0"/>
    <n v="0"/>
    <n v="0"/>
    <n v="0"/>
    <n v="71.216099999999997"/>
    <n v="0"/>
    <n v="0"/>
  </r>
  <r>
    <d v="2021-04-01T00:00:00"/>
    <x v="13"/>
    <s v="P"/>
    <s v="Active"/>
    <n v="387"/>
    <x v="386"/>
    <s v="N"/>
    <x v="22"/>
    <n v="1041"/>
    <x v="4"/>
    <s v="Niederl. 6"/>
    <n v="1"/>
    <s v="Department"/>
    <s v="Supervisor"/>
    <s v="Non-Mgm."/>
    <s v="ang."/>
    <s v="M"/>
    <d v="2016-07-01T00:00:00"/>
    <m/>
    <s v=""/>
    <n v="3"/>
    <d v="1972-02-27T00:00:00"/>
    <n v="47"/>
    <s v="J"/>
    <n v="30"/>
    <n v="2.5"/>
    <n v="39"/>
    <x v="0"/>
    <n v="1"/>
    <n v="365"/>
    <n v="0"/>
    <n v="66033"/>
    <n v="11701.562250000001"/>
    <n v="0"/>
    <n v="0"/>
    <n v="0"/>
    <n v="0"/>
    <n v="0"/>
    <n v="0"/>
    <n v="0"/>
    <n v="0"/>
    <n v="0"/>
    <n v="0"/>
    <n v="3809.5961538461534"/>
    <n v="3026.5124999999998"/>
    <n v="318"/>
    <n v="0"/>
    <n v="0"/>
    <n v="0"/>
    <n v="0"/>
    <n v="1602.1626330288464"/>
    <n v="0"/>
    <n v="0"/>
  </r>
  <r>
    <d v="2021-04-01T00:00:00"/>
    <x v="13"/>
    <s v="P"/>
    <s v="Active"/>
    <n v="388"/>
    <x v="387"/>
    <s v="N"/>
    <x v="9"/>
    <n v="1087"/>
    <x v="0"/>
    <s v="Niederl. 3"/>
    <n v="1"/>
    <s v="Department"/>
    <s v="Supervisor"/>
    <s v="Non-Mgm."/>
    <s v="ang."/>
    <s v="M"/>
    <d v="2016-07-01T00:00:00"/>
    <m/>
    <s v=""/>
    <n v="3"/>
    <d v="1976-09-16T00:00:00"/>
    <n v="43"/>
    <s v="N"/>
    <n v="30"/>
    <n v="2.5"/>
    <n v="39"/>
    <x v="0"/>
    <n v="1"/>
    <n v="365"/>
    <n v="0"/>
    <n v="66045"/>
    <n v="11702.945500000002"/>
    <n v="0"/>
    <n v="0"/>
    <n v="0"/>
    <n v="0"/>
    <n v="0"/>
    <n v="0"/>
    <n v="0"/>
    <n v="0"/>
    <n v="0"/>
    <n v="0"/>
    <n v="0"/>
    <n v="0"/>
    <n v="318"/>
    <n v="0"/>
    <n v="0"/>
    <n v="0"/>
    <n v="0"/>
    <n v="71.216099999999997"/>
    <n v="0"/>
    <n v="0"/>
  </r>
  <r>
    <d v="2021-04-01T00:00:00"/>
    <x v="13"/>
    <s v="P"/>
    <s v="Active"/>
    <n v="389"/>
    <x v="388"/>
    <s v="N"/>
    <x v="50"/>
    <n v="1069"/>
    <x v="0"/>
    <s v="Niederl. 3"/>
    <n v="1"/>
    <s v="Department"/>
    <s v="Supervisor"/>
    <s v="Non-Mgm."/>
    <s v="ang."/>
    <s v="W"/>
    <d v="2016-08-16T00:00:00"/>
    <m/>
    <s v=""/>
    <n v="3"/>
    <d v="1991-04-16T00:00:00"/>
    <n v="28"/>
    <s v="N"/>
    <n v="30"/>
    <n v="2.5"/>
    <n v="39"/>
    <x v="0"/>
    <n v="1"/>
    <n v="365"/>
    <n v="0"/>
    <n v="66057"/>
    <n v="11704.328750000001"/>
    <n v="0"/>
    <n v="0"/>
    <n v="0"/>
    <n v="0"/>
    <n v="0"/>
    <n v="0"/>
    <n v="0"/>
    <n v="0"/>
    <n v="0"/>
    <n v="0"/>
    <n v="0"/>
    <n v="0"/>
    <n v="318"/>
    <n v="0"/>
    <n v="0"/>
    <n v="0"/>
    <n v="0"/>
    <n v="71.216099999999997"/>
    <n v="0"/>
    <n v="0"/>
  </r>
  <r>
    <d v="2021-04-01T00:00:00"/>
    <x v="13"/>
    <s v="P"/>
    <s v="Active"/>
    <n v="390"/>
    <x v="389"/>
    <s v="N"/>
    <x v="9"/>
    <n v="1087"/>
    <x v="0"/>
    <s v="Niederl. 3"/>
    <n v="1"/>
    <s v="Department"/>
    <s v="Supervisor"/>
    <s v="Non-Mgm."/>
    <s v="ang."/>
    <s v="M"/>
    <d v="2016-08-01T00:00:00"/>
    <m/>
    <s v=""/>
    <n v="3"/>
    <d v="1982-11-28T00:00:00"/>
    <n v="37"/>
    <s v="N"/>
    <n v="30"/>
    <n v="2.5"/>
    <n v="39"/>
    <x v="0"/>
    <n v="1"/>
    <n v="365"/>
    <n v="0"/>
    <n v="66069"/>
    <n v="11705.712000000001"/>
    <n v="0"/>
    <n v="0"/>
    <n v="0"/>
    <n v="0"/>
    <n v="0"/>
    <n v="0"/>
    <n v="0"/>
    <n v="0"/>
    <n v="0"/>
    <n v="0"/>
    <n v="0"/>
    <n v="0"/>
    <n v="318"/>
    <n v="0"/>
    <n v="0"/>
    <n v="0"/>
    <n v="0"/>
    <n v="71.216099999999997"/>
    <n v="0"/>
    <n v="0"/>
  </r>
  <r>
    <d v="2021-04-01T00:00:00"/>
    <x v="13"/>
    <s v="P"/>
    <s v="Active"/>
    <n v="391"/>
    <x v="390"/>
    <s v="N"/>
    <x v="20"/>
    <n v="1039"/>
    <x v="4"/>
    <s v="Niederl. 6"/>
    <n v="1"/>
    <s v="Department"/>
    <s v="Supervisor"/>
    <s v="Non-Mgm."/>
    <s v="ang."/>
    <s v="W"/>
    <d v="2019-06-14T00:00:00"/>
    <d v="2020-06-13T00:00:00"/>
    <s v=""/>
    <n v="0"/>
    <d v="1996-04-13T00:00:00"/>
    <n v="23"/>
    <s v="J"/>
    <n v="30"/>
    <n v="2.5"/>
    <n v="39"/>
    <x v="0"/>
    <n v="1"/>
    <n v="91"/>
    <n v="0"/>
    <n v="6471"/>
    <n v="1418.76675"/>
    <n v="0"/>
    <n v="0"/>
    <n v="0"/>
    <n v="0"/>
    <n v="0"/>
    <n v="0"/>
    <n v="0"/>
    <n v="0"/>
    <n v="0"/>
    <n v="0"/>
    <n v="373.32692307692309"/>
    <n v="296.58750000000003"/>
    <n v="79.5"/>
    <n v="0"/>
    <n v="0"/>
    <n v="0"/>
    <n v="0"/>
    <n v="167.83136004807693"/>
    <n v="0"/>
    <n v="0"/>
  </r>
  <r>
    <d v="2021-04-01T00:00:00"/>
    <x v="13"/>
    <s v="P"/>
    <s v="Active"/>
    <n v="392"/>
    <x v="391"/>
    <s v="N"/>
    <x v="22"/>
    <n v="1041"/>
    <x v="4"/>
    <s v="Niederl. 6"/>
    <n v="1"/>
    <s v="Department"/>
    <s v="Supervisor"/>
    <s v="Non-Mgm."/>
    <s v="ang."/>
    <s v="M"/>
    <d v="2016-08-01T00:00:00"/>
    <m/>
    <s v=""/>
    <n v="3"/>
    <d v="1968-04-16T00:00:00"/>
    <n v="51"/>
    <s v="J"/>
    <n v="30"/>
    <n v="2.5"/>
    <n v="39"/>
    <x v="0"/>
    <n v="1"/>
    <n v="365"/>
    <n v="0"/>
    <n v="66084"/>
    <n v="11707.753000000002"/>
    <n v="0"/>
    <n v="0"/>
    <n v="0"/>
    <n v="0"/>
    <n v="0"/>
    <n v="0"/>
    <n v="0"/>
    <n v="0"/>
    <n v="0"/>
    <n v="0"/>
    <n v="3812.5384615384619"/>
    <n v="3028.8500000000004"/>
    <n v="318"/>
    <n v="0"/>
    <n v="0"/>
    <n v="0"/>
    <n v="0"/>
    <n v="1603.3450459615387"/>
    <n v="0"/>
    <n v="0"/>
  </r>
  <r>
    <d v="2021-04-01T00:00:00"/>
    <x v="13"/>
    <s v="P"/>
    <s v="Active"/>
    <n v="393"/>
    <x v="392"/>
    <s v="N"/>
    <x v="50"/>
    <n v="1069"/>
    <x v="0"/>
    <s v="Niederl. 3"/>
    <n v="1"/>
    <s v="Department"/>
    <s v="Supervisor"/>
    <s v="Non-Mgm."/>
    <s v="ang."/>
    <s v="M"/>
    <d v="2016-08-01T00:00:00"/>
    <m/>
    <s v=""/>
    <n v="3"/>
    <d v="1983-09-24T00:00:00"/>
    <n v="36"/>
    <s v="N"/>
    <n v="30"/>
    <n v="2.5"/>
    <n v="39"/>
    <x v="0"/>
    <n v="1"/>
    <n v="365"/>
    <n v="0"/>
    <n v="66096"/>
    <n v="11709.136250000001"/>
    <n v="0"/>
    <n v="0"/>
    <n v="0"/>
    <n v="0"/>
    <n v="0"/>
    <n v="0"/>
    <n v="0"/>
    <n v="0"/>
    <n v="0"/>
    <n v="0"/>
    <n v="0"/>
    <n v="0"/>
    <n v="318"/>
    <n v="0"/>
    <n v="0"/>
    <n v="0"/>
    <n v="0"/>
    <n v="71.216099999999997"/>
    <n v="0"/>
    <n v="0"/>
  </r>
  <r>
    <d v="2021-04-01T00:00:00"/>
    <x v="13"/>
    <s v="P"/>
    <s v="Active"/>
    <n v="394"/>
    <x v="393"/>
    <s v="N"/>
    <x v="36"/>
    <n v="1054"/>
    <x v="8"/>
    <s v="Niederl. 2"/>
    <n v="1"/>
    <s v="Department"/>
    <s v="Supervisor"/>
    <s v="Non-Mgm."/>
    <s v="ang."/>
    <s v="M"/>
    <d v="2016-08-01T00:00:00"/>
    <m/>
    <s v=""/>
    <n v="3"/>
    <d v="1989-01-16T00:00:00"/>
    <n v="31"/>
    <s v="N"/>
    <n v="30"/>
    <n v="2.5"/>
    <n v="39"/>
    <x v="0"/>
    <n v="1"/>
    <n v="365"/>
    <n v="0"/>
    <n v="66108"/>
    <n v="11710.519500000002"/>
    <n v="0"/>
    <n v="0"/>
    <n v="0"/>
    <n v="0"/>
    <n v="0"/>
    <n v="0"/>
    <n v="0"/>
    <n v="0"/>
    <n v="0"/>
    <n v="0"/>
    <n v="0"/>
    <n v="0"/>
    <n v="318"/>
    <n v="0"/>
    <n v="0"/>
    <n v="0"/>
    <n v="0"/>
    <n v="71.216099999999997"/>
    <n v="0"/>
    <n v="0"/>
  </r>
  <r>
    <d v="2021-04-01T00:00:00"/>
    <x v="13"/>
    <s v="P"/>
    <s v="Active"/>
    <n v="395"/>
    <x v="394"/>
    <s v="N"/>
    <x v="22"/>
    <n v="1029"/>
    <x v="6"/>
    <s v="Niederl. 10"/>
    <n v="1"/>
    <s v="Department"/>
    <s v="Supervisor"/>
    <s v="Non-Mgm."/>
    <s v="ang."/>
    <s v="M"/>
    <d v="2016-08-01T00:00:00"/>
    <m/>
    <s v=""/>
    <n v="3"/>
    <d v="1982-06-12T00:00:00"/>
    <n v="37"/>
    <s v="J"/>
    <n v="35"/>
    <n v="2.9166666666666665"/>
    <n v="39"/>
    <x v="0"/>
    <n v="1"/>
    <n v="365"/>
    <n v="0"/>
    <n v="66120"/>
    <n v="11711.902750000001"/>
    <n v="0"/>
    <n v="0"/>
    <n v="0"/>
    <n v="0"/>
    <n v="0"/>
    <n v="0"/>
    <n v="0"/>
    <n v="0"/>
    <n v="0"/>
    <n v="0"/>
    <n v="4450.3846153846162"/>
    <n v="3030.5"/>
    <n v="318"/>
    <n v="0"/>
    <n v="0"/>
    <n v="0"/>
    <n v="0"/>
    <n v="1746.5602096153848"/>
    <n v="0"/>
    <n v="0"/>
  </r>
  <r>
    <d v="2021-04-01T00:00:00"/>
    <x v="13"/>
    <s v="P"/>
    <s v="Active"/>
    <n v="396"/>
    <x v="395"/>
    <s v="N"/>
    <x v="50"/>
    <n v="1069"/>
    <x v="0"/>
    <s v="Niederl. 3"/>
    <n v="1"/>
    <s v="Department"/>
    <s v="Supervisor"/>
    <s v="Non-Mgm."/>
    <s v="ang."/>
    <s v="W"/>
    <d v="2016-08-01T00:00:00"/>
    <m/>
    <s v=""/>
    <n v="3"/>
    <d v="1981-04-13T00:00:00"/>
    <n v="38"/>
    <s v="N"/>
    <n v="30"/>
    <n v="2.5"/>
    <n v="39"/>
    <x v="0"/>
    <n v="1"/>
    <n v="365"/>
    <n v="0"/>
    <n v="66132"/>
    <n v="11713.286000000002"/>
    <n v="0"/>
    <n v="0"/>
    <n v="0"/>
    <n v="0"/>
    <n v="0"/>
    <n v="0"/>
    <n v="0"/>
    <n v="0"/>
    <n v="0"/>
    <n v="0"/>
    <n v="0"/>
    <n v="0"/>
    <n v="318"/>
    <n v="0"/>
    <n v="0"/>
    <n v="0"/>
    <n v="0"/>
    <n v="71.216099999999997"/>
    <n v="0"/>
    <n v="0"/>
  </r>
  <r>
    <d v="2021-04-01T00:00:00"/>
    <x v="13"/>
    <s v="P"/>
    <s v="Active"/>
    <n v="397"/>
    <x v="396"/>
    <s v="N"/>
    <x v="22"/>
    <n v="1047"/>
    <x v="9"/>
    <s v="Niederl. 4"/>
    <n v="1"/>
    <s v="Department"/>
    <s v="Supervisor"/>
    <s v="Non-Mgm."/>
    <s v="ang."/>
    <s v="M"/>
    <d v="2016-09-01T00:00:00"/>
    <m/>
    <s v=""/>
    <n v="3"/>
    <d v="1993-07-28T00:00:00"/>
    <n v="26"/>
    <s v="J"/>
    <n v="30"/>
    <n v="2.5"/>
    <n v="39"/>
    <x v="0"/>
    <n v="1"/>
    <n v="365"/>
    <n v="0"/>
    <n v="66144"/>
    <n v="11714.669250000001"/>
    <n v="0"/>
    <n v="0"/>
    <n v="0"/>
    <n v="0"/>
    <n v="0"/>
    <n v="0"/>
    <n v="0"/>
    <n v="0"/>
    <n v="0"/>
    <n v="0"/>
    <n v="3816"/>
    <n v="3031.6000000000004"/>
    <n v="318"/>
    <n v="0"/>
    <n v="0"/>
    <n v="0"/>
    <n v="0"/>
    <n v="1604.73612"/>
    <n v="0"/>
    <n v="0"/>
  </r>
  <r>
    <d v="2021-04-01T00:00:00"/>
    <x v="13"/>
    <s v="P"/>
    <s v="Active"/>
    <n v="398"/>
    <x v="397"/>
    <s v="N"/>
    <x v="31"/>
    <n v="1040"/>
    <x v="4"/>
    <s v="Niederl. 6"/>
    <n v="1"/>
    <s v="Department"/>
    <s v="Supervisor"/>
    <s v="Non-Mgm."/>
    <s v="ang."/>
    <s v="M"/>
    <d v="2016-09-01T00:00:00"/>
    <m/>
    <s v=""/>
    <n v="3"/>
    <d v="1982-03-22T00:00:00"/>
    <n v="37"/>
    <s v="J"/>
    <n v="30"/>
    <n v="2.5"/>
    <n v="39"/>
    <x v="0"/>
    <n v="1"/>
    <n v="365"/>
    <n v="0"/>
    <n v="66156"/>
    <n v="11716.052500000002"/>
    <n v="0"/>
    <n v="0"/>
    <n v="360"/>
    <n v="0"/>
    <n v="8990.6400000000012"/>
    <n v="0"/>
    <n v="0"/>
    <n v="0"/>
    <n v="0"/>
    <n v="0"/>
    <n v="3816.6923076923076"/>
    <n v="3032.1500000000005"/>
    <n v="318"/>
    <n v="0"/>
    <n v="0"/>
    <n v="0"/>
    <n v="0"/>
    <n v="3699.0901628076931"/>
    <n v="930.2399999999999"/>
    <n v="0"/>
  </r>
  <r>
    <d v="2021-04-01T00:00:00"/>
    <x v="13"/>
    <s v="P"/>
    <s v="Active"/>
    <n v="399"/>
    <x v="398"/>
    <s v="N"/>
    <x v="23"/>
    <n v="1068"/>
    <x v="0"/>
    <s v="Niederl. 3"/>
    <n v="1"/>
    <s v="Department"/>
    <s v="Supervisor"/>
    <s v="Non-Mgm."/>
    <s v="ang."/>
    <s v="W"/>
    <d v="2016-09-01T00:00:00"/>
    <m/>
    <s v=""/>
    <n v="3"/>
    <d v="1981-11-19T00:00:00"/>
    <n v="38"/>
    <s v="N"/>
    <n v="30"/>
    <n v="2.5"/>
    <n v="39"/>
    <x v="0"/>
    <n v="1"/>
    <n v="365"/>
    <n v="0"/>
    <n v="66168"/>
    <n v="11717.435750000002"/>
    <n v="0"/>
    <n v="0"/>
    <n v="0"/>
    <n v="0"/>
    <n v="0"/>
    <n v="0"/>
    <n v="0"/>
    <n v="0"/>
    <n v="0"/>
    <n v="0"/>
    <n v="0"/>
    <n v="0"/>
    <n v="318"/>
    <n v="0"/>
    <n v="0"/>
    <n v="0"/>
    <n v="0"/>
    <n v="71.216099999999997"/>
    <n v="0"/>
    <n v="0"/>
  </r>
  <r>
    <d v="2021-04-01T00:00:00"/>
    <x v="13"/>
    <s v="P"/>
    <s v="Active"/>
    <n v="400"/>
    <x v="399"/>
    <s v="Y"/>
    <x v="15"/>
    <n v="1020"/>
    <x v="7"/>
    <s v="Niederl. 9"/>
    <n v="0.5"/>
    <s v="Department"/>
    <s v="Supervisor"/>
    <s v="Non-Mgm."/>
    <s v="ang."/>
    <s v="M"/>
    <d v="2019-06-13T00:00:00"/>
    <m/>
    <s v=""/>
    <n v="0"/>
    <d v="1996-08-06T00:00:00"/>
    <n v="23"/>
    <s v="J"/>
    <n v="30"/>
    <n v="2.5"/>
    <n v="39"/>
    <x v="0"/>
    <n v="0.5"/>
    <n v="730"/>
    <n v="0"/>
    <n v="132372"/>
    <n v="23439.021249999994"/>
    <n v="0"/>
    <n v="0"/>
    <n v="0"/>
    <n v="0"/>
    <n v="0"/>
    <n v="0"/>
    <n v="0"/>
    <n v="0"/>
    <n v="0"/>
    <n v="0"/>
    <n v="7636.8461538461534"/>
    <n v="6067.05"/>
    <n v="318"/>
    <n v="0"/>
    <n v="0"/>
    <n v="0"/>
    <n v="0"/>
    <n v="3140.2036436538465"/>
    <n v="0"/>
    <n v="0"/>
  </r>
  <r>
    <d v="2021-04-01T00:00:00"/>
    <x v="13"/>
    <s v="P"/>
    <s v="Active"/>
    <n v="400"/>
    <x v="399"/>
    <s v="Y"/>
    <x v="15"/>
    <n v="1026"/>
    <x v="6"/>
    <s v="Niederl. 10"/>
    <n v="0.5"/>
    <s v="Department"/>
    <s v="Supervisor"/>
    <s v="Non-Mgm."/>
    <s v="ang."/>
    <s v="M"/>
    <d v="2019-06-13T00:00:00"/>
    <m/>
    <s v=""/>
    <n v="0"/>
    <d v="1996-08-06T00:00:00"/>
    <n v="23"/>
    <s v="J"/>
    <n v="30"/>
    <n v="2.5"/>
    <n v="39"/>
    <x v="0"/>
    <n v="0.5"/>
    <n v="730"/>
    <n v="0"/>
    <n v="132372"/>
    <n v="23439.021249999994"/>
    <n v="0"/>
    <n v="0"/>
    <n v="0"/>
    <n v="0"/>
    <n v="0"/>
    <n v="0"/>
    <n v="0"/>
    <n v="0"/>
    <n v="0"/>
    <n v="0"/>
    <n v="7636.8461538461534"/>
    <n v="6067.05"/>
    <n v="318"/>
    <n v="0"/>
    <n v="0"/>
    <n v="0"/>
    <n v="0"/>
    <n v="3140.2036436538465"/>
    <n v="0"/>
    <n v="0"/>
  </r>
  <r>
    <d v="2021-04-01T00:00:00"/>
    <x v="13"/>
    <s v="P"/>
    <s v="Active"/>
    <n v="401"/>
    <x v="400"/>
    <s v="N"/>
    <x v="2"/>
    <n v="1010"/>
    <x v="1"/>
    <s v="Niederl. 1"/>
    <n v="1"/>
    <s v="Department"/>
    <s v="Supervisor"/>
    <s v="Non-Mgm."/>
    <s v="ang."/>
    <s v="M"/>
    <d v="2016-09-01T00:00:00"/>
    <m/>
    <s v=""/>
    <n v="3"/>
    <d v="1999-09-21T00:00:00"/>
    <n v="20"/>
    <s v="N"/>
    <n v="30"/>
    <n v="2.5"/>
    <n v="39"/>
    <x v="0"/>
    <n v="1"/>
    <n v="365"/>
    <n v="0"/>
    <n v="66204"/>
    <n v="11721.585500000001"/>
    <n v="0"/>
    <n v="0"/>
    <n v="0"/>
    <n v="0"/>
    <n v="0"/>
    <n v="0"/>
    <n v="0"/>
    <n v="0"/>
    <n v="0"/>
    <n v="0"/>
    <n v="0"/>
    <n v="0"/>
    <n v="318"/>
    <n v="0"/>
    <n v="0"/>
    <n v="0"/>
    <n v="0"/>
    <n v="71.216099999999997"/>
    <n v="0"/>
    <n v="0"/>
  </r>
  <r>
    <d v="2021-04-01T00:00:00"/>
    <x v="13"/>
    <s v="P"/>
    <s v="Active"/>
    <n v="402"/>
    <x v="401"/>
    <s v="N"/>
    <x v="33"/>
    <n v="1000"/>
    <x v="1"/>
    <s v="Niederl. 1"/>
    <n v="1"/>
    <s v="Department"/>
    <s v="Supervisor"/>
    <s v="Non-Mgm."/>
    <s v="ang."/>
    <s v="W"/>
    <d v="2016-09-01T00:00:00"/>
    <d v="2020-07-31T00:00:00"/>
    <s v=""/>
    <n v="3"/>
    <d v="1999-11-28T00:00:00"/>
    <n v="20"/>
    <s v="N"/>
    <n v="30"/>
    <n v="2.5"/>
    <n v="39"/>
    <x v="0"/>
    <n v="1"/>
    <n v="122"/>
    <n v="0"/>
    <n v="10176"/>
    <n v="2231.0880000000002"/>
    <n v="0"/>
    <n v="0"/>
    <n v="0"/>
    <n v="0"/>
    <n v="0"/>
    <n v="0"/>
    <n v="0"/>
    <n v="0"/>
    <n v="0"/>
    <n v="0"/>
    <n v="0"/>
    <n v="0"/>
    <n v="106"/>
    <n v="0"/>
    <n v="0"/>
    <n v="0"/>
    <n v="0"/>
    <n v="23.738700000000001"/>
    <n v="0"/>
    <n v="0"/>
  </r>
  <r>
    <d v="2021-04-01T00:00:00"/>
    <x v="13"/>
    <s v="P"/>
    <s v="Active"/>
    <n v="403"/>
    <x v="402"/>
    <s v="N"/>
    <x v="19"/>
    <n v="1083"/>
    <x v="0"/>
    <s v="Niederl. 3"/>
    <n v="1"/>
    <s v="Department"/>
    <s v="Supervisor"/>
    <s v="Non-Mgm."/>
    <s v="ang."/>
    <s v="M"/>
    <d v="2016-09-01T00:00:00"/>
    <m/>
    <s v=""/>
    <n v="3"/>
    <d v="1988-11-13T00:00:00"/>
    <n v="31"/>
    <s v="N"/>
    <n v="30"/>
    <n v="2.5"/>
    <n v="39"/>
    <x v="0"/>
    <n v="1"/>
    <n v="365"/>
    <n v="0"/>
    <n v="66220"/>
    <n v="11723.84575"/>
    <n v="0"/>
    <n v="0"/>
    <n v="0"/>
    <n v="0"/>
    <n v="0"/>
    <n v="0"/>
    <n v="0"/>
    <n v="0"/>
    <n v="0"/>
    <n v="0"/>
    <n v="0"/>
    <n v="0"/>
    <n v="318"/>
    <n v="0"/>
    <n v="0"/>
    <n v="0"/>
    <n v="0"/>
    <n v="71.216099999999997"/>
    <n v="0"/>
    <n v="0"/>
  </r>
  <r>
    <d v="2021-04-01T00:00:00"/>
    <x v="13"/>
    <s v="P"/>
    <s v="Active"/>
    <n v="404"/>
    <x v="403"/>
    <s v="N"/>
    <x v="5"/>
    <n v="1093"/>
    <x v="0"/>
    <s v="Niederl. 3"/>
    <n v="1"/>
    <s v="Department"/>
    <s v="Supervisor"/>
    <s v="Non-Mgm."/>
    <s v="ang."/>
    <s v="M"/>
    <d v="2016-09-01T00:00:00"/>
    <m/>
    <s v=""/>
    <n v="3"/>
    <d v="1994-03-08T00:00:00"/>
    <n v="25"/>
    <s v="N"/>
    <n v="30"/>
    <n v="2.5"/>
    <n v="39"/>
    <x v="0"/>
    <n v="1"/>
    <n v="365"/>
    <n v="0"/>
    <n v="66232"/>
    <n v="11725.229000000001"/>
    <n v="0"/>
    <n v="0"/>
    <n v="0"/>
    <n v="0"/>
    <n v="0"/>
    <n v="0"/>
    <n v="0"/>
    <n v="0"/>
    <n v="0"/>
    <n v="0"/>
    <n v="0"/>
    <n v="0"/>
    <n v="318"/>
    <n v="0"/>
    <n v="0"/>
    <n v="0"/>
    <n v="0"/>
    <n v="71.216099999999997"/>
    <n v="0"/>
    <n v="0"/>
  </r>
  <r>
    <d v="2021-04-01T00:00:00"/>
    <x v="13"/>
    <s v="P"/>
    <s v="Active"/>
    <n v="405"/>
    <x v="404"/>
    <s v="N"/>
    <x v="19"/>
    <n v="1083"/>
    <x v="0"/>
    <s v="Niederl. 3"/>
    <n v="1"/>
    <s v="Department"/>
    <s v="Supervisor"/>
    <s v="Non-Mgm."/>
    <s v="ang."/>
    <s v="M"/>
    <d v="2016-09-15T00:00:00"/>
    <m/>
    <s v=""/>
    <n v="3"/>
    <d v="1988-01-05T00:00:00"/>
    <n v="32"/>
    <s v="N"/>
    <n v="30"/>
    <n v="2.5"/>
    <n v="39"/>
    <x v="0"/>
    <n v="1"/>
    <n v="365"/>
    <n v="0"/>
    <n v="66244"/>
    <n v="11726.612250000002"/>
    <n v="0"/>
    <n v="0"/>
    <n v="0"/>
    <n v="0"/>
    <n v="0"/>
    <n v="0"/>
    <n v="0"/>
    <n v="0"/>
    <n v="0"/>
    <n v="0"/>
    <n v="0"/>
    <n v="0"/>
    <n v="318"/>
    <n v="0"/>
    <n v="0"/>
    <n v="0"/>
    <n v="0"/>
    <n v="71.216099999999997"/>
    <n v="0"/>
    <n v="0"/>
  </r>
  <r>
    <d v="2021-04-01T00:00:00"/>
    <x v="13"/>
    <s v="P"/>
    <s v="Active"/>
    <n v="406"/>
    <x v="405"/>
    <s v="N"/>
    <x v="27"/>
    <n v="1070"/>
    <x v="0"/>
    <s v="Niederl. 3"/>
    <n v="1"/>
    <s v="Department"/>
    <s v="Supervisor"/>
    <s v="Non-Mgm."/>
    <s v="ang."/>
    <s v="W"/>
    <d v="2016-09-12T00:00:00"/>
    <m/>
    <s v=""/>
    <n v="3"/>
    <d v="1982-12-15T00:00:00"/>
    <n v="37"/>
    <s v="N"/>
    <n v="30"/>
    <n v="2.5"/>
    <n v="39"/>
    <x v="0"/>
    <n v="1"/>
    <n v="365"/>
    <n v="0"/>
    <n v="66256"/>
    <n v="11727.995500000001"/>
    <n v="0"/>
    <n v="0"/>
    <n v="0"/>
    <n v="0"/>
    <n v="0"/>
    <n v="0"/>
    <n v="0"/>
    <n v="0"/>
    <n v="0"/>
    <n v="0"/>
    <n v="0"/>
    <n v="0"/>
    <n v="318"/>
    <n v="0"/>
    <n v="0"/>
    <n v="0"/>
    <n v="0"/>
    <n v="71.216099999999997"/>
    <n v="0"/>
    <n v="0"/>
  </r>
  <r>
    <d v="2021-04-01T00:00:00"/>
    <x v="13"/>
    <s v="P"/>
    <s v="Active"/>
    <n v="407"/>
    <x v="406"/>
    <s v="N"/>
    <x v="5"/>
    <n v="1093"/>
    <x v="0"/>
    <s v="Niederl. 3"/>
    <n v="1"/>
    <s v="Department"/>
    <s v="Supervisor"/>
    <s v="Manager"/>
    <s v="ang."/>
    <s v="M"/>
    <d v="2016-09-01T00:00:00"/>
    <m/>
    <s v=""/>
    <n v="3"/>
    <d v="1980-06-22T00:00:00"/>
    <n v="39"/>
    <s v="N"/>
    <n v="30"/>
    <n v="2.5"/>
    <n v="39"/>
    <x v="0"/>
    <n v="1"/>
    <n v="365"/>
    <n v="0"/>
    <n v="66268"/>
    <n v="11729.378750000002"/>
    <n v="0"/>
    <n v="0"/>
    <n v="0"/>
    <n v="0"/>
    <n v="0"/>
    <n v="0"/>
    <n v="0"/>
    <n v="0"/>
    <n v="0"/>
    <n v="0"/>
    <n v="0"/>
    <n v="0"/>
    <n v="318"/>
    <n v="0"/>
    <n v="0"/>
    <n v="0"/>
    <n v="0"/>
    <n v="71.216099999999997"/>
    <n v="0"/>
    <n v="0"/>
  </r>
  <r>
    <d v="2021-04-01T00:00:00"/>
    <x v="13"/>
    <s v="P"/>
    <s v="Active"/>
    <n v="408"/>
    <x v="407"/>
    <s v="N"/>
    <x v="17"/>
    <n v="1088"/>
    <x v="0"/>
    <s v="Niederl. 3"/>
    <n v="1"/>
    <s v="Department"/>
    <s v="Supervisor"/>
    <s v="Director"/>
    <s v="ang."/>
    <s v="M"/>
    <d v="2016-10-01T00:00:00"/>
    <m/>
    <s v=""/>
    <n v="3"/>
    <d v="1969-04-18T00:00:00"/>
    <n v="50"/>
    <s v="N"/>
    <n v="30"/>
    <n v="2.5"/>
    <n v="39"/>
    <x v="0"/>
    <n v="1"/>
    <n v="365"/>
    <n v="0"/>
    <n v="66280"/>
    <n v="11730.762000000002"/>
    <n v="0"/>
    <n v="0"/>
    <n v="0"/>
    <n v="0"/>
    <n v="0"/>
    <n v="0"/>
    <n v="0"/>
    <n v="10000.08"/>
    <n v="0"/>
    <n v="0"/>
    <n v="0"/>
    <n v="0"/>
    <n v="318"/>
    <n v="0"/>
    <n v="0"/>
    <n v="0"/>
    <n v="0"/>
    <n v="2310.7340159999999"/>
    <n v="2181.5039999999995"/>
    <n v="0"/>
  </r>
  <r>
    <d v="2021-04-01T00:00:00"/>
    <x v="13"/>
    <s v="P"/>
    <s v="Active"/>
    <n v="409"/>
    <x v="408"/>
    <s v="N"/>
    <x v="22"/>
    <n v="1029"/>
    <x v="6"/>
    <s v="Niederl. 10"/>
    <n v="1"/>
    <s v="Department"/>
    <s v="Supervisor"/>
    <s v="Non-Mgm."/>
    <s v="ang."/>
    <s v="M"/>
    <d v="2016-10-01T00:00:00"/>
    <m/>
    <s v=""/>
    <n v="3"/>
    <d v="1970-02-20T00:00:00"/>
    <n v="49"/>
    <s v="J"/>
    <n v="30"/>
    <n v="2.5"/>
    <n v="39"/>
    <x v="0"/>
    <n v="1"/>
    <n v="365"/>
    <n v="0"/>
    <n v="66292"/>
    <n v="11732.145250000001"/>
    <n v="0"/>
    <n v="0"/>
    <n v="0"/>
    <n v="0"/>
    <n v="0"/>
    <n v="0"/>
    <n v="0"/>
    <n v="0"/>
    <n v="0"/>
    <n v="0"/>
    <n v="3824.5384615384619"/>
    <n v="3038.3833333333337"/>
    <n v="318"/>
    <n v="0"/>
    <n v="0"/>
    <n v="0"/>
    <n v="0"/>
    <n v="1608.1674359615388"/>
    <n v="0"/>
    <n v="0"/>
  </r>
  <r>
    <d v="2021-04-01T00:00:00"/>
    <x v="13"/>
    <s v="P"/>
    <s v="Active"/>
    <n v="410"/>
    <x v="409"/>
    <s v="Y"/>
    <x v="20"/>
    <n v="1021"/>
    <x v="7"/>
    <s v="Niederl. 9"/>
    <n v="0.5"/>
    <s v="Department"/>
    <s v="Supervisor"/>
    <s v="Non-Mgm."/>
    <s v="ang."/>
    <s v="W"/>
    <d v="2016-10-01T00:00:00"/>
    <m/>
    <s v=""/>
    <n v="3"/>
    <d v="1977-03-21T00:00:00"/>
    <n v="42"/>
    <s v="N"/>
    <n v="24"/>
    <n v="2"/>
    <n v="39"/>
    <x v="0"/>
    <n v="0.5"/>
    <n v="730"/>
    <n v="0"/>
    <n v="132620"/>
    <n v="23468.354499999994"/>
    <n v="0"/>
    <n v="0"/>
    <n v="0"/>
    <n v="0"/>
    <n v="0"/>
    <n v="0"/>
    <n v="0"/>
    <n v="0"/>
    <n v="0"/>
    <n v="0"/>
    <n v="0"/>
    <n v="0"/>
    <n v="318"/>
    <n v="0"/>
    <n v="0"/>
    <n v="0"/>
    <n v="0"/>
    <n v="71.216099999999997"/>
    <n v="0"/>
    <n v="0"/>
  </r>
  <r>
    <d v="2021-04-01T00:00:00"/>
    <x v="13"/>
    <s v="P"/>
    <s v="Active"/>
    <n v="410"/>
    <x v="409"/>
    <s v="Y"/>
    <x v="20"/>
    <n v="1027"/>
    <x v="6"/>
    <s v="Niederl. 10"/>
    <n v="0.5"/>
    <s v="Department"/>
    <s v="Supervisor"/>
    <s v="Non-Mgm."/>
    <s v="ang."/>
    <s v="W"/>
    <d v="2016-10-01T00:00:00"/>
    <m/>
    <s v=""/>
    <n v="3"/>
    <d v="1977-03-21T00:00:00"/>
    <n v="42"/>
    <s v="N"/>
    <n v="24"/>
    <n v="2"/>
    <n v="39"/>
    <x v="0"/>
    <n v="0.5"/>
    <n v="730"/>
    <n v="0"/>
    <n v="132620"/>
    <n v="23468.354499999994"/>
    <n v="0"/>
    <n v="0"/>
    <n v="0"/>
    <n v="0"/>
    <n v="0"/>
    <n v="0"/>
    <n v="0"/>
    <n v="0"/>
    <n v="0"/>
    <n v="0"/>
    <n v="0"/>
    <n v="0"/>
    <n v="318"/>
    <n v="0"/>
    <n v="0"/>
    <n v="0"/>
    <n v="0"/>
    <n v="71.216099999999997"/>
    <n v="0"/>
    <n v="0"/>
  </r>
  <r>
    <d v="2021-04-01T00:00:00"/>
    <x v="13"/>
    <s v="P"/>
    <s v="Active"/>
    <n v="411"/>
    <x v="410"/>
    <s v="N"/>
    <x v="16"/>
    <n v="1067"/>
    <x v="4"/>
    <s v="Niederl. 6"/>
    <n v="1"/>
    <s v="Department"/>
    <s v="Supervisor"/>
    <s v="Non-Mgm."/>
    <s v="ang."/>
    <s v="M"/>
    <d v="2016-10-27T00:00:00"/>
    <m/>
    <s v=""/>
    <n v="3"/>
    <d v="1967-03-18T00:00:00"/>
    <n v="52"/>
    <s v="J"/>
    <n v="30"/>
    <n v="2.5"/>
    <n v="39"/>
    <x v="0"/>
    <n v="1"/>
    <n v="365"/>
    <n v="0"/>
    <n v="66328"/>
    <n v="11736.123500000002"/>
    <n v="0"/>
    <n v="0"/>
    <n v="0"/>
    <n v="0"/>
    <n v="0"/>
    <n v="0"/>
    <n v="0"/>
    <n v="0"/>
    <n v="0"/>
    <n v="0"/>
    <n v="3826.6153846153848"/>
    <n v="3040.0333333333338"/>
    <n v="318"/>
    <n v="0"/>
    <n v="0"/>
    <n v="0"/>
    <n v="0"/>
    <n v="1609.0020803846157"/>
    <n v="0"/>
    <n v="0"/>
  </r>
  <r>
    <d v="2021-04-01T00:00:00"/>
    <x v="13"/>
    <s v="P"/>
    <s v="Active"/>
    <n v="412"/>
    <x v="411"/>
    <s v="N"/>
    <x v="22"/>
    <n v="1060"/>
    <x v="2"/>
    <s v="Niederl. 7"/>
    <n v="1"/>
    <s v="Department"/>
    <s v="Supervisor"/>
    <s v="Non-Mgm."/>
    <s v="ang."/>
    <s v="M"/>
    <d v="2017-01-01T00:00:00"/>
    <m/>
    <s v=""/>
    <n v="3"/>
    <d v="1982-09-20T00:00:00"/>
    <n v="37"/>
    <s v="J"/>
    <n v="30"/>
    <n v="2.5"/>
    <n v="39"/>
    <x v="0"/>
    <n v="1"/>
    <n v="365"/>
    <n v="0"/>
    <n v="66340"/>
    <n v="11737.421"/>
    <n v="0"/>
    <n v="0"/>
    <n v="0"/>
    <n v="0"/>
    <n v="0"/>
    <n v="0"/>
    <n v="0"/>
    <n v="0"/>
    <n v="0"/>
    <n v="0"/>
    <n v="3827.3076923076928"/>
    <n v="3040.5833333333335"/>
    <n v="318"/>
    <n v="0"/>
    <n v="0"/>
    <n v="0"/>
    <n v="0"/>
    <n v="1609.2802951923079"/>
    <n v="0"/>
    <n v="0"/>
  </r>
  <r>
    <d v="2021-04-01T00:00:00"/>
    <x v="13"/>
    <s v="P"/>
    <s v="Active"/>
    <n v="413"/>
    <x v="412"/>
    <s v="N"/>
    <x v="42"/>
    <n v="1076"/>
    <x v="0"/>
    <s v="Niederl. 3"/>
    <n v="1"/>
    <s v="Department"/>
    <s v="Supervisor"/>
    <s v="Non-Mgm."/>
    <s v="ang."/>
    <s v="W"/>
    <d v="2017-01-09T00:00:00"/>
    <m/>
    <s v=""/>
    <n v="3"/>
    <d v="1977-09-09T00:00:00"/>
    <n v="42"/>
    <s v="N"/>
    <n v="30"/>
    <n v="2.5"/>
    <n v="39"/>
    <x v="0"/>
    <n v="1"/>
    <n v="365"/>
    <n v="0"/>
    <n v="66352"/>
    <n v="11738.718500000001"/>
    <n v="0"/>
    <n v="0"/>
    <n v="0"/>
    <n v="0"/>
    <n v="0"/>
    <n v="0"/>
    <n v="0"/>
    <n v="0"/>
    <n v="0"/>
    <n v="0"/>
    <n v="0"/>
    <n v="0"/>
    <n v="318"/>
    <n v="0"/>
    <n v="0"/>
    <n v="0"/>
    <n v="0"/>
    <n v="71.216099999999997"/>
    <n v="0"/>
    <n v="0"/>
  </r>
  <r>
    <d v="2021-04-01T00:00:00"/>
    <x v="13"/>
    <s v="P"/>
    <s v="Active"/>
    <n v="414"/>
    <x v="413"/>
    <s v="N"/>
    <x v="35"/>
    <n v="1078"/>
    <x v="0"/>
    <s v="Niederl. 3"/>
    <n v="1"/>
    <s v="Department"/>
    <s v="Supervisor"/>
    <s v="Non-Mgm."/>
    <s v="ang."/>
    <s v="M"/>
    <d v="2017-01-01T00:00:00"/>
    <m/>
    <s v=""/>
    <n v="3"/>
    <d v="1980-04-12T00:00:00"/>
    <n v="39"/>
    <s v="N"/>
    <n v="30"/>
    <n v="2.5"/>
    <n v="39"/>
    <x v="0"/>
    <n v="1"/>
    <n v="365"/>
    <n v="0"/>
    <n v="66364"/>
    <n v="11740.016000000001"/>
    <n v="0"/>
    <n v="0"/>
    <n v="0"/>
    <n v="0"/>
    <n v="0"/>
    <n v="0"/>
    <n v="0"/>
    <n v="0"/>
    <n v="0"/>
    <n v="0"/>
    <n v="0"/>
    <n v="0"/>
    <n v="318"/>
    <n v="0"/>
    <n v="0"/>
    <n v="0"/>
    <n v="0"/>
    <n v="71.216099999999997"/>
    <n v="1350.8544000000002"/>
    <n v="0"/>
  </r>
  <r>
    <d v="2021-04-01T00:00:00"/>
    <x v="13"/>
    <s v="P"/>
    <s v="Active"/>
    <n v="415"/>
    <x v="414"/>
    <s v="Y"/>
    <x v="16"/>
    <n v="1025"/>
    <x v="6"/>
    <s v="Niederl. 10"/>
    <n v="0.5"/>
    <s v="Department"/>
    <s v="Supervisor"/>
    <s v="Manager"/>
    <s v="ang."/>
    <s v="M"/>
    <d v="2017-01-01T00:00:00"/>
    <m/>
    <s v=""/>
    <n v="3"/>
    <d v="1979-02-15T00:00:00"/>
    <n v="40"/>
    <s v="N"/>
    <n v="30"/>
    <n v="2.5"/>
    <n v="39"/>
    <x v="0"/>
    <n v="0.5"/>
    <n v="730"/>
    <n v="0"/>
    <n v="132764"/>
    <n v="23483.924499999994"/>
    <n v="0"/>
    <n v="0"/>
    <n v="0"/>
    <n v="0"/>
    <n v="0"/>
    <n v="0"/>
    <n v="0"/>
    <n v="0"/>
    <n v="0"/>
    <n v="0"/>
    <n v="0"/>
    <n v="0"/>
    <n v="318"/>
    <n v="0"/>
    <n v="0"/>
    <n v="0"/>
    <n v="0"/>
    <n v="71.216099999999997"/>
    <n v="2055.8759999999997"/>
    <n v="0"/>
  </r>
  <r>
    <d v="2021-04-01T00:00:00"/>
    <x v="13"/>
    <s v="P"/>
    <s v="Active"/>
    <n v="415"/>
    <x v="414"/>
    <s v="Y"/>
    <x v="16"/>
    <n v="1019"/>
    <x v="7"/>
    <s v="Niederl. 9"/>
    <n v="0.5"/>
    <s v="Department"/>
    <s v="Supervisor"/>
    <s v="Manager"/>
    <s v="ang."/>
    <s v="M"/>
    <d v="2017-01-01T00:00:00"/>
    <m/>
    <s v=""/>
    <n v="3"/>
    <d v="1979-02-15T00:00:00"/>
    <n v="40"/>
    <s v="N"/>
    <n v="30"/>
    <n v="2.5"/>
    <n v="39"/>
    <x v="0"/>
    <n v="0.5"/>
    <n v="730"/>
    <n v="0"/>
    <n v="132764"/>
    <n v="23483.924499999994"/>
    <n v="0"/>
    <n v="0"/>
    <n v="0"/>
    <n v="0"/>
    <n v="0"/>
    <n v="0"/>
    <n v="0"/>
    <n v="0"/>
    <n v="0"/>
    <n v="0"/>
    <n v="0"/>
    <n v="0"/>
    <n v="318"/>
    <n v="0"/>
    <n v="0"/>
    <n v="0"/>
    <n v="0"/>
    <n v="71.216099999999997"/>
    <n v="2055.8759999999997"/>
    <n v="0"/>
  </r>
  <r>
    <d v="2021-04-01T00:00:00"/>
    <x v="13"/>
    <s v="P"/>
    <s v="Active"/>
    <n v="416"/>
    <x v="415"/>
    <s v="N"/>
    <x v="11"/>
    <n v="1082"/>
    <x v="0"/>
    <s v="Niederl. 3"/>
    <n v="1"/>
    <s v="Department"/>
    <s v="Supervisor"/>
    <s v="Manager"/>
    <s v="ang."/>
    <s v="M"/>
    <d v="2017-02-01T00:00:00"/>
    <m/>
    <s v=""/>
    <n v="2"/>
    <d v="1985-01-06T00:00:00"/>
    <n v="35"/>
    <s v="N"/>
    <n v="30"/>
    <n v="2.5"/>
    <n v="39"/>
    <x v="0"/>
    <n v="1"/>
    <n v="365"/>
    <n v="0"/>
    <n v="66400"/>
    <n v="11743.908500000001"/>
    <n v="0"/>
    <n v="0"/>
    <n v="0"/>
    <n v="0"/>
    <n v="0"/>
    <n v="0"/>
    <n v="0"/>
    <n v="0"/>
    <n v="0"/>
    <n v="0"/>
    <n v="0"/>
    <n v="0"/>
    <n v="318"/>
    <n v="0"/>
    <n v="0"/>
    <n v="0"/>
    <n v="0"/>
    <n v="71.216099999999997"/>
    <n v="0"/>
    <n v="0"/>
  </r>
  <r>
    <d v="2021-04-01T00:00:00"/>
    <x v="13"/>
    <s v="P"/>
    <s v="Active"/>
    <n v="417"/>
    <x v="416"/>
    <s v="N"/>
    <x v="18"/>
    <n v="1080"/>
    <x v="0"/>
    <s v="Niederl. 3"/>
    <n v="1"/>
    <s v="Department"/>
    <s v="Supervisor"/>
    <s v="Non-Mgm."/>
    <s v="ang."/>
    <s v="M"/>
    <d v="2017-02-01T00:00:00"/>
    <m/>
    <s v=""/>
    <n v="2"/>
    <d v="1959-01-16T00:00:00"/>
    <n v="61"/>
    <s v="N"/>
    <n v="30"/>
    <n v="2.5"/>
    <n v="39"/>
    <x v="0"/>
    <n v="1"/>
    <n v="365"/>
    <n v="0"/>
    <n v="66412"/>
    <n v="11745.206000000002"/>
    <n v="0"/>
    <n v="0"/>
    <n v="0"/>
    <n v="0"/>
    <n v="0"/>
    <n v="0"/>
    <n v="0"/>
    <n v="0"/>
    <n v="0"/>
    <n v="0"/>
    <n v="0"/>
    <n v="0"/>
    <n v="318"/>
    <n v="0"/>
    <n v="0"/>
    <n v="0"/>
    <n v="0"/>
    <n v="71.216099999999997"/>
    <n v="0"/>
    <n v="0"/>
  </r>
  <r>
    <d v="2021-04-01T00:00:00"/>
    <x v="13"/>
    <s v="P"/>
    <s v="Active"/>
    <n v="418"/>
    <x v="417"/>
    <s v="N"/>
    <x v="6"/>
    <n v="1014"/>
    <x v="1"/>
    <s v="Niederl. 1"/>
    <n v="1"/>
    <s v="Department"/>
    <s v="Supervisor"/>
    <s v="Non-Mgm."/>
    <s v="ang."/>
    <s v="W"/>
    <d v="2017-02-01T00:00:00"/>
    <m/>
    <s v=""/>
    <n v="2"/>
    <d v="1986-11-19T00:00:00"/>
    <n v="33"/>
    <s v="N"/>
    <n v="30"/>
    <n v="2.5"/>
    <n v="39"/>
    <x v="0"/>
    <n v="1"/>
    <n v="365"/>
    <n v="0"/>
    <n v="66424"/>
    <n v="11746.503500000001"/>
    <n v="0"/>
    <n v="0"/>
    <n v="0"/>
    <n v="0"/>
    <n v="0"/>
    <n v="0"/>
    <n v="0"/>
    <n v="0"/>
    <n v="0"/>
    <n v="0"/>
    <n v="0"/>
    <n v="0"/>
    <n v="318"/>
    <n v="0"/>
    <n v="0"/>
    <n v="0"/>
    <n v="0"/>
    <n v="71.216099999999997"/>
    <n v="0"/>
    <n v="0"/>
  </r>
  <r>
    <d v="2021-04-01T00:00:00"/>
    <x v="13"/>
    <s v="P"/>
    <s v="Active"/>
    <n v="419"/>
    <x v="418"/>
    <s v="N"/>
    <x v="37"/>
    <n v="1005"/>
    <x v="1"/>
    <s v="Niederl. 1"/>
    <n v="1"/>
    <s v="Department"/>
    <s v="Supervisor"/>
    <s v="Non-Mgm."/>
    <s v="ang."/>
    <s v="M"/>
    <d v="2017-02-01T00:00:00"/>
    <m/>
    <s v=""/>
    <n v="2"/>
    <d v="1980-04-29T00:00:00"/>
    <n v="39"/>
    <s v="N"/>
    <n v="30"/>
    <n v="2.5"/>
    <n v="39"/>
    <x v="0"/>
    <n v="1"/>
    <n v="365"/>
    <n v="0"/>
    <n v="66436"/>
    <n v="11747.801000000001"/>
    <n v="0"/>
    <n v="0"/>
    <n v="0"/>
    <n v="0"/>
    <n v="0"/>
    <n v="0"/>
    <n v="0"/>
    <n v="0"/>
    <n v="0"/>
    <n v="0"/>
    <n v="0"/>
    <n v="0"/>
    <n v="318"/>
    <n v="0"/>
    <n v="0"/>
    <n v="0"/>
    <n v="0"/>
    <n v="71.216099999999997"/>
    <n v="0"/>
    <n v="0"/>
  </r>
  <r>
    <d v="2021-04-01T00:00:00"/>
    <x v="13"/>
    <s v="P"/>
    <s v="Active"/>
    <n v="420"/>
    <x v="419"/>
    <s v="N"/>
    <x v="31"/>
    <n v="1059"/>
    <x v="2"/>
    <s v="Niederl. 7"/>
    <n v="1"/>
    <s v="Department"/>
    <s v="Supervisor"/>
    <s v="Non-Mgm."/>
    <s v="ang."/>
    <s v="M"/>
    <d v="2017-02-01T00:00:00"/>
    <m/>
    <s v=""/>
    <n v="2"/>
    <d v="1966-02-17T00:00:00"/>
    <n v="53"/>
    <s v="J"/>
    <n v="30"/>
    <n v="2.5"/>
    <n v="39"/>
    <x v="0"/>
    <n v="1"/>
    <n v="365"/>
    <n v="0"/>
    <n v="66448"/>
    <n v="11749.0985"/>
    <n v="0"/>
    <n v="0"/>
    <n v="360"/>
    <n v="0"/>
    <n v="10500"/>
    <n v="0"/>
    <n v="0"/>
    <n v="0"/>
    <n v="0"/>
    <n v="0"/>
    <n v="3833.5384615384614"/>
    <n v="3045.5333333333338"/>
    <n v="318"/>
    <n v="0"/>
    <n v="0"/>
    <n v="0"/>
    <n v="0"/>
    <n v="4043.8812284615387"/>
    <n v="934.79999999999984"/>
    <n v="0"/>
  </r>
  <r>
    <d v="2021-04-01T00:00:00"/>
    <x v="13"/>
    <s v="P"/>
    <s v="Active"/>
    <n v="421"/>
    <x v="420"/>
    <s v="N"/>
    <x v="22"/>
    <n v="1029"/>
    <x v="6"/>
    <s v="Niederl. 10"/>
    <n v="1"/>
    <s v="Department"/>
    <s v="Supervisor"/>
    <s v="Non-Mgm."/>
    <s v="ang."/>
    <s v="M"/>
    <d v="2017-03-01T00:00:00"/>
    <m/>
    <s v=""/>
    <n v="2"/>
    <d v="1986-12-27T00:00:00"/>
    <n v="33"/>
    <s v="J"/>
    <n v="30"/>
    <n v="2.5"/>
    <n v="39"/>
    <x v="0"/>
    <n v="1"/>
    <n v="365"/>
    <n v="0"/>
    <n v="66460"/>
    <n v="11750.396000000001"/>
    <n v="0"/>
    <n v="0"/>
    <n v="0"/>
    <n v="0"/>
    <n v="0"/>
    <n v="0"/>
    <n v="0"/>
    <n v="0"/>
    <n v="0"/>
    <n v="0"/>
    <n v="3834.2307692307695"/>
    <n v="3046.0833333333339"/>
    <n v="318"/>
    <n v="0"/>
    <n v="0"/>
    <n v="0"/>
    <n v="0"/>
    <n v="1612.0624432692307"/>
    <n v="0"/>
    <n v="0"/>
  </r>
  <r>
    <d v="2021-04-01T00:00:00"/>
    <x v="13"/>
    <s v="P"/>
    <s v="Active"/>
    <n v="422"/>
    <x v="421"/>
    <s v="N"/>
    <x v="26"/>
    <n v="1091"/>
    <x v="0"/>
    <s v="Niederl. 3"/>
    <n v="1"/>
    <s v="Department"/>
    <s v="Supervisor"/>
    <s v="Non-Mgm."/>
    <s v="ang."/>
    <s v="W"/>
    <d v="2017-03-06T00:00:00"/>
    <m/>
    <s v=""/>
    <n v="2"/>
    <d v="1989-01-27T00:00:00"/>
    <n v="30"/>
    <s v="N"/>
    <n v="30"/>
    <n v="2.5"/>
    <n v="39"/>
    <x v="0"/>
    <n v="1"/>
    <n v="365"/>
    <n v="0"/>
    <n v="66472"/>
    <n v="11751.693500000001"/>
    <n v="0"/>
    <n v="0"/>
    <n v="0"/>
    <n v="0"/>
    <n v="0"/>
    <n v="0"/>
    <n v="0"/>
    <n v="0"/>
    <n v="0"/>
    <n v="0"/>
    <n v="0"/>
    <n v="0"/>
    <n v="318"/>
    <n v="0"/>
    <n v="0"/>
    <n v="0"/>
    <n v="0"/>
    <n v="71.216099999999997"/>
    <n v="0"/>
    <n v="0"/>
  </r>
  <r>
    <d v="2021-04-01T00:00:00"/>
    <x v="13"/>
    <s v="P"/>
    <s v="Active"/>
    <n v="423"/>
    <x v="422"/>
    <s v="N"/>
    <x v="18"/>
    <n v="1080"/>
    <x v="0"/>
    <s v="Niederl. 3"/>
    <n v="1"/>
    <s v="Department"/>
    <s v="Supervisor"/>
    <s v="Non-Mgm."/>
    <s v="ang."/>
    <s v="W"/>
    <d v="2017-04-01T00:00:00"/>
    <m/>
    <s v=""/>
    <n v="2"/>
    <d v="1965-09-22T00:00:00"/>
    <n v="54"/>
    <s v="N"/>
    <n v="30"/>
    <n v="2.5"/>
    <n v="39"/>
    <x v="0"/>
    <n v="1"/>
    <n v="365"/>
    <n v="0"/>
    <n v="66484"/>
    <n v="11752.991000000002"/>
    <n v="0"/>
    <n v="0"/>
    <n v="0"/>
    <n v="0"/>
    <n v="0"/>
    <n v="0"/>
    <n v="0"/>
    <n v="0"/>
    <n v="0"/>
    <n v="0"/>
    <n v="0"/>
    <n v="0"/>
    <n v="318"/>
    <n v="0"/>
    <n v="0"/>
    <n v="0"/>
    <n v="0"/>
    <n v="71.216099999999997"/>
    <n v="0"/>
    <n v="0"/>
  </r>
  <r>
    <d v="2021-04-01T00:00:00"/>
    <x v="13"/>
    <s v="P"/>
    <s v="Active"/>
    <n v="424"/>
    <x v="423"/>
    <s v="N"/>
    <x v="22"/>
    <n v="1029"/>
    <x v="6"/>
    <s v="Niederl. 10"/>
    <n v="1"/>
    <s v="Department"/>
    <s v="Supervisor"/>
    <s v="Non-Mgm."/>
    <s v="ang."/>
    <s v="M"/>
    <d v="2017-04-01T00:00:00"/>
    <m/>
    <s v=""/>
    <n v="2"/>
    <d v="1980-06-05T00:00:00"/>
    <n v="39"/>
    <s v="J"/>
    <n v="30"/>
    <n v="2.5"/>
    <n v="39"/>
    <x v="0"/>
    <n v="1"/>
    <n v="365"/>
    <n v="0"/>
    <n v="66496"/>
    <n v="11754.288500000002"/>
    <n v="0"/>
    <n v="0"/>
    <n v="0"/>
    <n v="0"/>
    <n v="0"/>
    <n v="0"/>
    <n v="0"/>
    <n v="0"/>
    <n v="0"/>
    <n v="0"/>
    <n v="3836.3076923076919"/>
    <n v="3047.7333333333336"/>
    <n v="318"/>
    <n v="0"/>
    <n v="0"/>
    <n v="0"/>
    <n v="0"/>
    <n v="1612.8970876923077"/>
    <n v="0"/>
    <n v="0"/>
  </r>
  <r>
    <d v="2021-04-01T00:00:00"/>
    <x v="13"/>
    <s v="P"/>
    <s v="Active"/>
    <n v="425"/>
    <x v="424"/>
    <s v="N"/>
    <x v="22"/>
    <n v="1035"/>
    <x v="5"/>
    <s v="Niederl. 5"/>
    <n v="1"/>
    <s v="Department"/>
    <s v="Supervisor"/>
    <s v="Non-Mgm."/>
    <s v="ang."/>
    <s v="M"/>
    <d v="2017-04-18T00:00:00"/>
    <m/>
    <s v=""/>
    <n v="2"/>
    <d v="1963-04-11T00:00:00"/>
    <n v="56"/>
    <s v="J"/>
    <n v="30"/>
    <n v="2.5"/>
    <n v="39"/>
    <x v="0"/>
    <n v="1"/>
    <n v="365"/>
    <n v="0"/>
    <n v="66508"/>
    <n v="11755.586000000001"/>
    <n v="0"/>
    <n v="0"/>
    <n v="0"/>
    <n v="0"/>
    <n v="0"/>
    <n v="0"/>
    <n v="0"/>
    <n v="0"/>
    <n v="0"/>
    <n v="0"/>
    <n v="3837"/>
    <n v="3048.2833333333338"/>
    <n v="318"/>
    <n v="0"/>
    <n v="0"/>
    <n v="0"/>
    <n v="0"/>
    <n v="1613.1753025"/>
    <n v="0"/>
    <n v="0"/>
  </r>
  <r>
    <d v="2021-04-01T00:00:00"/>
    <x v="13"/>
    <s v="P"/>
    <s v="Active"/>
    <n v="426"/>
    <x v="425"/>
    <s v="N"/>
    <x v="17"/>
    <n v="1088"/>
    <x v="0"/>
    <s v="Niederl. 3"/>
    <n v="1"/>
    <s v="Department"/>
    <s v="Supervisor"/>
    <s v="Non-Mgm."/>
    <s v="ang."/>
    <s v="W"/>
    <d v="2017-03-27T00:00:00"/>
    <m/>
    <s v=""/>
    <n v="2"/>
    <d v="1979-06-07T00:00:00"/>
    <n v="40"/>
    <s v="N"/>
    <n v="30"/>
    <n v="2.5"/>
    <n v="35"/>
    <x v="0"/>
    <n v="0.89743589743589769"/>
    <n v="365"/>
    <n v="0"/>
    <n v="66520"/>
    <n v="11756.883500000002"/>
    <n v="0"/>
    <n v="0"/>
    <n v="0"/>
    <n v="0"/>
    <n v="0"/>
    <n v="0"/>
    <n v="0"/>
    <n v="0"/>
    <n v="0"/>
    <n v="0"/>
    <n v="0"/>
    <n v="0"/>
    <n v="318"/>
    <n v="0"/>
    <n v="0"/>
    <n v="0"/>
    <n v="0"/>
    <n v="71.216099999999997"/>
    <n v="0"/>
    <n v="0"/>
  </r>
  <r>
    <d v="2021-04-01T00:00:00"/>
    <x v="13"/>
    <s v="P"/>
    <s v="Active"/>
    <n v="427"/>
    <x v="426"/>
    <s v="N"/>
    <x v="28"/>
    <n v="1004"/>
    <x v="1"/>
    <s v="Niederl. 1"/>
    <n v="1"/>
    <s v="Department"/>
    <s v="Supervisor"/>
    <s v="Non-Mgm."/>
    <s v="ang."/>
    <s v="W"/>
    <d v="1991-02-18T00:00:00"/>
    <m/>
    <s v=""/>
    <n v="28"/>
    <d v="1967-06-28T00:00:00"/>
    <n v="52"/>
    <s v="N"/>
    <n v="24"/>
    <n v="2"/>
    <n v="20"/>
    <x v="0"/>
    <n v="0.51282051282051277"/>
    <n v="365"/>
    <n v="0"/>
    <n v="66532"/>
    <n v="11758.181000000002"/>
    <n v="0"/>
    <n v="0"/>
    <n v="0"/>
    <n v="0"/>
    <n v="0"/>
    <n v="0"/>
    <n v="0"/>
    <n v="0"/>
    <n v="0"/>
    <n v="0"/>
    <n v="0"/>
    <n v="0"/>
    <n v="318"/>
    <n v="0"/>
    <n v="0"/>
    <n v="0"/>
    <n v="0"/>
    <n v="71.216099999999997"/>
    <n v="0"/>
    <n v="0"/>
  </r>
  <r>
    <d v="2021-04-01T00:00:00"/>
    <x v="13"/>
    <s v="P"/>
    <s v="Active"/>
    <n v="428"/>
    <x v="427"/>
    <s v="N"/>
    <x v="22"/>
    <n v="1023"/>
    <x v="7"/>
    <s v="Niederl. 9"/>
    <n v="1"/>
    <s v="Department"/>
    <s v="Supervisor"/>
    <s v="Non-Mgm."/>
    <s v="ang."/>
    <s v="M"/>
    <d v="2017-04-16T00:00:00"/>
    <m/>
    <s v=""/>
    <n v="2"/>
    <d v="1978-09-12T00:00:00"/>
    <n v="41"/>
    <s v="J"/>
    <n v="30"/>
    <n v="2.5"/>
    <n v="39"/>
    <x v="0"/>
    <n v="1"/>
    <n v="365"/>
    <n v="0"/>
    <n v="66544"/>
    <n v="11759.478500000001"/>
    <n v="0"/>
    <n v="0"/>
    <n v="0"/>
    <n v="0"/>
    <n v="0"/>
    <n v="0"/>
    <n v="0"/>
    <n v="0"/>
    <n v="0"/>
    <n v="0"/>
    <n v="3839.0769230769233"/>
    <n v="3049.9333333333338"/>
    <n v="318"/>
    <n v="0"/>
    <n v="0"/>
    <n v="0"/>
    <n v="0"/>
    <n v="1614.009946923077"/>
    <n v="0"/>
    <n v="0"/>
  </r>
  <r>
    <d v="2021-04-01T00:00:00"/>
    <x v="13"/>
    <s v="P"/>
    <s v="Active"/>
    <n v="429"/>
    <x v="428"/>
    <s v="N"/>
    <x v="22"/>
    <n v="1047"/>
    <x v="9"/>
    <s v="Niederl. 4"/>
    <n v="1"/>
    <s v="Department"/>
    <s v="Supervisor"/>
    <s v="Non-Mgm."/>
    <s v="ang."/>
    <s v="M"/>
    <d v="2017-05-01T00:00:00"/>
    <m/>
    <s v=""/>
    <n v="2"/>
    <d v="1980-09-05T00:00:00"/>
    <n v="39"/>
    <s v="J"/>
    <n v="30"/>
    <n v="2.5"/>
    <n v="39"/>
    <x v="0"/>
    <n v="1"/>
    <n v="365"/>
    <n v="0"/>
    <n v="66556"/>
    <n v="11760.776000000002"/>
    <n v="0"/>
    <n v="0"/>
    <n v="0"/>
    <n v="0"/>
    <n v="0"/>
    <n v="0"/>
    <n v="0"/>
    <n v="0"/>
    <n v="0"/>
    <n v="0"/>
    <n v="3839.7692307692309"/>
    <n v="3050.4833333333336"/>
    <n v="318"/>
    <n v="0"/>
    <n v="0"/>
    <n v="0"/>
    <n v="0"/>
    <n v="1614.2881617307696"/>
    <n v="0"/>
    <n v="0"/>
  </r>
  <r>
    <d v="2021-04-01T00:00:00"/>
    <x v="13"/>
    <s v="P"/>
    <s v="Active"/>
    <n v="430"/>
    <x v="429"/>
    <s v="N"/>
    <x v="23"/>
    <n v="1068"/>
    <x v="0"/>
    <s v="Niederl. 3"/>
    <n v="1"/>
    <s v="Department"/>
    <s v="Supervisor"/>
    <s v="Non-Mgm."/>
    <s v="ang."/>
    <s v="M"/>
    <d v="2017-05-01T00:00:00"/>
    <m/>
    <s v=""/>
    <n v="2"/>
    <d v="1970-04-29T00:00:00"/>
    <n v="49"/>
    <s v="N"/>
    <n v="24"/>
    <n v="2"/>
    <n v="32"/>
    <x v="0"/>
    <n v="0.8205128205128206"/>
    <n v="365"/>
    <n v="0"/>
    <n v="66568"/>
    <n v="11762.073500000002"/>
    <n v="0"/>
    <n v="0"/>
    <n v="0"/>
    <n v="0"/>
    <n v="0"/>
    <n v="0"/>
    <n v="0"/>
    <n v="0"/>
    <n v="0"/>
    <n v="0"/>
    <n v="0"/>
    <n v="0"/>
    <n v="318"/>
    <n v="0"/>
    <n v="0"/>
    <n v="0"/>
    <n v="0"/>
    <n v="71.216099999999997"/>
    <n v="0"/>
    <n v="0"/>
  </r>
  <r>
    <d v="2021-04-01T00:00:00"/>
    <x v="13"/>
    <s v="P"/>
    <s v="Active"/>
    <n v="431"/>
    <x v="430"/>
    <s v="N"/>
    <x v="22"/>
    <n v="1035"/>
    <x v="5"/>
    <s v="Niederl. 5"/>
    <n v="1"/>
    <s v="Department"/>
    <s v="Supervisor"/>
    <s v="Non-Mgm."/>
    <s v="ang."/>
    <s v="M"/>
    <d v="2017-05-01T00:00:00"/>
    <m/>
    <s v=""/>
    <n v="2"/>
    <d v="1979-05-15T00:00:00"/>
    <n v="40"/>
    <s v="J"/>
    <n v="30"/>
    <n v="2.5"/>
    <n v="39"/>
    <x v="0"/>
    <n v="1"/>
    <n v="365"/>
    <n v="0"/>
    <n v="66580"/>
    <n v="11763.371000000001"/>
    <n v="0"/>
    <n v="0"/>
    <n v="0"/>
    <n v="0"/>
    <n v="0"/>
    <n v="0"/>
    <n v="0"/>
    <n v="0"/>
    <n v="0"/>
    <n v="0"/>
    <n v="3841.1538461538466"/>
    <n v="3051.5833333333335"/>
    <n v="318"/>
    <n v="0"/>
    <n v="0"/>
    <n v="0"/>
    <n v="0"/>
    <n v="1614.8445913461539"/>
    <n v="0"/>
    <n v="0"/>
  </r>
  <r>
    <d v="2021-04-01T00:00:00"/>
    <x v="13"/>
    <s v="P"/>
    <s v="Active"/>
    <n v="432"/>
    <x v="431"/>
    <s v="Y"/>
    <x v="16"/>
    <n v="1049"/>
    <x v="3"/>
    <s v="Niederl. 8"/>
    <n v="0.5"/>
    <s v="Department"/>
    <s v="Supervisor"/>
    <s v="Manager"/>
    <s v="ang."/>
    <s v="M"/>
    <d v="2017-06-19T00:00:00"/>
    <m/>
    <s v=""/>
    <n v="2"/>
    <d v="1966-03-18T00:00:00"/>
    <n v="53"/>
    <s v="N"/>
    <n v="30"/>
    <n v="2.5"/>
    <n v="39"/>
    <x v="0"/>
    <n v="0.5"/>
    <n v="730"/>
    <n v="0"/>
    <n v="133196"/>
    <n v="23530.634499999993"/>
    <n v="0"/>
    <n v="0"/>
    <n v="0"/>
    <n v="0"/>
    <n v="0"/>
    <n v="0"/>
    <n v="0"/>
    <n v="0"/>
    <n v="0"/>
    <n v="0"/>
    <n v="0"/>
    <n v="0"/>
    <n v="318"/>
    <n v="0"/>
    <n v="0"/>
    <n v="0"/>
    <n v="0"/>
    <n v="71.216099999999997"/>
    <n v="1879.7687999999991"/>
    <n v="0"/>
  </r>
  <r>
    <d v="2021-04-01T00:00:00"/>
    <x v="13"/>
    <s v="P"/>
    <s v="Active"/>
    <n v="432"/>
    <x v="431"/>
    <s v="Y"/>
    <x v="16"/>
    <n v="1056"/>
    <x v="2"/>
    <s v="Niederl. 7"/>
    <n v="0.5"/>
    <s v="Department"/>
    <s v="Supervisor"/>
    <s v="Manager"/>
    <s v="ang."/>
    <s v="M"/>
    <d v="2017-06-19T00:00:00"/>
    <m/>
    <s v=""/>
    <n v="2"/>
    <d v="1966-03-18T00:00:00"/>
    <n v="53"/>
    <s v="N"/>
    <n v="30"/>
    <n v="2.5"/>
    <n v="39"/>
    <x v="0"/>
    <n v="0.5"/>
    <n v="730"/>
    <n v="0"/>
    <n v="133196"/>
    <n v="23530.634499999993"/>
    <n v="0"/>
    <n v="0"/>
    <n v="0"/>
    <n v="0"/>
    <n v="0"/>
    <n v="0"/>
    <n v="0"/>
    <n v="0"/>
    <n v="0"/>
    <n v="0"/>
    <n v="0"/>
    <n v="0"/>
    <n v="318"/>
    <n v="0"/>
    <n v="0"/>
    <n v="0"/>
    <n v="0"/>
    <n v="71.216099999999997"/>
    <n v="1879.7687999999991"/>
    <n v="0"/>
  </r>
  <r>
    <d v="2021-04-01T00:00:00"/>
    <x v="13"/>
    <s v="P"/>
    <s v="Active"/>
    <n v="433"/>
    <x v="432"/>
    <s v="N"/>
    <x v="37"/>
    <n v="1005"/>
    <x v="1"/>
    <s v="Niederl. 1"/>
    <n v="1"/>
    <s v="Department"/>
    <s v="Supervisor"/>
    <s v="Non-Mgm."/>
    <s v="ang."/>
    <s v="M"/>
    <d v="2017-06-01T00:00:00"/>
    <m/>
    <s v=""/>
    <n v="2"/>
    <d v="1987-10-04T00:00:00"/>
    <n v="32"/>
    <s v="N"/>
    <n v="30"/>
    <n v="2.5"/>
    <n v="39"/>
    <x v="0"/>
    <n v="1"/>
    <n v="365"/>
    <n v="0"/>
    <n v="66616"/>
    <n v="11767.263500000001"/>
    <n v="0"/>
    <n v="0"/>
    <n v="0"/>
    <n v="0"/>
    <n v="0"/>
    <n v="0"/>
    <n v="0"/>
    <n v="0"/>
    <n v="0"/>
    <n v="0"/>
    <n v="0"/>
    <n v="0"/>
    <n v="318"/>
    <n v="0"/>
    <n v="0"/>
    <n v="0"/>
    <n v="0"/>
    <n v="71.216099999999997"/>
    <n v="0"/>
    <n v="0"/>
  </r>
  <r>
    <d v="2021-04-01T00:00:00"/>
    <x v="13"/>
    <s v="P"/>
    <s v="Active"/>
    <n v="434"/>
    <x v="433"/>
    <s v="N"/>
    <x v="26"/>
    <n v="1091"/>
    <x v="0"/>
    <s v="Niederl. 3"/>
    <n v="1"/>
    <s v="Department"/>
    <s v="Supervisor"/>
    <s v="Non-Mgm."/>
    <s v="ang."/>
    <s v="M"/>
    <d v="2017-06-01T00:00:00"/>
    <m/>
    <s v=""/>
    <n v="2"/>
    <d v="1963-11-26T00:00:00"/>
    <n v="56"/>
    <s v="N"/>
    <n v="30"/>
    <n v="2.5"/>
    <n v="39"/>
    <x v="0"/>
    <n v="1"/>
    <n v="365"/>
    <n v="0"/>
    <n v="66628"/>
    <n v="11768.561000000002"/>
    <n v="0"/>
    <n v="0"/>
    <n v="0"/>
    <n v="0"/>
    <n v="0"/>
    <n v="0"/>
    <n v="0"/>
    <n v="0"/>
    <n v="0"/>
    <n v="0"/>
    <n v="0"/>
    <n v="0"/>
    <n v="318"/>
    <n v="0"/>
    <n v="0"/>
    <n v="0"/>
    <n v="0"/>
    <n v="71.216099999999997"/>
    <n v="0"/>
    <n v="0"/>
  </r>
  <r>
    <d v="2021-04-01T00:00:00"/>
    <x v="13"/>
    <s v="P"/>
    <s v="Active"/>
    <n v="435"/>
    <x v="434"/>
    <s v="N"/>
    <x v="31"/>
    <n v="1022"/>
    <x v="7"/>
    <s v="Niederl. 9"/>
    <n v="1"/>
    <s v="Department"/>
    <s v="Supervisor"/>
    <s v="Non-Mgm."/>
    <s v="ang."/>
    <s v="M"/>
    <d v="2017-06-01T00:00:00"/>
    <m/>
    <s v=""/>
    <n v="2"/>
    <d v="1986-07-14T00:00:00"/>
    <n v="33"/>
    <s v="J"/>
    <n v="30"/>
    <n v="2.5"/>
    <n v="39"/>
    <x v="0"/>
    <n v="1"/>
    <n v="365"/>
    <n v="0"/>
    <n v="66640"/>
    <n v="11769.858500000002"/>
    <n v="0"/>
    <n v="0"/>
    <n v="360"/>
    <n v="0"/>
    <n v="3849.9599999999996"/>
    <n v="0"/>
    <n v="0"/>
    <n v="0"/>
    <n v="0"/>
    <n v="0"/>
    <n v="3844.6153846153852"/>
    <n v="3054.3333333333339"/>
    <n v="318"/>
    <n v="0"/>
    <n v="0"/>
    <n v="0"/>
    <n v="0"/>
    <n v="2559.0562073846154"/>
    <n v="934.79999999999984"/>
    <n v="0"/>
  </r>
  <r>
    <d v="2021-04-01T00:00:00"/>
    <x v="13"/>
    <s v="P"/>
    <s v="Active"/>
    <n v="436"/>
    <x v="435"/>
    <s v="N"/>
    <x v="0"/>
    <n v="1090"/>
    <x v="0"/>
    <s v="Niederl. 3"/>
    <n v="1"/>
    <s v="Department"/>
    <s v="Supervisor"/>
    <s v="Non-Mgm."/>
    <s v="ang."/>
    <s v="W"/>
    <d v="2017-06-13T00:00:00"/>
    <m/>
    <s v=""/>
    <n v="2"/>
    <d v="1990-10-27T00:00:00"/>
    <n v="29"/>
    <s v="N"/>
    <n v="30"/>
    <n v="2.5"/>
    <n v="39"/>
    <x v="0"/>
    <n v="1"/>
    <n v="365"/>
    <n v="0"/>
    <n v="66652"/>
    <n v="11771.156000000001"/>
    <n v="0"/>
    <n v="0"/>
    <n v="0"/>
    <n v="0"/>
    <n v="0"/>
    <n v="0"/>
    <n v="0"/>
    <n v="0"/>
    <n v="0"/>
    <n v="0"/>
    <n v="0"/>
    <n v="0"/>
    <n v="318"/>
    <n v="0"/>
    <n v="0"/>
    <n v="0"/>
    <n v="0"/>
    <n v="71.216099999999997"/>
    <n v="0"/>
    <n v="0"/>
  </r>
  <r>
    <d v="2021-04-01T00:00:00"/>
    <x v="13"/>
    <s v="P"/>
    <s v="Active"/>
    <n v="437"/>
    <x v="436"/>
    <s v="N"/>
    <x v="17"/>
    <n v="1088"/>
    <x v="0"/>
    <s v="Niederl. 3"/>
    <n v="1"/>
    <s v="Department"/>
    <s v="Supervisor"/>
    <s v="Non-Mgm."/>
    <s v="ang."/>
    <s v="W"/>
    <d v="2017-07-01T00:00:00"/>
    <m/>
    <s v=""/>
    <n v="2"/>
    <d v="1977-05-10T00:00:00"/>
    <n v="42"/>
    <s v="N"/>
    <n v="30"/>
    <n v="2.5"/>
    <n v="25"/>
    <x v="0"/>
    <n v="0.64102564102564119"/>
    <n v="365"/>
    <n v="0"/>
    <n v="66664"/>
    <n v="11772.453500000001"/>
    <n v="0"/>
    <n v="0"/>
    <n v="0"/>
    <n v="0"/>
    <n v="0"/>
    <n v="0"/>
    <n v="0"/>
    <n v="0"/>
    <n v="0"/>
    <n v="0"/>
    <n v="0"/>
    <n v="0"/>
    <n v="318"/>
    <n v="0"/>
    <n v="0"/>
    <n v="0"/>
    <n v="0"/>
    <n v="71.216099999999997"/>
    <n v="0"/>
    <n v="0"/>
  </r>
  <r>
    <d v="2021-04-01T00:00:00"/>
    <x v="13"/>
    <s v="P"/>
    <s v="Active"/>
    <n v="438"/>
    <x v="437"/>
    <s v="N"/>
    <x v="38"/>
    <n v="1074"/>
    <x v="0"/>
    <s v="Niederl. 3"/>
    <n v="1"/>
    <s v="Department"/>
    <s v="Supervisor"/>
    <s v="Non-Mgm."/>
    <s v="ang."/>
    <s v="M"/>
    <d v="2017-07-17T00:00:00"/>
    <m/>
    <s v=""/>
    <n v="2"/>
    <d v="1986-05-10T00:00:00"/>
    <n v="33"/>
    <s v="N"/>
    <n v="30"/>
    <n v="2.5"/>
    <n v="39"/>
    <x v="0"/>
    <n v="1"/>
    <n v="365"/>
    <n v="0"/>
    <n v="66676"/>
    <n v="11773.751000000002"/>
    <n v="0"/>
    <n v="0"/>
    <n v="0"/>
    <n v="0"/>
    <n v="0"/>
    <n v="0"/>
    <n v="0"/>
    <n v="0"/>
    <n v="0"/>
    <n v="0"/>
    <n v="0"/>
    <n v="0"/>
    <n v="318"/>
    <n v="0"/>
    <n v="0"/>
    <n v="0"/>
    <n v="0"/>
    <n v="71.216099999999997"/>
    <n v="0"/>
    <n v="0"/>
  </r>
  <r>
    <d v="2021-04-01T00:00:00"/>
    <x v="13"/>
    <s v="P"/>
    <s v="Active"/>
    <n v="439"/>
    <x v="438"/>
    <s v="N"/>
    <x v="27"/>
    <n v="1070"/>
    <x v="0"/>
    <s v="Niederl. 3"/>
    <n v="1"/>
    <s v="Department"/>
    <s v="Supervisor"/>
    <s v="Non-Mgm."/>
    <s v="ang."/>
    <s v="W"/>
    <d v="2017-08-01T00:00:00"/>
    <m/>
    <s v=""/>
    <n v="2"/>
    <d v="1997-10-13T00:00:00"/>
    <n v="22"/>
    <s v="N"/>
    <n v="30"/>
    <n v="2.5"/>
    <n v="39"/>
    <x v="0"/>
    <n v="1"/>
    <n v="365"/>
    <n v="0"/>
    <n v="66688"/>
    <n v="11775.048500000001"/>
    <n v="0"/>
    <n v="0"/>
    <n v="0"/>
    <n v="0"/>
    <n v="0"/>
    <n v="0"/>
    <n v="0"/>
    <n v="0"/>
    <n v="0"/>
    <n v="0"/>
    <n v="0"/>
    <n v="0"/>
    <n v="318"/>
    <n v="0"/>
    <n v="0"/>
    <n v="0"/>
    <n v="0"/>
    <n v="71.216099999999997"/>
    <n v="0"/>
    <n v="0"/>
  </r>
  <r>
    <d v="2021-04-01T00:00:00"/>
    <x v="13"/>
    <s v="P"/>
    <s v="Active"/>
    <n v="440"/>
    <x v="439"/>
    <s v="N"/>
    <x v="5"/>
    <n v="1093"/>
    <x v="0"/>
    <s v="Niederl. 3"/>
    <n v="1"/>
    <s v="Department"/>
    <s v="Supervisor"/>
    <s v="Non-Mgm."/>
    <s v="ang."/>
    <s v="M"/>
    <d v="2017-08-01T00:00:00"/>
    <m/>
    <s v=""/>
    <n v="2"/>
    <d v="1979-07-25T00:00:00"/>
    <n v="40"/>
    <s v="N"/>
    <n v="30"/>
    <n v="2.5"/>
    <n v="39"/>
    <x v="0"/>
    <n v="1"/>
    <n v="365"/>
    <n v="0"/>
    <n v="66700"/>
    <n v="11776.346000000001"/>
    <n v="0"/>
    <n v="0"/>
    <n v="0"/>
    <n v="0"/>
    <n v="0"/>
    <n v="0"/>
    <n v="0"/>
    <n v="0"/>
    <n v="0"/>
    <n v="0"/>
    <n v="0"/>
    <n v="0"/>
    <n v="318"/>
    <n v="0"/>
    <n v="0"/>
    <n v="0"/>
    <n v="0"/>
    <n v="71.216099999999997"/>
    <n v="0"/>
    <n v="0"/>
  </r>
  <r>
    <d v="2021-04-01T00:00:00"/>
    <x v="13"/>
    <s v="P"/>
    <s v="Active"/>
    <n v="441"/>
    <x v="440"/>
    <s v="N"/>
    <x v="31"/>
    <n v="1059"/>
    <x v="2"/>
    <s v="Niederl. 7"/>
    <n v="1"/>
    <s v="Department"/>
    <s v="Supervisor"/>
    <s v="Non-Mgm."/>
    <s v="ang."/>
    <s v="M"/>
    <d v="2017-08-01T00:00:00"/>
    <m/>
    <s v=""/>
    <n v="2"/>
    <d v="1991-04-05T00:00:00"/>
    <n v="28"/>
    <s v="J"/>
    <n v="30"/>
    <n v="2.5"/>
    <n v="39"/>
    <x v="0"/>
    <n v="1"/>
    <n v="365"/>
    <n v="0"/>
    <n v="66712"/>
    <n v="11777.6435"/>
    <n v="0"/>
    <n v="0"/>
    <n v="360"/>
    <n v="0"/>
    <n v="3849.9599999999996"/>
    <n v="0"/>
    <n v="0"/>
    <n v="0"/>
    <n v="0"/>
    <n v="0"/>
    <n v="3848.7692307692309"/>
    <n v="3057.6333333333332"/>
    <n v="318"/>
    <n v="0"/>
    <n v="0"/>
    <n v="0"/>
    <n v="0"/>
    <n v="2560.7254962307693"/>
    <n v="948.4799999999999"/>
    <n v="0"/>
  </r>
  <r>
    <d v="2021-04-01T00:00:00"/>
    <x v="13"/>
    <s v="P"/>
    <s v="Active"/>
    <n v="442"/>
    <x v="441"/>
    <s v="N"/>
    <x v="51"/>
    <n v="1092"/>
    <x v="2"/>
    <s v="Niederl. 7"/>
    <n v="1"/>
    <s v="Department"/>
    <s v="Supervisor"/>
    <s v="Non-Mgm."/>
    <s v="tech"/>
    <s v="M"/>
    <d v="2017-08-01T00:00:00"/>
    <d v="2021-01-31T00:00:00"/>
    <s v=""/>
    <n v="3"/>
    <d v="1999-11-04T00:00:00"/>
    <n v="20"/>
    <s v="J"/>
    <n v="30"/>
    <n v="2.5"/>
    <n v="39"/>
    <x v="0"/>
    <n v="1"/>
    <n v="306"/>
    <n v="0"/>
    <n v="48215"/>
    <n v="9260.5535"/>
    <n v="0"/>
    <n v="0"/>
    <n v="0"/>
    <n v="0"/>
    <n v="0"/>
    <n v="0"/>
    <n v="0"/>
    <n v="0"/>
    <n v="0"/>
    <n v="0"/>
    <n v="2781.6346153846157"/>
    <n v="2209.854166666667"/>
    <n v="265"/>
    <n v="0"/>
    <n v="0"/>
    <n v="0"/>
    <n v="0"/>
    <n v="1177.1906627403848"/>
    <n v="0"/>
    <n v="0"/>
  </r>
  <r>
    <d v="2021-04-01T00:00:00"/>
    <x v="13"/>
    <s v="P"/>
    <s v="Active"/>
    <n v="443"/>
    <x v="442"/>
    <s v="N"/>
    <x v="49"/>
    <n v="1072"/>
    <x v="0"/>
    <s v="Niederl. 3"/>
    <n v="1"/>
    <s v="Department"/>
    <s v="Supervisor"/>
    <s v="Non-Mgm."/>
    <s v="ang."/>
    <s v="W"/>
    <d v="2017-08-01T00:00:00"/>
    <m/>
    <s v=""/>
    <n v="2"/>
    <d v="1988-07-23T00:00:00"/>
    <n v="31"/>
    <s v="N"/>
    <n v="30"/>
    <n v="2.5"/>
    <n v="39"/>
    <x v="0"/>
    <n v="1"/>
    <n v="365"/>
    <n v="0"/>
    <n v="66734"/>
    <n v="11780.238500000001"/>
    <n v="0"/>
    <n v="0"/>
    <n v="0"/>
    <n v="0"/>
    <n v="0"/>
    <n v="0"/>
    <n v="0"/>
    <n v="0"/>
    <n v="0"/>
    <n v="0"/>
    <n v="0"/>
    <n v="0"/>
    <n v="318"/>
    <n v="0"/>
    <n v="0"/>
    <n v="0"/>
    <n v="0"/>
    <n v="71.216099999999997"/>
    <n v="0"/>
    <n v="0"/>
  </r>
  <r>
    <d v="2021-04-01T00:00:00"/>
    <x v="13"/>
    <s v="P"/>
    <s v="Active"/>
    <n v="444"/>
    <x v="443"/>
    <s v="N"/>
    <x v="35"/>
    <n v="1078"/>
    <x v="0"/>
    <s v="Niederl. 3"/>
    <n v="1"/>
    <s v="Department"/>
    <s v="Supervisor"/>
    <s v="Non-Mgm."/>
    <s v="ang."/>
    <s v="W"/>
    <d v="2017-08-01T00:00:00"/>
    <m/>
    <s v=""/>
    <n v="2"/>
    <d v="1988-02-25T00:00:00"/>
    <n v="31"/>
    <s v="N"/>
    <n v="30"/>
    <n v="2.5"/>
    <n v="39"/>
    <x v="0"/>
    <n v="1"/>
    <n v="365"/>
    <n v="0"/>
    <n v="66746"/>
    <n v="11781.536"/>
    <n v="0"/>
    <n v="0"/>
    <n v="0"/>
    <n v="0"/>
    <n v="0"/>
    <n v="0"/>
    <n v="0"/>
    <n v="0"/>
    <n v="0"/>
    <n v="0"/>
    <n v="0"/>
    <n v="0"/>
    <n v="318"/>
    <n v="0"/>
    <n v="0"/>
    <n v="0"/>
    <n v="0"/>
    <n v="71.216099999999997"/>
    <n v="0"/>
    <n v="0"/>
  </r>
  <r>
    <d v="2021-04-01T00:00:00"/>
    <x v="13"/>
    <s v="P"/>
    <s v="Active"/>
    <n v="445"/>
    <x v="444"/>
    <s v="N"/>
    <x v="30"/>
    <n v="1071"/>
    <x v="0"/>
    <s v="Niederl. 3"/>
    <n v="1"/>
    <s v="Department"/>
    <s v="Supervisor"/>
    <s v="Non-Mgm."/>
    <s v="ang."/>
    <s v="M"/>
    <d v="2017-08-01T00:00:00"/>
    <m/>
    <s v=""/>
    <n v="2"/>
    <d v="1973-06-24T00:00:00"/>
    <n v="46"/>
    <s v="N"/>
    <n v="30"/>
    <n v="2.5"/>
    <n v="39"/>
    <x v="0"/>
    <n v="1"/>
    <n v="365"/>
    <n v="0"/>
    <n v="66758"/>
    <n v="11782.833500000002"/>
    <n v="0"/>
    <n v="0"/>
    <n v="0"/>
    <n v="0"/>
    <n v="0"/>
    <n v="0"/>
    <n v="0"/>
    <n v="0"/>
    <n v="0"/>
    <n v="0"/>
    <n v="0"/>
    <n v="0"/>
    <n v="318"/>
    <n v="0"/>
    <n v="0"/>
    <n v="0"/>
    <n v="0"/>
    <n v="71.216099999999997"/>
    <n v="0"/>
    <n v="0"/>
  </r>
  <r>
    <d v="2021-04-01T00:00:00"/>
    <x v="13"/>
    <s v="P"/>
    <s v="Active"/>
    <n v="446"/>
    <x v="445"/>
    <s v="N"/>
    <x v="22"/>
    <n v="1029"/>
    <x v="6"/>
    <s v="Niederl. 10"/>
    <n v="1"/>
    <s v="Department"/>
    <s v="Supervisor"/>
    <s v="Non-Mgm."/>
    <s v="ang."/>
    <s v="M"/>
    <d v="2017-08-01T00:00:00"/>
    <m/>
    <s v=""/>
    <n v="2"/>
    <d v="1974-07-09T00:00:00"/>
    <n v="45"/>
    <s v="J"/>
    <n v="30"/>
    <n v="2.5"/>
    <n v="39"/>
    <x v="0"/>
    <n v="1"/>
    <n v="365"/>
    <n v="0"/>
    <n v="66770"/>
    <n v="11784.131000000003"/>
    <n v="0"/>
    <n v="0"/>
    <n v="0"/>
    <n v="0"/>
    <n v="0"/>
    <n v="0"/>
    <n v="0"/>
    <n v="0"/>
    <n v="0"/>
    <n v="0"/>
    <n v="3852.1153846153843"/>
    <n v="3060.2916666666665"/>
    <n v="318"/>
    <n v="0"/>
    <n v="0"/>
    <n v="0"/>
    <n v="0"/>
    <n v="1619.2496591346155"/>
    <n v="0"/>
    <n v="0"/>
  </r>
  <r>
    <d v="2021-04-01T00:00:00"/>
    <x v="13"/>
    <s v="P"/>
    <s v="Active"/>
    <n v="447"/>
    <x v="446"/>
    <s v="N"/>
    <x v="22"/>
    <n v="1035"/>
    <x v="5"/>
    <s v="Niederl. 5"/>
    <n v="1"/>
    <s v="Department"/>
    <s v="Supervisor"/>
    <s v="Non-Mgm."/>
    <s v="ang."/>
    <s v="M"/>
    <d v="2017-08-01T00:00:00"/>
    <m/>
    <s v=""/>
    <n v="2"/>
    <d v="1975-01-29T00:00:00"/>
    <n v="44"/>
    <s v="J"/>
    <n v="30"/>
    <n v="2.5"/>
    <n v="39"/>
    <x v="0"/>
    <n v="1"/>
    <n v="365"/>
    <n v="0"/>
    <n v="66782"/>
    <n v="11785.428500000002"/>
    <n v="0"/>
    <n v="0"/>
    <n v="0"/>
    <n v="0"/>
    <n v="0"/>
    <n v="0"/>
    <n v="0"/>
    <n v="0"/>
    <n v="0"/>
    <n v="0"/>
    <n v="3852.8076923076924"/>
    <n v="3060.8416666666667"/>
    <n v="318"/>
    <n v="0"/>
    <n v="0"/>
    <n v="0"/>
    <n v="0"/>
    <n v="1619.5278739423081"/>
    <n v="0"/>
    <n v="0"/>
  </r>
  <r>
    <d v="2021-04-01T00:00:00"/>
    <x v="13"/>
    <s v="P"/>
    <s v="Active"/>
    <n v="448"/>
    <x v="447"/>
    <s v="N"/>
    <x v="1"/>
    <n v="1017"/>
    <x v="1"/>
    <s v="Niederl. 1"/>
    <n v="1"/>
    <s v="Department"/>
    <s v="Supervisor"/>
    <s v="Non-Mgm."/>
    <s v="ang."/>
    <s v="M"/>
    <d v="2017-08-21T00:00:00"/>
    <m/>
    <s v=""/>
    <n v="2"/>
    <d v="1975-07-02T00:00:00"/>
    <n v="44"/>
    <s v="N"/>
    <n v="30"/>
    <n v="2.5"/>
    <n v="39"/>
    <x v="0"/>
    <n v="1"/>
    <n v="365"/>
    <n v="0"/>
    <n v="66794"/>
    <n v="11786.726000000002"/>
    <n v="0"/>
    <n v="0"/>
    <n v="0"/>
    <n v="0"/>
    <n v="0"/>
    <n v="0"/>
    <n v="0"/>
    <n v="0"/>
    <n v="0"/>
    <n v="0"/>
    <n v="0"/>
    <n v="0"/>
    <n v="318"/>
    <n v="0"/>
    <n v="0"/>
    <n v="0"/>
    <n v="0"/>
    <n v="71.216099999999997"/>
    <n v="0"/>
    <n v="0"/>
  </r>
  <r>
    <d v="2021-04-01T00:00:00"/>
    <x v="13"/>
    <s v="P"/>
    <s v="Active"/>
    <n v="449"/>
    <x v="448"/>
    <s v="N"/>
    <x v="52"/>
    <n v="1007"/>
    <x v="1"/>
    <s v="Niederl. 1"/>
    <n v="1"/>
    <s v="Department"/>
    <s v="Supervisor"/>
    <s v="Non-Mgm."/>
    <s v="tech"/>
    <s v="M"/>
    <d v="2017-09-01T00:00:00"/>
    <d v="2021-02-28T00:00:00"/>
    <s v=""/>
    <n v="3"/>
    <d v="2000-07-28T00:00:00"/>
    <n v="19"/>
    <s v="J"/>
    <n v="30"/>
    <n v="2.5"/>
    <n v="39"/>
    <x v="0"/>
    <n v="1"/>
    <n v="334"/>
    <n v="0"/>
    <n v="57179"/>
    <n v="10528.829750000001"/>
    <n v="0"/>
    <n v="0"/>
    <n v="0"/>
    <n v="0"/>
    <n v="0"/>
    <n v="0"/>
    <n v="0"/>
    <n v="0"/>
    <n v="0"/>
    <n v="0"/>
    <n v="3298.7884615384619"/>
    <n v="2620.7041666666673"/>
    <n v="291.5"/>
    <n v="0"/>
    <n v="0"/>
    <n v="0"/>
    <n v="0"/>
    <n v="1390.9517990865386"/>
    <n v="0"/>
    <n v="0"/>
  </r>
  <r>
    <d v="2021-04-01T00:00:00"/>
    <x v="13"/>
    <s v="P"/>
    <s v="Active"/>
    <n v="450"/>
    <x v="449"/>
    <s v="N"/>
    <x v="52"/>
    <n v="1007"/>
    <x v="1"/>
    <s v="Niederl. 1"/>
    <n v="1"/>
    <s v="Department"/>
    <s v="Supervisor"/>
    <s v="Non-Mgm."/>
    <s v="tech"/>
    <s v="W"/>
    <d v="2017-09-01T00:00:00"/>
    <d v="2021-02-28T00:00:00"/>
    <s v=""/>
    <n v="3"/>
    <d v="2002-01-28T00:00:00"/>
    <n v="17"/>
    <s v="J"/>
    <n v="30"/>
    <n v="2.5"/>
    <n v="39"/>
    <x v="0"/>
    <n v="1"/>
    <n v="334"/>
    <n v="0"/>
    <n v="57190"/>
    <n v="10530.127250000001"/>
    <n v="0"/>
    <n v="0"/>
    <n v="0"/>
    <n v="0"/>
    <n v="0"/>
    <n v="0"/>
    <n v="0"/>
    <n v="0"/>
    <n v="0"/>
    <n v="0"/>
    <n v="3299.4230769230771"/>
    <n v="2621.2083333333335"/>
    <n v="291.5"/>
    <n v="0"/>
    <n v="0"/>
    <n v="0"/>
    <n v="0"/>
    <n v="1391.2068293269233"/>
    <n v="0"/>
    <n v="0"/>
  </r>
  <r>
    <d v="2021-04-01T00:00:00"/>
    <x v="13"/>
    <s v="P"/>
    <s v="Active"/>
    <n v="451"/>
    <x v="450"/>
    <s v="N"/>
    <x v="53"/>
    <n v="1012"/>
    <x v="1"/>
    <s v="Niederl. 1"/>
    <n v="1"/>
    <s v="Department"/>
    <s v="Supervisor"/>
    <s v="Non-Mgm."/>
    <s v="kfm"/>
    <s v="W"/>
    <d v="2017-09-01T00:00:00"/>
    <d v="2020-08-31T00:00:00"/>
    <s v=""/>
    <n v="2"/>
    <d v="1998-10-30T00:00:00"/>
    <n v="21"/>
    <s v="J"/>
    <n v="30"/>
    <n v="2.5"/>
    <n v="39"/>
    <x v="0"/>
    <n v="1"/>
    <n v="153"/>
    <n v="0"/>
    <n v="14853"/>
    <n v="3252.7472500000003"/>
    <n v="0"/>
    <n v="0"/>
    <n v="0"/>
    <n v="0"/>
    <n v="0"/>
    <n v="0"/>
    <n v="0"/>
    <n v="0"/>
    <n v="0"/>
    <n v="0"/>
    <n v="856.90384615384619"/>
    <n v="680.76250000000005"/>
    <n v="132.5"/>
    <n v="0"/>
    <n v="0"/>
    <n v="0"/>
    <n v="0"/>
    <n v="374.03375322115392"/>
    <n v="0"/>
    <n v="0"/>
  </r>
  <r>
    <d v="2021-04-01T00:00:00"/>
    <x v="13"/>
    <s v="P"/>
    <s v="Active"/>
    <n v="452"/>
    <x v="451"/>
    <s v="N"/>
    <x v="53"/>
    <n v="1012"/>
    <x v="1"/>
    <s v="Niederl. 1"/>
    <n v="1"/>
    <s v="Department"/>
    <s v="Supervisor"/>
    <s v="Non-Mgm."/>
    <s v="kfm"/>
    <s v="W"/>
    <d v="2017-09-01T00:00:00"/>
    <d v="2020-08-31T00:00:00"/>
    <s v=""/>
    <n v="2"/>
    <d v="2000-10-19T00:00:00"/>
    <n v="19"/>
    <s v="J"/>
    <n v="30"/>
    <n v="2.5"/>
    <n v="39"/>
    <x v="0"/>
    <n v="1"/>
    <n v="153"/>
    <n v="0"/>
    <n v="14858"/>
    <n v="3253.7577500000007"/>
    <n v="0"/>
    <n v="0"/>
    <n v="0"/>
    <n v="0"/>
    <n v="0"/>
    <n v="0"/>
    <n v="0"/>
    <n v="0"/>
    <n v="0"/>
    <n v="0"/>
    <n v="857.19230769230785"/>
    <n v="680.99166666666667"/>
    <n v="132.5"/>
    <n v="0"/>
    <n v="0"/>
    <n v="0"/>
    <n v="0"/>
    <n v="374.14967605769237"/>
    <n v="0"/>
    <n v="0"/>
  </r>
  <r>
    <d v="2021-04-01T00:00:00"/>
    <x v="13"/>
    <s v="P"/>
    <s v="Active"/>
    <n v="453"/>
    <x v="452"/>
    <s v="N"/>
    <x v="53"/>
    <n v="1012"/>
    <x v="1"/>
    <s v="Niederl. 1"/>
    <n v="1"/>
    <s v="Department"/>
    <s v="Supervisor"/>
    <s v="Non-Mgm."/>
    <s v="kfm"/>
    <s v="W"/>
    <d v="2017-09-01T00:00:00"/>
    <d v="2020-08-31T00:00:00"/>
    <s v=""/>
    <n v="2"/>
    <d v="2001-07-26T00:00:00"/>
    <n v="18"/>
    <s v="J"/>
    <n v="30"/>
    <n v="2.5"/>
    <n v="39"/>
    <x v="0"/>
    <n v="1"/>
    <n v="153"/>
    <n v="0"/>
    <n v="14863"/>
    <n v="3254.7682500000001"/>
    <n v="0"/>
    <n v="0"/>
    <n v="0"/>
    <n v="0"/>
    <n v="0"/>
    <n v="0"/>
    <n v="0"/>
    <n v="0"/>
    <n v="0"/>
    <n v="0"/>
    <n v="857.48076923076928"/>
    <n v="681.22083333333342"/>
    <n v="132.5"/>
    <n v="0"/>
    <n v="0"/>
    <n v="0"/>
    <n v="0"/>
    <n v="374.26559889423083"/>
    <n v="0"/>
    <n v="0"/>
  </r>
  <r>
    <d v="2021-04-01T00:00:00"/>
    <x v="13"/>
    <s v="P"/>
    <s v="Active"/>
    <n v="454"/>
    <x v="453"/>
    <s v="N"/>
    <x v="52"/>
    <n v="1007"/>
    <x v="1"/>
    <s v="Niederl. 1"/>
    <n v="1"/>
    <s v="Department"/>
    <s v="Supervisor"/>
    <s v="Non-Mgm."/>
    <s v="tech"/>
    <s v="M"/>
    <d v="2017-09-01T00:00:00"/>
    <d v="2021-02-28T00:00:00"/>
    <s v=""/>
    <n v="3"/>
    <d v="2001-05-20T00:00:00"/>
    <n v="18"/>
    <s v="J"/>
    <n v="30"/>
    <n v="2.5"/>
    <n v="39"/>
    <x v="0"/>
    <n v="1"/>
    <n v="334"/>
    <n v="0"/>
    <n v="57216"/>
    <n v="10534.456250000001"/>
    <n v="0"/>
    <n v="0"/>
    <n v="0"/>
    <n v="0"/>
    <n v="0"/>
    <n v="0"/>
    <n v="0"/>
    <n v="0"/>
    <n v="0"/>
    <n v="0"/>
    <n v="3300.9230769230767"/>
    <n v="2622.4000000000005"/>
    <n v="291.5"/>
    <n v="0"/>
    <n v="0"/>
    <n v="0"/>
    <n v="0"/>
    <n v="1391.8096280769232"/>
    <n v="0"/>
    <n v="0"/>
  </r>
  <r>
    <d v="2021-04-01T00:00:00"/>
    <x v="13"/>
    <s v="P"/>
    <s v="Active"/>
    <n v="455"/>
    <x v="454"/>
    <s v="N"/>
    <x v="52"/>
    <n v="1007"/>
    <x v="1"/>
    <s v="Niederl. 1"/>
    <n v="1"/>
    <s v="Department"/>
    <s v="Supervisor"/>
    <s v="Non-Mgm."/>
    <s v="tech"/>
    <s v="M"/>
    <d v="2017-09-01T00:00:00"/>
    <d v="2021-02-28T00:00:00"/>
    <s v=""/>
    <n v="3"/>
    <d v="2000-11-17T00:00:00"/>
    <n v="19"/>
    <s v="J"/>
    <n v="30"/>
    <n v="2.5"/>
    <n v="39"/>
    <x v="0"/>
    <n v="1"/>
    <n v="334"/>
    <n v="0"/>
    <n v="57227"/>
    <n v="10535.753750000002"/>
    <n v="0"/>
    <n v="0"/>
    <n v="0"/>
    <n v="0"/>
    <n v="0"/>
    <n v="0"/>
    <n v="0"/>
    <n v="0"/>
    <n v="0"/>
    <n v="0"/>
    <n v="3301.5576923076924"/>
    <n v="2622.9041666666667"/>
    <n v="291.5"/>
    <n v="0"/>
    <n v="0"/>
    <n v="0"/>
    <n v="0"/>
    <n v="1392.0646583173077"/>
    <n v="0"/>
    <n v="0"/>
  </r>
  <r>
    <d v="2021-04-01T00:00:00"/>
    <x v="13"/>
    <s v="P"/>
    <s v="Active"/>
    <n v="456"/>
    <x v="455"/>
    <s v="N"/>
    <x v="52"/>
    <n v="1007"/>
    <x v="1"/>
    <s v="Niederl. 1"/>
    <n v="1"/>
    <s v="Department"/>
    <s v="Supervisor"/>
    <s v="Non-Mgm."/>
    <s v="tech"/>
    <s v="M"/>
    <d v="2017-09-01T00:00:00"/>
    <d v="2021-02-28T00:00:00"/>
    <s v=""/>
    <n v="3"/>
    <d v="2000-10-30T00:00:00"/>
    <n v="19"/>
    <s v="J"/>
    <n v="30"/>
    <n v="2.5"/>
    <n v="39"/>
    <x v="0"/>
    <n v="1"/>
    <n v="334"/>
    <n v="0"/>
    <n v="57238"/>
    <n v="10537.05125"/>
    <n v="0"/>
    <n v="0"/>
    <n v="0"/>
    <n v="0"/>
    <n v="0"/>
    <n v="0"/>
    <n v="0"/>
    <n v="0"/>
    <n v="0"/>
    <n v="0"/>
    <n v="3302.1923076923076"/>
    <n v="2623.4083333333338"/>
    <n v="291.5"/>
    <n v="0"/>
    <n v="0"/>
    <n v="0"/>
    <n v="0"/>
    <n v="1392.3196885576922"/>
    <n v="0"/>
    <n v="0"/>
  </r>
  <r>
    <d v="2021-04-01T00:00:00"/>
    <x v="13"/>
    <s v="P"/>
    <s v="Active"/>
    <n v="457"/>
    <x v="456"/>
    <s v="N"/>
    <x v="52"/>
    <n v="1007"/>
    <x v="1"/>
    <s v="Niederl. 1"/>
    <n v="1"/>
    <s v="Department"/>
    <s v="Supervisor"/>
    <s v="Non-Mgm."/>
    <s v="tech"/>
    <s v="M"/>
    <d v="2017-09-01T00:00:00"/>
    <d v="2021-02-28T00:00:00"/>
    <s v=""/>
    <n v="3"/>
    <d v="2001-06-19T00:00:00"/>
    <n v="18"/>
    <s v="J"/>
    <n v="30"/>
    <n v="2.5"/>
    <n v="39"/>
    <x v="0"/>
    <n v="1"/>
    <n v="334"/>
    <n v="0"/>
    <n v="57249"/>
    <n v="10538.348750000001"/>
    <n v="0"/>
    <n v="0"/>
    <n v="0"/>
    <n v="0"/>
    <n v="0"/>
    <n v="0"/>
    <n v="0"/>
    <n v="0"/>
    <n v="0"/>
    <n v="0"/>
    <n v="3302.8269230769229"/>
    <n v="2623.9125000000004"/>
    <n v="291.5"/>
    <n v="0"/>
    <n v="0"/>
    <n v="0"/>
    <n v="0"/>
    <n v="1392.5747187980769"/>
    <n v="0"/>
    <n v="0"/>
  </r>
  <r>
    <d v="2021-04-01T00:00:00"/>
    <x v="13"/>
    <s v="P"/>
    <s v="Active"/>
    <n v="458"/>
    <x v="457"/>
    <s v="N"/>
    <x v="53"/>
    <n v="1012"/>
    <x v="1"/>
    <s v="Niederl. 1"/>
    <n v="1"/>
    <s v="Department"/>
    <s v="Supervisor"/>
    <s v="Non-Mgm."/>
    <s v="kfm"/>
    <s v="M"/>
    <d v="2017-09-01T00:00:00"/>
    <d v="2020-08-31T00:00:00"/>
    <s v=""/>
    <n v="2"/>
    <d v="2001-08-18T00:00:00"/>
    <n v="18"/>
    <s v="J"/>
    <n v="30"/>
    <n v="2.5"/>
    <n v="39"/>
    <x v="0"/>
    <n v="1"/>
    <n v="153"/>
    <n v="0"/>
    <n v="14888"/>
    <n v="3259.8207499999999"/>
    <n v="0"/>
    <n v="0"/>
    <n v="0"/>
    <n v="0"/>
    <n v="0"/>
    <n v="0"/>
    <n v="0"/>
    <n v="0"/>
    <n v="0"/>
    <n v="0"/>
    <n v="858.92307692307691"/>
    <n v="682.36666666666667"/>
    <n v="132.5"/>
    <n v="0"/>
    <n v="0"/>
    <n v="0"/>
    <n v="0"/>
    <n v="374.84521307692307"/>
    <n v="0"/>
    <n v="0"/>
  </r>
  <r>
    <d v="2021-04-01T00:00:00"/>
    <x v="13"/>
    <s v="P"/>
    <s v="Active"/>
    <n v="459"/>
    <x v="458"/>
    <s v="N"/>
    <x v="52"/>
    <n v="1007"/>
    <x v="1"/>
    <s v="Niederl. 1"/>
    <n v="1"/>
    <s v="Department"/>
    <s v="Supervisor"/>
    <s v="Non-Mgm."/>
    <s v="tech"/>
    <s v="M"/>
    <d v="2017-09-01T00:00:00"/>
    <d v="2021-02-28T00:00:00"/>
    <s v=""/>
    <n v="3"/>
    <d v="2000-11-04T00:00:00"/>
    <n v="19"/>
    <s v="J"/>
    <n v="30"/>
    <n v="2.5"/>
    <n v="39"/>
    <x v="0"/>
    <n v="1"/>
    <n v="334"/>
    <n v="0"/>
    <n v="57265"/>
    <n v="10540.656750000002"/>
    <n v="0"/>
    <n v="0"/>
    <n v="0"/>
    <n v="0"/>
    <n v="0"/>
    <n v="0"/>
    <n v="0"/>
    <n v="0"/>
    <n v="0"/>
    <n v="0"/>
    <n v="3303.7500000000005"/>
    <n v="2624.6458333333335"/>
    <n v="291.5"/>
    <n v="0"/>
    <n v="0"/>
    <n v="0"/>
    <n v="0"/>
    <n v="1392.945671875"/>
    <n v="0"/>
    <n v="0"/>
  </r>
  <r>
    <d v="2021-04-01T00:00:00"/>
    <x v="13"/>
    <s v="P"/>
    <s v="Active"/>
    <n v="460"/>
    <x v="459"/>
    <s v="N"/>
    <x v="52"/>
    <n v="1007"/>
    <x v="1"/>
    <s v="Niederl. 1"/>
    <n v="1"/>
    <s v="Department"/>
    <s v="Supervisor"/>
    <s v="Non-Mgm."/>
    <s v="tech"/>
    <s v="M"/>
    <d v="2017-09-01T00:00:00"/>
    <d v="2021-02-28T00:00:00"/>
    <s v=""/>
    <n v="3"/>
    <d v="2001-07-28T00:00:00"/>
    <n v="18"/>
    <s v="J"/>
    <n v="30"/>
    <n v="2.5"/>
    <n v="39"/>
    <x v="0"/>
    <n v="1"/>
    <n v="334"/>
    <n v="0"/>
    <n v="57276"/>
    <n v="10541.954250000003"/>
    <n v="0"/>
    <n v="0"/>
    <n v="0"/>
    <n v="0"/>
    <n v="0"/>
    <n v="0"/>
    <n v="0"/>
    <n v="0"/>
    <n v="0"/>
    <n v="0"/>
    <n v="3304.3846153846152"/>
    <n v="2625.1500000000005"/>
    <n v="291.5"/>
    <n v="0"/>
    <n v="0"/>
    <n v="0"/>
    <n v="0"/>
    <n v="1393.2007021153845"/>
    <n v="0"/>
    <n v="0"/>
  </r>
  <r>
    <d v="2021-04-01T00:00:00"/>
    <x v="13"/>
    <s v="P"/>
    <s v="Active"/>
    <n v="461"/>
    <x v="460"/>
    <s v="N"/>
    <x v="51"/>
    <n v="1092"/>
    <x v="3"/>
    <s v="Niederl. 8"/>
    <n v="1"/>
    <s v="Department"/>
    <s v="Supervisor"/>
    <s v="Non-Mgm."/>
    <s v="kfm"/>
    <s v="M"/>
    <d v="2017-09-01T00:00:00"/>
    <d v="2020-08-31T00:00:00"/>
    <s v=""/>
    <n v="2"/>
    <d v="1999-02-06T00:00:00"/>
    <n v="20"/>
    <s v="J"/>
    <n v="30"/>
    <n v="2.5"/>
    <n v="39"/>
    <x v="0"/>
    <n v="1"/>
    <n v="153"/>
    <n v="0"/>
    <n v="14903"/>
    <n v="3262.8522500000004"/>
    <n v="0"/>
    <n v="0"/>
    <n v="0"/>
    <n v="0"/>
    <n v="0"/>
    <n v="0"/>
    <n v="0"/>
    <n v="0"/>
    <n v="0"/>
    <n v="0"/>
    <n v="859.78846153846143"/>
    <n v="683.05416666666679"/>
    <n v="132.5"/>
    <n v="0"/>
    <n v="0"/>
    <n v="0"/>
    <n v="0"/>
    <n v="375.19298158653851"/>
    <n v="0"/>
    <n v="0"/>
  </r>
  <r>
    <d v="2021-04-01T00:00:00"/>
    <x v="13"/>
    <s v="P"/>
    <s v="Active"/>
    <n v="462"/>
    <x v="461"/>
    <s v="N"/>
    <x v="51"/>
    <n v="1092"/>
    <x v="3"/>
    <s v="Niederl. 8"/>
    <n v="1"/>
    <s v="Department"/>
    <s v="Supervisor"/>
    <s v="Non-Mgm."/>
    <s v="tech"/>
    <s v="M"/>
    <d v="2017-09-01T00:00:00"/>
    <d v="2021-02-28T00:00:00"/>
    <s v=""/>
    <n v="3"/>
    <d v="1997-12-09T00:00:00"/>
    <n v="22"/>
    <s v="J"/>
    <n v="30"/>
    <n v="2.5"/>
    <n v="39"/>
    <x v="0"/>
    <n v="1"/>
    <n v="334"/>
    <n v="0"/>
    <n v="57292"/>
    <n v="10544.262250000002"/>
    <n v="0"/>
    <n v="0"/>
    <n v="0"/>
    <n v="0"/>
    <n v="0"/>
    <n v="0"/>
    <n v="0"/>
    <n v="0"/>
    <n v="0"/>
    <n v="0"/>
    <n v="3305.3076923076924"/>
    <n v="2625.8833333333332"/>
    <n v="291.5"/>
    <n v="0"/>
    <n v="0"/>
    <n v="0"/>
    <n v="0"/>
    <n v="1393.5716551923078"/>
    <n v="0"/>
    <n v="0"/>
  </r>
  <r>
    <d v="2021-04-01T00:00:00"/>
    <x v="13"/>
    <s v="P"/>
    <s v="Active"/>
    <n v="463"/>
    <x v="462"/>
    <s v="N"/>
    <x v="51"/>
    <n v="1092"/>
    <x v="7"/>
    <s v="Niederl. 9"/>
    <n v="1"/>
    <s v="Department"/>
    <s v="Supervisor"/>
    <s v="Non-Mgm."/>
    <s v="kfm"/>
    <s v="W"/>
    <d v="2017-09-01T00:00:00"/>
    <d v="2020-08-31T00:00:00"/>
    <s v=""/>
    <n v="2"/>
    <d v="1996-06-16T00:00:00"/>
    <n v="23"/>
    <s v="J"/>
    <n v="30"/>
    <n v="2.5"/>
    <n v="39"/>
    <x v="0"/>
    <n v="1"/>
    <n v="153"/>
    <n v="0"/>
    <n v="14913"/>
    <n v="3264.8732500000006"/>
    <n v="0"/>
    <n v="0"/>
    <n v="0"/>
    <n v="0"/>
    <n v="0"/>
    <n v="0"/>
    <n v="0"/>
    <n v="0"/>
    <n v="0"/>
    <n v="0"/>
    <n v="860.36538461538476"/>
    <n v="683.51250000000005"/>
    <n v="132.5"/>
    <n v="0"/>
    <n v="0"/>
    <n v="0"/>
    <n v="0"/>
    <n v="375.42482725961543"/>
    <n v="0"/>
    <n v="0"/>
  </r>
  <r>
    <d v="2021-04-01T00:00:00"/>
    <x v="13"/>
    <s v="P"/>
    <s v="Active"/>
    <n v="464"/>
    <x v="463"/>
    <s v="N"/>
    <x v="51"/>
    <n v="1092"/>
    <x v="0"/>
    <s v="Niederl. 3"/>
    <n v="1"/>
    <s v="Department"/>
    <s v="Supervisor"/>
    <s v="Non-Mgm."/>
    <s v="kfm"/>
    <s v="M"/>
    <d v="2017-09-01T00:00:00"/>
    <d v="2020-08-31T00:00:00"/>
    <s v=""/>
    <n v="2"/>
    <d v="2000-10-30T00:00:00"/>
    <n v="19"/>
    <s v="J"/>
    <n v="30"/>
    <n v="2.5"/>
    <n v="39"/>
    <x v="0"/>
    <n v="1"/>
    <n v="153"/>
    <n v="0"/>
    <n v="14918"/>
    <n v="3265.8837500000004"/>
    <n v="0"/>
    <n v="0"/>
    <n v="0"/>
    <n v="0"/>
    <n v="0"/>
    <n v="0"/>
    <n v="0"/>
    <n v="0"/>
    <n v="0"/>
    <n v="0"/>
    <n v="860.65384615384619"/>
    <n v="683.74166666666679"/>
    <n v="132.5"/>
    <n v="0"/>
    <n v="0"/>
    <n v="0"/>
    <n v="0"/>
    <n v="375.54075009615389"/>
    <n v="0"/>
    <n v="0"/>
  </r>
  <r>
    <d v="2021-04-01T00:00:00"/>
    <x v="13"/>
    <s v="P"/>
    <s v="Active"/>
    <n v="465"/>
    <x v="464"/>
    <s v="N"/>
    <x v="21"/>
    <n v="1086"/>
    <x v="0"/>
    <s v="Niederl. 3"/>
    <n v="1"/>
    <s v="Department"/>
    <s v="Supervisor"/>
    <s v="Non-Mgm."/>
    <s v="ang."/>
    <s v="M"/>
    <d v="2017-09-01T00:00:00"/>
    <m/>
    <s v=""/>
    <n v="2"/>
    <d v="1993-04-28T00:00:00"/>
    <n v="26"/>
    <s v="N"/>
    <n v="30"/>
    <n v="2.5"/>
    <n v="39"/>
    <x v="0"/>
    <n v="1"/>
    <n v="365"/>
    <n v="0"/>
    <n v="66940"/>
    <n v="11806.774500000001"/>
    <n v="0"/>
    <n v="0"/>
    <n v="0"/>
    <n v="0"/>
    <n v="0"/>
    <n v="0"/>
    <n v="0"/>
    <n v="0"/>
    <n v="0"/>
    <n v="0"/>
    <n v="0"/>
    <n v="0"/>
    <n v="318"/>
    <n v="0"/>
    <n v="0"/>
    <n v="0"/>
    <n v="0"/>
    <n v="71.216099999999997"/>
    <n v="0"/>
    <n v="0"/>
  </r>
  <r>
    <d v="2021-04-01T00:00:00"/>
    <x v="13"/>
    <s v="P"/>
    <s v="Active"/>
    <n v="466"/>
    <x v="465"/>
    <s v="N"/>
    <x v="35"/>
    <n v="1078"/>
    <x v="0"/>
    <s v="Niederl. 3"/>
    <n v="1"/>
    <s v="Department"/>
    <s v="Supervisor"/>
    <s v="Non-Mgm."/>
    <s v="ang."/>
    <s v="M"/>
    <d v="2017-09-04T00:00:00"/>
    <m/>
    <s v=""/>
    <n v="2"/>
    <d v="1984-05-16T00:00:00"/>
    <n v="35"/>
    <s v="N"/>
    <n v="30"/>
    <n v="2.5"/>
    <n v="39"/>
    <x v="0"/>
    <n v="1"/>
    <n v="365"/>
    <n v="0"/>
    <n v="66952"/>
    <n v="11808.072"/>
    <n v="0"/>
    <n v="0"/>
    <n v="0"/>
    <n v="0"/>
    <n v="0"/>
    <n v="0"/>
    <n v="0"/>
    <n v="0"/>
    <n v="0"/>
    <n v="0"/>
    <n v="0"/>
    <n v="0"/>
    <n v="318"/>
    <n v="0"/>
    <n v="0"/>
    <n v="0"/>
    <n v="0"/>
    <n v="71.216099999999997"/>
    <n v="0"/>
    <n v="0"/>
  </r>
  <r>
    <d v="2021-04-01T00:00:00"/>
    <x v="13"/>
    <s v="P"/>
    <s v="Active"/>
    <n v="467"/>
    <x v="466"/>
    <s v="N"/>
    <x v="22"/>
    <n v="1060"/>
    <x v="2"/>
    <s v="Niederl. 7"/>
    <n v="1"/>
    <s v="Department"/>
    <s v="Supervisor"/>
    <s v="Non-Mgm."/>
    <s v="ang."/>
    <s v="M"/>
    <d v="2017-09-01T00:00:00"/>
    <m/>
    <s v=""/>
    <n v="2"/>
    <d v="1971-03-04T00:00:00"/>
    <n v="48"/>
    <s v="J"/>
    <n v="30"/>
    <n v="2.5"/>
    <n v="39"/>
    <x v="0"/>
    <n v="1"/>
    <n v="365"/>
    <n v="0"/>
    <n v="66964"/>
    <n v="11809.369500000001"/>
    <n v="0"/>
    <n v="0"/>
    <n v="0"/>
    <n v="0"/>
    <n v="0"/>
    <n v="0"/>
    <n v="0"/>
    <n v="0"/>
    <n v="0"/>
    <n v="0"/>
    <n v="3863.3076923076924"/>
    <n v="3069.1833333333338"/>
    <n v="318"/>
    <n v="0"/>
    <n v="0"/>
    <n v="0"/>
    <n v="0"/>
    <n v="1623.7474651923078"/>
    <n v="0"/>
    <n v="0"/>
  </r>
  <r>
    <d v="2021-04-01T00:00:00"/>
    <x v="13"/>
    <s v="P"/>
    <s v="Active"/>
    <n v="468"/>
    <x v="467"/>
    <s v="N"/>
    <x v="22"/>
    <n v="1053"/>
    <x v="3"/>
    <s v="Niederl. 8"/>
    <n v="1"/>
    <s v="Department"/>
    <s v="Supervisor"/>
    <s v="Non-Mgm."/>
    <s v="ang."/>
    <s v="M"/>
    <d v="2017-09-01T00:00:00"/>
    <m/>
    <s v=""/>
    <n v="2"/>
    <d v="1994-01-23T00:00:00"/>
    <n v="25"/>
    <s v="J"/>
    <n v="30"/>
    <n v="2.5"/>
    <n v="39"/>
    <x v="0"/>
    <n v="1"/>
    <n v="365"/>
    <n v="0"/>
    <n v="66976"/>
    <n v="11810.667000000001"/>
    <n v="0"/>
    <n v="0"/>
    <n v="0"/>
    <n v="0"/>
    <n v="0"/>
    <n v="0"/>
    <n v="0"/>
    <n v="0"/>
    <n v="0"/>
    <n v="0"/>
    <n v="3864"/>
    <n v="3069.7333333333331"/>
    <n v="318"/>
    <n v="0"/>
    <n v="0"/>
    <n v="0"/>
    <n v="0"/>
    <n v="1624.02568"/>
    <n v="0"/>
    <n v="0"/>
  </r>
  <r>
    <d v="2021-04-01T00:00:00"/>
    <x v="13"/>
    <s v="P"/>
    <s v="Active"/>
    <n v="469"/>
    <x v="468"/>
    <s v="N"/>
    <x v="15"/>
    <n v="1044"/>
    <x v="9"/>
    <s v="Niederl. 4"/>
    <n v="1"/>
    <s v="Department"/>
    <s v="Supervisor"/>
    <s v="Manager"/>
    <s v="ang."/>
    <s v="M"/>
    <d v="2017-09-01T00:00:00"/>
    <m/>
    <s v=""/>
    <n v="2"/>
    <d v="1964-11-15T00:00:00"/>
    <n v="55"/>
    <s v="N"/>
    <n v="30"/>
    <n v="2.5"/>
    <n v="39"/>
    <x v="0"/>
    <n v="1"/>
    <n v="365"/>
    <n v="0"/>
    <n v="66988"/>
    <n v="11811.964500000002"/>
    <n v="0"/>
    <n v="0"/>
    <n v="0"/>
    <n v="0"/>
    <n v="0"/>
    <n v="0"/>
    <n v="0"/>
    <n v="0"/>
    <n v="0"/>
    <n v="0"/>
    <n v="0"/>
    <n v="0"/>
    <n v="318"/>
    <n v="0"/>
    <n v="0"/>
    <n v="0"/>
    <n v="0"/>
    <n v="71.216099999999997"/>
    <n v="1358.2415999999996"/>
    <n v="0"/>
  </r>
  <r>
    <d v="2021-04-01T00:00:00"/>
    <x v="13"/>
    <s v="P"/>
    <s v="Active"/>
    <n v="470"/>
    <x v="469"/>
    <s v="N"/>
    <x v="17"/>
    <n v="1088"/>
    <x v="0"/>
    <s v="Niederl. 3"/>
    <n v="1"/>
    <s v="Department"/>
    <s v="Supervisor"/>
    <s v="Non-Mgm."/>
    <s v="ang."/>
    <s v="W"/>
    <d v="2017-09-12T00:00:00"/>
    <m/>
    <s v=""/>
    <n v="2"/>
    <d v="1971-05-12T00:00:00"/>
    <n v="48"/>
    <s v="N"/>
    <n v="12"/>
    <n v="1"/>
    <n v="16"/>
    <x v="0"/>
    <n v="0.4102564102564103"/>
    <n v="365"/>
    <n v="0"/>
    <n v="67000"/>
    <n v="11813.262000000002"/>
    <n v="0"/>
    <n v="0"/>
    <n v="0"/>
    <n v="0"/>
    <n v="0"/>
    <n v="0"/>
    <n v="0"/>
    <n v="0"/>
    <n v="0"/>
    <n v="0"/>
    <n v="0"/>
    <n v="0"/>
    <n v="318"/>
    <n v="0"/>
    <n v="0"/>
    <n v="0"/>
    <n v="0"/>
    <n v="71.216099999999997"/>
    <n v="0"/>
    <n v="0"/>
  </r>
  <r>
    <d v="2021-04-01T00:00:00"/>
    <x v="13"/>
    <s v="P"/>
    <s v="Active"/>
    <n v="471"/>
    <x v="470"/>
    <s v="N"/>
    <x v="36"/>
    <n v="1054"/>
    <x v="8"/>
    <s v="Niederl. 2"/>
    <n v="1"/>
    <s v="Department"/>
    <s v="Supervisor"/>
    <s v="Non-Mgm."/>
    <s v="ang."/>
    <s v="W"/>
    <d v="2017-09-04T00:00:00"/>
    <m/>
    <s v=""/>
    <n v="2"/>
    <d v="1991-06-08T00:00:00"/>
    <n v="28"/>
    <s v="N"/>
    <n v="30"/>
    <n v="2.5"/>
    <n v="39"/>
    <x v="0"/>
    <n v="1"/>
    <n v="365"/>
    <n v="0"/>
    <n v="67012"/>
    <n v="11814.559500000001"/>
    <n v="0"/>
    <n v="0"/>
    <n v="0"/>
    <n v="0"/>
    <n v="0"/>
    <n v="0"/>
    <n v="0"/>
    <n v="0"/>
    <n v="0"/>
    <n v="0"/>
    <n v="0"/>
    <n v="0"/>
    <n v="318"/>
    <n v="0"/>
    <n v="0"/>
    <n v="0"/>
    <n v="0"/>
    <n v="71.216099999999997"/>
    <n v="0"/>
    <n v="0"/>
  </r>
  <r>
    <d v="2021-04-01T00:00:00"/>
    <x v="13"/>
    <s v="P"/>
    <s v="Active"/>
    <n v="472"/>
    <x v="471"/>
    <s v="N"/>
    <x v="23"/>
    <n v="1068"/>
    <x v="0"/>
    <s v="Niederl. 3"/>
    <n v="1"/>
    <s v="Department"/>
    <s v="Supervisor"/>
    <s v="Non-Mgm."/>
    <s v="ang."/>
    <s v="M"/>
    <d v="2017-09-01T00:00:00"/>
    <m/>
    <s v=""/>
    <n v="2"/>
    <d v="1968-08-31T00:00:00"/>
    <n v="51"/>
    <s v="N"/>
    <n v="30"/>
    <n v="2.5"/>
    <n v="39"/>
    <x v="0"/>
    <n v="1"/>
    <n v="365"/>
    <n v="0"/>
    <n v="67024"/>
    <n v="11815.857000000002"/>
    <n v="0"/>
    <n v="0"/>
    <n v="0"/>
    <n v="0"/>
    <n v="0"/>
    <n v="0"/>
    <n v="0"/>
    <n v="0"/>
    <n v="0"/>
    <n v="0"/>
    <n v="0"/>
    <n v="0"/>
    <n v="318"/>
    <n v="0"/>
    <n v="0"/>
    <n v="0"/>
    <n v="0"/>
    <n v="71.216099999999997"/>
    <n v="0"/>
    <n v="0"/>
  </r>
  <r>
    <d v="2021-04-01T00:00:00"/>
    <x v="13"/>
    <s v="P"/>
    <s v="Active"/>
    <n v="473"/>
    <x v="472"/>
    <s v="N"/>
    <x v="28"/>
    <n v="1004"/>
    <x v="1"/>
    <s v="Niederl. 1"/>
    <n v="1"/>
    <s v="Department"/>
    <s v="Supervisor"/>
    <s v="Non-Mgm."/>
    <s v="ang."/>
    <s v="W"/>
    <d v="2017-09-01T00:00:00"/>
    <m/>
    <s v=""/>
    <n v="2"/>
    <d v="1960-07-17T00:00:00"/>
    <n v="59"/>
    <s v="N"/>
    <n v="30"/>
    <n v="2.5"/>
    <n v="25"/>
    <x v="0"/>
    <n v="0.64102564102564119"/>
    <n v="365"/>
    <n v="0"/>
    <n v="67036"/>
    <n v="11817.154500000001"/>
    <n v="0"/>
    <n v="0"/>
    <n v="0"/>
    <n v="0"/>
    <n v="0"/>
    <n v="0"/>
    <n v="0"/>
    <n v="0"/>
    <n v="0"/>
    <n v="0"/>
    <n v="0"/>
    <n v="0"/>
    <n v="318"/>
    <n v="0"/>
    <n v="0"/>
    <n v="0"/>
    <n v="0"/>
    <n v="71.216099999999997"/>
    <n v="0"/>
    <n v="0"/>
  </r>
  <r>
    <d v="2021-04-01T00:00:00"/>
    <x v="13"/>
    <s v="P"/>
    <s v="Active"/>
    <n v="474"/>
    <x v="473"/>
    <s v="N"/>
    <x v="36"/>
    <n v="1054"/>
    <x v="8"/>
    <s v="Niederl. 2"/>
    <n v="1"/>
    <s v="Department"/>
    <s v="Supervisor"/>
    <s v="Non-Mgm."/>
    <s v="ang."/>
    <s v="M"/>
    <d v="2017-09-18T00:00:00"/>
    <m/>
    <s v=""/>
    <n v="2"/>
    <d v="1987-10-12T00:00:00"/>
    <n v="32"/>
    <s v="N"/>
    <n v="30"/>
    <n v="2.5"/>
    <n v="39"/>
    <x v="0"/>
    <n v="1"/>
    <n v="365"/>
    <n v="0"/>
    <n v="67048"/>
    <n v="11818.452000000001"/>
    <n v="0"/>
    <n v="0"/>
    <n v="0"/>
    <n v="0"/>
    <n v="0"/>
    <n v="0"/>
    <n v="0"/>
    <n v="0"/>
    <n v="0"/>
    <n v="0"/>
    <n v="0"/>
    <n v="0"/>
    <n v="318"/>
    <n v="0"/>
    <n v="0"/>
    <n v="0"/>
    <n v="0"/>
    <n v="71.216099999999997"/>
    <n v="0"/>
    <n v="0"/>
  </r>
  <r>
    <d v="2021-04-01T00:00:00"/>
    <x v="13"/>
    <s v="P"/>
    <s v="Active"/>
    <n v="475"/>
    <x v="474"/>
    <s v="N"/>
    <x v="5"/>
    <n v="1093"/>
    <x v="0"/>
    <s v="Niederl. 3"/>
    <n v="1"/>
    <s v="Department"/>
    <s v="Supervisor"/>
    <s v="Non-Mgm."/>
    <s v="ang."/>
    <s v="M"/>
    <d v="2017-09-15T00:00:00"/>
    <m/>
    <s v=""/>
    <n v="2"/>
    <d v="1980-11-06T00:00:00"/>
    <n v="39"/>
    <s v="N"/>
    <n v="30"/>
    <n v="2.5"/>
    <n v="39"/>
    <x v="0"/>
    <n v="1"/>
    <n v="365"/>
    <n v="0"/>
    <n v="67060"/>
    <n v="11819.749500000002"/>
    <n v="0"/>
    <n v="0"/>
    <n v="0"/>
    <n v="0"/>
    <n v="0"/>
    <n v="0"/>
    <n v="0"/>
    <n v="0"/>
    <n v="0"/>
    <n v="0"/>
    <n v="0"/>
    <n v="0"/>
    <n v="318"/>
    <n v="0"/>
    <n v="0"/>
    <n v="0"/>
    <n v="0"/>
    <n v="71.216099999999997"/>
    <n v="0"/>
    <n v="0"/>
  </r>
  <r>
    <d v="2021-04-01T00:00:00"/>
    <x v="13"/>
    <s v="P"/>
    <s v="Active"/>
    <n v="476"/>
    <x v="475"/>
    <s v="N"/>
    <x v="26"/>
    <n v="1091"/>
    <x v="0"/>
    <s v="Niederl. 3"/>
    <n v="1"/>
    <s v="Department"/>
    <s v="Supervisor"/>
    <s v="Manager"/>
    <s v="ang."/>
    <s v="M"/>
    <d v="2017-10-01T00:00:00"/>
    <m/>
    <s v=""/>
    <n v="2"/>
    <d v="1964-04-15T00:00:00"/>
    <n v="55"/>
    <s v="N"/>
    <n v="30"/>
    <n v="2.5"/>
    <n v="39"/>
    <x v="0"/>
    <n v="1"/>
    <n v="365"/>
    <n v="0"/>
    <n v="67072"/>
    <n v="11821.047"/>
    <n v="0"/>
    <n v="0"/>
    <n v="0"/>
    <n v="0"/>
    <n v="0"/>
    <n v="0"/>
    <n v="0"/>
    <n v="0"/>
    <n v="0"/>
    <n v="0"/>
    <n v="0"/>
    <n v="0"/>
    <n v="318"/>
    <n v="0"/>
    <n v="0"/>
    <n v="0"/>
    <n v="0"/>
    <n v="71.216099999999997"/>
    <n v="2675.9675999999999"/>
    <n v="0"/>
  </r>
  <r>
    <d v="2021-04-01T00:00:00"/>
    <x v="13"/>
    <s v="P"/>
    <s v="Active"/>
    <n v="477"/>
    <x v="476"/>
    <s v="N"/>
    <x v="31"/>
    <n v="1028"/>
    <x v="6"/>
    <s v="Niederl. 10"/>
    <n v="1"/>
    <s v="Department"/>
    <s v="Supervisor"/>
    <s v="Non-Mgm."/>
    <s v="ang."/>
    <s v="M"/>
    <d v="2017-10-01T00:00:00"/>
    <m/>
    <s v=""/>
    <n v="2"/>
    <d v="1966-11-05T00:00:00"/>
    <n v="53"/>
    <s v="J"/>
    <n v="30"/>
    <n v="2.5"/>
    <n v="39"/>
    <x v="0"/>
    <n v="1"/>
    <n v="365"/>
    <n v="0"/>
    <n v="67084"/>
    <n v="11822.344500000001"/>
    <n v="0"/>
    <n v="0"/>
    <n v="360"/>
    <n v="0"/>
    <n v="3849.9599999999996"/>
    <n v="0"/>
    <n v="0"/>
    <n v="0"/>
    <n v="0"/>
    <n v="0"/>
    <n v="3870.2307692307691"/>
    <n v="3074.6833333333334"/>
    <n v="318"/>
    <n v="0"/>
    <n v="0"/>
    <n v="0"/>
    <n v="0"/>
    <n v="2569.350155269231"/>
    <n v="943.91999999999973"/>
    <n v="0"/>
  </r>
  <r>
    <d v="2021-04-01T00:00:00"/>
    <x v="13"/>
    <s v="P"/>
    <s v="Active"/>
    <n v="478"/>
    <x v="477"/>
    <s v="N"/>
    <x v="2"/>
    <n v="1010"/>
    <x v="1"/>
    <s v="Niederl. 1"/>
    <n v="1"/>
    <s v="Department"/>
    <s v="Supervisor"/>
    <s v="Non-Mgm."/>
    <s v="ang."/>
    <s v="W"/>
    <d v="2017-10-01T00:00:00"/>
    <m/>
    <s v=""/>
    <n v="2"/>
    <d v="1970-03-01T00:00:00"/>
    <n v="49"/>
    <s v="N"/>
    <n v="24"/>
    <n v="2"/>
    <n v="28"/>
    <x v="0"/>
    <n v="0.71794871794871795"/>
    <n v="365"/>
    <n v="0"/>
    <n v="67096"/>
    <n v="11823.642000000002"/>
    <n v="0"/>
    <n v="0"/>
    <n v="0"/>
    <n v="0"/>
    <n v="0"/>
    <n v="0"/>
    <n v="0"/>
    <n v="0"/>
    <n v="0"/>
    <n v="0"/>
    <n v="0"/>
    <n v="0"/>
    <n v="318"/>
    <n v="0"/>
    <n v="0"/>
    <n v="0"/>
    <n v="0"/>
    <n v="71.216099999999997"/>
    <n v="0"/>
    <n v="0"/>
  </r>
  <r>
    <d v="2021-04-01T00:00:00"/>
    <x v="13"/>
    <s v="P"/>
    <s v="Active"/>
    <n v="479"/>
    <x v="478"/>
    <s v="N"/>
    <x v="53"/>
    <n v="1012"/>
    <x v="1"/>
    <s v="Niederl. 1"/>
    <n v="1"/>
    <s v="Department"/>
    <s v="Supervisor"/>
    <s v="Non-Mgm."/>
    <s v="DS"/>
    <s v="M"/>
    <d v="2017-10-01T00:00:00"/>
    <m/>
    <s v=""/>
    <n v="2"/>
    <d v="1995-09-08T00:00:00"/>
    <n v="24"/>
    <s v="N"/>
    <n v="0"/>
    <n v="0"/>
    <n v="39"/>
    <x v="0"/>
    <n v="1"/>
    <n v="365"/>
    <n v="0"/>
    <n v="67108"/>
    <n v="11824.939500000002"/>
    <n v="0"/>
    <n v="0"/>
    <n v="0"/>
    <n v="0"/>
    <n v="0"/>
    <n v="0"/>
    <n v="0"/>
    <n v="0"/>
    <n v="0"/>
    <n v="0"/>
    <n v="0"/>
    <n v="0"/>
    <n v="318"/>
    <n v="0"/>
    <n v="0"/>
    <n v="0"/>
    <n v="0"/>
    <n v="71.216099999999997"/>
    <n v="0"/>
    <n v="0"/>
  </r>
  <r>
    <d v="2021-04-01T00:00:00"/>
    <x v="13"/>
    <s v="P"/>
    <s v="Active"/>
    <n v="480"/>
    <x v="479"/>
    <s v="N"/>
    <x v="22"/>
    <n v="1047"/>
    <x v="9"/>
    <s v="Niederl. 4"/>
    <n v="1"/>
    <s v="Department"/>
    <s v="Supervisor"/>
    <s v="Non-Mgm."/>
    <s v="ang."/>
    <s v="M"/>
    <d v="2017-11-01T00:00:00"/>
    <m/>
    <s v=""/>
    <n v="2"/>
    <d v="1990-10-06T00:00:00"/>
    <n v="29"/>
    <s v="J"/>
    <n v="30"/>
    <n v="2.5"/>
    <n v="39"/>
    <x v="0"/>
    <n v="1"/>
    <n v="365"/>
    <n v="0"/>
    <n v="67120"/>
    <n v="11826.237000000003"/>
    <n v="0"/>
    <n v="0"/>
    <n v="0"/>
    <n v="0"/>
    <n v="0"/>
    <n v="0"/>
    <n v="0"/>
    <n v="0"/>
    <n v="0"/>
    <n v="0"/>
    <n v="3872.3076923076924"/>
    <n v="3076.3333333333339"/>
    <n v="318"/>
    <n v="0"/>
    <n v="0"/>
    <n v="0"/>
    <n v="0"/>
    <n v="1627.3642576923078"/>
    <n v="0"/>
    <n v="0"/>
  </r>
  <r>
    <d v="2021-04-01T00:00:00"/>
    <x v="13"/>
    <s v="P"/>
    <s v="Active"/>
    <n v="481"/>
    <x v="480"/>
    <s v="N"/>
    <x v="31"/>
    <n v="1046"/>
    <x v="9"/>
    <s v="Niederl. 4"/>
    <n v="1"/>
    <s v="Department"/>
    <s v="Supervisor"/>
    <s v="Non-Mgm."/>
    <s v="ang."/>
    <s v="M"/>
    <d v="2017-11-01T00:00:00"/>
    <m/>
    <s v=""/>
    <n v="2"/>
    <d v="1982-10-18T00:00:00"/>
    <n v="37"/>
    <s v="J"/>
    <n v="30"/>
    <n v="2.5"/>
    <n v="39"/>
    <x v="0"/>
    <n v="1"/>
    <n v="365"/>
    <n v="0"/>
    <n v="67132"/>
    <n v="11827.534500000002"/>
    <n v="0"/>
    <n v="0"/>
    <n v="360"/>
    <n v="0"/>
    <n v="0"/>
    <n v="12990"/>
    <n v="0"/>
    <n v="0"/>
    <n v="0"/>
    <n v="0"/>
    <n v="3873"/>
    <n v="3076.8833333333332"/>
    <n v="318"/>
    <n v="0"/>
    <n v="0"/>
    <n v="0"/>
    <n v="0"/>
    <n v="4617.3749724999998"/>
    <n v="939.35999999999979"/>
    <n v="0"/>
  </r>
  <r>
    <d v="2021-04-01T00:00:00"/>
    <x v="13"/>
    <s v="P"/>
    <s v="Active"/>
    <n v="482"/>
    <x v="481"/>
    <s v="N"/>
    <x v="22"/>
    <n v="1035"/>
    <x v="5"/>
    <s v="Niederl. 5"/>
    <n v="1"/>
    <s v="Department"/>
    <s v="Supervisor"/>
    <s v="Non-Mgm."/>
    <s v="ang."/>
    <s v="M"/>
    <d v="2017-11-01T00:00:00"/>
    <m/>
    <s v=""/>
    <n v="2"/>
    <d v="1979-05-15T00:00:00"/>
    <n v="40"/>
    <s v="J"/>
    <n v="30"/>
    <n v="2.5"/>
    <n v="39"/>
    <x v="0"/>
    <n v="1"/>
    <n v="365"/>
    <n v="0"/>
    <n v="67144"/>
    <n v="11828.832000000002"/>
    <n v="0"/>
    <n v="0"/>
    <n v="0"/>
    <n v="0"/>
    <n v="0"/>
    <n v="0"/>
    <n v="0"/>
    <n v="0"/>
    <n v="0"/>
    <n v="0"/>
    <n v="3873.6923076923076"/>
    <n v="3077.4333333333338"/>
    <n v="318"/>
    <n v="0"/>
    <n v="0"/>
    <n v="0"/>
    <n v="0"/>
    <n v="1627.9206873076926"/>
    <n v="0"/>
    <n v="0"/>
  </r>
  <r>
    <d v="2021-04-01T00:00:00"/>
    <x v="13"/>
    <s v="P"/>
    <s v="Active"/>
    <n v="483"/>
    <x v="482"/>
    <s v="N"/>
    <x v="18"/>
    <n v="1080"/>
    <x v="0"/>
    <s v="Niederl. 3"/>
    <n v="1"/>
    <s v="Department"/>
    <s v="Supervisor"/>
    <s v="Non-Mgm."/>
    <s v="ang."/>
    <s v="M"/>
    <d v="2017-11-15T00:00:00"/>
    <m/>
    <s v=""/>
    <n v="2"/>
    <d v="1985-06-18T00:00:00"/>
    <n v="34"/>
    <s v="N"/>
    <n v="30"/>
    <n v="2.5"/>
    <n v="39"/>
    <x v="0"/>
    <n v="1"/>
    <n v="365"/>
    <n v="0"/>
    <n v="67156"/>
    <n v="11830.129500000003"/>
    <n v="0"/>
    <n v="0"/>
    <n v="0"/>
    <n v="0"/>
    <n v="0"/>
    <n v="0"/>
    <n v="0"/>
    <n v="0"/>
    <n v="0"/>
    <n v="0"/>
    <n v="0"/>
    <n v="0"/>
    <n v="318"/>
    <n v="0"/>
    <n v="0"/>
    <n v="0"/>
    <n v="0"/>
    <n v="71.216099999999997"/>
    <n v="0"/>
    <n v="0"/>
  </r>
  <r>
    <d v="2021-04-01T00:00:00"/>
    <x v="13"/>
    <s v="P"/>
    <s v="Active"/>
    <n v="484"/>
    <x v="483"/>
    <s v="N"/>
    <x v="40"/>
    <n v="1001"/>
    <x v="1"/>
    <s v="Niederl. 1"/>
    <n v="1"/>
    <s v="Department"/>
    <s v="Supervisor"/>
    <s v="Non-Mgm."/>
    <s v="ang."/>
    <s v="M"/>
    <d v="2017-11-01T00:00:00"/>
    <m/>
    <s v=""/>
    <n v="2"/>
    <d v="1985-03-26T00:00:00"/>
    <n v="34"/>
    <s v="N"/>
    <n v="30"/>
    <n v="2.5"/>
    <n v="39"/>
    <x v="0"/>
    <n v="1"/>
    <n v="365"/>
    <n v="0"/>
    <n v="67168"/>
    <n v="11831.427000000001"/>
    <n v="0"/>
    <n v="0"/>
    <n v="0"/>
    <n v="0"/>
    <n v="0"/>
    <n v="0"/>
    <n v="0"/>
    <n v="0"/>
    <n v="0"/>
    <n v="0"/>
    <n v="0"/>
    <n v="0"/>
    <n v="318"/>
    <n v="0"/>
    <n v="0"/>
    <n v="0"/>
    <n v="0"/>
    <n v="71.216099999999997"/>
    <n v="0"/>
    <n v="0"/>
  </r>
  <r>
    <d v="2021-04-01T00:00:00"/>
    <x v="13"/>
    <s v="P"/>
    <s v="Active"/>
    <n v="485"/>
    <x v="484"/>
    <s v="N"/>
    <x v="27"/>
    <n v="1070"/>
    <x v="0"/>
    <s v="Niederl. 3"/>
    <n v="1"/>
    <s v="Department"/>
    <s v="Supervisor"/>
    <s v="Director"/>
    <s v="ang."/>
    <s v="M"/>
    <d v="2017-12-01T00:00:00"/>
    <m/>
    <s v=""/>
    <n v="2"/>
    <d v="1971-07-22T00:00:00"/>
    <n v="48"/>
    <s v="N"/>
    <n v="30"/>
    <n v="2.5"/>
    <n v="39"/>
    <x v="0"/>
    <n v="1"/>
    <n v="365"/>
    <n v="0"/>
    <n v="67180"/>
    <n v="11832.724500000002"/>
    <n v="0"/>
    <n v="0"/>
    <n v="0"/>
    <n v="0"/>
    <n v="0"/>
    <n v="0"/>
    <n v="0"/>
    <n v="0"/>
    <n v="0"/>
    <n v="0"/>
    <n v="0"/>
    <n v="0"/>
    <n v="318"/>
    <n v="0"/>
    <n v="0"/>
    <n v="0"/>
    <n v="0"/>
    <n v="71.216099999999997"/>
    <n v="2421.2688000000003"/>
    <n v="0"/>
  </r>
  <r>
    <d v="2021-04-01T00:00:00"/>
    <x v="13"/>
    <s v="P"/>
    <s v="Active"/>
    <n v="486"/>
    <x v="485"/>
    <s v="N"/>
    <x v="9"/>
    <n v="1087"/>
    <x v="0"/>
    <s v="Niederl. 3"/>
    <n v="1"/>
    <s v="Department"/>
    <s v="Supervisor"/>
    <s v="Non-Mgm."/>
    <s v="ang."/>
    <s v="W"/>
    <d v="2017-12-01T00:00:00"/>
    <m/>
    <s v=""/>
    <n v="2"/>
    <d v="1990-02-08T00:00:00"/>
    <n v="29"/>
    <s v="N"/>
    <n v="30"/>
    <n v="2.5"/>
    <n v="39"/>
    <x v="0"/>
    <n v="1"/>
    <n v="365"/>
    <n v="0"/>
    <n v="67192"/>
    <n v="11834.022000000001"/>
    <n v="0"/>
    <n v="0"/>
    <n v="0"/>
    <n v="0"/>
    <n v="0"/>
    <n v="0"/>
    <n v="0"/>
    <n v="0"/>
    <n v="0"/>
    <n v="0"/>
    <n v="0"/>
    <n v="0"/>
    <n v="318"/>
    <n v="0"/>
    <n v="0"/>
    <n v="0"/>
    <n v="0"/>
    <n v="71.216099999999997"/>
    <n v="0"/>
    <n v="0"/>
  </r>
  <r>
    <d v="2021-04-01T00:00:00"/>
    <x v="13"/>
    <s v="P"/>
    <s v="Active"/>
    <n v="487"/>
    <x v="486"/>
    <s v="N"/>
    <x v="16"/>
    <n v="1067"/>
    <x v="11"/>
    <s v="Niederl. 12"/>
    <n v="1"/>
    <s v="Department"/>
    <s v="Supervisor"/>
    <s v="Non-Mgm."/>
    <s v="ang."/>
    <s v="W"/>
    <d v="2017-11-20T00:00:00"/>
    <m/>
    <s v=""/>
    <n v="2"/>
    <d v="1993-01-13T00:00:00"/>
    <n v="27"/>
    <s v="N"/>
    <n v="30"/>
    <n v="2.5"/>
    <n v="39"/>
    <x v="0"/>
    <n v="1"/>
    <n v="365"/>
    <n v="0"/>
    <n v="67204"/>
    <n v="11835.319500000001"/>
    <n v="0"/>
    <n v="0"/>
    <n v="0"/>
    <n v="0"/>
    <n v="0"/>
    <n v="0"/>
    <n v="0"/>
    <n v="0"/>
    <n v="0"/>
    <n v="0"/>
    <n v="0"/>
    <n v="0"/>
    <n v="318"/>
    <n v="0"/>
    <n v="0"/>
    <n v="0"/>
    <n v="0"/>
    <n v="71.216099999999997"/>
    <n v="0"/>
    <n v="0"/>
  </r>
  <r>
    <d v="2021-04-01T00:00:00"/>
    <x v="13"/>
    <s v="P"/>
    <s v="Active"/>
    <n v="488"/>
    <x v="487"/>
    <s v="N"/>
    <x v="48"/>
    <n v="1073"/>
    <x v="0"/>
    <s v="Niederl. 3"/>
    <n v="1"/>
    <s v="Department"/>
    <s v="Supervisor"/>
    <s v="Non-Mgm."/>
    <s v="ang."/>
    <s v="M"/>
    <d v="2018-01-01T00:00:00"/>
    <m/>
    <s v=""/>
    <n v="2"/>
    <d v="1990-11-12T00:00:00"/>
    <n v="29"/>
    <s v="N"/>
    <n v="30"/>
    <n v="2.5"/>
    <n v="39"/>
    <x v="0"/>
    <n v="1"/>
    <n v="365"/>
    <n v="0"/>
    <n v="67216"/>
    <n v="11836.617000000002"/>
    <n v="0"/>
    <n v="0"/>
    <n v="0"/>
    <n v="0"/>
    <n v="0"/>
    <n v="0"/>
    <n v="0"/>
    <n v="0"/>
    <n v="0"/>
    <n v="0"/>
    <n v="0"/>
    <n v="0"/>
    <n v="318"/>
    <n v="0"/>
    <n v="0"/>
    <n v="0"/>
    <n v="0"/>
    <n v="71.216099999999997"/>
    <n v="0"/>
    <n v="23.66"/>
  </r>
  <r>
    <d v="2021-04-01T00:00:00"/>
    <x v="13"/>
    <s v="P"/>
    <s v="Active"/>
    <n v="489"/>
    <x v="488"/>
    <s v="N"/>
    <x v="22"/>
    <n v="1060"/>
    <x v="2"/>
    <s v="Niederl. 7"/>
    <n v="1"/>
    <s v="Department"/>
    <s v="Supervisor"/>
    <s v="Non-Mgm."/>
    <s v="ang."/>
    <s v="M"/>
    <d v="2018-01-01T00:00:00"/>
    <m/>
    <s v=""/>
    <n v="2"/>
    <d v="1989-10-20T00:00:00"/>
    <n v="30"/>
    <s v="J"/>
    <n v="30"/>
    <n v="2.5"/>
    <n v="39"/>
    <x v="0"/>
    <n v="1"/>
    <n v="365"/>
    <n v="0"/>
    <n v="67228"/>
    <n v="11837.914500000001"/>
    <n v="0"/>
    <n v="0"/>
    <n v="0"/>
    <n v="0"/>
    <n v="0"/>
    <n v="0"/>
    <n v="0"/>
    <n v="0"/>
    <n v="0"/>
    <n v="0"/>
    <n v="3878.5384615384605"/>
    <n v="3081.2833333333338"/>
    <n v="318"/>
    <n v="0"/>
    <n v="0"/>
    <n v="0"/>
    <n v="0"/>
    <n v="1629.8681909615386"/>
    <n v="0"/>
    <n v="23.66"/>
  </r>
  <r>
    <d v="2021-04-01T00:00:00"/>
    <x v="13"/>
    <s v="P"/>
    <s v="Active"/>
    <n v="490"/>
    <x v="489"/>
    <s v="N"/>
    <x v="22"/>
    <n v="1035"/>
    <x v="5"/>
    <s v="Niederl. 5"/>
    <n v="1"/>
    <s v="Department"/>
    <s v="Supervisor"/>
    <s v="Non-Mgm."/>
    <s v="ang."/>
    <s v="M"/>
    <d v="2018-01-01T00:00:00"/>
    <m/>
    <s v=""/>
    <n v="2"/>
    <d v="1993-03-10T00:00:00"/>
    <n v="26"/>
    <s v="J"/>
    <n v="30"/>
    <n v="2.5"/>
    <n v="39"/>
    <x v="0"/>
    <n v="1"/>
    <n v="365"/>
    <n v="0"/>
    <n v="67240"/>
    <n v="11839.212000000001"/>
    <n v="0"/>
    <n v="0"/>
    <n v="0"/>
    <n v="0"/>
    <n v="0"/>
    <n v="0"/>
    <n v="0"/>
    <n v="0"/>
    <n v="0"/>
    <n v="0"/>
    <n v="3879.2307692307691"/>
    <n v="3081.833333333333"/>
    <n v="318"/>
    <n v="0"/>
    <n v="0"/>
    <n v="0"/>
    <n v="0"/>
    <n v="1630.1464057692308"/>
    <n v="0"/>
    <n v="23.66"/>
  </r>
  <r>
    <d v="2021-04-01T00:00:00"/>
    <x v="13"/>
    <s v="P"/>
    <s v="Active"/>
    <n v="491"/>
    <x v="490"/>
    <s v="N"/>
    <x v="0"/>
    <n v="1090"/>
    <x v="0"/>
    <s v="Niederl. 3"/>
    <n v="1"/>
    <s v="Department"/>
    <s v="Supervisor"/>
    <s v="Manager"/>
    <s v="ang."/>
    <s v="W"/>
    <d v="2018-01-15T00:00:00"/>
    <m/>
    <s v=""/>
    <n v="2"/>
    <d v="1982-10-27T00:00:00"/>
    <n v="37"/>
    <s v="N"/>
    <n v="30"/>
    <n v="2.5"/>
    <n v="39"/>
    <x v="0"/>
    <n v="1"/>
    <n v="365"/>
    <n v="0"/>
    <n v="67252"/>
    <n v="11840.509500000002"/>
    <n v="0"/>
    <n v="0"/>
    <n v="0"/>
    <n v="0"/>
    <n v="0"/>
    <n v="0"/>
    <n v="0"/>
    <n v="0"/>
    <n v="0"/>
    <n v="0"/>
    <n v="0"/>
    <n v="0"/>
    <n v="318"/>
    <n v="0"/>
    <n v="0"/>
    <n v="0"/>
    <n v="0"/>
    <n v="71.216099999999997"/>
    <n v="0"/>
    <n v="23.66"/>
  </r>
  <r>
    <d v="2021-04-01T00:00:00"/>
    <x v="13"/>
    <s v="P"/>
    <s v="Active"/>
    <n v="492"/>
    <x v="491"/>
    <s v="N"/>
    <x v="22"/>
    <n v="1047"/>
    <x v="9"/>
    <s v="Niederl. 4"/>
    <n v="1"/>
    <s v="Department"/>
    <s v="Supervisor"/>
    <s v="Non-Mgm."/>
    <s v="ang."/>
    <s v="M"/>
    <d v="2018-01-01T00:00:00"/>
    <m/>
    <s v=""/>
    <n v="2"/>
    <d v="1980-11-21T00:00:00"/>
    <n v="39"/>
    <s v="J"/>
    <n v="30"/>
    <n v="2.5"/>
    <n v="39"/>
    <x v="0"/>
    <n v="1"/>
    <n v="365"/>
    <n v="0"/>
    <n v="67264"/>
    <n v="11841.807000000003"/>
    <n v="0"/>
    <n v="0"/>
    <n v="0"/>
    <n v="0"/>
    <n v="0"/>
    <n v="0"/>
    <n v="0"/>
    <n v="0"/>
    <n v="0"/>
    <n v="0"/>
    <n v="3880.6153846153848"/>
    <n v="3082.9333333333334"/>
    <n v="318"/>
    <n v="0"/>
    <n v="0"/>
    <n v="0"/>
    <n v="0"/>
    <n v="1630.7028353846156"/>
    <n v="0"/>
    <n v="23.66"/>
  </r>
  <r>
    <d v="2021-04-01T00:00:00"/>
    <x v="13"/>
    <s v="P"/>
    <s v="Active"/>
    <n v="493"/>
    <x v="492"/>
    <s v="N"/>
    <x v="22"/>
    <n v="1053"/>
    <x v="3"/>
    <s v="Niederl. 8"/>
    <n v="1"/>
    <s v="Department"/>
    <s v="Supervisor"/>
    <s v="Non-Mgm."/>
    <s v="ang."/>
    <s v="M"/>
    <d v="2018-01-01T00:00:00"/>
    <m/>
    <s v=""/>
    <n v="2"/>
    <d v="1974-10-09T00:00:00"/>
    <n v="45"/>
    <s v="J"/>
    <n v="30"/>
    <n v="2.5"/>
    <n v="39"/>
    <x v="0"/>
    <n v="1"/>
    <n v="365"/>
    <n v="0"/>
    <n v="67276"/>
    <n v="11843.104500000001"/>
    <n v="0"/>
    <n v="0"/>
    <n v="0"/>
    <n v="0"/>
    <n v="0"/>
    <n v="0"/>
    <n v="0"/>
    <n v="0"/>
    <n v="0"/>
    <n v="0"/>
    <n v="3881.3076923076924"/>
    <n v="3083.483333333334"/>
    <n v="318"/>
    <n v="0"/>
    <n v="0"/>
    <n v="0"/>
    <n v="0"/>
    <n v="1630.9810501923077"/>
    <n v="0"/>
    <n v="23.66"/>
  </r>
  <r>
    <d v="2021-04-01T00:00:00"/>
    <x v="13"/>
    <s v="P"/>
    <s v="Active"/>
    <n v="494"/>
    <x v="493"/>
    <s v="N"/>
    <x v="22"/>
    <n v="1023"/>
    <x v="7"/>
    <s v="Niederl. 9"/>
    <n v="1"/>
    <s v="Department"/>
    <s v="Supervisor"/>
    <s v="Non-Mgm."/>
    <s v="ang."/>
    <s v="M"/>
    <d v="2018-01-01T00:00:00"/>
    <m/>
    <s v=""/>
    <n v="2"/>
    <d v="1980-09-11T00:00:00"/>
    <n v="39"/>
    <s v="J"/>
    <n v="30"/>
    <n v="2.5"/>
    <n v="39"/>
    <x v="0"/>
    <n v="1"/>
    <n v="365"/>
    <n v="0"/>
    <n v="67288"/>
    <n v="11844.402000000002"/>
    <n v="0"/>
    <n v="0"/>
    <n v="0"/>
    <n v="0"/>
    <n v="0"/>
    <n v="0"/>
    <n v="0"/>
    <n v="0"/>
    <n v="0"/>
    <n v="0"/>
    <n v="3882"/>
    <n v="3084.0333333333333"/>
    <n v="318"/>
    <n v="0"/>
    <n v="0"/>
    <n v="0"/>
    <n v="0"/>
    <n v="1631.2592650000001"/>
    <n v="0"/>
    <n v="23.66"/>
  </r>
  <r>
    <d v="2021-04-01T00:00:00"/>
    <x v="13"/>
    <s v="P"/>
    <s v="Active"/>
    <n v="495"/>
    <x v="494"/>
    <s v="N"/>
    <x v="0"/>
    <n v="1090"/>
    <x v="0"/>
    <s v="Niederl. 3"/>
    <n v="1"/>
    <s v="Department"/>
    <s v="Supervisor"/>
    <s v="Non-Mgm."/>
    <s v="ang."/>
    <s v="W"/>
    <d v="2018-01-22T00:00:00"/>
    <m/>
    <s v=""/>
    <n v="1"/>
    <d v="1992-11-28T00:00:00"/>
    <n v="27"/>
    <s v="N"/>
    <n v="30"/>
    <n v="2.5"/>
    <n v="39"/>
    <x v="0"/>
    <n v="1"/>
    <n v="365"/>
    <n v="0"/>
    <n v="67300"/>
    <n v="11845.699500000001"/>
    <n v="0"/>
    <n v="0"/>
    <n v="0"/>
    <n v="0"/>
    <n v="0"/>
    <n v="0"/>
    <n v="0"/>
    <n v="0"/>
    <n v="0"/>
    <n v="0"/>
    <n v="0"/>
    <n v="0"/>
    <n v="318"/>
    <n v="0"/>
    <n v="0"/>
    <n v="0"/>
    <n v="0"/>
    <n v="71.216099999999997"/>
    <n v="0"/>
    <n v="23.66"/>
  </r>
  <r>
    <d v="2021-04-01T00:00:00"/>
    <x v="13"/>
    <s v="P"/>
    <s v="Active"/>
    <n v="496"/>
    <x v="495"/>
    <s v="N"/>
    <x v="22"/>
    <n v="1029"/>
    <x v="6"/>
    <s v="Niederl. 10"/>
    <n v="1"/>
    <s v="Department"/>
    <s v="Supervisor"/>
    <s v="Non-Mgm."/>
    <s v="ang."/>
    <s v="M"/>
    <d v="2018-02-01T00:00:00"/>
    <m/>
    <s v=""/>
    <n v="1"/>
    <d v="1970-03-19T00:00:00"/>
    <n v="49"/>
    <s v="J"/>
    <n v="30"/>
    <n v="2.5"/>
    <n v="39"/>
    <x v="0"/>
    <n v="1"/>
    <n v="365"/>
    <n v="0"/>
    <n v="67312"/>
    <n v="11846.997000000001"/>
    <n v="0"/>
    <n v="0"/>
    <n v="0"/>
    <n v="0"/>
    <n v="0"/>
    <n v="0"/>
    <n v="0"/>
    <n v="0"/>
    <n v="0"/>
    <n v="0"/>
    <n v="3883.3846153846152"/>
    <n v="3085.1333333333332"/>
    <n v="318"/>
    <n v="0"/>
    <n v="0"/>
    <n v="0"/>
    <n v="0"/>
    <n v="1631.8156946153849"/>
    <n v="0"/>
    <n v="23.66"/>
  </r>
  <r>
    <d v="2021-04-01T00:00:00"/>
    <x v="13"/>
    <s v="P"/>
    <s v="Active"/>
    <n v="497"/>
    <x v="496"/>
    <s v="N"/>
    <x v="22"/>
    <n v="1053"/>
    <x v="3"/>
    <s v="Niederl. 8"/>
    <n v="1"/>
    <s v="Department"/>
    <s v="Supervisor"/>
    <s v="Non-Mgm."/>
    <s v="ang."/>
    <s v="M"/>
    <d v="2018-02-01T00:00:00"/>
    <m/>
    <s v=""/>
    <n v="1"/>
    <d v="1989-06-30T00:00:00"/>
    <n v="30"/>
    <s v="J"/>
    <n v="30"/>
    <n v="2.5"/>
    <n v="39"/>
    <x v="0"/>
    <n v="1"/>
    <n v="365"/>
    <n v="0"/>
    <n v="67324"/>
    <n v="11848.294500000002"/>
    <n v="0"/>
    <n v="0"/>
    <n v="0"/>
    <n v="0"/>
    <n v="0"/>
    <n v="0"/>
    <n v="0"/>
    <n v="0"/>
    <n v="0"/>
    <n v="0"/>
    <n v="3884.0769230769229"/>
    <n v="3085.6833333333338"/>
    <n v="318"/>
    <n v="0"/>
    <n v="0"/>
    <n v="0"/>
    <n v="0"/>
    <n v="1632.0939094230771"/>
    <n v="0"/>
    <n v="23.66"/>
  </r>
  <r>
    <d v="2021-04-01T00:00:00"/>
    <x v="13"/>
    <s v="P"/>
    <s v="Active"/>
    <n v="498"/>
    <x v="497"/>
    <s v="N"/>
    <x v="11"/>
    <n v="1082"/>
    <x v="0"/>
    <s v="Niederl. 3"/>
    <n v="1"/>
    <s v="Department"/>
    <s v="Supervisor"/>
    <s v="Non-Mgm."/>
    <s v="ang."/>
    <s v="M"/>
    <d v="2018-02-01T00:00:00"/>
    <m/>
    <s v=""/>
    <n v="1"/>
    <d v="1989-02-17T00:00:00"/>
    <n v="30"/>
    <s v="N"/>
    <n v="30"/>
    <n v="2.5"/>
    <n v="39"/>
    <x v="0"/>
    <n v="1"/>
    <n v="365"/>
    <n v="0"/>
    <n v="67336"/>
    <n v="11849.592000000001"/>
    <n v="0"/>
    <n v="0"/>
    <n v="0"/>
    <n v="0"/>
    <n v="0"/>
    <n v="0"/>
    <n v="0"/>
    <n v="0"/>
    <n v="0"/>
    <n v="0"/>
    <n v="0"/>
    <n v="0"/>
    <n v="318"/>
    <n v="0"/>
    <n v="0"/>
    <n v="0"/>
    <n v="0"/>
    <n v="71.216099999999997"/>
    <n v="0"/>
    <n v="23.66"/>
  </r>
  <r>
    <d v="2021-04-01T00:00:00"/>
    <x v="13"/>
    <s v="P"/>
    <s v="Active"/>
    <n v="499"/>
    <x v="498"/>
    <s v="N"/>
    <x v="4"/>
    <n v="1013"/>
    <x v="1"/>
    <s v="Niederl. 1"/>
    <n v="1"/>
    <s v="Department"/>
    <s v="Supervisor"/>
    <s v="Non-Mgm."/>
    <s v="ang."/>
    <s v="W"/>
    <d v="2018-02-01T00:00:00"/>
    <m/>
    <s v=""/>
    <n v="1"/>
    <d v="1993-07-29T00:00:00"/>
    <n v="26"/>
    <s v="N"/>
    <n v="30"/>
    <n v="2.5"/>
    <n v="39"/>
    <x v="0"/>
    <n v="1"/>
    <n v="365"/>
    <n v="0"/>
    <n v="67348"/>
    <n v="11850.889500000001"/>
    <n v="0"/>
    <n v="0"/>
    <n v="0"/>
    <n v="0"/>
    <n v="0"/>
    <n v="0"/>
    <n v="0"/>
    <n v="0"/>
    <n v="0"/>
    <n v="0"/>
    <n v="0"/>
    <n v="0"/>
    <n v="318"/>
    <n v="0"/>
    <n v="0"/>
    <n v="0"/>
    <n v="0"/>
    <n v="71.216099999999997"/>
    <n v="0"/>
    <n v="23.66"/>
  </r>
  <r>
    <d v="2021-04-01T00:00:00"/>
    <x v="13"/>
    <s v="P"/>
    <s v="Active"/>
    <n v="500"/>
    <x v="499"/>
    <s v="N"/>
    <x v="31"/>
    <n v="1022"/>
    <x v="7"/>
    <s v="Niederl. 9"/>
    <n v="1"/>
    <s v="Department"/>
    <s v="Supervisor"/>
    <s v="Non-Mgm."/>
    <s v="ang."/>
    <s v="M"/>
    <d v="2018-02-01T00:00:00"/>
    <m/>
    <s v=""/>
    <n v="1"/>
    <d v="1969-02-03T00:00:00"/>
    <n v="50"/>
    <s v="J"/>
    <n v="30"/>
    <n v="2.5"/>
    <n v="39"/>
    <x v="0"/>
    <n v="1"/>
    <n v="365"/>
    <n v="0"/>
    <n v="67360"/>
    <n v="11852.187000000002"/>
    <n v="0"/>
    <n v="0"/>
    <n v="360"/>
    <n v="0"/>
    <n v="1191.7199999999998"/>
    <n v="35640"/>
    <n v="0"/>
    <n v="0"/>
    <n v="0"/>
    <n v="0"/>
    <n v="3886.1538461538457"/>
    <n v="3087.3333333333335"/>
    <n v="318"/>
    <n v="0"/>
    <n v="0"/>
    <n v="0"/>
    <n v="0"/>
    <n v="9962.014247846153"/>
    <n v="1313.2800000000004"/>
    <n v="23.66"/>
  </r>
  <r>
    <d v="2021-04-01T00:00:00"/>
    <x v="13"/>
    <s v="P"/>
    <s v="Active"/>
    <n v="501"/>
    <x v="500"/>
    <s v="N"/>
    <x v="44"/>
    <n v="1084"/>
    <x v="0"/>
    <s v="Niederl. 3"/>
    <n v="1"/>
    <s v="Department"/>
    <s v="Supervisor"/>
    <s v="Non-Mgm."/>
    <s v="ang."/>
    <s v="M"/>
    <d v="2018-02-01T00:00:00"/>
    <m/>
    <s v=""/>
    <n v="1"/>
    <d v="1987-01-22T00:00:00"/>
    <n v="32"/>
    <s v="N"/>
    <n v="30"/>
    <n v="2.5"/>
    <n v="39"/>
    <x v="0"/>
    <n v="1"/>
    <n v="365"/>
    <n v="0"/>
    <n v="67372"/>
    <n v="11853.4845"/>
    <n v="0"/>
    <n v="0"/>
    <n v="0"/>
    <n v="0"/>
    <n v="0"/>
    <n v="0"/>
    <n v="0"/>
    <n v="0"/>
    <n v="0"/>
    <n v="0"/>
    <n v="0"/>
    <n v="0"/>
    <n v="318"/>
    <n v="0"/>
    <n v="0"/>
    <n v="0"/>
    <n v="0"/>
    <n v="71.216099999999997"/>
    <n v="0"/>
    <n v="23.66"/>
  </r>
  <r>
    <d v="2021-04-01T00:00:00"/>
    <x v="13"/>
    <s v="P"/>
    <s v="Active"/>
    <n v="502"/>
    <x v="501"/>
    <s v="N"/>
    <x v="22"/>
    <n v="1060"/>
    <x v="2"/>
    <s v="Niederl. 7"/>
    <n v="1"/>
    <s v="Department"/>
    <s v="Supervisor"/>
    <s v="Non-Mgm."/>
    <s v="ang."/>
    <s v="M"/>
    <d v="2018-02-01T00:00:00"/>
    <m/>
    <s v=""/>
    <n v="1"/>
    <d v="1987-09-29T00:00:00"/>
    <n v="32"/>
    <s v="J"/>
    <n v="30"/>
    <n v="2.5"/>
    <n v="39"/>
    <x v="0"/>
    <n v="1"/>
    <n v="365"/>
    <n v="0"/>
    <n v="67384"/>
    <n v="11854.782000000001"/>
    <n v="0"/>
    <n v="0"/>
    <n v="0"/>
    <n v="0"/>
    <n v="0"/>
    <n v="0"/>
    <n v="0"/>
    <n v="0"/>
    <n v="0"/>
    <n v="0"/>
    <n v="3887.5384615384619"/>
    <n v="3088.4333333333334"/>
    <n v="318"/>
    <n v="0"/>
    <n v="0"/>
    <n v="0"/>
    <n v="0"/>
    <n v="1633.4849834615388"/>
    <n v="0"/>
    <n v="23.66"/>
  </r>
  <r>
    <d v="2021-04-01T00:00:00"/>
    <x v="13"/>
    <s v="P"/>
    <s v="Active"/>
    <n v="503"/>
    <x v="502"/>
    <s v="N"/>
    <x v="22"/>
    <n v="1060"/>
    <x v="2"/>
    <s v="Niederl. 7"/>
    <n v="1"/>
    <s v="Department"/>
    <s v="Supervisor"/>
    <s v="Non-Mgm."/>
    <s v="ang."/>
    <s v="M"/>
    <d v="2018-02-01T00:00:00"/>
    <m/>
    <s v=""/>
    <n v="1"/>
    <d v="1986-02-14T00:00:00"/>
    <n v="33"/>
    <s v="J"/>
    <n v="30"/>
    <n v="2.5"/>
    <n v="39"/>
    <x v="0"/>
    <n v="1"/>
    <n v="365"/>
    <n v="0"/>
    <n v="67396"/>
    <n v="11856.079500000002"/>
    <n v="0"/>
    <n v="0"/>
    <n v="0"/>
    <n v="0"/>
    <n v="0"/>
    <n v="0"/>
    <n v="0"/>
    <n v="0"/>
    <n v="0"/>
    <n v="0"/>
    <n v="3888.2307692307691"/>
    <n v="3088.9833333333336"/>
    <n v="318"/>
    <n v="0"/>
    <n v="0"/>
    <n v="0"/>
    <n v="0"/>
    <n v="1633.763198269231"/>
    <n v="0"/>
    <n v="23.66"/>
  </r>
  <r>
    <d v="2021-04-01T00:00:00"/>
    <x v="13"/>
    <s v="P"/>
    <s v="Active"/>
    <n v="504"/>
    <x v="503"/>
    <s v="N"/>
    <x v="30"/>
    <n v="1071"/>
    <x v="0"/>
    <s v="Niederl. 3"/>
    <n v="1"/>
    <s v="Department"/>
    <s v="Supervisor"/>
    <s v="Non-Mgm."/>
    <s v="ang."/>
    <s v="M"/>
    <d v="2018-02-19T00:00:00"/>
    <m/>
    <s v=""/>
    <n v="1"/>
    <d v="1960-01-09T00:00:00"/>
    <n v="60"/>
    <s v="N"/>
    <n v="30"/>
    <n v="2.5"/>
    <n v="39"/>
    <x v="0"/>
    <n v="1"/>
    <n v="365"/>
    <n v="0"/>
    <n v="67408"/>
    <n v="11857.377000000002"/>
    <n v="0"/>
    <n v="0"/>
    <n v="0"/>
    <n v="0"/>
    <n v="0"/>
    <n v="0"/>
    <n v="0"/>
    <n v="0"/>
    <n v="0"/>
    <n v="0"/>
    <n v="0"/>
    <n v="0"/>
    <n v="318"/>
    <n v="0"/>
    <n v="0"/>
    <n v="0"/>
    <n v="0"/>
    <n v="71.216099999999997"/>
    <n v="0"/>
    <n v="23.66"/>
  </r>
  <r>
    <d v="2021-04-01T00:00:00"/>
    <x v="13"/>
    <s v="P"/>
    <s v="Active"/>
    <n v="505"/>
    <x v="504"/>
    <s v="N"/>
    <x v="36"/>
    <n v="1054"/>
    <x v="8"/>
    <s v="Niederl. 2"/>
    <n v="1"/>
    <s v="Department"/>
    <s v="Supervisor"/>
    <s v="Non-Mgm."/>
    <s v="ang."/>
    <s v="M"/>
    <d v="2018-02-12T00:00:00"/>
    <m/>
    <s v=""/>
    <n v="1"/>
    <d v="1986-02-27T00:00:00"/>
    <n v="33"/>
    <s v="N"/>
    <n v="30"/>
    <n v="2.5"/>
    <n v="39"/>
    <x v="0"/>
    <n v="1"/>
    <n v="365"/>
    <n v="0"/>
    <n v="67420"/>
    <n v="11858.674500000003"/>
    <n v="0"/>
    <n v="0"/>
    <n v="0"/>
    <n v="0"/>
    <n v="0"/>
    <n v="0"/>
    <n v="0"/>
    <n v="0"/>
    <n v="0"/>
    <n v="0"/>
    <n v="0"/>
    <n v="0"/>
    <n v="318"/>
    <n v="0"/>
    <n v="0"/>
    <n v="0"/>
    <n v="0"/>
    <n v="71.216099999999997"/>
    <n v="0"/>
    <n v="23.66"/>
  </r>
  <r>
    <d v="2021-04-01T00:00:00"/>
    <x v="13"/>
    <s v="P"/>
    <s v="Active"/>
    <n v="506"/>
    <x v="505"/>
    <s v="N"/>
    <x v="31"/>
    <n v="1034"/>
    <x v="5"/>
    <s v="Niederl. 5"/>
    <n v="1"/>
    <s v="Department"/>
    <s v="Supervisor"/>
    <s v="Non-Mgm."/>
    <s v="ang."/>
    <s v="M"/>
    <d v="2018-02-01T00:00:00"/>
    <m/>
    <s v=""/>
    <n v="1"/>
    <d v="1980-02-25T00:00:00"/>
    <n v="39"/>
    <s v="J"/>
    <n v="30"/>
    <n v="2.5"/>
    <n v="39"/>
    <x v="0"/>
    <n v="1"/>
    <n v="365"/>
    <n v="0"/>
    <n v="67432"/>
    <n v="11859.972000000002"/>
    <n v="0"/>
    <n v="0"/>
    <n v="360"/>
    <n v="0"/>
    <n v="1299.96"/>
    <n v="19500"/>
    <n v="0"/>
    <n v="0"/>
    <n v="0"/>
    <n v="0"/>
    <n v="3890.3076923076924"/>
    <n v="3090.6333333333337"/>
    <n v="318"/>
    <n v="0"/>
    <n v="0"/>
    <n v="0"/>
    <n v="0"/>
    <n v="6373.3708846923064"/>
    <n v="1219.8"/>
    <n v="23.66"/>
  </r>
  <r>
    <d v="2021-04-01T00:00:00"/>
    <x v="13"/>
    <s v="P"/>
    <s v="Active"/>
    <n v="507"/>
    <x v="506"/>
    <s v="N"/>
    <x v="18"/>
    <n v="1080"/>
    <x v="0"/>
    <s v="Niederl. 3"/>
    <n v="1"/>
    <s v="Department"/>
    <s v="Supervisor"/>
    <s v="Non-Mgm."/>
    <s v="ang."/>
    <s v="M"/>
    <d v="2018-02-01T00:00:00"/>
    <m/>
    <s v=""/>
    <n v="1"/>
    <d v="1974-04-01T00:00:00"/>
    <n v="45"/>
    <s v="N"/>
    <n v="30"/>
    <n v="2.5"/>
    <n v="39"/>
    <x v="0"/>
    <n v="1"/>
    <n v="365"/>
    <n v="0"/>
    <n v="67444"/>
    <n v="11861.269500000002"/>
    <n v="0"/>
    <n v="0"/>
    <n v="0"/>
    <n v="0"/>
    <n v="0"/>
    <n v="0"/>
    <n v="0"/>
    <n v="0"/>
    <n v="0"/>
    <n v="0"/>
    <n v="0"/>
    <n v="0"/>
    <n v="318"/>
    <n v="0"/>
    <n v="0"/>
    <n v="0"/>
    <n v="0"/>
    <n v="71.216099999999997"/>
    <n v="1857.8124000000005"/>
    <n v="23.66"/>
  </r>
  <r>
    <d v="2021-04-01T00:00:00"/>
    <x v="13"/>
    <s v="P"/>
    <s v="Active"/>
    <n v="508"/>
    <x v="507"/>
    <s v="N"/>
    <x v="31"/>
    <n v="1063"/>
    <x v="10"/>
    <s v="Niederl. 11"/>
    <n v="1"/>
    <s v="Department"/>
    <s v="Supervisor"/>
    <s v="Non-Mgm."/>
    <s v="ang."/>
    <s v="M"/>
    <d v="2018-03-01T00:00:00"/>
    <m/>
    <s v=""/>
    <n v="1"/>
    <d v="1967-02-10T00:00:00"/>
    <n v="52"/>
    <s v="N"/>
    <n v="30"/>
    <n v="2.5"/>
    <n v="39"/>
    <x v="0"/>
    <n v="1"/>
    <n v="365"/>
    <n v="0"/>
    <n v="67456"/>
    <n v="11862.567000000001"/>
    <n v="0"/>
    <n v="0"/>
    <n v="360"/>
    <n v="0"/>
    <n v="0"/>
    <n v="0"/>
    <n v="0"/>
    <n v="0"/>
    <n v="0"/>
    <n v="0"/>
    <n v="0"/>
    <n v="0"/>
    <n v="318"/>
    <n v="0"/>
    <n v="0"/>
    <n v="0"/>
    <n v="0"/>
    <n v="151.83810000000003"/>
    <n v="1201.56"/>
    <n v="23.66"/>
  </r>
  <r>
    <d v="2021-04-01T00:00:00"/>
    <x v="13"/>
    <s v="P"/>
    <s v="Active"/>
    <n v="509"/>
    <x v="508"/>
    <s v="N"/>
    <x v="22"/>
    <n v="1029"/>
    <x v="6"/>
    <s v="Niederl. 10"/>
    <n v="1"/>
    <s v="Department"/>
    <s v="Supervisor"/>
    <s v="Non-Mgm."/>
    <s v="ang."/>
    <s v="M"/>
    <d v="2018-03-01T00:00:00"/>
    <m/>
    <s v=""/>
    <n v="1"/>
    <d v="1986-06-20T00:00:00"/>
    <n v="33"/>
    <s v="J"/>
    <n v="30"/>
    <n v="2.5"/>
    <n v="39"/>
    <x v="0"/>
    <n v="1"/>
    <n v="365"/>
    <n v="0"/>
    <n v="67468"/>
    <n v="11863.864500000001"/>
    <n v="0"/>
    <n v="0"/>
    <n v="0"/>
    <n v="0"/>
    <n v="0"/>
    <n v="0"/>
    <n v="0"/>
    <n v="0"/>
    <n v="0"/>
    <n v="0"/>
    <n v="3892.3846153846152"/>
    <n v="3092.2833333333333"/>
    <n v="318"/>
    <n v="0"/>
    <n v="0"/>
    <n v="0"/>
    <n v="0"/>
    <n v="1635.4324871153847"/>
    <n v="0"/>
    <n v="23.66"/>
  </r>
  <r>
    <d v="2021-04-01T00:00:00"/>
    <x v="13"/>
    <s v="P"/>
    <s v="Active"/>
    <n v="510"/>
    <x v="509"/>
    <s v="Y"/>
    <x v="13"/>
    <n v="1018"/>
    <x v="7"/>
    <s v="Niederl. 9"/>
    <n v="0.5"/>
    <s v="Department"/>
    <s v="Supervisor"/>
    <s v="Manager"/>
    <s v="ang."/>
    <s v="M"/>
    <d v="2018-03-01T00:00:00"/>
    <m/>
    <s v=""/>
    <n v="1"/>
    <d v="1971-07-06T00:00:00"/>
    <n v="48"/>
    <s v="N"/>
    <n v="30"/>
    <n v="2.5"/>
    <n v="39"/>
    <x v="0"/>
    <n v="0.5"/>
    <n v="730"/>
    <n v="0"/>
    <n v="134972"/>
    <n v="23731.62149999999"/>
    <n v="0"/>
    <n v="0"/>
    <n v="0"/>
    <n v="0"/>
    <n v="0"/>
    <n v="0"/>
    <n v="0"/>
    <n v="0"/>
    <n v="0"/>
    <n v="0"/>
    <n v="0"/>
    <n v="0"/>
    <n v="318"/>
    <n v="0"/>
    <n v="0"/>
    <n v="0"/>
    <n v="0"/>
    <n v="71.216099999999997"/>
    <n v="1724.728799999999"/>
    <n v="23.659999999999993"/>
  </r>
  <r>
    <d v="2021-04-01T00:00:00"/>
    <x v="13"/>
    <s v="P"/>
    <s v="Active"/>
    <n v="510"/>
    <x v="509"/>
    <s v="Y"/>
    <x v="13"/>
    <n v="1024"/>
    <x v="6"/>
    <s v="Niederl. 10"/>
    <n v="0.5"/>
    <s v="Department"/>
    <s v="Supervisor"/>
    <s v="Manager"/>
    <s v="ang."/>
    <s v="M"/>
    <d v="2018-03-01T00:00:00"/>
    <m/>
    <s v=""/>
    <n v="1"/>
    <d v="1971-07-06T00:00:00"/>
    <n v="48"/>
    <s v="N"/>
    <n v="30"/>
    <n v="2.5"/>
    <n v="39"/>
    <x v="0"/>
    <n v="0.5"/>
    <n v="730"/>
    <n v="0"/>
    <n v="134972"/>
    <n v="23731.62149999999"/>
    <n v="0"/>
    <n v="0"/>
    <n v="0"/>
    <n v="0"/>
    <n v="0"/>
    <n v="0"/>
    <n v="0"/>
    <n v="0"/>
    <n v="0"/>
    <n v="0"/>
    <n v="0"/>
    <n v="0"/>
    <n v="318"/>
    <n v="0"/>
    <n v="0"/>
    <n v="0"/>
    <n v="0"/>
    <n v="71.216099999999997"/>
    <n v="1724.728799999999"/>
    <n v="23.659999999999993"/>
  </r>
  <r>
    <d v="2021-04-01T00:00:00"/>
    <x v="13"/>
    <s v="P"/>
    <s v="Active"/>
    <n v="511"/>
    <x v="510"/>
    <s v="N"/>
    <x v="13"/>
    <n v="1024"/>
    <x v="6"/>
    <s v="Niederl. 10"/>
    <n v="1"/>
    <s v="Department"/>
    <s v="Supervisor"/>
    <s v="Non-Mgm."/>
    <s v="gerin"/>
    <s v="W"/>
    <d v="2011-05-05T00:00:00"/>
    <m/>
    <s v=""/>
    <n v="8"/>
    <d v="1969-10-19T00:00:00"/>
    <n v="50"/>
    <s v="N"/>
    <n v="12"/>
    <n v="1"/>
    <n v="8"/>
    <x v="0"/>
    <n v="0.20512820512820515"/>
    <n v="365"/>
    <n v="0"/>
    <n v="67504"/>
    <n v="11867.757000000001"/>
    <n v="0"/>
    <n v="0"/>
    <n v="0"/>
    <n v="0"/>
    <n v="0"/>
    <n v="0"/>
    <n v="0"/>
    <n v="0"/>
    <n v="0"/>
    <n v="0"/>
    <n v="0"/>
    <n v="0"/>
    <n v="318"/>
    <n v="0"/>
    <n v="0"/>
    <n v="0"/>
    <n v="0"/>
    <n v="71.216099999999997"/>
    <n v="0"/>
    <n v="0"/>
  </r>
  <r>
    <d v="2021-04-01T00:00:00"/>
    <x v="13"/>
    <s v="P"/>
    <s v="Active"/>
    <n v="512"/>
    <x v="511"/>
    <s v="N"/>
    <x v="22"/>
    <n v="1060"/>
    <x v="2"/>
    <s v="Niederl. 7"/>
    <n v="1"/>
    <s v="Department"/>
    <s v="Supervisor"/>
    <s v="Non-Mgm."/>
    <s v="ang."/>
    <s v="M"/>
    <d v="2018-03-01T00:00:00"/>
    <m/>
    <s v=""/>
    <n v="1"/>
    <d v="1986-03-18T00:00:00"/>
    <n v="33"/>
    <s v="J"/>
    <n v="30"/>
    <n v="2.5"/>
    <n v="39"/>
    <x v="0"/>
    <n v="1"/>
    <n v="365"/>
    <n v="0"/>
    <n v="67516"/>
    <n v="11869.054500000002"/>
    <n v="0"/>
    <n v="0"/>
    <n v="0"/>
    <n v="0"/>
    <n v="0"/>
    <n v="0"/>
    <n v="0"/>
    <n v="0"/>
    <n v="0"/>
    <n v="0"/>
    <n v="3895.1538461538466"/>
    <n v="3094.4833333333331"/>
    <n v="318"/>
    <n v="0"/>
    <n v="0"/>
    <n v="0"/>
    <n v="0"/>
    <n v="1636.545346346154"/>
    <n v="0"/>
    <n v="23.66"/>
  </r>
  <r>
    <d v="2021-04-01T00:00:00"/>
    <x v="13"/>
    <s v="P"/>
    <s v="Active"/>
    <n v="513"/>
    <x v="512"/>
    <s v="N"/>
    <x v="19"/>
    <n v="1083"/>
    <x v="0"/>
    <s v="Niederl. 3"/>
    <n v="1"/>
    <s v="Department"/>
    <s v="Supervisor"/>
    <s v="Non-Mgm."/>
    <s v="ang."/>
    <s v="M"/>
    <d v="2018-03-01T00:00:00"/>
    <m/>
    <s v=""/>
    <n v="1"/>
    <d v="1988-01-11T00:00:00"/>
    <n v="32"/>
    <s v="N"/>
    <n v="30"/>
    <n v="2.5"/>
    <n v="39"/>
    <x v="0"/>
    <n v="1"/>
    <n v="365"/>
    <n v="0"/>
    <n v="67528"/>
    <n v="11870.352000000001"/>
    <n v="0"/>
    <n v="0"/>
    <n v="0"/>
    <n v="0"/>
    <n v="0"/>
    <n v="0"/>
    <n v="0"/>
    <n v="0"/>
    <n v="0"/>
    <n v="0"/>
    <n v="0"/>
    <n v="0"/>
    <n v="318"/>
    <n v="0"/>
    <n v="0"/>
    <n v="0"/>
    <n v="0"/>
    <n v="71.216099999999997"/>
    <n v="0"/>
    <n v="23.66"/>
  </r>
  <r>
    <d v="2021-04-01T00:00:00"/>
    <x v="13"/>
    <s v="P"/>
    <s v="Active"/>
    <n v="514"/>
    <x v="513"/>
    <s v="N"/>
    <x v="36"/>
    <n v="1054"/>
    <x v="8"/>
    <s v="Niederl. 2"/>
    <n v="1"/>
    <s v="Department"/>
    <s v="Supervisor"/>
    <s v="Non-Mgm."/>
    <s v="ang."/>
    <s v="W"/>
    <d v="2018-03-15T00:00:00"/>
    <m/>
    <s v=""/>
    <n v="1"/>
    <d v="1985-03-31T00:00:00"/>
    <n v="34"/>
    <s v="N"/>
    <n v="30"/>
    <n v="2.5"/>
    <n v="25"/>
    <x v="0"/>
    <n v="0.64102564102564119"/>
    <n v="365"/>
    <n v="0"/>
    <n v="67540"/>
    <n v="11871.649500000001"/>
    <n v="0"/>
    <n v="0"/>
    <n v="0"/>
    <n v="0"/>
    <n v="0"/>
    <n v="0"/>
    <n v="0"/>
    <n v="0"/>
    <n v="0"/>
    <n v="0"/>
    <n v="0"/>
    <n v="0"/>
    <n v="318"/>
    <n v="0"/>
    <n v="0"/>
    <n v="0"/>
    <n v="0"/>
    <n v="71.216099999999997"/>
    <n v="0"/>
    <n v="23.66"/>
  </r>
  <r>
    <d v="2021-04-01T00:00:00"/>
    <x v="13"/>
    <s v="P"/>
    <s v="Active"/>
    <n v="515"/>
    <x v="514"/>
    <s v="N"/>
    <x v="17"/>
    <n v="1088"/>
    <x v="0"/>
    <s v="Niederl. 3"/>
    <n v="1"/>
    <s v="Department"/>
    <s v="Supervisor"/>
    <s v="Non-Mgm."/>
    <s v="ang."/>
    <s v="W"/>
    <d v="2018-03-01T00:00:00"/>
    <m/>
    <s v=""/>
    <n v="1"/>
    <d v="1966-11-25T00:00:00"/>
    <n v="53"/>
    <s v="N"/>
    <n v="30"/>
    <n v="2.5"/>
    <n v="39"/>
    <x v="0"/>
    <n v="1"/>
    <n v="365"/>
    <n v="0"/>
    <n v="67552"/>
    <n v="11872.947000000002"/>
    <n v="0"/>
    <n v="0"/>
    <n v="0"/>
    <n v="0"/>
    <n v="0"/>
    <n v="0"/>
    <n v="0"/>
    <n v="0"/>
    <n v="0"/>
    <n v="0"/>
    <n v="0"/>
    <n v="0"/>
    <n v="318"/>
    <n v="0"/>
    <n v="0"/>
    <n v="0"/>
    <n v="0"/>
    <n v="71.216099999999997"/>
    <n v="0"/>
    <n v="23.66"/>
  </r>
  <r>
    <d v="2021-04-01T00:00:00"/>
    <x v="13"/>
    <s v="P"/>
    <s v="Active"/>
    <n v="516"/>
    <x v="515"/>
    <s v="N"/>
    <x v="17"/>
    <n v="1088"/>
    <x v="0"/>
    <s v="Niederl. 3"/>
    <n v="1"/>
    <s v="Department"/>
    <s v="Supervisor"/>
    <s v="Non-Mgm."/>
    <s v="ang."/>
    <s v="W"/>
    <d v="2018-03-01T00:00:00"/>
    <m/>
    <s v=""/>
    <n v="1"/>
    <d v="1996-02-23T00:00:00"/>
    <n v="23"/>
    <s v="N"/>
    <n v="30"/>
    <n v="2.5"/>
    <n v="39"/>
    <x v="0"/>
    <n v="1"/>
    <n v="365"/>
    <n v="0"/>
    <n v="67564"/>
    <n v="11874.244500000001"/>
    <n v="0"/>
    <n v="0"/>
    <n v="0"/>
    <n v="0"/>
    <n v="0"/>
    <n v="0"/>
    <n v="0"/>
    <n v="0"/>
    <n v="0"/>
    <n v="0"/>
    <n v="0"/>
    <n v="0"/>
    <n v="318"/>
    <n v="0"/>
    <n v="0"/>
    <n v="0"/>
    <n v="0"/>
    <n v="71.216099999999997"/>
    <n v="0"/>
    <n v="23.66"/>
  </r>
  <r>
    <d v="2021-04-01T00:00:00"/>
    <x v="13"/>
    <s v="P"/>
    <s v="Active"/>
    <n v="517"/>
    <x v="516"/>
    <s v="N"/>
    <x v="11"/>
    <n v="1082"/>
    <x v="0"/>
    <s v="Niederl. 3"/>
    <n v="1"/>
    <s v="Department"/>
    <s v="Supervisor"/>
    <s v="Non-Mgm."/>
    <s v="ang."/>
    <s v="M"/>
    <d v="2018-03-05T00:00:00"/>
    <m/>
    <s v=""/>
    <n v="1"/>
    <d v="1991-10-22T00:00:00"/>
    <n v="28"/>
    <s v="N"/>
    <n v="30"/>
    <n v="2.5"/>
    <n v="39"/>
    <x v="0"/>
    <n v="1"/>
    <n v="365"/>
    <n v="0"/>
    <n v="67576"/>
    <n v="11875.542000000001"/>
    <n v="0"/>
    <n v="0"/>
    <n v="0"/>
    <n v="0"/>
    <n v="0"/>
    <n v="0"/>
    <n v="0"/>
    <n v="0"/>
    <n v="0"/>
    <n v="0"/>
    <n v="0"/>
    <n v="0"/>
    <n v="318"/>
    <n v="0"/>
    <n v="0"/>
    <n v="0"/>
    <n v="0"/>
    <n v="71.216099999999997"/>
    <n v="0"/>
    <n v="23.66"/>
  </r>
  <r>
    <d v="2021-04-01T00:00:00"/>
    <x v="13"/>
    <s v="P"/>
    <s v="Active"/>
    <n v="518"/>
    <x v="517"/>
    <s v="N"/>
    <x v="15"/>
    <n v="1032"/>
    <x v="5"/>
    <s v="Niederl. 5"/>
    <n v="1"/>
    <s v="Department"/>
    <s v="Supervisor"/>
    <s v="Non-Mgm."/>
    <s v="ang."/>
    <s v="W"/>
    <d v="2018-03-01T00:00:00"/>
    <m/>
    <s v=""/>
    <n v="1"/>
    <d v="1975-06-13T00:00:00"/>
    <n v="44"/>
    <s v="J"/>
    <n v="30"/>
    <n v="2.5"/>
    <n v="39"/>
    <x v="0"/>
    <n v="1"/>
    <n v="365"/>
    <n v="0"/>
    <n v="67588"/>
    <n v="11876.839500000002"/>
    <n v="0"/>
    <n v="0"/>
    <n v="0"/>
    <n v="0"/>
    <n v="0"/>
    <n v="0"/>
    <n v="0"/>
    <n v="0"/>
    <n v="0"/>
    <n v="0"/>
    <n v="3899.3076923076924"/>
    <n v="3097.7833333333338"/>
    <n v="318"/>
    <n v="0"/>
    <n v="0"/>
    <n v="0"/>
    <n v="0"/>
    <n v="1638.2146351923079"/>
    <n v="0"/>
    <n v="23.66"/>
  </r>
  <r>
    <d v="2021-04-01T00:00:00"/>
    <x v="13"/>
    <s v="P"/>
    <s v="Active"/>
    <n v="519"/>
    <x v="518"/>
    <s v="Y"/>
    <x v="20"/>
    <n v="1021"/>
    <x v="7"/>
    <s v="Niederl. 9"/>
    <n v="0.5"/>
    <s v="Department"/>
    <s v="Supervisor"/>
    <s v="Non-Mgm."/>
    <s v="ang."/>
    <s v="W"/>
    <d v="2018-04-01T00:00:00"/>
    <m/>
    <s v=""/>
    <n v="1"/>
    <d v="1989-03-24T00:00:00"/>
    <n v="30"/>
    <s v="N"/>
    <n v="30"/>
    <n v="2.5"/>
    <n v="39"/>
    <x v="0"/>
    <n v="0.5"/>
    <n v="730"/>
    <n v="0"/>
    <n v="135212"/>
    <n v="23757.571499999995"/>
    <n v="0"/>
    <n v="0"/>
    <n v="0"/>
    <n v="0"/>
    <n v="0"/>
    <n v="0"/>
    <n v="0"/>
    <n v="0"/>
    <n v="0"/>
    <n v="0"/>
    <n v="0"/>
    <n v="0"/>
    <n v="318"/>
    <n v="0"/>
    <n v="0"/>
    <n v="0"/>
    <n v="0"/>
    <n v="71.216099999999997"/>
    <n v="0"/>
    <n v="23.659999999999993"/>
  </r>
  <r>
    <d v="2021-04-01T00:00:00"/>
    <x v="13"/>
    <s v="P"/>
    <s v="Active"/>
    <n v="519"/>
    <x v="518"/>
    <s v="Y"/>
    <x v="20"/>
    <n v="1027"/>
    <x v="6"/>
    <s v="Niederl. 10"/>
    <n v="0.5"/>
    <s v="Department"/>
    <s v="Supervisor"/>
    <s v="Non-Mgm."/>
    <s v="ang."/>
    <s v="W"/>
    <d v="2018-04-01T00:00:00"/>
    <m/>
    <s v=""/>
    <n v="1"/>
    <d v="1989-03-24T00:00:00"/>
    <n v="30"/>
    <s v="N"/>
    <n v="30"/>
    <n v="2.5"/>
    <n v="39"/>
    <x v="0"/>
    <n v="0.5"/>
    <n v="730"/>
    <n v="0"/>
    <n v="135212"/>
    <n v="23757.571499999995"/>
    <n v="0"/>
    <n v="0"/>
    <n v="0"/>
    <n v="0"/>
    <n v="0"/>
    <n v="0"/>
    <n v="0"/>
    <n v="0"/>
    <n v="0"/>
    <n v="0"/>
    <n v="0"/>
    <n v="0"/>
    <n v="318"/>
    <n v="0"/>
    <n v="0"/>
    <n v="0"/>
    <n v="0"/>
    <n v="71.216099999999997"/>
    <n v="0"/>
    <n v="23.659999999999993"/>
  </r>
  <r>
    <d v="2021-04-01T00:00:00"/>
    <x v="13"/>
    <s v="P"/>
    <s v="Active"/>
    <n v="520"/>
    <x v="519"/>
    <s v="N"/>
    <x v="22"/>
    <n v="1053"/>
    <x v="3"/>
    <s v="Niederl. 8"/>
    <n v="1"/>
    <s v="Department"/>
    <s v="Supervisor"/>
    <s v="Non-Mgm."/>
    <s v="ang."/>
    <s v="M"/>
    <d v="2018-04-01T00:00:00"/>
    <m/>
    <s v=""/>
    <n v="1"/>
    <d v="1994-09-10T00:00:00"/>
    <n v="25"/>
    <s v="J"/>
    <n v="30"/>
    <n v="2.5"/>
    <n v="39"/>
    <x v="0"/>
    <n v="1"/>
    <n v="365"/>
    <n v="0"/>
    <n v="67624"/>
    <n v="11880.732"/>
    <n v="0"/>
    <n v="0"/>
    <n v="0"/>
    <n v="0"/>
    <n v="0"/>
    <n v="0"/>
    <n v="0"/>
    <n v="0"/>
    <n v="0"/>
    <n v="0"/>
    <n v="3901.3846153846152"/>
    <n v="3099.4333333333334"/>
    <n v="318"/>
    <n v="0"/>
    <n v="0"/>
    <n v="0"/>
    <n v="0"/>
    <n v="1639.0492796153846"/>
    <n v="0"/>
    <n v="23.66"/>
  </r>
  <r>
    <d v="2021-04-01T00:00:00"/>
    <x v="13"/>
    <s v="P"/>
    <s v="Active"/>
    <n v="521"/>
    <x v="520"/>
    <s v="N"/>
    <x v="5"/>
    <n v="1093"/>
    <x v="0"/>
    <s v="Niederl. 3"/>
    <n v="1"/>
    <s v="Department"/>
    <s v="Supervisor"/>
    <s v="Non-Mgm."/>
    <s v="ang."/>
    <s v="M"/>
    <d v="2018-04-16T00:00:00"/>
    <m/>
    <s v=""/>
    <n v="1"/>
    <d v="1967-03-25T00:00:00"/>
    <n v="52"/>
    <s v="N"/>
    <n v="30"/>
    <n v="2.5"/>
    <n v="39"/>
    <x v="0"/>
    <n v="1"/>
    <n v="365"/>
    <n v="0"/>
    <n v="67636"/>
    <n v="11882.029500000001"/>
    <n v="0"/>
    <n v="0"/>
    <n v="0"/>
    <n v="0"/>
    <n v="0"/>
    <n v="0"/>
    <n v="0"/>
    <n v="0"/>
    <n v="0"/>
    <n v="0"/>
    <n v="0"/>
    <n v="0"/>
    <n v="318"/>
    <n v="0"/>
    <n v="0"/>
    <n v="0"/>
    <n v="0"/>
    <n v="71.216099999999997"/>
    <n v="0"/>
    <n v="23.66"/>
  </r>
  <r>
    <d v="2021-04-01T00:00:00"/>
    <x v="13"/>
    <s v="P"/>
    <s v="Active"/>
    <n v="522"/>
    <x v="521"/>
    <s v="N"/>
    <x v="24"/>
    <n v="1081"/>
    <x v="0"/>
    <s v="Niederl. 3"/>
    <n v="1"/>
    <s v="Department"/>
    <s v="Supervisor"/>
    <s v="Non-Mgm."/>
    <s v="ang."/>
    <s v="M"/>
    <d v="2018-04-01T00:00:00"/>
    <m/>
    <s v=""/>
    <n v="1"/>
    <d v="1986-02-17T00:00:00"/>
    <n v="33"/>
    <s v="N"/>
    <n v="30"/>
    <n v="2.5"/>
    <n v="39"/>
    <x v="0"/>
    <n v="1"/>
    <n v="365"/>
    <n v="0"/>
    <n v="67648"/>
    <n v="11883.327000000001"/>
    <n v="0"/>
    <n v="0"/>
    <n v="0"/>
    <n v="0"/>
    <n v="0"/>
    <n v="0"/>
    <n v="0"/>
    <n v="0"/>
    <n v="0"/>
    <n v="0"/>
    <n v="0"/>
    <n v="0"/>
    <n v="318"/>
    <n v="0"/>
    <n v="0"/>
    <n v="0"/>
    <n v="0"/>
    <n v="71.216099999999997"/>
    <n v="0"/>
    <n v="23.66"/>
  </r>
  <r>
    <d v="2021-04-01T00:00:00"/>
    <x v="13"/>
    <s v="P"/>
    <s v="Active"/>
    <n v="523"/>
    <x v="522"/>
    <s v="N"/>
    <x v="36"/>
    <n v="1054"/>
    <x v="8"/>
    <s v="Niederl. 2"/>
    <n v="1"/>
    <s v="Department"/>
    <s v="Supervisor"/>
    <s v="Non-Mgm."/>
    <s v="ang."/>
    <s v="W"/>
    <d v="2018-04-01T00:00:00"/>
    <m/>
    <s v=""/>
    <n v="1"/>
    <d v="1975-09-19T00:00:00"/>
    <n v="44"/>
    <s v="N"/>
    <n v="24"/>
    <n v="2"/>
    <n v="20"/>
    <x v="0"/>
    <n v="0.51282051282051277"/>
    <n v="365"/>
    <n v="0"/>
    <n v="67660"/>
    <n v="11884.624500000002"/>
    <n v="0"/>
    <n v="0"/>
    <n v="0"/>
    <n v="0"/>
    <n v="0"/>
    <n v="0"/>
    <n v="0"/>
    <n v="0"/>
    <n v="0"/>
    <n v="0"/>
    <n v="0"/>
    <n v="0"/>
    <n v="318"/>
    <n v="0"/>
    <n v="0"/>
    <n v="0"/>
    <n v="0"/>
    <n v="71.216099999999997"/>
    <n v="0"/>
    <n v="23.66"/>
  </r>
  <r>
    <d v="2021-04-01T00:00:00"/>
    <x v="13"/>
    <s v="P"/>
    <s v="Active"/>
    <n v="524"/>
    <x v="523"/>
    <s v="N"/>
    <x v="0"/>
    <n v="1090"/>
    <x v="0"/>
    <s v="Niederl. 3"/>
    <n v="1"/>
    <s v="Department"/>
    <s v="Supervisor"/>
    <s v="Non-Mgm."/>
    <s v="ang."/>
    <s v="W"/>
    <d v="2018-04-05T00:00:00"/>
    <m/>
    <s v=""/>
    <n v="1"/>
    <d v="1995-07-05T00:00:00"/>
    <n v="24"/>
    <s v="N"/>
    <n v="30"/>
    <n v="2.5"/>
    <n v="39"/>
    <x v="0"/>
    <n v="1"/>
    <n v="365"/>
    <n v="0"/>
    <n v="67672"/>
    <n v="11885.922"/>
    <n v="0"/>
    <n v="0"/>
    <n v="0"/>
    <n v="0"/>
    <n v="0"/>
    <n v="0"/>
    <n v="0"/>
    <n v="0"/>
    <n v="0"/>
    <n v="0"/>
    <n v="0"/>
    <n v="0"/>
    <n v="318"/>
    <n v="0"/>
    <n v="0"/>
    <n v="0"/>
    <n v="0"/>
    <n v="71.216099999999997"/>
    <n v="0"/>
    <n v="23.66"/>
  </r>
  <r>
    <d v="2021-04-01T00:00:00"/>
    <x v="13"/>
    <s v="P"/>
    <s v="Active"/>
    <n v="525"/>
    <x v="524"/>
    <s v="N"/>
    <x v="9"/>
    <n v="1087"/>
    <x v="0"/>
    <s v="Niederl. 3"/>
    <n v="1"/>
    <s v="Department"/>
    <s v="Supervisor"/>
    <s v="Non-Mgm."/>
    <s v="ang."/>
    <s v="M"/>
    <d v="2018-04-01T00:00:00"/>
    <m/>
    <s v=""/>
    <n v="1"/>
    <d v="1984-03-26T00:00:00"/>
    <n v="35"/>
    <s v="N"/>
    <n v="30"/>
    <n v="2.5"/>
    <n v="39"/>
    <x v="0"/>
    <n v="1"/>
    <n v="365"/>
    <n v="0"/>
    <n v="67684"/>
    <n v="11887.219500000001"/>
    <n v="0"/>
    <n v="0"/>
    <n v="0"/>
    <n v="0"/>
    <n v="0"/>
    <n v="0"/>
    <n v="0"/>
    <n v="0"/>
    <n v="0"/>
    <n v="0"/>
    <n v="0"/>
    <n v="0"/>
    <n v="318"/>
    <n v="0"/>
    <n v="0"/>
    <n v="0"/>
    <n v="0"/>
    <n v="71.216099999999997"/>
    <n v="0"/>
    <n v="23.66"/>
  </r>
  <r>
    <d v="2021-04-01T00:00:00"/>
    <x v="13"/>
    <s v="P"/>
    <s v="Active"/>
    <n v="526"/>
    <x v="525"/>
    <s v="N"/>
    <x v="31"/>
    <n v="1052"/>
    <x v="3"/>
    <s v="Niederl. 8"/>
    <n v="1"/>
    <s v="Department"/>
    <s v="Supervisor"/>
    <s v="Non-Mgm."/>
    <s v="ang."/>
    <s v="M"/>
    <d v="2018-04-16T00:00:00"/>
    <m/>
    <s v=""/>
    <n v="1"/>
    <d v="1987-02-05T00:00:00"/>
    <n v="32"/>
    <s v="J"/>
    <n v="30"/>
    <n v="2.5"/>
    <n v="39"/>
    <x v="0"/>
    <n v="1"/>
    <n v="365"/>
    <n v="0"/>
    <n v="67696"/>
    <n v="11888.517000000002"/>
    <n v="0"/>
    <n v="0"/>
    <n v="360"/>
    <n v="0"/>
    <n v="1299.96"/>
    <n v="0"/>
    <n v="0"/>
    <n v="0"/>
    <n v="0"/>
    <n v="0"/>
    <n v="3905.5384615384614"/>
    <n v="3102.7333333333331"/>
    <n v="318"/>
    <n v="0"/>
    <n v="0"/>
    <n v="0"/>
    <n v="0"/>
    <n v="2012.4666104615385"/>
    <n v="943.91999999999973"/>
    <n v="23.66"/>
  </r>
  <r>
    <d v="2021-04-01T00:00:00"/>
    <x v="13"/>
    <s v="P"/>
    <s v="Active"/>
    <n v="527"/>
    <x v="526"/>
    <s v="N"/>
    <x v="22"/>
    <n v="1023"/>
    <x v="7"/>
    <s v="Niederl. 9"/>
    <n v="1"/>
    <s v="Department"/>
    <s v="Supervisor"/>
    <s v="Non-Mgm."/>
    <s v="ang."/>
    <s v="M"/>
    <d v="2018-04-01T00:00:00"/>
    <m/>
    <s v=""/>
    <n v="1"/>
    <d v="1991-02-18T00:00:00"/>
    <n v="28"/>
    <s v="J"/>
    <n v="30"/>
    <n v="2.5"/>
    <n v="39"/>
    <x v="0"/>
    <n v="1"/>
    <n v="365"/>
    <n v="0"/>
    <n v="67708"/>
    <n v="11889.8145"/>
    <n v="0"/>
    <n v="0"/>
    <n v="0"/>
    <n v="0"/>
    <n v="0"/>
    <n v="0"/>
    <n v="0"/>
    <n v="0"/>
    <n v="0"/>
    <n v="0"/>
    <n v="3906.2307692307691"/>
    <n v="3103.2833333333338"/>
    <n v="318"/>
    <n v="0"/>
    <n v="0"/>
    <n v="0"/>
    <n v="0"/>
    <n v="1640.9967832692307"/>
    <n v="0"/>
    <n v="23.66"/>
  </r>
  <r>
    <d v="2021-04-01T00:00:00"/>
    <x v="13"/>
    <s v="P"/>
    <s v="Active"/>
    <n v="528"/>
    <x v="527"/>
    <s v="N"/>
    <x v="11"/>
    <n v="1082"/>
    <x v="0"/>
    <s v="Niederl. 3"/>
    <n v="1"/>
    <s v="Department"/>
    <s v="Supervisor"/>
    <s v="Non-Mgm."/>
    <s v="ang."/>
    <s v="W"/>
    <d v="2018-04-01T00:00:00"/>
    <m/>
    <s v=""/>
    <n v="1"/>
    <d v="1991-10-08T00:00:00"/>
    <n v="28"/>
    <s v="N"/>
    <n v="30"/>
    <n v="2.5"/>
    <n v="39"/>
    <x v="0"/>
    <n v="1"/>
    <n v="365"/>
    <n v="0"/>
    <n v="67720"/>
    <n v="11891.112000000001"/>
    <n v="0"/>
    <n v="0"/>
    <n v="0"/>
    <n v="0"/>
    <n v="0"/>
    <n v="0"/>
    <n v="0"/>
    <n v="0"/>
    <n v="0"/>
    <n v="0"/>
    <n v="0"/>
    <n v="0"/>
    <n v="318"/>
    <n v="0"/>
    <n v="0"/>
    <n v="0"/>
    <n v="0"/>
    <n v="71.216099999999997"/>
    <n v="0"/>
    <n v="23.66"/>
  </r>
  <r>
    <d v="2021-04-01T00:00:00"/>
    <x v="13"/>
    <s v="P"/>
    <s v="Active"/>
    <n v="529"/>
    <x v="528"/>
    <s v="N"/>
    <x v="9"/>
    <n v="1087"/>
    <x v="0"/>
    <s v="Niederl. 3"/>
    <n v="1"/>
    <s v="Department"/>
    <s v="Supervisor"/>
    <s v="Non-Mgm."/>
    <s v="ang."/>
    <s v="M"/>
    <d v="2018-04-01T00:00:00"/>
    <m/>
    <s v=""/>
    <n v="1"/>
    <d v="1992-09-22T00:00:00"/>
    <n v="27"/>
    <s v="N"/>
    <n v="30"/>
    <n v="2.5"/>
    <n v="39"/>
    <x v="0"/>
    <n v="1"/>
    <n v="365"/>
    <n v="0"/>
    <n v="67732"/>
    <n v="11892.409500000002"/>
    <n v="0"/>
    <n v="0"/>
    <n v="0"/>
    <n v="0"/>
    <n v="0"/>
    <n v="0"/>
    <n v="0"/>
    <n v="0"/>
    <n v="0"/>
    <n v="0"/>
    <n v="0"/>
    <n v="0"/>
    <n v="318"/>
    <n v="0"/>
    <n v="0"/>
    <n v="0"/>
    <n v="0"/>
    <n v="71.216099999999997"/>
    <n v="0"/>
    <n v="23.66"/>
  </r>
  <r>
    <d v="2021-04-01T00:00:00"/>
    <x v="13"/>
    <s v="P"/>
    <s v="Active"/>
    <n v="530"/>
    <x v="529"/>
    <s v="N"/>
    <x v="22"/>
    <n v="1060"/>
    <x v="2"/>
    <s v="Niederl. 7"/>
    <n v="1"/>
    <s v="Department"/>
    <s v="Supervisor"/>
    <s v="Non-Mgm."/>
    <s v="ang."/>
    <s v="M"/>
    <d v="2018-04-16T00:00:00"/>
    <m/>
    <s v=""/>
    <n v="1"/>
    <d v="1965-08-12T00:00:00"/>
    <n v="54"/>
    <s v="J"/>
    <n v="30"/>
    <n v="2.5"/>
    <n v="39"/>
    <x v="0"/>
    <n v="1"/>
    <n v="365"/>
    <n v="0"/>
    <n v="67744"/>
    <n v="11893.707000000002"/>
    <n v="0"/>
    <n v="0"/>
    <n v="0"/>
    <n v="0"/>
    <n v="0"/>
    <n v="0"/>
    <n v="0"/>
    <n v="0"/>
    <n v="0"/>
    <n v="0"/>
    <n v="3908.3076923076924"/>
    <n v="3104.9333333333334"/>
    <n v="318"/>
    <n v="0"/>
    <n v="0"/>
    <n v="0"/>
    <n v="0"/>
    <n v="1641.8314276923079"/>
    <n v="0"/>
    <n v="23.66"/>
  </r>
  <r>
    <d v="2021-04-01T00:00:00"/>
    <x v="13"/>
    <s v="P"/>
    <s v="Active"/>
    <n v="531"/>
    <x v="530"/>
    <s v="N"/>
    <x v="20"/>
    <n v="1062"/>
    <x v="11"/>
    <s v="Niederl. 12"/>
    <n v="1"/>
    <s v="Department"/>
    <s v="Supervisor"/>
    <s v="Non-Mgm."/>
    <s v="ang."/>
    <s v="W"/>
    <d v="2018-04-16T00:00:00"/>
    <m/>
    <s v=""/>
    <n v="1"/>
    <d v="1987-06-15T00:00:00"/>
    <n v="32"/>
    <s v="N"/>
    <n v="30"/>
    <n v="2.5"/>
    <n v="39"/>
    <x v="0"/>
    <n v="1"/>
    <n v="365"/>
    <n v="0"/>
    <n v="67756"/>
    <n v="11895.004500000001"/>
    <n v="0"/>
    <n v="0"/>
    <n v="0"/>
    <n v="0"/>
    <n v="0"/>
    <n v="0"/>
    <n v="0"/>
    <n v="0"/>
    <n v="0"/>
    <n v="0"/>
    <n v="0"/>
    <n v="0"/>
    <n v="318"/>
    <n v="0"/>
    <n v="0"/>
    <n v="0"/>
    <n v="0"/>
    <n v="71.216099999999997"/>
    <n v="0"/>
    <n v="23.66"/>
  </r>
  <r>
    <d v="2021-04-01T00:00:00"/>
    <x v="13"/>
    <s v="P"/>
    <s v="Active"/>
    <n v="532"/>
    <x v="531"/>
    <s v="N"/>
    <x v="31"/>
    <n v="1040"/>
    <x v="4"/>
    <s v="Niederl. 6"/>
    <n v="1"/>
    <s v="Department"/>
    <s v="Supervisor"/>
    <s v="Non-Mgm."/>
    <s v="ang."/>
    <s v="M"/>
    <d v="2018-04-01T00:00:00"/>
    <m/>
    <s v=""/>
    <n v="1"/>
    <d v="1982-10-23T00:00:00"/>
    <n v="37"/>
    <s v="J"/>
    <n v="30"/>
    <n v="2.5"/>
    <n v="39"/>
    <x v="0"/>
    <n v="1"/>
    <n v="365"/>
    <n v="0"/>
    <n v="67768"/>
    <n v="11896.302000000003"/>
    <n v="0"/>
    <n v="0"/>
    <n v="360"/>
    <n v="0"/>
    <n v="1299.96"/>
    <n v="27600"/>
    <n v="0"/>
    <n v="0"/>
    <n v="0"/>
    <n v="0"/>
    <n v="3909.6923076923076"/>
    <n v="3106.0333333333338"/>
    <n v="318"/>
    <n v="0"/>
    <n v="0"/>
    <n v="0"/>
    <n v="0"/>
    <n v="8195.1558993076942"/>
    <n v="1206.1200000000001"/>
    <n v="23.66"/>
  </r>
  <r>
    <d v="2021-04-01T00:00:00"/>
    <x v="13"/>
    <s v="P"/>
    <s v="Active"/>
    <n v="533"/>
    <x v="532"/>
    <s v="N"/>
    <x v="49"/>
    <n v="1072"/>
    <x v="0"/>
    <s v="Niederl. 3"/>
    <n v="1"/>
    <s v="Department"/>
    <s v="Supervisor"/>
    <s v="Non-Mgm."/>
    <s v="ang."/>
    <s v="M"/>
    <d v="2018-04-01T00:00:00"/>
    <m/>
    <s v=""/>
    <n v="1"/>
    <d v="1987-06-04T00:00:00"/>
    <n v="32"/>
    <s v="N"/>
    <n v="30"/>
    <n v="2.5"/>
    <n v="39"/>
    <x v="0"/>
    <n v="1"/>
    <n v="365"/>
    <n v="0"/>
    <n v="67780"/>
    <n v="11897.5995"/>
    <n v="0"/>
    <n v="0"/>
    <n v="0"/>
    <n v="0"/>
    <n v="0"/>
    <n v="0"/>
    <n v="0"/>
    <n v="0"/>
    <n v="0"/>
    <n v="0"/>
    <n v="0"/>
    <n v="0"/>
    <n v="318"/>
    <n v="0"/>
    <n v="0"/>
    <n v="0"/>
    <n v="0"/>
    <n v="71.216099999999997"/>
    <n v="0"/>
    <n v="23.66"/>
  </r>
  <r>
    <d v="2021-04-01T00:00:00"/>
    <x v="13"/>
    <s v="P"/>
    <s v="Active"/>
    <n v="534"/>
    <x v="533"/>
    <s v="N"/>
    <x v="16"/>
    <n v="1056"/>
    <x v="2"/>
    <s v="Niederl. 7"/>
    <n v="1"/>
    <s v="Department"/>
    <s v="Supervisor"/>
    <s v="Non-Mgm."/>
    <s v="ang."/>
    <s v="W"/>
    <d v="2018-04-09T00:00:00"/>
    <m/>
    <s v=""/>
    <n v="1"/>
    <d v="1987-01-12T00:00:00"/>
    <n v="33"/>
    <s v="J"/>
    <n v="30"/>
    <n v="2.5"/>
    <n v="39"/>
    <x v="0"/>
    <n v="1"/>
    <n v="365"/>
    <n v="0"/>
    <n v="67792"/>
    <n v="11898.897000000003"/>
    <n v="0"/>
    <n v="0"/>
    <n v="0"/>
    <n v="0"/>
    <n v="0"/>
    <n v="0"/>
    <n v="0"/>
    <n v="0"/>
    <n v="0"/>
    <n v="0"/>
    <n v="3911.0769230769229"/>
    <n v="3107.1333333333337"/>
    <n v="318"/>
    <n v="0"/>
    <n v="0"/>
    <n v="0"/>
    <n v="0"/>
    <n v="1642.944286923077"/>
    <n v="0"/>
    <n v="23.66"/>
  </r>
  <r>
    <d v="2021-04-01T00:00:00"/>
    <x v="13"/>
    <s v="P"/>
    <s v="Active"/>
    <n v="535"/>
    <x v="534"/>
    <s v="N"/>
    <x v="48"/>
    <n v="1073"/>
    <x v="0"/>
    <s v="Niederl. 3"/>
    <n v="1"/>
    <s v="Department"/>
    <s v="Supervisor"/>
    <s v="Non-Mgm."/>
    <s v="ang."/>
    <s v="M"/>
    <d v="2018-05-15T00:00:00"/>
    <m/>
    <s v=""/>
    <n v="1"/>
    <d v="1990-07-07T00:00:00"/>
    <n v="29"/>
    <s v="N"/>
    <n v="30"/>
    <n v="2.5"/>
    <n v="39"/>
    <x v="0"/>
    <n v="1"/>
    <n v="365"/>
    <n v="0"/>
    <n v="67804"/>
    <n v="11900.194500000001"/>
    <n v="0"/>
    <n v="0"/>
    <n v="0"/>
    <n v="0"/>
    <n v="0"/>
    <n v="0"/>
    <n v="0"/>
    <n v="0"/>
    <n v="0"/>
    <n v="0"/>
    <n v="0"/>
    <n v="0"/>
    <n v="318"/>
    <n v="0"/>
    <n v="0"/>
    <n v="0"/>
    <n v="0"/>
    <n v="71.216099999999997"/>
    <n v="0"/>
    <n v="23.66"/>
  </r>
  <r>
    <d v="2021-04-01T00:00:00"/>
    <x v="13"/>
    <s v="P"/>
    <s v="Active"/>
    <n v="536"/>
    <x v="535"/>
    <s v="N"/>
    <x v="0"/>
    <n v="1090"/>
    <x v="0"/>
    <s v="Niederl. 3"/>
    <n v="1"/>
    <s v="Department"/>
    <s v="Supervisor"/>
    <s v="Manager"/>
    <s v="ang."/>
    <s v="M"/>
    <d v="2018-05-01T00:00:00"/>
    <m/>
    <s v=""/>
    <n v="1"/>
    <d v="1977-07-08T00:00:00"/>
    <n v="42"/>
    <s v="N"/>
    <n v="30"/>
    <n v="2.5"/>
    <n v="39"/>
    <x v="0"/>
    <n v="1"/>
    <n v="365"/>
    <n v="0"/>
    <n v="67816"/>
    <n v="11901.492000000002"/>
    <n v="0"/>
    <n v="0"/>
    <n v="0"/>
    <n v="0"/>
    <n v="0"/>
    <n v="0"/>
    <n v="0"/>
    <n v="0"/>
    <n v="0"/>
    <n v="0"/>
    <n v="0"/>
    <n v="0"/>
    <n v="318"/>
    <n v="0"/>
    <n v="0"/>
    <n v="0"/>
    <n v="0"/>
    <n v="71.216099999999997"/>
    <n v="1442.7839999999999"/>
    <n v="23.66"/>
  </r>
  <r>
    <d v="2021-04-01T00:00:00"/>
    <x v="13"/>
    <s v="P"/>
    <s v="Active"/>
    <n v="537"/>
    <x v="536"/>
    <s v="N"/>
    <x v="23"/>
    <n v="1068"/>
    <x v="0"/>
    <s v="Niederl. 3"/>
    <n v="1"/>
    <s v="Department"/>
    <s v="Supervisor"/>
    <s v="Non-Mgm."/>
    <s v="ang."/>
    <s v="W"/>
    <d v="2018-05-15T00:00:00"/>
    <m/>
    <s v=""/>
    <n v="1"/>
    <d v="1988-02-17T00:00:00"/>
    <n v="31"/>
    <s v="N"/>
    <n v="30"/>
    <n v="2.5"/>
    <n v="39"/>
    <x v="0"/>
    <n v="1"/>
    <n v="365"/>
    <n v="0"/>
    <n v="67828"/>
    <n v="11902.789500000001"/>
    <n v="0"/>
    <n v="0"/>
    <n v="0"/>
    <n v="0"/>
    <n v="0"/>
    <n v="0"/>
    <n v="0"/>
    <n v="0"/>
    <n v="0"/>
    <n v="0"/>
    <n v="0"/>
    <n v="0"/>
    <n v="318"/>
    <n v="0"/>
    <n v="0"/>
    <n v="0"/>
    <n v="0"/>
    <n v="71.216099999999997"/>
    <n v="0"/>
    <n v="23.66"/>
  </r>
  <r>
    <d v="2021-04-01T00:00:00"/>
    <x v="13"/>
    <s v="P"/>
    <s v="Active"/>
    <n v="538"/>
    <x v="537"/>
    <s v="N"/>
    <x v="9"/>
    <n v="1087"/>
    <x v="0"/>
    <s v="Niederl. 3"/>
    <n v="1"/>
    <s v="Department"/>
    <s v="Supervisor"/>
    <s v="Non-Mgm."/>
    <s v="ang."/>
    <s v="M"/>
    <d v="2018-05-01T00:00:00"/>
    <m/>
    <s v=""/>
    <n v="1"/>
    <d v="1979-07-24T00:00:00"/>
    <n v="40"/>
    <s v="N"/>
    <n v="30"/>
    <n v="2.5"/>
    <n v="39"/>
    <x v="0"/>
    <n v="1"/>
    <n v="365"/>
    <n v="0"/>
    <n v="67840"/>
    <n v="11904.087000000001"/>
    <n v="0"/>
    <n v="0"/>
    <n v="0"/>
    <n v="0"/>
    <n v="0"/>
    <n v="0"/>
    <n v="0"/>
    <n v="0"/>
    <n v="0"/>
    <n v="0"/>
    <n v="0"/>
    <n v="0"/>
    <n v="318"/>
    <n v="0"/>
    <n v="0"/>
    <n v="0"/>
    <n v="0"/>
    <n v="71.216099999999997"/>
    <n v="0"/>
    <n v="23.66"/>
  </r>
  <r>
    <d v="2021-04-01T00:00:00"/>
    <x v="13"/>
    <s v="P"/>
    <s v="Active"/>
    <n v="539"/>
    <x v="538"/>
    <s v="N"/>
    <x v="30"/>
    <n v="1071"/>
    <x v="0"/>
    <s v="Niederl. 3"/>
    <n v="1"/>
    <s v="Department"/>
    <s v="Supervisor"/>
    <s v="Non-Mgm."/>
    <s v="ang."/>
    <s v="M"/>
    <d v="2018-05-01T00:00:00"/>
    <m/>
    <s v=""/>
    <n v="1"/>
    <d v="1987-10-31T00:00:00"/>
    <n v="32"/>
    <s v="N"/>
    <n v="30"/>
    <n v="2.5"/>
    <n v="39"/>
    <x v="0"/>
    <n v="1"/>
    <n v="365"/>
    <n v="0"/>
    <n v="67852"/>
    <n v="11905.3845"/>
    <n v="0"/>
    <n v="0"/>
    <n v="0"/>
    <n v="0"/>
    <n v="0"/>
    <n v="0"/>
    <n v="0"/>
    <n v="0"/>
    <n v="0"/>
    <n v="0"/>
    <n v="0"/>
    <n v="0"/>
    <n v="318"/>
    <n v="0"/>
    <n v="0"/>
    <n v="0"/>
    <n v="0"/>
    <n v="71.216099999999997"/>
    <n v="0"/>
    <n v="23.66"/>
  </r>
  <r>
    <d v="2021-04-01T00:00:00"/>
    <x v="13"/>
    <s v="P"/>
    <s v="Active"/>
    <n v="540"/>
    <x v="539"/>
    <s v="N"/>
    <x v="22"/>
    <n v="1023"/>
    <x v="7"/>
    <s v="Niederl. 9"/>
    <n v="1"/>
    <s v="Department"/>
    <s v="Supervisor"/>
    <s v="Non-Mgm."/>
    <s v="ang."/>
    <s v="M"/>
    <d v="2018-05-01T00:00:00"/>
    <m/>
    <s v=""/>
    <n v="1"/>
    <d v="1992-02-25T00:00:00"/>
    <n v="27"/>
    <s v="J"/>
    <n v="30"/>
    <n v="2.5"/>
    <n v="39"/>
    <x v="0"/>
    <n v="1"/>
    <n v="365"/>
    <n v="0"/>
    <n v="67864"/>
    <n v="11906.682000000001"/>
    <n v="0"/>
    <n v="0"/>
    <n v="0"/>
    <n v="0"/>
    <n v="0"/>
    <n v="0"/>
    <n v="0"/>
    <n v="0"/>
    <n v="0"/>
    <n v="0"/>
    <n v="3915.2307692307691"/>
    <n v="3110.4333333333338"/>
    <n v="318"/>
    <n v="0"/>
    <n v="0"/>
    <n v="0"/>
    <n v="0"/>
    <n v="1644.6135757692309"/>
    <n v="0"/>
    <n v="23.66"/>
  </r>
  <r>
    <d v="2021-04-01T00:00:00"/>
    <x v="13"/>
    <s v="P"/>
    <s v="Active"/>
    <n v="541"/>
    <x v="540"/>
    <s v="N"/>
    <x v="22"/>
    <n v="1041"/>
    <x v="4"/>
    <s v="Niederl. 6"/>
    <n v="1"/>
    <s v="Department"/>
    <s v="Supervisor"/>
    <s v="Non-Mgm."/>
    <s v="ang."/>
    <s v="M"/>
    <d v="2018-05-01T00:00:00"/>
    <m/>
    <s v=""/>
    <n v="1"/>
    <d v="1967-11-02T00:00:00"/>
    <n v="52"/>
    <s v="J"/>
    <n v="30"/>
    <n v="2.5"/>
    <n v="39"/>
    <x v="0"/>
    <n v="1"/>
    <n v="365"/>
    <n v="0"/>
    <n v="67876"/>
    <n v="11907.979500000001"/>
    <n v="0"/>
    <n v="0"/>
    <n v="0"/>
    <n v="0"/>
    <n v="0"/>
    <n v="0"/>
    <n v="0"/>
    <n v="0"/>
    <n v="0"/>
    <n v="0"/>
    <n v="3915.9230769230771"/>
    <n v="3110.9833333333331"/>
    <n v="318"/>
    <n v="0"/>
    <n v="0"/>
    <n v="0"/>
    <n v="0"/>
    <n v="1644.8917905769231"/>
    <n v="0"/>
    <n v="23.66"/>
  </r>
  <r>
    <d v="2021-04-01T00:00:00"/>
    <x v="13"/>
    <s v="P"/>
    <s v="Active"/>
    <n v="542"/>
    <x v="541"/>
    <s v="N"/>
    <x v="31"/>
    <n v="1046"/>
    <x v="9"/>
    <s v="Niederl. 4"/>
    <n v="1"/>
    <s v="Department"/>
    <s v="Supervisor"/>
    <s v="Non-Mgm."/>
    <s v="ang."/>
    <s v="M"/>
    <d v="2018-05-01T00:00:00"/>
    <m/>
    <s v=""/>
    <n v="1"/>
    <d v="1986-09-15T00:00:00"/>
    <n v="33"/>
    <s v="J"/>
    <n v="30"/>
    <n v="2.5"/>
    <n v="39"/>
    <x v="0"/>
    <n v="1"/>
    <n v="365"/>
    <n v="0"/>
    <n v="67888"/>
    <n v="11909.277000000002"/>
    <n v="0"/>
    <n v="0"/>
    <n v="360"/>
    <n v="0"/>
    <n v="5454.1200000000017"/>
    <n v="10500"/>
    <n v="0"/>
    <n v="0"/>
    <n v="0"/>
    <n v="0"/>
    <n v="3916.6153846153848"/>
    <n v="3111.5333333333338"/>
    <n v="318"/>
    <n v="0"/>
    <n v="0"/>
    <n v="0"/>
    <n v="0"/>
    <n v="5298.7171793846155"/>
    <n v="1092.1200000000001"/>
    <n v="23.66"/>
  </r>
  <r>
    <d v="2021-04-01T00:00:00"/>
    <x v="13"/>
    <s v="P"/>
    <s v="Active"/>
    <n v="543"/>
    <x v="542"/>
    <s v="N"/>
    <x v="18"/>
    <n v="1080"/>
    <x v="0"/>
    <s v="Niederl. 3"/>
    <n v="1"/>
    <s v="Department"/>
    <s v="Supervisor"/>
    <s v="Non-Mgm."/>
    <s v="ang."/>
    <s v="W"/>
    <d v="2018-05-01T00:00:00"/>
    <m/>
    <s v=""/>
    <n v="1"/>
    <d v="1992-12-15T00:00:00"/>
    <n v="27"/>
    <s v="N"/>
    <n v="30"/>
    <n v="2.5"/>
    <n v="39"/>
    <x v="0"/>
    <n v="1"/>
    <n v="365"/>
    <n v="0"/>
    <n v="67900"/>
    <n v="11910.574500000001"/>
    <n v="0"/>
    <n v="0"/>
    <n v="0"/>
    <n v="0"/>
    <n v="0"/>
    <n v="0"/>
    <n v="0"/>
    <n v="0"/>
    <n v="0"/>
    <n v="0"/>
    <n v="0"/>
    <n v="0"/>
    <n v="318"/>
    <n v="0"/>
    <n v="0"/>
    <n v="0"/>
    <n v="0"/>
    <n v="71.216099999999997"/>
    <n v="0"/>
    <n v="23.66"/>
  </r>
  <r>
    <d v="2021-04-01T00:00:00"/>
    <x v="13"/>
    <s v="P"/>
    <s v="Active"/>
    <n v="544"/>
    <x v="543"/>
    <s v="N"/>
    <x v="36"/>
    <n v="1054"/>
    <x v="8"/>
    <s v="Niederl. 2"/>
    <n v="1"/>
    <s v="Department"/>
    <s v="Supervisor"/>
    <s v="Non-Mgm."/>
    <s v="ang."/>
    <s v="M"/>
    <d v="2018-06-01T00:00:00"/>
    <m/>
    <s v=""/>
    <n v="1"/>
    <d v="1986-10-31T00:00:00"/>
    <n v="33"/>
    <s v="N"/>
    <n v="30"/>
    <n v="2.5"/>
    <n v="39"/>
    <x v="0"/>
    <n v="1"/>
    <n v="365"/>
    <n v="0"/>
    <n v="67912"/>
    <n v="11911.872000000003"/>
    <n v="0"/>
    <n v="0"/>
    <n v="0"/>
    <n v="0"/>
    <n v="0"/>
    <n v="0"/>
    <n v="0"/>
    <n v="0"/>
    <n v="0"/>
    <n v="0"/>
    <n v="0"/>
    <n v="0"/>
    <n v="318"/>
    <n v="0"/>
    <n v="0"/>
    <n v="0"/>
    <n v="0"/>
    <n v="71.216099999999997"/>
    <n v="0"/>
    <n v="23.66"/>
  </r>
  <r>
    <d v="2021-04-01T00:00:00"/>
    <x v="13"/>
    <s v="P"/>
    <s v="Active"/>
    <n v="545"/>
    <x v="544"/>
    <s v="N"/>
    <x v="19"/>
    <n v="1083"/>
    <x v="0"/>
    <s v="Niederl. 3"/>
    <n v="1"/>
    <s v="Department"/>
    <s v="Supervisor"/>
    <s v="Non-Mgm."/>
    <s v="ang."/>
    <s v="W"/>
    <d v="2018-06-01T00:00:00"/>
    <m/>
    <s v=""/>
    <n v="1"/>
    <d v="1991-05-06T00:00:00"/>
    <n v="28"/>
    <s v="N"/>
    <n v="30"/>
    <n v="2.5"/>
    <n v="39"/>
    <x v="0"/>
    <n v="1"/>
    <n v="365"/>
    <n v="0"/>
    <n v="67924"/>
    <n v="11913.169500000002"/>
    <n v="0"/>
    <n v="0"/>
    <n v="0"/>
    <n v="0"/>
    <n v="0"/>
    <n v="0"/>
    <n v="0"/>
    <n v="0"/>
    <n v="0"/>
    <n v="0"/>
    <n v="0"/>
    <n v="0"/>
    <n v="318"/>
    <n v="0"/>
    <n v="0"/>
    <n v="0"/>
    <n v="0"/>
    <n v="71.216099999999997"/>
    <n v="0"/>
    <n v="23.66"/>
  </r>
  <r>
    <d v="2021-04-01T00:00:00"/>
    <x v="13"/>
    <s v="P"/>
    <s v="Active"/>
    <n v="546"/>
    <x v="545"/>
    <s v="N"/>
    <x v="16"/>
    <n v="1067"/>
    <x v="11"/>
    <s v="Niederl. 12"/>
    <n v="1"/>
    <s v="Department"/>
    <s v="Supervisor"/>
    <s v="Non-Mgm."/>
    <s v="ang."/>
    <s v="W"/>
    <d v="2018-06-01T00:00:00"/>
    <m/>
    <s v=""/>
    <n v="1"/>
    <d v="1993-09-24T00:00:00"/>
    <n v="26"/>
    <s v="N"/>
    <n v="30"/>
    <n v="2.5"/>
    <n v="39"/>
    <x v="0"/>
    <n v="1"/>
    <n v="365"/>
    <n v="0"/>
    <n v="67936"/>
    <n v="11914.467000000001"/>
    <n v="0"/>
    <n v="0"/>
    <n v="0"/>
    <n v="0"/>
    <n v="0"/>
    <n v="0"/>
    <n v="0"/>
    <n v="0"/>
    <n v="0"/>
    <n v="0"/>
    <n v="0"/>
    <n v="0"/>
    <n v="318"/>
    <n v="0"/>
    <n v="0"/>
    <n v="0"/>
    <n v="0"/>
    <n v="71.216099999999997"/>
    <n v="0"/>
    <n v="23.66"/>
  </r>
  <r>
    <d v="2021-04-01T00:00:00"/>
    <x v="13"/>
    <s v="P"/>
    <s v="Active"/>
    <n v="547"/>
    <x v="546"/>
    <s v="N"/>
    <x v="22"/>
    <n v="1035"/>
    <x v="5"/>
    <s v="Niederl. 5"/>
    <n v="1"/>
    <s v="Department"/>
    <s v="Supervisor"/>
    <s v="Non-Mgm."/>
    <s v="ang."/>
    <s v="M"/>
    <d v="2018-06-01T00:00:00"/>
    <m/>
    <s v=""/>
    <n v="1"/>
    <d v="1983-07-05T00:00:00"/>
    <n v="36"/>
    <s v="J"/>
    <n v="30"/>
    <n v="2.5"/>
    <n v="39"/>
    <x v="0"/>
    <n v="1"/>
    <n v="365"/>
    <n v="0"/>
    <n v="67948"/>
    <n v="11915.764500000001"/>
    <n v="0"/>
    <n v="0"/>
    <n v="0"/>
    <n v="0"/>
    <n v="0"/>
    <n v="0"/>
    <n v="0"/>
    <n v="0"/>
    <n v="0"/>
    <n v="0"/>
    <n v="3920.0769230769229"/>
    <n v="3114.2833333333338"/>
    <n v="318"/>
    <n v="0"/>
    <n v="0"/>
    <n v="0"/>
    <n v="0"/>
    <n v="1646.5610794230772"/>
    <n v="0"/>
    <n v="23.66"/>
  </r>
  <r>
    <d v="2021-04-01T00:00:00"/>
    <x v="13"/>
    <s v="P"/>
    <s v="Active"/>
    <n v="548"/>
    <x v="547"/>
    <s v="N"/>
    <x v="22"/>
    <n v="1023"/>
    <x v="7"/>
    <s v="Niederl. 9"/>
    <n v="1"/>
    <s v="Department"/>
    <s v="Supervisor"/>
    <s v="Non-Mgm."/>
    <s v="ang."/>
    <s v="M"/>
    <d v="2018-06-01T00:00:00"/>
    <m/>
    <s v=""/>
    <n v="1"/>
    <d v="1998-03-12T00:00:00"/>
    <n v="21"/>
    <s v="J"/>
    <n v="30"/>
    <n v="2.5"/>
    <n v="39"/>
    <x v="0"/>
    <n v="1"/>
    <n v="365"/>
    <n v="0"/>
    <n v="67960"/>
    <n v="11917.062000000002"/>
    <n v="0"/>
    <n v="0"/>
    <n v="0"/>
    <n v="0"/>
    <n v="0"/>
    <n v="0"/>
    <n v="0"/>
    <n v="0"/>
    <n v="0"/>
    <n v="0"/>
    <n v="3920.7692307692309"/>
    <n v="3114.833333333333"/>
    <n v="318"/>
    <n v="0"/>
    <n v="0"/>
    <n v="0"/>
    <n v="0"/>
    <n v="1646.8392942307694"/>
    <n v="0"/>
    <n v="23.66"/>
  </r>
  <r>
    <d v="2021-04-01T00:00:00"/>
    <x v="13"/>
    <s v="P"/>
    <s v="Active"/>
    <n v="549"/>
    <x v="548"/>
    <s v="N"/>
    <x v="16"/>
    <n v="1043"/>
    <x v="9"/>
    <s v="Niederl. 4"/>
    <n v="1"/>
    <s v="Department"/>
    <s v="Supervisor"/>
    <s v="Non-Mgm."/>
    <s v="ang."/>
    <s v="M"/>
    <d v="2018-06-01T00:00:00"/>
    <m/>
    <s v=""/>
    <n v="1"/>
    <d v="1982-09-19T00:00:00"/>
    <n v="37"/>
    <s v="N"/>
    <n v="30"/>
    <n v="2.5"/>
    <n v="39"/>
    <x v="0"/>
    <n v="1"/>
    <n v="365"/>
    <n v="0"/>
    <n v="67972"/>
    <n v="11918.3595"/>
    <n v="0"/>
    <n v="0"/>
    <n v="360"/>
    <n v="0"/>
    <n v="0"/>
    <n v="0"/>
    <n v="0"/>
    <n v="0"/>
    <n v="0"/>
    <n v="0"/>
    <n v="0"/>
    <n v="0"/>
    <n v="318"/>
    <n v="0"/>
    <n v="0"/>
    <n v="0"/>
    <n v="0"/>
    <n v="151.83810000000003"/>
    <n v="955.32"/>
    <n v="23.66"/>
  </r>
  <r>
    <d v="2021-04-01T00:00:00"/>
    <x v="13"/>
    <s v="P"/>
    <s v="Active"/>
    <n v="550"/>
    <x v="549"/>
    <s v="N"/>
    <x v="22"/>
    <n v="1053"/>
    <x v="3"/>
    <s v="Niederl. 8"/>
    <n v="1"/>
    <s v="Department"/>
    <s v="Supervisor"/>
    <s v="Non-Mgm."/>
    <s v="ang."/>
    <s v="M"/>
    <d v="2018-06-01T00:00:00"/>
    <m/>
    <s v=""/>
    <n v="1"/>
    <d v="1989-11-17T00:00:00"/>
    <n v="30"/>
    <s v="J"/>
    <n v="30"/>
    <n v="2.5"/>
    <n v="39"/>
    <x v="0"/>
    <n v="1"/>
    <n v="365"/>
    <n v="0"/>
    <n v="67984"/>
    <n v="11919.657000000001"/>
    <n v="0"/>
    <n v="0"/>
    <n v="0"/>
    <n v="0"/>
    <n v="0"/>
    <n v="0"/>
    <n v="0"/>
    <n v="0"/>
    <n v="0"/>
    <n v="0"/>
    <n v="3922.1538461538466"/>
    <n v="3115.9333333333334"/>
    <n v="318"/>
    <n v="0"/>
    <n v="0"/>
    <n v="0"/>
    <n v="0"/>
    <n v="1647.3957238461539"/>
    <n v="0"/>
    <n v="23.66"/>
  </r>
  <r>
    <d v="2021-04-01T00:00:00"/>
    <x v="13"/>
    <s v="P"/>
    <s v="Active"/>
    <n v="551"/>
    <x v="550"/>
    <s v="N"/>
    <x v="17"/>
    <n v="1088"/>
    <x v="0"/>
    <s v="Niederl. 3"/>
    <n v="1"/>
    <s v="Department"/>
    <s v="Supervisor"/>
    <s v="Non-Mgm."/>
    <s v="ang."/>
    <s v="W"/>
    <d v="2018-06-04T00:00:00"/>
    <m/>
    <s v=""/>
    <n v="1"/>
    <d v="1993-05-04T00:00:00"/>
    <n v="26"/>
    <s v="N"/>
    <n v="30"/>
    <n v="2.5"/>
    <n v="39"/>
    <x v="0"/>
    <n v="1"/>
    <n v="365"/>
    <n v="0"/>
    <n v="67996"/>
    <n v="11920.954500000002"/>
    <n v="0"/>
    <n v="0"/>
    <n v="0"/>
    <n v="0"/>
    <n v="0"/>
    <n v="0"/>
    <n v="0"/>
    <n v="0"/>
    <n v="0"/>
    <n v="0"/>
    <n v="0"/>
    <n v="0"/>
    <n v="318"/>
    <n v="0"/>
    <n v="0"/>
    <n v="0"/>
    <n v="0"/>
    <n v="71.216099999999997"/>
    <n v="0"/>
    <n v="23.66"/>
  </r>
  <r>
    <d v="2021-04-01T00:00:00"/>
    <x v="13"/>
    <s v="P"/>
    <s v="Active"/>
    <n v="552"/>
    <x v="551"/>
    <s v="N"/>
    <x v="22"/>
    <n v="1029"/>
    <x v="6"/>
    <s v="Niederl. 10"/>
    <n v="1"/>
    <s v="Department"/>
    <s v="Supervisor"/>
    <s v="Non-Mgm."/>
    <s v="ang."/>
    <s v="M"/>
    <d v="2018-06-15T00:00:00"/>
    <m/>
    <s v=""/>
    <n v="1"/>
    <d v="1984-12-04T00:00:00"/>
    <n v="35"/>
    <s v="J"/>
    <n v="30"/>
    <n v="2.5"/>
    <n v="39"/>
    <x v="0"/>
    <n v="1"/>
    <n v="365"/>
    <n v="0"/>
    <n v="68008"/>
    <n v="11922.252000000002"/>
    <n v="0"/>
    <n v="0"/>
    <n v="0"/>
    <n v="0"/>
    <n v="0"/>
    <n v="0"/>
    <n v="0"/>
    <n v="0"/>
    <n v="0"/>
    <n v="0"/>
    <n v="3923.5384615384614"/>
    <n v="3117.0333333333333"/>
    <n v="318"/>
    <n v="0"/>
    <n v="0"/>
    <n v="0"/>
    <n v="0"/>
    <n v="1647.9521534615387"/>
    <n v="0"/>
    <n v="23.66"/>
  </r>
  <r>
    <d v="2021-04-01T00:00:00"/>
    <x v="13"/>
    <s v="P"/>
    <s v="Active"/>
    <n v="553"/>
    <x v="552"/>
    <s v="N"/>
    <x v="26"/>
    <n v="1091"/>
    <x v="0"/>
    <s v="Niederl. 3"/>
    <n v="1"/>
    <s v="Department"/>
    <s v="Supervisor"/>
    <s v="Non-Mgm."/>
    <s v="ang."/>
    <s v="M"/>
    <d v="2018-07-01T00:00:00"/>
    <m/>
    <s v=""/>
    <n v="1"/>
    <d v="1984-11-24T00:00:00"/>
    <n v="35"/>
    <s v="N"/>
    <n v="30"/>
    <n v="2.5"/>
    <n v="39"/>
    <x v="0"/>
    <n v="1"/>
    <n v="365"/>
    <n v="0"/>
    <n v="68020"/>
    <n v="11923.549500000001"/>
    <n v="0"/>
    <n v="0"/>
    <n v="0"/>
    <n v="0"/>
    <n v="0"/>
    <n v="0"/>
    <n v="0"/>
    <n v="0"/>
    <n v="0"/>
    <n v="0"/>
    <n v="0"/>
    <n v="0"/>
    <n v="318"/>
    <n v="0"/>
    <n v="0"/>
    <n v="0"/>
    <n v="0"/>
    <n v="71.216099999999997"/>
    <n v="0"/>
    <n v="23.66"/>
  </r>
  <r>
    <d v="2021-04-01T00:00:00"/>
    <x v="13"/>
    <s v="P"/>
    <s v="Active"/>
    <n v="554"/>
    <x v="553"/>
    <s v="N"/>
    <x v="0"/>
    <n v="1090"/>
    <x v="0"/>
    <s v="Niederl. 3"/>
    <n v="1"/>
    <s v="Department"/>
    <s v="Supervisor"/>
    <s v="Non-Mgm."/>
    <s v="ang."/>
    <s v="W"/>
    <d v="2018-07-01T00:00:00"/>
    <m/>
    <s v=""/>
    <n v="1"/>
    <d v="1976-07-16T00:00:00"/>
    <n v="43"/>
    <s v="N"/>
    <n v="24"/>
    <n v="2"/>
    <n v="20"/>
    <x v="0"/>
    <n v="0.51282051282051277"/>
    <n v="365"/>
    <n v="0"/>
    <n v="68032"/>
    <n v="11924.847000000002"/>
    <n v="0"/>
    <n v="0"/>
    <n v="0"/>
    <n v="0"/>
    <n v="0"/>
    <n v="0"/>
    <n v="0"/>
    <n v="0"/>
    <n v="0"/>
    <n v="0"/>
    <n v="0"/>
    <n v="0"/>
    <n v="318"/>
    <n v="0"/>
    <n v="0"/>
    <n v="0"/>
    <n v="0"/>
    <n v="71.216099999999997"/>
    <n v="0"/>
    <n v="23.66"/>
  </r>
  <r>
    <d v="2021-04-01T00:00:00"/>
    <x v="13"/>
    <s v="P"/>
    <s v="Active"/>
    <n v="555"/>
    <x v="554"/>
    <s v="N"/>
    <x v="26"/>
    <n v="1091"/>
    <x v="0"/>
    <s v="Niederl. 3"/>
    <n v="1"/>
    <s v="Department"/>
    <s v="Supervisor"/>
    <s v="Non-Mgm."/>
    <s v="ang."/>
    <s v="W"/>
    <d v="2018-07-15T00:00:00"/>
    <m/>
    <s v=""/>
    <n v="1"/>
    <d v="1992-12-14T00:00:00"/>
    <n v="27"/>
    <s v="N"/>
    <n v="30"/>
    <n v="2.5"/>
    <n v="39"/>
    <x v="0"/>
    <n v="1"/>
    <n v="365"/>
    <n v="0"/>
    <n v="68044"/>
    <n v="11926.144500000002"/>
    <n v="0"/>
    <n v="0"/>
    <n v="0"/>
    <n v="0"/>
    <n v="0"/>
    <n v="0"/>
    <n v="0"/>
    <n v="0"/>
    <n v="0"/>
    <n v="0"/>
    <n v="0"/>
    <n v="0"/>
    <n v="318"/>
    <n v="0"/>
    <n v="0"/>
    <n v="0"/>
    <n v="0"/>
    <n v="71.216099999999997"/>
    <n v="0"/>
    <n v="23.66"/>
  </r>
  <r>
    <d v="2021-04-01T00:00:00"/>
    <x v="13"/>
    <s v="P"/>
    <s v="Active"/>
    <n v="556"/>
    <x v="555"/>
    <s v="N"/>
    <x v="17"/>
    <n v="1088"/>
    <x v="0"/>
    <s v="Niederl. 3"/>
    <n v="1"/>
    <s v="Department"/>
    <s v="Supervisor"/>
    <s v="Non-Mgm."/>
    <s v="ang."/>
    <s v="M"/>
    <d v="2018-10-01T00:00:00"/>
    <m/>
    <s v=""/>
    <n v="1"/>
    <d v="1992-12-02T00:00:00"/>
    <n v="27"/>
    <s v="N"/>
    <n v="30"/>
    <n v="2.5"/>
    <n v="39"/>
    <x v="0"/>
    <n v="1"/>
    <n v="365"/>
    <n v="0"/>
    <n v="68056"/>
    <n v="11927.442000000001"/>
    <n v="0"/>
    <n v="0"/>
    <n v="0"/>
    <n v="0"/>
    <n v="0"/>
    <n v="0"/>
    <n v="0"/>
    <n v="0"/>
    <n v="0"/>
    <n v="0"/>
    <n v="0"/>
    <n v="0"/>
    <n v="318"/>
    <n v="0"/>
    <n v="0"/>
    <n v="0"/>
    <n v="0"/>
    <n v="71.216099999999997"/>
    <n v="0"/>
    <n v="23.66"/>
  </r>
  <r>
    <d v="2021-04-01T00:00:00"/>
    <x v="13"/>
    <s v="P"/>
    <s v="Active"/>
    <n v="557"/>
    <x v="556"/>
    <s v="N"/>
    <x v="16"/>
    <n v="1067"/>
    <x v="11"/>
    <s v="Niederl. 12"/>
    <n v="1"/>
    <s v="Department"/>
    <s v="Supervisor"/>
    <s v="Non-Mgm."/>
    <s v="ang."/>
    <s v="W"/>
    <d v="2018-07-09T00:00:00"/>
    <m/>
    <s v=""/>
    <n v="1"/>
    <d v="1972-04-23T00:00:00"/>
    <n v="47"/>
    <s v="N"/>
    <n v="30"/>
    <n v="2.5"/>
    <n v="39"/>
    <x v="0"/>
    <n v="1"/>
    <n v="365"/>
    <n v="0"/>
    <n v="68068"/>
    <n v="11928.739500000001"/>
    <n v="0"/>
    <n v="0"/>
    <n v="0"/>
    <n v="0"/>
    <n v="0"/>
    <n v="0"/>
    <n v="0"/>
    <n v="0"/>
    <n v="0"/>
    <n v="0"/>
    <n v="0"/>
    <n v="0"/>
    <n v="318"/>
    <n v="0"/>
    <n v="0"/>
    <n v="0"/>
    <n v="0"/>
    <n v="71.216099999999997"/>
    <n v="0"/>
    <n v="23.66"/>
  </r>
  <r>
    <d v="2021-04-01T00:00:00"/>
    <x v="13"/>
    <s v="P"/>
    <s v="Active"/>
    <n v="558"/>
    <x v="557"/>
    <s v="N"/>
    <x v="22"/>
    <n v="1029"/>
    <x v="6"/>
    <s v="Niederl. 10"/>
    <n v="1"/>
    <s v="Department"/>
    <s v="Supervisor"/>
    <s v="Non-Mgm."/>
    <s v="ang."/>
    <s v="M"/>
    <d v="2018-07-01T00:00:00"/>
    <m/>
    <s v=""/>
    <n v="1"/>
    <d v="1975-08-12T00:00:00"/>
    <n v="44"/>
    <s v="J"/>
    <n v="30"/>
    <n v="2.5"/>
    <n v="39"/>
    <x v="0"/>
    <n v="1"/>
    <n v="365"/>
    <n v="0"/>
    <n v="68080"/>
    <n v="11930.037000000002"/>
    <n v="0"/>
    <n v="0"/>
    <n v="0"/>
    <n v="0"/>
    <n v="0"/>
    <n v="0"/>
    <n v="0"/>
    <n v="0"/>
    <n v="0"/>
    <n v="0"/>
    <n v="3927.6923076923076"/>
    <n v="3120.3333333333335"/>
    <n v="318"/>
    <n v="0"/>
    <n v="0"/>
    <n v="0"/>
    <n v="0"/>
    <n v="1649.6214423076924"/>
    <n v="0"/>
    <n v="23.66"/>
  </r>
  <r>
    <d v="2021-04-01T00:00:00"/>
    <x v="13"/>
    <s v="P"/>
    <s v="Active"/>
    <n v="559"/>
    <x v="558"/>
    <s v="N"/>
    <x v="22"/>
    <n v="1035"/>
    <x v="5"/>
    <s v="Niederl. 5"/>
    <n v="1"/>
    <s v="Department"/>
    <s v="Supervisor"/>
    <s v="Non-Mgm."/>
    <s v="ang."/>
    <s v="M"/>
    <d v="2018-07-01T00:00:00"/>
    <m/>
    <s v=""/>
    <n v="1"/>
    <d v="1969-02-25T00:00:00"/>
    <n v="50"/>
    <s v="J"/>
    <n v="30"/>
    <n v="2.5"/>
    <n v="39"/>
    <x v="0"/>
    <n v="1"/>
    <n v="365"/>
    <n v="0"/>
    <n v="68092"/>
    <n v="11931.334500000001"/>
    <n v="0"/>
    <n v="0"/>
    <n v="0"/>
    <n v="0"/>
    <n v="0"/>
    <n v="0"/>
    <n v="0"/>
    <n v="0"/>
    <n v="0"/>
    <n v="0"/>
    <n v="3928.3846153846152"/>
    <n v="3120.8833333333332"/>
    <n v="318"/>
    <n v="0"/>
    <n v="0"/>
    <n v="0"/>
    <n v="0"/>
    <n v="1649.8996571153848"/>
    <n v="0"/>
    <n v="23.66"/>
  </r>
  <r>
    <d v="2021-04-01T00:00:00"/>
    <x v="13"/>
    <s v="P"/>
    <s v="Active"/>
    <n v="560"/>
    <x v="559"/>
    <s v="N"/>
    <x v="31"/>
    <n v="1059"/>
    <x v="2"/>
    <s v="Niederl. 7"/>
    <n v="1"/>
    <s v="Department"/>
    <s v="Supervisor"/>
    <s v="Non-Mgm."/>
    <s v="ang."/>
    <s v="M"/>
    <d v="2018-07-01T00:00:00"/>
    <m/>
    <s v=""/>
    <n v="1"/>
    <d v="1997-07-12T00:00:00"/>
    <n v="22"/>
    <s v="J"/>
    <n v="30"/>
    <n v="2.5"/>
    <n v="39"/>
    <x v="0"/>
    <n v="1"/>
    <n v="365"/>
    <n v="0"/>
    <n v="68104"/>
    <n v="11932.632000000001"/>
    <n v="0"/>
    <n v="0"/>
    <n v="360"/>
    <n v="0"/>
    <n v="650.04"/>
    <n v="3000"/>
    <n v="0"/>
    <n v="0"/>
    <n v="0"/>
    <n v="0"/>
    <n v="3929.0769230769229"/>
    <n v="3121.4333333333334"/>
    <n v="318"/>
    <n v="0"/>
    <n v="0"/>
    <n v="0"/>
    <n v="0"/>
    <n v="2548.2263299230772"/>
    <n v="948.4799999999999"/>
    <n v="23.66"/>
  </r>
  <r>
    <d v="2021-04-01T00:00:00"/>
    <x v="13"/>
    <s v="P"/>
    <s v="Active"/>
    <n v="561"/>
    <x v="560"/>
    <s v="N"/>
    <x v="22"/>
    <n v="1053"/>
    <x v="3"/>
    <s v="Niederl. 8"/>
    <n v="1"/>
    <s v="Department"/>
    <s v="Supervisor"/>
    <s v="Non-Mgm."/>
    <s v="ang."/>
    <s v="M"/>
    <d v="2018-07-01T00:00:00"/>
    <m/>
    <s v=""/>
    <n v="1"/>
    <d v="1994-02-08T00:00:00"/>
    <n v="25"/>
    <s v="J"/>
    <n v="30"/>
    <n v="2.5"/>
    <n v="39"/>
    <x v="0"/>
    <n v="1"/>
    <n v="365"/>
    <n v="0"/>
    <n v="68116"/>
    <n v="11933.929500000002"/>
    <n v="0"/>
    <n v="0"/>
    <n v="0"/>
    <n v="0"/>
    <n v="0"/>
    <n v="0"/>
    <n v="0"/>
    <n v="0"/>
    <n v="0"/>
    <n v="0"/>
    <n v="3929.7692307692309"/>
    <n v="3121.9833333333336"/>
    <n v="318"/>
    <n v="0"/>
    <n v="0"/>
    <n v="0"/>
    <n v="0"/>
    <n v="1650.4560867307694"/>
    <n v="0"/>
    <n v="23.66"/>
  </r>
  <r>
    <d v="2021-04-01T00:00:00"/>
    <x v="13"/>
    <s v="P"/>
    <s v="Active"/>
    <n v="562"/>
    <x v="561"/>
    <s v="N"/>
    <x v="9"/>
    <n v="1087"/>
    <x v="0"/>
    <s v="Niederl. 3"/>
    <n v="1"/>
    <s v="Department"/>
    <s v="Supervisor"/>
    <s v="Non-Mgm."/>
    <s v="ang."/>
    <s v="M"/>
    <d v="2018-07-01T00:00:00"/>
    <m/>
    <s v=""/>
    <n v="1"/>
    <d v="1982-04-13T00:00:00"/>
    <n v="37"/>
    <s v="N"/>
    <n v="30"/>
    <n v="2.5"/>
    <n v="39"/>
    <x v="0"/>
    <n v="1"/>
    <n v="365"/>
    <n v="0"/>
    <n v="68128"/>
    <n v="11935.227000000001"/>
    <n v="0"/>
    <n v="0"/>
    <n v="0"/>
    <n v="0"/>
    <n v="0"/>
    <n v="0"/>
    <n v="0"/>
    <n v="0"/>
    <n v="0"/>
    <n v="0"/>
    <n v="0"/>
    <n v="0"/>
    <n v="318"/>
    <n v="0"/>
    <n v="0"/>
    <n v="0"/>
    <n v="0"/>
    <n v="71.216099999999997"/>
    <n v="0"/>
    <n v="23.66"/>
  </r>
  <r>
    <d v="2021-04-01T00:00:00"/>
    <x v="13"/>
    <s v="P"/>
    <s v="Active"/>
    <n v="563"/>
    <x v="562"/>
    <s v="N"/>
    <x v="48"/>
    <n v="1073"/>
    <x v="0"/>
    <s v="Niederl. 3"/>
    <n v="1"/>
    <s v="Department"/>
    <s v="Supervisor"/>
    <s v="Non-Mgm."/>
    <s v="ang."/>
    <s v="M"/>
    <d v="2018-08-01T00:00:00"/>
    <m/>
    <s v=""/>
    <n v="1"/>
    <d v="1989-11-04T00:00:00"/>
    <n v="30"/>
    <s v="N"/>
    <n v="30"/>
    <n v="2.5"/>
    <n v="39"/>
    <x v="0"/>
    <n v="1"/>
    <n v="365"/>
    <n v="0"/>
    <n v="68140"/>
    <n v="11936.524500000001"/>
    <n v="0"/>
    <n v="0"/>
    <n v="0"/>
    <n v="0"/>
    <n v="0"/>
    <n v="0"/>
    <n v="0"/>
    <n v="0"/>
    <n v="0"/>
    <n v="0"/>
    <n v="0"/>
    <n v="0"/>
    <n v="318"/>
    <n v="0"/>
    <n v="0"/>
    <n v="0"/>
    <n v="0"/>
    <n v="71.216099999999997"/>
    <n v="0"/>
    <n v="23.66"/>
  </r>
  <r>
    <d v="2021-04-01T00:00:00"/>
    <x v="13"/>
    <s v="P"/>
    <s v="Active"/>
    <n v="564"/>
    <x v="563"/>
    <s v="N"/>
    <x v="22"/>
    <n v="1035"/>
    <x v="5"/>
    <s v="Niederl. 5"/>
    <n v="1"/>
    <s v="Department"/>
    <s v="Supervisor"/>
    <s v="Non-Mgm."/>
    <s v="ang."/>
    <s v="M"/>
    <d v="2018-08-01T00:00:00"/>
    <m/>
    <s v=""/>
    <n v="1"/>
    <d v="1966-10-06T00:00:00"/>
    <n v="53"/>
    <s v="J"/>
    <n v="30"/>
    <n v="2.5"/>
    <n v="39"/>
    <x v="0"/>
    <n v="1"/>
    <n v="365"/>
    <n v="0"/>
    <n v="68152"/>
    <n v="11937.822000000002"/>
    <n v="0"/>
    <n v="0"/>
    <n v="0"/>
    <n v="0"/>
    <n v="0"/>
    <n v="0"/>
    <n v="0"/>
    <n v="0"/>
    <n v="0"/>
    <n v="0"/>
    <n v="3931.8461538461534"/>
    <n v="3123.6333333333337"/>
    <n v="318"/>
    <n v="0"/>
    <n v="0"/>
    <n v="0"/>
    <n v="0"/>
    <n v="1651.2907311538461"/>
    <n v="0"/>
    <n v="23.66"/>
  </r>
  <r>
    <d v="2021-04-01T00:00:00"/>
    <x v="13"/>
    <s v="P"/>
    <s v="Active"/>
    <n v="565"/>
    <x v="564"/>
    <s v="N"/>
    <x v="9"/>
    <n v="1087"/>
    <x v="0"/>
    <s v="Niederl. 3"/>
    <n v="1"/>
    <s v="Department"/>
    <s v="Supervisor"/>
    <s v="Non-Mgm."/>
    <s v="ang."/>
    <s v="M"/>
    <d v="2018-08-01T00:00:00"/>
    <m/>
    <s v=""/>
    <n v="1"/>
    <d v="1984-12-31T00:00:00"/>
    <n v="35"/>
    <s v="N"/>
    <n v="30"/>
    <n v="2.5"/>
    <n v="39"/>
    <x v="0"/>
    <n v="1"/>
    <n v="365"/>
    <n v="0"/>
    <n v="68164"/>
    <n v="11939.119500000003"/>
    <n v="0"/>
    <n v="0"/>
    <n v="0"/>
    <n v="0"/>
    <n v="0"/>
    <n v="0"/>
    <n v="0"/>
    <n v="0"/>
    <n v="0"/>
    <n v="0"/>
    <n v="0"/>
    <n v="0"/>
    <n v="318"/>
    <n v="0"/>
    <n v="0"/>
    <n v="0"/>
    <n v="0"/>
    <n v="71.216099999999997"/>
    <n v="0"/>
    <n v="23.66"/>
  </r>
  <r>
    <d v="2021-04-01T00:00:00"/>
    <x v="13"/>
    <s v="P"/>
    <s v="Active"/>
    <n v="566"/>
    <x v="565"/>
    <s v="N"/>
    <x v="31"/>
    <n v="1052"/>
    <x v="3"/>
    <s v="Niederl. 8"/>
    <n v="1"/>
    <s v="Department"/>
    <s v="Supervisor"/>
    <s v="Non-Mgm."/>
    <s v="ang."/>
    <s v="M"/>
    <d v="2018-08-01T00:00:00"/>
    <m/>
    <s v=""/>
    <n v="1"/>
    <d v="1996-11-28T00:00:00"/>
    <n v="23"/>
    <s v="J"/>
    <n v="30"/>
    <n v="2.5"/>
    <n v="39"/>
    <x v="0"/>
    <n v="1"/>
    <n v="365"/>
    <n v="0"/>
    <n v="68176"/>
    <n v="11940.417000000001"/>
    <n v="0"/>
    <n v="0"/>
    <n v="360"/>
    <n v="0"/>
    <n v="541.67999999999995"/>
    <n v="0"/>
    <n v="0"/>
    <n v="0"/>
    <n v="0"/>
    <n v="0"/>
    <n v="3933.2307692307691"/>
    <n v="3124.733333333334"/>
    <n v="318"/>
    <n v="0"/>
    <n v="0"/>
    <n v="0"/>
    <n v="0"/>
    <n v="1853.7783967692308"/>
    <n v="939.35999999999979"/>
    <n v="23.66"/>
  </r>
  <r>
    <d v="2021-04-01T00:00:00"/>
    <x v="13"/>
    <s v="P"/>
    <s v="Active"/>
    <n v="567"/>
    <x v="566"/>
    <s v="N"/>
    <x v="22"/>
    <n v="1029"/>
    <x v="6"/>
    <s v="Niederl. 10"/>
    <n v="1"/>
    <s v="Department"/>
    <s v="Supervisor"/>
    <s v="Non-Mgm."/>
    <s v="ang."/>
    <s v="M"/>
    <d v="2018-08-16T00:00:00"/>
    <m/>
    <s v=""/>
    <n v="1"/>
    <d v="1962-10-22T00:00:00"/>
    <n v="57"/>
    <s v="J"/>
    <n v="30"/>
    <n v="2.5"/>
    <n v="39"/>
    <x v="0"/>
    <n v="1"/>
    <n v="365"/>
    <n v="0"/>
    <n v="68188"/>
    <n v="11941.714500000002"/>
    <n v="0"/>
    <n v="0"/>
    <n v="0"/>
    <n v="0"/>
    <n v="0"/>
    <n v="0"/>
    <n v="0"/>
    <n v="0"/>
    <n v="0"/>
    <n v="0"/>
    <n v="3933.9230769230771"/>
    <n v="3125.2833333333333"/>
    <n v="318"/>
    <n v="0"/>
    <n v="0"/>
    <n v="0"/>
    <n v="0"/>
    <n v="1652.1253755769233"/>
    <n v="0"/>
    <n v="23.66"/>
  </r>
  <r>
    <d v="2021-04-01T00:00:00"/>
    <x v="13"/>
    <s v="P"/>
    <s v="Active"/>
    <n v="568"/>
    <x v="567"/>
    <s v="N"/>
    <x v="52"/>
    <n v="1007"/>
    <x v="1"/>
    <s v="Niederl. 1"/>
    <n v="1"/>
    <s v="Department"/>
    <s v="Supervisor"/>
    <s v="Non-Mgm."/>
    <s v="tech"/>
    <s v="M"/>
    <d v="2018-09-01T00:00:00"/>
    <d v="2022-02-28T00:00:00"/>
    <s v=""/>
    <n v="3"/>
    <d v="2002-05-31T00:00:00"/>
    <n v="17"/>
    <s v="J"/>
    <n v="30"/>
    <n v="2.5"/>
    <n v="39"/>
    <x v="0"/>
    <n v="1"/>
    <n v="365"/>
    <n v="0"/>
    <n v="68200"/>
    <n v="11943.012000000001"/>
    <n v="0"/>
    <n v="0"/>
    <n v="0"/>
    <n v="0"/>
    <n v="0"/>
    <n v="0"/>
    <n v="0"/>
    <n v="0"/>
    <n v="0"/>
    <n v="0"/>
    <n v="3934.6153846153848"/>
    <n v="3125.8333333333339"/>
    <n v="318"/>
    <n v="0"/>
    <n v="0"/>
    <n v="0"/>
    <n v="0"/>
    <n v="1652.4035903846154"/>
    <n v="0"/>
    <n v="23.66"/>
  </r>
  <r>
    <d v="2021-04-01T00:00:00"/>
    <x v="13"/>
    <s v="P"/>
    <s v="Active"/>
    <n v="569"/>
    <x v="568"/>
    <s v="N"/>
    <x v="52"/>
    <n v="1007"/>
    <x v="1"/>
    <s v="Niederl. 1"/>
    <n v="1"/>
    <s v="Department"/>
    <s v="Supervisor"/>
    <s v="Non-Mgm."/>
    <s v="tech"/>
    <s v="M"/>
    <d v="2018-09-01T00:00:00"/>
    <d v="2022-02-28T00:00:00"/>
    <s v=""/>
    <n v="3"/>
    <d v="2001-04-01T00:00:00"/>
    <n v="18"/>
    <s v="J"/>
    <n v="30"/>
    <n v="2.5"/>
    <n v="39"/>
    <x v="0"/>
    <n v="1"/>
    <n v="365"/>
    <n v="0"/>
    <n v="68212"/>
    <n v="11944.309500000001"/>
    <n v="0"/>
    <n v="0"/>
    <n v="0"/>
    <n v="0"/>
    <n v="0"/>
    <n v="0"/>
    <n v="0"/>
    <n v="0"/>
    <n v="0"/>
    <n v="0"/>
    <n v="3935.3076923076924"/>
    <n v="3126.3833333333332"/>
    <n v="318"/>
    <n v="0"/>
    <n v="0"/>
    <n v="0"/>
    <n v="0"/>
    <n v="1652.6818051923078"/>
    <n v="0"/>
    <n v="23.66"/>
  </r>
  <r>
    <d v="2021-04-01T00:00:00"/>
    <x v="13"/>
    <s v="P"/>
    <s v="Active"/>
    <n v="570"/>
    <x v="569"/>
    <s v="N"/>
    <x v="52"/>
    <n v="1007"/>
    <x v="1"/>
    <s v="Niederl. 1"/>
    <n v="1"/>
    <s v="Department"/>
    <s v="Supervisor"/>
    <s v="Non-Mgm."/>
    <s v="tech"/>
    <s v="M"/>
    <d v="2018-09-01T00:00:00"/>
    <d v="2022-02-28T00:00:00"/>
    <s v=""/>
    <n v="3"/>
    <d v="2003-07-08T00:00:00"/>
    <n v="16"/>
    <s v="J"/>
    <n v="30"/>
    <n v="2.5"/>
    <n v="39"/>
    <x v="0"/>
    <n v="1"/>
    <n v="365"/>
    <n v="0"/>
    <n v="68224"/>
    <n v="11945.607"/>
    <n v="0"/>
    <n v="0"/>
    <n v="0"/>
    <n v="0"/>
    <n v="0"/>
    <n v="0"/>
    <n v="0"/>
    <n v="0"/>
    <n v="0"/>
    <n v="0"/>
    <n v="3936"/>
    <n v="3126.9333333333338"/>
    <n v="318"/>
    <n v="0"/>
    <n v="0"/>
    <n v="0"/>
    <n v="0"/>
    <n v="1652.96002"/>
    <n v="0"/>
    <n v="23.66"/>
  </r>
  <r>
    <d v="2021-04-01T00:00:00"/>
    <x v="13"/>
    <s v="P"/>
    <s v="Active"/>
    <n v="571"/>
    <x v="570"/>
    <s v="N"/>
    <x v="53"/>
    <n v="1012"/>
    <x v="1"/>
    <s v="Niederl. 1"/>
    <n v="1"/>
    <s v="Department"/>
    <s v="Supervisor"/>
    <s v="Non-Mgm."/>
    <s v="kfm"/>
    <s v="M"/>
    <d v="2018-09-01T00:00:00"/>
    <d v="2021-08-31T00:00:00"/>
    <s v=""/>
    <n v="2"/>
    <d v="2001-07-23T00:00:00"/>
    <n v="18"/>
    <s v="J"/>
    <n v="30"/>
    <n v="2.5"/>
    <n v="39"/>
    <x v="0"/>
    <n v="1"/>
    <n v="365"/>
    <n v="0"/>
    <n v="68236"/>
    <n v="11946.904500000001"/>
    <n v="0"/>
    <n v="0"/>
    <n v="0"/>
    <n v="0"/>
    <n v="0"/>
    <n v="0"/>
    <n v="0"/>
    <n v="0"/>
    <n v="0"/>
    <n v="0"/>
    <n v="3936.6923076923076"/>
    <n v="3127.4833333333331"/>
    <n v="318"/>
    <n v="0"/>
    <n v="0"/>
    <n v="0"/>
    <n v="0"/>
    <n v="1653.2382348076926"/>
    <n v="0"/>
    <n v="23.66"/>
  </r>
  <r>
    <d v="2021-04-01T00:00:00"/>
    <x v="13"/>
    <s v="P"/>
    <s v="Active"/>
    <n v="572"/>
    <x v="571"/>
    <s v="N"/>
    <x v="52"/>
    <n v="1007"/>
    <x v="1"/>
    <s v="Niederl. 1"/>
    <n v="1"/>
    <s v="Department"/>
    <s v="Supervisor"/>
    <s v="Non-Mgm."/>
    <s v="tech"/>
    <s v="M"/>
    <d v="2018-09-01T00:00:00"/>
    <d v="2022-02-28T00:00:00"/>
    <s v=""/>
    <n v="3"/>
    <d v="2002-01-01T00:00:00"/>
    <n v="18"/>
    <s v="J"/>
    <n v="30"/>
    <n v="2.5"/>
    <n v="39"/>
    <x v="0"/>
    <n v="1"/>
    <n v="365"/>
    <n v="0"/>
    <n v="68248"/>
    <n v="11948.202000000001"/>
    <n v="0"/>
    <n v="0"/>
    <n v="0"/>
    <n v="0"/>
    <n v="0"/>
    <n v="0"/>
    <n v="0"/>
    <n v="0"/>
    <n v="0"/>
    <n v="0"/>
    <n v="3937.3846153846152"/>
    <n v="3128.0333333333338"/>
    <n v="318"/>
    <n v="0"/>
    <n v="0"/>
    <n v="0"/>
    <n v="0"/>
    <n v="1653.5164496153848"/>
    <n v="0"/>
    <n v="23.66"/>
  </r>
  <r>
    <d v="2021-04-01T00:00:00"/>
    <x v="13"/>
    <s v="P"/>
    <s v="Active"/>
    <n v="573"/>
    <x v="572"/>
    <s v="N"/>
    <x v="52"/>
    <n v="1007"/>
    <x v="1"/>
    <s v="Niederl. 1"/>
    <n v="1"/>
    <s v="Department"/>
    <s v="Supervisor"/>
    <s v="Non-Mgm."/>
    <s v="tech"/>
    <s v="M"/>
    <d v="2018-09-01T00:00:00"/>
    <d v="2022-02-28T00:00:00"/>
    <s v=""/>
    <n v="3"/>
    <d v="2003-02-19T00:00:00"/>
    <n v="16"/>
    <s v="J"/>
    <n v="30"/>
    <n v="2.5"/>
    <n v="39"/>
    <x v="0"/>
    <n v="1"/>
    <n v="365"/>
    <n v="0"/>
    <n v="68260"/>
    <n v="11949.499500000002"/>
    <n v="0"/>
    <n v="0"/>
    <n v="0"/>
    <n v="0"/>
    <n v="0"/>
    <n v="0"/>
    <n v="0"/>
    <n v="0"/>
    <n v="0"/>
    <n v="0"/>
    <n v="3938.0769230769229"/>
    <n v="3128.5833333333335"/>
    <n v="318"/>
    <n v="0"/>
    <n v="0"/>
    <n v="0"/>
    <n v="0"/>
    <n v="1653.7946644230769"/>
    <n v="0"/>
    <n v="23.66"/>
  </r>
  <r>
    <d v="2021-04-01T00:00:00"/>
    <x v="13"/>
    <s v="P"/>
    <s v="Active"/>
    <n v="574"/>
    <x v="573"/>
    <s v="N"/>
    <x v="52"/>
    <n v="1007"/>
    <x v="1"/>
    <s v="Niederl. 1"/>
    <n v="1"/>
    <s v="Department"/>
    <s v="Supervisor"/>
    <s v="Non-Mgm."/>
    <s v="tech"/>
    <s v="M"/>
    <d v="2018-09-01T00:00:00"/>
    <d v="2022-02-28T00:00:00"/>
    <s v=""/>
    <n v="3"/>
    <d v="2002-05-07T00:00:00"/>
    <n v="17"/>
    <s v="J"/>
    <n v="30"/>
    <n v="2.5"/>
    <n v="39"/>
    <x v="0"/>
    <n v="1"/>
    <n v="365"/>
    <n v="0"/>
    <n v="68272"/>
    <n v="11950.797"/>
    <n v="0"/>
    <n v="0"/>
    <n v="0"/>
    <n v="0"/>
    <n v="0"/>
    <n v="0"/>
    <n v="0"/>
    <n v="0"/>
    <n v="0"/>
    <n v="0"/>
    <n v="3938.7692307692309"/>
    <n v="3129.1333333333332"/>
    <n v="318"/>
    <n v="0"/>
    <n v="0"/>
    <n v="0"/>
    <n v="0"/>
    <n v="1654.0728792307693"/>
    <n v="0"/>
    <n v="23.66"/>
  </r>
  <r>
    <d v="2021-04-01T00:00:00"/>
    <x v="13"/>
    <s v="P"/>
    <s v="Active"/>
    <n v="575"/>
    <x v="574"/>
    <s v="N"/>
    <x v="52"/>
    <n v="1007"/>
    <x v="1"/>
    <s v="Niederl. 1"/>
    <n v="1"/>
    <s v="Department"/>
    <s v="Supervisor"/>
    <s v="Non-Mgm."/>
    <s v="tech"/>
    <s v="M"/>
    <d v="2018-09-01T00:00:00"/>
    <d v="2022-02-28T00:00:00"/>
    <s v=""/>
    <n v="3"/>
    <d v="2001-09-24T00:00:00"/>
    <n v="18"/>
    <s v="J"/>
    <n v="30"/>
    <n v="2.5"/>
    <n v="39"/>
    <x v="0"/>
    <n v="1"/>
    <n v="365"/>
    <n v="0"/>
    <n v="68284"/>
    <n v="11952.094500000003"/>
    <n v="0"/>
    <n v="0"/>
    <n v="0"/>
    <n v="0"/>
    <n v="0"/>
    <n v="0"/>
    <n v="0"/>
    <n v="0"/>
    <n v="0"/>
    <n v="0"/>
    <n v="3939.4615384615386"/>
    <n v="3129.6833333333334"/>
    <n v="318"/>
    <n v="0"/>
    <n v="0"/>
    <n v="0"/>
    <n v="0"/>
    <n v="1654.3510940384617"/>
    <n v="0"/>
    <n v="23.66"/>
  </r>
  <r>
    <d v="2021-04-01T00:00:00"/>
    <x v="13"/>
    <s v="P"/>
    <s v="Active"/>
    <n v="576"/>
    <x v="575"/>
    <s v="N"/>
    <x v="53"/>
    <n v="1012"/>
    <x v="1"/>
    <s v="Niederl. 1"/>
    <n v="1"/>
    <s v="Department"/>
    <s v="Supervisor"/>
    <s v="Non-Mgm."/>
    <s v="kfm"/>
    <s v="W"/>
    <d v="2018-09-01T00:00:00"/>
    <d v="2021-08-31T00:00:00"/>
    <s v=""/>
    <n v="2"/>
    <d v="2001-10-28T00:00:00"/>
    <n v="18"/>
    <s v="J"/>
    <n v="30"/>
    <n v="2.5"/>
    <n v="39"/>
    <x v="0"/>
    <n v="1"/>
    <n v="365"/>
    <n v="0"/>
    <n v="68296"/>
    <n v="11953.392000000002"/>
    <n v="0"/>
    <n v="0"/>
    <n v="0"/>
    <n v="0"/>
    <n v="0"/>
    <n v="0"/>
    <n v="0"/>
    <n v="0"/>
    <n v="0"/>
    <n v="0"/>
    <n v="3940.1538461538466"/>
    <n v="3130.2333333333336"/>
    <n v="318"/>
    <n v="0"/>
    <n v="0"/>
    <n v="0"/>
    <n v="0"/>
    <n v="1654.6293088461539"/>
    <n v="0"/>
    <n v="23.66"/>
  </r>
  <r>
    <d v="2021-04-01T00:00:00"/>
    <x v="13"/>
    <s v="P"/>
    <s v="Active"/>
    <n v="577"/>
    <x v="576"/>
    <s v="N"/>
    <x v="53"/>
    <n v="1012"/>
    <x v="1"/>
    <s v="Niederl. 1"/>
    <n v="1"/>
    <s v="Department"/>
    <s v="Supervisor"/>
    <s v="Non-Mgm."/>
    <s v="kfm"/>
    <s v="W"/>
    <d v="2018-09-01T00:00:00"/>
    <d v="2021-08-31T00:00:00"/>
    <s v=""/>
    <n v="2"/>
    <d v="2003-06-16T00:00:00"/>
    <n v="16"/>
    <s v="J"/>
    <n v="30"/>
    <n v="2.5"/>
    <n v="39"/>
    <x v="0"/>
    <n v="1"/>
    <n v="365"/>
    <n v="0"/>
    <n v="68308"/>
    <n v="11954.689500000002"/>
    <n v="0"/>
    <n v="0"/>
    <n v="0"/>
    <n v="0"/>
    <n v="0"/>
    <n v="0"/>
    <n v="0"/>
    <n v="0"/>
    <n v="0"/>
    <n v="0"/>
    <n v="3940.8461538461534"/>
    <n v="3130.7833333333338"/>
    <n v="318"/>
    <n v="0"/>
    <n v="0"/>
    <n v="0"/>
    <n v="0"/>
    <n v="1654.9075236538463"/>
    <n v="0"/>
    <n v="23.66"/>
  </r>
  <r>
    <d v="2021-04-01T00:00:00"/>
    <x v="13"/>
    <s v="P"/>
    <s v="Active"/>
    <n v="578"/>
    <x v="577"/>
    <s v="N"/>
    <x v="53"/>
    <n v="1012"/>
    <x v="1"/>
    <s v="Niederl. 1"/>
    <n v="1"/>
    <s v="Department"/>
    <s v="Supervisor"/>
    <s v="Non-Mgm."/>
    <s v="kfm"/>
    <s v="W"/>
    <d v="2018-09-01T00:00:00"/>
    <d v="2021-08-31T00:00:00"/>
    <s v=""/>
    <n v="2"/>
    <d v="2002-04-04T00:00:00"/>
    <n v="17"/>
    <s v="J"/>
    <n v="30"/>
    <n v="2.5"/>
    <n v="39"/>
    <x v="0"/>
    <n v="1"/>
    <n v="365"/>
    <n v="0"/>
    <n v="68320"/>
    <n v="11955.987000000001"/>
    <n v="0"/>
    <n v="0"/>
    <n v="0"/>
    <n v="0"/>
    <n v="0"/>
    <n v="0"/>
    <n v="0"/>
    <n v="0"/>
    <n v="0"/>
    <n v="0"/>
    <n v="3941.5384615384614"/>
    <n v="3131.333333333333"/>
    <n v="318"/>
    <n v="0"/>
    <n v="0"/>
    <n v="0"/>
    <n v="0"/>
    <n v="1655.1857384615387"/>
    <n v="0"/>
    <n v="23.66"/>
  </r>
  <r>
    <d v="2021-04-01T00:00:00"/>
    <x v="13"/>
    <s v="P"/>
    <s v="Active"/>
    <n v="579"/>
    <x v="578"/>
    <s v="N"/>
    <x v="53"/>
    <n v="1012"/>
    <x v="1"/>
    <s v="Niederl. 1"/>
    <n v="1"/>
    <s v="Department"/>
    <s v="Supervisor"/>
    <s v="Non-Mgm."/>
    <s v="kfm"/>
    <s v="M"/>
    <d v="2018-09-01T00:00:00"/>
    <d v="2021-08-31T00:00:00"/>
    <s v=""/>
    <n v="2"/>
    <d v="2001-12-29T00:00:00"/>
    <n v="18"/>
    <s v="J"/>
    <n v="30"/>
    <n v="2.5"/>
    <n v="39"/>
    <x v="0"/>
    <n v="1"/>
    <n v="365"/>
    <n v="0"/>
    <n v="68332"/>
    <n v="11957.284500000002"/>
    <n v="0"/>
    <n v="0"/>
    <n v="0"/>
    <n v="0"/>
    <n v="0"/>
    <n v="0"/>
    <n v="0"/>
    <n v="0"/>
    <n v="0"/>
    <n v="0"/>
    <n v="3942.2307692307691"/>
    <n v="3131.8833333333337"/>
    <n v="318"/>
    <n v="0"/>
    <n v="0"/>
    <n v="0"/>
    <n v="0"/>
    <n v="1655.4639532692308"/>
    <n v="0"/>
    <n v="23.66"/>
  </r>
  <r>
    <d v="2021-04-01T00:00:00"/>
    <x v="13"/>
    <s v="P"/>
    <s v="Active"/>
    <n v="580"/>
    <x v="579"/>
    <s v="N"/>
    <x v="52"/>
    <n v="1007"/>
    <x v="1"/>
    <s v="Niederl. 1"/>
    <n v="1"/>
    <s v="Department"/>
    <s v="Supervisor"/>
    <s v="Non-Mgm."/>
    <s v="tech"/>
    <s v="M"/>
    <d v="2018-09-01T00:00:00"/>
    <d v="2022-02-28T00:00:00"/>
    <s v=""/>
    <n v="3"/>
    <d v="2003-01-17T00:00:00"/>
    <n v="17"/>
    <s v="J"/>
    <n v="30"/>
    <n v="2.5"/>
    <n v="39"/>
    <x v="0"/>
    <n v="1"/>
    <n v="365"/>
    <n v="0"/>
    <n v="68344"/>
    <n v="11958.582000000002"/>
    <n v="0"/>
    <n v="0"/>
    <n v="0"/>
    <n v="0"/>
    <n v="0"/>
    <n v="0"/>
    <n v="0"/>
    <n v="0"/>
    <n v="0"/>
    <n v="0"/>
    <n v="3942.9230769230771"/>
    <n v="3132.4333333333334"/>
    <n v="318"/>
    <n v="0"/>
    <n v="0"/>
    <n v="0"/>
    <n v="0"/>
    <n v="1655.7421680769232"/>
    <n v="0"/>
    <n v="23.66"/>
  </r>
  <r>
    <d v="2021-04-01T00:00:00"/>
    <x v="13"/>
    <s v="P"/>
    <s v="Active"/>
    <n v="581"/>
    <x v="580"/>
    <s v="N"/>
    <x v="51"/>
    <n v="1092"/>
    <x v="0"/>
    <s v="Niederl. 3"/>
    <n v="1"/>
    <s v="Department"/>
    <s v="Supervisor"/>
    <s v="Non-Mgm."/>
    <s v="kfm"/>
    <s v="M"/>
    <d v="2018-09-01T00:00:00"/>
    <d v="2021-08-31T00:00:00"/>
    <s v=""/>
    <n v="2"/>
    <d v="2001-07-07T00:00:00"/>
    <n v="18"/>
    <s v="J"/>
    <n v="30"/>
    <n v="2.5"/>
    <n v="39"/>
    <x v="0"/>
    <n v="1"/>
    <n v="365"/>
    <n v="0"/>
    <n v="68356"/>
    <n v="11959.879500000001"/>
    <n v="0"/>
    <n v="0"/>
    <n v="0"/>
    <n v="0"/>
    <n v="0"/>
    <n v="0"/>
    <n v="0"/>
    <n v="0"/>
    <n v="0"/>
    <n v="0"/>
    <n v="3943.6153846153848"/>
    <n v="3132.983333333334"/>
    <n v="318"/>
    <n v="0"/>
    <n v="0"/>
    <n v="0"/>
    <n v="0"/>
    <n v="1656.0203828846154"/>
    <n v="0"/>
    <n v="23.66"/>
  </r>
  <r>
    <d v="2021-04-01T00:00:00"/>
    <x v="13"/>
    <s v="P"/>
    <s v="Active"/>
    <n v="582"/>
    <x v="581"/>
    <s v="N"/>
    <x v="51"/>
    <n v="1092"/>
    <x v="0"/>
    <s v="Niederl. 3"/>
    <n v="1"/>
    <s v="Department"/>
    <s v="Supervisor"/>
    <s v="Non-Mgm."/>
    <s v="kfm"/>
    <s v="M"/>
    <d v="2018-09-01T00:00:00"/>
    <d v="2021-08-31T00:00:00"/>
    <s v=""/>
    <n v="2"/>
    <d v="1996-07-26T00:00:00"/>
    <n v="23"/>
    <s v="J"/>
    <n v="30"/>
    <n v="2.5"/>
    <n v="39"/>
    <x v="0"/>
    <n v="1"/>
    <n v="365"/>
    <n v="0"/>
    <n v="68368"/>
    <n v="11961.177000000003"/>
    <n v="0"/>
    <n v="0"/>
    <n v="0"/>
    <n v="0"/>
    <n v="0"/>
    <n v="0"/>
    <n v="0"/>
    <n v="0"/>
    <n v="0"/>
    <n v="0"/>
    <n v="3944.3076923076924"/>
    <n v="3133.5333333333333"/>
    <n v="318"/>
    <n v="0"/>
    <n v="0"/>
    <n v="0"/>
    <n v="0"/>
    <n v="1656.2985976923076"/>
    <n v="0"/>
    <n v="23.66"/>
  </r>
  <r>
    <d v="2021-04-01T00:00:00"/>
    <x v="13"/>
    <s v="P"/>
    <s v="Active"/>
    <n v="583"/>
    <x v="582"/>
    <s v="N"/>
    <x v="51"/>
    <n v="1092"/>
    <x v="0"/>
    <s v="Niederl. 3"/>
    <n v="1"/>
    <s v="Department"/>
    <s v="Supervisor"/>
    <s v="Non-Mgm."/>
    <s v="kfm"/>
    <s v="M"/>
    <d v="2018-09-01T00:00:00"/>
    <d v="2021-08-31T00:00:00"/>
    <s v=""/>
    <n v="2"/>
    <d v="1998-04-04T00:00:00"/>
    <n v="21"/>
    <s v="J"/>
    <n v="30"/>
    <n v="2.5"/>
    <n v="39"/>
    <x v="0"/>
    <n v="1"/>
    <n v="365"/>
    <n v="0"/>
    <n v="68380"/>
    <n v="11962.4745"/>
    <n v="0"/>
    <n v="0"/>
    <n v="0"/>
    <n v="0"/>
    <n v="0"/>
    <n v="0"/>
    <n v="0"/>
    <n v="0"/>
    <n v="0"/>
    <n v="0"/>
    <n v="3945"/>
    <n v="3134.0833333333339"/>
    <n v="318"/>
    <n v="0"/>
    <n v="0"/>
    <n v="0"/>
    <n v="0"/>
    <n v="1656.5768125"/>
    <n v="0"/>
    <n v="23.66"/>
  </r>
  <r>
    <d v="2021-04-01T00:00:00"/>
    <x v="13"/>
    <s v="P"/>
    <s v="Active"/>
    <n v="584"/>
    <x v="583"/>
    <s v="N"/>
    <x v="51"/>
    <n v="1092"/>
    <x v="0"/>
    <s v="Niederl. 3"/>
    <n v="1"/>
    <s v="Department"/>
    <s v="Supervisor"/>
    <s v="Non-Mgm."/>
    <s v="kfm"/>
    <s v="M"/>
    <d v="2018-09-01T00:00:00"/>
    <d v="2021-08-31T00:00:00"/>
    <s v=""/>
    <n v="2"/>
    <d v="2001-02-23T00:00:00"/>
    <n v="18"/>
    <s v="J"/>
    <n v="30"/>
    <n v="2.5"/>
    <n v="39"/>
    <x v="0"/>
    <n v="1"/>
    <n v="365"/>
    <n v="0"/>
    <n v="68392"/>
    <n v="11963.772000000001"/>
    <n v="0"/>
    <n v="0"/>
    <n v="0"/>
    <n v="0"/>
    <n v="0"/>
    <n v="0"/>
    <n v="0"/>
    <n v="0"/>
    <n v="0"/>
    <n v="0"/>
    <n v="3945.6923076923076"/>
    <n v="3134.6333333333332"/>
    <n v="318"/>
    <n v="0"/>
    <n v="0"/>
    <n v="0"/>
    <n v="0"/>
    <n v="1656.8550273076924"/>
    <n v="0"/>
    <n v="23.66"/>
  </r>
  <r>
    <d v="2021-04-01T00:00:00"/>
    <x v="13"/>
    <s v="P"/>
    <s v="Active"/>
    <n v="585"/>
    <x v="584"/>
    <s v="N"/>
    <x v="51"/>
    <n v="1092"/>
    <x v="8"/>
    <s v="Niederl. 2"/>
    <n v="1"/>
    <s v="Department"/>
    <s v="Supervisor"/>
    <s v="Non-Mgm."/>
    <s v="tech"/>
    <s v="M"/>
    <d v="2018-09-01T00:00:00"/>
    <d v="2021-08-31T00:00:00"/>
    <s v=""/>
    <n v="2"/>
    <d v="2002-08-13T00:00:00"/>
    <n v="17"/>
    <s v="J"/>
    <n v="30"/>
    <n v="2.5"/>
    <n v="39"/>
    <x v="0"/>
    <n v="1"/>
    <n v="365"/>
    <n v="0"/>
    <n v="68404"/>
    <n v="11965.069500000001"/>
    <n v="0"/>
    <n v="0"/>
    <n v="0"/>
    <n v="0"/>
    <n v="0"/>
    <n v="0"/>
    <n v="0"/>
    <n v="0"/>
    <n v="0"/>
    <n v="0"/>
    <n v="3946.3846153846152"/>
    <n v="3135.1833333333338"/>
    <n v="318"/>
    <n v="0"/>
    <n v="0"/>
    <n v="0"/>
    <n v="0"/>
    <n v="1657.1332421153845"/>
    <n v="0"/>
    <n v="23.66"/>
  </r>
  <r>
    <d v="2021-04-01T00:00:00"/>
    <x v="13"/>
    <s v="P"/>
    <s v="Active"/>
    <n v="586"/>
    <x v="585"/>
    <s v="N"/>
    <x v="9"/>
    <n v="1087"/>
    <x v="0"/>
    <s v="Niederl. 3"/>
    <n v="1"/>
    <s v="Department"/>
    <s v="Supervisor"/>
    <s v="Non-Mgm."/>
    <s v="ang."/>
    <s v="M"/>
    <d v="2018-09-01T00:00:00"/>
    <m/>
    <s v=""/>
    <n v="1"/>
    <d v="1993-11-20T00:00:00"/>
    <n v="26"/>
    <s v="N"/>
    <n v="30"/>
    <n v="2.5"/>
    <n v="39"/>
    <x v="0"/>
    <n v="1"/>
    <n v="365"/>
    <n v="0"/>
    <n v="68416"/>
    <n v="11966.367000000002"/>
    <n v="0"/>
    <n v="0"/>
    <n v="0"/>
    <n v="0"/>
    <n v="0"/>
    <n v="0"/>
    <n v="0"/>
    <n v="0"/>
    <n v="0"/>
    <n v="0"/>
    <n v="0"/>
    <n v="0"/>
    <n v="318"/>
    <n v="0"/>
    <n v="0"/>
    <n v="0"/>
    <n v="0"/>
    <n v="71.216099999999997"/>
    <n v="0"/>
    <n v="23.66"/>
  </r>
  <r>
    <d v="2021-04-01T00:00:00"/>
    <x v="13"/>
    <s v="P"/>
    <s v="Active"/>
    <n v="587"/>
    <x v="586"/>
    <s v="N"/>
    <x v="26"/>
    <n v="1091"/>
    <x v="0"/>
    <s v="Niederl. 3"/>
    <n v="1"/>
    <s v="Department"/>
    <s v="Supervisor"/>
    <s v="Non-Mgm."/>
    <s v="ang."/>
    <s v="W"/>
    <d v="2018-09-01T00:00:00"/>
    <m/>
    <s v=""/>
    <n v="1"/>
    <d v="1980-02-21T00:00:00"/>
    <n v="39"/>
    <s v="N"/>
    <n v="30"/>
    <n v="2.5"/>
    <n v="39"/>
    <x v="0"/>
    <n v="1"/>
    <n v="365"/>
    <n v="0"/>
    <n v="68428"/>
    <n v="11967.664500000001"/>
    <n v="0"/>
    <n v="0"/>
    <n v="0"/>
    <n v="0"/>
    <n v="0"/>
    <n v="0"/>
    <n v="0"/>
    <n v="0"/>
    <n v="0"/>
    <n v="0"/>
    <n v="0"/>
    <n v="0"/>
    <n v="318"/>
    <n v="0"/>
    <n v="0"/>
    <n v="0"/>
    <n v="0"/>
    <n v="71.216099999999997"/>
    <n v="0"/>
    <n v="23.66"/>
  </r>
  <r>
    <d v="2021-04-01T00:00:00"/>
    <x v="13"/>
    <s v="P"/>
    <s v="Active"/>
    <n v="588"/>
    <x v="587"/>
    <s v="N"/>
    <x v="22"/>
    <n v="1029"/>
    <x v="6"/>
    <s v="Niederl. 10"/>
    <n v="1"/>
    <s v="Department"/>
    <s v="Supervisor"/>
    <s v="Non-Mgm."/>
    <s v="ang."/>
    <s v="M"/>
    <d v="2018-09-01T00:00:00"/>
    <m/>
    <s v=""/>
    <n v="1"/>
    <d v="1982-02-03T00:00:00"/>
    <n v="37"/>
    <s v="J"/>
    <n v="30"/>
    <n v="2.5"/>
    <n v="39"/>
    <x v="0"/>
    <n v="1"/>
    <n v="365"/>
    <n v="0"/>
    <n v="68440"/>
    <n v="11968.962000000001"/>
    <n v="0"/>
    <n v="0"/>
    <n v="0"/>
    <n v="0"/>
    <n v="0"/>
    <n v="0"/>
    <n v="0"/>
    <n v="0"/>
    <n v="0"/>
    <n v="0"/>
    <n v="3948.4615384615386"/>
    <n v="3136.8333333333335"/>
    <n v="318"/>
    <n v="0"/>
    <n v="0"/>
    <n v="0"/>
    <n v="0"/>
    <n v="1657.9678865384619"/>
    <n v="0"/>
    <n v="23.66"/>
  </r>
  <r>
    <d v="2021-04-01T00:00:00"/>
    <x v="13"/>
    <s v="P"/>
    <s v="Active"/>
    <n v="589"/>
    <x v="588"/>
    <s v="N"/>
    <x v="22"/>
    <n v="1023"/>
    <x v="7"/>
    <s v="Niederl. 9"/>
    <n v="1"/>
    <s v="Department"/>
    <s v="Supervisor"/>
    <s v="Non-Mgm."/>
    <s v="ang."/>
    <s v="M"/>
    <d v="2018-09-15T00:00:00"/>
    <m/>
    <s v=""/>
    <n v="1"/>
    <d v="1983-09-24T00:00:00"/>
    <n v="36"/>
    <s v="J"/>
    <n v="30"/>
    <n v="2.5"/>
    <n v="39"/>
    <x v="0"/>
    <n v="1"/>
    <n v="365"/>
    <n v="0"/>
    <n v="68452"/>
    <n v="11970.2595"/>
    <n v="0"/>
    <n v="0"/>
    <n v="0"/>
    <n v="0"/>
    <n v="0"/>
    <n v="0"/>
    <n v="0"/>
    <n v="0"/>
    <n v="0"/>
    <n v="0"/>
    <n v="3949.1538461538466"/>
    <n v="3137.3833333333332"/>
    <n v="318"/>
    <n v="0"/>
    <n v="0"/>
    <n v="0"/>
    <n v="0"/>
    <n v="1658.2461013461539"/>
    <n v="0"/>
    <n v="23.66"/>
  </r>
  <r>
    <d v="2021-04-01T00:00:00"/>
    <x v="13"/>
    <s v="P"/>
    <s v="Active"/>
    <n v="590"/>
    <x v="589"/>
    <s v="N"/>
    <x v="36"/>
    <n v="1054"/>
    <x v="8"/>
    <s v="Niederl. 2"/>
    <n v="1"/>
    <s v="Department"/>
    <s v="Supervisor"/>
    <s v="Non-Mgm."/>
    <s v="ang."/>
    <s v="M"/>
    <d v="2018-09-01T00:00:00"/>
    <m/>
    <s v=""/>
    <n v="1"/>
    <d v="1966-06-18T00:00:00"/>
    <n v="53"/>
    <s v="N"/>
    <n v="30"/>
    <n v="2.5"/>
    <n v="39"/>
    <x v="0"/>
    <n v="1"/>
    <n v="365"/>
    <n v="0"/>
    <n v="68464"/>
    <n v="11971.557000000001"/>
    <n v="0"/>
    <n v="0"/>
    <n v="0"/>
    <n v="0"/>
    <n v="0"/>
    <n v="0"/>
    <n v="0"/>
    <n v="0"/>
    <n v="0"/>
    <n v="0"/>
    <n v="0"/>
    <n v="0"/>
    <n v="318"/>
    <n v="0"/>
    <n v="0"/>
    <n v="0"/>
    <n v="0"/>
    <n v="71.216099999999997"/>
    <n v="0"/>
    <n v="23.66"/>
  </r>
  <r>
    <d v="2021-04-01T00:00:00"/>
    <x v="13"/>
    <s v="P"/>
    <s v="Active"/>
    <n v="591"/>
    <x v="590"/>
    <s v="N"/>
    <x v="22"/>
    <n v="1023"/>
    <x v="7"/>
    <s v="Niederl. 9"/>
    <n v="1"/>
    <s v="Department"/>
    <s v="Supervisor"/>
    <s v="Non-Mgm."/>
    <s v="ang."/>
    <s v="M"/>
    <d v="2018-09-01T00:00:00"/>
    <m/>
    <s v=""/>
    <n v="1"/>
    <d v="1989-08-25T00:00:00"/>
    <n v="30"/>
    <s v="J"/>
    <n v="30"/>
    <n v="2.5"/>
    <n v="39"/>
    <x v="0"/>
    <n v="1"/>
    <n v="365"/>
    <n v="0"/>
    <n v="68476"/>
    <n v="11972.854500000001"/>
    <n v="0"/>
    <n v="0"/>
    <n v="0"/>
    <n v="0"/>
    <n v="0"/>
    <n v="0"/>
    <n v="0"/>
    <n v="0"/>
    <n v="0"/>
    <n v="0"/>
    <n v="3950.5384615384614"/>
    <n v="3138.4833333333336"/>
    <n v="318"/>
    <n v="0"/>
    <n v="0"/>
    <n v="0"/>
    <n v="0"/>
    <n v="1658.8025309615387"/>
    <n v="0"/>
    <n v="23.66"/>
  </r>
  <r>
    <d v="2021-04-01T00:00:00"/>
    <x v="13"/>
    <s v="P"/>
    <s v="Active"/>
    <n v="592"/>
    <x v="591"/>
    <s v="N"/>
    <x v="22"/>
    <n v="1053"/>
    <x v="3"/>
    <s v="Niederl. 8"/>
    <n v="1"/>
    <s v="Department"/>
    <s v="Supervisor"/>
    <s v="Non-Mgm."/>
    <s v="ang."/>
    <s v="M"/>
    <d v="2018-09-01T00:00:00"/>
    <m/>
    <s v=""/>
    <n v="1"/>
    <d v="1961-09-04T00:00:00"/>
    <n v="58"/>
    <s v="J"/>
    <n v="30"/>
    <n v="2.5"/>
    <n v="39"/>
    <x v="0"/>
    <n v="1"/>
    <n v="365"/>
    <n v="0"/>
    <n v="68488"/>
    <n v="11974.152000000002"/>
    <n v="0"/>
    <n v="0"/>
    <n v="0"/>
    <n v="0"/>
    <n v="0"/>
    <n v="0"/>
    <n v="0"/>
    <n v="0"/>
    <n v="0"/>
    <n v="0"/>
    <n v="3951.2307692307691"/>
    <n v="3139.0333333333338"/>
    <n v="318"/>
    <n v="0"/>
    <n v="0"/>
    <n v="0"/>
    <n v="0"/>
    <n v="1659.0807457692308"/>
    <n v="0"/>
    <n v="23.66"/>
  </r>
  <r>
    <d v="2021-04-01T00:00:00"/>
    <x v="13"/>
    <s v="P"/>
    <s v="Active"/>
    <n v="593"/>
    <x v="592"/>
    <s v="N"/>
    <x v="0"/>
    <n v="1090"/>
    <x v="0"/>
    <s v="Niederl. 3"/>
    <n v="1"/>
    <s v="Department"/>
    <s v="Supervisor"/>
    <s v="Non-Mgm."/>
    <s v="ang."/>
    <s v="M"/>
    <d v="2018-09-15T00:00:00"/>
    <m/>
    <s v=""/>
    <n v="1"/>
    <d v="1982-08-24T00:00:00"/>
    <n v="37"/>
    <s v="N"/>
    <n v="30"/>
    <n v="2.5"/>
    <n v="39"/>
    <x v="0"/>
    <n v="1"/>
    <n v="365"/>
    <n v="0"/>
    <n v="68500"/>
    <n v="11975.449500000002"/>
    <n v="0"/>
    <n v="0"/>
    <n v="0"/>
    <n v="0"/>
    <n v="0"/>
    <n v="0"/>
    <n v="0"/>
    <n v="0"/>
    <n v="0"/>
    <n v="0"/>
    <n v="0"/>
    <n v="0"/>
    <n v="318"/>
    <n v="0"/>
    <n v="0"/>
    <n v="0"/>
    <n v="0"/>
    <n v="71.216099999999997"/>
    <n v="0"/>
    <n v="23.66"/>
  </r>
  <r>
    <d v="2021-04-01T00:00:00"/>
    <x v="13"/>
    <s v="P"/>
    <s v="Active"/>
    <n v="594"/>
    <x v="593"/>
    <s v="N"/>
    <x v="22"/>
    <n v="1060"/>
    <x v="2"/>
    <s v="Niederl. 7"/>
    <n v="1"/>
    <s v="Department"/>
    <s v="Supervisor"/>
    <s v="Non-Mgm."/>
    <s v="ang."/>
    <s v="M"/>
    <d v="2018-09-15T00:00:00"/>
    <m/>
    <s v=""/>
    <n v="1"/>
    <d v="1988-11-14T00:00:00"/>
    <n v="31"/>
    <s v="J"/>
    <n v="30"/>
    <n v="2.5"/>
    <n v="39"/>
    <x v="0"/>
    <n v="1"/>
    <n v="365"/>
    <n v="0"/>
    <n v="68512"/>
    <n v="11976.747000000001"/>
    <n v="0"/>
    <n v="0"/>
    <n v="0"/>
    <n v="0"/>
    <n v="0"/>
    <n v="0"/>
    <n v="0"/>
    <n v="0"/>
    <n v="0"/>
    <n v="0"/>
    <n v="3952.6153846153848"/>
    <n v="3140.1333333333337"/>
    <n v="318"/>
    <n v="0"/>
    <n v="0"/>
    <n v="0"/>
    <n v="0"/>
    <n v="1659.6371753846156"/>
    <n v="0"/>
    <n v="23.66"/>
  </r>
  <r>
    <d v="2021-04-01T00:00:00"/>
    <x v="13"/>
    <s v="P"/>
    <s v="Active"/>
    <n v="595"/>
    <x v="594"/>
    <s v="N"/>
    <x v="53"/>
    <n v="1012"/>
    <x v="1"/>
    <s v="Niederl. 1"/>
    <n v="1"/>
    <s v="Department"/>
    <s v="Supervisor"/>
    <s v="Non-Mgm."/>
    <s v="kfm"/>
    <s v="M"/>
    <d v="2018-09-01T00:00:00"/>
    <d v="2021-08-31T00:00:00"/>
    <s v=""/>
    <n v="2"/>
    <d v="2000-06-09T00:00:00"/>
    <n v="19"/>
    <s v="J"/>
    <n v="30"/>
    <n v="2.5"/>
    <n v="39"/>
    <x v="0"/>
    <n v="1"/>
    <n v="365"/>
    <n v="0"/>
    <n v="68524"/>
    <n v="11978.044500000002"/>
    <n v="0"/>
    <n v="0"/>
    <n v="0"/>
    <n v="0"/>
    <n v="0"/>
    <n v="0"/>
    <n v="0"/>
    <n v="0"/>
    <n v="0"/>
    <n v="0"/>
    <n v="3953.3076923076924"/>
    <n v="3140.6833333333334"/>
    <n v="318"/>
    <n v="0"/>
    <n v="0"/>
    <n v="0"/>
    <n v="0"/>
    <n v="1659.9153901923078"/>
    <n v="0"/>
    <n v="23.66"/>
  </r>
  <r>
    <d v="2021-04-01T00:00:00"/>
    <x v="13"/>
    <s v="P"/>
    <s v="Active"/>
    <n v="596"/>
    <x v="595"/>
    <s v="N"/>
    <x v="16"/>
    <n v="1067"/>
    <x v="11"/>
    <s v="Niederl. 12"/>
    <n v="1"/>
    <s v="Department"/>
    <s v="Supervisor"/>
    <s v="Non-Mgm."/>
    <s v="ang."/>
    <s v="W"/>
    <d v="2018-09-17T00:00:00"/>
    <m/>
    <s v=""/>
    <n v="1"/>
    <d v="1999-06-02T00:00:00"/>
    <n v="20"/>
    <s v="N"/>
    <n v="30"/>
    <n v="2.5"/>
    <n v="39"/>
    <x v="0"/>
    <n v="1"/>
    <n v="365"/>
    <n v="0"/>
    <n v="68536"/>
    <n v="11979.342000000001"/>
    <n v="0"/>
    <n v="0"/>
    <n v="0"/>
    <n v="0"/>
    <n v="0"/>
    <n v="0"/>
    <n v="0"/>
    <n v="0"/>
    <n v="0"/>
    <n v="0"/>
    <n v="0"/>
    <n v="0"/>
    <n v="318"/>
    <n v="0"/>
    <n v="0"/>
    <n v="0"/>
    <n v="0"/>
    <n v="71.216099999999997"/>
    <n v="0"/>
    <n v="23.66"/>
  </r>
  <r>
    <d v="2021-04-01T00:00:00"/>
    <x v="13"/>
    <s v="P"/>
    <s v="Active"/>
    <n v="597"/>
    <x v="596"/>
    <s v="N"/>
    <x v="37"/>
    <n v="1005"/>
    <x v="1"/>
    <s v="Niederl. 1"/>
    <n v="1"/>
    <s v="Department"/>
    <s v="Supervisor"/>
    <s v="Non-Mgm."/>
    <s v="ang."/>
    <s v="M"/>
    <d v="2018-09-01T00:00:00"/>
    <m/>
    <s v=""/>
    <n v="1"/>
    <d v="1992-02-03T00:00:00"/>
    <n v="27"/>
    <s v="N"/>
    <n v="30"/>
    <n v="2.5"/>
    <n v="39"/>
    <x v="0"/>
    <n v="1"/>
    <n v="365"/>
    <n v="0"/>
    <n v="68548"/>
    <n v="11980.639500000001"/>
    <n v="0"/>
    <n v="0"/>
    <n v="0"/>
    <n v="0"/>
    <n v="0"/>
    <n v="0"/>
    <n v="0"/>
    <n v="0"/>
    <n v="0"/>
    <n v="0"/>
    <n v="0"/>
    <n v="0"/>
    <n v="318"/>
    <n v="0"/>
    <n v="0"/>
    <n v="0"/>
    <n v="0"/>
    <n v="71.216099999999997"/>
    <n v="0"/>
    <n v="23.66"/>
  </r>
  <r>
    <d v="2021-04-01T00:00:00"/>
    <x v="13"/>
    <s v="P"/>
    <s v="Active"/>
    <n v="598"/>
    <x v="597"/>
    <s v="N"/>
    <x v="17"/>
    <n v="1088"/>
    <x v="0"/>
    <s v="Niederl. 3"/>
    <n v="1"/>
    <s v="Department"/>
    <s v="Supervisor"/>
    <s v="Non-Mgm."/>
    <s v="ang."/>
    <s v="W"/>
    <d v="2018-10-01T00:00:00"/>
    <m/>
    <s v=""/>
    <n v="1"/>
    <d v="1978-03-11T00:00:00"/>
    <n v="41"/>
    <s v="N"/>
    <n v="30"/>
    <n v="2.5"/>
    <n v="39"/>
    <x v="0"/>
    <n v="1"/>
    <n v="365"/>
    <n v="0"/>
    <n v="68560"/>
    <n v="11981.937000000002"/>
    <n v="0"/>
    <n v="0"/>
    <n v="0"/>
    <n v="0"/>
    <n v="0"/>
    <n v="0"/>
    <n v="0"/>
    <n v="0"/>
    <n v="0"/>
    <n v="0"/>
    <n v="0"/>
    <n v="0"/>
    <n v="318"/>
    <n v="0"/>
    <n v="0"/>
    <n v="0"/>
    <n v="0"/>
    <n v="71.216099999999997"/>
    <n v="0"/>
    <n v="23.66"/>
  </r>
  <r>
    <d v="2021-04-01T00:00:00"/>
    <x v="13"/>
    <s v="P"/>
    <s v="Active"/>
    <n v="599"/>
    <x v="598"/>
    <s v="N"/>
    <x v="49"/>
    <n v="1072"/>
    <x v="0"/>
    <s v="Niederl. 3"/>
    <n v="1"/>
    <s v="Department"/>
    <s v="Supervisor"/>
    <s v="Non-Mgm."/>
    <s v="ang."/>
    <s v="W"/>
    <d v="2018-10-01T00:00:00"/>
    <m/>
    <s v=""/>
    <n v="1"/>
    <d v="1983-03-04T00:00:00"/>
    <n v="36"/>
    <s v="N"/>
    <n v="30"/>
    <n v="2.5"/>
    <n v="39"/>
    <x v="0"/>
    <n v="1"/>
    <n v="365"/>
    <n v="0"/>
    <n v="68572"/>
    <n v="11983.2345"/>
    <n v="0"/>
    <n v="0"/>
    <n v="0"/>
    <n v="0"/>
    <n v="0"/>
    <n v="0"/>
    <n v="0"/>
    <n v="0"/>
    <n v="0"/>
    <n v="0"/>
    <n v="0"/>
    <n v="0"/>
    <n v="318"/>
    <n v="0"/>
    <n v="0"/>
    <n v="0"/>
    <n v="0"/>
    <n v="71.216099999999997"/>
    <n v="0"/>
    <n v="23.66"/>
  </r>
  <r>
    <d v="2021-04-01T00:00:00"/>
    <x v="13"/>
    <s v="P"/>
    <s v="Active"/>
    <n v="600"/>
    <x v="599"/>
    <s v="N"/>
    <x v="11"/>
    <n v="1082"/>
    <x v="0"/>
    <s v="Niederl. 3"/>
    <n v="1"/>
    <s v="Department"/>
    <s v="Supervisor"/>
    <s v="Non-Mgm."/>
    <s v="ang."/>
    <s v="M"/>
    <d v="2018-10-01T00:00:00"/>
    <m/>
    <s v=""/>
    <n v="1"/>
    <d v="1983-05-09T00:00:00"/>
    <n v="36"/>
    <s v="N"/>
    <n v="30"/>
    <n v="2.5"/>
    <n v="39"/>
    <x v="0"/>
    <n v="1"/>
    <n v="365"/>
    <n v="0"/>
    <n v="68584"/>
    <n v="11984.532000000001"/>
    <n v="0"/>
    <n v="0"/>
    <n v="0"/>
    <n v="0"/>
    <n v="0"/>
    <n v="0"/>
    <n v="0"/>
    <n v="0"/>
    <n v="0"/>
    <n v="0"/>
    <n v="0"/>
    <n v="0"/>
    <n v="318"/>
    <n v="0"/>
    <n v="0"/>
    <n v="0"/>
    <n v="0"/>
    <n v="71.216099999999997"/>
    <n v="0"/>
    <n v="23.66"/>
  </r>
  <r>
    <d v="2021-04-01T00:00:00"/>
    <x v="13"/>
    <s v="P"/>
    <s v="Active"/>
    <n v="601"/>
    <x v="600"/>
    <s v="N"/>
    <x v="16"/>
    <n v="1031"/>
    <x v="5"/>
    <s v="Niederl. 5"/>
    <n v="1"/>
    <s v="Department"/>
    <s v="Supervisor"/>
    <s v="Non-Mgm."/>
    <s v="ang."/>
    <s v="M"/>
    <d v="2018-10-15T00:00:00"/>
    <m/>
    <s v=""/>
    <n v="1"/>
    <d v="1963-11-16T00:00:00"/>
    <n v="56"/>
    <s v="J"/>
    <n v="30"/>
    <n v="2.5"/>
    <n v="39"/>
    <x v="0"/>
    <n v="1"/>
    <n v="365"/>
    <n v="0"/>
    <n v="68596"/>
    <n v="11985.829500000002"/>
    <n v="0"/>
    <n v="0"/>
    <n v="0"/>
    <n v="0"/>
    <n v="0"/>
    <n v="0"/>
    <n v="0"/>
    <n v="0"/>
    <n v="0"/>
    <n v="0"/>
    <n v="3957.4615384615386"/>
    <n v="3143.9833333333331"/>
    <n v="318"/>
    <n v="0"/>
    <n v="0"/>
    <n v="0"/>
    <n v="0"/>
    <n v="1661.5846790384614"/>
    <n v="0"/>
    <n v="23.66"/>
  </r>
  <r>
    <d v="2021-04-01T00:00:00"/>
    <x v="13"/>
    <s v="P"/>
    <s v="Active"/>
    <n v="602"/>
    <x v="601"/>
    <s v="N"/>
    <x v="17"/>
    <n v="1088"/>
    <x v="0"/>
    <s v="Niederl. 3"/>
    <n v="1"/>
    <s v="Department"/>
    <s v="Supervisor"/>
    <s v="Non-Mgm."/>
    <s v="ang."/>
    <s v="M"/>
    <d v="2018-10-01T00:00:00"/>
    <m/>
    <s v=""/>
    <n v="1"/>
    <d v="1990-11-28T00:00:00"/>
    <n v="29"/>
    <s v="N"/>
    <n v="30"/>
    <n v="2.5"/>
    <n v="39"/>
    <x v="0"/>
    <n v="1"/>
    <n v="365"/>
    <n v="0"/>
    <n v="68608"/>
    <n v="11987.127"/>
    <n v="0"/>
    <n v="0"/>
    <n v="0"/>
    <n v="0"/>
    <n v="0"/>
    <n v="0"/>
    <n v="0"/>
    <n v="0"/>
    <n v="0"/>
    <n v="0"/>
    <n v="0"/>
    <n v="0"/>
    <n v="318"/>
    <n v="0"/>
    <n v="0"/>
    <n v="0"/>
    <n v="0"/>
    <n v="71.216099999999997"/>
    <n v="0"/>
    <n v="23.66"/>
  </r>
  <r>
    <d v="2021-04-01T00:00:00"/>
    <x v="13"/>
    <s v="P"/>
    <s v="Active"/>
    <n v="603"/>
    <x v="602"/>
    <s v="N"/>
    <x v="5"/>
    <n v="1093"/>
    <x v="0"/>
    <s v="Niederl. 3"/>
    <n v="1"/>
    <s v="Department"/>
    <s v="Supervisor"/>
    <s v="Non-Mgm."/>
    <s v="ang."/>
    <s v="M"/>
    <d v="2018-10-01T00:00:00"/>
    <m/>
    <s v=""/>
    <n v="1"/>
    <d v="1978-09-15T00:00:00"/>
    <n v="41"/>
    <s v="N"/>
    <n v="30"/>
    <n v="2.5"/>
    <n v="39"/>
    <x v="0"/>
    <n v="1"/>
    <n v="365"/>
    <n v="0"/>
    <n v="68620"/>
    <n v="11988.424500000003"/>
    <n v="0"/>
    <n v="0"/>
    <n v="0"/>
    <n v="0"/>
    <n v="0"/>
    <n v="0"/>
    <n v="0"/>
    <n v="0"/>
    <n v="0"/>
    <n v="0"/>
    <n v="0"/>
    <n v="0"/>
    <n v="318"/>
    <n v="0"/>
    <n v="0"/>
    <n v="0"/>
    <n v="0"/>
    <n v="71.216099999999997"/>
    <n v="0"/>
    <n v="23.66"/>
  </r>
  <r>
    <d v="2021-04-01T00:00:00"/>
    <x v="13"/>
    <s v="P"/>
    <s v="Active"/>
    <n v="604"/>
    <x v="603"/>
    <s v="N"/>
    <x v="31"/>
    <n v="1063"/>
    <x v="10"/>
    <s v="Niederl. 11"/>
    <n v="1"/>
    <s v="Department"/>
    <s v="Supervisor"/>
    <s v="Non-Mgm."/>
    <s v="ang."/>
    <s v="M"/>
    <d v="2018-10-01T00:00:00"/>
    <m/>
    <s v=""/>
    <n v="1"/>
    <d v="1967-06-09T00:00:00"/>
    <n v="52"/>
    <s v="N"/>
    <n v="30"/>
    <n v="2.5"/>
    <n v="39"/>
    <x v="0"/>
    <n v="1"/>
    <n v="365"/>
    <n v="0"/>
    <n v="68632"/>
    <n v="11989.722000000002"/>
    <n v="0"/>
    <n v="0"/>
    <n v="360"/>
    <n v="0"/>
    <n v="0"/>
    <n v="0"/>
    <n v="0"/>
    <n v="0"/>
    <n v="0"/>
    <n v="0"/>
    <n v="0"/>
    <n v="0"/>
    <n v="318"/>
    <n v="0"/>
    <n v="0"/>
    <n v="0"/>
    <n v="0"/>
    <n v="151.83810000000003"/>
    <n v="1203.8400000000001"/>
    <n v="23.66"/>
  </r>
  <r>
    <d v="2021-04-01T00:00:00"/>
    <x v="13"/>
    <s v="P"/>
    <s v="Active"/>
    <n v="605"/>
    <x v="604"/>
    <s v="N"/>
    <x v="19"/>
    <n v="1083"/>
    <x v="0"/>
    <s v="Niederl. 3"/>
    <n v="1"/>
    <s v="Department"/>
    <s v="Supervisor"/>
    <s v="Non-Mgm."/>
    <s v="ang."/>
    <s v="M"/>
    <d v="2018-10-01T00:00:00"/>
    <m/>
    <s v=""/>
    <n v="1"/>
    <d v="1990-03-19T00:00:00"/>
    <n v="29"/>
    <s v="N"/>
    <n v="30"/>
    <n v="2.5"/>
    <n v="39"/>
    <x v="0"/>
    <n v="1"/>
    <n v="365"/>
    <n v="0"/>
    <n v="68644"/>
    <n v="11991.019500000002"/>
    <n v="0"/>
    <n v="0"/>
    <n v="0"/>
    <n v="0"/>
    <n v="0"/>
    <n v="0"/>
    <n v="0"/>
    <n v="0"/>
    <n v="0"/>
    <n v="0"/>
    <n v="0"/>
    <n v="0"/>
    <n v="318"/>
    <n v="0"/>
    <n v="0"/>
    <n v="0"/>
    <n v="0"/>
    <n v="71.216099999999997"/>
    <n v="0"/>
    <n v="23.66"/>
  </r>
  <r>
    <d v="2021-04-01T00:00:00"/>
    <x v="13"/>
    <s v="P"/>
    <s v="Active"/>
    <n v="606"/>
    <x v="605"/>
    <s v="N"/>
    <x v="22"/>
    <n v="1053"/>
    <x v="3"/>
    <s v="Niederl. 8"/>
    <n v="1"/>
    <s v="Department"/>
    <s v="Supervisor"/>
    <s v="Non-Mgm."/>
    <s v="ang."/>
    <s v="M"/>
    <d v="2018-10-01T00:00:00"/>
    <m/>
    <s v=""/>
    <n v="1"/>
    <d v="1987-08-06T00:00:00"/>
    <n v="32"/>
    <s v="J"/>
    <n v="30"/>
    <n v="2.5"/>
    <n v="39"/>
    <x v="0"/>
    <n v="1"/>
    <n v="365"/>
    <n v="0"/>
    <n v="68656"/>
    <n v="11992.317000000003"/>
    <n v="0"/>
    <n v="0"/>
    <n v="0"/>
    <n v="0"/>
    <n v="0"/>
    <n v="0"/>
    <n v="0"/>
    <n v="0"/>
    <n v="0"/>
    <n v="0"/>
    <n v="3960.9230769230771"/>
    <n v="3146.7333333333336"/>
    <n v="318"/>
    <n v="0"/>
    <n v="0"/>
    <n v="0"/>
    <n v="0"/>
    <n v="1662.9757530769234"/>
    <n v="0"/>
    <n v="23.66"/>
  </r>
  <r>
    <d v="2021-04-01T00:00:00"/>
    <x v="13"/>
    <s v="P"/>
    <s v="Active"/>
    <n v="607"/>
    <x v="606"/>
    <s v="N"/>
    <x v="22"/>
    <n v="1029"/>
    <x v="6"/>
    <s v="Niederl. 10"/>
    <n v="1"/>
    <s v="Department"/>
    <s v="Supervisor"/>
    <s v="Non-Mgm."/>
    <s v="ang."/>
    <s v="M"/>
    <d v="2018-11-01T00:00:00"/>
    <m/>
    <s v=""/>
    <n v="1"/>
    <d v="1990-01-18T00:00:00"/>
    <n v="29"/>
    <s v="J"/>
    <n v="30"/>
    <n v="2.5"/>
    <n v="39"/>
    <x v="0"/>
    <n v="1"/>
    <n v="365"/>
    <n v="0"/>
    <n v="68668"/>
    <n v="11993.614500000001"/>
    <n v="0"/>
    <n v="0"/>
    <n v="0"/>
    <n v="0"/>
    <n v="0"/>
    <n v="0"/>
    <n v="0"/>
    <n v="0"/>
    <n v="0"/>
    <n v="0"/>
    <n v="3961.6153846153848"/>
    <n v="3147.2833333333338"/>
    <n v="318"/>
    <n v="0"/>
    <n v="0"/>
    <n v="0"/>
    <n v="0"/>
    <n v="1663.2539678846156"/>
    <n v="0"/>
    <n v="23.66"/>
  </r>
  <r>
    <d v="2021-04-01T00:00:00"/>
    <x v="13"/>
    <s v="P"/>
    <s v="Active"/>
    <n v="608"/>
    <x v="607"/>
    <s v="N"/>
    <x v="22"/>
    <n v="1053"/>
    <x v="3"/>
    <s v="Niederl. 8"/>
    <n v="1"/>
    <s v="Department"/>
    <s v="Supervisor"/>
    <s v="Non-Mgm."/>
    <s v="ang."/>
    <s v="M"/>
    <d v="2018-11-01T00:00:00"/>
    <m/>
    <s v=""/>
    <n v="1"/>
    <d v="1992-04-16T00:00:00"/>
    <n v="27"/>
    <s v="J"/>
    <n v="30"/>
    <n v="2.5"/>
    <n v="39"/>
    <x v="0"/>
    <n v="1"/>
    <n v="365"/>
    <n v="0"/>
    <n v="68680"/>
    <n v="11994.912000000002"/>
    <n v="0"/>
    <n v="0"/>
    <n v="0"/>
    <n v="0"/>
    <n v="0"/>
    <n v="0"/>
    <n v="0"/>
    <n v="0"/>
    <n v="0"/>
    <n v="0"/>
    <n v="3962.3076923076924"/>
    <n v="3147.833333333333"/>
    <n v="318"/>
    <n v="0"/>
    <n v="0"/>
    <n v="0"/>
    <n v="0"/>
    <n v="1663.5321826923077"/>
    <n v="0"/>
    <n v="23.66"/>
  </r>
  <r>
    <d v="2021-04-01T00:00:00"/>
    <x v="13"/>
    <s v="P"/>
    <s v="Active"/>
    <n v="609"/>
    <x v="608"/>
    <s v="N"/>
    <x v="20"/>
    <n v="1065"/>
    <x v="10"/>
    <s v="Niederl. 11"/>
    <n v="1"/>
    <s v="Department"/>
    <s v="Supervisor"/>
    <s v="Non-Mgm."/>
    <s v="ang."/>
    <s v="M"/>
    <d v="2018-12-01T00:00:00"/>
    <m/>
    <s v=""/>
    <n v="1"/>
    <d v="1980-09-11T00:00:00"/>
    <n v="39"/>
    <s v="N"/>
    <n v="30"/>
    <n v="2.5"/>
    <n v="39"/>
    <x v="0"/>
    <n v="1"/>
    <n v="365"/>
    <n v="0"/>
    <n v="68692"/>
    <n v="11996.209500000001"/>
    <n v="0"/>
    <n v="0"/>
    <n v="0"/>
    <n v="0"/>
    <n v="0"/>
    <n v="0"/>
    <n v="0"/>
    <n v="0"/>
    <n v="0"/>
    <n v="0"/>
    <n v="0"/>
    <n v="0"/>
    <n v="318"/>
    <n v="0"/>
    <n v="0"/>
    <n v="0"/>
    <n v="0"/>
    <n v="71.216099999999997"/>
    <n v="0"/>
    <n v="23.66"/>
  </r>
  <r>
    <d v="2021-04-01T00:00:00"/>
    <x v="13"/>
    <s v="P"/>
    <s v="Active"/>
    <n v="610"/>
    <x v="609"/>
    <s v="N"/>
    <x v="29"/>
    <n v="1079"/>
    <x v="0"/>
    <s v="Niederl. 3"/>
    <n v="1"/>
    <s v="Department"/>
    <s v="Supervisor"/>
    <s v="Non-Mgm."/>
    <s v="ang."/>
    <s v="W"/>
    <d v="2018-11-01T00:00:00"/>
    <m/>
    <s v=""/>
    <n v="1"/>
    <d v="1971-05-25T00:00:00"/>
    <n v="48"/>
    <s v="N"/>
    <n v="18"/>
    <n v="1.5"/>
    <n v="24"/>
    <x v="0"/>
    <n v="0.61538461538461531"/>
    <n v="365"/>
    <n v="0"/>
    <n v="68704"/>
    <n v="11997.507000000001"/>
    <n v="0"/>
    <n v="0"/>
    <n v="0"/>
    <n v="0"/>
    <n v="0"/>
    <n v="0"/>
    <n v="0"/>
    <n v="0"/>
    <n v="0"/>
    <n v="0"/>
    <n v="0"/>
    <n v="0"/>
    <n v="318"/>
    <n v="0"/>
    <n v="0"/>
    <n v="0"/>
    <n v="0"/>
    <n v="71.216099999999997"/>
    <n v="0"/>
    <n v="23.66"/>
  </r>
  <r>
    <d v="2021-04-01T00:00:00"/>
    <x v="13"/>
    <s v="P"/>
    <s v="Active"/>
    <n v="611"/>
    <x v="610"/>
    <s v="N"/>
    <x v="36"/>
    <n v="1054"/>
    <x v="8"/>
    <s v="Niederl. 2"/>
    <n v="1"/>
    <s v="Department"/>
    <s v="Supervisor"/>
    <s v="Non-Mgm."/>
    <s v="ang."/>
    <s v="W"/>
    <d v="2018-11-01T00:00:00"/>
    <m/>
    <s v=""/>
    <n v="1"/>
    <d v="1972-10-02T00:00:00"/>
    <n v="47"/>
    <s v="N"/>
    <n v="24"/>
    <n v="2"/>
    <n v="20"/>
    <x v="0"/>
    <n v="0.51282051282051277"/>
    <n v="365"/>
    <n v="0"/>
    <n v="68716"/>
    <n v="11998.804500000002"/>
    <n v="0"/>
    <n v="0"/>
    <n v="0"/>
    <n v="0"/>
    <n v="0"/>
    <n v="0"/>
    <n v="0"/>
    <n v="0"/>
    <n v="0"/>
    <n v="0"/>
    <n v="0"/>
    <n v="0"/>
    <n v="318"/>
    <n v="0"/>
    <n v="0"/>
    <n v="0"/>
    <n v="0"/>
    <n v="71.216099999999997"/>
    <n v="0"/>
    <n v="23.66"/>
  </r>
  <r>
    <d v="2021-04-01T00:00:00"/>
    <x v="13"/>
    <s v="P"/>
    <s v="Active"/>
    <n v="612"/>
    <x v="611"/>
    <s v="N"/>
    <x v="22"/>
    <n v="1023"/>
    <x v="7"/>
    <s v="Niederl. 9"/>
    <n v="1"/>
    <s v="Department"/>
    <s v="Supervisor"/>
    <s v="Non-Mgm."/>
    <s v="ang."/>
    <s v="M"/>
    <d v="2018-11-01T00:00:00"/>
    <m/>
    <s v=""/>
    <n v="1"/>
    <d v="1980-04-06T00:00:00"/>
    <n v="39"/>
    <s v="J"/>
    <n v="30"/>
    <n v="2.5"/>
    <n v="39"/>
    <x v="0"/>
    <n v="1"/>
    <n v="365"/>
    <n v="0"/>
    <n v="68728"/>
    <n v="12000.102000000001"/>
    <n v="0"/>
    <n v="0"/>
    <n v="0"/>
    <n v="0"/>
    <n v="0"/>
    <n v="0"/>
    <n v="0"/>
    <n v="0"/>
    <n v="0"/>
    <n v="0"/>
    <n v="3965.0769230769229"/>
    <n v="3150.0333333333333"/>
    <n v="318"/>
    <n v="0"/>
    <n v="0"/>
    <n v="0"/>
    <n v="0"/>
    <n v="1664.6450419230771"/>
    <n v="0"/>
    <n v="23.66"/>
  </r>
  <r>
    <d v="2021-04-01T00:00:00"/>
    <x v="13"/>
    <s v="P"/>
    <s v="Active"/>
    <n v="613"/>
    <x v="612"/>
    <s v="N"/>
    <x v="50"/>
    <n v="1069"/>
    <x v="0"/>
    <s v="Niederl. 3"/>
    <n v="1"/>
    <s v="Department"/>
    <s v="Supervisor"/>
    <s v="Non-Mgm."/>
    <s v="ang."/>
    <s v="M"/>
    <d v="2018-11-01T00:00:00"/>
    <m/>
    <s v=""/>
    <n v="1"/>
    <d v="1987-08-03T00:00:00"/>
    <n v="32"/>
    <s v="N"/>
    <n v="30"/>
    <n v="2.5"/>
    <n v="39"/>
    <x v="0"/>
    <n v="1"/>
    <n v="365"/>
    <n v="0"/>
    <n v="68740"/>
    <n v="12001.399500000001"/>
    <n v="0"/>
    <n v="0"/>
    <n v="0"/>
    <n v="0"/>
    <n v="0"/>
    <n v="0"/>
    <n v="0"/>
    <n v="0"/>
    <n v="0"/>
    <n v="0"/>
    <n v="0"/>
    <n v="0"/>
    <n v="318"/>
    <n v="0"/>
    <n v="0"/>
    <n v="0"/>
    <n v="0"/>
    <n v="71.216099999999997"/>
    <n v="0"/>
    <n v="23.66"/>
  </r>
  <r>
    <d v="2021-04-01T00:00:00"/>
    <x v="13"/>
    <s v="P"/>
    <s v="Active"/>
    <n v="614"/>
    <x v="613"/>
    <s v="N"/>
    <x v="36"/>
    <n v="1054"/>
    <x v="8"/>
    <s v="Niederl. 2"/>
    <n v="1"/>
    <s v="Department"/>
    <s v="Supervisor"/>
    <s v="Non-Mgm."/>
    <s v="ang."/>
    <s v="M"/>
    <d v="2018-11-01T00:00:00"/>
    <m/>
    <s v=""/>
    <n v="1"/>
    <d v="1996-03-17T00:00:00"/>
    <n v="23"/>
    <s v="N"/>
    <n v="30"/>
    <n v="2.5"/>
    <n v="39"/>
    <x v="0"/>
    <n v="1"/>
    <n v="365"/>
    <n v="0"/>
    <n v="68752"/>
    <n v="12002.697000000002"/>
    <n v="0"/>
    <n v="0"/>
    <n v="0"/>
    <n v="0"/>
    <n v="0"/>
    <n v="0"/>
    <n v="0"/>
    <n v="0"/>
    <n v="0"/>
    <n v="0"/>
    <n v="0"/>
    <n v="0"/>
    <n v="318"/>
    <n v="0"/>
    <n v="0"/>
    <n v="0"/>
    <n v="0"/>
    <n v="71.216099999999997"/>
    <n v="0"/>
    <n v="23.66"/>
  </r>
  <r>
    <d v="2021-04-01T00:00:00"/>
    <x v="13"/>
    <s v="P"/>
    <s v="Active"/>
    <n v="615"/>
    <x v="614"/>
    <s v="N"/>
    <x v="36"/>
    <n v="1054"/>
    <x v="8"/>
    <s v="Niederl. 2"/>
    <n v="1"/>
    <s v="Department"/>
    <s v="Supervisor"/>
    <s v="Non-Mgm."/>
    <s v="ang."/>
    <s v="W"/>
    <d v="2018-11-01T00:00:00"/>
    <m/>
    <s v=""/>
    <n v="1"/>
    <d v="1977-05-26T00:00:00"/>
    <n v="42"/>
    <s v="N"/>
    <n v="30"/>
    <n v="2.5"/>
    <n v="25"/>
    <x v="0"/>
    <n v="0.64102564102564119"/>
    <n v="365"/>
    <n v="0"/>
    <n v="68764"/>
    <n v="12003.994500000003"/>
    <n v="0"/>
    <n v="0"/>
    <n v="0"/>
    <n v="0"/>
    <n v="0"/>
    <n v="0"/>
    <n v="0"/>
    <n v="0"/>
    <n v="0"/>
    <n v="0"/>
    <n v="0"/>
    <n v="0"/>
    <n v="318"/>
    <n v="0"/>
    <n v="0"/>
    <n v="0"/>
    <n v="0"/>
    <n v="71.216099999999997"/>
    <n v="0"/>
    <n v="23.66"/>
  </r>
  <r>
    <d v="2021-04-01T00:00:00"/>
    <x v="13"/>
    <s v="P"/>
    <s v="Active"/>
    <n v="616"/>
    <x v="615"/>
    <s v="N"/>
    <x v="46"/>
    <n v="1008"/>
    <x v="1"/>
    <s v="Niederl. 1"/>
    <n v="1"/>
    <s v="Department"/>
    <s v="Supervisor"/>
    <s v="Manager"/>
    <s v="ang."/>
    <s v="M"/>
    <d v="2018-11-01T00:00:00"/>
    <m/>
    <s v=""/>
    <n v="1"/>
    <d v="1962-04-05T00:00:00"/>
    <n v="57"/>
    <s v="N"/>
    <n v="30"/>
    <n v="2.5"/>
    <n v="39"/>
    <x v="0"/>
    <n v="1"/>
    <n v="365"/>
    <n v="0"/>
    <n v="68776"/>
    <n v="12005.292000000001"/>
    <n v="0"/>
    <n v="0"/>
    <n v="0"/>
    <n v="0"/>
    <n v="0"/>
    <n v="0"/>
    <n v="0"/>
    <n v="0"/>
    <n v="0"/>
    <n v="0"/>
    <n v="0"/>
    <n v="0"/>
    <n v="318"/>
    <n v="0"/>
    <n v="0"/>
    <n v="0"/>
    <n v="0"/>
    <n v="71.216099999999997"/>
    <n v="0"/>
    <n v="23.66"/>
  </r>
  <r>
    <d v="2021-04-01T00:00:00"/>
    <x v="13"/>
    <s v="P"/>
    <s v="Active"/>
    <n v="617"/>
    <x v="616"/>
    <s v="N"/>
    <x v="13"/>
    <n v="1061"/>
    <x v="11"/>
    <s v="Niederl. 12"/>
    <n v="1"/>
    <s v="Department"/>
    <s v="Supervisor"/>
    <s v="Non-Mgm."/>
    <s v="ang."/>
    <s v="M"/>
    <d v="2018-12-01T00:00:00"/>
    <m/>
    <s v=""/>
    <n v="1"/>
    <d v="1982-01-07T00:00:00"/>
    <n v="38"/>
    <s v="N"/>
    <n v="30"/>
    <n v="2.5"/>
    <n v="39"/>
    <x v="0"/>
    <n v="1"/>
    <n v="365"/>
    <n v="0"/>
    <n v="68788"/>
    <n v="12006.589500000002"/>
    <n v="0"/>
    <n v="0"/>
    <n v="0"/>
    <n v="0"/>
    <n v="0"/>
    <n v="0"/>
    <n v="0"/>
    <n v="0"/>
    <n v="0"/>
    <n v="0"/>
    <n v="0"/>
    <n v="0"/>
    <n v="318"/>
    <n v="0"/>
    <n v="0"/>
    <n v="0"/>
    <n v="0"/>
    <n v="71.216099999999997"/>
    <n v="0"/>
    <n v="23.66"/>
  </r>
  <r>
    <d v="2021-04-01T00:00:00"/>
    <x v="13"/>
    <s v="P"/>
    <s v="Active"/>
    <n v="618"/>
    <x v="617"/>
    <s v="Y"/>
    <x v="20"/>
    <n v="1021"/>
    <x v="7"/>
    <s v="Niederl. 9"/>
    <n v="0.5"/>
    <s v="Department"/>
    <s v="Supervisor"/>
    <s v="Non-Mgm."/>
    <s v="ang."/>
    <s v="W"/>
    <d v="2018-12-01T00:00:00"/>
    <m/>
    <s v=""/>
    <n v="1"/>
    <d v="1960-08-01T00:00:00"/>
    <n v="59"/>
    <s v="N"/>
    <n v="30"/>
    <n v="2.5"/>
    <n v="39"/>
    <x v="0"/>
    <n v="0.5"/>
    <n v="730"/>
    <n v="0"/>
    <n v="137612"/>
    <n v="24017.071499999991"/>
    <n v="0"/>
    <n v="0"/>
    <n v="0"/>
    <n v="0"/>
    <n v="0"/>
    <n v="0"/>
    <n v="0"/>
    <n v="0"/>
    <n v="0"/>
    <n v="0"/>
    <n v="0"/>
    <n v="0"/>
    <n v="318"/>
    <n v="0"/>
    <n v="0"/>
    <n v="0"/>
    <n v="0"/>
    <n v="71.216099999999997"/>
    <n v="0"/>
    <n v="23.659999999999993"/>
  </r>
  <r>
    <d v="2021-04-01T00:00:00"/>
    <x v="13"/>
    <s v="P"/>
    <s v="Active"/>
    <n v="618"/>
    <x v="617"/>
    <s v="Y"/>
    <x v="20"/>
    <n v="1027"/>
    <x v="6"/>
    <s v="Niederl. 10"/>
    <n v="0.5"/>
    <s v="Department"/>
    <s v="Supervisor"/>
    <s v="Non-Mgm."/>
    <s v="ang."/>
    <s v="W"/>
    <d v="2018-12-01T00:00:00"/>
    <m/>
    <s v=""/>
    <n v="1"/>
    <d v="1960-08-01T00:00:00"/>
    <n v="59"/>
    <s v="N"/>
    <n v="30"/>
    <n v="2.5"/>
    <n v="39"/>
    <x v="0"/>
    <n v="0.5"/>
    <n v="730"/>
    <n v="0"/>
    <n v="137612"/>
    <n v="24017.071499999991"/>
    <n v="0"/>
    <n v="0"/>
    <n v="0"/>
    <n v="0"/>
    <n v="0"/>
    <n v="0"/>
    <n v="0"/>
    <n v="0"/>
    <n v="0"/>
    <n v="0"/>
    <n v="0"/>
    <n v="0"/>
    <n v="318"/>
    <n v="0"/>
    <n v="0"/>
    <n v="0"/>
    <n v="0"/>
    <n v="71.216099999999997"/>
    <n v="0"/>
    <n v="23.659999999999993"/>
  </r>
  <r>
    <d v="2021-04-01T00:00:00"/>
    <x v="13"/>
    <s v="P"/>
    <s v="Active"/>
    <n v="619"/>
    <x v="618"/>
    <s v="N"/>
    <x v="31"/>
    <n v="1046"/>
    <x v="9"/>
    <s v="Niederl. 4"/>
    <n v="1"/>
    <s v="Department"/>
    <s v="Supervisor"/>
    <s v="Non-Mgm."/>
    <s v="ang."/>
    <s v="M"/>
    <d v="2018-12-01T00:00:00"/>
    <m/>
    <s v=""/>
    <n v="1"/>
    <d v="1980-10-10T00:00:00"/>
    <n v="39"/>
    <s v="J"/>
    <n v="30"/>
    <n v="2.5"/>
    <n v="39"/>
    <x v="0"/>
    <n v="1"/>
    <n v="365"/>
    <n v="0"/>
    <n v="68824"/>
    <n v="12010.482000000002"/>
    <n v="0"/>
    <n v="0"/>
    <n v="360"/>
    <n v="0"/>
    <n v="108.36"/>
    <n v="21405"/>
    <n v="0"/>
    <n v="0"/>
    <n v="0"/>
    <n v="0"/>
    <n v="3970.6153846153848"/>
    <n v="3154.4333333333334"/>
    <n v="318"/>
    <n v="0"/>
    <n v="0"/>
    <n v="0"/>
    <n v="0"/>
    <n v="6565.4097323846163"/>
    <n v="937.08000000000027"/>
    <n v="23.66"/>
  </r>
  <r>
    <d v="2021-04-01T00:00:00"/>
    <x v="13"/>
    <s v="P"/>
    <s v="Active"/>
    <n v="620"/>
    <x v="619"/>
    <s v="N"/>
    <x v="22"/>
    <n v="1047"/>
    <x v="9"/>
    <s v="Niederl. 4"/>
    <n v="1"/>
    <s v="Department"/>
    <s v="Supervisor"/>
    <s v="Non-Mgm."/>
    <s v="ang."/>
    <s v="M"/>
    <d v="2018-12-01T00:00:00"/>
    <m/>
    <s v=""/>
    <n v="1"/>
    <d v="1991-09-26T00:00:00"/>
    <n v="28"/>
    <s v="J"/>
    <n v="30"/>
    <n v="2.5"/>
    <n v="39"/>
    <x v="0"/>
    <n v="1"/>
    <n v="365"/>
    <n v="0"/>
    <n v="68836"/>
    <n v="12011.779500000001"/>
    <n v="0"/>
    <n v="0"/>
    <n v="0"/>
    <n v="0"/>
    <n v="0"/>
    <n v="0"/>
    <n v="0"/>
    <n v="0"/>
    <n v="0"/>
    <n v="0"/>
    <n v="3971.3076923076924"/>
    <n v="3154.9833333333336"/>
    <n v="318"/>
    <n v="0"/>
    <n v="0"/>
    <n v="0"/>
    <n v="0"/>
    <n v="1667.1489751923077"/>
    <n v="0"/>
    <n v="23.66"/>
  </r>
  <r>
    <d v="2021-04-01T00:00:00"/>
    <x v="13"/>
    <s v="P"/>
    <s v="Active"/>
    <n v="621"/>
    <x v="620"/>
    <s v="N"/>
    <x v="22"/>
    <n v="1047"/>
    <x v="9"/>
    <s v="Niederl. 4"/>
    <n v="1"/>
    <s v="Department"/>
    <s v="Supervisor"/>
    <s v="Non-Mgm."/>
    <s v="ang."/>
    <s v="M"/>
    <d v="2018-12-01T00:00:00"/>
    <m/>
    <s v=""/>
    <n v="1"/>
    <d v="1979-05-29T00:00:00"/>
    <n v="40"/>
    <s v="J"/>
    <n v="30"/>
    <n v="2.5"/>
    <n v="39"/>
    <x v="0"/>
    <n v="1"/>
    <n v="365"/>
    <n v="0"/>
    <n v="68848"/>
    <n v="12013.077000000001"/>
    <n v="0"/>
    <n v="0"/>
    <n v="0"/>
    <n v="0"/>
    <n v="0"/>
    <n v="0"/>
    <n v="0"/>
    <n v="0"/>
    <n v="0"/>
    <n v="0"/>
    <n v="3972"/>
    <n v="3155.5333333333338"/>
    <n v="318"/>
    <n v="0"/>
    <n v="0"/>
    <n v="0"/>
    <n v="0"/>
    <n v="1667.4271900000001"/>
    <n v="0"/>
    <n v="23.66"/>
  </r>
  <r>
    <d v="2021-04-01T00:00:00"/>
    <x v="13"/>
    <s v="P"/>
    <s v="Active"/>
    <n v="622"/>
    <x v="621"/>
    <s v="N"/>
    <x v="20"/>
    <n v="1033"/>
    <x v="5"/>
    <s v="Niederl. 5"/>
    <n v="1"/>
    <s v="Department"/>
    <s v="Supervisor"/>
    <s v="Non-Mgm."/>
    <s v="ang."/>
    <s v="M"/>
    <d v="2018-12-01T00:00:00"/>
    <d v="2020-11-30T00:00:00"/>
    <s v=""/>
    <n v="1"/>
    <d v="1977-09-30T00:00:00"/>
    <n v="42"/>
    <s v="J"/>
    <n v="30"/>
    <n v="2.5"/>
    <n v="39"/>
    <x v="0"/>
    <n v="1"/>
    <n v="244"/>
    <n v="0"/>
    <n v="34085"/>
    <n v="6977.5995000000003"/>
    <n v="0"/>
    <n v="0"/>
    <n v="0"/>
    <n v="0"/>
    <n v="0"/>
    <n v="0"/>
    <n v="0"/>
    <n v="0"/>
    <n v="0"/>
    <n v="0"/>
    <n v="1966.4423076923078"/>
    <n v="1562.2291666666667"/>
    <n v="212"/>
    <n v="0"/>
    <n v="0"/>
    <n v="0"/>
    <n v="0"/>
    <n v="837.72337668269245"/>
    <n v="0"/>
    <n v="0"/>
  </r>
  <r>
    <d v="2021-04-01T00:00:00"/>
    <x v="13"/>
    <s v="P"/>
    <s v="Active"/>
    <n v="623"/>
    <x v="622"/>
    <s v="N"/>
    <x v="16"/>
    <n v="1056"/>
    <x v="2"/>
    <s v="Niederl. 7"/>
    <n v="1"/>
    <s v="Department"/>
    <s v="Supervisor"/>
    <s v="Non-Mgm."/>
    <s v="ang."/>
    <s v="M"/>
    <d v="2019-01-01T00:00:00"/>
    <m/>
    <s v=""/>
    <n v="1"/>
    <d v="1979-02-17T00:00:00"/>
    <n v="40"/>
    <s v="N"/>
    <n v="30"/>
    <n v="2.5"/>
    <n v="39"/>
    <x v="0"/>
    <n v="1"/>
    <n v="365"/>
    <n v="0"/>
    <n v="68868"/>
    <n v="12015.672"/>
    <n v="0"/>
    <n v="0"/>
    <n v="0"/>
    <n v="0"/>
    <n v="0"/>
    <n v="0"/>
    <n v="0"/>
    <n v="0"/>
    <n v="0"/>
    <n v="0"/>
    <n v="0"/>
    <n v="0"/>
    <n v="318"/>
    <n v="0"/>
    <n v="0"/>
    <n v="0"/>
    <n v="0"/>
    <n v="71.216099999999997"/>
    <n v="966.7199999999998"/>
    <n v="0"/>
  </r>
  <r>
    <d v="2021-04-01T00:00:00"/>
    <x v="13"/>
    <s v="P"/>
    <s v="Active"/>
    <n v="624"/>
    <x v="623"/>
    <s v="N"/>
    <x v="22"/>
    <n v="1023"/>
    <x v="7"/>
    <s v="Niederl. 9"/>
    <n v="1"/>
    <s v="Department"/>
    <s v="Supervisor"/>
    <s v="Non-Mgm."/>
    <s v="ang."/>
    <s v="M"/>
    <d v="2019-01-01T00:00:00"/>
    <m/>
    <s v=""/>
    <n v="1"/>
    <d v="1981-03-01T00:00:00"/>
    <n v="38"/>
    <s v="J"/>
    <n v="30"/>
    <n v="2.5"/>
    <n v="39"/>
    <x v="0"/>
    <n v="1"/>
    <n v="365"/>
    <n v="0"/>
    <n v="68880"/>
    <n v="12016.969500000001"/>
    <n v="0"/>
    <n v="0"/>
    <n v="0"/>
    <n v="0"/>
    <n v="0"/>
    <n v="0"/>
    <n v="0"/>
    <n v="0"/>
    <n v="0"/>
    <n v="0"/>
    <n v="3973.8461538461534"/>
    <n v="3157.0000000000005"/>
    <n v="318"/>
    <n v="0"/>
    <n v="0"/>
    <n v="0"/>
    <n v="0"/>
    <n v="1668.1690961538461"/>
    <n v="0"/>
    <n v="0"/>
  </r>
  <r>
    <d v="2021-04-01T00:00:00"/>
    <x v="13"/>
    <s v="P"/>
    <s v="Active"/>
    <n v="625"/>
    <x v="624"/>
    <s v="Y"/>
    <x v="16"/>
    <n v="1019"/>
    <x v="7"/>
    <s v="Niederl. 9"/>
    <n v="0.5"/>
    <s v="Department"/>
    <s v="Supervisor"/>
    <s v="Non-Mgm."/>
    <s v="ang."/>
    <s v="M"/>
    <d v="2019-01-01T00:00:00"/>
    <m/>
    <s v=""/>
    <n v="1"/>
    <d v="1972-06-30T00:00:00"/>
    <n v="47"/>
    <s v="N"/>
    <n v="30"/>
    <n v="2.5"/>
    <n v="39"/>
    <x v="0"/>
    <n v="0.5"/>
    <n v="730"/>
    <n v="0"/>
    <n v="137796"/>
    <n v="24037.831499999993"/>
    <n v="0"/>
    <n v="0"/>
    <n v="0"/>
    <n v="0"/>
    <n v="0"/>
    <n v="0"/>
    <n v="0"/>
    <n v="0"/>
    <n v="0"/>
    <n v="0"/>
    <n v="0"/>
    <n v="0"/>
    <n v="318"/>
    <n v="0"/>
    <n v="0"/>
    <n v="0"/>
    <n v="0"/>
    <n v="71.216099999999997"/>
    <n v="0"/>
    <n v="0"/>
  </r>
  <r>
    <d v="2021-04-01T00:00:00"/>
    <x v="13"/>
    <s v="P"/>
    <s v="Active"/>
    <n v="625"/>
    <x v="624"/>
    <s v="Y"/>
    <x v="16"/>
    <n v="1025"/>
    <x v="6"/>
    <s v="Niederl. 10"/>
    <n v="0.5"/>
    <s v="Department"/>
    <s v="Supervisor"/>
    <s v="Non-Mgm."/>
    <s v="ang."/>
    <s v="M"/>
    <d v="2019-01-01T00:00:00"/>
    <m/>
    <s v=""/>
    <n v="1"/>
    <d v="1972-06-30T00:00:00"/>
    <n v="47"/>
    <s v="N"/>
    <n v="30"/>
    <n v="2.5"/>
    <n v="39"/>
    <x v="0"/>
    <n v="0.5"/>
    <n v="730"/>
    <n v="0"/>
    <n v="137796"/>
    <n v="24037.831499999993"/>
    <n v="0"/>
    <n v="0"/>
    <n v="0"/>
    <n v="0"/>
    <n v="0"/>
    <n v="0"/>
    <n v="0"/>
    <n v="0"/>
    <n v="0"/>
    <n v="0"/>
    <n v="0"/>
    <n v="0"/>
    <n v="318"/>
    <n v="0"/>
    <n v="0"/>
    <n v="0"/>
    <n v="0"/>
    <n v="71.216099999999997"/>
    <n v="0"/>
    <n v="0"/>
  </r>
  <r>
    <d v="2021-04-01T00:00:00"/>
    <x v="13"/>
    <s v="P"/>
    <s v="Active"/>
    <n v="626"/>
    <x v="625"/>
    <s v="N"/>
    <x v="22"/>
    <n v="1060"/>
    <x v="2"/>
    <s v="Niederl. 7"/>
    <n v="1"/>
    <s v="Department"/>
    <s v="Supervisor"/>
    <s v="Non-Mgm."/>
    <s v="ang."/>
    <s v="M"/>
    <d v="2019-02-01T00:00:00"/>
    <m/>
    <s v=""/>
    <n v="0"/>
    <d v="1972-06-20T00:00:00"/>
    <n v="47"/>
    <s v="J"/>
    <n v="30"/>
    <n v="2.5"/>
    <n v="39"/>
    <x v="0"/>
    <n v="1"/>
    <n v="365"/>
    <n v="0"/>
    <n v="68916"/>
    <n v="12020.862000000003"/>
    <n v="0"/>
    <n v="0"/>
    <n v="0"/>
    <n v="0"/>
    <n v="0"/>
    <n v="0"/>
    <n v="0"/>
    <n v="0"/>
    <n v="0"/>
    <n v="0"/>
    <n v="3975.9230769230767"/>
    <n v="3158.6499999999996"/>
    <n v="318"/>
    <n v="0"/>
    <n v="0"/>
    <n v="0"/>
    <n v="0"/>
    <n v="1669.0037405769235"/>
    <n v="0"/>
    <n v="0"/>
  </r>
  <r>
    <d v="2021-04-01T00:00:00"/>
    <x v="13"/>
    <s v="P"/>
    <s v="Active"/>
    <n v="627"/>
    <x v="626"/>
    <s v="N"/>
    <x v="22"/>
    <n v="1060"/>
    <x v="2"/>
    <s v="Niederl. 7"/>
    <n v="1"/>
    <s v="Department"/>
    <s v="Supervisor"/>
    <s v="Non-Mgm."/>
    <s v="ang."/>
    <s v="M"/>
    <d v="2019-01-15T00:00:00"/>
    <m/>
    <s v=""/>
    <n v="1"/>
    <d v="1976-10-29T00:00:00"/>
    <n v="43"/>
    <s v="J"/>
    <n v="30"/>
    <n v="2.5"/>
    <n v="39"/>
    <x v="0"/>
    <n v="1"/>
    <n v="365"/>
    <n v="0"/>
    <n v="68928"/>
    <n v="12022.159500000002"/>
    <n v="0"/>
    <n v="0"/>
    <n v="0"/>
    <n v="0"/>
    <n v="0"/>
    <n v="0"/>
    <n v="0"/>
    <n v="0"/>
    <n v="0"/>
    <n v="0"/>
    <n v="3976.6153846153848"/>
    <n v="3159.2000000000007"/>
    <n v="318"/>
    <n v="0"/>
    <n v="0"/>
    <n v="0"/>
    <n v="0"/>
    <n v="1669.2819553846152"/>
    <n v="0"/>
    <n v="0"/>
  </r>
  <r>
    <d v="2021-04-01T00:00:00"/>
    <x v="13"/>
    <s v="P"/>
    <s v="Active"/>
    <n v="628"/>
    <x v="627"/>
    <s v="N"/>
    <x v="38"/>
    <n v="1074"/>
    <x v="0"/>
    <s v="Niederl. 3"/>
    <n v="1"/>
    <s v="Department"/>
    <s v="Supervisor"/>
    <s v="Non-Mgm."/>
    <s v="ang."/>
    <s v="M"/>
    <d v="2019-01-01T00:00:00"/>
    <m/>
    <s v=""/>
    <n v="1"/>
    <d v="1989-08-13T00:00:00"/>
    <n v="30"/>
    <s v="N"/>
    <n v="30"/>
    <n v="2.5"/>
    <n v="39"/>
    <x v="0"/>
    <n v="1"/>
    <n v="365"/>
    <n v="0"/>
    <n v="68940"/>
    <n v="12023.457000000002"/>
    <n v="0"/>
    <n v="0"/>
    <n v="0"/>
    <n v="0"/>
    <n v="0"/>
    <n v="0"/>
    <n v="0"/>
    <n v="0"/>
    <n v="0"/>
    <n v="0"/>
    <n v="0"/>
    <n v="0"/>
    <n v="318"/>
    <n v="0"/>
    <n v="0"/>
    <n v="0"/>
    <n v="0"/>
    <n v="71.216099999999997"/>
    <n v="0"/>
    <n v="0"/>
  </r>
  <r>
    <d v="2021-04-01T00:00:00"/>
    <x v="13"/>
    <s v="P"/>
    <s v="Active"/>
    <n v="629"/>
    <x v="628"/>
    <s v="N"/>
    <x v="5"/>
    <n v="1093"/>
    <x v="0"/>
    <s v="Niederl. 3"/>
    <n v="1"/>
    <s v="Department"/>
    <s v="Supervisor"/>
    <s v="Manager"/>
    <s v="ang."/>
    <s v="M"/>
    <d v="2019-01-01T00:00:00"/>
    <m/>
    <s v=""/>
    <n v="1"/>
    <d v="1977-04-20T00:00:00"/>
    <n v="42"/>
    <s v="N"/>
    <n v="30"/>
    <n v="2.5"/>
    <n v="39"/>
    <x v="0"/>
    <n v="1"/>
    <n v="365"/>
    <n v="0"/>
    <n v="68952"/>
    <n v="12024.754500000001"/>
    <n v="0"/>
    <n v="0"/>
    <n v="0"/>
    <n v="0"/>
    <n v="0"/>
    <n v="0"/>
    <n v="0"/>
    <n v="0"/>
    <n v="0"/>
    <n v="0"/>
    <n v="0"/>
    <n v="0"/>
    <n v="318"/>
    <n v="0"/>
    <n v="0"/>
    <n v="0"/>
    <n v="0"/>
    <n v="71.216099999999997"/>
    <n v="0"/>
    <n v="0"/>
  </r>
  <r>
    <d v="2021-04-01T00:00:00"/>
    <x v="13"/>
    <s v="P"/>
    <s v="Active"/>
    <n v="630"/>
    <x v="629"/>
    <s v="N"/>
    <x v="10"/>
    <n v="1075"/>
    <x v="0"/>
    <s v="Niederl. 3"/>
    <n v="1"/>
    <s v="Department"/>
    <s v="Supervisor"/>
    <s v="Non-Mgm."/>
    <s v="ang."/>
    <s v="W"/>
    <d v="2019-01-01T00:00:00"/>
    <m/>
    <s v=""/>
    <n v="1"/>
    <d v="1988-04-22T00:00:00"/>
    <n v="31"/>
    <s v="N"/>
    <n v="30"/>
    <n v="2.5"/>
    <n v="39"/>
    <x v="0"/>
    <n v="1"/>
    <n v="365"/>
    <n v="0"/>
    <n v="68964"/>
    <n v="12026.052000000001"/>
    <n v="0"/>
    <n v="0"/>
    <n v="0"/>
    <n v="0"/>
    <n v="0"/>
    <n v="0"/>
    <n v="0"/>
    <n v="0"/>
    <n v="0"/>
    <n v="0"/>
    <n v="0"/>
    <n v="0"/>
    <n v="318"/>
    <n v="0"/>
    <n v="0"/>
    <n v="0"/>
    <n v="0"/>
    <n v="71.216099999999997"/>
    <n v="0"/>
    <n v="0"/>
  </r>
  <r>
    <d v="2021-04-01T00:00:00"/>
    <x v="13"/>
    <s v="P"/>
    <s v="Active"/>
    <n v="631"/>
    <x v="630"/>
    <s v="N"/>
    <x v="30"/>
    <n v="1071"/>
    <x v="0"/>
    <s v="Niederl. 3"/>
    <n v="1"/>
    <s v="Department"/>
    <s v="Supervisor"/>
    <s v="Non-Mgm."/>
    <s v="ang."/>
    <s v="W"/>
    <d v="2019-01-15T00:00:00"/>
    <m/>
    <s v=""/>
    <n v="1"/>
    <d v="1982-10-23T00:00:00"/>
    <n v="37"/>
    <s v="N"/>
    <n v="30"/>
    <n v="2.5"/>
    <n v="30"/>
    <x v="0"/>
    <n v="0.76923076923076927"/>
    <n v="365"/>
    <n v="0"/>
    <n v="68976"/>
    <n v="12027.3495"/>
    <n v="0"/>
    <n v="0"/>
    <n v="0"/>
    <n v="0"/>
    <n v="0"/>
    <n v="0"/>
    <n v="0"/>
    <n v="0"/>
    <n v="0"/>
    <n v="0"/>
    <n v="0"/>
    <n v="0"/>
    <n v="318"/>
    <n v="0"/>
    <n v="0"/>
    <n v="0"/>
    <n v="0"/>
    <n v="71.216099999999997"/>
    <n v="0"/>
    <n v="0"/>
  </r>
  <r>
    <d v="2021-04-01T00:00:00"/>
    <x v="13"/>
    <s v="P"/>
    <s v="Active"/>
    <n v="632"/>
    <x v="631"/>
    <s v="N"/>
    <x v="9"/>
    <n v="1087"/>
    <x v="0"/>
    <s v="Niederl. 3"/>
    <n v="1"/>
    <s v="Department"/>
    <s v="Supervisor"/>
    <s v="Non-Mgm."/>
    <s v="ang."/>
    <s v="M"/>
    <d v="2019-01-01T00:00:00"/>
    <m/>
    <s v=""/>
    <n v="1"/>
    <d v="1994-03-24T00:00:00"/>
    <n v="25"/>
    <s v="N"/>
    <n v="30"/>
    <n v="2.5"/>
    <n v="39"/>
    <x v="0"/>
    <n v="1"/>
    <n v="365"/>
    <n v="0"/>
    <n v="68988"/>
    <n v="12028.647000000001"/>
    <n v="0"/>
    <n v="0"/>
    <n v="0"/>
    <n v="0"/>
    <n v="0"/>
    <n v="0"/>
    <n v="0"/>
    <n v="0"/>
    <n v="0"/>
    <n v="0"/>
    <n v="0"/>
    <n v="0"/>
    <n v="318"/>
    <n v="0"/>
    <n v="0"/>
    <n v="0"/>
    <n v="0"/>
    <n v="71.216099999999997"/>
    <n v="0"/>
    <n v="0"/>
  </r>
  <r>
    <d v="2021-04-01T00:00:00"/>
    <x v="13"/>
    <s v="P"/>
    <s v="Active"/>
    <n v="633"/>
    <x v="632"/>
    <s v="N"/>
    <x v="35"/>
    <n v="1078"/>
    <x v="0"/>
    <s v="Niederl. 3"/>
    <n v="1"/>
    <s v="Department"/>
    <s v="Supervisor"/>
    <s v="Manager"/>
    <s v="ang."/>
    <s v="M"/>
    <d v="2019-01-01T00:00:00"/>
    <m/>
    <s v=""/>
    <n v="1"/>
    <d v="1969-11-08T00:00:00"/>
    <n v="50"/>
    <s v="N"/>
    <n v="30"/>
    <n v="2.5"/>
    <n v="39"/>
    <x v="0"/>
    <n v="1"/>
    <n v="365"/>
    <n v="0"/>
    <n v="69000"/>
    <n v="12029.944500000001"/>
    <n v="0"/>
    <n v="0"/>
    <n v="0"/>
    <n v="0"/>
    <n v="0"/>
    <n v="0"/>
    <n v="0"/>
    <n v="0"/>
    <n v="0"/>
    <n v="0"/>
    <n v="0"/>
    <n v="0"/>
    <n v="318"/>
    <n v="0"/>
    <n v="0"/>
    <n v="0"/>
    <n v="0"/>
    <n v="71.216099999999997"/>
    <n v="1584.6455999999996"/>
    <n v="0"/>
  </r>
  <r>
    <d v="2021-04-01T00:00:00"/>
    <x v="13"/>
    <s v="P"/>
    <s v="Active"/>
    <n v="634"/>
    <x v="633"/>
    <s v="N"/>
    <x v="22"/>
    <n v="1035"/>
    <x v="5"/>
    <s v="Niederl. 5"/>
    <n v="1"/>
    <s v="Department"/>
    <s v="Supervisor"/>
    <s v="Non-Mgm."/>
    <s v="ang."/>
    <s v="M"/>
    <d v="2019-02-01T00:00:00"/>
    <m/>
    <s v=""/>
    <n v="0"/>
    <d v="1993-04-27T00:00:00"/>
    <n v="26"/>
    <s v="J"/>
    <n v="30"/>
    <n v="2.5"/>
    <n v="39"/>
    <x v="0"/>
    <n v="1"/>
    <n v="365"/>
    <n v="0"/>
    <n v="69012"/>
    <n v="12031.242000000002"/>
    <n v="0"/>
    <n v="0"/>
    <n v="0"/>
    <n v="0"/>
    <n v="0"/>
    <n v="0"/>
    <n v="0"/>
    <n v="0"/>
    <n v="0"/>
    <n v="0"/>
    <n v="3981.461538461539"/>
    <n v="3163.05"/>
    <n v="318"/>
    <n v="0"/>
    <n v="0"/>
    <n v="0"/>
    <n v="0"/>
    <n v="1671.2294590384618"/>
    <n v="0"/>
    <n v="0"/>
  </r>
  <r>
    <d v="2021-04-01T00:00:00"/>
    <x v="13"/>
    <s v="P"/>
    <s v="Active"/>
    <n v="635"/>
    <x v="634"/>
    <s v="N"/>
    <x v="22"/>
    <n v="1029"/>
    <x v="6"/>
    <s v="Niederl. 10"/>
    <n v="1"/>
    <s v="Department"/>
    <s v="Supervisor"/>
    <s v="Non-Mgm."/>
    <s v="ang."/>
    <s v="M"/>
    <d v="2019-01-01T00:00:00"/>
    <m/>
    <s v=""/>
    <n v="1"/>
    <d v="1975-02-02T00:00:00"/>
    <n v="44"/>
    <s v="J"/>
    <n v="30"/>
    <n v="2.5"/>
    <n v="39"/>
    <x v="0"/>
    <n v="1"/>
    <n v="365"/>
    <n v="0"/>
    <n v="69024"/>
    <n v="12032.539500000001"/>
    <n v="0"/>
    <n v="0"/>
    <n v="0"/>
    <n v="0"/>
    <n v="0"/>
    <n v="0"/>
    <n v="0"/>
    <n v="0"/>
    <n v="0"/>
    <n v="0"/>
    <n v="3982.1538461538457"/>
    <n v="3163.6000000000004"/>
    <n v="318"/>
    <n v="0"/>
    <n v="0"/>
    <n v="0"/>
    <n v="0"/>
    <n v="1671.5076738461539"/>
    <n v="0"/>
    <n v="0"/>
  </r>
  <r>
    <d v="2021-04-01T00:00:00"/>
    <x v="13"/>
    <s v="P"/>
    <s v="Active"/>
    <n v="636"/>
    <x v="635"/>
    <s v="Y"/>
    <x v="20"/>
    <n v="1027"/>
    <x v="6"/>
    <s v="Niederl. 10"/>
    <n v="0.5"/>
    <s v="Department"/>
    <s v="Supervisor"/>
    <s v="Non-Mgm."/>
    <s v="ang."/>
    <s v="W"/>
    <d v="2019-02-04T00:00:00"/>
    <m/>
    <s v=""/>
    <n v="0"/>
    <d v="1992-12-11T00:00:00"/>
    <n v="27"/>
    <s v="J"/>
    <n v="30"/>
    <n v="2.5"/>
    <n v="39"/>
    <x v="0"/>
    <n v="0.5"/>
    <n v="730"/>
    <n v="0"/>
    <n v="138084"/>
    <n v="24068.971499999989"/>
    <n v="0"/>
    <n v="0"/>
    <n v="0"/>
    <n v="0"/>
    <n v="0"/>
    <n v="0"/>
    <n v="0"/>
    <n v="0"/>
    <n v="0"/>
    <n v="0"/>
    <n v="7966.3846153846162"/>
    <n v="6328.8499999999995"/>
    <n v="318"/>
    <n v="0"/>
    <n v="0"/>
    <n v="0"/>
    <n v="0"/>
    <n v="3272.6338921153856"/>
    <n v="0"/>
    <n v="0"/>
  </r>
  <r>
    <d v="2021-04-01T00:00:00"/>
    <x v="13"/>
    <s v="P"/>
    <s v="Active"/>
    <n v="636"/>
    <x v="635"/>
    <s v="Y"/>
    <x v="20"/>
    <n v="1021"/>
    <x v="7"/>
    <s v="Niederl. 9"/>
    <n v="0.5"/>
    <s v="Department"/>
    <s v="Supervisor"/>
    <s v="Non-Mgm."/>
    <s v="ang."/>
    <s v="W"/>
    <d v="2019-02-04T00:00:00"/>
    <m/>
    <s v=""/>
    <n v="0"/>
    <d v="1992-12-11T00:00:00"/>
    <n v="27"/>
    <s v="J"/>
    <n v="30"/>
    <n v="2.5"/>
    <n v="39"/>
    <x v="0"/>
    <n v="0.5"/>
    <n v="730"/>
    <n v="0"/>
    <n v="138084"/>
    <n v="24068.971499999989"/>
    <n v="0"/>
    <n v="0"/>
    <n v="0"/>
    <n v="0"/>
    <n v="0"/>
    <n v="0"/>
    <n v="0"/>
    <n v="0"/>
    <n v="0"/>
    <n v="0"/>
    <n v="7966.3846153846162"/>
    <n v="6328.8499999999995"/>
    <n v="318"/>
    <n v="0"/>
    <n v="0"/>
    <n v="0"/>
    <n v="0"/>
    <n v="3272.6338921153856"/>
    <n v="0"/>
    <n v="0"/>
  </r>
  <r>
    <d v="2021-04-01T00:00:00"/>
    <x v="13"/>
    <s v="P"/>
    <s v="Active"/>
    <n v="637"/>
    <x v="636"/>
    <s v="N"/>
    <x v="16"/>
    <n v="1067"/>
    <x v="3"/>
    <s v="Niederl. 8"/>
    <n v="1"/>
    <s v="Department"/>
    <s v="Supervisor"/>
    <s v="Non-Mgm."/>
    <s v="ang."/>
    <s v="W"/>
    <d v="2019-02-01T00:00:00"/>
    <m/>
    <s v=""/>
    <n v="0"/>
    <d v="1992-03-11T00:00:00"/>
    <n v="27"/>
    <s v="N"/>
    <n v="30"/>
    <n v="2.5"/>
    <n v="39"/>
    <x v="0"/>
    <n v="1"/>
    <n v="365"/>
    <n v="0"/>
    <n v="69060"/>
    <n v="12036.432000000001"/>
    <n v="0"/>
    <n v="0"/>
    <n v="0"/>
    <n v="0"/>
    <n v="0"/>
    <n v="0"/>
    <n v="0"/>
    <n v="0"/>
    <n v="0"/>
    <n v="0"/>
    <n v="0"/>
    <n v="0"/>
    <n v="318"/>
    <n v="0"/>
    <n v="0"/>
    <n v="0"/>
    <n v="0"/>
    <n v="71.216099999999997"/>
    <n v="0"/>
    <n v="0"/>
  </r>
  <r>
    <d v="2021-04-01T00:00:00"/>
    <x v="13"/>
    <s v="P"/>
    <s v="Active"/>
    <n v="638"/>
    <x v="637"/>
    <s v="Y"/>
    <x v="16"/>
    <n v="1019"/>
    <x v="7"/>
    <s v="Niederl. 9"/>
    <n v="0.5"/>
    <s v="Department"/>
    <s v="Supervisor"/>
    <s v="Non-Mgm."/>
    <s v="ang."/>
    <s v="W"/>
    <d v="2019-02-01T00:00:00"/>
    <m/>
    <s v=""/>
    <n v="0"/>
    <d v="1965-12-12T00:00:00"/>
    <n v="54"/>
    <s v="N"/>
    <n v="30"/>
    <n v="2.5"/>
    <n v="39"/>
    <x v="0"/>
    <n v="0.5"/>
    <n v="730"/>
    <n v="0"/>
    <n v="138156"/>
    <n v="24076.756499999992"/>
    <n v="0"/>
    <n v="0"/>
    <n v="0"/>
    <n v="0"/>
    <n v="0"/>
    <n v="0"/>
    <n v="0"/>
    <n v="0"/>
    <n v="0"/>
    <n v="0"/>
    <n v="0"/>
    <n v="0"/>
    <n v="318"/>
    <n v="0"/>
    <n v="0"/>
    <n v="0"/>
    <n v="0"/>
    <n v="71.216099999999997"/>
    <n v="0"/>
    <n v="0"/>
  </r>
  <r>
    <d v="2021-04-01T00:00:00"/>
    <x v="13"/>
    <s v="P"/>
    <s v="Active"/>
    <n v="638"/>
    <x v="637"/>
    <s v="Y"/>
    <x v="16"/>
    <n v="1025"/>
    <x v="6"/>
    <s v="Niederl. 10"/>
    <n v="0.5"/>
    <s v="Department"/>
    <s v="Supervisor"/>
    <s v="Non-Mgm."/>
    <s v="ang."/>
    <s v="W"/>
    <d v="2019-02-01T00:00:00"/>
    <m/>
    <s v=""/>
    <n v="0"/>
    <d v="1965-12-12T00:00:00"/>
    <n v="54"/>
    <s v="N"/>
    <n v="30"/>
    <n v="2.5"/>
    <n v="39"/>
    <x v="0"/>
    <n v="0.5"/>
    <n v="730"/>
    <n v="0"/>
    <n v="138156"/>
    <n v="24076.756499999992"/>
    <n v="0"/>
    <n v="0"/>
    <n v="0"/>
    <n v="0"/>
    <n v="0"/>
    <n v="0"/>
    <n v="0"/>
    <n v="0"/>
    <n v="0"/>
    <n v="0"/>
    <n v="0"/>
    <n v="0"/>
    <n v="318"/>
    <n v="0"/>
    <n v="0"/>
    <n v="0"/>
    <n v="0"/>
    <n v="71.216099999999997"/>
    <n v="0"/>
    <n v="0"/>
  </r>
  <r>
    <d v="2021-04-01T00:00:00"/>
    <x v="13"/>
    <s v="P"/>
    <s v="Active"/>
    <n v="639"/>
    <x v="638"/>
    <s v="Y"/>
    <x v="16"/>
    <n v="1037"/>
    <x v="4"/>
    <s v="Niederl. 6"/>
    <n v="0.5"/>
    <s v="Department"/>
    <s v="Supervisor"/>
    <s v="Manager"/>
    <s v="ang."/>
    <s v="M"/>
    <d v="2019-02-01T00:00:00"/>
    <m/>
    <s v=""/>
    <n v="0"/>
    <d v="1978-12-26T00:00:00"/>
    <n v="41"/>
    <s v="N"/>
    <n v="30"/>
    <n v="2.5"/>
    <n v="39"/>
    <x v="0"/>
    <n v="0.5"/>
    <n v="730"/>
    <n v="0"/>
    <n v="138204"/>
    <n v="24081.946499999991"/>
    <n v="0"/>
    <n v="0"/>
    <n v="0"/>
    <n v="0"/>
    <n v="0"/>
    <n v="0"/>
    <n v="0"/>
    <n v="0"/>
    <n v="0"/>
    <n v="0"/>
    <n v="0"/>
    <n v="0"/>
    <n v="318"/>
    <n v="0"/>
    <n v="0"/>
    <n v="0"/>
    <n v="0"/>
    <n v="71.216099999999997"/>
    <n v="2402.6183999999994"/>
    <n v="0"/>
  </r>
  <r>
    <d v="2021-04-01T00:00:00"/>
    <x v="13"/>
    <s v="P"/>
    <s v="Active"/>
    <n v="639"/>
    <x v="638"/>
    <s v="Y"/>
    <x v="16"/>
    <n v="1031"/>
    <x v="5"/>
    <s v="Niederl. 5"/>
    <n v="0.5"/>
    <s v="Department"/>
    <s v="Supervisor"/>
    <s v="Manager"/>
    <s v="ang."/>
    <s v="M"/>
    <d v="2019-02-01T00:00:00"/>
    <m/>
    <s v=""/>
    <n v="0"/>
    <d v="1978-12-26T00:00:00"/>
    <n v="41"/>
    <s v="N"/>
    <n v="30"/>
    <n v="2.5"/>
    <n v="39"/>
    <x v="0"/>
    <n v="0.5"/>
    <n v="730"/>
    <n v="0"/>
    <n v="138204"/>
    <n v="24081.946499999991"/>
    <n v="0"/>
    <n v="0"/>
    <n v="0"/>
    <n v="0"/>
    <n v="0"/>
    <n v="0"/>
    <n v="0"/>
    <n v="0"/>
    <n v="0"/>
    <n v="0"/>
    <n v="0"/>
    <n v="0"/>
    <n v="318"/>
    <n v="0"/>
    <n v="0"/>
    <n v="0"/>
    <n v="0"/>
    <n v="71.216099999999997"/>
    <n v="2402.6183999999994"/>
    <n v="0"/>
  </r>
  <r>
    <d v="2021-04-01T00:00:00"/>
    <x v="13"/>
    <s v="P"/>
    <s v="Active"/>
    <n v="640"/>
    <x v="639"/>
    <s v="N"/>
    <x v="6"/>
    <n v="1014"/>
    <x v="1"/>
    <s v="Niederl. 1"/>
    <n v="1"/>
    <s v="Department"/>
    <s v="Supervisor"/>
    <s v="Non-Mgm."/>
    <s v="ang."/>
    <s v="W"/>
    <d v="2019-02-01T00:00:00"/>
    <m/>
    <s v=""/>
    <n v="0"/>
    <d v="1984-10-03T00:00:00"/>
    <n v="35"/>
    <s v="N"/>
    <n v="30"/>
    <n v="2.5"/>
    <n v="39"/>
    <x v="0"/>
    <n v="1"/>
    <n v="365"/>
    <n v="0"/>
    <n v="69120"/>
    <n v="12042.9195"/>
    <n v="0"/>
    <n v="0"/>
    <n v="0"/>
    <n v="0"/>
    <n v="0"/>
    <n v="0"/>
    <n v="0"/>
    <n v="0"/>
    <n v="0"/>
    <n v="0"/>
    <n v="0"/>
    <n v="0"/>
    <n v="318"/>
    <n v="0"/>
    <n v="0"/>
    <n v="0"/>
    <n v="0"/>
    <n v="71.216099999999997"/>
    <n v="0"/>
    <n v="0"/>
  </r>
  <r>
    <d v="2021-04-01T00:00:00"/>
    <x v="13"/>
    <s v="P"/>
    <s v="Active"/>
    <n v="641"/>
    <x v="640"/>
    <s v="N"/>
    <x v="9"/>
    <n v="1087"/>
    <x v="0"/>
    <s v="Niederl. 3"/>
    <n v="1"/>
    <s v="Department"/>
    <s v="Supervisor"/>
    <s v="Non-Mgm."/>
    <s v="ang."/>
    <s v="M"/>
    <d v="2019-02-01T00:00:00"/>
    <m/>
    <s v=""/>
    <n v="0"/>
    <d v="1988-11-14T00:00:00"/>
    <n v="31"/>
    <s v="N"/>
    <n v="30"/>
    <n v="2.5"/>
    <n v="39"/>
    <x v="0"/>
    <n v="1"/>
    <n v="365"/>
    <n v="0"/>
    <n v="69132"/>
    <n v="12044.217000000001"/>
    <n v="0"/>
    <n v="0"/>
    <n v="0"/>
    <n v="0"/>
    <n v="0"/>
    <n v="0"/>
    <n v="0"/>
    <n v="0"/>
    <n v="0"/>
    <n v="0"/>
    <n v="0"/>
    <n v="0"/>
    <n v="318"/>
    <n v="0"/>
    <n v="0"/>
    <n v="0"/>
    <n v="0"/>
    <n v="71.216099999999997"/>
    <n v="0"/>
    <n v="0"/>
  </r>
  <r>
    <d v="2021-04-01T00:00:00"/>
    <x v="13"/>
    <s v="P"/>
    <s v="Active"/>
    <n v="642"/>
    <x v="641"/>
    <s v="N"/>
    <x v="31"/>
    <n v="1022"/>
    <x v="7"/>
    <s v="Niederl. 9"/>
    <n v="1"/>
    <s v="Department"/>
    <s v="Supervisor"/>
    <s v="Non-Mgm."/>
    <s v="ang."/>
    <s v="M"/>
    <d v="2019-02-14T00:00:00"/>
    <m/>
    <s v=""/>
    <n v="0"/>
    <d v="1995-07-27T00:00:00"/>
    <n v="24"/>
    <s v="J"/>
    <n v="30"/>
    <n v="2.5"/>
    <n v="39"/>
    <x v="0"/>
    <n v="1"/>
    <n v="365"/>
    <n v="0"/>
    <n v="69144"/>
    <n v="12045.514500000001"/>
    <n v="0"/>
    <n v="0"/>
    <n v="360"/>
    <n v="0"/>
    <n v="0"/>
    <n v="22800"/>
    <n v="0"/>
    <n v="0"/>
    <n v="0"/>
    <n v="0"/>
    <n v="3989.0769230769229"/>
    <n v="3169.1"/>
    <n v="318"/>
    <n v="0"/>
    <n v="0"/>
    <n v="0"/>
    <n v="0"/>
    <n v="6860.9718219230772"/>
    <n v="937.08000000000027"/>
    <n v="0"/>
  </r>
  <r>
    <d v="2021-04-01T00:00:00"/>
    <x v="13"/>
    <s v="P"/>
    <s v="Active"/>
    <n v="643"/>
    <x v="642"/>
    <s v="N"/>
    <x v="35"/>
    <n v="1078"/>
    <x v="0"/>
    <s v="Niederl. 3"/>
    <n v="1"/>
    <s v="Department"/>
    <s v="Supervisor"/>
    <s v="Non-Mgm."/>
    <s v="ang."/>
    <s v="M"/>
    <d v="2019-03-01T00:00:00"/>
    <m/>
    <s v=""/>
    <n v="0"/>
    <d v="1971-10-28T00:00:00"/>
    <n v="48"/>
    <s v="N"/>
    <n v="30"/>
    <n v="2.5"/>
    <n v="39"/>
    <x v="0"/>
    <n v="1"/>
    <n v="365"/>
    <n v="0"/>
    <n v="69156"/>
    <n v="12046.812000000002"/>
    <n v="0"/>
    <n v="0"/>
    <n v="0"/>
    <n v="0"/>
    <n v="0"/>
    <n v="0"/>
    <n v="0"/>
    <n v="0"/>
    <n v="0"/>
    <n v="0"/>
    <n v="0"/>
    <n v="0"/>
    <n v="318"/>
    <n v="0"/>
    <n v="0"/>
    <n v="0"/>
    <n v="0"/>
    <n v="71.216099999999997"/>
    <n v="1387.0379999999996"/>
    <n v="0"/>
  </r>
  <r>
    <d v="2021-04-01T00:00:00"/>
    <x v="13"/>
    <s v="P"/>
    <s v="Active"/>
    <n v="644"/>
    <x v="643"/>
    <s v="Y"/>
    <x v="20"/>
    <n v="1058"/>
    <x v="2"/>
    <s v="Niederl. 7"/>
    <n v="0.5"/>
    <s v="Department"/>
    <s v="Supervisor"/>
    <s v="Non-Mgm."/>
    <s v="ang."/>
    <s v="M"/>
    <d v="2019-03-01T00:00:00"/>
    <m/>
    <s v=""/>
    <n v="0"/>
    <d v="1992-11-24T00:00:00"/>
    <n v="27"/>
    <s v="J"/>
    <n v="30"/>
    <n v="2.5"/>
    <n v="39"/>
    <x v="0"/>
    <n v="0.5"/>
    <n v="730"/>
    <n v="0"/>
    <n v="138348"/>
    <n v="24097.516499999994"/>
    <n v="0"/>
    <n v="0"/>
    <n v="0"/>
    <n v="0"/>
    <n v="0"/>
    <n v="0"/>
    <n v="0"/>
    <n v="0"/>
    <n v="0"/>
    <n v="0"/>
    <n v="7981.6153846153838"/>
    <n v="6340.95"/>
    <n v="318"/>
    <n v="0"/>
    <n v="0"/>
    <n v="0"/>
    <n v="0"/>
    <n v="3278.7546178846151"/>
    <n v="0"/>
    <n v="0"/>
  </r>
  <r>
    <d v="2021-04-01T00:00:00"/>
    <x v="13"/>
    <s v="P"/>
    <s v="Active"/>
    <n v="644"/>
    <x v="643"/>
    <s v="Y"/>
    <x v="20"/>
    <n v="1051"/>
    <x v="3"/>
    <s v="Niederl. 8"/>
    <n v="0.5"/>
    <s v="Department"/>
    <s v="Supervisor"/>
    <s v="Non-Mgm."/>
    <s v="ang."/>
    <s v="M"/>
    <d v="2019-03-01T00:00:00"/>
    <m/>
    <s v=""/>
    <n v="0"/>
    <d v="1992-11-24T00:00:00"/>
    <n v="27"/>
    <s v="J"/>
    <n v="30"/>
    <n v="2.5"/>
    <n v="39"/>
    <x v="0"/>
    <n v="0.5"/>
    <n v="730"/>
    <n v="0"/>
    <n v="138348"/>
    <n v="24097.516499999994"/>
    <n v="0"/>
    <n v="0"/>
    <n v="0"/>
    <n v="0"/>
    <n v="0"/>
    <n v="0"/>
    <n v="0"/>
    <n v="0"/>
    <n v="0"/>
    <n v="0"/>
    <n v="7981.6153846153838"/>
    <n v="6340.95"/>
    <n v="318"/>
    <n v="0"/>
    <n v="0"/>
    <n v="0"/>
    <n v="0"/>
    <n v="3278.7546178846151"/>
    <n v="0"/>
    <n v="0"/>
  </r>
  <r>
    <d v="2021-04-01T00:00:00"/>
    <x v="13"/>
    <s v="P"/>
    <s v="Active"/>
    <n v="645"/>
    <x v="644"/>
    <s v="N"/>
    <x v="22"/>
    <n v="1053"/>
    <x v="3"/>
    <s v="Niederl. 8"/>
    <n v="1"/>
    <s v="Department"/>
    <s v="Supervisor"/>
    <s v="Non-Mgm."/>
    <s v="ang."/>
    <s v="M"/>
    <d v="2019-03-01T00:00:00"/>
    <m/>
    <s v=""/>
    <n v="0"/>
    <d v="1989-09-27T00:00:00"/>
    <n v="30"/>
    <s v="J"/>
    <n v="30"/>
    <n v="2.5"/>
    <n v="39"/>
    <x v="0"/>
    <n v="1"/>
    <n v="365"/>
    <n v="0"/>
    <n v="69192"/>
    <n v="12050.704500000002"/>
    <n v="0"/>
    <n v="0"/>
    <n v="0"/>
    <n v="0"/>
    <n v="0"/>
    <n v="0"/>
    <n v="0"/>
    <n v="0"/>
    <n v="0"/>
    <n v="0"/>
    <n v="3991.8461538461534"/>
    <n v="3171.3"/>
    <n v="318"/>
    <n v="0"/>
    <n v="0"/>
    <n v="0"/>
    <n v="0"/>
    <n v="1675.4026811538465"/>
    <n v="0"/>
    <n v="0"/>
  </r>
  <r>
    <d v="2021-04-01T00:00:00"/>
    <x v="13"/>
    <s v="P"/>
    <s v="Active"/>
    <n v="646"/>
    <x v="645"/>
    <s v="N"/>
    <x v="22"/>
    <n v="1047"/>
    <x v="9"/>
    <s v="Niederl. 4"/>
    <n v="1"/>
    <s v="Department"/>
    <s v="Supervisor"/>
    <s v="Non-Mgm."/>
    <s v="ang."/>
    <s v="M"/>
    <d v="2019-03-01T00:00:00"/>
    <m/>
    <s v=""/>
    <n v="0"/>
    <d v="1995-01-06T00:00:00"/>
    <n v="25"/>
    <s v="J"/>
    <n v="30"/>
    <n v="2.5"/>
    <n v="39"/>
    <x v="0"/>
    <n v="1"/>
    <n v="365"/>
    <n v="0"/>
    <n v="69204"/>
    <n v="12052.002"/>
    <n v="0"/>
    <n v="0"/>
    <n v="0"/>
    <n v="0"/>
    <n v="0"/>
    <n v="0"/>
    <n v="0"/>
    <n v="0"/>
    <n v="0"/>
    <n v="0"/>
    <n v="3992.5384615384614"/>
    <n v="3171.8500000000004"/>
    <n v="318"/>
    <n v="0"/>
    <n v="0"/>
    <n v="0"/>
    <n v="0"/>
    <n v="1675.6808959615387"/>
    <n v="0"/>
    <n v="0"/>
  </r>
  <r>
    <d v="2021-04-01T00:00:00"/>
    <x v="13"/>
    <s v="P"/>
    <s v="Active"/>
    <n v="647"/>
    <x v="646"/>
    <s v="N"/>
    <x v="22"/>
    <n v="1047"/>
    <x v="9"/>
    <s v="Niederl. 4"/>
    <n v="1"/>
    <s v="Department"/>
    <s v="Supervisor"/>
    <s v="Non-Mgm."/>
    <s v="ang."/>
    <s v="M"/>
    <d v="2019-03-01T00:00:00"/>
    <m/>
    <s v=""/>
    <n v="0"/>
    <d v="1996-07-22T00:00:00"/>
    <n v="23"/>
    <s v="J"/>
    <n v="30"/>
    <n v="2.5"/>
    <n v="39"/>
    <x v="0"/>
    <n v="1"/>
    <n v="365"/>
    <n v="0"/>
    <n v="69216"/>
    <n v="12053.299500000001"/>
    <n v="0"/>
    <n v="0"/>
    <n v="0"/>
    <n v="0"/>
    <n v="0"/>
    <n v="0"/>
    <n v="0"/>
    <n v="0"/>
    <n v="0"/>
    <n v="0"/>
    <n v="3993.2307692307691"/>
    <n v="3172.4000000000005"/>
    <n v="318"/>
    <n v="0"/>
    <n v="0"/>
    <n v="0"/>
    <n v="0"/>
    <n v="1675.9591107692308"/>
    <n v="0"/>
    <n v="0"/>
  </r>
  <r>
    <d v="2021-04-01T00:00:00"/>
    <x v="13"/>
    <s v="P"/>
    <s v="Active"/>
    <n v="648"/>
    <x v="647"/>
    <s v="N"/>
    <x v="22"/>
    <n v="1047"/>
    <x v="9"/>
    <s v="Niederl. 4"/>
    <n v="1"/>
    <s v="Department"/>
    <s v="Supervisor"/>
    <s v="Non-Mgm."/>
    <s v="ang."/>
    <s v="M"/>
    <d v="2019-03-01T00:00:00"/>
    <m/>
    <s v=""/>
    <n v="0"/>
    <d v="1986-02-09T00:00:00"/>
    <n v="33"/>
    <s v="J"/>
    <n v="30"/>
    <n v="2.5"/>
    <n v="39"/>
    <x v="0"/>
    <n v="1"/>
    <n v="365"/>
    <n v="0"/>
    <n v="69228"/>
    <n v="12054.597000000002"/>
    <n v="0"/>
    <n v="0"/>
    <n v="0"/>
    <n v="0"/>
    <n v="0"/>
    <n v="0"/>
    <n v="0"/>
    <n v="0"/>
    <n v="0"/>
    <n v="0"/>
    <n v="3993.9230769230762"/>
    <n v="3172.95"/>
    <n v="318"/>
    <n v="0"/>
    <n v="0"/>
    <n v="0"/>
    <n v="0"/>
    <n v="1676.2373255769232"/>
    <n v="0"/>
    <n v="0"/>
  </r>
  <r>
    <d v="2021-04-01T00:00:00"/>
    <x v="13"/>
    <s v="P"/>
    <s v="Active"/>
    <n v="649"/>
    <x v="648"/>
    <s v="N"/>
    <x v="13"/>
    <n v="1061"/>
    <x v="11"/>
    <s v="Niederl. 12"/>
    <n v="1"/>
    <s v="Department"/>
    <s v="Supervisor"/>
    <s v="Director"/>
    <s v="ang."/>
    <s v="M"/>
    <d v="2019-04-01T00:00:00"/>
    <m/>
    <s v=""/>
    <n v="0"/>
    <d v="1966-02-15T00:00:00"/>
    <n v="53"/>
    <s v="N"/>
    <n v="30"/>
    <n v="2.5"/>
    <n v="39"/>
    <x v="0"/>
    <n v="1"/>
    <n v="365"/>
    <n v="0"/>
    <n v="69240"/>
    <n v="12055.894500000002"/>
    <n v="0"/>
    <n v="0"/>
    <n v="0"/>
    <n v="0"/>
    <n v="0"/>
    <n v="0"/>
    <n v="0"/>
    <n v="0"/>
    <n v="0"/>
    <n v="0"/>
    <n v="0"/>
    <n v="0"/>
    <n v="318"/>
    <n v="0"/>
    <n v="0"/>
    <n v="0"/>
    <n v="0"/>
    <n v="71.216099999999997"/>
    <n v="2235.6767999999997"/>
    <n v="0"/>
  </r>
  <r>
    <d v="2021-04-01T00:00:00"/>
    <x v="13"/>
    <s v="P"/>
    <s v="Active"/>
    <n v="650"/>
    <x v="649"/>
    <s v="N"/>
    <x v="27"/>
    <n v="1070"/>
    <x v="0"/>
    <s v="Niederl. 3"/>
    <n v="1"/>
    <s v="Department"/>
    <s v="Supervisor"/>
    <s v="Manager"/>
    <s v="ang."/>
    <s v="M"/>
    <d v="2019-04-01T00:00:00"/>
    <m/>
    <s v=""/>
    <n v="0"/>
    <d v="1971-09-19T00:00:00"/>
    <n v="48"/>
    <s v="N"/>
    <n v="30"/>
    <n v="2.5"/>
    <n v="39"/>
    <x v="0"/>
    <n v="1"/>
    <n v="365"/>
    <n v="0"/>
    <n v="69252"/>
    <n v="12057.192000000001"/>
    <n v="0"/>
    <n v="0"/>
    <n v="0"/>
    <n v="0"/>
    <n v="0"/>
    <n v="0"/>
    <n v="0"/>
    <n v="0"/>
    <n v="0"/>
    <n v="0"/>
    <n v="0"/>
    <n v="0"/>
    <n v="318"/>
    <n v="0"/>
    <n v="0"/>
    <n v="0"/>
    <n v="0"/>
    <n v="71.216099999999997"/>
    <n v="984.96000000000015"/>
    <n v="0"/>
  </r>
  <r>
    <d v="2021-04-01T00:00:00"/>
    <x v="13"/>
    <s v="P"/>
    <s v="Active"/>
    <n v="651"/>
    <x v="650"/>
    <s v="N"/>
    <x v="22"/>
    <n v="1053"/>
    <x v="3"/>
    <s v="Niederl. 8"/>
    <n v="1"/>
    <s v="Department"/>
    <s v="Supervisor"/>
    <s v="Non-Mgm."/>
    <s v="ang."/>
    <s v="M"/>
    <d v="2019-04-01T00:00:00"/>
    <m/>
    <s v=""/>
    <n v="0"/>
    <d v="1975-05-04T00:00:00"/>
    <n v="44"/>
    <s v="J"/>
    <n v="30"/>
    <n v="2.5"/>
    <n v="39"/>
    <x v="0"/>
    <n v="1"/>
    <n v="365"/>
    <n v="0"/>
    <n v="69264"/>
    <n v="12058.489500000003"/>
    <n v="0"/>
    <n v="0"/>
    <n v="0"/>
    <n v="0"/>
    <n v="0"/>
    <n v="0"/>
    <n v="0"/>
    <n v="0"/>
    <n v="0"/>
    <n v="0"/>
    <n v="3995.9999999999995"/>
    <n v="3174.6000000000008"/>
    <n v="318"/>
    <n v="0"/>
    <n v="0"/>
    <n v="0"/>
    <n v="0"/>
    <n v="1677.07197"/>
    <n v="0"/>
    <n v="0"/>
  </r>
  <r>
    <d v="2021-04-01T00:00:00"/>
    <x v="13"/>
    <s v="P"/>
    <s v="Active"/>
    <n v="652"/>
    <x v="651"/>
    <s v="N"/>
    <x v="16"/>
    <n v="1049"/>
    <x v="3"/>
    <s v="Niederl. 8"/>
    <n v="1"/>
    <s v="Department"/>
    <s v="Supervisor"/>
    <s v="Non-Mgm."/>
    <s v="ang."/>
    <s v="M"/>
    <d v="2018-10-01T00:00:00"/>
    <m/>
    <s v=""/>
    <n v="1"/>
    <d v="1983-04-24T00:00:00"/>
    <n v="36"/>
    <s v="J"/>
    <n v="30"/>
    <n v="2.5"/>
    <n v="39"/>
    <x v="0"/>
    <n v="1"/>
    <n v="365"/>
    <n v="0"/>
    <n v="69276"/>
    <n v="12059.787"/>
    <n v="0"/>
    <n v="0"/>
    <n v="0"/>
    <n v="0"/>
    <n v="0"/>
    <n v="0"/>
    <n v="0"/>
    <n v="0"/>
    <n v="0"/>
    <n v="0"/>
    <n v="3996.6923076923081"/>
    <n v="3175.1499999999996"/>
    <n v="318"/>
    <n v="0"/>
    <n v="0"/>
    <n v="0"/>
    <n v="0"/>
    <n v="1677.3501848076926"/>
    <n v="0"/>
    <n v="23.66"/>
  </r>
  <r>
    <d v="2021-04-01T00:00:00"/>
    <x v="13"/>
    <s v="P"/>
    <s v="Active"/>
    <n v="653"/>
    <x v="652"/>
    <s v="N"/>
    <x v="15"/>
    <n v="1032"/>
    <x v="5"/>
    <s v="Niederl. 5"/>
    <n v="1"/>
    <s v="Department"/>
    <s v="Supervisor"/>
    <s v="Non-Mgm."/>
    <s v="ang."/>
    <s v="W"/>
    <d v="2019-04-01T00:00:00"/>
    <m/>
    <s v=""/>
    <n v="0"/>
    <d v="1982-08-02T00:00:00"/>
    <n v="37"/>
    <s v="J"/>
    <n v="30"/>
    <n v="2.5"/>
    <n v="39"/>
    <x v="0"/>
    <n v="1"/>
    <n v="365"/>
    <n v="0"/>
    <n v="69288"/>
    <n v="12061.084500000003"/>
    <n v="0"/>
    <n v="0"/>
    <n v="0"/>
    <n v="0"/>
    <n v="0"/>
    <n v="0"/>
    <n v="0"/>
    <n v="0"/>
    <n v="0"/>
    <n v="0"/>
    <n v="3997.3846153846157"/>
    <n v="3175.7000000000007"/>
    <n v="318"/>
    <n v="0"/>
    <n v="0"/>
    <n v="0"/>
    <n v="0"/>
    <n v="1677.6283996153845"/>
    <n v="0"/>
    <n v="0"/>
  </r>
  <r>
    <d v="2021-04-01T00:00:00"/>
    <x v="13"/>
    <s v="P"/>
    <s v="Active"/>
    <n v="654"/>
    <x v="653"/>
    <s v="N"/>
    <x v="20"/>
    <n v="1039"/>
    <x v="4"/>
    <s v="Niederl. 6"/>
    <n v="1"/>
    <s v="Department"/>
    <s v="Supervisor"/>
    <s v="Non-Mgm."/>
    <s v="ang."/>
    <s v="M"/>
    <d v="2019-04-01T00:00:00"/>
    <m/>
    <s v=""/>
    <n v="0"/>
    <d v="1973-03-22T00:00:00"/>
    <n v="46"/>
    <s v="J"/>
    <n v="30"/>
    <n v="2.5"/>
    <n v="39"/>
    <x v="0"/>
    <n v="1"/>
    <n v="365"/>
    <n v="0"/>
    <n v="69300"/>
    <n v="12062.382000000001"/>
    <n v="0"/>
    <n v="0"/>
    <n v="0"/>
    <n v="0"/>
    <n v="0"/>
    <n v="0"/>
    <n v="0"/>
    <n v="0"/>
    <n v="0"/>
    <n v="0"/>
    <n v="3998.0769230769233"/>
    <n v="3176.25"/>
    <n v="318"/>
    <n v="0"/>
    <n v="0"/>
    <n v="0"/>
    <n v="0"/>
    <n v="1677.9066144230769"/>
    <n v="0"/>
    <n v="0"/>
  </r>
  <r>
    <d v="2021-04-01T00:00:00"/>
    <x v="13"/>
    <s v="P"/>
    <s v="Active"/>
    <n v="655"/>
    <x v="654"/>
    <s v="N"/>
    <x v="45"/>
    <n v="1094"/>
    <x v="0"/>
    <s v="Niederl. 3"/>
    <n v="1"/>
    <s v="Department"/>
    <s v="Supervisor"/>
    <s v="Non-Mgm."/>
    <s v="ang."/>
    <s v="M"/>
    <d v="2019-04-01T00:00:00"/>
    <m/>
    <s v=""/>
    <n v="0"/>
    <d v="1976-12-31T00:00:00"/>
    <n v="43"/>
    <s v="N"/>
    <n v="30"/>
    <n v="2.5"/>
    <n v="39"/>
    <x v="0"/>
    <n v="1"/>
    <n v="365"/>
    <n v="0"/>
    <n v="69312"/>
    <n v="12063.679500000002"/>
    <n v="0"/>
    <n v="0"/>
    <n v="0"/>
    <n v="0"/>
    <n v="0"/>
    <n v="0"/>
    <n v="0"/>
    <n v="0"/>
    <n v="0"/>
    <n v="0"/>
    <n v="0"/>
    <n v="0"/>
    <n v="318"/>
    <n v="0"/>
    <n v="0"/>
    <n v="0"/>
    <n v="0"/>
    <n v="71.216099999999997"/>
    <n v="1986.4955999999993"/>
    <n v="0"/>
  </r>
  <r>
    <d v="2021-04-01T00:00:00"/>
    <x v="13"/>
    <s v="P"/>
    <s v="Active"/>
    <n v="656"/>
    <x v="655"/>
    <s v="N"/>
    <x v="0"/>
    <n v="1090"/>
    <x v="0"/>
    <s v="Niederl. 3"/>
    <n v="1"/>
    <s v="Department"/>
    <s v="Supervisor"/>
    <s v="Manager"/>
    <s v="ang."/>
    <s v="M"/>
    <d v="2019-04-01T00:00:00"/>
    <m/>
    <s v=""/>
    <n v="0"/>
    <d v="1984-09-22T00:00:00"/>
    <n v="35"/>
    <s v="N"/>
    <n v="30"/>
    <n v="2.5"/>
    <n v="39"/>
    <x v="0"/>
    <n v="1"/>
    <n v="365"/>
    <n v="0"/>
    <n v="69324"/>
    <n v="12064.977000000001"/>
    <n v="0"/>
    <n v="0"/>
    <n v="0"/>
    <n v="0"/>
    <n v="0"/>
    <n v="0"/>
    <n v="0"/>
    <n v="0"/>
    <n v="0"/>
    <n v="0"/>
    <n v="0"/>
    <n v="0"/>
    <n v="318"/>
    <n v="0"/>
    <n v="0"/>
    <n v="0"/>
    <n v="0"/>
    <n v="71.216099999999997"/>
    <n v="0"/>
    <n v="0"/>
  </r>
  <r>
    <d v="2021-04-01T00:00:00"/>
    <x v="13"/>
    <s v="P"/>
    <s v="Active"/>
    <n v="657"/>
    <x v="656"/>
    <s v="N"/>
    <x v="36"/>
    <n v="1054"/>
    <x v="8"/>
    <s v="Niederl. 2"/>
    <n v="1"/>
    <s v="Department"/>
    <s v="Supervisor"/>
    <s v="Non-Mgm."/>
    <s v="ang."/>
    <s v="W"/>
    <d v="2019-04-01T00:00:00"/>
    <m/>
    <s v=""/>
    <n v="0"/>
    <d v="1996-01-02T00:00:00"/>
    <n v="24"/>
    <s v="N"/>
    <n v="30"/>
    <n v="2.5"/>
    <n v="39"/>
    <x v="0"/>
    <n v="1"/>
    <n v="365"/>
    <n v="0"/>
    <n v="69336"/>
    <n v="12066.274500000001"/>
    <n v="0"/>
    <n v="0"/>
    <n v="0"/>
    <n v="0"/>
    <n v="0"/>
    <n v="0"/>
    <n v="0"/>
    <n v="0"/>
    <n v="0"/>
    <n v="0"/>
    <n v="0"/>
    <n v="0"/>
    <n v="318"/>
    <n v="0"/>
    <n v="0"/>
    <n v="0"/>
    <n v="0"/>
    <n v="71.216099999999997"/>
    <n v="0"/>
    <n v="0"/>
  </r>
  <r>
    <d v="2021-04-01T00:00:00"/>
    <x v="13"/>
    <s v="P"/>
    <s v="Active"/>
    <n v="658"/>
    <x v="657"/>
    <s v="N"/>
    <x v="7"/>
    <n v="1015"/>
    <x v="1"/>
    <s v="Niederl. 1"/>
    <n v="1"/>
    <s v="Department"/>
    <s v="Supervisor"/>
    <s v="Non-Mgm."/>
    <s v="ang."/>
    <s v="M"/>
    <d v="2019-04-01T00:00:00"/>
    <m/>
    <s v=""/>
    <n v="0"/>
    <d v="1996-06-20T00:00:00"/>
    <n v="23"/>
    <s v="N"/>
    <n v="30"/>
    <n v="2.5"/>
    <n v="39"/>
    <x v="0"/>
    <n v="1"/>
    <n v="365"/>
    <n v="0"/>
    <n v="69348"/>
    <n v="12067.572"/>
    <n v="0"/>
    <n v="0"/>
    <n v="0"/>
    <n v="0"/>
    <n v="0"/>
    <n v="0"/>
    <n v="0"/>
    <n v="0"/>
    <n v="0"/>
    <n v="0"/>
    <n v="0"/>
    <n v="0"/>
    <n v="318"/>
    <n v="0"/>
    <n v="0"/>
    <n v="0"/>
    <n v="0"/>
    <n v="71.216099999999997"/>
    <n v="0"/>
    <n v="0"/>
  </r>
  <r>
    <d v="2021-04-01T00:00:00"/>
    <x v="13"/>
    <s v="P"/>
    <s v="Active"/>
    <n v="659"/>
    <x v="658"/>
    <s v="N"/>
    <x v="37"/>
    <n v="1005"/>
    <x v="1"/>
    <s v="Niederl. 1"/>
    <n v="1"/>
    <s v="Department"/>
    <s v="Supervisor"/>
    <s v="Supervisor"/>
    <s v="ang."/>
    <s v="M"/>
    <d v="2002-09-01T00:00:00"/>
    <m/>
    <s v=""/>
    <n v="17"/>
    <d v="1986-09-02T00:00:00"/>
    <n v="33"/>
    <s v="N"/>
    <n v="30"/>
    <n v="2.5"/>
    <n v="39"/>
    <x v="0"/>
    <n v="1"/>
    <n v="365"/>
    <n v="0"/>
    <n v="69360"/>
    <n v="12068.869500000001"/>
    <n v="0"/>
    <n v="0"/>
    <n v="0"/>
    <n v="0"/>
    <n v="0"/>
    <n v="0"/>
    <n v="0"/>
    <n v="0"/>
    <n v="0"/>
    <n v="0"/>
    <n v="0"/>
    <n v="0"/>
    <n v="318"/>
    <n v="0"/>
    <n v="0"/>
    <n v="0"/>
    <n v="0"/>
    <n v="71.216099999999997"/>
    <n v="0"/>
    <n v="0"/>
  </r>
  <r>
    <d v="2021-04-01T00:00:00"/>
    <x v="13"/>
    <s v="P"/>
    <s v="Active"/>
    <n v="660"/>
    <x v="659"/>
    <s v="N"/>
    <x v="29"/>
    <n v="1079"/>
    <x v="0"/>
    <s v="Niederl. 3"/>
    <n v="1"/>
    <s v="Department"/>
    <s v="Supervisor"/>
    <s v="Supervisor"/>
    <s v="ang."/>
    <s v="M"/>
    <d v="2019-05-01T00:00:00"/>
    <m/>
    <s v=""/>
    <n v="0"/>
    <d v="1980-12-20T00:00:00"/>
    <n v="39"/>
    <s v="N"/>
    <n v="30"/>
    <n v="2.5"/>
    <n v="39"/>
    <x v="0"/>
    <n v="1"/>
    <n v="365"/>
    <n v="0"/>
    <n v="69372"/>
    <n v="12070.167000000001"/>
    <n v="0"/>
    <n v="0"/>
    <n v="0"/>
    <n v="0"/>
    <n v="0"/>
    <n v="0"/>
    <n v="0"/>
    <n v="0"/>
    <n v="0"/>
    <n v="0"/>
    <n v="0"/>
    <n v="0"/>
    <n v="318"/>
    <n v="0"/>
    <n v="0"/>
    <n v="0"/>
    <n v="0"/>
    <n v="71.216099999999997"/>
    <n v="0"/>
    <n v="0"/>
  </r>
  <r>
    <d v="2021-04-01T00:00:00"/>
    <x v="13"/>
    <s v="P"/>
    <s v="Active"/>
    <n v="661"/>
    <x v="660"/>
    <s v="N"/>
    <x v="13"/>
    <n v="1061"/>
    <x v="11"/>
    <s v="Niederl. 12"/>
    <n v="1"/>
    <s v="Department"/>
    <s v="Supervisor"/>
    <s v="Supervisor"/>
    <s v="ang."/>
    <s v="W"/>
    <d v="2019-05-15T00:00:00"/>
    <m/>
    <s v=""/>
    <n v="0"/>
    <d v="1980-11-25T00:00:00"/>
    <n v="39"/>
    <s v="N"/>
    <n v="30"/>
    <n v="2.5"/>
    <n v="39"/>
    <x v="0"/>
    <n v="1"/>
    <n v="365"/>
    <n v="0"/>
    <n v="69384"/>
    <n v="12071.464500000002"/>
    <n v="0"/>
    <n v="0"/>
    <n v="0"/>
    <n v="0"/>
    <n v="0"/>
    <n v="0"/>
    <n v="0"/>
    <n v="0"/>
    <n v="0"/>
    <n v="0"/>
    <n v="0"/>
    <n v="0"/>
    <n v="318"/>
    <n v="0"/>
    <n v="0"/>
    <n v="0"/>
    <n v="0"/>
    <n v="71.216099999999997"/>
    <n v="0"/>
    <n v="0"/>
  </r>
  <r>
    <d v="2021-04-01T00:00:00"/>
    <x v="13"/>
    <s v="P"/>
    <s v="Active"/>
    <n v="662"/>
    <x v="661"/>
    <s v="N"/>
    <x v="14"/>
    <n v="1003"/>
    <x v="1"/>
    <s v="Niederl. 1"/>
    <n v="1"/>
    <s v="Department"/>
    <s v="Supervisor"/>
    <s v="Non-Mgm."/>
    <s v="ang."/>
    <s v="W"/>
    <d v="2019-05-01T00:00:00"/>
    <m/>
    <s v=""/>
    <n v="0"/>
    <d v="1987-02-10T00:00:00"/>
    <n v="32"/>
    <s v="N"/>
    <n v="30"/>
    <n v="2.5"/>
    <n v="39"/>
    <x v="0"/>
    <n v="1"/>
    <n v="365"/>
    <n v="0"/>
    <n v="69396"/>
    <n v="12072.762000000001"/>
    <n v="0"/>
    <n v="0"/>
    <n v="0"/>
    <n v="0"/>
    <n v="0"/>
    <n v="0"/>
    <n v="0"/>
    <n v="0"/>
    <n v="0"/>
    <n v="0"/>
    <n v="0"/>
    <n v="0"/>
    <n v="318"/>
    <n v="0"/>
    <n v="0"/>
    <n v="0"/>
    <n v="0"/>
    <n v="71.216099999999997"/>
    <n v="0"/>
    <n v="0"/>
  </r>
  <r>
    <d v="2021-04-01T00:00:00"/>
    <x v="13"/>
    <s v="P"/>
    <s v="Active"/>
    <n v="663"/>
    <x v="662"/>
    <s v="N"/>
    <x v="37"/>
    <n v="1005"/>
    <x v="1"/>
    <s v="Niederl. 1"/>
    <n v="1"/>
    <s v="Department"/>
    <s v="Supervisor"/>
    <s v="Non-Mgm."/>
    <s v="ang."/>
    <s v="M"/>
    <d v="2019-05-01T00:00:00"/>
    <m/>
    <s v=""/>
    <n v="0"/>
    <d v="1991-05-21T00:00:00"/>
    <n v="28"/>
    <s v="N"/>
    <n v="30"/>
    <n v="2.5"/>
    <n v="39"/>
    <x v="0"/>
    <n v="1"/>
    <n v="365"/>
    <n v="0"/>
    <n v="69408"/>
    <n v="12074.059500000003"/>
    <n v="0"/>
    <n v="0"/>
    <n v="0"/>
    <n v="0"/>
    <n v="0"/>
    <n v="0"/>
    <n v="0"/>
    <n v="0"/>
    <n v="0"/>
    <n v="0"/>
    <n v="0"/>
    <n v="0"/>
    <n v="318"/>
    <n v="0"/>
    <n v="0"/>
    <n v="0"/>
    <n v="0"/>
    <n v="71.216099999999997"/>
    <n v="0"/>
    <n v="0"/>
  </r>
  <r>
    <d v="2021-04-01T00:00:00"/>
    <x v="13"/>
    <s v="P"/>
    <s v="Active"/>
    <n v="664"/>
    <x v="663"/>
    <s v="N"/>
    <x v="47"/>
    <n v="1016"/>
    <x v="1"/>
    <s v="Niederl. 1"/>
    <n v="1"/>
    <s v="Department"/>
    <s v="Supervisor"/>
    <s v="Non-Mgm."/>
    <s v="ang."/>
    <s v="W"/>
    <d v="2019-05-01T00:00:00"/>
    <m/>
    <s v=""/>
    <n v="0"/>
    <d v="1991-10-31T00:00:00"/>
    <n v="28"/>
    <s v="N"/>
    <n v="30"/>
    <n v="2.5"/>
    <n v="39"/>
    <x v="0"/>
    <n v="1"/>
    <n v="365"/>
    <n v="0"/>
    <n v="69420"/>
    <n v="12075.357000000002"/>
    <n v="0"/>
    <n v="0"/>
    <n v="0"/>
    <n v="0"/>
    <n v="0"/>
    <n v="0"/>
    <n v="0"/>
    <n v="0"/>
    <n v="0"/>
    <n v="0"/>
    <n v="0"/>
    <n v="0"/>
    <n v="318"/>
    <n v="0"/>
    <n v="0"/>
    <n v="0"/>
    <n v="0"/>
    <n v="71.216099999999997"/>
    <n v="0"/>
    <n v="0"/>
  </r>
  <r>
    <d v="2021-04-01T00:00:00"/>
    <x v="13"/>
    <s v="P"/>
    <s v="Active"/>
    <n v="665"/>
    <x v="664"/>
    <s v="N"/>
    <x v="9"/>
    <n v="1087"/>
    <x v="0"/>
    <s v="Niederl. 3"/>
    <n v="1"/>
    <s v="Department"/>
    <s v="Supervisor"/>
    <s v="Non-Mgm."/>
    <s v="Werks"/>
    <s v="M"/>
    <d v="2019-05-15T00:00:00"/>
    <d v="2020-04-30T00:00:00"/>
    <s v=""/>
    <n v="0"/>
    <d v="1998-04-20T00:00:00"/>
    <n v="21"/>
    <s v="N"/>
    <n v="0"/>
    <n v="0"/>
    <n v="20"/>
    <x v="0"/>
    <n v="0.51282051282051277"/>
    <n v="30"/>
    <n v="0"/>
    <n v="1691"/>
    <n v="370.75175000000002"/>
    <n v="0"/>
    <n v="0"/>
    <n v="0"/>
    <n v="0"/>
    <n v="0"/>
    <n v="0"/>
    <n v="0"/>
    <n v="0"/>
    <n v="0"/>
    <n v="0"/>
    <n v="0"/>
    <n v="0"/>
    <n v="26.5"/>
    <n v="0"/>
    <n v="0"/>
    <n v="0"/>
    <n v="0"/>
    <n v="5.9346750000000004"/>
    <n v="0"/>
    <n v="0"/>
  </r>
  <r>
    <d v="2021-04-01T00:00:00"/>
    <x v="13"/>
    <s v="P"/>
    <s v="Active"/>
    <n v="666"/>
    <x v="665"/>
    <s v="N"/>
    <x v="22"/>
    <n v="1053"/>
    <x v="3"/>
    <s v="Niederl. 8"/>
    <n v="1"/>
    <s v="Department"/>
    <s v="Supervisor"/>
    <s v="Non-Mgm."/>
    <s v="ang."/>
    <s v="M"/>
    <d v="2019-06-01T00:00:00"/>
    <m/>
    <s v=""/>
    <n v="0"/>
    <d v="1984-11-02T00:00:00"/>
    <n v="35"/>
    <s v="J"/>
    <n v="30"/>
    <n v="2.5"/>
    <n v="39"/>
    <x v="0"/>
    <n v="1"/>
    <n v="365"/>
    <n v="0"/>
    <n v="69433"/>
    <n v="12076.873750000001"/>
    <n v="0"/>
    <n v="0"/>
    <n v="0"/>
    <n v="0"/>
    <n v="0"/>
    <n v="0"/>
    <n v="0"/>
    <n v="0"/>
    <n v="0"/>
    <n v="0"/>
    <n v="4005.7499999999995"/>
    <n v="3182.3458333333333"/>
    <n v="318"/>
    <n v="0"/>
    <n v="0"/>
    <n v="0"/>
    <n v="0"/>
    <n v="1680.990161875"/>
    <n v="0"/>
    <n v="0"/>
  </r>
  <r>
    <d v="2021-04-01T00:00:00"/>
    <x v="13"/>
    <s v="P"/>
    <s v="Active"/>
    <n v="667"/>
    <x v="666"/>
    <s v="N"/>
    <x v="37"/>
    <n v="1005"/>
    <x v="1"/>
    <s v="Niederl. 1"/>
    <n v="1"/>
    <s v="Department"/>
    <s v="Supervisor"/>
    <s v="Non-Mgm."/>
    <s v="ang."/>
    <s v="M"/>
    <d v="2019-05-15T00:00:00"/>
    <m/>
    <s v=""/>
    <n v="0"/>
    <d v="1988-07-06T00:00:00"/>
    <n v="31"/>
    <s v="N"/>
    <n v="30"/>
    <n v="2.5"/>
    <n v="39"/>
    <x v="0"/>
    <n v="1"/>
    <n v="365"/>
    <n v="0"/>
    <n v="69445"/>
    <n v="12078.171250000001"/>
    <n v="0"/>
    <n v="0"/>
    <n v="0"/>
    <n v="0"/>
    <n v="0"/>
    <n v="0"/>
    <n v="0"/>
    <n v="0"/>
    <n v="0"/>
    <n v="0"/>
    <n v="0"/>
    <n v="0"/>
    <n v="318"/>
    <n v="0"/>
    <n v="0"/>
    <n v="0"/>
    <n v="0"/>
    <n v="71.216099999999997"/>
    <n v="0"/>
    <n v="0"/>
  </r>
  <r>
    <d v="2021-04-01T00:00:00"/>
    <x v="13"/>
    <s v="P"/>
    <s v="Active"/>
    <n v="668"/>
    <x v="667"/>
    <s v="N"/>
    <x v="22"/>
    <n v="1053"/>
    <x v="3"/>
    <s v="Niederl. 8"/>
    <n v="1"/>
    <s v="Department"/>
    <s v="Supervisor"/>
    <s v="Non-Mgm."/>
    <s v="ang."/>
    <s v="M"/>
    <d v="2019-06-01T00:00:00"/>
    <m/>
    <s v=""/>
    <n v="0"/>
    <d v="1979-07-07T00:00:00"/>
    <n v="40"/>
    <s v="J"/>
    <n v="30"/>
    <n v="2.5"/>
    <n v="39"/>
    <x v="0"/>
    <n v="1"/>
    <n v="365"/>
    <n v="0"/>
    <n v="69457"/>
    <n v="12079.468750000002"/>
    <n v="0"/>
    <n v="0"/>
    <n v="0"/>
    <n v="0"/>
    <n v="0"/>
    <n v="0"/>
    <n v="0"/>
    <n v="0"/>
    <n v="0"/>
    <n v="0"/>
    <n v="4007.1346153846152"/>
    <n v="3183.4458333333332"/>
    <n v="318"/>
    <n v="0"/>
    <n v="0"/>
    <n v="0"/>
    <n v="0"/>
    <n v="1681.5465914903848"/>
    <n v="0"/>
    <n v="0"/>
  </r>
  <r>
    <d v="2021-04-01T00:00:00"/>
    <x v="13"/>
    <s v="P"/>
    <s v="Active"/>
    <n v="669"/>
    <x v="668"/>
    <s v="N"/>
    <x v="31"/>
    <n v="1046"/>
    <x v="9"/>
    <s v="Niederl. 4"/>
    <n v="1"/>
    <s v="Department"/>
    <s v="Supervisor"/>
    <s v="Manager"/>
    <s v="ang."/>
    <s v="M"/>
    <d v="2019-06-17T00:00:00"/>
    <m/>
    <s v=""/>
    <n v="0"/>
    <d v="1978-07-27T00:00:00"/>
    <n v="41"/>
    <s v="N"/>
    <n v="30"/>
    <n v="2.5"/>
    <n v="39"/>
    <x v="0"/>
    <n v="1"/>
    <n v="365"/>
    <n v="0"/>
    <n v="69469"/>
    <n v="12080.766250000001"/>
    <n v="0"/>
    <n v="0"/>
    <n v="360"/>
    <n v="0"/>
    <n v="0"/>
    <n v="0"/>
    <n v="0"/>
    <n v="0"/>
    <n v="0"/>
    <n v="0"/>
    <n v="0"/>
    <n v="0"/>
    <n v="318"/>
    <n v="0"/>
    <n v="0"/>
    <n v="0"/>
    <n v="0"/>
    <n v="151.83810000000003"/>
    <n v="948.4799999999999"/>
    <n v="0"/>
  </r>
  <r>
    <d v="2021-04-01T00:00:00"/>
    <x v="13"/>
    <s v="P"/>
    <s v="Active"/>
    <n v="670"/>
    <x v="669"/>
    <s v="N"/>
    <x v="27"/>
    <n v="1070"/>
    <x v="0"/>
    <s v="Niederl. 3"/>
    <n v="1"/>
    <s v="Department"/>
    <s v="Supervisor"/>
    <s v="Non-Mgm."/>
    <s v="ang."/>
    <s v="M"/>
    <d v="2019-06-01T00:00:00"/>
    <m/>
    <s v=""/>
    <n v="0"/>
    <d v="1988-08-28T00:00:00"/>
    <n v="31"/>
    <s v="N"/>
    <n v="30"/>
    <n v="2.5"/>
    <n v="39"/>
    <x v="0"/>
    <n v="1"/>
    <n v="365"/>
    <n v="0"/>
    <n v="69481"/>
    <n v="12082.063750000001"/>
    <n v="0"/>
    <n v="0"/>
    <n v="0"/>
    <n v="0"/>
    <n v="0"/>
    <n v="0"/>
    <n v="0"/>
    <n v="0"/>
    <n v="0"/>
    <n v="0"/>
    <n v="0"/>
    <n v="0"/>
    <n v="318"/>
    <n v="0"/>
    <n v="0"/>
    <n v="0"/>
    <n v="0"/>
    <n v="71.216099999999997"/>
    <n v="0"/>
    <n v="0"/>
  </r>
  <r>
    <d v="2021-04-01T00:00:00"/>
    <x v="13"/>
    <s v="P"/>
    <s v="Active"/>
    <n v="671"/>
    <x v="670"/>
    <s v="N"/>
    <x v="27"/>
    <n v="1070"/>
    <x v="0"/>
    <s v="Niederl. 3"/>
    <n v="1"/>
    <s v="Department"/>
    <s v="Supervisor"/>
    <s v="Non-Mgm."/>
    <s v="ang."/>
    <s v="W"/>
    <d v="2019-06-01T00:00:00"/>
    <m/>
    <s v=""/>
    <n v="0"/>
    <d v="1988-11-25T00:00:00"/>
    <n v="31"/>
    <s v="N"/>
    <n v="30"/>
    <n v="2.5"/>
    <n v="39"/>
    <x v="0"/>
    <n v="1"/>
    <n v="365"/>
    <n v="0"/>
    <n v="69493"/>
    <n v="12083.361250000002"/>
    <n v="0"/>
    <n v="0"/>
    <n v="0"/>
    <n v="0"/>
    <n v="0"/>
    <n v="0"/>
    <n v="0"/>
    <n v="0"/>
    <n v="0"/>
    <n v="0"/>
    <n v="0"/>
    <n v="0"/>
    <n v="318"/>
    <n v="0"/>
    <n v="0"/>
    <n v="0"/>
    <n v="0"/>
    <n v="71.216099999999997"/>
    <n v="0"/>
    <n v="0"/>
  </r>
  <r>
    <d v="2021-04-01T00:00:00"/>
    <x v="13"/>
    <s v="P"/>
    <s v="Active"/>
    <n v="672"/>
    <x v="671"/>
    <s v="N"/>
    <x v="36"/>
    <n v="1054"/>
    <x v="8"/>
    <s v="Niederl. 2"/>
    <n v="1"/>
    <s v="Department"/>
    <s v="Supervisor"/>
    <s v="Non-Mgm."/>
    <s v="ang."/>
    <s v="M"/>
    <d v="2019-06-01T00:00:00"/>
    <m/>
    <s v=""/>
    <n v="0"/>
    <d v="1982-02-15T00:00:00"/>
    <n v="37"/>
    <s v="N"/>
    <n v="30"/>
    <n v="2.5"/>
    <n v="39"/>
    <x v="0"/>
    <n v="1"/>
    <n v="365"/>
    <n v="0"/>
    <n v="69505"/>
    <n v="12084.658750000002"/>
    <n v="0"/>
    <n v="0"/>
    <n v="0"/>
    <n v="0"/>
    <n v="0"/>
    <n v="0"/>
    <n v="0"/>
    <n v="0"/>
    <n v="0"/>
    <n v="0"/>
    <n v="0"/>
    <n v="0"/>
    <n v="318"/>
    <n v="0"/>
    <n v="0"/>
    <n v="0"/>
    <n v="0"/>
    <n v="71.216099999999997"/>
    <n v="0"/>
    <n v="0"/>
  </r>
  <r>
    <d v="2021-04-01T00:00:00"/>
    <x v="13"/>
    <s v="P"/>
    <s v="Active"/>
    <n v="673"/>
    <x v="672"/>
    <s v="N"/>
    <x v="9"/>
    <n v="1087"/>
    <x v="0"/>
    <s v="Niederl. 3"/>
    <n v="1"/>
    <s v="Department"/>
    <s v="Supervisor"/>
    <s v="Non-Mgm."/>
    <s v="ang."/>
    <s v="M"/>
    <d v="2019-06-17T00:00:00"/>
    <m/>
    <s v=""/>
    <n v="0"/>
    <d v="1993-01-12T00:00:00"/>
    <n v="27"/>
    <s v="N"/>
    <n v="30"/>
    <n v="2.5"/>
    <n v="39"/>
    <x v="0"/>
    <n v="1"/>
    <n v="365"/>
    <n v="0"/>
    <n v="69517"/>
    <n v="12085.956250000001"/>
    <n v="0"/>
    <n v="0"/>
    <n v="0"/>
    <n v="0"/>
    <n v="0"/>
    <n v="0"/>
    <n v="0"/>
    <n v="0"/>
    <n v="0"/>
    <n v="0"/>
    <n v="0"/>
    <n v="0"/>
    <n v="318"/>
    <n v="0"/>
    <n v="0"/>
    <n v="0"/>
    <n v="0"/>
    <n v="71.216099999999997"/>
    <n v="0"/>
    <n v="0"/>
  </r>
  <r>
    <d v="2021-04-01T00:00:00"/>
    <x v="13"/>
    <s v="P"/>
    <s v="Active"/>
    <n v="674"/>
    <x v="673"/>
    <s v="N"/>
    <x v="19"/>
    <n v="1083"/>
    <x v="0"/>
    <s v="Niederl. 3"/>
    <n v="1"/>
    <s v="Department"/>
    <s v="Supervisor"/>
    <s v="Non-Mgm."/>
    <s v="ang."/>
    <s v="M"/>
    <d v="2019-07-01T00:00:00"/>
    <m/>
    <s v=""/>
    <n v="0"/>
    <d v="1989-02-15T00:00:00"/>
    <n v="30"/>
    <s v="N"/>
    <n v="30"/>
    <n v="2.5"/>
    <n v="39"/>
    <x v="0"/>
    <n v="1"/>
    <n v="365"/>
    <n v="0"/>
    <n v="69529"/>
    <n v="12087.253750000002"/>
    <n v="0"/>
    <n v="0"/>
    <n v="0"/>
    <n v="0"/>
    <n v="0"/>
    <n v="0"/>
    <n v="0"/>
    <n v="0"/>
    <n v="0"/>
    <n v="0"/>
    <n v="0"/>
    <n v="0"/>
    <n v="318"/>
    <n v="0"/>
    <n v="0"/>
    <n v="0"/>
    <n v="0"/>
    <n v="71.216099999999997"/>
    <n v="0"/>
    <n v="0"/>
  </r>
  <r>
    <d v="2021-04-01T00:00:00"/>
    <x v="13"/>
    <s v="P"/>
    <s v="Active"/>
    <n v="675"/>
    <x v="674"/>
    <s v="N"/>
    <x v="22"/>
    <n v="1041"/>
    <x v="4"/>
    <s v="Niederl. 6"/>
    <n v="1"/>
    <s v="Department"/>
    <s v="Supervisor"/>
    <s v="Non-Mgm."/>
    <s v="ang."/>
    <s v="M"/>
    <d v="2019-07-01T00:00:00"/>
    <m/>
    <s v=""/>
    <n v="0"/>
    <d v="1970-01-12T00:00:00"/>
    <n v="50"/>
    <s v="J"/>
    <n v="30"/>
    <n v="2.5"/>
    <n v="39"/>
    <x v="0"/>
    <n v="1"/>
    <n v="365"/>
    <n v="0"/>
    <n v="69541"/>
    <n v="12088.551250000002"/>
    <n v="0"/>
    <n v="0"/>
    <n v="0"/>
    <n v="0"/>
    <n v="0"/>
    <n v="0"/>
    <n v="0"/>
    <n v="0"/>
    <n v="0"/>
    <n v="0"/>
    <n v="4011.9807692307691"/>
    <n v="3187.2958333333336"/>
    <n v="318"/>
    <n v="0"/>
    <n v="0"/>
    <n v="0"/>
    <n v="0"/>
    <n v="1683.4940951442306"/>
    <n v="0"/>
    <n v="0"/>
  </r>
  <r>
    <d v="2021-04-01T00:00:00"/>
    <x v="13"/>
    <s v="P"/>
    <s v="Active"/>
    <n v="676"/>
    <x v="675"/>
    <s v="N"/>
    <x v="22"/>
    <n v="1060"/>
    <x v="2"/>
    <s v="Niederl. 7"/>
    <n v="1"/>
    <s v="Department"/>
    <s v="Supervisor"/>
    <s v="Non-Mgm."/>
    <s v="ang."/>
    <s v="M"/>
    <d v="2019-07-01T00:00:00"/>
    <m/>
    <s v=""/>
    <n v="0"/>
    <d v="1968-10-15T00:00:00"/>
    <n v="51"/>
    <s v="J"/>
    <n v="30"/>
    <n v="2.5"/>
    <n v="39"/>
    <x v="0"/>
    <n v="1"/>
    <n v="365"/>
    <n v="0"/>
    <n v="69553"/>
    <n v="12089.848750000001"/>
    <n v="0"/>
    <n v="0"/>
    <n v="0"/>
    <n v="0"/>
    <n v="0"/>
    <n v="0"/>
    <n v="0"/>
    <n v="0"/>
    <n v="0"/>
    <n v="0"/>
    <n v="4012.6730769230771"/>
    <n v="3187.8458333333338"/>
    <n v="318"/>
    <n v="0"/>
    <n v="0"/>
    <n v="0"/>
    <n v="0"/>
    <n v="1683.772309951923"/>
    <n v="0"/>
    <n v="0"/>
  </r>
  <r>
    <d v="2021-04-01T00:00:00"/>
    <x v="13"/>
    <s v="P"/>
    <s v="Active"/>
    <n v="677"/>
    <x v="676"/>
    <s v="N"/>
    <x v="16"/>
    <n v="1067"/>
    <x v="11"/>
    <s v="Niederl. 12"/>
    <n v="1"/>
    <s v="Department"/>
    <s v="Supervisor"/>
    <s v="Non-Mgm."/>
    <s v="ang."/>
    <s v="M"/>
    <d v="2019-07-01T00:00:00"/>
    <m/>
    <s v=""/>
    <n v="0"/>
    <d v="1985-03-02T00:00:00"/>
    <n v="34"/>
    <s v="N"/>
    <n v="30"/>
    <n v="2.5"/>
    <n v="39"/>
    <x v="0"/>
    <n v="1"/>
    <n v="365"/>
    <n v="0"/>
    <n v="69565"/>
    <n v="12091.146250000002"/>
    <n v="0"/>
    <n v="0"/>
    <n v="0"/>
    <n v="0"/>
    <n v="0"/>
    <n v="0"/>
    <n v="0"/>
    <n v="0"/>
    <n v="0"/>
    <n v="0"/>
    <n v="0"/>
    <n v="0"/>
    <n v="318"/>
    <n v="0"/>
    <n v="0"/>
    <n v="0"/>
    <n v="0"/>
    <n v="71.216099999999997"/>
    <n v="0"/>
    <n v="0"/>
  </r>
  <r>
    <d v="2021-04-01T00:00:00"/>
    <x v="13"/>
    <s v="P"/>
    <s v="Active"/>
    <n v="678"/>
    <x v="677"/>
    <s v="N"/>
    <x v="31"/>
    <n v="1052"/>
    <x v="3"/>
    <s v="Niederl. 8"/>
    <n v="1"/>
    <s v="Department"/>
    <s v="Supervisor"/>
    <s v="Non-Mgm."/>
    <s v="ang."/>
    <s v="M"/>
    <d v="2019-07-01T00:00:00"/>
    <m/>
    <s v=""/>
    <n v="0"/>
    <d v="1967-03-01T00:00:00"/>
    <n v="52"/>
    <s v="J"/>
    <n v="30"/>
    <n v="2.5"/>
    <n v="39"/>
    <x v="0"/>
    <n v="1"/>
    <n v="365"/>
    <n v="0"/>
    <n v="69577"/>
    <n v="12092.443750000002"/>
    <n v="0"/>
    <n v="0"/>
    <n v="360"/>
    <n v="0"/>
    <n v="0"/>
    <n v="16200"/>
    <n v="0"/>
    <n v="0"/>
    <n v="0"/>
    <n v="0"/>
    <n v="4014.0576923076919"/>
    <n v="3188.9458333333337"/>
    <n v="318"/>
    <n v="0"/>
    <n v="0"/>
    <n v="0"/>
    <n v="0"/>
    <n v="5392.9407395673079"/>
    <n v="827.64000000000021"/>
    <n v="0"/>
  </r>
  <r>
    <d v="2021-04-01T00:00:00"/>
    <x v="13"/>
    <s v="P"/>
    <s v="Active"/>
    <n v="679"/>
    <x v="678"/>
    <s v="N"/>
    <x v="22"/>
    <n v="1041"/>
    <x v="4"/>
    <s v="Niederl. 6"/>
    <n v="1"/>
    <s v="Department"/>
    <s v="Supervisor"/>
    <s v="Non-Mgm."/>
    <s v="ang."/>
    <s v="M"/>
    <d v="2019-07-01T00:00:00"/>
    <m/>
    <s v=""/>
    <n v="0"/>
    <d v="1982-04-24T00:00:00"/>
    <n v="37"/>
    <s v="J"/>
    <n v="30"/>
    <n v="2.5"/>
    <n v="39"/>
    <x v="0"/>
    <n v="1"/>
    <n v="365"/>
    <n v="0"/>
    <n v="69589"/>
    <n v="12093.741250000001"/>
    <n v="0"/>
    <n v="0"/>
    <n v="0"/>
    <n v="0"/>
    <n v="0"/>
    <n v="0"/>
    <n v="0"/>
    <n v="0"/>
    <n v="0"/>
    <n v="0"/>
    <n v="4014.7499999999995"/>
    <n v="3189.4958333333334"/>
    <n v="318"/>
    <n v="0"/>
    <n v="0"/>
    <n v="0"/>
    <n v="0"/>
    <n v="1684.6069543749998"/>
    <n v="0"/>
    <n v="0"/>
  </r>
  <r>
    <d v="2021-04-01T00:00:00"/>
    <x v="13"/>
    <s v="P"/>
    <s v="Active"/>
    <n v="680"/>
    <x v="679"/>
    <s v="N"/>
    <x v="27"/>
    <n v="1070"/>
    <x v="0"/>
    <s v="Niederl. 3"/>
    <n v="1"/>
    <s v="Department"/>
    <s v="Supervisor"/>
    <s v="Manager"/>
    <s v="ang."/>
    <s v="M"/>
    <d v="2019-07-01T00:00:00"/>
    <m/>
    <s v=""/>
    <n v="0"/>
    <d v="1979-11-17T00:00:00"/>
    <n v="40"/>
    <s v="N"/>
    <n v="30"/>
    <n v="2.5"/>
    <n v="39"/>
    <x v="0"/>
    <n v="1"/>
    <n v="365"/>
    <n v="0"/>
    <n v="69601"/>
    <n v="12095.038750000002"/>
    <n v="0"/>
    <n v="0"/>
    <n v="0"/>
    <n v="0"/>
    <n v="0"/>
    <n v="0"/>
    <n v="0"/>
    <n v="0"/>
    <n v="0"/>
    <n v="0"/>
    <n v="0"/>
    <n v="0"/>
    <n v="318"/>
    <n v="0"/>
    <n v="0"/>
    <n v="0"/>
    <n v="0"/>
    <n v="71.216099999999997"/>
    <n v="0"/>
    <n v="0"/>
  </r>
  <r>
    <d v="2021-04-01T00:00:00"/>
    <x v="13"/>
    <s v="P"/>
    <s v="Active"/>
    <n v="681"/>
    <x v="680"/>
    <s v="N"/>
    <x v="36"/>
    <n v="1054"/>
    <x v="8"/>
    <s v="Niederl. 2"/>
    <n v="1"/>
    <s v="Department"/>
    <s v="Supervisor"/>
    <s v="Non-Mgm."/>
    <s v="ang."/>
    <s v="M"/>
    <d v="2016-09-01T00:00:00"/>
    <m/>
    <s v=""/>
    <n v="3"/>
    <d v="1994-02-10T00:00:00"/>
    <n v="25"/>
    <s v="N"/>
    <n v="30"/>
    <n v="2.5"/>
    <n v="39"/>
    <x v="0"/>
    <n v="1"/>
    <n v="365"/>
    <n v="0"/>
    <n v="69613"/>
    <n v="12096.336250000002"/>
    <n v="0"/>
    <n v="0"/>
    <n v="0"/>
    <n v="0"/>
    <n v="0"/>
    <n v="0"/>
    <n v="0"/>
    <n v="0"/>
    <n v="0"/>
    <n v="0"/>
    <n v="0"/>
    <n v="0"/>
    <n v="318"/>
    <n v="0"/>
    <n v="0"/>
    <n v="0"/>
    <n v="0"/>
    <n v="71.216099999999997"/>
    <n v="0"/>
    <n v="0"/>
  </r>
  <r>
    <d v="2021-04-01T00:00:00"/>
    <x v="13"/>
    <s v="P"/>
    <s v="Active"/>
    <n v="682"/>
    <x v="681"/>
    <s v="N"/>
    <x v="51"/>
    <n v="1092"/>
    <x v="9"/>
    <s v="Niederl. 4"/>
    <n v="1"/>
    <s v="Department"/>
    <s v="Supervisor"/>
    <s v="Non-Mgm."/>
    <s v="kfm"/>
    <s v="M"/>
    <d v="2019-08-01T00:00:00"/>
    <d v="2022-07-31T00:00:00"/>
    <s v=""/>
    <n v="2"/>
    <d v="1998-12-26T00:00:00"/>
    <n v="21"/>
    <s v="J"/>
    <n v="30"/>
    <n v="2.5"/>
    <n v="39"/>
    <x v="0"/>
    <n v="1"/>
    <n v="365"/>
    <n v="0"/>
    <n v="69625"/>
    <n v="12097.633750000001"/>
    <n v="0"/>
    <n v="0"/>
    <n v="0"/>
    <n v="0"/>
    <n v="0"/>
    <n v="0"/>
    <n v="0"/>
    <n v="0"/>
    <n v="0"/>
    <n v="0"/>
    <n v="4016.8269230769229"/>
    <n v="3191.1458333333339"/>
    <n v="318"/>
    <n v="0"/>
    <n v="0"/>
    <n v="0"/>
    <n v="0"/>
    <n v="1685.4415987980772"/>
    <n v="0"/>
    <n v="0"/>
  </r>
  <r>
    <d v="2021-04-01T00:00:00"/>
    <x v="13"/>
    <s v="P"/>
    <s v="Active"/>
    <n v="683"/>
    <x v="682"/>
    <s v="N"/>
    <x v="31"/>
    <n v="1028"/>
    <x v="6"/>
    <s v="Niederl. 10"/>
    <n v="1"/>
    <s v="Department"/>
    <s v="Supervisor"/>
    <s v="Non-Mgm."/>
    <s v="ang."/>
    <s v="M"/>
    <d v="2019-08-01T00:00:00"/>
    <m/>
    <s v=""/>
    <n v="0"/>
    <d v="1967-06-26T00:00:00"/>
    <n v="52"/>
    <s v="J"/>
    <n v="30"/>
    <n v="2.5"/>
    <n v="39"/>
    <x v="0"/>
    <n v="1"/>
    <n v="365"/>
    <n v="0"/>
    <n v="69637"/>
    <n v="12098.931250000001"/>
    <n v="0"/>
    <n v="0"/>
    <n v="0"/>
    <n v="0"/>
    <n v="0"/>
    <n v="16800"/>
    <n v="0"/>
    <n v="0"/>
    <n v="0"/>
    <n v="0"/>
    <n v="4017.5192307692314"/>
    <n v="3191.6958333333332"/>
    <n v="318"/>
    <n v="0"/>
    <n v="0"/>
    <n v="0"/>
    <n v="0"/>
    <n v="5448.0798136057692"/>
    <n v="937.08000000000027"/>
    <n v="0"/>
  </r>
  <r>
    <d v="2021-04-01T00:00:00"/>
    <x v="13"/>
    <s v="P"/>
    <s v="Active"/>
    <n v="684"/>
    <x v="683"/>
    <s v="N"/>
    <x v="37"/>
    <n v="1005"/>
    <x v="1"/>
    <s v="Niederl. 1"/>
    <n v="1"/>
    <s v="Department"/>
    <s v="Supervisor"/>
    <s v="Non-Mgm."/>
    <s v="ang."/>
    <s v="M"/>
    <d v="2014-07-01T00:00:00"/>
    <m/>
    <s v=""/>
    <n v="5"/>
    <d v="1993-09-25T00:00:00"/>
    <n v="26"/>
    <s v="N"/>
    <n v="30"/>
    <n v="2.5"/>
    <n v="39"/>
    <x v="0"/>
    <n v="1"/>
    <n v="365"/>
    <n v="0"/>
    <n v="69649"/>
    <n v="12100.228750000002"/>
    <n v="0"/>
    <n v="0"/>
    <n v="0"/>
    <n v="0"/>
    <n v="0"/>
    <n v="0"/>
    <n v="0"/>
    <n v="0"/>
    <n v="0"/>
    <n v="0"/>
    <n v="0"/>
    <n v="0"/>
    <n v="318"/>
    <n v="0"/>
    <n v="0"/>
    <n v="0"/>
    <n v="0"/>
    <n v="71.216099999999997"/>
    <n v="0"/>
    <n v="0"/>
  </r>
  <r>
    <d v="2021-04-01T00:00:00"/>
    <x v="13"/>
    <s v="P"/>
    <s v="Active"/>
    <n v="685"/>
    <x v="684"/>
    <s v="N"/>
    <x v="51"/>
    <n v="1092"/>
    <x v="5"/>
    <s v="Niederl. 5"/>
    <n v="1"/>
    <s v="Department"/>
    <s v="Supervisor"/>
    <s v="Non-Mgm."/>
    <s v="kfm"/>
    <s v="M"/>
    <d v="2019-08-01T00:00:00"/>
    <d v="2022-07-31T00:00:00"/>
    <s v=""/>
    <n v="2"/>
    <d v="1992-05-10T00:00:00"/>
    <n v="27"/>
    <s v="J"/>
    <n v="30"/>
    <n v="2.5"/>
    <n v="39"/>
    <x v="0"/>
    <n v="1"/>
    <n v="365"/>
    <n v="0"/>
    <n v="69661"/>
    <n v="12101.526250000003"/>
    <n v="0"/>
    <n v="0"/>
    <n v="0"/>
    <n v="0"/>
    <n v="0"/>
    <n v="0"/>
    <n v="0"/>
    <n v="0"/>
    <n v="0"/>
    <n v="0"/>
    <n v="4018.9038461538457"/>
    <n v="3192.7958333333331"/>
    <n v="318"/>
    <n v="0"/>
    <n v="0"/>
    <n v="0"/>
    <n v="0"/>
    <n v="1686.2762432211539"/>
    <n v="0"/>
    <n v="0"/>
  </r>
  <r>
    <d v="2021-04-01T00:00:00"/>
    <x v="13"/>
    <s v="P"/>
    <s v="Active"/>
    <n v="686"/>
    <x v="685"/>
    <s v="N"/>
    <x v="0"/>
    <n v="1090"/>
    <x v="0"/>
    <s v="Niederl. 3"/>
    <n v="1"/>
    <s v="Department"/>
    <s v="Supervisor"/>
    <s v="Non-Mgm."/>
    <s v="ang."/>
    <s v="W"/>
    <d v="2019-08-01T00:00:00"/>
    <m/>
    <s v=""/>
    <n v="0"/>
    <d v="1987-05-20T00:00:00"/>
    <n v="32"/>
    <s v="N"/>
    <n v="30"/>
    <n v="2.5"/>
    <n v="39"/>
    <x v="0"/>
    <n v="1"/>
    <n v="365"/>
    <n v="0"/>
    <n v="69673"/>
    <n v="12102.823750000001"/>
    <n v="0"/>
    <n v="0"/>
    <n v="0"/>
    <n v="0"/>
    <n v="0"/>
    <n v="0"/>
    <n v="0"/>
    <n v="0"/>
    <n v="0"/>
    <n v="0"/>
    <n v="0"/>
    <n v="0"/>
    <n v="318"/>
    <n v="0"/>
    <n v="0"/>
    <n v="0"/>
    <n v="0"/>
    <n v="71.216099999999997"/>
    <n v="0"/>
    <n v="0"/>
  </r>
  <r>
    <d v="2021-04-01T00:00:00"/>
    <x v="13"/>
    <s v="P"/>
    <s v="Active"/>
    <n v="687"/>
    <x v="686"/>
    <s v="N"/>
    <x v="22"/>
    <n v="1060"/>
    <x v="2"/>
    <s v="Niederl. 7"/>
    <n v="1"/>
    <s v="Department"/>
    <s v="Supervisor"/>
    <s v="Non-Mgm."/>
    <s v="ang."/>
    <s v="M"/>
    <d v="2019-08-01T00:00:00"/>
    <m/>
    <s v=""/>
    <n v="0"/>
    <d v="1980-03-08T00:00:00"/>
    <n v="39"/>
    <s v="J"/>
    <n v="30"/>
    <n v="2.5"/>
    <n v="39"/>
    <x v="0"/>
    <n v="1"/>
    <n v="365"/>
    <n v="0"/>
    <n v="69685"/>
    <n v="12104.121250000002"/>
    <n v="0"/>
    <n v="0"/>
    <n v="0"/>
    <n v="0"/>
    <n v="0"/>
    <n v="0"/>
    <n v="0"/>
    <n v="0"/>
    <n v="0"/>
    <n v="0"/>
    <n v="4020.2884615384614"/>
    <n v="3193.8958333333335"/>
    <n v="318"/>
    <n v="0"/>
    <n v="0"/>
    <n v="0"/>
    <n v="0"/>
    <n v="1686.8326728365384"/>
    <n v="0"/>
    <n v="0"/>
  </r>
  <r>
    <d v="2021-04-01T00:00:00"/>
    <x v="13"/>
    <s v="P"/>
    <s v="Active"/>
    <n v="688"/>
    <x v="687"/>
    <s v="N"/>
    <x v="51"/>
    <n v="1092"/>
    <x v="7"/>
    <s v="Niederl. 9"/>
    <n v="1"/>
    <s v="Department"/>
    <s v="Supervisor"/>
    <s v="Non-Mgm."/>
    <s v="kfm"/>
    <s v="W"/>
    <d v="2019-09-01T00:00:00"/>
    <d v="2022-08-31T00:00:00"/>
    <s v=""/>
    <n v="2"/>
    <d v="2001-07-16T00:00:00"/>
    <n v="18"/>
    <s v="J"/>
    <n v="30"/>
    <n v="2.5"/>
    <n v="39"/>
    <x v="0"/>
    <n v="1"/>
    <n v="365"/>
    <n v="0"/>
    <n v="69697"/>
    <n v="12105.418750000001"/>
    <n v="0"/>
    <n v="0"/>
    <n v="0"/>
    <n v="0"/>
    <n v="0"/>
    <n v="0"/>
    <n v="0"/>
    <n v="0"/>
    <n v="0"/>
    <n v="0"/>
    <n v="4020.9807692307691"/>
    <n v="3194.4458333333341"/>
    <n v="318"/>
    <n v="0"/>
    <n v="0"/>
    <n v="0"/>
    <n v="0"/>
    <n v="1687.1108876442308"/>
    <n v="0"/>
    <n v="0"/>
  </r>
  <r>
    <d v="2021-04-01T00:00:00"/>
    <x v="13"/>
    <s v="P"/>
    <s v="Active"/>
    <n v="689"/>
    <x v="688"/>
    <s v="N"/>
    <x v="21"/>
    <n v="1086"/>
    <x v="0"/>
    <s v="Niederl. 3"/>
    <n v="1"/>
    <s v="Department"/>
    <s v="Supervisor"/>
    <s v="Non-Mgm."/>
    <s v="Werks"/>
    <s v="M"/>
    <d v="2019-09-01T00:00:00"/>
    <d v="2020-12-20T00:00:00"/>
    <s v=""/>
    <n v="1"/>
    <d v="1998-01-15T00:00:00"/>
    <n v="22"/>
    <s v="N"/>
    <n v="0"/>
    <n v="0"/>
    <n v="20"/>
    <x v="0"/>
    <n v="0.51282051282051277"/>
    <n v="275"/>
    <n v="0"/>
    <n v="42319"/>
    <n v="8329.1350000000002"/>
    <n v="0"/>
    <n v="0"/>
    <n v="0"/>
    <n v="0"/>
    <n v="0"/>
    <n v="0"/>
    <n v="0"/>
    <n v="0"/>
    <n v="0"/>
    <n v="0"/>
    <n v="0"/>
    <n v="0"/>
    <n v="238.5"/>
    <n v="0"/>
    <n v="0"/>
    <n v="0"/>
    <n v="0"/>
    <n v="53.412074999999994"/>
    <n v="0"/>
    <n v="0"/>
  </r>
  <r>
    <d v="2021-04-01T00:00:00"/>
    <x v="13"/>
    <s v="P"/>
    <s v="Active"/>
    <n v="690"/>
    <x v="689"/>
    <s v="N"/>
    <x v="16"/>
    <n v="1067"/>
    <x v="11"/>
    <s v="Niederl. 12"/>
    <n v="1"/>
    <s v="Department"/>
    <s v="Supervisor"/>
    <s v="Non-Mgm."/>
    <s v="ang."/>
    <s v="W"/>
    <d v="2019-09-01T00:00:00"/>
    <m/>
    <s v=""/>
    <n v="0"/>
    <d v="1997-08-05T00:00:00"/>
    <n v="22"/>
    <s v="N"/>
    <n v="30"/>
    <n v="2.5"/>
    <n v="39"/>
    <x v="0"/>
    <n v="1"/>
    <n v="365"/>
    <n v="0"/>
    <n v="69718"/>
    <n v="12108.01375"/>
    <n v="0"/>
    <n v="0"/>
    <n v="0"/>
    <n v="0"/>
    <n v="0"/>
    <n v="0"/>
    <n v="0"/>
    <n v="0"/>
    <n v="0"/>
    <n v="0"/>
    <n v="0"/>
    <n v="0"/>
    <n v="318"/>
    <n v="0"/>
    <n v="0"/>
    <n v="0"/>
    <n v="0"/>
    <n v="71.216099999999997"/>
    <n v="0"/>
    <n v="0"/>
  </r>
  <r>
    <d v="2021-04-01T00:00:00"/>
    <x v="13"/>
    <s v="P"/>
    <s v="Active"/>
    <n v="691"/>
    <x v="690"/>
    <s v="N"/>
    <x v="9"/>
    <n v="1087"/>
    <x v="0"/>
    <s v="Niederl. 3"/>
    <n v="1"/>
    <s v="Department"/>
    <s v="Supervisor"/>
    <s v="Non-Mgm."/>
    <s v="ang."/>
    <s v="W"/>
    <d v="2019-09-01T00:00:00"/>
    <m/>
    <s v=""/>
    <n v="0"/>
    <d v="1989-02-06T00:00:00"/>
    <n v="30"/>
    <s v="N"/>
    <n v="30"/>
    <n v="2.5"/>
    <n v="39"/>
    <x v="0"/>
    <n v="1"/>
    <n v="365"/>
    <n v="0"/>
    <n v="69730"/>
    <n v="12109.311250000001"/>
    <n v="0"/>
    <n v="0"/>
    <n v="0"/>
    <n v="0"/>
    <n v="0"/>
    <n v="0"/>
    <n v="0"/>
    <n v="0"/>
    <n v="0"/>
    <n v="0"/>
    <n v="0"/>
    <n v="0"/>
    <n v="318"/>
    <n v="0"/>
    <n v="0"/>
    <n v="0"/>
    <n v="0"/>
    <n v="71.216099999999997"/>
    <n v="0"/>
    <n v="0"/>
  </r>
  <r>
    <d v="2021-04-01T00:00:00"/>
    <x v="13"/>
    <s v="P"/>
    <s v="Active"/>
    <n v="692"/>
    <x v="691"/>
    <s v="N"/>
    <x v="51"/>
    <n v="1092"/>
    <x v="8"/>
    <s v="Niederl. 2"/>
    <n v="1"/>
    <s v="Department"/>
    <s v="Supervisor"/>
    <s v="Non-Mgm."/>
    <s v="tech"/>
    <s v="M"/>
    <d v="2019-09-01T00:00:00"/>
    <d v="2022-08-31T00:00:00"/>
    <s v=""/>
    <n v="2"/>
    <d v="1998-03-01T00:00:00"/>
    <n v="21"/>
    <s v="J"/>
    <n v="30"/>
    <n v="2.5"/>
    <n v="39"/>
    <x v="0"/>
    <n v="1"/>
    <n v="365"/>
    <n v="0"/>
    <n v="69742"/>
    <n v="12110.608750000001"/>
    <n v="0"/>
    <n v="0"/>
    <n v="0"/>
    <n v="0"/>
    <n v="0"/>
    <n v="0"/>
    <n v="0"/>
    <n v="0"/>
    <n v="0"/>
    <n v="0"/>
    <n v="4023.5769230769229"/>
    <n v="3196.5083333333337"/>
    <n v="318"/>
    <n v="0"/>
    <n v="0"/>
    <n v="0"/>
    <n v="0"/>
    <n v="1688.1541931730771"/>
    <n v="0"/>
    <n v="0"/>
  </r>
  <r>
    <d v="2021-04-01T00:00:00"/>
    <x v="13"/>
    <s v="P"/>
    <s v="Active"/>
    <n v="693"/>
    <x v="692"/>
    <s v="N"/>
    <x v="51"/>
    <n v="1092"/>
    <x v="0"/>
    <s v="Niederl. 3"/>
    <n v="1"/>
    <s v="Department"/>
    <s v="Supervisor"/>
    <s v="Non-Mgm."/>
    <s v="kfm"/>
    <s v="M"/>
    <d v="2019-09-01T00:00:00"/>
    <d v="2021-08-31T00:00:00"/>
    <s v=""/>
    <n v="1"/>
    <d v="2002-01-10T00:00:00"/>
    <n v="18"/>
    <s v="J"/>
    <n v="30"/>
    <n v="2.5"/>
    <n v="39"/>
    <x v="0"/>
    <n v="1"/>
    <n v="365"/>
    <n v="0"/>
    <n v="69754"/>
    <n v="12111.906250000002"/>
    <n v="0"/>
    <n v="0"/>
    <n v="0"/>
    <n v="0"/>
    <n v="0"/>
    <n v="0"/>
    <n v="0"/>
    <n v="0"/>
    <n v="0"/>
    <n v="0"/>
    <n v="4024.2692307692309"/>
    <n v="3197.0583333333338"/>
    <n v="318"/>
    <n v="0"/>
    <n v="0"/>
    <n v="0"/>
    <n v="0"/>
    <n v="1688.4324079807693"/>
    <n v="0"/>
    <n v="0"/>
  </r>
  <r>
    <d v="2021-04-01T00:00:00"/>
    <x v="13"/>
    <s v="P"/>
    <s v="Active"/>
    <n v="694"/>
    <x v="693"/>
    <s v="N"/>
    <x v="29"/>
    <n v="1079"/>
    <x v="0"/>
    <s v="Niederl. 3"/>
    <n v="1"/>
    <s v="Department"/>
    <s v="Supervisor"/>
    <s v="Non-Mgm."/>
    <s v="Werks"/>
    <s v="W"/>
    <d v="2019-09-10T00:00:00"/>
    <d v="2020-08-31T00:00:00"/>
    <s v=""/>
    <n v="0"/>
    <d v="1995-12-08T00:00:00"/>
    <n v="24"/>
    <s v="N"/>
    <n v="0"/>
    <n v="0"/>
    <n v="20"/>
    <x v="0"/>
    <n v="0.51282051282051277"/>
    <n v="153"/>
    <n v="0"/>
    <n v="16104"/>
    <n v="3505.5915"/>
    <n v="0"/>
    <n v="0"/>
    <n v="0"/>
    <n v="0"/>
    <n v="0"/>
    <n v="0"/>
    <n v="0"/>
    <n v="0"/>
    <n v="0"/>
    <n v="0"/>
    <n v="0"/>
    <n v="0"/>
    <n v="132.5"/>
    <n v="0"/>
    <n v="0"/>
    <n v="0"/>
    <n v="0"/>
    <n v="29.673375"/>
    <n v="0"/>
    <n v="0"/>
  </r>
  <r>
    <d v="2021-04-01T00:00:00"/>
    <x v="13"/>
    <s v="P"/>
    <s v="Active"/>
    <n v="695"/>
    <x v="694"/>
    <s v="N"/>
    <x v="24"/>
    <n v="1081"/>
    <x v="0"/>
    <s v="Niederl. 3"/>
    <n v="1"/>
    <s v="Department"/>
    <s v="Supervisor"/>
    <s v="Non-Mgm."/>
    <s v="ang."/>
    <s v="M"/>
    <d v="2019-10-01T00:00:00"/>
    <m/>
    <s v=""/>
    <n v="0"/>
    <d v="1986-01-11T00:00:00"/>
    <n v="34"/>
    <s v="N"/>
    <n v="30"/>
    <n v="2.5"/>
    <n v="39"/>
    <x v="0"/>
    <n v="1"/>
    <n v="365"/>
    <n v="0"/>
    <n v="69771"/>
    <n v="12114.214250000001"/>
    <n v="0"/>
    <n v="0"/>
    <n v="0"/>
    <n v="0"/>
    <n v="0"/>
    <n v="0"/>
    <n v="0"/>
    <n v="0"/>
    <n v="0"/>
    <n v="0"/>
    <n v="0"/>
    <n v="0"/>
    <n v="318"/>
    <n v="0"/>
    <n v="0"/>
    <n v="0"/>
    <n v="0"/>
    <n v="71.216099999999997"/>
    <n v="0"/>
    <n v="0"/>
  </r>
  <r>
    <d v="2021-04-01T00:00:00"/>
    <x v="13"/>
    <s v="P"/>
    <s v="Active"/>
    <n v="696"/>
    <x v="695"/>
    <s v="N"/>
    <x v="22"/>
    <n v="1060"/>
    <x v="2"/>
    <s v="Niederl. 7"/>
    <n v="1"/>
    <s v="Department"/>
    <s v="Supervisor"/>
    <s v="Non-Mgm."/>
    <s v="ang."/>
    <s v="M"/>
    <d v="2019-09-16T00:00:00"/>
    <m/>
    <s v=""/>
    <n v="0"/>
    <d v="1984-06-26T00:00:00"/>
    <n v="35"/>
    <s v="J"/>
    <n v="30"/>
    <n v="2.5"/>
    <n v="39"/>
    <x v="0"/>
    <n v="1"/>
    <n v="365"/>
    <n v="0"/>
    <n v="69783"/>
    <n v="12115.511750000001"/>
    <n v="0"/>
    <n v="0"/>
    <n v="0"/>
    <n v="0"/>
    <n v="0"/>
    <n v="0"/>
    <n v="0"/>
    <n v="0"/>
    <n v="0"/>
    <n v="0"/>
    <n v="4025.9423076923076"/>
    <n v="3198.3874999999998"/>
    <n v="318"/>
    <n v="0"/>
    <n v="0"/>
    <n v="0"/>
    <n v="0"/>
    <n v="1689.1047604326925"/>
    <n v="0"/>
    <n v="0"/>
  </r>
  <r>
    <d v="2021-04-01T00:00:00"/>
    <x v="13"/>
    <s v="P"/>
    <s v="Active"/>
    <n v="697"/>
    <x v="696"/>
    <s v="N"/>
    <x v="16"/>
    <n v="1043"/>
    <x v="9"/>
    <s v="Niederl. 4"/>
    <n v="1"/>
    <s v="Department"/>
    <s v="Supervisor"/>
    <s v="Non-Mgm."/>
    <s v="ang."/>
    <s v="W"/>
    <d v="2019-10-01T00:00:00"/>
    <m/>
    <s v=""/>
    <n v="0"/>
    <d v="1991-07-10T00:00:00"/>
    <n v="28"/>
    <s v="J"/>
    <n v="30"/>
    <n v="2.5"/>
    <n v="25"/>
    <x v="0"/>
    <n v="0.64102564102564119"/>
    <n v="365"/>
    <n v="0"/>
    <n v="69795"/>
    <n v="12116.809250000002"/>
    <n v="0"/>
    <n v="0"/>
    <n v="0"/>
    <n v="0"/>
    <n v="0"/>
    <n v="0"/>
    <n v="0"/>
    <n v="0"/>
    <n v="0"/>
    <n v="0"/>
    <n v="6281.5500000000011"/>
    <n v="3198.9375000000005"/>
    <n v="318"/>
    <n v="0"/>
    <n v="0"/>
    <n v="0"/>
    <n v="0"/>
    <n v="2194.3712756250002"/>
    <n v="0"/>
    <n v="0"/>
  </r>
  <r>
    <d v="2021-04-01T00:00:00"/>
    <x v="13"/>
    <s v="P"/>
    <s v="Active"/>
    <n v="698"/>
    <x v="697"/>
    <s v="N"/>
    <x v="16"/>
    <n v="1049"/>
    <x v="3"/>
    <s v="Niederl. 8"/>
    <n v="1"/>
    <s v="Department"/>
    <s v="Supervisor"/>
    <s v="Non-Mgm."/>
    <s v="ang."/>
    <s v="M"/>
    <d v="2019-10-01T00:00:00"/>
    <m/>
    <s v=""/>
    <n v="0"/>
    <d v="1991-01-28T00:00:00"/>
    <n v="28"/>
    <s v="J"/>
    <n v="30"/>
    <n v="2.5"/>
    <n v="39"/>
    <x v="0"/>
    <n v="1"/>
    <n v="365"/>
    <n v="0"/>
    <n v="69807"/>
    <n v="12118.106750000001"/>
    <n v="0"/>
    <n v="0"/>
    <n v="0"/>
    <n v="0"/>
    <n v="0"/>
    <n v="0"/>
    <n v="0"/>
    <n v="0"/>
    <n v="0"/>
    <n v="0"/>
    <n v="4027.3269230769238"/>
    <n v="3199.4874999999997"/>
    <n v="318"/>
    <n v="0"/>
    <n v="0"/>
    <n v="0"/>
    <n v="0"/>
    <n v="1689.6611900480773"/>
    <n v="0"/>
    <n v="0"/>
  </r>
  <r>
    <d v="2021-04-01T00:00:00"/>
    <x v="13"/>
    <s v="P"/>
    <s v="Active"/>
    <n v="699"/>
    <x v="698"/>
    <s v="N"/>
    <x v="26"/>
    <n v="1091"/>
    <x v="0"/>
    <s v="Niederl. 3"/>
    <n v="1"/>
    <s v="Department"/>
    <s v="Supervisor"/>
    <s v="Non-Mgm."/>
    <s v="ang."/>
    <s v="W"/>
    <d v="2019-10-07T00:00:00"/>
    <d v="2020-09-30T00:00:00"/>
    <s v=""/>
    <n v="0"/>
    <d v="1998-02-07T00:00:00"/>
    <n v="21"/>
    <s v="N"/>
    <n v="9"/>
    <n v="0.75"/>
    <n v="15"/>
    <x v="0"/>
    <n v="0.38461538461538464"/>
    <n v="183"/>
    <n v="0"/>
    <n v="21592"/>
    <n v="4619.3982500000002"/>
    <n v="0"/>
    <n v="0"/>
    <n v="0"/>
    <n v="0"/>
    <n v="0"/>
    <n v="0"/>
    <n v="0"/>
    <n v="0"/>
    <n v="0"/>
    <n v="0"/>
    <n v="0"/>
    <n v="0"/>
    <n v="159"/>
    <n v="0"/>
    <n v="0"/>
    <n v="0"/>
    <n v="0"/>
    <n v="35.608049999999999"/>
    <n v="0"/>
    <n v="0"/>
  </r>
  <r>
    <d v="2021-04-01T00:00:00"/>
    <x v="13"/>
    <s v="P"/>
    <s v="Active"/>
    <n v="700"/>
    <x v="699"/>
    <s v="N"/>
    <x v="17"/>
    <n v="1088"/>
    <x v="0"/>
    <s v="Niederl. 3"/>
    <n v="1"/>
    <s v="Department"/>
    <s v="Supervisor"/>
    <s v="Non-Mgm."/>
    <s v="ang."/>
    <s v="W"/>
    <d v="2019-10-01T00:00:00"/>
    <d v="2021-09-30T00:00:00"/>
    <s v=""/>
    <n v="1"/>
    <d v="1982-09-25T00:00:00"/>
    <n v="37"/>
    <s v="N"/>
    <n v="30"/>
    <n v="2.5"/>
    <n v="15"/>
    <x v="0"/>
    <n v="0.38461538461538464"/>
    <n v="365"/>
    <n v="0"/>
    <n v="69825"/>
    <n v="12120.548250000002"/>
    <n v="0"/>
    <n v="0"/>
    <n v="0"/>
    <n v="0"/>
    <n v="0"/>
    <n v="0"/>
    <n v="0"/>
    <n v="0"/>
    <n v="0"/>
    <n v="0"/>
    <n v="0"/>
    <n v="0"/>
    <n v="318"/>
    <n v="0"/>
    <n v="0"/>
    <n v="0"/>
    <n v="0"/>
    <n v="71.216099999999997"/>
    <n v="0"/>
    <n v="0"/>
  </r>
  <r>
    <d v="2021-04-01T00:00:00"/>
    <x v="13"/>
    <s v="P"/>
    <s v="Active"/>
    <n v="701"/>
    <x v="700"/>
    <s v="N"/>
    <x v="53"/>
    <n v="1012"/>
    <x v="1"/>
    <s v="Niederl. 1"/>
    <n v="1"/>
    <s v="Department"/>
    <s v="Supervisor"/>
    <s v="Non-Mgm."/>
    <s v="kfm"/>
    <s v="W"/>
    <d v="2019-09-01T00:00:00"/>
    <d v="2022-08-31T00:00:00"/>
    <s v=""/>
    <n v="2"/>
    <d v="2000-09-12T00:00:00"/>
    <n v="19"/>
    <s v="J"/>
    <n v="30"/>
    <n v="2.5"/>
    <n v="39"/>
    <x v="0"/>
    <n v="1"/>
    <n v="365"/>
    <n v="0"/>
    <n v="69837"/>
    <n v="12121.845750000002"/>
    <n v="0"/>
    <n v="0"/>
    <n v="0"/>
    <n v="0"/>
    <n v="0"/>
    <n v="0"/>
    <n v="0"/>
    <n v="0"/>
    <n v="0"/>
    <n v="0"/>
    <n v="4029.0576923076924"/>
    <n v="3200.8625000000002"/>
    <n v="318"/>
    <n v="0"/>
    <n v="0"/>
    <n v="0"/>
    <n v="0"/>
    <n v="1690.3567270673077"/>
    <n v="0"/>
    <n v="0"/>
  </r>
  <r>
    <d v="2021-04-01T00:00:00"/>
    <x v="13"/>
    <s v="P"/>
    <s v="Active"/>
    <n v="702"/>
    <x v="701"/>
    <s v="N"/>
    <x v="52"/>
    <n v="1007"/>
    <x v="1"/>
    <s v="Niederl. 1"/>
    <n v="1"/>
    <s v="Department"/>
    <s v="Supervisor"/>
    <s v="Non-Mgm."/>
    <s v="tech"/>
    <s v="M"/>
    <d v="2019-09-01T00:00:00"/>
    <d v="2023-02-28T00:00:00"/>
    <s v=""/>
    <n v="3"/>
    <d v="2004-02-03T00:00:00"/>
    <n v="15"/>
    <s v="J"/>
    <n v="30"/>
    <n v="2.5"/>
    <n v="39"/>
    <x v="0"/>
    <n v="1"/>
    <n v="365"/>
    <n v="0"/>
    <n v="69849"/>
    <n v="12123.143250000003"/>
    <n v="0"/>
    <n v="0"/>
    <n v="0"/>
    <n v="0"/>
    <n v="0"/>
    <n v="0"/>
    <n v="0"/>
    <n v="0"/>
    <n v="0"/>
    <n v="0"/>
    <n v="4029.7499999999995"/>
    <n v="3201.4125000000008"/>
    <n v="318"/>
    <n v="0"/>
    <n v="0"/>
    <n v="0"/>
    <n v="0"/>
    <n v="1690.6349418750001"/>
    <n v="0"/>
    <n v="0"/>
  </r>
  <r>
    <d v="2021-04-01T00:00:00"/>
    <x v="13"/>
    <s v="P"/>
    <s v="Active"/>
    <n v="703"/>
    <x v="702"/>
    <s v="N"/>
    <x v="52"/>
    <n v="1007"/>
    <x v="1"/>
    <s v="Niederl. 1"/>
    <n v="1"/>
    <s v="Department"/>
    <s v="Supervisor"/>
    <s v="Non-Mgm."/>
    <s v="tech"/>
    <s v="M"/>
    <d v="2019-09-01T00:00:00"/>
    <d v="2023-02-28T00:00:00"/>
    <s v=""/>
    <n v="3"/>
    <d v="2003-04-29T00:00:00"/>
    <n v="16"/>
    <s v="J"/>
    <n v="30"/>
    <n v="2.5"/>
    <n v="39"/>
    <x v="0"/>
    <n v="1"/>
    <n v="365"/>
    <n v="0"/>
    <n v="69861"/>
    <n v="12124.440750000002"/>
    <n v="0"/>
    <n v="0"/>
    <n v="0"/>
    <n v="0"/>
    <n v="0"/>
    <n v="0"/>
    <n v="0"/>
    <n v="0"/>
    <n v="0"/>
    <n v="0"/>
    <n v="4030.4423076923076"/>
    <n v="3201.9625000000001"/>
    <n v="318"/>
    <n v="0"/>
    <n v="0"/>
    <n v="0"/>
    <n v="0"/>
    <n v="1690.9131566826923"/>
    <n v="0"/>
    <n v="0"/>
  </r>
  <r>
    <d v="2021-04-01T00:00:00"/>
    <x v="13"/>
    <s v="P"/>
    <s v="Active"/>
    <n v="704"/>
    <x v="703"/>
    <s v="N"/>
    <x v="52"/>
    <n v="1007"/>
    <x v="1"/>
    <s v="Niederl. 1"/>
    <n v="1"/>
    <s v="Department"/>
    <s v="Supervisor"/>
    <s v="Non-Mgm."/>
    <s v="tech"/>
    <s v="M"/>
    <d v="2019-09-01T00:00:00"/>
    <d v="2023-02-28T00:00:00"/>
    <s v=""/>
    <n v="3"/>
    <d v="2002-10-14T00:00:00"/>
    <n v="17"/>
    <s v="J"/>
    <n v="30"/>
    <n v="2.5"/>
    <n v="39"/>
    <x v="0"/>
    <n v="1"/>
    <n v="365"/>
    <n v="0"/>
    <n v="69873"/>
    <n v="12125.738250000002"/>
    <n v="0"/>
    <n v="0"/>
    <n v="0"/>
    <n v="0"/>
    <n v="0"/>
    <n v="0"/>
    <n v="0"/>
    <n v="0"/>
    <n v="0"/>
    <n v="0"/>
    <n v="4031.1346153846157"/>
    <n v="3202.5125000000003"/>
    <n v="318"/>
    <n v="0"/>
    <n v="0"/>
    <n v="0"/>
    <n v="0"/>
    <n v="1691.1913714903851"/>
    <n v="0"/>
    <n v="0"/>
  </r>
  <r>
    <d v="2021-04-01T00:00:00"/>
    <x v="13"/>
    <s v="P"/>
    <s v="Active"/>
    <n v="705"/>
    <x v="704"/>
    <s v="N"/>
    <x v="52"/>
    <n v="1007"/>
    <x v="1"/>
    <s v="Niederl. 1"/>
    <n v="1"/>
    <s v="Department"/>
    <s v="Supervisor"/>
    <s v="Non-Mgm."/>
    <s v="tech"/>
    <s v="M"/>
    <d v="2019-09-01T00:00:00"/>
    <d v="2023-02-28T00:00:00"/>
    <s v=""/>
    <n v="3"/>
    <d v="2003-01-10T00:00:00"/>
    <n v="17"/>
    <s v="J"/>
    <n v="30"/>
    <n v="2.5"/>
    <n v="39"/>
    <x v="0"/>
    <n v="1"/>
    <n v="365"/>
    <n v="0"/>
    <n v="69885"/>
    <n v="12127.035750000001"/>
    <n v="0"/>
    <n v="0"/>
    <n v="0"/>
    <n v="0"/>
    <n v="0"/>
    <n v="0"/>
    <n v="0"/>
    <n v="0"/>
    <n v="0"/>
    <n v="0"/>
    <n v="4031.8269230769229"/>
    <n v="3203.0625"/>
    <n v="318"/>
    <n v="0"/>
    <n v="0"/>
    <n v="0"/>
    <n v="0"/>
    <n v="1691.469586298077"/>
    <n v="0"/>
    <n v="0"/>
  </r>
  <r>
    <d v="2021-04-01T00:00:00"/>
    <x v="13"/>
    <s v="P"/>
    <s v="Active"/>
    <n v="706"/>
    <x v="705"/>
    <s v="N"/>
    <x v="52"/>
    <n v="1007"/>
    <x v="1"/>
    <s v="Niederl. 1"/>
    <n v="1"/>
    <s v="Department"/>
    <s v="Supervisor"/>
    <s v="Non-Mgm."/>
    <s v="tech"/>
    <s v="M"/>
    <d v="2019-09-01T00:00:00"/>
    <d v="2023-02-28T00:00:00"/>
    <s v=""/>
    <n v="3"/>
    <d v="2002-10-01T00:00:00"/>
    <n v="17"/>
    <s v="J"/>
    <n v="30"/>
    <n v="2.5"/>
    <n v="39"/>
    <x v="0"/>
    <n v="1"/>
    <n v="365"/>
    <n v="0"/>
    <n v="69897"/>
    <n v="12128.333250000001"/>
    <n v="0"/>
    <n v="0"/>
    <n v="0"/>
    <n v="0"/>
    <n v="0"/>
    <n v="0"/>
    <n v="0"/>
    <n v="0"/>
    <n v="0"/>
    <n v="0"/>
    <n v="4032.5192307692305"/>
    <n v="3203.6125000000002"/>
    <n v="318"/>
    <n v="0"/>
    <n v="0"/>
    <n v="0"/>
    <n v="0"/>
    <n v="1691.7478011057694"/>
    <n v="0"/>
    <n v="0"/>
  </r>
  <r>
    <d v="2021-04-01T00:00:00"/>
    <x v="13"/>
    <s v="P"/>
    <s v="Active"/>
    <n v="707"/>
    <x v="706"/>
    <s v="N"/>
    <x v="53"/>
    <n v="1012"/>
    <x v="1"/>
    <s v="Niederl. 1"/>
    <n v="1"/>
    <s v="Department"/>
    <s v="Supervisor"/>
    <s v="Non-Mgm."/>
    <s v="kfm"/>
    <s v="M"/>
    <d v="2019-09-01T00:00:00"/>
    <d v="2022-08-31T00:00:00"/>
    <s v=""/>
    <n v="2"/>
    <d v="2003-06-18T00:00:00"/>
    <n v="16"/>
    <s v="J"/>
    <n v="30"/>
    <n v="2.5"/>
    <n v="39"/>
    <x v="0"/>
    <n v="1"/>
    <n v="365"/>
    <n v="0"/>
    <n v="69909"/>
    <n v="12129.630750000002"/>
    <n v="0"/>
    <n v="0"/>
    <n v="0"/>
    <n v="0"/>
    <n v="0"/>
    <n v="0"/>
    <n v="0"/>
    <n v="0"/>
    <n v="0"/>
    <n v="0"/>
    <n v="4033.2115384615386"/>
    <n v="3204.1625000000004"/>
    <n v="318"/>
    <n v="0"/>
    <n v="0"/>
    <n v="0"/>
    <n v="0"/>
    <n v="1692.0260159134618"/>
    <n v="0"/>
    <n v="0"/>
  </r>
  <r>
    <d v="2021-04-01T00:00:00"/>
    <x v="13"/>
    <s v="P"/>
    <s v="Active"/>
    <n v="708"/>
    <x v="707"/>
    <s v="N"/>
    <x v="53"/>
    <n v="1012"/>
    <x v="1"/>
    <s v="Niederl. 1"/>
    <n v="1"/>
    <s v="Department"/>
    <s v="Supervisor"/>
    <s v="Non-Mgm."/>
    <s v="kfm"/>
    <s v="W"/>
    <d v="2019-09-01T00:00:00"/>
    <d v="2022-08-31T00:00:00"/>
    <s v=""/>
    <n v="2"/>
    <d v="2003-07-06T00:00:00"/>
    <n v="16"/>
    <s v="J"/>
    <n v="30"/>
    <n v="2.5"/>
    <n v="39"/>
    <x v="0"/>
    <n v="1"/>
    <n v="365"/>
    <n v="0"/>
    <n v="69921"/>
    <n v="12130.928250000003"/>
    <n v="0"/>
    <n v="0"/>
    <n v="0"/>
    <n v="0"/>
    <n v="0"/>
    <n v="0"/>
    <n v="0"/>
    <n v="0"/>
    <n v="0"/>
    <n v="0"/>
    <n v="4033.9038461538462"/>
    <n v="3204.7124999999996"/>
    <n v="318"/>
    <n v="0"/>
    <n v="0"/>
    <n v="0"/>
    <n v="0"/>
    <n v="1692.304230721154"/>
    <n v="0"/>
    <n v="0"/>
  </r>
  <r>
    <d v="2021-04-01T00:00:00"/>
    <x v="13"/>
    <s v="P"/>
    <s v="Active"/>
    <n v="709"/>
    <x v="708"/>
    <s v="N"/>
    <x v="52"/>
    <n v="1007"/>
    <x v="1"/>
    <s v="Niederl. 1"/>
    <n v="1"/>
    <s v="Department"/>
    <s v="Supervisor"/>
    <s v="Non-Mgm."/>
    <s v="tech"/>
    <s v="M"/>
    <d v="2019-09-01T00:00:00"/>
    <d v="2023-01-31T00:00:00"/>
    <s v=""/>
    <n v="3"/>
    <d v="2003-02-14T00:00:00"/>
    <n v="16"/>
    <s v="J"/>
    <n v="30"/>
    <n v="2.5"/>
    <n v="39"/>
    <x v="0"/>
    <n v="1"/>
    <n v="365"/>
    <n v="0"/>
    <n v="69933"/>
    <n v="12132.225750000001"/>
    <n v="0"/>
    <n v="0"/>
    <n v="0"/>
    <n v="0"/>
    <n v="0"/>
    <n v="0"/>
    <n v="0"/>
    <n v="0"/>
    <n v="0"/>
    <n v="0"/>
    <n v="4034.5961538461538"/>
    <n v="3205.2625000000003"/>
    <n v="318"/>
    <n v="0"/>
    <n v="0"/>
    <n v="0"/>
    <n v="0"/>
    <n v="1692.5824455288462"/>
    <n v="0"/>
    <n v="0"/>
  </r>
  <r>
    <d v="2021-04-01T00:00:00"/>
    <x v="13"/>
    <s v="P"/>
    <s v="Active"/>
    <n v="710"/>
    <x v="709"/>
    <s v="N"/>
    <x v="52"/>
    <n v="1007"/>
    <x v="1"/>
    <s v="Niederl. 1"/>
    <n v="1"/>
    <s v="Department"/>
    <s v="Supervisor"/>
    <s v="Non-Mgm."/>
    <s v="tech"/>
    <s v="M"/>
    <d v="2019-09-01T00:00:00"/>
    <d v="2023-02-28T00:00:00"/>
    <s v=""/>
    <n v="3"/>
    <d v="2003-02-14T00:00:00"/>
    <n v="16"/>
    <s v="J"/>
    <n v="30"/>
    <n v="2.5"/>
    <n v="39"/>
    <x v="0"/>
    <n v="1"/>
    <n v="365"/>
    <n v="0"/>
    <n v="69945"/>
    <n v="12133.523250000002"/>
    <n v="0"/>
    <n v="0"/>
    <n v="0"/>
    <n v="0"/>
    <n v="0"/>
    <n v="0"/>
    <n v="0"/>
    <n v="0"/>
    <n v="0"/>
    <n v="0"/>
    <n v="4035.2884615384614"/>
    <n v="3205.8125000000005"/>
    <n v="318"/>
    <n v="0"/>
    <n v="0"/>
    <n v="0"/>
    <n v="0"/>
    <n v="1692.8606603365388"/>
    <n v="0"/>
    <n v="0"/>
  </r>
  <r>
    <d v="2021-04-01T00:00:00"/>
    <x v="13"/>
    <s v="P"/>
    <s v="Active"/>
    <n v="711"/>
    <x v="710"/>
    <s v="N"/>
    <x v="52"/>
    <n v="1007"/>
    <x v="1"/>
    <s v="Niederl. 1"/>
    <n v="1"/>
    <s v="Department"/>
    <s v="Supervisor"/>
    <s v="Non-Mgm."/>
    <s v="tech"/>
    <s v="M"/>
    <d v="2019-09-01T00:00:00"/>
    <d v="2023-02-28T00:00:00"/>
    <s v=""/>
    <n v="3"/>
    <d v="2002-07-25T00:00:00"/>
    <n v="17"/>
    <s v="J"/>
    <n v="30"/>
    <n v="2.5"/>
    <n v="39"/>
    <x v="0"/>
    <n v="1"/>
    <n v="365"/>
    <n v="0"/>
    <n v="69957"/>
    <n v="12134.820750000001"/>
    <n v="0"/>
    <n v="0"/>
    <n v="0"/>
    <n v="0"/>
    <n v="0"/>
    <n v="0"/>
    <n v="0"/>
    <n v="0"/>
    <n v="0"/>
    <n v="0"/>
    <n v="4035.9807692307695"/>
    <n v="3206.3625000000002"/>
    <n v="318"/>
    <n v="0"/>
    <n v="0"/>
    <n v="0"/>
    <n v="0"/>
    <n v="1693.138875144231"/>
    <n v="0"/>
    <n v="0"/>
  </r>
  <r>
    <d v="2021-04-01T00:00:00"/>
    <x v="13"/>
    <s v="P"/>
    <s v="Active"/>
    <n v="712"/>
    <x v="711"/>
    <s v="N"/>
    <x v="37"/>
    <n v="1005"/>
    <x v="1"/>
    <s v="Niederl. 1"/>
    <n v="1"/>
    <s v="Department"/>
    <s v="Supervisor"/>
    <s v="Non-Mgm."/>
    <s v="ang."/>
    <s v="M"/>
    <d v="2004-05-11T00:00:00"/>
    <m/>
    <s v=""/>
    <n v="15"/>
    <d v="1985-03-18T00:00:00"/>
    <n v="34"/>
    <s v="N"/>
    <n v="30"/>
    <n v="2.5"/>
    <n v="30"/>
    <x v="0"/>
    <n v="0.76923076923076927"/>
    <n v="365"/>
    <n v="0"/>
    <n v="69969"/>
    <n v="12136.118250000001"/>
    <n v="0"/>
    <n v="0"/>
    <n v="0"/>
    <n v="0"/>
    <n v="0"/>
    <n v="0"/>
    <n v="0"/>
    <n v="0"/>
    <n v="0"/>
    <n v="0"/>
    <n v="0"/>
    <n v="0"/>
    <n v="318"/>
    <n v="0"/>
    <n v="0"/>
    <n v="0"/>
    <n v="0"/>
    <n v="71.216099999999997"/>
    <n v="0"/>
    <n v="0"/>
  </r>
  <r>
    <d v="2021-04-01T00:00:00"/>
    <x v="13"/>
    <s v="P"/>
    <s v="Active"/>
    <n v="713"/>
    <x v="712"/>
    <s v="N"/>
    <x v="20"/>
    <n v="1045"/>
    <x v="9"/>
    <s v="Niederl. 4"/>
    <n v="1"/>
    <s v="Department"/>
    <s v="Supervisor"/>
    <s v="Non-Mgm."/>
    <s v="ang."/>
    <s v="W"/>
    <d v="2019-10-01T00:00:00"/>
    <m/>
    <s v=""/>
    <n v="0"/>
    <d v="1973-04-11T00:00:00"/>
    <n v="46"/>
    <s v="J"/>
    <n v="24"/>
    <n v="2"/>
    <n v="20"/>
    <x v="0"/>
    <n v="0.51282051282051277"/>
    <n v="365"/>
    <n v="0"/>
    <n v="69981"/>
    <n v="12137.41575"/>
    <n v="0"/>
    <n v="0"/>
    <n v="0"/>
    <n v="0"/>
    <n v="0"/>
    <n v="0"/>
    <n v="0"/>
    <n v="0"/>
    <n v="0"/>
    <n v="0"/>
    <n v="6298.2899999999991"/>
    <n v="3207.4625000000005"/>
    <n v="318"/>
    <n v="0"/>
    <n v="0"/>
    <n v="0"/>
    <n v="0"/>
    <n v="2200.0293723750001"/>
    <n v="0"/>
    <n v="0"/>
  </r>
  <r>
    <d v="2021-04-01T00:00:00"/>
    <x v="13"/>
    <s v="P"/>
    <s v="Active"/>
    <n v="714"/>
    <x v="713"/>
    <s v="N"/>
    <x v="50"/>
    <n v="1069"/>
    <x v="0"/>
    <s v="Niederl. 3"/>
    <n v="1"/>
    <s v="Department"/>
    <s v="Supervisor"/>
    <s v="Non-Mgm."/>
    <s v="ang."/>
    <s v="M"/>
    <d v="2019-10-01T00:00:00"/>
    <m/>
    <s v=""/>
    <n v="0"/>
    <d v="1984-08-06T00:00:00"/>
    <n v="35"/>
    <s v="N"/>
    <n v="30"/>
    <n v="2.5"/>
    <n v="39"/>
    <x v="0"/>
    <n v="1"/>
    <n v="365"/>
    <n v="0"/>
    <n v="69993"/>
    <n v="12138.713250000001"/>
    <n v="0"/>
    <n v="0"/>
    <n v="0"/>
    <n v="0"/>
    <n v="0"/>
    <n v="0"/>
    <n v="0"/>
    <n v="0"/>
    <n v="0"/>
    <n v="0"/>
    <n v="0"/>
    <n v="0"/>
    <n v="318"/>
    <n v="0"/>
    <n v="0"/>
    <n v="0"/>
    <n v="0"/>
    <n v="71.216099999999997"/>
    <n v="0"/>
    <n v="0"/>
  </r>
  <r>
    <d v="2021-04-01T00:00:00"/>
    <x v="13"/>
    <s v="P"/>
    <s v="Active"/>
    <n v="715"/>
    <x v="714"/>
    <s v="N"/>
    <x v="24"/>
    <n v="1081"/>
    <x v="0"/>
    <s v="Niederl. 3"/>
    <n v="1"/>
    <s v="Department"/>
    <s v="Supervisor"/>
    <s v="Non-Mgm."/>
    <s v="Werks"/>
    <s v="M"/>
    <d v="2019-10-15T00:00:00"/>
    <d v="2020-04-14T00:00:00"/>
    <s v=""/>
    <n v="0"/>
    <d v="1996-02-28T00:00:00"/>
    <n v="23"/>
    <s v="N"/>
    <n v="5"/>
    <n v="0.41666666666666669"/>
    <n v="20"/>
    <x v="0"/>
    <n v="0.51282051282051277"/>
    <n v="30"/>
    <n v="0"/>
    <n v="1741"/>
    <n v="381.71424999999999"/>
    <n v="0"/>
    <n v="0"/>
    <n v="0"/>
    <n v="0"/>
    <n v="0"/>
    <n v="0"/>
    <n v="0"/>
    <n v="0"/>
    <n v="0"/>
    <n v="0"/>
    <n v="0"/>
    <n v="0"/>
    <n v="26.5"/>
    <n v="0"/>
    <n v="0"/>
    <n v="0"/>
    <n v="0"/>
    <n v="5.9346750000000004"/>
    <n v="0"/>
    <n v="0"/>
  </r>
  <r>
    <d v="2021-04-01T00:00:00"/>
    <x v="13"/>
    <s v="P"/>
    <s v="Active"/>
    <n v="716"/>
    <x v="715"/>
    <s v="N"/>
    <x v="16"/>
    <n v="1019"/>
    <x v="7"/>
    <s v="Niederl. 9"/>
    <n v="1"/>
    <s v="Department"/>
    <s v="Supervisor"/>
    <s v="Manager"/>
    <s v="ang."/>
    <s v="M"/>
    <d v="2019-11-01T00:00:00"/>
    <m/>
    <s v=""/>
    <n v="0"/>
    <d v="1971-12-26T00:00:00"/>
    <n v="48"/>
    <s v="N"/>
    <n v="30"/>
    <n v="2.5"/>
    <n v="39"/>
    <x v="0"/>
    <n v="1"/>
    <n v="365"/>
    <n v="0"/>
    <n v="70006"/>
    <n v="12140.230000000001"/>
    <n v="0"/>
    <n v="0"/>
    <n v="360"/>
    <n v="0"/>
    <n v="0"/>
    <n v="0"/>
    <n v="0"/>
    <n v="0"/>
    <n v="0"/>
    <n v="0"/>
    <n v="0"/>
    <n v="0"/>
    <n v="318"/>
    <n v="0"/>
    <n v="0"/>
    <n v="0"/>
    <n v="0"/>
    <n v="151.83810000000003"/>
    <n v="937.08000000000027"/>
    <n v="0"/>
  </r>
  <r>
    <d v="2021-04-01T00:00:00"/>
    <x v="13"/>
    <s v="P"/>
    <s v="Active"/>
    <n v="717"/>
    <x v="716"/>
    <s v="N"/>
    <x v="5"/>
    <n v="1093"/>
    <x v="0"/>
    <s v="Niederl. 3"/>
    <n v="1"/>
    <s v="Department"/>
    <s v="Supervisor"/>
    <s v="Non-Mgm."/>
    <s v="Prakt"/>
    <s v="M"/>
    <d v="2019-11-25T00:00:00"/>
    <d v="2020-07-21T00:00:00"/>
    <s v=""/>
    <n v="0"/>
    <d v="1986-03-21T00:00:00"/>
    <n v="33"/>
    <s v="N"/>
    <n v="14"/>
    <n v="1.1666666666666667"/>
    <n v="39"/>
    <x v="0"/>
    <n v="1"/>
    <n v="122"/>
    <n v="0"/>
    <n v="11474"/>
    <n v="2515.6745000000001"/>
    <n v="0"/>
    <n v="0"/>
    <n v="0"/>
    <n v="0"/>
    <n v="0"/>
    <n v="0"/>
    <n v="0"/>
    <n v="0"/>
    <n v="0"/>
    <n v="0"/>
    <n v="0"/>
    <n v="0"/>
    <n v="106"/>
    <n v="0"/>
    <n v="0"/>
    <n v="0"/>
    <n v="0"/>
    <n v="23.738700000000001"/>
    <n v="0"/>
    <n v="0"/>
  </r>
  <r>
    <d v="2021-04-01T00:00:00"/>
    <x v="13"/>
    <s v="P"/>
    <s v="Active"/>
    <n v="718"/>
    <x v="717"/>
    <s v="N"/>
    <x v="29"/>
    <n v="1079"/>
    <x v="0"/>
    <s v="Niederl. 3"/>
    <n v="1"/>
    <s v="Department"/>
    <s v="Supervisor"/>
    <s v="Non-Mgm."/>
    <s v="ang."/>
    <s v="M"/>
    <d v="2019-11-01T00:00:00"/>
    <m/>
    <s v=""/>
    <n v="0"/>
    <d v="1985-03-09T00:00:00"/>
    <n v="34"/>
    <s v="N"/>
    <n v="30"/>
    <n v="2.5"/>
    <n v="39"/>
    <x v="0"/>
    <n v="1"/>
    <n v="365"/>
    <n v="0"/>
    <n v="70022"/>
    <n v="12142.404500000002"/>
    <n v="0"/>
    <n v="0"/>
    <n v="0"/>
    <n v="0"/>
    <n v="0"/>
    <n v="0"/>
    <n v="0"/>
    <n v="0"/>
    <n v="0"/>
    <n v="0"/>
    <n v="0"/>
    <n v="0"/>
    <n v="318"/>
    <n v="0"/>
    <n v="0"/>
    <n v="0"/>
    <n v="0"/>
    <n v="71.216099999999997"/>
    <n v="0"/>
    <n v="0"/>
  </r>
  <r>
    <d v="2021-04-01T00:00:00"/>
    <x v="13"/>
    <s v="P"/>
    <s v="Active"/>
    <n v="719"/>
    <x v="718"/>
    <s v="N"/>
    <x v="9"/>
    <n v="1087"/>
    <x v="0"/>
    <s v="Niederl. 3"/>
    <n v="1"/>
    <s v="Department"/>
    <s v="Supervisor"/>
    <s v="Non-Mgm."/>
    <s v="ang."/>
    <s v="W"/>
    <d v="2019-11-01T00:00:00"/>
    <m/>
    <s v=""/>
    <n v="0"/>
    <d v="1990-12-30T00:00:00"/>
    <n v="29"/>
    <s v="N"/>
    <n v="30"/>
    <n v="2.5"/>
    <n v="39"/>
    <x v="0"/>
    <n v="1"/>
    <n v="365"/>
    <n v="0"/>
    <n v="70034"/>
    <n v="12143.702000000001"/>
    <n v="0"/>
    <n v="0"/>
    <n v="0"/>
    <n v="0"/>
    <n v="0"/>
    <n v="0"/>
    <n v="0"/>
    <n v="0"/>
    <n v="0"/>
    <n v="0"/>
    <n v="0"/>
    <n v="0"/>
    <n v="318"/>
    <n v="0"/>
    <n v="0"/>
    <n v="0"/>
    <n v="0"/>
    <n v="71.216099999999997"/>
    <n v="0"/>
    <n v="0"/>
  </r>
  <r>
    <d v="2021-04-01T00:00:00"/>
    <x v="13"/>
    <s v="P"/>
    <s v="Active"/>
    <n v="720"/>
    <x v="719"/>
    <s v="N"/>
    <x v="9"/>
    <n v="1087"/>
    <x v="0"/>
    <s v="Niederl. 3"/>
    <n v="1"/>
    <s v="Department"/>
    <s v="Supervisor"/>
    <s v="Non-Mgm."/>
    <s v="ang."/>
    <s v="M"/>
    <d v="2019-11-01T00:00:00"/>
    <m/>
    <s v=""/>
    <n v="0"/>
    <d v="1993-04-19T00:00:00"/>
    <n v="26"/>
    <s v="N"/>
    <n v="30"/>
    <n v="2.5"/>
    <n v="39"/>
    <x v="0"/>
    <n v="1"/>
    <n v="365"/>
    <n v="0"/>
    <n v="70046"/>
    <n v="12144.999500000002"/>
    <n v="0"/>
    <n v="0"/>
    <n v="0"/>
    <n v="0"/>
    <n v="0"/>
    <n v="0"/>
    <n v="0"/>
    <n v="0"/>
    <n v="0"/>
    <n v="0"/>
    <n v="0"/>
    <n v="0"/>
    <n v="318"/>
    <n v="0"/>
    <n v="0"/>
    <n v="0"/>
    <n v="0"/>
    <n v="71.216099999999997"/>
    <n v="0"/>
    <n v="0"/>
  </r>
  <r>
    <d v="2021-04-01T00:00:00"/>
    <x v="13"/>
    <s v="P"/>
    <s v="Active"/>
    <n v="721"/>
    <x v="720"/>
    <s v="N"/>
    <x v="35"/>
    <n v="1078"/>
    <x v="0"/>
    <s v="Niederl. 3"/>
    <n v="1"/>
    <s v="Department"/>
    <s v="Supervisor"/>
    <s v="Manager"/>
    <s v="ang."/>
    <s v="M"/>
    <d v="2019-11-01T00:00:00"/>
    <m/>
    <s v=""/>
    <n v="0"/>
    <d v="1988-07-01T00:00:00"/>
    <n v="31"/>
    <s v="N"/>
    <n v="30"/>
    <n v="2.5"/>
    <n v="39"/>
    <x v="0"/>
    <n v="1"/>
    <n v="365"/>
    <n v="0"/>
    <n v="70058"/>
    <n v="12146.297"/>
    <n v="0"/>
    <n v="0"/>
    <n v="0"/>
    <n v="0"/>
    <n v="0"/>
    <n v="0"/>
    <n v="0"/>
    <n v="0"/>
    <n v="0"/>
    <n v="0"/>
    <n v="0"/>
    <n v="0"/>
    <n v="318"/>
    <n v="0"/>
    <n v="0"/>
    <n v="0"/>
    <n v="0"/>
    <n v="71.216099999999997"/>
    <n v="1838.1359999999995"/>
    <n v="0"/>
  </r>
  <r>
    <d v="2021-04-01T00:00:00"/>
    <x v="13"/>
    <s v="P"/>
    <s v="Active"/>
    <n v="722"/>
    <x v="721"/>
    <s v="N"/>
    <x v="44"/>
    <n v="1084"/>
    <x v="0"/>
    <s v="Niederl. 3"/>
    <n v="1"/>
    <s v="Department"/>
    <s v="Supervisor"/>
    <s v="Non-Mgm."/>
    <s v="ang."/>
    <s v="M"/>
    <d v="2019-11-01T00:00:00"/>
    <m/>
    <s v=""/>
    <n v="0"/>
    <d v="1981-11-29T00:00:00"/>
    <n v="38"/>
    <s v="N"/>
    <n v="30"/>
    <n v="2.5"/>
    <n v="39"/>
    <x v="0"/>
    <n v="1"/>
    <n v="365"/>
    <n v="0"/>
    <n v="70070"/>
    <n v="12147.594500000001"/>
    <n v="0"/>
    <n v="0"/>
    <n v="0"/>
    <n v="0"/>
    <n v="0"/>
    <n v="0"/>
    <n v="0"/>
    <n v="0"/>
    <n v="0"/>
    <n v="0"/>
    <n v="0"/>
    <n v="0"/>
    <n v="318"/>
    <n v="0"/>
    <n v="0"/>
    <n v="0"/>
    <n v="0"/>
    <n v="71.216099999999997"/>
    <n v="0"/>
    <n v="0"/>
  </r>
  <r>
    <d v="2021-04-01T00:00:00"/>
    <x v="13"/>
    <s v="P"/>
    <s v="Active"/>
    <n v="723"/>
    <x v="722"/>
    <s v="N"/>
    <x v="0"/>
    <n v="1090"/>
    <x v="0"/>
    <s v="Niederl. 3"/>
    <n v="1"/>
    <s v="Department"/>
    <s v="Supervisor"/>
    <s v="Drector"/>
    <s v="ang."/>
    <s v="M"/>
    <d v="2019-11-01T00:00:00"/>
    <m/>
    <s v=""/>
    <n v="0"/>
    <d v="1964-03-11T00:00:00"/>
    <n v="55"/>
    <s v="N"/>
    <n v="30"/>
    <n v="2.5"/>
    <n v="39"/>
    <x v="0"/>
    <n v="1"/>
    <n v="365"/>
    <n v="0"/>
    <n v="70082"/>
    <n v="12148.892"/>
    <n v="0"/>
    <n v="0"/>
    <n v="0"/>
    <n v="0"/>
    <n v="0"/>
    <n v="0"/>
    <n v="0"/>
    <n v="0"/>
    <n v="0"/>
    <n v="0"/>
    <n v="0"/>
    <n v="0"/>
    <n v="318"/>
    <n v="0"/>
    <n v="0"/>
    <n v="0"/>
    <n v="0"/>
    <n v="71.216099999999997"/>
    <n v="1969.7831999999999"/>
    <n v="0"/>
  </r>
  <r>
    <d v="2021-04-01T00:00:00"/>
    <x v="13"/>
    <s v="P"/>
    <s v="Active"/>
    <n v="724"/>
    <x v="723"/>
    <s v="N"/>
    <x v="5"/>
    <n v="1093"/>
    <x v="0"/>
    <s v="Niederl. 3"/>
    <n v="1"/>
    <s v="Department"/>
    <s v="Supervisor"/>
    <s v="Non-Mgm."/>
    <s v="ang."/>
    <s v="M"/>
    <d v="2019-11-01T00:00:00"/>
    <m/>
    <s v=""/>
    <n v="0"/>
    <d v="1991-01-22T00:00:00"/>
    <n v="28"/>
    <s v="N"/>
    <n v="30"/>
    <n v="2.5"/>
    <n v="39"/>
    <x v="0"/>
    <n v="1"/>
    <n v="365"/>
    <n v="0"/>
    <n v="70094"/>
    <n v="12150.189500000002"/>
    <n v="0"/>
    <n v="0"/>
    <n v="0"/>
    <n v="0"/>
    <n v="0"/>
    <n v="0"/>
    <n v="0"/>
    <n v="0"/>
    <n v="0"/>
    <n v="0"/>
    <n v="0"/>
    <n v="0"/>
    <n v="318"/>
    <n v="0"/>
    <n v="0"/>
    <n v="0"/>
    <n v="0"/>
    <n v="71.216099999999997"/>
    <n v="0"/>
    <n v="0"/>
  </r>
  <r>
    <d v="2021-04-01T00:00:00"/>
    <x v="13"/>
    <s v="P"/>
    <s v="Active"/>
    <n v="725"/>
    <x v="724"/>
    <s v="N"/>
    <x v="48"/>
    <n v="1073"/>
    <x v="0"/>
    <s v="Niederl. 3"/>
    <n v="1"/>
    <s v="Department"/>
    <s v="Supervisor"/>
    <s v="Non-Mgm."/>
    <s v="Werks"/>
    <s v="M"/>
    <d v="2019-11-11T00:00:00"/>
    <d v="2020-04-30T00:00:00"/>
    <s v=""/>
    <n v="0"/>
    <d v="1993-10-31T00:00:00"/>
    <n v="26"/>
    <s v="N"/>
    <n v="6"/>
    <n v="0.5"/>
    <n v="20"/>
    <x v="0"/>
    <n v="0.51282051282051277"/>
    <n v="30"/>
    <n v="0"/>
    <n v="1751"/>
    <n v="383.90675000000005"/>
    <n v="0"/>
    <n v="0"/>
    <n v="0"/>
    <n v="0"/>
    <n v="0"/>
    <n v="0"/>
    <n v="0"/>
    <n v="0"/>
    <n v="0"/>
    <n v="0"/>
    <n v="0"/>
    <n v="0"/>
    <n v="26.5"/>
    <n v="0"/>
    <n v="0"/>
    <n v="0"/>
    <n v="0"/>
    <n v="5.9346750000000004"/>
    <n v="0"/>
    <n v="0"/>
  </r>
  <r>
    <d v="2021-04-01T00:00:00"/>
    <x v="13"/>
    <s v="P"/>
    <s v="Active"/>
    <n v="726"/>
    <x v="725"/>
    <s v="N"/>
    <x v="11"/>
    <n v="1082"/>
    <x v="0"/>
    <s v="Niederl. 3"/>
    <n v="1"/>
    <s v="Department"/>
    <s v="Supervisor"/>
    <s v="Non-Mgm."/>
    <s v="ang."/>
    <s v="M"/>
    <d v="2019-11-19T00:00:00"/>
    <d v="2020-11-18T00:00:00"/>
    <s v=""/>
    <n v="0"/>
    <d v="1987-05-18T00:00:00"/>
    <n v="32"/>
    <s v="N"/>
    <n v="26"/>
    <n v="2.1666666666666665"/>
    <n v="39"/>
    <x v="0"/>
    <n v="1"/>
    <n v="244"/>
    <n v="0"/>
    <n v="34927"/>
    <n v="7114.9312500000015"/>
    <n v="0"/>
    <n v="0"/>
    <n v="0"/>
    <n v="0"/>
    <n v="0"/>
    <n v="0"/>
    <n v="0"/>
    <n v="0"/>
    <n v="0"/>
    <n v="0"/>
    <n v="0"/>
    <n v="0"/>
    <n v="212"/>
    <n v="0"/>
    <n v="0"/>
    <n v="0"/>
    <n v="0"/>
    <n v="47.477399999999996"/>
    <n v="0"/>
    <n v="0"/>
  </r>
  <r>
    <m/>
    <x v="12"/>
    <m/>
    <m/>
    <m/>
    <x v="726"/>
    <m/>
    <x v="54"/>
    <m/>
    <x v="12"/>
    <m/>
    <m/>
    <m/>
    <m/>
    <m/>
    <m/>
    <m/>
    <m/>
    <m/>
    <m/>
    <m/>
    <m/>
    <m/>
    <m/>
    <m/>
    <m/>
    <m/>
    <x v="1"/>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6" cacheId="0" dataOnRows="1" applyNumberFormats="0" applyBorderFormats="0" applyFontFormats="0" applyPatternFormats="0" applyAlignmentFormats="0" applyWidthHeightFormats="1" dataCaption="TYP" grandTotalCaption="Total" updatedVersion="6" minRefreshableVersion="3" showDrill="0" colGrandTotals="0" itemPrintTitles="1" createdVersion="6" indent="0" compact="0" compactData="0" multipleFieldFilters="0">
  <location ref="A3:O303" firstHeaderRow="1" firstDataRow="3" firstDataCol="2"/>
  <pivotFields count="59">
    <pivotField compact="0" outline="0" showAll="0" insertBlankRow="1">
      <extLst>
        <ext xmlns:x14="http://schemas.microsoft.com/office/spreadsheetml/2009/9/main" uri="{2946ED86-A175-432a-8AC1-64E0C546D7DE}">
          <x14:pivotField fillDownLabels="1"/>
        </ext>
      </extLst>
    </pivotField>
    <pivotField name="MONTH" axis="axisCol" compact="0" outline="0" showAll="0" insertBlankRow="1">
      <items count="15">
        <item h="1" x="0"/>
        <item x="1"/>
        <item x="2"/>
        <item x="3"/>
        <item n="Apr" x="4"/>
        <item x="5"/>
        <item x="6"/>
        <item x="7"/>
        <item x="8"/>
        <item x="9"/>
        <item x="10"/>
        <item x="11"/>
        <item x="12"/>
        <item x="13"/>
        <item t="default"/>
      </items>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defaultSubtotal="0">
      <items count="55">
        <item x="54"/>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h="1" x="36"/>
        <item h="1" x="37"/>
        <item h="1" x="38"/>
        <item h="1" x="39"/>
        <item h="1" x="40"/>
        <item h="1" x="41"/>
        <item h="1" x="42"/>
        <item h="1" x="43"/>
        <item h="1" x="44"/>
        <item h="1" x="45"/>
        <item h="1" x="46"/>
        <item h="1" x="47"/>
        <item h="1" x="48"/>
        <item h="1" x="49"/>
        <item h="1" x="50"/>
        <item h="1" x="51"/>
        <item h="1" x="52"/>
        <item h="1" x="53"/>
      </items>
      <extLst>
        <ext xmlns:x14="http://schemas.microsoft.com/office/spreadsheetml/2009/9/main" uri="{2946ED86-A175-432a-8AC1-64E0C546D7DE}">
          <x14:pivotField fillDownLabels="1"/>
        </ext>
      </extLst>
    </pivotField>
    <pivotField compact="0" outline="0" multipleItemSelectionAllowed="1" showAll="0" insertBlankRow="1">
      <extLst>
        <ext xmlns:x14="http://schemas.microsoft.com/office/spreadsheetml/2009/9/main" uri="{2946ED86-A175-432a-8AC1-64E0C546D7DE}">
          <x14:pivotField fillDownLabels="1"/>
        </ext>
      </extLst>
    </pivotField>
    <pivotField name="BRN" axis="axisRow" compact="0" outline="0" showAll="0" insertBlankRow="1">
      <items count="14">
        <item x="12"/>
        <item x="0"/>
        <item x="1"/>
        <item x="2"/>
        <item x="3"/>
        <item x="4"/>
        <item x="5"/>
        <item x="6"/>
        <item x="7"/>
        <item x="8"/>
        <item x="9"/>
        <item x="10"/>
        <item x="11"/>
        <item t="default"/>
      </items>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compact="0" outline="0" showAll="0" insertBlankRow="1">
      <items count="7">
        <item sd="0" x="0"/>
        <item sd="0" x="1"/>
        <item sd="0" x="2"/>
        <item sd="0" x="3"/>
        <item sd="0" x="4"/>
        <item x="5"/>
        <item t="default"/>
      </items>
      <extLst>
        <ext xmlns:x14="http://schemas.microsoft.com/office/spreadsheetml/2009/9/main" uri="{2946ED86-A175-432a-8AC1-64E0C546D7DE}">
          <x14:pivotField fillDownLabels="1"/>
        </ext>
      </extLst>
    </pivotField>
    <pivotField name="YEAR" axis="axisCol" compact="0" outline="0" showAll="0" insertBlankRow="1" defaultSubtotal="0">
      <items count="4">
        <item sd="0" x="0"/>
        <item x="1"/>
        <item n="2021" x="2"/>
        <item x="3"/>
      </items>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s>
  <rowFields count="2">
    <field x="9"/>
    <field x="-2"/>
  </rowFields>
  <rowItems count="298">
    <i>
      <x v="1"/>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1"/>
    </i>
    <i>
      <x v="2"/>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2"/>
    </i>
    <i>
      <x v="3"/>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3"/>
    </i>
    <i>
      <x v="4"/>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4"/>
    </i>
    <i>
      <x v="5"/>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5"/>
    </i>
    <i>
      <x v="6"/>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6"/>
    </i>
    <i>
      <x v="7"/>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7"/>
    </i>
    <i>
      <x v="8"/>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8"/>
    </i>
    <i>
      <x v="9"/>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9"/>
    </i>
    <i>
      <x v="10"/>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10"/>
    </i>
    <i>
      <x v="11"/>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11"/>
    </i>
    <i>
      <x v="12"/>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t="blank">
      <x v="12"/>
    </i>
    <i t="grand">
      <x/>
    </i>
    <i t="grand" i="1">
      <x/>
    </i>
    <i t="grand" i="2">
      <x/>
    </i>
    <i t="grand" i="3">
      <x/>
    </i>
    <i t="grand" i="4">
      <x/>
    </i>
    <i t="grand" i="5">
      <x/>
    </i>
    <i t="grand" i="6">
      <x/>
    </i>
    <i t="grand" i="7">
      <x/>
    </i>
    <i t="grand" i="8">
      <x/>
    </i>
    <i t="grand" i="9">
      <x/>
    </i>
    <i t="grand" i="10">
      <x/>
    </i>
    <i t="grand" i="11">
      <x/>
    </i>
    <i t="grand" i="12">
      <x/>
    </i>
    <i t="grand" i="13">
      <x/>
    </i>
    <i t="grand" i="14">
      <x/>
    </i>
    <i t="grand" i="15">
      <x/>
    </i>
    <i t="grand" i="16">
      <x/>
    </i>
    <i t="grand" i="17">
      <x/>
    </i>
    <i t="grand" i="18">
      <x/>
    </i>
    <i t="grand" i="19">
      <x/>
    </i>
    <i t="grand" i="20">
      <x/>
    </i>
    <i t="grand" i="21">
      <x/>
    </i>
  </rowItems>
  <colFields count="2">
    <field x="54"/>
    <field x="1"/>
  </colFields>
  <colItems count="13">
    <i>
      <x v="1"/>
      <x v="4"/>
    </i>
    <i r="1">
      <x v="5"/>
    </i>
    <i r="1">
      <x v="6"/>
    </i>
    <i r="1">
      <x v="7"/>
    </i>
    <i r="1">
      <x v="8"/>
    </i>
    <i r="1">
      <x v="9"/>
    </i>
    <i r="1">
      <x v="10"/>
    </i>
    <i r="1">
      <x v="11"/>
    </i>
    <i r="1">
      <x v="12"/>
    </i>
    <i>
      <x v="2"/>
      <x v="1"/>
    </i>
    <i r="1">
      <x v="2"/>
    </i>
    <i r="1">
      <x v="3"/>
    </i>
    <i r="1">
      <x v="4"/>
    </i>
  </colItems>
  <dataFields count="22">
    <dataField name="(BUD) - SALARY" fld="31" baseField="0" baseItem="0"/>
    <dataField name="(BUD) - SV-AG SALARY" fld="32" baseField="0" baseItem="0"/>
    <dataField name="(BUD) - VACATION" fld="43" baseField="0" baseItem="0"/>
    <dataField name="(BUD) - X_MAS" fld="44" baseField="0" baseItem="0"/>
    <dataField name="(BUD) - Bonus Retail" fld="34" baseField="0" baseItem="0"/>
    <dataField name="(BUD) - DSL" fld="35" baseField="0" baseItem="0"/>
    <dataField name="(BUD) - Further Education" fld="36" baseField="0" baseItem="0"/>
    <dataField name="(BUD) - Premiums Retail" fld="37" baseField="0" baseItem="0"/>
    <dataField name="(BUD) - Provision Retail" fld="38" baseField="0" baseItem="0"/>
    <dataField name="(BUD) - School cost" fld="39" baseField="0" baseItem="0"/>
    <dataField name="(BUD) - Other" fld="40" baseField="0" baseItem="0"/>
    <dataField name="(BUD) - OVERTIME" fld="41" baseField="0" baseItem="0"/>
    <dataField name="(BUD) - SURCHARG. SERVT." fld="42" baseField="0" baseItem="0"/>
    <dataField name="(BUD) - Work clothes" fld="33" baseField="0" baseItem="0"/>
    <dataField name="(BUD) - BAV" fld="45" baseField="0" baseItem="0"/>
    <dataField name="(BUD) - PAID OVERTIME" fld="46" baseField="0" baseItem="0"/>
    <dataField name="(BUD) - TRAVEL TIME" fld="47" baseField="0" baseItem="0"/>
    <dataField name="(BUD) - SURCHARG. FELPLG" fld="48" baseField="0" baseItem="0"/>
    <dataField name="(BUD) - MAWERBEN" fld="49" baseField="0" baseItem="0"/>
    <dataField name="(BUD) - SV-AG ADD" fld="50" baseField="0" baseItem="0"/>
    <dataField name="(BUD) - CAR" fld="51" baseField="0" baseItem="0"/>
    <dataField name="(BUD) - JUBILARE" fld="52" baseField="0" baseItem="0"/>
  </dataFields>
  <formats count="227">
    <format dxfId="491">
      <pivotArea dataOnly="0" grandCol="1" outline="0" fieldPosition="0"/>
    </format>
    <format dxfId="490">
      <pivotArea type="all" dataOnly="0" outline="0" fieldPosition="0"/>
    </format>
    <format dxfId="489">
      <pivotArea type="origin" dataOnly="0" labelOnly="1" outline="0" fieldPosition="0"/>
    </format>
    <format dxfId="488">
      <pivotArea field="7" type="button" dataOnly="0" labelOnly="1" outline="0"/>
    </format>
    <format dxfId="487">
      <pivotArea field="9" type="button" dataOnly="0" labelOnly="1" outline="0" axis="axisRow" fieldPosition="0"/>
    </format>
    <format dxfId="486">
      <pivotArea field="7" dataOnly="0" labelOnly="1" grandRow="1" outline="0">
        <references count="1">
          <reference field="4294967294" count="1" selected="0">
            <x v="0"/>
          </reference>
        </references>
      </pivotArea>
    </format>
    <format dxfId="485">
      <pivotArea field="7" dataOnly="0" labelOnly="1" grandRow="1" outline="0">
        <references count="1">
          <reference field="4294967294" count="1" selected="0">
            <x v="1"/>
          </reference>
        </references>
      </pivotArea>
    </format>
    <format dxfId="484">
      <pivotArea dataOnly="0" labelOnly="1" grandCol="1" outline="0" fieldPosition="0"/>
    </format>
    <format dxfId="483">
      <pivotArea type="all" dataOnly="0" outline="0" fieldPosition="0"/>
    </format>
    <format dxfId="482">
      <pivotArea type="origin" dataOnly="0" labelOnly="1" outline="0" fieldPosition="0"/>
    </format>
    <format dxfId="481">
      <pivotArea field="7" type="button" dataOnly="0" labelOnly="1" outline="0"/>
    </format>
    <format dxfId="480">
      <pivotArea field="9" type="button" dataOnly="0" labelOnly="1" outline="0" axis="axisRow" fieldPosition="0"/>
    </format>
    <format dxfId="479">
      <pivotArea field="-2" type="button" dataOnly="0" labelOnly="1" outline="0" axis="axisRow" fieldPosition="1"/>
    </format>
    <format dxfId="478">
      <pivotArea field="7" dataOnly="0" labelOnly="1" grandRow="1" outline="0">
        <references count="1">
          <reference field="4294967294" count="1" selected="0">
            <x v="0"/>
          </reference>
        </references>
      </pivotArea>
    </format>
    <format dxfId="477">
      <pivotArea field="7" dataOnly="0" labelOnly="1" grandRow="1" outline="0">
        <references count="1">
          <reference field="4294967294" count="1" selected="0">
            <x v="1"/>
          </reference>
        </references>
      </pivotArea>
    </format>
    <format dxfId="476">
      <pivotArea dataOnly="0" labelOnly="1" grandCol="1" outline="0" fieldPosition="0"/>
    </format>
    <format dxfId="475">
      <pivotArea field="-2" type="button" dataOnly="0" labelOnly="1" outline="0" axis="axisRow" fieldPosition="1"/>
    </format>
    <format dxfId="474">
      <pivotArea type="origin" dataOnly="0" labelOnly="1" outline="0" fieldPosition="0"/>
    </format>
    <format dxfId="473">
      <pivotArea field="7" dataOnly="0" labelOnly="1" grandRow="1" outline="0">
        <references count="1">
          <reference field="4294967294" count="1" selected="0">
            <x v="0"/>
          </reference>
        </references>
      </pivotArea>
    </format>
    <format dxfId="472">
      <pivotArea field="7" dataOnly="0" labelOnly="1" grandRow="1" outline="0">
        <references count="1">
          <reference field="4294967294" count="1" selected="0">
            <x v="1"/>
          </reference>
        </references>
      </pivotArea>
    </format>
    <format dxfId="471">
      <pivotArea field="7" type="button" dataOnly="0" labelOnly="1" outline="0"/>
    </format>
    <format dxfId="470">
      <pivotArea field="9" type="button" dataOnly="0" labelOnly="1" outline="0" axis="axisRow" fieldPosition="0"/>
    </format>
    <format dxfId="469">
      <pivotArea field="-2" type="button" dataOnly="0" labelOnly="1" outline="0" axis="axisRow" fieldPosition="1"/>
    </format>
    <format dxfId="468">
      <pivotArea dataOnly="0" labelOnly="1" grandCol="1" outline="0" fieldPosition="0"/>
    </format>
    <format dxfId="467">
      <pivotArea type="all" dataOnly="0" outline="0" fieldPosition="0"/>
    </format>
    <format dxfId="466">
      <pivotArea outline="0" collapsedLevelsAreSubtotals="1" fieldPosition="0"/>
    </format>
    <format dxfId="465">
      <pivotArea type="origin" dataOnly="0" labelOnly="1" outline="0" fieldPosition="0"/>
    </format>
    <format dxfId="464">
      <pivotArea field="1" type="button" dataOnly="0" labelOnly="1" outline="0" axis="axisCol" fieldPosition="1"/>
    </format>
    <format dxfId="463">
      <pivotArea type="topRight" dataOnly="0" labelOnly="1" outline="0" fieldPosition="0"/>
    </format>
    <format dxfId="462">
      <pivotArea field="7" type="button" dataOnly="0" labelOnly="1" outline="0"/>
    </format>
    <format dxfId="461">
      <pivotArea field="9" type="button" dataOnly="0" labelOnly="1" outline="0" axis="axisRow" fieldPosition="0"/>
    </format>
    <format dxfId="460">
      <pivotArea field="-2" type="button" dataOnly="0" labelOnly="1" outline="0" axis="axisRow" fieldPosition="1"/>
    </format>
    <format dxfId="459">
      <pivotArea field="7" dataOnly="0" labelOnly="1" grandRow="1" outline="0">
        <references count="1">
          <reference field="4294967294" count="1" selected="0">
            <x v="0"/>
          </reference>
        </references>
      </pivotArea>
    </format>
    <format dxfId="458">
      <pivotArea field="7" dataOnly="0" labelOnly="1" grandRow="1" outline="0">
        <references count="1">
          <reference field="4294967294" count="1" selected="0">
            <x v="1"/>
          </reference>
        </references>
      </pivotArea>
    </format>
    <format dxfId="457">
      <pivotArea dataOnly="0" labelOnly="1" grandCol="1" outline="0" fieldPosition="0"/>
    </format>
    <format dxfId="456">
      <pivotArea type="all" dataOnly="0" outline="0" fieldPosition="0"/>
    </format>
    <format dxfId="455">
      <pivotArea outline="0" collapsedLevelsAreSubtotals="1" fieldPosition="0"/>
    </format>
    <format dxfId="454">
      <pivotArea type="origin" dataOnly="0" labelOnly="1" outline="0" fieldPosition="0"/>
    </format>
    <format dxfId="453">
      <pivotArea field="1" type="button" dataOnly="0" labelOnly="1" outline="0" axis="axisCol" fieldPosition="1"/>
    </format>
    <format dxfId="452">
      <pivotArea type="topRight" dataOnly="0" labelOnly="1" outline="0" fieldPosition="0"/>
    </format>
    <format dxfId="451">
      <pivotArea field="7" type="button" dataOnly="0" labelOnly="1" outline="0"/>
    </format>
    <format dxfId="450">
      <pivotArea field="9" type="button" dataOnly="0" labelOnly="1" outline="0" axis="axisRow" fieldPosition="0"/>
    </format>
    <format dxfId="449">
      <pivotArea field="-2" type="button" dataOnly="0" labelOnly="1" outline="0" axis="axisRow" fieldPosition="1"/>
    </format>
    <format dxfId="448">
      <pivotArea dataOnly="0" labelOnly="1" grandCol="1" outline="0" fieldPosition="0"/>
    </format>
    <format dxfId="447">
      <pivotArea dataOnly="0" labelOnly="1" outline="0" fieldPosition="0">
        <references count="1">
          <reference field="4294967294" count="0"/>
        </references>
      </pivotArea>
    </format>
    <format dxfId="446">
      <pivotArea dataOnly="0" outline="0" fieldPosition="0">
        <references count="1">
          <reference field="9" count="0"/>
        </references>
      </pivotArea>
    </format>
    <format dxfId="445">
      <pivotArea field="7" type="button" dataOnly="0" labelOnly="1" outline="0"/>
    </format>
    <format dxfId="444">
      <pivotArea field="9" type="button" dataOnly="0" labelOnly="1" outline="0" axis="axisRow" fieldPosition="0"/>
    </format>
    <format dxfId="443">
      <pivotArea field="-2" type="button" dataOnly="0" labelOnly="1" outline="0" axis="axisRow" fieldPosition="1"/>
    </format>
    <format dxfId="442">
      <pivotArea dataOnly="0" labelOnly="1" outline="0" fieldPosition="0">
        <references count="2">
          <reference field="1" count="9">
            <x v="4"/>
            <x v="5"/>
            <x v="6"/>
            <x v="7"/>
            <x v="8"/>
            <x v="9"/>
            <x v="10"/>
            <x v="11"/>
            <x v="12"/>
          </reference>
          <reference field="54" count="1" selected="0">
            <x v="1"/>
          </reference>
        </references>
      </pivotArea>
    </format>
    <format dxfId="441">
      <pivotArea dataOnly="0" labelOnly="1" outline="0" fieldPosition="0">
        <references count="2">
          <reference field="1" count="3">
            <x v="1"/>
            <x v="2"/>
            <x v="3"/>
          </reference>
          <reference field="54" count="1" selected="0">
            <x v="2"/>
          </reference>
        </references>
      </pivotArea>
    </format>
    <format dxfId="440">
      <pivotArea type="origin" dataOnly="0" labelOnly="1" outline="0" fieldPosition="0"/>
    </format>
    <format dxfId="439">
      <pivotArea field="54" type="button" dataOnly="0" labelOnly="1" outline="0" axis="axisCol" fieldPosition="0"/>
    </format>
    <format dxfId="438">
      <pivotArea field="1" type="button" dataOnly="0" labelOnly="1" outline="0" axis="axisCol" fieldPosition="1"/>
    </format>
    <format dxfId="437">
      <pivotArea type="topRight" dataOnly="0" labelOnly="1" outline="0" fieldPosition="0"/>
    </format>
    <format dxfId="436">
      <pivotArea dataOnly="0" labelOnly="1" outline="0" fieldPosition="0">
        <references count="1">
          <reference field="54" count="2">
            <x v="1"/>
            <x v="2"/>
          </reference>
        </references>
      </pivotArea>
    </format>
    <format dxfId="435">
      <pivotArea dataOnly="0" labelOnly="1" grandCol="1" outline="0" fieldPosition="0"/>
    </format>
    <format dxfId="434">
      <pivotArea field="-2" type="button" dataOnly="0" labelOnly="1" outline="0" axis="axisRow" fieldPosition="1"/>
    </format>
    <format dxfId="433">
      <pivotArea dataOnly="0" outline="0" fieldPosition="0">
        <references count="1">
          <reference field="9" count="0"/>
        </references>
      </pivotArea>
    </format>
    <format dxfId="432">
      <pivotArea dataOnly="0" labelOnly="1" outline="0" fieldPosition="0">
        <references count="1">
          <reference field="4294967294" count="0"/>
        </references>
      </pivotArea>
    </format>
    <format dxfId="431">
      <pivotArea dataOnly="0" labelOnly="1" outline="0" fieldPosition="0">
        <references count="1">
          <reference field="4294967294" count="0"/>
        </references>
      </pivotArea>
    </format>
    <format dxfId="430">
      <pivotArea dataOnly="0" outline="0" fieldPosition="0">
        <references count="1">
          <reference field="4294967294" count="2">
            <x v="0"/>
            <x v="1"/>
          </reference>
        </references>
      </pivotArea>
    </format>
    <format dxfId="429">
      <pivotArea dataOnly="0" labelOnly="1" outline="0" fieldPosition="0">
        <references count="1">
          <reference field="4294967294" count="0"/>
        </references>
      </pivotArea>
    </format>
    <format dxfId="428">
      <pivotArea dataOnly="0" labelOnly="1" outline="0" fieldPosition="0">
        <references count="1">
          <reference field="4294967294" count="0"/>
        </references>
      </pivotArea>
    </format>
    <format dxfId="427">
      <pivotArea dataOnly="0" outline="0" fieldPosition="0">
        <references count="1">
          <reference field="4294967294" count="2">
            <x v="0"/>
            <x v="1"/>
          </reference>
        </references>
      </pivotArea>
    </format>
    <format dxfId="426">
      <pivotArea dataOnly="0" outline="0" fieldPosition="0">
        <references count="1">
          <reference field="4294967294" count="2">
            <x v="0"/>
            <x v="1"/>
          </reference>
        </references>
      </pivotArea>
    </format>
    <format dxfId="425">
      <pivotArea dataOnly="0" labelOnly="1" outline="0" fieldPosition="0">
        <references count="1">
          <reference field="54" count="1">
            <x v="1"/>
          </reference>
        </references>
      </pivotArea>
    </format>
    <format dxfId="424">
      <pivotArea dataOnly="0" labelOnly="1" outline="0" fieldPosition="0">
        <references count="1">
          <reference field="54" count="1">
            <x v="1"/>
          </reference>
        </references>
      </pivotArea>
    </format>
    <format dxfId="423">
      <pivotArea field="54" type="button" dataOnly="0" labelOnly="1" outline="0" axis="axisCol" fieldPosition="0"/>
    </format>
    <format dxfId="422">
      <pivotArea field="1" type="button" dataOnly="0" labelOnly="1" outline="0" axis="axisCol" fieldPosition="1"/>
    </format>
    <format dxfId="421">
      <pivotArea dataOnly="0" outline="0" fieldPosition="0">
        <references count="1">
          <reference field="4294967294" count="20">
            <x v="2"/>
            <x v="3"/>
            <x v="4"/>
            <x v="5"/>
            <x v="6"/>
            <x v="7"/>
            <x v="8"/>
            <x v="9"/>
            <x v="10"/>
            <x v="11"/>
            <x v="12"/>
            <x v="13"/>
            <x v="14"/>
            <x v="15"/>
            <x v="16"/>
            <x v="17"/>
            <x v="18"/>
            <x v="19"/>
            <x v="20"/>
            <x v="21"/>
          </reference>
        </references>
      </pivotArea>
    </format>
    <format dxfId="420">
      <pivotArea dataOnly="0" labelOnly="1" outline="0" fieldPosition="0">
        <references count="1">
          <reference field="4294967294" count="0"/>
        </references>
      </pivotArea>
    </format>
    <format dxfId="419">
      <pivotArea dataOnly="0" labelOnly="1" outline="0" fieldPosition="0">
        <references count="1">
          <reference field="4294967294" count="0"/>
        </references>
      </pivotArea>
    </format>
    <format dxfId="418">
      <pivotArea dataOnly="0" labelOnly="1" outline="0" fieldPosition="0">
        <references count="1">
          <reference field="9" count="0"/>
        </references>
      </pivotArea>
    </format>
    <format dxfId="417">
      <pivotArea field="7" grandRow="1" outline="0">
        <references count="1">
          <reference field="4294967294" count="22" selected="0">
            <x v="0"/>
            <x v="1"/>
            <x v="2"/>
            <x v="3"/>
            <x v="4"/>
            <x v="5"/>
            <x v="6"/>
            <x v="7"/>
            <x v="8"/>
            <x v="9"/>
            <x v="10"/>
            <x v="11"/>
            <x v="12"/>
            <x v="13"/>
            <x v="14"/>
            <x v="15"/>
            <x v="16"/>
            <x v="17"/>
            <x v="18"/>
            <x v="19"/>
            <x v="20"/>
            <x v="21"/>
          </reference>
        </references>
      </pivotArea>
    </format>
    <format dxfId="416">
      <pivotArea field="7" dataOnly="0" labelOnly="1" grandRow="1" outline="0">
        <references count="1">
          <reference field="4294967294" count="1" selected="0">
            <x v="0"/>
          </reference>
        </references>
      </pivotArea>
    </format>
    <format dxfId="415">
      <pivotArea field="7" dataOnly="0" labelOnly="1" grandRow="1" outline="0">
        <references count="1">
          <reference field="4294967294" count="1" selected="0">
            <x v="1"/>
          </reference>
        </references>
      </pivotArea>
    </format>
    <format dxfId="414">
      <pivotArea field="7" dataOnly="0" labelOnly="1" grandRow="1" outline="0">
        <references count="1">
          <reference field="4294967294" count="1" selected="0">
            <x v="2"/>
          </reference>
        </references>
      </pivotArea>
    </format>
    <format dxfId="413">
      <pivotArea field="7" dataOnly="0" labelOnly="1" grandRow="1" outline="0">
        <references count="1">
          <reference field="4294967294" count="1" selected="0">
            <x v="3"/>
          </reference>
        </references>
      </pivotArea>
    </format>
    <format dxfId="412">
      <pivotArea field="7" dataOnly="0" labelOnly="1" grandRow="1" outline="0">
        <references count="1">
          <reference field="4294967294" count="1" selected="0">
            <x v="4"/>
          </reference>
        </references>
      </pivotArea>
    </format>
    <format dxfId="411">
      <pivotArea field="7" dataOnly="0" labelOnly="1" grandRow="1" outline="0">
        <references count="1">
          <reference field="4294967294" count="1" selected="0">
            <x v="5"/>
          </reference>
        </references>
      </pivotArea>
    </format>
    <format dxfId="410">
      <pivotArea field="7" dataOnly="0" labelOnly="1" grandRow="1" outline="0">
        <references count="1">
          <reference field="4294967294" count="1" selected="0">
            <x v="6"/>
          </reference>
        </references>
      </pivotArea>
    </format>
    <format dxfId="409">
      <pivotArea field="7" dataOnly="0" labelOnly="1" grandRow="1" outline="0">
        <references count="1">
          <reference field="4294967294" count="1" selected="0">
            <x v="7"/>
          </reference>
        </references>
      </pivotArea>
    </format>
    <format dxfId="408">
      <pivotArea field="7" dataOnly="0" labelOnly="1" grandRow="1" outline="0">
        <references count="1">
          <reference field="4294967294" count="1" selected="0">
            <x v="8"/>
          </reference>
        </references>
      </pivotArea>
    </format>
    <format dxfId="407">
      <pivotArea field="7" dataOnly="0" labelOnly="1" grandRow="1" outline="0">
        <references count="1">
          <reference field="4294967294" count="1" selected="0">
            <x v="9"/>
          </reference>
        </references>
      </pivotArea>
    </format>
    <format dxfId="406">
      <pivotArea field="7" dataOnly="0" labelOnly="1" grandRow="1" outline="0">
        <references count="1">
          <reference field="4294967294" count="1" selected="0">
            <x v="10"/>
          </reference>
        </references>
      </pivotArea>
    </format>
    <format dxfId="405">
      <pivotArea field="7" dataOnly="0" labelOnly="1" grandRow="1" outline="0">
        <references count="1">
          <reference field="4294967294" count="1" selected="0">
            <x v="11"/>
          </reference>
        </references>
      </pivotArea>
    </format>
    <format dxfId="404">
      <pivotArea field="7" dataOnly="0" labelOnly="1" grandRow="1" outline="0">
        <references count="1">
          <reference field="4294967294" count="1" selected="0">
            <x v="12"/>
          </reference>
        </references>
      </pivotArea>
    </format>
    <format dxfId="403">
      <pivotArea field="7" dataOnly="0" labelOnly="1" grandRow="1" outline="0">
        <references count="1">
          <reference field="4294967294" count="1" selected="0">
            <x v="13"/>
          </reference>
        </references>
      </pivotArea>
    </format>
    <format dxfId="402">
      <pivotArea field="7" dataOnly="0" labelOnly="1" grandRow="1" outline="0">
        <references count="1">
          <reference field="4294967294" count="1" selected="0">
            <x v="14"/>
          </reference>
        </references>
      </pivotArea>
    </format>
    <format dxfId="401">
      <pivotArea field="7" dataOnly="0" labelOnly="1" grandRow="1" outline="0">
        <references count="1">
          <reference field="4294967294" count="1" selected="0">
            <x v="15"/>
          </reference>
        </references>
      </pivotArea>
    </format>
    <format dxfId="400">
      <pivotArea field="7" dataOnly="0" labelOnly="1" grandRow="1" outline="0">
        <references count="1">
          <reference field="4294967294" count="1" selected="0">
            <x v="16"/>
          </reference>
        </references>
      </pivotArea>
    </format>
    <format dxfId="399">
      <pivotArea field="7" dataOnly="0" labelOnly="1" grandRow="1" outline="0">
        <references count="1">
          <reference field="4294967294" count="1" selected="0">
            <x v="17"/>
          </reference>
        </references>
      </pivotArea>
    </format>
    <format dxfId="398">
      <pivotArea field="7" dataOnly="0" labelOnly="1" grandRow="1" outline="0">
        <references count="1">
          <reference field="4294967294" count="1" selected="0">
            <x v="18"/>
          </reference>
        </references>
      </pivotArea>
    </format>
    <format dxfId="397">
      <pivotArea field="7" dataOnly="0" labelOnly="1" grandRow="1" outline="0">
        <references count="1">
          <reference field="4294967294" count="1" selected="0">
            <x v="19"/>
          </reference>
        </references>
      </pivotArea>
    </format>
    <format dxfId="396">
      <pivotArea field="7" dataOnly="0" labelOnly="1" grandRow="1" outline="0">
        <references count="1">
          <reference field="4294967294" count="1" selected="0">
            <x v="20"/>
          </reference>
        </references>
      </pivotArea>
    </format>
    <format dxfId="395">
      <pivotArea field="7" dataOnly="0" labelOnly="1" grandRow="1" outline="0">
        <references count="1">
          <reference field="4294967294" count="1" selected="0">
            <x v="21"/>
          </reference>
        </references>
      </pivotArea>
    </format>
    <format dxfId="394">
      <pivotArea field="7" grandRow="1" outline="0">
        <references count="1">
          <reference field="4294967294" count="20" selected="0">
            <x v="0"/>
            <x v="1"/>
            <x v="2"/>
            <x v="3"/>
            <x v="4"/>
            <x v="5"/>
            <x v="6"/>
            <x v="7"/>
            <x v="8"/>
            <x v="9"/>
            <x v="10"/>
            <x v="11"/>
            <x v="12"/>
            <x v="13"/>
            <x v="14"/>
            <x v="15"/>
            <x v="16"/>
            <x v="17"/>
            <x v="18"/>
            <x v="19"/>
          </reference>
        </references>
      </pivotArea>
    </format>
    <format dxfId="393">
      <pivotArea field="7" dataOnly="0" labelOnly="1" grandRow="1" outline="0">
        <references count="1">
          <reference field="4294967294" count="1" selected="0">
            <x v="0"/>
          </reference>
        </references>
      </pivotArea>
    </format>
    <format dxfId="392">
      <pivotArea field="7" dataOnly="0" labelOnly="1" grandRow="1" outline="0">
        <references count="1">
          <reference field="4294967294" count="1" selected="0">
            <x v="1"/>
          </reference>
        </references>
      </pivotArea>
    </format>
    <format dxfId="391">
      <pivotArea field="7" dataOnly="0" labelOnly="1" grandRow="1" outline="0">
        <references count="1">
          <reference field="4294967294" count="1" selected="0">
            <x v="2"/>
          </reference>
        </references>
      </pivotArea>
    </format>
    <format dxfId="390">
      <pivotArea field="7" dataOnly="0" labelOnly="1" grandRow="1" outline="0">
        <references count="1">
          <reference field="4294967294" count="1" selected="0">
            <x v="3"/>
          </reference>
        </references>
      </pivotArea>
    </format>
    <format dxfId="389">
      <pivotArea field="7" dataOnly="0" labelOnly="1" grandRow="1" outline="0">
        <references count="1">
          <reference field="4294967294" count="1" selected="0">
            <x v="4"/>
          </reference>
        </references>
      </pivotArea>
    </format>
    <format dxfId="388">
      <pivotArea field="7" dataOnly="0" labelOnly="1" grandRow="1" outline="0">
        <references count="1">
          <reference field="4294967294" count="1" selected="0">
            <x v="5"/>
          </reference>
        </references>
      </pivotArea>
    </format>
    <format dxfId="387">
      <pivotArea field="7" dataOnly="0" labelOnly="1" grandRow="1" outline="0">
        <references count="1">
          <reference field="4294967294" count="1" selected="0">
            <x v="6"/>
          </reference>
        </references>
      </pivotArea>
    </format>
    <format dxfId="386">
      <pivotArea field="7" dataOnly="0" labelOnly="1" grandRow="1" outline="0">
        <references count="1">
          <reference field="4294967294" count="1" selected="0">
            <x v="7"/>
          </reference>
        </references>
      </pivotArea>
    </format>
    <format dxfId="385">
      <pivotArea field="7" dataOnly="0" labelOnly="1" grandRow="1" outline="0">
        <references count="1">
          <reference field="4294967294" count="1" selected="0">
            <x v="8"/>
          </reference>
        </references>
      </pivotArea>
    </format>
    <format dxfId="384">
      <pivotArea field="7" dataOnly="0" labelOnly="1" grandRow="1" outline="0">
        <references count="1">
          <reference field="4294967294" count="1" selected="0">
            <x v="9"/>
          </reference>
        </references>
      </pivotArea>
    </format>
    <format dxfId="383">
      <pivotArea field="7" dataOnly="0" labelOnly="1" grandRow="1" outline="0">
        <references count="1">
          <reference field="4294967294" count="1" selected="0">
            <x v="10"/>
          </reference>
        </references>
      </pivotArea>
    </format>
    <format dxfId="382">
      <pivotArea field="7" dataOnly="0" labelOnly="1" grandRow="1" outline="0">
        <references count="1">
          <reference field="4294967294" count="1" selected="0">
            <x v="11"/>
          </reference>
        </references>
      </pivotArea>
    </format>
    <format dxfId="381">
      <pivotArea field="7" dataOnly="0" labelOnly="1" grandRow="1" outline="0">
        <references count="1">
          <reference field="4294967294" count="1" selected="0">
            <x v="12"/>
          </reference>
        </references>
      </pivotArea>
    </format>
    <format dxfId="380">
      <pivotArea field="7" dataOnly="0" labelOnly="1" grandRow="1" outline="0">
        <references count="1">
          <reference field="4294967294" count="1" selected="0">
            <x v="13"/>
          </reference>
        </references>
      </pivotArea>
    </format>
    <format dxfId="379">
      <pivotArea field="7" dataOnly="0" labelOnly="1" grandRow="1" outline="0">
        <references count="1">
          <reference field="4294967294" count="1" selected="0">
            <x v="14"/>
          </reference>
        </references>
      </pivotArea>
    </format>
    <format dxfId="378">
      <pivotArea field="7" dataOnly="0" labelOnly="1" grandRow="1" outline="0">
        <references count="1">
          <reference field="4294967294" count="1" selected="0">
            <x v="15"/>
          </reference>
        </references>
      </pivotArea>
    </format>
    <format dxfId="377">
      <pivotArea field="7" dataOnly="0" labelOnly="1" grandRow="1" outline="0">
        <references count="1">
          <reference field="4294967294" count="1" selected="0">
            <x v="16"/>
          </reference>
        </references>
      </pivotArea>
    </format>
    <format dxfId="376">
      <pivotArea field="7" dataOnly="0" labelOnly="1" grandRow="1" outline="0">
        <references count="1">
          <reference field="4294967294" count="1" selected="0">
            <x v="17"/>
          </reference>
        </references>
      </pivotArea>
    </format>
    <format dxfId="375">
      <pivotArea field="7" dataOnly="0" labelOnly="1" grandRow="1" outline="0">
        <references count="1">
          <reference field="4294967294" count="1" selected="0">
            <x v="18"/>
          </reference>
        </references>
      </pivotArea>
    </format>
    <format dxfId="374">
      <pivotArea field="7" dataOnly="0" labelOnly="1" grandRow="1" outline="0">
        <references count="1">
          <reference field="4294967294" count="1" selected="0">
            <x v="19"/>
          </reference>
        </references>
      </pivotArea>
    </format>
    <format dxfId="373">
      <pivotArea field="7" dataOnly="0" labelOnly="1" grandRow="1" outline="0">
        <references count="1">
          <reference field="4294967294" count="1" selected="0">
            <x v="20"/>
          </reference>
        </references>
      </pivotArea>
    </format>
    <format dxfId="372">
      <pivotArea field="7" dataOnly="0" labelOnly="1" grandRow="1" outline="0">
        <references count="1">
          <reference field="4294967294" count="1" selected="0">
            <x v="21"/>
          </reference>
        </references>
      </pivotArea>
    </format>
    <format dxfId="371">
      <pivotArea field="7" grandRow="1" outline="0">
        <references count="1">
          <reference field="4294967294" count="20" selected="0">
            <x v="0"/>
            <x v="1"/>
            <x v="2"/>
            <x v="3"/>
            <x v="4"/>
            <x v="5"/>
            <x v="6"/>
            <x v="7"/>
            <x v="8"/>
            <x v="9"/>
            <x v="10"/>
            <x v="11"/>
            <x v="12"/>
            <x v="13"/>
            <x v="14"/>
            <x v="15"/>
            <x v="16"/>
            <x v="17"/>
            <x v="18"/>
            <x v="19"/>
          </reference>
        </references>
      </pivotArea>
    </format>
    <format dxfId="370">
      <pivotArea field="7" dataOnly="0" labelOnly="1" grandRow="1" outline="0">
        <references count="1">
          <reference field="4294967294" count="1" selected="0">
            <x v="0"/>
          </reference>
        </references>
      </pivotArea>
    </format>
    <format dxfId="369">
      <pivotArea field="7" dataOnly="0" labelOnly="1" grandRow="1" outline="0">
        <references count="1">
          <reference field="4294967294" count="1" selected="0">
            <x v="1"/>
          </reference>
        </references>
      </pivotArea>
    </format>
    <format dxfId="368">
      <pivotArea field="7" dataOnly="0" labelOnly="1" grandRow="1" outline="0">
        <references count="1">
          <reference field="4294967294" count="1" selected="0">
            <x v="2"/>
          </reference>
        </references>
      </pivotArea>
    </format>
    <format dxfId="367">
      <pivotArea field="7" dataOnly="0" labelOnly="1" grandRow="1" outline="0">
        <references count="1">
          <reference field="4294967294" count="1" selected="0">
            <x v="3"/>
          </reference>
        </references>
      </pivotArea>
    </format>
    <format dxfId="366">
      <pivotArea field="7" dataOnly="0" labelOnly="1" grandRow="1" outline="0">
        <references count="1">
          <reference field="4294967294" count="1" selected="0">
            <x v="4"/>
          </reference>
        </references>
      </pivotArea>
    </format>
    <format dxfId="365">
      <pivotArea field="7" dataOnly="0" labelOnly="1" grandRow="1" outline="0">
        <references count="1">
          <reference field="4294967294" count="1" selected="0">
            <x v="5"/>
          </reference>
        </references>
      </pivotArea>
    </format>
    <format dxfId="364">
      <pivotArea field="7" dataOnly="0" labelOnly="1" grandRow="1" outline="0">
        <references count="1">
          <reference field="4294967294" count="1" selected="0">
            <x v="6"/>
          </reference>
        </references>
      </pivotArea>
    </format>
    <format dxfId="363">
      <pivotArea field="7" dataOnly="0" labelOnly="1" grandRow="1" outline="0">
        <references count="1">
          <reference field="4294967294" count="1" selected="0">
            <x v="7"/>
          </reference>
        </references>
      </pivotArea>
    </format>
    <format dxfId="362">
      <pivotArea field="7" dataOnly="0" labelOnly="1" grandRow="1" outline="0">
        <references count="1">
          <reference field="4294967294" count="1" selected="0">
            <x v="8"/>
          </reference>
        </references>
      </pivotArea>
    </format>
    <format dxfId="361">
      <pivotArea field="7" dataOnly="0" labelOnly="1" grandRow="1" outline="0">
        <references count="1">
          <reference field="4294967294" count="1" selected="0">
            <x v="9"/>
          </reference>
        </references>
      </pivotArea>
    </format>
    <format dxfId="360">
      <pivotArea field="7" dataOnly="0" labelOnly="1" grandRow="1" outline="0">
        <references count="1">
          <reference field="4294967294" count="1" selected="0">
            <x v="10"/>
          </reference>
        </references>
      </pivotArea>
    </format>
    <format dxfId="359">
      <pivotArea field="7" dataOnly="0" labelOnly="1" grandRow="1" outline="0">
        <references count="1">
          <reference field="4294967294" count="1" selected="0">
            <x v="11"/>
          </reference>
        </references>
      </pivotArea>
    </format>
    <format dxfId="358">
      <pivotArea field="7" dataOnly="0" labelOnly="1" grandRow="1" outline="0">
        <references count="1">
          <reference field="4294967294" count="1" selected="0">
            <x v="12"/>
          </reference>
        </references>
      </pivotArea>
    </format>
    <format dxfId="357">
      <pivotArea field="7" dataOnly="0" labelOnly="1" grandRow="1" outline="0">
        <references count="1">
          <reference field="4294967294" count="1" selected="0">
            <x v="13"/>
          </reference>
        </references>
      </pivotArea>
    </format>
    <format dxfId="356">
      <pivotArea field="7" dataOnly="0" labelOnly="1" grandRow="1" outline="0">
        <references count="1">
          <reference field="4294967294" count="1" selected="0">
            <x v="14"/>
          </reference>
        </references>
      </pivotArea>
    </format>
    <format dxfId="355">
      <pivotArea field="7" dataOnly="0" labelOnly="1" grandRow="1" outline="0">
        <references count="1">
          <reference field="4294967294" count="1" selected="0">
            <x v="15"/>
          </reference>
        </references>
      </pivotArea>
    </format>
    <format dxfId="354">
      <pivotArea field="7" dataOnly="0" labelOnly="1" grandRow="1" outline="0">
        <references count="1">
          <reference field="4294967294" count="1" selected="0">
            <x v="16"/>
          </reference>
        </references>
      </pivotArea>
    </format>
    <format dxfId="353">
      <pivotArea field="7" dataOnly="0" labelOnly="1" grandRow="1" outline="0">
        <references count="1">
          <reference field="4294967294" count="1" selected="0">
            <x v="17"/>
          </reference>
        </references>
      </pivotArea>
    </format>
    <format dxfId="352">
      <pivotArea field="7" dataOnly="0" labelOnly="1" grandRow="1" outline="0">
        <references count="1">
          <reference field="4294967294" count="1" selected="0">
            <x v="18"/>
          </reference>
        </references>
      </pivotArea>
    </format>
    <format dxfId="351">
      <pivotArea field="7" dataOnly="0" labelOnly="1" grandRow="1" outline="0">
        <references count="1">
          <reference field="4294967294" count="1" selected="0">
            <x v="19"/>
          </reference>
        </references>
      </pivotArea>
    </format>
    <format dxfId="350">
      <pivotArea field="7" dataOnly="0" labelOnly="1" grandRow="1" outline="0">
        <references count="1">
          <reference field="4294967294" count="1" selected="0">
            <x v="20"/>
          </reference>
        </references>
      </pivotArea>
    </format>
    <format dxfId="349">
      <pivotArea field="7" dataOnly="0" labelOnly="1" grandRow="1" outline="0">
        <references count="1">
          <reference field="4294967294" count="1" selected="0">
            <x v="21"/>
          </reference>
        </references>
      </pivotArea>
    </format>
    <format dxfId="348">
      <pivotArea dataOnly="0" outline="0" fieldPosition="0">
        <references count="1">
          <reference field="9" count="0"/>
        </references>
      </pivotArea>
    </format>
    <format dxfId="347">
      <pivotArea dataOnly="0" outline="0" fieldPosition="0">
        <references count="1">
          <reference field="4294967294" count="2">
            <x v="0"/>
            <x v="1"/>
          </reference>
        </references>
      </pivotArea>
    </format>
    <format dxfId="346">
      <pivotArea dataOnly="0" outline="0" fieldPosition="0">
        <references count="1">
          <reference field="4294967294" count="20">
            <x v="2"/>
            <x v="3"/>
            <x v="4"/>
            <x v="5"/>
            <x v="6"/>
            <x v="7"/>
            <x v="8"/>
            <x v="9"/>
            <x v="10"/>
            <x v="11"/>
            <x v="12"/>
            <x v="13"/>
            <x v="14"/>
            <x v="15"/>
            <x v="16"/>
            <x v="17"/>
            <x v="18"/>
            <x v="19"/>
            <x v="20"/>
            <x v="21"/>
          </reference>
        </references>
      </pivotArea>
    </format>
    <format dxfId="345">
      <pivotArea dataOnly="0" outline="0" fieldPosition="0">
        <references count="1">
          <reference field="4294967294" count="20">
            <x v="2"/>
            <x v="3"/>
            <x v="4"/>
            <x v="5"/>
            <x v="6"/>
            <x v="7"/>
            <x v="8"/>
            <x v="9"/>
            <x v="10"/>
            <x v="11"/>
            <x v="12"/>
            <x v="13"/>
            <x v="14"/>
            <x v="15"/>
            <x v="16"/>
            <x v="17"/>
            <x v="18"/>
            <x v="19"/>
            <x v="20"/>
            <x v="21"/>
          </reference>
        </references>
      </pivotArea>
    </format>
    <format dxfId="344">
      <pivotArea dataOnly="0" outline="0" fieldPosition="0">
        <references count="1">
          <reference field="4294967294" count="20">
            <x v="2"/>
            <x v="3"/>
            <x v="4"/>
            <x v="5"/>
            <x v="6"/>
            <x v="7"/>
            <x v="8"/>
            <x v="9"/>
            <x v="10"/>
            <x v="11"/>
            <x v="12"/>
            <x v="13"/>
            <x v="14"/>
            <x v="15"/>
            <x v="16"/>
            <x v="17"/>
            <x v="18"/>
            <x v="19"/>
            <x v="20"/>
            <x v="21"/>
          </reference>
        </references>
      </pivotArea>
    </format>
    <format dxfId="343">
      <pivotArea dataOnly="0" outline="0" fieldPosition="0">
        <references count="1">
          <reference field="4294967294" count="20">
            <x v="2"/>
            <x v="3"/>
            <x v="4"/>
            <x v="5"/>
            <x v="6"/>
            <x v="7"/>
            <x v="8"/>
            <x v="9"/>
            <x v="10"/>
            <x v="11"/>
            <x v="12"/>
            <x v="13"/>
            <x v="14"/>
            <x v="15"/>
            <x v="16"/>
            <x v="17"/>
            <x v="18"/>
            <x v="19"/>
            <x v="20"/>
            <x v="21"/>
          </reference>
        </references>
      </pivotArea>
    </format>
    <format dxfId="342">
      <pivotArea dataOnly="0" outline="0" fieldPosition="0">
        <references count="1">
          <reference field="4294967294" count="20">
            <x v="2"/>
            <x v="3"/>
            <x v="4"/>
            <x v="5"/>
            <x v="6"/>
            <x v="7"/>
            <x v="8"/>
            <x v="9"/>
            <x v="10"/>
            <x v="11"/>
            <x v="12"/>
            <x v="13"/>
            <x v="14"/>
            <x v="15"/>
            <x v="16"/>
            <x v="17"/>
            <x v="18"/>
            <x v="19"/>
            <x v="20"/>
            <x v="21"/>
          </reference>
        </references>
      </pivotArea>
    </format>
    <format dxfId="341">
      <pivotArea dataOnly="0" labelOnly="1" outline="0" fieldPosition="0">
        <references count="1">
          <reference field="9" count="0"/>
        </references>
      </pivotArea>
    </format>
    <format dxfId="340">
      <pivotArea dataOnly="0" labelOnly="1" outline="0" fieldPosition="0">
        <references count="1">
          <reference field="54" count="2">
            <x v="1"/>
            <x v="2"/>
          </reference>
        </references>
      </pivotArea>
    </format>
    <format dxfId="339">
      <pivotArea dataOnly="0" labelOnly="1" outline="0" fieldPosition="0">
        <references count="2">
          <reference field="1" count="9">
            <x v="4"/>
            <x v="5"/>
            <x v="6"/>
            <x v="7"/>
            <x v="8"/>
            <x v="9"/>
            <x v="10"/>
            <x v="11"/>
            <x v="12"/>
          </reference>
          <reference field="54" count="1" selected="0">
            <x v="1"/>
          </reference>
        </references>
      </pivotArea>
    </format>
    <format dxfId="338">
      <pivotArea dataOnly="0" labelOnly="1" outline="0" fieldPosition="0">
        <references count="2">
          <reference field="1" count="3">
            <x v="1"/>
            <x v="2"/>
            <x v="3"/>
          </reference>
          <reference field="54" count="1" selected="0">
            <x v="2"/>
          </reference>
        </references>
      </pivotArea>
    </format>
    <format dxfId="337">
      <pivotArea dataOnly="0" outline="0" fieldPosition="0">
        <references count="1">
          <reference field="54" count="1">
            <x v="1"/>
          </reference>
        </references>
      </pivotArea>
    </format>
    <format dxfId="336">
      <pivotArea dataOnly="0" outline="0" fieldPosition="0">
        <references count="1">
          <reference field="54" count="1">
            <x v="2"/>
          </reference>
        </references>
      </pivotArea>
    </format>
    <format dxfId="335">
      <pivotArea dataOnly="0" outline="0" fieldPosition="0">
        <references count="1">
          <reference field="4294967294" count="1">
            <x v="21"/>
          </reference>
        </references>
      </pivotArea>
    </format>
    <format dxfId="334">
      <pivotArea field="7" grandRow="1" outline="0">
        <references count="1">
          <reference field="4294967294" count="2" selected="0">
            <x v="0"/>
            <x v="1"/>
          </reference>
        </references>
      </pivotArea>
    </format>
    <format dxfId="333">
      <pivotArea dataOnly="0" outline="0" fieldPosition="0">
        <references count="1">
          <reference field="4294967294" count="2">
            <x v="0"/>
            <x v="1"/>
          </reference>
        </references>
      </pivotArea>
    </format>
    <format dxfId="332">
      <pivotArea dataOnly="0" outline="0" fieldPosition="0">
        <references count="1">
          <reference field="4294967294" count="20">
            <x v="2"/>
            <x v="3"/>
            <x v="4"/>
            <x v="5"/>
            <x v="6"/>
            <x v="7"/>
            <x v="8"/>
            <x v="9"/>
            <x v="10"/>
            <x v="11"/>
            <x v="12"/>
            <x v="13"/>
            <x v="14"/>
            <x v="15"/>
            <x v="16"/>
            <x v="17"/>
            <x v="18"/>
            <x v="19"/>
            <x v="20"/>
            <x v="21"/>
          </reference>
        </references>
      </pivotArea>
    </format>
    <format dxfId="331">
      <pivotArea type="all" dataOnly="0" outline="0" fieldPosition="0"/>
    </format>
    <format dxfId="330">
      <pivotArea type="origin" dataOnly="0" labelOnly="1" outline="0" fieldPosition="0"/>
    </format>
    <format dxfId="329">
      <pivotArea dataOnly="0" labelOnly="1" outline="0" fieldPosition="0">
        <references count="1">
          <reference field="54" count="2">
            <x v="1"/>
            <x v="2"/>
          </reference>
        </references>
      </pivotArea>
    </format>
    <format dxfId="328">
      <pivotArea dataOnly="0" labelOnly="1" outline="0" fieldPosition="0">
        <references count="2">
          <reference field="1" count="3">
            <x v="1"/>
            <x v="2"/>
            <x v="3"/>
          </reference>
          <reference field="54" count="1" selected="0">
            <x v="2"/>
          </reference>
        </references>
      </pivotArea>
    </format>
    <format dxfId="327">
      <pivotArea dataOnly="0" outline="0" fieldPosition="0">
        <references count="1">
          <reference field="9" count="0"/>
        </references>
      </pivotArea>
    </format>
    <format dxfId="326">
      <pivotArea dataOnly="0" outline="0" fieldPosition="0">
        <references count="1">
          <reference field="9" count="0"/>
        </references>
      </pivotArea>
    </format>
    <format dxfId="325">
      <pivotArea dataOnly="0" outline="0" fieldPosition="0">
        <references count="2">
          <reference field="1" count="0" defaultSubtotal="1" sumSubtotal="1" countASubtotal="1" avgSubtotal="1" maxSubtotal="1" minSubtotal="1" productSubtotal="1" countSubtotal="1" stdDevSubtotal="1" stdDevPSubtotal="1" varSubtotal="1" varPSubtotal="1"/>
          <reference field="54" count="2">
            <x v="1"/>
            <x v="2"/>
          </reference>
        </references>
      </pivotArea>
    </format>
    <format dxfId="324">
      <pivotArea dataOnly="0" outline="0" fieldPosition="0">
        <references count="1">
          <reference field="9" count="0"/>
        </references>
      </pivotArea>
    </format>
    <format dxfId="323">
      <pivotArea dataOnly="0" labelOnly="1" outline="0" fieldPosition="0">
        <references count="1">
          <reference field="4294967294" count="0"/>
        </references>
      </pivotArea>
    </format>
    <format dxfId="322">
      <pivotArea field="7" grandRow="1" outline="0">
        <references count="1">
          <reference field="4294967294" count="22" selected="0">
            <x v="0"/>
            <x v="1"/>
            <x v="2"/>
            <x v="3"/>
            <x v="4"/>
            <x v="5"/>
            <x v="6"/>
            <x v="7"/>
            <x v="8"/>
            <x v="9"/>
            <x v="10"/>
            <x v="11"/>
            <x v="12"/>
            <x v="13"/>
            <x v="14"/>
            <x v="15"/>
            <x v="16"/>
            <x v="17"/>
            <x v="18"/>
            <x v="19"/>
            <x v="20"/>
            <x v="21"/>
          </reference>
        </references>
      </pivotArea>
    </format>
    <format dxfId="321">
      <pivotArea dataOnly="0" labelOnly="1" outline="0" fieldPosition="0">
        <references count="1">
          <reference field="54" count="2">
            <x v="1"/>
            <x v="2"/>
          </reference>
        </references>
      </pivotArea>
    </format>
    <format dxfId="320">
      <pivotArea type="all" dataOnly="0" outline="0" fieldPosition="0"/>
    </format>
    <format dxfId="319">
      <pivotArea dataOnly="0" labelOnly="1" outline="0" fieldPosition="0">
        <references count="1">
          <reference field="54" count="2">
            <x v="1"/>
            <x v="2"/>
          </reference>
        </references>
      </pivotArea>
    </format>
    <format dxfId="318">
      <pivotArea dataOnly="0" labelOnly="1" grandCol="1" outline="0" fieldPosition="0"/>
    </format>
    <format dxfId="317">
      <pivotArea dataOnly="0" outline="0" fieldPosition="0">
        <references count="1">
          <reference field="1" count="11">
            <x v="1"/>
            <x v="2"/>
            <x v="3"/>
            <x v="5"/>
            <x v="6"/>
            <x v="7"/>
            <x v="8"/>
            <x v="9"/>
            <x v="10"/>
            <x v="11"/>
            <x v="12"/>
          </reference>
        </references>
      </pivotArea>
    </format>
    <format dxfId="316">
      <pivotArea dataOnly="0" outline="0" fieldPosition="0">
        <references count="1">
          <reference field="9" count="0"/>
        </references>
      </pivotArea>
    </format>
    <format dxfId="315">
      <pivotArea dataOnly="0" labelOnly="1" outline="0" fieldPosition="0">
        <references count="1">
          <reference field="54" count="1">
            <x v="1"/>
          </reference>
        </references>
      </pivotArea>
    </format>
    <format dxfId="314">
      <pivotArea dataOnly="0" labelOnly="1" outline="0" offset="A256:C256" fieldPosition="0">
        <references count="1">
          <reference field="54" count="1">
            <x v="2"/>
          </reference>
        </references>
      </pivotArea>
    </format>
    <format dxfId="313">
      <pivotArea dataOnly="0" outline="0" fieldPosition="0">
        <references count="1">
          <reference field="54" count="1">
            <x v="1"/>
          </reference>
        </references>
      </pivotArea>
    </format>
    <format dxfId="312">
      <pivotArea dataOnly="0" outline="0" fieldPosition="0">
        <references count="1">
          <reference field="1" count="1">
            <x v="3"/>
          </reference>
        </references>
      </pivotArea>
    </format>
    <format dxfId="311">
      <pivotArea dataOnly="0" labelOnly="1" outline="0" fieldPosition="0">
        <references count="1">
          <reference field="4294967294" count="0"/>
        </references>
      </pivotArea>
    </format>
    <format dxfId="310">
      <pivotArea dataOnly="0" outline="0" fieldPosition="0">
        <references count="1">
          <reference field="9" count="0"/>
        </references>
      </pivotArea>
    </format>
    <format dxfId="309">
      <pivotArea dataOnly="0" outline="0" fieldPosition="0">
        <references count="1">
          <reference field="9" count="0"/>
        </references>
      </pivotArea>
    </format>
    <format dxfId="308">
      <pivotArea dataOnly="0" labelOnly="1" outline="0" fieldPosition="0">
        <references count="1">
          <reference field="4294967294" count="0"/>
        </references>
      </pivotArea>
    </format>
    <format dxfId="307">
      <pivotArea type="all" dataOnly="0" outline="0" fieldPosition="0"/>
    </format>
    <format dxfId="306">
      <pivotArea type="origin" dataOnly="0" labelOnly="1" outline="0" fieldPosition="0"/>
    </format>
    <format dxfId="305">
      <pivotArea dataOnly="0" labelOnly="1" outline="0" fieldPosition="0">
        <references count="1">
          <reference field="54" count="0"/>
        </references>
      </pivotArea>
    </format>
    <format dxfId="304">
      <pivotArea dataOnly="0" labelOnly="1" outline="0" fieldPosition="0">
        <references count="1">
          <reference field="54" count="1">
            <x v="2"/>
          </reference>
        </references>
      </pivotArea>
    </format>
    <format dxfId="303">
      <pivotArea dataOnly="0" labelOnly="1" outline="0" fieldPosition="0">
        <references count="2">
          <reference field="1" count="1">
            <x v="4"/>
          </reference>
          <reference field="54" count="1" selected="0">
            <x v="2"/>
          </reference>
        </references>
      </pivotArea>
    </format>
    <format dxfId="302">
      <pivotArea type="all" dataOnly="0" outline="0" fieldPosition="0"/>
    </format>
    <format dxfId="301">
      <pivotArea dataOnly="0" outline="0" fieldPosition="0">
        <references count="1">
          <reference field="9" count="0"/>
        </references>
      </pivotArea>
    </format>
    <format dxfId="300">
      <pivotArea dataOnly="0" outline="0" fieldPosition="0">
        <references count="1">
          <reference field="9" count="0"/>
        </references>
      </pivotArea>
    </format>
    <format dxfId="299">
      <pivotArea type="all" dataOnly="0" outline="0" fieldPosition="0"/>
    </format>
    <format dxfId="298">
      <pivotArea outline="0" collapsedLevelsAreSubtotals="1" fieldPosition="0"/>
    </format>
    <format dxfId="297">
      <pivotArea type="origin" dataOnly="0" labelOnly="1" outline="0" fieldPosition="0"/>
    </format>
    <format dxfId="296">
      <pivotArea field="54" type="button" dataOnly="0" labelOnly="1" outline="0" axis="axisCol" fieldPosition="0"/>
    </format>
    <format dxfId="295">
      <pivotArea field="1" type="button" dataOnly="0" labelOnly="1" outline="0" axis="axisCol" fieldPosition="1"/>
    </format>
    <format dxfId="294">
      <pivotArea type="topRight" dataOnly="0" labelOnly="1" outline="0" fieldPosition="0"/>
    </format>
    <format dxfId="293">
      <pivotArea field="7" type="button" dataOnly="0" labelOnly="1" outline="0"/>
    </format>
    <format dxfId="292">
      <pivotArea field="9" type="button" dataOnly="0" labelOnly="1" outline="0" axis="axisRow" fieldPosition="0"/>
    </format>
    <format dxfId="291">
      <pivotArea field="-2" type="button" dataOnly="0" labelOnly="1" outline="0" axis="axisRow" fieldPosition="1"/>
    </format>
    <format dxfId="290">
      <pivotArea field="7" dataOnly="0" labelOnly="1" grandRow="1" outline="0">
        <references count="1">
          <reference field="4294967294" count="1" selected="0">
            <x v="0"/>
          </reference>
        </references>
      </pivotArea>
    </format>
    <format dxfId="289">
      <pivotArea field="7" dataOnly="0" labelOnly="1" grandRow="1" outline="0">
        <references count="1">
          <reference field="4294967294" count="1" selected="0">
            <x v="1"/>
          </reference>
        </references>
      </pivotArea>
    </format>
    <format dxfId="288">
      <pivotArea field="7" dataOnly="0" labelOnly="1" grandRow="1" outline="0">
        <references count="1">
          <reference field="4294967294" count="1" selected="0">
            <x v="2"/>
          </reference>
        </references>
      </pivotArea>
    </format>
    <format dxfId="287">
      <pivotArea field="7" dataOnly="0" labelOnly="1" grandRow="1" outline="0">
        <references count="1">
          <reference field="4294967294" count="1" selected="0">
            <x v="3"/>
          </reference>
        </references>
      </pivotArea>
    </format>
    <format dxfId="286">
      <pivotArea field="7" dataOnly="0" labelOnly="1" grandRow="1" outline="0">
        <references count="1">
          <reference field="4294967294" count="1" selected="0">
            <x v="4"/>
          </reference>
        </references>
      </pivotArea>
    </format>
    <format dxfId="285">
      <pivotArea field="7" dataOnly="0" labelOnly="1" grandRow="1" outline="0">
        <references count="1">
          <reference field="4294967294" count="1" selected="0">
            <x v="5"/>
          </reference>
        </references>
      </pivotArea>
    </format>
    <format dxfId="284">
      <pivotArea field="7" dataOnly="0" labelOnly="1" grandRow="1" outline="0">
        <references count="1">
          <reference field="4294967294" count="1" selected="0">
            <x v="6"/>
          </reference>
        </references>
      </pivotArea>
    </format>
    <format dxfId="283">
      <pivotArea field="7" dataOnly="0" labelOnly="1" grandRow="1" outline="0">
        <references count="1">
          <reference field="4294967294" count="1" selected="0">
            <x v="7"/>
          </reference>
        </references>
      </pivotArea>
    </format>
    <format dxfId="282">
      <pivotArea field="7" dataOnly="0" labelOnly="1" grandRow="1" outline="0">
        <references count="1">
          <reference field="4294967294" count="1" selected="0">
            <x v="8"/>
          </reference>
        </references>
      </pivotArea>
    </format>
    <format dxfId="281">
      <pivotArea field="7" dataOnly="0" labelOnly="1" grandRow="1" outline="0">
        <references count="1">
          <reference field="4294967294" count="1" selected="0">
            <x v="9"/>
          </reference>
        </references>
      </pivotArea>
    </format>
    <format dxfId="280">
      <pivotArea field="7" dataOnly="0" labelOnly="1" grandRow="1" outline="0">
        <references count="1">
          <reference field="4294967294" count="1" selected="0">
            <x v="10"/>
          </reference>
        </references>
      </pivotArea>
    </format>
    <format dxfId="279">
      <pivotArea field="7" dataOnly="0" labelOnly="1" grandRow="1" outline="0">
        <references count="1">
          <reference field="4294967294" count="1" selected="0">
            <x v="11"/>
          </reference>
        </references>
      </pivotArea>
    </format>
    <format dxfId="278">
      <pivotArea field="7" dataOnly="0" labelOnly="1" grandRow="1" outline="0">
        <references count="1">
          <reference field="4294967294" count="1" selected="0">
            <x v="12"/>
          </reference>
        </references>
      </pivotArea>
    </format>
    <format dxfId="277">
      <pivotArea field="7" dataOnly="0" labelOnly="1" grandRow="1" outline="0">
        <references count="1">
          <reference field="4294967294" count="1" selected="0">
            <x v="13"/>
          </reference>
        </references>
      </pivotArea>
    </format>
    <format dxfId="276">
      <pivotArea field="7" dataOnly="0" labelOnly="1" grandRow="1" outline="0">
        <references count="1">
          <reference field="4294967294" count="1" selected="0">
            <x v="14"/>
          </reference>
        </references>
      </pivotArea>
    </format>
    <format dxfId="275">
      <pivotArea field="7" dataOnly="0" labelOnly="1" grandRow="1" outline="0">
        <references count="1">
          <reference field="4294967294" count="1" selected="0">
            <x v="15"/>
          </reference>
        </references>
      </pivotArea>
    </format>
    <format dxfId="274">
      <pivotArea field="7" dataOnly="0" labelOnly="1" grandRow="1" outline="0">
        <references count="1">
          <reference field="4294967294" count="1" selected="0">
            <x v="16"/>
          </reference>
        </references>
      </pivotArea>
    </format>
    <format dxfId="273">
      <pivotArea field="7" dataOnly="0" labelOnly="1" grandRow="1" outline="0">
        <references count="1">
          <reference field="4294967294" count="1" selected="0">
            <x v="17"/>
          </reference>
        </references>
      </pivotArea>
    </format>
    <format dxfId="272">
      <pivotArea field="7" dataOnly="0" labelOnly="1" grandRow="1" outline="0">
        <references count="1">
          <reference field="4294967294" count="1" selected="0">
            <x v="18"/>
          </reference>
        </references>
      </pivotArea>
    </format>
    <format dxfId="271">
      <pivotArea field="7" dataOnly="0" labelOnly="1" grandRow="1" outline="0">
        <references count="1">
          <reference field="4294967294" count="1" selected="0">
            <x v="19"/>
          </reference>
        </references>
      </pivotArea>
    </format>
    <format dxfId="270">
      <pivotArea field="7" dataOnly="0" labelOnly="1" grandRow="1" outline="0">
        <references count="1">
          <reference field="4294967294" count="1" selected="0">
            <x v="20"/>
          </reference>
        </references>
      </pivotArea>
    </format>
    <format dxfId="269">
      <pivotArea field="7" dataOnly="0" labelOnly="1" grandRow="1" outline="0">
        <references count="1">
          <reference field="4294967294" count="1" selected="0">
            <x v="21"/>
          </reference>
        </references>
      </pivotArea>
    </format>
    <format dxfId="268">
      <pivotArea dataOnly="0" labelOnly="1" outline="0" fieldPosition="0">
        <references count="1">
          <reference field="54" count="2">
            <x v="1"/>
            <x v="2"/>
          </reference>
        </references>
      </pivotArea>
    </format>
    <format dxfId="267">
      <pivotArea dataOnly="0" labelOnly="1" outline="0" fieldPosition="0">
        <references count="2">
          <reference field="1" count="9">
            <x v="4"/>
            <x v="5"/>
            <x v="6"/>
            <x v="7"/>
            <x v="8"/>
            <x v="9"/>
            <x v="10"/>
            <x v="11"/>
            <x v="12"/>
          </reference>
          <reference field="54" count="1" selected="0">
            <x v="1"/>
          </reference>
        </references>
      </pivotArea>
    </format>
    <format dxfId="266">
      <pivotArea dataOnly="0" labelOnly="1" outline="0" fieldPosition="0">
        <references count="2">
          <reference field="1" count="4">
            <x v="1"/>
            <x v="2"/>
            <x v="3"/>
            <x v="4"/>
          </reference>
          <reference field="54" count="1" selected="0">
            <x v="2"/>
          </reference>
        </references>
      </pivotArea>
    </format>
    <format dxfId="265">
      <pivotArea dataOnly="0" outline="0" fieldPosition="0">
        <references count="1">
          <reference field="9" count="0"/>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InsertBlankRowDefault="1"/>
    </ext>
  </extLst>
</pivotTableDefinition>
</file>

<file path=xl/pivotTables/pivotTable2.xml><?xml version="1.0" encoding="utf-8"?>
<pivotTableDefinition xmlns="http://schemas.openxmlformats.org/spreadsheetml/2006/main" name="PivotTable6" cacheId="0" dataOnRows="1" applyNumberFormats="0" applyBorderFormats="0" applyFontFormats="0" applyPatternFormats="0" applyAlignmentFormats="0" applyWidthHeightFormats="1" dataCaption="TYP" grandTotalCaption="Total" updatedVersion="6" minRefreshableVersion="3" showDrill="0" colGrandTotals="0" itemPrintTitles="1" createdVersion="6" indent="0" compact="0" compactData="0" multipleFieldFilters="0">
  <location ref="A3:O316" firstHeaderRow="1" firstDataRow="3" firstDataCol="2"/>
  <pivotFields count="59">
    <pivotField compact="0" outline="0" showAll="0" insertBlankRow="1">
      <extLst>
        <ext xmlns:x14="http://schemas.microsoft.com/office/spreadsheetml/2009/9/main" uri="{2946ED86-A175-432a-8AC1-64E0C546D7DE}">
          <x14:pivotField fillDownLabels="1"/>
        </ext>
      </extLst>
    </pivotField>
    <pivotField name="MONTH" axis="axisCol" compact="0" outline="0" showAll="0" insertBlankRow="1">
      <items count="15">
        <item h="1" x="0"/>
        <item x="1"/>
        <item x="2"/>
        <item x="3"/>
        <item n="Apr" x="4"/>
        <item x="5"/>
        <item x="6"/>
        <item x="7"/>
        <item x="8"/>
        <item x="9"/>
        <item x="10"/>
        <item x="11"/>
        <item x="12"/>
        <item x="13"/>
        <item t="default"/>
      </items>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defaultSubtotal="0">
      <items count="55">
        <item x="5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s>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name="BRN" axis="axisRow" compact="0" outline="0" showAll="0" insertBlankRow="1">
      <items count="14">
        <item x="12"/>
        <item x="0"/>
        <item x="1"/>
        <item x="2"/>
        <item x="3"/>
        <item x="4"/>
        <item x="5"/>
        <item x="6"/>
        <item x="7"/>
        <item x="8"/>
        <item x="9"/>
        <item x="10"/>
        <item x="11"/>
        <item t="default"/>
      </items>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dataField="1" compact="0" outline="0" showAll="0" insertBlankRow="1">
      <extLst>
        <ext xmlns:x14="http://schemas.microsoft.com/office/spreadsheetml/2009/9/main" uri="{2946ED86-A175-432a-8AC1-64E0C546D7DE}">
          <x14:pivotField fillDownLabels="1"/>
        </ext>
      </extLst>
    </pivotField>
    <pivotField compact="0" outline="0" showAll="0" insertBlankRow="1">
      <items count="7">
        <item sd="0" x="0"/>
        <item sd="0" x="1"/>
        <item sd="0" x="2"/>
        <item sd="0" x="3"/>
        <item sd="0" x="4"/>
        <item x="5"/>
        <item t="default"/>
      </items>
      <extLst>
        <ext xmlns:x14="http://schemas.microsoft.com/office/spreadsheetml/2009/9/main" uri="{2946ED86-A175-432a-8AC1-64E0C546D7DE}">
          <x14:pivotField fillDownLabels="1"/>
        </ext>
      </extLst>
    </pivotField>
    <pivotField name="YEAR" axis="axisCol" compact="0" outline="0" showAll="0" insertBlankRow="1" defaultSubtotal="0">
      <items count="4">
        <item sd="0" x="0"/>
        <item x="1"/>
        <item n="2021" x="2"/>
        <item x="3"/>
      </items>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 compact="0" outline="0" dragToRow="0" dragToCol="0" dragToPage="0" showAll="0" insertBlankRow="1" defaultSubtotal="0">
      <extLst>
        <ext xmlns:x14="http://schemas.microsoft.com/office/spreadsheetml/2009/9/main" uri="{2946ED86-A175-432a-8AC1-64E0C546D7DE}">
          <x14:pivotField fillDownLabels="1"/>
        </ext>
      </extLst>
    </pivotField>
  </pivotFields>
  <rowFields count="2">
    <field x="9"/>
    <field x="-2"/>
  </rowFields>
  <rowItems count="311">
    <i>
      <x v="1"/>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1"/>
    </i>
    <i>
      <x v="2"/>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2"/>
    </i>
    <i>
      <x v="3"/>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3"/>
    </i>
    <i>
      <x v="4"/>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4"/>
    </i>
    <i>
      <x v="5"/>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5"/>
    </i>
    <i>
      <x v="6"/>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6"/>
    </i>
    <i>
      <x v="7"/>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7"/>
    </i>
    <i>
      <x v="8"/>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8"/>
    </i>
    <i>
      <x v="9"/>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9"/>
    </i>
    <i>
      <x v="10"/>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10"/>
    </i>
    <i>
      <x v="11"/>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11"/>
    </i>
    <i>
      <x v="12"/>
      <x/>
    </i>
    <i r="1" i="1">
      <x v="1"/>
    </i>
    <i r="1" i="2">
      <x v="2"/>
    </i>
    <i r="1" i="3">
      <x v="3"/>
    </i>
    <i r="1" i="4">
      <x v="4"/>
    </i>
    <i r="1" i="5">
      <x v="5"/>
    </i>
    <i r="1" i="6">
      <x v="6"/>
    </i>
    <i r="1" i="7">
      <x v="7"/>
    </i>
    <i r="1" i="8">
      <x v="8"/>
    </i>
    <i r="1" i="9">
      <x v="9"/>
    </i>
    <i r="1" i="10">
      <x v="10"/>
    </i>
    <i r="1" i="11">
      <x v="11"/>
    </i>
    <i r="1" i="12">
      <x v="12"/>
    </i>
    <i r="1" i="13">
      <x v="13"/>
    </i>
    <i r="1" i="14">
      <x v="14"/>
    </i>
    <i r="1" i="15">
      <x v="15"/>
    </i>
    <i r="1" i="16">
      <x v="16"/>
    </i>
    <i r="1" i="17">
      <x v="17"/>
    </i>
    <i r="1" i="18">
      <x v="18"/>
    </i>
    <i r="1" i="19">
      <x v="19"/>
    </i>
    <i r="1" i="20">
      <x v="20"/>
    </i>
    <i r="1" i="21">
      <x v="21"/>
    </i>
    <i r="1" i="22">
      <x v="22"/>
    </i>
    <i t="blank">
      <x v="12"/>
    </i>
    <i t="grand">
      <x/>
    </i>
    <i t="grand" i="1">
      <x/>
    </i>
    <i t="grand" i="2">
      <x/>
    </i>
    <i t="grand" i="3">
      <x/>
    </i>
    <i t="grand" i="4">
      <x/>
    </i>
    <i t="grand" i="5">
      <x/>
    </i>
    <i t="grand" i="6">
      <x/>
    </i>
    <i t="grand" i="7">
      <x/>
    </i>
    <i t="grand" i="8">
      <x/>
    </i>
    <i t="grand" i="9">
      <x/>
    </i>
    <i t="grand" i="10">
      <x/>
    </i>
    <i t="grand" i="11">
      <x/>
    </i>
    <i t="grand" i="12">
      <x/>
    </i>
    <i t="grand" i="13">
      <x/>
    </i>
    <i t="grand" i="14">
      <x/>
    </i>
    <i t="grand" i="15">
      <x/>
    </i>
    <i t="grand" i="16">
      <x/>
    </i>
    <i t="grand" i="17">
      <x/>
    </i>
    <i t="grand" i="18">
      <x/>
    </i>
    <i t="grand" i="19">
      <x/>
    </i>
    <i t="grand" i="20">
      <x/>
    </i>
    <i t="grand" i="21">
      <x/>
    </i>
    <i t="grand" i="22">
      <x/>
    </i>
  </rowItems>
  <colFields count="2">
    <field x="54"/>
    <field x="1"/>
  </colFields>
  <colItems count="13">
    <i>
      <x v="1"/>
      <x v="4"/>
    </i>
    <i r="1">
      <x v="5"/>
    </i>
    <i r="1">
      <x v="6"/>
    </i>
    <i r="1">
      <x v="7"/>
    </i>
    <i r="1">
      <x v="8"/>
    </i>
    <i r="1">
      <x v="9"/>
    </i>
    <i r="1">
      <x v="10"/>
    </i>
    <i r="1">
      <x v="11"/>
    </i>
    <i r="1">
      <x v="12"/>
    </i>
    <i>
      <x v="2"/>
      <x v="1"/>
    </i>
    <i r="1">
      <x v="2"/>
    </i>
    <i r="1">
      <x v="3"/>
    </i>
    <i r="1">
      <x v="4"/>
    </i>
  </colItems>
  <dataFields count="23">
    <dataField name="(BUD) - FTE" fld="28" baseField="0" baseItem="0"/>
    <dataField name="(BUD) - SALARY" fld="31" baseField="0" baseItem="0"/>
    <dataField name="(BUD) - SV-AG SALARY" fld="32" baseField="0" baseItem="0"/>
    <dataField name="(BUD) - VACATION" fld="43" baseField="0" baseItem="0"/>
    <dataField name="(BUD) - X_MAS" fld="44" baseField="0" baseItem="0"/>
    <dataField name="(BUD) - Bonus Retail" fld="34" baseField="0" baseItem="0"/>
    <dataField name="(BUD) - DSL" fld="35" baseField="0" baseItem="0"/>
    <dataField name="(BUD) - Further Education" fld="36" baseField="0" baseItem="0"/>
    <dataField name="(BUD) - Premiums Retail" fld="37" baseField="0" baseItem="0"/>
    <dataField name="(BUD) - Provision Retail" fld="38" baseField="0" baseItem="0"/>
    <dataField name="(BUD) - School cost" fld="39" baseField="0" baseItem="0"/>
    <dataField name="(BUD) - Other" fld="40" baseField="0" baseItem="0"/>
    <dataField name="(BUD) - OVERTIME" fld="41" baseField="0" baseItem="0"/>
    <dataField name="(BUD) - SURCHARG. SERVT." fld="42" baseField="0" baseItem="0"/>
    <dataField name="(BUD) - Work clothes" fld="33" baseField="0" baseItem="0"/>
    <dataField name="(BUD) - BAV" fld="45" baseField="0" baseItem="0"/>
    <dataField name="(BUD) - PAID OVERTIME" fld="46" baseField="0" baseItem="0"/>
    <dataField name="(BUD) - TRAVEL TIME" fld="47" baseField="0" baseItem="0"/>
    <dataField name="(BUD) - SURCHARG. FELPLG" fld="48" baseField="0" baseItem="0"/>
    <dataField name="(BUD) - MAWERBEN" fld="49" baseField="0" baseItem="0"/>
    <dataField name="(BUD) - SV-AG ADD" fld="50" baseField="0" baseItem="0"/>
    <dataField name="(BUD) - CAR" fld="51" baseField="0" baseItem="0"/>
    <dataField name="(BUD) - JUBILARE" fld="52" baseField="0" baseItem="0"/>
  </dataFields>
  <formats count="265">
    <format dxfId="264">
      <pivotArea dataOnly="0" grandCol="1" outline="0" fieldPosition="0"/>
    </format>
    <format dxfId="263">
      <pivotArea type="all" dataOnly="0" outline="0" fieldPosition="0"/>
    </format>
    <format dxfId="262">
      <pivotArea type="origin" dataOnly="0" labelOnly="1" outline="0" fieldPosition="0"/>
    </format>
    <format dxfId="261">
      <pivotArea field="7" type="button" dataOnly="0" labelOnly="1" outline="0"/>
    </format>
    <format dxfId="260">
      <pivotArea field="9" type="button" dataOnly="0" labelOnly="1" outline="0" axis="axisRow" fieldPosition="0"/>
    </format>
    <format dxfId="259">
      <pivotArea field="7" dataOnly="0" labelOnly="1" grandRow="1" outline="0">
        <references count="1">
          <reference field="4294967294" count="1" selected="0">
            <x v="1"/>
          </reference>
        </references>
      </pivotArea>
    </format>
    <format dxfId="258">
      <pivotArea field="7" dataOnly="0" labelOnly="1" grandRow="1" outline="0">
        <references count="1">
          <reference field="4294967294" count="1" selected="0">
            <x v="2"/>
          </reference>
        </references>
      </pivotArea>
    </format>
    <format dxfId="257">
      <pivotArea dataOnly="0" labelOnly="1" grandCol="1" outline="0" fieldPosition="0"/>
    </format>
    <format dxfId="256">
      <pivotArea type="all" dataOnly="0" outline="0" fieldPosition="0"/>
    </format>
    <format dxfId="255">
      <pivotArea type="origin" dataOnly="0" labelOnly="1" outline="0" fieldPosition="0"/>
    </format>
    <format dxfId="254">
      <pivotArea field="7" type="button" dataOnly="0" labelOnly="1" outline="0"/>
    </format>
    <format dxfId="253">
      <pivotArea field="9" type="button" dataOnly="0" labelOnly="1" outline="0" axis="axisRow" fieldPosition="0"/>
    </format>
    <format dxfId="252">
      <pivotArea field="-2" type="button" dataOnly="0" labelOnly="1" outline="0" axis="axisRow" fieldPosition="1"/>
    </format>
    <format dxfId="251">
      <pivotArea field="7" dataOnly="0" labelOnly="1" grandRow="1" outline="0">
        <references count="1">
          <reference field="4294967294" count="1" selected="0">
            <x v="1"/>
          </reference>
        </references>
      </pivotArea>
    </format>
    <format dxfId="250">
      <pivotArea field="7" dataOnly="0" labelOnly="1" grandRow="1" outline="0">
        <references count="1">
          <reference field="4294967294" count="1" selected="0">
            <x v="2"/>
          </reference>
        </references>
      </pivotArea>
    </format>
    <format dxfId="249">
      <pivotArea dataOnly="0" labelOnly="1" grandCol="1" outline="0" fieldPosition="0"/>
    </format>
    <format dxfId="248">
      <pivotArea field="-2" type="button" dataOnly="0" labelOnly="1" outline="0" axis="axisRow" fieldPosition="1"/>
    </format>
    <format dxfId="247">
      <pivotArea type="origin" dataOnly="0" labelOnly="1" outline="0" fieldPosition="0"/>
    </format>
    <format dxfId="246">
      <pivotArea field="7" dataOnly="0" labelOnly="1" grandRow="1" outline="0">
        <references count="1">
          <reference field="4294967294" count="1" selected="0">
            <x v="1"/>
          </reference>
        </references>
      </pivotArea>
    </format>
    <format dxfId="245">
      <pivotArea field="7" dataOnly="0" labelOnly="1" grandRow="1" outline="0">
        <references count="1">
          <reference field="4294967294" count="1" selected="0">
            <x v="2"/>
          </reference>
        </references>
      </pivotArea>
    </format>
    <format dxfId="244">
      <pivotArea field="7" type="button" dataOnly="0" labelOnly="1" outline="0"/>
    </format>
    <format dxfId="243">
      <pivotArea field="9" type="button" dataOnly="0" labelOnly="1" outline="0" axis="axisRow" fieldPosition="0"/>
    </format>
    <format dxfId="242">
      <pivotArea field="-2" type="button" dataOnly="0" labelOnly="1" outline="0" axis="axisRow" fieldPosition="1"/>
    </format>
    <format dxfId="241">
      <pivotArea dataOnly="0" labelOnly="1" grandCol="1" outline="0" fieldPosition="0"/>
    </format>
    <format dxfId="240">
      <pivotArea type="all" dataOnly="0" outline="0" fieldPosition="0"/>
    </format>
    <format dxfId="239">
      <pivotArea outline="0" collapsedLevelsAreSubtotals="1" fieldPosition="0"/>
    </format>
    <format dxfId="238">
      <pivotArea type="origin" dataOnly="0" labelOnly="1" outline="0" fieldPosition="0"/>
    </format>
    <format dxfId="237">
      <pivotArea field="1" type="button" dataOnly="0" labelOnly="1" outline="0" axis="axisCol" fieldPosition="1"/>
    </format>
    <format dxfId="236">
      <pivotArea type="topRight" dataOnly="0" labelOnly="1" outline="0" fieldPosition="0"/>
    </format>
    <format dxfId="235">
      <pivotArea field="7" type="button" dataOnly="0" labelOnly="1" outline="0"/>
    </format>
    <format dxfId="234">
      <pivotArea field="9" type="button" dataOnly="0" labelOnly="1" outline="0" axis="axisRow" fieldPosition="0"/>
    </format>
    <format dxfId="233">
      <pivotArea field="-2" type="button" dataOnly="0" labelOnly="1" outline="0" axis="axisRow" fieldPosition="1"/>
    </format>
    <format dxfId="232">
      <pivotArea field="7" dataOnly="0" labelOnly="1" grandRow="1" outline="0">
        <references count="1">
          <reference field="4294967294" count="1" selected="0">
            <x v="1"/>
          </reference>
        </references>
      </pivotArea>
    </format>
    <format dxfId="231">
      <pivotArea field="7" dataOnly="0" labelOnly="1" grandRow="1" outline="0">
        <references count="1">
          <reference field="4294967294" count="1" selected="0">
            <x v="2"/>
          </reference>
        </references>
      </pivotArea>
    </format>
    <format dxfId="230">
      <pivotArea dataOnly="0" labelOnly="1" grandCol="1" outline="0" fieldPosition="0"/>
    </format>
    <format dxfId="229">
      <pivotArea type="all" dataOnly="0" outline="0" fieldPosition="0"/>
    </format>
    <format dxfId="228">
      <pivotArea outline="0" collapsedLevelsAreSubtotals="1" fieldPosition="0"/>
    </format>
    <format dxfId="227">
      <pivotArea type="origin" dataOnly="0" labelOnly="1" outline="0" fieldPosition="0"/>
    </format>
    <format dxfId="226">
      <pivotArea field="1" type="button" dataOnly="0" labelOnly="1" outline="0" axis="axisCol" fieldPosition="1"/>
    </format>
    <format dxfId="225">
      <pivotArea type="topRight" dataOnly="0" labelOnly="1" outline="0" fieldPosition="0"/>
    </format>
    <format dxfId="224">
      <pivotArea field="7" type="button" dataOnly="0" labelOnly="1" outline="0"/>
    </format>
    <format dxfId="223">
      <pivotArea field="9" type="button" dataOnly="0" labelOnly="1" outline="0" axis="axisRow" fieldPosition="0"/>
    </format>
    <format dxfId="222">
      <pivotArea field="-2" type="button" dataOnly="0" labelOnly="1" outline="0" axis="axisRow" fieldPosition="1"/>
    </format>
    <format dxfId="221">
      <pivotArea dataOnly="0" labelOnly="1" grandCol="1" outline="0" fieldPosition="0"/>
    </format>
    <format dxfId="220">
      <pivotArea dataOnly="0" outline="0" fieldPosition="0">
        <references count="1">
          <reference field="4294967294" count="1">
            <x v="0"/>
          </reference>
        </references>
      </pivotArea>
    </format>
    <format dxfId="219">
      <pivotArea dataOnly="0" outline="0" fieldPosition="0">
        <references count="1">
          <reference field="4294967294" count="1">
            <x v="0"/>
          </reference>
        </references>
      </pivotArea>
    </format>
    <format dxfId="218">
      <pivotArea dataOnly="0" outline="0" fieldPosition="0">
        <references count="1">
          <reference field="4294967294" count="1">
            <x v="0"/>
          </reference>
        </references>
      </pivotArea>
    </format>
    <format dxfId="217">
      <pivotArea dataOnly="0" outline="0" fieldPosition="0">
        <references count="1">
          <reference field="4294967294" count="1">
            <x v="0"/>
          </reference>
        </references>
      </pivotArea>
    </format>
    <format dxfId="216">
      <pivotArea dataOnly="0" outline="0" fieldPosition="0">
        <references count="1">
          <reference field="4294967294" count="1">
            <x v="0"/>
          </reference>
        </references>
      </pivotArea>
    </format>
    <format dxfId="215">
      <pivotArea dataOnly="0" outline="0" fieldPosition="0">
        <references count="1">
          <reference field="4294967294" count="1">
            <x v="0"/>
          </reference>
        </references>
      </pivotArea>
    </format>
    <format dxfId="214">
      <pivotArea dataOnly="0" labelOnly="1" outline="0" fieldPosition="0">
        <references count="1">
          <reference field="4294967294" count="0"/>
        </references>
      </pivotArea>
    </format>
    <format dxfId="213">
      <pivotArea dataOnly="0" outline="0" fieldPosition="0">
        <references count="1">
          <reference field="9" count="0"/>
        </references>
      </pivotArea>
    </format>
    <format dxfId="212">
      <pivotArea field="7" type="button" dataOnly="0" labelOnly="1" outline="0"/>
    </format>
    <format dxfId="211">
      <pivotArea field="9" type="button" dataOnly="0" labelOnly="1" outline="0" axis="axisRow" fieldPosition="0"/>
    </format>
    <format dxfId="210">
      <pivotArea field="-2" type="button" dataOnly="0" labelOnly="1" outline="0" axis="axisRow" fieldPosition="1"/>
    </format>
    <format dxfId="209">
      <pivotArea dataOnly="0" labelOnly="1" outline="0" fieldPosition="0">
        <references count="2">
          <reference field="1" count="9">
            <x v="4"/>
            <x v="5"/>
            <x v="6"/>
            <x v="7"/>
            <x v="8"/>
            <x v="9"/>
            <x v="10"/>
            <x v="11"/>
            <x v="12"/>
          </reference>
          <reference field="54" count="1" selected="0">
            <x v="1"/>
          </reference>
        </references>
      </pivotArea>
    </format>
    <format dxfId="208">
      <pivotArea dataOnly="0" labelOnly="1" outline="0" fieldPosition="0">
        <references count="2">
          <reference field="1" count="3">
            <x v="1"/>
            <x v="2"/>
            <x v="3"/>
          </reference>
          <reference field="54" count="1" selected="0">
            <x v="2"/>
          </reference>
        </references>
      </pivotArea>
    </format>
    <format dxfId="207">
      <pivotArea type="origin" dataOnly="0" labelOnly="1" outline="0" fieldPosition="0"/>
    </format>
    <format dxfId="206">
      <pivotArea field="54" type="button" dataOnly="0" labelOnly="1" outline="0" axis="axisCol" fieldPosition="0"/>
    </format>
    <format dxfId="205">
      <pivotArea field="1" type="button" dataOnly="0" labelOnly="1" outline="0" axis="axisCol" fieldPosition="1"/>
    </format>
    <format dxfId="204">
      <pivotArea type="topRight" dataOnly="0" labelOnly="1" outline="0" fieldPosition="0"/>
    </format>
    <format dxfId="203">
      <pivotArea dataOnly="0" labelOnly="1" outline="0" fieldPosition="0">
        <references count="1">
          <reference field="54" count="2">
            <x v="1"/>
            <x v="2"/>
          </reference>
        </references>
      </pivotArea>
    </format>
    <format dxfId="202">
      <pivotArea dataOnly="0" labelOnly="1" grandCol="1" outline="0" fieldPosition="0"/>
    </format>
    <format dxfId="201">
      <pivotArea field="-2" type="button" dataOnly="0" labelOnly="1" outline="0" axis="axisRow" fieldPosition="1"/>
    </format>
    <format dxfId="200">
      <pivotArea dataOnly="0" outline="0" fieldPosition="0">
        <references count="1">
          <reference field="9" count="0"/>
        </references>
      </pivotArea>
    </format>
    <format dxfId="199">
      <pivotArea dataOnly="0" outline="0" fieldPosition="0">
        <references count="1">
          <reference field="4294967294" count="1">
            <x v="0"/>
          </reference>
        </references>
      </pivotArea>
    </format>
    <format dxfId="198">
      <pivotArea dataOnly="0" labelOnly="1" outline="0" fieldPosition="0">
        <references count="1">
          <reference field="4294967294" count="0"/>
        </references>
      </pivotArea>
    </format>
    <format dxfId="197">
      <pivotArea dataOnly="0" labelOnly="1" outline="0" fieldPosition="0">
        <references count="1">
          <reference field="4294967294" count="0"/>
        </references>
      </pivotArea>
    </format>
    <format dxfId="196">
      <pivotArea dataOnly="0" outline="0" fieldPosition="0">
        <references count="1">
          <reference field="4294967294" count="2">
            <x v="1"/>
            <x v="2"/>
          </reference>
        </references>
      </pivotArea>
    </format>
    <format dxfId="195">
      <pivotArea dataOnly="0" labelOnly="1" outline="0" fieldPosition="0">
        <references count="1">
          <reference field="4294967294" count="0"/>
        </references>
      </pivotArea>
    </format>
    <format dxfId="194">
      <pivotArea dataOnly="0" labelOnly="1" outline="0" fieldPosition="0">
        <references count="1">
          <reference field="4294967294" count="0"/>
        </references>
      </pivotArea>
    </format>
    <format dxfId="193">
      <pivotArea dataOnly="0" outline="0" fieldPosition="0">
        <references count="1">
          <reference field="4294967294" count="2">
            <x v="1"/>
            <x v="2"/>
          </reference>
        </references>
      </pivotArea>
    </format>
    <format dxfId="192">
      <pivotArea dataOnly="0" outline="0" fieldPosition="0">
        <references count="1">
          <reference field="4294967294" count="2">
            <x v="1"/>
            <x v="2"/>
          </reference>
        </references>
      </pivotArea>
    </format>
    <format dxfId="191">
      <pivotArea dataOnly="0" labelOnly="1" outline="0" fieldPosition="0">
        <references count="1">
          <reference field="54" count="1">
            <x v="1"/>
          </reference>
        </references>
      </pivotArea>
    </format>
    <format dxfId="190">
      <pivotArea dataOnly="0" labelOnly="1" outline="0" fieldPosition="0">
        <references count="1">
          <reference field="54" count="1">
            <x v="1"/>
          </reference>
        </references>
      </pivotArea>
    </format>
    <format dxfId="189">
      <pivotArea field="54" type="button" dataOnly="0" labelOnly="1" outline="0" axis="axisCol" fieldPosition="0"/>
    </format>
    <format dxfId="188">
      <pivotArea field="1" type="button" dataOnly="0" labelOnly="1" outline="0" axis="axisCol" fieldPosition="1"/>
    </format>
    <format dxfId="187">
      <pivotArea dataOnly="0" outline="0" fieldPosition="0">
        <references count="1">
          <reference field="4294967294" count="20">
            <x v="3"/>
            <x v="4"/>
            <x v="5"/>
            <x v="6"/>
            <x v="7"/>
            <x v="8"/>
            <x v="9"/>
            <x v="10"/>
            <x v="11"/>
            <x v="12"/>
            <x v="13"/>
            <x v="14"/>
            <x v="15"/>
            <x v="16"/>
            <x v="17"/>
            <x v="18"/>
            <x v="19"/>
            <x v="20"/>
            <x v="21"/>
            <x v="22"/>
          </reference>
        </references>
      </pivotArea>
    </format>
    <format dxfId="186">
      <pivotArea dataOnly="0" labelOnly="1" outline="0" fieldPosition="0">
        <references count="1">
          <reference field="4294967294" count="0"/>
        </references>
      </pivotArea>
    </format>
    <format dxfId="185">
      <pivotArea dataOnly="0" labelOnly="1" outline="0" fieldPosition="0">
        <references count="1">
          <reference field="4294967294" count="0"/>
        </references>
      </pivotArea>
    </format>
    <format dxfId="184">
      <pivotArea dataOnly="0" labelOnly="1" outline="0" fieldPosition="0">
        <references count="1">
          <reference field="9" count="0"/>
        </references>
      </pivotArea>
    </format>
    <format dxfId="183">
      <pivotArea field="7" grandRow="1" outline="0">
        <references count="1">
          <reference field="4294967294" count="23" selected="0">
            <x v="0"/>
            <x v="1"/>
            <x v="2"/>
            <x v="3"/>
            <x v="4"/>
            <x v="5"/>
            <x v="6"/>
            <x v="7"/>
            <x v="8"/>
            <x v="9"/>
            <x v="10"/>
            <x v="11"/>
            <x v="12"/>
            <x v="13"/>
            <x v="14"/>
            <x v="15"/>
            <x v="16"/>
            <x v="17"/>
            <x v="18"/>
            <x v="19"/>
            <x v="20"/>
            <x v="21"/>
            <x v="22"/>
          </reference>
        </references>
      </pivotArea>
    </format>
    <format dxfId="182">
      <pivotArea field="7" dataOnly="0" labelOnly="1" grandRow="1" outline="0">
        <references count="1">
          <reference field="4294967294" count="1" selected="0">
            <x v="0"/>
          </reference>
        </references>
      </pivotArea>
    </format>
    <format dxfId="181">
      <pivotArea field="7" dataOnly="0" labelOnly="1" grandRow="1" outline="0">
        <references count="1">
          <reference field="4294967294" count="1" selected="0">
            <x v="1"/>
          </reference>
        </references>
      </pivotArea>
    </format>
    <format dxfId="180">
      <pivotArea field="7" dataOnly="0" labelOnly="1" grandRow="1" outline="0">
        <references count="1">
          <reference field="4294967294" count="1" selected="0">
            <x v="2"/>
          </reference>
        </references>
      </pivotArea>
    </format>
    <format dxfId="179">
      <pivotArea field="7" dataOnly="0" labelOnly="1" grandRow="1" outline="0">
        <references count="1">
          <reference field="4294967294" count="1" selected="0">
            <x v="3"/>
          </reference>
        </references>
      </pivotArea>
    </format>
    <format dxfId="178">
      <pivotArea field="7" dataOnly="0" labelOnly="1" grandRow="1" outline="0">
        <references count="1">
          <reference field="4294967294" count="1" selected="0">
            <x v="4"/>
          </reference>
        </references>
      </pivotArea>
    </format>
    <format dxfId="177">
      <pivotArea field="7" dataOnly="0" labelOnly="1" grandRow="1" outline="0">
        <references count="1">
          <reference field="4294967294" count="1" selected="0">
            <x v="5"/>
          </reference>
        </references>
      </pivotArea>
    </format>
    <format dxfId="176">
      <pivotArea field="7" dataOnly="0" labelOnly="1" grandRow="1" outline="0">
        <references count="1">
          <reference field="4294967294" count="1" selected="0">
            <x v="6"/>
          </reference>
        </references>
      </pivotArea>
    </format>
    <format dxfId="175">
      <pivotArea field="7" dataOnly="0" labelOnly="1" grandRow="1" outline="0">
        <references count="1">
          <reference field="4294967294" count="1" selected="0">
            <x v="7"/>
          </reference>
        </references>
      </pivotArea>
    </format>
    <format dxfId="174">
      <pivotArea field="7" dataOnly="0" labelOnly="1" grandRow="1" outline="0">
        <references count="1">
          <reference field="4294967294" count="1" selected="0">
            <x v="8"/>
          </reference>
        </references>
      </pivotArea>
    </format>
    <format dxfId="173">
      <pivotArea field="7" dataOnly="0" labelOnly="1" grandRow="1" outline="0">
        <references count="1">
          <reference field="4294967294" count="1" selected="0">
            <x v="9"/>
          </reference>
        </references>
      </pivotArea>
    </format>
    <format dxfId="172">
      <pivotArea field="7" dataOnly="0" labelOnly="1" grandRow="1" outline="0">
        <references count="1">
          <reference field="4294967294" count="1" selected="0">
            <x v="10"/>
          </reference>
        </references>
      </pivotArea>
    </format>
    <format dxfId="171">
      <pivotArea field="7" dataOnly="0" labelOnly="1" grandRow="1" outline="0">
        <references count="1">
          <reference field="4294967294" count="1" selected="0">
            <x v="11"/>
          </reference>
        </references>
      </pivotArea>
    </format>
    <format dxfId="170">
      <pivotArea field="7" dataOnly="0" labelOnly="1" grandRow="1" outline="0">
        <references count="1">
          <reference field="4294967294" count="1" selected="0">
            <x v="12"/>
          </reference>
        </references>
      </pivotArea>
    </format>
    <format dxfId="169">
      <pivotArea field="7" dataOnly="0" labelOnly="1" grandRow="1" outline="0">
        <references count="1">
          <reference field="4294967294" count="1" selected="0">
            <x v="13"/>
          </reference>
        </references>
      </pivotArea>
    </format>
    <format dxfId="168">
      <pivotArea field="7" dataOnly="0" labelOnly="1" grandRow="1" outline="0">
        <references count="1">
          <reference field="4294967294" count="1" selected="0">
            <x v="14"/>
          </reference>
        </references>
      </pivotArea>
    </format>
    <format dxfId="167">
      <pivotArea field="7" dataOnly="0" labelOnly="1" grandRow="1" outline="0">
        <references count="1">
          <reference field="4294967294" count="1" selected="0">
            <x v="15"/>
          </reference>
        </references>
      </pivotArea>
    </format>
    <format dxfId="166">
      <pivotArea field="7" dataOnly="0" labelOnly="1" grandRow="1" outline="0">
        <references count="1">
          <reference field="4294967294" count="1" selected="0">
            <x v="16"/>
          </reference>
        </references>
      </pivotArea>
    </format>
    <format dxfId="165">
      <pivotArea field="7" dataOnly="0" labelOnly="1" grandRow="1" outline="0">
        <references count="1">
          <reference field="4294967294" count="1" selected="0">
            <x v="17"/>
          </reference>
        </references>
      </pivotArea>
    </format>
    <format dxfId="164">
      <pivotArea field="7" dataOnly="0" labelOnly="1" grandRow="1" outline="0">
        <references count="1">
          <reference field="4294967294" count="1" selected="0">
            <x v="18"/>
          </reference>
        </references>
      </pivotArea>
    </format>
    <format dxfId="163">
      <pivotArea field="7" dataOnly="0" labelOnly="1" grandRow="1" outline="0">
        <references count="1">
          <reference field="4294967294" count="1" selected="0">
            <x v="19"/>
          </reference>
        </references>
      </pivotArea>
    </format>
    <format dxfId="162">
      <pivotArea field="7" dataOnly="0" labelOnly="1" grandRow="1" outline="0">
        <references count="1">
          <reference field="4294967294" count="1" selected="0">
            <x v="20"/>
          </reference>
        </references>
      </pivotArea>
    </format>
    <format dxfId="161">
      <pivotArea field="7" dataOnly="0" labelOnly="1" grandRow="1" outline="0">
        <references count="1">
          <reference field="4294967294" count="1" selected="0">
            <x v="21"/>
          </reference>
        </references>
      </pivotArea>
    </format>
    <format dxfId="160">
      <pivotArea field="7" dataOnly="0" labelOnly="1" grandRow="1" outline="0">
        <references count="1">
          <reference field="4294967294" count="1" selected="0">
            <x v="22"/>
          </reference>
        </references>
      </pivotArea>
    </format>
    <format dxfId="159">
      <pivotArea field="7" grandRow="1" outline="0">
        <references count="1">
          <reference field="4294967294" count="21" selected="0">
            <x v="0"/>
            <x v="1"/>
            <x v="2"/>
            <x v="3"/>
            <x v="4"/>
            <x v="5"/>
            <x v="6"/>
            <x v="7"/>
            <x v="8"/>
            <x v="9"/>
            <x v="10"/>
            <x v="11"/>
            <x v="12"/>
            <x v="13"/>
            <x v="14"/>
            <x v="15"/>
            <x v="16"/>
            <x v="17"/>
            <x v="18"/>
            <x v="19"/>
            <x v="20"/>
          </reference>
        </references>
      </pivotArea>
    </format>
    <format dxfId="158">
      <pivotArea field="7" dataOnly="0" labelOnly="1" grandRow="1" outline="0">
        <references count="1">
          <reference field="4294967294" count="1" selected="0">
            <x v="0"/>
          </reference>
        </references>
      </pivotArea>
    </format>
    <format dxfId="157">
      <pivotArea field="7" dataOnly="0" labelOnly="1" grandRow="1" outline="0">
        <references count="1">
          <reference field="4294967294" count="1" selected="0">
            <x v="1"/>
          </reference>
        </references>
      </pivotArea>
    </format>
    <format dxfId="156">
      <pivotArea field="7" dataOnly="0" labelOnly="1" grandRow="1" outline="0">
        <references count="1">
          <reference field="4294967294" count="1" selected="0">
            <x v="2"/>
          </reference>
        </references>
      </pivotArea>
    </format>
    <format dxfId="155">
      <pivotArea field="7" dataOnly="0" labelOnly="1" grandRow="1" outline="0">
        <references count="1">
          <reference field="4294967294" count="1" selected="0">
            <x v="3"/>
          </reference>
        </references>
      </pivotArea>
    </format>
    <format dxfId="154">
      <pivotArea field="7" dataOnly="0" labelOnly="1" grandRow="1" outline="0">
        <references count="1">
          <reference field="4294967294" count="1" selected="0">
            <x v="4"/>
          </reference>
        </references>
      </pivotArea>
    </format>
    <format dxfId="153">
      <pivotArea field="7" dataOnly="0" labelOnly="1" grandRow="1" outline="0">
        <references count="1">
          <reference field="4294967294" count="1" selected="0">
            <x v="5"/>
          </reference>
        </references>
      </pivotArea>
    </format>
    <format dxfId="152">
      <pivotArea field="7" dataOnly="0" labelOnly="1" grandRow="1" outline="0">
        <references count="1">
          <reference field="4294967294" count="1" selected="0">
            <x v="6"/>
          </reference>
        </references>
      </pivotArea>
    </format>
    <format dxfId="151">
      <pivotArea field="7" dataOnly="0" labelOnly="1" grandRow="1" outline="0">
        <references count="1">
          <reference field="4294967294" count="1" selected="0">
            <x v="7"/>
          </reference>
        </references>
      </pivotArea>
    </format>
    <format dxfId="150">
      <pivotArea field="7" dataOnly="0" labelOnly="1" grandRow="1" outline="0">
        <references count="1">
          <reference field="4294967294" count="1" selected="0">
            <x v="8"/>
          </reference>
        </references>
      </pivotArea>
    </format>
    <format dxfId="149">
      <pivotArea field="7" dataOnly="0" labelOnly="1" grandRow="1" outline="0">
        <references count="1">
          <reference field="4294967294" count="1" selected="0">
            <x v="9"/>
          </reference>
        </references>
      </pivotArea>
    </format>
    <format dxfId="148">
      <pivotArea field="7" dataOnly="0" labelOnly="1" grandRow="1" outline="0">
        <references count="1">
          <reference field="4294967294" count="1" selected="0">
            <x v="10"/>
          </reference>
        </references>
      </pivotArea>
    </format>
    <format dxfId="147">
      <pivotArea field="7" dataOnly="0" labelOnly="1" grandRow="1" outline="0">
        <references count="1">
          <reference field="4294967294" count="1" selected="0">
            <x v="11"/>
          </reference>
        </references>
      </pivotArea>
    </format>
    <format dxfId="146">
      <pivotArea field="7" dataOnly="0" labelOnly="1" grandRow="1" outline="0">
        <references count="1">
          <reference field="4294967294" count="1" selected="0">
            <x v="12"/>
          </reference>
        </references>
      </pivotArea>
    </format>
    <format dxfId="145">
      <pivotArea field="7" dataOnly="0" labelOnly="1" grandRow="1" outline="0">
        <references count="1">
          <reference field="4294967294" count="1" selected="0">
            <x v="13"/>
          </reference>
        </references>
      </pivotArea>
    </format>
    <format dxfId="144">
      <pivotArea field="7" dataOnly="0" labelOnly="1" grandRow="1" outline="0">
        <references count="1">
          <reference field="4294967294" count="1" selected="0">
            <x v="14"/>
          </reference>
        </references>
      </pivotArea>
    </format>
    <format dxfId="143">
      <pivotArea field="7" dataOnly="0" labelOnly="1" grandRow="1" outline="0">
        <references count="1">
          <reference field="4294967294" count="1" selected="0">
            <x v="15"/>
          </reference>
        </references>
      </pivotArea>
    </format>
    <format dxfId="142">
      <pivotArea field="7" dataOnly="0" labelOnly="1" grandRow="1" outline="0">
        <references count="1">
          <reference field="4294967294" count="1" selected="0">
            <x v="16"/>
          </reference>
        </references>
      </pivotArea>
    </format>
    <format dxfId="141">
      <pivotArea field="7" dataOnly="0" labelOnly="1" grandRow="1" outline="0">
        <references count="1">
          <reference field="4294967294" count="1" selected="0">
            <x v="17"/>
          </reference>
        </references>
      </pivotArea>
    </format>
    <format dxfId="140">
      <pivotArea field="7" dataOnly="0" labelOnly="1" grandRow="1" outline="0">
        <references count="1">
          <reference field="4294967294" count="1" selected="0">
            <x v="18"/>
          </reference>
        </references>
      </pivotArea>
    </format>
    <format dxfId="139">
      <pivotArea field="7" dataOnly="0" labelOnly="1" grandRow="1" outline="0">
        <references count="1">
          <reference field="4294967294" count="1" selected="0">
            <x v="19"/>
          </reference>
        </references>
      </pivotArea>
    </format>
    <format dxfId="138">
      <pivotArea field="7" dataOnly="0" labelOnly="1" grandRow="1" outline="0">
        <references count="1">
          <reference field="4294967294" count="1" selected="0">
            <x v="20"/>
          </reference>
        </references>
      </pivotArea>
    </format>
    <format dxfId="137">
      <pivotArea field="7" dataOnly="0" labelOnly="1" grandRow="1" outline="0">
        <references count="1">
          <reference field="4294967294" count="1" selected="0">
            <x v="21"/>
          </reference>
        </references>
      </pivotArea>
    </format>
    <format dxfId="136">
      <pivotArea field="7" dataOnly="0" labelOnly="1" grandRow="1" outline="0">
        <references count="1">
          <reference field="4294967294" count="1" selected="0">
            <x v="22"/>
          </reference>
        </references>
      </pivotArea>
    </format>
    <format dxfId="135">
      <pivotArea field="7" grandRow="1" outline="0">
        <references count="1">
          <reference field="4294967294" count="21" selected="0">
            <x v="0"/>
            <x v="1"/>
            <x v="2"/>
            <x v="3"/>
            <x v="4"/>
            <x v="5"/>
            <x v="6"/>
            <x v="7"/>
            <x v="8"/>
            <x v="9"/>
            <x v="10"/>
            <x v="11"/>
            <x v="12"/>
            <x v="13"/>
            <x v="14"/>
            <x v="15"/>
            <x v="16"/>
            <x v="17"/>
            <x v="18"/>
            <x v="19"/>
            <x v="20"/>
          </reference>
        </references>
      </pivotArea>
    </format>
    <format dxfId="134">
      <pivotArea field="7" dataOnly="0" labelOnly="1" grandRow="1" outline="0">
        <references count="1">
          <reference field="4294967294" count="1" selected="0">
            <x v="0"/>
          </reference>
        </references>
      </pivotArea>
    </format>
    <format dxfId="133">
      <pivotArea field="7" dataOnly="0" labelOnly="1" grandRow="1" outline="0">
        <references count="1">
          <reference field="4294967294" count="1" selected="0">
            <x v="1"/>
          </reference>
        </references>
      </pivotArea>
    </format>
    <format dxfId="132">
      <pivotArea field="7" dataOnly="0" labelOnly="1" grandRow="1" outline="0">
        <references count="1">
          <reference field="4294967294" count="1" selected="0">
            <x v="2"/>
          </reference>
        </references>
      </pivotArea>
    </format>
    <format dxfId="131">
      <pivotArea field="7" dataOnly="0" labelOnly="1" grandRow="1" outline="0">
        <references count="1">
          <reference field="4294967294" count="1" selected="0">
            <x v="3"/>
          </reference>
        </references>
      </pivotArea>
    </format>
    <format dxfId="130">
      <pivotArea field="7" dataOnly="0" labelOnly="1" grandRow="1" outline="0">
        <references count="1">
          <reference field="4294967294" count="1" selected="0">
            <x v="4"/>
          </reference>
        </references>
      </pivotArea>
    </format>
    <format dxfId="129">
      <pivotArea field="7" dataOnly="0" labelOnly="1" grandRow="1" outline="0">
        <references count="1">
          <reference field="4294967294" count="1" selected="0">
            <x v="5"/>
          </reference>
        </references>
      </pivotArea>
    </format>
    <format dxfId="128">
      <pivotArea field="7" dataOnly="0" labelOnly="1" grandRow="1" outline="0">
        <references count="1">
          <reference field="4294967294" count="1" selected="0">
            <x v="6"/>
          </reference>
        </references>
      </pivotArea>
    </format>
    <format dxfId="127">
      <pivotArea field="7" dataOnly="0" labelOnly="1" grandRow="1" outline="0">
        <references count="1">
          <reference field="4294967294" count="1" selected="0">
            <x v="7"/>
          </reference>
        </references>
      </pivotArea>
    </format>
    <format dxfId="126">
      <pivotArea field="7" dataOnly="0" labelOnly="1" grandRow="1" outline="0">
        <references count="1">
          <reference field="4294967294" count="1" selected="0">
            <x v="8"/>
          </reference>
        </references>
      </pivotArea>
    </format>
    <format dxfId="125">
      <pivotArea field="7" dataOnly="0" labelOnly="1" grandRow="1" outline="0">
        <references count="1">
          <reference field="4294967294" count="1" selected="0">
            <x v="9"/>
          </reference>
        </references>
      </pivotArea>
    </format>
    <format dxfId="124">
      <pivotArea field="7" dataOnly="0" labelOnly="1" grandRow="1" outline="0">
        <references count="1">
          <reference field="4294967294" count="1" selected="0">
            <x v="10"/>
          </reference>
        </references>
      </pivotArea>
    </format>
    <format dxfId="123">
      <pivotArea field="7" dataOnly="0" labelOnly="1" grandRow="1" outline="0">
        <references count="1">
          <reference field="4294967294" count="1" selected="0">
            <x v="11"/>
          </reference>
        </references>
      </pivotArea>
    </format>
    <format dxfId="122">
      <pivotArea field="7" dataOnly="0" labelOnly="1" grandRow="1" outline="0">
        <references count="1">
          <reference field="4294967294" count="1" selected="0">
            <x v="12"/>
          </reference>
        </references>
      </pivotArea>
    </format>
    <format dxfId="121">
      <pivotArea field="7" dataOnly="0" labelOnly="1" grandRow="1" outline="0">
        <references count="1">
          <reference field="4294967294" count="1" selected="0">
            <x v="13"/>
          </reference>
        </references>
      </pivotArea>
    </format>
    <format dxfId="120">
      <pivotArea field="7" dataOnly="0" labelOnly="1" grandRow="1" outline="0">
        <references count="1">
          <reference field="4294967294" count="1" selected="0">
            <x v="14"/>
          </reference>
        </references>
      </pivotArea>
    </format>
    <format dxfId="119">
      <pivotArea field="7" dataOnly="0" labelOnly="1" grandRow="1" outline="0">
        <references count="1">
          <reference field="4294967294" count="1" selected="0">
            <x v="15"/>
          </reference>
        </references>
      </pivotArea>
    </format>
    <format dxfId="118">
      <pivotArea field="7" dataOnly="0" labelOnly="1" grandRow="1" outline="0">
        <references count="1">
          <reference field="4294967294" count="1" selected="0">
            <x v="16"/>
          </reference>
        </references>
      </pivotArea>
    </format>
    <format dxfId="117">
      <pivotArea field="7" dataOnly="0" labelOnly="1" grandRow="1" outline="0">
        <references count="1">
          <reference field="4294967294" count="1" selected="0">
            <x v="17"/>
          </reference>
        </references>
      </pivotArea>
    </format>
    <format dxfId="116">
      <pivotArea field="7" dataOnly="0" labelOnly="1" grandRow="1" outline="0">
        <references count="1">
          <reference field="4294967294" count="1" selected="0">
            <x v="18"/>
          </reference>
        </references>
      </pivotArea>
    </format>
    <format dxfId="115">
      <pivotArea field="7" dataOnly="0" labelOnly="1" grandRow="1" outline="0">
        <references count="1">
          <reference field="4294967294" count="1" selected="0">
            <x v="19"/>
          </reference>
        </references>
      </pivotArea>
    </format>
    <format dxfId="114">
      <pivotArea field="7" dataOnly="0" labelOnly="1" grandRow="1" outline="0">
        <references count="1">
          <reference field="4294967294" count="1" selected="0">
            <x v="20"/>
          </reference>
        </references>
      </pivotArea>
    </format>
    <format dxfId="113">
      <pivotArea field="7" dataOnly="0" labelOnly="1" grandRow="1" outline="0">
        <references count="1">
          <reference field="4294967294" count="1" selected="0">
            <x v="21"/>
          </reference>
        </references>
      </pivotArea>
    </format>
    <format dxfId="112">
      <pivotArea field="7" dataOnly="0" labelOnly="1" grandRow="1" outline="0">
        <references count="1">
          <reference field="4294967294" count="1" selected="0">
            <x v="22"/>
          </reference>
        </references>
      </pivotArea>
    </format>
    <format dxfId="111">
      <pivotArea dataOnly="0" outline="0" fieldPosition="0">
        <references count="1">
          <reference field="9" count="0"/>
        </references>
      </pivotArea>
    </format>
    <format dxfId="110">
      <pivotArea dataOnly="0" outline="0" fieldPosition="0">
        <references count="1">
          <reference field="4294967294" count="1">
            <x v="0"/>
          </reference>
        </references>
      </pivotArea>
    </format>
    <format dxfId="109">
      <pivotArea dataOnly="0" outline="0" fieldPosition="0">
        <references count="1">
          <reference field="4294967294" count="2">
            <x v="1"/>
            <x v="2"/>
          </reference>
        </references>
      </pivotArea>
    </format>
    <format dxfId="108">
      <pivotArea dataOnly="0" outline="0" fieldPosition="0">
        <references count="1">
          <reference field="4294967294" count="20">
            <x v="3"/>
            <x v="4"/>
            <x v="5"/>
            <x v="6"/>
            <x v="7"/>
            <x v="8"/>
            <x v="9"/>
            <x v="10"/>
            <x v="11"/>
            <x v="12"/>
            <x v="13"/>
            <x v="14"/>
            <x v="15"/>
            <x v="16"/>
            <x v="17"/>
            <x v="18"/>
            <x v="19"/>
            <x v="20"/>
            <x v="21"/>
            <x v="22"/>
          </reference>
        </references>
      </pivotArea>
    </format>
    <format dxfId="107">
      <pivotArea dataOnly="0" outline="0" fieldPosition="0">
        <references count="1">
          <reference field="4294967294" count="20">
            <x v="3"/>
            <x v="4"/>
            <x v="5"/>
            <x v="6"/>
            <x v="7"/>
            <x v="8"/>
            <x v="9"/>
            <x v="10"/>
            <x v="11"/>
            <x v="12"/>
            <x v="13"/>
            <x v="14"/>
            <x v="15"/>
            <x v="16"/>
            <x v="17"/>
            <x v="18"/>
            <x v="19"/>
            <x v="20"/>
            <x v="21"/>
            <x v="22"/>
          </reference>
        </references>
      </pivotArea>
    </format>
    <format dxfId="106">
      <pivotArea dataOnly="0" outline="0" fieldPosition="0">
        <references count="1">
          <reference field="4294967294" count="20">
            <x v="3"/>
            <x v="4"/>
            <x v="5"/>
            <x v="6"/>
            <x v="7"/>
            <x v="8"/>
            <x v="9"/>
            <x v="10"/>
            <x v="11"/>
            <x v="12"/>
            <x v="13"/>
            <x v="14"/>
            <x v="15"/>
            <x v="16"/>
            <x v="17"/>
            <x v="18"/>
            <x v="19"/>
            <x v="20"/>
            <x v="21"/>
            <x v="22"/>
          </reference>
        </references>
      </pivotArea>
    </format>
    <format dxfId="105">
      <pivotArea dataOnly="0" outline="0" fieldPosition="0">
        <references count="1">
          <reference field="4294967294" count="20">
            <x v="3"/>
            <x v="4"/>
            <x v="5"/>
            <x v="6"/>
            <x v="7"/>
            <x v="8"/>
            <x v="9"/>
            <x v="10"/>
            <x v="11"/>
            <x v="12"/>
            <x v="13"/>
            <x v="14"/>
            <x v="15"/>
            <x v="16"/>
            <x v="17"/>
            <x v="18"/>
            <x v="19"/>
            <x v="20"/>
            <x v="21"/>
            <x v="22"/>
          </reference>
        </references>
      </pivotArea>
    </format>
    <format dxfId="104">
      <pivotArea dataOnly="0" outline="0" fieldPosition="0">
        <references count="1">
          <reference field="4294967294" count="20">
            <x v="3"/>
            <x v="4"/>
            <x v="5"/>
            <x v="6"/>
            <x v="7"/>
            <x v="8"/>
            <x v="9"/>
            <x v="10"/>
            <x v="11"/>
            <x v="12"/>
            <x v="13"/>
            <x v="14"/>
            <x v="15"/>
            <x v="16"/>
            <x v="17"/>
            <x v="18"/>
            <x v="19"/>
            <x v="20"/>
            <x v="21"/>
            <x v="22"/>
          </reference>
        </references>
      </pivotArea>
    </format>
    <format dxfId="103">
      <pivotArea dataOnly="0" labelOnly="1" outline="0" fieldPosition="0">
        <references count="1">
          <reference field="9" count="0"/>
        </references>
      </pivotArea>
    </format>
    <format dxfId="102">
      <pivotArea dataOnly="0" labelOnly="1" outline="0" fieldPosition="0">
        <references count="1">
          <reference field="54" count="2">
            <x v="1"/>
            <x v="2"/>
          </reference>
        </references>
      </pivotArea>
    </format>
    <format dxfId="101">
      <pivotArea dataOnly="0" labelOnly="1" outline="0" fieldPosition="0">
        <references count="2">
          <reference field="1" count="9">
            <x v="4"/>
            <x v="5"/>
            <x v="6"/>
            <x v="7"/>
            <x v="8"/>
            <x v="9"/>
            <x v="10"/>
            <x v="11"/>
            <x v="12"/>
          </reference>
          <reference field="54" count="1" selected="0">
            <x v="1"/>
          </reference>
        </references>
      </pivotArea>
    </format>
    <format dxfId="100">
      <pivotArea dataOnly="0" labelOnly="1" outline="0" fieldPosition="0">
        <references count="2">
          <reference field="1" count="3">
            <x v="1"/>
            <x v="2"/>
            <x v="3"/>
          </reference>
          <reference field="54" count="1" selected="0">
            <x v="2"/>
          </reference>
        </references>
      </pivotArea>
    </format>
    <format dxfId="99">
      <pivotArea dataOnly="0" outline="0" fieldPosition="0">
        <references count="1">
          <reference field="54" count="1">
            <x v="1"/>
          </reference>
        </references>
      </pivotArea>
    </format>
    <format dxfId="98">
      <pivotArea dataOnly="0" outline="0" fieldPosition="0">
        <references count="1">
          <reference field="54" count="1">
            <x v="2"/>
          </reference>
        </references>
      </pivotArea>
    </format>
    <format dxfId="97">
      <pivotArea dataOnly="0" outline="0" fieldPosition="0">
        <references count="1">
          <reference field="4294967294" count="1">
            <x v="22"/>
          </reference>
        </references>
      </pivotArea>
    </format>
    <format dxfId="96">
      <pivotArea field="7" grandRow="1" outline="0">
        <references count="1">
          <reference field="4294967294" count="3" selected="0">
            <x v="0"/>
            <x v="1"/>
            <x v="2"/>
          </reference>
        </references>
      </pivotArea>
    </format>
    <format dxfId="95">
      <pivotArea dataOnly="0" outline="0" fieldPosition="0">
        <references count="1">
          <reference field="4294967294" count="2">
            <x v="1"/>
            <x v="2"/>
          </reference>
        </references>
      </pivotArea>
    </format>
    <format dxfId="94">
      <pivotArea dataOnly="0" outline="0" fieldPosition="0">
        <references count="1">
          <reference field="4294967294" count="20">
            <x v="3"/>
            <x v="4"/>
            <x v="5"/>
            <x v="6"/>
            <x v="7"/>
            <x v="8"/>
            <x v="9"/>
            <x v="10"/>
            <x v="11"/>
            <x v="12"/>
            <x v="13"/>
            <x v="14"/>
            <x v="15"/>
            <x v="16"/>
            <x v="17"/>
            <x v="18"/>
            <x v="19"/>
            <x v="20"/>
            <x v="21"/>
            <x v="22"/>
          </reference>
        </references>
      </pivotArea>
    </format>
    <format dxfId="93">
      <pivotArea type="all" dataOnly="0" outline="0" fieldPosition="0"/>
    </format>
    <format dxfId="92">
      <pivotArea type="origin" dataOnly="0" labelOnly="1" outline="0" fieldPosition="0"/>
    </format>
    <format dxfId="91">
      <pivotArea field="7" type="button" dataOnly="0" labelOnly="1" outline="0"/>
    </format>
    <format dxfId="90">
      <pivotArea field="7" dataOnly="0" labelOnly="1" grandRow="1" outline="0">
        <references count="1">
          <reference field="4294967294" count="1" selected="0">
            <x v="0"/>
          </reference>
        </references>
      </pivotArea>
    </format>
    <format dxfId="89">
      <pivotArea field="7" dataOnly="0" labelOnly="1" grandRow="1" outline="0">
        <references count="1">
          <reference field="4294967294" count="1" selected="0">
            <x v="1"/>
          </reference>
        </references>
      </pivotArea>
    </format>
    <format dxfId="88">
      <pivotArea field="7" dataOnly="0" labelOnly="1" grandRow="1" outline="0">
        <references count="1">
          <reference field="4294967294" count="1" selected="0">
            <x v="2"/>
          </reference>
        </references>
      </pivotArea>
    </format>
    <format dxfId="87">
      <pivotArea field="7" dataOnly="0" labelOnly="1" grandRow="1" outline="0">
        <references count="1">
          <reference field="4294967294" count="1" selected="0">
            <x v="3"/>
          </reference>
        </references>
      </pivotArea>
    </format>
    <format dxfId="86">
      <pivotArea field="7" dataOnly="0" labelOnly="1" grandRow="1" outline="0">
        <references count="1">
          <reference field="4294967294" count="1" selected="0">
            <x v="4"/>
          </reference>
        </references>
      </pivotArea>
    </format>
    <format dxfId="85">
      <pivotArea field="7" dataOnly="0" labelOnly="1" grandRow="1" outline="0">
        <references count="1">
          <reference field="4294967294" count="1" selected="0">
            <x v="5"/>
          </reference>
        </references>
      </pivotArea>
    </format>
    <format dxfId="84">
      <pivotArea field="7" dataOnly="0" labelOnly="1" grandRow="1" outline="0">
        <references count="1">
          <reference field="4294967294" count="1" selected="0">
            <x v="6"/>
          </reference>
        </references>
      </pivotArea>
    </format>
    <format dxfId="83">
      <pivotArea field="7" dataOnly="0" labelOnly="1" grandRow="1" outline="0">
        <references count="1">
          <reference field="4294967294" count="1" selected="0">
            <x v="7"/>
          </reference>
        </references>
      </pivotArea>
    </format>
    <format dxfId="82">
      <pivotArea field="7" dataOnly="0" labelOnly="1" grandRow="1" outline="0">
        <references count="1">
          <reference field="4294967294" count="1" selected="0">
            <x v="8"/>
          </reference>
        </references>
      </pivotArea>
    </format>
    <format dxfId="81">
      <pivotArea field="7" dataOnly="0" labelOnly="1" grandRow="1" outline="0">
        <references count="1">
          <reference field="4294967294" count="1" selected="0">
            <x v="9"/>
          </reference>
        </references>
      </pivotArea>
    </format>
    <format dxfId="80">
      <pivotArea field="7" dataOnly="0" labelOnly="1" grandRow="1" outline="0">
        <references count="1">
          <reference field="4294967294" count="1" selected="0">
            <x v="10"/>
          </reference>
        </references>
      </pivotArea>
    </format>
    <format dxfId="79">
      <pivotArea field="7" dataOnly="0" labelOnly="1" grandRow="1" outline="0">
        <references count="1">
          <reference field="4294967294" count="1" selected="0">
            <x v="11"/>
          </reference>
        </references>
      </pivotArea>
    </format>
    <format dxfId="78">
      <pivotArea field="7" dataOnly="0" labelOnly="1" grandRow="1" outline="0">
        <references count="1">
          <reference field="4294967294" count="1" selected="0">
            <x v="12"/>
          </reference>
        </references>
      </pivotArea>
    </format>
    <format dxfId="77">
      <pivotArea field="7" dataOnly="0" labelOnly="1" grandRow="1" outline="0">
        <references count="1">
          <reference field="4294967294" count="1" selected="0">
            <x v="13"/>
          </reference>
        </references>
      </pivotArea>
    </format>
    <format dxfId="76">
      <pivotArea field="7" dataOnly="0" labelOnly="1" grandRow="1" outline="0">
        <references count="1">
          <reference field="4294967294" count="1" selected="0">
            <x v="14"/>
          </reference>
        </references>
      </pivotArea>
    </format>
    <format dxfId="75">
      <pivotArea field="7" dataOnly="0" labelOnly="1" grandRow="1" outline="0">
        <references count="1">
          <reference field="4294967294" count="1" selected="0">
            <x v="15"/>
          </reference>
        </references>
      </pivotArea>
    </format>
    <format dxfId="74">
      <pivotArea field="7" dataOnly="0" labelOnly="1" grandRow="1" outline="0">
        <references count="1">
          <reference field="4294967294" count="1" selected="0">
            <x v="16"/>
          </reference>
        </references>
      </pivotArea>
    </format>
    <format dxfId="73">
      <pivotArea field="7" dataOnly="0" labelOnly="1" grandRow="1" outline="0">
        <references count="1">
          <reference field="4294967294" count="1" selected="0">
            <x v="17"/>
          </reference>
        </references>
      </pivotArea>
    </format>
    <format dxfId="72">
      <pivotArea field="7" dataOnly="0" labelOnly="1" grandRow="1" outline="0">
        <references count="1">
          <reference field="4294967294" count="1" selected="0">
            <x v="18"/>
          </reference>
        </references>
      </pivotArea>
    </format>
    <format dxfId="71">
      <pivotArea field="7" dataOnly="0" labelOnly="1" grandRow="1" outline="0">
        <references count="1">
          <reference field="4294967294" count="1" selected="0">
            <x v="19"/>
          </reference>
        </references>
      </pivotArea>
    </format>
    <format dxfId="70">
      <pivotArea field="7" dataOnly="0" labelOnly="1" grandRow="1" outline="0">
        <references count="1">
          <reference field="4294967294" count="1" selected="0">
            <x v="20"/>
          </reference>
        </references>
      </pivotArea>
    </format>
    <format dxfId="69">
      <pivotArea field="7" dataOnly="0" labelOnly="1" grandRow="1" outline="0">
        <references count="1">
          <reference field="4294967294" count="1" selected="0">
            <x v="21"/>
          </reference>
        </references>
      </pivotArea>
    </format>
    <format dxfId="68">
      <pivotArea field="7" dataOnly="0" labelOnly="1" grandRow="1" outline="0">
        <references count="1">
          <reference field="4294967294" count="1" selected="0">
            <x v="22"/>
          </reference>
        </references>
      </pivotArea>
    </format>
    <format dxfId="67">
      <pivotArea dataOnly="0" labelOnly="1" outline="0" fieldPosition="0">
        <references count="1">
          <reference field="54" count="2">
            <x v="1"/>
            <x v="2"/>
          </reference>
        </references>
      </pivotArea>
    </format>
    <format dxfId="66">
      <pivotArea dataOnly="0" labelOnly="1" outline="0" fieldPosition="0">
        <references count="2">
          <reference field="1" count="9">
            <x v="4"/>
            <x v="5"/>
            <x v="6"/>
            <x v="7"/>
            <x v="8"/>
            <x v="9"/>
            <x v="10"/>
            <x v="11"/>
            <x v="12"/>
          </reference>
          <reference field="54" count="1" selected="0">
            <x v="1"/>
          </reference>
        </references>
      </pivotArea>
    </format>
    <format dxfId="65">
      <pivotArea dataOnly="0" labelOnly="1" outline="0" fieldPosition="0">
        <references count="2">
          <reference field="1" count="3">
            <x v="1"/>
            <x v="2"/>
            <x v="3"/>
          </reference>
          <reference field="54" count="1" selected="0">
            <x v="2"/>
          </reference>
        </references>
      </pivotArea>
    </format>
    <format dxfId="64">
      <pivotArea dataOnly="0" outline="0" fieldPosition="0">
        <references count="1">
          <reference field="9" count="0"/>
        </references>
      </pivotArea>
    </format>
    <format dxfId="63">
      <pivotArea dataOnly="0" outline="0" fieldPosition="0">
        <references count="1">
          <reference field="9" count="0"/>
        </references>
      </pivotArea>
    </format>
    <format dxfId="62">
      <pivotArea dataOnly="0" outline="0" fieldPosition="0">
        <references count="2">
          <reference field="1" count="0" defaultSubtotal="1" sumSubtotal="1" countASubtotal="1" avgSubtotal="1" maxSubtotal="1" minSubtotal="1" productSubtotal="1" countSubtotal="1" stdDevSubtotal="1" stdDevPSubtotal="1" varSubtotal="1" varPSubtotal="1"/>
          <reference field="54" count="2">
            <x v="1"/>
            <x v="2"/>
          </reference>
        </references>
      </pivotArea>
    </format>
    <format dxfId="61">
      <pivotArea dataOnly="0" outline="0" fieldPosition="0">
        <references count="1">
          <reference field="9" count="0"/>
        </references>
      </pivotArea>
    </format>
    <format dxfId="60">
      <pivotArea dataOnly="0" labelOnly="1" outline="0" fieldPosition="0">
        <references count="1">
          <reference field="4294967294" count="0"/>
        </references>
      </pivotArea>
    </format>
    <format dxfId="59">
      <pivotArea field="7" grandRow="1" outline="0">
        <references count="1">
          <reference field="4294967294" count="23" selected="0">
            <x v="0"/>
            <x v="1"/>
            <x v="2"/>
            <x v="3"/>
            <x v="4"/>
            <x v="5"/>
            <x v="6"/>
            <x v="7"/>
            <x v="8"/>
            <x v="9"/>
            <x v="10"/>
            <x v="11"/>
            <x v="12"/>
            <x v="13"/>
            <x v="14"/>
            <x v="15"/>
            <x v="16"/>
            <x v="17"/>
            <x v="18"/>
            <x v="19"/>
            <x v="20"/>
            <x v="21"/>
            <x v="22"/>
          </reference>
        </references>
      </pivotArea>
    </format>
    <format dxfId="58">
      <pivotArea dataOnly="0" labelOnly="1" outline="0" fieldPosition="0">
        <references count="1">
          <reference field="54" count="2">
            <x v="1"/>
            <x v="2"/>
          </reference>
        </references>
      </pivotArea>
    </format>
    <format dxfId="57">
      <pivotArea type="all" dataOnly="0" outline="0" fieldPosition="0"/>
    </format>
    <format dxfId="56">
      <pivotArea dataOnly="0" labelOnly="1" outline="0" fieldPosition="0">
        <references count="1">
          <reference field="54" count="2">
            <x v="1"/>
            <x v="2"/>
          </reference>
        </references>
      </pivotArea>
    </format>
    <format dxfId="55">
      <pivotArea dataOnly="0" labelOnly="1" grandCol="1" outline="0" fieldPosition="0"/>
    </format>
    <format dxfId="54">
      <pivotArea outline="0" fieldPosition="0">
        <references count="2">
          <reference field="1" count="12" selected="0">
            <x v="1"/>
            <x v="2"/>
            <x v="3"/>
            <x v="4"/>
            <x v="5"/>
            <x v="6"/>
            <x v="7"/>
            <x v="8"/>
            <x v="9"/>
            <x v="10"/>
            <x v="11"/>
            <x v="12"/>
          </reference>
          <reference field="54" count="2" selected="0">
            <x v="1"/>
            <x v="2"/>
          </reference>
        </references>
      </pivotArea>
    </format>
    <format dxfId="53">
      <pivotArea dataOnly="0" labelOnly="1" outline="0" fieldPosition="0">
        <references count="1">
          <reference field="54" count="2">
            <x v="1"/>
            <x v="2"/>
          </reference>
        </references>
      </pivotArea>
    </format>
    <format dxfId="52">
      <pivotArea dataOnly="0" outline="0" fieldPosition="0">
        <references count="1">
          <reference field="4294967294" count="1">
            <x v="22"/>
          </reference>
        </references>
      </pivotArea>
    </format>
    <format dxfId="51">
      <pivotArea dataOnly="0" outline="0" fieldPosition="0">
        <references count="1">
          <reference field="4294967294" count="1">
            <x v="0"/>
          </reference>
        </references>
      </pivotArea>
    </format>
    <format dxfId="50">
      <pivotArea dataOnly="0" outline="0" fieldPosition="0">
        <references count="1">
          <reference field="9" count="0"/>
        </references>
      </pivotArea>
    </format>
    <format dxfId="49">
      <pivotArea dataOnly="0" outline="0" fieldPosition="0">
        <references count="2">
          <reference field="1" count="0" defaultSubtotal="1" sumSubtotal="1" countASubtotal="1" avgSubtotal="1" maxSubtotal="1" minSubtotal="1" productSubtotal="1" countSubtotal="1" stdDevSubtotal="1" stdDevPSubtotal="1" varSubtotal="1" varPSubtotal="1"/>
          <reference field="54" count="2">
            <x v="1"/>
            <x v="2"/>
          </reference>
        </references>
      </pivotArea>
    </format>
    <format dxfId="48">
      <pivotArea dataOnly="0" labelOnly="1" outline="0" fieldPosition="0">
        <references count="1">
          <reference field="54" count="2">
            <x v="1"/>
            <x v="2"/>
          </reference>
        </references>
      </pivotArea>
    </format>
    <format dxfId="47">
      <pivotArea type="all" dataOnly="0" outline="0" fieldPosition="0"/>
    </format>
    <format dxfId="46">
      <pivotArea dataOnly="0" labelOnly="1" outline="0" fieldPosition="0">
        <references count="1">
          <reference field="54" count="2">
            <x v="1"/>
            <x v="2"/>
          </reference>
        </references>
      </pivotArea>
    </format>
    <format dxfId="45">
      <pivotArea dataOnly="0" labelOnly="1" outline="0" fieldPosition="0">
        <references count="1">
          <reference field="54" count="1">
            <x v="1"/>
          </reference>
        </references>
      </pivotArea>
    </format>
    <format dxfId="44">
      <pivotArea dataOnly="0" labelOnly="1" outline="0" offset="A256:C256" fieldPosition="0">
        <references count="1">
          <reference field="54" count="1">
            <x v="2"/>
          </reference>
        </references>
      </pivotArea>
    </format>
    <format dxfId="43">
      <pivotArea dataOnly="0" labelOnly="1" outline="0" fieldPosition="0">
        <references count="1">
          <reference field="4294967294" count="0"/>
        </references>
      </pivotArea>
    </format>
    <format dxfId="42">
      <pivotArea dataOnly="0" outline="0" fieldPosition="0">
        <references count="1">
          <reference field="9" count="0"/>
        </references>
      </pivotArea>
    </format>
    <format dxfId="41">
      <pivotArea dataOnly="0" labelOnly="1" outline="0" fieldPosition="0">
        <references count="1">
          <reference field="54" count="1">
            <x v="1"/>
          </reference>
        </references>
      </pivotArea>
    </format>
    <format dxfId="40">
      <pivotArea dataOnly="0" labelOnly="1" outline="0" offset="A256:B256" fieldPosition="0">
        <references count="1">
          <reference field="54" count="1">
            <x v="2"/>
          </reference>
        </references>
      </pivotArea>
    </format>
    <format dxfId="39">
      <pivotArea type="all" dataOnly="0" outline="0" fieldPosition="0"/>
    </format>
    <format dxfId="38">
      <pivotArea type="origin" dataOnly="0" labelOnly="1" outline="0" fieldPosition="0"/>
    </format>
    <format dxfId="37">
      <pivotArea dataOnly="0" labelOnly="1" outline="0" fieldPosition="0">
        <references count="1">
          <reference field="54" count="2">
            <x v="1"/>
            <x v="2"/>
          </reference>
        </references>
      </pivotArea>
    </format>
    <format dxfId="36">
      <pivotArea dataOnly="0" labelOnly="1" outline="0" fieldPosition="0">
        <references count="2">
          <reference field="1" count="9">
            <x v="4"/>
            <x v="5"/>
            <x v="6"/>
            <x v="7"/>
            <x v="8"/>
            <x v="9"/>
            <x v="10"/>
            <x v="11"/>
            <x v="12"/>
          </reference>
          <reference field="54" count="1" selected="0">
            <x v="1"/>
          </reference>
        </references>
      </pivotArea>
    </format>
    <format dxfId="35">
      <pivotArea dataOnly="0" labelOnly="1" outline="0" fieldPosition="0">
        <references count="2">
          <reference field="1" count="4">
            <x v="1"/>
            <x v="2"/>
            <x v="3"/>
            <x v="4"/>
          </reference>
          <reference field="54" count="1" selected="0">
            <x v="2"/>
          </reference>
        </references>
      </pivotArea>
    </format>
    <format dxfId="34">
      <pivotArea type="all" dataOnly="0" outline="0" fieldPosition="0"/>
    </format>
    <format dxfId="33">
      <pivotArea type="all" dataOnly="0" outline="0" fieldPosition="0"/>
    </format>
    <format dxfId="32">
      <pivotArea outline="0" collapsedLevelsAreSubtotals="1" fieldPosition="0"/>
    </format>
    <format dxfId="31">
      <pivotArea type="origin" dataOnly="0" labelOnly="1" outline="0" fieldPosition="0"/>
    </format>
    <format dxfId="30">
      <pivotArea field="54" type="button" dataOnly="0" labelOnly="1" outline="0" axis="axisCol" fieldPosition="0"/>
    </format>
    <format dxfId="29">
      <pivotArea field="1" type="button" dataOnly="0" labelOnly="1" outline="0" axis="axisCol" fieldPosition="1"/>
    </format>
    <format dxfId="28">
      <pivotArea type="topRight" dataOnly="0" labelOnly="1" outline="0" fieldPosition="0"/>
    </format>
    <format dxfId="27">
      <pivotArea field="9" type="button" dataOnly="0" labelOnly="1" outline="0" axis="axisRow" fieldPosition="0"/>
    </format>
    <format dxfId="26">
      <pivotArea field="-2" type="button" dataOnly="0" labelOnly="1" outline="0" axis="axisRow" fieldPosition="1"/>
    </format>
    <format dxfId="25">
      <pivotArea field="9" dataOnly="0" labelOnly="1" grandRow="1" outline="0" axis="axisRow" fieldPosition="0">
        <references count="1">
          <reference field="4294967294" count="1" selected="0">
            <x v="0"/>
          </reference>
        </references>
      </pivotArea>
    </format>
    <format dxfId="24">
      <pivotArea field="9" dataOnly="0" labelOnly="1" grandRow="1" outline="0" axis="axisRow" fieldPosition="0">
        <references count="1">
          <reference field="4294967294" count="1" selected="0">
            <x v="1"/>
          </reference>
        </references>
      </pivotArea>
    </format>
    <format dxfId="23">
      <pivotArea field="9" dataOnly="0" labelOnly="1" grandRow="1" outline="0" axis="axisRow" fieldPosition="0">
        <references count="1">
          <reference field="4294967294" count="1" selected="0">
            <x v="2"/>
          </reference>
        </references>
      </pivotArea>
    </format>
    <format dxfId="22">
      <pivotArea field="9" dataOnly="0" labelOnly="1" grandRow="1" outline="0" axis="axisRow" fieldPosition="0">
        <references count="1">
          <reference field="4294967294" count="1" selected="0">
            <x v="3"/>
          </reference>
        </references>
      </pivotArea>
    </format>
    <format dxfId="21">
      <pivotArea field="9" dataOnly="0" labelOnly="1" grandRow="1" outline="0" axis="axisRow" fieldPosition="0">
        <references count="1">
          <reference field="4294967294" count="1" selected="0">
            <x v="4"/>
          </reference>
        </references>
      </pivotArea>
    </format>
    <format dxfId="20">
      <pivotArea field="9" dataOnly="0" labelOnly="1" grandRow="1" outline="0" axis="axisRow" fieldPosition="0">
        <references count="1">
          <reference field="4294967294" count="1" selected="0">
            <x v="5"/>
          </reference>
        </references>
      </pivotArea>
    </format>
    <format dxfId="19">
      <pivotArea field="9" dataOnly="0" labelOnly="1" grandRow="1" outline="0" axis="axisRow" fieldPosition="0">
        <references count="1">
          <reference field="4294967294" count="1" selected="0">
            <x v="6"/>
          </reference>
        </references>
      </pivotArea>
    </format>
    <format dxfId="18">
      <pivotArea field="9" dataOnly="0" labelOnly="1" grandRow="1" outline="0" axis="axisRow" fieldPosition="0">
        <references count="1">
          <reference field="4294967294" count="1" selected="0">
            <x v="7"/>
          </reference>
        </references>
      </pivotArea>
    </format>
    <format dxfId="17">
      <pivotArea field="9" dataOnly="0" labelOnly="1" grandRow="1" outline="0" axis="axisRow" fieldPosition="0">
        <references count="1">
          <reference field="4294967294" count="1" selected="0">
            <x v="8"/>
          </reference>
        </references>
      </pivotArea>
    </format>
    <format dxfId="16">
      <pivotArea field="9" dataOnly="0" labelOnly="1" grandRow="1" outline="0" axis="axisRow" fieldPosition="0">
        <references count="1">
          <reference field="4294967294" count="1" selected="0">
            <x v="9"/>
          </reference>
        </references>
      </pivotArea>
    </format>
    <format dxfId="15">
      <pivotArea field="9" dataOnly="0" labelOnly="1" grandRow="1" outline="0" axis="axisRow" fieldPosition="0">
        <references count="1">
          <reference field="4294967294" count="1" selected="0">
            <x v="10"/>
          </reference>
        </references>
      </pivotArea>
    </format>
    <format dxfId="14">
      <pivotArea field="9" dataOnly="0" labelOnly="1" grandRow="1" outline="0" axis="axisRow" fieldPosition="0">
        <references count="1">
          <reference field="4294967294" count="1" selected="0">
            <x v="11"/>
          </reference>
        </references>
      </pivotArea>
    </format>
    <format dxfId="13">
      <pivotArea field="9" dataOnly="0" labelOnly="1" grandRow="1" outline="0" axis="axisRow" fieldPosition="0">
        <references count="1">
          <reference field="4294967294" count="1" selected="0">
            <x v="12"/>
          </reference>
        </references>
      </pivotArea>
    </format>
    <format dxfId="12">
      <pivotArea field="9" dataOnly="0" labelOnly="1" grandRow="1" outline="0" axis="axisRow" fieldPosition="0">
        <references count="1">
          <reference field="4294967294" count="1" selected="0">
            <x v="13"/>
          </reference>
        </references>
      </pivotArea>
    </format>
    <format dxfId="11">
      <pivotArea field="9" dataOnly="0" labelOnly="1" grandRow="1" outline="0" axis="axisRow" fieldPosition="0">
        <references count="1">
          <reference field="4294967294" count="1" selected="0">
            <x v="14"/>
          </reference>
        </references>
      </pivotArea>
    </format>
    <format dxfId="10">
      <pivotArea field="9" dataOnly="0" labelOnly="1" grandRow="1" outline="0" axis="axisRow" fieldPosition="0">
        <references count="1">
          <reference field="4294967294" count="1" selected="0">
            <x v="15"/>
          </reference>
        </references>
      </pivotArea>
    </format>
    <format dxfId="9">
      <pivotArea field="9" dataOnly="0" labelOnly="1" grandRow="1" outline="0" axis="axisRow" fieldPosition="0">
        <references count="1">
          <reference field="4294967294" count="1" selected="0">
            <x v="16"/>
          </reference>
        </references>
      </pivotArea>
    </format>
    <format dxfId="8">
      <pivotArea field="9" dataOnly="0" labelOnly="1" grandRow="1" outline="0" axis="axisRow" fieldPosition="0">
        <references count="1">
          <reference field="4294967294" count="1" selected="0">
            <x v="17"/>
          </reference>
        </references>
      </pivotArea>
    </format>
    <format dxfId="7">
      <pivotArea field="9" dataOnly="0" labelOnly="1" grandRow="1" outline="0" axis="axisRow" fieldPosition="0">
        <references count="1">
          <reference field="4294967294" count="1" selected="0">
            <x v="18"/>
          </reference>
        </references>
      </pivotArea>
    </format>
    <format dxfId="6">
      <pivotArea field="9" dataOnly="0" labelOnly="1" grandRow="1" outline="0" axis="axisRow" fieldPosition="0">
        <references count="1">
          <reference field="4294967294" count="1" selected="0">
            <x v="19"/>
          </reference>
        </references>
      </pivotArea>
    </format>
    <format dxfId="5">
      <pivotArea field="9" dataOnly="0" labelOnly="1" grandRow="1" outline="0" axis="axisRow" fieldPosition="0">
        <references count="1">
          <reference field="4294967294" count="1" selected="0">
            <x v="20"/>
          </reference>
        </references>
      </pivotArea>
    </format>
    <format dxfId="4">
      <pivotArea field="9" dataOnly="0" labelOnly="1" grandRow="1" outline="0" axis="axisRow" fieldPosition="0">
        <references count="1">
          <reference field="4294967294" count="1" selected="0">
            <x v="21"/>
          </reference>
        </references>
      </pivotArea>
    </format>
    <format dxfId="3">
      <pivotArea field="9" dataOnly="0" labelOnly="1" grandRow="1" outline="0" axis="axisRow" fieldPosition="0">
        <references count="1">
          <reference field="4294967294" count="1" selected="0">
            <x v="22"/>
          </reference>
        </references>
      </pivotArea>
    </format>
    <format dxfId="2">
      <pivotArea dataOnly="0" labelOnly="1" outline="0" fieldPosition="0">
        <references count="1">
          <reference field="54" count="2">
            <x v="1"/>
            <x v="2"/>
          </reference>
        </references>
      </pivotArea>
    </format>
    <format dxfId="1">
      <pivotArea dataOnly="0" labelOnly="1" outline="0" fieldPosition="0">
        <references count="2">
          <reference field="1" count="9">
            <x v="4"/>
            <x v="5"/>
            <x v="6"/>
            <x v="7"/>
            <x v="8"/>
            <x v="9"/>
            <x v="10"/>
            <x v="11"/>
            <x v="12"/>
          </reference>
          <reference field="54" count="1" selected="0">
            <x v="1"/>
          </reference>
        </references>
      </pivotArea>
    </format>
    <format dxfId="0">
      <pivotArea dataOnly="0" labelOnly="1" outline="0" fieldPosition="0">
        <references count="2">
          <reference field="1" count="4">
            <x v="1"/>
            <x v="2"/>
            <x v="3"/>
            <x v="4"/>
          </reference>
          <reference field="54" count="1" selected="0">
            <x v="2"/>
          </reference>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InsertBlankRowDefault="1"/>
    </ext>
  </extLst>
</pivotTableDefinitio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83"/>
  <sheetViews>
    <sheetView showGridLines="0" tabSelected="1" view="pageBreakPreview" zoomScale="90" zoomScaleNormal="100" zoomScaleSheetLayoutView="90" workbookViewId="0">
      <pane ySplit="5" topLeftCell="A276" activePane="bottomLeft" state="frozen"/>
      <selection pane="bottomLeft" activeCell="D283" sqref="D283"/>
    </sheetView>
  </sheetViews>
  <sheetFormatPr baseColWidth="10" defaultRowHeight="18.75" x14ac:dyDescent="0.25"/>
  <cols>
    <col min="1" max="1" width="33.42578125" style="26" bestFit="1" customWidth="1"/>
    <col min="2" max="2" width="25.28515625" style="26" bestFit="1" customWidth="1"/>
    <col min="3" max="3" width="28.85546875" style="34" bestFit="1" customWidth="1"/>
    <col min="4" max="15" width="16.28515625" style="25" bestFit="1" customWidth="1"/>
    <col min="16" max="16" width="15.5703125" style="25" bestFit="1" customWidth="1"/>
    <col min="17" max="27" width="29.140625" style="25" bestFit="1" customWidth="1"/>
    <col min="28" max="28" width="30.85546875" style="25" bestFit="1" customWidth="1"/>
    <col min="29" max="29" width="37.28515625" style="25" bestFit="1" customWidth="1"/>
    <col min="30" max="30" width="8" style="25" bestFit="1" customWidth="1"/>
    <col min="31" max="31" width="5" style="25" bestFit="1" customWidth="1"/>
    <col min="32" max="32" width="8" style="25" bestFit="1" customWidth="1"/>
    <col min="33" max="33" width="5" style="25" bestFit="1" customWidth="1"/>
    <col min="34" max="34" width="8" style="25" bestFit="1" customWidth="1"/>
    <col min="35" max="35" width="5" style="25" bestFit="1" customWidth="1"/>
    <col min="36" max="37" width="9" style="25" bestFit="1" customWidth="1"/>
    <col min="38" max="38" width="8" style="25" bestFit="1" customWidth="1"/>
    <col min="39" max="39" width="5" style="25" bestFit="1" customWidth="1"/>
    <col min="40" max="40" width="9" style="25" bestFit="1" customWidth="1"/>
    <col min="41" max="41" width="5" style="25" bestFit="1" customWidth="1"/>
    <col min="42" max="42" width="8" style="25" bestFit="1" customWidth="1"/>
    <col min="43" max="43" width="5" style="25" bestFit="1" customWidth="1"/>
    <col min="44" max="45" width="8" style="25" bestFit="1" customWidth="1"/>
    <col min="46" max="46" width="5" style="25" bestFit="1" customWidth="1"/>
    <col min="47" max="47" width="9" style="25" bestFit="1" customWidth="1"/>
    <col min="48" max="48" width="7" style="25" bestFit="1" customWidth="1"/>
    <col min="49" max="53" width="5" style="25" bestFit="1" customWidth="1"/>
    <col min="54" max="54" width="7" style="25" bestFit="1" customWidth="1"/>
    <col min="55" max="56" width="8" style="25" bestFit="1" customWidth="1"/>
    <col min="57" max="57" width="7" style="25" bestFit="1" customWidth="1"/>
    <col min="58" max="58" width="5" style="25" bestFit="1" customWidth="1"/>
    <col min="59" max="59" width="9" style="25" bestFit="1" customWidth="1"/>
    <col min="60" max="60" width="5" style="25" bestFit="1" customWidth="1"/>
    <col min="61" max="61" width="8" style="25" bestFit="1" customWidth="1"/>
    <col min="62" max="62" width="5" style="25" bestFit="1" customWidth="1"/>
    <col min="63" max="64" width="8" style="25" bestFit="1" customWidth="1"/>
    <col min="65" max="65" width="7" style="25" bestFit="1" customWidth="1"/>
    <col min="66" max="71" width="5" style="25" bestFit="1" customWidth="1"/>
    <col min="72" max="72" width="7" style="25" bestFit="1" customWidth="1"/>
    <col min="73" max="74" width="5" style="25" bestFit="1" customWidth="1"/>
    <col min="75" max="75" width="9" style="25" bestFit="1" customWidth="1"/>
    <col min="76" max="76" width="5" style="25" bestFit="1" customWidth="1"/>
    <col min="77" max="77" width="7" style="25" bestFit="1" customWidth="1"/>
    <col min="78" max="79" width="5" style="25" bestFit="1" customWidth="1"/>
    <col min="80" max="80" width="7" style="25" bestFit="1" customWidth="1"/>
    <col min="81" max="81" width="8" style="25" bestFit="1" customWidth="1"/>
    <col min="82" max="83" width="5" style="25" bestFit="1" customWidth="1"/>
    <col min="84" max="84" width="7" style="25" bestFit="1" customWidth="1"/>
    <col min="85" max="85" width="8" style="25" bestFit="1" customWidth="1"/>
    <col min="86" max="86" width="7" style="25" bestFit="1" customWidth="1"/>
    <col min="87" max="88" width="5" style="25" bestFit="1" customWidth="1"/>
    <col min="89" max="90" width="8" style="25" bestFit="1" customWidth="1"/>
    <col min="91" max="91" width="5" style="25" bestFit="1" customWidth="1"/>
    <col min="92" max="92" width="8" style="25" bestFit="1" customWidth="1"/>
    <col min="93" max="93" width="5" style="25" bestFit="1" customWidth="1"/>
    <col min="94" max="94" width="7" style="25" bestFit="1" customWidth="1"/>
    <col min="95" max="98" width="5" style="25" bestFit="1" customWidth="1"/>
    <col min="99" max="101" width="8" style="25" bestFit="1" customWidth="1"/>
    <col min="102" max="103" width="5" style="25" bestFit="1" customWidth="1"/>
    <col min="104" max="104" width="8" style="25" bestFit="1" customWidth="1"/>
    <col min="105" max="105" width="5" style="25" bestFit="1" customWidth="1"/>
    <col min="106" max="107" width="7" style="25" bestFit="1" customWidth="1"/>
    <col min="108" max="108" width="8" style="25" bestFit="1" customWidth="1"/>
    <col min="109" max="109" width="5" style="25" bestFit="1" customWidth="1"/>
    <col min="110" max="114" width="8" style="25" bestFit="1" customWidth="1"/>
    <col min="115" max="115" width="7" style="25" bestFit="1" customWidth="1"/>
    <col min="116" max="116" width="5" style="25" bestFit="1" customWidth="1"/>
    <col min="117" max="117" width="8" style="25" bestFit="1" customWidth="1"/>
    <col min="118" max="118" width="5" style="25" bestFit="1" customWidth="1"/>
    <col min="119" max="119" width="7" style="25" bestFit="1" customWidth="1"/>
    <col min="120" max="121" width="5" style="25" bestFit="1" customWidth="1"/>
    <col min="122" max="123" width="7" style="25" bestFit="1" customWidth="1"/>
    <col min="124" max="125" width="5" style="25" bestFit="1" customWidth="1"/>
    <col min="126" max="126" width="7" style="25" bestFit="1" customWidth="1"/>
    <col min="127" max="127" width="8" style="25" bestFit="1" customWidth="1"/>
    <col min="128" max="128" width="5" style="25" bestFit="1" customWidth="1"/>
    <col min="129" max="129" width="8" style="25" bestFit="1" customWidth="1"/>
    <col min="130" max="130" width="5" style="25" bestFit="1" customWidth="1"/>
    <col min="131" max="132" width="7" style="25" bestFit="1" customWidth="1"/>
    <col min="133" max="133" width="8" style="25" bestFit="1" customWidth="1"/>
    <col min="134" max="135" width="5" style="25" bestFit="1" customWidth="1"/>
    <col min="136" max="136" width="8" style="25" bestFit="1" customWidth="1"/>
    <col min="137" max="137" width="5" style="25" bestFit="1" customWidth="1"/>
    <col min="138" max="138" width="7" style="25" bestFit="1" customWidth="1"/>
    <col min="139" max="139" width="5" style="25" bestFit="1" customWidth="1"/>
    <col min="140" max="140" width="8" style="25" bestFit="1" customWidth="1"/>
    <col min="141" max="141" width="5" style="25" bestFit="1" customWidth="1"/>
    <col min="142" max="142" width="9" style="25" bestFit="1" customWidth="1"/>
    <col min="143" max="144" width="8" style="25" bestFit="1" customWidth="1"/>
    <col min="145" max="145" width="7" style="25" bestFit="1" customWidth="1"/>
    <col min="146" max="146" width="5" style="25" bestFit="1" customWidth="1"/>
    <col min="147" max="147" width="7" style="25" bestFit="1" customWidth="1"/>
    <col min="148" max="148" width="5" style="25" bestFit="1" customWidth="1"/>
    <col min="149" max="149" width="8" style="25" bestFit="1" customWidth="1"/>
    <col min="150" max="150" width="7" style="25" bestFit="1" customWidth="1"/>
    <col min="151" max="151" width="8" style="25" bestFit="1" customWidth="1"/>
    <col min="152" max="153" width="5" style="25" bestFit="1" customWidth="1"/>
    <col min="154" max="154" width="7" style="25" bestFit="1" customWidth="1"/>
    <col min="155" max="157" width="8" style="25" bestFit="1" customWidth="1"/>
    <col min="158" max="160" width="5" style="25" bestFit="1" customWidth="1"/>
    <col min="161" max="161" width="7" style="25" bestFit="1" customWidth="1"/>
    <col min="162" max="164" width="8" style="25" bestFit="1" customWidth="1"/>
    <col min="165" max="169" width="5" style="25" bestFit="1" customWidth="1"/>
    <col min="170" max="170" width="7" style="25" bestFit="1" customWidth="1"/>
    <col min="171" max="172" width="8" style="25" bestFit="1" customWidth="1"/>
    <col min="173" max="173" width="5" style="25" bestFit="1" customWidth="1"/>
    <col min="174" max="175" width="8" style="25" bestFit="1" customWidth="1"/>
    <col min="176" max="176" width="5" style="25" bestFit="1" customWidth="1"/>
    <col min="177" max="177" width="8" style="25" bestFit="1" customWidth="1"/>
    <col min="178" max="178" width="7" style="25" bestFit="1" customWidth="1"/>
    <col min="179" max="179" width="5" style="25" bestFit="1" customWidth="1"/>
    <col min="180" max="183" width="8" style="25" bestFit="1" customWidth="1"/>
    <col min="184" max="184" width="7" style="25" bestFit="1" customWidth="1"/>
    <col min="185" max="185" width="8" style="25" bestFit="1" customWidth="1"/>
    <col min="186" max="186" width="5" style="25" bestFit="1" customWidth="1"/>
    <col min="187" max="188" width="8" style="25" bestFit="1" customWidth="1"/>
    <col min="189" max="189" width="5" style="25" bestFit="1" customWidth="1"/>
    <col min="190" max="191" width="8" style="25" bestFit="1" customWidth="1"/>
    <col min="192" max="192" width="5" style="25" bestFit="1" customWidth="1"/>
    <col min="193" max="193" width="7" style="25" bestFit="1" customWidth="1"/>
    <col min="194" max="194" width="5" style="25" bestFit="1" customWidth="1"/>
    <col min="195" max="195" width="8" style="25" bestFit="1" customWidth="1"/>
    <col min="196" max="196" width="7" style="25" bestFit="1" customWidth="1"/>
    <col min="197" max="197" width="5" style="25" bestFit="1" customWidth="1"/>
    <col min="198" max="198" width="7" style="25" bestFit="1" customWidth="1"/>
    <col min="199" max="202" width="5" style="25" bestFit="1" customWidth="1"/>
    <col min="203" max="203" width="8" style="25" bestFit="1" customWidth="1"/>
    <col min="204" max="205" width="5" style="25" bestFit="1" customWidth="1"/>
    <col min="206" max="206" width="8" style="25" bestFit="1" customWidth="1"/>
    <col min="207" max="207" width="5" style="25" bestFit="1" customWidth="1"/>
    <col min="208" max="208" width="8" style="25" bestFit="1" customWidth="1"/>
    <col min="209" max="209" width="5" style="25" bestFit="1" customWidth="1"/>
    <col min="210" max="210" width="8" style="25" bestFit="1" customWidth="1"/>
    <col min="211" max="211" width="5" style="25" bestFit="1" customWidth="1"/>
    <col min="212" max="212" width="8" style="25" bestFit="1" customWidth="1"/>
    <col min="213" max="213" width="7" style="25" bestFit="1" customWidth="1"/>
    <col min="214" max="214" width="8" style="25" bestFit="1" customWidth="1"/>
    <col min="215" max="215" width="5" style="25" bestFit="1" customWidth="1"/>
    <col min="216" max="216" width="7" style="25" bestFit="1" customWidth="1"/>
    <col min="217" max="218" width="8" style="25" bestFit="1" customWidth="1"/>
    <col min="219" max="219" width="5" style="25" bestFit="1" customWidth="1"/>
    <col min="220" max="224" width="8" style="25" bestFit="1" customWidth="1"/>
    <col min="225" max="225" width="7" style="25" bestFit="1" customWidth="1"/>
    <col min="226" max="226" width="8" style="25" bestFit="1" customWidth="1"/>
    <col min="227" max="227" width="7" style="25" bestFit="1" customWidth="1"/>
    <col min="228" max="230" width="8" style="25" bestFit="1" customWidth="1"/>
    <col min="231" max="232" width="7" style="25" bestFit="1" customWidth="1"/>
    <col min="233" max="233" width="5" style="25" bestFit="1" customWidth="1"/>
    <col min="234" max="234" width="8" style="25" bestFit="1" customWidth="1"/>
    <col min="235" max="235" width="5" style="25" bestFit="1" customWidth="1"/>
    <col min="236" max="238" width="8" style="25" bestFit="1" customWidth="1"/>
    <col min="239" max="243" width="5" style="25" bestFit="1" customWidth="1"/>
    <col min="244" max="244" width="8" style="25" bestFit="1" customWidth="1"/>
    <col min="245" max="245" width="5" style="25" bestFit="1" customWidth="1"/>
    <col min="246" max="246" width="8" style="25" bestFit="1" customWidth="1"/>
    <col min="247" max="247" width="5" style="25" bestFit="1" customWidth="1"/>
    <col min="248" max="248" width="8" style="25" bestFit="1" customWidth="1"/>
    <col min="249" max="249" width="7" style="25" bestFit="1" customWidth="1"/>
    <col min="250" max="254" width="5" style="25" bestFit="1" customWidth="1"/>
    <col min="255" max="256" width="8" style="25" bestFit="1" customWidth="1"/>
    <col min="257" max="257" width="5" style="25" bestFit="1" customWidth="1"/>
    <col min="258" max="258" width="8" style="25" bestFit="1" customWidth="1"/>
    <col min="259" max="268" width="5" style="25" bestFit="1" customWidth="1"/>
    <col min="269" max="269" width="8" style="25" bestFit="1" customWidth="1"/>
    <col min="270" max="270" width="7" style="25" bestFit="1" customWidth="1"/>
    <col min="271" max="271" width="5" style="25" bestFit="1" customWidth="1"/>
    <col min="272" max="272" width="8" style="25" bestFit="1" customWidth="1"/>
    <col min="273" max="273" width="7" style="25" bestFit="1" customWidth="1"/>
    <col min="274" max="274" width="5" style="25" bestFit="1" customWidth="1"/>
    <col min="275" max="275" width="8" style="25" bestFit="1" customWidth="1"/>
    <col min="276" max="278" width="5" style="25" bestFit="1" customWidth="1"/>
    <col min="279" max="279" width="8" style="25" bestFit="1" customWidth="1"/>
    <col min="280" max="281" width="5" style="25" bestFit="1" customWidth="1"/>
    <col min="282" max="282" width="8" style="25" bestFit="1" customWidth="1"/>
    <col min="283" max="284" width="5" style="25" bestFit="1" customWidth="1"/>
    <col min="285" max="285" width="8" style="25" bestFit="1" customWidth="1"/>
    <col min="286" max="287" width="7" style="25" bestFit="1" customWidth="1"/>
    <col min="288" max="290" width="5" style="25" bestFit="1" customWidth="1"/>
    <col min="291" max="293" width="8" style="25" bestFit="1" customWidth="1"/>
    <col min="294" max="294" width="5" style="25" bestFit="1" customWidth="1"/>
    <col min="295" max="295" width="8" style="25" bestFit="1" customWidth="1"/>
    <col min="296" max="302" width="5" style="25" bestFit="1" customWidth="1"/>
    <col min="303" max="303" width="8" style="25" bestFit="1" customWidth="1"/>
    <col min="304" max="311" width="5" style="25" bestFit="1" customWidth="1"/>
    <col min="312" max="312" width="8" style="25" bestFit="1" customWidth="1"/>
    <col min="313" max="316" width="5" style="25" bestFit="1" customWidth="1"/>
    <col min="317" max="317" width="8" style="25" bestFit="1" customWidth="1"/>
    <col min="318" max="323" width="5" style="25" bestFit="1" customWidth="1"/>
    <col min="324" max="324" width="8" style="25" bestFit="1" customWidth="1"/>
    <col min="325" max="327" width="5" style="25" bestFit="1" customWidth="1"/>
    <col min="328" max="328" width="8" style="25" bestFit="1" customWidth="1"/>
    <col min="329" max="330" width="5" style="25" bestFit="1" customWidth="1"/>
    <col min="331" max="331" width="7" style="25" bestFit="1" customWidth="1"/>
    <col min="332" max="332" width="5" style="25" bestFit="1" customWidth="1"/>
    <col min="333" max="333" width="7" style="25" bestFit="1" customWidth="1"/>
    <col min="334" max="334" width="5" style="25" bestFit="1" customWidth="1"/>
    <col min="335" max="336" width="8" style="25" bestFit="1" customWidth="1"/>
    <col min="337" max="339" width="5" style="25" bestFit="1" customWidth="1"/>
    <col min="340" max="340" width="8" style="25" bestFit="1" customWidth="1"/>
    <col min="341" max="341" width="5" style="25" bestFit="1" customWidth="1"/>
    <col min="342" max="342" width="8" style="25" bestFit="1" customWidth="1"/>
    <col min="343" max="343" width="5" style="25" bestFit="1" customWidth="1"/>
    <col min="344" max="344" width="8" style="25" bestFit="1" customWidth="1"/>
    <col min="345" max="346" width="5" style="25" bestFit="1" customWidth="1"/>
    <col min="347" max="347" width="8" style="25" bestFit="1" customWidth="1"/>
    <col min="348" max="349" width="5" style="25" bestFit="1" customWidth="1"/>
    <col min="350" max="350" width="7" style="25" bestFit="1" customWidth="1"/>
    <col min="351" max="351" width="5" style="25" bestFit="1" customWidth="1"/>
    <col min="352" max="352" width="7" style="25" bestFit="1" customWidth="1"/>
    <col min="353" max="355" width="5" style="25" bestFit="1" customWidth="1"/>
    <col min="356" max="356" width="8" style="25" bestFit="1" customWidth="1"/>
    <col min="357" max="357" width="5" style="25" bestFit="1" customWidth="1"/>
    <col min="358" max="358" width="8" style="25" bestFit="1" customWidth="1"/>
    <col min="359" max="360" width="5" style="25" bestFit="1" customWidth="1"/>
    <col min="361" max="361" width="8" style="25" bestFit="1" customWidth="1"/>
    <col min="362" max="362" width="5" style="25" bestFit="1" customWidth="1"/>
    <col min="363" max="363" width="8" style="25" bestFit="1" customWidth="1"/>
    <col min="364" max="364" width="5" style="25" bestFit="1" customWidth="1"/>
    <col min="365" max="365" width="8" style="25" bestFit="1" customWidth="1"/>
    <col min="366" max="369" width="5" style="25" bestFit="1" customWidth="1"/>
    <col min="370" max="370" width="8" style="25" bestFit="1" customWidth="1"/>
    <col min="371" max="389" width="5" style="25" bestFit="1" customWidth="1"/>
    <col min="390" max="390" width="8" style="25" bestFit="1" customWidth="1"/>
    <col min="391" max="392" width="5" style="25" bestFit="1" customWidth="1"/>
    <col min="393" max="393" width="7" style="25" bestFit="1" customWidth="1"/>
    <col min="394" max="395" width="5" style="25" bestFit="1" customWidth="1"/>
    <col min="396" max="396" width="8" style="25" bestFit="1" customWidth="1"/>
    <col min="397" max="397" width="5" style="25" bestFit="1" customWidth="1"/>
    <col min="398" max="398" width="8" style="25" bestFit="1" customWidth="1"/>
    <col min="399" max="399" width="5" style="25" bestFit="1" customWidth="1"/>
    <col min="400" max="400" width="9" style="25" bestFit="1" customWidth="1"/>
    <col min="401" max="404" width="5" style="25" bestFit="1" customWidth="1"/>
    <col min="405" max="405" width="8" style="25" bestFit="1" customWidth="1"/>
    <col min="406" max="406" width="7" style="25" bestFit="1" customWidth="1"/>
    <col min="407" max="407" width="8" style="25" bestFit="1" customWidth="1"/>
    <col min="408" max="408" width="7" style="25" bestFit="1" customWidth="1"/>
    <col min="409" max="409" width="8" style="25" bestFit="1" customWidth="1"/>
    <col min="410" max="412" width="5" style="25" bestFit="1" customWidth="1"/>
    <col min="413" max="413" width="8" style="25" bestFit="1" customWidth="1"/>
    <col min="414" max="415" width="5" style="25" bestFit="1" customWidth="1"/>
    <col min="416" max="416" width="7" style="25" bestFit="1" customWidth="1"/>
    <col min="417" max="417" width="5" style="25" bestFit="1" customWidth="1"/>
    <col min="418" max="418" width="7" style="25" bestFit="1" customWidth="1"/>
    <col min="419" max="419" width="8" style="25" bestFit="1" customWidth="1"/>
    <col min="420" max="422" width="5" style="25" bestFit="1" customWidth="1"/>
    <col min="423" max="423" width="7" style="25" bestFit="1" customWidth="1"/>
    <col min="424" max="424" width="8" style="25" bestFit="1" customWidth="1"/>
    <col min="425" max="425" width="5" style="25" bestFit="1" customWidth="1"/>
    <col min="426" max="426" width="8" style="25" bestFit="1" customWidth="1"/>
    <col min="427" max="427" width="5" style="25" bestFit="1" customWidth="1"/>
    <col min="428" max="428" width="8" style="25" bestFit="1" customWidth="1"/>
    <col min="429" max="429" width="5" style="25" bestFit="1" customWidth="1"/>
    <col min="430" max="430" width="8" style="25" bestFit="1" customWidth="1"/>
    <col min="431" max="434" width="5" style="25" bestFit="1" customWidth="1"/>
    <col min="435" max="436" width="8" style="25" bestFit="1" customWidth="1"/>
    <col min="437" max="437" width="5" style="25" bestFit="1" customWidth="1"/>
    <col min="438" max="438" width="7" style="25" bestFit="1" customWidth="1"/>
    <col min="439" max="440" width="5" style="25" bestFit="1" customWidth="1"/>
    <col min="441" max="441" width="7" style="25" bestFit="1" customWidth="1"/>
    <col min="442" max="442" width="5" style="25" bestFit="1" customWidth="1"/>
    <col min="443" max="444" width="8" style="25" bestFit="1" customWidth="1"/>
    <col min="445" max="448" width="5" style="25" bestFit="1" customWidth="1"/>
    <col min="449" max="450" width="8" style="25" bestFit="1" customWidth="1"/>
    <col min="451" max="451" width="5" style="25" bestFit="1" customWidth="1"/>
    <col min="452" max="452" width="7" style="25" bestFit="1" customWidth="1"/>
    <col min="453" max="454" width="5" style="25" bestFit="1" customWidth="1"/>
    <col min="455" max="455" width="8" style="25" bestFit="1" customWidth="1"/>
    <col min="456" max="459" width="5" style="25" bestFit="1" customWidth="1"/>
    <col min="460" max="462" width="8" style="25" bestFit="1" customWidth="1"/>
    <col min="463" max="465" width="5" style="25" bestFit="1" customWidth="1"/>
    <col min="466" max="466" width="8" style="25" bestFit="1" customWidth="1"/>
    <col min="467" max="467" width="5" style="25" bestFit="1" customWidth="1"/>
    <col min="468" max="468" width="8" style="25" bestFit="1" customWidth="1"/>
    <col min="469" max="469" width="5" style="25" bestFit="1" customWidth="1"/>
    <col min="470" max="470" width="8" style="25" bestFit="1" customWidth="1"/>
    <col min="471" max="471" width="5" style="25" bestFit="1" customWidth="1"/>
    <col min="472" max="472" width="8" style="25" bestFit="1" customWidth="1"/>
    <col min="473" max="475" width="5" style="25" bestFit="1" customWidth="1"/>
    <col min="476" max="476" width="8" style="25" bestFit="1" customWidth="1"/>
    <col min="477" max="477" width="7" style="25" bestFit="1" customWidth="1"/>
    <col min="478" max="478" width="8" style="25" bestFit="1" customWidth="1"/>
    <col min="479" max="480" width="5" style="25" bestFit="1" customWidth="1"/>
    <col min="481" max="481" width="9" style="25" bestFit="1" customWidth="1"/>
    <col min="482" max="483" width="6" style="25" bestFit="1" customWidth="1"/>
    <col min="484" max="484" width="9" style="25" bestFit="1" customWidth="1"/>
    <col min="485" max="485" width="6" style="25" bestFit="1" customWidth="1"/>
    <col min="486" max="486" width="8" style="25" bestFit="1" customWidth="1"/>
    <col min="487" max="487" width="6" style="25" bestFit="1" customWidth="1"/>
    <col min="488" max="488" width="8" style="25" bestFit="1" customWidth="1"/>
    <col min="489" max="489" width="6" style="25" bestFit="1" customWidth="1"/>
    <col min="490" max="490" width="8" style="25" bestFit="1" customWidth="1"/>
    <col min="491" max="491" width="9" style="25" bestFit="1" customWidth="1"/>
    <col min="492" max="492" width="6" style="25" bestFit="1" customWidth="1"/>
    <col min="493" max="493" width="9" style="25" bestFit="1" customWidth="1"/>
    <col min="494" max="496" width="6" style="25" bestFit="1" customWidth="1"/>
    <col min="497" max="497" width="8" style="25" bestFit="1" customWidth="1"/>
    <col min="498" max="500" width="9" style="25" bestFit="1" customWidth="1"/>
    <col min="501" max="501" width="11.85546875" style="25" bestFit="1" customWidth="1"/>
    <col min="502" max="502" width="6.140625" style="25" bestFit="1" customWidth="1"/>
    <col min="503" max="504" width="4" style="25" bestFit="1" customWidth="1"/>
    <col min="505" max="505" width="7" style="25" bestFit="1" customWidth="1"/>
    <col min="506" max="508" width="4" style="25" bestFit="1" customWidth="1"/>
    <col min="509" max="512" width="5" style="25" bestFit="1" customWidth="1"/>
    <col min="513" max="514" width="7" style="25" bestFit="1" customWidth="1"/>
    <col min="515" max="516" width="5" style="25" bestFit="1" customWidth="1"/>
    <col min="517" max="517" width="8" style="25" bestFit="1" customWidth="1"/>
    <col min="518" max="518" width="7" style="25" bestFit="1" customWidth="1"/>
    <col min="519" max="521" width="8" style="25" bestFit="1" customWidth="1"/>
    <col min="522" max="522" width="5" style="25" bestFit="1" customWidth="1"/>
    <col min="523" max="523" width="8" style="25" bestFit="1" customWidth="1"/>
    <col min="524" max="524" width="5" style="25" bestFit="1" customWidth="1"/>
    <col min="525" max="525" width="7" style="25" bestFit="1" customWidth="1"/>
    <col min="526" max="528" width="5" style="25" bestFit="1" customWidth="1"/>
    <col min="529" max="529" width="8" style="25" bestFit="1" customWidth="1"/>
    <col min="530" max="530" width="5" style="25" bestFit="1" customWidth="1"/>
    <col min="531" max="531" width="8" style="25" bestFit="1" customWidth="1"/>
    <col min="532" max="532" width="5" style="25" bestFit="1" customWidth="1"/>
    <col min="533" max="533" width="8" style="25" bestFit="1" customWidth="1"/>
    <col min="534" max="534" width="5" style="25" bestFit="1" customWidth="1"/>
    <col min="535" max="536" width="9" style="25" bestFit="1" customWidth="1"/>
    <col min="537" max="537" width="8" style="25" bestFit="1" customWidth="1"/>
    <col min="538" max="538" width="5" style="25" bestFit="1" customWidth="1"/>
    <col min="539" max="539" width="9" style="25" bestFit="1" customWidth="1"/>
    <col min="540" max="540" width="5" style="25" bestFit="1" customWidth="1"/>
    <col min="541" max="541" width="8" style="25" bestFit="1" customWidth="1"/>
    <col min="542" max="542" width="5" style="25" bestFit="1" customWidth="1"/>
    <col min="543" max="544" width="8" style="25" bestFit="1" customWidth="1"/>
    <col min="545" max="545" width="5" style="25" bestFit="1" customWidth="1"/>
    <col min="546" max="546" width="9" style="25" bestFit="1" customWidth="1"/>
    <col min="547" max="547" width="7" style="25" bestFit="1" customWidth="1"/>
    <col min="548" max="552" width="5" style="25" bestFit="1" customWidth="1"/>
    <col min="553" max="553" width="7" style="25" bestFit="1" customWidth="1"/>
    <col min="554" max="555" width="8" style="25" bestFit="1" customWidth="1"/>
    <col min="556" max="556" width="7" style="25" bestFit="1" customWidth="1"/>
    <col min="557" max="557" width="5" style="25" bestFit="1" customWidth="1"/>
    <col min="558" max="558" width="9" style="25" bestFit="1" customWidth="1"/>
    <col min="559" max="559" width="5" style="25" bestFit="1" customWidth="1"/>
    <col min="560" max="560" width="8" style="25" bestFit="1" customWidth="1"/>
    <col min="561" max="561" width="5" style="25" bestFit="1" customWidth="1"/>
    <col min="562" max="563" width="8" style="25" bestFit="1" customWidth="1"/>
    <col min="564" max="564" width="7" style="25" bestFit="1" customWidth="1"/>
    <col min="565" max="570" width="5" style="25" bestFit="1" customWidth="1"/>
    <col min="571" max="571" width="7" style="25" bestFit="1" customWidth="1"/>
    <col min="572" max="573" width="5" style="25" bestFit="1" customWidth="1"/>
    <col min="574" max="574" width="9" style="25" bestFit="1" customWidth="1"/>
    <col min="575" max="575" width="5" style="25" bestFit="1" customWidth="1"/>
    <col min="576" max="576" width="7" style="25" bestFit="1" customWidth="1"/>
    <col min="577" max="578" width="5" style="25" bestFit="1" customWidth="1"/>
    <col min="579" max="579" width="7" style="25" bestFit="1" customWidth="1"/>
    <col min="580" max="580" width="8" style="25" bestFit="1" customWidth="1"/>
    <col min="581" max="582" width="5" style="25" bestFit="1" customWidth="1"/>
    <col min="583" max="583" width="7" style="25" bestFit="1" customWidth="1"/>
    <col min="584" max="584" width="8" style="25" bestFit="1" customWidth="1"/>
    <col min="585" max="585" width="7" style="25" bestFit="1" customWidth="1"/>
    <col min="586" max="587" width="5" style="25" bestFit="1" customWidth="1"/>
    <col min="588" max="589" width="8" style="25" bestFit="1" customWidth="1"/>
    <col min="590" max="590" width="5" style="25" bestFit="1" customWidth="1"/>
    <col min="591" max="591" width="8" style="25" bestFit="1" customWidth="1"/>
    <col min="592" max="592" width="5" style="25" bestFit="1" customWidth="1"/>
    <col min="593" max="593" width="7" style="25" bestFit="1" customWidth="1"/>
    <col min="594" max="597" width="5" style="25" bestFit="1" customWidth="1"/>
    <col min="598" max="600" width="8" style="25" bestFit="1" customWidth="1"/>
    <col min="601" max="602" width="5" style="25" bestFit="1" customWidth="1"/>
    <col min="603" max="603" width="8" style="25" bestFit="1" customWidth="1"/>
    <col min="604" max="604" width="5" style="25" bestFit="1" customWidth="1"/>
    <col min="605" max="606" width="7" style="25" bestFit="1" customWidth="1"/>
    <col min="607" max="607" width="8" style="25" bestFit="1" customWidth="1"/>
    <col min="608" max="608" width="5" style="25" bestFit="1" customWidth="1"/>
    <col min="609" max="613" width="8" style="25" bestFit="1" customWidth="1"/>
    <col min="614" max="614" width="7" style="25" bestFit="1" customWidth="1"/>
    <col min="615" max="615" width="5" style="25" bestFit="1" customWidth="1"/>
    <col min="616" max="616" width="8" style="25" bestFit="1" customWidth="1"/>
    <col min="617" max="617" width="5" style="25" bestFit="1" customWidth="1"/>
    <col min="618" max="618" width="7" style="25" bestFit="1" customWidth="1"/>
    <col min="619" max="620" width="5" style="25" bestFit="1" customWidth="1"/>
    <col min="621" max="622" width="7" style="25" bestFit="1" customWidth="1"/>
    <col min="623" max="624" width="5" style="25" bestFit="1" customWidth="1"/>
    <col min="625" max="625" width="7" style="25" bestFit="1" customWidth="1"/>
    <col min="626" max="626" width="8" style="25" bestFit="1" customWidth="1"/>
    <col min="627" max="627" width="5" style="25" bestFit="1" customWidth="1"/>
    <col min="628" max="628" width="8" style="25" bestFit="1" customWidth="1"/>
    <col min="629" max="629" width="5" style="25" bestFit="1" customWidth="1"/>
    <col min="630" max="631" width="7" style="25" bestFit="1" customWidth="1"/>
    <col min="632" max="632" width="8" style="25" bestFit="1" customWidth="1"/>
    <col min="633" max="634" width="5" style="25" bestFit="1" customWidth="1"/>
    <col min="635" max="635" width="8" style="25" bestFit="1" customWidth="1"/>
    <col min="636" max="636" width="5" style="25" bestFit="1" customWidth="1"/>
    <col min="637" max="637" width="7" style="25" bestFit="1" customWidth="1"/>
    <col min="638" max="638" width="5" style="25" bestFit="1" customWidth="1"/>
    <col min="639" max="639" width="8" style="25" bestFit="1" customWidth="1"/>
    <col min="640" max="640" width="5" style="25" bestFit="1" customWidth="1"/>
    <col min="641" max="641" width="9" style="25" bestFit="1" customWidth="1"/>
    <col min="642" max="643" width="8" style="25" bestFit="1" customWidth="1"/>
    <col min="644" max="644" width="7" style="25" bestFit="1" customWidth="1"/>
    <col min="645" max="645" width="5" style="25" bestFit="1" customWidth="1"/>
    <col min="646" max="646" width="7" style="25" bestFit="1" customWidth="1"/>
    <col min="647" max="647" width="5" style="25" bestFit="1" customWidth="1"/>
    <col min="648" max="648" width="8" style="25" bestFit="1" customWidth="1"/>
    <col min="649" max="649" width="7" style="25" bestFit="1" customWidth="1"/>
    <col min="650" max="650" width="8" style="25" bestFit="1" customWidth="1"/>
    <col min="651" max="652" width="5" style="25" bestFit="1" customWidth="1"/>
    <col min="653" max="653" width="7" style="25" bestFit="1" customWidth="1"/>
    <col min="654" max="656" width="8" style="25" bestFit="1" customWidth="1"/>
    <col min="657" max="659" width="5" style="25" bestFit="1" customWidth="1"/>
    <col min="660" max="660" width="7" style="25" bestFit="1" customWidth="1"/>
    <col min="661" max="663" width="8" style="25" bestFit="1" customWidth="1"/>
    <col min="664" max="668" width="5" style="25" bestFit="1" customWidth="1"/>
    <col min="669" max="669" width="7" style="25" bestFit="1" customWidth="1"/>
    <col min="670" max="671" width="8" style="25" bestFit="1" customWidth="1"/>
    <col min="672" max="672" width="5" style="25" bestFit="1" customWidth="1"/>
    <col min="673" max="674" width="8" style="25" bestFit="1" customWidth="1"/>
    <col min="675" max="675" width="5" style="25" bestFit="1" customWidth="1"/>
    <col min="676" max="676" width="8" style="25" bestFit="1" customWidth="1"/>
    <col min="677" max="677" width="7" style="25" bestFit="1" customWidth="1"/>
    <col min="678" max="678" width="5" style="25" bestFit="1" customWidth="1"/>
    <col min="679" max="682" width="8" style="25" bestFit="1" customWidth="1"/>
    <col min="683" max="683" width="7" style="25" bestFit="1" customWidth="1"/>
    <col min="684" max="684" width="8" style="25" bestFit="1" customWidth="1"/>
    <col min="685" max="685" width="5" style="25" bestFit="1" customWidth="1"/>
    <col min="686" max="687" width="8" style="25" bestFit="1" customWidth="1"/>
    <col min="688" max="688" width="5" style="25" bestFit="1" customWidth="1"/>
    <col min="689" max="690" width="8" style="25" bestFit="1" customWidth="1"/>
    <col min="691" max="691" width="5" style="25" bestFit="1" customWidth="1"/>
    <col min="692" max="692" width="7" style="25" bestFit="1" customWidth="1"/>
    <col min="693" max="693" width="5" style="25" bestFit="1" customWidth="1"/>
    <col min="694" max="694" width="8" style="25" bestFit="1" customWidth="1"/>
    <col min="695" max="695" width="7" style="25" bestFit="1" customWidth="1"/>
    <col min="696" max="696" width="5" style="25" bestFit="1" customWidth="1"/>
    <col min="697" max="697" width="7" style="25" bestFit="1" customWidth="1"/>
    <col min="698" max="701" width="5" style="25" bestFit="1" customWidth="1"/>
    <col min="702" max="702" width="8" style="25" bestFit="1" customWidth="1"/>
    <col min="703" max="704" width="5" style="25" bestFit="1" customWidth="1"/>
    <col min="705" max="705" width="8" style="25" bestFit="1" customWidth="1"/>
    <col min="706" max="706" width="5" style="25" bestFit="1" customWidth="1"/>
    <col min="707" max="707" width="8" style="25" bestFit="1" customWidth="1"/>
    <col min="708" max="708" width="5" style="25" bestFit="1" customWidth="1"/>
    <col min="709" max="709" width="8" style="25" bestFit="1" customWidth="1"/>
    <col min="710" max="710" width="5" style="25" bestFit="1" customWidth="1"/>
    <col min="711" max="711" width="8" style="25" bestFit="1" customWidth="1"/>
    <col min="712" max="712" width="7" style="25" bestFit="1" customWidth="1"/>
    <col min="713" max="713" width="8" style="25" bestFit="1" customWidth="1"/>
    <col min="714" max="714" width="5" style="25" bestFit="1" customWidth="1"/>
    <col min="715" max="715" width="7" style="25" bestFit="1" customWidth="1"/>
    <col min="716" max="717" width="8" style="25" bestFit="1" customWidth="1"/>
    <col min="718" max="718" width="5" style="25" bestFit="1" customWidth="1"/>
    <col min="719" max="723" width="8" style="25" bestFit="1" customWidth="1"/>
    <col min="724" max="724" width="7" style="25" bestFit="1" customWidth="1"/>
    <col min="725" max="725" width="8" style="25" bestFit="1" customWidth="1"/>
    <col min="726" max="726" width="7" style="25" bestFit="1" customWidth="1"/>
    <col min="727" max="729" width="8" style="25" bestFit="1" customWidth="1"/>
    <col min="730" max="731" width="7" style="25" bestFit="1" customWidth="1"/>
    <col min="732" max="732" width="5" style="25" bestFit="1" customWidth="1"/>
    <col min="733" max="733" width="8" style="25" bestFit="1" customWidth="1"/>
    <col min="734" max="734" width="5" style="25" bestFit="1" customWidth="1"/>
    <col min="735" max="737" width="8" style="25" bestFit="1" customWidth="1"/>
    <col min="738" max="742" width="5" style="25" bestFit="1" customWidth="1"/>
    <col min="743" max="743" width="8" style="25" bestFit="1" customWidth="1"/>
    <col min="744" max="744" width="5" style="25" bestFit="1" customWidth="1"/>
    <col min="745" max="745" width="8" style="25" bestFit="1" customWidth="1"/>
    <col min="746" max="746" width="5" style="25" bestFit="1" customWidth="1"/>
    <col min="747" max="747" width="8" style="25" bestFit="1" customWidth="1"/>
    <col min="748" max="748" width="7" style="25" bestFit="1" customWidth="1"/>
    <col min="749" max="753" width="5" style="25" bestFit="1" customWidth="1"/>
    <col min="754" max="755" width="8" style="25" bestFit="1" customWidth="1"/>
    <col min="756" max="756" width="5" style="25" bestFit="1" customWidth="1"/>
    <col min="757" max="757" width="8" style="25" bestFit="1" customWidth="1"/>
    <col min="758" max="767" width="5" style="25" bestFit="1" customWidth="1"/>
    <col min="768" max="768" width="8" style="25" bestFit="1" customWidth="1"/>
    <col min="769" max="769" width="7" style="25" bestFit="1" customWidth="1"/>
    <col min="770" max="770" width="5" style="25" bestFit="1" customWidth="1"/>
    <col min="771" max="771" width="8" style="25" bestFit="1" customWidth="1"/>
    <col min="772" max="772" width="7" style="25" bestFit="1" customWidth="1"/>
    <col min="773" max="773" width="5" style="25" bestFit="1" customWidth="1"/>
    <col min="774" max="774" width="8" style="25" bestFit="1" customWidth="1"/>
    <col min="775" max="777" width="5" style="25" bestFit="1" customWidth="1"/>
    <col min="778" max="778" width="8" style="25" bestFit="1" customWidth="1"/>
    <col min="779" max="780" width="5" style="25" bestFit="1" customWidth="1"/>
    <col min="781" max="781" width="8" style="25" bestFit="1" customWidth="1"/>
    <col min="782" max="783" width="5" style="25" bestFit="1" customWidth="1"/>
    <col min="784" max="784" width="8" style="25" bestFit="1" customWidth="1"/>
    <col min="785" max="786" width="7" style="25" bestFit="1" customWidth="1"/>
    <col min="787" max="789" width="5" style="25" bestFit="1" customWidth="1"/>
    <col min="790" max="792" width="8" style="25" bestFit="1" customWidth="1"/>
    <col min="793" max="793" width="5" style="25" bestFit="1" customWidth="1"/>
    <col min="794" max="794" width="8" style="25" bestFit="1" customWidth="1"/>
    <col min="795" max="801" width="5" style="25" bestFit="1" customWidth="1"/>
    <col min="802" max="802" width="8" style="25" bestFit="1" customWidth="1"/>
    <col min="803" max="810" width="5" style="25" bestFit="1" customWidth="1"/>
    <col min="811" max="811" width="8" style="25" bestFit="1" customWidth="1"/>
    <col min="812" max="815" width="5" style="25" bestFit="1" customWidth="1"/>
    <col min="816" max="816" width="8" style="25" bestFit="1" customWidth="1"/>
    <col min="817" max="822" width="5" style="25" bestFit="1" customWidth="1"/>
    <col min="823" max="823" width="8" style="25" bestFit="1" customWidth="1"/>
    <col min="824" max="826" width="5" style="25" bestFit="1" customWidth="1"/>
    <col min="827" max="827" width="8" style="25" bestFit="1" customWidth="1"/>
    <col min="828" max="829" width="5" style="25" bestFit="1" customWidth="1"/>
    <col min="830" max="830" width="7" style="25" bestFit="1" customWidth="1"/>
    <col min="831" max="831" width="5" style="25" bestFit="1" customWidth="1"/>
    <col min="832" max="832" width="7" style="25" bestFit="1" customWidth="1"/>
    <col min="833" max="833" width="5" style="25" bestFit="1" customWidth="1"/>
    <col min="834" max="835" width="8" style="25" bestFit="1" customWidth="1"/>
    <col min="836" max="838" width="5" style="25" bestFit="1" customWidth="1"/>
    <col min="839" max="839" width="8" style="25" bestFit="1" customWidth="1"/>
    <col min="840" max="840" width="5" style="25" bestFit="1" customWidth="1"/>
    <col min="841" max="841" width="8" style="25" bestFit="1" customWidth="1"/>
    <col min="842" max="842" width="5" style="25" bestFit="1" customWidth="1"/>
    <col min="843" max="843" width="8" style="25" bestFit="1" customWidth="1"/>
    <col min="844" max="845" width="5" style="25" bestFit="1" customWidth="1"/>
    <col min="846" max="846" width="8" style="25" bestFit="1" customWidth="1"/>
    <col min="847" max="848" width="5" style="25" bestFit="1" customWidth="1"/>
    <col min="849" max="849" width="7" style="25" bestFit="1" customWidth="1"/>
    <col min="850" max="850" width="5" style="25" bestFit="1" customWidth="1"/>
    <col min="851" max="851" width="7" style="25" bestFit="1" customWidth="1"/>
    <col min="852" max="854" width="5" style="25" bestFit="1" customWidth="1"/>
    <col min="855" max="855" width="8" style="25" bestFit="1" customWidth="1"/>
    <col min="856" max="856" width="5" style="25" bestFit="1" customWidth="1"/>
    <col min="857" max="857" width="8" style="25" bestFit="1" customWidth="1"/>
    <col min="858" max="859" width="5" style="25" bestFit="1" customWidth="1"/>
    <col min="860" max="860" width="8" style="25" bestFit="1" customWidth="1"/>
    <col min="861" max="861" width="5" style="25" bestFit="1" customWidth="1"/>
    <col min="862" max="862" width="8" style="25" bestFit="1" customWidth="1"/>
    <col min="863" max="863" width="5" style="25" bestFit="1" customWidth="1"/>
    <col min="864" max="864" width="8" style="25" bestFit="1" customWidth="1"/>
    <col min="865" max="868" width="5" style="25" bestFit="1" customWidth="1"/>
    <col min="869" max="869" width="8" style="25" bestFit="1" customWidth="1"/>
    <col min="870" max="888" width="5" style="25" bestFit="1" customWidth="1"/>
    <col min="889" max="889" width="8" style="25" bestFit="1" customWidth="1"/>
    <col min="890" max="891" width="5" style="25" bestFit="1" customWidth="1"/>
    <col min="892" max="892" width="7" style="25" bestFit="1" customWidth="1"/>
    <col min="893" max="894" width="5" style="25" bestFit="1" customWidth="1"/>
    <col min="895" max="895" width="8" style="25" bestFit="1" customWidth="1"/>
    <col min="896" max="896" width="5" style="25" bestFit="1" customWidth="1"/>
    <col min="897" max="897" width="8" style="25" bestFit="1" customWidth="1"/>
    <col min="898" max="898" width="5" style="25" bestFit="1" customWidth="1"/>
    <col min="899" max="899" width="9" style="25" bestFit="1" customWidth="1"/>
    <col min="900" max="903" width="5" style="25" bestFit="1" customWidth="1"/>
    <col min="904" max="904" width="8" style="25" bestFit="1" customWidth="1"/>
    <col min="905" max="905" width="7" style="25" bestFit="1" customWidth="1"/>
    <col min="906" max="906" width="8" style="25" bestFit="1" customWidth="1"/>
    <col min="907" max="907" width="7" style="25" bestFit="1" customWidth="1"/>
    <col min="908" max="908" width="8" style="25" bestFit="1" customWidth="1"/>
    <col min="909" max="911" width="5" style="25" bestFit="1" customWidth="1"/>
    <col min="912" max="912" width="8" style="25" bestFit="1" customWidth="1"/>
    <col min="913" max="914" width="5" style="25" bestFit="1" customWidth="1"/>
    <col min="915" max="915" width="7" style="25" bestFit="1" customWidth="1"/>
    <col min="916" max="916" width="5" style="25" bestFit="1" customWidth="1"/>
    <col min="917" max="917" width="7" style="25" bestFit="1" customWidth="1"/>
    <col min="918" max="918" width="8" style="25" bestFit="1" customWidth="1"/>
    <col min="919" max="921" width="5" style="25" bestFit="1" customWidth="1"/>
    <col min="922" max="922" width="7" style="25" bestFit="1" customWidth="1"/>
    <col min="923" max="923" width="8" style="25" bestFit="1" customWidth="1"/>
    <col min="924" max="924" width="5" style="25" bestFit="1" customWidth="1"/>
    <col min="925" max="925" width="8" style="25" bestFit="1" customWidth="1"/>
    <col min="926" max="926" width="5" style="25" bestFit="1" customWidth="1"/>
    <col min="927" max="927" width="8" style="25" bestFit="1" customWidth="1"/>
    <col min="928" max="928" width="5" style="25" bestFit="1" customWidth="1"/>
    <col min="929" max="929" width="8" style="25" bestFit="1" customWidth="1"/>
    <col min="930" max="933" width="5" style="25" bestFit="1" customWidth="1"/>
    <col min="934" max="935" width="8" style="25" bestFit="1" customWidth="1"/>
    <col min="936" max="936" width="5" style="25" bestFit="1" customWidth="1"/>
    <col min="937" max="937" width="7" style="25" bestFit="1" customWidth="1"/>
    <col min="938" max="939" width="5" style="25" bestFit="1" customWidth="1"/>
    <col min="940" max="940" width="7" style="25" bestFit="1" customWidth="1"/>
    <col min="941" max="941" width="5" style="25" bestFit="1" customWidth="1"/>
    <col min="942" max="943" width="8" style="25" bestFit="1" customWidth="1"/>
    <col min="944" max="947" width="5" style="25" bestFit="1" customWidth="1"/>
    <col min="948" max="949" width="8" style="25" bestFit="1" customWidth="1"/>
    <col min="950" max="950" width="5" style="25" bestFit="1" customWidth="1"/>
    <col min="951" max="951" width="7" style="25" bestFit="1" customWidth="1"/>
    <col min="952" max="953" width="5" style="25" bestFit="1" customWidth="1"/>
    <col min="954" max="954" width="8" style="25" bestFit="1" customWidth="1"/>
    <col min="955" max="958" width="5" style="25" bestFit="1" customWidth="1"/>
    <col min="959" max="961" width="8" style="25" bestFit="1" customWidth="1"/>
    <col min="962" max="964" width="5" style="25" bestFit="1" customWidth="1"/>
    <col min="965" max="965" width="8" style="25" bestFit="1" customWidth="1"/>
    <col min="966" max="966" width="5" style="25" bestFit="1" customWidth="1"/>
    <col min="967" max="967" width="8" style="25" bestFit="1" customWidth="1"/>
    <col min="968" max="968" width="5" style="25" bestFit="1" customWidth="1"/>
    <col min="969" max="969" width="8" style="25" bestFit="1" customWidth="1"/>
    <col min="970" max="970" width="5" style="25" bestFit="1" customWidth="1"/>
    <col min="971" max="971" width="8" style="25" bestFit="1" customWidth="1"/>
    <col min="972" max="974" width="5" style="25" bestFit="1" customWidth="1"/>
    <col min="975" max="975" width="8" style="25" bestFit="1" customWidth="1"/>
    <col min="976" max="976" width="7" style="25" bestFit="1" customWidth="1"/>
    <col min="977" max="977" width="8" style="25" bestFit="1" customWidth="1"/>
    <col min="978" max="979" width="5" style="25" bestFit="1" customWidth="1"/>
    <col min="980" max="980" width="9" style="25" bestFit="1" customWidth="1"/>
    <col min="981" max="982" width="6" style="25" bestFit="1" customWidth="1"/>
    <col min="983" max="983" width="9" style="25" bestFit="1" customWidth="1"/>
    <col min="984" max="984" width="6" style="25" bestFit="1" customWidth="1"/>
    <col min="985" max="985" width="8" style="25" bestFit="1" customWidth="1"/>
    <col min="986" max="986" width="6" style="25" bestFit="1" customWidth="1"/>
    <col min="987" max="987" width="8" style="25" bestFit="1" customWidth="1"/>
    <col min="988" max="988" width="6" style="25" bestFit="1" customWidth="1"/>
    <col min="989" max="989" width="8" style="25" bestFit="1" customWidth="1"/>
    <col min="990" max="990" width="9" style="25" bestFit="1" customWidth="1"/>
    <col min="991" max="991" width="6" style="25" bestFit="1" customWidth="1"/>
    <col min="992" max="992" width="9" style="25" bestFit="1" customWidth="1"/>
    <col min="993" max="995" width="6" style="25" bestFit="1" customWidth="1"/>
    <col min="996" max="996" width="8" style="25" bestFit="1" customWidth="1"/>
    <col min="997" max="999" width="9" style="25" bestFit="1" customWidth="1"/>
    <col min="1000" max="1000" width="12.28515625" style="25" bestFit="1" customWidth="1"/>
    <col min="1001" max="1001" width="6.28515625" style="25" bestFit="1" customWidth="1"/>
    <col min="1002" max="1003" width="4" style="25" bestFit="1" customWidth="1"/>
    <col min="1004" max="1004" width="7" style="25" bestFit="1" customWidth="1"/>
    <col min="1005" max="1007" width="4" style="25" bestFit="1" customWidth="1"/>
    <col min="1008" max="1011" width="5" style="25" bestFit="1" customWidth="1"/>
    <col min="1012" max="1013" width="7" style="25" bestFit="1" customWidth="1"/>
    <col min="1014" max="1015" width="5" style="25" bestFit="1" customWidth="1"/>
    <col min="1016" max="1016" width="8" style="25" bestFit="1" customWidth="1"/>
    <col min="1017" max="1017" width="7" style="25" bestFit="1" customWidth="1"/>
    <col min="1018" max="1020" width="8" style="25" bestFit="1" customWidth="1"/>
    <col min="1021" max="1021" width="5" style="25" bestFit="1" customWidth="1"/>
    <col min="1022" max="1022" width="8" style="25" bestFit="1" customWidth="1"/>
    <col min="1023" max="1023" width="5" style="25" bestFit="1" customWidth="1"/>
    <col min="1024" max="1024" width="7" style="25" bestFit="1" customWidth="1"/>
    <col min="1025" max="1027" width="5" style="25" bestFit="1" customWidth="1"/>
    <col min="1028" max="1028" width="8" style="25" bestFit="1" customWidth="1"/>
    <col min="1029" max="1029" width="5" style="25" bestFit="1" customWidth="1"/>
    <col min="1030" max="1030" width="8" style="25" bestFit="1" customWidth="1"/>
    <col min="1031" max="1031" width="5" style="25" bestFit="1" customWidth="1"/>
    <col min="1032" max="1032" width="8" style="25" bestFit="1" customWidth="1"/>
    <col min="1033" max="1033" width="5" style="25" bestFit="1" customWidth="1"/>
    <col min="1034" max="1035" width="9" style="25" bestFit="1" customWidth="1"/>
    <col min="1036" max="1036" width="8" style="25" bestFit="1" customWidth="1"/>
    <col min="1037" max="1037" width="5" style="25" bestFit="1" customWidth="1"/>
    <col min="1038" max="1038" width="9" style="25" bestFit="1" customWidth="1"/>
    <col min="1039" max="1039" width="5" style="25" bestFit="1" customWidth="1"/>
    <col min="1040" max="1040" width="8" style="25" bestFit="1" customWidth="1"/>
    <col min="1041" max="1041" width="5" style="25" bestFit="1" customWidth="1"/>
    <col min="1042" max="1043" width="8" style="25" bestFit="1" customWidth="1"/>
    <col min="1044" max="1044" width="5" style="25" bestFit="1" customWidth="1"/>
    <col min="1045" max="1045" width="9" style="25" bestFit="1" customWidth="1"/>
    <col min="1046" max="1046" width="7" style="25" bestFit="1" customWidth="1"/>
    <col min="1047" max="1051" width="5" style="25" bestFit="1" customWidth="1"/>
    <col min="1052" max="1052" width="7" style="25" bestFit="1" customWidth="1"/>
    <col min="1053" max="1054" width="8" style="25" bestFit="1" customWidth="1"/>
    <col min="1055" max="1055" width="7" style="25" bestFit="1" customWidth="1"/>
    <col min="1056" max="1056" width="5" style="25" bestFit="1" customWidth="1"/>
    <col min="1057" max="1057" width="9" style="25" bestFit="1" customWidth="1"/>
    <col min="1058" max="1058" width="5" style="25" bestFit="1" customWidth="1"/>
    <col min="1059" max="1059" width="8" style="25" bestFit="1" customWidth="1"/>
    <col min="1060" max="1060" width="5" style="25" bestFit="1" customWidth="1"/>
    <col min="1061" max="1062" width="8" style="25" bestFit="1" customWidth="1"/>
    <col min="1063" max="1063" width="7" style="25" bestFit="1" customWidth="1"/>
    <col min="1064" max="1069" width="5" style="25" bestFit="1" customWidth="1"/>
    <col min="1070" max="1070" width="7" style="25" bestFit="1" customWidth="1"/>
    <col min="1071" max="1072" width="5" style="25" bestFit="1" customWidth="1"/>
    <col min="1073" max="1073" width="9" style="25" bestFit="1" customWidth="1"/>
    <col min="1074" max="1074" width="5" style="25" bestFit="1" customWidth="1"/>
    <col min="1075" max="1075" width="7" style="25" bestFit="1" customWidth="1"/>
    <col min="1076" max="1077" width="5" style="25" bestFit="1" customWidth="1"/>
    <col min="1078" max="1078" width="7" style="25" bestFit="1" customWidth="1"/>
    <col min="1079" max="1079" width="8" style="25" bestFit="1" customWidth="1"/>
    <col min="1080" max="1081" width="5" style="25" bestFit="1" customWidth="1"/>
    <col min="1082" max="1082" width="7" style="25" bestFit="1" customWidth="1"/>
    <col min="1083" max="1083" width="8" style="25" bestFit="1" customWidth="1"/>
    <col min="1084" max="1084" width="7" style="25" bestFit="1" customWidth="1"/>
    <col min="1085" max="1086" width="5" style="25" bestFit="1" customWidth="1"/>
    <col min="1087" max="1088" width="8" style="25" bestFit="1" customWidth="1"/>
    <col min="1089" max="1089" width="5" style="25" bestFit="1" customWidth="1"/>
    <col min="1090" max="1090" width="8" style="25" bestFit="1" customWidth="1"/>
    <col min="1091" max="1091" width="5" style="25" bestFit="1" customWidth="1"/>
    <col min="1092" max="1092" width="7" style="25" bestFit="1" customWidth="1"/>
    <col min="1093" max="1096" width="5" style="25" bestFit="1" customWidth="1"/>
    <col min="1097" max="1099" width="8" style="25" bestFit="1" customWidth="1"/>
    <col min="1100" max="1101" width="5" style="25" bestFit="1" customWidth="1"/>
    <col min="1102" max="1102" width="8" style="25" bestFit="1" customWidth="1"/>
    <col min="1103" max="1103" width="5" style="25" bestFit="1" customWidth="1"/>
    <col min="1104" max="1105" width="7" style="25" bestFit="1" customWidth="1"/>
    <col min="1106" max="1106" width="8" style="25" bestFit="1" customWidth="1"/>
    <col min="1107" max="1107" width="5" style="25" bestFit="1" customWidth="1"/>
    <col min="1108" max="1112" width="8" style="25" bestFit="1" customWidth="1"/>
    <col min="1113" max="1113" width="7" style="25" bestFit="1" customWidth="1"/>
    <col min="1114" max="1114" width="5" style="25" bestFit="1" customWidth="1"/>
    <col min="1115" max="1115" width="8" style="25" bestFit="1" customWidth="1"/>
    <col min="1116" max="1116" width="5" style="25" bestFit="1" customWidth="1"/>
    <col min="1117" max="1117" width="7" style="25" bestFit="1" customWidth="1"/>
    <col min="1118" max="1119" width="5" style="25" bestFit="1" customWidth="1"/>
    <col min="1120" max="1121" width="7" style="25" bestFit="1" customWidth="1"/>
    <col min="1122" max="1123" width="5" style="25" bestFit="1" customWidth="1"/>
    <col min="1124" max="1124" width="7" style="25" bestFit="1" customWidth="1"/>
    <col min="1125" max="1125" width="8" style="25" bestFit="1" customWidth="1"/>
    <col min="1126" max="1126" width="5" style="25" bestFit="1" customWidth="1"/>
    <col min="1127" max="1127" width="8" style="25" bestFit="1" customWidth="1"/>
    <col min="1128" max="1128" width="5" style="25" bestFit="1" customWidth="1"/>
    <col min="1129" max="1130" width="7" style="25" bestFit="1" customWidth="1"/>
    <col min="1131" max="1131" width="8" style="25" bestFit="1" customWidth="1"/>
    <col min="1132" max="1133" width="5" style="25" bestFit="1" customWidth="1"/>
    <col min="1134" max="1134" width="8" style="25" bestFit="1" customWidth="1"/>
    <col min="1135" max="1135" width="5" style="25" bestFit="1" customWidth="1"/>
    <col min="1136" max="1136" width="7" style="25" bestFit="1" customWidth="1"/>
    <col min="1137" max="1137" width="5" style="25" bestFit="1" customWidth="1"/>
    <col min="1138" max="1138" width="8" style="25" bestFit="1" customWidth="1"/>
    <col min="1139" max="1139" width="5" style="25" bestFit="1" customWidth="1"/>
    <col min="1140" max="1140" width="9" style="25" bestFit="1" customWidth="1"/>
    <col min="1141" max="1142" width="8" style="25" bestFit="1" customWidth="1"/>
    <col min="1143" max="1143" width="7" style="25" bestFit="1" customWidth="1"/>
    <col min="1144" max="1144" width="5" style="25" bestFit="1" customWidth="1"/>
    <col min="1145" max="1145" width="7" style="25" bestFit="1" customWidth="1"/>
    <col min="1146" max="1146" width="5" style="25" bestFit="1" customWidth="1"/>
    <col min="1147" max="1147" width="8" style="25" bestFit="1" customWidth="1"/>
    <col min="1148" max="1148" width="7" style="25" bestFit="1" customWidth="1"/>
    <col min="1149" max="1149" width="8" style="25" bestFit="1" customWidth="1"/>
    <col min="1150" max="1151" width="5" style="25" bestFit="1" customWidth="1"/>
    <col min="1152" max="1152" width="7" style="25" bestFit="1" customWidth="1"/>
    <col min="1153" max="1155" width="8" style="25" bestFit="1" customWidth="1"/>
    <col min="1156" max="1158" width="5" style="25" bestFit="1" customWidth="1"/>
    <col min="1159" max="1159" width="7" style="25" bestFit="1" customWidth="1"/>
    <col min="1160" max="1162" width="8" style="25" bestFit="1" customWidth="1"/>
    <col min="1163" max="1167" width="5" style="25" bestFit="1" customWidth="1"/>
    <col min="1168" max="1168" width="7" style="25" bestFit="1" customWidth="1"/>
    <col min="1169" max="1170" width="8" style="25" bestFit="1" customWidth="1"/>
    <col min="1171" max="1171" width="5" style="25" bestFit="1" customWidth="1"/>
    <col min="1172" max="1173" width="8" style="25" bestFit="1" customWidth="1"/>
    <col min="1174" max="1174" width="5" style="25" bestFit="1" customWidth="1"/>
    <col min="1175" max="1175" width="8" style="25" bestFit="1" customWidth="1"/>
    <col min="1176" max="1176" width="7" style="25" bestFit="1" customWidth="1"/>
    <col min="1177" max="1177" width="5" style="25" bestFit="1" customWidth="1"/>
    <col min="1178" max="1181" width="8" style="25" bestFit="1" customWidth="1"/>
    <col min="1182" max="1182" width="7" style="25" bestFit="1" customWidth="1"/>
    <col min="1183" max="1183" width="8" style="25" bestFit="1" customWidth="1"/>
    <col min="1184" max="1184" width="5" style="25" bestFit="1" customWidth="1"/>
    <col min="1185" max="1186" width="8" style="25" bestFit="1" customWidth="1"/>
    <col min="1187" max="1187" width="5" style="25" bestFit="1" customWidth="1"/>
    <col min="1188" max="1189" width="8" style="25" bestFit="1" customWidth="1"/>
    <col min="1190" max="1190" width="5" style="25" bestFit="1" customWidth="1"/>
    <col min="1191" max="1191" width="7" style="25" bestFit="1" customWidth="1"/>
    <col min="1192" max="1192" width="5" style="25" bestFit="1" customWidth="1"/>
    <col min="1193" max="1193" width="8" style="25" bestFit="1" customWidth="1"/>
    <col min="1194" max="1194" width="7" style="25" bestFit="1" customWidth="1"/>
    <col min="1195" max="1195" width="5" style="25" bestFit="1" customWidth="1"/>
    <col min="1196" max="1196" width="7" style="25" bestFit="1" customWidth="1"/>
    <col min="1197" max="1200" width="5" style="25" bestFit="1" customWidth="1"/>
    <col min="1201" max="1201" width="8" style="25" bestFit="1" customWidth="1"/>
    <col min="1202" max="1203" width="5" style="25" bestFit="1" customWidth="1"/>
    <col min="1204" max="1204" width="8" style="25" bestFit="1" customWidth="1"/>
    <col min="1205" max="1205" width="5" style="25" bestFit="1" customWidth="1"/>
    <col min="1206" max="1206" width="8" style="25" bestFit="1" customWidth="1"/>
    <col min="1207" max="1207" width="5" style="25" bestFit="1" customWidth="1"/>
    <col min="1208" max="1208" width="8" style="25" bestFit="1" customWidth="1"/>
    <col min="1209" max="1209" width="5" style="25" bestFit="1" customWidth="1"/>
    <col min="1210" max="1210" width="8" style="25" bestFit="1" customWidth="1"/>
    <col min="1211" max="1211" width="7" style="25" bestFit="1" customWidth="1"/>
    <col min="1212" max="1212" width="8" style="25" bestFit="1" customWidth="1"/>
    <col min="1213" max="1213" width="5" style="25" bestFit="1" customWidth="1"/>
    <col min="1214" max="1214" width="7" style="25" bestFit="1" customWidth="1"/>
    <col min="1215" max="1216" width="8" style="25" bestFit="1" customWidth="1"/>
    <col min="1217" max="1217" width="5" style="25" bestFit="1" customWidth="1"/>
    <col min="1218" max="1222" width="8" style="25" bestFit="1" customWidth="1"/>
    <col min="1223" max="1223" width="7" style="25" bestFit="1" customWidth="1"/>
    <col min="1224" max="1224" width="8" style="25" bestFit="1" customWidth="1"/>
    <col min="1225" max="1225" width="7" style="25" bestFit="1" customWidth="1"/>
    <col min="1226" max="1228" width="8" style="25" bestFit="1" customWidth="1"/>
    <col min="1229" max="1230" width="7" style="25" bestFit="1" customWidth="1"/>
    <col min="1231" max="1231" width="5" style="25" bestFit="1" customWidth="1"/>
    <col min="1232" max="1232" width="8" style="25" bestFit="1" customWidth="1"/>
    <col min="1233" max="1233" width="5" style="25" bestFit="1" customWidth="1"/>
    <col min="1234" max="1236" width="8" style="25" bestFit="1" customWidth="1"/>
    <col min="1237" max="1241" width="5" style="25" bestFit="1" customWidth="1"/>
    <col min="1242" max="1242" width="8" style="25" bestFit="1" customWidth="1"/>
    <col min="1243" max="1243" width="5" style="25" bestFit="1" customWidth="1"/>
    <col min="1244" max="1244" width="8" style="25" bestFit="1" customWidth="1"/>
    <col min="1245" max="1245" width="5" style="25" bestFit="1" customWidth="1"/>
    <col min="1246" max="1246" width="8" style="25" bestFit="1" customWidth="1"/>
    <col min="1247" max="1247" width="7" style="25" bestFit="1" customWidth="1"/>
    <col min="1248" max="1252" width="5" style="25" bestFit="1" customWidth="1"/>
    <col min="1253" max="1254" width="8" style="25" bestFit="1" customWidth="1"/>
    <col min="1255" max="1255" width="5" style="25" bestFit="1" customWidth="1"/>
    <col min="1256" max="1256" width="8" style="25" bestFit="1" customWidth="1"/>
    <col min="1257" max="1266" width="5" style="25" bestFit="1" customWidth="1"/>
    <col min="1267" max="1267" width="8" style="25" bestFit="1" customWidth="1"/>
    <col min="1268" max="1268" width="7" style="25" bestFit="1" customWidth="1"/>
    <col min="1269" max="1269" width="5" style="25" bestFit="1" customWidth="1"/>
    <col min="1270" max="1270" width="8" style="25" bestFit="1" customWidth="1"/>
    <col min="1271" max="1271" width="7" style="25" bestFit="1" customWidth="1"/>
    <col min="1272" max="1272" width="5" style="25" bestFit="1" customWidth="1"/>
    <col min="1273" max="1273" width="8" style="25" bestFit="1" customWidth="1"/>
    <col min="1274" max="1276" width="5" style="25" bestFit="1" customWidth="1"/>
    <col min="1277" max="1277" width="8" style="25" bestFit="1" customWidth="1"/>
    <col min="1278" max="1279" width="5" style="25" bestFit="1" customWidth="1"/>
    <col min="1280" max="1280" width="8" style="25" bestFit="1" customWidth="1"/>
    <col min="1281" max="1282" width="5" style="25" bestFit="1" customWidth="1"/>
    <col min="1283" max="1283" width="8" style="25" bestFit="1" customWidth="1"/>
    <col min="1284" max="1285" width="7" style="25" bestFit="1" customWidth="1"/>
    <col min="1286" max="1288" width="5" style="25" bestFit="1" customWidth="1"/>
    <col min="1289" max="1291" width="8" style="25" bestFit="1" customWidth="1"/>
    <col min="1292" max="1292" width="5" style="25" bestFit="1" customWidth="1"/>
    <col min="1293" max="1293" width="8" style="25" bestFit="1" customWidth="1"/>
    <col min="1294" max="1300" width="5" style="25" bestFit="1" customWidth="1"/>
    <col min="1301" max="1301" width="8" style="25" bestFit="1" customWidth="1"/>
    <col min="1302" max="1309" width="5" style="25" bestFit="1" customWidth="1"/>
    <col min="1310" max="1310" width="8" style="25" bestFit="1" customWidth="1"/>
    <col min="1311" max="1314" width="5" style="25" bestFit="1" customWidth="1"/>
    <col min="1315" max="1315" width="8" style="25" bestFit="1" customWidth="1"/>
    <col min="1316" max="1321" width="5" style="25" bestFit="1" customWidth="1"/>
    <col min="1322" max="1322" width="8" style="25" bestFit="1" customWidth="1"/>
    <col min="1323" max="1325" width="5" style="25" bestFit="1" customWidth="1"/>
    <col min="1326" max="1326" width="8" style="25" bestFit="1" customWidth="1"/>
    <col min="1327" max="1328" width="5" style="25" bestFit="1" customWidth="1"/>
    <col min="1329" max="1329" width="7" style="25" bestFit="1" customWidth="1"/>
    <col min="1330" max="1330" width="5" style="25" bestFit="1" customWidth="1"/>
    <col min="1331" max="1331" width="7" style="25" bestFit="1" customWidth="1"/>
    <col min="1332" max="1332" width="5" style="25" bestFit="1" customWidth="1"/>
    <col min="1333" max="1334" width="8" style="25" bestFit="1" customWidth="1"/>
    <col min="1335" max="1337" width="5" style="25" bestFit="1" customWidth="1"/>
    <col min="1338" max="1338" width="8" style="25" bestFit="1" customWidth="1"/>
    <col min="1339" max="1339" width="5" style="25" bestFit="1" customWidth="1"/>
    <col min="1340" max="1340" width="8" style="25" bestFit="1" customWidth="1"/>
    <col min="1341" max="1341" width="5" style="25" bestFit="1" customWidth="1"/>
    <col min="1342" max="1342" width="8" style="25" bestFit="1" customWidth="1"/>
    <col min="1343" max="1344" width="5" style="25" bestFit="1" customWidth="1"/>
    <col min="1345" max="1345" width="8" style="25" bestFit="1" customWidth="1"/>
    <col min="1346" max="1347" width="5" style="25" bestFit="1" customWidth="1"/>
    <col min="1348" max="1348" width="7" style="25" bestFit="1" customWidth="1"/>
    <col min="1349" max="1349" width="5" style="25" bestFit="1" customWidth="1"/>
    <col min="1350" max="1350" width="7" style="25" bestFit="1" customWidth="1"/>
    <col min="1351" max="1353" width="5" style="25" bestFit="1" customWidth="1"/>
    <col min="1354" max="1354" width="8" style="25" bestFit="1" customWidth="1"/>
    <col min="1355" max="1355" width="5" style="25" bestFit="1" customWidth="1"/>
    <col min="1356" max="1356" width="8" style="25" bestFit="1" customWidth="1"/>
    <col min="1357" max="1358" width="5" style="25" bestFit="1" customWidth="1"/>
    <col min="1359" max="1359" width="8" style="25" bestFit="1" customWidth="1"/>
    <col min="1360" max="1360" width="5" style="25" bestFit="1" customWidth="1"/>
    <col min="1361" max="1361" width="8" style="25" bestFit="1" customWidth="1"/>
    <col min="1362" max="1362" width="5" style="25" bestFit="1" customWidth="1"/>
    <col min="1363" max="1363" width="8" style="25" bestFit="1" customWidth="1"/>
    <col min="1364" max="1367" width="5" style="25" bestFit="1" customWidth="1"/>
    <col min="1368" max="1368" width="8" style="25" bestFit="1" customWidth="1"/>
    <col min="1369" max="1387" width="5" style="25" bestFit="1" customWidth="1"/>
    <col min="1388" max="1388" width="8" style="25" bestFit="1" customWidth="1"/>
    <col min="1389" max="1390" width="5" style="25" bestFit="1" customWidth="1"/>
    <col min="1391" max="1391" width="7" style="25" bestFit="1" customWidth="1"/>
    <col min="1392" max="1393" width="5" style="25" bestFit="1" customWidth="1"/>
    <col min="1394" max="1394" width="8" style="25" bestFit="1" customWidth="1"/>
    <col min="1395" max="1395" width="5" style="25" bestFit="1" customWidth="1"/>
    <col min="1396" max="1396" width="8" style="25" bestFit="1" customWidth="1"/>
    <col min="1397" max="1397" width="5" style="25" bestFit="1" customWidth="1"/>
    <col min="1398" max="1398" width="9" style="25" bestFit="1" customWidth="1"/>
    <col min="1399" max="1402" width="5" style="25" bestFit="1" customWidth="1"/>
    <col min="1403" max="1403" width="8" style="25" bestFit="1" customWidth="1"/>
    <col min="1404" max="1404" width="7" style="25" bestFit="1" customWidth="1"/>
    <col min="1405" max="1405" width="8" style="25" bestFit="1" customWidth="1"/>
    <col min="1406" max="1406" width="7" style="25" bestFit="1" customWidth="1"/>
    <col min="1407" max="1407" width="8" style="25" bestFit="1" customWidth="1"/>
    <col min="1408" max="1410" width="5" style="25" bestFit="1" customWidth="1"/>
    <col min="1411" max="1411" width="8" style="25" bestFit="1" customWidth="1"/>
    <col min="1412" max="1413" width="5" style="25" bestFit="1" customWidth="1"/>
    <col min="1414" max="1414" width="7" style="25" bestFit="1" customWidth="1"/>
    <col min="1415" max="1415" width="5" style="25" bestFit="1" customWidth="1"/>
    <col min="1416" max="1416" width="7" style="25" bestFit="1" customWidth="1"/>
    <col min="1417" max="1417" width="8" style="25" bestFit="1" customWidth="1"/>
    <col min="1418" max="1420" width="5" style="25" bestFit="1" customWidth="1"/>
    <col min="1421" max="1421" width="7" style="25" bestFit="1" customWidth="1"/>
    <col min="1422" max="1422" width="8" style="25" bestFit="1" customWidth="1"/>
    <col min="1423" max="1423" width="5" style="25" bestFit="1" customWidth="1"/>
    <col min="1424" max="1424" width="8" style="25" bestFit="1" customWidth="1"/>
    <col min="1425" max="1425" width="5" style="25" bestFit="1" customWidth="1"/>
    <col min="1426" max="1426" width="8" style="25" bestFit="1" customWidth="1"/>
    <col min="1427" max="1427" width="5" style="25" bestFit="1" customWidth="1"/>
    <col min="1428" max="1428" width="8" style="25" bestFit="1" customWidth="1"/>
    <col min="1429" max="1432" width="5" style="25" bestFit="1" customWidth="1"/>
    <col min="1433" max="1434" width="8" style="25" bestFit="1" customWidth="1"/>
    <col min="1435" max="1435" width="5" style="25" bestFit="1" customWidth="1"/>
    <col min="1436" max="1436" width="7" style="25" bestFit="1" customWidth="1"/>
    <col min="1437" max="1438" width="5" style="25" bestFit="1" customWidth="1"/>
    <col min="1439" max="1439" width="7" style="25" bestFit="1" customWidth="1"/>
    <col min="1440" max="1440" width="5" style="25" bestFit="1" customWidth="1"/>
    <col min="1441" max="1442" width="8" style="25" bestFit="1" customWidth="1"/>
    <col min="1443" max="1446" width="5" style="25" bestFit="1" customWidth="1"/>
    <col min="1447" max="1448" width="8" style="25" bestFit="1" customWidth="1"/>
    <col min="1449" max="1449" width="5" style="25" bestFit="1" customWidth="1"/>
    <col min="1450" max="1450" width="7" style="25" bestFit="1" customWidth="1"/>
    <col min="1451" max="1452" width="5" style="25" bestFit="1" customWidth="1"/>
    <col min="1453" max="1453" width="8" style="25" bestFit="1" customWidth="1"/>
    <col min="1454" max="1457" width="5" style="25" bestFit="1" customWidth="1"/>
    <col min="1458" max="1460" width="8" style="25" bestFit="1" customWidth="1"/>
    <col min="1461" max="1463" width="5" style="25" bestFit="1" customWidth="1"/>
    <col min="1464" max="1464" width="8" style="25" bestFit="1" customWidth="1"/>
    <col min="1465" max="1465" width="5" style="25" bestFit="1" customWidth="1"/>
    <col min="1466" max="1466" width="8" style="25" bestFit="1" customWidth="1"/>
    <col min="1467" max="1467" width="5" style="25" bestFit="1" customWidth="1"/>
    <col min="1468" max="1468" width="8" style="25" bestFit="1" customWidth="1"/>
    <col min="1469" max="1469" width="5" style="25" bestFit="1" customWidth="1"/>
    <col min="1470" max="1470" width="8" style="25" bestFit="1" customWidth="1"/>
    <col min="1471" max="1473" width="5" style="25" bestFit="1" customWidth="1"/>
    <col min="1474" max="1474" width="8" style="25" bestFit="1" customWidth="1"/>
    <col min="1475" max="1475" width="7" style="25" bestFit="1" customWidth="1"/>
    <col min="1476" max="1476" width="8" style="25" bestFit="1" customWidth="1"/>
    <col min="1477" max="1478" width="5" style="25" bestFit="1" customWidth="1"/>
    <col min="1479" max="1479" width="9" style="25" bestFit="1" customWidth="1"/>
    <col min="1480" max="1481" width="6" style="25" bestFit="1" customWidth="1"/>
    <col min="1482" max="1482" width="9" style="25" bestFit="1" customWidth="1"/>
    <col min="1483" max="1483" width="6" style="25" bestFit="1" customWidth="1"/>
    <col min="1484" max="1484" width="8" style="25" bestFit="1" customWidth="1"/>
    <col min="1485" max="1485" width="6" style="25" bestFit="1" customWidth="1"/>
    <col min="1486" max="1486" width="8" style="25" bestFit="1" customWidth="1"/>
    <col min="1487" max="1487" width="6" style="25" bestFit="1" customWidth="1"/>
    <col min="1488" max="1488" width="8" style="25" bestFit="1" customWidth="1"/>
    <col min="1489" max="1489" width="9" style="25" bestFit="1" customWidth="1"/>
    <col min="1490" max="1490" width="6" style="25" bestFit="1" customWidth="1"/>
    <col min="1491" max="1491" width="9" style="25" bestFit="1" customWidth="1"/>
    <col min="1492" max="1494" width="6" style="25" bestFit="1" customWidth="1"/>
    <col min="1495" max="1495" width="8" style="25" bestFit="1" customWidth="1"/>
    <col min="1496" max="1498" width="9" style="25" bestFit="1" customWidth="1"/>
    <col min="1499" max="1499" width="12.42578125" style="25" bestFit="1" customWidth="1"/>
    <col min="1500" max="1500" width="6" style="25" bestFit="1" customWidth="1"/>
    <col min="1501" max="1502" width="4" style="25" bestFit="1" customWidth="1"/>
    <col min="1503" max="1503" width="7" style="25" bestFit="1" customWidth="1"/>
    <col min="1504" max="1506" width="4" style="25" bestFit="1" customWidth="1"/>
    <col min="1507" max="1510" width="5" style="25" bestFit="1" customWidth="1"/>
    <col min="1511" max="1512" width="7" style="25" bestFit="1" customWidth="1"/>
    <col min="1513" max="1514" width="5" style="25" bestFit="1" customWidth="1"/>
    <col min="1515" max="1515" width="8" style="25" bestFit="1" customWidth="1"/>
    <col min="1516" max="1516" width="7" style="25" bestFit="1" customWidth="1"/>
    <col min="1517" max="1519" width="8" style="25" bestFit="1" customWidth="1"/>
    <col min="1520" max="1520" width="5" style="25" bestFit="1" customWidth="1"/>
    <col min="1521" max="1521" width="8" style="25" bestFit="1" customWidth="1"/>
    <col min="1522" max="1522" width="5" style="25" bestFit="1" customWidth="1"/>
    <col min="1523" max="1523" width="7" style="25" bestFit="1" customWidth="1"/>
    <col min="1524" max="1526" width="5" style="25" bestFit="1" customWidth="1"/>
    <col min="1527" max="1527" width="8" style="25" bestFit="1" customWidth="1"/>
    <col min="1528" max="1528" width="5" style="25" bestFit="1" customWidth="1"/>
    <col min="1529" max="1529" width="8" style="25" bestFit="1" customWidth="1"/>
    <col min="1530" max="1530" width="5" style="25" bestFit="1" customWidth="1"/>
    <col min="1531" max="1531" width="8" style="25" bestFit="1" customWidth="1"/>
    <col min="1532" max="1532" width="5" style="25" bestFit="1" customWidth="1"/>
    <col min="1533" max="1534" width="9" style="25" bestFit="1" customWidth="1"/>
    <col min="1535" max="1535" width="8" style="25" bestFit="1" customWidth="1"/>
    <col min="1536" max="1536" width="5" style="25" bestFit="1" customWidth="1"/>
    <col min="1537" max="1537" width="9" style="25" bestFit="1" customWidth="1"/>
    <col min="1538" max="1538" width="5" style="25" bestFit="1" customWidth="1"/>
    <col min="1539" max="1539" width="8" style="25" bestFit="1" customWidth="1"/>
    <col min="1540" max="1540" width="5" style="25" bestFit="1" customWidth="1"/>
    <col min="1541" max="1542" width="8" style="25" bestFit="1" customWidth="1"/>
    <col min="1543" max="1543" width="5" style="25" bestFit="1" customWidth="1"/>
    <col min="1544" max="1544" width="9" style="25" bestFit="1" customWidth="1"/>
    <col min="1545" max="1545" width="7" style="25" bestFit="1" customWidth="1"/>
    <col min="1546" max="1550" width="5" style="25" bestFit="1" customWidth="1"/>
    <col min="1551" max="1551" width="7" style="25" bestFit="1" customWidth="1"/>
    <col min="1552" max="1553" width="8" style="25" bestFit="1" customWidth="1"/>
    <col min="1554" max="1554" width="7" style="25" bestFit="1" customWidth="1"/>
    <col min="1555" max="1555" width="5" style="25" bestFit="1" customWidth="1"/>
    <col min="1556" max="1556" width="9" style="25" bestFit="1" customWidth="1"/>
    <col min="1557" max="1557" width="5" style="25" bestFit="1" customWidth="1"/>
    <col min="1558" max="1558" width="8" style="25" bestFit="1" customWidth="1"/>
    <col min="1559" max="1559" width="5" style="25" bestFit="1" customWidth="1"/>
    <col min="1560" max="1561" width="8" style="25" bestFit="1" customWidth="1"/>
    <col min="1562" max="1562" width="7" style="25" bestFit="1" customWidth="1"/>
    <col min="1563" max="1568" width="5" style="25" bestFit="1" customWidth="1"/>
    <col min="1569" max="1569" width="7" style="25" bestFit="1" customWidth="1"/>
    <col min="1570" max="1571" width="5" style="25" bestFit="1" customWidth="1"/>
    <col min="1572" max="1572" width="9" style="25" bestFit="1" customWidth="1"/>
    <col min="1573" max="1573" width="5" style="25" bestFit="1" customWidth="1"/>
    <col min="1574" max="1574" width="7" style="25" bestFit="1" customWidth="1"/>
    <col min="1575" max="1576" width="5" style="25" bestFit="1" customWidth="1"/>
    <col min="1577" max="1577" width="7" style="25" bestFit="1" customWidth="1"/>
    <col min="1578" max="1578" width="8" style="25" bestFit="1" customWidth="1"/>
    <col min="1579" max="1580" width="5" style="25" bestFit="1" customWidth="1"/>
    <col min="1581" max="1581" width="7" style="25" bestFit="1" customWidth="1"/>
    <col min="1582" max="1582" width="8" style="25" bestFit="1" customWidth="1"/>
    <col min="1583" max="1583" width="7" style="25" bestFit="1" customWidth="1"/>
    <col min="1584" max="1585" width="5" style="25" bestFit="1" customWidth="1"/>
    <col min="1586" max="1587" width="8" style="25" bestFit="1" customWidth="1"/>
    <col min="1588" max="1588" width="5" style="25" bestFit="1" customWidth="1"/>
    <col min="1589" max="1589" width="8" style="25" bestFit="1" customWidth="1"/>
    <col min="1590" max="1590" width="5" style="25" bestFit="1" customWidth="1"/>
    <col min="1591" max="1591" width="7" style="25" bestFit="1" customWidth="1"/>
    <col min="1592" max="1595" width="5" style="25" bestFit="1" customWidth="1"/>
    <col min="1596" max="1598" width="8" style="25" bestFit="1" customWidth="1"/>
    <col min="1599" max="1600" width="5" style="25" bestFit="1" customWidth="1"/>
    <col min="1601" max="1601" width="8" style="25" bestFit="1" customWidth="1"/>
    <col min="1602" max="1602" width="5" style="25" bestFit="1" customWidth="1"/>
    <col min="1603" max="1604" width="7" style="25" bestFit="1" customWidth="1"/>
    <col min="1605" max="1605" width="8" style="25" bestFit="1" customWidth="1"/>
    <col min="1606" max="1606" width="5" style="25" bestFit="1" customWidth="1"/>
    <col min="1607" max="1611" width="8" style="25" bestFit="1" customWidth="1"/>
    <col min="1612" max="1612" width="7" style="25" bestFit="1" customWidth="1"/>
    <col min="1613" max="1613" width="5" style="25" bestFit="1" customWidth="1"/>
    <col min="1614" max="1614" width="8" style="25" bestFit="1" customWidth="1"/>
    <col min="1615" max="1615" width="5" style="25" bestFit="1" customWidth="1"/>
    <col min="1616" max="1616" width="7" style="25" bestFit="1" customWidth="1"/>
    <col min="1617" max="1618" width="5" style="25" bestFit="1" customWidth="1"/>
    <col min="1619" max="1620" width="7" style="25" bestFit="1" customWidth="1"/>
    <col min="1621" max="1622" width="5" style="25" bestFit="1" customWidth="1"/>
    <col min="1623" max="1623" width="7" style="25" bestFit="1" customWidth="1"/>
    <col min="1624" max="1624" width="8" style="25" bestFit="1" customWidth="1"/>
    <col min="1625" max="1625" width="5" style="25" bestFit="1" customWidth="1"/>
    <col min="1626" max="1626" width="8" style="25" bestFit="1" customWidth="1"/>
    <col min="1627" max="1627" width="5" style="25" bestFit="1" customWidth="1"/>
    <col min="1628" max="1629" width="7" style="25" bestFit="1" customWidth="1"/>
    <col min="1630" max="1630" width="8" style="25" bestFit="1" customWidth="1"/>
    <col min="1631" max="1632" width="5" style="25" bestFit="1" customWidth="1"/>
    <col min="1633" max="1633" width="8" style="25" bestFit="1" customWidth="1"/>
    <col min="1634" max="1634" width="5" style="25" bestFit="1" customWidth="1"/>
    <col min="1635" max="1635" width="7" style="25" bestFit="1" customWidth="1"/>
    <col min="1636" max="1636" width="5" style="25" bestFit="1" customWidth="1"/>
    <col min="1637" max="1637" width="8" style="25" bestFit="1" customWidth="1"/>
    <col min="1638" max="1638" width="5" style="25" bestFit="1" customWidth="1"/>
    <col min="1639" max="1639" width="9" style="25" bestFit="1" customWidth="1"/>
    <col min="1640" max="1641" width="8" style="25" bestFit="1" customWidth="1"/>
    <col min="1642" max="1642" width="7" style="25" bestFit="1" customWidth="1"/>
    <col min="1643" max="1643" width="5" style="25" bestFit="1" customWidth="1"/>
    <col min="1644" max="1644" width="7" style="25" bestFit="1" customWidth="1"/>
    <col min="1645" max="1645" width="5" style="25" bestFit="1" customWidth="1"/>
    <col min="1646" max="1646" width="8" style="25" bestFit="1" customWidth="1"/>
    <col min="1647" max="1647" width="7" style="25" bestFit="1" customWidth="1"/>
    <col min="1648" max="1648" width="8" style="25" bestFit="1" customWidth="1"/>
    <col min="1649" max="1650" width="5" style="25" bestFit="1" customWidth="1"/>
    <col min="1651" max="1651" width="7" style="25" bestFit="1" customWidth="1"/>
    <col min="1652" max="1654" width="8" style="25" bestFit="1" customWidth="1"/>
    <col min="1655" max="1657" width="5" style="25" bestFit="1" customWidth="1"/>
    <col min="1658" max="1658" width="7" style="25" bestFit="1" customWidth="1"/>
    <col min="1659" max="1661" width="8" style="25" bestFit="1" customWidth="1"/>
    <col min="1662" max="1666" width="5" style="25" bestFit="1" customWidth="1"/>
    <col min="1667" max="1667" width="7" style="25" bestFit="1" customWidth="1"/>
    <col min="1668" max="1669" width="8" style="25" bestFit="1" customWidth="1"/>
    <col min="1670" max="1670" width="5" style="25" bestFit="1" customWidth="1"/>
    <col min="1671" max="1672" width="8" style="25" bestFit="1" customWidth="1"/>
    <col min="1673" max="1673" width="5" style="25" bestFit="1" customWidth="1"/>
    <col min="1674" max="1674" width="8" style="25" bestFit="1" customWidth="1"/>
    <col min="1675" max="1675" width="7" style="25" bestFit="1" customWidth="1"/>
    <col min="1676" max="1676" width="5" style="25" bestFit="1" customWidth="1"/>
    <col min="1677" max="1680" width="8" style="25" bestFit="1" customWidth="1"/>
    <col min="1681" max="1681" width="7" style="25" bestFit="1" customWidth="1"/>
    <col min="1682" max="1682" width="8" style="25" bestFit="1" customWidth="1"/>
    <col min="1683" max="1683" width="5" style="25" bestFit="1" customWidth="1"/>
    <col min="1684" max="1685" width="8" style="25" bestFit="1" customWidth="1"/>
    <col min="1686" max="1686" width="5" style="25" bestFit="1" customWidth="1"/>
    <col min="1687" max="1688" width="8" style="25" bestFit="1" customWidth="1"/>
    <col min="1689" max="1689" width="5" style="25" bestFit="1" customWidth="1"/>
    <col min="1690" max="1690" width="7" style="25" bestFit="1" customWidth="1"/>
    <col min="1691" max="1691" width="5" style="25" bestFit="1" customWidth="1"/>
    <col min="1692" max="1692" width="8" style="25" bestFit="1" customWidth="1"/>
    <col min="1693" max="1693" width="7" style="25" bestFit="1" customWidth="1"/>
    <col min="1694" max="1694" width="5" style="25" bestFit="1" customWidth="1"/>
    <col min="1695" max="1695" width="7" style="25" bestFit="1" customWidth="1"/>
    <col min="1696" max="1699" width="5" style="25" bestFit="1" customWidth="1"/>
    <col min="1700" max="1700" width="8" style="25" bestFit="1" customWidth="1"/>
    <col min="1701" max="1702" width="5" style="25" bestFit="1" customWidth="1"/>
    <col min="1703" max="1703" width="8" style="25" bestFit="1" customWidth="1"/>
    <col min="1704" max="1704" width="5" style="25" bestFit="1" customWidth="1"/>
    <col min="1705" max="1705" width="8" style="25" bestFit="1" customWidth="1"/>
    <col min="1706" max="1706" width="5" style="25" bestFit="1" customWidth="1"/>
    <col min="1707" max="1707" width="8" style="25" bestFit="1" customWidth="1"/>
    <col min="1708" max="1708" width="5" style="25" bestFit="1" customWidth="1"/>
    <col min="1709" max="1709" width="8" style="25" bestFit="1" customWidth="1"/>
    <col min="1710" max="1710" width="7" style="25" bestFit="1" customWidth="1"/>
    <col min="1711" max="1711" width="8" style="25" bestFit="1" customWidth="1"/>
    <col min="1712" max="1712" width="5" style="25" bestFit="1" customWidth="1"/>
    <col min="1713" max="1713" width="7" style="25" bestFit="1" customWidth="1"/>
    <col min="1714" max="1715" width="8" style="25" bestFit="1" customWidth="1"/>
    <col min="1716" max="1716" width="5" style="25" bestFit="1" customWidth="1"/>
    <col min="1717" max="1721" width="8" style="25" bestFit="1" customWidth="1"/>
    <col min="1722" max="1722" width="7" style="25" bestFit="1" customWidth="1"/>
    <col min="1723" max="1723" width="8" style="25" bestFit="1" customWidth="1"/>
    <col min="1724" max="1724" width="7" style="25" bestFit="1" customWidth="1"/>
    <col min="1725" max="1727" width="8" style="25" bestFit="1" customWidth="1"/>
    <col min="1728" max="1729" width="7" style="25" bestFit="1" customWidth="1"/>
    <col min="1730" max="1730" width="5" style="25" bestFit="1" customWidth="1"/>
    <col min="1731" max="1731" width="8" style="25" bestFit="1" customWidth="1"/>
    <col min="1732" max="1732" width="5" style="25" bestFit="1" customWidth="1"/>
    <col min="1733" max="1735" width="8" style="25" bestFit="1" customWidth="1"/>
    <col min="1736" max="1740" width="5" style="25" bestFit="1" customWidth="1"/>
    <col min="1741" max="1741" width="8" style="25" bestFit="1" customWidth="1"/>
    <col min="1742" max="1742" width="5" style="25" bestFit="1" customWidth="1"/>
    <col min="1743" max="1743" width="8" style="25" bestFit="1" customWidth="1"/>
    <col min="1744" max="1744" width="5" style="25" bestFit="1" customWidth="1"/>
    <col min="1745" max="1745" width="8" style="25" bestFit="1" customWidth="1"/>
    <col min="1746" max="1746" width="7" style="25" bestFit="1" customWidth="1"/>
    <col min="1747" max="1751" width="5" style="25" bestFit="1" customWidth="1"/>
    <col min="1752" max="1753" width="8" style="25" bestFit="1" customWidth="1"/>
    <col min="1754" max="1754" width="5" style="25" bestFit="1" customWidth="1"/>
    <col min="1755" max="1755" width="8" style="25" bestFit="1" customWidth="1"/>
    <col min="1756" max="1765" width="5" style="25" bestFit="1" customWidth="1"/>
    <col min="1766" max="1766" width="8" style="25" bestFit="1" customWidth="1"/>
    <col min="1767" max="1767" width="7" style="25" bestFit="1" customWidth="1"/>
    <col min="1768" max="1768" width="5" style="25" bestFit="1" customWidth="1"/>
    <col min="1769" max="1769" width="8" style="25" bestFit="1" customWidth="1"/>
    <col min="1770" max="1770" width="7" style="25" bestFit="1" customWidth="1"/>
    <col min="1771" max="1771" width="5" style="25" bestFit="1" customWidth="1"/>
    <col min="1772" max="1772" width="8" style="25" bestFit="1" customWidth="1"/>
    <col min="1773" max="1775" width="5" style="25" bestFit="1" customWidth="1"/>
    <col min="1776" max="1776" width="8" style="25" bestFit="1" customWidth="1"/>
    <col min="1777" max="1778" width="5" style="25" bestFit="1" customWidth="1"/>
    <col min="1779" max="1779" width="8" style="25" bestFit="1" customWidth="1"/>
    <col min="1780" max="1781" width="5" style="25" bestFit="1" customWidth="1"/>
    <col min="1782" max="1782" width="8" style="25" bestFit="1" customWidth="1"/>
    <col min="1783" max="1784" width="7" style="25" bestFit="1" customWidth="1"/>
    <col min="1785" max="1787" width="5" style="25" bestFit="1" customWidth="1"/>
    <col min="1788" max="1790" width="8" style="25" bestFit="1" customWidth="1"/>
    <col min="1791" max="1791" width="5" style="25" bestFit="1" customWidth="1"/>
    <col min="1792" max="1792" width="8" style="25" bestFit="1" customWidth="1"/>
    <col min="1793" max="1799" width="5" style="25" bestFit="1" customWidth="1"/>
    <col min="1800" max="1800" width="8" style="25" bestFit="1" customWidth="1"/>
    <col min="1801" max="1808" width="5" style="25" bestFit="1" customWidth="1"/>
    <col min="1809" max="1809" width="8" style="25" bestFit="1" customWidth="1"/>
    <col min="1810" max="1813" width="5" style="25" bestFit="1" customWidth="1"/>
    <col min="1814" max="1814" width="8" style="25" bestFit="1" customWidth="1"/>
    <col min="1815" max="1820" width="5" style="25" bestFit="1" customWidth="1"/>
    <col min="1821" max="1821" width="8" style="25" bestFit="1" customWidth="1"/>
    <col min="1822" max="1824" width="5" style="25" bestFit="1" customWidth="1"/>
    <col min="1825" max="1825" width="8" style="25" bestFit="1" customWidth="1"/>
    <col min="1826" max="1827" width="5" style="25" bestFit="1" customWidth="1"/>
    <col min="1828" max="1828" width="7" style="25" bestFit="1" customWidth="1"/>
    <col min="1829" max="1829" width="5" style="25" bestFit="1" customWidth="1"/>
    <col min="1830" max="1830" width="7" style="25" bestFit="1" customWidth="1"/>
    <col min="1831" max="1831" width="5" style="25" bestFit="1" customWidth="1"/>
    <col min="1832" max="1833" width="8" style="25" bestFit="1" customWidth="1"/>
    <col min="1834" max="1836" width="5" style="25" bestFit="1" customWidth="1"/>
    <col min="1837" max="1837" width="8" style="25" bestFit="1" customWidth="1"/>
    <col min="1838" max="1838" width="5" style="25" bestFit="1" customWidth="1"/>
    <col min="1839" max="1839" width="8" style="25" bestFit="1" customWidth="1"/>
    <col min="1840" max="1840" width="5" style="25" bestFit="1" customWidth="1"/>
    <col min="1841" max="1841" width="8" style="25" bestFit="1" customWidth="1"/>
    <col min="1842" max="1843" width="5" style="25" bestFit="1" customWidth="1"/>
    <col min="1844" max="1844" width="8" style="25" bestFit="1" customWidth="1"/>
    <col min="1845" max="1846" width="5" style="25" bestFit="1" customWidth="1"/>
    <col min="1847" max="1847" width="7" style="25" bestFit="1" customWidth="1"/>
    <col min="1848" max="1848" width="5" style="25" bestFit="1" customWidth="1"/>
    <col min="1849" max="1849" width="7" style="25" bestFit="1" customWidth="1"/>
    <col min="1850" max="1852" width="5" style="25" bestFit="1" customWidth="1"/>
    <col min="1853" max="1853" width="8" style="25" bestFit="1" customWidth="1"/>
    <col min="1854" max="1854" width="5" style="25" bestFit="1" customWidth="1"/>
    <col min="1855" max="1855" width="8" style="25" bestFit="1" customWidth="1"/>
    <col min="1856" max="1857" width="5" style="25" bestFit="1" customWidth="1"/>
    <col min="1858" max="1858" width="8" style="25" bestFit="1" customWidth="1"/>
    <col min="1859" max="1859" width="5" style="25" bestFit="1" customWidth="1"/>
    <col min="1860" max="1860" width="8" style="25" bestFit="1" customWidth="1"/>
    <col min="1861" max="1861" width="5" style="25" bestFit="1" customWidth="1"/>
    <col min="1862" max="1862" width="8" style="25" bestFit="1" customWidth="1"/>
    <col min="1863" max="1866" width="5" style="25" bestFit="1" customWidth="1"/>
    <col min="1867" max="1867" width="8" style="25" bestFit="1" customWidth="1"/>
    <col min="1868" max="1886" width="5" style="25" bestFit="1" customWidth="1"/>
    <col min="1887" max="1887" width="8" style="25" bestFit="1" customWidth="1"/>
    <col min="1888" max="1889" width="5" style="25" bestFit="1" customWidth="1"/>
    <col min="1890" max="1890" width="7" style="25" bestFit="1" customWidth="1"/>
    <col min="1891" max="1892" width="5" style="25" bestFit="1" customWidth="1"/>
    <col min="1893" max="1893" width="8" style="25" bestFit="1" customWidth="1"/>
    <col min="1894" max="1894" width="5" style="25" bestFit="1" customWidth="1"/>
    <col min="1895" max="1895" width="8" style="25" bestFit="1" customWidth="1"/>
    <col min="1896" max="1896" width="5" style="25" bestFit="1" customWidth="1"/>
    <col min="1897" max="1897" width="9" style="25" bestFit="1" customWidth="1"/>
    <col min="1898" max="1901" width="5" style="25" bestFit="1" customWidth="1"/>
    <col min="1902" max="1902" width="8" style="25" bestFit="1" customWidth="1"/>
    <col min="1903" max="1903" width="7" style="25" bestFit="1" customWidth="1"/>
    <col min="1904" max="1904" width="8" style="25" bestFit="1" customWidth="1"/>
    <col min="1905" max="1905" width="7" style="25" bestFit="1" customWidth="1"/>
    <col min="1906" max="1906" width="8" style="25" bestFit="1" customWidth="1"/>
    <col min="1907" max="1909" width="5" style="25" bestFit="1" customWidth="1"/>
    <col min="1910" max="1910" width="8" style="25" bestFit="1" customWidth="1"/>
    <col min="1911" max="1912" width="5" style="25" bestFit="1" customWidth="1"/>
    <col min="1913" max="1913" width="7" style="25" bestFit="1" customWidth="1"/>
    <col min="1914" max="1914" width="5" style="25" bestFit="1" customWidth="1"/>
    <col min="1915" max="1915" width="7" style="25" bestFit="1" customWidth="1"/>
    <col min="1916" max="1916" width="8" style="25" bestFit="1" customWidth="1"/>
    <col min="1917" max="1919" width="5" style="25" bestFit="1" customWidth="1"/>
    <col min="1920" max="1920" width="7" style="25" bestFit="1" customWidth="1"/>
    <col min="1921" max="1921" width="8" style="25" bestFit="1" customWidth="1"/>
    <col min="1922" max="1922" width="5" style="25" bestFit="1" customWidth="1"/>
    <col min="1923" max="1923" width="8" style="25" bestFit="1" customWidth="1"/>
    <col min="1924" max="1924" width="5" style="25" bestFit="1" customWidth="1"/>
    <col min="1925" max="1925" width="8" style="25" bestFit="1" customWidth="1"/>
    <col min="1926" max="1926" width="5" style="25" bestFit="1" customWidth="1"/>
    <col min="1927" max="1927" width="8" style="25" bestFit="1" customWidth="1"/>
    <col min="1928" max="1931" width="5" style="25" bestFit="1" customWidth="1"/>
    <col min="1932" max="1933" width="8" style="25" bestFit="1" customWidth="1"/>
    <col min="1934" max="1934" width="5" style="25" bestFit="1" customWidth="1"/>
    <col min="1935" max="1935" width="7" style="25" bestFit="1" customWidth="1"/>
    <col min="1936" max="1937" width="5" style="25" bestFit="1" customWidth="1"/>
    <col min="1938" max="1938" width="7" style="25" bestFit="1" customWidth="1"/>
    <col min="1939" max="1939" width="5" style="25" bestFit="1" customWidth="1"/>
    <col min="1940" max="1941" width="8" style="25" bestFit="1" customWidth="1"/>
    <col min="1942" max="1945" width="5" style="25" bestFit="1" customWidth="1"/>
    <col min="1946" max="1947" width="8" style="25" bestFit="1" customWidth="1"/>
    <col min="1948" max="1948" width="5" style="25" bestFit="1" customWidth="1"/>
    <col min="1949" max="1949" width="7" style="25" bestFit="1" customWidth="1"/>
    <col min="1950" max="1951" width="5" style="25" bestFit="1" customWidth="1"/>
    <col min="1952" max="1952" width="8" style="25" bestFit="1" customWidth="1"/>
    <col min="1953" max="1956" width="5" style="25" bestFit="1" customWidth="1"/>
    <col min="1957" max="1959" width="8" style="25" bestFit="1" customWidth="1"/>
    <col min="1960" max="1962" width="5" style="25" bestFit="1" customWidth="1"/>
    <col min="1963" max="1963" width="8" style="25" bestFit="1" customWidth="1"/>
    <col min="1964" max="1964" width="5" style="25" bestFit="1" customWidth="1"/>
    <col min="1965" max="1965" width="8" style="25" bestFit="1" customWidth="1"/>
    <col min="1966" max="1966" width="5" style="25" bestFit="1" customWidth="1"/>
    <col min="1967" max="1967" width="8" style="25" bestFit="1" customWidth="1"/>
    <col min="1968" max="1968" width="5" style="25" bestFit="1" customWidth="1"/>
    <col min="1969" max="1969" width="8" style="25" bestFit="1" customWidth="1"/>
    <col min="1970" max="1972" width="5" style="25" bestFit="1" customWidth="1"/>
    <col min="1973" max="1973" width="8" style="25" bestFit="1" customWidth="1"/>
    <col min="1974" max="1974" width="7" style="25" bestFit="1" customWidth="1"/>
    <col min="1975" max="1975" width="8" style="25" bestFit="1" customWidth="1"/>
    <col min="1976" max="1977" width="5" style="25" bestFit="1" customWidth="1"/>
    <col min="1978" max="1978" width="9" style="25" bestFit="1" customWidth="1"/>
    <col min="1979" max="1980" width="6" style="25" bestFit="1" customWidth="1"/>
    <col min="1981" max="1981" width="9" style="25" bestFit="1" customWidth="1"/>
    <col min="1982" max="1982" width="6" style="25" bestFit="1" customWidth="1"/>
    <col min="1983" max="1983" width="8" style="25" bestFit="1" customWidth="1"/>
    <col min="1984" max="1984" width="6" style="25" bestFit="1" customWidth="1"/>
    <col min="1985" max="1985" width="8" style="25" bestFit="1" customWidth="1"/>
    <col min="1986" max="1986" width="6" style="25" bestFit="1" customWidth="1"/>
    <col min="1987" max="1987" width="8" style="25" bestFit="1" customWidth="1"/>
    <col min="1988" max="1988" width="9" style="25" bestFit="1" customWidth="1"/>
    <col min="1989" max="1989" width="6" style="25" bestFit="1" customWidth="1"/>
    <col min="1990" max="1990" width="9" style="25" bestFit="1" customWidth="1"/>
    <col min="1991" max="1993" width="6" style="25" bestFit="1" customWidth="1"/>
    <col min="1994" max="1994" width="8" style="25" bestFit="1" customWidth="1"/>
    <col min="1995" max="1997" width="9" style="25" bestFit="1" customWidth="1"/>
    <col min="1998" max="1998" width="12.140625" style="25" bestFit="1" customWidth="1"/>
    <col min="1999" max="1999" width="6.28515625" style="25" bestFit="1" customWidth="1"/>
    <col min="2000" max="2001" width="4" style="25" bestFit="1" customWidth="1"/>
    <col min="2002" max="2002" width="7" style="25" bestFit="1" customWidth="1"/>
    <col min="2003" max="2005" width="4" style="25" bestFit="1" customWidth="1"/>
    <col min="2006" max="2009" width="5" style="25" bestFit="1" customWidth="1"/>
    <col min="2010" max="2011" width="7" style="25" bestFit="1" customWidth="1"/>
    <col min="2012" max="2013" width="5" style="25" bestFit="1" customWidth="1"/>
    <col min="2014" max="2014" width="8" style="25" bestFit="1" customWidth="1"/>
    <col min="2015" max="2015" width="7" style="25" bestFit="1" customWidth="1"/>
    <col min="2016" max="2018" width="8" style="25" bestFit="1" customWidth="1"/>
    <col min="2019" max="2019" width="5" style="25" bestFit="1" customWidth="1"/>
    <col min="2020" max="2020" width="8" style="25" bestFit="1" customWidth="1"/>
    <col min="2021" max="2021" width="5" style="25" bestFit="1" customWidth="1"/>
    <col min="2022" max="2022" width="7" style="25" bestFit="1" customWidth="1"/>
    <col min="2023" max="2025" width="5" style="25" bestFit="1" customWidth="1"/>
    <col min="2026" max="2026" width="8" style="25" bestFit="1" customWidth="1"/>
    <col min="2027" max="2027" width="5" style="25" bestFit="1" customWidth="1"/>
    <col min="2028" max="2028" width="8" style="25" bestFit="1" customWidth="1"/>
    <col min="2029" max="2029" width="5" style="25" bestFit="1" customWidth="1"/>
    <col min="2030" max="2030" width="8" style="25" bestFit="1" customWidth="1"/>
    <col min="2031" max="2031" width="5" style="25" bestFit="1" customWidth="1"/>
    <col min="2032" max="2033" width="9" style="25" bestFit="1" customWidth="1"/>
    <col min="2034" max="2034" width="8" style="25" bestFit="1" customWidth="1"/>
    <col min="2035" max="2035" width="5" style="25" bestFit="1" customWidth="1"/>
    <col min="2036" max="2036" width="9" style="25" bestFit="1" customWidth="1"/>
    <col min="2037" max="2037" width="5" style="25" bestFit="1" customWidth="1"/>
    <col min="2038" max="2038" width="8" style="25" bestFit="1" customWidth="1"/>
    <col min="2039" max="2039" width="5" style="25" bestFit="1" customWidth="1"/>
    <col min="2040" max="2041" width="8" style="25" bestFit="1" customWidth="1"/>
    <col min="2042" max="2042" width="5" style="25" bestFit="1" customWidth="1"/>
    <col min="2043" max="2043" width="9" style="25" bestFit="1" customWidth="1"/>
    <col min="2044" max="2044" width="7" style="25" bestFit="1" customWidth="1"/>
    <col min="2045" max="2049" width="5" style="25" bestFit="1" customWidth="1"/>
    <col min="2050" max="2050" width="7" style="25" bestFit="1" customWidth="1"/>
    <col min="2051" max="2052" width="8" style="25" bestFit="1" customWidth="1"/>
    <col min="2053" max="2053" width="7" style="25" bestFit="1" customWidth="1"/>
    <col min="2054" max="2054" width="5" style="25" bestFit="1" customWidth="1"/>
    <col min="2055" max="2055" width="9" style="25" bestFit="1" customWidth="1"/>
    <col min="2056" max="2056" width="5" style="25" bestFit="1" customWidth="1"/>
    <col min="2057" max="2057" width="8" style="25" bestFit="1" customWidth="1"/>
    <col min="2058" max="2058" width="5" style="25" bestFit="1" customWidth="1"/>
    <col min="2059" max="2060" width="8" style="25" bestFit="1" customWidth="1"/>
    <col min="2061" max="2061" width="7" style="25" bestFit="1" customWidth="1"/>
    <col min="2062" max="2067" width="5" style="25" bestFit="1" customWidth="1"/>
    <col min="2068" max="2068" width="7" style="25" bestFit="1" customWidth="1"/>
    <col min="2069" max="2070" width="5" style="25" bestFit="1" customWidth="1"/>
    <col min="2071" max="2071" width="9" style="25" bestFit="1" customWidth="1"/>
    <col min="2072" max="2072" width="5" style="25" bestFit="1" customWidth="1"/>
    <col min="2073" max="2073" width="7" style="25" bestFit="1" customWidth="1"/>
    <col min="2074" max="2075" width="5" style="25" bestFit="1" customWidth="1"/>
    <col min="2076" max="2076" width="7" style="25" bestFit="1" customWidth="1"/>
    <col min="2077" max="2077" width="8" style="25" bestFit="1" customWidth="1"/>
    <col min="2078" max="2079" width="5" style="25" bestFit="1" customWidth="1"/>
    <col min="2080" max="2080" width="7" style="25" bestFit="1" customWidth="1"/>
    <col min="2081" max="2081" width="8" style="25" bestFit="1" customWidth="1"/>
    <col min="2082" max="2082" width="7" style="25" bestFit="1" customWidth="1"/>
    <col min="2083" max="2084" width="5" style="25" bestFit="1" customWidth="1"/>
    <col min="2085" max="2086" width="8" style="25" bestFit="1" customWidth="1"/>
    <col min="2087" max="2087" width="5" style="25" bestFit="1" customWidth="1"/>
    <col min="2088" max="2088" width="8" style="25" bestFit="1" customWidth="1"/>
    <col min="2089" max="2089" width="5" style="25" bestFit="1" customWidth="1"/>
    <col min="2090" max="2090" width="7" style="25" bestFit="1" customWidth="1"/>
    <col min="2091" max="2094" width="5" style="25" bestFit="1" customWidth="1"/>
    <col min="2095" max="2097" width="8" style="25" bestFit="1" customWidth="1"/>
    <col min="2098" max="2099" width="5" style="25" bestFit="1" customWidth="1"/>
    <col min="2100" max="2100" width="8" style="25" bestFit="1" customWidth="1"/>
    <col min="2101" max="2101" width="5" style="25" bestFit="1" customWidth="1"/>
    <col min="2102" max="2103" width="7" style="25" bestFit="1" customWidth="1"/>
    <col min="2104" max="2104" width="8" style="25" bestFit="1" customWidth="1"/>
    <col min="2105" max="2105" width="5" style="25" bestFit="1" customWidth="1"/>
    <col min="2106" max="2110" width="8" style="25" bestFit="1" customWidth="1"/>
    <col min="2111" max="2111" width="7" style="25" bestFit="1" customWidth="1"/>
    <col min="2112" max="2112" width="5" style="25" bestFit="1" customWidth="1"/>
    <col min="2113" max="2113" width="8" style="25" bestFit="1" customWidth="1"/>
    <col min="2114" max="2114" width="5" style="25" bestFit="1" customWidth="1"/>
    <col min="2115" max="2115" width="7" style="25" bestFit="1" customWidth="1"/>
    <col min="2116" max="2117" width="5" style="25" bestFit="1" customWidth="1"/>
    <col min="2118" max="2119" width="7" style="25" bestFit="1" customWidth="1"/>
    <col min="2120" max="2121" width="5" style="25" bestFit="1" customWidth="1"/>
    <col min="2122" max="2122" width="7" style="25" bestFit="1" customWidth="1"/>
    <col min="2123" max="2123" width="8" style="25" bestFit="1" customWidth="1"/>
    <col min="2124" max="2124" width="5" style="25" bestFit="1" customWidth="1"/>
    <col min="2125" max="2125" width="8" style="25" bestFit="1" customWidth="1"/>
    <col min="2126" max="2126" width="5" style="25" bestFit="1" customWidth="1"/>
    <col min="2127" max="2128" width="7" style="25" bestFit="1" customWidth="1"/>
    <col min="2129" max="2129" width="8" style="25" bestFit="1" customWidth="1"/>
    <col min="2130" max="2131" width="5" style="25" bestFit="1" customWidth="1"/>
    <col min="2132" max="2132" width="8" style="25" bestFit="1" customWidth="1"/>
    <col min="2133" max="2133" width="5" style="25" bestFit="1" customWidth="1"/>
    <col min="2134" max="2134" width="7" style="25" bestFit="1" customWidth="1"/>
    <col min="2135" max="2135" width="5" style="25" bestFit="1" customWidth="1"/>
    <col min="2136" max="2136" width="8" style="25" bestFit="1" customWidth="1"/>
    <col min="2137" max="2137" width="5" style="25" bestFit="1" customWidth="1"/>
    <col min="2138" max="2138" width="9" style="25" bestFit="1" customWidth="1"/>
    <col min="2139" max="2140" width="8" style="25" bestFit="1" customWidth="1"/>
    <col min="2141" max="2141" width="7" style="25" bestFit="1" customWidth="1"/>
    <col min="2142" max="2142" width="5" style="25" bestFit="1" customWidth="1"/>
    <col min="2143" max="2143" width="7" style="25" bestFit="1" customWidth="1"/>
    <col min="2144" max="2144" width="5" style="25" bestFit="1" customWidth="1"/>
    <col min="2145" max="2145" width="8" style="25" bestFit="1" customWidth="1"/>
    <col min="2146" max="2146" width="7" style="25" bestFit="1" customWidth="1"/>
    <col min="2147" max="2147" width="8" style="25" bestFit="1" customWidth="1"/>
    <col min="2148" max="2149" width="5" style="25" bestFit="1" customWidth="1"/>
    <col min="2150" max="2150" width="7" style="25" bestFit="1" customWidth="1"/>
    <col min="2151" max="2153" width="8" style="25" bestFit="1" customWidth="1"/>
    <col min="2154" max="2156" width="5" style="25" bestFit="1" customWidth="1"/>
    <col min="2157" max="2157" width="7" style="25" bestFit="1" customWidth="1"/>
    <col min="2158" max="2160" width="8" style="25" bestFit="1" customWidth="1"/>
    <col min="2161" max="2165" width="5" style="25" bestFit="1" customWidth="1"/>
    <col min="2166" max="2166" width="7" style="25" bestFit="1" customWidth="1"/>
    <col min="2167" max="2168" width="8" style="25" bestFit="1" customWidth="1"/>
    <col min="2169" max="2169" width="5" style="25" bestFit="1" customWidth="1"/>
    <col min="2170" max="2171" width="8" style="25" bestFit="1" customWidth="1"/>
    <col min="2172" max="2172" width="5" style="25" bestFit="1" customWidth="1"/>
    <col min="2173" max="2173" width="8" style="25" bestFit="1" customWidth="1"/>
    <col min="2174" max="2174" width="7" style="25" bestFit="1" customWidth="1"/>
    <col min="2175" max="2175" width="5" style="25" bestFit="1" customWidth="1"/>
    <col min="2176" max="2179" width="8" style="25" bestFit="1" customWidth="1"/>
    <col min="2180" max="2180" width="7" style="25" bestFit="1" customWidth="1"/>
    <col min="2181" max="2181" width="8" style="25" bestFit="1" customWidth="1"/>
    <col min="2182" max="2182" width="5" style="25" bestFit="1" customWidth="1"/>
    <col min="2183" max="2184" width="8" style="25" bestFit="1" customWidth="1"/>
    <col min="2185" max="2185" width="5" style="25" bestFit="1" customWidth="1"/>
    <col min="2186" max="2187" width="8" style="25" bestFit="1" customWidth="1"/>
    <col min="2188" max="2188" width="5" style="25" bestFit="1" customWidth="1"/>
    <col min="2189" max="2189" width="7" style="25" bestFit="1" customWidth="1"/>
    <col min="2190" max="2190" width="5" style="25" bestFit="1" customWidth="1"/>
    <col min="2191" max="2191" width="8" style="25" bestFit="1" customWidth="1"/>
    <col min="2192" max="2192" width="7" style="25" bestFit="1" customWidth="1"/>
    <col min="2193" max="2193" width="5" style="25" bestFit="1" customWidth="1"/>
    <col min="2194" max="2194" width="7" style="25" bestFit="1" customWidth="1"/>
    <col min="2195" max="2198" width="5" style="25" bestFit="1" customWidth="1"/>
    <col min="2199" max="2199" width="8" style="25" bestFit="1" customWidth="1"/>
    <col min="2200" max="2201" width="5" style="25" bestFit="1" customWidth="1"/>
    <col min="2202" max="2202" width="8" style="25" bestFit="1" customWidth="1"/>
    <col min="2203" max="2203" width="5" style="25" bestFit="1" customWidth="1"/>
    <col min="2204" max="2204" width="8" style="25" bestFit="1" customWidth="1"/>
    <col min="2205" max="2205" width="5" style="25" bestFit="1" customWidth="1"/>
    <col min="2206" max="2206" width="8" style="25" bestFit="1" customWidth="1"/>
    <col min="2207" max="2207" width="5" style="25" bestFit="1" customWidth="1"/>
    <col min="2208" max="2208" width="8" style="25" bestFit="1" customWidth="1"/>
    <col min="2209" max="2209" width="7" style="25" bestFit="1" customWidth="1"/>
    <col min="2210" max="2210" width="8" style="25" bestFit="1" customWidth="1"/>
    <col min="2211" max="2211" width="5" style="25" bestFit="1" customWidth="1"/>
    <col min="2212" max="2212" width="7" style="25" bestFit="1" customWidth="1"/>
    <col min="2213" max="2214" width="8" style="25" bestFit="1" customWidth="1"/>
    <col min="2215" max="2215" width="5" style="25" bestFit="1" customWidth="1"/>
    <col min="2216" max="2220" width="8" style="25" bestFit="1" customWidth="1"/>
    <col min="2221" max="2221" width="7" style="25" bestFit="1" customWidth="1"/>
    <col min="2222" max="2222" width="8" style="25" bestFit="1" customWidth="1"/>
    <col min="2223" max="2223" width="7" style="25" bestFit="1" customWidth="1"/>
    <col min="2224" max="2226" width="8" style="25" bestFit="1" customWidth="1"/>
    <col min="2227" max="2228" width="7" style="25" bestFit="1" customWidth="1"/>
    <col min="2229" max="2229" width="5" style="25" bestFit="1" customWidth="1"/>
    <col min="2230" max="2230" width="8" style="25" bestFit="1" customWidth="1"/>
    <col min="2231" max="2231" width="5" style="25" bestFit="1" customWidth="1"/>
    <col min="2232" max="2234" width="8" style="25" bestFit="1" customWidth="1"/>
    <col min="2235" max="2239" width="5" style="25" bestFit="1" customWidth="1"/>
    <col min="2240" max="2240" width="8" style="25" bestFit="1" customWidth="1"/>
    <col min="2241" max="2241" width="5" style="25" bestFit="1" customWidth="1"/>
    <col min="2242" max="2242" width="8" style="25" bestFit="1" customWidth="1"/>
    <col min="2243" max="2243" width="5" style="25" bestFit="1" customWidth="1"/>
    <col min="2244" max="2244" width="8" style="25" bestFit="1" customWidth="1"/>
    <col min="2245" max="2245" width="7" style="25" bestFit="1" customWidth="1"/>
    <col min="2246" max="2250" width="5" style="25" bestFit="1" customWidth="1"/>
    <col min="2251" max="2252" width="8" style="25" bestFit="1" customWidth="1"/>
    <col min="2253" max="2253" width="5" style="25" bestFit="1" customWidth="1"/>
    <col min="2254" max="2254" width="8" style="25" bestFit="1" customWidth="1"/>
    <col min="2255" max="2264" width="5" style="25" bestFit="1" customWidth="1"/>
    <col min="2265" max="2265" width="8" style="25" bestFit="1" customWidth="1"/>
    <col min="2266" max="2266" width="7" style="25" bestFit="1" customWidth="1"/>
    <col min="2267" max="2267" width="5" style="25" bestFit="1" customWidth="1"/>
    <col min="2268" max="2268" width="8" style="25" bestFit="1" customWidth="1"/>
    <col min="2269" max="2269" width="7" style="25" bestFit="1" customWidth="1"/>
    <col min="2270" max="2270" width="5" style="25" bestFit="1" customWidth="1"/>
    <col min="2271" max="2271" width="8" style="25" bestFit="1" customWidth="1"/>
    <col min="2272" max="2274" width="5" style="25" bestFit="1" customWidth="1"/>
    <col min="2275" max="2275" width="8" style="25" bestFit="1" customWidth="1"/>
    <col min="2276" max="2277" width="5" style="25" bestFit="1" customWidth="1"/>
    <col min="2278" max="2278" width="8" style="25" bestFit="1" customWidth="1"/>
    <col min="2279" max="2280" width="5" style="25" bestFit="1" customWidth="1"/>
    <col min="2281" max="2281" width="8" style="25" bestFit="1" customWidth="1"/>
    <col min="2282" max="2283" width="7" style="25" bestFit="1" customWidth="1"/>
    <col min="2284" max="2286" width="5" style="25" bestFit="1" customWidth="1"/>
    <col min="2287" max="2289" width="8" style="25" bestFit="1" customWidth="1"/>
    <col min="2290" max="2290" width="5" style="25" bestFit="1" customWidth="1"/>
    <col min="2291" max="2291" width="8" style="25" bestFit="1" customWidth="1"/>
    <col min="2292" max="2298" width="5" style="25" bestFit="1" customWidth="1"/>
    <col min="2299" max="2299" width="8" style="25" bestFit="1" customWidth="1"/>
    <col min="2300" max="2307" width="5" style="25" bestFit="1" customWidth="1"/>
    <col min="2308" max="2308" width="8" style="25" bestFit="1" customWidth="1"/>
    <col min="2309" max="2312" width="5" style="25" bestFit="1" customWidth="1"/>
    <col min="2313" max="2313" width="8" style="25" bestFit="1" customWidth="1"/>
    <col min="2314" max="2319" width="5" style="25" bestFit="1" customWidth="1"/>
    <col min="2320" max="2320" width="8" style="25" bestFit="1" customWidth="1"/>
    <col min="2321" max="2323" width="5" style="25" bestFit="1" customWidth="1"/>
    <col min="2324" max="2324" width="8" style="25" bestFit="1" customWidth="1"/>
    <col min="2325" max="2326" width="5" style="25" bestFit="1" customWidth="1"/>
    <col min="2327" max="2327" width="7" style="25" bestFit="1" customWidth="1"/>
    <col min="2328" max="2328" width="5" style="25" bestFit="1" customWidth="1"/>
    <col min="2329" max="2329" width="7" style="25" bestFit="1" customWidth="1"/>
    <col min="2330" max="2330" width="5" style="25" bestFit="1" customWidth="1"/>
    <col min="2331" max="2332" width="8" style="25" bestFit="1" customWidth="1"/>
    <col min="2333" max="2335" width="5" style="25" bestFit="1" customWidth="1"/>
    <col min="2336" max="2336" width="8" style="25" bestFit="1" customWidth="1"/>
    <col min="2337" max="2337" width="5" style="25" bestFit="1" customWidth="1"/>
    <col min="2338" max="2338" width="8" style="25" bestFit="1" customWidth="1"/>
    <col min="2339" max="2339" width="5" style="25" bestFit="1" customWidth="1"/>
    <col min="2340" max="2340" width="8" style="25" bestFit="1" customWidth="1"/>
    <col min="2341" max="2342" width="5" style="25" bestFit="1" customWidth="1"/>
    <col min="2343" max="2343" width="8" style="25" bestFit="1" customWidth="1"/>
    <col min="2344" max="2345" width="5" style="25" bestFit="1" customWidth="1"/>
    <col min="2346" max="2346" width="7" style="25" bestFit="1" customWidth="1"/>
    <col min="2347" max="2347" width="5" style="25" bestFit="1" customWidth="1"/>
    <col min="2348" max="2348" width="7" style="25" bestFit="1" customWidth="1"/>
    <col min="2349" max="2351" width="5" style="25" bestFit="1" customWidth="1"/>
    <col min="2352" max="2352" width="8" style="25" bestFit="1" customWidth="1"/>
    <col min="2353" max="2353" width="5" style="25" bestFit="1" customWidth="1"/>
    <col min="2354" max="2354" width="8" style="25" bestFit="1" customWidth="1"/>
    <col min="2355" max="2356" width="5" style="25" bestFit="1" customWidth="1"/>
    <col min="2357" max="2357" width="8" style="25" bestFit="1" customWidth="1"/>
    <col min="2358" max="2358" width="5" style="25" bestFit="1" customWidth="1"/>
    <col min="2359" max="2359" width="8" style="25" bestFit="1" customWidth="1"/>
    <col min="2360" max="2360" width="5" style="25" bestFit="1" customWidth="1"/>
    <col min="2361" max="2361" width="8" style="25" bestFit="1" customWidth="1"/>
    <col min="2362" max="2365" width="5" style="25" bestFit="1" customWidth="1"/>
    <col min="2366" max="2366" width="8" style="25" bestFit="1" customWidth="1"/>
    <col min="2367" max="2385" width="5" style="25" bestFit="1" customWidth="1"/>
    <col min="2386" max="2386" width="8" style="25" bestFit="1" customWidth="1"/>
    <col min="2387" max="2388" width="5" style="25" bestFit="1" customWidth="1"/>
    <col min="2389" max="2389" width="7" style="25" bestFit="1" customWidth="1"/>
    <col min="2390" max="2391" width="5" style="25" bestFit="1" customWidth="1"/>
    <col min="2392" max="2392" width="8" style="25" bestFit="1" customWidth="1"/>
    <col min="2393" max="2393" width="5" style="25" bestFit="1" customWidth="1"/>
    <col min="2394" max="2394" width="8" style="25" bestFit="1" customWidth="1"/>
    <col min="2395" max="2395" width="5" style="25" bestFit="1" customWidth="1"/>
    <col min="2396" max="2396" width="9" style="25" bestFit="1" customWidth="1"/>
    <col min="2397" max="2400" width="5" style="25" bestFit="1" customWidth="1"/>
    <col min="2401" max="2401" width="8" style="25" bestFit="1" customWidth="1"/>
    <col min="2402" max="2402" width="7" style="25" bestFit="1" customWidth="1"/>
    <col min="2403" max="2403" width="8" style="25" bestFit="1" customWidth="1"/>
    <col min="2404" max="2404" width="7" style="25" bestFit="1" customWidth="1"/>
    <col min="2405" max="2405" width="8" style="25" bestFit="1" customWidth="1"/>
    <col min="2406" max="2408" width="5" style="25" bestFit="1" customWidth="1"/>
    <col min="2409" max="2409" width="8" style="25" bestFit="1" customWidth="1"/>
    <col min="2410" max="2411" width="5" style="25" bestFit="1" customWidth="1"/>
    <col min="2412" max="2412" width="7" style="25" bestFit="1" customWidth="1"/>
    <col min="2413" max="2413" width="5" style="25" bestFit="1" customWidth="1"/>
    <col min="2414" max="2414" width="7" style="25" bestFit="1" customWidth="1"/>
    <col min="2415" max="2415" width="8" style="25" bestFit="1" customWidth="1"/>
    <col min="2416" max="2418" width="5" style="25" bestFit="1" customWidth="1"/>
    <col min="2419" max="2419" width="7" style="25" bestFit="1" customWidth="1"/>
    <col min="2420" max="2420" width="8" style="25" bestFit="1" customWidth="1"/>
    <col min="2421" max="2421" width="5" style="25" bestFit="1" customWidth="1"/>
    <col min="2422" max="2422" width="8" style="25" bestFit="1" customWidth="1"/>
    <col min="2423" max="2423" width="5" style="25" bestFit="1" customWidth="1"/>
    <col min="2424" max="2424" width="8" style="25" bestFit="1" customWidth="1"/>
    <col min="2425" max="2425" width="5" style="25" bestFit="1" customWidth="1"/>
    <col min="2426" max="2426" width="8" style="25" bestFit="1" customWidth="1"/>
    <col min="2427" max="2430" width="5" style="25" bestFit="1" customWidth="1"/>
    <col min="2431" max="2432" width="8" style="25" bestFit="1" customWidth="1"/>
    <col min="2433" max="2433" width="5" style="25" bestFit="1" customWidth="1"/>
    <col min="2434" max="2434" width="7" style="25" bestFit="1" customWidth="1"/>
    <col min="2435" max="2436" width="5" style="25" bestFit="1" customWidth="1"/>
    <col min="2437" max="2437" width="7" style="25" bestFit="1" customWidth="1"/>
    <col min="2438" max="2438" width="5" style="25" bestFit="1" customWidth="1"/>
    <col min="2439" max="2440" width="8" style="25" bestFit="1" customWidth="1"/>
    <col min="2441" max="2444" width="5" style="25" bestFit="1" customWidth="1"/>
    <col min="2445" max="2446" width="8" style="25" bestFit="1" customWidth="1"/>
    <col min="2447" max="2447" width="5" style="25" bestFit="1" customWidth="1"/>
    <col min="2448" max="2448" width="7" style="25" bestFit="1" customWidth="1"/>
    <col min="2449" max="2450" width="5" style="25" bestFit="1" customWidth="1"/>
    <col min="2451" max="2451" width="8" style="25" bestFit="1" customWidth="1"/>
    <col min="2452" max="2455" width="5" style="25" bestFit="1" customWidth="1"/>
    <col min="2456" max="2458" width="8" style="25" bestFit="1" customWidth="1"/>
    <col min="2459" max="2461" width="5" style="25" bestFit="1" customWidth="1"/>
    <col min="2462" max="2462" width="8" style="25" bestFit="1" customWidth="1"/>
    <col min="2463" max="2463" width="5" style="25" bestFit="1" customWidth="1"/>
    <col min="2464" max="2464" width="8" style="25" bestFit="1" customWidth="1"/>
    <col min="2465" max="2465" width="5" style="25" bestFit="1" customWidth="1"/>
    <col min="2466" max="2466" width="8" style="25" bestFit="1" customWidth="1"/>
    <col min="2467" max="2467" width="5" style="25" bestFit="1" customWidth="1"/>
    <col min="2468" max="2468" width="8" style="25" bestFit="1" customWidth="1"/>
    <col min="2469" max="2471" width="5" style="25" bestFit="1" customWidth="1"/>
    <col min="2472" max="2472" width="8" style="25" bestFit="1" customWidth="1"/>
    <col min="2473" max="2473" width="7" style="25" bestFit="1" customWidth="1"/>
    <col min="2474" max="2474" width="8" style="25" bestFit="1" customWidth="1"/>
    <col min="2475" max="2476" width="5" style="25" bestFit="1" customWidth="1"/>
    <col min="2477" max="2477" width="9" style="25" bestFit="1" customWidth="1"/>
    <col min="2478" max="2479" width="6" style="25" bestFit="1" customWidth="1"/>
    <col min="2480" max="2480" width="9" style="25" bestFit="1" customWidth="1"/>
    <col min="2481" max="2481" width="6" style="25" bestFit="1" customWidth="1"/>
    <col min="2482" max="2482" width="8" style="25" bestFit="1" customWidth="1"/>
    <col min="2483" max="2483" width="6" style="25" bestFit="1" customWidth="1"/>
    <col min="2484" max="2484" width="8" style="25" bestFit="1" customWidth="1"/>
    <col min="2485" max="2485" width="6" style="25" bestFit="1" customWidth="1"/>
    <col min="2486" max="2486" width="8" style="25" bestFit="1" customWidth="1"/>
    <col min="2487" max="2487" width="9" style="25" bestFit="1" customWidth="1"/>
    <col min="2488" max="2488" width="6" style="25" bestFit="1" customWidth="1"/>
    <col min="2489" max="2489" width="9" style="25" bestFit="1" customWidth="1"/>
    <col min="2490" max="2492" width="6" style="25" bestFit="1" customWidth="1"/>
    <col min="2493" max="2493" width="8" style="25" bestFit="1" customWidth="1"/>
    <col min="2494" max="2496" width="9" style="25" bestFit="1" customWidth="1"/>
    <col min="2497" max="2497" width="12.42578125" style="25" bestFit="1" customWidth="1"/>
    <col min="2498" max="2498" width="5.85546875" style="25" bestFit="1" customWidth="1"/>
    <col min="2499" max="2500" width="4" style="25" bestFit="1" customWidth="1"/>
    <col min="2501" max="2501" width="7" style="25" bestFit="1" customWidth="1"/>
    <col min="2502" max="2504" width="4" style="25" bestFit="1" customWidth="1"/>
    <col min="2505" max="2508" width="5" style="25" bestFit="1" customWidth="1"/>
    <col min="2509" max="2510" width="7" style="25" bestFit="1" customWidth="1"/>
    <col min="2511" max="2512" width="5" style="25" bestFit="1" customWidth="1"/>
    <col min="2513" max="2513" width="8" style="25" bestFit="1" customWidth="1"/>
    <col min="2514" max="2514" width="7" style="25" bestFit="1" customWidth="1"/>
    <col min="2515" max="2517" width="8" style="25" bestFit="1" customWidth="1"/>
    <col min="2518" max="2518" width="5" style="25" bestFit="1" customWidth="1"/>
    <col min="2519" max="2519" width="8" style="25" bestFit="1" customWidth="1"/>
    <col min="2520" max="2520" width="5" style="25" bestFit="1" customWidth="1"/>
    <col min="2521" max="2521" width="7" style="25" bestFit="1" customWidth="1"/>
    <col min="2522" max="2524" width="5" style="25" bestFit="1" customWidth="1"/>
    <col min="2525" max="2525" width="8" style="25" bestFit="1" customWidth="1"/>
    <col min="2526" max="2526" width="5" style="25" bestFit="1" customWidth="1"/>
    <col min="2527" max="2527" width="8" style="25" bestFit="1" customWidth="1"/>
    <col min="2528" max="2528" width="5" style="25" bestFit="1" customWidth="1"/>
    <col min="2529" max="2529" width="8" style="25" bestFit="1" customWidth="1"/>
    <col min="2530" max="2530" width="5" style="25" bestFit="1" customWidth="1"/>
    <col min="2531" max="2532" width="9" style="25" bestFit="1" customWidth="1"/>
    <col min="2533" max="2533" width="8" style="25" bestFit="1" customWidth="1"/>
    <col min="2534" max="2534" width="5" style="25" bestFit="1" customWidth="1"/>
    <col min="2535" max="2535" width="9" style="25" bestFit="1" customWidth="1"/>
    <col min="2536" max="2536" width="5" style="25" bestFit="1" customWidth="1"/>
    <col min="2537" max="2537" width="8" style="25" bestFit="1" customWidth="1"/>
    <col min="2538" max="2538" width="5" style="25" bestFit="1" customWidth="1"/>
    <col min="2539" max="2540" width="8" style="25" bestFit="1" customWidth="1"/>
    <col min="2541" max="2541" width="5" style="25" bestFit="1" customWidth="1"/>
    <col min="2542" max="2542" width="9" style="25" bestFit="1" customWidth="1"/>
    <col min="2543" max="2543" width="7" style="25" bestFit="1" customWidth="1"/>
    <col min="2544" max="2548" width="5" style="25" bestFit="1" customWidth="1"/>
    <col min="2549" max="2549" width="7" style="25" bestFit="1" customWidth="1"/>
    <col min="2550" max="2551" width="8" style="25" bestFit="1" customWidth="1"/>
    <col min="2552" max="2552" width="7" style="25" bestFit="1" customWidth="1"/>
    <col min="2553" max="2553" width="5" style="25" bestFit="1" customWidth="1"/>
    <col min="2554" max="2554" width="9" style="25" bestFit="1" customWidth="1"/>
    <col min="2555" max="2555" width="5" style="25" bestFit="1" customWidth="1"/>
    <col min="2556" max="2556" width="8" style="25" bestFit="1" customWidth="1"/>
    <col min="2557" max="2557" width="5" style="25" bestFit="1" customWidth="1"/>
    <col min="2558" max="2559" width="8" style="25" bestFit="1" customWidth="1"/>
    <col min="2560" max="2560" width="7" style="25" bestFit="1" customWidth="1"/>
    <col min="2561" max="2566" width="5" style="25" bestFit="1" customWidth="1"/>
    <col min="2567" max="2567" width="7" style="25" bestFit="1" customWidth="1"/>
    <col min="2568" max="2569" width="5" style="25" bestFit="1" customWidth="1"/>
    <col min="2570" max="2570" width="9" style="25" bestFit="1" customWidth="1"/>
    <col min="2571" max="2571" width="5" style="25" bestFit="1" customWidth="1"/>
    <col min="2572" max="2572" width="7" style="25" bestFit="1" customWidth="1"/>
    <col min="2573" max="2574" width="5" style="25" bestFit="1" customWidth="1"/>
    <col min="2575" max="2575" width="7" style="25" bestFit="1" customWidth="1"/>
    <col min="2576" max="2576" width="8" style="25" bestFit="1" customWidth="1"/>
    <col min="2577" max="2578" width="5" style="25" bestFit="1" customWidth="1"/>
    <col min="2579" max="2579" width="7" style="25" bestFit="1" customWidth="1"/>
    <col min="2580" max="2580" width="8" style="25" bestFit="1" customWidth="1"/>
    <col min="2581" max="2581" width="7" style="25" bestFit="1" customWidth="1"/>
    <col min="2582" max="2583" width="5" style="25" bestFit="1" customWidth="1"/>
    <col min="2584" max="2585" width="8" style="25" bestFit="1" customWidth="1"/>
    <col min="2586" max="2586" width="5" style="25" bestFit="1" customWidth="1"/>
    <col min="2587" max="2587" width="8" style="25" bestFit="1" customWidth="1"/>
    <col min="2588" max="2588" width="5" style="25" bestFit="1" customWidth="1"/>
    <col min="2589" max="2589" width="7" style="25" bestFit="1" customWidth="1"/>
    <col min="2590" max="2593" width="5" style="25" bestFit="1" customWidth="1"/>
    <col min="2594" max="2596" width="8" style="25" bestFit="1" customWidth="1"/>
    <col min="2597" max="2598" width="5" style="25" bestFit="1" customWidth="1"/>
    <col min="2599" max="2599" width="8" style="25" bestFit="1" customWidth="1"/>
    <col min="2600" max="2600" width="5" style="25" bestFit="1" customWidth="1"/>
    <col min="2601" max="2602" width="7" style="25" bestFit="1" customWidth="1"/>
    <col min="2603" max="2603" width="8" style="25" bestFit="1" customWidth="1"/>
    <col min="2604" max="2604" width="5" style="25" bestFit="1" customWidth="1"/>
    <col min="2605" max="2609" width="8" style="25" bestFit="1" customWidth="1"/>
    <col min="2610" max="2610" width="7" style="25" bestFit="1" customWidth="1"/>
    <col min="2611" max="2611" width="5" style="25" bestFit="1" customWidth="1"/>
    <col min="2612" max="2612" width="8" style="25" bestFit="1" customWidth="1"/>
    <col min="2613" max="2613" width="5" style="25" bestFit="1" customWidth="1"/>
    <col min="2614" max="2614" width="7" style="25" bestFit="1" customWidth="1"/>
    <col min="2615" max="2616" width="5" style="25" bestFit="1" customWidth="1"/>
    <col min="2617" max="2618" width="7" style="25" bestFit="1" customWidth="1"/>
    <col min="2619" max="2620" width="5" style="25" bestFit="1" customWidth="1"/>
    <col min="2621" max="2621" width="7" style="25" bestFit="1" customWidth="1"/>
    <col min="2622" max="2622" width="8" style="25" bestFit="1" customWidth="1"/>
    <col min="2623" max="2623" width="5" style="25" bestFit="1" customWidth="1"/>
    <col min="2624" max="2624" width="8" style="25" bestFit="1" customWidth="1"/>
    <col min="2625" max="2625" width="5" style="25" bestFit="1" customWidth="1"/>
    <col min="2626" max="2627" width="7" style="25" bestFit="1" customWidth="1"/>
    <col min="2628" max="2628" width="8" style="25" bestFit="1" customWidth="1"/>
    <col min="2629" max="2630" width="5" style="25" bestFit="1" customWidth="1"/>
    <col min="2631" max="2631" width="8" style="25" bestFit="1" customWidth="1"/>
    <col min="2632" max="2632" width="5" style="25" bestFit="1" customWidth="1"/>
    <col min="2633" max="2633" width="7" style="25" bestFit="1" customWidth="1"/>
    <col min="2634" max="2634" width="5" style="25" bestFit="1" customWidth="1"/>
    <col min="2635" max="2635" width="8" style="25" bestFit="1" customWidth="1"/>
    <col min="2636" max="2636" width="5" style="25" bestFit="1" customWidth="1"/>
    <col min="2637" max="2637" width="9" style="25" bestFit="1" customWidth="1"/>
    <col min="2638" max="2639" width="8" style="25" bestFit="1" customWidth="1"/>
    <col min="2640" max="2640" width="7" style="25" bestFit="1" customWidth="1"/>
    <col min="2641" max="2641" width="5" style="25" bestFit="1" customWidth="1"/>
    <col min="2642" max="2642" width="7" style="25" bestFit="1" customWidth="1"/>
    <col min="2643" max="2643" width="5" style="25" bestFit="1" customWidth="1"/>
    <col min="2644" max="2644" width="8" style="25" bestFit="1" customWidth="1"/>
    <col min="2645" max="2645" width="7" style="25" bestFit="1" customWidth="1"/>
    <col min="2646" max="2646" width="8" style="25" bestFit="1" customWidth="1"/>
    <col min="2647" max="2648" width="5" style="25" bestFit="1" customWidth="1"/>
    <col min="2649" max="2649" width="7" style="25" bestFit="1" customWidth="1"/>
    <col min="2650" max="2652" width="8" style="25" bestFit="1" customWidth="1"/>
    <col min="2653" max="2655" width="5" style="25" bestFit="1" customWidth="1"/>
    <col min="2656" max="2656" width="7" style="25" bestFit="1" customWidth="1"/>
    <col min="2657" max="2659" width="8" style="25" bestFit="1" customWidth="1"/>
    <col min="2660" max="2664" width="5" style="25" bestFit="1" customWidth="1"/>
    <col min="2665" max="2665" width="7" style="25" bestFit="1" customWidth="1"/>
    <col min="2666" max="2667" width="8" style="25" bestFit="1" customWidth="1"/>
    <col min="2668" max="2668" width="5" style="25" bestFit="1" customWidth="1"/>
    <col min="2669" max="2670" width="8" style="25" bestFit="1" customWidth="1"/>
    <col min="2671" max="2671" width="5" style="25" bestFit="1" customWidth="1"/>
    <col min="2672" max="2672" width="8" style="25" bestFit="1" customWidth="1"/>
    <col min="2673" max="2673" width="7" style="25" bestFit="1" customWidth="1"/>
    <col min="2674" max="2674" width="5" style="25" bestFit="1" customWidth="1"/>
    <col min="2675" max="2678" width="8" style="25" bestFit="1" customWidth="1"/>
    <col min="2679" max="2679" width="7" style="25" bestFit="1" customWidth="1"/>
    <col min="2680" max="2680" width="8" style="25" bestFit="1" customWidth="1"/>
    <col min="2681" max="2681" width="5" style="25" bestFit="1" customWidth="1"/>
    <col min="2682" max="2683" width="8" style="25" bestFit="1" customWidth="1"/>
    <col min="2684" max="2684" width="5" style="25" bestFit="1" customWidth="1"/>
    <col min="2685" max="2686" width="8" style="25" bestFit="1" customWidth="1"/>
    <col min="2687" max="2687" width="5" style="25" bestFit="1" customWidth="1"/>
    <col min="2688" max="2688" width="7" style="25" bestFit="1" customWidth="1"/>
    <col min="2689" max="2689" width="5" style="25" bestFit="1" customWidth="1"/>
    <col min="2690" max="2690" width="8" style="25" bestFit="1" customWidth="1"/>
    <col min="2691" max="2691" width="7" style="25" bestFit="1" customWidth="1"/>
    <col min="2692" max="2692" width="5" style="25" bestFit="1" customWidth="1"/>
    <col min="2693" max="2693" width="7" style="25" bestFit="1" customWidth="1"/>
    <col min="2694" max="2697" width="5" style="25" bestFit="1" customWidth="1"/>
    <col min="2698" max="2698" width="8" style="25" bestFit="1" customWidth="1"/>
    <col min="2699" max="2700" width="5" style="25" bestFit="1" customWidth="1"/>
    <col min="2701" max="2701" width="8" style="25" bestFit="1" customWidth="1"/>
    <col min="2702" max="2702" width="5" style="25" bestFit="1" customWidth="1"/>
    <col min="2703" max="2703" width="8" style="25" bestFit="1" customWidth="1"/>
    <col min="2704" max="2704" width="5" style="25" bestFit="1" customWidth="1"/>
    <col min="2705" max="2705" width="8" style="25" bestFit="1" customWidth="1"/>
    <col min="2706" max="2706" width="5" style="25" bestFit="1" customWidth="1"/>
    <col min="2707" max="2707" width="8" style="25" bestFit="1" customWidth="1"/>
    <col min="2708" max="2708" width="7" style="25" bestFit="1" customWidth="1"/>
    <col min="2709" max="2709" width="8" style="25" bestFit="1" customWidth="1"/>
    <col min="2710" max="2710" width="5" style="25" bestFit="1" customWidth="1"/>
    <col min="2711" max="2711" width="7" style="25" bestFit="1" customWidth="1"/>
    <col min="2712" max="2713" width="8" style="25" bestFit="1" customWidth="1"/>
    <col min="2714" max="2714" width="5" style="25" bestFit="1" customWidth="1"/>
    <col min="2715" max="2719" width="8" style="25" bestFit="1" customWidth="1"/>
    <col min="2720" max="2720" width="7" style="25" bestFit="1" customWidth="1"/>
    <col min="2721" max="2721" width="8" style="25" bestFit="1" customWidth="1"/>
    <col min="2722" max="2722" width="7" style="25" bestFit="1" customWidth="1"/>
    <col min="2723" max="2725" width="8" style="25" bestFit="1" customWidth="1"/>
    <col min="2726" max="2727" width="7" style="25" bestFit="1" customWidth="1"/>
    <col min="2728" max="2728" width="5" style="25" bestFit="1" customWidth="1"/>
    <col min="2729" max="2729" width="8" style="25" bestFit="1" customWidth="1"/>
    <col min="2730" max="2730" width="5" style="25" bestFit="1" customWidth="1"/>
    <col min="2731" max="2733" width="8" style="25" bestFit="1" customWidth="1"/>
    <col min="2734" max="2738" width="5" style="25" bestFit="1" customWidth="1"/>
    <col min="2739" max="2739" width="8" style="25" bestFit="1" customWidth="1"/>
    <col min="2740" max="2740" width="5" style="25" bestFit="1" customWidth="1"/>
    <col min="2741" max="2741" width="8" style="25" bestFit="1" customWidth="1"/>
    <col min="2742" max="2742" width="5" style="25" bestFit="1" customWidth="1"/>
    <col min="2743" max="2743" width="8" style="25" bestFit="1" customWidth="1"/>
    <col min="2744" max="2744" width="7" style="25" bestFit="1" customWidth="1"/>
    <col min="2745" max="2749" width="5" style="25" bestFit="1" customWidth="1"/>
    <col min="2750" max="2751" width="8" style="25" bestFit="1" customWidth="1"/>
    <col min="2752" max="2752" width="5" style="25" bestFit="1" customWidth="1"/>
    <col min="2753" max="2753" width="8" style="25" bestFit="1" customWidth="1"/>
    <col min="2754" max="2763" width="5" style="25" bestFit="1" customWidth="1"/>
    <col min="2764" max="2764" width="8" style="25" bestFit="1" customWidth="1"/>
    <col min="2765" max="2765" width="7" style="25" bestFit="1" customWidth="1"/>
    <col min="2766" max="2766" width="5" style="25" bestFit="1" customWidth="1"/>
    <col min="2767" max="2767" width="8" style="25" bestFit="1" customWidth="1"/>
    <col min="2768" max="2768" width="7" style="25" bestFit="1" customWidth="1"/>
    <col min="2769" max="2769" width="5" style="25" bestFit="1" customWidth="1"/>
    <col min="2770" max="2770" width="8" style="25" bestFit="1" customWidth="1"/>
    <col min="2771" max="2773" width="5" style="25" bestFit="1" customWidth="1"/>
    <col min="2774" max="2774" width="8" style="25" bestFit="1" customWidth="1"/>
    <col min="2775" max="2776" width="5" style="25" bestFit="1" customWidth="1"/>
    <col min="2777" max="2777" width="8" style="25" bestFit="1" customWidth="1"/>
    <col min="2778" max="2779" width="5" style="25" bestFit="1" customWidth="1"/>
    <col min="2780" max="2780" width="8" style="25" bestFit="1" customWidth="1"/>
    <col min="2781" max="2782" width="7" style="25" bestFit="1" customWidth="1"/>
    <col min="2783" max="2785" width="5" style="25" bestFit="1" customWidth="1"/>
    <col min="2786" max="2788" width="8" style="25" bestFit="1" customWidth="1"/>
    <col min="2789" max="2789" width="5" style="25" bestFit="1" customWidth="1"/>
    <col min="2790" max="2790" width="8" style="25" bestFit="1" customWidth="1"/>
    <col min="2791" max="2797" width="5" style="25" bestFit="1" customWidth="1"/>
    <col min="2798" max="2798" width="8" style="25" bestFit="1" customWidth="1"/>
    <col min="2799" max="2806" width="5" style="25" bestFit="1" customWidth="1"/>
    <col min="2807" max="2807" width="8" style="25" bestFit="1" customWidth="1"/>
    <col min="2808" max="2811" width="5" style="25" bestFit="1" customWidth="1"/>
    <col min="2812" max="2812" width="8" style="25" bestFit="1" customWidth="1"/>
    <col min="2813" max="2818" width="5" style="25" bestFit="1" customWidth="1"/>
    <col min="2819" max="2819" width="8" style="25" bestFit="1" customWidth="1"/>
    <col min="2820" max="2822" width="5" style="25" bestFit="1" customWidth="1"/>
    <col min="2823" max="2823" width="8" style="25" bestFit="1" customWidth="1"/>
    <col min="2824" max="2825" width="5" style="25" bestFit="1" customWidth="1"/>
    <col min="2826" max="2826" width="7" style="25" bestFit="1" customWidth="1"/>
    <col min="2827" max="2827" width="5" style="25" bestFit="1" customWidth="1"/>
    <col min="2828" max="2828" width="7" style="25" bestFit="1" customWidth="1"/>
    <col min="2829" max="2829" width="5" style="25" bestFit="1" customWidth="1"/>
    <col min="2830" max="2831" width="8" style="25" bestFit="1" customWidth="1"/>
    <col min="2832" max="2834" width="5" style="25" bestFit="1" customWidth="1"/>
    <col min="2835" max="2835" width="8" style="25" bestFit="1" customWidth="1"/>
    <col min="2836" max="2836" width="5" style="25" bestFit="1" customWidth="1"/>
    <col min="2837" max="2837" width="8" style="25" bestFit="1" customWidth="1"/>
    <col min="2838" max="2838" width="5" style="25" bestFit="1" customWidth="1"/>
    <col min="2839" max="2839" width="8" style="25" bestFit="1" customWidth="1"/>
    <col min="2840" max="2841" width="5" style="25" bestFit="1" customWidth="1"/>
    <col min="2842" max="2842" width="8" style="25" bestFit="1" customWidth="1"/>
    <col min="2843" max="2844" width="5" style="25" bestFit="1" customWidth="1"/>
    <col min="2845" max="2845" width="7" style="25" bestFit="1" customWidth="1"/>
    <col min="2846" max="2846" width="5" style="25" bestFit="1" customWidth="1"/>
    <col min="2847" max="2847" width="7" style="25" bestFit="1" customWidth="1"/>
    <col min="2848" max="2850" width="5" style="25" bestFit="1" customWidth="1"/>
    <col min="2851" max="2851" width="8" style="25" bestFit="1" customWidth="1"/>
    <col min="2852" max="2852" width="5" style="25" bestFit="1" customWidth="1"/>
    <col min="2853" max="2853" width="8" style="25" bestFit="1" customWidth="1"/>
    <col min="2854" max="2855" width="5" style="25" bestFit="1" customWidth="1"/>
    <col min="2856" max="2856" width="8" style="25" bestFit="1" customWidth="1"/>
    <col min="2857" max="2857" width="5" style="25" bestFit="1" customWidth="1"/>
    <col min="2858" max="2858" width="8" style="25" bestFit="1" customWidth="1"/>
    <col min="2859" max="2859" width="5" style="25" bestFit="1" customWidth="1"/>
    <col min="2860" max="2860" width="8" style="25" bestFit="1" customWidth="1"/>
    <col min="2861" max="2864" width="5" style="25" bestFit="1" customWidth="1"/>
    <col min="2865" max="2865" width="8" style="25" bestFit="1" customWidth="1"/>
    <col min="2866" max="2884" width="5" style="25" bestFit="1" customWidth="1"/>
    <col min="2885" max="2885" width="8" style="25" bestFit="1" customWidth="1"/>
    <col min="2886" max="2887" width="5" style="25" bestFit="1" customWidth="1"/>
    <col min="2888" max="2888" width="7" style="25" bestFit="1" customWidth="1"/>
    <col min="2889" max="2890" width="5" style="25" bestFit="1" customWidth="1"/>
    <col min="2891" max="2891" width="8" style="25" bestFit="1" customWidth="1"/>
    <col min="2892" max="2892" width="5" style="25" bestFit="1" customWidth="1"/>
    <col min="2893" max="2893" width="8" style="25" bestFit="1" customWidth="1"/>
    <col min="2894" max="2894" width="5" style="25" bestFit="1" customWidth="1"/>
    <col min="2895" max="2895" width="9" style="25" bestFit="1" customWidth="1"/>
    <col min="2896" max="2899" width="5" style="25" bestFit="1" customWidth="1"/>
    <col min="2900" max="2900" width="8" style="25" bestFit="1" customWidth="1"/>
    <col min="2901" max="2901" width="7" style="25" bestFit="1" customWidth="1"/>
    <col min="2902" max="2902" width="8" style="25" bestFit="1" customWidth="1"/>
    <col min="2903" max="2903" width="7" style="25" bestFit="1" customWidth="1"/>
    <col min="2904" max="2904" width="8" style="25" bestFit="1" customWidth="1"/>
    <col min="2905" max="2907" width="5" style="25" bestFit="1" customWidth="1"/>
    <col min="2908" max="2908" width="8" style="25" bestFit="1" customWidth="1"/>
    <col min="2909" max="2910" width="5" style="25" bestFit="1" customWidth="1"/>
    <col min="2911" max="2911" width="7" style="25" bestFit="1" customWidth="1"/>
    <col min="2912" max="2912" width="5" style="25" bestFit="1" customWidth="1"/>
    <col min="2913" max="2913" width="7" style="25" bestFit="1" customWidth="1"/>
    <col min="2914" max="2914" width="8" style="25" bestFit="1" customWidth="1"/>
    <col min="2915" max="2917" width="5" style="25" bestFit="1" customWidth="1"/>
    <col min="2918" max="2918" width="7" style="25" bestFit="1" customWidth="1"/>
    <col min="2919" max="2919" width="8" style="25" bestFit="1" customWidth="1"/>
    <col min="2920" max="2920" width="5" style="25" bestFit="1" customWidth="1"/>
    <col min="2921" max="2921" width="8" style="25" bestFit="1" customWidth="1"/>
    <col min="2922" max="2922" width="5" style="25" bestFit="1" customWidth="1"/>
    <col min="2923" max="2923" width="8" style="25" bestFit="1" customWidth="1"/>
    <col min="2924" max="2924" width="5" style="25" bestFit="1" customWidth="1"/>
    <col min="2925" max="2925" width="8" style="25" bestFit="1" customWidth="1"/>
    <col min="2926" max="2929" width="5" style="25" bestFit="1" customWidth="1"/>
    <col min="2930" max="2931" width="8" style="25" bestFit="1" customWidth="1"/>
    <col min="2932" max="2932" width="5" style="25" bestFit="1" customWidth="1"/>
    <col min="2933" max="2933" width="7" style="25" bestFit="1" customWidth="1"/>
    <col min="2934" max="2935" width="5" style="25" bestFit="1" customWidth="1"/>
    <col min="2936" max="2936" width="7" style="25" bestFit="1" customWidth="1"/>
    <col min="2937" max="2937" width="5" style="25" bestFit="1" customWidth="1"/>
    <col min="2938" max="2939" width="8" style="25" bestFit="1" customWidth="1"/>
    <col min="2940" max="2943" width="5" style="25" bestFit="1" customWidth="1"/>
    <col min="2944" max="2945" width="8" style="25" bestFit="1" customWidth="1"/>
    <col min="2946" max="2946" width="5" style="25" bestFit="1" customWidth="1"/>
    <col min="2947" max="2947" width="7" style="25" bestFit="1" customWidth="1"/>
    <col min="2948" max="2949" width="5" style="25" bestFit="1" customWidth="1"/>
    <col min="2950" max="2950" width="8" style="25" bestFit="1" customWidth="1"/>
    <col min="2951" max="2954" width="5" style="25" bestFit="1" customWidth="1"/>
    <col min="2955" max="2957" width="8" style="25" bestFit="1" customWidth="1"/>
    <col min="2958" max="2960" width="5" style="25" bestFit="1" customWidth="1"/>
    <col min="2961" max="2961" width="8" style="25" bestFit="1" customWidth="1"/>
    <col min="2962" max="2962" width="5" style="25" bestFit="1" customWidth="1"/>
    <col min="2963" max="2963" width="8" style="25" bestFit="1" customWidth="1"/>
    <col min="2964" max="2964" width="5" style="25" bestFit="1" customWidth="1"/>
    <col min="2965" max="2965" width="8" style="25" bestFit="1" customWidth="1"/>
    <col min="2966" max="2966" width="5" style="25" bestFit="1" customWidth="1"/>
    <col min="2967" max="2967" width="8" style="25" bestFit="1" customWidth="1"/>
    <col min="2968" max="2970" width="5" style="25" bestFit="1" customWidth="1"/>
    <col min="2971" max="2971" width="8" style="25" bestFit="1" customWidth="1"/>
    <col min="2972" max="2972" width="7" style="25" bestFit="1" customWidth="1"/>
    <col min="2973" max="2973" width="8" style="25" bestFit="1" customWidth="1"/>
    <col min="2974" max="2975" width="5" style="25" bestFit="1" customWidth="1"/>
    <col min="2976" max="2976" width="9" style="25" bestFit="1" customWidth="1"/>
    <col min="2977" max="2978" width="6" style="25" bestFit="1" customWidth="1"/>
    <col min="2979" max="2979" width="9" style="25" bestFit="1" customWidth="1"/>
    <col min="2980" max="2980" width="6" style="25" bestFit="1" customWidth="1"/>
    <col min="2981" max="2981" width="8" style="25" bestFit="1" customWidth="1"/>
    <col min="2982" max="2982" width="6" style="25" bestFit="1" customWidth="1"/>
    <col min="2983" max="2983" width="8" style="25" bestFit="1" customWidth="1"/>
    <col min="2984" max="2984" width="6" style="25" bestFit="1" customWidth="1"/>
    <col min="2985" max="2985" width="8" style="25" bestFit="1" customWidth="1"/>
    <col min="2986" max="2986" width="9" style="25" bestFit="1" customWidth="1"/>
    <col min="2987" max="2987" width="6" style="25" bestFit="1" customWidth="1"/>
    <col min="2988" max="2988" width="9" style="25" bestFit="1" customWidth="1"/>
    <col min="2989" max="2991" width="6" style="25" bestFit="1" customWidth="1"/>
    <col min="2992" max="2992" width="8" style="25" bestFit="1" customWidth="1"/>
    <col min="2993" max="2995" width="9" style="25" bestFit="1" customWidth="1"/>
    <col min="2996" max="2996" width="12" style="25" bestFit="1" customWidth="1"/>
    <col min="2997" max="2997" width="5.28515625" style="25" bestFit="1" customWidth="1"/>
    <col min="2998" max="2999" width="4" style="25" bestFit="1" customWidth="1"/>
    <col min="3000" max="3000" width="7" style="25" bestFit="1" customWidth="1"/>
    <col min="3001" max="3003" width="4" style="25" bestFit="1" customWidth="1"/>
    <col min="3004" max="3007" width="5" style="25" bestFit="1" customWidth="1"/>
    <col min="3008" max="3009" width="7" style="25" bestFit="1" customWidth="1"/>
    <col min="3010" max="3011" width="5" style="25" bestFit="1" customWidth="1"/>
    <col min="3012" max="3012" width="8" style="25" bestFit="1" customWidth="1"/>
    <col min="3013" max="3013" width="7" style="25" bestFit="1" customWidth="1"/>
    <col min="3014" max="3016" width="8" style="25" bestFit="1" customWidth="1"/>
    <col min="3017" max="3017" width="5" style="25" bestFit="1" customWidth="1"/>
    <col min="3018" max="3018" width="8" style="25" bestFit="1" customWidth="1"/>
    <col min="3019" max="3019" width="5" style="25" bestFit="1" customWidth="1"/>
    <col min="3020" max="3020" width="7" style="25" bestFit="1" customWidth="1"/>
    <col min="3021" max="3023" width="5" style="25" bestFit="1" customWidth="1"/>
    <col min="3024" max="3024" width="8" style="25" bestFit="1" customWidth="1"/>
    <col min="3025" max="3025" width="5" style="25" bestFit="1" customWidth="1"/>
    <col min="3026" max="3026" width="8" style="25" bestFit="1" customWidth="1"/>
    <col min="3027" max="3027" width="5" style="25" bestFit="1" customWidth="1"/>
    <col min="3028" max="3028" width="8" style="25" bestFit="1" customWidth="1"/>
    <col min="3029" max="3029" width="5" style="25" bestFit="1" customWidth="1"/>
    <col min="3030" max="3031" width="9" style="25" bestFit="1" customWidth="1"/>
    <col min="3032" max="3032" width="8" style="25" bestFit="1" customWidth="1"/>
    <col min="3033" max="3033" width="5" style="25" bestFit="1" customWidth="1"/>
    <col min="3034" max="3034" width="9" style="25" bestFit="1" customWidth="1"/>
    <col min="3035" max="3035" width="5" style="25" bestFit="1" customWidth="1"/>
    <col min="3036" max="3036" width="8" style="25" bestFit="1" customWidth="1"/>
    <col min="3037" max="3037" width="5" style="25" bestFit="1" customWidth="1"/>
    <col min="3038" max="3039" width="8" style="25" bestFit="1" customWidth="1"/>
    <col min="3040" max="3040" width="5" style="25" bestFit="1" customWidth="1"/>
    <col min="3041" max="3041" width="9" style="25" bestFit="1" customWidth="1"/>
    <col min="3042" max="3042" width="7" style="25" bestFit="1" customWidth="1"/>
    <col min="3043" max="3047" width="5" style="25" bestFit="1" customWidth="1"/>
    <col min="3048" max="3048" width="7" style="25" bestFit="1" customWidth="1"/>
    <col min="3049" max="3050" width="8" style="25" bestFit="1" customWidth="1"/>
    <col min="3051" max="3051" width="7" style="25" bestFit="1" customWidth="1"/>
    <col min="3052" max="3052" width="5" style="25" bestFit="1" customWidth="1"/>
    <col min="3053" max="3053" width="9" style="25" bestFit="1" customWidth="1"/>
    <col min="3054" max="3054" width="5" style="25" bestFit="1" customWidth="1"/>
    <col min="3055" max="3055" width="8" style="25" bestFit="1" customWidth="1"/>
    <col min="3056" max="3056" width="5" style="25" bestFit="1" customWidth="1"/>
    <col min="3057" max="3058" width="8" style="25" bestFit="1" customWidth="1"/>
    <col min="3059" max="3059" width="7" style="25" bestFit="1" customWidth="1"/>
    <col min="3060" max="3065" width="5" style="25" bestFit="1" customWidth="1"/>
    <col min="3066" max="3066" width="7" style="25" bestFit="1" customWidth="1"/>
    <col min="3067" max="3068" width="5" style="25" bestFit="1" customWidth="1"/>
    <col min="3069" max="3069" width="9" style="25" bestFit="1" customWidth="1"/>
    <col min="3070" max="3070" width="5" style="25" bestFit="1" customWidth="1"/>
    <col min="3071" max="3071" width="7" style="25" bestFit="1" customWidth="1"/>
    <col min="3072" max="3073" width="5" style="25" bestFit="1" customWidth="1"/>
    <col min="3074" max="3074" width="7" style="25" bestFit="1" customWidth="1"/>
    <col min="3075" max="3075" width="8" style="25" bestFit="1" customWidth="1"/>
    <col min="3076" max="3077" width="5" style="25" bestFit="1" customWidth="1"/>
    <col min="3078" max="3078" width="7" style="25" bestFit="1" customWidth="1"/>
    <col min="3079" max="3079" width="8" style="25" bestFit="1" customWidth="1"/>
    <col min="3080" max="3080" width="7" style="25" bestFit="1" customWidth="1"/>
    <col min="3081" max="3082" width="5" style="25" bestFit="1" customWidth="1"/>
    <col min="3083" max="3084" width="8" style="25" bestFit="1" customWidth="1"/>
    <col min="3085" max="3085" width="5" style="25" bestFit="1" customWidth="1"/>
    <col min="3086" max="3086" width="8" style="25" bestFit="1" customWidth="1"/>
    <col min="3087" max="3087" width="5" style="25" bestFit="1" customWidth="1"/>
    <col min="3088" max="3088" width="7" style="25" bestFit="1" customWidth="1"/>
    <col min="3089" max="3092" width="5" style="25" bestFit="1" customWidth="1"/>
    <col min="3093" max="3095" width="8" style="25" bestFit="1" customWidth="1"/>
    <col min="3096" max="3097" width="5" style="25" bestFit="1" customWidth="1"/>
    <col min="3098" max="3098" width="8" style="25" bestFit="1" customWidth="1"/>
    <col min="3099" max="3099" width="5" style="25" bestFit="1" customWidth="1"/>
    <col min="3100" max="3101" width="7" style="25" bestFit="1" customWidth="1"/>
    <col min="3102" max="3102" width="8" style="25" bestFit="1" customWidth="1"/>
    <col min="3103" max="3103" width="5" style="25" bestFit="1" customWidth="1"/>
    <col min="3104" max="3108" width="8" style="25" bestFit="1" customWidth="1"/>
    <col min="3109" max="3109" width="7" style="25" bestFit="1" customWidth="1"/>
    <col min="3110" max="3110" width="5" style="25" bestFit="1" customWidth="1"/>
    <col min="3111" max="3111" width="8" style="25" bestFit="1" customWidth="1"/>
    <col min="3112" max="3112" width="5" style="25" bestFit="1" customWidth="1"/>
    <col min="3113" max="3113" width="7" style="25" bestFit="1" customWidth="1"/>
    <col min="3114" max="3115" width="5" style="25" bestFit="1" customWidth="1"/>
    <col min="3116" max="3117" width="7" style="25" bestFit="1" customWidth="1"/>
    <col min="3118" max="3119" width="5" style="25" bestFit="1" customWidth="1"/>
    <col min="3120" max="3120" width="7" style="25" bestFit="1" customWidth="1"/>
    <col min="3121" max="3121" width="8" style="25" bestFit="1" customWidth="1"/>
    <col min="3122" max="3122" width="5" style="25" bestFit="1" customWidth="1"/>
    <col min="3123" max="3123" width="8" style="25" bestFit="1" customWidth="1"/>
    <col min="3124" max="3124" width="5" style="25" bestFit="1" customWidth="1"/>
    <col min="3125" max="3126" width="7" style="25" bestFit="1" customWidth="1"/>
    <col min="3127" max="3127" width="8" style="25" bestFit="1" customWidth="1"/>
    <col min="3128" max="3129" width="5" style="25" bestFit="1" customWidth="1"/>
    <col min="3130" max="3130" width="8" style="25" bestFit="1" customWidth="1"/>
    <col min="3131" max="3131" width="5" style="25" bestFit="1" customWidth="1"/>
    <col min="3132" max="3132" width="7" style="25" bestFit="1" customWidth="1"/>
    <col min="3133" max="3133" width="5" style="25" bestFit="1" customWidth="1"/>
    <col min="3134" max="3134" width="8" style="25" bestFit="1" customWidth="1"/>
    <col min="3135" max="3135" width="5" style="25" bestFit="1" customWidth="1"/>
    <col min="3136" max="3136" width="9" style="25" bestFit="1" customWidth="1"/>
    <col min="3137" max="3138" width="8" style="25" bestFit="1" customWidth="1"/>
    <col min="3139" max="3139" width="7" style="25" bestFit="1" customWidth="1"/>
    <col min="3140" max="3140" width="5" style="25" bestFit="1" customWidth="1"/>
    <col min="3141" max="3141" width="7" style="25" bestFit="1" customWidth="1"/>
    <col min="3142" max="3142" width="5" style="25" bestFit="1" customWidth="1"/>
    <col min="3143" max="3143" width="8" style="25" bestFit="1" customWidth="1"/>
    <col min="3144" max="3144" width="7" style="25" bestFit="1" customWidth="1"/>
    <col min="3145" max="3145" width="8" style="25" bestFit="1" customWidth="1"/>
    <col min="3146" max="3147" width="5" style="25" bestFit="1" customWidth="1"/>
    <col min="3148" max="3148" width="7" style="25" bestFit="1" customWidth="1"/>
    <col min="3149" max="3151" width="8" style="25" bestFit="1" customWidth="1"/>
    <col min="3152" max="3154" width="5" style="25" bestFit="1" customWidth="1"/>
    <col min="3155" max="3155" width="7" style="25" bestFit="1" customWidth="1"/>
    <col min="3156" max="3158" width="8" style="25" bestFit="1" customWidth="1"/>
    <col min="3159" max="3163" width="5" style="25" bestFit="1" customWidth="1"/>
    <col min="3164" max="3164" width="7" style="25" bestFit="1" customWidth="1"/>
    <col min="3165" max="3166" width="8" style="25" bestFit="1" customWidth="1"/>
    <col min="3167" max="3167" width="5" style="25" bestFit="1" customWidth="1"/>
    <col min="3168" max="3169" width="8" style="25" bestFit="1" customWidth="1"/>
    <col min="3170" max="3170" width="5" style="25" bestFit="1" customWidth="1"/>
    <col min="3171" max="3171" width="8" style="25" bestFit="1" customWidth="1"/>
    <col min="3172" max="3172" width="7" style="25" bestFit="1" customWidth="1"/>
    <col min="3173" max="3173" width="5" style="25" bestFit="1" customWidth="1"/>
    <col min="3174" max="3177" width="8" style="25" bestFit="1" customWidth="1"/>
    <col min="3178" max="3178" width="7" style="25" bestFit="1" customWidth="1"/>
    <col min="3179" max="3179" width="8" style="25" bestFit="1" customWidth="1"/>
    <col min="3180" max="3180" width="5" style="25" bestFit="1" customWidth="1"/>
    <col min="3181" max="3182" width="8" style="25" bestFit="1" customWidth="1"/>
    <col min="3183" max="3183" width="5" style="25" bestFit="1" customWidth="1"/>
    <col min="3184" max="3185" width="8" style="25" bestFit="1" customWidth="1"/>
    <col min="3186" max="3186" width="5" style="25" bestFit="1" customWidth="1"/>
    <col min="3187" max="3187" width="7" style="25" bestFit="1" customWidth="1"/>
    <col min="3188" max="3188" width="5" style="25" bestFit="1" customWidth="1"/>
    <col min="3189" max="3189" width="8" style="25" bestFit="1" customWidth="1"/>
    <col min="3190" max="3190" width="7" style="25" bestFit="1" customWidth="1"/>
    <col min="3191" max="3191" width="5" style="25" bestFit="1" customWidth="1"/>
    <col min="3192" max="3192" width="7" style="25" bestFit="1" customWidth="1"/>
    <col min="3193" max="3196" width="5" style="25" bestFit="1" customWidth="1"/>
    <col min="3197" max="3197" width="8" style="25" bestFit="1" customWidth="1"/>
    <col min="3198" max="3199" width="5" style="25" bestFit="1" customWidth="1"/>
    <col min="3200" max="3200" width="8" style="25" bestFit="1" customWidth="1"/>
    <col min="3201" max="3201" width="5" style="25" bestFit="1" customWidth="1"/>
    <col min="3202" max="3202" width="8" style="25" bestFit="1" customWidth="1"/>
    <col min="3203" max="3203" width="5" style="25" bestFit="1" customWidth="1"/>
    <col min="3204" max="3204" width="8" style="25" bestFit="1" customWidth="1"/>
    <col min="3205" max="3205" width="5" style="25" bestFit="1" customWidth="1"/>
    <col min="3206" max="3206" width="8" style="25" bestFit="1" customWidth="1"/>
    <col min="3207" max="3207" width="7" style="25" bestFit="1" customWidth="1"/>
    <col min="3208" max="3208" width="8" style="25" bestFit="1" customWidth="1"/>
    <col min="3209" max="3209" width="5" style="25" bestFit="1" customWidth="1"/>
    <col min="3210" max="3210" width="7" style="25" bestFit="1" customWidth="1"/>
    <col min="3211" max="3212" width="8" style="25" bestFit="1" customWidth="1"/>
    <col min="3213" max="3213" width="5" style="25" bestFit="1" customWidth="1"/>
    <col min="3214" max="3218" width="8" style="25" bestFit="1" customWidth="1"/>
    <col min="3219" max="3219" width="7" style="25" bestFit="1" customWidth="1"/>
    <col min="3220" max="3220" width="8" style="25" bestFit="1" customWidth="1"/>
    <col min="3221" max="3221" width="7" style="25" bestFit="1" customWidth="1"/>
    <col min="3222" max="3224" width="8" style="25" bestFit="1" customWidth="1"/>
    <col min="3225" max="3226" width="7" style="25" bestFit="1" customWidth="1"/>
    <col min="3227" max="3227" width="5" style="25" bestFit="1" customWidth="1"/>
    <col min="3228" max="3228" width="8" style="25" bestFit="1" customWidth="1"/>
    <col min="3229" max="3229" width="5" style="25" bestFit="1" customWidth="1"/>
    <col min="3230" max="3232" width="8" style="25" bestFit="1" customWidth="1"/>
    <col min="3233" max="3237" width="5" style="25" bestFit="1" customWidth="1"/>
    <col min="3238" max="3238" width="8" style="25" bestFit="1" customWidth="1"/>
    <col min="3239" max="3239" width="5" style="25" bestFit="1" customWidth="1"/>
    <col min="3240" max="3240" width="8" style="25" bestFit="1" customWidth="1"/>
    <col min="3241" max="3241" width="5" style="25" bestFit="1" customWidth="1"/>
    <col min="3242" max="3242" width="8" style="25" bestFit="1" customWidth="1"/>
    <col min="3243" max="3243" width="7" style="25" bestFit="1" customWidth="1"/>
    <col min="3244" max="3248" width="5" style="25" bestFit="1" customWidth="1"/>
    <col min="3249" max="3250" width="8" style="25" bestFit="1" customWidth="1"/>
    <col min="3251" max="3251" width="5" style="25" bestFit="1" customWidth="1"/>
    <col min="3252" max="3252" width="8" style="25" bestFit="1" customWidth="1"/>
    <col min="3253" max="3262" width="5" style="25" bestFit="1" customWidth="1"/>
    <col min="3263" max="3263" width="8" style="25" bestFit="1" customWidth="1"/>
    <col min="3264" max="3264" width="7" style="25" bestFit="1" customWidth="1"/>
    <col min="3265" max="3265" width="5" style="25" bestFit="1" customWidth="1"/>
    <col min="3266" max="3266" width="8" style="25" bestFit="1" customWidth="1"/>
    <col min="3267" max="3267" width="7" style="25" bestFit="1" customWidth="1"/>
    <col min="3268" max="3268" width="5" style="25" bestFit="1" customWidth="1"/>
    <col min="3269" max="3269" width="8" style="25" bestFit="1" customWidth="1"/>
    <col min="3270" max="3272" width="5" style="25" bestFit="1" customWidth="1"/>
    <col min="3273" max="3273" width="8" style="25" bestFit="1" customWidth="1"/>
    <col min="3274" max="3275" width="5" style="25" bestFit="1" customWidth="1"/>
    <col min="3276" max="3276" width="8" style="25" bestFit="1" customWidth="1"/>
    <col min="3277" max="3278" width="5" style="25" bestFit="1" customWidth="1"/>
    <col min="3279" max="3279" width="8" style="25" bestFit="1" customWidth="1"/>
    <col min="3280" max="3281" width="7" style="25" bestFit="1" customWidth="1"/>
    <col min="3282" max="3284" width="5" style="25" bestFit="1" customWidth="1"/>
    <col min="3285" max="3287" width="8" style="25" bestFit="1" customWidth="1"/>
    <col min="3288" max="3288" width="5" style="25" bestFit="1" customWidth="1"/>
    <col min="3289" max="3289" width="8" style="25" bestFit="1" customWidth="1"/>
    <col min="3290" max="3296" width="5" style="25" bestFit="1" customWidth="1"/>
    <col min="3297" max="3297" width="8" style="25" bestFit="1" customWidth="1"/>
    <col min="3298" max="3305" width="5" style="25" bestFit="1" customWidth="1"/>
    <col min="3306" max="3306" width="8" style="25" bestFit="1" customWidth="1"/>
    <col min="3307" max="3310" width="5" style="25" bestFit="1" customWidth="1"/>
    <col min="3311" max="3311" width="8" style="25" bestFit="1" customWidth="1"/>
    <col min="3312" max="3317" width="5" style="25" bestFit="1" customWidth="1"/>
    <col min="3318" max="3318" width="8" style="25" bestFit="1" customWidth="1"/>
    <col min="3319" max="3321" width="5" style="25" bestFit="1" customWidth="1"/>
    <col min="3322" max="3322" width="8" style="25" bestFit="1" customWidth="1"/>
    <col min="3323" max="3324" width="5" style="25" bestFit="1" customWidth="1"/>
    <col min="3325" max="3325" width="7" style="25" bestFit="1" customWidth="1"/>
    <col min="3326" max="3326" width="5" style="25" bestFit="1" customWidth="1"/>
    <col min="3327" max="3327" width="7" style="25" bestFit="1" customWidth="1"/>
    <col min="3328" max="3328" width="5" style="25" bestFit="1" customWidth="1"/>
    <col min="3329" max="3330" width="8" style="25" bestFit="1" customWidth="1"/>
    <col min="3331" max="3333" width="5" style="25" bestFit="1" customWidth="1"/>
    <col min="3334" max="3334" width="8" style="25" bestFit="1" customWidth="1"/>
    <col min="3335" max="3335" width="5" style="25" bestFit="1" customWidth="1"/>
    <col min="3336" max="3336" width="8" style="25" bestFit="1" customWidth="1"/>
    <col min="3337" max="3337" width="5" style="25" bestFit="1" customWidth="1"/>
    <col min="3338" max="3338" width="8" style="25" bestFit="1" customWidth="1"/>
    <col min="3339" max="3340" width="5" style="25" bestFit="1" customWidth="1"/>
    <col min="3341" max="3341" width="8" style="25" bestFit="1" customWidth="1"/>
    <col min="3342" max="3343" width="5" style="25" bestFit="1" customWidth="1"/>
    <col min="3344" max="3344" width="7" style="25" bestFit="1" customWidth="1"/>
    <col min="3345" max="3345" width="5" style="25" bestFit="1" customWidth="1"/>
    <col min="3346" max="3346" width="7" style="25" bestFit="1" customWidth="1"/>
    <col min="3347" max="3349" width="5" style="25" bestFit="1" customWidth="1"/>
    <col min="3350" max="3350" width="8" style="25" bestFit="1" customWidth="1"/>
    <col min="3351" max="3351" width="5" style="25" bestFit="1" customWidth="1"/>
    <col min="3352" max="3352" width="8" style="25" bestFit="1" customWidth="1"/>
    <col min="3353" max="3354" width="5" style="25" bestFit="1" customWidth="1"/>
    <col min="3355" max="3355" width="8" style="25" bestFit="1" customWidth="1"/>
    <col min="3356" max="3356" width="5" style="25" bestFit="1" customWidth="1"/>
    <col min="3357" max="3357" width="8" style="25" bestFit="1" customWidth="1"/>
    <col min="3358" max="3358" width="5" style="25" bestFit="1" customWidth="1"/>
    <col min="3359" max="3359" width="8" style="25" bestFit="1" customWidth="1"/>
    <col min="3360" max="3363" width="5" style="25" bestFit="1" customWidth="1"/>
    <col min="3364" max="3364" width="8" style="25" bestFit="1" customWidth="1"/>
    <col min="3365" max="3383" width="5" style="25" bestFit="1" customWidth="1"/>
    <col min="3384" max="3384" width="8" style="25" bestFit="1" customWidth="1"/>
    <col min="3385" max="3386" width="5" style="25" bestFit="1" customWidth="1"/>
    <col min="3387" max="3387" width="7" style="25" bestFit="1" customWidth="1"/>
    <col min="3388" max="3389" width="5" style="25" bestFit="1" customWidth="1"/>
    <col min="3390" max="3390" width="8" style="25" bestFit="1" customWidth="1"/>
    <col min="3391" max="3391" width="5" style="25" bestFit="1" customWidth="1"/>
    <col min="3392" max="3392" width="8" style="25" bestFit="1" customWidth="1"/>
    <col min="3393" max="3393" width="5" style="25" bestFit="1" customWidth="1"/>
    <col min="3394" max="3394" width="9" style="25" bestFit="1" customWidth="1"/>
    <col min="3395" max="3398" width="5" style="25" bestFit="1" customWidth="1"/>
    <col min="3399" max="3399" width="8" style="25" bestFit="1" customWidth="1"/>
    <col min="3400" max="3400" width="7" style="25" bestFit="1" customWidth="1"/>
    <col min="3401" max="3401" width="8" style="25" bestFit="1" customWidth="1"/>
    <col min="3402" max="3402" width="7" style="25" bestFit="1" customWidth="1"/>
    <col min="3403" max="3403" width="8" style="25" bestFit="1" customWidth="1"/>
    <col min="3404" max="3406" width="5" style="25" bestFit="1" customWidth="1"/>
    <col min="3407" max="3407" width="8" style="25" bestFit="1" customWidth="1"/>
    <col min="3408" max="3409" width="5" style="25" bestFit="1" customWidth="1"/>
    <col min="3410" max="3410" width="7" style="25" bestFit="1" customWidth="1"/>
    <col min="3411" max="3411" width="5" style="25" bestFit="1" customWidth="1"/>
    <col min="3412" max="3412" width="7" style="25" bestFit="1" customWidth="1"/>
    <col min="3413" max="3413" width="8" style="25" bestFit="1" customWidth="1"/>
    <col min="3414" max="3416" width="5" style="25" bestFit="1" customWidth="1"/>
    <col min="3417" max="3417" width="7" style="25" bestFit="1" customWidth="1"/>
    <col min="3418" max="3418" width="8" style="25" bestFit="1" customWidth="1"/>
    <col min="3419" max="3419" width="5" style="25" bestFit="1" customWidth="1"/>
    <col min="3420" max="3420" width="8" style="25" bestFit="1" customWidth="1"/>
    <col min="3421" max="3421" width="5" style="25" bestFit="1" customWidth="1"/>
    <col min="3422" max="3422" width="8" style="25" bestFit="1" customWidth="1"/>
    <col min="3423" max="3423" width="5" style="25" bestFit="1" customWidth="1"/>
    <col min="3424" max="3424" width="8" style="25" bestFit="1" customWidth="1"/>
    <col min="3425" max="3428" width="5" style="25" bestFit="1" customWidth="1"/>
    <col min="3429" max="3430" width="8" style="25" bestFit="1" customWidth="1"/>
    <col min="3431" max="3431" width="5" style="25" bestFit="1" customWidth="1"/>
    <col min="3432" max="3432" width="7" style="25" bestFit="1" customWidth="1"/>
    <col min="3433" max="3434" width="5" style="25" bestFit="1" customWidth="1"/>
    <col min="3435" max="3435" width="7" style="25" bestFit="1" customWidth="1"/>
    <col min="3436" max="3436" width="5" style="25" bestFit="1" customWidth="1"/>
    <col min="3437" max="3438" width="8" style="25" bestFit="1" customWidth="1"/>
    <col min="3439" max="3442" width="5" style="25" bestFit="1" customWidth="1"/>
    <col min="3443" max="3444" width="8" style="25" bestFit="1" customWidth="1"/>
    <col min="3445" max="3445" width="5" style="25" bestFit="1" customWidth="1"/>
    <col min="3446" max="3446" width="7" style="25" bestFit="1" customWidth="1"/>
    <col min="3447" max="3448" width="5" style="25" bestFit="1" customWidth="1"/>
    <col min="3449" max="3449" width="8" style="25" bestFit="1" customWidth="1"/>
    <col min="3450" max="3453" width="5" style="25" bestFit="1" customWidth="1"/>
    <col min="3454" max="3456" width="8" style="25" bestFit="1" customWidth="1"/>
    <col min="3457" max="3459" width="5" style="25" bestFit="1" customWidth="1"/>
    <col min="3460" max="3460" width="8" style="25" bestFit="1" customWidth="1"/>
    <col min="3461" max="3461" width="5" style="25" bestFit="1" customWidth="1"/>
    <col min="3462" max="3462" width="8" style="25" bestFit="1" customWidth="1"/>
    <col min="3463" max="3463" width="5" style="25" bestFit="1" customWidth="1"/>
    <col min="3464" max="3464" width="8" style="25" bestFit="1" customWidth="1"/>
    <col min="3465" max="3465" width="5" style="25" bestFit="1" customWidth="1"/>
    <col min="3466" max="3466" width="8" style="25" bestFit="1" customWidth="1"/>
    <col min="3467" max="3469" width="5" style="25" bestFit="1" customWidth="1"/>
    <col min="3470" max="3470" width="8" style="25" bestFit="1" customWidth="1"/>
    <col min="3471" max="3471" width="7" style="25" bestFit="1" customWidth="1"/>
    <col min="3472" max="3472" width="8" style="25" bestFit="1" customWidth="1"/>
    <col min="3473" max="3474" width="5" style="25" bestFit="1" customWidth="1"/>
    <col min="3475" max="3475" width="9" style="25" bestFit="1" customWidth="1"/>
    <col min="3476" max="3477" width="6" style="25" bestFit="1" customWidth="1"/>
    <col min="3478" max="3478" width="9" style="25" bestFit="1" customWidth="1"/>
    <col min="3479" max="3479" width="6" style="25" bestFit="1" customWidth="1"/>
    <col min="3480" max="3480" width="8" style="25" bestFit="1" customWidth="1"/>
    <col min="3481" max="3481" width="6" style="25" bestFit="1" customWidth="1"/>
    <col min="3482" max="3482" width="8" style="25" bestFit="1" customWidth="1"/>
    <col min="3483" max="3483" width="6" style="25" bestFit="1" customWidth="1"/>
    <col min="3484" max="3484" width="8" style="25" bestFit="1" customWidth="1"/>
    <col min="3485" max="3485" width="9" style="25" bestFit="1" customWidth="1"/>
    <col min="3486" max="3486" width="6" style="25" bestFit="1" customWidth="1"/>
    <col min="3487" max="3487" width="9" style="25" bestFit="1" customWidth="1"/>
    <col min="3488" max="3490" width="6" style="25" bestFit="1" customWidth="1"/>
    <col min="3491" max="3491" width="8" style="25" bestFit="1" customWidth="1"/>
    <col min="3492" max="3494" width="9" style="25" bestFit="1" customWidth="1"/>
    <col min="3495" max="3495" width="11.42578125" style="25"/>
    <col min="3496" max="3496" width="6.28515625" style="25" bestFit="1" customWidth="1"/>
    <col min="3497" max="3498" width="4" style="25" bestFit="1" customWidth="1"/>
    <col min="3499" max="3499" width="7" style="25" bestFit="1" customWidth="1"/>
    <col min="3500" max="3502" width="4" style="25" bestFit="1" customWidth="1"/>
    <col min="3503" max="3506" width="5" style="25" bestFit="1" customWidth="1"/>
    <col min="3507" max="3508" width="7" style="25" bestFit="1" customWidth="1"/>
    <col min="3509" max="3510" width="5" style="25" bestFit="1" customWidth="1"/>
    <col min="3511" max="3511" width="8" style="25" bestFit="1" customWidth="1"/>
    <col min="3512" max="3512" width="7" style="25" bestFit="1" customWidth="1"/>
    <col min="3513" max="3515" width="8" style="25" bestFit="1" customWidth="1"/>
    <col min="3516" max="3516" width="5" style="25" bestFit="1" customWidth="1"/>
    <col min="3517" max="3517" width="8" style="25" bestFit="1" customWidth="1"/>
    <col min="3518" max="3518" width="5" style="25" bestFit="1" customWidth="1"/>
    <col min="3519" max="3519" width="7" style="25" bestFit="1" customWidth="1"/>
    <col min="3520" max="3522" width="5" style="25" bestFit="1" customWidth="1"/>
    <col min="3523" max="3523" width="8" style="25" bestFit="1" customWidth="1"/>
    <col min="3524" max="3524" width="5" style="25" bestFit="1" customWidth="1"/>
    <col min="3525" max="3525" width="8" style="25" bestFit="1" customWidth="1"/>
    <col min="3526" max="3526" width="5" style="25" bestFit="1" customWidth="1"/>
    <col min="3527" max="3527" width="8" style="25" bestFit="1" customWidth="1"/>
    <col min="3528" max="3528" width="5" style="25" bestFit="1" customWidth="1"/>
    <col min="3529" max="3530" width="9" style="25" bestFit="1" customWidth="1"/>
    <col min="3531" max="3531" width="8" style="25" bestFit="1" customWidth="1"/>
    <col min="3532" max="3532" width="5" style="25" bestFit="1" customWidth="1"/>
    <col min="3533" max="3533" width="9" style="25" bestFit="1" customWidth="1"/>
    <col min="3534" max="3534" width="5" style="25" bestFit="1" customWidth="1"/>
    <col min="3535" max="3535" width="8" style="25" bestFit="1" customWidth="1"/>
    <col min="3536" max="3536" width="5" style="25" bestFit="1" customWidth="1"/>
    <col min="3537" max="3538" width="8" style="25" bestFit="1" customWidth="1"/>
    <col min="3539" max="3539" width="5" style="25" bestFit="1" customWidth="1"/>
    <col min="3540" max="3540" width="9" style="25" bestFit="1" customWidth="1"/>
    <col min="3541" max="3541" width="7" style="25" bestFit="1" customWidth="1"/>
    <col min="3542" max="3546" width="5" style="25" bestFit="1" customWidth="1"/>
    <col min="3547" max="3547" width="7" style="25" bestFit="1" customWidth="1"/>
    <col min="3548" max="3549" width="8" style="25" bestFit="1" customWidth="1"/>
    <col min="3550" max="3550" width="7" style="25" bestFit="1" customWidth="1"/>
    <col min="3551" max="3551" width="5" style="25" bestFit="1" customWidth="1"/>
    <col min="3552" max="3552" width="9" style="25" bestFit="1" customWidth="1"/>
    <col min="3553" max="3553" width="5" style="25" bestFit="1" customWidth="1"/>
    <col min="3554" max="3554" width="8" style="25" bestFit="1" customWidth="1"/>
    <col min="3555" max="3555" width="5" style="25" bestFit="1" customWidth="1"/>
    <col min="3556" max="3557" width="8" style="25" bestFit="1" customWidth="1"/>
    <col min="3558" max="3558" width="7" style="25" bestFit="1" customWidth="1"/>
    <col min="3559" max="3564" width="5" style="25" bestFit="1" customWidth="1"/>
    <col min="3565" max="3565" width="7" style="25" bestFit="1" customWidth="1"/>
    <col min="3566" max="3567" width="5" style="25" bestFit="1" customWidth="1"/>
    <col min="3568" max="3568" width="9" style="25" bestFit="1" customWidth="1"/>
    <col min="3569" max="3569" width="5" style="25" bestFit="1" customWidth="1"/>
    <col min="3570" max="3570" width="7" style="25" bestFit="1" customWidth="1"/>
    <col min="3571" max="3572" width="5" style="25" bestFit="1" customWidth="1"/>
    <col min="3573" max="3573" width="7" style="25" bestFit="1" customWidth="1"/>
    <col min="3574" max="3574" width="8" style="25" bestFit="1" customWidth="1"/>
    <col min="3575" max="3576" width="5" style="25" bestFit="1" customWidth="1"/>
    <col min="3577" max="3577" width="7" style="25" bestFit="1" customWidth="1"/>
    <col min="3578" max="3578" width="8" style="25" bestFit="1" customWidth="1"/>
    <col min="3579" max="3579" width="7" style="25" bestFit="1" customWidth="1"/>
    <col min="3580" max="3581" width="5" style="25" bestFit="1" customWidth="1"/>
    <col min="3582" max="3583" width="8" style="25" bestFit="1" customWidth="1"/>
    <col min="3584" max="3584" width="5" style="25" bestFit="1" customWidth="1"/>
    <col min="3585" max="3585" width="8" style="25" bestFit="1" customWidth="1"/>
    <col min="3586" max="3586" width="5" style="25" bestFit="1" customWidth="1"/>
    <col min="3587" max="3587" width="7" style="25" bestFit="1" customWidth="1"/>
    <col min="3588" max="3591" width="5" style="25" bestFit="1" customWidth="1"/>
    <col min="3592" max="3594" width="8" style="25" bestFit="1" customWidth="1"/>
    <col min="3595" max="3596" width="5" style="25" bestFit="1" customWidth="1"/>
    <col min="3597" max="3597" width="8" style="25" bestFit="1" customWidth="1"/>
    <col min="3598" max="3598" width="5" style="25" bestFit="1" customWidth="1"/>
    <col min="3599" max="3600" width="7" style="25" bestFit="1" customWidth="1"/>
    <col min="3601" max="3601" width="8" style="25" bestFit="1" customWidth="1"/>
    <col min="3602" max="3602" width="5" style="25" bestFit="1" customWidth="1"/>
    <col min="3603" max="3607" width="8" style="25" bestFit="1" customWidth="1"/>
    <col min="3608" max="3608" width="7" style="25" bestFit="1" customWidth="1"/>
    <col min="3609" max="3609" width="5" style="25" bestFit="1" customWidth="1"/>
    <col min="3610" max="3610" width="8" style="25" bestFit="1" customWidth="1"/>
    <col min="3611" max="3611" width="5" style="25" bestFit="1" customWidth="1"/>
    <col min="3612" max="3612" width="7" style="25" bestFit="1" customWidth="1"/>
    <col min="3613" max="3614" width="5" style="25" bestFit="1" customWidth="1"/>
    <col min="3615" max="3616" width="7" style="25" bestFit="1" customWidth="1"/>
    <col min="3617" max="3618" width="5" style="25" bestFit="1" customWidth="1"/>
    <col min="3619" max="3619" width="7" style="25" bestFit="1" customWidth="1"/>
    <col min="3620" max="3620" width="8" style="25" bestFit="1" customWidth="1"/>
    <col min="3621" max="3621" width="5" style="25" bestFit="1" customWidth="1"/>
    <col min="3622" max="3622" width="8" style="25" bestFit="1" customWidth="1"/>
    <col min="3623" max="3623" width="5" style="25" bestFit="1" customWidth="1"/>
    <col min="3624" max="3625" width="7" style="25" bestFit="1" customWidth="1"/>
    <col min="3626" max="3626" width="8" style="25" bestFit="1" customWidth="1"/>
    <col min="3627" max="3628" width="5" style="25" bestFit="1" customWidth="1"/>
    <col min="3629" max="3629" width="8" style="25" bestFit="1" customWidth="1"/>
    <col min="3630" max="3630" width="5" style="25" bestFit="1" customWidth="1"/>
    <col min="3631" max="3631" width="7" style="25" bestFit="1" customWidth="1"/>
    <col min="3632" max="3632" width="5" style="25" bestFit="1" customWidth="1"/>
    <col min="3633" max="3633" width="8" style="25" bestFit="1" customWidth="1"/>
    <col min="3634" max="3634" width="5" style="25" bestFit="1" customWidth="1"/>
    <col min="3635" max="3635" width="9" style="25" bestFit="1" customWidth="1"/>
    <col min="3636" max="3637" width="8" style="25" bestFit="1" customWidth="1"/>
    <col min="3638" max="3638" width="7" style="25" bestFit="1" customWidth="1"/>
    <col min="3639" max="3639" width="5" style="25" bestFit="1" customWidth="1"/>
    <col min="3640" max="3640" width="7" style="25" bestFit="1" customWidth="1"/>
    <col min="3641" max="3641" width="5" style="25" bestFit="1" customWidth="1"/>
    <col min="3642" max="3642" width="8" style="25" bestFit="1" customWidth="1"/>
    <col min="3643" max="3643" width="7" style="25" bestFit="1" customWidth="1"/>
    <col min="3644" max="3644" width="8" style="25" bestFit="1" customWidth="1"/>
    <col min="3645" max="3646" width="5" style="25" bestFit="1" customWidth="1"/>
    <col min="3647" max="3647" width="7" style="25" bestFit="1" customWidth="1"/>
    <col min="3648" max="3650" width="8" style="25" bestFit="1" customWidth="1"/>
    <col min="3651" max="3653" width="5" style="25" bestFit="1" customWidth="1"/>
    <col min="3654" max="3654" width="7" style="25" bestFit="1" customWidth="1"/>
    <col min="3655" max="3657" width="8" style="25" bestFit="1" customWidth="1"/>
    <col min="3658" max="3662" width="5" style="25" bestFit="1" customWidth="1"/>
    <col min="3663" max="3663" width="7" style="25" bestFit="1" customWidth="1"/>
    <col min="3664" max="3665" width="8" style="25" bestFit="1" customWidth="1"/>
    <col min="3666" max="3666" width="5" style="25" bestFit="1" customWidth="1"/>
    <col min="3667" max="3668" width="8" style="25" bestFit="1" customWidth="1"/>
    <col min="3669" max="3669" width="5" style="25" bestFit="1" customWidth="1"/>
    <col min="3670" max="3670" width="8" style="25" bestFit="1" customWidth="1"/>
    <col min="3671" max="3671" width="7" style="25" bestFit="1" customWidth="1"/>
    <col min="3672" max="3672" width="5" style="25" bestFit="1" customWidth="1"/>
    <col min="3673" max="3676" width="8" style="25" bestFit="1" customWidth="1"/>
    <col min="3677" max="3677" width="7" style="25" bestFit="1" customWidth="1"/>
    <col min="3678" max="3678" width="8" style="25" bestFit="1" customWidth="1"/>
    <col min="3679" max="3679" width="5" style="25" bestFit="1" customWidth="1"/>
    <col min="3680" max="3681" width="8" style="25" bestFit="1" customWidth="1"/>
    <col min="3682" max="3682" width="5" style="25" bestFit="1" customWidth="1"/>
    <col min="3683" max="3684" width="8" style="25" bestFit="1" customWidth="1"/>
    <col min="3685" max="3685" width="5" style="25" bestFit="1" customWidth="1"/>
    <col min="3686" max="3686" width="7" style="25" bestFit="1" customWidth="1"/>
    <col min="3687" max="3687" width="5" style="25" bestFit="1" customWidth="1"/>
    <col min="3688" max="3688" width="8" style="25" bestFit="1" customWidth="1"/>
    <col min="3689" max="3689" width="7" style="25" bestFit="1" customWidth="1"/>
    <col min="3690" max="3690" width="5" style="25" bestFit="1" customWidth="1"/>
    <col min="3691" max="3691" width="7" style="25" bestFit="1" customWidth="1"/>
    <col min="3692" max="3695" width="5" style="25" bestFit="1" customWidth="1"/>
    <col min="3696" max="3696" width="8" style="25" bestFit="1" customWidth="1"/>
    <col min="3697" max="3698" width="5" style="25" bestFit="1" customWidth="1"/>
    <col min="3699" max="3699" width="8" style="25" bestFit="1" customWidth="1"/>
    <col min="3700" max="3700" width="5" style="25" bestFit="1" customWidth="1"/>
    <col min="3701" max="3701" width="8" style="25" bestFit="1" customWidth="1"/>
    <col min="3702" max="3702" width="5" style="25" bestFit="1" customWidth="1"/>
    <col min="3703" max="3703" width="8" style="25" bestFit="1" customWidth="1"/>
    <col min="3704" max="3704" width="5" style="25" bestFit="1" customWidth="1"/>
    <col min="3705" max="3705" width="8" style="25" bestFit="1" customWidth="1"/>
    <col min="3706" max="3706" width="7" style="25" bestFit="1" customWidth="1"/>
    <col min="3707" max="3707" width="8" style="25" bestFit="1" customWidth="1"/>
    <col min="3708" max="3708" width="5" style="25" bestFit="1" customWidth="1"/>
    <col min="3709" max="3709" width="7" style="25" bestFit="1" customWidth="1"/>
    <col min="3710" max="3711" width="8" style="25" bestFit="1" customWidth="1"/>
    <col min="3712" max="3712" width="5" style="25" bestFit="1" customWidth="1"/>
    <col min="3713" max="3717" width="8" style="25" bestFit="1" customWidth="1"/>
    <col min="3718" max="3718" width="7" style="25" bestFit="1" customWidth="1"/>
    <col min="3719" max="3719" width="8" style="25" bestFit="1" customWidth="1"/>
    <col min="3720" max="3720" width="7" style="25" bestFit="1" customWidth="1"/>
    <col min="3721" max="3723" width="8" style="25" bestFit="1" customWidth="1"/>
    <col min="3724" max="3725" width="7" style="25" bestFit="1" customWidth="1"/>
    <col min="3726" max="3726" width="5" style="25" bestFit="1" customWidth="1"/>
    <col min="3727" max="3727" width="8" style="25" bestFit="1" customWidth="1"/>
    <col min="3728" max="3728" width="5" style="25" bestFit="1" customWidth="1"/>
    <col min="3729" max="3731" width="8" style="25" bestFit="1" customWidth="1"/>
    <col min="3732" max="3736" width="5" style="25" bestFit="1" customWidth="1"/>
    <col min="3737" max="3737" width="8" style="25" bestFit="1" customWidth="1"/>
    <col min="3738" max="3738" width="5" style="25" bestFit="1" customWidth="1"/>
    <col min="3739" max="3739" width="8" style="25" bestFit="1" customWidth="1"/>
    <col min="3740" max="3740" width="5" style="25" bestFit="1" customWidth="1"/>
    <col min="3741" max="3741" width="8" style="25" bestFit="1" customWidth="1"/>
    <col min="3742" max="3742" width="7" style="25" bestFit="1" customWidth="1"/>
    <col min="3743" max="3747" width="5" style="25" bestFit="1" customWidth="1"/>
    <col min="3748" max="3749" width="8" style="25" bestFit="1" customWidth="1"/>
    <col min="3750" max="3750" width="5" style="25" bestFit="1" customWidth="1"/>
    <col min="3751" max="3751" width="8" style="25" bestFit="1" customWidth="1"/>
    <col min="3752" max="3761" width="5" style="25" bestFit="1" customWidth="1"/>
    <col min="3762" max="3762" width="8" style="25" bestFit="1" customWidth="1"/>
    <col min="3763" max="3763" width="7" style="25" bestFit="1" customWidth="1"/>
    <col min="3764" max="3764" width="5" style="25" bestFit="1" customWidth="1"/>
    <col min="3765" max="3765" width="8" style="25" bestFit="1" customWidth="1"/>
    <col min="3766" max="3766" width="7" style="25" bestFit="1" customWidth="1"/>
    <col min="3767" max="3767" width="5" style="25" bestFit="1" customWidth="1"/>
    <col min="3768" max="3768" width="8" style="25" bestFit="1" customWidth="1"/>
    <col min="3769" max="3771" width="5" style="25" bestFit="1" customWidth="1"/>
    <col min="3772" max="3772" width="8" style="25" bestFit="1" customWidth="1"/>
    <col min="3773" max="3774" width="5" style="25" bestFit="1" customWidth="1"/>
    <col min="3775" max="3775" width="8" style="25" bestFit="1" customWidth="1"/>
    <col min="3776" max="3777" width="5" style="25" bestFit="1" customWidth="1"/>
    <col min="3778" max="3778" width="8" style="25" bestFit="1" customWidth="1"/>
    <col min="3779" max="3780" width="7" style="25" bestFit="1" customWidth="1"/>
    <col min="3781" max="3783" width="5" style="25" bestFit="1" customWidth="1"/>
    <col min="3784" max="3786" width="8" style="25" bestFit="1" customWidth="1"/>
    <col min="3787" max="3787" width="5" style="25" bestFit="1" customWidth="1"/>
    <col min="3788" max="3788" width="8" style="25" bestFit="1" customWidth="1"/>
    <col min="3789" max="3795" width="5" style="25" bestFit="1" customWidth="1"/>
    <col min="3796" max="3796" width="8" style="25" bestFit="1" customWidth="1"/>
    <col min="3797" max="3804" width="5" style="25" bestFit="1" customWidth="1"/>
    <col min="3805" max="3805" width="8" style="25" bestFit="1" customWidth="1"/>
    <col min="3806" max="3809" width="5" style="25" bestFit="1" customWidth="1"/>
    <col min="3810" max="3810" width="8" style="25" bestFit="1" customWidth="1"/>
    <col min="3811" max="3816" width="5" style="25" bestFit="1" customWidth="1"/>
    <col min="3817" max="3817" width="8" style="25" bestFit="1" customWidth="1"/>
    <col min="3818" max="3820" width="5" style="25" bestFit="1" customWidth="1"/>
    <col min="3821" max="3821" width="8" style="25" bestFit="1" customWidth="1"/>
    <col min="3822" max="3823" width="5" style="25" bestFit="1" customWidth="1"/>
    <col min="3824" max="3824" width="7" style="25" bestFit="1" customWidth="1"/>
    <col min="3825" max="3825" width="5" style="25" bestFit="1" customWidth="1"/>
    <col min="3826" max="3826" width="7" style="25" bestFit="1" customWidth="1"/>
    <col min="3827" max="3827" width="5" style="25" bestFit="1" customWidth="1"/>
    <col min="3828" max="3829" width="8" style="25" bestFit="1" customWidth="1"/>
    <col min="3830" max="3832" width="5" style="25" bestFit="1" customWidth="1"/>
    <col min="3833" max="3833" width="8" style="25" bestFit="1" customWidth="1"/>
    <col min="3834" max="3834" width="5" style="25" bestFit="1" customWidth="1"/>
    <col min="3835" max="3835" width="8" style="25" bestFit="1" customWidth="1"/>
    <col min="3836" max="3836" width="5" style="25" bestFit="1" customWidth="1"/>
    <col min="3837" max="3837" width="8" style="25" bestFit="1" customWidth="1"/>
    <col min="3838" max="3839" width="5" style="25" bestFit="1" customWidth="1"/>
    <col min="3840" max="3840" width="8" style="25" bestFit="1" customWidth="1"/>
    <col min="3841" max="3842" width="5" style="25" bestFit="1" customWidth="1"/>
    <col min="3843" max="3843" width="7" style="25" bestFit="1" customWidth="1"/>
    <col min="3844" max="3844" width="5" style="25" bestFit="1" customWidth="1"/>
    <col min="3845" max="3845" width="7" style="25" bestFit="1" customWidth="1"/>
    <col min="3846" max="3848" width="5" style="25" bestFit="1" customWidth="1"/>
    <col min="3849" max="3849" width="8" style="25" bestFit="1" customWidth="1"/>
    <col min="3850" max="3850" width="5" style="25" bestFit="1" customWidth="1"/>
    <col min="3851" max="3851" width="8" style="25" bestFit="1" customWidth="1"/>
    <col min="3852" max="3853" width="5" style="25" bestFit="1" customWidth="1"/>
    <col min="3854" max="3854" width="8" style="25" bestFit="1" customWidth="1"/>
    <col min="3855" max="3855" width="5" style="25" bestFit="1" customWidth="1"/>
    <col min="3856" max="3856" width="8" style="25" bestFit="1" customWidth="1"/>
    <col min="3857" max="3857" width="5" style="25" bestFit="1" customWidth="1"/>
    <col min="3858" max="3858" width="8" style="25" bestFit="1" customWidth="1"/>
    <col min="3859" max="3862" width="5" style="25" bestFit="1" customWidth="1"/>
    <col min="3863" max="3863" width="8" style="25" bestFit="1" customWidth="1"/>
    <col min="3864" max="3882" width="5" style="25" bestFit="1" customWidth="1"/>
    <col min="3883" max="3883" width="8" style="25" bestFit="1" customWidth="1"/>
    <col min="3884" max="3885" width="5" style="25" bestFit="1" customWidth="1"/>
    <col min="3886" max="3886" width="7" style="25" bestFit="1" customWidth="1"/>
    <col min="3887" max="3888" width="5" style="25" bestFit="1" customWidth="1"/>
    <col min="3889" max="3889" width="8" style="25" bestFit="1" customWidth="1"/>
    <col min="3890" max="3890" width="5" style="25" bestFit="1" customWidth="1"/>
    <col min="3891" max="3891" width="8" style="25" bestFit="1" customWidth="1"/>
    <col min="3892" max="3892" width="5" style="25" bestFit="1" customWidth="1"/>
    <col min="3893" max="3893" width="9" style="25" bestFit="1" customWidth="1"/>
    <col min="3894" max="3897" width="5" style="25" bestFit="1" customWidth="1"/>
    <col min="3898" max="3898" width="8" style="25" bestFit="1" customWidth="1"/>
    <col min="3899" max="3899" width="7" style="25" bestFit="1" customWidth="1"/>
    <col min="3900" max="3900" width="8" style="25" bestFit="1" customWidth="1"/>
    <col min="3901" max="3901" width="7" style="25" bestFit="1" customWidth="1"/>
    <col min="3902" max="3902" width="8" style="25" bestFit="1" customWidth="1"/>
    <col min="3903" max="3905" width="5" style="25" bestFit="1" customWidth="1"/>
    <col min="3906" max="3906" width="8" style="25" bestFit="1" customWidth="1"/>
    <col min="3907" max="3908" width="5" style="25" bestFit="1" customWidth="1"/>
    <col min="3909" max="3909" width="7" style="25" bestFit="1" customWidth="1"/>
    <col min="3910" max="3910" width="5" style="25" bestFit="1" customWidth="1"/>
    <col min="3911" max="3911" width="7" style="25" bestFit="1" customWidth="1"/>
    <col min="3912" max="3912" width="8" style="25" bestFit="1" customWidth="1"/>
    <col min="3913" max="3915" width="5" style="25" bestFit="1" customWidth="1"/>
    <col min="3916" max="3916" width="7" style="25" bestFit="1" customWidth="1"/>
    <col min="3917" max="3917" width="8" style="25" bestFit="1" customWidth="1"/>
    <col min="3918" max="3918" width="5" style="25" bestFit="1" customWidth="1"/>
    <col min="3919" max="3919" width="8" style="25" bestFit="1" customWidth="1"/>
    <col min="3920" max="3920" width="5" style="25" bestFit="1" customWidth="1"/>
    <col min="3921" max="3921" width="8" style="25" bestFit="1" customWidth="1"/>
    <col min="3922" max="3922" width="5" style="25" bestFit="1" customWidth="1"/>
    <col min="3923" max="3923" width="8" style="25" bestFit="1" customWidth="1"/>
    <col min="3924" max="3927" width="5" style="25" bestFit="1" customWidth="1"/>
    <col min="3928" max="3929" width="8" style="25" bestFit="1" customWidth="1"/>
    <col min="3930" max="3930" width="5" style="25" bestFit="1" customWidth="1"/>
    <col min="3931" max="3931" width="7" style="25" bestFit="1" customWidth="1"/>
    <col min="3932" max="3933" width="5" style="25" bestFit="1" customWidth="1"/>
    <col min="3934" max="3934" width="7" style="25" bestFit="1" customWidth="1"/>
    <col min="3935" max="3935" width="5" style="25" bestFit="1" customWidth="1"/>
    <col min="3936" max="3937" width="8" style="25" bestFit="1" customWidth="1"/>
    <col min="3938" max="3941" width="5" style="25" bestFit="1" customWidth="1"/>
    <col min="3942" max="3943" width="8" style="25" bestFit="1" customWidth="1"/>
    <col min="3944" max="3944" width="5" style="25" bestFit="1" customWidth="1"/>
    <col min="3945" max="3945" width="7" style="25" bestFit="1" customWidth="1"/>
    <col min="3946" max="3947" width="5" style="25" bestFit="1" customWidth="1"/>
    <col min="3948" max="3948" width="8" style="25" bestFit="1" customWidth="1"/>
    <col min="3949" max="3952" width="5" style="25" bestFit="1" customWidth="1"/>
    <col min="3953" max="3955" width="8" style="25" bestFit="1" customWidth="1"/>
    <col min="3956" max="3958" width="5" style="25" bestFit="1" customWidth="1"/>
    <col min="3959" max="3959" width="8" style="25" bestFit="1" customWidth="1"/>
    <col min="3960" max="3960" width="5" style="25" bestFit="1" customWidth="1"/>
    <col min="3961" max="3961" width="8" style="25" bestFit="1" customWidth="1"/>
    <col min="3962" max="3962" width="5" style="25" bestFit="1" customWidth="1"/>
    <col min="3963" max="3963" width="8" style="25" bestFit="1" customWidth="1"/>
    <col min="3964" max="3964" width="5" style="25" bestFit="1" customWidth="1"/>
    <col min="3965" max="3965" width="8" style="25" bestFit="1" customWidth="1"/>
    <col min="3966" max="3968" width="5" style="25" bestFit="1" customWidth="1"/>
    <col min="3969" max="3969" width="8" style="25" bestFit="1" customWidth="1"/>
    <col min="3970" max="3970" width="7" style="25" bestFit="1" customWidth="1"/>
    <col min="3971" max="3971" width="8" style="25" bestFit="1" customWidth="1"/>
    <col min="3972" max="3973" width="5" style="25" bestFit="1" customWidth="1"/>
    <col min="3974" max="3974" width="9" style="25" bestFit="1" customWidth="1"/>
    <col min="3975" max="3976" width="6" style="25" bestFit="1" customWidth="1"/>
    <col min="3977" max="3977" width="9" style="25" bestFit="1" customWidth="1"/>
    <col min="3978" max="3978" width="6" style="25" bestFit="1" customWidth="1"/>
    <col min="3979" max="3979" width="8" style="25" bestFit="1" customWidth="1"/>
    <col min="3980" max="3980" width="6" style="25" bestFit="1" customWidth="1"/>
    <col min="3981" max="3981" width="8" style="25" bestFit="1" customWidth="1"/>
    <col min="3982" max="3982" width="6" style="25" bestFit="1" customWidth="1"/>
    <col min="3983" max="3983" width="8" style="25" bestFit="1" customWidth="1"/>
    <col min="3984" max="3984" width="9" style="25" bestFit="1" customWidth="1"/>
    <col min="3985" max="3985" width="6" style="25" bestFit="1" customWidth="1"/>
    <col min="3986" max="3986" width="9" style="25" bestFit="1" customWidth="1"/>
    <col min="3987" max="3989" width="6" style="25" bestFit="1" customWidth="1"/>
    <col min="3990" max="3990" width="8" style="25" bestFit="1" customWidth="1"/>
    <col min="3991" max="3993" width="9" style="25" bestFit="1" customWidth="1"/>
    <col min="3994" max="3994" width="12.42578125" style="25" bestFit="1" customWidth="1"/>
    <col min="3995" max="3995" width="6.140625" style="25" bestFit="1" customWidth="1"/>
    <col min="3996" max="3997" width="4" style="25" bestFit="1" customWidth="1"/>
    <col min="3998" max="3998" width="7" style="25" bestFit="1" customWidth="1"/>
    <col min="3999" max="4001" width="4" style="25" bestFit="1" customWidth="1"/>
    <col min="4002" max="4005" width="5" style="25" bestFit="1" customWidth="1"/>
    <col min="4006" max="4007" width="7" style="25" bestFit="1" customWidth="1"/>
    <col min="4008" max="4009" width="5" style="25" bestFit="1" customWidth="1"/>
    <col min="4010" max="4010" width="8" style="25" bestFit="1" customWidth="1"/>
    <col min="4011" max="4011" width="7" style="25" bestFit="1" customWidth="1"/>
    <col min="4012" max="4014" width="8" style="25" bestFit="1" customWidth="1"/>
    <col min="4015" max="4015" width="5" style="25" bestFit="1" customWidth="1"/>
    <col min="4016" max="4016" width="8" style="25" bestFit="1" customWidth="1"/>
    <col min="4017" max="4017" width="5" style="25" bestFit="1" customWidth="1"/>
    <col min="4018" max="4018" width="7" style="25" bestFit="1" customWidth="1"/>
    <col min="4019" max="4021" width="5" style="25" bestFit="1" customWidth="1"/>
    <col min="4022" max="4022" width="8" style="25" bestFit="1" customWidth="1"/>
    <col min="4023" max="4023" width="5" style="25" bestFit="1" customWidth="1"/>
    <col min="4024" max="4024" width="8" style="25" bestFit="1" customWidth="1"/>
    <col min="4025" max="4025" width="5" style="25" bestFit="1" customWidth="1"/>
    <col min="4026" max="4026" width="8" style="25" bestFit="1" customWidth="1"/>
    <col min="4027" max="4027" width="5" style="25" bestFit="1" customWidth="1"/>
    <col min="4028" max="4029" width="9" style="25" bestFit="1" customWidth="1"/>
    <col min="4030" max="4030" width="8" style="25" bestFit="1" customWidth="1"/>
    <col min="4031" max="4031" width="5" style="25" bestFit="1" customWidth="1"/>
    <col min="4032" max="4032" width="9" style="25" bestFit="1" customWidth="1"/>
    <col min="4033" max="4033" width="5" style="25" bestFit="1" customWidth="1"/>
    <col min="4034" max="4034" width="8" style="25" bestFit="1" customWidth="1"/>
    <col min="4035" max="4035" width="5" style="25" bestFit="1" customWidth="1"/>
    <col min="4036" max="4037" width="8" style="25" bestFit="1" customWidth="1"/>
    <col min="4038" max="4038" width="5" style="25" bestFit="1" customWidth="1"/>
    <col min="4039" max="4039" width="9" style="25" bestFit="1" customWidth="1"/>
    <col min="4040" max="4040" width="7" style="25" bestFit="1" customWidth="1"/>
    <col min="4041" max="4045" width="5" style="25" bestFit="1" customWidth="1"/>
    <col min="4046" max="4046" width="7" style="25" bestFit="1" customWidth="1"/>
    <col min="4047" max="4048" width="8" style="25" bestFit="1" customWidth="1"/>
    <col min="4049" max="4049" width="7" style="25" bestFit="1" customWidth="1"/>
    <col min="4050" max="4050" width="5" style="25" bestFit="1" customWidth="1"/>
    <col min="4051" max="4051" width="9" style="25" bestFit="1" customWidth="1"/>
    <col min="4052" max="4052" width="5" style="25" bestFit="1" customWidth="1"/>
    <col min="4053" max="4053" width="8" style="25" bestFit="1" customWidth="1"/>
    <col min="4054" max="4054" width="5" style="25" bestFit="1" customWidth="1"/>
    <col min="4055" max="4056" width="8" style="25" bestFit="1" customWidth="1"/>
    <col min="4057" max="4057" width="7" style="25" bestFit="1" customWidth="1"/>
    <col min="4058" max="4063" width="5" style="25" bestFit="1" customWidth="1"/>
    <col min="4064" max="4064" width="7" style="25" bestFit="1" customWidth="1"/>
    <col min="4065" max="4066" width="5" style="25" bestFit="1" customWidth="1"/>
    <col min="4067" max="4067" width="9" style="25" bestFit="1" customWidth="1"/>
    <col min="4068" max="4068" width="5" style="25" bestFit="1" customWidth="1"/>
    <col min="4069" max="4069" width="7" style="25" bestFit="1" customWidth="1"/>
    <col min="4070" max="4071" width="5" style="25" bestFit="1" customWidth="1"/>
    <col min="4072" max="4072" width="7" style="25" bestFit="1" customWidth="1"/>
    <col min="4073" max="4073" width="8" style="25" bestFit="1" customWidth="1"/>
    <col min="4074" max="4075" width="5" style="25" bestFit="1" customWidth="1"/>
    <col min="4076" max="4076" width="7" style="25" bestFit="1" customWidth="1"/>
    <col min="4077" max="4077" width="8" style="25" bestFit="1" customWidth="1"/>
    <col min="4078" max="4078" width="7" style="25" bestFit="1" customWidth="1"/>
    <col min="4079" max="4080" width="5" style="25" bestFit="1" customWidth="1"/>
    <col min="4081" max="4082" width="8" style="25" bestFit="1" customWidth="1"/>
    <col min="4083" max="4083" width="5" style="25" bestFit="1" customWidth="1"/>
    <col min="4084" max="4084" width="8" style="25" bestFit="1" customWidth="1"/>
    <col min="4085" max="4085" width="5" style="25" bestFit="1" customWidth="1"/>
    <col min="4086" max="4086" width="7" style="25" bestFit="1" customWidth="1"/>
    <col min="4087" max="4090" width="5" style="25" bestFit="1" customWidth="1"/>
    <col min="4091" max="4093" width="8" style="25" bestFit="1" customWidth="1"/>
    <col min="4094" max="4095" width="5" style="25" bestFit="1" customWidth="1"/>
    <col min="4096" max="4096" width="8" style="25" bestFit="1" customWidth="1"/>
    <col min="4097" max="4097" width="5" style="25" bestFit="1" customWidth="1"/>
    <col min="4098" max="4099" width="7" style="25" bestFit="1" customWidth="1"/>
    <col min="4100" max="4100" width="8" style="25" bestFit="1" customWidth="1"/>
    <col min="4101" max="4101" width="5" style="25" bestFit="1" customWidth="1"/>
    <col min="4102" max="4106" width="8" style="25" bestFit="1" customWidth="1"/>
    <col min="4107" max="4107" width="7" style="25" bestFit="1" customWidth="1"/>
    <col min="4108" max="4108" width="5" style="25" bestFit="1" customWidth="1"/>
    <col min="4109" max="4109" width="8" style="25" bestFit="1" customWidth="1"/>
    <col min="4110" max="4110" width="5" style="25" bestFit="1" customWidth="1"/>
    <col min="4111" max="4111" width="7" style="25" bestFit="1" customWidth="1"/>
    <col min="4112" max="4113" width="5" style="25" bestFit="1" customWidth="1"/>
    <col min="4114" max="4115" width="7" style="25" bestFit="1" customWidth="1"/>
    <col min="4116" max="4117" width="5" style="25" bestFit="1" customWidth="1"/>
    <col min="4118" max="4118" width="7" style="25" bestFit="1" customWidth="1"/>
    <col min="4119" max="4119" width="8" style="25" bestFit="1" customWidth="1"/>
    <col min="4120" max="4120" width="5" style="25" bestFit="1" customWidth="1"/>
    <col min="4121" max="4121" width="8" style="25" bestFit="1" customWidth="1"/>
    <col min="4122" max="4122" width="5" style="25" bestFit="1" customWidth="1"/>
    <col min="4123" max="4124" width="7" style="25" bestFit="1" customWidth="1"/>
    <col min="4125" max="4125" width="8" style="25" bestFit="1" customWidth="1"/>
    <col min="4126" max="4127" width="5" style="25" bestFit="1" customWidth="1"/>
    <col min="4128" max="4128" width="8" style="25" bestFit="1" customWidth="1"/>
    <col min="4129" max="4129" width="5" style="25" bestFit="1" customWidth="1"/>
    <col min="4130" max="4130" width="7" style="25" bestFit="1" customWidth="1"/>
    <col min="4131" max="4131" width="5" style="25" bestFit="1" customWidth="1"/>
    <col min="4132" max="4132" width="8" style="25" bestFit="1" customWidth="1"/>
    <col min="4133" max="4133" width="5" style="25" bestFit="1" customWidth="1"/>
    <col min="4134" max="4134" width="9" style="25" bestFit="1" customWidth="1"/>
    <col min="4135" max="4136" width="8" style="25" bestFit="1" customWidth="1"/>
    <col min="4137" max="4137" width="7" style="25" bestFit="1" customWidth="1"/>
    <col min="4138" max="4138" width="5" style="25" bestFit="1" customWidth="1"/>
    <col min="4139" max="4139" width="7" style="25" bestFit="1" customWidth="1"/>
    <col min="4140" max="4140" width="5" style="25" bestFit="1" customWidth="1"/>
    <col min="4141" max="4141" width="8" style="25" bestFit="1" customWidth="1"/>
    <col min="4142" max="4142" width="7" style="25" bestFit="1" customWidth="1"/>
    <col min="4143" max="4143" width="8" style="25" bestFit="1" customWidth="1"/>
    <col min="4144" max="4145" width="5" style="25" bestFit="1" customWidth="1"/>
    <col min="4146" max="4146" width="7" style="25" bestFit="1" customWidth="1"/>
    <col min="4147" max="4149" width="8" style="25" bestFit="1" customWidth="1"/>
    <col min="4150" max="4152" width="5" style="25" bestFit="1" customWidth="1"/>
    <col min="4153" max="4153" width="7" style="25" bestFit="1" customWidth="1"/>
    <col min="4154" max="4156" width="8" style="25" bestFit="1" customWidth="1"/>
    <col min="4157" max="4161" width="5" style="25" bestFit="1" customWidth="1"/>
    <col min="4162" max="4162" width="7" style="25" bestFit="1" customWidth="1"/>
    <col min="4163" max="4164" width="8" style="25" bestFit="1" customWidth="1"/>
    <col min="4165" max="4165" width="5" style="25" bestFit="1" customWidth="1"/>
    <col min="4166" max="4167" width="8" style="25" bestFit="1" customWidth="1"/>
    <col min="4168" max="4168" width="5" style="25" bestFit="1" customWidth="1"/>
    <col min="4169" max="4169" width="8" style="25" bestFit="1" customWidth="1"/>
    <col min="4170" max="4170" width="7" style="25" bestFit="1" customWidth="1"/>
    <col min="4171" max="4171" width="5" style="25" bestFit="1" customWidth="1"/>
    <col min="4172" max="4175" width="8" style="25" bestFit="1" customWidth="1"/>
    <col min="4176" max="4176" width="7" style="25" bestFit="1" customWidth="1"/>
    <col min="4177" max="4177" width="8" style="25" bestFit="1" customWidth="1"/>
    <col min="4178" max="4178" width="5" style="25" bestFit="1" customWidth="1"/>
    <col min="4179" max="4180" width="8" style="25" bestFit="1" customWidth="1"/>
    <col min="4181" max="4181" width="5" style="25" bestFit="1" customWidth="1"/>
    <col min="4182" max="4183" width="8" style="25" bestFit="1" customWidth="1"/>
    <col min="4184" max="4184" width="5" style="25" bestFit="1" customWidth="1"/>
    <col min="4185" max="4185" width="7" style="25" bestFit="1" customWidth="1"/>
    <col min="4186" max="4186" width="5" style="25" bestFit="1" customWidth="1"/>
    <col min="4187" max="4187" width="8" style="25" bestFit="1" customWidth="1"/>
    <col min="4188" max="4188" width="7" style="25" bestFit="1" customWidth="1"/>
    <col min="4189" max="4189" width="5" style="25" bestFit="1" customWidth="1"/>
    <col min="4190" max="4190" width="7" style="25" bestFit="1" customWidth="1"/>
    <col min="4191" max="4194" width="5" style="25" bestFit="1" customWidth="1"/>
    <col min="4195" max="4195" width="8" style="25" bestFit="1" customWidth="1"/>
    <col min="4196" max="4197" width="5" style="25" bestFit="1" customWidth="1"/>
    <col min="4198" max="4198" width="8" style="25" bestFit="1" customWidth="1"/>
    <col min="4199" max="4199" width="5" style="25" bestFit="1" customWidth="1"/>
    <col min="4200" max="4200" width="8" style="25" bestFit="1" customWidth="1"/>
    <col min="4201" max="4201" width="5" style="25" bestFit="1" customWidth="1"/>
    <col min="4202" max="4202" width="8" style="25" bestFit="1" customWidth="1"/>
    <col min="4203" max="4203" width="5" style="25" bestFit="1" customWidth="1"/>
    <col min="4204" max="4204" width="8" style="25" bestFit="1" customWidth="1"/>
    <col min="4205" max="4205" width="7" style="25" bestFit="1" customWidth="1"/>
    <col min="4206" max="4206" width="8" style="25" bestFit="1" customWidth="1"/>
    <col min="4207" max="4207" width="5" style="25" bestFit="1" customWidth="1"/>
    <col min="4208" max="4208" width="7" style="25" bestFit="1" customWidth="1"/>
    <col min="4209" max="4210" width="8" style="25" bestFit="1" customWidth="1"/>
    <col min="4211" max="4211" width="5" style="25" bestFit="1" customWidth="1"/>
    <col min="4212" max="4216" width="8" style="25" bestFit="1" customWidth="1"/>
    <col min="4217" max="4217" width="7" style="25" bestFit="1" customWidth="1"/>
    <col min="4218" max="4218" width="8" style="25" bestFit="1" customWidth="1"/>
    <col min="4219" max="4219" width="7" style="25" bestFit="1" customWidth="1"/>
    <col min="4220" max="4222" width="8" style="25" bestFit="1" customWidth="1"/>
    <col min="4223" max="4224" width="7" style="25" bestFit="1" customWidth="1"/>
    <col min="4225" max="4225" width="5" style="25" bestFit="1" customWidth="1"/>
    <col min="4226" max="4226" width="8" style="25" bestFit="1" customWidth="1"/>
    <col min="4227" max="4227" width="5" style="25" bestFit="1" customWidth="1"/>
    <col min="4228" max="4230" width="8" style="25" bestFit="1" customWidth="1"/>
    <col min="4231" max="4235" width="5" style="25" bestFit="1" customWidth="1"/>
    <col min="4236" max="4236" width="8" style="25" bestFit="1" customWidth="1"/>
    <col min="4237" max="4237" width="5" style="25" bestFit="1" customWidth="1"/>
    <col min="4238" max="4238" width="8" style="25" bestFit="1" customWidth="1"/>
    <col min="4239" max="4239" width="5" style="25" bestFit="1" customWidth="1"/>
    <col min="4240" max="4240" width="8" style="25" bestFit="1" customWidth="1"/>
    <col min="4241" max="4241" width="7" style="25" bestFit="1" customWidth="1"/>
    <col min="4242" max="4246" width="5" style="25" bestFit="1" customWidth="1"/>
    <col min="4247" max="4248" width="8" style="25" bestFit="1" customWidth="1"/>
    <col min="4249" max="4249" width="5" style="25" bestFit="1" customWidth="1"/>
    <col min="4250" max="4250" width="8" style="25" bestFit="1" customWidth="1"/>
    <col min="4251" max="4260" width="5" style="25" bestFit="1" customWidth="1"/>
    <col min="4261" max="4261" width="8" style="25" bestFit="1" customWidth="1"/>
    <col min="4262" max="4262" width="7" style="25" bestFit="1" customWidth="1"/>
    <col min="4263" max="4263" width="5" style="25" bestFit="1" customWidth="1"/>
    <col min="4264" max="4264" width="8" style="25" bestFit="1" customWidth="1"/>
    <col min="4265" max="4265" width="7" style="25" bestFit="1" customWidth="1"/>
    <col min="4266" max="4266" width="5" style="25" bestFit="1" customWidth="1"/>
    <col min="4267" max="4267" width="8" style="25" bestFit="1" customWidth="1"/>
    <col min="4268" max="4270" width="5" style="25" bestFit="1" customWidth="1"/>
    <col min="4271" max="4271" width="8" style="25" bestFit="1" customWidth="1"/>
    <col min="4272" max="4273" width="5" style="25" bestFit="1" customWidth="1"/>
    <col min="4274" max="4274" width="8" style="25" bestFit="1" customWidth="1"/>
    <col min="4275" max="4276" width="5" style="25" bestFit="1" customWidth="1"/>
    <col min="4277" max="4277" width="8" style="25" bestFit="1" customWidth="1"/>
    <col min="4278" max="4279" width="7" style="25" bestFit="1" customWidth="1"/>
    <col min="4280" max="4282" width="5" style="25" bestFit="1" customWidth="1"/>
    <col min="4283" max="4285" width="8" style="25" bestFit="1" customWidth="1"/>
    <col min="4286" max="4286" width="5" style="25" bestFit="1" customWidth="1"/>
    <col min="4287" max="4287" width="8" style="25" bestFit="1" customWidth="1"/>
    <col min="4288" max="4294" width="5" style="25" bestFit="1" customWidth="1"/>
    <col min="4295" max="4295" width="8" style="25" bestFit="1" customWidth="1"/>
    <col min="4296" max="4303" width="5" style="25" bestFit="1" customWidth="1"/>
    <col min="4304" max="4304" width="8" style="25" bestFit="1" customWidth="1"/>
    <col min="4305" max="4308" width="5" style="25" bestFit="1" customWidth="1"/>
    <col min="4309" max="4309" width="8" style="25" bestFit="1" customWidth="1"/>
    <col min="4310" max="4315" width="5" style="25" bestFit="1" customWidth="1"/>
    <col min="4316" max="4316" width="8" style="25" bestFit="1" customWidth="1"/>
    <col min="4317" max="4319" width="5" style="25" bestFit="1" customWidth="1"/>
    <col min="4320" max="4320" width="8" style="25" bestFit="1" customWidth="1"/>
    <col min="4321" max="4322" width="5" style="25" bestFit="1" customWidth="1"/>
    <col min="4323" max="4323" width="7" style="25" bestFit="1" customWidth="1"/>
    <col min="4324" max="4324" width="5" style="25" bestFit="1" customWidth="1"/>
    <col min="4325" max="4325" width="7" style="25" bestFit="1" customWidth="1"/>
    <col min="4326" max="4326" width="5" style="25" bestFit="1" customWidth="1"/>
    <col min="4327" max="4328" width="8" style="25" bestFit="1" customWidth="1"/>
    <col min="4329" max="4331" width="5" style="25" bestFit="1" customWidth="1"/>
    <col min="4332" max="4332" width="8" style="25" bestFit="1" customWidth="1"/>
    <col min="4333" max="4333" width="5" style="25" bestFit="1" customWidth="1"/>
    <col min="4334" max="4334" width="8" style="25" bestFit="1" customWidth="1"/>
    <col min="4335" max="4335" width="5" style="25" bestFit="1" customWidth="1"/>
    <col min="4336" max="4336" width="8" style="25" bestFit="1" customWidth="1"/>
    <col min="4337" max="4338" width="5" style="25" bestFit="1" customWidth="1"/>
    <col min="4339" max="4339" width="8" style="25" bestFit="1" customWidth="1"/>
    <col min="4340" max="4341" width="5" style="25" bestFit="1" customWidth="1"/>
    <col min="4342" max="4342" width="7" style="25" bestFit="1" customWidth="1"/>
    <col min="4343" max="4343" width="5" style="25" bestFit="1" customWidth="1"/>
    <col min="4344" max="4344" width="7" style="25" bestFit="1" customWidth="1"/>
    <col min="4345" max="4347" width="5" style="25" bestFit="1" customWidth="1"/>
    <col min="4348" max="4348" width="8" style="25" bestFit="1" customWidth="1"/>
    <col min="4349" max="4349" width="5" style="25" bestFit="1" customWidth="1"/>
    <col min="4350" max="4350" width="8" style="25" bestFit="1" customWidth="1"/>
    <col min="4351" max="4352" width="5" style="25" bestFit="1" customWidth="1"/>
    <col min="4353" max="4353" width="8" style="25" bestFit="1" customWidth="1"/>
    <col min="4354" max="4354" width="5" style="25" bestFit="1" customWidth="1"/>
    <col min="4355" max="4355" width="8" style="25" bestFit="1" customWidth="1"/>
    <col min="4356" max="4356" width="5" style="25" bestFit="1" customWidth="1"/>
    <col min="4357" max="4357" width="8" style="25" bestFit="1" customWidth="1"/>
    <col min="4358" max="4361" width="5" style="25" bestFit="1" customWidth="1"/>
    <col min="4362" max="4362" width="8" style="25" bestFit="1" customWidth="1"/>
    <col min="4363" max="4381" width="5" style="25" bestFit="1" customWidth="1"/>
    <col min="4382" max="4382" width="8" style="25" bestFit="1" customWidth="1"/>
    <col min="4383" max="4384" width="5" style="25" bestFit="1" customWidth="1"/>
    <col min="4385" max="4385" width="7" style="25" bestFit="1" customWidth="1"/>
    <col min="4386" max="4387" width="5" style="25" bestFit="1" customWidth="1"/>
    <col min="4388" max="4388" width="8" style="25" bestFit="1" customWidth="1"/>
    <col min="4389" max="4389" width="5" style="25" bestFit="1" customWidth="1"/>
    <col min="4390" max="4390" width="8" style="25" bestFit="1" customWidth="1"/>
    <col min="4391" max="4391" width="5" style="25" bestFit="1" customWidth="1"/>
    <col min="4392" max="4392" width="9" style="25" bestFit="1" customWidth="1"/>
    <col min="4393" max="4396" width="5" style="25" bestFit="1" customWidth="1"/>
    <col min="4397" max="4397" width="8" style="25" bestFit="1" customWidth="1"/>
    <col min="4398" max="4398" width="7" style="25" bestFit="1" customWidth="1"/>
    <col min="4399" max="4399" width="8" style="25" bestFit="1" customWidth="1"/>
    <col min="4400" max="4400" width="7" style="25" bestFit="1" customWidth="1"/>
    <col min="4401" max="4401" width="8" style="25" bestFit="1" customWidth="1"/>
    <col min="4402" max="4404" width="5" style="25" bestFit="1" customWidth="1"/>
    <col min="4405" max="4405" width="8" style="25" bestFit="1" customWidth="1"/>
    <col min="4406" max="4407" width="5" style="25" bestFit="1" customWidth="1"/>
    <col min="4408" max="4408" width="7" style="25" bestFit="1" customWidth="1"/>
    <col min="4409" max="4409" width="5" style="25" bestFit="1" customWidth="1"/>
    <col min="4410" max="4410" width="7" style="25" bestFit="1" customWidth="1"/>
    <col min="4411" max="4411" width="8" style="25" bestFit="1" customWidth="1"/>
    <col min="4412" max="4414" width="5" style="25" bestFit="1" customWidth="1"/>
    <col min="4415" max="4415" width="7" style="25" bestFit="1" customWidth="1"/>
    <col min="4416" max="4416" width="8" style="25" bestFit="1" customWidth="1"/>
    <col min="4417" max="4417" width="5" style="25" bestFit="1" customWidth="1"/>
    <col min="4418" max="4418" width="8" style="25" bestFit="1" customWidth="1"/>
    <col min="4419" max="4419" width="5" style="25" bestFit="1" customWidth="1"/>
    <col min="4420" max="4420" width="8" style="25" bestFit="1" customWidth="1"/>
    <col min="4421" max="4421" width="5" style="25" bestFit="1" customWidth="1"/>
    <col min="4422" max="4422" width="8" style="25" bestFit="1" customWidth="1"/>
    <col min="4423" max="4426" width="5" style="25" bestFit="1" customWidth="1"/>
    <col min="4427" max="4428" width="8" style="25" bestFit="1" customWidth="1"/>
    <col min="4429" max="4429" width="5" style="25" bestFit="1" customWidth="1"/>
    <col min="4430" max="4430" width="7" style="25" bestFit="1" customWidth="1"/>
    <col min="4431" max="4432" width="5" style="25" bestFit="1" customWidth="1"/>
    <col min="4433" max="4433" width="7" style="25" bestFit="1" customWidth="1"/>
    <col min="4434" max="4434" width="5" style="25" bestFit="1" customWidth="1"/>
    <col min="4435" max="4436" width="8" style="25" bestFit="1" customWidth="1"/>
    <col min="4437" max="4440" width="5" style="25" bestFit="1" customWidth="1"/>
    <col min="4441" max="4442" width="8" style="25" bestFit="1" customWidth="1"/>
    <col min="4443" max="4443" width="5" style="25" bestFit="1" customWidth="1"/>
    <col min="4444" max="4444" width="7" style="25" bestFit="1" customWidth="1"/>
    <col min="4445" max="4446" width="5" style="25" bestFit="1" customWidth="1"/>
    <col min="4447" max="4447" width="8" style="25" bestFit="1" customWidth="1"/>
    <col min="4448" max="4451" width="5" style="25" bestFit="1" customWidth="1"/>
    <col min="4452" max="4454" width="8" style="25" bestFit="1" customWidth="1"/>
    <col min="4455" max="4457" width="5" style="25" bestFit="1" customWidth="1"/>
    <col min="4458" max="4458" width="8" style="25" bestFit="1" customWidth="1"/>
    <col min="4459" max="4459" width="5" style="25" bestFit="1" customWidth="1"/>
    <col min="4460" max="4460" width="8" style="25" bestFit="1" customWidth="1"/>
    <col min="4461" max="4461" width="5" style="25" bestFit="1" customWidth="1"/>
    <col min="4462" max="4462" width="8" style="25" bestFit="1" customWidth="1"/>
    <col min="4463" max="4463" width="5" style="25" bestFit="1" customWidth="1"/>
    <col min="4464" max="4464" width="8" style="25" bestFit="1" customWidth="1"/>
    <col min="4465" max="4467" width="5" style="25" bestFit="1" customWidth="1"/>
    <col min="4468" max="4468" width="8" style="25" bestFit="1" customWidth="1"/>
    <col min="4469" max="4469" width="7" style="25" bestFit="1" customWidth="1"/>
    <col min="4470" max="4470" width="8" style="25" bestFit="1" customWidth="1"/>
    <col min="4471" max="4472" width="5" style="25" bestFit="1" customWidth="1"/>
    <col min="4473" max="4473" width="9" style="25" bestFit="1" customWidth="1"/>
    <col min="4474" max="4475" width="6" style="25" bestFit="1" customWidth="1"/>
    <col min="4476" max="4476" width="9" style="25" bestFit="1" customWidth="1"/>
    <col min="4477" max="4477" width="6" style="25" bestFit="1" customWidth="1"/>
    <col min="4478" max="4478" width="8" style="25" bestFit="1" customWidth="1"/>
    <col min="4479" max="4479" width="6" style="25" bestFit="1" customWidth="1"/>
    <col min="4480" max="4480" width="8" style="25" bestFit="1" customWidth="1"/>
    <col min="4481" max="4481" width="6" style="25" bestFit="1" customWidth="1"/>
    <col min="4482" max="4482" width="8" style="25" bestFit="1" customWidth="1"/>
    <col min="4483" max="4483" width="9" style="25" bestFit="1" customWidth="1"/>
    <col min="4484" max="4484" width="6" style="25" bestFit="1" customWidth="1"/>
    <col min="4485" max="4485" width="9" style="25" bestFit="1" customWidth="1"/>
    <col min="4486" max="4488" width="6" style="25" bestFit="1" customWidth="1"/>
    <col min="4489" max="4489" width="8" style="25" bestFit="1" customWidth="1"/>
    <col min="4490" max="4492" width="9" style="25" bestFit="1" customWidth="1"/>
    <col min="4493" max="4493" width="12.28515625" style="25" bestFit="1" customWidth="1"/>
    <col min="4494" max="4494" width="6" style="25" bestFit="1" customWidth="1"/>
    <col min="4495" max="4496" width="4" style="25" bestFit="1" customWidth="1"/>
    <col min="4497" max="4497" width="7" style="25" bestFit="1" customWidth="1"/>
    <col min="4498" max="4500" width="4" style="25" bestFit="1" customWidth="1"/>
    <col min="4501" max="4504" width="5" style="25" bestFit="1" customWidth="1"/>
    <col min="4505" max="4506" width="7" style="25" bestFit="1" customWidth="1"/>
    <col min="4507" max="4508" width="5" style="25" bestFit="1" customWidth="1"/>
    <col min="4509" max="4509" width="8" style="25" bestFit="1" customWidth="1"/>
    <col min="4510" max="4510" width="7" style="25" bestFit="1" customWidth="1"/>
    <col min="4511" max="4513" width="8" style="25" bestFit="1" customWidth="1"/>
    <col min="4514" max="4514" width="5" style="25" bestFit="1" customWidth="1"/>
    <col min="4515" max="4515" width="8" style="25" bestFit="1" customWidth="1"/>
    <col min="4516" max="4516" width="5" style="25" bestFit="1" customWidth="1"/>
    <col min="4517" max="4517" width="7" style="25" bestFit="1" customWidth="1"/>
    <col min="4518" max="4520" width="5" style="25" bestFit="1" customWidth="1"/>
    <col min="4521" max="4521" width="8" style="25" bestFit="1" customWidth="1"/>
    <col min="4522" max="4522" width="5" style="25" bestFit="1" customWidth="1"/>
    <col min="4523" max="4523" width="8" style="25" bestFit="1" customWidth="1"/>
    <col min="4524" max="4524" width="5" style="25" bestFit="1" customWidth="1"/>
    <col min="4525" max="4525" width="8" style="25" bestFit="1" customWidth="1"/>
    <col min="4526" max="4526" width="5" style="25" bestFit="1" customWidth="1"/>
    <col min="4527" max="4528" width="9" style="25" bestFit="1" customWidth="1"/>
    <col min="4529" max="4529" width="8" style="25" bestFit="1" customWidth="1"/>
    <col min="4530" max="4530" width="5" style="25" bestFit="1" customWidth="1"/>
    <col min="4531" max="4531" width="9" style="25" bestFit="1" customWidth="1"/>
    <col min="4532" max="4532" width="5" style="25" bestFit="1" customWidth="1"/>
    <col min="4533" max="4533" width="8" style="25" bestFit="1" customWidth="1"/>
    <col min="4534" max="4534" width="5" style="25" bestFit="1" customWidth="1"/>
    <col min="4535" max="4536" width="8" style="25" bestFit="1" customWidth="1"/>
    <col min="4537" max="4537" width="5" style="25" bestFit="1" customWidth="1"/>
    <col min="4538" max="4538" width="9" style="25" bestFit="1" customWidth="1"/>
    <col min="4539" max="4539" width="7" style="25" bestFit="1" customWidth="1"/>
    <col min="4540" max="4544" width="5" style="25" bestFit="1" customWidth="1"/>
    <col min="4545" max="4545" width="7" style="25" bestFit="1" customWidth="1"/>
    <col min="4546" max="4547" width="8" style="25" bestFit="1" customWidth="1"/>
    <col min="4548" max="4548" width="7" style="25" bestFit="1" customWidth="1"/>
    <col min="4549" max="4549" width="5" style="25" bestFit="1" customWidth="1"/>
    <col min="4550" max="4550" width="9" style="25" bestFit="1" customWidth="1"/>
    <col min="4551" max="4551" width="5" style="25" bestFit="1" customWidth="1"/>
    <col min="4552" max="4552" width="8" style="25" bestFit="1" customWidth="1"/>
    <col min="4553" max="4553" width="5" style="25" bestFit="1" customWidth="1"/>
    <col min="4554" max="4555" width="8" style="25" bestFit="1" customWidth="1"/>
    <col min="4556" max="4556" width="7" style="25" bestFit="1" customWidth="1"/>
    <col min="4557" max="4562" width="5" style="25" bestFit="1" customWidth="1"/>
    <col min="4563" max="4563" width="7" style="25" bestFit="1" customWidth="1"/>
    <col min="4564" max="4565" width="5" style="25" bestFit="1" customWidth="1"/>
    <col min="4566" max="4566" width="9" style="25" bestFit="1" customWidth="1"/>
    <col min="4567" max="4567" width="5" style="25" bestFit="1" customWidth="1"/>
    <col min="4568" max="4568" width="7" style="25" bestFit="1" customWidth="1"/>
    <col min="4569" max="4570" width="5" style="25" bestFit="1" customWidth="1"/>
    <col min="4571" max="4571" width="7" style="25" bestFit="1" customWidth="1"/>
    <col min="4572" max="4572" width="8" style="25" bestFit="1" customWidth="1"/>
    <col min="4573" max="4574" width="5" style="25" bestFit="1" customWidth="1"/>
    <col min="4575" max="4575" width="7" style="25" bestFit="1" customWidth="1"/>
    <col min="4576" max="4576" width="8" style="25" bestFit="1" customWidth="1"/>
    <col min="4577" max="4577" width="7" style="25" bestFit="1" customWidth="1"/>
    <col min="4578" max="4579" width="5" style="25" bestFit="1" customWidth="1"/>
    <col min="4580" max="4581" width="8" style="25" bestFit="1" customWidth="1"/>
    <col min="4582" max="4582" width="5" style="25" bestFit="1" customWidth="1"/>
    <col min="4583" max="4583" width="8" style="25" bestFit="1" customWidth="1"/>
    <col min="4584" max="4584" width="5" style="25" bestFit="1" customWidth="1"/>
    <col min="4585" max="4585" width="7" style="25" bestFit="1" customWidth="1"/>
    <col min="4586" max="4589" width="5" style="25" bestFit="1" customWidth="1"/>
    <col min="4590" max="4592" width="8" style="25" bestFit="1" customWidth="1"/>
    <col min="4593" max="4594" width="5" style="25" bestFit="1" customWidth="1"/>
    <col min="4595" max="4595" width="8" style="25" bestFit="1" customWidth="1"/>
    <col min="4596" max="4596" width="5" style="25" bestFit="1" customWidth="1"/>
    <col min="4597" max="4598" width="7" style="25" bestFit="1" customWidth="1"/>
    <col min="4599" max="4599" width="8" style="25" bestFit="1" customWidth="1"/>
    <col min="4600" max="4600" width="5" style="25" bestFit="1" customWidth="1"/>
    <col min="4601" max="4605" width="8" style="25" bestFit="1" customWidth="1"/>
    <col min="4606" max="4606" width="7" style="25" bestFit="1" customWidth="1"/>
    <col min="4607" max="4607" width="5" style="25" bestFit="1" customWidth="1"/>
    <col min="4608" max="4608" width="8" style="25" bestFit="1" customWidth="1"/>
    <col min="4609" max="4609" width="5" style="25" bestFit="1" customWidth="1"/>
    <col min="4610" max="4610" width="7" style="25" bestFit="1" customWidth="1"/>
    <col min="4611" max="4612" width="5" style="25" bestFit="1" customWidth="1"/>
    <col min="4613" max="4614" width="7" style="25" bestFit="1" customWidth="1"/>
    <col min="4615" max="4616" width="5" style="25" bestFit="1" customWidth="1"/>
    <col min="4617" max="4617" width="7" style="25" bestFit="1" customWidth="1"/>
    <col min="4618" max="4618" width="8" style="25" bestFit="1" customWidth="1"/>
    <col min="4619" max="4619" width="5" style="25" bestFit="1" customWidth="1"/>
    <col min="4620" max="4620" width="8" style="25" bestFit="1" customWidth="1"/>
    <col min="4621" max="4621" width="5" style="25" bestFit="1" customWidth="1"/>
    <col min="4622" max="4623" width="7" style="25" bestFit="1" customWidth="1"/>
    <col min="4624" max="4624" width="8" style="25" bestFit="1" customWidth="1"/>
    <col min="4625" max="4626" width="5" style="25" bestFit="1" customWidth="1"/>
    <col min="4627" max="4627" width="8" style="25" bestFit="1" customWidth="1"/>
    <col min="4628" max="4628" width="5" style="25" bestFit="1" customWidth="1"/>
    <col min="4629" max="4629" width="7" style="25" bestFit="1" customWidth="1"/>
    <col min="4630" max="4630" width="5" style="25" bestFit="1" customWidth="1"/>
    <col min="4631" max="4631" width="8" style="25" bestFit="1" customWidth="1"/>
    <col min="4632" max="4632" width="5" style="25" bestFit="1" customWidth="1"/>
    <col min="4633" max="4633" width="9" style="25" bestFit="1" customWidth="1"/>
    <col min="4634" max="4635" width="8" style="25" bestFit="1" customWidth="1"/>
    <col min="4636" max="4636" width="7" style="25" bestFit="1" customWidth="1"/>
    <col min="4637" max="4637" width="5" style="25" bestFit="1" customWidth="1"/>
    <col min="4638" max="4638" width="7" style="25" bestFit="1" customWidth="1"/>
    <col min="4639" max="4639" width="5" style="25" bestFit="1" customWidth="1"/>
    <col min="4640" max="4640" width="8" style="25" bestFit="1" customWidth="1"/>
    <col min="4641" max="4641" width="7" style="25" bestFit="1" customWidth="1"/>
    <col min="4642" max="4642" width="8" style="25" bestFit="1" customWidth="1"/>
    <col min="4643" max="4644" width="5" style="25" bestFit="1" customWidth="1"/>
    <col min="4645" max="4645" width="7" style="25" bestFit="1" customWidth="1"/>
    <col min="4646" max="4648" width="8" style="25" bestFit="1" customWidth="1"/>
    <col min="4649" max="4651" width="5" style="25" bestFit="1" customWidth="1"/>
    <col min="4652" max="4652" width="7" style="25" bestFit="1" customWidth="1"/>
    <col min="4653" max="4655" width="8" style="25" bestFit="1" customWidth="1"/>
    <col min="4656" max="4660" width="5" style="25" bestFit="1" customWidth="1"/>
    <col min="4661" max="4661" width="7" style="25" bestFit="1" customWidth="1"/>
    <col min="4662" max="4663" width="8" style="25" bestFit="1" customWidth="1"/>
    <col min="4664" max="4664" width="5" style="25" bestFit="1" customWidth="1"/>
    <col min="4665" max="4666" width="8" style="25" bestFit="1" customWidth="1"/>
    <col min="4667" max="4667" width="5" style="25" bestFit="1" customWidth="1"/>
    <col min="4668" max="4668" width="8" style="25" bestFit="1" customWidth="1"/>
    <col min="4669" max="4669" width="7" style="25" bestFit="1" customWidth="1"/>
    <col min="4670" max="4670" width="5" style="25" bestFit="1" customWidth="1"/>
    <col min="4671" max="4674" width="8" style="25" bestFit="1" customWidth="1"/>
    <col min="4675" max="4675" width="7" style="25" bestFit="1" customWidth="1"/>
    <col min="4676" max="4676" width="8" style="25" bestFit="1" customWidth="1"/>
    <col min="4677" max="4677" width="5" style="25" bestFit="1" customWidth="1"/>
    <col min="4678" max="4679" width="8" style="25" bestFit="1" customWidth="1"/>
    <col min="4680" max="4680" width="5" style="25" bestFit="1" customWidth="1"/>
    <col min="4681" max="4682" width="8" style="25" bestFit="1" customWidth="1"/>
    <col min="4683" max="4683" width="5" style="25" bestFit="1" customWidth="1"/>
    <col min="4684" max="4684" width="7" style="25" bestFit="1" customWidth="1"/>
    <col min="4685" max="4685" width="5" style="25" bestFit="1" customWidth="1"/>
    <col min="4686" max="4686" width="8" style="25" bestFit="1" customWidth="1"/>
    <col min="4687" max="4687" width="7" style="25" bestFit="1" customWidth="1"/>
    <col min="4688" max="4688" width="5" style="25" bestFit="1" customWidth="1"/>
    <col min="4689" max="4689" width="7" style="25" bestFit="1" customWidth="1"/>
    <col min="4690" max="4693" width="5" style="25" bestFit="1" customWidth="1"/>
    <col min="4694" max="4694" width="8" style="25" bestFit="1" customWidth="1"/>
    <col min="4695" max="4696" width="5" style="25" bestFit="1" customWidth="1"/>
    <col min="4697" max="4697" width="8" style="25" bestFit="1" customWidth="1"/>
    <col min="4698" max="4698" width="5" style="25" bestFit="1" customWidth="1"/>
    <col min="4699" max="4699" width="8" style="25" bestFit="1" customWidth="1"/>
    <col min="4700" max="4700" width="5" style="25" bestFit="1" customWidth="1"/>
    <col min="4701" max="4701" width="8" style="25" bestFit="1" customWidth="1"/>
    <col min="4702" max="4702" width="5" style="25" bestFit="1" customWidth="1"/>
    <col min="4703" max="4703" width="8" style="25" bestFit="1" customWidth="1"/>
    <col min="4704" max="4704" width="7" style="25" bestFit="1" customWidth="1"/>
    <col min="4705" max="4705" width="8" style="25" bestFit="1" customWidth="1"/>
    <col min="4706" max="4706" width="5" style="25" bestFit="1" customWidth="1"/>
    <col min="4707" max="4707" width="7" style="25" bestFit="1" customWidth="1"/>
    <col min="4708" max="4709" width="8" style="25" bestFit="1" customWidth="1"/>
    <col min="4710" max="4710" width="5" style="25" bestFit="1" customWidth="1"/>
    <col min="4711" max="4715" width="8" style="25" bestFit="1" customWidth="1"/>
    <col min="4716" max="4716" width="7" style="25" bestFit="1" customWidth="1"/>
    <col min="4717" max="4717" width="8" style="25" bestFit="1" customWidth="1"/>
    <col min="4718" max="4718" width="7" style="25" bestFit="1" customWidth="1"/>
    <col min="4719" max="4721" width="8" style="25" bestFit="1" customWidth="1"/>
    <col min="4722" max="4723" width="7" style="25" bestFit="1" customWidth="1"/>
    <col min="4724" max="4724" width="5" style="25" bestFit="1" customWidth="1"/>
    <col min="4725" max="4725" width="8" style="25" bestFit="1" customWidth="1"/>
    <col min="4726" max="4726" width="5" style="25" bestFit="1" customWidth="1"/>
    <col min="4727" max="4729" width="8" style="25" bestFit="1" customWidth="1"/>
    <col min="4730" max="4734" width="5" style="25" bestFit="1" customWidth="1"/>
    <col min="4735" max="4735" width="8" style="25" bestFit="1" customWidth="1"/>
    <col min="4736" max="4736" width="5" style="25" bestFit="1" customWidth="1"/>
    <col min="4737" max="4737" width="8" style="25" bestFit="1" customWidth="1"/>
    <col min="4738" max="4738" width="5" style="25" bestFit="1" customWidth="1"/>
    <col min="4739" max="4739" width="8" style="25" bestFit="1" customWidth="1"/>
    <col min="4740" max="4740" width="7" style="25" bestFit="1" customWidth="1"/>
    <col min="4741" max="4745" width="5" style="25" bestFit="1" customWidth="1"/>
    <col min="4746" max="4747" width="8" style="25" bestFit="1" customWidth="1"/>
    <col min="4748" max="4748" width="5" style="25" bestFit="1" customWidth="1"/>
    <col min="4749" max="4749" width="8" style="25" bestFit="1" customWidth="1"/>
    <col min="4750" max="4759" width="5" style="25" bestFit="1" customWidth="1"/>
    <col min="4760" max="4760" width="8" style="25" bestFit="1" customWidth="1"/>
    <col min="4761" max="4761" width="7" style="25" bestFit="1" customWidth="1"/>
    <col min="4762" max="4762" width="5" style="25" bestFit="1" customWidth="1"/>
    <col min="4763" max="4763" width="8" style="25" bestFit="1" customWidth="1"/>
    <col min="4764" max="4764" width="7" style="25" bestFit="1" customWidth="1"/>
    <col min="4765" max="4765" width="5" style="25" bestFit="1" customWidth="1"/>
    <col min="4766" max="4766" width="8" style="25" bestFit="1" customWidth="1"/>
    <col min="4767" max="4769" width="5" style="25" bestFit="1" customWidth="1"/>
    <col min="4770" max="4770" width="8" style="25" bestFit="1" customWidth="1"/>
    <col min="4771" max="4772" width="5" style="25" bestFit="1" customWidth="1"/>
    <col min="4773" max="4773" width="8" style="25" bestFit="1" customWidth="1"/>
    <col min="4774" max="4775" width="5" style="25" bestFit="1" customWidth="1"/>
    <col min="4776" max="4776" width="8" style="25" bestFit="1" customWidth="1"/>
    <col min="4777" max="4778" width="7" style="25" bestFit="1" customWidth="1"/>
    <col min="4779" max="4781" width="5" style="25" bestFit="1" customWidth="1"/>
    <col min="4782" max="4784" width="8" style="25" bestFit="1" customWidth="1"/>
    <col min="4785" max="4785" width="5" style="25" bestFit="1" customWidth="1"/>
    <col min="4786" max="4786" width="8" style="25" bestFit="1" customWidth="1"/>
    <col min="4787" max="4793" width="5" style="25" bestFit="1" customWidth="1"/>
    <col min="4794" max="4794" width="8" style="25" bestFit="1" customWidth="1"/>
    <col min="4795" max="4802" width="5" style="25" bestFit="1" customWidth="1"/>
    <col min="4803" max="4803" width="8" style="25" bestFit="1" customWidth="1"/>
    <col min="4804" max="4807" width="5" style="25" bestFit="1" customWidth="1"/>
    <col min="4808" max="4808" width="8" style="25" bestFit="1" customWidth="1"/>
    <col min="4809" max="4814" width="5" style="25" bestFit="1" customWidth="1"/>
    <col min="4815" max="4815" width="8" style="25" bestFit="1" customWidth="1"/>
    <col min="4816" max="4818" width="5" style="25" bestFit="1" customWidth="1"/>
    <col min="4819" max="4819" width="8" style="25" bestFit="1" customWidth="1"/>
    <col min="4820" max="4821" width="5" style="25" bestFit="1" customWidth="1"/>
    <col min="4822" max="4822" width="7" style="25" bestFit="1" customWidth="1"/>
    <col min="4823" max="4823" width="5" style="25" bestFit="1" customWidth="1"/>
    <col min="4824" max="4824" width="7" style="25" bestFit="1" customWidth="1"/>
    <col min="4825" max="4825" width="5" style="25" bestFit="1" customWidth="1"/>
    <col min="4826" max="4827" width="8" style="25" bestFit="1" customWidth="1"/>
    <col min="4828" max="4830" width="5" style="25" bestFit="1" customWidth="1"/>
    <col min="4831" max="4831" width="8" style="25" bestFit="1" customWidth="1"/>
    <col min="4832" max="4832" width="5" style="25" bestFit="1" customWidth="1"/>
    <col min="4833" max="4833" width="8" style="25" bestFit="1" customWidth="1"/>
    <col min="4834" max="4834" width="5" style="25" bestFit="1" customWidth="1"/>
    <col min="4835" max="4835" width="8" style="25" bestFit="1" customWidth="1"/>
    <col min="4836" max="4837" width="5" style="25" bestFit="1" customWidth="1"/>
    <col min="4838" max="4838" width="8" style="25" bestFit="1" customWidth="1"/>
    <col min="4839" max="4840" width="5" style="25" bestFit="1" customWidth="1"/>
    <col min="4841" max="4841" width="7" style="25" bestFit="1" customWidth="1"/>
    <col min="4842" max="4842" width="5" style="25" bestFit="1" customWidth="1"/>
    <col min="4843" max="4843" width="7" style="25" bestFit="1" customWidth="1"/>
    <col min="4844" max="4846" width="5" style="25" bestFit="1" customWidth="1"/>
    <col min="4847" max="4847" width="8" style="25" bestFit="1" customWidth="1"/>
    <col min="4848" max="4848" width="5" style="25" bestFit="1" customWidth="1"/>
    <col min="4849" max="4849" width="8" style="25" bestFit="1" customWidth="1"/>
    <col min="4850" max="4851" width="5" style="25" bestFit="1" customWidth="1"/>
    <col min="4852" max="4852" width="8" style="25" bestFit="1" customWidth="1"/>
    <col min="4853" max="4853" width="5" style="25" bestFit="1" customWidth="1"/>
    <col min="4854" max="4854" width="8" style="25" bestFit="1" customWidth="1"/>
    <col min="4855" max="4855" width="5" style="25" bestFit="1" customWidth="1"/>
    <col min="4856" max="4856" width="8" style="25" bestFit="1" customWidth="1"/>
    <col min="4857" max="4860" width="5" style="25" bestFit="1" customWidth="1"/>
    <col min="4861" max="4861" width="8" style="25" bestFit="1" customWidth="1"/>
    <col min="4862" max="4880" width="5" style="25" bestFit="1" customWidth="1"/>
    <col min="4881" max="4881" width="8" style="25" bestFit="1" customWidth="1"/>
    <col min="4882" max="4883" width="5" style="25" bestFit="1" customWidth="1"/>
    <col min="4884" max="4884" width="7" style="25" bestFit="1" customWidth="1"/>
    <col min="4885" max="4886" width="5" style="25" bestFit="1" customWidth="1"/>
    <col min="4887" max="4887" width="8" style="25" bestFit="1" customWidth="1"/>
    <col min="4888" max="4888" width="5" style="25" bestFit="1" customWidth="1"/>
    <col min="4889" max="4889" width="8" style="25" bestFit="1" customWidth="1"/>
    <col min="4890" max="4890" width="5" style="25" bestFit="1" customWidth="1"/>
    <col min="4891" max="4891" width="9" style="25" bestFit="1" customWidth="1"/>
    <col min="4892" max="4895" width="5" style="25" bestFit="1" customWidth="1"/>
    <col min="4896" max="4896" width="8" style="25" bestFit="1" customWidth="1"/>
    <col min="4897" max="4897" width="7" style="25" bestFit="1" customWidth="1"/>
    <col min="4898" max="4898" width="8" style="25" bestFit="1" customWidth="1"/>
    <col min="4899" max="4899" width="7" style="25" bestFit="1" customWidth="1"/>
    <col min="4900" max="4900" width="8" style="25" bestFit="1" customWidth="1"/>
    <col min="4901" max="4903" width="5" style="25" bestFit="1" customWidth="1"/>
    <col min="4904" max="4904" width="8" style="25" bestFit="1" customWidth="1"/>
    <col min="4905" max="4906" width="5" style="25" bestFit="1" customWidth="1"/>
    <col min="4907" max="4907" width="7" style="25" bestFit="1" customWidth="1"/>
    <col min="4908" max="4908" width="5" style="25" bestFit="1" customWidth="1"/>
    <col min="4909" max="4909" width="7" style="25" bestFit="1" customWidth="1"/>
    <col min="4910" max="4910" width="8" style="25" bestFit="1" customWidth="1"/>
    <col min="4911" max="4913" width="5" style="25" bestFit="1" customWidth="1"/>
    <col min="4914" max="4914" width="7" style="25" bestFit="1" customWidth="1"/>
    <col min="4915" max="4915" width="8" style="25" bestFit="1" customWidth="1"/>
    <col min="4916" max="4916" width="5" style="25" bestFit="1" customWidth="1"/>
    <col min="4917" max="4917" width="8" style="25" bestFit="1" customWidth="1"/>
    <col min="4918" max="4918" width="5" style="25" bestFit="1" customWidth="1"/>
    <col min="4919" max="4919" width="8" style="25" bestFit="1" customWidth="1"/>
    <col min="4920" max="4920" width="5" style="25" bestFit="1" customWidth="1"/>
    <col min="4921" max="4921" width="8" style="25" bestFit="1" customWidth="1"/>
    <col min="4922" max="4925" width="5" style="25" bestFit="1" customWidth="1"/>
    <col min="4926" max="4927" width="8" style="25" bestFit="1" customWidth="1"/>
    <col min="4928" max="4928" width="5" style="25" bestFit="1" customWidth="1"/>
    <col min="4929" max="4929" width="7" style="25" bestFit="1" customWidth="1"/>
    <col min="4930" max="4931" width="5" style="25" bestFit="1" customWidth="1"/>
    <col min="4932" max="4932" width="7" style="25" bestFit="1" customWidth="1"/>
    <col min="4933" max="4933" width="5" style="25" bestFit="1" customWidth="1"/>
    <col min="4934" max="4935" width="8" style="25" bestFit="1" customWidth="1"/>
    <col min="4936" max="4939" width="5" style="25" bestFit="1" customWidth="1"/>
    <col min="4940" max="4941" width="8" style="25" bestFit="1" customWidth="1"/>
    <col min="4942" max="4942" width="5" style="25" bestFit="1" customWidth="1"/>
    <col min="4943" max="4943" width="7" style="25" bestFit="1" customWidth="1"/>
    <col min="4944" max="4945" width="5" style="25" bestFit="1" customWidth="1"/>
    <col min="4946" max="4946" width="8" style="25" bestFit="1" customWidth="1"/>
    <col min="4947" max="4950" width="5" style="25" bestFit="1" customWidth="1"/>
    <col min="4951" max="4953" width="8" style="25" bestFit="1" customWidth="1"/>
    <col min="4954" max="4956" width="5" style="25" bestFit="1" customWidth="1"/>
    <col min="4957" max="4957" width="8" style="25" bestFit="1" customWidth="1"/>
    <col min="4958" max="4958" width="5" style="25" bestFit="1" customWidth="1"/>
    <col min="4959" max="4959" width="8" style="25" bestFit="1" customWidth="1"/>
    <col min="4960" max="4960" width="5" style="25" bestFit="1" customWidth="1"/>
    <col min="4961" max="4961" width="8" style="25" bestFit="1" customWidth="1"/>
    <col min="4962" max="4962" width="5" style="25" bestFit="1" customWidth="1"/>
    <col min="4963" max="4963" width="8" style="25" bestFit="1" customWidth="1"/>
    <col min="4964" max="4966" width="5" style="25" bestFit="1" customWidth="1"/>
    <col min="4967" max="4967" width="8" style="25" bestFit="1" customWidth="1"/>
    <col min="4968" max="4968" width="7" style="25" bestFit="1" customWidth="1"/>
    <col min="4969" max="4969" width="8" style="25" bestFit="1" customWidth="1"/>
    <col min="4970" max="4971" width="5" style="25" bestFit="1" customWidth="1"/>
    <col min="4972" max="4972" width="9" style="25" bestFit="1" customWidth="1"/>
    <col min="4973" max="4974" width="6" style="25" bestFit="1" customWidth="1"/>
    <col min="4975" max="4975" width="9" style="25" bestFit="1" customWidth="1"/>
    <col min="4976" max="4976" width="6" style="25" bestFit="1" customWidth="1"/>
    <col min="4977" max="4977" width="8" style="25" bestFit="1" customWidth="1"/>
    <col min="4978" max="4978" width="6" style="25" bestFit="1" customWidth="1"/>
    <col min="4979" max="4979" width="8" style="25" bestFit="1" customWidth="1"/>
    <col min="4980" max="4980" width="6" style="25" bestFit="1" customWidth="1"/>
    <col min="4981" max="4981" width="8" style="25" bestFit="1" customWidth="1"/>
    <col min="4982" max="4982" width="9" style="25" bestFit="1" customWidth="1"/>
    <col min="4983" max="4983" width="6" style="25" bestFit="1" customWidth="1"/>
    <col min="4984" max="4984" width="9" style="25" bestFit="1" customWidth="1"/>
    <col min="4985" max="4987" width="6" style="25" bestFit="1" customWidth="1"/>
    <col min="4988" max="4988" width="8" style="25" bestFit="1" customWidth="1"/>
    <col min="4989" max="4991" width="9" style="25" bestFit="1" customWidth="1"/>
    <col min="4992" max="4992" width="12.140625" style="25" bestFit="1" customWidth="1"/>
    <col min="4993" max="4993" width="6.42578125" style="25" bestFit="1" customWidth="1"/>
    <col min="4994" max="4995" width="4" style="25" bestFit="1" customWidth="1"/>
    <col min="4996" max="4996" width="7" style="25" bestFit="1" customWidth="1"/>
    <col min="4997" max="4999" width="4" style="25" bestFit="1" customWidth="1"/>
    <col min="5000" max="5003" width="5" style="25" bestFit="1" customWidth="1"/>
    <col min="5004" max="5005" width="7" style="25" bestFit="1" customWidth="1"/>
    <col min="5006" max="5007" width="5" style="25" bestFit="1" customWidth="1"/>
    <col min="5008" max="5008" width="8" style="25" bestFit="1" customWidth="1"/>
    <col min="5009" max="5009" width="7" style="25" bestFit="1" customWidth="1"/>
    <col min="5010" max="5012" width="8" style="25" bestFit="1" customWidth="1"/>
    <col min="5013" max="5013" width="5" style="25" bestFit="1" customWidth="1"/>
    <col min="5014" max="5014" width="8" style="25" bestFit="1" customWidth="1"/>
    <col min="5015" max="5015" width="5" style="25" bestFit="1" customWidth="1"/>
    <col min="5016" max="5016" width="7" style="25" bestFit="1" customWidth="1"/>
    <col min="5017" max="5019" width="5" style="25" bestFit="1" customWidth="1"/>
    <col min="5020" max="5020" width="8" style="25" bestFit="1" customWidth="1"/>
    <col min="5021" max="5021" width="5" style="25" bestFit="1" customWidth="1"/>
    <col min="5022" max="5022" width="8" style="25" bestFit="1" customWidth="1"/>
    <col min="5023" max="5023" width="5" style="25" bestFit="1" customWidth="1"/>
    <col min="5024" max="5024" width="8" style="25" bestFit="1" customWidth="1"/>
    <col min="5025" max="5025" width="5" style="25" bestFit="1" customWidth="1"/>
    <col min="5026" max="5027" width="9" style="25" bestFit="1" customWidth="1"/>
    <col min="5028" max="5028" width="8" style="25" bestFit="1" customWidth="1"/>
    <col min="5029" max="5029" width="5" style="25" bestFit="1" customWidth="1"/>
    <col min="5030" max="5030" width="9" style="25" bestFit="1" customWidth="1"/>
    <col min="5031" max="5031" width="5" style="25" bestFit="1" customWidth="1"/>
    <col min="5032" max="5032" width="8" style="25" bestFit="1" customWidth="1"/>
    <col min="5033" max="5033" width="5" style="25" bestFit="1" customWidth="1"/>
    <col min="5034" max="5035" width="8" style="25" bestFit="1" customWidth="1"/>
    <col min="5036" max="5036" width="5" style="25" bestFit="1" customWidth="1"/>
    <col min="5037" max="5037" width="9" style="25" bestFit="1" customWidth="1"/>
    <col min="5038" max="5038" width="7" style="25" bestFit="1" customWidth="1"/>
    <col min="5039" max="5043" width="5" style="25" bestFit="1" customWidth="1"/>
    <col min="5044" max="5044" width="7" style="25" bestFit="1" customWidth="1"/>
    <col min="5045" max="5046" width="8" style="25" bestFit="1" customWidth="1"/>
    <col min="5047" max="5047" width="7" style="25" bestFit="1" customWidth="1"/>
    <col min="5048" max="5048" width="5" style="25" bestFit="1" customWidth="1"/>
    <col min="5049" max="5049" width="9" style="25" bestFit="1" customWidth="1"/>
    <col min="5050" max="5050" width="5" style="25" bestFit="1" customWidth="1"/>
    <col min="5051" max="5051" width="8" style="25" bestFit="1" customWidth="1"/>
    <col min="5052" max="5052" width="5" style="25" bestFit="1" customWidth="1"/>
    <col min="5053" max="5054" width="8" style="25" bestFit="1" customWidth="1"/>
    <col min="5055" max="5055" width="7" style="25" bestFit="1" customWidth="1"/>
    <col min="5056" max="5061" width="5" style="25" bestFit="1" customWidth="1"/>
    <col min="5062" max="5062" width="7" style="25" bestFit="1" customWidth="1"/>
    <col min="5063" max="5064" width="5" style="25" bestFit="1" customWidth="1"/>
    <col min="5065" max="5065" width="9" style="25" bestFit="1" customWidth="1"/>
    <col min="5066" max="5066" width="5" style="25" bestFit="1" customWidth="1"/>
    <col min="5067" max="5067" width="7" style="25" bestFit="1" customWidth="1"/>
    <col min="5068" max="5069" width="5" style="25" bestFit="1" customWidth="1"/>
    <col min="5070" max="5070" width="7" style="25" bestFit="1" customWidth="1"/>
    <col min="5071" max="5071" width="8" style="25" bestFit="1" customWidth="1"/>
    <col min="5072" max="5073" width="5" style="25" bestFit="1" customWidth="1"/>
    <col min="5074" max="5074" width="7" style="25" bestFit="1" customWidth="1"/>
    <col min="5075" max="5075" width="8" style="25" bestFit="1" customWidth="1"/>
    <col min="5076" max="5076" width="7" style="25" bestFit="1" customWidth="1"/>
    <col min="5077" max="5078" width="5" style="25" bestFit="1" customWidth="1"/>
    <col min="5079" max="5080" width="8" style="25" bestFit="1" customWidth="1"/>
    <col min="5081" max="5081" width="5" style="25" bestFit="1" customWidth="1"/>
    <col min="5082" max="5082" width="8" style="25" bestFit="1" customWidth="1"/>
    <col min="5083" max="5083" width="5" style="25" bestFit="1" customWidth="1"/>
    <col min="5084" max="5084" width="7" style="25" bestFit="1" customWidth="1"/>
    <col min="5085" max="5088" width="5" style="25" bestFit="1" customWidth="1"/>
    <col min="5089" max="5091" width="8" style="25" bestFit="1" customWidth="1"/>
    <col min="5092" max="5093" width="5" style="25" bestFit="1" customWidth="1"/>
    <col min="5094" max="5094" width="8" style="25" bestFit="1" customWidth="1"/>
    <col min="5095" max="5095" width="5" style="25" bestFit="1" customWidth="1"/>
    <col min="5096" max="5097" width="7" style="25" bestFit="1" customWidth="1"/>
    <col min="5098" max="5098" width="8" style="25" bestFit="1" customWidth="1"/>
    <col min="5099" max="5099" width="5" style="25" bestFit="1" customWidth="1"/>
    <col min="5100" max="5104" width="8" style="25" bestFit="1" customWidth="1"/>
    <col min="5105" max="5105" width="7" style="25" bestFit="1" customWidth="1"/>
    <col min="5106" max="5106" width="5" style="25" bestFit="1" customWidth="1"/>
    <col min="5107" max="5107" width="8" style="25" bestFit="1" customWidth="1"/>
    <col min="5108" max="5108" width="5" style="25" bestFit="1" customWidth="1"/>
    <col min="5109" max="5109" width="7" style="25" bestFit="1" customWidth="1"/>
    <col min="5110" max="5111" width="5" style="25" bestFit="1" customWidth="1"/>
    <col min="5112" max="5113" width="7" style="25" bestFit="1" customWidth="1"/>
    <col min="5114" max="5115" width="5" style="25" bestFit="1" customWidth="1"/>
    <col min="5116" max="5116" width="7" style="25" bestFit="1" customWidth="1"/>
    <col min="5117" max="5117" width="8" style="25" bestFit="1" customWidth="1"/>
    <col min="5118" max="5118" width="5" style="25" bestFit="1" customWidth="1"/>
    <col min="5119" max="5119" width="8" style="25" bestFit="1" customWidth="1"/>
    <col min="5120" max="5120" width="5" style="25" bestFit="1" customWidth="1"/>
    <col min="5121" max="5122" width="7" style="25" bestFit="1" customWidth="1"/>
    <col min="5123" max="5123" width="8" style="25" bestFit="1" customWidth="1"/>
    <col min="5124" max="5125" width="5" style="25" bestFit="1" customWidth="1"/>
    <col min="5126" max="5126" width="8" style="25" bestFit="1" customWidth="1"/>
    <col min="5127" max="5127" width="5" style="25" bestFit="1" customWidth="1"/>
    <col min="5128" max="5128" width="7" style="25" bestFit="1" customWidth="1"/>
    <col min="5129" max="5129" width="5" style="25" bestFit="1" customWidth="1"/>
    <col min="5130" max="5130" width="8" style="25" bestFit="1" customWidth="1"/>
    <col min="5131" max="5131" width="5" style="25" bestFit="1" customWidth="1"/>
    <col min="5132" max="5132" width="9" style="25" bestFit="1" customWidth="1"/>
    <col min="5133" max="5134" width="8" style="25" bestFit="1" customWidth="1"/>
    <col min="5135" max="5135" width="7" style="25" bestFit="1" customWidth="1"/>
    <col min="5136" max="5136" width="5" style="25" bestFit="1" customWidth="1"/>
    <col min="5137" max="5137" width="7" style="25" bestFit="1" customWidth="1"/>
    <col min="5138" max="5138" width="5" style="25" bestFit="1" customWidth="1"/>
    <col min="5139" max="5139" width="8" style="25" bestFit="1" customWidth="1"/>
    <col min="5140" max="5140" width="7" style="25" bestFit="1" customWidth="1"/>
    <col min="5141" max="5141" width="8" style="25" bestFit="1" customWidth="1"/>
    <col min="5142" max="5143" width="5" style="25" bestFit="1" customWidth="1"/>
    <col min="5144" max="5144" width="7" style="25" bestFit="1" customWidth="1"/>
    <col min="5145" max="5147" width="8" style="25" bestFit="1" customWidth="1"/>
    <col min="5148" max="5150" width="5" style="25" bestFit="1" customWidth="1"/>
    <col min="5151" max="5151" width="7" style="25" bestFit="1" customWidth="1"/>
    <col min="5152" max="5154" width="8" style="25" bestFit="1" customWidth="1"/>
    <col min="5155" max="5159" width="5" style="25" bestFit="1" customWidth="1"/>
    <col min="5160" max="5160" width="7" style="25" bestFit="1" customWidth="1"/>
    <col min="5161" max="5162" width="8" style="25" bestFit="1" customWidth="1"/>
    <col min="5163" max="5163" width="5" style="25" bestFit="1" customWidth="1"/>
    <col min="5164" max="5165" width="8" style="25" bestFit="1" customWidth="1"/>
    <col min="5166" max="5166" width="5" style="25" bestFit="1" customWidth="1"/>
    <col min="5167" max="5167" width="8" style="25" bestFit="1" customWidth="1"/>
    <col min="5168" max="5168" width="7" style="25" bestFit="1" customWidth="1"/>
    <col min="5169" max="5169" width="5" style="25" bestFit="1" customWidth="1"/>
    <col min="5170" max="5173" width="8" style="25" bestFit="1" customWidth="1"/>
    <col min="5174" max="5174" width="7" style="25" bestFit="1" customWidth="1"/>
    <col min="5175" max="5175" width="8" style="25" bestFit="1" customWidth="1"/>
    <col min="5176" max="5176" width="5" style="25" bestFit="1" customWidth="1"/>
    <col min="5177" max="5178" width="8" style="25" bestFit="1" customWidth="1"/>
    <col min="5179" max="5179" width="5" style="25" bestFit="1" customWidth="1"/>
    <col min="5180" max="5181" width="8" style="25" bestFit="1" customWidth="1"/>
    <col min="5182" max="5182" width="5" style="25" bestFit="1" customWidth="1"/>
    <col min="5183" max="5183" width="7" style="25" bestFit="1" customWidth="1"/>
    <col min="5184" max="5184" width="5" style="25" bestFit="1" customWidth="1"/>
    <col min="5185" max="5185" width="8" style="25" bestFit="1" customWidth="1"/>
    <col min="5186" max="5186" width="7" style="25" bestFit="1" customWidth="1"/>
    <col min="5187" max="5187" width="5" style="25" bestFit="1" customWidth="1"/>
    <col min="5188" max="5188" width="7" style="25" bestFit="1" customWidth="1"/>
    <col min="5189" max="5192" width="5" style="25" bestFit="1" customWidth="1"/>
    <col min="5193" max="5193" width="8" style="25" bestFit="1" customWidth="1"/>
    <col min="5194" max="5195" width="5" style="25" bestFit="1" customWidth="1"/>
    <col min="5196" max="5196" width="8" style="25" bestFit="1" customWidth="1"/>
    <col min="5197" max="5197" width="5" style="25" bestFit="1" customWidth="1"/>
    <col min="5198" max="5198" width="8" style="25" bestFit="1" customWidth="1"/>
    <col min="5199" max="5199" width="5" style="25" bestFit="1" customWidth="1"/>
    <col min="5200" max="5200" width="8" style="25" bestFit="1" customWidth="1"/>
    <col min="5201" max="5201" width="5" style="25" bestFit="1" customWidth="1"/>
    <col min="5202" max="5202" width="8" style="25" bestFit="1" customWidth="1"/>
    <col min="5203" max="5203" width="7" style="25" bestFit="1" customWidth="1"/>
    <col min="5204" max="5204" width="8" style="25" bestFit="1" customWidth="1"/>
    <col min="5205" max="5205" width="5" style="25" bestFit="1" customWidth="1"/>
    <col min="5206" max="5206" width="7" style="25" bestFit="1" customWidth="1"/>
    <col min="5207" max="5208" width="8" style="25" bestFit="1" customWidth="1"/>
    <col min="5209" max="5209" width="5" style="25" bestFit="1" customWidth="1"/>
    <col min="5210" max="5214" width="8" style="25" bestFit="1" customWidth="1"/>
    <col min="5215" max="5215" width="7" style="25" bestFit="1" customWidth="1"/>
    <col min="5216" max="5216" width="8" style="25" bestFit="1" customWidth="1"/>
    <col min="5217" max="5217" width="7" style="25" bestFit="1" customWidth="1"/>
    <col min="5218" max="5220" width="8" style="25" bestFit="1" customWidth="1"/>
    <col min="5221" max="5222" width="7" style="25" bestFit="1" customWidth="1"/>
    <col min="5223" max="5223" width="5" style="25" bestFit="1" customWidth="1"/>
    <col min="5224" max="5224" width="8" style="25" bestFit="1" customWidth="1"/>
    <col min="5225" max="5225" width="5" style="25" bestFit="1" customWidth="1"/>
    <col min="5226" max="5228" width="8" style="25" bestFit="1" customWidth="1"/>
    <col min="5229" max="5233" width="5" style="25" bestFit="1" customWidth="1"/>
    <col min="5234" max="5234" width="8" style="25" bestFit="1" customWidth="1"/>
    <col min="5235" max="5235" width="5" style="25" bestFit="1" customWidth="1"/>
    <col min="5236" max="5236" width="8" style="25" bestFit="1" customWidth="1"/>
    <col min="5237" max="5237" width="5" style="25" bestFit="1" customWidth="1"/>
    <col min="5238" max="5238" width="8" style="25" bestFit="1" customWidth="1"/>
    <col min="5239" max="5239" width="7" style="25" bestFit="1" customWidth="1"/>
    <col min="5240" max="5244" width="5" style="25" bestFit="1" customWidth="1"/>
    <col min="5245" max="5246" width="8" style="25" bestFit="1" customWidth="1"/>
    <col min="5247" max="5247" width="5" style="25" bestFit="1" customWidth="1"/>
    <col min="5248" max="5248" width="8" style="25" bestFit="1" customWidth="1"/>
    <col min="5249" max="5258" width="5" style="25" bestFit="1" customWidth="1"/>
    <col min="5259" max="5259" width="8" style="25" bestFit="1" customWidth="1"/>
    <col min="5260" max="5260" width="7" style="25" bestFit="1" customWidth="1"/>
    <col min="5261" max="5261" width="5" style="25" bestFit="1" customWidth="1"/>
    <col min="5262" max="5262" width="8" style="25" bestFit="1" customWidth="1"/>
    <col min="5263" max="5263" width="7" style="25" bestFit="1" customWidth="1"/>
    <col min="5264" max="5264" width="5" style="25" bestFit="1" customWidth="1"/>
    <col min="5265" max="5265" width="8" style="25" bestFit="1" customWidth="1"/>
    <col min="5266" max="5268" width="5" style="25" bestFit="1" customWidth="1"/>
    <col min="5269" max="5269" width="8" style="25" bestFit="1" customWidth="1"/>
    <col min="5270" max="5271" width="5" style="25" bestFit="1" customWidth="1"/>
    <col min="5272" max="5272" width="8" style="25" bestFit="1" customWidth="1"/>
    <col min="5273" max="5274" width="5" style="25" bestFit="1" customWidth="1"/>
    <col min="5275" max="5275" width="8" style="25" bestFit="1" customWidth="1"/>
    <col min="5276" max="5277" width="7" style="25" bestFit="1" customWidth="1"/>
    <col min="5278" max="5280" width="5" style="25" bestFit="1" customWidth="1"/>
    <col min="5281" max="5283" width="8" style="25" bestFit="1" customWidth="1"/>
    <col min="5284" max="5284" width="5" style="25" bestFit="1" customWidth="1"/>
    <col min="5285" max="5285" width="8" style="25" bestFit="1" customWidth="1"/>
    <col min="5286" max="5292" width="5" style="25" bestFit="1" customWidth="1"/>
    <col min="5293" max="5293" width="8" style="25" bestFit="1" customWidth="1"/>
    <col min="5294" max="5301" width="5" style="25" bestFit="1" customWidth="1"/>
    <col min="5302" max="5302" width="8" style="25" bestFit="1" customWidth="1"/>
    <col min="5303" max="5306" width="5" style="25" bestFit="1" customWidth="1"/>
    <col min="5307" max="5307" width="8" style="25" bestFit="1" customWidth="1"/>
    <col min="5308" max="5313" width="5" style="25" bestFit="1" customWidth="1"/>
    <col min="5314" max="5314" width="8" style="25" bestFit="1" customWidth="1"/>
    <col min="5315" max="5317" width="5" style="25" bestFit="1" customWidth="1"/>
    <col min="5318" max="5318" width="8" style="25" bestFit="1" customWidth="1"/>
    <col min="5319" max="5320" width="5" style="25" bestFit="1" customWidth="1"/>
    <col min="5321" max="5321" width="7" style="25" bestFit="1" customWidth="1"/>
    <col min="5322" max="5322" width="5" style="25" bestFit="1" customWidth="1"/>
    <col min="5323" max="5323" width="7" style="25" bestFit="1" customWidth="1"/>
    <col min="5324" max="5324" width="5" style="25" bestFit="1" customWidth="1"/>
    <col min="5325" max="5326" width="8" style="25" bestFit="1" customWidth="1"/>
    <col min="5327" max="5329" width="5" style="25" bestFit="1" customWidth="1"/>
    <col min="5330" max="5330" width="8" style="25" bestFit="1" customWidth="1"/>
    <col min="5331" max="5331" width="5" style="25" bestFit="1" customWidth="1"/>
    <col min="5332" max="5332" width="8" style="25" bestFit="1" customWidth="1"/>
    <col min="5333" max="5333" width="5" style="25" bestFit="1" customWidth="1"/>
    <col min="5334" max="5334" width="8" style="25" bestFit="1" customWidth="1"/>
    <col min="5335" max="5336" width="5" style="25" bestFit="1" customWidth="1"/>
    <col min="5337" max="5337" width="8" style="25" bestFit="1" customWidth="1"/>
    <col min="5338" max="5339" width="5" style="25" bestFit="1" customWidth="1"/>
    <col min="5340" max="5340" width="7" style="25" bestFit="1" customWidth="1"/>
    <col min="5341" max="5341" width="5" style="25" bestFit="1" customWidth="1"/>
    <col min="5342" max="5342" width="7" style="25" bestFit="1" customWidth="1"/>
    <col min="5343" max="5345" width="5" style="25" bestFit="1" customWidth="1"/>
    <col min="5346" max="5346" width="8" style="25" bestFit="1" customWidth="1"/>
    <col min="5347" max="5347" width="5" style="25" bestFit="1" customWidth="1"/>
    <col min="5348" max="5348" width="8" style="25" bestFit="1" customWidth="1"/>
    <col min="5349" max="5350" width="5" style="25" bestFit="1" customWidth="1"/>
    <col min="5351" max="5351" width="8" style="25" bestFit="1" customWidth="1"/>
    <col min="5352" max="5352" width="5" style="25" bestFit="1" customWidth="1"/>
    <col min="5353" max="5353" width="8" style="25" bestFit="1" customWidth="1"/>
    <col min="5354" max="5354" width="5" style="25" bestFit="1" customWidth="1"/>
    <col min="5355" max="5355" width="8" style="25" bestFit="1" customWidth="1"/>
    <col min="5356" max="5359" width="5" style="25" bestFit="1" customWidth="1"/>
    <col min="5360" max="5360" width="8" style="25" bestFit="1" customWidth="1"/>
    <col min="5361" max="5379" width="5" style="25" bestFit="1" customWidth="1"/>
    <col min="5380" max="5380" width="8" style="25" bestFit="1" customWidth="1"/>
    <col min="5381" max="5382" width="5" style="25" bestFit="1" customWidth="1"/>
    <col min="5383" max="5383" width="7" style="25" bestFit="1" customWidth="1"/>
    <col min="5384" max="5385" width="5" style="25" bestFit="1" customWidth="1"/>
    <col min="5386" max="5386" width="8" style="25" bestFit="1" customWidth="1"/>
    <col min="5387" max="5387" width="5" style="25" bestFit="1" customWidth="1"/>
    <col min="5388" max="5388" width="8" style="25" bestFit="1" customWidth="1"/>
    <col min="5389" max="5389" width="5" style="25" bestFit="1" customWidth="1"/>
    <col min="5390" max="5390" width="9" style="25" bestFit="1" customWidth="1"/>
    <col min="5391" max="5394" width="5" style="25" bestFit="1" customWidth="1"/>
    <col min="5395" max="5395" width="8" style="25" bestFit="1" customWidth="1"/>
    <col min="5396" max="5396" width="7" style="25" bestFit="1" customWidth="1"/>
    <col min="5397" max="5397" width="8" style="25" bestFit="1" customWidth="1"/>
    <col min="5398" max="5398" width="7" style="25" bestFit="1" customWidth="1"/>
    <col min="5399" max="5399" width="8" style="25" bestFit="1" customWidth="1"/>
    <col min="5400" max="5402" width="5" style="25" bestFit="1" customWidth="1"/>
    <col min="5403" max="5403" width="8" style="25" bestFit="1" customWidth="1"/>
    <col min="5404" max="5405" width="5" style="25" bestFit="1" customWidth="1"/>
    <col min="5406" max="5406" width="7" style="25" bestFit="1" customWidth="1"/>
    <col min="5407" max="5407" width="5" style="25" bestFit="1" customWidth="1"/>
    <col min="5408" max="5408" width="7" style="25" bestFit="1" customWidth="1"/>
    <col min="5409" max="5409" width="8" style="25" bestFit="1" customWidth="1"/>
    <col min="5410" max="5412" width="5" style="25" bestFit="1" customWidth="1"/>
    <col min="5413" max="5413" width="7" style="25" bestFit="1" customWidth="1"/>
    <col min="5414" max="5414" width="8" style="25" bestFit="1" customWidth="1"/>
    <col min="5415" max="5415" width="5" style="25" bestFit="1" customWidth="1"/>
    <col min="5416" max="5416" width="8" style="25" bestFit="1" customWidth="1"/>
    <col min="5417" max="5417" width="5" style="25" bestFit="1" customWidth="1"/>
    <col min="5418" max="5418" width="8" style="25" bestFit="1" customWidth="1"/>
    <col min="5419" max="5419" width="5" style="25" bestFit="1" customWidth="1"/>
    <col min="5420" max="5420" width="8" style="25" bestFit="1" customWidth="1"/>
    <col min="5421" max="5424" width="5" style="25" bestFit="1" customWidth="1"/>
    <col min="5425" max="5426" width="8" style="25" bestFit="1" customWidth="1"/>
    <col min="5427" max="5427" width="5" style="25" bestFit="1" customWidth="1"/>
    <col min="5428" max="5428" width="7" style="25" bestFit="1" customWidth="1"/>
    <col min="5429" max="5430" width="5" style="25" bestFit="1" customWidth="1"/>
    <col min="5431" max="5431" width="7" style="25" bestFit="1" customWidth="1"/>
    <col min="5432" max="5432" width="5" style="25" bestFit="1" customWidth="1"/>
    <col min="5433" max="5434" width="8" style="25" bestFit="1" customWidth="1"/>
    <col min="5435" max="5438" width="5" style="25" bestFit="1" customWidth="1"/>
    <col min="5439" max="5440" width="8" style="25" bestFit="1" customWidth="1"/>
    <col min="5441" max="5441" width="5" style="25" bestFit="1" customWidth="1"/>
    <col min="5442" max="5442" width="7" style="25" bestFit="1" customWidth="1"/>
    <col min="5443" max="5444" width="5" style="25" bestFit="1" customWidth="1"/>
    <col min="5445" max="5445" width="8" style="25" bestFit="1" customWidth="1"/>
    <col min="5446" max="5449" width="5" style="25" bestFit="1" customWidth="1"/>
    <col min="5450" max="5452" width="8" style="25" bestFit="1" customWidth="1"/>
    <col min="5453" max="5455" width="5" style="25" bestFit="1" customWidth="1"/>
    <col min="5456" max="5456" width="8" style="25" bestFit="1" customWidth="1"/>
    <col min="5457" max="5457" width="5" style="25" bestFit="1" customWidth="1"/>
    <col min="5458" max="5458" width="8" style="25" bestFit="1" customWidth="1"/>
    <col min="5459" max="5459" width="5" style="25" bestFit="1" customWidth="1"/>
    <col min="5460" max="5460" width="8" style="25" bestFit="1" customWidth="1"/>
    <col min="5461" max="5461" width="5" style="25" bestFit="1" customWidth="1"/>
    <col min="5462" max="5462" width="8" style="25" bestFit="1" customWidth="1"/>
    <col min="5463" max="5465" width="5" style="25" bestFit="1" customWidth="1"/>
    <col min="5466" max="5466" width="8" style="25" bestFit="1" customWidth="1"/>
    <col min="5467" max="5467" width="7" style="25" bestFit="1" customWidth="1"/>
    <col min="5468" max="5468" width="8" style="25" bestFit="1" customWidth="1"/>
    <col min="5469" max="5470" width="5" style="25" bestFit="1" customWidth="1"/>
    <col min="5471" max="5471" width="9" style="25" bestFit="1" customWidth="1"/>
    <col min="5472" max="5473" width="6" style="25" bestFit="1" customWidth="1"/>
    <col min="5474" max="5474" width="9" style="25" bestFit="1" customWidth="1"/>
    <col min="5475" max="5475" width="6" style="25" bestFit="1" customWidth="1"/>
    <col min="5476" max="5476" width="8" style="25" bestFit="1" customWidth="1"/>
    <col min="5477" max="5477" width="6" style="25" bestFit="1" customWidth="1"/>
    <col min="5478" max="5478" width="8" style="25" bestFit="1" customWidth="1"/>
    <col min="5479" max="5479" width="6" style="25" bestFit="1" customWidth="1"/>
    <col min="5480" max="5480" width="8" style="25" bestFit="1" customWidth="1"/>
    <col min="5481" max="5481" width="9" style="25" bestFit="1" customWidth="1"/>
    <col min="5482" max="5482" width="6" style="25" bestFit="1" customWidth="1"/>
    <col min="5483" max="5483" width="9" style="25" bestFit="1" customWidth="1"/>
    <col min="5484" max="5486" width="6" style="25" bestFit="1" customWidth="1"/>
    <col min="5487" max="5487" width="8" style="25" bestFit="1" customWidth="1"/>
    <col min="5488" max="5490" width="9" style="25" bestFit="1" customWidth="1"/>
    <col min="5491" max="5491" width="12.5703125" style="25" bestFit="1" customWidth="1"/>
    <col min="5492" max="5492" width="6.140625" style="25" bestFit="1" customWidth="1"/>
    <col min="5493" max="5494" width="4" style="25" bestFit="1" customWidth="1"/>
    <col min="5495" max="5495" width="7" style="25" bestFit="1" customWidth="1"/>
    <col min="5496" max="5498" width="4" style="25" bestFit="1" customWidth="1"/>
    <col min="5499" max="5502" width="5" style="25" bestFit="1" customWidth="1"/>
    <col min="5503" max="5504" width="7" style="25" bestFit="1" customWidth="1"/>
    <col min="5505" max="5506" width="5" style="25" bestFit="1" customWidth="1"/>
    <col min="5507" max="5507" width="8" style="25" bestFit="1" customWidth="1"/>
    <col min="5508" max="5508" width="7" style="25" bestFit="1" customWidth="1"/>
    <col min="5509" max="5511" width="8" style="25" bestFit="1" customWidth="1"/>
    <col min="5512" max="5512" width="5" style="25" bestFit="1" customWidth="1"/>
    <col min="5513" max="5513" width="8" style="25" bestFit="1" customWidth="1"/>
    <col min="5514" max="5514" width="5" style="25" bestFit="1" customWidth="1"/>
    <col min="5515" max="5515" width="7" style="25" bestFit="1" customWidth="1"/>
    <col min="5516" max="5518" width="5" style="25" bestFit="1" customWidth="1"/>
    <col min="5519" max="5519" width="8" style="25" bestFit="1" customWidth="1"/>
    <col min="5520" max="5520" width="5" style="25" bestFit="1" customWidth="1"/>
    <col min="5521" max="5521" width="8" style="25" bestFit="1" customWidth="1"/>
    <col min="5522" max="5522" width="5" style="25" bestFit="1" customWidth="1"/>
    <col min="5523" max="5523" width="8" style="25" bestFit="1" customWidth="1"/>
    <col min="5524" max="5524" width="5" style="25" bestFit="1" customWidth="1"/>
    <col min="5525" max="5526" width="9" style="25" bestFit="1" customWidth="1"/>
    <col min="5527" max="5527" width="8" style="25" bestFit="1" customWidth="1"/>
    <col min="5528" max="5528" width="5" style="25" bestFit="1" customWidth="1"/>
    <col min="5529" max="5529" width="9" style="25" bestFit="1" customWidth="1"/>
    <col min="5530" max="5530" width="5" style="25" bestFit="1" customWidth="1"/>
    <col min="5531" max="5531" width="8" style="25" bestFit="1" customWidth="1"/>
    <col min="5532" max="5532" width="5" style="25" bestFit="1" customWidth="1"/>
    <col min="5533" max="5534" width="8" style="25" bestFit="1" customWidth="1"/>
    <col min="5535" max="5535" width="5" style="25" bestFit="1" customWidth="1"/>
    <col min="5536" max="5536" width="9" style="25" bestFit="1" customWidth="1"/>
    <col min="5537" max="5537" width="7" style="25" bestFit="1" customWidth="1"/>
    <col min="5538" max="5542" width="5" style="25" bestFit="1" customWidth="1"/>
    <col min="5543" max="5543" width="7" style="25" bestFit="1" customWidth="1"/>
    <col min="5544" max="5545" width="8" style="25" bestFit="1" customWidth="1"/>
    <col min="5546" max="5546" width="7" style="25" bestFit="1" customWidth="1"/>
    <col min="5547" max="5547" width="5" style="25" bestFit="1" customWidth="1"/>
    <col min="5548" max="5548" width="9" style="25" bestFit="1" customWidth="1"/>
    <col min="5549" max="5549" width="5" style="25" bestFit="1" customWidth="1"/>
    <col min="5550" max="5550" width="8" style="25" bestFit="1" customWidth="1"/>
    <col min="5551" max="5551" width="5" style="25" bestFit="1" customWidth="1"/>
    <col min="5552" max="5553" width="8" style="25" bestFit="1" customWidth="1"/>
    <col min="5554" max="5554" width="7" style="25" bestFit="1" customWidth="1"/>
    <col min="5555" max="5560" width="5" style="25" bestFit="1" customWidth="1"/>
    <col min="5561" max="5561" width="7" style="25" bestFit="1" customWidth="1"/>
    <col min="5562" max="5563" width="5" style="25" bestFit="1" customWidth="1"/>
    <col min="5564" max="5564" width="9" style="25" bestFit="1" customWidth="1"/>
    <col min="5565" max="5565" width="5" style="25" bestFit="1" customWidth="1"/>
    <col min="5566" max="5566" width="7" style="25" bestFit="1" customWidth="1"/>
    <col min="5567" max="5568" width="5" style="25" bestFit="1" customWidth="1"/>
    <col min="5569" max="5569" width="7" style="25" bestFit="1" customWidth="1"/>
    <col min="5570" max="5570" width="8" style="25" bestFit="1" customWidth="1"/>
    <col min="5571" max="5572" width="5" style="25" bestFit="1" customWidth="1"/>
    <col min="5573" max="5573" width="7" style="25" bestFit="1" customWidth="1"/>
    <col min="5574" max="5574" width="8" style="25" bestFit="1" customWidth="1"/>
    <col min="5575" max="5575" width="7" style="25" bestFit="1" customWidth="1"/>
    <col min="5576" max="5577" width="5" style="25" bestFit="1" customWidth="1"/>
    <col min="5578" max="5579" width="8" style="25" bestFit="1" customWidth="1"/>
    <col min="5580" max="5580" width="5" style="25" bestFit="1" customWidth="1"/>
    <col min="5581" max="5581" width="8" style="25" bestFit="1" customWidth="1"/>
    <col min="5582" max="5582" width="5" style="25" bestFit="1" customWidth="1"/>
    <col min="5583" max="5583" width="7" style="25" bestFit="1" customWidth="1"/>
    <col min="5584" max="5587" width="5" style="25" bestFit="1" customWidth="1"/>
    <col min="5588" max="5590" width="8" style="25" bestFit="1" customWidth="1"/>
    <col min="5591" max="5592" width="5" style="25" bestFit="1" customWidth="1"/>
    <col min="5593" max="5593" width="8" style="25" bestFit="1" customWidth="1"/>
    <col min="5594" max="5594" width="5" style="25" bestFit="1" customWidth="1"/>
    <col min="5595" max="5596" width="7" style="25" bestFit="1" customWidth="1"/>
    <col min="5597" max="5597" width="8" style="25" bestFit="1" customWidth="1"/>
    <col min="5598" max="5598" width="5" style="25" bestFit="1" customWidth="1"/>
    <col min="5599" max="5603" width="8" style="25" bestFit="1" customWidth="1"/>
    <col min="5604" max="5604" width="7" style="25" bestFit="1" customWidth="1"/>
    <col min="5605" max="5605" width="5" style="25" bestFit="1" customWidth="1"/>
    <col min="5606" max="5606" width="8" style="25" bestFit="1" customWidth="1"/>
    <col min="5607" max="5607" width="5" style="25" bestFit="1" customWidth="1"/>
    <col min="5608" max="5608" width="7" style="25" bestFit="1" customWidth="1"/>
    <col min="5609" max="5610" width="5" style="25" bestFit="1" customWidth="1"/>
    <col min="5611" max="5612" width="7" style="25" bestFit="1" customWidth="1"/>
    <col min="5613" max="5614" width="5" style="25" bestFit="1" customWidth="1"/>
    <col min="5615" max="5615" width="7" style="25" bestFit="1" customWidth="1"/>
    <col min="5616" max="5616" width="8" style="25" bestFit="1" customWidth="1"/>
    <col min="5617" max="5617" width="5" style="25" bestFit="1" customWidth="1"/>
    <col min="5618" max="5618" width="8" style="25" bestFit="1" customWidth="1"/>
    <col min="5619" max="5619" width="5" style="25" bestFit="1" customWidth="1"/>
    <col min="5620" max="5621" width="7" style="25" bestFit="1" customWidth="1"/>
    <col min="5622" max="5622" width="8" style="25" bestFit="1" customWidth="1"/>
    <col min="5623" max="5624" width="5" style="25" bestFit="1" customWidth="1"/>
    <col min="5625" max="5625" width="8" style="25" bestFit="1" customWidth="1"/>
    <col min="5626" max="5626" width="5" style="25" bestFit="1" customWidth="1"/>
    <col min="5627" max="5627" width="7" style="25" bestFit="1" customWidth="1"/>
    <col min="5628" max="5628" width="5" style="25" bestFit="1" customWidth="1"/>
    <col min="5629" max="5629" width="8" style="25" bestFit="1" customWidth="1"/>
    <col min="5630" max="5630" width="5" style="25" bestFit="1" customWidth="1"/>
    <col min="5631" max="5631" width="9" style="25" bestFit="1" customWidth="1"/>
    <col min="5632" max="5633" width="8" style="25" bestFit="1" customWidth="1"/>
    <col min="5634" max="5634" width="7" style="25" bestFit="1" customWidth="1"/>
    <col min="5635" max="5635" width="5" style="25" bestFit="1" customWidth="1"/>
    <col min="5636" max="5636" width="7" style="25" bestFit="1" customWidth="1"/>
    <col min="5637" max="5637" width="5" style="25" bestFit="1" customWidth="1"/>
    <col min="5638" max="5638" width="8" style="25" bestFit="1" customWidth="1"/>
    <col min="5639" max="5639" width="7" style="25" bestFit="1" customWidth="1"/>
    <col min="5640" max="5640" width="8" style="25" bestFit="1" customWidth="1"/>
    <col min="5641" max="5642" width="5" style="25" bestFit="1" customWidth="1"/>
    <col min="5643" max="5643" width="7" style="25" bestFit="1" customWidth="1"/>
    <col min="5644" max="5646" width="8" style="25" bestFit="1" customWidth="1"/>
    <col min="5647" max="5649" width="5" style="25" bestFit="1" customWidth="1"/>
    <col min="5650" max="5650" width="7" style="25" bestFit="1" customWidth="1"/>
    <col min="5651" max="5653" width="8" style="25" bestFit="1" customWidth="1"/>
    <col min="5654" max="5658" width="5" style="25" bestFit="1" customWidth="1"/>
    <col min="5659" max="5659" width="7" style="25" bestFit="1" customWidth="1"/>
    <col min="5660" max="5661" width="8" style="25" bestFit="1" customWidth="1"/>
    <col min="5662" max="5662" width="5" style="25" bestFit="1" customWidth="1"/>
    <col min="5663" max="5664" width="8" style="25" bestFit="1" customWidth="1"/>
    <col min="5665" max="5665" width="5" style="25" bestFit="1" customWidth="1"/>
    <col min="5666" max="5666" width="8" style="25" bestFit="1" customWidth="1"/>
    <col min="5667" max="5667" width="7" style="25" bestFit="1" customWidth="1"/>
    <col min="5668" max="5668" width="5" style="25" bestFit="1" customWidth="1"/>
    <col min="5669" max="5672" width="8" style="25" bestFit="1" customWidth="1"/>
    <col min="5673" max="5673" width="7" style="25" bestFit="1" customWidth="1"/>
    <col min="5674" max="5674" width="8" style="25" bestFit="1" customWidth="1"/>
    <col min="5675" max="5675" width="5" style="25" bestFit="1" customWidth="1"/>
    <col min="5676" max="5677" width="8" style="25" bestFit="1" customWidth="1"/>
    <col min="5678" max="5678" width="5" style="25" bestFit="1" customWidth="1"/>
    <col min="5679" max="5680" width="8" style="25" bestFit="1" customWidth="1"/>
    <col min="5681" max="5681" width="5" style="25" bestFit="1" customWidth="1"/>
    <col min="5682" max="5682" width="7" style="25" bestFit="1" customWidth="1"/>
    <col min="5683" max="5683" width="5" style="25" bestFit="1" customWidth="1"/>
    <col min="5684" max="5684" width="8" style="25" bestFit="1" customWidth="1"/>
    <col min="5685" max="5685" width="7" style="25" bestFit="1" customWidth="1"/>
    <col min="5686" max="5686" width="5" style="25" bestFit="1" customWidth="1"/>
    <col min="5687" max="5687" width="7" style="25" bestFit="1" customWidth="1"/>
    <col min="5688" max="5691" width="5" style="25" bestFit="1" customWidth="1"/>
    <col min="5692" max="5692" width="8" style="25" bestFit="1" customWidth="1"/>
    <col min="5693" max="5694" width="5" style="25" bestFit="1" customWidth="1"/>
    <col min="5695" max="5695" width="8" style="25" bestFit="1" customWidth="1"/>
    <col min="5696" max="5696" width="5" style="25" bestFit="1" customWidth="1"/>
    <col min="5697" max="5697" width="8" style="25" bestFit="1" customWidth="1"/>
    <col min="5698" max="5698" width="5" style="25" bestFit="1" customWidth="1"/>
    <col min="5699" max="5699" width="8" style="25" bestFit="1" customWidth="1"/>
    <col min="5700" max="5700" width="5" style="25" bestFit="1" customWidth="1"/>
    <col min="5701" max="5701" width="8" style="25" bestFit="1" customWidth="1"/>
    <col min="5702" max="5702" width="7" style="25" bestFit="1" customWidth="1"/>
    <col min="5703" max="5703" width="8" style="25" bestFit="1" customWidth="1"/>
    <col min="5704" max="5704" width="5" style="25" bestFit="1" customWidth="1"/>
    <col min="5705" max="5705" width="7" style="25" bestFit="1" customWidth="1"/>
    <col min="5706" max="5707" width="8" style="25" bestFit="1" customWidth="1"/>
    <col min="5708" max="5708" width="5" style="25" bestFit="1" customWidth="1"/>
    <col min="5709" max="5713" width="8" style="25" bestFit="1" customWidth="1"/>
    <col min="5714" max="5714" width="7" style="25" bestFit="1" customWidth="1"/>
    <col min="5715" max="5715" width="8" style="25" bestFit="1" customWidth="1"/>
    <col min="5716" max="5716" width="7" style="25" bestFit="1" customWidth="1"/>
    <col min="5717" max="5719" width="8" style="25" bestFit="1" customWidth="1"/>
    <col min="5720" max="5721" width="7" style="25" bestFit="1" customWidth="1"/>
    <col min="5722" max="5722" width="5" style="25" bestFit="1" customWidth="1"/>
    <col min="5723" max="5723" width="8" style="25" bestFit="1" customWidth="1"/>
    <col min="5724" max="5724" width="5" style="25" bestFit="1" customWidth="1"/>
    <col min="5725" max="5727" width="8" style="25" bestFit="1" customWidth="1"/>
    <col min="5728" max="5732" width="5" style="25" bestFit="1" customWidth="1"/>
    <col min="5733" max="5733" width="8" style="25" bestFit="1" customWidth="1"/>
    <col min="5734" max="5734" width="5" style="25" bestFit="1" customWidth="1"/>
    <col min="5735" max="5735" width="8" style="25" bestFit="1" customWidth="1"/>
    <col min="5736" max="5736" width="5" style="25" bestFit="1" customWidth="1"/>
    <col min="5737" max="5737" width="8" style="25" bestFit="1" customWidth="1"/>
    <col min="5738" max="5738" width="7" style="25" bestFit="1" customWidth="1"/>
    <col min="5739" max="5743" width="5" style="25" bestFit="1" customWidth="1"/>
    <col min="5744" max="5745" width="8" style="25" bestFit="1" customWidth="1"/>
    <col min="5746" max="5746" width="5" style="25" bestFit="1" customWidth="1"/>
    <col min="5747" max="5747" width="8" style="25" bestFit="1" customWidth="1"/>
    <col min="5748" max="5757" width="5" style="25" bestFit="1" customWidth="1"/>
    <col min="5758" max="5758" width="8" style="25" bestFit="1" customWidth="1"/>
    <col min="5759" max="5759" width="7" style="25" bestFit="1" customWidth="1"/>
    <col min="5760" max="5760" width="5" style="25" bestFit="1" customWidth="1"/>
    <col min="5761" max="5761" width="8" style="25" bestFit="1" customWidth="1"/>
    <col min="5762" max="5762" width="7" style="25" bestFit="1" customWidth="1"/>
    <col min="5763" max="5763" width="5" style="25" bestFit="1" customWidth="1"/>
    <col min="5764" max="5764" width="8" style="25" bestFit="1" customWidth="1"/>
    <col min="5765" max="5767" width="5" style="25" bestFit="1" customWidth="1"/>
    <col min="5768" max="5768" width="8" style="25" bestFit="1" customWidth="1"/>
    <col min="5769" max="5770" width="5" style="25" bestFit="1" customWidth="1"/>
    <col min="5771" max="5771" width="8" style="25" bestFit="1" customWidth="1"/>
    <col min="5772" max="5773" width="5" style="25" bestFit="1" customWidth="1"/>
    <col min="5774" max="5774" width="8" style="25" bestFit="1" customWidth="1"/>
    <col min="5775" max="5776" width="7" style="25" bestFit="1" customWidth="1"/>
    <col min="5777" max="5779" width="5" style="25" bestFit="1" customWidth="1"/>
    <col min="5780" max="5782" width="8" style="25" bestFit="1" customWidth="1"/>
    <col min="5783" max="5783" width="5" style="25" bestFit="1" customWidth="1"/>
    <col min="5784" max="5784" width="8" style="25" bestFit="1" customWidth="1"/>
    <col min="5785" max="5791" width="5" style="25" bestFit="1" customWidth="1"/>
    <col min="5792" max="5792" width="8" style="25" bestFit="1" customWidth="1"/>
    <col min="5793" max="5800" width="5" style="25" bestFit="1" customWidth="1"/>
    <col min="5801" max="5801" width="8" style="25" bestFit="1" customWidth="1"/>
    <col min="5802" max="5805" width="5" style="25" bestFit="1" customWidth="1"/>
    <col min="5806" max="5806" width="8" style="25" bestFit="1" customWidth="1"/>
    <col min="5807" max="5812" width="5" style="25" bestFit="1" customWidth="1"/>
    <col min="5813" max="5813" width="8" style="25" bestFit="1" customWidth="1"/>
    <col min="5814" max="5816" width="5" style="25" bestFit="1" customWidth="1"/>
    <col min="5817" max="5817" width="8" style="25" bestFit="1" customWidth="1"/>
    <col min="5818" max="5819" width="5" style="25" bestFit="1" customWidth="1"/>
    <col min="5820" max="5820" width="7" style="25" bestFit="1" customWidth="1"/>
    <col min="5821" max="5821" width="5" style="25" bestFit="1" customWidth="1"/>
    <col min="5822" max="5822" width="7" style="25" bestFit="1" customWidth="1"/>
    <col min="5823" max="5823" width="5" style="25" bestFit="1" customWidth="1"/>
    <col min="5824" max="5825" width="8" style="25" bestFit="1" customWidth="1"/>
    <col min="5826" max="5828" width="5" style="25" bestFit="1" customWidth="1"/>
    <col min="5829" max="5829" width="8" style="25" bestFit="1" customWidth="1"/>
    <col min="5830" max="5830" width="5" style="25" bestFit="1" customWidth="1"/>
    <col min="5831" max="5831" width="8" style="25" bestFit="1" customWidth="1"/>
    <col min="5832" max="5832" width="5" style="25" bestFit="1" customWidth="1"/>
    <col min="5833" max="5833" width="8" style="25" bestFit="1" customWidth="1"/>
    <col min="5834" max="5835" width="5" style="25" bestFit="1" customWidth="1"/>
    <col min="5836" max="5836" width="8" style="25" bestFit="1" customWidth="1"/>
    <col min="5837" max="5838" width="5" style="25" bestFit="1" customWidth="1"/>
    <col min="5839" max="5839" width="7" style="25" bestFit="1" customWidth="1"/>
    <col min="5840" max="5840" width="5" style="25" bestFit="1" customWidth="1"/>
    <col min="5841" max="5841" width="7" style="25" bestFit="1" customWidth="1"/>
    <col min="5842" max="5844" width="5" style="25" bestFit="1" customWidth="1"/>
    <col min="5845" max="5845" width="8" style="25" bestFit="1" customWidth="1"/>
    <col min="5846" max="5846" width="5" style="25" bestFit="1" customWidth="1"/>
    <col min="5847" max="5847" width="8" style="25" bestFit="1" customWidth="1"/>
    <col min="5848" max="5849" width="5" style="25" bestFit="1" customWidth="1"/>
    <col min="5850" max="5850" width="8" style="25" bestFit="1" customWidth="1"/>
    <col min="5851" max="5851" width="5" style="25" bestFit="1" customWidth="1"/>
    <col min="5852" max="5852" width="8" style="25" bestFit="1" customWidth="1"/>
    <col min="5853" max="5853" width="5" style="25" bestFit="1" customWidth="1"/>
    <col min="5854" max="5854" width="8" style="25" bestFit="1" customWidth="1"/>
    <col min="5855" max="5858" width="5" style="25" bestFit="1" customWidth="1"/>
    <col min="5859" max="5859" width="8" style="25" bestFit="1" customWidth="1"/>
    <col min="5860" max="5878" width="5" style="25" bestFit="1" customWidth="1"/>
    <col min="5879" max="5879" width="8" style="25" bestFit="1" customWidth="1"/>
    <col min="5880" max="5881" width="5" style="25" bestFit="1" customWidth="1"/>
    <col min="5882" max="5882" width="7" style="25" bestFit="1" customWidth="1"/>
    <col min="5883" max="5884" width="5" style="25" bestFit="1" customWidth="1"/>
    <col min="5885" max="5885" width="8" style="25" bestFit="1" customWidth="1"/>
    <col min="5886" max="5886" width="5" style="25" bestFit="1" customWidth="1"/>
    <col min="5887" max="5887" width="8" style="25" bestFit="1" customWidth="1"/>
    <col min="5888" max="5888" width="5" style="25" bestFit="1" customWidth="1"/>
    <col min="5889" max="5889" width="9" style="25" bestFit="1" customWidth="1"/>
    <col min="5890" max="5893" width="5" style="25" bestFit="1" customWidth="1"/>
    <col min="5894" max="5894" width="8" style="25" bestFit="1" customWidth="1"/>
    <col min="5895" max="5895" width="7" style="25" bestFit="1" customWidth="1"/>
    <col min="5896" max="5896" width="8" style="25" bestFit="1" customWidth="1"/>
    <col min="5897" max="5897" width="7" style="25" bestFit="1" customWidth="1"/>
    <col min="5898" max="5898" width="8" style="25" bestFit="1" customWidth="1"/>
    <col min="5899" max="5901" width="5" style="25" bestFit="1" customWidth="1"/>
    <col min="5902" max="5902" width="8" style="25" bestFit="1" customWidth="1"/>
    <col min="5903" max="5904" width="5" style="25" bestFit="1" customWidth="1"/>
    <col min="5905" max="5905" width="7" style="25" bestFit="1" customWidth="1"/>
    <col min="5906" max="5906" width="5" style="25" bestFit="1" customWidth="1"/>
    <col min="5907" max="5907" width="7" style="25" bestFit="1" customWidth="1"/>
    <col min="5908" max="5908" width="8" style="25" bestFit="1" customWidth="1"/>
    <col min="5909" max="5911" width="5" style="25" bestFit="1" customWidth="1"/>
    <col min="5912" max="5912" width="7" style="25" bestFit="1" customWidth="1"/>
    <col min="5913" max="5913" width="8" style="25" bestFit="1" customWidth="1"/>
    <col min="5914" max="5914" width="5" style="25" bestFit="1" customWidth="1"/>
    <col min="5915" max="5915" width="8" style="25" bestFit="1" customWidth="1"/>
    <col min="5916" max="5916" width="5" style="25" bestFit="1" customWidth="1"/>
    <col min="5917" max="5917" width="8" style="25" bestFit="1" customWidth="1"/>
    <col min="5918" max="5918" width="5" style="25" bestFit="1" customWidth="1"/>
    <col min="5919" max="5919" width="8" style="25" bestFit="1" customWidth="1"/>
    <col min="5920" max="5923" width="5" style="25" bestFit="1" customWidth="1"/>
    <col min="5924" max="5925" width="8" style="25" bestFit="1" customWidth="1"/>
    <col min="5926" max="5926" width="5" style="25" bestFit="1" customWidth="1"/>
    <col min="5927" max="5927" width="7" style="25" bestFit="1" customWidth="1"/>
    <col min="5928" max="5929" width="5" style="25" bestFit="1" customWidth="1"/>
    <col min="5930" max="5930" width="7" style="25" bestFit="1" customWidth="1"/>
    <col min="5931" max="5931" width="5" style="25" bestFit="1" customWidth="1"/>
    <col min="5932" max="5933" width="8" style="25" bestFit="1" customWidth="1"/>
    <col min="5934" max="5937" width="5" style="25" bestFit="1" customWidth="1"/>
    <col min="5938" max="5939" width="8" style="25" bestFit="1" customWidth="1"/>
    <col min="5940" max="5940" width="5" style="25" bestFit="1" customWidth="1"/>
    <col min="5941" max="5941" width="7" style="25" bestFit="1" customWidth="1"/>
    <col min="5942" max="5943" width="5" style="25" bestFit="1" customWidth="1"/>
    <col min="5944" max="5944" width="8" style="25" bestFit="1" customWidth="1"/>
    <col min="5945" max="5948" width="5" style="25" bestFit="1" customWidth="1"/>
    <col min="5949" max="5951" width="8" style="25" bestFit="1" customWidth="1"/>
    <col min="5952" max="5954" width="5" style="25" bestFit="1" customWidth="1"/>
    <col min="5955" max="5955" width="8" style="25" bestFit="1" customWidth="1"/>
    <col min="5956" max="5956" width="5" style="25" bestFit="1" customWidth="1"/>
    <col min="5957" max="5957" width="8" style="25" bestFit="1" customWidth="1"/>
    <col min="5958" max="5958" width="5" style="25" bestFit="1" customWidth="1"/>
    <col min="5959" max="5959" width="8" style="25" bestFit="1" customWidth="1"/>
    <col min="5960" max="5960" width="5" style="25" bestFit="1" customWidth="1"/>
    <col min="5961" max="5961" width="8" style="25" bestFit="1" customWidth="1"/>
    <col min="5962" max="5964" width="5" style="25" bestFit="1" customWidth="1"/>
    <col min="5965" max="5965" width="8" style="25" bestFit="1" customWidth="1"/>
    <col min="5966" max="5966" width="7" style="25" bestFit="1" customWidth="1"/>
    <col min="5967" max="5967" width="8" style="25" bestFit="1" customWidth="1"/>
    <col min="5968" max="5969" width="5" style="25" bestFit="1" customWidth="1"/>
    <col min="5970" max="5970" width="9" style="25" bestFit="1" customWidth="1"/>
    <col min="5971" max="5972" width="6" style="25" bestFit="1" customWidth="1"/>
    <col min="5973" max="5973" width="9" style="25" bestFit="1" customWidth="1"/>
    <col min="5974" max="5974" width="6" style="25" bestFit="1" customWidth="1"/>
    <col min="5975" max="5975" width="8" style="25" bestFit="1" customWidth="1"/>
    <col min="5976" max="5976" width="6" style="25" bestFit="1" customWidth="1"/>
    <col min="5977" max="5977" width="8" style="25" bestFit="1" customWidth="1"/>
    <col min="5978" max="5978" width="6" style="25" bestFit="1" customWidth="1"/>
    <col min="5979" max="5979" width="8" style="25" bestFit="1" customWidth="1"/>
    <col min="5980" max="5980" width="9" style="25" bestFit="1" customWidth="1"/>
    <col min="5981" max="5981" width="6" style="25" bestFit="1" customWidth="1"/>
    <col min="5982" max="5982" width="9" style="25" bestFit="1" customWidth="1"/>
    <col min="5983" max="5985" width="6" style="25" bestFit="1" customWidth="1"/>
    <col min="5986" max="5986" width="8" style="25" bestFit="1" customWidth="1"/>
    <col min="5987" max="5989" width="9" style="25" bestFit="1" customWidth="1"/>
    <col min="5990" max="5990" width="12.28515625" style="25" bestFit="1" customWidth="1"/>
    <col min="5991" max="5991" width="15.5703125" style="25" bestFit="1" customWidth="1"/>
    <col min="5992" max="16384" width="11.42578125" style="25"/>
  </cols>
  <sheetData>
    <row r="1" spans="1:17" ht="15" x14ac:dyDescent="0.25">
      <c r="A1"/>
      <c r="B1"/>
    </row>
    <row r="2" spans="1:17" s="38" customFormat="1" ht="15.75" x14ac:dyDescent="0.25">
      <c r="A2" s="37"/>
      <c r="C2" s="39"/>
      <c r="D2" s="49" t="s">
        <v>16</v>
      </c>
      <c r="E2" s="49" t="s">
        <v>16</v>
      </c>
      <c r="F2" s="49" t="s">
        <v>16</v>
      </c>
      <c r="G2" s="49" t="s">
        <v>16</v>
      </c>
      <c r="H2" s="49" t="s">
        <v>16</v>
      </c>
      <c r="I2" s="49" t="s">
        <v>16</v>
      </c>
      <c r="J2" s="49" t="s">
        <v>16</v>
      </c>
      <c r="K2" s="49" t="s">
        <v>16</v>
      </c>
      <c r="L2" s="49" t="s">
        <v>16</v>
      </c>
      <c r="M2" s="49" t="s">
        <v>16</v>
      </c>
      <c r="N2" s="49" t="s">
        <v>16</v>
      </c>
      <c r="O2" s="49" t="s">
        <v>16</v>
      </c>
    </row>
    <row r="3" spans="1:17" s="26" customFormat="1" x14ac:dyDescent="0.3">
      <c r="A3" s="51"/>
      <c r="B3" s="52"/>
      <c r="C3" s="43" t="s">
        <v>133</v>
      </c>
      <c r="D3" s="43" t="s">
        <v>134</v>
      </c>
      <c r="E3" s="43"/>
      <c r="F3" s="43"/>
      <c r="G3" s="43"/>
      <c r="H3" s="43"/>
      <c r="I3" s="43"/>
      <c r="J3" s="43"/>
      <c r="K3" s="43"/>
      <c r="L3" s="43"/>
      <c r="M3" s="43"/>
      <c r="N3" s="43"/>
      <c r="O3" s="43"/>
      <c r="P3" s="31"/>
      <c r="Q3" s="27"/>
    </row>
    <row r="4" spans="1:17" s="26" customFormat="1" x14ac:dyDescent="0.3">
      <c r="A4" s="47"/>
      <c r="B4" s="48"/>
      <c r="C4" s="43" t="s">
        <v>68</v>
      </c>
      <c r="D4" s="43" t="s">
        <v>68</v>
      </c>
      <c r="E4" s="43" t="s">
        <v>68</v>
      </c>
      <c r="F4" s="43" t="s">
        <v>68</v>
      </c>
      <c r="G4" s="43" t="s">
        <v>68</v>
      </c>
      <c r="H4" s="43" t="s">
        <v>68</v>
      </c>
      <c r="I4" s="43" t="s">
        <v>68</v>
      </c>
      <c r="J4" s="43" t="s">
        <v>68</v>
      </c>
      <c r="K4" s="43" t="s">
        <v>68</v>
      </c>
      <c r="L4" s="30" t="s">
        <v>69</v>
      </c>
      <c r="M4" s="30" t="s">
        <v>69</v>
      </c>
      <c r="N4" s="30" t="s">
        <v>69</v>
      </c>
      <c r="O4" s="30" t="s">
        <v>69</v>
      </c>
      <c r="P4" s="31"/>
      <c r="Q4" s="27"/>
    </row>
    <row r="5" spans="1:17" s="28" customFormat="1" ht="21" x14ac:dyDescent="0.35">
      <c r="A5" s="44" t="s">
        <v>135</v>
      </c>
      <c r="B5" s="44" t="s">
        <v>136</v>
      </c>
      <c r="C5" s="44" t="s">
        <v>70</v>
      </c>
      <c r="D5" s="44" t="s">
        <v>71</v>
      </c>
      <c r="E5" s="44" t="s">
        <v>72</v>
      </c>
      <c r="F5" s="44" t="s">
        <v>73</v>
      </c>
      <c r="G5" s="44" t="s">
        <v>74</v>
      </c>
      <c r="H5" s="44" t="s">
        <v>75</v>
      </c>
      <c r="I5" s="44" t="s">
        <v>76</v>
      </c>
      <c r="J5" s="44" t="s">
        <v>77</v>
      </c>
      <c r="K5" s="44" t="s">
        <v>78</v>
      </c>
      <c r="L5" s="44" t="s">
        <v>79</v>
      </c>
      <c r="M5" s="44" t="s">
        <v>80</v>
      </c>
      <c r="N5" s="44" t="s">
        <v>81</v>
      </c>
      <c r="O5" s="30" t="s">
        <v>70</v>
      </c>
      <c r="P5" s="31"/>
      <c r="Q5" s="29"/>
    </row>
    <row r="6" spans="1:17" ht="15.75" x14ac:dyDescent="0.25">
      <c r="A6" s="30">
        <v>102</v>
      </c>
      <c r="B6" s="45" t="s">
        <v>87</v>
      </c>
      <c r="C6" s="36">
        <v>364359</v>
      </c>
      <c r="D6" s="36">
        <v>556429</v>
      </c>
      <c r="E6" s="36">
        <v>752929</v>
      </c>
      <c r="F6" s="36">
        <v>949310</v>
      </c>
      <c r="G6" s="36">
        <v>1140683</v>
      </c>
      <c r="H6" s="36">
        <v>1324313</v>
      </c>
      <c r="I6" s="36">
        <v>1503757</v>
      </c>
      <c r="J6" s="36">
        <v>1693166</v>
      </c>
      <c r="K6" s="36">
        <v>1874846</v>
      </c>
      <c r="L6" s="36">
        <v>2054594</v>
      </c>
      <c r="M6" s="36">
        <v>2241674</v>
      </c>
      <c r="N6" s="36">
        <v>2427806</v>
      </c>
      <c r="O6" s="36">
        <v>16883866</v>
      </c>
      <c r="P6" s="31"/>
      <c r="Q6" s="31"/>
    </row>
    <row r="7" spans="1:17" ht="15.75" x14ac:dyDescent="0.25">
      <c r="A7" s="30">
        <v>102</v>
      </c>
      <c r="B7" s="45" t="s">
        <v>89</v>
      </c>
      <c r="C7" s="36">
        <v>79885.710750000013</v>
      </c>
      <c r="D7" s="36">
        <v>121997.05824999999</v>
      </c>
      <c r="E7" s="36">
        <v>165079.68324999991</v>
      </c>
      <c r="F7" s="36">
        <v>208136.21749999988</v>
      </c>
      <c r="G7" s="36">
        <v>248598.75324999992</v>
      </c>
      <c r="H7" s="36">
        <v>275071.71675000008</v>
      </c>
      <c r="I7" s="36">
        <v>298268.60325000004</v>
      </c>
      <c r="J7" s="36">
        <v>319478.69275000005</v>
      </c>
      <c r="K7" s="36">
        <v>322287.89999999979</v>
      </c>
      <c r="L7" s="36">
        <v>321094.40624999977</v>
      </c>
      <c r="M7" s="36">
        <v>321094.40624999977</v>
      </c>
      <c r="N7" s="36">
        <v>321094.40624999977</v>
      </c>
      <c r="O7" s="36">
        <v>3002087.5545000006</v>
      </c>
      <c r="P7" s="31"/>
      <c r="Q7" s="31"/>
    </row>
    <row r="8" spans="1:17" ht="15.75" x14ac:dyDescent="0.25">
      <c r="A8" s="30">
        <v>102</v>
      </c>
      <c r="B8" s="45" t="s">
        <v>91</v>
      </c>
      <c r="C8" s="36">
        <v>687.28846153846155</v>
      </c>
      <c r="D8" s="36">
        <v>1034.7692307692307</v>
      </c>
      <c r="E8" s="36">
        <v>1380.9230769230769</v>
      </c>
      <c r="F8" s="36">
        <v>1726.7307692307691</v>
      </c>
      <c r="G8" s="36">
        <v>2072.0769230769233</v>
      </c>
      <c r="H8" s="36">
        <v>2113.1538461538462</v>
      </c>
      <c r="I8" s="36">
        <v>2411.1923076923076</v>
      </c>
      <c r="J8" s="36">
        <v>2708.8269230769229</v>
      </c>
      <c r="K8" s="36">
        <v>3006.4038461538462</v>
      </c>
      <c r="L8" s="36">
        <v>3303.1730769230767</v>
      </c>
      <c r="M8" s="36">
        <v>3599.3076923076924</v>
      </c>
      <c r="N8" s="36">
        <v>3892.7307692307691</v>
      </c>
      <c r="O8" s="36">
        <v>27936.576923076926</v>
      </c>
      <c r="P8" s="31"/>
      <c r="Q8" s="31"/>
    </row>
    <row r="9" spans="1:17" ht="15.75" x14ac:dyDescent="0.25">
      <c r="A9" s="30">
        <v>102</v>
      </c>
      <c r="B9" s="45" t="s">
        <v>93</v>
      </c>
      <c r="C9" s="36">
        <v>546.01250000000005</v>
      </c>
      <c r="D9" s="36">
        <v>822.06666666666672</v>
      </c>
      <c r="E9" s="36">
        <v>1097.0666666666668</v>
      </c>
      <c r="F9" s="36">
        <v>1371.7916666666667</v>
      </c>
      <c r="G9" s="36">
        <v>1646.15</v>
      </c>
      <c r="H9" s="36">
        <v>1678.7833333333335</v>
      </c>
      <c r="I9" s="36">
        <v>1915.5583333333336</v>
      </c>
      <c r="J9" s="36">
        <v>2152.0124999999998</v>
      </c>
      <c r="K9" s="36">
        <v>2388.4208333333336</v>
      </c>
      <c r="L9" s="36">
        <v>2624.1875</v>
      </c>
      <c r="M9" s="36">
        <v>2859.4500000000003</v>
      </c>
      <c r="N9" s="36">
        <v>3092.5583333333334</v>
      </c>
      <c r="O9" s="36">
        <v>22194.058333333334</v>
      </c>
      <c r="P9" s="31"/>
      <c r="Q9" s="31"/>
    </row>
    <row r="10" spans="1:17" ht="15.75" x14ac:dyDescent="0.25">
      <c r="A10" s="30">
        <v>102</v>
      </c>
      <c r="B10" s="45" t="s">
        <v>95</v>
      </c>
      <c r="C10" s="36">
        <v>0</v>
      </c>
      <c r="D10" s="36">
        <v>0</v>
      </c>
      <c r="E10" s="36">
        <v>0</v>
      </c>
      <c r="F10" s="36">
        <v>0</v>
      </c>
      <c r="G10" s="36">
        <v>0</v>
      </c>
      <c r="H10" s="36">
        <v>0</v>
      </c>
      <c r="I10" s="36">
        <v>0</v>
      </c>
      <c r="J10" s="36">
        <v>0</v>
      </c>
      <c r="K10" s="36">
        <v>0</v>
      </c>
      <c r="L10" s="36">
        <v>0</v>
      </c>
      <c r="M10" s="36">
        <v>0</v>
      </c>
      <c r="N10" s="36">
        <v>0</v>
      </c>
      <c r="O10" s="36">
        <v>0</v>
      </c>
      <c r="P10" s="31"/>
      <c r="Q10" s="31"/>
    </row>
    <row r="11" spans="1:17" ht="15.75" x14ac:dyDescent="0.25">
      <c r="A11" s="30">
        <v>102</v>
      </c>
      <c r="B11" s="45" t="s">
        <v>97</v>
      </c>
      <c r="C11" s="36">
        <v>159.94999999999999</v>
      </c>
      <c r="D11" s="36">
        <v>159.94999999999999</v>
      </c>
      <c r="E11" s="36">
        <v>159.94999999999999</v>
      </c>
      <c r="F11" s="36">
        <v>159.94999999999999</v>
      </c>
      <c r="G11" s="36">
        <v>159.94999999999999</v>
      </c>
      <c r="H11" s="36">
        <v>159.94999999999999</v>
      </c>
      <c r="I11" s="36">
        <v>159.94999999999999</v>
      </c>
      <c r="J11" s="36">
        <v>159.94999999999999</v>
      </c>
      <c r="K11" s="36">
        <v>159.94999999999999</v>
      </c>
      <c r="L11" s="36">
        <v>159.94999999999999</v>
      </c>
      <c r="M11" s="36">
        <v>159.94999999999999</v>
      </c>
      <c r="N11" s="36">
        <v>159.94999999999999</v>
      </c>
      <c r="O11" s="36">
        <v>1919.3999999999999</v>
      </c>
      <c r="P11" s="31"/>
      <c r="Q11" s="31"/>
    </row>
    <row r="12" spans="1:17" ht="15.75" x14ac:dyDescent="0.25">
      <c r="A12" s="30">
        <v>102</v>
      </c>
      <c r="B12" s="45" t="s">
        <v>99</v>
      </c>
      <c r="C12" s="36">
        <v>137.81</v>
      </c>
      <c r="D12" s="36">
        <v>137.81</v>
      </c>
      <c r="E12" s="36">
        <v>137.81</v>
      </c>
      <c r="F12" s="36">
        <v>137.81</v>
      </c>
      <c r="G12" s="36">
        <v>137.81</v>
      </c>
      <c r="H12" s="36">
        <v>137.81</v>
      </c>
      <c r="I12" s="36">
        <v>137.81</v>
      </c>
      <c r="J12" s="36">
        <v>137.81</v>
      </c>
      <c r="K12" s="36">
        <v>137.81</v>
      </c>
      <c r="L12" s="36">
        <v>137.81</v>
      </c>
      <c r="M12" s="36">
        <v>137.81</v>
      </c>
      <c r="N12" s="36">
        <v>137.81</v>
      </c>
      <c r="O12" s="36">
        <v>1653.7199999999996</v>
      </c>
      <c r="P12" s="31"/>
      <c r="Q12" s="31"/>
    </row>
    <row r="13" spans="1:17" ht="15.75" x14ac:dyDescent="0.25">
      <c r="A13" s="30">
        <v>102</v>
      </c>
      <c r="B13" s="45" t="s">
        <v>101</v>
      </c>
      <c r="C13" s="36">
        <v>0</v>
      </c>
      <c r="D13" s="36">
        <v>0</v>
      </c>
      <c r="E13" s="36">
        <v>0</v>
      </c>
      <c r="F13" s="36">
        <v>0</v>
      </c>
      <c r="G13" s="36">
        <v>0</v>
      </c>
      <c r="H13" s="36">
        <v>0</v>
      </c>
      <c r="I13" s="36">
        <v>0</v>
      </c>
      <c r="J13" s="36">
        <v>0</v>
      </c>
      <c r="K13" s="36">
        <v>0</v>
      </c>
      <c r="L13" s="36">
        <v>0</v>
      </c>
      <c r="M13" s="36">
        <v>0</v>
      </c>
      <c r="N13" s="36">
        <v>0</v>
      </c>
      <c r="O13" s="36">
        <v>0</v>
      </c>
      <c r="P13" s="31"/>
      <c r="Q13" s="31"/>
    </row>
    <row r="14" spans="1:17" ht="15.75" x14ac:dyDescent="0.25">
      <c r="A14" s="30">
        <v>102</v>
      </c>
      <c r="B14" s="45" t="s">
        <v>103</v>
      </c>
      <c r="C14" s="36">
        <v>0</v>
      </c>
      <c r="D14" s="36">
        <v>0</v>
      </c>
      <c r="E14" s="36">
        <v>0</v>
      </c>
      <c r="F14" s="36">
        <v>0</v>
      </c>
      <c r="G14" s="36">
        <v>0</v>
      </c>
      <c r="H14" s="36">
        <v>0</v>
      </c>
      <c r="I14" s="36">
        <v>0</v>
      </c>
      <c r="J14" s="36">
        <v>0</v>
      </c>
      <c r="K14" s="36">
        <v>0</v>
      </c>
      <c r="L14" s="36">
        <v>0</v>
      </c>
      <c r="M14" s="36">
        <v>0</v>
      </c>
      <c r="N14" s="36">
        <v>0</v>
      </c>
      <c r="O14" s="36">
        <v>0</v>
      </c>
      <c r="P14" s="31"/>
      <c r="Q14" s="31"/>
    </row>
    <row r="15" spans="1:17" ht="15.75" x14ac:dyDescent="0.25">
      <c r="A15" s="30">
        <v>102</v>
      </c>
      <c r="B15" s="45" t="s">
        <v>105</v>
      </c>
      <c r="C15" s="36">
        <v>5142.84</v>
      </c>
      <c r="D15" s="36">
        <v>5142.84</v>
      </c>
      <c r="E15" s="36">
        <v>5142.84</v>
      </c>
      <c r="F15" s="36">
        <v>5142.84</v>
      </c>
      <c r="G15" s="36">
        <v>5142.84</v>
      </c>
      <c r="H15" s="36">
        <v>5142.84</v>
      </c>
      <c r="I15" s="36">
        <v>5142.84</v>
      </c>
      <c r="J15" s="36">
        <v>5142.84</v>
      </c>
      <c r="K15" s="36">
        <v>5142.84</v>
      </c>
      <c r="L15" s="36">
        <v>5142.84</v>
      </c>
      <c r="M15" s="36">
        <v>5142.84</v>
      </c>
      <c r="N15" s="36">
        <v>5142.84</v>
      </c>
      <c r="O15" s="36">
        <v>61714.079999999987</v>
      </c>
      <c r="P15" s="31"/>
      <c r="Q15" s="31"/>
    </row>
    <row r="16" spans="1:17" ht="15.75" x14ac:dyDescent="0.25">
      <c r="A16" s="30">
        <v>102</v>
      </c>
      <c r="B16" s="45" t="s">
        <v>107</v>
      </c>
      <c r="C16" s="36">
        <v>833.34</v>
      </c>
      <c r="D16" s="36">
        <v>833.34</v>
      </c>
      <c r="E16" s="36">
        <v>833.34</v>
      </c>
      <c r="F16" s="36">
        <v>833.34</v>
      </c>
      <c r="G16" s="36">
        <v>833.34</v>
      </c>
      <c r="H16" s="36">
        <v>833.34</v>
      </c>
      <c r="I16" s="36">
        <v>833.34</v>
      </c>
      <c r="J16" s="36">
        <v>833.34</v>
      </c>
      <c r="K16" s="36">
        <v>833.34</v>
      </c>
      <c r="L16" s="36">
        <v>833.34</v>
      </c>
      <c r="M16" s="36">
        <v>833.34</v>
      </c>
      <c r="N16" s="36">
        <v>833.34</v>
      </c>
      <c r="O16" s="36">
        <v>10000.08</v>
      </c>
      <c r="P16" s="31"/>
      <c r="Q16" s="31"/>
    </row>
    <row r="17" spans="1:17" ht="15.75" x14ac:dyDescent="0.25">
      <c r="A17" s="30">
        <v>102</v>
      </c>
      <c r="B17" s="45" t="s">
        <v>109</v>
      </c>
      <c r="C17" s="36">
        <v>0</v>
      </c>
      <c r="D17" s="36">
        <v>0</v>
      </c>
      <c r="E17" s="36">
        <v>0</v>
      </c>
      <c r="F17" s="36">
        <v>0</v>
      </c>
      <c r="G17" s="36">
        <v>0</v>
      </c>
      <c r="H17" s="36">
        <v>0</v>
      </c>
      <c r="I17" s="36">
        <v>0</v>
      </c>
      <c r="J17" s="36">
        <v>0</v>
      </c>
      <c r="K17" s="36">
        <v>0</v>
      </c>
      <c r="L17" s="36">
        <v>0</v>
      </c>
      <c r="M17" s="36">
        <v>0</v>
      </c>
      <c r="N17" s="36">
        <v>0</v>
      </c>
      <c r="O17" s="36">
        <v>0</v>
      </c>
      <c r="P17" s="31"/>
      <c r="Q17" s="31"/>
    </row>
    <row r="18" spans="1:17" ht="15.75" x14ac:dyDescent="0.25">
      <c r="A18" s="30">
        <v>102</v>
      </c>
      <c r="B18" s="45" t="s">
        <v>111</v>
      </c>
      <c r="C18" s="36">
        <v>0</v>
      </c>
      <c r="D18" s="36">
        <v>0</v>
      </c>
      <c r="E18" s="36">
        <v>0</v>
      </c>
      <c r="F18" s="36">
        <v>0</v>
      </c>
      <c r="G18" s="36">
        <v>0</v>
      </c>
      <c r="H18" s="36">
        <v>0</v>
      </c>
      <c r="I18" s="36">
        <v>0</v>
      </c>
      <c r="J18" s="36">
        <v>0</v>
      </c>
      <c r="K18" s="36">
        <v>0</v>
      </c>
      <c r="L18" s="36">
        <v>0</v>
      </c>
      <c r="M18" s="36">
        <v>0</v>
      </c>
      <c r="N18" s="36">
        <v>0</v>
      </c>
      <c r="O18" s="36">
        <v>0</v>
      </c>
      <c r="P18" s="31"/>
      <c r="Q18" s="31"/>
    </row>
    <row r="19" spans="1:17" ht="15.75" x14ac:dyDescent="0.25">
      <c r="A19" s="30">
        <v>102</v>
      </c>
      <c r="B19" s="45" t="s">
        <v>113</v>
      </c>
      <c r="C19" s="36">
        <v>0</v>
      </c>
      <c r="D19" s="36">
        <v>0</v>
      </c>
      <c r="E19" s="36">
        <v>0</v>
      </c>
      <c r="F19" s="36">
        <v>0</v>
      </c>
      <c r="G19" s="36">
        <v>0</v>
      </c>
      <c r="H19" s="36">
        <v>0</v>
      </c>
      <c r="I19" s="36">
        <v>0</v>
      </c>
      <c r="J19" s="36">
        <v>0</v>
      </c>
      <c r="K19" s="36">
        <v>0</v>
      </c>
      <c r="L19" s="36">
        <v>0</v>
      </c>
      <c r="M19" s="36">
        <v>0</v>
      </c>
      <c r="N19" s="36">
        <v>0</v>
      </c>
      <c r="O19" s="36">
        <v>0</v>
      </c>
      <c r="P19" s="31"/>
      <c r="Q19" s="31"/>
    </row>
    <row r="20" spans="1:17" ht="15.75" x14ac:dyDescent="0.25">
      <c r="A20" s="30">
        <v>102</v>
      </c>
      <c r="B20" s="45" t="s">
        <v>115</v>
      </c>
      <c r="C20" s="36">
        <v>7022.5</v>
      </c>
      <c r="D20" s="36">
        <v>6943</v>
      </c>
      <c r="E20" s="36">
        <v>6943</v>
      </c>
      <c r="F20" s="36">
        <v>6943</v>
      </c>
      <c r="G20" s="36">
        <v>6916.5</v>
      </c>
      <c r="H20" s="36">
        <v>6863.5</v>
      </c>
      <c r="I20" s="36">
        <v>6810.5</v>
      </c>
      <c r="J20" s="36">
        <v>6810.5</v>
      </c>
      <c r="K20" s="36">
        <v>6784</v>
      </c>
      <c r="L20" s="36">
        <v>6757.5</v>
      </c>
      <c r="M20" s="36">
        <v>6757.5</v>
      </c>
      <c r="N20" s="36">
        <v>6757.5</v>
      </c>
      <c r="O20" s="36">
        <v>82309</v>
      </c>
      <c r="P20" s="31"/>
      <c r="Q20" s="31"/>
    </row>
    <row r="21" spans="1:17" ht="15.75" x14ac:dyDescent="0.25">
      <c r="A21" s="30">
        <v>102</v>
      </c>
      <c r="B21" s="45" t="s">
        <v>117</v>
      </c>
      <c r="C21" s="36">
        <v>0</v>
      </c>
      <c r="D21" s="36">
        <v>0</v>
      </c>
      <c r="E21" s="36">
        <v>0</v>
      </c>
      <c r="F21" s="36">
        <v>0</v>
      </c>
      <c r="G21" s="36">
        <v>0</v>
      </c>
      <c r="H21" s="36">
        <v>0</v>
      </c>
      <c r="I21" s="36">
        <v>0</v>
      </c>
      <c r="J21" s="36">
        <v>0</v>
      </c>
      <c r="K21" s="36">
        <v>0</v>
      </c>
      <c r="L21" s="36">
        <v>0</v>
      </c>
      <c r="M21" s="36">
        <v>0</v>
      </c>
      <c r="N21" s="36">
        <v>0</v>
      </c>
      <c r="O21" s="36">
        <v>0</v>
      </c>
      <c r="P21" s="31"/>
      <c r="Q21" s="31"/>
    </row>
    <row r="22" spans="1:17" ht="15.75" x14ac:dyDescent="0.25">
      <c r="A22" s="30">
        <v>102</v>
      </c>
      <c r="B22" s="45" t="s">
        <v>119</v>
      </c>
      <c r="C22" s="36">
        <v>0</v>
      </c>
      <c r="D22" s="36">
        <v>0</v>
      </c>
      <c r="E22" s="36">
        <v>0</v>
      </c>
      <c r="F22" s="36">
        <v>0</v>
      </c>
      <c r="G22" s="36">
        <v>0</v>
      </c>
      <c r="H22" s="36">
        <v>0</v>
      </c>
      <c r="I22" s="36">
        <v>0</v>
      </c>
      <c r="J22" s="36">
        <v>0</v>
      </c>
      <c r="K22" s="36">
        <v>0</v>
      </c>
      <c r="L22" s="36">
        <v>0</v>
      </c>
      <c r="M22" s="36">
        <v>0</v>
      </c>
      <c r="N22" s="36">
        <v>0</v>
      </c>
      <c r="O22" s="36">
        <v>0</v>
      </c>
      <c r="P22" s="31"/>
      <c r="Q22" s="31"/>
    </row>
    <row r="23" spans="1:17" ht="15.75" x14ac:dyDescent="0.25">
      <c r="A23" s="30">
        <v>102</v>
      </c>
      <c r="B23" s="45" t="s">
        <v>121</v>
      </c>
      <c r="C23" s="36">
        <v>0</v>
      </c>
      <c r="D23" s="36">
        <v>0</v>
      </c>
      <c r="E23" s="36">
        <v>0</v>
      </c>
      <c r="F23" s="36">
        <v>0</v>
      </c>
      <c r="G23" s="36">
        <v>0</v>
      </c>
      <c r="H23" s="36">
        <v>0</v>
      </c>
      <c r="I23" s="36">
        <v>0</v>
      </c>
      <c r="J23" s="36">
        <v>0</v>
      </c>
      <c r="K23" s="36">
        <v>0</v>
      </c>
      <c r="L23" s="36">
        <v>0</v>
      </c>
      <c r="M23" s="36">
        <v>0</v>
      </c>
      <c r="N23" s="36">
        <v>0</v>
      </c>
      <c r="O23" s="36">
        <v>0</v>
      </c>
      <c r="P23" s="31"/>
      <c r="Q23" s="31"/>
    </row>
    <row r="24" spans="1:17" ht="15.75" x14ac:dyDescent="0.25">
      <c r="A24" s="30">
        <v>102</v>
      </c>
      <c r="B24" s="45" t="s">
        <v>123</v>
      </c>
      <c r="C24" s="36">
        <v>0</v>
      </c>
      <c r="D24" s="36">
        <v>0</v>
      </c>
      <c r="E24" s="36">
        <v>0</v>
      </c>
      <c r="F24" s="36">
        <v>0</v>
      </c>
      <c r="G24" s="36">
        <v>0</v>
      </c>
      <c r="H24" s="36">
        <v>0</v>
      </c>
      <c r="I24" s="36">
        <v>0</v>
      </c>
      <c r="J24" s="36">
        <v>0</v>
      </c>
      <c r="K24" s="36">
        <v>0</v>
      </c>
      <c r="L24" s="36">
        <v>0</v>
      </c>
      <c r="M24" s="36">
        <v>0</v>
      </c>
      <c r="N24" s="36">
        <v>0</v>
      </c>
      <c r="O24" s="36">
        <v>0</v>
      </c>
      <c r="P24" s="31"/>
      <c r="Q24" s="31"/>
    </row>
    <row r="25" spans="1:17" ht="15.75" x14ac:dyDescent="0.25">
      <c r="A25" s="30">
        <v>102</v>
      </c>
      <c r="B25" s="45" t="s">
        <v>125</v>
      </c>
      <c r="C25" s="36">
        <v>3253.9354883365327</v>
      </c>
      <c r="D25" s="36">
        <v>3375.7721122307635</v>
      </c>
      <c r="E25" s="36">
        <v>3514.8795160769168</v>
      </c>
      <c r="F25" s="36">
        <v>3653.847812519225</v>
      </c>
      <c r="G25" s="36">
        <v>3786.6959574230718</v>
      </c>
      <c r="H25" s="36">
        <v>3791.3340193461486</v>
      </c>
      <c r="I25" s="36">
        <v>3899.2361440576869</v>
      </c>
      <c r="J25" s="36">
        <v>4018.8453267980717</v>
      </c>
      <c r="K25" s="36">
        <v>4132.4966499711518</v>
      </c>
      <c r="L25" s="36">
        <v>4245.8233892019225</v>
      </c>
      <c r="M25" s="36">
        <v>4364.8297731923076</v>
      </c>
      <c r="N25" s="36">
        <v>4482.7464825192374</v>
      </c>
      <c r="O25" s="36">
        <v>46520.442671673016</v>
      </c>
      <c r="P25" s="31"/>
      <c r="Q25" s="31"/>
    </row>
    <row r="26" spans="1:17" ht="15.75" x14ac:dyDescent="0.25">
      <c r="A26" s="30">
        <v>102</v>
      </c>
      <c r="B26" s="45" t="s">
        <v>127</v>
      </c>
      <c r="C26" s="36">
        <v>6189.5254999999997</v>
      </c>
      <c r="D26" s="36">
        <v>6189.5254999999997</v>
      </c>
      <c r="E26" s="36">
        <v>6189.5254999999997</v>
      </c>
      <c r="F26" s="36">
        <v>6189.5254999999997</v>
      </c>
      <c r="G26" s="36">
        <v>6189.5254999999997</v>
      </c>
      <c r="H26" s="36">
        <v>6189.5254999999997</v>
      </c>
      <c r="I26" s="36">
        <v>6079.325499999999</v>
      </c>
      <c r="J26" s="36">
        <v>6079.325499999999</v>
      </c>
      <c r="K26" s="36">
        <v>6079.325499999999</v>
      </c>
      <c r="L26" s="36">
        <v>6079.325499999999</v>
      </c>
      <c r="M26" s="36">
        <v>6079.325499999999</v>
      </c>
      <c r="N26" s="36">
        <v>6079.325499999999</v>
      </c>
      <c r="O26" s="36">
        <v>73613.106</v>
      </c>
      <c r="P26" s="31"/>
      <c r="Q26" s="31"/>
    </row>
    <row r="27" spans="1:17" ht="15.75" x14ac:dyDescent="0.25">
      <c r="A27" s="30">
        <v>102</v>
      </c>
      <c r="B27" s="45" t="s">
        <v>129</v>
      </c>
      <c r="C27" s="36">
        <v>822.45000000000061</v>
      </c>
      <c r="D27" s="36">
        <v>822.45000000000061</v>
      </c>
      <c r="E27" s="36">
        <v>822.45000000000061</v>
      </c>
      <c r="F27" s="36">
        <v>822.45000000000061</v>
      </c>
      <c r="G27" s="36">
        <v>822.45000000000061</v>
      </c>
      <c r="H27" s="36">
        <v>822.45000000000061</v>
      </c>
      <c r="I27" s="36">
        <v>822.45000000000061</v>
      </c>
      <c r="J27" s="36">
        <v>822.45000000000061</v>
      </c>
      <c r="K27" s="36">
        <v>822.45000000000061</v>
      </c>
      <c r="L27" s="36">
        <v>822.45000000000061</v>
      </c>
      <c r="M27" s="36">
        <v>822.45000000000061</v>
      </c>
      <c r="N27" s="36">
        <v>822.45000000000061</v>
      </c>
      <c r="O27" s="36">
        <v>9869.3999999999905</v>
      </c>
      <c r="P27" s="31"/>
      <c r="Q27" s="31"/>
    </row>
    <row r="28" spans="1:17" ht="15" x14ac:dyDescent="0.25">
      <c r="A28" s="53"/>
      <c r="B28" s="53"/>
      <c r="C28" s="36"/>
      <c r="D28" s="36"/>
      <c r="E28" s="36"/>
      <c r="F28" s="36"/>
      <c r="G28" s="36"/>
      <c r="H28" s="36"/>
      <c r="I28" s="36"/>
      <c r="J28" s="36"/>
      <c r="K28" s="36"/>
      <c r="L28" s="36"/>
      <c r="M28" s="36"/>
      <c r="N28" s="36"/>
      <c r="O28" s="36"/>
      <c r="P28" s="31"/>
      <c r="Q28" s="31"/>
    </row>
    <row r="29" spans="1:17" ht="15.75" x14ac:dyDescent="0.25">
      <c r="A29" s="30">
        <v>100</v>
      </c>
      <c r="B29" s="45" t="s">
        <v>87</v>
      </c>
      <c r="C29" s="36">
        <v>200381</v>
      </c>
      <c r="D29" s="36">
        <v>313317</v>
      </c>
      <c r="E29" s="36">
        <v>425817</v>
      </c>
      <c r="F29" s="36">
        <v>538257</v>
      </c>
      <c r="G29" s="36">
        <v>646131</v>
      </c>
      <c r="H29" s="36">
        <v>736241</v>
      </c>
      <c r="I29" s="36">
        <v>843239</v>
      </c>
      <c r="J29" s="36">
        <v>950104</v>
      </c>
      <c r="K29" s="36">
        <v>1056949</v>
      </c>
      <c r="L29" s="36">
        <v>1163512</v>
      </c>
      <c r="M29" s="36">
        <v>1269892</v>
      </c>
      <c r="N29" s="36">
        <v>1298764</v>
      </c>
      <c r="O29" s="36">
        <v>9442604</v>
      </c>
      <c r="P29" s="31"/>
      <c r="Q29" s="31"/>
    </row>
    <row r="30" spans="1:17" ht="15.75" x14ac:dyDescent="0.25">
      <c r="A30" s="30">
        <v>100</v>
      </c>
      <c r="B30" s="45" t="s">
        <v>89</v>
      </c>
      <c r="C30" s="36">
        <v>43933.534249999997</v>
      </c>
      <c r="D30" s="36">
        <v>68694.752250000005</v>
      </c>
      <c r="E30" s="36">
        <v>93360.37724999999</v>
      </c>
      <c r="F30" s="36">
        <v>118012.84724999998</v>
      </c>
      <c r="G30" s="36">
        <v>140838.87799999997</v>
      </c>
      <c r="H30" s="36">
        <v>153307.51725</v>
      </c>
      <c r="I30" s="36">
        <v>167591.75025000004</v>
      </c>
      <c r="J30" s="36">
        <v>179755.75375000003</v>
      </c>
      <c r="K30" s="36">
        <v>182506.57375000053</v>
      </c>
      <c r="L30" s="36">
        <v>182583.09375000047</v>
      </c>
      <c r="M30" s="36">
        <v>182583.09375000047</v>
      </c>
      <c r="N30" s="36">
        <v>172509.54375000042</v>
      </c>
      <c r="O30" s="36">
        <v>1685677.7152500006</v>
      </c>
      <c r="P30" s="31"/>
      <c r="Q30" s="31"/>
    </row>
    <row r="31" spans="1:17" ht="15.75" x14ac:dyDescent="0.25">
      <c r="A31" s="30">
        <v>100</v>
      </c>
      <c r="B31" s="45" t="s">
        <v>91</v>
      </c>
      <c r="C31" s="36">
        <v>3407.2500000000005</v>
      </c>
      <c r="D31" s="36">
        <v>5013.9807692307704</v>
      </c>
      <c r="E31" s="36">
        <v>6614.9423076923067</v>
      </c>
      <c r="F31" s="36">
        <v>8213.7692307692323</v>
      </c>
      <c r="G31" s="36">
        <v>9810.4615384615372</v>
      </c>
      <c r="H31" s="36">
        <v>10188.865384615387</v>
      </c>
      <c r="I31" s="36">
        <v>11593.26923076923</v>
      </c>
      <c r="J31" s="36">
        <v>12996.403846153844</v>
      </c>
      <c r="K31" s="36">
        <v>14398.903846153846</v>
      </c>
      <c r="L31" s="36">
        <v>15797.596153846152</v>
      </c>
      <c r="M31" s="36">
        <v>17193.115384615387</v>
      </c>
      <c r="N31" s="36">
        <v>14130.807692307691</v>
      </c>
      <c r="O31" s="36">
        <v>129359.36538461538</v>
      </c>
      <c r="P31" s="31"/>
      <c r="Q31" s="31"/>
    </row>
    <row r="32" spans="1:17" ht="15.75" x14ac:dyDescent="0.25">
      <c r="A32" s="30">
        <v>100</v>
      </c>
      <c r="B32" s="45" t="s">
        <v>93</v>
      </c>
      <c r="C32" s="36">
        <v>2706.8708333333334</v>
      </c>
      <c r="D32" s="36">
        <v>3983.3291666666673</v>
      </c>
      <c r="E32" s="36">
        <v>5255.2041666666673</v>
      </c>
      <c r="F32" s="36">
        <v>6525.383333333335</v>
      </c>
      <c r="G32" s="36">
        <v>7793.8666666666659</v>
      </c>
      <c r="H32" s="36">
        <v>8094.4875000000011</v>
      </c>
      <c r="I32" s="36">
        <v>9210.2083333333339</v>
      </c>
      <c r="J32" s="36">
        <v>10324.920833333337</v>
      </c>
      <c r="K32" s="36">
        <v>11439.129166666668</v>
      </c>
      <c r="L32" s="36">
        <v>12550.312500000004</v>
      </c>
      <c r="M32" s="36">
        <v>13658.975</v>
      </c>
      <c r="N32" s="36">
        <v>11226.14166666667</v>
      </c>
      <c r="O32" s="36">
        <v>102768.82916666668</v>
      </c>
      <c r="P32" s="31"/>
      <c r="Q32" s="31"/>
    </row>
    <row r="33" spans="1:17" ht="15.75" x14ac:dyDescent="0.25">
      <c r="A33" s="30">
        <v>100</v>
      </c>
      <c r="B33" s="45" t="s">
        <v>95</v>
      </c>
      <c r="C33" s="36">
        <v>0</v>
      </c>
      <c r="D33" s="36">
        <v>0</v>
      </c>
      <c r="E33" s="36">
        <v>0</v>
      </c>
      <c r="F33" s="36">
        <v>0</v>
      </c>
      <c r="G33" s="36">
        <v>0</v>
      </c>
      <c r="H33" s="36">
        <v>0</v>
      </c>
      <c r="I33" s="36">
        <v>0</v>
      </c>
      <c r="J33" s="36">
        <v>0</v>
      </c>
      <c r="K33" s="36">
        <v>0</v>
      </c>
      <c r="L33" s="36">
        <v>0</v>
      </c>
      <c r="M33" s="36">
        <v>0</v>
      </c>
      <c r="N33" s="36">
        <v>0</v>
      </c>
      <c r="O33" s="36">
        <v>0</v>
      </c>
      <c r="P33" s="31"/>
      <c r="Q33" s="31"/>
    </row>
    <row r="34" spans="1:17" ht="15.75" x14ac:dyDescent="0.25">
      <c r="A34" s="30">
        <v>100</v>
      </c>
      <c r="B34" s="45" t="s">
        <v>97</v>
      </c>
      <c r="C34" s="36">
        <v>0</v>
      </c>
      <c r="D34" s="36">
        <v>0</v>
      </c>
      <c r="E34" s="36">
        <v>0</v>
      </c>
      <c r="F34" s="36">
        <v>0</v>
      </c>
      <c r="G34" s="36">
        <v>0</v>
      </c>
      <c r="H34" s="36">
        <v>0</v>
      </c>
      <c r="I34" s="36">
        <v>0</v>
      </c>
      <c r="J34" s="36">
        <v>0</v>
      </c>
      <c r="K34" s="36">
        <v>0</v>
      </c>
      <c r="L34" s="36">
        <v>0</v>
      </c>
      <c r="M34" s="36">
        <v>0</v>
      </c>
      <c r="N34" s="36">
        <v>0</v>
      </c>
      <c r="O34" s="36">
        <v>0</v>
      </c>
      <c r="P34" s="31"/>
      <c r="Q34" s="31"/>
    </row>
    <row r="35" spans="1:17" ht="15.75" x14ac:dyDescent="0.25">
      <c r="A35" s="30">
        <v>100</v>
      </c>
      <c r="B35" s="45" t="s">
        <v>99</v>
      </c>
      <c r="C35" s="36">
        <v>0</v>
      </c>
      <c r="D35" s="36">
        <v>0</v>
      </c>
      <c r="E35" s="36">
        <v>0</v>
      </c>
      <c r="F35" s="36">
        <v>0</v>
      </c>
      <c r="G35" s="36">
        <v>0</v>
      </c>
      <c r="H35" s="36">
        <v>0</v>
      </c>
      <c r="I35" s="36">
        <v>0</v>
      </c>
      <c r="J35" s="36">
        <v>0</v>
      </c>
      <c r="K35" s="36">
        <v>0</v>
      </c>
      <c r="L35" s="36">
        <v>0</v>
      </c>
      <c r="M35" s="36">
        <v>0</v>
      </c>
      <c r="N35" s="36">
        <v>0</v>
      </c>
      <c r="O35" s="36">
        <v>0</v>
      </c>
      <c r="P35" s="31"/>
      <c r="Q35" s="31"/>
    </row>
    <row r="36" spans="1:17" ht="15.75" x14ac:dyDescent="0.25">
      <c r="A36" s="30">
        <v>100</v>
      </c>
      <c r="B36" s="45" t="s">
        <v>101</v>
      </c>
      <c r="C36" s="36">
        <v>0</v>
      </c>
      <c r="D36" s="36">
        <v>0</v>
      </c>
      <c r="E36" s="36">
        <v>0</v>
      </c>
      <c r="F36" s="36">
        <v>0</v>
      </c>
      <c r="G36" s="36">
        <v>0</v>
      </c>
      <c r="H36" s="36">
        <v>0</v>
      </c>
      <c r="I36" s="36">
        <v>0</v>
      </c>
      <c r="J36" s="36">
        <v>0</v>
      </c>
      <c r="K36" s="36">
        <v>0</v>
      </c>
      <c r="L36" s="36">
        <v>0</v>
      </c>
      <c r="M36" s="36">
        <v>0</v>
      </c>
      <c r="N36" s="36">
        <v>0</v>
      </c>
      <c r="O36" s="36">
        <v>0</v>
      </c>
      <c r="P36" s="31"/>
      <c r="Q36" s="31"/>
    </row>
    <row r="37" spans="1:17" ht="15.75" x14ac:dyDescent="0.25">
      <c r="A37" s="30">
        <v>100</v>
      </c>
      <c r="B37" s="45" t="s">
        <v>103</v>
      </c>
      <c r="C37" s="36">
        <v>0</v>
      </c>
      <c r="D37" s="36">
        <v>0</v>
      </c>
      <c r="E37" s="36">
        <v>0</v>
      </c>
      <c r="F37" s="36">
        <v>0</v>
      </c>
      <c r="G37" s="36">
        <v>0</v>
      </c>
      <c r="H37" s="36">
        <v>0</v>
      </c>
      <c r="I37" s="36">
        <v>0</v>
      </c>
      <c r="J37" s="36">
        <v>0</v>
      </c>
      <c r="K37" s="36">
        <v>0</v>
      </c>
      <c r="L37" s="36">
        <v>0</v>
      </c>
      <c r="M37" s="36">
        <v>0</v>
      </c>
      <c r="N37" s="36">
        <v>0</v>
      </c>
      <c r="O37" s="36">
        <v>0</v>
      </c>
      <c r="P37" s="31"/>
      <c r="Q37" s="31"/>
    </row>
    <row r="38" spans="1:17" ht="15.75" x14ac:dyDescent="0.25">
      <c r="A38" s="30">
        <v>100</v>
      </c>
      <c r="B38" s="45" t="s">
        <v>105</v>
      </c>
      <c r="C38" s="36">
        <v>0</v>
      </c>
      <c r="D38" s="36">
        <v>0</v>
      </c>
      <c r="E38" s="36">
        <v>0</v>
      </c>
      <c r="F38" s="36">
        <v>0</v>
      </c>
      <c r="G38" s="36">
        <v>0</v>
      </c>
      <c r="H38" s="36">
        <v>0</v>
      </c>
      <c r="I38" s="36">
        <v>0</v>
      </c>
      <c r="J38" s="36">
        <v>0</v>
      </c>
      <c r="K38" s="36">
        <v>0</v>
      </c>
      <c r="L38" s="36">
        <v>0</v>
      </c>
      <c r="M38" s="36">
        <v>0</v>
      </c>
      <c r="N38" s="36">
        <v>0</v>
      </c>
      <c r="O38" s="36">
        <v>0</v>
      </c>
      <c r="P38" s="31"/>
      <c r="Q38" s="31"/>
    </row>
    <row r="39" spans="1:17" ht="15.75" x14ac:dyDescent="0.25">
      <c r="A39" s="30">
        <v>100</v>
      </c>
      <c r="B39" s="45" t="s">
        <v>107</v>
      </c>
      <c r="C39" s="36">
        <v>0</v>
      </c>
      <c r="D39" s="36">
        <v>0</v>
      </c>
      <c r="E39" s="36">
        <v>0</v>
      </c>
      <c r="F39" s="36">
        <v>0</v>
      </c>
      <c r="G39" s="36">
        <v>0</v>
      </c>
      <c r="H39" s="36">
        <v>0</v>
      </c>
      <c r="I39" s="36">
        <v>0</v>
      </c>
      <c r="J39" s="36">
        <v>0</v>
      </c>
      <c r="K39" s="36">
        <v>0</v>
      </c>
      <c r="L39" s="36">
        <v>0</v>
      </c>
      <c r="M39" s="36">
        <v>0</v>
      </c>
      <c r="N39" s="36">
        <v>0</v>
      </c>
      <c r="O39" s="36">
        <v>0</v>
      </c>
      <c r="P39" s="31"/>
      <c r="Q39" s="31"/>
    </row>
    <row r="40" spans="1:17" ht="15.75" x14ac:dyDescent="0.25">
      <c r="A40" s="30">
        <v>100</v>
      </c>
      <c r="B40" s="45" t="s">
        <v>109</v>
      </c>
      <c r="C40" s="36">
        <v>0</v>
      </c>
      <c r="D40" s="36">
        <v>0</v>
      </c>
      <c r="E40" s="36">
        <v>0</v>
      </c>
      <c r="F40" s="36">
        <v>0</v>
      </c>
      <c r="G40" s="36">
        <v>0</v>
      </c>
      <c r="H40" s="36">
        <v>0</v>
      </c>
      <c r="I40" s="36">
        <v>0</v>
      </c>
      <c r="J40" s="36">
        <v>0</v>
      </c>
      <c r="K40" s="36">
        <v>0</v>
      </c>
      <c r="L40" s="36">
        <v>0</v>
      </c>
      <c r="M40" s="36">
        <v>0</v>
      </c>
      <c r="N40" s="36">
        <v>0</v>
      </c>
      <c r="O40" s="36">
        <v>0</v>
      </c>
      <c r="P40" s="31"/>
      <c r="Q40" s="31"/>
    </row>
    <row r="41" spans="1:17" ht="15.75" x14ac:dyDescent="0.25">
      <c r="A41" s="30">
        <v>100</v>
      </c>
      <c r="B41" s="45" t="s">
        <v>111</v>
      </c>
      <c r="C41" s="36">
        <v>0</v>
      </c>
      <c r="D41" s="36">
        <v>0</v>
      </c>
      <c r="E41" s="36">
        <v>0</v>
      </c>
      <c r="F41" s="36">
        <v>0</v>
      </c>
      <c r="G41" s="36">
        <v>0</v>
      </c>
      <c r="H41" s="36">
        <v>0</v>
      </c>
      <c r="I41" s="36">
        <v>0</v>
      </c>
      <c r="J41" s="36">
        <v>0</v>
      </c>
      <c r="K41" s="36">
        <v>0</v>
      </c>
      <c r="L41" s="36">
        <v>0</v>
      </c>
      <c r="M41" s="36">
        <v>0</v>
      </c>
      <c r="N41" s="36">
        <v>0</v>
      </c>
      <c r="O41" s="36">
        <v>0</v>
      </c>
      <c r="P41" s="31"/>
      <c r="Q41" s="31"/>
    </row>
    <row r="42" spans="1:17" ht="15.75" x14ac:dyDescent="0.25">
      <c r="A42" s="30">
        <v>100</v>
      </c>
      <c r="B42" s="45" t="s">
        <v>113</v>
      </c>
      <c r="C42" s="36">
        <v>-28.650000000000002</v>
      </c>
      <c r="D42" s="36">
        <v>-28.650000000000002</v>
      </c>
      <c r="E42" s="36">
        <v>-28.650000000000002</v>
      </c>
      <c r="F42" s="36">
        <v>-28.650000000000002</v>
      </c>
      <c r="G42" s="36">
        <v>-28.650000000000002</v>
      </c>
      <c r="H42" s="36">
        <v>-28.650000000000002</v>
      </c>
      <c r="I42" s="36">
        <v>-28.650000000000002</v>
      </c>
      <c r="J42" s="36">
        <v>-28.650000000000002</v>
      </c>
      <c r="K42" s="36">
        <v>-28.650000000000002</v>
      </c>
      <c r="L42" s="36">
        <v>-28.650000000000002</v>
      </c>
      <c r="M42" s="36">
        <v>-28.650000000000002</v>
      </c>
      <c r="N42" s="36">
        <v>-28.650000000000002</v>
      </c>
      <c r="O42" s="36">
        <v>-343.8</v>
      </c>
      <c r="P42" s="31"/>
      <c r="Q42" s="31"/>
    </row>
    <row r="43" spans="1:17" ht="15.75" x14ac:dyDescent="0.25">
      <c r="A43" s="30">
        <v>100</v>
      </c>
      <c r="B43" s="45" t="s">
        <v>115</v>
      </c>
      <c r="C43" s="36">
        <v>3975</v>
      </c>
      <c r="D43" s="36">
        <v>3975</v>
      </c>
      <c r="E43" s="36">
        <v>3975</v>
      </c>
      <c r="F43" s="36">
        <v>3975</v>
      </c>
      <c r="G43" s="36">
        <v>3948.5</v>
      </c>
      <c r="H43" s="36">
        <v>3842.5</v>
      </c>
      <c r="I43" s="36">
        <v>3842.5</v>
      </c>
      <c r="J43" s="36">
        <v>3842.5</v>
      </c>
      <c r="K43" s="36">
        <v>3842.5</v>
      </c>
      <c r="L43" s="36">
        <v>3842.5</v>
      </c>
      <c r="M43" s="36">
        <v>3842.5</v>
      </c>
      <c r="N43" s="36">
        <v>3630.5</v>
      </c>
      <c r="O43" s="36">
        <v>46534</v>
      </c>
      <c r="P43" s="31"/>
      <c r="Q43" s="31"/>
    </row>
    <row r="44" spans="1:17" ht="15.75" x14ac:dyDescent="0.25">
      <c r="A44" s="30">
        <v>100</v>
      </c>
      <c r="B44" s="45" t="s">
        <v>117</v>
      </c>
      <c r="C44" s="36">
        <v>0</v>
      </c>
      <c r="D44" s="36">
        <v>0</v>
      </c>
      <c r="E44" s="36">
        <v>0</v>
      </c>
      <c r="F44" s="36">
        <v>0</v>
      </c>
      <c r="G44" s="36">
        <v>0</v>
      </c>
      <c r="H44" s="36">
        <v>0</v>
      </c>
      <c r="I44" s="36">
        <v>0</v>
      </c>
      <c r="J44" s="36">
        <v>0</v>
      </c>
      <c r="K44" s="36">
        <v>0</v>
      </c>
      <c r="L44" s="36">
        <v>0</v>
      </c>
      <c r="M44" s="36">
        <v>0</v>
      </c>
      <c r="N44" s="36">
        <v>0</v>
      </c>
      <c r="O44" s="36">
        <v>0</v>
      </c>
      <c r="P44" s="31"/>
      <c r="Q44" s="31"/>
    </row>
    <row r="45" spans="1:17" ht="15.75" x14ac:dyDescent="0.25">
      <c r="A45" s="30">
        <v>100</v>
      </c>
      <c r="B45" s="45" t="s">
        <v>119</v>
      </c>
      <c r="C45" s="36">
        <v>0</v>
      </c>
      <c r="D45" s="36">
        <v>0</v>
      </c>
      <c r="E45" s="36">
        <v>0</v>
      </c>
      <c r="F45" s="36">
        <v>0</v>
      </c>
      <c r="G45" s="36">
        <v>0</v>
      </c>
      <c r="H45" s="36">
        <v>0</v>
      </c>
      <c r="I45" s="36">
        <v>0</v>
      </c>
      <c r="J45" s="36">
        <v>0</v>
      </c>
      <c r="K45" s="36">
        <v>0</v>
      </c>
      <c r="L45" s="36">
        <v>0</v>
      </c>
      <c r="M45" s="36">
        <v>0</v>
      </c>
      <c r="N45" s="36">
        <v>0</v>
      </c>
      <c r="O45" s="36">
        <v>0</v>
      </c>
      <c r="P45" s="31"/>
      <c r="Q45" s="31"/>
    </row>
    <row r="46" spans="1:17" ht="15.75" x14ac:dyDescent="0.25">
      <c r="A46" s="30">
        <v>100</v>
      </c>
      <c r="B46" s="45" t="s">
        <v>121</v>
      </c>
      <c r="C46" s="36">
        <v>0</v>
      </c>
      <c r="D46" s="36">
        <v>0</v>
      </c>
      <c r="E46" s="36">
        <v>0</v>
      </c>
      <c r="F46" s="36">
        <v>0</v>
      </c>
      <c r="G46" s="36">
        <v>0</v>
      </c>
      <c r="H46" s="36">
        <v>0</v>
      </c>
      <c r="I46" s="36">
        <v>0</v>
      </c>
      <c r="J46" s="36">
        <v>0</v>
      </c>
      <c r="K46" s="36">
        <v>0</v>
      </c>
      <c r="L46" s="36">
        <v>0</v>
      </c>
      <c r="M46" s="36">
        <v>0</v>
      </c>
      <c r="N46" s="36">
        <v>0</v>
      </c>
      <c r="O46" s="36">
        <v>0</v>
      </c>
      <c r="P46" s="31"/>
      <c r="Q46" s="31"/>
    </row>
    <row r="47" spans="1:17" ht="15.75" x14ac:dyDescent="0.25">
      <c r="A47" s="30">
        <v>100</v>
      </c>
      <c r="B47" s="45" t="s">
        <v>123</v>
      </c>
      <c r="C47" s="36">
        <v>0</v>
      </c>
      <c r="D47" s="36">
        <v>0</v>
      </c>
      <c r="E47" s="36">
        <v>0</v>
      </c>
      <c r="F47" s="36">
        <v>0</v>
      </c>
      <c r="G47" s="36">
        <v>0</v>
      </c>
      <c r="H47" s="36">
        <v>0</v>
      </c>
      <c r="I47" s="36">
        <v>0</v>
      </c>
      <c r="J47" s="36">
        <v>0</v>
      </c>
      <c r="K47" s="36">
        <v>0</v>
      </c>
      <c r="L47" s="36">
        <v>0</v>
      </c>
      <c r="M47" s="36">
        <v>0</v>
      </c>
      <c r="N47" s="36">
        <v>0</v>
      </c>
      <c r="O47" s="36">
        <v>0</v>
      </c>
      <c r="P47" s="31"/>
      <c r="Q47" s="31"/>
    </row>
    <row r="48" spans="1:17" ht="15.75" x14ac:dyDescent="0.25">
      <c r="A48" s="30">
        <v>100</v>
      </c>
      <c r="B48" s="45" t="s">
        <v>125</v>
      </c>
      <c r="C48" s="36">
        <v>2253.0424431250003</v>
      </c>
      <c r="D48" s="36">
        <v>2898.732642644231</v>
      </c>
      <c r="E48" s="36">
        <v>3542.1043854326931</v>
      </c>
      <c r="F48" s="36">
        <v>4184.6182992307713</v>
      </c>
      <c r="G48" s="36">
        <v>4820.3397090384642</v>
      </c>
      <c r="H48" s="36">
        <v>4948.6685860096159</v>
      </c>
      <c r="I48" s="36">
        <v>5513.050507980769</v>
      </c>
      <c r="J48" s="36">
        <v>6076.9223694711609</v>
      </c>
      <c r="K48" s="36">
        <v>6640.5392007211594</v>
      </c>
      <c r="L48" s="36">
        <v>7202.6258505288524</v>
      </c>
      <c r="M48" s="36">
        <v>7763.4373491346205</v>
      </c>
      <c r="N48" s="36">
        <v>6485.3231164423078</v>
      </c>
      <c r="O48" s="36">
        <v>62329.404459759593</v>
      </c>
      <c r="P48" s="31"/>
      <c r="Q48" s="31"/>
    </row>
    <row r="49" spans="1:17" ht="15.75" x14ac:dyDescent="0.25">
      <c r="A49" s="30">
        <v>100</v>
      </c>
      <c r="B49" s="45" t="s">
        <v>127</v>
      </c>
      <c r="C49" s="36">
        <v>297.29680000000002</v>
      </c>
      <c r="D49" s="36">
        <v>297.29680000000002</v>
      </c>
      <c r="E49" s="36">
        <v>297.29680000000002</v>
      </c>
      <c r="F49" s="36">
        <v>297.29680000000002</v>
      </c>
      <c r="G49" s="36">
        <v>297.29680000000002</v>
      </c>
      <c r="H49" s="36">
        <v>297.29680000000002</v>
      </c>
      <c r="I49" s="36">
        <v>297.29680000000002</v>
      </c>
      <c r="J49" s="36">
        <v>297.29680000000002</v>
      </c>
      <c r="K49" s="36">
        <v>297.29680000000002</v>
      </c>
      <c r="L49" s="36">
        <v>297.29680000000002</v>
      </c>
      <c r="M49" s="36">
        <v>297.29680000000002</v>
      </c>
      <c r="N49" s="36">
        <v>297.29680000000002</v>
      </c>
      <c r="O49" s="36">
        <v>3567.5615999999995</v>
      </c>
      <c r="P49" s="31"/>
      <c r="Q49" s="31"/>
    </row>
    <row r="50" spans="1:17" ht="15.75" x14ac:dyDescent="0.25">
      <c r="A50" s="30">
        <v>100</v>
      </c>
      <c r="B50" s="45" t="s">
        <v>129</v>
      </c>
      <c r="C50" s="36">
        <v>610.6841666666669</v>
      </c>
      <c r="D50" s="36">
        <v>610.6841666666669</v>
      </c>
      <c r="E50" s="36">
        <v>610.6841666666669</v>
      </c>
      <c r="F50" s="36">
        <v>610.6841666666669</v>
      </c>
      <c r="G50" s="36">
        <v>610.6841666666669</v>
      </c>
      <c r="H50" s="36">
        <v>610.6841666666669</v>
      </c>
      <c r="I50" s="36">
        <v>610.6841666666669</v>
      </c>
      <c r="J50" s="36">
        <v>610.6841666666669</v>
      </c>
      <c r="K50" s="36">
        <v>610.6841666666669</v>
      </c>
      <c r="L50" s="36">
        <v>610.6841666666669</v>
      </c>
      <c r="M50" s="36">
        <v>610.6841666666669</v>
      </c>
      <c r="N50" s="36">
        <v>610.6841666666669</v>
      </c>
      <c r="O50" s="36">
        <v>7328.2099999999964</v>
      </c>
      <c r="P50" s="31"/>
      <c r="Q50" s="31"/>
    </row>
    <row r="51" spans="1:17" ht="15" x14ac:dyDescent="0.25">
      <c r="A51" s="53"/>
      <c r="B51" s="53"/>
      <c r="C51" s="36"/>
      <c r="D51" s="36"/>
      <c r="E51" s="36"/>
      <c r="F51" s="36"/>
      <c r="G51" s="36"/>
      <c r="H51" s="36"/>
      <c r="I51" s="36"/>
      <c r="J51" s="36"/>
      <c r="K51" s="36"/>
      <c r="L51" s="36"/>
      <c r="M51" s="36"/>
      <c r="N51" s="36"/>
      <c r="O51" s="36"/>
      <c r="P51" s="31"/>
      <c r="Q51" s="31"/>
    </row>
    <row r="52" spans="1:17" ht="15.75" x14ac:dyDescent="0.25">
      <c r="A52" s="30">
        <v>106</v>
      </c>
      <c r="B52" s="45" t="s">
        <v>87</v>
      </c>
      <c r="C52" s="36">
        <v>70307</v>
      </c>
      <c r="D52" s="36">
        <v>110213</v>
      </c>
      <c r="E52" s="36">
        <v>149963</v>
      </c>
      <c r="F52" s="36">
        <v>189692</v>
      </c>
      <c r="G52" s="36">
        <v>229368</v>
      </c>
      <c r="H52" s="36">
        <v>268846</v>
      </c>
      <c r="I52" s="36">
        <v>307960</v>
      </c>
      <c r="J52" s="36">
        <v>347021</v>
      </c>
      <c r="K52" s="36">
        <v>386075</v>
      </c>
      <c r="L52" s="36">
        <v>425029</v>
      </c>
      <c r="M52" s="36">
        <v>455027</v>
      </c>
      <c r="N52" s="36">
        <v>492999</v>
      </c>
      <c r="O52" s="36">
        <v>4008351</v>
      </c>
      <c r="P52" s="31"/>
      <c r="Q52" s="31"/>
    </row>
    <row r="53" spans="1:17" ht="15.75" x14ac:dyDescent="0.25">
      <c r="A53" s="30">
        <v>106</v>
      </c>
      <c r="B53" s="45" t="s">
        <v>89</v>
      </c>
      <c r="C53" s="36">
        <v>15414.809750000008</v>
      </c>
      <c r="D53" s="36">
        <v>24164.200249999994</v>
      </c>
      <c r="E53" s="36">
        <v>32879.387750000002</v>
      </c>
      <c r="F53" s="36">
        <v>41589.97099999999</v>
      </c>
      <c r="G53" s="36">
        <v>50038.972750000015</v>
      </c>
      <c r="H53" s="36">
        <v>56001.459750000002</v>
      </c>
      <c r="I53" s="36">
        <v>61223.178750000014</v>
      </c>
      <c r="J53" s="36">
        <v>65720.842749999996</v>
      </c>
      <c r="K53" s="36">
        <v>66717.728749999951</v>
      </c>
      <c r="L53" s="36">
        <v>66737.268749999945</v>
      </c>
      <c r="M53" s="36">
        <v>65478.074999999946</v>
      </c>
      <c r="N53" s="36">
        <v>65478.074999999946</v>
      </c>
      <c r="O53" s="36">
        <v>714487.54899999977</v>
      </c>
      <c r="P53" s="31"/>
      <c r="Q53" s="31"/>
    </row>
    <row r="54" spans="1:17" ht="15.75" x14ac:dyDescent="0.25">
      <c r="A54" s="30">
        <v>106</v>
      </c>
      <c r="B54" s="45" t="s">
        <v>91</v>
      </c>
      <c r="C54" s="36">
        <v>3828.9076923076918</v>
      </c>
      <c r="D54" s="36">
        <v>6008.5248076923071</v>
      </c>
      <c r="E54" s="36">
        <v>8179.6305769230776</v>
      </c>
      <c r="F54" s="36">
        <v>10349.640192307696</v>
      </c>
      <c r="G54" s="36">
        <v>12516.755000000001</v>
      </c>
      <c r="H54" s="36">
        <v>14673.06096153846</v>
      </c>
      <c r="I54" s="36">
        <v>16809.429038461534</v>
      </c>
      <c r="J54" s="36">
        <v>18942.902307692308</v>
      </c>
      <c r="K54" s="36">
        <v>21076.029423076921</v>
      </c>
      <c r="L54" s="36">
        <v>23203.655384615384</v>
      </c>
      <c r="M54" s="36">
        <v>24814.809615384616</v>
      </c>
      <c r="N54" s="36">
        <v>26886.626730769225</v>
      </c>
      <c r="O54" s="36">
        <v>216555.2111538462</v>
      </c>
      <c r="P54" s="31"/>
      <c r="Q54" s="31"/>
    </row>
    <row r="55" spans="1:17" ht="15.75" x14ac:dyDescent="0.25">
      <c r="A55" s="30">
        <v>106</v>
      </c>
      <c r="B55" s="45" t="s">
        <v>93</v>
      </c>
      <c r="C55" s="36">
        <v>2928.8874999999998</v>
      </c>
      <c r="D55" s="36">
        <v>4585.3500000000013</v>
      </c>
      <c r="E55" s="36">
        <v>6235.3500000000031</v>
      </c>
      <c r="F55" s="36">
        <v>7884.479166666667</v>
      </c>
      <c r="G55" s="36">
        <v>9531.4083333333347</v>
      </c>
      <c r="H55" s="36">
        <v>11169.950000000004</v>
      </c>
      <c r="I55" s="36">
        <v>12793.55</v>
      </c>
      <c r="J55" s="36">
        <v>14414.950000000003</v>
      </c>
      <c r="K55" s="36">
        <v>16036.075000000003</v>
      </c>
      <c r="L55" s="36">
        <v>17653.029166666671</v>
      </c>
      <c r="M55" s="36">
        <v>18859.775000000005</v>
      </c>
      <c r="N55" s="36">
        <v>20432.591666666664</v>
      </c>
      <c r="O55" s="36">
        <v>163045.07083333336</v>
      </c>
      <c r="P55" s="31"/>
      <c r="Q55" s="31"/>
    </row>
    <row r="56" spans="1:17" ht="15.75" x14ac:dyDescent="0.25">
      <c r="A56" s="30">
        <v>106</v>
      </c>
      <c r="B56" s="45" t="s">
        <v>95</v>
      </c>
      <c r="C56" s="36">
        <v>875</v>
      </c>
      <c r="D56" s="36">
        <v>875</v>
      </c>
      <c r="E56" s="36">
        <v>875</v>
      </c>
      <c r="F56" s="36">
        <v>875</v>
      </c>
      <c r="G56" s="36">
        <v>875</v>
      </c>
      <c r="H56" s="36">
        <v>875</v>
      </c>
      <c r="I56" s="36">
        <v>875</v>
      </c>
      <c r="J56" s="36">
        <v>875</v>
      </c>
      <c r="K56" s="36">
        <v>875</v>
      </c>
      <c r="L56" s="36">
        <v>875</v>
      </c>
      <c r="M56" s="36">
        <v>875</v>
      </c>
      <c r="N56" s="36">
        <v>875</v>
      </c>
      <c r="O56" s="36">
        <v>10500</v>
      </c>
      <c r="P56" s="31"/>
      <c r="Q56" s="31"/>
    </row>
    <row r="57" spans="1:17" ht="15.75" x14ac:dyDescent="0.25">
      <c r="A57" s="30">
        <v>106</v>
      </c>
      <c r="B57" s="45" t="s">
        <v>97</v>
      </c>
      <c r="C57" s="36">
        <v>270</v>
      </c>
      <c r="D57" s="36">
        <v>270</v>
      </c>
      <c r="E57" s="36">
        <v>270</v>
      </c>
      <c r="F57" s="36">
        <v>270</v>
      </c>
      <c r="G57" s="36">
        <v>270</v>
      </c>
      <c r="H57" s="36">
        <v>270</v>
      </c>
      <c r="I57" s="36">
        <v>270</v>
      </c>
      <c r="J57" s="36">
        <v>270</v>
      </c>
      <c r="K57" s="36">
        <v>270</v>
      </c>
      <c r="L57" s="36">
        <v>270</v>
      </c>
      <c r="M57" s="36">
        <v>270</v>
      </c>
      <c r="N57" s="36">
        <v>270</v>
      </c>
      <c r="O57" s="36">
        <v>3600</v>
      </c>
      <c r="P57" s="31"/>
      <c r="Q57" s="31"/>
    </row>
    <row r="58" spans="1:17" ht="15.75" x14ac:dyDescent="0.25">
      <c r="A58" s="30">
        <v>106</v>
      </c>
      <c r="B58" s="45" t="s">
        <v>99</v>
      </c>
      <c r="C58" s="36">
        <v>0</v>
      </c>
      <c r="D58" s="36">
        <v>0</v>
      </c>
      <c r="E58" s="36">
        <v>0</v>
      </c>
      <c r="F58" s="36">
        <v>0</v>
      </c>
      <c r="G58" s="36">
        <v>0</v>
      </c>
      <c r="H58" s="36">
        <v>0</v>
      </c>
      <c r="I58" s="36">
        <v>0</v>
      </c>
      <c r="J58" s="36">
        <v>0</v>
      </c>
      <c r="K58" s="36">
        <v>0</v>
      </c>
      <c r="L58" s="36">
        <v>0</v>
      </c>
      <c r="M58" s="36">
        <v>0</v>
      </c>
      <c r="N58" s="36">
        <v>0</v>
      </c>
      <c r="O58" s="36">
        <v>0</v>
      </c>
      <c r="P58" s="31"/>
      <c r="Q58" s="31"/>
    </row>
    <row r="59" spans="1:17" ht="15.75" x14ac:dyDescent="0.25">
      <c r="A59" s="30">
        <v>106</v>
      </c>
      <c r="B59" s="45" t="s">
        <v>101</v>
      </c>
      <c r="C59" s="36">
        <v>1850</v>
      </c>
      <c r="D59" s="36">
        <v>1850</v>
      </c>
      <c r="E59" s="36">
        <v>1850</v>
      </c>
      <c r="F59" s="36">
        <v>1850</v>
      </c>
      <c r="G59" s="36">
        <v>1850</v>
      </c>
      <c r="H59" s="36">
        <v>1850</v>
      </c>
      <c r="I59" s="36">
        <v>1850</v>
      </c>
      <c r="J59" s="36">
        <v>1850</v>
      </c>
      <c r="K59" s="36">
        <v>1850</v>
      </c>
      <c r="L59" s="36">
        <v>1850</v>
      </c>
      <c r="M59" s="36">
        <v>1850</v>
      </c>
      <c r="N59" s="36">
        <v>1850</v>
      </c>
      <c r="O59" s="36">
        <v>24300</v>
      </c>
      <c r="P59" s="31"/>
      <c r="Q59" s="31"/>
    </row>
    <row r="60" spans="1:17" ht="15.75" x14ac:dyDescent="0.25">
      <c r="A60" s="30">
        <v>106</v>
      </c>
      <c r="B60" s="45" t="s">
        <v>103</v>
      </c>
      <c r="C60" s="36">
        <v>250</v>
      </c>
      <c r="D60" s="36">
        <v>250</v>
      </c>
      <c r="E60" s="36">
        <v>250</v>
      </c>
      <c r="F60" s="36">
        <v>250</v>
      </c>
      <c r="G60" s="36">
        <v>250</v>
      </c>
      <c r="H60" s="36">
        <v>250</v>
      </c>
      <c r="I60" s="36">
        <v>250</v>
      </c>
      <c r="J60" s="36">
        <v>250</v>
      </c>
      <c r="K60" s="36">
        <v>250</v>
      </c>
      <c r="L60" s="36">
        <v>250</v>
      </c>
      <c r="M60" s="36">
        <v>250</v>
      </c>
      <c r="N60" s="36">
        <v>250</v>
      </c>
      <c r="O60" s="36">
        <v>3000</v>
      </c>
      <c r="P60" s="31"/>
      <c r="Q60" s="31"/>
    </row>
    <row r="61" spans="1:17" ht="15.75" x14ac:dyDescent="0.25">
      <c r="A61" s="30">
        <v>106</v>
      </c>
      <c r="B61" s="45" t="s">
        <v>105</v>
      </c>
      <c r="C61" s="36">
        <v>0</v>
      </c>
      <c r="D61" s="36">
        <v>0</v>
      </c>
      <c r="E61" s="36">
        <v>0</v>
      </c>
      <c r="F61" s="36">
        <v>0</v>
      </c>
      <c r="G61" s="36">
        <v>0</v>
      </c>
      <c r="H61" s="36">
        <v>0</v>
      </c>
      <c r="I61" s="36">
        <v>0</v>
      </c>
      <c r="J61" s="36">
        <v>0</v>
      </c>
      <c r="K61" s="36">
        <v>0</v>
      </c>
      <c r="L61" s="36">
        <v>0</v>
      </c>
      <c r="M61" s="36">
        <v>0</v>
      </c>
      <c r="N61" s="36">
        <v>0</v>
      </c>
      <c r="O61" s="36">
        <v>0</v>
      </c>
      <c r="P61" s="31"/>
      <c r="Q61" s="31"/>
    </row>
    <row r="62" spans="1:17" ht="15.75" x14ac:dyDescent="0.25">
      <c r="A62" s="30">
        <v>106</v>
      </c>
      <c r="B62" s="45" t="s">
        <v>107</v>
      </c>
      <c r="C62" s="36">
        <v>0</v>
      </c>
      <c r="D62" s="36">
        <v>0</v>
      </c>
      <c r="E62" s="36">
        <v>0</v>
      </c>
      <c r="F62" s="36">
        <v>0</v>
      </c>
      <c r="G62" s="36">
        <v>0</v>
      </c>
      <c r="H62" s="36">
        <v>0</v>
      </c>
      <c r="I62" s="36">
        <v>0</v>
      </c>
      <c r="J62" s="36">
        <v>0</v>
      </c>
      <c r="K62" s="36">
        <v>0</v>
      </c>
      <c r="L62" s="36">
        <v>0</v>
      </c>
      <c r="M62" s="36">
        <v>0</v>
      </c>
      <c r="N62" s="36">
        <v>0</v>
      </c>
      <c r="O62" s="36">
        <v>0</v>
      </c>
      <c r="P62" s="31"/>
      <c r="Q62" s="31"/>
    </row>
    <row r="63" spans="1:17" ht="15.75" x14ac:dyDescent="0.25">
      <c r="A63" s="30">
        <v>106</v>
      </c>
      <c r="B63" s="45" t="s">
        <v>109</v>
      </c>
      <c r="C63" s="36">
        <v>0</v>
      </c>
      <c r="D63" s="36">
        <v>0</v>
      </c>
      <c r="E63" s="36">
        <v>0</v>
      </c>
      <c r="F63" s="36">
        <v>0</v>
      </c>
      <c r="G63" s="36">
        <v>0</v>
      </c>
      <c r="H63" s="36">
        <v>0</v>
      </c>
      <c r="I63" s="36">
        <v>0</v>
      </c>
      <c r="J63" s="36">
        <v>0</v>
      </c>
      <c r="K63" s="36">
        <v>0</v>
      </c>
      <c r="L63" s="36">
        <v>0</v>
      </c>
      <c r="M63" s="36">
        <v>0</v>
      </c>
      <c r="N63" s="36">
        <v>0</v>
      </c>
      <c r="O63" s="36">
        <v>0</v>
      </c>
      <c r="P63" s="31"/>
      <c r="Q63" s="31"/>
    </row>
    <row r="64" spans="1:17" ht="15.75" x14ac:dyDescent="0.25">
      <c r="A64" s="30">
        <v>106</v>
      </c>
      <c r="B64" s="45" t="s">
        <v>111</v>
      </c>
      <c r="C64" s="36">
        <v>0</v>
      </c>
      <c r="D64" s="36">
        <v>0</v>
      </c>
      <c r="E64" s="36">
        <v>0</v>
      </c>
      <c r="F64" s="36">
        <v>0</v>
      </c>
      <c r="G64" s="36">
        <v>0</v>
      </c>
      <c r="H64" s="36">
        <v>0</v>
      </c>
      <c r="I64" s="36">
        <v>0</v>
      </c>
      <c r="J64" s="36">
        <v>0</v>
      </c>
      <c r="K64" s="36">
        <v>0</v>
      </c>
      <c r="L64" s="36">
        <v>0</v>
      </c>
      <c r="M64" s="36">
        <v>0</v>
      </c>
      <c r="N64" s="36">
        <v>0</v>
      </c>
      <c r="O64" s="36">
        <v>0</v>
      </c>
      <c r="P64" s="31"/>
      <c r="Q64" s="31"/>
    </row>
    <row r="65" spans="1:17" ht="15.75" x14ac:dyDescent="0.25">
      <c r="A65" s="30">
        <v>106</v>
      </c>
      <c r="B65" s="45" t="s">
        <v>113</v>
      </c>
      <c r="C65" s="36">
        <v>0</v>
      </c>
      <c r="D65" s="36">
        <v>0</v>
      </c>
      <c r="E65" s="36">
        <v>0</v>
      </c>
      <c r="F65" s="36">
        <v>0</v>
      </c>
      <c r="G65" s="36">
        <v>0</v>
      </c>
      <c r="H65" s="36">
        <v>0</v>
      </c>
      <c r="I65" s="36">
        <v>0</v>
      </c>
      <c r="J65" s="36">
        <v>0</v>
      </c>
      <c r="K65" s="36">
        <v>0</v>
      </c>
      <c r="L65" s="36">
        <v>0</v>
      </c>
      <c r="M65" s="36">
        <v>0</v>
      </c>
      <c r="N65" s="36">
        <v>0</v>
      </c>
      <c r="O65" s="36">
        <v>0</v>
      </c>
      <c r="P65" s="31"/>
      <c r="Q65" s="31"/>
    </row>
    <row r="66" spans="1:17" ht="15.75" x14ac:dyDescent="0.25">
      <c r="A66" s="30">
        <v>106</v>
      </c>
      <c r="B66" s="45" t="s">
        <v>115</v>
      </c>
      <c r="C66" s="36">
        <v>1285.25</v>
      </c>
      <c r="D66" s="36">
        <v>1285.25</v>
      </c>
      <c r="E66" s="36">
        <v>1285.25</v>
      </c>
      <c r="F66" s="36">
        <v>1285.25</v>
      </c>
      <c r="G66" s="36">
        <v>1285.25</v>
      </c>
      <c r="H66" s="36">
        <v>1285.25</v>
      </c>
      <c r="I66" s="36">
        <v>1285.25</v>
      </c>
      <c r="J66" s="36">
        <v>1285.25</v>
      </c>
      <c r="K66" s="36">
        <v>1285.25</v>
      </c>
      <c r="L66" s="36">
        <v>1285.25</v>
      </c>
      <c r="M66" s="36">
        <v>1258.75</v>
      </c>
      <c r="N66" s="36">
        <v>1258.75</v>
      </c>
      <c r="O66" s="36">
        <v>16801</v>
      </c>
      <c r="P66" s="31"/>
      <c r="Q66" s="31"/>
    </row>
    <row r="67" spans="1:17" ht="15.75" x14ac:dyDescent="0.25">
      <c r="A67" s="30">
        <v>106</v>
      </c>
      <c r="B67" s="45" t="s">
        <v>117</v>
      </c>
      <c r="C67" s="36">
        <v>0</v>
      </c>
      <c r="D67" s="36">
        <v>0</v>
      </c>
      <c r="E67" s="36">
        <v>0</v>
      </c>
      <c r="F67" s="36">
        <v>0</v>
      </c>
      <c r="G67" s="36">
        <v>0</v>
      </c>
      <c r="H67" s="36">
        <v>0</v>
      </c>
      <c r="I67" s="36">
        <v>0</v>
      </c>
      <c r="J67" s="36">
        <v>0</v>
      </c>
      <c r="K67" s="36">
        <v>0</v>
      </c>
      <c r="L67" s="36">
        <v>0</v>
      </c>
      <c r="M67" s="36">
        <v>0</v>
      </c>
      <c r="N67" s="36">
        <v>0</v>
      </c>
      <c r="O67" s="36">
        <v>0</v>
      </c>
      <c r="P67" s="31"/>
      <c r="Q67" s="31"/>
    </row>
    <row r="68" spans="1:17" ht="15.75" x14ac:dyDescent="0.25">
      <c r="A68" s="30">
        <v>106</v>
      </c>
      <c r="B68" s="45" t="s">
        <v>119</v>
      </c>
      <c r="C68" s="36">
        <v>0</v>
      </c>
      <c r="D68" s="36">
        <v>0</v>
      </c>
      <c r="E68" s="36">
        <v>0</v>
      </c>
      <c r="F68" s="36">
        <v>0</v>
      </c>
      <c r="G68" s="36">
        <v>0</v>
      </c>
      <c r="H68" s="36">
        <v>0</v>
      </c>
      <c r="I68" s="36">
        <v>0</v>
      </c>
      <c r="J68" s="36">
        <v>0</v>
      </c>
      <c r="K68" s="36">
        <v>0</v>
      </c>
      <c r="L68" s="36">
        <v>0</v>
      </c>
      <c r="M68" s="36">
        <v>0</v>
      </c>
      <c r="N68" s="36">
        <v>0</v>
      </c>
      <c r="O68" s="36">
        <v>0</v>
      </c>
      <c r="P68" s="31"/>
      <c r="Q68" s="31"/>
    </row>
    <row r="69" spans="1:17" ht="15.75" x14ac:dyDescent="0.25">
      <c r="A69" s="30">
        <v>106</v>
      </c>
      <c r="B69" s="45" t="s">
        <v>121</v>
      </c>
      <c r="C69" s="36">
        <v>0</v>
      </c>
      <c r="D69" s="36">
        <v>0</v>
      </c>
      <c r="E69" s="36">
        <v>0</v>
      </c>
      <c r="F69" s="36">
        <v>0</v>
      </c>
      <c r="G69" s="36">
        <v>0</v>
      </c>
      <c r="H69" s="36">
        <v>0</v>
      </c>
      <c r="I69" s="36">
        <v>0</v>
      </c>
      <c r="J69" s="36">
        <v>0</v>
      </c>
      <c r="K69" s="36">
        <v>0</v>
      </c>
      <c r="L69" s="36">
        <v>0</v>
      </c>
      <c r="M69" s="36">
        <v>0</v>
      </c>
      <c r="N69" s="36">
        <v>0</v>
      </c>
      <c r="O69" s="36">
        <v>0</v>
      </c>
      <c r="P69" s="31"/>
      <c r="Q69" s="31"/>
    </row>
    <row r="70" spans="1:17" ht="15.75" x14ac:dyDescent="0.25">
      <c r="A70" s="30">
        <v>106</v>
      </c>
      <c r="B70" s="45" t="s">
        <v>123</v>
      </c>
      <c r="C70" s="36">
        <v>0</v>
      </c>
      <c r="D70" s="36">
        <v>0</v>
      </c>
      <c r="E70" s="36">
        <v>0</v>
      </c>
      <c r="F70" s="36">
        <v>0</v>
      </c>
      <c r="G70" s="36">
        <v>0</v>
      </c>
      <c r="H70" s="36">
        <v>0</v>
      </c>
      <c r="I70" s="36">
        <v>0</v>
      </c>
      <c r="J70" s="36">
        <v>0</v>
      </c>
      <c r="K70" s="36">
        <v>0</v>
      </c>
      <c r="L70" s="36">
        <v>0</v>
      </c>
      <c r="M70" s="36">
        <v>0</v>
      </c>
      <c r="N70" s="36">
        <v>0</v>
      </c>
      <c r="O70" s="36">
        <v>0</v>
      </c>
      <c r="P70" s="31"/>
      <c r="Q70" s="31"/>
    </row>
    <row r="71" spans="1:17" ht="15.75" x14ac:dyDescent="0.25">
      <c r="A71" s="30">
        <v>106</v>
      </c>
      <c r="B71" s="45" t="s">
        <v>125</v>
      </c>
      <c r="C71" s="36">
        <v>2527.9577208173068</v>
      </c>
      <c r="D71" s="36">
        <v>3387.0477506826924</v>
      </c>
      <c r="E71" s="36">
        <v>4242.7843877019232</v>
      </c>
      <c r="F71" s="36">
        <v>5098.0805179423096</v>
      </c>
      <c r="G71" s="36">
        <v>5952.2356659999996</v>
      </c>
      <c r="H71" s="36">
        <v>6802.0917923365414</v>
      </c>
      <c r="I71" s="36">
        <v>7644.1366431634633</v>
      </c>
      <c r="J71" s="36">
        <v>8485.0405118076924</v>
      </c>
      <c r="K71" s="36">
        <v>9325.8052730480777</v>
      </c>
      <c r="L71" s="36">
        <v>10164.403992759617</v>
      </c>
      <c r="M71" s="36">
        <v>10789.538037115382</v>
      </c>
      <c r="N71" s="36">
        <v>11605.753772605769</v>
      </c>
      <c r="O71" s="36">
        <v>98045.597101028863</v>
      </c>
      <c r="P71" s="31"/>
      <c r="Q71" s="31"/>
    </row>
    <row r="72" spans="1:17" ht="15.75" x14ac:dyDescent="0.25">
      <c r="A72" s="30">
        <v>106</v>
      </c>
      <c r="B72" s="45" t="s">
        <v>127</v>
      </c>
      <c r="C72" s="36">
        <v>1044.3121999999998</v>
      </c>
      <c r="D72" s="36">
        <v>1044.3121999999998</v>
      </c>
      <c r="E72" s="36">
        <v>1044.3121999999998</v>
      </c>
      <c r="F72" s="36">
        <v>1044.3121999999998</v>
      </c>
      <c r="G72" s="36">
        <v>1044.3121999999998</v>
      </c>
      <c r="H72" s="36">
        <v>1044.3121999999998</v>
      </c>
      <c r="I72" s="36">
        <v>1044.3121999999998</v>
      </c>
      <c r="J72" s="36">
        <v>1044.3121999999998</v>
      </c>
      <c r="K72" s="36">
        <v>1044.3121999999998</v>
      </c>
      <c r="L72" s="36">
        <v>1044.3121999999998</v>
      </c>
      <c r="M72" s="36">
        <v>1044.3121999999998</v>
      </c>
      <c r="N72" s="36">
        <v>1044.3121999999998</v>
      </c>
      <c r="O72" s="36">
        <v>16689.052799999998</v>
      </c>
      <c r="P72" s="31"/>
      <c r="Q72" s="31"/>
    </row>
    <row r="73" spans="1:17" ht="15.75" x14ac:dyDescent="0.25">
      <c r="A73" s="30">
        <v>106</v>
      </c>
      <c r="B73" s="45" t="s">
        <v>129</v>
      </c>
      <c r="C73" s="36">
        <v>141.8158333333333</v>
      </c>
      <c r="D73" s="36">
        <v>141.8158333333333</v>
      </c>
      <c r="E73" s="36">
        <v>141.8158333333333</v>
      </c>
      <c r="F73" s="36">
        <v>141.8158333333333</v>
      </c>
      <c r="G73" s="36">
        <v>141.8158333333333</v>
      </c>
      <c r="H73" s="36">
        <v>141.8158333333333</v>
      </c>
      <c r="I73" s="36">
        <v>141.8158333333333</v>
      </c>
      <c r="J73" s="36">
        <v>141.8158333333333</v>
      </c>
      <c r="K73" s="36">
        <v>141.8158333333333</v>
      </c>
      <c r="L73" s="36">
        <v>141.8158333333333</v>
      </c>
      <c r="M73" s="36">
        <v>141.8158333333333</v>
      </c>
      <c r="N73" s="36">
        <v>141.8158333333333</v>
      </c>
      <c r="O73" s="36">
        <v>1701.79</v>
      </c>
      <c r="P73" s="31"/>
      <c r="Q73" s="31"/>
    </row>
    <row r="74" spans="1:17" ht="15" x14ac:dyDescent="0.25">
      <c r="A74" s="53"/>
      <c r="B74" s="53"/>
      <c r="C74" s="36"/>
      <c r="D74" s="36"/>
      <c r="E74" s="36"/>
      <c r="F74" s="36"/>
      <c r="G74" s="36"/>
      <c r="H74" s="36"/>
      <c r="I74" s="36"/>
      <c r="J74" s="36"/>
      <c r="K74" s="36"/>
      <c r="L74" s="36"/>
      <c r="M74" s="36"/>
      <c r="N74" s="36"/>
      <c r="O74" s="36"/>
      <c r="P74" s="31"/>
      <c r="Q74" s="31"/>
    </row>
    <row r="75" spans="1:17" ht="15.75" x14ac:dyDescent="0.25">
      <c r="A75" s="30">
        <v>107</v>
      </c>
      <c r="B75" s="45" t="s">
        <v>87</v>
      </c>
      <c r="C75" s="36">
        <v>81185</v>
      </c>
      <c r="D75" s="36">
        <v>126361</v>
      </c>
      <c r="E75" s="36">
        <v>171361</v>
      </c>
      <c r="F75" s="36">
        <v>216338</v>
      </c>
      <c r="G75" s="36">
        <v>261255</v>
      </c>
      <c r="H75" s="36">
        <v>300703</v>
      </c>
      <c r="I75" s="36">
        <v>344245</v>
      </c>
      <c r="J75" s="36">
        <v>387728</v>
      </c>
      <c r="K75" s="36">
        <v>431202</v>
      </c>
      <c r="L75" s="36">
        <v>474566</v>
      </c>
      <c r="M75" s="36">
        <v>517851</v>
      </c>
      <c r="N75" s="36">
        <v>551283</v>
      </c>
      <c r="O75" s="36">
        <v>4439917</v>
      </c>
      <c r="P75" s="31"/>
      <c r="Q75" s="31"/>
    </row>
    <row r="76" spans="1:17" ht="15.75" x14ac:dyDescent="0.25">
      <c r="A76" s="30">
        <v>107</v>
      </c>
      <c r="B76" s="45" t="s">
        <v>89</v>
      </c>
      <c r="C76" s="36">
        <v>17799.811250000002</v>
      </c>
      <c r="D76" s="36">
        <v>27704.649250000002</v>
      </c>
      <c r="E76" s="36">
        <v>37570.899249999988</v>
      </c>
      <c r="F76" s="36">
        <v>47432.106500000002</v>
      </c>
      <c r="G76" s="36">
        <v>56937.15875000001</v>
      </c>
      <c r="H76" s="36">
        <v>62531.031750000031</v>
      </c>
      <c r="I76" s="36">
        <v>68343.888750000013</v>
      </c>
      <c r="J76" s="36">
        <v>73288.766250000001</v>
      </c>
      <c r="K76" s="36">
        <v>74280.011249999981</v>
      </c>
      <c r="L76" s="36">
        <v>74292.43124999998</v>
      </c>
      <c r="M76" s="36">
        <v>74292.43124999998</v>
      </c>
      <c r="N76" s="36">
        <v>73033.237499999974</v>
      </c>
      <c r="O76" s="36">
        <v>790548.39150000026</v>
      </c>
      <c r="P76" s="31"/>
      <c r="Q76" s="31"/>
    </row>
    <row r="77" spans="1:17" ht="15.75" x14ac:dyDescent="0.25">
      <c r="A77" s="30">
        <v>107</v>
      </c>
      <c r="B77" s="45" t="s">
        <v>91</v>
      </c>
      <c r="C77" s="36">
        <v>4006.2028846153844</v>
      </c>
      <c r="D77" s="36">
        <v>6219.3576923076935</v>
      </c>
      <c r="E77" s="36">
        <v>8423.9249999999993</v>
      </c>
      <c r="F77" s="36">
        <v>10627.280769230771</v>
      </c>
      <c r="G77" s="36">
        <v>12827.697115384613</v>
      </c>
      <c r="H77" s="36">
        <v>14713.926923076926</v>
      </c>
      <c r="I77" s="36">
        <v>16840.644230769234</v>
      </c>
      <c r="J77" s="36">
        <v>18964.479807692307</v>
      </c>
      <c r="K77" s="36">
        <v>21087.853846153852</v>
      </c>
      <c r="L77" s="36">
        <v>23205.86826923077</v>
      </c>
      <c r="M77" s="36">
        <v>25319.904807692303</v>
      </c>
      <c r="N77" s="36">
        <v>26866.482692307691</v>
      </c>
      <c r="O77" s="36">
        <v>218368.82884615389</v>
      </c>
      <c r="P77" s="31"/>
      <c r="Q77" s="31"/>
    </row>
    <row r="78" spans="1:17" ht="15.75" x14ac:dyDescent="0.25">
      <c r="A78" s="30">
        <v>107</v>
      </c>
      <c r="B78" s="45" t="s">
        <v>93</v>
      </c>
      <c r="C78" s="36">
        <v>3133.8083333333338</v>
      </c>
      <c r="D78" s="36">
        <v>4859.2500000000018</v>
      </c>
      <c r="E78" s="36">
        <v>6578.0000000000018</v>
      </c>
      <c r="F78" s="36">
        <v>8295.7875000000022</v>
      </c>
      <c r="G78" s="36">
        <v>10011.283333333331</v>
      </c>
      <c r="H78" s="36">
        <v>11477.262500000006</v>
      </c>
      <c r="I78" s="36">
        <v>13134.6875</v>
      </c>
      <c r="J78" s="36">
        <v>14789.866666666669</v>
      </c>
      <c r="K78" s="36">
        <v>16444.679166666669</v>
      </c>
      <c r="L78" s="36">
        <v>18095.320833333339</v>
      </c>
      <c r="M78" s="36">
        <v>19742.84583333334</v>
      </c>
      <c r="N78" s="36">
        <v>20939.600000000002</v>
      </c>
      <c r="O78" s="36">
        <v>168021.51666666666</v>
      </c>
      <c r="P78" s="31"/>
      <c r="Q78" s="31"/>
    </row>
    <row r="79" spans="1:17" ht="15.75" x14ac:dyDescent="0.25">
      <c r="A79" s="30">
        <v>107</v>
      </c>
      <c r="B79" s="45" t="s">
        <v>95</v>
      </c>
      <c r="C79" s="36">
        <v>684.6</v>
      </c>
      <c r="D79" s="36">
        <v>684.6</v>
      </c>
      <c r="E79" s="36">
        <v>684.6</v>
      </c>
      <c r="F79" s="36">
        <v>684.6</v>
      </c>
      <c r="G79" s="36">
        <v>684.6</v>
      </c>
      <c r="H79" s="36">
        <v>684.6</v>
      </c>
      <c r="I79" s="36">
        <v>684.6</v>
      </c>
      <c r="J79" s="36">
        <v>684.6</v>
      </c>
      <c r="K79" s="36">
        <v>684.6</v>
      </c>
      <c r="L79" s="36">
        <v>684.6</v>
      </c>
      <c r="M79" s="36">
        <v>684.6</v>
      </c>
      <c r="N79" s="36">
        <v>684.6</v>
      </c>
      <c r="O79" s="36">
        <v>8215.2000000000025</v>
      </c>
      <c r="P79" s="31"/>
      <c r="Q79" s="31"/>
    </row>
    <row r="80" spans="1:17" ht="15.75" x14ac:dyDescent="0.25">
      <c r="A80" s="30">
        <v>107</v>
      </c>
      <c r="B80" s="45" t="s">
        <v>97</v>
      </c>
      <c r="C80" s="36">
        <v>360</v>
      </c>
      <c r="D80" s="36">
        <v>360</v>
      </c>
      <c r="E80" s="36">
        <v>360</v>
      </c>
      <c r="F80" s="36">
        <v>360</v>
      </c>
      <c r="G80" s="36">
        <v>360</v>
      </c>
      <c r="H80" s="36">
        <v>360</v>
      </c>
      <c r="I80" s="36">
        <v>360</v>
      </c>
      <c r="J80" s="36">
        <v>360</v>
      </c>
      <c r="K80" s="36">
        <v>360</v>
      </c>
      <c r="L80" s="36">
        <v>360</v>
      </c>
      <c r="M80" s="36">
        <v>360</v>
      </c>
      <c r="N80" s="36">
        <v>360</v>
      </c>
      <c r="O80" s="36">
        <v>4680</v>
      </c>
      <c r="P80" s="31"/>
      <c r="Q80" s="31"/>
    </row>
    <row r="81" spans="1:17" ht="15.75" x14ac:dyDescent="0.25">
      <c r="A81" s="30">
        <v>107</v>
      </c>
      <c r="B81" s="45" t="s">
        <v>99</v>
      </c>
      <c r="C81" s="36">
        <v>0</v>
      </c>
      <c r="D81" s="36">
        <v>0</v>
      </c>
      <c r="E81" s="36">
        <v>0</v>
      </c>
      <c r="F81" s="36">
        <v>0</v>
      </c>
      <c r="G81" s="36">
        <v>0</v>
      </c>
      <c r="H81" s="36">
        <v>0</v>
      </c>
      <c r="I81" s="36">
        <v>0</v>
      </c>
      <c r="J81" s="36">
        <v>0</v>
      </c>
      <c r="K81" s="36">
        <v>0</v>
      </c>
      <c r="L81" s="36">
        <v>0</v>
      </c>
      <c r="M81" s="36">
        <v>0</v>
      </c>
      <c r="N81" s="36">
        <v>0</v>
      </c>
      <c r="O81" s="36">
        <v>0</v>
      </c>
      <c r="P81" s="31"/>
      <c r="Q81" s="31"/>
    </row>
    <row r="82" spans="1:17" ht="15.75" x14ac:dyDescent="0.25">
      <c r="A82" s="30">
        <v>107</v>
      </c>
      <c r="B82" s="45" t="s">
        <v>101</v>
      </c>
      <c r="C82" s="36">
        <v>1995.14</v>
      </c>
      <c r="D82" s="36">
        <v>1995.14</v>
      </c>
      <c r="E82" s="36">
        <v>1995.14</v>
      </c>
      <c r="F82" s="36">
        <v>1995.14</v>
      </c>
      <c r="G82" s="36">
        <v>1995.14</v>
      </c>
      <c r="H82" s="36">
        <v>1995.14</v>
      </c>
      <c r="I82" s="36">
        <v>1995.14</v>
      </c>
      <c r="J82" s="36">
        <v>1995.14</v>
      </c>
      <c r="K82" s="36">
        <v>1995.14</v>
      </c>
      <c r="L82" s="36">
        <v>1995.14</v>
      </c>
      <c r="M82" s="36">
        <v>1995.14</v>
      </c>
      <c r="N82" s="36">
        <v>1995.14</v>
      </c>
      <c r="O82" s="36">
        <v>26041.68</v>
      </c>
      <c r="P82" s="31"/>
      <c r="Q82" s="31"/>
    </row>
    <row r="83" spans="1:17" ht="15.75" x14ac:dyDescent="0.25">
      <c r="A83" s="30">
        <v>107</v>
      </c>
      <c r="B83" s="45" t="s">
        <v>103</v>
      </c>
      <c r="C83" s="36">
        <v>1350</v>
      </c>
      <c r="D83" s="36">
        <v>1350</v>
      </c>
      <c r="E83" s="36">
        <v>1350</v>
      </c>
      <c r="F83" s="36">
        <v>1350</v>
      </c>
      <c r="G83" s="36">
        <v>1350</v>
      </c>
      <c r="H83" s="36">
        <v>1350</v>
      </c>
      <c r="I83" s="36">
        <v>1350</v>
      </c>
      <c r="J83" s="36">
        <v>1350</v>
      </c>
      <c r="K83" s="36">
        <v>1350</v>
      </c>
      <c r="L83" s="36">
        <v>1350</v>
      </c>
      <c r="M83" s="36">
        <v>1350</v>
      </c>
      <c r="N83" s="36">
        <v>1350</v>
      </c>
      <c r="O83" s="36">
        <v>16200</v>
      </c>
      <c r="P83" s="31"/>
      <c r="Q83" s="31"/>
    </row>
    <row r="84" spans="1:17" ht="15.75" x14ac:dyDescent="0.25">
      <c r="A84" s="30">
        <v>107</v>
      </c>
      <c r="B84" s="45" t="s">
        <v>105</v>
      </c>
      <c r="C84" s="36">
        <v>0</v>
      </c>
      <c r="D84" s="36">
        <v>0</v>
      </c>
      <c r="E84" s="36">
        <v>0</v>
      </c>
      <c r="F84" s="36">
        <v>0</v>
      </c>
      <c r="G84" s="36">
        <v>0</v>
      </c>
      <c r="H84" s="36">
        <v>0</v>
      </c>
      <c r="I84" s="36">
        <v>0</v>
      </c>
      <c r="J84" s="36">
        <v>0</v>
      </c>
      <c r="K84" s="36">
        <v>0</v>
      </c>
      <c r="L84" s="36">
        <v>0</v>
      </c>
      <c r="M84" s="36">
        <v>0</v>
      </c>
      <c r="N84" s="36">
        <v>0</v>
      </c>
      <c r="O84" s="36">
        <v>0</v>
      </c>
      <c r="P84" s="31"/>
      <c r="Q84" s="31"/>
    </row>
    <row r="85" spans="1:17" ht="15.75" x14ac:dyDescent="0.25">
      <c r="A85" s="30">
        <v>107</v>
      </c>
      <c r="B85" s="45" t="s">
        <v>107</v>
      </c>
      <c r="C85" s="36">
        <v>0</v>
      </c>
      <c r="D85" s="36">
        <v>0</v>
      </c>
      <c r="E85" s="36">
        <v>0</v>
      </c>
      <c r="F85" s="36">
        <v>0</v>
      </c>
      <c r="G85" s="36">
        <v>0</v>
      </c>
      <c r="H85" s="36">
        <v>0</v>
      </c>
      <c r="I85" s="36">
        <v>0</v>
      </c>
      <c r="J85" s="36">
        <v>0</v>
      </c>
      <c r="K85" s="36">
        <v>0</v>
      </c>
      <c r="L85" s="36">
        <v>0</v>
      </c>
      <c r="M85" s="36">
        <v>0</v>
      </c>
      <c r="N85" s="36">
        <v>0</v>
      </c>
      <c r="O85" s="36">
        <v>0</v>
      </c>
      <c r="P85" s="31"/>
      <c r="Q85" s="31"/>
    </row>
    <row r="86" spans="1:17" ht="15.75" x14ac:dyDescent="0.25">
      <c r="A86" s="30">
        <v>107</v>
      </c>
      <c r="B86" s="45" t="s">
        <v>109</v>
      </c>
      <c r="C86" s="36">
        <v>0</v>
      </c>
      <c r="D86" s="36">
        <v>0</v>
      </c>
      <c r="E86" s="36">
        <v>0</v>
      </c>
      <c r="F86" s="36">
        <v>0</v>
      </c>
      <c r="G86" s="36">
        <v>0</v>
      </c>
      <c r="H86" s="36">
        <v>0</v>
      </c>
      <c r="I86" s="36">
        <v>0</v>
      </c>
      <c r="J86" s="36">
        <v>0</v>
      </c>
      <c r="K86" s="36">
        <v>0</v>
      </c>
      <c r="L86" s="36">
        <v>0</v>
      </c>
      <c r="M86" s="36">
        <v>0</v>
      </c>
      <c r="N86" s="36">
        <v>0</v>
      </c>
      <c r="O86" s="36">
        <v>0</v>
      </c>
      <c r="P86" s="31"/>
      <c r="Q86" s="31"/>
    </row>
    <row r="87" spans="1:17" ht="15.75" x14ac:dyDescent="0.25">
      <c r="A87" s="30">
        <v>107</v>
      </c>
      <c r="B87" s="45" t="s">
        <v>111</v>
      </c>
      <c r="C87" s="36">
        <v>0</v>
      </c>
      <c r="D87" s="36">
        <v>0</v>
      </c>
      <c r="E87" s="36">
        <v>0</v>
      </c>
      <c r="F87" s="36">
        <v>0</v>
      </c>
      <c r="G87" s="36">
        <v>0</v>
      </c>
      <c r="H87" s="36">
        <v>0</v>
      </c>
      <c r="I87" s="36">
        <v>0</v>
      </c>
      <c r="J87" s="36">
        <v>0</v>
      </c>
      <c r="K87" s="36">
        <v>0</v>
      </c>
      <c r="L87" s="36">
        <v>0</v>
      </c>
      <c r="M87" s="36">
        <v>0</v>
      </c>
      <c r="N87" s="36">
        <v>0</v>
      </c>
      <c r="O87" s="36">
        <v>0</v>
      </c>
      <c r="P87" s="31"/>
      <c r="Q87" s="31"/>
    </row>
    <row r="88" spans="1:17" ht="15.75" x14ac:dyDescent="0.25">
      <c r="A88" s="30">
        <v>107</v>
      </c>
      <c r="B88" s="45" t="s">
        <v>113</v>
      </c>
      <c r="C88" s="36">
        <v>0</v>
      </c>
      <c r="D88" s="36">
        <v>0</v>
      </c>
      <c r="E88" s="36">
        <v>0</v>
      </c>
      <c r="F88" s="36">
        <v>0</v>
      </c>
      <c r="G88" s="36">
        <v>0</v>
      </c>
      <c r="H88" s="36">
        <v>0</v>
      </c>
      <c r="I88" s="36">
        <v>0</v>
      </c>
      <c r="J88" s="36">
        <v>0</v>
      </c>
      <c r="K88" s="36">
        <v>0</v>
      </c>
      <c r="L88" s="36">
        <v>0</v>
      </c>
      <c r="M88" s="36">
        <v>0</v>
      </c>
      <c r="N88" s="36">
        <v>0</v>
      </c>
      <c r="O88" s="36">
        <v>0</v>
      </c>
      <c r="P88" s="31"/>
      <c r="Q88" s="31"/>
    </row>
    <row r="89" spans="1:17" ht="15.75" x14ac:dyDescent="0.25">
      <c r="A89" s="30">
        <v>107</v>
      </c>
      <c r="B89" s="45" t="s">
        <v>115</v>
      </c>
      <c r="C89" s="36">
        <v>1470.75</v>
      </c>
      <c r="D89" s="36">
        <v>1470.75</v>
      </c>
      <c r="E89" s="36">
        <v>1470.75</v>
      </c>
      <c r="F89" s="36">
        <v>1470.75</v>
      </c>
      <c r="G89" s="36">
        <v>1470.75</v>
      </c>
      <c r="H89" s="36">
        <v>1444.25</v>
      </c>
      <c r="I89" s="36">
        <v>1444.25</v>
      </c>
      <c r="J89" s="36">
        <v>1444.25</v>
      </c>
      <c r="K89" s="36">
        <v>1444.25</v>
      </c>
      <c r="L89" s="36">
        <v>1444.25</v>
      </c>
      <c r="M89" s="36">
        <v>1444.25</v>
      </c>
      <c r="N89" s="36">
        <v>1417.75</v>
      </c>
      <c r="O89" s="36">
        <v>18868</v>
      </c>
      <c r="P89" s="31"/>
      <c r="Q89" s="31"/>
    </row>
    <row r="90" spans="1:17" ht="15.75" x14ac:dyDescent="0.25">
      <c r="A90" s="30">
        <v>107</v>
      </c>
      <c r="B90" s="45" t="s">
        <v>117</v>
      </c>
      <c r="C90" s="36">
        <v>0</v>
      </c>
      <c r="D90" s="36">
        <v>0</v>
      </c>
      <c r="E90" s="36">
        <v>0</v>
      </c>
      <c r="F90" s="36">
        <v>0</v>
      </c>
      <c r="G90" s="36">
        <v>0</v>
      </c>
      <c r="H90" s="36">
        <v>0</v>
      </c>
      <c r="I90" s="36">
        <v>0</v>
      </c>
      <c r="J90" s="36">
        <v>0</v>
      </c>
      <c r="K90" s="36">
        <v>0</v>
      </c>
      <c r="L90" s="36">
        <v>0</v>
      </c>
      <c r="M90" s="36">
        <v>0</v>
      </c>
      <c r="N90" s="36">
        <v>0</v>
      </c>
      <c r="O90" s="36">
        <v>0</v>
      </c>
      <c r="P90" s="31"/>
      <c r="Q90" s="31"/>
    </row>
    <row r="91" spans="1:17" ht="15.75" x14ac:dyDescent="0.25">
      <c r="A91" s="30">
        <v>107</v>
      </c>
      <c r="B91" s="45" t="s">
        <v>119</v>
      </c>
      <c r="C91" s="36">
        <v>0</v>
      </c>
      <c r="D91" s="36">
        <v>0</v>
      </c>
      <c r="E91" s="36">
        <v>0</v>
      </c>
      <c r="F91" s="36">
        <v>0</v>
      </c>
      <c r="G91" s="36">
        <v>0</v>
      </c>
      <c r="H91" s="36">
        <v>0</v>
      </c>
      <c r="I91" s="36">
        <v>0</v>
      </c>
      <c r="J91" s="36">
        <v>0</v>
      </c>
      <c r="K91" s="36">
        <v>0</v>
      </c>
      <c r="L91" s="36">
        <v>0</v>
      </c>
      <c r="M91" s="36">
        <v>0</v>
      </c>
      <c r="N91" s="36">
        <v>0</v>
      </c>
      <c r="O91" s="36">
        <v>0</v>
      </c>
      <c r="P91" s="31"/>
      <c r="Q91" s="31"/>
    </row>
    <row r="92" spans="1:17" ht="15.75" x14ac:dyDescent="0.25">
      <c r="A92" s="30">
        <v>107</v>
      </c>
      <c r="B92" s="45" t="s">
        <v>121</v>
      </c>
      <c r="C92" s="36">
        <v>0</v>
      </c>
      <c r="D92" s="36">
        <v>0</v>
      </c>
      <c r="E92" s="36">
        <v>0</v>
      </c>
      <c r="F92" s="36">
        <v>0</v>
      </c>
      <c r="G92" s="36">
        <v>0</v>
      </c>
      <c r="H92" s="36">
        <v>0</v>
      </c>
      <c r="I92" s="36">
        <v>0</v>
      </c>
      <c r="J92" s="36">
        <v>0</v>
      </c>
      <c r="K92" s="36">
        <v>0</v>
      </c>
      <c r="L92" s="36">
        <v>0</v>
      </c>
      <c r="M92" s="36">
        <v>0</v>
      </c>
      <c r="N92" s="36">
        <v>0</v>
      </c>
      <c r="O92" s="36">
        <v>0</v>
      </c>
      <c r="P92" s="31"/>
      <c r="Q92" s="31"/>
    </row>
    <row r="93" spans="1:17" ht="15.75" x14ac:dyDescent="0.25">
      <c r="A93" s="30">
        <v>107</v>
      </c>
      <c r="B93" s="45" t="s">
        <v>123</v>
      </c>
      <c r="C93" s="36">
        <v>0</v>
      </c>
      <c r="D93" s="36">
        <v>0</v>
      </c>
      <c r="E93" s="36">
        <v>0</v>
      </c>
      <c r="F93" s="36">
        <v>0</v>
      </c>
      <c r="G93" s="36">
        <v>0</v>
      </c>
      <c r="H93" s="36">
        <v>0</v>
      </c>
      <c r="I93" s="36">
        <v>0</v>
      </c>
      <c r="J93" s="36">
        <v>0</v>
      </c>
      <c r="K93" s="36">
        <v>0</v>
      </c>
      <c r="L93" s="36">
        <v>0</v>
      </c>
      <c r="M93" s="36">
        <v>0</v>
      </c>
      <c r="N93" s="36">
        <v>0</v>
      </c>
      <c r="O93" s="36">
        <v>0</v>
      </c>
      <c r="P93" s="31"/>
      <c r="Q93" s="31"/>
    </row>
    <row r="94" spans="1:17" ht="15.75" x14ac:dyDescent="0.25">
      <c r="A94" s="30">
        <v>107</v>
      </c>
      <c r="B94" s="45" t="s">
        <v>125</v>
      </c>
      <c r="C94" s="36">
        <v>2911.4622477596149</v>
      </c>
      <c r="D94" s="36">
        <v>3793.5109281923078</v>
      </c>
      <c r="E94" s="36">
        <v>4672.137839250001</v>
      </c>
      <c r="F94" s="36">
        <v>5550.2778743942308</v>
      </c>
      <c r="G94" s="36">
        <v>6427.2464069903881</v>
      </c>
      <c r="H94" s="36">
        <v>7172.038931798078</v>
      </c>
      <c r="I94" s="36">
        <v>8019.4976016057717</v>
      </c>
      <c r="J94" s="36">
        <v>8865.8079534326971</v>
      </c>
      <c r="K94" s="36">
        <v>9711.9328287211592</v>
      </c>
      <c r="L94" s="36">
        <v>10555.923360019236</v>
      </c>
      <c r="M94" s="36">
        <v>11398.325066557698</v>
      </c>
      <c r="N94" s="36">
        <v>12006.759604442308</v>
      </c>
      <c r="O94" s="36">
        <v>103105.51075359619</v>
      </c>
      <c r="P94" s="31"/>
      <c r="Q94" s="31"/>
    </row>
    <row r="95" spans="1:17" ht="15.75" x14ac:dyDescent="0.25">
      <c r="A95" s="30">
        <v>107</v>
      </c>
      <c r="B95" s="45" t="s">
        <v>127</v>
      </c>
      <c r="C95" s="36">
        <v>1169.7122000000002</v>
      </c>
      <c r="D95" s="36">
        <v>1169.7122000000002</v>
      </c>
      <c r="E95" s="36">
        <v>1169.7122000000002</v>
      </c>
      <c r="F95" s="36">
        <v>1169.7122000000002</v>
      </c>
      <c r="G95" s="36">
        <v>1169.7122000000002</v>
      </c>
      <c r="H95" s="36">
        <v>1169.7122000000002</v>
      </c>
      <c r="I95" s="36">
        <v>1169.7122000000002</v>
      </c>
      <c r="J95" s="36">
        <v>1169.7122000000002</v>
      </c>
      <c r="K95" s="36">
        <v>1169.7122000000002</v>
      </c>
      <c r="L95" s="36">
        <v>1169.7122000000002</v>
      </c>
      <c r="M95" s="36">
        <v>1169.7122000000002</v>
      </c>
      <c r="N95" s="36">
        <v>1169.7122000000002</v>
      </c>
      <c r="O95" s="36">
        <v>18193.852799999997</v>
      </c>
      <c r="P95" s="31"/>
      <c r="Q95" s="31"/>
    </row>
    <row r="96" spans="1:17" ht="15.75" x14ac:dyDescent="0.25">
      <c r="A96" s="30">
        <v>107</v>
      </c>
      <c r="B96" s="45" t="s">
        <v>129</v>
      </c>
      <c r="C96" s="36">
        <v>383.18833333333373</v>
      </c>
      <c r="D96" s="36">
        <v>383.18833333333373</v>
      </c>
      <c r="E96" s="36">
        <v>383.18833333333373</v>
      </c>
      <c r="F96" s="36">
        <v>383.18833333333373</v>
      </c>
      <c r="G96" s="36">
        <v>383.18833333333373</v>
      </c>
      <c r="H96" s="36">
        <v>383.18833333333373</v>
      </c>
      <c r="I96" s="36">
        <v>383.18833333333373</v>
      </c>
      <c r="J96" s="36">
        <v>383.18833333333373</v>
      </c>
      <c r="K96" s="36">
        <v>383.18833333333373</v>
      </c>
      <c r="L96" s="36">
        <v>383.18833333333373</v>
      </c>
      <c r="M96" s="36">
        <v>383.18833333333373</v>
      </c>
      <c r="N96" s="36">
        <v>383.18833333333373</v>
      </c>
      <c r="O96" s="36">
        <v>4598.2599999999966</v>
      </c>
      <c r="P96" s="31"/>
      <c r="Q96" s="31"/>
    </row>
    <row r="97" spans="1:17" ht="15" x14ac:dyDescent="0.25">
      <c r="A97" s="53"/>
      <c r="B97" s="53"/>
      <c r="C97" s="36"/>
      <c r="D97" s="36"/>
      <c r="E97" s="36"/>
      <c r="F97" s="36"/>
      <c r="G97" s="36"/>
      <c r="H97" s="36"/>
      <c r="I97" s="36"/>
      <c r="J97" s="36"/>
      <c r="K97" s="36"/>
      <c r="L97" s="36"/>
      <c r="M97" s="36"/>
      <c r="N97" s="36"/>
      <c r="O97" s="36"/>
      <c r="P97" s="31"/>
      <c r="Q97" s="31"/>
    </row>
    <row r="98" spans="1:17" ht="15.75" x14ac:dyDescent="0.25">
      <c r="A98" s="30">
        <v>105</v>
      </c>
      <c r="B98" s="45" t="s">
        <v>87</v>
      </c>
      <c r="C98" s="36">
        <v>37904</v>
      </c>
      <c r="D98" s="36">
        <v>58986</v>
      </c>
      <c r="E98" s="36">
        <v>79986</v>
      </c>
      <c r="F98" s="36">
        <v>97319</v>
      </c>
      <c r="G98" s="36">
        <v>117535</v>
      </c>
      <c r="H98" s="36">
        <v>137662</v>
      </c>
      <c r="I98" s="36">
        <v>157588</v>
      </c>
      <c r="J98" s="36">
        <v>177487</v>
      </c>
      <c r="K98" s="36">
        <v>197382</v>
      </c>
      <c r="L98" s="36">
        <v>217227</v>
      </c>
      <c r="M98" s="36">
        <v>237039</v>
      </c>
      <c r="N98" s="36">
        <v>256776</v>
      </c>
      <c r="O98" s="36">
        <v>2099495</v>
      </c>
      <c r="P98" s="31"/>
      <c r="Q98" s="31"/>
    </row>
    <row r="99" spans="1:17" ht="15.75" x14ac:dyDescent="0.25">
      <c r="A99" s="30">
        <v>105</v>
      </c>
      <c r="B99" s="45" t="s">
        <v>89</v>
      </c>
      <c r="C99" s="36">
        <v>8310.452000000003</v>
      </c>
      <c r="D99" s="36">
        <v>12932.680500000002</v>
      </c>
      <c r="E99" s="36">
        <v>17536.930499999999</v>
      </c>
      <c r="F99" s="36">
        <v>21337.190750000002</v>
      </c>
      <c r="G99" s="36">
        <v>25657.044750000005</v>
      </c>
      <c r="H99" s="36">
        <v>28622.858250000005</v>
      </c>
      <c r="I99" s="36">
        <v>31282.97925</v>
      </c>
      <c r="J99" s="36">
        <v>33585.262249999992</v>
      </c>
      <c r="K99" s="36">
        <v>33994.611249999987</v>
      </c>
      <c r="L99" s="36">
        <v>33998.231249999983</v>
      </c>
      <c r="M99" s="36">
        <v>33998.231249999983</v>
      </c>
      <c r="N99" s="36">
        <v>33998.231249999983</v>
      </c>
      <c r="O99" s="36">
        <v>373327.76250000001</v>
      </c>
      <c r="P99" s="31"/>
      <c r="Q99" s="31"/>
    </row>
    <row r="100" spans="1:17" ht="15.75" x14ac:dyDescent="0.25">
      <c r="A100" s="30">
        <v>105</v>
      </c>
      <c r="B100" s="45" t="s">
        <v>91</v>
      </c>
      <c r="C100" s="36">
        <v>1765.8076923076926</v>
      </c>
      <c r="D100" s="36">
        <v>2735.9038461538462</v>
      </c>
      <c r="E100" s="36">
        <v>3702.2500000000005</v>
      </c>
      <c r="F100" s="36">
        <v>4457.0961538461534</v>
      </c>
      <c r="G100" s="36">
        <v>5378.5961538461534</v>
      </c>
      <c r="H100" s="36">
        <v>6295.9615384615381</v>
      </c>
      <c r="I100" s="36">
        <v>7204.2692307692305</v>
      </c>
      <c r="J100" s="36">
        <v>8111.3461538461543</v>
      </c>
      <c r="K100" s="36">
        <v>9018.25</v>
      </c>
      <c r="L100" s="36">
        <v>9922.8653846153811</v>
      </c>
      <c r="M100" s="36">
        <v>10825.961538461539</v>
      </c>
      <c r="N100" s="36">
        <v>11725.51923076923</v>
      </c>
      <c r="O100" s="36">
        <v>84890.423076923078</v>
      </c>
      <c r="P100" s="31"/>
      <c r="Q100" s="31"/>
    </row>
    <row r="101" spans="1:17" ht="15.75" x14ac:dyDescent="0.25">
      <c r="A101" s="30">
        <v>105</v>
      </c>
      <c r="B101" s="45" t="s">
        <v>93</v>
      </c>
      <c r="C101" s="36">
        <v>1385.6333333333337</v>
      </c>
      <c r="D101" s="36">
        <v>2144.8166666666671</v>
      </c>
      <c r="E101" s="36">
        <v>2901.0666666666671</v>
      </c>
      <c r="F101" s="36">
        <v>3489.2916666666661</v>
      </c>
      <c r="G101" s="36">
        <v>4209.9291666666668</v>
      </c>
      <c r="H101" s="36">
        <v>4927.3125</v>
      </c>
      <c r="I101" s="36">
        <v>5637.6375000000007</v>
      </c>
      <c r="J101" s="36">
        <v>6347.0000000000009</v>
      </c>
      <c r="K101" s="36">
        <v>7056.2250000000013</v>
      </c>
      <c r="L101" s="36">
        <v>7763.6625000000022</v>
      </c>
      <c r="M101" s="36">
        <v>8469.9083333333328</v>
      </c>
      <c r="N101" s="36">
        <v>9173.3583333333336</v>
      </c>
      <c r="O101" s="36">
        <v>66482.304166666654</v>
      </c>
      <c r="P101" s="31"/>
      <c r="Q101" s="31"/>
    </row>
    <row r="102" spans="1:17" ht="15.75" x14ac:dyDescent="0.25">
      <c r="A102" s="30">
        <v>105</v>
      </c>
      <c r="B102" s="45" t="s">
        <v>95</v>
      </c>
      <c r="C102" s="36">
        <v>0</v>
      </c>
      <c r="D102" s="36">
        <v>0</v>
      </c>
      <c r="E102" s="36">
        <v>0</v>
      </c>
      <c r="F102" s="36">
        <v>0</v>
      </c>
      <c r="G102" s="36">
        <v>0</v>
      </c>
      <c r="H102" s="36">
        <v>0</v>
      </c>
      <c r="I102" s="36">
        <v>0</v>
      </c>
      <c r="J102" s="36">
        <v>0</v>
      </c>
      <c r="K102" s="36">
        <v>0</v>
      </c>
      <c r="L102" s="36">
        <v>0</v>
      </c>
      <c r="M102" s="36">
        <v>0</v>
      </c>
      <c r="N102" s="36">
        <v>0</v>
      </c>
      <c r="O102" s="36">
        <v>0</v>
      </c>
      <c r="P102" s="31"/>
      <c r="Q102" s="31"/>
    </row>
    <row r="103" spans="1:17" ht="15.75" x14ac:dyDescent="0.25">
      <c r="A103" s="30">
        <v>105</v>
      </c>
      <c r="B103" s="45" t="s">
        <v>97</v>
      </c>
      <c r="C103" s="36">
        <v>225</v>
      </c>
      <c r="D103" s="36">
        <v>225</v>
      </c>
      <c r="E103" s="36">
        <v>225</v>
      </c>
      <c r="F103" s="36">
        <v>225</v>
      </c>
      <c r="G103" s="36">
        <v>225</v>
      </c>
      <c r="H103" s="36">
        <v>225</v>
      </c>
      <c r="I103" s="36">
        <v>225</v>
      </c>
      <c r="J103" s="36">
        <v>225</v>
      </c>
      <c r="K103" s="36">
        <v>225</v>
      </c>
      <c r="L103" s="36">
        <v>225</v>
      </c>
      <c r="M103" s="36">
        <v>225</v>
      </c>
      <c r="N103" s="36">
        <v>225</v>
      </c>
      <c r="O103" s="36">
        <v>2880</v>
      </c>
      <c r="P103" s="31"/>
      <c r="Q103" s="31"/>
    </row>
    <row r="104" spans="1:17" ht="15.75" x14ac:dyDescent="0.25">
      <c r="A104" s="30">
        <v>105</v>
      </c>
      <c r="B104" s="45" t="s">
        <v>99</v>
      </c>
      <c r="C104" s="36">
        <v>0</v>
      </c>
      <c r="D104" s="36">
        <v>0</v>
      </c>
      <c r="E104" s="36">
        <v>0</v>
      </c>
      <c r="F104" s="36">
        <v>0</v>
      </c>
      <c r="G104" s="36">
        <v>0</v>
      </c>
      <c r="H104" s="36">
        <v>0</v>
      </c>
      <c r="I104" s="36">
        <v>0</v>
      </c>
      <c r="J104" s="36">
        <v>0</v>
      </c>
      <c r="K104" s="36">
        <v>0</v>
      </c>
      <c r="L104" s="36">
        <v>0</v>
      </c>
      <c r="M104" s="36">
        <v>0</v>
      </c>
      <c r="N104" s="36">
        <v>0</v>
      </c>
      <c r="O104" s="36">
        <v>0</v>
      </c>
      <c r="P104" s="31"/>
      <c r="Q104" s="31"/>
    </row>
    <row r="105" spans="1:17" ht="15.75" x14ac:dyDescent="0.25">
      <c r="A105" s="30">
        <v>105</v>
      </c>
      <c r="B105" s="45" t="s">
        <v>101</v>
      </c>
      <c r="C105" s="36">
        <v>1840.46</v>
      </c>
      <c r="D105" s="36">
        <v>1840.46</v>
      </c>
      <c r="E105" s="36">
        <v>1840.46</v>
      </c>
      <c r="F105" s="36">
        <v>1840.46</v>
      </c>
      <c r="G105" s="36">
        <v>1840.46</v>
      </c>
      <c r="H105" s="36">
        <v>1840.46</v>
      </c>
      <c r="I105" s="36">
        <v>1840.46</v>
      </c>
      <c r="J105" s="36">
        <v>1840.46</v>
      </c>
      <c r="K105" s="36">
        <v>1840.46</v>
      </c>
      <c r="L105" s="36">
        <v>1840.46</v>
      </c>
      <c r="M105" s="36">
        <v>1840.46</v>
      </c>
      <c r="N105" s="36">
        <v>1840.46</v>
      </c>
      <c r="O105" s="36">
        <v>24185.52</v>
      </c>
      <c r="P105" s="31"/>
      <c r="Q105" s="31"/>
    </row>
    <row r="106" spans="1:17" ht="15.75" x14ac:dyDescent="0.25">
      <c r="A106" s="30">
        <v>105</v>
      </c>
      <c r="B106" s="45" t="s">
        <v>103</v>
      </c>
      <c r="C106" s="36">
        <v>2300</v>
      </c>
      <c r="D106" s="36">
        <v>2300</v>
      </c>
      <c r="E106" s="36">
        <v>2300</v>
      </c>
      <c r="F106" s="36">
        <v>2300</v>
      </c>
      <c r="G106" s="36">
        <v>2300</v>
      </c>
      <c r="H106" s="36">
        <v>2300</v>
      </c>
      <c r="I106" s="36">
        <v>2300</v>
      </c>
      <c r="J106" s="36">
        <v>2300</v>
      </c>
      <c r="K106" s="36">
        <v>2300</v>
      </c>
      <c r="L106" s="36">
        <v>2300</v>
      </c>
      <c r="M106" s="36">
        <v>2300</v>
      </c>
      <c r="N106" s="36">
        <v>2300</v>
      </c>
      <c r="O106" s="36">
        <v>27600</v>
      </c>
      <c r="P106" s="31"/>
      <c r="Q106" s="31"/>
    </row>
    <row r="107" spans="1:17" ht="15.75" x14ac:dyDescent="0.25">
      <c r="A107" s="30">
        <v>105</v>
      </c>
      <c r="B107" s="45" t="s">
        <v>105</v>
      </c>
      <c r="C107" s="36">
        <v>0</v>
      </c>
      <c r="D107" s="36">
        <v>0</v>
      </c>
      <c r="E107" s="36">
        <v>0</v>
      </c>
      <c r="F107" s="36">
        <v>0</v>
      </c>
      <c r="G107" s="36">
        <v>0</v>
      </c>
      <c r="H107" s="36">
        <v>0</v>
      </c>
      <c r="I107" s="36">
        <v>0</v>
      </c>
      <c r="J107" s="36">
        <v>0</v>
      </c>
      <c r="K107" s="36">
        <v>0</v>
      </c>
      <c r="L107" s="36">
        <v>0</v>
      </c>
      <c r="M107" s="36">
        <v>0</v>
      </c>
      <c r="N107" s="36">
        <v>0</v>
      </c>
      <c r="O107" s="36">
        <v>0</v>
      </c>
      <c r="P107" s="31"/>
      <c r="Q107" s="31"/>
    </row>
    <row r="108" spans="1:17" ht="15.75" x14ac:dyDescent="0.25">
      <c r="A108" s="30">
        <v>105</v>
      </c>
      <c r="B108" s="45" t="s">
        <v>107</v>
      </c>
      <c r="C108" s="36">
        <v>0</v>
      </c>
      <c r="D108" s="36">
        <v>0</v>
      </c>
      <c r="E108" s="36">
        <v>0</v>
      </c>
      <c r="F108" s="36">
        <v>0</v>
      </c>
      <c r="G108" s="36">
        <v>0</v>
      </c>
      <c r="H108" s="36">
        <v>0</v>
      </c>
      <c r="I108" s="36">
        <v>0</v>
      </c>
      <c r="J108" s="36">
        <v>0</v>
      </c>
      <c r="K108" s="36">
        <v>0</v>
      </c>
      <c r="L108" s="36">
        <v>0</v>
      </c>
      <c r="M108" s="36">
        <v>0</v>
      </c>
      <c r="N108" s="36">
        <v>0</v>
      </c>
      <c r="O108" s="36">
        <v>0</v>
      </c>
      <c r="P108" s="31"/>
      <c r="Q108" s="31"/>
    </row>
    <row r="109" spans="1:17" ht="15.75" x14ac:dyDescent="0.25">
      <c r="A109" s="30">
        <v>105</v>
      </c>
      <c r="B109" s="45" t="s">
        <v>109</v>
      </c>
      <c r="C109" s="36">
        <v>0</v>
      </c>
      <c r="D109" s="36">
        <v>0</v>
      </c>
      <c r="E109" s="36">
        <v>0</v>
      </c>
      <c r="F109" s="36">
        <v>0</v>
      </c>
      <c r="G109" s="36">
        <v>0</v>
      </c>
      <c r="H109" s="36">
        <v>0</v>
      </c>
      <c r="I109" s="36">
        <v>0</v>
      </c>
      <c r="J109" s="36">
        <v>0</v>
      </c>
      <c r="K109" s="36">
        <v>0</v>
      </c>
      <c r="L109" s="36">
        <v>0</v>
      </c>
      <c r="M109" s="36">
        <v>0</v>
      </c>
      <c r="N109" s="36">
        <v>0</v>
      </c>
      <c r="O109" s="36">
        <v>0</v>
      </c>
      <c r="P109" s="31"/>
      <c r="Q109" s="31"/>
    </row>
    <row r="110" spans="1:17" ht="15.75" x14ac:dyDescent="0.25">
      <c r="A110" s="30">
        <v>105</v>
      </c>
      <c r="B110" s="45" t="s">
        <v>111</v>
      </c>
      <c r="C110" s="36">
        <v>0</v>
      </c>
      <c r="D110" s="36">
        <v>0</v>
      </c>
      <c r="E110" s="36">
        <v>0</v>
      </c>
      <c r="F110" s="36">
        <v>0</v>
      </c>
      <c r="G110" s="36">
        <v>0</v>
      </c>
      <c r="H110" s="36">
        <v>0</v>
      </c>
      <c r="I110" s="36">
        <v>0</v>
      </c>
      <c r="J110" s="36">
        <v>0</v>
      </c>
      <c r="K110" s="36">
        <v>0</v>
      </c>
      <c r="L110" s="36">
        <v>0</v>
      </c>
      <c r="M110" s="36">
        <v>0</v>
      </c>
      <c r="N110" s="36">
        <v>0</v>
      </c>
      <c r="O110" s="36">
        <v>0</v>
      </c>
      <c r="P110" s="31"/>
      <c r="Q110" s="31"/>
    </row>
    <row r="111" spans="1:17" ht="15.75" x14ac:dyDescent="0.25">
      <c r="A111" s="30">
        <v>105</v>
      </c>
      <c r="B111" s="45" t="s">
        <v>113</v>
      </c>
      <c r="C111" s="36">
        <v>0</v>
      </c>
      <c r="D111" s="36">
        <v>0</v>
      </c>
      <c r="E111" s="36">
        <v>0</v>
      </c>
      <c r="F111" s="36">
        <v>0</v>
      </c>
      <c r="G111" s="36">
        <v>0</v>
      </c>
      <c r="H111" s="36">
        <v>0</v>
      </c>
      <c r="I111" s="36">
        <v>0</v>
      </c>
      <c r="J111" s="36">
        <v>0</v>
      </c>
      <c r="K111" s="36">
        <v>0</v>
      </c>
      <c r="L111" s="36">
        <v>0</v>
      </c>
      <c r="M111" s="36">
        <v>0</v>
      </c>
      <c r="N111" s="36">
        <v>0</v>
      </c>
      <c r="O111" s="36">
        <v>0</v>
      </c>
      <c r="P111" s="31"/>
      <c r="Q111" s="31"/>
    </row>
    <row r="112" spans="1:17" ht="15.75" x14ac:dyDescent="0.25">
      <c r="A112" s="30">
        <v>105</v>
      </c>
      <c r="B112" s="45" t="s">
        <v>115</v>
      </c>
      <c r="C112" s="36">
        <v>675.75</v>
      </c>
      <c r="D112" s="36">
        <v>675.75</v>
      </c>
      <c r="E112" s="36">
        <v>675.75</v>
      </c>
      <c r="F112" s="36">
        <v>649.25</v>
      </c>
      <c r="G112" s="36">
        <v>649.25</v>
      </c>
      <c r="H112" s="36">
        <v>649.25</v>
      </c>
      <c r="I112" s="36">
        <v>649.25</v>
      </c>
      <c r="J112" s="36">
        <v>649.25</v>
      </c>
      <c r="K112" s="36">
        <v>649.25</v>
      </c>
      <c r="L112" s="36">
        <v>649.25</v>
      </c>
      <c r="M112" s="36">
        <v>649.25</v>
      </c>
      <c r="N112" s="36">
        <v>649.25</v>
      </c>
      <c r="O112" s="36">
        <v>8665.5</v>
      </c>
      <c r="P112" s="31"/>
      <c r="Q112" s="31"/>
    </row>
    <row r="113" spans="1:17" ht="15.75" x14ac:dyDescent="0.25">
      <c r="A113" s="30">
        <v>105</v>
      </c>
      <c r="B113" s="45" t="s">
        <v>117</v>
      </c>
      <c r="C113" s="36">
        <v>0</v>
      </c>
      <c r="D113" s="36">
        <v>0</v>
      </c>
      <c r="E113" s="36">
        <v>0</v>
      </c>
      <c r="F113" s="36">
        <v>0</v>
      </c>
      <c r="G113" s="36">
        <v>0</v>
      </c>
      <c r="H113" s="36">
        <v>0</v>
      </c>
      <c r="I113" s="36">
        <v>0</v>
      </c>
      <c r="J113" s="36">
        <v>0</v>
      </c>
      <c r="K113" s="36">
        <v>0</v>
      </c>
      <c r="L113" s="36">
        <v>0</v>
      </c>
      <c r="M113" s="36">
        <v>0</v>
      </c>
      <c r="N113" s="36">
        <v>0</v>
      </c>
      <c r="O113" s="36">
        <v>0</v>
      </c>
      <c r="P113" s="31"/>
      <c r="Q113" s="31"/>
    </row>
    <row r="114" spans="1:17" ht="15.75" x14ac:dyDescent="0.25">
      <c r="A114" s="30">
        <v>105</v>
      </c>
      <c r="B114" s="45" t="s">
        <v>119</v>
      </c>
      <c r="C114" s="36">
        <v>0</v>
      </c>
      <c r="D114" s="36">
        <v>0</v>
      </c>
      <c r="E114" s="36">
        <v>0</v>
      </c>
      <c r="F114" s="36">
        <v>0</v>
      </c>
      <c r="G114" s="36">
        <v>0</v>
      </c>
      <c r="H114" s="36">
        <v>0</v>
      </c>
      <c r="I114" s="36">
        <v>0</v>
      </c>
      <c r="J114" s="36">
        <v>0</v>
      </c>
      <c r="K114" s="36">
        <v>0</v>
      </c>
      <c r="L114" s="36">
        <v>0</v>
      </c>
      <c r="M114" s="36">
        <v>0</v>
      </c>
      <c r="N114" s="36">
        <v>0</v>
      </c>
      <c r="O114" s="36">
        <v>0</v>
      </c>
      <c r="P114" s="31"/>
      <c r="Q114" s="31"/>
    </row>
    <row r="115" spans="1:17" ht="15.75" x14ac:dyDescent="0.25">
      <c r="A115" s="30">
        <v>105</v>
      </c>
      <c r="B115" s="45" t="s">
        <v>121</v>
      </c>
      <c r="C115" s="36">
        <v>0</v>
      </c>
      <c r="D115" s="36">
        <v>0</v>
      </c>
      <c r="E115" s="36">
        <v>0</v>
      </c>
      <c r="F115" s="36">
        <v>0</v>
      </c>
      <c r="G115" s="36">
        <v>0</v>
      </c>
      <c r="H115" s="36">
        <v>0</v>
      </c>
      <c r="I115" s="36">
        <v>0</v>
      </c>
      <c r="J115" s="36">
        <v>0</v>
      </c>
      <c r="K115" s="36">
        <v>0</v>
      </c>
      <c r="L115" s="36">
        <v>0</v>
      </c>
      <c r="M115" s="36">
        <v>0</v>
      </c>
      <c r="N115" s="36">
        <v>0</v>
      </c>
      <c r="O115" s="36">
        <v>0</v>
      </c>
      <c r="P115" s="31"/>
      <c r="Q115" s="31"/>
    </row>
    <row r="116" spans="1:17" ht="15.75" x14ac:dyDescent="0.25">
      <c r="A116" s="30">
        <v>105</v>
      </c>
      <c r="B116" s="45" t="s">
        <v>123</v>
      </c>
      <c r="C116" s="36">
        <v>0</v>
      </c>
      <c r="D116" s="36">
        <v>0</v>
      </c>
      <c r="E116" s="36">
        <v>0</v>
      </c>
      <c r="F116" s="36">
        <v>0</v>
      </c>
      <c r="G116" s="36">
        <v>0</v>
      </c>
      <c r="H116" s="36">
        <v>0</v>
      </c>
      <c r="I116" s="36">
        <v>0</v>
      </c>
      <c r="J116" s="36">
        <v>0</v>
      </c>
      <c r="K116" s="36">
        <v>0</v>
      </c>
      <c r="L116" s="36">
        <v>0</v>
      </c>
      <c r="M116" s="36">
        <v>0</v>
      </c>
      <c r="N116" s="36">
        <v>0</v>
      </c>
      <c r="O116" s="36">
        <v>0</v>
      </c>
      <c r="P116" s="31"/>
      <c r="Q116" s="31"/>
    </row>
    <row r="117" spans="1:17" ht="15.75" x14ac:dyDescent="0.25">
      <c r="A117" s="30">
        <v>105</v>
      </c>
      <c r="B117" s="45" t="s">
        <v>125</v>
      </c>
      <c r="C117" s="36">
        <v>1834.7441971923076</v>
      </c>
      <c r="D117" s="36">
        <v>2222.0163383461536</v>
      </c>
      <c r="E117" s="36">
        <v>2607.7917470000002</v>
      </c>
      <c r="F117" s="36">
        <v>2902.6378569038466</v>
      </c>
      <c r="G117" s="36">
        <v>3270.394550028846</v>
      </c>
      <c r="H117" s="36">
        <v>3636.4965254134622</v>
      </c>
      <c r="I117" s="36">
        <v>3998.9893168557696</v>
      </c>
      <c r="J117" s="36">
        <v>4360.9909256538467</v>
      </c>
      <c r="K117" s="36">
        <v>4722.9229807500005</v>
      </c>
      <c r="L117" s="36">
        <v>5083.9422242596156</v>
      </c>
      <c r="M117" s="36">
        <v>5444.3543622884617</v>
      </c>
      <c r="N117" s="36">
        <v>5803.3479349807703</v>
      </c>
      <c r="O117" s="36">
        <v>48082.904195201911</v>
      </c>
      <c r="P117" s="31"/>
      <c r="Q117" s="31"/>
    </row>
    <row r="118" spans="1:17" ht="15.75" x14ac:dyDescent="0.25">
      <c r="A118" s="30">
        <v>105</v>
      </c>
      <c r="B118" s="45" t="s">
        <v>127</v>
      </c>
      <c r="C118" s="36">
        <v>1040.8181</v>
      </c>
      <c r="D118" s="36">
        <v>1040.8181</v>
      </c>
      <c r="E118" s="36">
        <v>1040.8181</v>
      </c>
      <c r="F118" s="36">
        <v>1040.8181</v>
      </c>
      <c r="G118" s="36">
        <v>1040.8181</v>
      </c>
      <c r="H118" s="36">
        <v>1040.8181</v>
      </c>
      <c r="I118" s="36">
        <v>1040.8181</v>
      </c>
      <c r="J118" s="36">
        <v>1040.8181</v>
      </c>
      <c r="K118" s="36">
        <v>1040.8181</v>
      </c>
      <c r="L118" s="36">
        <v>1040.8181</v>
      </c>
      <c r="M118" s="36">
        <v>1040.8181</v>
      </c>
      <c r="N118" s="36">
        <v>1040.8181</v>
      </c>
      <c r="O118" s="36">
        <v>19211.234399999998</v>
      </c>
      <c r="P118" s="31"/>
      <c r="Q118" s="31"/>
    </row>
    <row r="119" spans="1:17" ht="15.75" x14ac:dyDescent="0.25">
      <c r="A119" s="30">
        <v>105</v>
      </c>
      <c r="B119" s="45" t="s">
        <v>129</v>
      </c>
      <c r="C119" s="36">
        <v>27.143333333333334</v>
      </c>
      <c r="D119" s="36">
        <v>27.143333333333334</v>
      </c>
      <c r="E119" s="36">
        <v>27.143333333333334</v>
      </c>
      <c r="F119" s="36">
        <v>27.143333333333334</v>
      </c>
      <c r="G119" s="36">
        <v>27.143333333333334</v>
      </c>
      <c r="H119" s="36">
        <v>27.143333333333334</v>
      </c>
      <c r="I119" s="36">
        <v>27.143333333333334</v>
      </c>
      <c r="J119" s="36">
        <v>27.143333333333334</v>
      </c>
      <c r="K119" s="36">
        <v>27.143333333333334</v>
      </c>
      <c r="L119" s="36">
        <v>27.143333333333334</v>
      </c>
      <c r="M119" s="36">
        <v>27.143333333333334</v>
      </c>
      <c r="N119" s="36">
        <v>27.143333333333334</v>
      </c>
      <c r="O119" s="36">
        <v>325.72000000000003</v>
      </c>
      <c r="P119" s="31"/>
      <c r="Q119" s="31"/>
    </row>
    <row r="120" spans="1:17" ht="15" x14ac:dyDescent="0.25">
      <c r="A120" s="53"/>
      <c r="B120" s="53"/>
      <c r="C120" s="36"/>
      <c r="D120" s="36"/>
      <c r="E120" s="36"/>
      <c r="F120" s="36"/>
      <c r="G120" s="36"/>
      <c r="H120" s="36"/>
      <c r="I120" s="36"/>
      <c r="J120" s="36"/>
      <c r="K120" s="36"/>
      <c r="L120" s="36"/>
      <c r="M120" s="36"/>
      <c r="N120" s="36"/>
      <c r="O120" s="36"/>
      <c r="P120" s="31"/>
      <c r="Q120" s="31"/>
    </row>
    <row r="121" spans="1:17" ht="15.75" x14ac:dyDescent="0.25">
      <c r="A121" s="30">
        <v>104</v>
      </c>
      <c r="B121" s="45" t="s">
        <v>87</v>
      </c>
      <c r="C121" s="36">
        <v>48380</v>
      </c>
      <c r="D121" s="36">
        <v>74734</v>
      </c>
      <c r="E121" s="36">
        <v>100984</v>
      </c>
      <c r="F121" s="36">
        <v>127218</v>
      </c>
      <c r="G121" s="36">
        <v>153417</v>
      </c>
      <c r="H121" s="36">
        <v>179471</v>
      </c>
      <c r="I121" s="36">
        <v>205301</v>
      </c>
      <c r="J121" s="36">
        <v>231096</v>
      </c>
      <c r="K121" s="36">
        <v>249292</v>
      </c>
      <c r="L121" s="36">
        <v>274282</v>
      </c>
      <c r="M121" s="36">
        <v>299225</v>
      </c>
      <c r="N121" s="36">
        <v>324039</v>
      </c>
      <c r="O121" s="36">
        <v>2594079</v>
      </c>
      <c r="P121" s="31"/>
      <c r="Q121" s="31"/>
    </row>
    <row r="122" spans="1:17" ht="15.75" x14ac:dyDescent="0.25">
      <c r="A122" s="30">
        <v>104</v>
      </c>
      <c r="B122" s="45" t="s">
        <v>89</v>
      </c>
      <c r="C122" s="36">
        <v>10607.314999999999</v>
      </c>
      <c r="D122" s="36">
        <v>16385.429500000002</v>
      </c>
      <c r="E122" s="36">
        <v>22140.742000000006</v>
      </c>
      <c r="F122" s="36">
        <v>27892.546499999997</v>
      </c>
      <c r="G122" s="36">
        <v>33437.136999999995</v>
      </c>
      <c r="H122" s="36">
        <v>37239.909749999999</v>
      </c>
      <c r="I122" s="36">
        <v>40688.214750000006</v>
      </c>
      <c r="J122" s="36">
        <v>43570.930250000005</v>
      </c>
      <c r="K122" s="36">
        <v>42807.987499999974</v>
      </c>
      <c r="L122" s="36">
        <v>42812.587499999972</v>
      </c>
      <c r="M122" s="36">
        <v>42812.587499999972</v>
      </c>
      <c r="N122" s="36">
        <v>42812.587499999972</v>
      </c>
      <c r="O122" s="36">
        <v>461285.61</v>
      </c>
      <c r="P122" s="31"/>
      <c r="Q122" s="31"/>
    </row>
    <row r="123" spans="1:17" ht="15.75" x14ac:dyDescent="0.25">
      <c r="A123" s="30">
        <v>104</v>
      </c>
      <c r="B123" s="45" t="s">
        <v>91</v>
      </c>
      <c r="C123" s="36">
        <v>2282.8653846153848</v>
      </c>
      <c r="D123" s="36">
        <v>3506.4326923076924</v>
      </c>
      <c r="E123" s="36">
        <v>4725.1826923076924</v>
      </c>
      <c r="F123" s="36">
        <v>5943.0673076923076</v>
      </c>
      <c r="G123" s="36">
        <v>7159.3269230769238</v>
      </c>
      <c r="H123" s="36">
        <v>8368.3557692307677</v>
      </c>
      <c r="I123" s="36">
        <v>9567.6057692307695</v>
      </c>
      <c r="J123" s="36">
        <v>10765.23076923077</v>
      </c>
      <c r="K123" s="36">
        <v>11524.509615384615</v>
      </c>
      <c r="L123" s="36">
        <v>12676.480769230768</v>
      </c>
      <c r="M123" s="36">
        <v>13826.192307692309</v>
      </c>
      <c r="N123" s="36">
        <v>14969.317307692305</v>
      </c>
      <c r="O123" s="36">
        <v>109061.85576923074</v>
      </c>
      <c r="P123" s="31"/>
      <c r="Q123" s="31"/>
    </row>
    <row r="124" spans="1:17" ht="15.75" x14ac:dyDescent="0.25">
      <c r="A124" s="30">
        <v>104</v>
      </c>
      <c r="B124" s="45" t="s">
        <v>93</v>
      </c>
      <c r="C124" s="36">
        <v>1805.2833333333338</v>
      </c>
      <c r="D124" s="36">
        <v>2771.5874999999996</v>
      </c>
      <c r="E124" s="36">
        <v>3734.0875000000005</v>
      </c>
      <c r="F124" s="36">
        <v>4695.9000000000015</v>
      </c>
      <c r="G124" s="36">
        <v>5656.4291666666668</v>
      </c>
      <c r="H124" s="36">
        <v>6611.2291666666679</v>
      </c>
      <c r="I124" s="36">
        <v>7558.3291666666664</v>
      </c>
      <c r="J124" s="36">
        <v>8504.1458333333321</v>
      </c>
      <c r="K124" s="36">
        <v>9101.7208333333347</v>
      </c>
      <c r="L124" s="36">
        <v>10011.283333333335</v>
      </c>
      <c r="M124" s="36">
        <v>10919.058333333336</v>
      </c>
      <c r="N124" s="36">
        <v>11821.608333333334</v>
      </c>
      <c r="O124" s="36">
        <v>86167.675000000003</v>
      </c>
      <c r="P124" s="31"/>
      <c r="Q124" s="31"/>
    </row>
    <row r="125" spans="1:17" ht="15.75" x14ac:dyDescent="0.25">
      <c r="A125" s="30">
        <v>104</v>
      </c>
      <c r="B125" s="45" t="s">
        <v>95</v>
      </c>
      <c r="C125" s="36">
        <v>0</v>
      </c>
      <c r="D125" s="36">
        <v>0</v>
      </c>
      <c r="E125" s="36">
        <v>0</v>
      </c>
      <c r="F125" s="36">
        <v>0</v>
      </c>
      <c r="G125" s="36">
        <v>0</v>
      </c>
      <c r="H125" s="36">
        <v>0</v>
      </c>
      <c r="I125" s="36">
        <v>0</v>
      </c>
      <c r="J125" s="36">
        <v>0</v>
      </c>
      <c r="K125" s="36">
        <v>0</v>
      </c>
      <c r="L125" s="36">
        <v>0</v>
      </c>
      <c r="M125" s="36">
        <v>0</v>
      </c>
      <c r="N125" s="36">
        <v>0</v>
      </c>
      <c r="O125" s="36">
        <v>0</v>
      </c>
      <c r="P125" s="31"/>
      <c r="Q125" s="31"/>
    </row>
    <row r="126" spans="1:17" ht="15.75" x14ac:dyDescent="0.25">
      <c r="A126" s="30">
        <v>104</v>
      </c>
      <c r="B126" s="45" t="s">
        <v>97</v>
      </c>
      <c r="C126" s="36">
        <v>255</v>
      </c>
      <c r="D126" s="36">
        <v>255</v>
      </c>
      <c r="E126" s="36">
        <v>255</v>
      </c>
      <c r="F126" s="36">
        <v>255</v>
      </c>
      <c r="G126" s="36">
        <v>255</v>
      </c>
      <c r="H126" s="36">
        <v>255</v>
      </c>
      <c r="I126" s="36">
        <v>255</v>
      </c>
      <c r="J126" s="36">
        <v>255</v>
      </c>
      <c r="K126" s="36">
        <v>255</v>
      </c>
      <c r="L126" s="36">
        <v>255</v>
      </c>
      <c r="M126" s="36">
        <v>255</v>
      </c>
      <c r="N126" s="36">
        <v>255</v>
      </c>
      <c r="O126" s="36">
        <v>3240</v>
      </c>
      <c r="P126" s="31"/>
      <c r="Q126" s="31"/>
    </row>
    <row r="127" spans="1:17" ht="15.75" x14ac:dyDescent="0.25">
      <c r="A127" s="30">
        <v>104</v>
      </c>
      <c r="B127" s="45" t="s">
        <v>99</v>
      </c>
      <c r="C127" s="36">
        <v>0</v>
      </c>
      <c r="D127" s="36">
        <v>0</v>
      </c>
      <c r="E127" s="36">
        <v>0</v>
      </c>
      <c r="F127" s="36">
        <v>0</v>
      </c>
      <c r="G127" s="36">
        <v>0</v>
      </c>
      <c r="H127" s="36">
        <v>0</v>
      </c>
      <c r="I127" s="36">
        <v>0</v>
      </c>
      <c r="J127" s="36">
        <v>0</v>
      </c>
      <c r="K127" s="36">
        <v>0</v>
      </c>
      <c r="L127" s="36">
        <v>0</v>
      </c>
      <c r="M127" s="36">
        <v>0</v>
      </c>
      <c r="N127" s="36">
        <v>0</v>
      </c>
      <c r="O127" s="36">
        <v>0</v>
      </c>
      <c r="P127" s="31"/>
      <c r="Q127" s="31"/>
    </row>
    <row r="128" spans="1:17" ht="15.75" x14ac:dyDescent="0.25">
      <c r="A128" s="30">
        <v>104</v>
      </c>
      <c r="B128" s="45" t="s">
        <v>101</v>
      </c>
      <c r="C128" s="36">
        <v>521.71</v>
      </c>
      <c r="D128" s="36">
        <v>521.71</v>
      </c>
      <c r="E128" s="36">
        <v>521.71</v>
      </c>
      <c r="F128" s="36">
        <v>521.71</v>
      </c>
      <c r="G128" s="36">
        <v>521.71</v>
      </c>
      <c r="H128" s="36">
        <v>521.71</v>
      </c>
      <c r="I128" s="36">
        <v>521.71</v>
      </c>
      <c r="J128" s="36">
        <v>521.71</v>
      </c>
      <c r="K128" s="36">
        <v>521.71</v>
      </c>
      <c r="L128" s="36">
        <v>521.71</v>
      </c>
      <c r="M128" s="36">
        <v>521.71</v>
      </c>
      <c r="N128" s="36">
        <v>521.71</v>
      </c>
      <c r="O128" s="36">
        <v>8360.52</v>
      </c>
      <c r="P128" s="31"/>
      <c r="Q128" s="31"/>
    </row>
    <row r="129" spans="1:17" ht="15.75" x14ac:dyDescent="0.25">
      <c r="A129" s="30">
        <v>104</v>
      </c>
      <c r="B129" s="45" t="s">
        <v>103</v>
      </c>
      <c r="C129" s="36">
        <v>1625</v>
      </c>
      <c r="D129" s="36">
        <v>1625</v>
      </c>
      <c r="E129" s="36">
        <v>1625</v>
      </c>
      <c r="F129" s="36">
        <v>1625</v>
      </c>
      <c r="G129" s="36">
        <v>1625</v>
      </c>
      <c r="H129" s="36">
        <v>1625</v>
      </c>
      <c r="I129" s="36">
        <v>1625</v>
      </c>
      <c r="J129" s="36">
        <v>1625</v>
      </c>
      <c r="K129" s="36">
        <v>1625</v>
      </c>
      <c r="L129" s="36">
        <v>1625</v>
      </c>
      <c r="M129" s="36">
        <v>1625</v>
      </c>
      <c r="N129" s="36">
        <v>1625</v>
      </c>
      <c r="O129" s="36">
        <v>19500</v>
      </c>
      <c r="P129" s="31"/>
      <c r="Q129" s="31"/>
    </row>
    <row r="130" spans="1:17" ht="15.75" x14ac:dyDescent="0.25">
      <c r="A130" s="30">
        <v>104</v>
      </c>
      <c r="B130" s="45" t="s">
        <v>105</v>
      </c>
      <c r="C130" s="36">
        <v>0</v>
      </c>
      <c r="D130" s="36">
        <v>0</v>
      </c>
      <c r="E130" s="36">
        <v>0</v>
      </c>
      <c r="F130" s="36">
        <v>0</v>
      </c>
      <c r="G130" s="36">
        <v>0</v>
      </c>
      <c r="H130" s="36">
        <v>0</v>
      </c>
      <c r="I130" s="36">
        <v>0</v>
      </c>
      <c r="J130" s="36">
        <v>0</v>
      </c>
      <c r="K130" s="36">
        <v>0</v>
      </c>
      <c r="L130" s="36">
        <v>0</v>
      </c>
      <c r="M130" s="36">
        <v>0</v>
      </c>
      <c r="N130" s="36">
        <v>0</v>
      </c>
      <c r="O130" s="36">
        <v>0</v>
      </c>
      <c r="P130" s="31"/>
      <c r="Q130" s="31"/>
    </row>
    <row r="131" spans="1:17" ht="15.75" x14ac:dyDescent="0.25">
      <c r="A131" s="30">
        <v>104</v>
      </c>
      <c r="B131" s="45" t="s">
        <v>107</v>
      </c>
      <c r="C131" s="36">
        <v>0</v>
      </c>
      <c r="D131" s="36">
        <v>0</v>
      </c>
      <c r="E131" s="36">
        <v>0</v>
      </c>
      <c r="F131" s="36">
        <v>0</v>
      </c>
      <c r="G131" s="36">
        <v>0</v>
      </c>
      <c r="H131" s="36">
        <v>0</v>
      </c>
      <c r="I131" s="36">
        <v>0</v>
      </c>
      <c r="J131" s="36">
        <v>0</v>
      </c>
      <c r="K131" s="36">
        <v>0</v>
      </c>
      <c r="L131" s="36">
        <v>0</v>
      </c>
      <c r="M131" s="36">
        <v>0</v>
      </c>
      <c r="N131" s="36">
        <v>0</v>
      </c>
      <c r="O131" s="36">
        <v>0</v>
      </c>
      <c r="P131" s="31"/>
      <c r="Q131" s="31"/>
    </row>
    <row r="132" spans="1:17" ht="15.75" x14ac:dyDescent="0.25">
      <c r="A132" s="30">
        <v>104</v>
      </c>
      <c r="B132" s="45" t="s">
        <v>109</v>
      </c>
      <c r="C132" s="36">
        <v>0</v>
      </c>
      <c r="D132" s="36">
        <v>0</v>
      </c>
      <c r="E132" s="36">
        <v>0</v>
      </c>
      <c r="F132" s="36">
        <v>0</v>
      </c>
      <c r="G132" s="36">
        <v>0</v>
      </c>
      <c r="H132" s="36">
        <v>0</v>
      </c>
      <c r="I132" s="36">
        <v>0</v>
      </c>
      <c r="J132" s="36">
        <v>0</v>
      </c>
      <c r="K132" s="36">
        <v>0</v>
      </c>
      <c r="L132" s="36">
        <v>0</v>
      </c>
      <c r="M132" s="36">
        <v>0</v>
      </c>
      <c r="N132" s="36">
        <v>0</v>
      </c>
      <c r="O132" s="36">
        <v>0</v>
      </c>
      <c r="P132" s="31"/>
      <c r="Q132" s="31"/>
    </row>
    <row r="133" spans="1:17" ht="15.75" x14ac:dyDescent="0.25">
      <c r="A133" s="30">
        <v>104</v>
      </c>
      <c r="B133" s="45" t="s">
        <v>111</v>
      </c>
      <c r="C133" s="36">
        <v>0</v>
      </c>
      <c r="D133" s="36">
        <v>0</v>
      </c>
      <c r="E133" s="36">
        <v>0</v>
      </c>
      <c r="F133" s="36">
        <v>0</v>
      </c>
      <c r="G133" s="36">
        <v>0</v>
      </c>
      <c r="H133" s="36">
        <v>0</v>
      </c>
      <c r="I133" s="36">
        <v>0</v>
      </c>
      <c r="J133" s="36">
        <v>0</v>
      </c>
      <c r="K133" s="36">
        <v>0</v>
      </c>
      <c r="L133" s="36">
        <v>0</v>
      </c>
      <c r="M133" s="36">
        <v>0</v>
      </c>
      <c r="N133" s="36">
        <v>0</v>
      </c>
      <c r="O133" s="36">
        <v>0</v>
      </c>
      <c r="P133" s="31"/>
      <c r="Q133" s="31"/>
    </row>
    <row r="134" spans="1:17" ht="15.75" x14ac:dyDescent="0.25">
      <c r="A134" s="30">
        <v>104</v>
      </c>
      <c r="B134" s="45" t="s">
        <v>113</v>
      </c>
      <c r="C134" s="36">
        <v>0</v>
      </c>
      <c r="D134" s="36">
        <v>0</v>
      </c>
      <c r="E134" s="36">
        <v>0</v>
      </c>
      <c r="F134" s="36">
        <v>0</v>
      </c>
      <c r="G134" s="36">
        <v>0</v>
      </c>
      <c r="H134" s="36">
        <v>0</v>
      </c>
      <c r="I134" s="36">
        <v>0</v>
      </c>
      <c r="J134" s="36">
        <v>0</v>
      </c>
      <c r="K134" s="36">
        <v>0</v>
      </c>
      <c r="L134" s="36">
        <v>0</v>
      </c>
      <c r="M134" s="36">
        <v>0</v>
      </c>
      <c r="N134" s="36">
        <v>0</v>
      </c>
      <c r="O134" s="36">
        <v>0</v>
      </c>
      <c r="P134" s="31"/>
      <c r="Q134" s="31"/>
    </row>
    <row r="135" spans="1:17" ht="15.75" x14ac:dyDescent="0.25">
      <c r="A135" s="30">
        <v>104</v>
      </c>
      <c r="B135" s="45" t="s">
        <v>115</v>
      </c>
      <c r="C135" s="36">
        <v>861.25</v>
      </c>
      <c r="D135" s="36">
        <v>861.25</v>
      </c>
      <c r="E135" s="36">
        <v>861.25</v>
      </c>
      <c r="F135" s="36">
        <v>861.25</v>
      </c>
      <c r="G135" s="36">
        <v>861.25</v>
      </c>
      <c r="H135" s="36">
        <v>861.25</v>
      </c>
      <c r="I135" s="36">
        <v>861.25</v>
      </c>
      <c r="J135" s="36">
        <v>861.25</v>
      </c>
      <c r="K135" s="36">
        <v>834.75</v>
      </c>
      <c r="L135" s="36">
        <v>834.75</v>
      </c>
      <c r="M135" s="36">
        <v>834.75</v>
      </c>
      <c r="N135" s="36">
        <v>834.75</v>
      </c>
      <c r="O135" s="36">
        <v>11024</v>
      </c>
      <c r="P135" s="31"/>
      <c r="Q135" s="31"/>
    </row>
    <row r="136" spans="1:17" ht="15.75" x14ac:dyDescent="0.25">
      <c r="A136" s="30">
        <v>104</v>
      </c>
      <c r="B136" s="45" t="s">
        <v>117</v>
      </c>
      <c r="C136" s="36">
        <v>0</v>
      </c>
      <c r="D136" s="36">
        <v>0</v>
      </c>
      <c r="E136" s="36">
        <v>0</v>
      </c>
      <c r="F136" s="36">
        <v>0</v>
      </c>
      <c r="G136" s="36">
        <v>0</v>
      </c>
      <c r="H136" s="36">
        <v>0</v>
      </c>
      <c r="I136" s="36">
        <v>0</v>
      </c>
      <c r="J136" s="36">
        <v>0</v>
      </c>
      <c r="K136" s="36">
        <v>0</v>
      </c>
      <c r="L136" s="36">
        <v>0</v>
      </c>
      <c r="M136" s="36">
        <v>0</v>
      </c>
      <c r="N136" s="36">
        <v>0</v>
      </c>
      <c r="O136" s="36">
        <v>0</v>
      </c>
      <c r="P136" s="31"/>
      <c r="Q136" s="31"/>
    </row>
    <row r="137" spans="1:17" ht="15.75" x14ac:dyDescent="0.25">
      <c r="A137" s="30">
        <v>104</v>
      </c>
      <c r="B137" s="45" t="s">
        <v>119</v>
      </c>
      <c r="C137" s="36">
        <v>0</v>
      </c>
      <c r="D137" s="36">
        <v>0</v>
      </c>
      <c r="E137" s="36">
        <v>0</v>
      </c>
      <c r="F137" s="36">
        <v>0</v>
      </c>
      <c r="G137" s="36">
        <v>0</v>
      </c>
      <c r="H137" s="36">
        <v>0</v>
      </c>
      <c r="I137" s="36">
        <v>0</v>
      </c>
      <c r="J137" s="36">
        <v>0</v>
      </c>
      <c r="K137" s="36">
        <v>0</v>
      </c>
      <c r="L137" s="36">
        <v>0</v>
      </c>
      <c r="M137" s="36">
        <v>0</v>
      </c>
      <c r="N137" s="36">
        <v>0</v>
      </c>
      <c r="O137" s="36">
        <v>0</v>
      </c>
      <c r="P137" s="31"/>
      <c r="Q137" s="31"/>
    </row>
    <row r="138" spans="1:17" ht="15.75" x14ac:dyDescent="0.25">
      <c r="A138" s="30">
        <v>104</v>
      </c>
      <c r="B138" s="45" t="s">
        <v>121</v>
      </c>
      <c r="C138" s="36">
        <v>0</v>
      </c>
      <c r="D138" s="36">
        <v>0</v>
      </c>
      <c r="E138" s="36">
        <v>0</v>
      </c>
      <c r="F138" s="36">
        <v>0</v>
      </c>
      <c r="G138" s="36">
        <v>0</v>
      </c>
      <c r="H138" s="36">
        <v>0</v>
      </c>
      <c r="I138" s="36">
        <v>0</v>
      </c>
      <c r="J138" s="36">
        <v>0</v>
      </c>
      <c r="K138" s="36">
        <v>0</v>
      </c>
      <c r="L138" s="36">
        <v>0</v>
      </c>
      <c r="M138" s="36">
        <v>0</v>
      </c>
      <c r="N138" s="36">
        <v>0</v>
      </c>
      <c r="O138" s="36">
        <v>0</v>
      </c>
      <c r="P138" s="31"/>
      <c r="Q138" s="31"/>
    </row>
    <row r="139" spans="1:17" ht="15.75" x14ac:dyDescent="0.25">
      <c r="A139" s="30">
        <v>104</v>
      </c>
      <c r="B139" s="45" t="s">
        <v>123</v>
      </c>
      <c r="C139" s="36">
        <v>0</v>
      </c>
      <c r="D139" s="36">
        <v>0</v>
      </c>
      <c r="E139" s="36">
        <v>0</v>
      </c>
      <c r="F139" s="36">
        <v>0</v>
      </c>
      <c r="G139" s="36">
        <v>0</v>
      </c>
      <c r="H139" s="36">
        <v>0</v>
      </c>
      <c r="I139" s="36">
        <v>0</v>
      </c>
      <c r="J139" s="36">
        <v>0</v>
      </c>
      <c r="K139" s="36">
        <v>0</v>
      </c>
      <c r="L139" s="36">
        <v>0</v>
      </c>
      <c r="M139" s="36">
        <v>0</v>
      </c>
      <c r="N139" s="36">
        <v>0</v>
      </c>
      <c r="O139" s="36">
        <v>0</v>
      </c>
      <c r="P139" s="31"/>
      <c r="Q139" s="31"/>
    </row>
    <row r="140" spans="1:17" ht="15.75" x14ac:dyDescent="0.25">
      <c r="A140" s="30">
        <v>104</v>
      </c>
      <c r="B140" s="45" t="s">
        <v>125</v>
      </c>
      <c r="C140" s="36">
        <v>1646.2807973846152</v>
      </c>
      <c r="D140" s="36">
        <v>2136.7025140673081</v>
      </c>
      <c r="E140" s="36">
        <v>2625.1934515673079</v>
      </c>
      <c r="F140" s="36">
        <v>3113.3366205576931</v>
      </c>
      <c r="G140" s="36">
        <v>3600.8284682980775</v>
      </c>
      <c r="H140" s="36">
        <v>4085.4179383942319</v>
      </c>
      <c r="I140" s="36">
        <v>4566.0930208942318</v>
      </c>
      <c r="J140" s="36">
        <v>5046.1167821442295</v>
      </c>
      <c r="K140" s="36">
        <v>5344.0495259903855</v>
      </c>
      <c r="L140" s="36">
        <v>5805.7299877692321</v>
      </c>
      <c r="M140" s="36">
        <v>6266.5040980576932</v>
      </c>
      <c r="N140" s="36">
        <v>6724.633014307693</v>
      </c>
      <c r="O140" s="36">
        <v>53155.439669769221</v>
      </c>
      <c r="P140" s="31"/>
      <c r="Q140" s="31"/>
    </row>
    <row r="141" spans="1:17" ht="15.75" x14ac:dyDescent="0.25">
      <c r="A141" s="30">
        <v>104</v>
      </c>
      <c r="B141" s="45" t="s">
        <v>127</v>
      </c>
      <c r="C141" s="36">
        <v>1162.8208999999999</v>
      </c>
      <c r="D141" s="36">
        <v>1162.8208999999999</v>
      </c>
      <c r="E141" s="36">
        <v>1162.8208999999999</v>
      </c>
      <c r="F141" s="36">
        <v>1162.8208999999999</v>
      </c>
      <c r="G141" s="36">
        <v>1162.8208999999999</v>
      </c>
      <c r="H141" s="36">
        <v>1162.8208999999999</v>
      </c>
      <c r="I141" s="36">
        <v>1162.8208999999999</v>
      </c>
      <c r="J141" s="36">
        <v>1162.8208999999999</v>
      </c>
      <c r="K141" s="36">
        <v>1162.8208999999999</v>
      </c>
      <c r="L141" s="36">
        <v>1162.8208999999999</v>
      </c>
      <c r="M141" s="36">
        <v>1162.8208999999999</v>
      </c>
      <c r="N141" s="36">
        <v>1162.8208999999999</v>
      </c>
      <c r="O141" s="36">
        <v>20675.268</v>
      </c>
      <c r="P141" s="31"/>
      <c r="Q141" s="31"/>
    </row>
    <row r="142" spans="1:17" ht="15.75" x14ac:dyDescent="0.25">
      <c r="A142" s="30">
        <v>104</v>
      </c>
      <c r="B142" s="45" t="s">
        <v>129</v>
      </c>
      <c r="C142" s="36">
        <v>41.874999999999986</v>
      </c>
      <c r="D142" s="36">
        <v>41.874999999999986</v>
      </c>
      <c r="E142" s="36">
        <v>41.874999999999986</v>
      </c>
      <c r="F142" s="36">
        <v>41.874999999999986</v>
      </c>
      <c r="G142" s="36">
        <v>41.874999999999986</v>
      </c>
      <c r="H142" s="36">
        <v>41.874999999999986</v>
      </c>
      <c r="I142" s="36">
        <v>41.874999999999986</v>
      </c>
      <c r="J142" s="36">
        <v>41.874999999999986</v>
      </c>
      <c r="K142" s="36">
        <v>41.874999999999986</v>
      </c>
      <c r="L142" s="36">
        <v>41.874999999999986</v>
      </c>
      <c r="M142" s="36">
        <v>41.874999999999986</v>
      </c>
      <c r="N142" s="36">
        <v>41.874999999999986</v>
      </c>
      <c r="O142" s="36">
        <v>502.50000000000011</v>
      </c>
      <c r="P142" s="31"/>
      <c r="Q142" s="31"/>
    </row>
    <row r="143" spans="1:17" ht="15" x14ac:dyDescent="0.25">
      <c r="A143" s="53"/>
      <c r="B143" s="53"/>
      <c r="C143" s="36"/>
      <c r="D143" s="36"/>
      <c r="E143" s="36"/>
      <c r="F143" s="36"/>
      <c r="G143" s="36"/>
      <c r="H143" s="36"/>
      <c r="I143" s="36"/>
      <c r="J143" s="36"/>
      <c r="K143" s="36"/>
      <c r="L143" s="36"/>
      <c r="M143" s="36"/>
      <c r="N143" s="36"/>
      <c r="O143" s="36"/>
      <c r="P143" s="31"/>
      <c r="Q143" s="31"/>
    </row>
    <row r="144" spans="1:17" ht="15.75" x14ac:dyDescent="0.25">
      <c r="A144" s="30">
        <v>109</v>
      </c>
      <c r="B144" s="45" t="s">
        <v>87</v>
      </c>
      <c r="C144" s="36">
        <v>61333</v>
      </c>
      <c r="D144" s="36">
        <v>93711</v>
      </c>
      <c r="E144" s="36">
        <v>125961</v>
      </c>
      <c r="F144" s="36">
        <v>158186</v>
      </c>
      <c r="G144" s="36">
        <v>190370</v>
      </c>
      <c r="H144" s="36">
        <v>222372</v>
      </c>
      <c r="I144" s="36">
        <v>254106</v>
      </c>
      <c r="J144" s="36">
        <v>285797</v>
      </c>
      <c r="K144" s="36">
        <v>317483</v>
      </c>
      <c r="L144" s="36">
        <v>349088</v>
      </c>
      <c r="M144" s="36">
        <v>380632</v>
      </c>
      <c r="N144" s="36">
        <v>411998</v>
      </c>
      <c r="O144" s="36">
        <v>3718669</v>
      </c>
      <c r="P144" s="31"/>
      <c r="Q144" s="31"/>
    </row>
    <row r="145" spans="1:17" ht="15.75" x14ac:dyDescent="0.25">
      <c r="A145" s="30">
        <v>109</v>
      </c>
      <c r="B145" s="45" t="s">
        <v>89</v>
      </c>
      <c r="C145" s="36">
        <v>13447.260249999999</v>
      </c>
      <c r="D145" s="36">
        <v>20546.136750000005</v>
      </c>
      <c r="E145" s="36">
        <v>27616.949250000001</v>
      </c>
      <c r="F145" s="36">
        <v>34682.280500000015</v>
      </c>
      <c r="G145" s="36">
        <v>41487.632249999995</v>
      </c>
      <c r="H145" s="36">
        <v>46002.74325</v>
      </c>
      <c r="I145" s="36">
        <v>50239.232250000001</v>
      </c>
      <c r="J145" s="36">
        <v>53663.109250000001</v>
      </c>
      <c r="K145" s="36">
        <v>54144.05124999996</v>
      </c>
      <c r="L145" s="36">
        <v>54145.331249999959</v>
      </c>
      <c r="M145" s="36">
        <v>54145.331249999959</v>
      </c>
      <c r="N145" s="36">
        <v>54145.331249999959</v>
      </c>
      <c r="O145" s="36">
        <v>657364.95125000004</v>
      </c>
      <c r="P145" s="31"/>
      <c r="Q145" s="31"/>
    </row>
    <row r="146" spans="1:17" ht="15.75" x14ac:dyDescent="0.25">
      <c r="A146" s="30">
        <v>109</v>
      </c>
      <c r="B146" s="45" t="s">
        <v>91</v>
      </c>
      <c r="C146" s="36">
        <v>2555.1826923076928</v>
      </c>
      <c r="D146" s="36">
        <v>3909.076923076922</v>
      </c>
      <c r="E146" s="36">
        <v>5257.6346153846152</v>
      </c>
      <c r="F146" s="36">
        <v>6605.201923076922</v>
      </c>
      <c r="G146" s="36">
        <v>7951.0961538461552</v>
      </c>
      <c r="H146" s="36">
        <v>9289.8173076923067</v>
      </c>
      <c r="I146" s="36">
        <v>10616.798076923076</v>
      </c>
      <c r="J146" s="36">
        <v>11941.980769230768</v>
      </c>
      <c r="K146" s="36">
        <v>13266.990384615385</v>
      </c>
      <c r="L146" s="36">
        <v>14588.576923076924</v>
      </c>
      <c r="M146" s="36">
        <v>15907.673076923074</v>
      </c>
      <c r="N146" s="36">
        <v>17219.951923076926</v>
      </c>
      <c r="O146" s="36">
        <v>134372.94230769228</v>
      </c>
      <c r="P146" s="31"/>
      <c r="Q146" s="31"/>
    </row>
    <row r="147" spans="1:17" ht="15.75" x14ac:dyDescent="0.25">
      <c r="A147" s="30">
        <v>109</v>
      </c>
      <c r="B147" s="45" t="s">
        <v>93</v>
      </c>
      <c r="C147" s="36">
        <v>2019.1875000000002</v>
      </c>
      <c r="D147" s="36">
        <v>3089.0291666666672</v>
      </c>
      <c r="E147" s="36">
        <v>4154.6541666666672</v>
      </c>
      <c r="F147" s="36">
        <v>5219.5000000000018</v>
      </c>
      <c r="G147" s="36">
        <v>6283.0166666666673</v>
      </c>
      <c r="H147" s="36">
        <v>7340.8500000000022</v>
      </c>
      <c r="I147" s="36">
        <v>8389.4250000000011</v>
      </c>
      <c r="J147" s="36">
        <v>9436.5791666666701</v>
      </c>
      <c r="K147" s="36">
        <v>10483.595833333338</v>
      </c>
      <c r="L147" s="36">
        <v>11527.908333333338</v>
      </c>
      <c r="M147" s="36">
        <v>12570.25</v>
      </c>
      <c r="N147" s="36">
        <v>13607.183333333338</v>
      </c>
      <c r="O147" s="36">
        <v>106246.75416666669</v>
      </c>
      <c r="P147" s="31"/>
      <c r="Q147" s="31"/>
    </row>
    <row r="148" spans="1:17" ht="15.75" x14ac:dyDescent="0.25">
      <c r="A148" s="30">
        <v>109</v>
      </c>
      <c r="B148" s="45" t="s">
        <v>95</v>
      </c>
      <c r="C148" s="36">
        <v>0</v>
      </c>
      <c r="D148" s="36">
        <v>0</v>
      </c>
      <c r="E148" s="36">
        <v>0</v>
      </c>
      <c r="F148" s="36">
        <v>0</v>
      </c>
      <c r="G148" s="36">
        <v>0</v>
      </c>
      <c r="H148" s="36">
        <v>0</v>
      </c>
      <c r="I148" s="36">
        <v>0</v>
      </c>
      <c r="J148" s="36">
        <v>0</v>
      </c>
      <c r="K148" s="36">
        <v>0</v>
      </c>
      <c r="L148" s="36">
        <v>0</v>
      </c>
      <c r="M148" s="36">
        <v>0</v>
      </c>
      <c r="N148" s="36">
        <v>0</v>
      </c>
      <c r="O148" s="36">
        <v>0</v>
      </c>
      <c r="P148" s="31"/>
      <c r="Q148" s="31"/>
    </row>
    <row r="149" spans="1:17" ht="15.75" x14ac:dyDescent="0.25">
      <c r="A149" s="30">
        <v>109</v>
      </c>
      <c r="B149" s="45" t="s">
        <v>97</v>
      </c>
      <c r="C149" s="36">
        <v>270</v>
      </c>
      <c r="D149" s="36">
        <v>270</v>
      </c>
      <c r="E149" s="36">
        <v>270</v>
      </c>
      <c r="F149" s="36">
        <v>270</v>
      </c>
      <c r="G149" s="36">
        <v>270</v>
      </c>
      <c r="H149" s="36">
        <v>270</v>
      </c>
      <c r="I149" s="36">
        <v>270</v>
      </c>
      <c r="J149" s="36">
        <v>270</v>
      </c>
      <c r="K149" s="36">
        <v>270</v>
      </c>
      <c r="L149" s="36">
        <v>270</v>
      </c>
      <c r="M149" s="36">
        <v>270</v>
      </c>
      <c r="N149" s="36">
        <v>270</v>
      </c>
      <c r="O149" s="36">
        <v>3600</v>
      </c>
      <c r="P149" s="31"/>
      <c r="Q149" s="31"/>
    </row>
    <row r="150" spans="1:17" ht="15.75" x14ac:dyDescent="0.25">
      <c r="A150" s="30">
        <v>109</v>
      </c>
      <c r="B150" s="45" t="s">
        <v>99</v>
      </c>
      <c r="C150" s="36">
        <v>0</v>
      </c>
      <c r="D150" s="36">
        <v>0</v>
      </c>
      <c r="E150" s="36">
        <v>0</v>
      </c>
      <c r="F150" s="36">
        <v>0</v>
      </c>
      <c r="G150" s="36">
        <v>0</v>
      </c>
      <c r="H150" s="36">
        <v>0</v>
      </c>
      <c r="I150" s="36">
        <v>0</v>
      </c>
      <c r="J150" s="36">
        <v>0</v>
      </c>
      <c r="K150" s="36">
        <v>0</v>
      </c>
      <c r="L150" s="36">
        <v>0</v>
      </c>
      <c r="M150" s="36">
        <v>0</v>
      </c>
      <c r="N150" s="36">
        <v>0</v>
      </c>
      <c r="O150" s="36">
        <v>0</v>
      </c>
      <c r="P150" s="31"/>
      <c r="Q150" s="31"/>
    </row>
    <row r="151" spans="1:17" ht="15.75" x14ac:dyDescent="0.25">
      <c r="A151" s="30">
        <v>109</v>
      </c>
      <c r="B151" s="45" t="s">
        <v>101</v>
      </c>
      <c r="C151" s="36">
        <v>2795.54</v>
      </c>
      <c r="D151" s="36">
        <v>2795.54</v>
      </c>
      <c r="E151" s="36">
        <v>2795.54</v>
      </c>
      <c r="F151" s="36">
        <v>2795.54</v>
      </c>
      <c r="G151" s="36">
        <v>2795.54</v>
      </c>
      <c r="H151" s="36">
        <v>2795.54</v>
      </c>
      <c r="I151" s="36">
        <v>2795.54</v>
      </c>
      <c r="J151" s="36">
        <v>2795.54</v>
      </c>
      <c r="K151" s="36">
        <v>2795.54</v>
      </c>
      <c r="L151" s="36">
        <v>2795.54</v>
      </c>
      <c r="M151" s="36">
        <v>2795.54</v>
      </c>
      <c r="N151" s="36">
        <v>2795.54</v>
      </c>
      <c r="O151" s="36">
        <v>40446.479999999996</v>
      </c>
      <c r="P151" s="31"/>
      <c r="Q151" s="31"/>
    </row>
    <row r="152" spans="1:17" ht="15.75" x14ac:dyDescent="0.25">
      <c r="A152" s="30">
        <v>109</v>
      </c>
      <c r="B152" s="45" t="s">
        <v>103</v>
      </c>
      <c r="C152" s="36">
        <v>1600</v>
      </c>
      <c r="D152" s="36">
        <v>1600</v>
      </c>
      <c r="E152" s="36">
        <v>1600</v>
      </c>
      <c r="F152" s="36">
        <v>1600</v>
      </c>
      <c r="G152" s="36">
        <v>1600</v>
      </c>
      <c r="H152" s="36">
        <v>1600</v>
      </c>
      <c r="I152" s="36">
        <v>1600</v>
      </c>
      <c r="J152" s="36">
        <v>1600</v>
      </c>
      <c r="K152" s="36">
        <v>1600</v>
      </c>
      <c r="L152" s="36">
        <v>1600</v>
      </c>
      <c r="M152" s="36">
        <v>1600</v>
      </c>
      <c r="N152" s="36">
        <v>1600</v>
      </c>
      <c r="O152" s="36">
        <v>19200</v>
      </c>
      <c r="P152" s="31"/>
      <c r="Q152" s="31"/>
    </row>
    <row r="153" spans="1:17" ht="15.75" x14ac:dyDescent="0.25">
      <c r="A153" s="30">
        <v>109</v>
      </c>
      <c r="B153" s="45" t="s">
        <v>105</v>
      </c>
      <c r="C153" s="36">
        <v>0</v>
      </c>
      <c r="D153" s="36">
        <v>0</v>
      </c>
      <c r="E153" s="36">
        <v>0</v>
      </c>
      <c r="F153" s="36">
        <v>0</v>
      </c>
      <c r="G153" s="36">
        <v>0</v>
      </c>
      <c r="H153" s="36">
        <v>0</v>
      </c>
      <c r="I153" s="36">
        <v>0</v>
      </c>
      <c r="J153" s="36">
        <v>0</v>
      </c>
      <c r="K153" s="36">
        <v>0</v>
      </c>
      <c r="L153" s="36">
        <v>0</v>
      </c>
      <c r="M153" s="36">
        <v>0</v>
      </c>
      <c r="N153" s="36">
        <v>0</v>
      </c>
      <c r="O153" s="36">
        <v>0</v>
      </c>
      <c r="P153" s="31"/>
      <c r="Q153" s="31"/>
    </row>
    <row r="154" spans="1:17" ht="15.75" x14ac:dyDescent="0.25">
      <c r="A154" s="30">
        <v>109</v>
      </c>
      <c r="B154" s="45" t="s">
        <v>107</v>
      </c>
      <c r="C154" s="36">
        <v>0</v>
      </c>
      <c r="D154" s="36">
        <v>0</v>
      </c>
      <c r="E154" s="36">
        <v>0</v>
      </c>
      <c r="F154" s="36">
        <v>0</v>
      </c>
      <c r="G154" s="36">
        <v>0</v>
      </c>
      <c r="H154" s="36">
        <v>0</v>
      </c>
      <c r="I154" s="36">
        <v>0</v>
      </c>
      <c r="J154" s="36">
        <v>0</v>
      </c>
      <c r="K154" s="36">
        <v>0</v>
      </c>
      <c r="L154" s="36">
        <v>0</v>
      </c>
      <c r="M154" s="36">
        <v>0</v>
      </c>
      <c r="N154" s="36">
        <v>0</v>
      </c>
      <c r="O154" s="36">
        <v>0</v>
      </c>
      <c r="P154" s="31"/>
      <c r="Q154" s="31"/>
    </row>
    <row r="155" spans="1:17" ht="15.75" x14ac:dyDescent="0.25">
      <c r="A155" s="30">
        <v>109</v>
      </c>
      <c r="B155" s="45" t="s">
        <v>109</v>
      </c>
      <c r="C155" s="36">
        <v>0</v>
      </c>
      <c r="D155" s="36">
        <v>0</v>
      </c>
      <c r="E155" s="36">
        <v>0</v>
      </c>
      <c r="F155" s="36">
        <v>0</v>
      </c>
      <c r="G155" s="36">
        <v>0</v>
      </c>
      <c r="H155" s="36">
        <v>0</v>
      </c>
      <c r="I155" s="36">
        <v>0</v>
      </c>
      <c r="J155" s="36">
        <v>0</v>
      </c>
      <c r="K155" s="36">
        <v>0</v>
      </c>
      <c r="L155" s="36">
        <v>0</v>
      </c>
      <c r="M155" s="36">
        <v>0</v>
      </c>
      <c r="N155" s="36">
        <v>0</v>
      </c>
      <c r="O155" s="36">
        <v>0</v>
      </c>
      <c r="P155" s="31"/>
      <c r="Q155" s="31"/>
    </row>
    <row r="156" spans="1:17" ht="15.75" x14ac:dyDescent="0.25">
      <c r="A156" s="30">
        <v>109</v>
      </c>
      <c r="B156" s="45" t="s">
        <v>111</v>
      </c>
      <c r="C156" s="36">
        <v>0</v>
      </c>
      <c r="D156" s="36">
        <v>0</v>
      </c>
      <c r="E156" s="36">
        <v>0</v>
      </c>
      <c r="F156" s="36">
        <v>0</v>
      </c>
      <c r="G156" s="36">
        <v>0</v>
      </c>
      <c r="H156" s="36">
        <v>0</v>
      </c>
      <c r="I156" s="36">
        <v>0</v>
      </c>
      <c r="J156" s="36">
        <v>0</v>
      </c>
      <c r="K156" s="36">
        <v>0</v>
      </c>
      <c r="L156" s="36">
        <v>0</v>
      </c>
      <c r="M156" s="36">
        <v>0</v>
      </c>
      <c r="N156" s="36">
        <v>0</v>
      </c>
      <c r="O156" s="36">
        <v>0</v>
      </c>
      <c r="P156" s="31"/>
      <c r="Q156" s="31"/>
    </row>
    <row r="157" spans="1:17" ht="15.75" x14ac:dyDescent="0.25">
      <c r="A157" s="30">
        <v>109</v>
      </c>
      <c r="B157" s="45" t="s">
        <v>113</v>
      </c>
      <c r="C157" s="36">
        <v>0</v>
      </c>
      <c r="D157" s="36">
        <v>0</v>
      </c>
      <c r="E157" s="36">
        <v>0</v>
      </c>
      <c r="F157" s="36">
        <v>0</v>
      </c>
      <c r="G157" s="36">
        <v>0</v>
      </c>
      <c r="H157" s="36">
        <v>0</v>
      </c>
      <c r="I157" s="36">
        <v>0</v>
      </c>
      <c r="J157" s="36">
        <v>0</v>
      </c>
      <c r="K157" s="36">
        <v>0</v>
      </c>
      <c r="L157" s="36">
        <v>0</v>
      </c>
      <c r="M157" s="36">
        <v>0</v>
      </c>
      <c r="N157" s="36">
        <v>0</v>
      </c>
      <c r="O157" s="36">
        <v>0</v>
      </c>
      <c r="P157" s="31"/>
      <c r="Q157" s="31"/>
    </row>
    <row r="158" spans="1:17" ht="15.75" x14ac:dyDescent="0.25">
      <c r="A158" s="30">
        <v>109</v>
      </c>
      <c r="B158" s="45" t="s">
        <v>115</v>
      </c>
      <c r="C158" s="36">
        <v>967.25</v>
      </c>
      <c r="D158" s="36">
        <v>967.25</v>
      </c>
      <c r="E158" s="36">
        <v>967.25</v>
      </c>
      <c r="F158" s="36">
        <v>967.25</v>
      </c>
      <c r="G158" s="36">
        <v>967.25</v>
      </c>
      <c r="H158" s="36">
        <v>967.25</v>
      </c>
      <c r="I158" s="36">
        <v>967.25</v>
      </c>
      <c r="J158" s="36">
        <v>967.25</v>
      </c>
      <c r="K158" s="36">
        <v>967.25</v>
      </c>
      <c r="L158" s="36">
        <v>967.25</v>
      </c>
      <c r="M158" s="36">
        <v>967.25</v>
      </c>
      <c r="N158" s="36">
        <v>967.25</v>
      </c>
      <c r="O158" s="36">
        <v>13674</v>
      </c>
      <c r="P158" s="31"/>
      <c r="Q158" s="31"/>
    </row>
    <row r="159" spans="1:17" ht="15.75" x14ac:dyDescent="0.25">
      <c r="A159" s="30">
        <v>109</v>
      </c>
      <c r="B159" s="45" t="s">
        <v>117</v>
      </c>
      <c r="C159" s="36">
        <v>0</v>
      </c>
      <c r="D159" s="36">
        <v>0</v>
      </c>
      <c r="E159" s="36">
        <v>0</v>
      </c>
      <c r="F159" s="36">
        <v>0</v>
      </c>
      <c r="G159" s="36">
        <v>0</v>
      </c>
      <c r="H159" s="36">
        <v>0</v>
      </c>
      <c r="I159" s="36">
        <v>0</v>
      </c>
      <c r="J159" s="36">
        <v>0</v>
      </c>
      <c r="K159" s="36">
        <v>0</v>
      </c>
      <c r="L159" s="36">
        <v>0</v>
      </c>
      <c r="M159" s="36">
        <v>0</v>
      </c>
      <c r="N159" s="36">
        <v>0</v>
      </c>
      <c r="O159" s="36">
        <v>0</v>
      </c>
      <c r="P159" s="31"/>
      <c r="Q159" s="31"/>
    </row>
    <row r="160" spans="1:17" ht="15.75" x14ac:dyDescent="0.25">
      <c r="A160" s="30">
        <v>109</v>
      </c>
      <c r="B160" s="45" t="s">
        <v>119</v>
      </c>
      <c r="C160" s="36">
        <v>0</v>
      </c>
      <c r="D160" s="36">
        <v>0</v>
      </c>
      <c r="E160" s="36">
        <v>0</v>
      </c>
      <c r="F160" s="36">
        <v>0</v>
      </c>
      <c r="G160" s="36">
        <v>0</v>
      </c>
      <c r="H160" s="36">
        <v>0</v>
      </c>
      <c r="I160" s="36">
        <v>0</v>
      </c>
      <c r="J160" s="36">
        <v>0</v>
      </c>
      <c r="K160" s="36">
        <v>0</v>
      </c>
      <c r="L160" s="36">
        <v>0</v>
      </c>
      <c r="M160" s="36">
        <v>0</v>
      </c>
      <c r="N160" s="36">
        <v>0</v>
      </c>
      <c r="O160" s="36">
        <v>0</v>
      </c>
      <c r="P160" s="31"/>
      <c r="Q160" s="31"/>
    </row>
    <row r="161" spans="1:17" ht="15.75" x14ac:dyDescent="0.25">
      <c r="A161" s="30">
        <v>109</v>
      </c>
      <c r="B161" s="45" t="s">
        <v>121</v>
      </c>
      <c r="C161" s="36">
        <v>0</v>
      </c>
      <c r="D161" s="36">
        <v>0</v>
      </c>
      <c r="E161" s="36">
        <v>0</v>
      </c>
      <c r="F161" s="36">
        <v>0</v>
      </c>
      <c r="G161" s="36">
        <v>0</v>
      </c>
      <c r="H161" s="36">
        <v>0</v>
      </c>
      <c r="I161" s="36">
        <v>0</v>
      </c>
      <c r="J161" s="36">
        <v>0</v>
      </c>
      <c r="K161" s="36">
        <v>0</v>
      </c>
      <c r="L161" s="36">
        <v>0</v>
      </c>
      <c r="M161" s="36">
        <v>0</v>
      </c>
      <c r="N161" s="36">
        <v>0</v>
      </c>
      <c r="O161" s="36">
        <v>0</v>
      </c>
      <c r="P161" s="31"/>
      <c r="Q161" s="31"/>
    </row>
    <row r="162" spans="1:17" ht="15.75" x14ac:dyDescent="0.25">
      <c r="A162" s="30">
        <v>109</v>
      </c>
      <c r="B162" s="45" t="s">
        <v>123</v>
      </c>
      <c r="C162" s="36">
        <v>0</v>
      </c>
      <c r="D162" s="36">
        <v>0</v>
      </c>
      <c r="E162" s="36">
        <v>0</v>
      </c>
      <c r="F162" s="36">
        <v>0</v>
      </c>
      <c r="G162" s="36">
        <v>0</v>
      </c>
      <c r="H162" s="36">
        <v>0</v>
      </c>
      <c r="I162" s="36">
        <v>0</v>
      </c>
      <c r="J162" s="36">
        <v>0</v>
      </c>
      <c r="K162" s="36">
        <v>0</v>
      </c>
      <c r="L162" s="36">
        <v>0</v>
      </c>
      <c r="M162" s="36">
        <v>0</v>
      </c>
      <c r="N162" s="36">
        <v>0</v>
      </c>
      <c r="O162" s="36">
        <v>0</v>
      </c>
      <c r="P162" s="31"/>
      <c r="Q162" s="31"/>
    </row>
    <row r="163" spans="1:17" ht="15.75" x14ac:dyDescent="0.25">
      <c r="A163" s="30">
        <v>109</v>
      </c>
      <c r="B163" s="45" t="s">
        <v>125</v>
      </c>
      <c r="C163" s="36">
        <v>2285.8935250673076</v>
      </c>
      <c r="D163" s="36">
        <v>2828.6891792980773</v>
      </c>
      <c r="E163" s="36">
        <v>3369.3453932403863</v>
      </c>
      <c r="F163" s="36">
        <v>3909.6053161730788</v>
      </c>
      <c r="G163" s="36">
        <v>4449.1928866538474</v>
      </c>
      <c r="H163" s="36">
        <v>4985.9012640576948</v>
      </c>
      <c r="I163" s="36">
        <v>5517.9069785769261</v>
      </c>
      <c r="J163" s="36">
        <v>6049.1918181442334</v>
      </c>
      <c r="K163" s="36">
        <v>6580.4071040096187</v>
      </c>
      <c r="L163" s="36">
        <v>7110.2501936730787</v>
      </c>
      <c r="M163" s="36">
        <v>7639.094193576926</v>
      </c>
      <c r="N163" s="36">
        <v>8165.2002611730795</v>
      </c>
      <c r="O163" s="36">
        <v>71113.12252143267</v>
      </c>
      <c r="P163" s="31"/>
      <c r="Q163" s="31"/>
    </row>
    <row r="164" spans="1:17" ht="15.75" x14ac:dyDescent="0.25">
      <c r="A164" s="30">
        <v>109</v>
      </c>
      <c r="B164" s="45" t="s">
        <v>127</v>
      </c>
      <c r="C164" s="36">
        <v>1001.23445</v>
      </c>
      <c r="D164" s="36">
        <v>1001.23445</v>
      </c>
      <c r="E164" s="36">
        <v>1001.23445</v>
      </c>
      <c r="F164" s="36">
        <v>1001.23445</v>
      </c>
      <c r="G164" s="36">
        <v>1001.23445</v>
      </c>
      <c r="H164" s="36">
        <v>1001.23445</v>
      </c>
      <c r="I164" s="36">
        <v>1001.23445</v>
      </c>
      <c r="J164" s="36">
        <v>1001.23445</v>
      </c>
      <c r="K164" s="36">
        <v>1001.23445</v>
      </c>
      <c r="L164" s="36">
        <v>1001.23445</v>
      </c>
      <c r="M164" s="36">
        <v>1001.23445</v>
      </c>
      <c r="N164" s="36">
        <v>1001.23445</v>
      </c>
      <c r="O164" s="36">
        <v>15406.666799999999</v>
      </c>
      <c r="P164" s="31"/>
      <c r="Q164" s="31"/>
    </row>
    <row r="165" spans="1:17" ht="15.75" x14ac:dyDescent="0.25">
      <c r="A165" s="30">
        <v>109</v>
      </c>
      <c r="B165" s="45" t="s">
        <v>129</v>
      </c>
      <c r="C165" s="36">
        <v>93.631666666666646</v>
      </c>
      <c r="D165" s="36">
        <v>93.631666666666646</v>
      </c>
      <c r="E165" s="36">
        <v>93.631666666666646</v>
      </c>
      <c r="F165" s="36">
        <v>93.631666666666646</v>
      </c>
      <c r="G165" s="36">
        <v>93.631666666666646</v>
      </c>
      <c r="H165" s="36">
        <v>93.631666666666646</v>
      </c>
      <c r="I165" s="36">
        <v>93.631666666666646</v>
      </c>
      <c r="J165" s="36">
        <v>93.631666666666646</v>
      </c>
      <c r="K165" s="36">
        <v>93.631666666666646</v>
      </c>
      <c r="L165" s="36">
        <v>93.631666666666646</v>
      </c>
      <c r="M165" s="36">
        <v>93.631666666666646</v>
      </c>
      <c r="N165" s="36">
        <v>93.631666666666646</v>
      </c>
      <c r="O165" s="36">
        <v>1183.9400000000005</v>
      </c>
      <c r="P165" s="31"/>
      <c r="Q165" s="31"/>
    </row>
    <row r="166" spans="1:17" ht="15" x14ac:dyDescent="0.25">
      <c r="A166" s="53"/>
      <c r="B166" s="53"/>
      <c r="C166" s="36"/>
      <c r="D166" s="36"/>
      <c r="E166" s="36"/>
      <c r="F166" s="36"/>
      <c r="G166" s="36"/>
      <c r="H166" s="36"/>
      <c r="I166" s="36"/>
      <c r="J166" s="36"/>
      <c r="K166" s="36"/>
      <c r="L166" s="36"/>
      <c r="M166" s="36"/>
      <c r="N166" s="36"/>
      <c r="O166" s="36"/>
      <c r="P166" s="31"/>
      <c r="Q166" s="31"/>
    </row>
    <row r="167" spans="1:17" ht="15.75" x14ac:dyDescent="0.25">
      <c r="A167" s="30">
        <v>108</v>
      </c>
      <c r="B167" s="45" t="s">
        <v>87</v>
      </c>
      <c r="C167" s="36">
        <v>51392</v>
      </c>
      <c r="D167" s="36">
        <v>77744</v>
      </c>
      <c r="E167" s="36">
        <v>103994</v>
      </c>
      <c r="F167" s="36">
        <v>130220</v>
      </c>
      <c r="G167" s="36">
        <v>156412</v>
      </c>
      <c r="H167" s="36">
        <v>177202</v>
      </c>
      <c r="I167" s="36">
        <v>202293</v>
      </c>
      <c r="J167" s="36">
        <v>227351</v>
      </c>
      <c r="K167" s="36">
        <v>252402</v>
      </c>
      <c r="L167" s="36">
        <v>277391</v>
      </c>
      <c r="M167" s="36">
        <v>302329</v>
      </c>
      <c r="N167" s="36">
        <v>327089</v>
      </c>
      <c r="O167" s="36">
        <v>3153511</v>
      </c>
      <c r="P167" s="31"/>
      <c r="Q167" s="31"/>
    </row>
    <row r="168" spans="1:17" ht="15.75" x14ac:dyDescent="0.25">
      <c r="A168" s="30">
        <v>108</v>
      </c>
      <c r="B168" s="45" t="s">
        <v>89</v>
      </c>
      <c r="C168" s="36">
        <v>11267.696</v>
      </c>
      <c r="D168" s="36">
        <v>17045.372000000003</v>
      </c>
      <c r="E168" s="36">
        <v>22800.684499999999</v>
      </c>
      <c r="F168" s="36">
        <v>28550.734999999993</v>
      </c>
      <c r="G168" s="36">
        <v>33997.236250000002</v>
      </c>
      <c r="H168" s="36">
        <v>36557.554500000006</v>
      </c>
      <c r="I168" s="36">
        <v>39907.202999999994</v>
      </c>
      <c r="J168" s="36">
        <v>42453.292500000003</v>
      </c>
      <c r="K168" s="36">
        <v>42811.207499999975</v>
      </c>
      <c r="L168" s="36">
        <v>42812.587499999972</v>
      </c>
      <c r="M168" s="36">
        <v>42812.587499999972</v>
      </c>
      <c r="N168" s="36">
        <v>42812.587499999972</v>
      </c>
      <c r="O168" s="36">
        <v>556934.87949999992</v>
      </c>
      <c r="P168" s="31"/>
      <c r="Q168" s="31"/>
    </row>
    <row r="169" spans="1:17" ht="15.75" x14ac:dyDescent="0.25">
      <c r="A169" s="30">
        <v>108</v>
      </c>
      <c r="B169" s="45" t="s">
        <v>91</v>
      </c>
      <c r="C169" s="36">
        <v>2024.1346153846152</v>
      </c>
      <c r="D169" s="36">
        <v>3066.6923076923076</v>
      </c>
      <c r="E169" s="36">
        <v>4105.1538461538466</v>
      </c>
      <c r="F169" s="36">
        <v>5142.6923076923076</v>
      </c>
      <c r="G169" s="36">
        <v>6178.9038461538466</v>
      </c>
      <c r="H169" s="36">
        <v>6906.75</v>
      </c>
      <c r="I169" s="36">
        <v>7886.0192307692314</v>
      </c>
      <c r="J169" s="36">
        <v>8863.961538461539</v>
      </c>
      <c r="K169" s="36">
        <v>9841.6730769230762</v>
      </c>
      <c r="L169" s="36">
        <v>10816.961538461539</v>
      </c>
      <c r="M169" s="36">
        <v>11790.230769230771</v>
      </c>
      <c r="N169" s="36">
        <v>12756.634615384615</v>
      </c>
      <c r="O169" s="36">
        <v>104642.76923076922</v>
      </c>
      <c r="P169" s="31"/>
      <c r="Q169" s="31"/>
    </row>
    <row r="170" spans="1:17" ht="15.75" x14ac:dyDescent="0.25">
      <c r="A170" s="30">
        <v>108</v>
      </c>
      <c r="B170" s="45" t="s">
        <v>93</v>
      </c>
      <c r="C170" s="36">
        <v>1608.0625</v>
      </c>
      <c r="D170" s="36">
        <v>2436.3166666666671</v>
      </c>
      <c r="E170" s="36">
        <v>3261.3166666666671</v>
      </c>
      <c r="F170" s="36">
        <v>4085.5833333333344</v>
      </c>
      <c r="G170" s="36">
        <v>4908.7958333333345</v>
      </c>
      <c r="H170" s="36">
        <v>5487.0291666666672</v>
      </c>
      <c r="I170" s="36">
        <v>6265.0041666666657</v>
      </c>
      <c r="J170" s="36">
        <v>7041.9250000000002</v>
      </c>
      <c r="K170" s="36">
        <v>7818.6625000000004</v>
      </c>
      <c r="L170" s="36">
        <v>8593.4750000000004</v>
      </c>
      <c r="M170" s="36">
        <v>9366.6833333333343</v>
      </c>
      <c r="N170" s="36">
        <v>10134.437500000002</v>
      </c>
      <c r="O170" s="36">
        <v>83132.866666666698</v>
      </c>
      <c r="P170" s="31"/>
      <c r="Q170" s="31"/>
    </row>
    <row r="171" spans="1:17" ht="15.75" x14ac:dyDescent="0.25">
      <c r="A171" s="30">
        <v>108</v>
      </c>
      <c r="B171" s="45" t="s">
        <v>95</v>
      </c>
      <c r="C171" s="36">
        <v>425</v>
      </c>
      <c r="D171" s="36">
        <v>425</v>
      </c>
      <c r="E171" s="36">
        <v>425</v>
      </c>
      <c r="F171" s="36">
        <v>425</v>
      </c>
      <c r="G171" s="36">
        <v>425</v>
      </c>
      <c r="H171" s="36">
        <v>425</v>
      </c>
      <c r="I171" s="36">
        <v>425</v>
      </c>
      <c r="J171" s="36">
        <v>425</v>
      </c>
      <c r="K171" s="36">
        <v>425</v>
      </c>
      <c r="L171" s="36">
        <v>425</v>
      </c>
      <c r="M171" s="36">
        <v>425</v>
      </c>
      <c r="N171" s="36">
        <v>425</v>
      </c>
      <c r="O171" s="36">
        <v>5100</v>
      </c>
      <c r="P171" s="31"/>
      <c r="Q171" s="31"/>
    </row>
    <row r="172" spans="1:17" ht="15.75" x14ac:dyDescent="0.25">
      <c r="A172" s="30">
        <v>108</v>
      </c>
      <c r="B172" s="45" t="s">
        <v>97</v>
      </c>
      <c r="C172" s="36">
        <v>270</v>
      </c>
      <c r="D172" s="36">
        <v>270</v>
      </c>
      <c r="E172" s="36">
        <v>270</v>
      </c>
      <c r="F172" s="36">
        <v>270</v>
      </c>
      <c r="G172" s="36">
        <v>270</v>
      </c>
      <c r="H172" s="36">
        <v>270</v>
      </c>
      <c r="I172" s="36">
        <v>270</v>
      </c>
      <c r="J172" s="36">
        <v>270</v>
      </c>
      <c r="K172" s="36">
        <v>270</v>
      </c>
      <c r="L172" s="36">
        <v>270</v>
      </c>
      <c r="M172" s="36">
        <v>270</v>
      </c>
      <c r="N172" s="36">
        <v>270</v>
      </c>
      <c r="O172" s="36">
        <v>3600</v>
      </c>
      <c r="P172" s="31"/>
      <c r="Q172" s="31"/>
    </row>
    <row r="173" spans="1:17" ht="15.75" x14ac:dyDescent="0.25">
      <c r="A173" s="30">
        <v>108</v>
      </c>
      <c r="B173" s="45" t="s">
        <v>99</v>
      </c>
      <c r="C173" s="36">
        <v>0</v>
      </c>
      <c r="D173" s="36">
        <v>0</v>
      </c>
      <c r="E173" s="36">
        <v>0</v>
      </c>
      <c r="F173" s="36">
        <v>0</v>
      </c>
      <c r="G173" s="36">
        <v>0</v>
      </c>
      <c r="H173" s="36">
        <v>0</v>
      </c>
      <c r="I173" s="36">
        <v>0</v>
      </c>
      <c r="J173" s="36">
        <v>0</v>
      </c>
      <c r="K173" s="36">
        <v>0</v>
      </c>
      <c r="L173" s="36">
        <v>0</v>
      </c>
      <c r="M173" s="36">
        <v>0</v>
      </c>
      <c r="N173" s="36">
        <v>0</v>
      </c>
      <c r="O173" s="36">
        <v>0</v>
      </c>
      <c r="P173" s="31"/>
      <c r="Q173" s="31"/>
    </row>
    <row r="174" spans="1:17" ht="15.75" x14ac:dyDescent="0.25">
      <c r="A174" s="30">
        <v>108</v>
      </c>
      <c r="B174" s="45" t="s">
        <v>101</v>
      </c>
      <c r="C174" s="36">
        <v>1870.1399999999999</v>
      </c>
      <c r="D174" s="36">
        <v>1870.1399999999999</v>
      </c>
      <c r="E174" s="36">
        <v>1870.1399999999999</v>
      </c>
      <c r="F174" s="36">
        <v>1870.1399999999999</v>
      </c>
      <c r="G174" s="36">
        <v>1870.1399999999999</v>
      </c>
      <c r="H174" s="36">
        <v>1870.1399999999999</v>
      </c>
      <c r="I174" s="36">
        <v>1870.1399999999999</v>
      </c>
      <c r="J174" s="36">
        <v>1870.1399999999999</v>
      </c>
      <c r="K174" s="36">
        <v>1870.1399999999999</v>
      </c>
      <c r="L174" s="36">
        <v>1870.1399999999999</v>
      </c>
      <c r="M174" s="36">
        <v>1870.1399999999999</v>
      </c>
      <c r="N174" s="36">
        <v>1870.1399999999999</v>
      </c>
      <c r="O174" s="36">
        <v>29341.68</v>
      </c>
      <c r="P174" s="31"/>
      <c r="Q174" s="31"/>
    </row>
    <row r="175" spans="1:17" ht="15.75" x14ac:dyDescent="0.25">
      <c r="A175" s="30">
        <v>108</v>
      </c>
      <c r="B175" s="45" t="s">
        <v>103</v>
      </c>
      <c r="C175" s="36">
        <v>4870</v>
      </c>
      <c r="D175" s="36">
        <v>4870</v>
      </c>
      <c r="E175" s="36">
        <v>4870</v>
      </c>
      <c r="F175" s="36">
        <v>4870</v>
      </c>
      <c r="G175" s="36">
        <v>4870</v>
      </c>
      <c r="H175" s="36">
        <v>4870</v>
      </c>
      <c r="I175" s="36">
        <v>4870</v>
      </c>
      <c r="J175" s="36">
        <v>4870</v>
      </c>
      <c r="K175" s="36">
        <v>4870</v>
      </c>
      <c r="L175" s="36">
        <v>4870</v>
      </c>
      <c r="M175" s="36">
        <v>4870</v>
      </c>
      <c r="N175" s="36">
        <v>4870</v>
      </c>
      <c r="O175" s="36">
        <v>58440</v>
      </c>
      <c r="P175" s="31"/>
      <c r="Q175" s="31"/>
    </row>
    <row r="176" spans="1:17" ht="15.75" x14ac:dyDescent="0.25">
      <c r="A176" s="30">
        <v>108</v>
      </c>
      <c r="B176" s="45" t="s">
        <v>105</v>
      </c>
      <c r="C176" s="36">
        <v>0</v>
      </c>
      <c r="D176" s="36">
        <v>0</v>
      </c>
      <c r="E176" s="36">
        <v>0</v>
      </c>
      <c r="F176" s="36">
        <v>0</v>
      </c>
      <c r="G176" s="36">
        <v>0</v>
      </c>
      <c r="H176" s="36">
        <v>0</v>
      </c>
      <c r="I176" s="36">
        <v>0</v>
      </c>
      <c r="J176" s="36">
        <v>0</v>
      </c>
      <c r="K176" s="36">
        <v>0</v>
      </c>
      <c r="L176" s="36">
        <v>0</v>
      </c>
      <c r="M176" s="36">
        <v>0</v>
      </c>
      <c r="N176" s="36">
        <v>0</v>
      </c>
      <c r="O176" s="36">
        <v>0</v>
      </c>
      <c r="P176" s="31"/>
      <c r="Q176" s="31"/>
    </row>
    <row r="177" spans="1:17" ht="15.75" x14ac:dyDescent="0.25">
      <c r="A177" s="30">
        <v>108</v>
      </c>
      <c r="B177" s="45" t="s">
        <v>107</v>
      </c>
      <c r="C177" s="36">
        <v>0</v>
      </c>
      <c r="D177" s="36">
        <v>0</v>
      </c>
      <c r="E177" s="36">
        <v>0</v>
      </c>
      <c r="F177" s="36">
        <v>0</v>
      </c>
      <c r="G177" s="36">
        <v>0</v>
      </c>
      <c r="H177" s="36">
        <v>0</v>
      </c>
      <c r="I177" s="36">
        <v>0</v>
      </c>
      <c r="J177" s="36">
        <v>0</v>
      </c>
      <c r="K177" s="36">
        <v>0</v>
      </c>
      <c r="L177" s="36">
        <v>0</v>
      </c>
      <c r="M177" s="36">
        <v>0</v>
      </c>
      <c r="N177" s="36">
        <v>0</v>
      </c>
      <c r="O177" s="36">
        <v>0</v>
      </c>
      <c r="P177" s="31"/>
      <c r="Q177" s="31"/>
    </row>
    <row r="178" spans="1:17" ht="15.75" x14ac:dyDescent="0.25">
      <c r="A178" s="30">
        <v>108</v>
      </c>
      <c r="B178" s="45" t="s">
        <v>109</v>
      </c>
      <c r="C178" s="36">
        <v>0</v>
      </c>
      <c r="D178" s="36">
        <v>0</v>
      </c>
      <c r="E178" s="36">
        <v>0</v>
      </c>
      <c r="F178" s="36">
        <v>0</v>
      </c>
      <c r="G178" s="36">
        <v>0</v>
      </c>
      <c r="H178" s="36">
        <v>0</v>
      </c>
      <c r="I178" s="36">
        <v>0</v>
      </c>
      <c r="J178" s="36">
        <v>0</v>
      </c>
      <c r="K178" s="36">
        <v>0</v>
      </c>
      <c r="L178" s="36">
        <v>0</v>
      </c>
      <c r="M178" s="36">
        <v>0</v>
      </c>
      <c r="N178" s="36">
        <v>0</v>
      </c>
      <c r="O178" s="36">
        <v>0</v>
      </c>
      <c r="P178" s="31"/>
      <c r="Q178" s="31"/>
    </row>
    <row r="179" spans="1:17" ht="15.75" x14ac:dyDescent="0.25">
      <c r="A179" s="30">
        <v>108</v>
      </c>
      <c r="B179" s="45" t="s">
        <v>111</v>
      </c>
      <c r="C179" s="36">
        <v>0</v>
      </c>
      <c r="D179" s="36">
        <v>0</v>
      </c>
      <c r="E179" s="36">
        <v>0</v>
      </c>
      <c r="F179" s="36">
        <v>0</v>
      </c>
      <c r="G179" s="36">
        <v>0</v>
      </c>
      <c r="H179" s="36">
        <v>0</v>
      </c>
      <c r="I179" s="36">
        <v>0</v>
      </c>
      <c r="J179" s="36">
        <v>0</v>
      </c>
      <c r="K179" s="36">
        <v>0</v>
      </c>
      <c r="L179" s="36">
        <v>0</v>
      </c>
      <c r="M179" s="36">
        <v>0</v>
      </c>
      <c r="N179" s="36">
        <v>0</v>
      </c>
      <c r="O179" s="36">
        <v>0</v>
      </c>
      <c r="P179" s="31"/>
      <c r="Q179" s="31"/>
    </row>
    <row r="180" spans="1:17" ht="15.75" x14ac:dyDescent="0.25">
      <c r="A180" s="30">
        <v>108</v>
      </c>
      <c r="B180" s="45" t="s">
        <v>113</v>
      </c>
      <c r="C180" s="36">
        <v>0</v>
      </c>
      <c r="D180" s="36">
        <v>0</v>
      </c>
      <c r="E180" s="36">
        <v>0</v>
      </c>
      <c r="F180" s="36">
        <v>0</v>
      </c>
      <c r="G180" s="36">
        <v>0</v>
      </c>
      <c r="H180" s="36">
        <v>0</v>
      </c>
      <c r="I180" s="36">
        <v>0</v>
      </c>
      <c r="J180" s="36">
        <v>0</v>
      </c>
      <c r="K180" s="36">
        <v>0</v>
      </c>
      <c r="L180" s="36">
        <v>0</v>
      </c>
      <c r="M180" s="36">
        <v>0</v>
      </c>
      <c r="N180" s="36">
        <v>0</v>
      </c>
      <c r="O180" s="36">
        <v>0</v>
      </c>
      <c r="P180" s="31"/>
      <c r="Q180" s="31"/>
    </row>
    <row r="181" spans="1:17" ht="15.75" x14ac:dyDescent="0.25">
      <c r="A181" s="30">
        <v>108</v>
      </c>
      <c r="B181" s="45" t="s">
        <v>115</v>
      </c>
      <c r="C181" s="36">
        <v>755.25</v>
      </c>
      <c r="D181" s="36">
        <v>755.25</v>
      </c>
      <c r="E181" s="36">
        <v>755.25</v>
      </c>
      <c r="F181" s="36">
        <v>755.25</v>
      </c>
      <c r="G181" s="36">
        <v>755.25</v>
      </c>
      <c r="H181" s="36">
        <v>728.75</v>
      </c>
      <c r="I181" s="36">
        <v>728.75</v>
      </c>
      <c r="J181" s="36">
        <v>728.75</v>
      </c>
      <c r="K181" s="36">
        <v>728.75</v>
      </c>
      <c r="L181" s="36">
        <v>728.75</v>
      </c>
      <c r="M181" s="36">
        <v>728.75</v>
      </c>
      <c r="N181" s="36">
        <v>728.75</v>
      </c>
      <c r="O181" s="36">
        <v>10944.5</v>
      </c>
      <c r="P181" s="31"/>
      <c r="Q181" s="31"/>
    </row>
    <row r="182" spans="1:17" ht="15.75" x14ac:dyDescent="0.25">
      <c r="A182" s="30">
        <v>108</v>
      </c>
      <c r="B182" s="45" t="s">
        <v>117</v>
      </c>
      <c r="C182" s="36">
        <v>0</v>
      </c>
      <c r="D182" s="36">
        <v>0</v>
      </c>
      <c r="E182" s="36">
        <v>0</v>
      </c>
      <c r="F182" s="36">
        <v>0</v>
      </c>
      <c r="G182" s="36">
        <v>0</v>
      </c>
      <c r="H182" s="36">
        <v>0</v>
      </c>
      <c r="I182" s="36">
        <v>0</v>
      </c>
      <c r="J182" s="36">
        <v>0</v>
      </c>
      <c r="K182" s="36">
        <v>0</v>
      </c>
      <c r="L182" s="36">
        <v>0</v>
      </c>
      <c r="M182" s="36">
        <v>0</v>
      </c>
      <c r="N182" s="36">
        <v>0</v>
      </c>
      <c r="O182" s="36">
        <v>0</v>
      </c>
      <c r="P182" s="31"/>
      <c r="Q182" s="31"/>
    </row>
    <row r="183" spans="1:17" ht="15.75" x14ac:dyDescent="0.25">
      <c r="A183" s="30">
        <v>108</v>
      </c>
      <c r="B183" s="45" t="s">
        <v>119</v>
      </c>
      <c r="C183" s="36">
        <v>0</v>
      </c>
      <c r="D183" s="36">
        <v>0</v>
      </c>
      <c r="E183" s="36">
        <v>0</v>
      </c>
      <c r="F183" s="36">
        <v>0</v>
      </c>
      <c r="G183" s="36">
        <v>0</v>
      </c>
      <c r="H183" s="36">
        <v>0</v>
      </c>
      <c r="I183" s="36">
        <v>0</v>
      </c>
      <c r="J183" s="36">
        <v>0</v>
      </c>
      <c r="K183" s="36">
        <v>0</v>
      </c>
      <c r="L183" s="36">
        <v>0</v>
      </c>
      <c r="M183" s="36">
        <v>0</v>
      </c>
      <c r="N183" s="36">
        <v>0</v>
      </c>
      <c r="O183" s="36">
        <v>0</v>
      </c>
      <c r="P183" s="31"/>
      <c r="Q183" s="31"/>
    </row>
    <row r="184" spans="1:17" ht="15.75" x14ac:dyDescent="0.25">
      <c r="A184" s="30">
        <v>108</v>
      </c>
      <c r="B184" s="45" t="s">
        <v>121</v>
      </c>
      <c r="C184" s="36">
        <v>0</v>
      </c>
      <c r="D184" s="36">
        <v>0</v>
      </c>
      <c r="E184" s="36">
        <v>0</v>
      </c>
      <c r="F184" s="36">
        <v>0</v>
      </c>
      <c r="G184" s="36">
        <v>0</v>
      </c>
      <c r="H184" s="36">
        <v>0</v>
      </c>
      <c r="I184" s="36">
        <v>0</v>
      </c>
      <c r="J184" s="36">
        <v>0</v>
      </c>
      <c r="K184" s="36">
        <v>0</v>
      </c>
      <c r="L184" s="36">
        <v>0</v>
      </c>
      <c r="M184" s="36">
        <v>0</v>
      </c>
      <c r="N184" s="36">
        <v>0</v>
      </c>
      <c r="O184" s="36">
        <v>0</v>
      </c>
      <c r="P184" s="31"/>
      <c r="Q184" s="31"/>
    </row>
    <row r="185" spans="1:17" ht="15.75" x14ac:dyDescent="0.25">
      <c r="A185" s="30">
        <v>108</v>
      </c>
      <c r="B185" s="45" t="s">
        <v>123</v>
      </c>
      <c r="C185" s="36">
        <v>0</v>
      </c>
      <c r="D185" s="36">
        <v>0</v>
      </c>
      <c r="E185" s="36">
        <v>0</v>
      </c>
      <c r="F185" s="36">
        <v>0</v>
      </c>
      <c r="G185" s="36">
        <v>0</v>
      </c>
      <c r="H185" s="36">
        <v>0</v>
      </c>
      <c r="I185" s="36">
        <v>0</v>
      </c>
      <c r="J185" s="36">
        <v>0</v>
      </c>
      <c r="K185" s="36">
        <v>0</v>
      </c>
      <c r="L185" s="36">
        <v>0</v>
      </c>
      <c r="M185" s="36">
        <v>0</v>
      </c>
      <c r="N185" s="36">
        <v>0</v>
      </c>
      <c r="O185" s="36">
        <v>0</v>
      </c>
      <c r="P185" s="31"/>
      <c r="Q185" s="31"/>
    </row>
    <row r="186" spans="1:17" ht="15.75" x14ac:dyDescent="0.25">
      <c r="A186" s="30">
        <v>108</v>
      </c>
      <c r="B186" s="45" t="s">
        <v>125</v>
      </c>
      <c r="C186" s="36">
        <v>2647.6683844903851</v>
      </c>
      <c r="D186" s="36">
        <v>3066.6367003076934</v>
      </c>
      <c r="E186" s="36">
        <v>3483.9589118461545</v>
      </c>
      <c r="F186" s="36">
        <v>3900.9101703076926</v>
      </c>
      <c r="G186" s="36">
        <v>4317.3281837211562</v>
      </c>
      <c r="H186" s="36">
        <v>4603.8900098750019</v>
      </c>
      <c r="I186" s="36">
        <v>4997.42485535577</v>
      </c>
      <c r="J186" s="36">
        <v>5390.4264557884644</v>
      </c>
      <c r="K186" s="36">
        <v>5783.3353179519245</v>
      </c>
      <c r="L186" s="36">
        <v>6175.2704282884633</v>
      </c>
      <c r="M186" s="36">
        <v>6566.39407876923</v>
      </c>
      <c r="N186" s="36">
        <v>6954.7587657403883</v>
      </c>
      <c r="O186" s="36">
        <v>66110.446670230769</v>
      </c>
      <c r="P186" s="31"/>
      <c r="Q186" s="31"/>
    </row>
    <row r="187" spans="1:17" ht="15.75" x14ac:dyDescent="0.25">
      <c r="A187" s="30">
        <v>108</v>
      </c>
      <c r="B187" s="45" t="s">
        <v>127</v>
      </c>
      <c r="C187" s="36">
        <v>939.48445000000004</v>
      </c>
      <c r="D187" s="36">
        <v>939.48445000000004</v>
      </c>
      <c r="E187" s="36">
        <v>939.48445000000004</v>
      </c>
      <c r="F187" s="36">
        <v>939.48445000000004</v>
      </c>
      <c r="G187" s="36">
        <v>939.48445000000004</v>
      </c>
      <c r="H187" s="36">
        <v>939.48445000000004</v>
      </c>
      <c r="I187" s="36">
        <v>939.48445000000004</v>
      </c>
      <c r="J187" s="36">
        <v>939.48445000000004</v>
      </c>
      <c r="K187" s="36">
        <v>939.48445000000004</v>
      </c>
      <c r="L187" s="36">
        <v>939.48445000000004</v>
      </c>
      <c r="M187" s="36">
        <v>939.48445000000004</v>
      </c>
      <c r="N187" s="36">
        <v>939.48445000000004</v>
      </c>
      <c r="O187" s="36">
        <v>14665.666799999999</v>
      </c>
      <c r="P187" s="31"/>
      <c r="Q187" s="31"/>
    </row>
    <row r="188" spans="1:17" ht="15.75" x14ac:dyDescent="0.25">
      <c r="A188" s="30">
        <v>108</v>
      </c>
      <c r="B188" s="45" t="s">
        <v>129</v>
      </c>
      <c r="C188" s="36">
        <v>67.729999999999976</v>
      </c>
      <c r="D188" s="36">
        <v>67.729999999999976</v>
      </c>
      <c r="E188" s="36">
        <v>67.729999999999976</v>
      </c>
      <c r="F188" s="36">
        <v>67.729999999999976</v>
      </c>
      <c r="G188" s="36">
        <v>67.729999999999976</v>
      </c>
      <c r="H188" s="36">
        <v>67.729999999999976</v>
      </c>
      <c r="I188" s="36">
        <v>67.729999999999976</v>
      </c>
      <c r="J188" s="36">
        <v>67.729999999999976</v>
      </c>
      <c r="K188" s="36">
        <v>67.729999999999976</v>
      </c>
      <c r="L188" s="36">
        <v>67.729999999999976</v>
      </c>
      <c r="M188" s="36">
        <v>67.729999999999976</v>
      </c>
      <c r="N188" s="36">
        <v>67.729999999999976</v>
      </c>
      <c r="O188" s="36">
        <v>873.11999999999966</v>
      </c>
      <c r="P188" s="31"/>
      <c r="Q188" s="31"/>
    </row>
    <row r="189" spans="1:17" ht="15" x14ac:dyDescent="0.25">
      <c r="A189" s="53"/>
      <c r="B189" s="53"/>
      <c r="C189" s="36"/>
      <c r="D189" s="36"/>
      <c r="E189" s="36"/>
      <c r="F189" s="36"/>
      <c r="G189" s="36"/>
      <c r="H189" s="36"/>
      <c r="I189" s="36"/>
      <c r="J189" s="36"/>
      <c r="K189" s="36"/>
      <c r="L189" s="36"/>
      <c r="M189" s="36"/>
      <c r="N189" s="36"/>
      <c r="O189" s="36"/>
      <c r="P189" s="31"/>
      <c r="Q189" s="31"/>
    </row>
    <row r="190" spans="1:17" ht="15.75" x14ac:dyDescent="0.25">
      <c r="A190" s="30">
        <v>101</v>
      </c>
      <c r="B190" s="45" t="s">
        <v>87</v>
      </c>
      <c r="C190" s="36">
        <v>38356</v>
      </c>
      <c r="D190" s="36">
        <v>58684</v>
      </c>
      <c r="E190" s="36">
        <v>78934</v>
      </c>
      <c r="F190" s="36">
        <v>99168</v>
      </c>
      <c r="G190" s="36">
        <v>119376</v>
      </c>
      <c r="H190" s="36">
        <v>139440</v>
      </c>
      <c r="I190" s="36">
        <v>159366</v>
      </c>
      <c r="J190" s="36">
        <v>179265</v>
      </c>
      <c r="K190" s="36">
        <v>199160</v>
      </c>
      <c r="L190" s="36">
        <v>219004</v>
      </c>
      <c r="M190" s="36">
        <v>238807</v>
      </c>
      <c r="N190" s="36">
        <v>258463</v>
      </c>
      <c r="O190" s="36">
        <v>1788023</v>
      </c>
      <c r="P190" s="31"/>
      <c r="Q190" s="31"/>
    </row>
    <row r="191" spans="1:17" ht="15.75" x14ac:dyDescent="0.25">
      <c r="A191" s="30">
        <v>101</v>
      </c>
      <c r="B191" s="45" t="s">
        <v>89</v>
      </c>
      <c r="C191" s="36">
        <v>8409.5529999999999</v>
      </c>
      <c r="D191" s="36">
        <v>12866.467000000002</v>
      </c>
      <c r="E191" s="36">
        <v>17306.279500000004</v>
      </c>
      <c r="F191" s="36">
        <v>21742.583999999999</v>
      </c>
      <c r="G191" s="36">
        <v>25942.777750000001</v>
      </c>
      <c r="H191" s="36">
        <v>28860.221249999999</v>
      </c>
      <c r="I191" s="36">
        <v>31520.342249999998</v>
      </c>
      <c r="J191" s="36">
        <v>33599.484250000001</v>
      </c>
      <c r="K191" s="36">
        <v>33994.051249999982</v>
      </c>
      <c r="L191" s="36">
        <v>33998.231249999983</v>
      </c>
      <c r="M191" s="36">
        <v>33998.231249999983</v>
      </c>
      <c r="N191" s="36">
        <v>33998.231249999983</v>
      </c>
      <c r="O191" s="36">
        <v>316236.45400000003</v>
      </c>
      <c r="P191" s="31"/>
      <c r="Q191" s="31"/>
    </row>
    <row r="192" spans="1:17" ht="15.75" x14ac:dyDescent="0.25">
      <c r="A192" s="30">
        <v>101</v>
      </c>
      <c r="B192" s="45" t="s">
        <v>91</v>
      </c>
      <c r="C192" s="36">
        <v>254.53846153846152</v>
      </c>
      <c r="D192" s="36">
        <v>384.80769230769232</v>
      </c>
      <c r="E192" s="36">
        <v>514.61538461538453</v>
      </c>
      <c r="F192" s="36">
        <v>644.30769230769238</v>
      </c>
      <c r="G192" s="36">
        <v>773.82692307692309</v>
      </c>
      <c r="H192" s="36">
        <v>902.30769230769215</v>
      </c>
      <c r="I192" s="36">
        <v>1030.0384615384614</v>
      </c>
      <c r="J192" s="36">
        <v>1157.5961538461538</v>
      </c>
      <c r="K192" s="36">
        <v>1285.0961538461538</v>
      </c>
      <c r="L192" s="36">
        <v>1412.25</v>
      </c>
      <c r="M192" s="36">
        <v>1539.1730769230771</v>
      </c>
      <c r="N192" s="36">
        <v>1665</v>
      </c>
      <c r="O192" s="36">
        <v>11563.557692307691</v>
      </c>
      <c r="P192" s="31"/>
      <c r="Q192" s="31"/>
    </row>
    <row r="193" spans="1:17" ht="15.75" x14ac:dyDescent="0.25">
      <c r="A193" s="30">
        <v>101</v>
      </c>
      <c r="B193" s="45" t="s">
        <v>93</v>
      </c>
      <c r="C193" s="36">
        <v>202.21666666666667</v>
      </c>
      <c r="D193" s="36">
        <v>305.70833333333337</v>
      </c>
      <c r="E193" s="36">
        <v>408.83333333333337</v>
      </c>
      <c r="F193" s="36">
        <v>511.86666666666673</v>
      </c>
      <c r="G193" s="36">
        <v>614.76250000000005</v>
      </c>
      <c r="H193" s="36">
        <v>716.83333333333348</v>
      </c>
      <c r="I193" s="36">
        <v>818.30833333333339</v>
      </c>
      <c r="J193" s="36">
        <v>919.64583333333348</v>
      </c>
      <c r="K193" s="36">
        <v>1020.9375</v>
      </c>
      <c r="L193" s="36">
        <v>1121.9541666666669</v>
      </c>
      <c r="M193" s="36">
        <v>1222.7875000000001</v>
      </c>
      <c r="N193" s="36">
        <v>1322.75</v>
      </c>
      <c r="O193" s="36">
        <v>9186.6041666666679</v>
      </c>
      <c r="P193" s="31"/>
      <c r="Q193" s="31"/>
    </row>
    <row r="194" spans="1:17" ht="15.75" x14ac:dyDescent="0.25">
      <c r="A194" s="30">
        <v>101</v>
      </c>
      <c r="B194" s="45" t="s">
        <v>95</v>
      </c>
      <c r="C194" s="36">
        <v>0</v>
      </c>
      <c r="D194" s="36">
        <v>0</v>
      </c>
      <c r="E194" s="36">
        <v>0</v>
      </c>
      <c r="F194" s="36">
        <v>0</v>
      </c>
      <c r="G194" s="36">
        <v>0</v>
      </c>
      <c r="H194" s="36">
        <v>0</v>
      </c>
      <c r="I194" s="36">
        <v>0</v>
      </c>
      <c r="J194" s="36">
        <v>0</v>
      </c>
      <c r="K194" s="36">
        <v>0</v>
      </c>
      <c r="L194" s="36">
        <v>0</v>
      </c>
      <c r="M194" s="36">
        <v>0</v>
      </c>
      <c r="N194" s="36">
        <v>0</v>
      </c>
      <c r="O194" s="36">
        <v>0</v>
      </c>
      <c r="P194" s="31"/>
      <c r="Q194" s="31"/>
    </row>
    <row r="195" spans="1:17" ht="15.75" x14ac:dyDescent="0.25">
      <c r="A195" s="30">
        <v>101</v>
      </c>
      <c r="B195" s="45" t="s">
        <v>97</v>
      </c>
      <c r="C195" s="36">
        <v>0</v>
      </c>
      <c r="D195" s="36">
        <v>0</v>
      </c>
      <c r="E195" s="36">
        <v>0</v>
      </c>
      <c r="F195" s="36">
        <v>0</v>
      </c>
      <c r="G195" s="36">
        <v>0</v>
      </c>
      <c r="H195" s="36">
        <v>0</v>
      </c>
      <c r="I195" s="36">
        <v>0</v>
      </c>
      <c r="J195" s="36">
        <v>0</v>
      </c>
      <c r="K195" s="36">
        <v>0</v>
      </c>
      <c r="L195" s="36">
        <v>0</v>
      </c>
      <c r="M195" s="36">
        <v>0</v>
      </c>
      <c r="N195" s="36">
        <v>0</v>
      </c>
      <c r="O195" s="36">
        <v>0</v>
      </c>
      <c r="P195" s="31"/>
      <c r="Q195" s="31"/>
    </row>
    <row r="196" spans="1:17" ht="15.75" x14ac:dyDescent="0.25">
      <c r="A196" s="30">
        <v>101</v>
      </c>
      <c r="B196" s="45" t="s">
        <v>99</v>
      </c>
      <c r="C196" s="36">
        <v>0</v>
      </c>
      <c r="D196" s="36">
        <v>0</v>
      </c>
      <c r="E196" s="36">
        <v>0</v>
      </c>
      <c r="F196" s="36">
        <v>0</v>
      </c>
      <c r="G196" s="36">
        <v>0</v>
      </c>
      <c r="H196" s="36">
        <v>0</v>
      </c>
      <c r="I196" s="36">
        <v>0</v>
      </c>
      <c r="J196" s="36">
        <v>0</v>
      </c>
      <c r="K196" s="36">
        <v>0</v>
      </c>
      <c r="L196" s="36">
        <v>0</v>
      </c>
      <c r="M196" s="36">
        <v>0</v>
      </c>
      <c r="N196" s="36">
        <v>0</v>
      </c>
      <c r="O196" s="36">
        <v>0</v>
      </c>
      <c r="P196" s="31"/>
      <c r="Q196" s="31"/>
    </row>
    <row r="197" spans="1:17" ht="15.75" x14ac:dyDescent="0.25">
      <c r="A197" s="30">
        <v>101</v>
      </c>
      <c r="B197" s="45" t="s">
        <v>101</v>
      </c>
      <c r="C197" s="36">
        <v>0</v>
      </c>
      <c r="D197" s="36">
        <v>0</v>
      </c>
      <c r="E197" s="36">
        <v>0</v>
      </c>
      <c r="F197" s="36">
        <v>0</v>
      </c>
      <c r="G197" s="36">
        <v>0</v>
      </c>
      <c r="H197" s="36">
        <v>0</v>
      </c>
      <c r="I197" s="36">
        <v>0</v>
      </c>
      <c r="J197" s="36">
        <v>0</v>
      </c>
      <c r="K197" s="36">
        <v>0</v>
      </c>
      <c r="L197" s="36">
        <v>0</v>
      </c>
      <c r="M197" s="36">
        <v>0</v>
      </c>
      <c r="N197" s="36">
        <v>0</v>
      </c>
      <c r="O197" s="36">
        <v>0</v>
      </c>
      <c r="P197" s="31"/>
      <c r="Q197" s="31"/>
    </row>
    <row r="198" spans="1:17" ht="15.75" x14ac:dyDescent="0.25">
      <c r="A198" s="30">
        <v>101</v>
      </c>
      <c r="B198" s="45" t="s">
        <v>103</v>
      </c>
      <c r="C198" s="36">
        <v>0</v>
      </c>
      <c r="D198" s="36">
        <v>0</v>
      </c>
      <c r="E198" s="36">
        <v>0</v>
      </c>
      <c r="F198" s="36">
        <v>0</v>
      </c>
      <c r="G198" s="36">
        <v>0</v>
      </c>
      <c r="H198" s="36">
        <v>0</v>
      </c>
      <c r="I198" s="36">
        <v>0</v>
      </c>
      <c r="J198" s="36">
        <v>0</v>
      </c>
      <c r="K198" s="36">
        <v>0</v>
      </c>
      <c r="L198" s="36">
        <v>0</v>
      </c>
      <c r="M198" s="36">
        <v>0</v>
      </c>
      <c r="N198" s="36">
        <v>0</v>
      </c>
      <c r="O198" s="36">
        <v>0</v>
      </c>
      <c r="P198" s="31"/>
      <c r="Q198" s="31"/>
    </row>
    <row r="199" spans="1:17" ht="15.75" x14ac:dyDescent="0.25">
      <c r="A199" s="30">
        <v>101</v>
      </c>
      <c r="B199" s="45" t="s">
        <v>105</v>
      </c>
      <c r="C199" s="36">
        <v>0</v>
      </c>
      <c r="D199" s="36">
        <v>0</v>
      </c>
      <c r="E199" s="36">
        <v>0</v>
      </c>
      <c r="F199" s="36">
        <v>0</v>
      </c>
      <c r="G199" s="36">
        <v>0</v>
      </c>
      <c r="H199" s="36">
        <v>0</v>
      </c>
      <c r="I199" s="36">
        <v>0</v>
      </c>
      <c r="J199" s="36">
        <v>0</v>
      </c>
      <c r="K199" s="36">
        <v>0</v>
      </c>
      <c r="L199" s="36">
        <v>0</v>
      </c>
      <c r="M199" s="36">
        <v>0</v>
      </c>
      <c r="N199" s="36">
        <v>0</v>
      </c>
      <c r="O199" s="36">
        <v>0</v>
      </c>
      <c r="P199" s="31"/>
      <c r="Q199" s="31"/>
    </row>
    <row r="200" spans="1:17" ht="15.75" x14ac:dyDescent="0.25">
      <c r="A200" s="30">
        <v>101</v>
      </c>
      <c r="B200" s="45" t="s">
        <v>107</v>
      </c>
      <c r="C200" s="36">
        <v>0</v>
      </c>
      <c r="D200" s="36">
        <v>0</v>
      </c>
      <c r="E200" s="36">
        <v>0</v>
      </c>
      <c r="F200" s="36">
        <v>0</v>
      </c>
      <c r="G200" s="36">
        <v>0</v>
      </c>
      <c r="H200" s="36">
        <v>0</v>
      </c>
      <c r="I200" s="36">
        <v>0</v>
      </c>
      <c r="J200" s="36">
        <v>0</v>
      </c>
      <c r="K200" s="36">
        <v>0</v>
      </c>
      <c r="L200" s="36">
        <v>0</v>
      </c>
      <c r="M200" s="36">
        <v>0</v>
      </c>
      <c r="N200" s="36">
        <v>0</v>
      </c>
      <c r="O200" s="36">
        <v>0</v>
      </c>
      <c r="P200" s="31"/>
      <c r="Q200" s="31"/>
    </row>
    <row r="201" spans="1:17" ht="15.75" x14ac:dyDescent="0.25">
      <c r="A201" s="30">
        <v>101</v>
      </c>
      <c r="B201" s="45" t="s">
        <v>109</v>
      </c>
      <c r="C201" s="36">
        <v>0</v>
      </c>
      <c r="D201" s="36">
        <v>0</v>
      </c>
      <c r="E201" s="36">
        <v>0</v>
      </c>
      <c r="F201" s="36">
        <v>0</v>
      </c>
      <c r="G201" s="36">
        <v>0</v>
      </c>
      <c r="H201" s="36">
        <v>0</v>
      </c>
      <c r="I201" s="36">
        <v>0</v>
      </c>
      <c r="J201" s="36">
        <v>0</v>
      </c>
      <c r="K201" s="36">
        <v>0</v>
      </c>
      <c r="L201" s="36">
        <v>0</v>
      </c>
      <c r="M201" s="36">
        <v>0</v>
      </c>
      <c r="N201" s="36">
        <v>0</v>
      </c>
      <c r="O201" s="36">
        <v>0</v>
      </c>
      <c r="P201" s="31"/>
      <c r="Q201" s="31"/>
    </row>
    <row r="202" spans="1:17" ht="15.75" x14ac:dyDescent="0.25">
      <c r="A202" s="30">
        <v>101</v>
      </c>
      <c r="B202" s="45" t="s">
        <v>111</v>
      </c>
      <c r="C202" s="36">
        <v>0</v>
      </c>
      <c r="D202" s="36">
        <v>0</v>
      </c>
      <c r="E202" s="36">
        <v>0</v>
      </c>
      <c r="F202" s="36">
        <v>0</v>
      </c>
      <c r="G202" s="36">
        <v>0</v>
      </c>
      <c r="H202" s="36">
        <v>0</v>
      </c>
      <c r="I202" s="36">
        <v>0</v>
      </c>
      <c r="J202" s="36">
        <v>0</v>
      </c>
      <c r="K202" s="36">
        <v>0</v>
      </c>
      <c r="L202" s="36">
        <v>0</v>
      </c>
      <c r="M202" s="36">
        <v>0</v>
      </c>
      <c r="N202" s="36">
        <v>0</v>
      </c>
      <c r="O202" s="36">
        <v>0</v>
      </c>
      <c r="P202" s="31"/>
      <c r="Q202" s="31"/>
    </row>
    <row r="203" spans="1:17" ht="15.75" x14ac:dyDescent="0.25">
      <c r="A203" s="30">
        <v>101</v>
      </c>
      <c r="B203" s="45" t="s">
        <v>113</v>
      </c>
      <c r="C203" s="36">
        <v>0</v>
      </c>
      <c r="D203" s="36">
        <v>0</v>
      </c>
      <c r="E203" s="36">
        <v>0</v>
      </c>
      <c r="F203" s="36">
        <v>0</v>
      </c>
      <c r="G203" s="36">
        <v>0</v>
      </c>
      <c r="H203" s="36">
        <v>0</v>
      </c>
      <c r="I203" s="36">
        <v>0</v>
      </c>
      <c r="J203" s="36">
        <v>0</v>
      </c>
      <c r="K203" s="36">
        <v>0</v>
      </c>
      <c r="L203" s="36">
        <v>0</v>
      </c>
      <c r="M203" s="36">
        <v>0</v>
      </c>
      <c r="N203" s="36">
        <v>0</v>
      </c>
      <c r="O203" s="36">
        <v>0</v>
      </c>
      <c r="P203" s="31"/>
      <c r="Q203" s="31"/>
    </row>
    <row r="204" spans="1:17" ht="15.75" x14ac:dyDescent="0.25">
      <c r="A204" s="30">
        <v>101</v>
      </c>
      <c r="B204" s="45" t="s">
        <v>115</v>
      </c>
      <c r="C204" s="36">
        <v>715.5</v>
      </c>
      <c r="D204" s="36">
        <v>715.5</v>
      </c>
      <c r="E204" s="36">
        <v>715.5</v>
      </c>
      <c r="F204" s="36">
        <v>715.5</v>
      </c>
      <c r="G204" s="36">
        <v>715.5</v>
      </c>
      <c r="H204" s="36">
        <v>715.5</v>
      </c>
      <c r="I204" s="36">
        <v>715.5</v>
      </c>
      <c r="J204" s="36">
        <v>715.5</v>
      </c>
      <c r="K204" s="36">
        <v>715.5</v>
      </c>
      <c r="L204" s="36">
        <v>715.5</v>
      </c>
      <c r="M204" s="36">
        <v>715.5</v>
      </c>
      <c r="N204" s="36">
        <v>715.5</v>
      </c>
      <c r="O204" s="36">
        <v>8586</v>
      </c>
      <c r="P204" s="31"/>
      <c r="Q204" s="31"/>
    </row>
    <row r="205" spans="1:17" ht="15.75" x14ac:dyDescent="0.25">
      <c r="A205" s="30">
        <v>101</v>
      </c>
      <c r="B205" s="45" t="s">
        <v>117</v>
      </c>
      <c r="C205" s="36">
        <v>0</v>
      </c>
      <c r="D205" s="36">
        <v>0</v>
      </c>
      <c r="E205" s="36">
        <v>0</v>
      </c>
      <c r="F205" s="36">
        <v>0</v>
      </c>
      <c r="G205" s="36">
        <v>0</v>
      </c>
      <c r="H205" s="36">
        <v>0</v>
      </c>
      <c r="I205" s="36">
        <v>0</v>
      </c>
      <c r="J205" s="36">
        <v>0</v>
      </c>
      <c r="K205" s="36">
        <v>0</v>
      </c>
      <c r="L205" s="36">
        <v>0</v>
      </c>
      <c r="M205" s="36">
        <v>0</v>
      </c>
      <c r="N205" s="36">
        <v>0</v>
      </c>
      <c r="O205" s="36">
        <v>0</v>
      </c>
      <c r="P205" s="31"/>
      <c r="Q205" s="31"/>
    </row>
    <row r="206" spans="1:17" ht="15.75" x14ac:dyDescent="0.25">
      <c r="A206" s="30">
        <v>101</v>
      </c>
      <c r="B206" s="45" t="s">
        <v>119</v>
      </c>
      <c r="C206" s="36">
        <v>0</v>
      </c>
      <c r="D206" s="36">
        <v>0</v>
      </c>
      <c r="E206" s="36">
        <v>0</v>
      </c>
      <c r="F206" s="36">
        <v>0</v>
      </c>
      <c r="G206" s="36">
        <v>0</v>
      </c>
      <c r="H206" s="36">
        <v>0</v>
      </c>
      <c r="I206" s="36">
        <v>0</v>
      </c>
      <c r="J206" s="36">
        <v>0</v>
      </c>
      <c r="K206" s="36">
        <v>0</v>
      </c>
      <c r="L206" s="36">
        <v>0</v>
      </c>
      <c r="M206" s="36">
        <v>0</v>
      </c>
      <c r="N206" s="36">
        <v>0</v>
      </c>
      <c r="O206" s="36">
        <v>0</v>
      </c>
      <c r="P206" s="31"/>
      <c r="Q206" s="31"/>
    </row>
    <row r="207" spans="1:17" ht="15.75" x14ac:dyDescent="0.25">
      <c r="A207" s="30">
        <v>101</v>
      </c>
      <c r="B207" s="45" t="s">
        <v>121</v>
      </c>
      <c r="C207" s="36">
        <v>0</v>
      </c>
      <c r="D207" s="36">
        <v>0</v>
      </c>
      <c r="E207" s="36">
        <v>0</v>
      </c>
      <c r="F207" s="36">
        <v>0</v>
      </c>
      <c r="G207" s="36">
        <v>0</v>
      </c>
      <c r="H207" s="36">
        <v>0</v>
      </c>
      <c r="I207" s="36">
        <v>0</v>
      </c>
      <c r="J207" s="36">
        <v>0</v>
      </c>
      <c r="K207" s="36">
        <v>0</v>
      </c>
      <c r="L207" s="36">
        <v>0</v>
      </c>
      <c r="M207" s="36">
        <v>0</v>
      </c>
      <c r="N207" s="36">
        <v>0</v>
      </c>
      <c r="O207" s="36">
        <v>0</v>
      </c>
      <c r="P207" s="31"/>
      <c r="Q207" s="31"/>
    </row>
    <row r="208" spans="1:17" ht="15.75" x14ac:dyDescent="0.25">
      <c r="A208" s="30">
        <v>101</v>
      </c>
      <c r="B208" s="45" t="s">
        <v>123</v>
      </c>
      <c r="C208" s="36">
        <v>0</v>
      </c>
      <c r="D208" s="36">
        <v>0</v>
      </c>
      <c r="E208" s="36">
        <v>0</v>
      </c>
      <c r="F208" s="36">
        <v>0</v>
      </c>
      <c r="G208" s="36">
        <v>0</v>
      </c>
      <c r="H208" s="36">
        <v>0</v>
      </c>
      <c r="I208" s="36">
        <v>0</v>
      </c>
      <c r="J208" s="36">
        <v>0</v>
      </c>
      <c r="K208" s="36">
        <v>0</v>
      </c>
      <c r="L208" s="36">
        <v>0</v>
      </c>
      <c r="M208" s="36">
        <v>0</v>
      </c>
      <c r="N208" s="36">
        <v>0</v>
      </c>
      <c r="O208" s="36">
        <v>0</v>
      </c>
      <c r="P208" s="31"/>
      <c r="Q208" s="31"/>
    </row>
    <row r="209" spans="1:17" ht="15.75" x14ac:dyDescent="0.25">
      <c r="A209" s="30">
        <v>101</v>
      </c>
      <c r="B209" s="45" t="s">
        <v>125</v>
      </c>
      <c r="C209" s="36">
        <v>262.52653596153846</v>
      </c>
      <c r="D209" s="36">
        <v>314.8772889423077</v>
      </c>
      <c r="E209" s="36">
        <v>367.0425653846155</v>
      </c>
      <c r="F209" s="36">
        <v>419.16147269230794</v>
      </c>
      <c r="G209" s="36">
        <v>471.21082629807711</v>
      </c>
      <c r="H209" s="36">
        <v>522.84285769230792</v>
      </c>
      <c r="I209" s="36">
        <v>574.17348971153865</v>
      </c>
      <c r="J209" s="36">
        <v>625.43456802884634</v>
      </c>
      <c r="K209" s="36">
        <v>676.67246177884647</v>
      </c>
      <c r="L209" s="36">
        <v>727.77124812500028</v>
      </c>
      <c r="M209" s="36">
        <v>778.77729620192315</v>
      </c>
      <c r="N209" s="36">
        <v>829.3428375000002</v>
      </c>
      <c r="O209" s="36">
        <v>6569.8334483173066</v>
      </c>
      <c r="P209" s="31"/>
      <c r="Q209" s="31"/>
    </row>
    <row r="210" spans="1:17" ht="15.75" x14ac:dyDescent="0.25">
      <c r="A210" s="30">
        <v>101</v>
      </c>
      <c r="B210" s="45" t="s">
        <v>127</v>
      </c>
      <c r="C210" s="36">
        <v>0</v>
      </c>
      <c r="D210" s="36">
        <v>0</v>
      </c>
      <c r="E210" s="36">
        <v>0</v>
      </c>
      <c r="F210" s="36">
        <v>0</v>
      </c>
      <c r="G210" s="36">
        <v>0</v>
      </c>
      <c r="H210" s="36">
        <v>0</v>
      </c>
      <c r="I210" s="36">
        <v>0</v>
      </c>
      <c r="J210" s="36">
        <v>0</v>
      </c>
      <c r="K210" s="36">
        <v>0</v>
      </c>
      <c r="L210" s="36">
        <v>0</v>
      </c>
      <c r="M210" s="36">
        <v>0</v>
      </c>
      <c r="N210" s="36">
        <v>0</v>
      </c>
      <c r="O210" s="36">
        <v>0</v>
      </c>
      <c r="P210" s="31"/>
      <c r="Q210" s="31"/>
    </row>
    <row r="211" spans="1:17" ht="15.75" x14ac:dyDescent="0.25">
      <c r="A211" s="30">
        <v>101</v>
      </c>
      <c r="B211" s="45" t="s">
        <v>129</v>
      </c>
      <c r="C211" s="36">
        <v>45.818333333333314</v>
      </c>
      <c r="D211" s="36">
        <v>45.818333333333314</v>
      </c>
      <c r="E211" s="36">
        <v>45.818333333333314</v>
      </c>
      <c r="F211" s="36">
        <v>45.818333333333314</v>
      </c>
      <c r="G211" s="36">
        <v>45.818333333333314</v>
      </c>
      <c r="H211" s="36">
        <v>45.818333333333314</v>
      </c>
      <c r="I211" s="36">
        <v>45.818333333333314</v>
      </c>
      <c r="J211" s="36">
        <v>45.818333333333314</v>
      </c>
      <c r="K211" s="36">
        <v>45.818333333333314</v>
      </c>
      <c r="L211" s="36">
        <v>45.818333333333314</v>
      </c>
      <c r="M211" s="36">
        <v>45.818333333333314</v>
      </c>
      <c r="N211" s="36">
        <v>45.818333333333314</v>
      </c>
      <c r="O211" s="36">
        <v>549.82000000000005</v>
      </c>
      <c r="P211" s="31"/>
      <c r="Q211" s="31"/>
    </row>
    <row r="212" spans="1:17" ht="15" x14ac:dyDescent="0.25">
      <c r="A212" s="53"/>
      <c r="B212" s="53"/>
      <c r="C212" s="36"/>
      <c r="D212" s="36"/>
      <c r="E212" s="36"/>
      <c r="F212" s="36"/>
      <c r="G212" s="36"/>
      <c r="H212" s="36"/>
      <c r="I212" s="36"/>
      <c r="J212" s="36"/>
      <c r="K212" s="36"/>
      <c r="L212" s="36"/>
      <c r="M212" s="36"/>
      <c r="N212" s="36"/>
      <c r="O212" s="36"/>
      <c r="P212" s="31"/>
      <c r="Q212" s="31"/>
    </row>
    <row r="213" spans="1:17" ht="15.75" x14ac:dyDescent="0.25">
      <c r="A213" s="30">
        <v>103</v>
      </c>
      <c r="B213" s="45" t="s">
        <v>87</v>
      </c>
      <c r="C213" s="36">
        <v>48723</v>
      </c>
      <c r="D213" s="36">
        <v>74321</v>
      </c>
      <c r="E213" s="36">
        <v>99821</v>
      </c>
      <c r="F213" s="36">
        <v>125303</v>
      </c>
      <c r="G213" s="36">
        <v>150752</v>
      </c>
      <c r="H213" s="36">
        <v>176036</v>
      </c>
      <c r="I213" s="36">
        <v>201127</v>
      </c>
      <c r="J213" s="36">
        <v>226185</v>
      </c>
      <c r="K213" s="36">
        <v>251236</v>
      </c>
      <c r="L213" s="36">
        <v>276224</v>
      </c>
      <c r="M213" s="36">
        <v>301164</v>
      </c>
      <c r="N213" s="36">
        <v>325942</v>
      </c>
      <c r="O213" s="36">
        <v>2256834</v>
      </c>
      <c r="P213" s="31"/>
      <c r="Q213" s="31"/>
    </row>
    <row r="214" spans="1:17" ht="15.75" x14ac:dyDescent="0.25">
      <c r="A214" s="30">
        <v>103</v>
      </c>
      <c r="B214" s="45" t="s">
        <v>89</v>
      </c>
      <c r="C214" s="36">
        <v>10682.517749999997</v>
      </c>
      <c r="D214" s="36">
        <v>16294.879249999998</v>
      </c>
      <c r="E214" s="36">
        <v>21885.754250000005</v>
      </c>
      <c r="F214" s="36">
        <v>27472.682750000011</v>
      </c>
      <c r="G214" s="36">
        <v>32782.349250000007</v>
      </c>
      <c r="H214" s="36">
        <v>36401.893499999991</v>
      </c>
      <c r="I214" s="36">
        <v>39751.542000000001</v>
      </c>
      <c r="J214" s="36">
        <v>42396.262999999992</v>
      </c>
      <c r="K214" s="36">
        <v>42811.207499999975</v>
      </c>
      <c r="L214" s="36">
        <v>42812.587499999972</v>
      </c>
      <c r="M214" s="36">
        <v>42812.587499999972</v>
      </c>
      <c r="N214" s="36">
        <v>42812.587499999972</v>
      </c>
      <c r="O214" s="36">
        <v>398916.85175000003</v>
      </c>
      <c r="P214" s="31"/>
      <c r="Q214" s="31"/>
    </row>
    <row r="215" spans="1:17" ht="15.75" x14ac:dyDescent="0.25">
      <c r="A215" s="30">
        <v>103</v>
      </c>
      <c r="B215" s="45" t="s">
        <v>91</v>
      </c>
      <c r="C215" s="36">
        <v>2553.1176923076919</v>
      </c>
      <c r="D215" s="36">
        <v>3885.6900000000014</v>
      </c>
      <c r="E215" s="36">
        <v>5213.1899999999996</v>
      </c>
      <c r="F215" s="36">
        <v>6539.76</v>
      </c>
      <c r="G215" s="36">
        <v>7864.6176923076928</v>
      </c>
      <c r="H215" s="36">
        <v>9180.9253846153861</v>
      </c>
      <c r="I215" s="36">
        <v>10487.095384615382</v>
      </c>
      <c r="J215" s="36">
        <v>11791.58538461539</v>
      </c>
      <c r="K215" s="36">
        <v>13095.664615384612</v>
      </c>
      <c r="L215" s="36">
        <v>14396.434615384615</v>
      </c>
      <c r="M215" s="36">
        <v>15694.800000000003</v>
      </c>
      <c r="N215" s="36">
        <v>16984.878461538465</v>
      </c>
      <c r="O215" s="36">
        <v>117687.75923076924</v>
      </c>
      <c r="P215" s="31"/>
      <c r="Q215" s="31"/>
    </row>
    <row r="216" spans="1:17" ht="15.75" x14ac:dyDescent="0.25">
      <c r="A216" s="30">
        <v>103</v>
      </c>
      <c r="B216" s="45" t="s">
        <v>93</v>
      </c>
      <c r="C216" s="36">
        <v>1904.8791666666668</v>
      </c>
      <c r="D216" s="36">
        <v>2905.604166666667</v>
      </c>
      <c r="E216" s="36">
        <v>3902.4791666666679</v>
      </c>
      <c r="F216" s="36">
        <v>4898.6666666666661</v>
      </c>
      <c r="G216" s="36">
        <v>5893.570833333335</v>
      </c>
      <c r="H216" s="36">
        <v>6882.1958333333332</v>
      </c>
      <c r="I216" s="36">
        <v>7863.0749999999998</v>
      </c>
      <c r="J216" s="36">
        <v>8842.6708333333354</v>
      </c>
      <c r="K216" s="36">
        <v>9821.991666666665</v>
      </c>
      <c r="L216" s="36">
        <v>10798.837499999998</v>
      </c>
      <c r="M216" s="36">
        <v>11773.850000000006</v>
      </c>
      <c r="N216" s="36">
        <v>12742.766666666666</v>
      </c>
      <c r="O216" s="36">
        <v>88230.587500000009</v>
      </c>
      <c r="P216" s="31"/>
      <c r="Q216" s="31"/>
    </row>
    <row r="217" spans="1:17" ht="15.75" x14ac:dyDescent="0.25">
      <c r="A217" s="30">
        <v>103</v>
      </c>
      <c r="B217" s="45" t="s">
        <v>95</v>
      </c>
      <c r="C217" s="36">
        <v>875</v>
      </c>
      <c r="D217" s="36">
        <v>875</v>
      </c>
      <c r="E217" s="36">
        <v>875</v>
      </c>
      <c r="F217" s="36">
        <v>875</v>
      </c>
      <c r="G217" s="36">
        <v>875</v>
      </c>
      <c r="H217" s="36">
        <v>875</v>
      </c>
      <c r="I217" s="36">
        <v>875</v>
      </c>
      <c r="J217" s="36">
        <v>875</v>
      </c>
      <c r="K217" s="36">
        <v>875</v>
      </c>
      <c r="L217" s="36">
        <v>875</v>
      </c>
      <c r="M217" s="36">
        <v>875</v>
      </c>
      <c r="N217" s="36">
        <v>875</v>
      </c>
      <c r="O217" s="36">
        <v>10500</v>
      </c>
      <c r="P217" s="31"/>
      <c r="Q217" s="31"/>
    </row>
    <row r="218" spans="1:17" ht="15.75" x14ac:dyDescent="0.25">
      <c r="A218" s="30">
        <v>103</v>
      </c>
      <c r="B218" s="45" t="s">
        <v>97</v>
      </c>
      <c r="C218" s="36">
        <v>300</v>
      </c>
      <c r="D218" s="36">
        <v>300</v>
      </c>
      <c r="E218" s="36">
        <v>300</v>
      </c>
      <c r="F218" s="36">
        <v>300</v>
      </c>
      <c r="G218" s="36">
        <v>300</v>
      </c>
      <c r="H218" s="36">
        <v>300</v>
      </c>
      <c r="I218" s="36">
        <v>300</v>
      </c>
      <c r="J218" s="36">
        <v>300</v>
      </c>
      <c r="K218" s="36">
        <v>300</v>
      </c>
      <c r="L218" s="36">
        <v>300</v>
      </c>
      <c r="M218" s="36">
        <v>300</v>
      </c>
      <c r="N218" s="36">
        <v>300</v>
      </c>
      <c r="O218" s="36">
        <v>3600</v>
      </c>
      <c r="P218" s="31"/>
      <c r="Q218" s="31"/>
    </row>
    <row r="219" spans="1:17" ht="15.75" x14ac:dyDescent="0.25">
      <c r="A219" s="30">
        <v>103</v>
      </c>
      <c r="B219" s="45" t="s">
        <v>99</v>
      </c>
      <c r="C219" s="36">
        <v>0</v>
      </c>
      <c r="D219" s="36">
        <v>0</v>
      </c>
      <c r="E219" s="36">
        <v>0</v>
      </c>
      <c r="F219" s="36">
        <v>0</v>
      </c>
      <c r="G219" s="36">
        <v>0</v>
      </c>
      <c r="H219" s="36">
        <v>0</v>
      </c>
      <c r="I219" s="36">
        <v>0</v>
      </c>
      <c r="J219" s="36">
        <v>0</v>
      </c>
      <c r="K219" s="36">
        <v>0</v>
      </c>
      <c r="L219" s="36">
        <v>0</v>
      </c>
      <c r="M219" s="36">
        <v>0</v>
      </c>
      <c r="N219" s="36">
        <v>0</v>
      </c>
      <c r="O219" s="36">
        <v>0</v>
      </c>
      <c r="P219" s="31"/>
      <c r="Q219" s="31"/>
    </row>
    <row r="220" spans="1:17" ht="15.75" x14ac:dyDescent="0.25">
      <c r="A220" s="30">
        <v>103</v>
      </c>
      <c r="B220" s="45" t="s">
        <v>101</v>
      </c>
      <c r="C220" s="36">
        <v>463.53999999999996</v>
      </c>
      <c r="D220" s="36">
        <v>463.53999999999996</v>
      </c>
      <c r="E220" s="36">
        <v>463.53999999999996</v>
      </c>
      <c r="F220" s="36">
        <v>463.53999999999996</v>
      </c>
      <c r="G220" s="36">
        <v>463.53999999999996</v>
      </c>
      <c r="H220" s="36">
        <v>463.53999999999996</v>
      </c>
      <c r="I220" s="36">
        <v>463.53999999999996</v>
      </c>
      <c r="J220" s="36">
        <v>463.53999999999996</v>
      </c>
      <c r="K220" s="36">
        <v>463.53999999999996</v>
      </c>
      <c r="L220" s="36">
        <v>463.53999999999996</v>
      </c>
      <c r="M220" s="36">
        <v>463.53999999999996</v>
      </c>
      <c r="N220" s="36">
        <v>463.53999999999996</v>
      </c>
      <c r="O220" s="36">
        <v>5562.4800000000014</v>
      </c>
      <c r="P220" s="31"/>
      <c r="Q220" s="31"/>
    </row>
    <row r="221" spans="1:17" ht="15.75" x14ac:dyDescent="0.25">
      <c r="A221" s="30">
        <v>103</v>
      </c>
      <c r="B221" s="45" t="s">
        <v>103</v>
      </c>
      <c r="C221" s="36">
        <v>3741.25</v>
      </c>
      <c r="D221" s="36">
        <v>3741.25</v>
      </c>
      <c r="E221" s="36">
        <v>3741.25</v>
      </c>
      <c r="F221" s="36">
        <v>3741.25</v>
      </c>
      <c r="G221" s="36">
        <v>3741.25</v>
      </c>
      <c r="H221" s="36">
        <v>3741.25</v>
      </c>
      <c r="I221" s="36">
        <v>3741.25</v>
      </c>
      <c r="J221" s="36">
        <v>3741.25</v>
      </c>
      <c r="K221" s="36">
        <v>3741.25</v>
      </c>
      <c r="L221" s="36">
        <v>3741.25</v>
      </c>
      <c r="M221" s="36">
        <v>3741.25</v>
      </c>
      <c r="N221" s="36">
        <v>3741.25</v>
      </c>
      <c r="O221" s="36">
        <v>44895</v>
      </c>
      <c r="P221" s="31"/>
      <c r="Q221" s="31"/>
    </row>
    <row r="222" spans="1:17" ht="15.75" x14ac:dyDescent="0.25">
      <c r="A222" s="30">
        <v>103</v>
      </c>
      <c r="B222" s="45" t="s">
        <v>105</v>
      </c>
      <c r="C222" s="36">
        <v>0</v>
      </c>
      <c r="D222" s="36">
        <v>0</v>
      </c>
      <c r="E222" s="36">
        <v>0</v>
      </c>
      <c r="F222" s="36">
        <v>0</v>
      </c>
      <c r="G222" s="36">
        <v>0</v>
      </c>
      <c r="H222" s="36">
        <v>0</v>
      </c>
      <c r="I222" s="36">
        <v>0</v>
      </c>
      <c r="J222" s="36">
        <v>0</v>
      </c>
      <c r="K222" s="36">
        <v>0</v>
      </c>
      <c r="L222" s="36">
        <v>0</v>
      </c>
      <c r="M222" s="36">
        <v>0</v>
      </c>
      <c r="N222" s="36">
        <v>0</v>
      </c>
      <c r="O222" s="36">
        <v>0</v>
      </c>
      <c r="P222" s="31"/>
      <c r="Q222" s="31"/>
    </row>
    <row r="223" spans="1:17" ht="15.75" x14ac:dyDescent="0.25">
      <c r="A223" s="30">
        <v>103</v>
      </c>
      <c r="B223" s="45" t="s">
        <v>107</v>
      </c>
      <c r="C223" s="36">
        <v>0</v>
      </c>
      <c r="D223" s="36">
        <v>0</v>
      </c>
      <c r="E223" s="36">
        <v>0</v>
      </c>
      <c r="F223" s="36">
        <v>0</v>
      </c>
      <c r="G223" s="36">
        <v>0</v>
      </c>
      <c r="H223" s="36">
        <v>0</v>
      </c>
      <c r="I223" s="36">
        <v>0</v>
      </c>
      <c r="J223" s="36">
        <v>0</v>
      </c>
      <c r="K223" s="36">
        <v>0</v>
      </c>
      <c r="L223" s="36">
        <v>0</v>
      </c>
      <c r="M223" s="36">
        <v>0</v>
      </c>
      <c r="N223" s="36">
        <v>0</v>
      </c>
      <c r="O223" s="36">
        <v>0</v>
      </c>
      <c r="P223" s="31"/>
      <c r="Q223" s="31"/>
    </row>
    <row r="224" spans="1:17" ht="15.75" x14ac:dyDescent="0.25">
      <c r="A224" s="30">
        <v>103</v>
      </c>
      <c r="B224" s="45" t="s">
        <v>109</v>
      </c>
      <c r="C224" s="36">
        <v>0</v>
      </c>
      <c r="D224" s="36">
        <v>0</v>
      </c>
      <c r="E224" s="36">
        <v>0</v>
      </c>
      <c r="F224" s="36">
        <v>0</v>
      </c>
      <c r="G224" s="36">
        <v>0</v>
      </c>
      <c r="H224" s="36">
        <v>0</v>
      </c>
      <c r="I224" s="36">
        <v>0</v>
      </c>
      <c r="J224" s="36">
        <v>0</v>
      </c>
      <c r="K224" s="36">
        <v>0</v>
      </c>
      <c r="L224" s="36">
        <v>0</v>
      </c>
      <c r="M224" s="36">
        <v>0</v>
      </c>
      <c r="N224" s="36">
        <v>0</v>
      </c>
      <c r="O224" s="36">
        <v>0</v>
      </c>
      <c r="P224" s="31"/>
      <c r="Q224" s="31"/>
    </row>
    <row r="225" spans="1:17" ht="15.75" x14ac:dyDescent="0.25">
      <c r="A225" s="30">
        <v>103</v>
      </c>
      <c r="B225" s="45" t="s">
        <v>111</v>
      </c>
      <c r="C225" s="36">
        <v>0</v>
      </c>
      <c r="D225" s="36">
        <v>0</v>
      </c>
      <c r="E225" s="36">
        <v>0</v>
      </c>
      <c r="F225" s="36">
        <v>0</v>
      </c>
      <c r="G225" s="36">
        <v>0</v>
      </c>
      <c r="H225" s="36">
        <v>0</v>
      </c>
      <c r="I225" s="36">
        <v>0</v>
      </c>
      <c r="J225" s="36">
        <v>0</v>
      </c>
      <c r="K225" s="36">
        <v>0</v>
      </c>
      <c r="L225" s="36">
        <v>0</v>
      </c>
      <c r="M225" s="36">
        <v>0</v>
      </c>
      <c r="N225" s="36">
        <v>0</v>
      </c>
      <c r="O225" s="36">
        <v>0</v>
      </c>
      <c r="P225" s="31"/>
      <c r="Q225" s="31"/>
    </row>
    <row r="226" spans="1:17" ht="15.75" x14ac:dyDescent="0.25">
      <c r="A226" s="30">
        <v>103</v>
      </c>
      <c r="B226" s="45" t="s">
        <v>113</v>
      </c>
      <c r="C226" s="36">
        <v>0</v>
      </c>
      <c r="D226" s="36">
        <v>0</v>
      </c>
      <c r="E226" s="36">
        <v>0</v>
      </c>
      <c r="F226" s="36">
        <v>0</v>
      </c>
      <c r="G226" s="36">
        <v>0</v>
      </c>
      <c r="H226" s="36">
        <v>0</v>
      </c>
      <c r="I226" s="36">
        <v>0</v>
      </c>
      <c r="J226" s="36">
        <v>0</v>
      </c>
      <c r="K226" s="36">
        <v>0</v>
      </c>
      <c r="L226" s="36">
        <v>0</v>
      </c>
      <c r="M226" s="36">
        <v>0</v>
      </c>
      <c r="N226" s="36">
        <v>0</v>
      </c>
      <c r="O226" s="36">
        <v>0</v>
      </c>
      <c r="P226" s="31"/>
      <c r="Q226" s="31"/>
    </row>
    <row r="227" spans="1:17" ht="15.75" x14ac:dyDescent="0.25">
      <c r="A227" s="30">
        <v>103</v>
      </c>
      <c r="B227" s="45" t="s">
        <v>115</v>
      </c>
      <c r="C227" s="36">
        <v>901</v>
      </c>
      <c r="D227" s="36">
        <v>901</v>
      </c>
      <c r="E227" s="36">
        <v>901</v>
      </c>
      <c r="F227" s="36">
        <v>901</v>
      </c>
      <c r="G227" s="36">
        <v>901</v>
      </c>
      <c r="H227" s="36">
        <v>901</v>
      </c>
      <c r="I227" s="36">
        <v>901</v>
      </c>
      <c r="J227" s="36">
        <v>901</v>
      </c>
      <c r="K227" s="36">
        <v>901</v>
      </c>
      <c r="L227" s="36">
        <v>901</v>
      </c>
      <c r="M227" s="36">
        <v>901</v>
      </c>
      <c r="N227" s="36">
        <v>901</v>
      </c>
      <c r="O227" s="36">
        <v>10812</v>
      </c>
      <c r="P227" s="31"/>
      <c r="Q227" s="31"/>
    </row>
    <row r="228" spans="1:17" ht="15.75" x14ac:dyDescent="0.25">
      <c r="A228" s="30">
        <v>103</v>
      </c>
      <c r="B228" s="45" t="s">
        <v>117</v>
      </c>
      <c r="C228" s="36">
        <v>0</v>
      </c>
      <c r="D228" s="36">
        <v>0</v>
      </c>
      <c r="E228" s="36">
        <v>0</v>
      </c>
      <c r="F228" s="36">
        <v>0</v>
      </c>
      <c r="G228" s="36">
        <v>0</v>
      </c>
      <c r="H228" s="36">
        <v>0</v>
      </c>
      <c r="I228" s="36">
        <v>0</v>
      </c>
      <c r="J228" s="36">
        <v>0</v>
      </c>
      <c r="K228" s="36">
        <v>0</v>
      </c>
      <c r="L228" s="36">
        <v>0</v>
      </c>
      <c r="M228" s="36">
        <v>0</v>
      </c>
      <c r="N228" s="36">
        <v>0</v>
      </c>
      <c r="O228" s="36">
        <v>0</v>
      </c>
      <c r="P228" s="31"/>
      <c r="Q228" s="31"/>
    </row>
    <row r="229" spans="1:17" ht="15.75" x14ac:dyDescent="0.25">
      <c r="A229" s="30">
        <v>103</v>
      </c>
      <c r="B229" s="45" t="s">
        <v>119</v>
      </c>
      <c r="C229" s="36">
        <v>0</v>
      </c>
      <c r="D229" s="36">
        <v>0</v>
      </c>
      <c r="E229" s="36">
        <v>0</v>
      </c>
      <c r="F229" s="36">
        <v>0</v>
      </c>
      <c r="G229" s="36">
        <v>0</v>
      </c>
      <c r="H229" s="36">
        <v>0</v>
      </c>
      <c r="I229" s="36">
        <v>0</v>
      </c>
      <c r="J229" s="36">
        <v>0</v>
      </c>
      <c r="K229" s="36">
        <v>0</v>
      </c>
      <c r="L229" s="36">
        <v>0</v>
      </c>
      <c r="M229" s="36">
        <v>0</v>
      </c>
      <c r="N229" s="36">
        <v>0</v>
      </c>
      <c r="O229" s="36">
        <v>0</v>
      </c>
      <c r="P229" s="31"/>
      <c r="Q229" s="31"/>
    </row>
    <row r="230" spans="1:17" ht="15.75" x14ac:dyDescent="0.25">
      <c r="A230" s="30">
        <v>103</v>
      </c>
      <c r="B230" s="45" t="s">
        <v>121</v>
      </c>
      <c r="C230" s="36">
        <v>0</v>
      </c>
      <c r="D230" s="36">
        <v>0</v>
      </c>
      <c r="E230" s="36">
        <v>0</v>
      </c>
      <c r="F230" s="36">
        <v>0</v>
      </c>
      <c r="G230" s="36">
        <v>0</v>
      </c>
      <c r="H230" s="36">
        <v>0</v>
      </c>
      <c r="I230" s="36">
        <v>0</v>
      </c>
      <c r="J230" s="36">
        <v>0</v>
      </c>
      <c r="K230" s="36">
        <v>0</v>
      </c>
      <c r="L230" s="36">
        <v>0</v>
      </c>
      <c r="M230" s="36">
        <v>0</v>
      </c>
      <c r="N230" s="36">
        <v>0</v>
      </c>
      <c r="O230" s="36">
        <v>0</v>
      </c>
      <c r="P230" s="31"/>
      <c r="Q230" s="31"/>
    </row>
    <row r="231" spans="1:17" ht="15.75" x14ac:dyDescent="0.25">
      <c r="A231" s="30">
        <v>103</v>
      </c>
      <c r="B231" s="45" t="s">
        <v>123</v>
      </c>
      <c r="C231" s="36">
        <v>0</v>
      </c>
      <c r="D231" s="36">
        <v>0</v>
      </c>
      <c r="E231" s="36">
        <v>0</v>
      </c>
      <c r="F231" s="36">
        <v>0</v>
      </c>
      <c r="G231" s="36">
        <v>0</v>
      </c>
      <c r="H231" s="36">
        <v>0</v>
      </c>
      <c r="I231" s="36">
        <v>0</v>
      </c>
      <c r="J231" s="36">
        <v>0</v>
      </c>
      <c r="K231" s="36">
        <v>0</v>
      </c>
      <c r="L231" s="36">
        <v>0</v>
      </c>
      <c r="M231" s="36">
        <v>0</v>
      </c>
      <c r="N231" s="36">
        <v>0</v>
      </c>
      <c r="O231" s="36">
        <v>0</v>
      </c>
      <c r="P231" s="31"/>
      <c r="Q231" s="31"/>
    </row>
    <row r="232" spans="1:17" ht="15.75" x14ac:dyDescent="0.25">
      <c r="A232" s="30">
        <v>103</v>
      </c>
      <c r="B232" s="45" t="s">
        <v>125</v>
      </c>
      <c r="C232" s="36">
        <v>2404.9513170673081</v>
      </c>
      <c r="D232" s="36">
        <v>2927.4932491249997</v>
      </c>
      <c r="E232" s="36">
        <v>3448.0370303749996</v>
      </c>
      <c r="F232" s="36">
        <v>3968.2185724999999</v>
      </c>
      <c r="G232" s="36">
        <v>4487.7292408173089</v>
      </c>
      <c r="H232" s="36">
        <v>5003.9189172596161</v>
      </c>
      <c r="I232" s="36">
        <v>5516.1035781346163</v>
      </c>
      <c r="J232" s="36">
        <v>6027.6246005096145</v>
      </c>
      <c r="K232" s="36">
        <v>6538.9920448653866</v>
      </c>
      <c r="L232" s="36">
        <v>7049.0641107403872</v>
      </c>
      <c r="M232" s="36">
        <v>7558.1870880000024</v>
      </c>
      <c r="N232" s="36">
        <v>8064.0890469615379</v>
      </c>
      <c r="O232" s="36">
        <v>62994.408796355776</v>
      </c>
      <c r="P232" s="31"/>
      <c r="Q232" s="31"/>
    </row>
    <row r="233" spans="1:17" ht="15.75" x14ac:dyDescent="0.25">
      <c r="A233" s="30">
        <v>103</v>
      </c>
      <c r="B233" s="45" t="s">
        <v>127</v>
      </c>
      <c r="C233" s="36">
        <v>1107.0463999999999</v>
      </c>
      <c r="D233" s="36">
        <v>1107.0463999999999</v>
      </c>
      <c r="E233" s="36">
        <v>1107.0463999999999</v>
      </c>
      <c r="F233" s="36">
        <v>1107.0463999999999</v>
      </c>
      <c r="G233" s="36">
        <v>1107.0463999999999</v>
      </c>
      <c r="H233" s="36">
        <v>1107.0463999999999</v>
      </c>
      <c r="I233" s="36">
        <v>1107.0463999999999</v>
      </c>
      <c r="J233" s="36">
        <v>1107.0463999999999</v>
      </c>
      <c r="K233" s="36">
        <v>1107.0463999999999</v>
      </c>
      <c r="L233" s="36">
        <v>1107.0463999999999</v>
      </c>
      <c r="M233" s="36">
        <v>1107.0463999999999</v>
      </c>
      <c r="N233" s="36">
        <v>1107.0463999999999</v>
      </c>
      <c r="O233" s="36">
        <v>13284.5568</v>
      </c>
      <c r="P233" s="31"/>
      <c r="Q233" s="31"/>
    </row>
    <row r="234" spans="1:17" ht="15.75" x14ac:dyDescent="0.25">
      <c r="A234" s="30">
        <v>103</v>
      </c>
      <c r="B234" s="45" t="s">
        <v>129</v>
      </c>
      <c r="C234" s="36">
        <v>58.028333333333315</v>
      </c>
      <c r="D234" s="36">
        <v>58.028333333333315</v>
      </c>
      <c r="E234" s="36">
        <v>58.028333333333315</v>
      </c>
      <c r="F234" s="36">
        <v>58.028333333333315</v>
      </c>
      <c r="G234" s="36">
        <v>58.028333333333315</v>
      </c>
      <c r="H234" s="36">
        <v>58.028333333333315</v>
      </c>
      <c r="I234" s="36">
        <v>58.028333333333315</v>
      </c>
      <c r="J234" s="36">
        <v>58.028333333333315</v>
      </c>
      <c r="K234" s="36">
        <v>58.028333333333315</v>
      </c>
      <c r="L234" s="36">
        <v>58.028333333333315</v>
      </c>
      <c r="M234" s="36">
        <v>58.028333333333315</v>
      </c>
      <c r="N234" s="36">
        <v>58.028333333333315</v>
      </c>
      <c r="O234" s="36">
        <v>696.3399999999998</v>
      </c>
      <c r="P234" s="31"/>
      <c r="Q234" s="31"/>
    </row>
    <row r="235" spans="1:17" ht="15" x14ac:dyDescent="0.25">
      <c r="A235" s="53"/>
      <c r="B235" s="53"/>
      <c r="C235" s="36"/>
      <c r="D235" s="36"/>
      <c r="E235" s="36"/>
      <c r="F235" s="36"/>
      <c r="G235" s="36"/>
      <c r="H235" s="36"/>
      <c r="I235" s="36"/>
      <c r="J235" s="36"/>
      <c r="K235" s="36"/>
      <c r="L235" s="36"/>
      <c r="M235" s="36"/>
      <c r="N235" s="36"/>
      <c r="O235" s="36"/>
      <c r="P235" s="31"/>
      <c r="Q235" s="31"/>
    </row>
    <row r="236" spans="1:17" ht="15.75" x14ac:dyDescent="0.25">
      <c r="A236" s="30">
        <v>110</v>
      </c>
      <c r="B236" s="45" t="s">
        <v>87</v>
      </c>
      <c r="C236" s="36">
        <v>9889</v>
      </c>
      <c r="D236" s="36">
        <v>15160</v>
      </c>
      <c r="E236" s="36">
        <v>20410</v>
      </c>
      <c r="F236" s="36">
        <v>25657</v>
      </c>
      <c r="G236" s="36">
        <v>30897</v>
      </c>
      <c r="H236" s="36">
        <v>36105</v>
      </c>
      <c r="I236" s="36">
        <v>41271</v>
      </c>
      <c r="J236" s="36">
        <v>46430</v>
      </c>
      <c r="K236" s="36">
        <v>51589</v>
      </c>
      <c r="L236" s="36">
        <v>56734</v>
      </c>
      <c r="M236" s="36">
        <v>61869</v>
      </c>
      <c r="N236" s="36">
        <v>66973</v>
      </c>
      <c r="O236" s="36">
        <v>462984</v>
      </c>
      <c r="P236" s="31"/>
      <c r="Q236" s="31"/>
    </row>
    <row r="237" spans="1:17" ht="15.75" x14ac:dyDescent="0.25">
      <c r="A237" s="30">
        <v>110</v>
      </c>
      <c r="B237" s="45" t="s">
        <v>89</v>
      </c>
      <c r="C237" s="36">
        <v>2168.1632500000001</v>
      </c>
      <c r="D237" s="36">
        <v>3323.83</v>
      </c>
      <c r="E237" s="36">
        <v>4474.8924999999999</v>
      </c>
      <c r="F237" s="36">
        <v>5625.2972500000005</v>
      </c>
      <c r="G237" s="36">
        <v>6730.9492500000006</v>
      </c>
      <c r="H237" s="36">
        <v>7476.1237499999997</v>
      </c>
      <c r="I237" s="36">
        <v>8165.7847500000007</v>
      </c>
      <c r="J237" s="36">
        <v>8729.4342500000002</v>
      </c>
      <c r="K237" s="36">
        <v>8813.65625</v>
      </c>
      <c r="L237" s="36">
        <v>8814.3562500000007</v>
      </c>
      <c r="M237" s="36">
        <v>8814.3562500000007</v>
      </c>
      <c r="N237" s="36">
        <v>8814.3562500000007</v>
      </c>
      <c r="O237" s="36">
        <v>81951.200000000012</v>
      </c>
      <c r="P237" s="31"/>
      <c r="Q237" s="31"/>
    </row>
    <row r="238" spans="1:17" ht="15.75" x14ac:dyDescent="0.25">
      <c r="A238" s="30">
        <v>110</v>
      </c>
      <c r="B238" s="45" t="s">
        <v>91</v>
      </c>
      <c r="C238" s="36">
        <v>0</v>
      </c>
      <c r="D238" s="36">
        <v>0</v>
      </c>
      <c r="E238" s="36">
        <v>0</v>
      </c>
      <c r="F238" s="36">
        <v>0</v>
      </c>
      <c r="G238" s="36">
        <v>0</v>
      </c>
      <c r="H238" s="36">
        <v>0</v>
      </c>
      <c r="I238" s="36">
        <v>0</v>
      </c>
      <c r="J238" s="36">
        <v>0</v>
      </c>
      <c r="K238" s="36">
        <v>0</v>
      </c>
      <c r="L238" s="36">
        <v>0</v>
      </c>
      <c r="M238" s="36">
        <v>0</v>
      </c>
      <c r="N238" s="36">
        <v>0</v>
      </c>
      <c r="O238" s="36">
        <v>0</v>
      </c>
      <c r="P238" s="31"/>
      <c r="Q238" s="31"/>
    </row>
    <row r="239" spans="1:17" ht="15.75" x14ac:dyDescent="0.25">
      <c r="A239" s="30">
        <v>110</v>
      </c>
      <c r="B239" s="45" t="s">
        <v>93</v>
      </c>
      <c r="C239" s="36">
        <v>0</v>
      </c>
      <c r="D239" s="36">
        <v>0</v>
      </c>
      <c r="E239" s="36">
        <v>0</v>
      </c>
      <c r="F239" s="36">
        <v>0</v>
      </c>
      <c r="G239" s="36">
        <v>0</v>
      </c>
      <c r="H239" s="36">
        <v>0</v>
      </c>
      <c r="I239" s="36">
        <v>0</v>
      </c>
      <c r="J239" s="36">
        <v>0</v>
      </c>
      <c r="K239" s="36">
        <v>0</v>
      </c>
      <c r="L239" s="36">
        <v>0</v>
      </c>
      <c r="M239" s="36">
        <v>0</v>
      </c>
      <c r="N239" s="36">
        <v>0</v>
      </c>
      <c r="O239" s="36">
        <v>0</v>
      </c>
      <c r="P239" s="31"/>
      <c r="Q239" s="31"/>
    </row>
    <row r="240" spans="1:17" ht="15.75" x14ac:dyDescent="0.25">
      <c r="A240" s="30">
        <v>110</v>
      </c>
      <c r="B240" s="45" t="s">
        <v>95</v>
      </c>
      <c r="C240" s="36">
        <v>0</v>
      </c>
      <c r="D240" s="36">
        <v>0</v>
      </c>
      <c r="E240" s="36">
        <v>0</v>
      </c>
      <c r="F240" s="36">
        <v>0</v>
      </c>
      <c r="G240" s="36">
        <v>0</v>
      </c>
      <c r="H240" s="36">
        <v>0</v>
      </c>
      <c r="I240" s="36">
        <v>0</v>
      </c>
      <c r="J240" s="36">
        <v>0</v>
      </c>
      <c r="K240" s="36">
        <v>0</v>
      </c>
      <c r="L240" s="36">
        <v>0</v>
      </c>
      <c r="M240" s="36">
        <v>0</v>
      </c>
      <c r="N240" s="36">
        <v>0</v>
      </c>
      <c r="O240" s="36">
        <v>0</v>
      </c>
      <c r="P240" s="31"/>
      <c r="Q240" s="31"/>
    </row>
    <row r="241" spans="1:17" ht="15.75" x14ac:dyDescent="0.25">
      <c r="A241" s="30">
        <v>110</v>
      </c>
      <c r="B241" s="45" t="s">
        <v>97</v>
      </c>
      <c r="C241" s="36">
        <v>180</v>
      </c>
      <c r="D241" s="36">
        <v>180</v>
      </c>
      <c r="E241" s="36">
        <v>180</v>
      </c>
      <c r="F241" s="36">
        <v>180</v>
      </c>
      <c r="G241" s="36">
        <v>180</v>
      </c>
      <c r="H241" s="36">
        <v>180</v>
      </c>
      <c r="I241" s="36">
        <v>180</v>
      </c>
      <c r="J241" s="36">
        <v>180</v>
      </c>
      <c r="K241" s="36">
        <v>180</v>
      </c>
      <c r="L241" s="36">
        <v>180</v>
      </c>
      <c r="M241" s="36">
        <v>180</v>
      </c>
      <c r="N241" s="36">
        <v>180</v>
      </c>
      <c r="O241" s="36">
        <v>2160</v>
      </c>
      <c r="P241" s="31"/>
      <c r="Q241" s="31"/>
    </row>
    <row r="242" spans="1:17" ht="15.75" x14ac:dyDescent="0.25">
      <c r="A242" s="30">
        <v>110</v>
      </c>
      <c r="B242" s="45" t="s">
        <v>99</v>
      </c>
      <c r="C242" s="36">
        <v>0</v>
      </c>
      <c r="D242" s="36">
        <v>0</v>
      </c>
      <c r="E242" s="36">
        <v>0</v>
      </c>
      <c r="F242" s="36">
        <v>0</v>
      </c>
      <c r="G242" s="36">
        <v>0</v>
      </c>
      <c r="H242" s="36">
        <v>0</v>
      </c>
      <c r="I242" s="36">
        <v>0</v>
      </c>
      <c r="J242" s="36">
        <v>0</v>
      </c>
      <c r="K242" s="36">
        <v>0</v>
      </c>
      <c r="L242" s="36">
        <v>0</v>
      </c>
      <c r="M242" s="36">
        <v>0</v>
      </c>
      <c r="N242" s="36">
        <v>0</v>
      </c>
      <c r="O242" s="36">
        <v>0</v>
      </c>
      <c r="P242" s="31"/>
      <c r="Q242" s="31"/>
    </row>
    <row r="243" spans="1:17" ht="15.75" x14ac:dyDescent="0.25">
      <c r="A243" s="30">
        <v>110</v>
      </c>
      <c r="B243" s="45" t="s">
        <v>101</v>
      </c>
      <c r="C243" s="36">
        <v>0</v>
      </c>
      <c r="D243" s="36">
        <v>0</v>
      </c>
      <c r="E243" s="36">
        <v>0</v>
      </c>
      <c r="F243" s="36">
        <v>0</v>
      </c>
      <c r="G243" s="36">
        <v>0</v>
      </c>
      <c r="H243" s="36">
        <v>0</v>
      </c>
      <c r="I243" s="36">
        <v>0</v>
      </c>
      <c r="J243" s="36">
        <v>0</v>
      </c>
      <c r="K243" s="36">
        <v>0</v>
      </c>
      <c r="L243" s="36">
        <v>0</v>
      </c>
      <c r="M243" s="36">
        <v>0</v>
      </c>
      <c r="N243" s="36">
        <v>0</v>
      </c>
      <c r="O243" s="36">
        <v>0</v>
      </c>
      <c r="P243" s="31"/>
      <c r="Q243" s="31"/>
    </row>
    <row r="244" spans="1:17" ht="15.75" x14ac:dyDescent="0.25">
      <c r="A244" s="30">
        <v>110</v>
      </c>
      <c r="B244" s="45" t="s">
        <v>103</v>
      </c>
      <c r="C244" s="36">
        <v>0</v>
      </c>
      <c r="D244" s="36">
        <v>0</v>
      </c>
      <c r="E244" s="36">
        <v>0</v>
      </c>
      <c r="F244" s="36">
        <v>0</v>
      </c>
      <c r="G244" s="36">
        <v>0</v>
      </c>
      <c r="H244" s="36">
        <v>0</v>
      </c>
      <c r="I244" s="36">
        <v>0</v>
      </c>
      <c r="J244" s="36">
        <v>0</v>
      </c>
      <c r="K244" s="36">
        <v>0</v>
      </c>
      <c r="L244" s="36">
        <v>0</v>
      </c>
      <c r="M244" s="36">
        <v>0</v>
      </c>
      <c r="N244" s="36">
        <v>0</v>
      </c>
      <c r="O244" s="36">
        <v>0</v>
      </c>
      <c r="P244" s="31"/>
      <c r="Q244" s="31"/>
    </row>
    <row r="245" spans="1:17" ht="15.75" x14ac:dyDescent="0.25">
      <c r="A245" s="30">
        <v>110</v>
      </c>
      <c r="B245" s="45" t="s">
        <v>105</v>
      </c>
      <c r="C245" s="36">
        <v>0</v>
      </c>
      <c r="D245" s="36">
        <v>0</v>
      </c>
      <c r="E245" s="36">
        <v>0</v>
      </c>
      <c r="F245" s="36">
        <v>0</v>
      </c>
      <c r="G245" s="36">
        <v>0</v>
      </c>
      <c r="H245" s="36">
        <v>0</v>
      </c>
      <c r="I245" s="36">
        <v>0</v>
      </c>
      <c r="J245" s="36">
        <v>0</v>
      </c>
      <c r="K245" s="36">
        <v>0</v>
      </c>
      <c r="L245" s="36">
        <v>0</v>
      </c>
      <c r="M245" s="36">
        <v>0</v>
      </c>
      <c r="N245" s="36">
        <v>0</v>
      </c>
      <c r="O245" s="36">
        <v>0</v>
      </c>
      <c r="P245" s="31"/>
      <c r="Q245" s="31"/>
    </row>
    <row r="246" spans="1:17" ht="15.75" x14ac:dyDescent="0.25">
      <c r="A246" s="30">
        <v>110</v>
      </c>
      <c r="B246" s="45" t="s">
        <v>107</v>
      </c>
      <c r="C246" s="36">
        <v>0</v>
      </c>
      <c r="D246" s="36">
        <v>0</v>
      </c>
      <c r="E246" s="36">
        <v>0</v>
      </c>
      <c r="F246" s="36">
        <v>0</v>
      </c>
      <c r="G246" s="36">
        <v>0</v>
      </c>
      <c r="H246" s="36">
        <v>0</v>
      </c>
      <c r="I246" s="36">
        <v>0</v>
      </c>
      <c r="J246" s="36">
        <v>0</v>
      </c>
      <c r="K246" s="36">
        <v>0</v>
      </c>
      <c r="L246" s="36">
        <v>0</v>
      </c>
      <c r="M246" s="36">
        <v>0</v>
      </c>
      <c r="N246" s="36">
        <v>0</v>
      </c>
      <c r="O246" s="36">
        <v>0</v>
      </c>
      <c r="P246" s="31"/>
      <c r="Q246" s="31"/>
    </row>
    <row r="247" spans="1:17" ht="15.75" x14ac:dyDescent="0.25">
      <c r="A247" s="30">
        <v>110</v>
      </c>
      <c r="B247" s="45" t="s">
        <v>109</v>
      </c>
      <c r="C247" s="36">
        <v>0</v>
      </c>
      <c r="D247" s="36">
        <v>0</v>
      </c>
      <c r="E247" s="36">
        <v>0</v>
      </c>
      <c r="F247" s="36">
        <v>0</v>
      </c>
      <c r="G247" s="36">
        <v>0</v>
      </c>
      <c r="H247" s="36">
        <v>0</v>
      </c>
      <c r="I247" s="36">
        <v>0</v>
      </c>
      <c r="J247" s="36">
        <v>0</v>
      </c>
      <c r="K247" s="36">
        <v>0</v>
      </c>
      <c r="L247" s="36">
        <v>0</v>
      </c>
      <c r="M247" s="36">
        <v>0</v>
      </c>
      <c r="N247" s="36">
        <v>0</v>
      </c>
      <c r="O247" s="36">
        <v>0</v>
      </c>
      <c r="P247" s="31"/>
      <c r="Q247" s="31"/>
    </row>
    <row r="248" spans="1:17" ht="15.75" x14ac:dyDescent="0.25">
      <c r="A248" s="30">
        <v>110</v>
      </c>
      <c r="B248" s="45" t="s">
        <v>111</v>
      </c>
      <c r="C248" s="36">
        <v>0</v>
      </c>
      <c r="D248" s="36">
        <v>0</v>
      </c>
      <c r="E248" s="36">
        <v>0</v>
      </c>
      <c r="F248" s="36">
        <v>0</v>
      </c>
      <c r="G248" s="36">
        <v>0</v>
      </c>
      <c r="H248" s="36">
        <v>0</v>
      </c>
      <c r="I248" s="36">
        <v>0</v>
      </c>
      <c r="J248" s="36">
        <v>0</v>
      </c>
      <c r="K248" s="36">
        <v>0</v>
      </c>
      <c r="L248" s="36">
        <v>0</v>
      </c>
      <c r="M248" s="36">
        <v>0</v>
      </c>
      <c r="N248" s="36">
        <v>0</v>
      </c>
      <c r="O248" s="36">
        <v>0</v>
      </c>
      <c r="P248" s="31"/>
      <c r="Q248" s="31"/>
    </row>
    <row r="249" spans="1:17" ht="15.75" x14ac:dyDescent="0.25">
      <c r="A249" s="30">
        <v>110</v>
      </c>
      <c r="B249" s="45" t="s">
        <v>113</v>
      </c>
      <c r="C249" s="36">
        <v>0</v>
      </c>
      <c r="D249" s="36">
        <v>0</v>
      </c>
      <c r="E249" s="36">
        <v>0</v>
      </c>
      <c r="F249" s="36">
        <v>0</v>
      </c>
      <c r="G249" s="36">
        <v>0</v>
      </c>
      <c r="H249" s="36">
        <v>0</v>
      </c>
      <c r="I249" s="36">
        <v>0</v>
      </c>
      <c r="J249" s="36">
        <v>0</v>
      </c>
      <c r="K249" s="36">
        <v>0</v>
      </c>
      <c r="L249" s="36">
        <v>0</v>
      </c>
      <c r="M249" s="36">
        <v>0</v>
      </c>
      <c r="N249" s="36">
        <v>0</v>
      </c>
      <c r="O249" s="36">
        <v>0</v>
      </c>
      <c r="P249" s="31"/>
      <c r="Q249" s="31"/>
    </row>
    <row r="250" spans="1:17" ht="15.75" x14ac:dyDescent="0.25">
      <c r="A250" s="30">
        <v>110</v>
      </c>
      <c r="B250" s="45" t="s">
        <v>115</v>
      </c>
      <c r="C250" s="36">
        <v>185.5</v>
      </c>
      <c r="D250" s="36">
        <v>185.5</v>
      </c>
      <c r="E250" s="36">
        <v>185.5</v>
      </c>
      <c r="F250" s="36">
        <v>185.5</v>
      </c>
      <c r="G250" s="36">
        <v>185.5</v>
      </c>
      <c r="H250" s="36">
        <v>185.5</v>
      </c>
      <c r="I250" s="36">
        <v>185.5</v>
      </c>
      <c r="J250" s="36">
        <v>185.5</v>
      </c>
      <c r="K250" s="36">
        <v>185.5</v>
      </c>
      <c r="L250" s="36">
        <v>185.5</v>
      </c>
      <c r="M250" s="36">
        <v>185.5</v>
      </c>
      <c r="N250" s="36">
        <v>185.5</v>
      </c>
      <c r="O250" s="36">
        <v>2226</v>
      </c>
      <c r="P250" s="31"/>
      <c r="Q250" s="31"/>
    </row>
    <row r="251" spans="1:17" ht="15.75" x14ac:dyDescent="0.25">
      <c r="A251" s="30">
        <v>110</v>
      </c>
      <c r="B251" s="45" t="s">
        <v>117</v>
      </c>
      <c r="C251" s="36">
        <v>0</v>
      </c>
      <c r="D251" s="36">
        <v>0</v>
      </c>
      <c r="E251" s="36">
        <v>0</v>
      </c>
      <c r="F251" s="36">
        <v>0</v>
      </c>
      <c r="G251" s="36">
        <v>0</v>
      </c>
      <c r="H251" s="36">
        <v>0</v>
      </c>
      <c r="I251" s="36">
        <v>0</v>
      </c>
      <c r="J251" s="36">
        <v>0</v>
      </c>
      <c r="K251" s="36">
        <v>0</v>
      </c>
      <c r="L251" s="36">
        <v>0</v>
      </c>
      <c r="M251" s="36">
        <v>0</v>
      </c>
      <c r="N251" s="36">
        <v>0</v>
      </c>
      <c r="O251" s="36">
        <v>0</v>
      </c>
      <c r="P251" s="31"/>
      <c r="Q251" s="31"/>
    </row>
    <row r="252" spans="1:17" ht="15.75" x14ac:dyDescent="0.25">
      <c r="A252" s="30">
        <v>110</v>
      </c>
      <c r="B252" s="45" t="s">
        <v>119</v>
      </c>
      <c r="C252" s="36">
        <v>0</v>
      </c>
      <c r="D252" s="36">
        <v>0</v>
      </c>
      <c r="E252" s="36">
        <v>0</v>
      </c>
      <c r="F252" s="36">
        <v>0</v>
      </c>
      <c r="G252" s="36">
        <v>0</v>
      </c>
      <c r="H252" s="36">
        <v>0</v>
      </c>
      <c r="I252" s="36">
        <v>0</v>
      </c>
      <c r="J252" s="36">
        <v>0</v>
      </c>
      <c r="K252" s="36">
        <v>0</v>
      </c>
      <c r="L252" s="36">
        <v>0</v>
      </c>
      <c r="M252" s="36">
        <v>0</v>
      </c>
      <c r="N252" s="36">
        <v>0</v>
      </c>
      <c r="O252" s="36">
        <v>0</v>
      </c>
      <c r="P252" s="31"/>
      <c r="Q252" s="31"/>
    </row>
    <row r="253" spans="1:17" ht="15.75" x14ac:dyDescent="0.25">
      <c r="A253" s="30">
        <v>110</v>
      </c>
      <c r="B253" s="45" t="s">
        <v>121</v>
      </c>
      <c r="C253" s="36">
        <v>0</v>
      </c>
      <c r="D253" s="36">
        <v>0</v>
      </c>
      <c r="E253" s="36">
        <v>0</v>
      </c>
      <c r="F253" s="36">
        <v>0</v>
      </c>
      <c r="G253" s="36">
        <v>0</v>
      </c>
      <c r="H253" s="36">
        <v>0</v>
      </c>
      <c r="I253" s="36">
        <v>0</v>
      </c>
      <c r="J253" s="36">
        <v>0</v>
      </c>
      <c r="K253" s="36">
        <v>0</v>
      </c>
      <c r="L253" s="36">
        <v>0</v>
      </c>
      <c r="M253" s="36">
        <v>0</v>
      </c>
      <c r="N253" s="36">
        <v>0</v>
      </c>
      <c r="O253" s="36">
        <v>0</v>
      </c>
      <c r="P253" s="31"/>
      <c r="Q253" s="31"/>
    </row>
    <row r="254" spans="1:17" ht="15.75" x14ac:dyDescent="0.25">
      <c r="A254" s="30">
        <v>110</v>
      </c>
      <c r="B254" s="45" t="s">
        <v>123</v>
      </c>
      <c r="C254" s="36">
        <v>0</v>
      </c>
      <c r="D254" s="36">
        <v>0</v>
      </c>
      <c r="E254" s="36">
        <v>0</v>
      </c>
      <c r="F254" s="36">
        <v>0</v>
      </c>
      <c r="G254" s="36">
        <v>0</v>
      </c>
      <c r="H254" s="36">
        <v>0</v>
      </c>
      <c r="I254" s="36">
        <v>0</v>
      </c>
      <c r="J254" s="36">
        <v>0</v>
      </c>
      <c r="K254" s="36">
        <v>0</v>
      </c>
      <c r="L254" s="36">
        <v>0</v>
      </c>
      <c r="M254" s="36">
        <v>0</v>
      </c>
      <c r="N254" s="36">
        <v>0</v>
      </c>
      <c r="O254" s="36">
        <v>0</v>
      </c>
      <c r="P254" s="31"/>
      <c r="Q254" s="31"/>
    </row>
    <row r="255" spans="1:17" ht="15.75" x14ac:dyDescent="0.25">
      <c r="A255" s="30">
        <v>110</v>
      </c>
      <c r="B255" s="45" t="s">
        <v>125</v>
      </c>
      <c r="C255" s="36">
        <v>81.853725000000011</v>
      </c>
      <c r="D255" s="36">
        <v>81.853725000000011</v>
      </c>
      <c r="E255" s="36">
        <v>81.853725000000011</v>
      </c>
      <c r="F255" s="36">
        <v>81.853725000000011</v>
      </c>
      <c r="G255" s="36">
        <v>81.853725000000011</v>
      </c>
      <c r="H255" s="36">
        <v>81.853725000000011</v>
      </c>
      <c r="I255" s="36">
        <v>81.853725000000011</v>
      </c>
      <c r="J255" s="36">
        <v>81.853725000000011</v>
      </c>
      <c r="K255" s="36">
        <v>81.853725000000011</v>
      </c>
      <c r="L255" s="36">
        <v>81.853725000000011</v>
      </c>
      <c r="M255" s="36">
        <v>81.853725000000011</v>
      </c>
      <c r="N255" s="36">
        <v>81.853725000000011</v>
      </c>
      <c r="O255" s="36">
        <v>982.24470000000019</v>
      </c>
      <c r="P255" s="31"/>
      <c r="Q255" s="31"/>
    </row>
    <row r="256" spans="1:17" ht="15.75" x14ac:dyDescent="0.25">
      <c r="A256" s="30">
        <v>110</v>
      </c>
      <c r="B256" s="45" t="s">
        <v>127</v>
      </c>
      <c r="C256" s="36">
        <v>528.96</v>
      </c>
      <c r="D256" s="36">
        <v>528.96</v>
      </c>
      <c r="E256" s="36">
        <v>528.96</v>
      </c>
      <c r="F256" s="36">
        <v>528.96</v>
      </c>
      <c r="G256" s="36">
        <v>528.96</v>
      </c>
      <c r="H256" s="36">
        <v>528.96</v>
      </c>
      <c r="I256" s="36">
        <v>528.96</v>
      </c>
      <c r="J256" s="36">
        <v>528.96</v>
      </c>
      <c r="K256" s="36">
        <v>528.96</v>
      </c>
      <c r="L256" s="36">
        <v>528.96</v>
      </c>
      <c r="M256" s="36">
        <v>528.96</v>
      </c>
      <c r="N256" s="36">
        <v>528.96</v>
      </c>
      <c r="O256" s="36">
        <v>6347.52</v>
      </c>
      <c r="P256" s="31"/>
      <c r="Q256" s="31"/>
    </row>
    <row r="257" spans="1:17" ht="15.75" x14ac:dyDescent="0.25">
      <c r="A257" s="30">
        <v>110</v>
      </c>
      <c r="B257" s="45" t="s">
        <v>129</v>
      </c>
      <c r="C257" s="36">
        <v>8.0883333333333329</v>
      </c>
      <c r="D257" s="36">
        <v>8.0883333333333329</v>
      </c>
      <c r="E257" s="36">
        <v>8.0883333333333329</v>
      </c>
      <c r="F257" s="36">
        <v>8.0883333333333329</v>
      </c>
      <c r="G257" s="36">
        <v>8.0883333333333329</v>
      </c>
      <c r="H257" s="36">
        <v>8.0883333333333329</v>
      </c>
      <c r="I257" s="36">
        <v>8.0883333333333329</v>
      </c>
      <c r="J257" s="36">
        <v>8.0883333333333329</v>
      </c>
      <c r="K257" s="36">
        <v>8.0883333333333329</v>
      </c>
      <c r="L257" s="36">
        <v>8.0883333333333329</v>
      </c>
      <c r="M257" s="36">
        <v>8.0883333333333329</v>
      </c>
      <c r="N257" s="36">
        <v>8.0883333333333329</v>
      </c>
      <c r="O257" s="36">
        <v>97.059999999999988</v>
      </c>
      <c r="P257" s="31"/>
      <c r="Q257" s="31"/>
    </row>
    <row r="258" spans="1:17" ht="15" x14ac:dyDescent="0.25">
      <c r="A258" s="53"/>
      <c r="B258" s="53"/>
      <c r="C258" s="36"/>
      <c r="D258" s="36"/>
      <c r="E258" s="36"/>
      <c r="F258" s="36"/>
      <c r="G258" s="36"/>
      <c r="H258" s="36"/>
      <c r="I258" s="36"/>
      <c r="J258" s="36"/>
      <c r="K258" s="36"/>
      <c r="L258" s="36"/>
      <c r="M258" s="36"/>
      <c r="N258" s="36"/>
      <c r="O258" s="36"/>
      <c r="P258" s="31"/>
      <c r="Q258" s="31"/>
    </row>
    <row r="259" spans="1:17" ht="15.75" x14ac:dyDescent="0.25">
      <c r="A259" s="30">
        <v>111</v>
      </c>
      <c r="B259" s="45" t="s">
        <v>87</v>
      </c>
      <c r="C259" s="36">
        <v>23919</v>
      </c>
      <c r="D259" s="36">
        <v>35965</v>
      </c>
      <c r="E259" s="36">
        <v>47965</v>
      </c>
      <c r="F259" s="36">
        <v>59955</v>
      </c>
      <c r="G259" s="36">
        <v>71929</v>
      </c>
      <c r="H259" s="36">
        <v>83811</v>
      </c>
      <c r="I259" s="36">
        <v>95619</v>
      </c>
      <c r="J259" s="36">
        <v>107411</v>
      </c>
      <c r="K259" s="36">
        <v>119199</v>
      </c>
      <c r="L259" s="36">
        <v>130958</v>
      </c>
      <c r="M259" s="36">
        <v>142692</v>
      </c>
      <c r="N259" s="36">
        <v>154330</v>
      </c>
      <c r="O259" s="36">
        <v>1073753</v>
      </c>
      <c r="P259" s="31"/>
      <c r="Q259" s="31"/>
    </row>
    <row r="260" spans="1:17" ht="15.75" x14ac:dyDescent="0.25">
      <c r="A260" s="30">
        <v>111</v>
      </c>
      <c r="B260" s="45" t="s">
        <v>89</v>
      </c>
      <c r="C260" s="36">
        <v>5244.2407499999999</v>
      </c>
      <c r="D260" s="36">
        <v>7885.326250000001</v>
      </c>
      <c r="E260" s="36">
        <v>10516.326249999998</v>
      </c>
      <c r="F260" s="36">
        <v>13145.133750000001</v>
      </c>
      <c r="G260" s="36">
        <v>15600.562499999998</v>
      </c>
      <c r="H260" s="36">
        <v>17259.8685</v>
      </c>
      <c r="I260" s="36">
        <v>18836.236500000003</v>
      </c>
      <c r="J260" s="36">
        <v>20003.457499999997</v>
      </c>
      <c r="K260" s="36">
        <v>20146.599999999999</v>
      </c>
      <c r="L260" s="36">
        <v>20147.099999999999</v>
      </c>
      <c r="M260" s="36">
        <v>20147.099999999999</v>
      </c>
      <c r="N260" s="36">
        <v>20147.099999999999</v>
      </c>
      <c r="O260" s="36">
        <v>189079.052</v>
      </c>
      <c r="P260" s="31"/>
      <c r="Q260" s="31"/>
    </row>
    <row r="261" spans="1:17" ht="15.75" x14ac:dyDescent="0.25">
      <c r="A261" s="30">
        <v>111</v>
      </c>
      <c r="B261" s="45" t="s">
        <v>91</v>
      </c>
      <c r="C261" s="36">
        <v>0</v>
      </c>
      <c r="D261" s="36">
        <v>0</v>
      </c>
      <c r="E261" s="36">
        <v>0</v>
      </c>
      <c r="F261" s="36">
        <v>0</v>
      </c>
      <c r="G261" s="36">
        <v>0</v>
      </c>
      <c r="H261" s="36">
        <v>0</v>
      </c>
      <c r="I261" s="36">
        <v>0</v>
      </c>
      <c r="J261" s="36">
        <v>0</v>
      </c>
      <c r="K261" s="36">
        <v>0</v>
      </c>
      <c r="L261" s="36">
        <v>0</v>
      </c>
      <c r="M261" s="36">
        <v>0</v>
      </c>
      <c r="N261" s="36">
        <v>0</v>
      </c>
      <c r="O261" s="36">
        <v>0</v>
      </c>
      <c r="P261" s="31"/>
      <c r="Q261" s="31"/>
    </row>
    <row r="262" spans="1:17" ht="15.75" x14ac:dyDescent="0.25">
      <c r="A262" s="30">
        <v>111</v>
      </c>
      <c r="B262" s="45" t="s">
        <v>93</v>
      </c>
      <c r="C262" s="36">
        <v>0</v>
      </c>
      <c r="D262" s="36">
        <v>0</v>
      </c>
      <c r="E262" s="36">
        <v>0</v>
      </c>
      <c r="F262" s="36">
        <v>0</v>
      </c>
      <c r="G262" s="36">
        <v>0</v>
      </c>
      <c r="H262" s="36">
        <v>0</v>
      </c>
      <c r="I262" s="36">
        <v>0</v>
      </c>
      <c r="J262" s="36">
        <v>0</v>
      </c>
      <c r="K262" s="36">
        <v>0</v>
      </c>
      <c r="L262" s="36">
        <v>0</v>
      </c>
      <c r="M262" s="36">
        <v>0</v>
      </c>
      <c r="N262" s="36">
        <v>0</v>
      </c>
      <c r="O262" s="36">
        <v>0</v>
      </c>
      <c r="P262" s="31"/>
      <c r="Q262" s="31"/>
    </row>
    <row r="263" spans="1:17" ht="15.75" x14ac:dyDescent="0.25">
      <c r="A263" s="30">
        <v>111</v>
      </c>
      <c r="B263" s="45" t="s">
        <v>95</v>
      </c>
      <c r="C263" s="36">
        <v>0</v>
      </c>
      <c r="D263" s="36">
        <v>0</v>
      </c>
      <c r="E263" s="36">
        <v>0</v>
      </c>
      <c r="F263" s="36">
        <v>0</v>
      </c>
      <c r="G263" s="36">
        <v>0</v>
      </c>
      <c r="H263" s="36">
        <v>0</v>
      </c>
      <c r="I263" s="36">
        <v>0</v>
      </c>
      <c r="J263" s="36">
        <v>0</v>
      </c>
      <c r="K263" s="36">
        <v>0</v>
      </c>
      <c r="L263" s="36">
        <v>0</v>
      </c>
      <c r="M263" s="36">
        <v>0</v>
      </c>
      <c r="N263" s="36">
        <v>0</v>
      </c>
      <c r="O263" s="36">
        <v>0</v>
      </c>
      <c r="P263" s="31"/>
      <c r="Q263" s="31"/>
    </row>
    <row r="264" spans="1:17" ht="15.75" x14ac:dyDescent="0.25">
      <c r="A264" s="30">
        <v>111</v>
      </c>
      <c r="B264" s="45" t="s">
        <v>97</v>
      </c>
      <c r="C264" s="36">
        <v>60</v>
      </c>
      <c r="D264" s="36">
        <v>60</v>
      </c>
      <c r="E264" s="36">
        <v>60</v>
      </c>
      <c r="F264" s="36">
        <v>60</v>
      </c>
      <c r="G264" s="36">
        <v>60</v>
      </c>
      <c r="H264" s="36">
        <v>60</v>
      </c>
      <c r="I264" s="36">
        <v>60</v>
      </c>
      <c r="J264" s="36">
        <v>60</v>
      </c>
      <c r="K264" s="36">
        <v>60</v>
      </c>
      <c r="L264" s="36">
        <v>60</v>
      </c>
      <c r="M264" s="36">
        <v>60</v>
      </c>
      <c r="N264" s="36">
        <v>60</v>
      </c>
      <c r="O264" s="36">
        <v>720</v>
      </c>
      <c r="P264" s="31"/>
      <c r="Q264" s="31"/>
    </row>
    <row r="265" spans="1:17" ht="15.75" x14ac:dyDescent="0.25">
      <c r="A265" s="30">
        <v>111</v>
      </c>
      <c r="B265" s="45" t="s">
        <v>99</v>
      </c>
      <c r="C265" s="36">
        <v>0</v>
      </c>
      <c r="D265" s="36">
        <v>0</v>
      </c>
      <c r="E265" s="36">
        <v>0</v>
      </c>
      <c r="F265" s="36">
        <v>0</v>
      </c>
      <c r="G265" s="36">
        <v>0</v>
      </c>
      <c r="H265" s="36">
        <v>0</v>
      </c>
      <c r="I265" s="36">
        <v>0</v>
      </c>
      <c r="J265" s="36">
        <v>0</v>
      </c>
      <c r="K265" s="36">
        <v>0</v>
      </c>
      <c r="L265" s="36">
        <v>0</v>
      </c>
      <c r="M265" s="36">
        <v>0</v>
      </c>
      <c r="N265" s="36">
        <v>0</v>
      </c>
      <c r="O265" s="36">
        <v>0</v>
      </c>
      <c r="P265" s="31"/>
      <c r="Q265" s="31"/>
    </row>
    <row r="266" spans="1:17" ht="15.75" x14ac:dyDescent="0.25">
      <c r="A266" s="30">
        <v>111</v>
      </c>
      <c r="B266" s="45" t="s">
        <v>101</v>
      </c>
      <c r="C266" s="36">
        <v>0</v>
      </c>
      <c r="D266" s="36">
        <v>0</v>
      </c>
      <c r="E266" s="36">
        <v>0</v>
      </c>
      <c r="F266" s="36">
        <v>0</v>
      </c>
      <c r="G266" s="36">
        <v>0</v>
      </c>
      <c r="H266" s="36">
        <v>0</v>
      </c>
      <c r="I266" s="36">
        <v>0</v>
      </c>
      <c r="J266" s="36">
        <v>0</v>
      </c>
      <c r="K266" s="36">
        <v>0</v>
      </c>
      <c r="L266" s="36">
        <v>0</v>
      </c>
      <c r="M266" s="36">
        <v>0</v>
      </c>
      <c r="N266" s="36">
        <v>0</v>
      </c>
      <c r="O266" s="36">
        <v>0</v>
      </c>
      <c r="P266" s="31"/>
      <c r="Q266" s="31"/>
    </row>
    <row r="267" spans="1:17" ht="15.75" x14ac:dyDescent="0.25">
      <c r="A267" s="30">
        <v>111</v>
      </c>
      <c r="B267" s="45" t="s">
        <v>103</v>
      </c>
      <c r="C267" s="36">
        <v>0</v>
      </c>
      <c r="D267" s="36">
        <v>0</v>
      </c>
      <c r="E267" s="36">
        <v>0</v>
      </c>
      <c r="F267" s="36">
        <v>0</v>
      </c>
      <c r="G267" s="36">
        <v>0</v>
      </c>
      <c r="H267" s="36">
        <v>0</v>
      </c>
      <c r="I267" s="36">
        <v>0</v>
      </c>
      <c r="J267" s="36">
        <v>0</v>
      </c>
      <c r="K267" s="36">
        <v>0</v>
      </c>
      <c r="L267" s="36">
        <v>0</v>
      </c>
      <c r="M267" s="36">
        <v>0</v>
      </c>
      <c r="N267" s="36">
        <v>0</v>
      </c>
      <c r="O267" s="36">
        <v>0</v>
      </c>
      <c r="P267" s="31"/>
      <c r="Q267" s="31"/>
    </row>
    <row r="268" spans="1:17" ht="15.75" x14ac:dyDescent="0.25">
      <c r="A268" s="30">
        <v>111</v>
      </c>
      <c r="B268" s="45" t="s">
        <v>105</v>
      </c>
      <c r="C268" s="36">
        <v>0</v>
      </c>
      <c r="D268" s="36">
        <v>0</v>
      </c>
      <c r="E268" s="36">
        <v>0</v>
      </c>
      <c r="F268" s="36">
        <v>0</v>
      </c>
      <c r="G268" s="36">
        <v>0</v>
      </c>
      <c r="H268" s="36">
        <v>0</v>
      </c>
      <c r="I268" s="36">
        <v>0</v>
      </c>
      <c r="J268" s="36">
        <v>0</v>
      </c>
      <c r="K268" s="36">
        <v>0</v>
      </c>
      <c r="L268" s="36">
        <v>0</v>
      </c>
      <c r="M268" s="36">
        <v>0</v>
      </c>
      <c r="N268" s="36">
        <v>0</v>
      </c>
      <c r="O268" s="36">
        <v>0</v>
      </c>
      <c r="P268" s="31"/>
      <c r="Q268" s="31"/>
    </row>
    <row r="269" spans="1:17" ht="15.75" x14ac:dyDescent="0.25">
      <c r="A269" s="30">
        <v>111</v>
      </c>
      <c r="B269" s="45" t="s">
        <v>107</v>
      </c>
      <c r="C269" s="36">
        <v>0</v>
      </c>
      <c r="D269" s="36">
        <v>0</v>
      </c>
      <c r="E269" s="36">
        <v>0</v>
      </c>
      <c r="F269" s="36">
        <v>0</v>
      </c>
      <c r="G269" s="36">
        <v>0</v>
      </c>
      <c r="H269" s="36">
        <v>0</v>
      </c>
      <c r="I269" s="36">
        <v>0</v>
      </c>
      <c r="J269" s="36">
        <v>0</v>
      </c>
      <c r="K269" s="36">
        <v>0</v>
      </c>
      <c r="L269" s="36">
        <v>0</v>
      </c>
      <c r="M269" s="36">
        <v>0</v>
      </c>
      <c r="N269" s="36">
        <v>0</v>
      </c>
      <c r="O269" s="36">
        <v>0</v>
      </c>
      <c r="P269" s="31"/>
      <c r="Q269" s="31"/>
    </row>
    <row r="270" spans="1:17" ht="15.75" x14ac:dyDescent="0.25">
      <c r="A270" s="30">
        <v>111</v>
      </c>
      <c r="B270" s="45" t="s">
        <v>109</v>
      </c>
      <c r="C270" s="36">
        <v>0</v>
      </c>
      <c r="D270" s="36">
        <v>0</v>
      </c>
      <c r="E270" s="36">
        <v>0</v>
      </c>
      <c r="F270" s="36">
        <v>0</v>
      </c>
      <c r="G270" s="36">
        <v>0</v>
      </c>
      <c r="H270" s="36">
        <v>0</v>
      </c>
      <c r="I270" s="36">
        <v>0</v>
      </c>
      <c r="J270" s="36">
        <v>0</v>
      </c>
      <c r="K270" s="36">
        <v>0</v>
      </c>
      <c r="L270" s="36">
        <v>0</v>
      </c>
      <c r="M270" s="36">
        <v>0</v>
      </c>
      <c r="N270" s="36">
        <v>0</v>
      </c>
      <c r="O270" s="36">
        <v>0</v>
      </c>
      <c r="P270" s="31"/>
      <c r="Q270" s="31"/>
    </row>
    <row r="271" spans="1:17" ht="15.75" x14ac:dyDescent="0.25">
      <c r="A271" s="30">
        <v>111</v>
      </c>
      <c r="B271" s="45" t="s">
        <v>111</v>
      </c>
      <c r="C271" s="36">
        <v>0</v>
      </c>
      <c r="D271" s="36">
        <v>0</v>
      </c>
      <c r="E271" s="36">
        <v>0</v>
      </c>
      <c r="F271" s="36">
        <v>0</v>
      </c>
      <c r="G271" s="36">
        <v>0</v>
      </c>
      <c r="H271" s="36">
        <v>0</v>
      </c>
      <c r="I271" s="36">
        <v>0</v>
      </c>
      <c r="J271" s="36">
        <v>0</v>
      </c>
      <c r="K271" s="36">
        <v>0</v>
      </c>
      <c r="L271" s="36">
        <v>0</v>
      </c>
      <c r="M271" s="36">
        <v>0</v>
      </c>
      <c r="N271" s="36">
        <v>0</v>
      </c>
      <c r="O271" s="36">
        <v>0</v>
      </c>
      <c r="P271" s="31"/>
      <c r="Q271" s="31"/>
    </row>
    <row r="272" spans="1:17" ht="15.75" x14ac:dyDescent="0.25">
      <c r="A272" s="30">
        <v>111</v>
      </c>
      <c r="B272" s="45" t="s">
        <v>113</v>
      </c>
      <c r="C272" s="36">
        <v>0</v>
      </c>
      <c r="D272" s="36">
        <v>0</v>
      </c>
      <c r="E272" s="36">
        <v>0</v>
      </c>
      <c r="F272" s="36">
        <v>0</v>
      </c>
      <c r="G272" s="36">
        <v>0</v>
      </c>
      <c r="H272" s="36">
        <v>0</v>
      </c>
      <c r="I272" s="36">
        <v>0</v>
      </c>
      <c r="J272" s="36">
        <v>0</v>
      </c>
      <c r="K272" s="36">
        <v>0</v>
      </c>
      <c r="L272" s="36">
        <v>0</v>
      </c>
      <c r="M272" s="36">
        <v>0</v>
      </c>
      <c r="N272" s="36">
        <v>0</v>
      </c>
      <c r="O272" s="36">
        <v>0</v>
      </c>
      <c r="P272" s="31"/>
      <c r="Q272" s="31"/>
    </row>
    <row r="273" spans="1:17" ht="15.75" x14ac:dyDescent="0.25">
      <c r="A273" s="30">
        <v>111</v>
      </c>
      <c r="B273" s="45" t="s">
        <v>115</v>
      </c>
      <c r="C273" s="36">
        <v>424</v>
      </c>
      <c r="D273" s="36">
        <v>424</v>
      </c>
      <c r="E273" s="36">
        <v>424</v>
      </c>
      <c r="F273" s="36">
        <v>424</v>
      </c>
      <c r="G273" s="36">
        <v>424</v>
      </c>
      <c r="H273" s="36">
        <v>424</v>
      </c>
      <c r="I273" s="36">
        <v>424</v>
      </c>
      <c r="J273" s="36">
        <v>424</v>
      </c>
      <c r="K273" s="36">
        <v>424</v>
      </c>
      <c r="L273" s="36">
        <v>424</v>
      </c>
      <c r="M273" s="36">
        <v>424</v>
      </c>
      <c r="N273" s="36">
        <v>424</v>
      </c>
      <c r="O273" s="36">
        <v>5088</v>
      </c>
      <c r="P273" s="31"/>
      <c r="Q273" s="31"/>
    </row>
    <row r="274" spans="1:17" ht="15.75" x14ac:dyDescent="0.25">
      <c r="A274" s="30">
        <v>111</v>
      </c>
      <c r="B274" s="45" t="s">
        <v>117</v>
      </c>
      <c r="C274" s="36">
        <v>0</v>
      </c>
      <c r="D274" s="36">
        <v>0</v>
      </c>
      <c r="E274" s="36">
        <v>0</v>
      </c>
      <c r="F274" s="36">
        <v>0</v>
      </c>
      <c r="G274" s="36">
        <v>0</v>
      </c>
      <c r="H274" s="36">
        <v>0</v>
      </c>
      <c r="I274" s="36">
        <v>0</v>
      </c>
      <c r="J274" s="36">
        <v>0</v>
      </c>
      <c r="K274" s="36">
        <v>0</v>
      </c>
      <c r="L274" s="36">
        <v>0</v>
      </c>
      <c r="M274" s="36">
        <v>0</v>
      </c>
      <c r="N274" s="36">
        <v>0</v>
      </c>
      <c r="O274" s="36">
        <v>0</v>
      </c>
      <c r="P274" s="31"/>
      <c r="Q274" s="31"/>
    </row>
    <row r="275" spans="1:17" ht="15.75" x14ac:dyDescent="0.25">
      <c r="A275" s="30">
        <v>111</v>
      </c>
      <c r="B275" s="45" t="s">
        <v>119</v>
      </c>
      <c r="C275" s="36">
        <v>0</v>
      </c>
      <c r="D275" s="36">
        <v>0</v>
      </c>
      <c r="E275" s="36">
        <v>0</v>
      </c>
      <c r="F275" s="36">
        <v>0</v>
      </c>
      <c r="G275" s="36">
        <v>0</v>
      </c>
      <c r="H275" s="36">
        <v>0</v>
      </c>
      <c r="I275" s="36">
        <v>0</v>
      </c>
      <c r="J275" s="36">
        <v>0</v>
      </c>
      <c r="K275" s="36">
        <v>0</v>
      </c>
      <c r="L275" s="36">
        <v>0</v>
      </c>
      <c r="M275" s="36">
        <v>0</v>
      </c>
      <c r="N275" s="36">
        <v>0</v>
      </c>
      <c r="O275" s="36">
        <v>0</v>
      </c>
      <c r="P275" s="31"/>
      <c r="Q275" s="31"/>
    </row>
    <row r="276" spans="1:17" ht="15.75" x14ac:dyDescent="0.25">
      <c r="A276" s="30">
        <v>111</v>
      </c>
      <c r="B276" s="45" t="s">
        <v>121</v>
      </c>
      <c r="C276" s="36">
        <v>0</v>
      </c>
      <c r="D276" s="36">
        <v>0</v>
      </c>
      <c r="E276" s="36">
        <v>0</v>
      </c>
      <c r="F276" s="36">
        <v>0</v>
      </c>
      <c r="G276" s="36">
        <v>0</v>
      </c>
      <c r="H276" s="36">
        <v>0</v>
      </c>
      <c r="I276" s="36">
        <v>0</v>
      </c>
      <c r="J276" s="36">
        <v>0</v>
      </c>
      <c r="K276" s="36">
        <v>0</v>
      </c>
      <c r="L276" s="36">
        <v>0</v>
      </c>
      <c r="M276" s="36">
        <v>0</v>
      </c>
      <c r="N276" s="36">
        <v>0</v>
      </c>
      <c r="O276" s="36">
        <v>0</v>
      </c>
      <c r="P276" s="31"/>
      <c r="Q276" s="31"/>
    </row>
    <row r="277" spans="1:17" ht="15.75" x14ac:dyDescent="0.25">
      <c r="A277" s="30">
        <v>111</v>
      </c>
      <c r="B277" s="45" t="s">
        <v>123</v>
      </c>
      <c r="C277" s="36">
        <v>0</v>
      </c>
      <c r="D277" s="36">
        <v>0</v>
      </c>
      <c r="E277" s="36">
        <v>0</v>
      </c>
      <c r="F277" s="36">
        <v>0</v>
      </c>
      <c r="G277" s="36">
        <v>0</v>
      </c>
      <c r="H277" s="36">
        <v>0</v>
      </c>
      <c r="I277" s="36">
        <v>0</v>
      </c>
      <c r="J277" s="36">
        <v>0</v>
      </c>
      <c r="K277" s="36">
        <v>0</v>
      </c>
      <c r="L277" s="36">
        <v>0</v>
      </c>
      <c r="M277" s="36">
        <v>0</v>
      </c>
      <c r="N277" s="36">
        <v>0</v>
      </c>
      <c r="O277" s="36">
        <v>0</v>
      </c>
      <c r="P277" s="31"/>
      <c r="Q277" s="31"/>
    </row>
    <row r="278" spans="1:17" ht="15.75" x14ac:dyDescent="0.25">
      <c r="A278" s="30">
        <v>111</v>
      </c>
      <c r="B278" s="45" t="s">
        <v>125</v>
      </c>
      <c r="C278" s="36">
        <v>108.39179999999999</v>
      </c>
      <c r="D278" s="36">
        <v>108.39179999999999</v>
      </c>
      <c r="E278" s="36">
        <v>108.39179999999999</v>
      </c>
      <c r="F278" s="36">
        <v>108.39179999999999</v>
      </c>
      <c r="G278" s="36">
        <v>108.39179999999999</v>
      </c>
      <c r="H278" s="36">
        <v>108.39179999999999</v>
      </c>
      <c r="I278" s="36">
        <v>108.39179999999999</v>
      </c>
      <c r="J278" s="36">
        <v>108.39179999999999</v>
      </c>
      <c r="K278" s="36">
        <v>108.39179999999999</v>
      </c>
      <c r="L278" s="36">
        <v>108.39179999999999</v>
      </c>
      <c r="M278" s="36">
        <v>108.39179999999999</v>
      </c>
      <c r="N278" s="36">
        <v>108.39179999999999</v>
      </c>
      <c r="O278" s="36">
        <v>1300.7016000000003</v>
      </c>
      <c r="P278" s="31"/>
      <c r="Q278" s="31"/>
    </row>
    <row r="279" spans="1:17" ht="15.75" x14ac:dyDescent="0.25">
      <c r="A279" s="30">
        <v>111</v>
      </c>
      <c r="B279" s="45" t="s">
        <v>127</v>
      </c>
      <c r="C279" s="36">
        <v>383.33640000000003</v>
      </c>
      <c r="D279" s="36">
        <v>383.33640000000003</v>
      </c>
      <c r="E279" s="36">
        <v>383.33640000000003</v>
      </c>
      <c r="F279" s="36">
        <v>383.33640000000003</v>
      </c>
      <c r="G279" s="36">
        <v>383.33640000000003</v>
      </c>
      <c r="H279" s="36">
        <v>383.33640000000003</v>
      </c>
      <c r="I279" s="36">
        <v>383.33640000000003</v>
      </c>
      <c r="J279" s="36">
        <v>383.33640000000003</v>
      </c>
      <c r="K279" s="36">
        <v>383.33640000000003</v>
      </c>
      <c r="L279" s="36">
        <v>383.33640000000003</v>
      </c>
      <c r="M279" s="36">
        <v>383.33640000000003</v>
      </c>
      <c r="N279" s="36">
        <v>383.33640000000003</v>
      </c>
      <c r="O279" s="36">
        <v>4600.0367999999999</v>
      </c>
      <c r="P279" s="31"/>
      <c r="Q279" s="31"/>
    </row>
    <row r="280" spans="1:17" ht="15.75" x14ac:dyDescent="0.25">
      <c r="A280" s="30">
        <v>111</v>
      </c>
      <c r="B280" s="45" t="s">
        <v>129</v>
      </c>
      <c r="C280" s="36">
        <v>12.031666666666665</v>
      </c>
      <c r="D280" s="36">
        <v>12.031666666666665</v>
      </c>
      <c r="E280" s="36">
        <v>12.031666666666665</v>
      </c>
      <c r="F280" s="36">
        <v>12.031666666666665</v>
      </c>
      <c r="G280" s="36">
        <v>12.031666666666665</v>
      </c>
      <c r="H280" s="36">
        <v>12.031666666666665</v>
      </c>
      <c r="I280" s="36">
        <v>12.031666666666665</v>
      </c>
      <c r="J280" s="36">
        <v>12.031666666666665</v>
      </c>
      <c r="K280" s="36">
        <v>12.031666666666665</v>
      </c>
      <c r="L280" s="36">
        <v>12.031666666666665</v>
      </c>
      <c r="M280" s="36">
        <v>12.031666666666665</v>
      </c>
      <c r="N280" s="36">
        <v>12.031666666666665</v>
      </c>
      <c r="O280" s="36">
        <v>144.38</v>
      </c>
      <c r="P280" s="31"/>
      <c r="Q280" s="31"/>
    </row>
    <row r="281" spans="1:17" ht="15" x14ac:dyDescent="0.25">
      <c r="A281" s="53"/>
      <c r="B281" s="53"/>
      <c r="C281" s="36"/>
      <c r="D281" s="36"/>
      <c r="E281" s="36"/>
      <c r="F281" s="36"/>
      <c r="G281" s="36"/>
      <c r="H281" s="36"/>
      <c r="I281" s="36"/>
      <c r="J281" s="36"/>
      <c r="K281" s="36"/>
      <c r="L281" s="36"/>
      <c r="M281" s="36"/>
      <c r="N281" s="36"/>
      <c r="O281" s="36"/>
      <c r="P281" s="31"/>
      <c r="Q281" s="31"/>
    </row>
    <row r="282" spans="1:17" ht="15" x14ac:dyDescent="0.25">
      <c r="A282" s="50" t="s">
        <v>88</v>
      </c>
      <c r="B282" s="50"/>
      <c r="C282" s="41">
        <v>1036128</v>
      </c>
      <c r="D282" s="41">
        <v>1595625</v>
      </c>
      <c r="E282" s="41">
        <v>2158125</v>
      </c>
      <c r="F282" s="41">
        <v>2716623</v>
      </c>
      <c r="G282" s="41">
        <v>3268125</v>
      </c>
      <c r="H282" s="41">
        <v>3782202</v>
      </c>
      <c r="I282" s="41">
        <v>4315872</v>
      </c>
      <c r="J282" s="41">
        <v>4859041</v>
      </c>
      <c r="K282" s="41">
        <v>5386815</v>
      </c>
      <c r="L282" s="41">
        <v>5918609</v>
      </c>
      <c r="M282" s="41">
        <v>6448201</v>
      </c>
      <c r="N282" s="41">
        <v>6896462</v>
      </c>
      <c r="O282" s="41">
        <v>51922086</v>
      </c>
      <c r="P282" s="31"/>
      <c r="Q282" s="31"/>
    </row>
    <row r="283" spans="1:17" ht="15" x14ac:dyDescent="0.25">
      <c r="A283" s="50" t="s">
        <v>90</v>
      </c>
      <c r="B283" s="50"/>
      <c r="C283" s="41">
        <v>227171.06399999998</v>
      </c>
      <c r="D283" s="41">
        <v>349840.78125000006</v>
      </c>
      <c r="E283" s="41">
        <v>473168.90624999994</v>
      </c>
      <c r="F283" s="41">
        <v>595619.59274999984</v>
      </c>
      <c r="G283" s="41">
        <v>712049.45174999977</v>
      </c>
      <c r="H283" s="41">
        <v>785332.89825000009</v>
      </c>
      <c r="I283" s="41">
        <v>855818.95575000008</v>
      </c>
      <c r="J283" s="41">
        <v>916245.28875000007</v>
      </c>
      <c r="K283" s="41">
        <v>925315.58625000028</v>
      </c>
      <c r="L283" s="41">
        <v>924248.21250000002</v>
      </c>
      <c r="M283" s="41">
        <v>922989.01875000005</v>
      </c>
      <c r="N283" s="41">
        <v>911656.27499999991</v>
      </c>
      <c r="O283" s="41">
        <v>9227897.9712499995</v>
      </c>
      <c r="P283" s="31"/>
      <c r="Q283" s="31"/>
    </row>
    <row r="284" spans="1:17" ht="15" x14ac:dyDescent="0.25">
      <c r="A284" s="50" t="s">
        <v>92</v>
      </c>
      <c r="B284" s="50"/>
      <c r="C284" s="41">
        <v>23365.295576923076</v>
      </c>
      <c r="D284" s="41">
        <v>35765.235961538463</v>
      </c>
      <c r="E284" s="41">
        <v>48117.447500000002</v>
      </c>
      <c r="F284" s="41">
        <v>60249.546346153853</v>
      </c>
      <c r="G284" s="41">
        <v>72533.358269230768</v>
      </c>
      <c r="H284" s="41">
        <v>82633.124807692308</v>
      </c>
      <c r="I284" s="41">
        <v>94446.360961538478</v>
      </c>
      <c r="J284" s="41">
        <v>106244.31365384614</v>
      </c>
      <c r="K284" s="41">
        <v>117601.37480769231</v>
      </c>
      <c r="L284" s="41">
        <v>129323.8621153846</v>
      </c>
      <c r="M284" s="41">
        <v>140511.16826923078</v>
      </c>
      <c r="N284" s="41">
        <v>147097.94942307691</v>
      </c>
      <c r="O284" s="41">
        <v>1154439.2896153848</v>
      </c>
      <c r="P284" s="31"/>
      <c r="Q284" s="31"/>
    </row>
    <row r="285" spans="1:17" ht="15" x14ac:dyDescent="0.25">
      <c r="A285" s="50" t="s">
        <v>94</v>
      </c>
      <c r="B285" s="50"/>
      <c r="C285" s="41">
        <v>18240.841666666667</v>
      </c>
      <c r="D285" s="41">
        <v>27903.058333333334</v>
      </c>
      <c r="E285" s="41">
        <v>37528.058333333349</v>
      </c>
      <c r="F285" s="41">
        <v>46978.250000000007</v>
      </c>
      <c r="G285" s="41">
        <v>56549.212500000009</v>
      </c>
      <c r="H285" s="41">
        <v>64385.933333333349</v>
      </c>
      <c r="I285" s="41">
        <v>73585.783333333326</v>
      </c>
      <c r="J285" s="41">
        <v>82773.716666666674</v>
      </c>
      <c r="K285" s="41">
        <v>91611.437500000015</v>
      </c>
      <c r="L285" s="41">
        <v>100739.97083333335</v>
      </c>
      <c r="M285" s="41">
        <v>109443.58333333336</v>
      </c>
      <c r="N285" s="41">
        <v>114492.99583333335</v>
      </c>
      <c r="O285" s="41">
        <v>895476.26666666672</v>
      </c>
      <c r="P285" s="31"/>
      <c r="Q285" s="31"/>
    </row>
    <row r="286" spans="1:17" ht="15" x14ac:dyDescent="0.25">
      <c r="A286" s="50" t="s">
        <v>96</v>
      </c>
      <c r="B286" s="50"/>
      <c r="C286" s="41">
        <v>2859.6</v>
      </c>
      <c r="D286" s="41">
        <v>2859.6</v>
      </c>
      <c r="E286" s="41">
        <v>2859.6</v>
      </c>
      <c r="F286" s="41">
        <v>2859.6</v>
      </c>
      <c r="G286" s="41">
        <v>2859.6</v>
      </c>
      <c r="H286" s="41">
        <v>2859.6</v>
      </c>
      <c r="I286" s="41">
        <v>2859.6</v>
      </c>
      <c r="J286" s="41">
        <v>2859.6</v>
      </c>
      <c r="K286" s="41">
        <v>2859.6</v>
      </c>
      <c r="L286" s="41">
        <v>2859.6</v>
      </c>
      <c r="M286" s="41">
        <v>2859.6</v>
      </c>
      <c r="N286" s="41">
        <v>2859.6</v>
      </c>
      <c r="O286" s="41">
        <v>34315.200000000004</v>
      </c>
      <c r="P286" s="31"/>
      <c r="Q286" s="31"/>
    </row>
    <row r="287" spans="1:17" ht="15" x14ac:dyDescent="0.25">
      <c r="A287" s="50" t="s">
        <v>98</v>
      </c>
      <c r="B287" s="50"/>
      <c r="C287" s="41">
        <v>2349.9499999999998</v>
      </c>
      <c r="D287" s="41">
        <v>2349.9499999999998</v>
      </c>
      <c r="E287" s="41">
        <v>2349.9499999999998</v>
      </c>
      <c r="F287" s="41">
        <v>2349.9499999999998</v>
      </c>
      <c r="G287" s="41">
        <v>2349.9499999999998</v>
      </c>
      <c r="H287" s="41">
        <v>2349.9499999999998</v>
      </c>
      <c r="I287" s="41">
        <v>2349.9499999999998</v>
      </c>
      <c r="J287" s="41">
        <v>2349.9499999999998</v>
      </c>
      <c r="K287" s="41">
        <v>2349.9499999999998</v>
      </c>
      <c r="L287" s="41">
        <v>2349.9499999999998</v>
      </c>
      <c r="M287" s="41">
        <v>2349.9499999999998</v>
      </c>
      <c r="N287" s="41">
        <v>2349.9499999999998</v>
      </c>
      <c r="O287" s="41">
        <v>29999.4</v>
      </c>
      <c r="P287" s="31"/>
      <c r="Q287" s="31"/>
    </row>
    <row r="288" spans="1:17" ht="15" x14ac:dyDescent="0.25">
      <c r="A288" s="50" t="s">
        <v>100</v>
      </c>
      <c r="B288" s="50"/>
      <c r="C288" s="41">
        <v>137.81</v>
      </c>
      <c r="D288" s="41">
        <v>137.81</v>
      </c>
      <c r="E288" s="41">
        <v>137.81</v>
      </c>
      <c r="F288" s="41">
        <v>137.81</v>
      </c>
      <c r="G288" s="41">
        <v>137.81</v>
      </c>
      <c r="H288" s="41">
        <v>137.81</v>
      </c>
      <c r="I288" s="41">
        <v>137.81</v>
      </c>
      <c r="J288" s="41">
        <v>137.81</v>
      </c>
      <c r="K288" s="41">
        <v>137.81</v>
      </c>
      <c r="L288" s="41">
        <v>137.81</v>
      </c>
      <c r="M288" s="41">
        <v>137.81</v>
      </c>
      <c r="N288" s="41">
        <v>137.81</v>
      </c>
      <c r="O288" s="41">
        <v>1653.7199999999996</v>
      </c>
      <c r="P288" s="31"/>
      <c r="Q288" s="31"/>
    </row>
    <row r="289" spans="1:17" ht="15" x14ac:dyDescent="0.25">
      <c r="A289" s="50" t="s">
        <v>102</v>
      </c>
      <c r="B289" s="50"/>
      <c r="C289" s="41">
        <v>11336.529999999999</v>
      </c>
      <c r="D289" s="41">
        <v>11336.529999999999</v>
      </c>
      <c r="E289" s="41">
        <v>11336.529999999999</v>
      </c>
      <c r="F289" s="41">
        <v>11336.529999999999</v>
      </c>
      <c r="G289" s="41">
        <v>11336.529999999999</v>
      </c>
      <c r="H289" s="41">
        <v>11336.529999999999</v>
      </c>
      <c r="I289" s="41">
        <v>11336.529999999999</v>
      </c>
      <c r="J289" s="41">
        <v>11336.529999999999</v>
      </c>
      <c r="K289" s="41">
        <v>11336.529999999999</v>
      </c>
      <c r="L289" s="41">
        <v>11336.529999999999</v>
      </c>
      <c r="M289" s="41">
        <v>11336.529999999999</v>
      </c>
      <c r="N289" s="41">
        <v>11336.529999999999</v>
      </c>
      <c r="O289" s="41">
        <v>158238.36000000002</v>
      </c>
      <c r="P289" s="31"/>
      <c r="Q289" s="31"/>
    </row>
    <row r="290" spans="1:17" ht="15" x14ac:dyDescent="0.25">
      <c r="A290" s="50" t="s">
        <v>104</v>
      </c>
      <c r="B290" s="50"/>
      <c r="C290" s="41">
        <v>15736.25</v>
      </c>
      <c r="D290" s="41">
        <v>15736.25</v>
      </c>
      <c r="E290" s="41">
        <v>15736.25</v>
      </c>
      <c r="F290" s="41">
        <v>15736.25</v>
      </c>
      <c r="G290" s="41">
        <v>15736.25</v>
      </c>
      <c r="H290" s="41">
        <v>15736.25</v>
      </c>
      <c r="I290" s="41">
        <v>15736.25</v>
      </c>
      <c r="J290" s="41">
        <v>15736.25</v>
      </c>
      <c r="K290" s="41">
        <v>15736.25</v>
      </c>
      <c r="L290" s="41">
        <v>15736.25</v>
      </c>
      <c r="M290" s="41">
        <v>15736.25</v>
      </c>
      <c r="N290" s="41">
        <v>15736.25</v>
      </c>
      <c r="O290" s="41">
        <v>188835</v>
      </c>
      <c r="P290" s="31"/>
      <c r="Q290" s="31"/>
    </row>
    <row r="291" spans="1:17" ht="15" x14ac:dyDescent="0.25">
      <c r="A291" s="50" t="s">
        <v>106</v>
      </c>
      <c r="B291" s="50"/>
      <c r="C291" s="41">
        <v>5142.84</v>
      </c>
      <c r="D291" s="41">
        <v>5142.84</v>
      </c>
      <c r="E291" s="41">
        <v>5142.84</v>
      </c>
      <c r="F291" s="41">
        <v>5142.84</v>
      </c>
      <c r="G291" s="41">
        <v>5142.84</v>
      </c>
      <c r="H291" s="41">
        <v>5142.84</v>
      </c>
      <c r="I291" s="41">
        <v>5142.84</v>
      </c>
      <c r="J291" s="41">
        <v>5142.84</v>
      </c>
      <c r="K291" s="41">
        <v>5142.84</v>
      </c>
      <c r="L291" s="41">
        <v>5142.84</v>
      </c>
      <c r="M291" s="41">
        <v>5142.84</v>
      </c>
      <c r="N291" s="41">
        <v>5142.84</v>
      </c>
      <c r="O291" s="41">
        <v>61714.079999999987</v>
      </c>
      <c r="P291" s="31"/>
      <c r="Q291" s="31"/>
    </row>
    <row r="292" spans="1:17" ht="15" x14ac:dyDescent="0.25">
      <c r="A292" s="50" t="s">
        <v>108</v>
      </c>
      <c r="B292" s="50"/>
      <c r="C292" s="41">
        <v>833.34</v>
      </c>
      <c r="D292" s="41">
        <v>833.34</v>
      </c>
      <c r="E292" s="41">
        <v>833.34</v>
      </c>
      <c r="F292" s="41">
        <v>833.34</v>
      </c>
      <c r="G292" s="41">
        <v>833.34</v>
      </c>
      <c r="H292" s="41">
        <v>833.34</v>
      </c>
      <c r="I292" s="41">
        <v>833.34</v>
      </c>
      <c r="J292" s="41">
        <v>833.34</v>
      </c>
      <c r="K292" s="41">
        <v>833.34</v>
      </c>
      <c r="L292" s="41">
        <v>833.34</v>
      </c>
      <c r="M292" s="41">
        <v>833.34</v>
      </c>
      <c r="N292" s="41">
        <v>833.34</v>
      </c>
      <c r="O292" s="41">
        <v>10000.08</v>
      </c>
      <c r="P292" s="31"/>
      <c r="Q292" s="31"/>
    </row>
    <row r="293" spans="1:17" ht="15" x14ac:dyDescent="0.25">
      <c r="A293" s="50" t="s">
        <v>110</v>
      </c>
      <c r="B293" s="50"/>
      <c r="C293" s="41">
        <v>0</v>
      </c>
      <c r="D293" s="41">
        <v>0</v>
      </c>
      <c r="E293" s="41">
        <v>0</v>
      </c>
      <c r="F293" s="41">
        <v>0</v>
      </c>
      <c r="G293" s="41">
        <v>0</v>
      </c>
      <c r="H293" s="41">
        <v>0</v>
      </c>
      <c r="I293" s="41">
        <v>0</v>
      </c>
      <c r="J293" s="41">
        <v>0</v>
      </c>
      <c r="K293" s="41">
        <v>0</v>
      </c>
      <c r="L293" s="41">
        <v>0</v>
      </c>
      <c r="M293" s="41">
        <v>0</v>
      </c>
      <c r="N293" s="41">
        <v>0</v>
      </c>
      <c r="O293" s="41">
        <v>0</v>
      </c>
      <c r="P293" s="31"/>
      <c r="Q293" s="31"/>
    </row>
    <row r="294" spans="1:17" ht="15" x14ac:dyDescent="0.25">
      <c r="A294" s="50" t="s">
        <v>112</v>
      </c>
      <c r="B294" s="50"/>
      <c r="C294" s="41">
        <v>0</v>
      </c>
      <c r="D294" s="41">
        <v>0</v>
      </c>
      <c r="E294" s="41">
        <v>0</v>
      </c>
      <c r="F294" s="41">
        <v>0</v>
      </c>
      <c r="G294" s="41">
        <v>0</v>
      </c>
      <c r="H294" s="41">
        <v>0</v>
      </c>
      <c r="I294" s="41">
        <v>0</v>
      </c>
      <c r="J294" s="41">
        <v>0</v>
      </c>
      <c r="K294" s="41">
        <v>0</v>
      </c>
      <c r="L294" s="41">
        <v>0</v>
      </c>
      <c r="M294" s="41">
        <v>0</v>
      </c>
      <c r="N294" s="41">
        <v>0</v>
      </c>
      <c r="O294" s="41">
        <v>0</v>
      </c>
      <c r="P294" s="31"/>
      <c r="Q294" s="31"/>
    </row>
    <row r="295" spans="1:17" ht="15" x14ac:dyDescent="0.25">
      <c r="A295" s="50" t="s">
        <v>114</v>
      </c>
      <c r="B295" s="50"/>
      <c r="C295" s="41">
        <v>-28.650000000000002</v>
      </c>
      <c r="D295" s="41">
        <v>-28.650000000000002</v>
      </c>
      <c r="E295" s="41">
        <v>-28.650000000000002</v>
      </c>
      <c r="F295" s="41">
        <v>-28.650000000000002</v>
      </c>
      <c r="G295" s="41">
        <v>-28.650000000000002</v>
      </c>
      <c r="H295" s="41">
        <v>-28.650000000000002</v>
      </c>
      <c r="I295" s="41">
        <v>-28.650000000000002</v>
      </c>
      <c r="J295" s="41">
        <v>-28.650000000000002</v>
      </c>
      <c r="K295" s="41">
        <v>-28.650000000000002</v>
      </c>
      <c r="L295" s="41">
        <v>-28.650000000000002</v>
      </c>
      <c r="M295" s="41">
        <v>-28.650000000000002</v>
      </c>
      <c r="N295" s="41">
        <v>-28.650000000000002</v>
      </c>
      <c r="O295" s="41">
        <v>-343.8</v>
      </c>
      <c r="P295" s="31"/>
      <c r="Q295" s="31"/>
    </row>
    <row r="296" spans="1:17" ht="15" x14ac:dyDescent="0.25">
      <c r="A296" s="50" t="s">
        <v>116</v>
      </c>
      <c r="B296" s="50"/>
      <c r="C296" s="41">
        <v>19239</v>
      </c>
      <c r="D296" s="41">
        <v>19159.5</v>
      </c>
      <c r="E296" s="41">
        <v>19159.5</v>
      </c>
      <c r="F296" s="41">
        <v>19133</v>
      </c>
      <c r="G296" s="41">
        <v>19080</v>
      </c>
      <c r="H296" s="41">
        <v>18868</v>
      </c>
      <c r="I296" s="41">
        <v>18815</v>
      </c>
      <c r="J296" s="41">
        <v>18815</v>
      </c>
      <c r="K296" s="41">
        <v>18762</v>
      </c>
      <c r="L296" s="41">
        <v>18735.5</v>
      </c>
      <c r="M296" s="41">
        <v>18709</v>
      </c>
      <c r="N296" s="41">
        <v>18470.5</v>
      </c>
      <c r="O296" s="41">
        <v>235532</v>
      </c>
      <c r="P296" s="31"/>
      <c r="Q296" s="31"/>
    </row>
    <row r="297" spans="1:17" ht="15" x14ac:dyDescent="0.25">
      <c r="A297" s="50" t="s">
        <v>118</v>
      </c>
      <c r="B297" s="50"/>
      <c r="C297" s="41">
        <v>0</v>
      </c>
      <c r="D297" s="41">
        <v>0</v>
      </c>
      <c r="E297" s="41">
        <v>0</v>
      </c>
      <c r="F297" s="41">
        <v>0</v>
      </c>
      <c r="G297" s="41">
        <v>0</v>
      </c>
      <c r="H297" s="41">
        <v>0</v>
      </c>
      <c r="I297" s="41">
        <v>0</v>
      </c>
      <c r="J297" s="41">
        <v>0</v>
      </c>
      <c r="K297" s="41">
        <v>0</v>
      </c>
      <c r="L297" s="41">
        <v>0</v>
      </c>
      <c r="M297" s="41">
        <v>0</v>
      </c>
      <c r="N297" s="41">
        <v>0</v>
      </c>
      <c r="O297" s="41">
        <v>0</v>
      </c>
      <c r="P297" s="31"/>
      <c r="Q297" s="31"/>
    </row>
    <row r="298" spans="1:17" ht="15" x14ac:dyDescent="0.25">
      <c r="A298" s="50" t="s">
        <v>120</v>
      </c>
      <c r="B298" s="50"/>
      <c r="C298" s="41">
        <v>0</v>
      </c>
      <c r="D298" s="41">
        <v>0</v>
      </c>
      <c r="E298" s="41">
        <v>0</v>
      </c>
      <c r="F298" s="41">
        <v>0</v>
      </c>
      <c r="G298" s="41">
        <v>0</v>
      </c>
      <c r="H298" s="41">
        <v>0</v>
      </c>
      <c r="I298" s="41">
        <v>0</v>
      </c>
      <c r="J298" s="41">
        <v>0</v>
      </c>
      <c r="K298" s="41">
        <v>0</v>
      </c>
      <c r="L298" s="41">
        <v>0</v>
      </c>
      <c r="M298" s="41">
        <v>0</v>
      </c>
      <c r="N298" s="41">
        <v>0</v>
      </c>
      <c r="O298" s="41">
        <v>0</v>
      </c>
      <c r="P298" s="31"/>
      <c r="Q298" s="31"/>
    </row>
    <row r="299" spans="1:17" ht="15" x14ac:dyDescent="0.25">
      <c r="A299" s="50" t="s">
        <v>122</v>
      </c>
      <c r="B299" s="50"/>
      <c r="C299" s="41">
        <v>0</v>
      </c>
      <c r="D299" s="41">
        <v>0</v>
      </c>
      <c r="E299" s="41">
        <v>0</v>
      </c>
      <c r="F299" s="41">
        <v>0</v>
      </c>
      <c r="G299" s="41">
        <v>0</v>
      </c>
      <c r="H299" s="41">
        <v>0</v>
      </c>
      <c r="I299" s="41">
        <v>0</v>
      </c>
      <c r="J299" s="41">
        <v>0</v>
      </c>
      <c r="K299" s="41">
        <v>0</v>
      </c>
      <c r="L299" s="41">
        <v>0</v>
      </c>
      <c r="M299" s="41">
        <v>0</v>
      </c>
      <c r="N299" s="41">
        <v>0</v>
      </c>
      <c r="O299" s="41">
        <v>0</v>
      </c>
      <c r="P299" s="31"/>
      <c r="Q299" s="31"/>
    </row>
    <row r="300" spans="1:17" ht="15" x14ac:dyDescent="0.25">
      <c r="A300" s="50" t="s">
        <v>124</v>
      </c>
      <c r="B300" s="50"/>
      <c r="C300" s="41">
        <v>0</v>
      </c>
      <c r="D300" s="41">
        <v>0</v>
      </c>
      <c r="E300" s="41">
        <v>0</v>
      </c>
      <c r="F300" s="41">
        <v>0</v>
      </c>
      <c r="G300" s="41">
        <v>0</v>
      </c>
      <c r="H300" s="41">
        <v>0</v>
      </c>
      <c r="I300" s="41">
        <v>0</v>
      </c>
      <c r="J300" s="41">
        <v>0</v>
      </c>
      <c r="K300" s="41">
        <v>0</v>
      </c>
      <c r="L300" s="41">
        <v>0</v>
      </c>
      <c r="M300" s="41">
        <v>0</v>
      </c>
      <c r="N300" s="41">
        <v>0</v>
      </c>
      <c r="O300" s="41">
        <v>0</v>
      </c>
      <c r="P300" s="31"/>
      <c r="Q300" s="31"/>
    </row>
    <row r="301" spans="1:17" ht="15" x14ac:dyDescent="0.25">
      <c r="A301" s="50" t="s">
        <v>126</v>
      </c>
      <c r="B301" s="50"/>
      <c r="C301" s="41">
        <v>22218.708182201917</v>
      </c>
      <c r="D301" s="41">
        <v>27141.724228836538</v>
      </c>
      <c r="E301" s="41">
        <v>32063.520752875</v>
      </c>
      <c r="F301" s="41">
        <v>36890.940038221153</v>
      </c>
      <c r="G301" s="41">
        <v>41773.447420269236</v>
      </c>
      <c r="H301" s="41">
        <v>45742.846367182698</v>
      </c>
      <c r="I301" s="41">
        <v>50436.857661336537</v>
      </c>
      <c r="J301" s="41">
        <v>55136.646836778855</v>
      </c>
      <c r="K301" s="41">
        <v>59647.398912807708</v>
      </c>
      <c r="L301" s="41">
        <v>64311.050310365412</v>
      </c>
      <c r="M301" s="41">
        <v>68759.686867894241</v>
      </c>
      <c r="N301" s="41">
        <v>71312.20036167308</v>
      </c>
      <c r="O301" s="41">
        <v>620310.05658736546</v>
      </c>
      <c r="P301" s="31"/>
      <c r="Q301" s="31"/>
    </row>
    <row r="302" spans="1:17" ht="15" x14ac:dyDescent="0.25">
      <c r="A302" s="50" t="s">
        <v>128</v>
      </c>
      <c r="B302" s="50"/>
      <c r="C302" s="42">
        <v>14864.547399999999</v>
      </c>
      <c r="D302" s="42">
        <v>14864.547399999999</v>
      </c>
      <c r="E302" s="42">
        <v>14864.547399999999</v>
      </c>
      <c r="F302" s="42">
        <v>14864.547399999999</v>
      </c>
      <c r="G302" s="42">
        <v>14864.547399999999</v>
      </c>
      <c r="H302" s="42">
        <v>14864.547399999999</v>
      </c>
      <c r="I302" s="42">
        <v>14754.347399999999</v>
      </c>
      <c r="J302" s="42">
        <v>14754.347399999999</v>
      </c>
      <c r="K302" s="42">
        <v>14754.347399999999</v>
      </c>
      <c r="L302" s="42">
        <v>14754.347399999999</v>
      </c>
      <c r="M302" s="42">
        <v>14754.347399999999</v>
      </c>
      <c r="N302" s="42">
        <v>14754.347399999999</v>
      </c>
      <c r="O302" s="42">
        <v>206254.52279999998</v>
      </c>
      <c r="P302" s="31"/>
      <c r="Q302" s="31"/>
    </row>
    <row r="303" spans="1:17" ht="15" x14ac:dyDescent="0.25">
      <c r="A303" s="50" t="s">
        <v>130</v>
      </c>
      <c r="B303" s="50"/>
      <c r="C303" s="42">
        <v>2312.485000000001</v>
      </c>
      <c r="D303" s="42">
        <v>2312.485000000001</v>
      </c>
      <c r="E303" s="42">
        <v>2312.485000000001</v>
      </c>
      <c r="F303" s="42">
        <v>2312.485000000001</v>
      </c>
      <c r="G303" s="42">
        <v>2312.485000000001</v>
      </c>
      <c r="H303" s="42">
        <v>2312.485000000001</v>
      </c>
      <c r="I303" s="42">
        <v>2312.485000000001</v>
      </c>
      <c r="J303" s="42">
        <v>2312.485000000001</v>
      </c>
      <c r="K303" s="42">
        <v>2312.485000000001</v>
      </c>
      <c r="L303" s="42">
        <v>2312.485000000001</v>
      </c>
      <c r="M303" s="42">
        <v>2312.485000000001</v>
      </c>
      <c r="N303" s="42">
        <v>2312.485000000001</v>
      </c>
      <c r="O303" s="42">
        <v>27870.539999999986</v>
      </c>
      <c r="P303" s="31"/>
      <c r="Q303" s="31"/>
    </row>
    <row r="304" spans="1:17" ht="15" x14ac:dyDescent="0.25">
      <c r="A304"/>
      <c r="B304"/>
      <c r="C304"/>
      <c r="D304"/>
      <c r="E304"/>
      <c r="F304"/>
      <c r="G304"/>
      <c r="H304"/>
      <c r="I304"/>
      <c r="J304"/>
      <c r="K304"/>
      <c r="L304"/>
      <c r="M304"/>
      <c r="N304"/>
      <c r="O304"/>
      <c r="P304" s="31"/>
      <c r="Q304" s="31"/>
    </row>
    <row r="305" spans="1:17" ht="15" x14ac:dyDescent="0.25">
      <c r="A305"/>
      <c r="B305"/>
      <c r="C305"/>
      <c r="D305"/>
      <c r="E305"/>
      <c r="F305"/>
      <c r="G305"/>
      <c r="H305"/>
      <c r="I305"/>
      <c r="J305"/>
      <c r="K305"/>
      <c r="L305"/>
      <c r="M305"/>
      <c r="N305"/>
      <c r="O305"/>
      <c r="P305" s="31"/>
      <c r="Q305" s="31"/>
    </row>
    <row r="306" spans="1:17" ht="15" x14ac:dyDescent="0.25">
      <c r="A306"/>
      <c r="B306"/>
      <c r="C306"/>
      <c r="D306"/>
      <c r="E306"/>
      <c r="F306"/>
      <c r="G306"/>
      <c r="H306"/>
      <c r="I306"/>
      <c r="J306"/>
      <c r="K306"/>
      <c r="L306"/>
      <c r="M306"/>
      <c r="N306"/>
      <c r="O306"/>
      <c r="P306" s="31"/>
      <c r="Q306" s="31"/>
    </row>
    <row r="307" spans="1:17" ht="15" x14ac:dyDescent="0.25">
      <c r="A307"/>
      <c r="B307"/>
      <c r="C307"/>
      <c r="D307"/>
      <c r="E307"/>
      <c r="F307"/>
      <c r="G307"/>
      <c r="H307"/>
      <c r="I307"/>
      <c r="J307"/>
      <c r="K307"/>
      <c r="L307"/>
      <c r="M307"/>
      <c r="N307"/>
      <c r="O307"/>
      <c r="P307" s="31"/>
      <c r="Q307" s="31"/>
    </row>
    <row r="308" spans="1:17" ht="15" x14ac:dyDescent="0.25">
      <c r="A308"/>
      <c r="B308"/>
      <c r="C308"/>
      <c r="D308"/>
      <c r="E308"/>
      <c r="F308"/>
      <c r="G308"/>
      <c r="H308"/>
      <c r="I308"/>
      <c r="J308"/>
      <c r="K308"/>
      <c r="L308"/>
      <c r="M308"/>
      <c r="N308"/>
      <c r="O308"/>
      <c r="P308" s="31"/>
      <c r="Q308" s="31"/>
    </row>
    <row r="309" spans="1:17" ht="15" x14ac:dyDescent="0.25">
      <c r="A309"/>
      <c r="B309"/>
      <c r="C309"/>
      <c r="D309"/>
      <c r="E309"/>
      <c r="F309"/>
      <c r="G309"/>
      <c r="H309"/>
      <c r="I309"/>
      <c r="J309"/>
      <c r="K309"/>
      <c r="L309"/>
      <c r="M309"/>
      <c r="N309"/>
      <c r="O309"/>
      <c r="P309" s="31"/>
      <c r="Q309" s="31"/>
    </row>
    <row r="310" spans="1:17" ht="15" x14ac:dyDescent="0.25">
      <c r="A310"/>
      <c r="B310"/>
      <c r="C310"/>
      <c r="D310"/>
      <c r="E310"/>
      <c r="F310"/>
      <c r="G310"/>
      <c r="H310"/>
      <c r="I310"/>
      <c r="J310"/>
      <c r="K310"/>
      <c r="L310"/>
      <c r="M310"/>
      <c r="N310"/>
      <c r="O310"/>
      <c r="P310" s="31"/>
      <c r="Q310" s="31"/>
    </row>
    <row r="311" spans="1:17" ht="15" x14ac:dyDescent="0.25">
      <c r="A311"/>
      <c r="B311"/>
      <c r="C311"/>
      <c r="D311"/>
      <c r="E311"/>
      <c r="F311"/>
      <c r="G311"/>
      <c r="H311"/>
      <c r="I311"/>
      <c r="J311"/>
      <c r="K311"/>
      <c r="L311"/>
      <c r="M311"/>
      <c r="N311"/>
      <c r="O311"/>
      <c r="P311" s="31"/>
      <c r="Q311" s="31"/>
    </row>
    <row r="312" spans="1:17" ht="15" x14ac:dyDescent="0.25">
      <c r="A312"/>
      <c r="B312"/>
      <c r="C312"/>
      <c r="D312"/>
      <c r="E312"/>
      <c r="F312"/>
      <c r="G312"/>
      <c r="H312"/>
      <c r="I312"/>
      <c r="J312"/>
      <c r="K312"/>
      <c r="L312"/>
      <c r="M312"/>
      <c r="N312"/>
      <c r="O312"/>
      <c r="P312" s="31"/>
      <c r="Q312" s="31"/>
    </row>
    <row r="313" spans="1:17" ht="15" x14ac:dyDescent="0.25">
      <c r="A313"/>
      <c r="B313"/>
      <c r="C313"/>
      <c r="D313"/>
      <c r="E313"/>
      <c r="F313"/>
      <c r="G313"/>
      <c r="H313"/>
      <c r="I313"/>
      <c r="J313"/>
      <c r="K313"/>
      <c r="L313"/>
      <c r="M313"/>
      <c r="N313"/>
      <c r="O313"/>
      <c r="P313" s="31"/>
      <c r="Q313" s="31"/>
    </row>
    <row r="314" spans="1:17" ht="15" x14ac:dyDescent="0.25">
      <c r="A314"/>
      <c r="B314"/>
      <c r="C314"/>
      <c r="D314"/>
      <c r="E314"/>
      <c r="F314"/>
      <c r="G314"/>
      <c r="H314"/>
      <c r="I314"/>
      <c r="J314"/>
      <c r="K314"/>
      <c r="L314"/>
      <c r="M314"/>
      <c r="N314"/>
      <c r="O314"/>
      <c r="P314" s="31"/>
      <c r="Q314" s="31"/>
    </row>
    <row r="315" spans="1:17" ht="15" x14ac:dyDescent="0.25">
      <c r="A315"/>
      <c r="B315"/>
      <c r="C315"/>
      <c r="D315"/>
      <c r="E315"/>
      <c r="F315"/>
      <c r="G315"/>
      <c r="H315"/>
      <c r="I315"/>
      <c r="J315"/>
      <c r="K315"/>
      <c r="L315"/>
      <c r="M315"/>
      <c r="N315"/>
      <c r="O315"/>
      <c r="P315" s="31"/>
      <c r="Q315" s="31"/>
    </row>
    <row r="316" spans="1:17" ht="15" x14ac:dyDescent="0.25">
      <c r="A316"/>
      <c r="B316"/>
      <c r="C316"/>
      <c r="D316"/>
      <c r="E316"/>
      <c r="F316"/>
      <c r="G316"/>
      <c r="H316"/>
      <c r="I316"/>
      <c r="J316"/>
      <c r="K316"/>
      <c r="L316"/>
      <c r="M316"/>
      <c r="N316"/>
      <c r="O316"/>
      <c r="P316" s="31"/>
      <c r="Q316" s="31"/>
    </row>
    <row r="317" spans="1:17" ht="15" x14ac:dyDescent="0.25">
      <c r="A317"/>
      <c r="B317"/>
      <c r="C317"/>
      <c r="D317"/>
      <c r="E317"/>
      <c r="F317"/>
      <c r="G317"/>
      <c r="H317"/>
      <c r="I317"/>
      <c r="J317"/>
      <c r="K317"/>
      <c r="L317"/>
      <c r="M317"/>
      <c r="N317"/>
      <c r="O317"/>
      <c r="P317" s="31"/>
      <c r="Q317" s="31"/>
    </row>
    <row r="318" spans="1:17" ht="15" x14ac:dyDescent="0.25">
      <c r="A318"/>
      <c r="B318"/>
      <c r="C318"/>
      <c r="D318"/>
      <c r="E318"/>
      <c r="F318"/>
      <c r="G318"/>
      <c r="H318"/>
      <c r="I318"/>
      <c r="J318"/>
      <c r="K318"/>
      <c r="L318"/>
      <c r="M318"/>
      <c r="N318"/>
      <c r="O318"/>
      <c r="P318" s="31"/>
      <c r="Q318" s="31"/>
    </row>
    <row r="319" spans="1:17" ht="15" x14ac:dyDescent="0.25">
      <c r="A319"/>
      <c r="B319"/>
      <c r="C319"/>
      <c r="D319"/>
      <c r="E319"/>
      <c r="F319"/>
      <c r="G319"/>
      <c r="H319"/>
      <c r="I319"/>
      <c r="J319"/>
      <c r="K319"/>
      <c r="L319"/>
      <c r="M319"/>
      <c r="N319"/>
      <c r="O319"/>
      <c r="P319" s="31"/>
      <c r="Q319" s="31"/>
    </row>
    <row r="320" spans="1:17" ht="15" x14ac:dyDescent="0.25">
      <c r="A320"/>
      <c r="B320"/>
      <c r="C320"/>
      <c r="D320"/>
      <c r="E320"/>
      <c r="F320"/>
      <c r="G320"/>
      <c r="H320"/>
      <c r="I320"/>
      <c r="J320"/>
      <c r="K320"/>
      <c r="L320"/>
      <c r="M320"/>
      <c r="N320"/>
      <c r="O320"/>
      <c r="P320" s="31"/>
      <c r="Q320" s="31"/>
    </row>
    <row r="321" spans="1:17" ht="15" x14ac:dyDescent="0.25">
      <c r="A321"/>
      <c r="B321"/>
      <c r="C321"/>
      <c r="D321"/>
      <c r="E321"/>
      <c r="F321"/>
      <c r="G321"/>
      <c r="H321"/>
      <c r="I321"/>
      <c r="J321"/>
      <c r="K321"/>
      <c r="L321"/>
      <c r="M321"/>
      <c r="N321"/>
      <c r="O321"/>
      <c r="P321" s="31"/>
      <c r="Q321" s="31"/>
    </row>
    <row r="322" spans="1:17" ht="15" x14ac:dyDescent="0.25">
      <c r="A322"/>
      <c r="B322"/>
      <c r="C322"/>
      <c r="D322"/>
      <c r="E322"/>
      <c r="F322"/>
      <c r="G322"/>
      <c r="H322"/>
      <c r="I322"/>
      <c r="J322"/>
      <c r="K322"/>
      <c r="L322"/>
      <c r="M322"/>
      <c r="N322"/>
      <c r="O322"/>
      <c r="P322" s="31"/>
      <c r="Q322" s="31"/>
    </row>
    <row r="323" spans="1:17" ht="15" x14ac:dyDescent="0.25">
      <c r="A323"/>
      <c r="B323"/>
      <c r="C323"/>
      <c r="D323"/>
      <c r="E323"/>
      <c r="F323"/>
      <c r="G323"/>
      <c r="H323"/>
      <c r="I323"/>
      <c r="J323"/>
      <c r="K323"/>
      <c r="L323"/>
      <c r="M323"/>
      <c r="N323"/>
      <c r="O323"/>
      <c r="P323" s="31"/>
      <c r="Q323" s="31"/>
    </row>
    <row r="324" spans="1:17" ht="15" x14ac:dyDescent="0.25">
      <c r="A324"/>
      <c r="B324"/>
      <c r="C324"/>
      <c r="D324"/>
      <c r="E324"/>
      <c r="F324"/>
      <c r="G324"/>
      <c r="H324"/>
      <c r="I324"/>
      <c r="J324"/>
      <c r="K324"/>
      <c r="L324"/>
      <c r="M324"/>
      <c r="N324"/>
      <c r="O324"/>
      <c r="P324" s="31"/>
      <c r="Q324" s="31"/>
    </row>
    <row r="325" spans="1:17" ht="15" x14ac:dyDescent="0.25">
      <c r="A325"/>
      <c r="B325"/>
      <c r="C325"/>
      <c r="D325"/>
      <c r="E325"/>
      <c r="F325"/>
      <c r="G325"/>
      <c r="H325"/>
      <c r="I325"/>
      <c r="J325"/>
      <c r="K325"/>
      <c r="L325"/>
      <c r="M325"/>
      <c r="N325"/>
      <c r="O325"/>
      <c r="P325" s="31"/>
      <c r="Q325" s="31"/>
    </row>
    <row r="326" spans="1:17" ht="15" x14ac:dyDescent="0.25">
      <c r="A326"/>
      <c r="B326"/>
      <c r="C326"/>
      <c r="D326"/>
      <c r="E326"/>
      <c r="F326"/>
      <c r="G326"/>
      <c r="H326"/>
      <c r="I326"/>
      <c r="J326"/>
      <c r="K326"/>
      <c r="L326"/>
      <c r="M326"/>
      <c r="N326"/>
      <c r="O326"/>
      <c r="P326" s="31"/>
      <c r="Q326" s="31"/>
    </row>
    <row r="327" spans="1:17" ht="15" x14ac:dyDescent="0.25">
      <c r="A327"/>
      <c r="B327"/>
      <c r="C327"/>
      <c r="D327"/>
      <c r="E327"/>
      <c r="F327"/>
      <c r="G327"/>
      <c r="H327"/>
      <c r="I327"/>
      <c r="J327"/>
      <c r="K327"/>
      <c r="L327"/>
      <c r="M327"/>
      <c r="N327"/>
      <c r="O327"/>
      <c r="P327" s="31"/>
      <c r="Q327" s="31"/>
    </row>
    <row r="328" spans="1:17" ht="15" x14ac:dyDescent="0.25">
      <c r="A328"/>
      <c r="B328"/>
      <c r="C328"/>
      <c r="D328"/>
      <c r="E328"/>
      <c r="F328"/>
      <c r="G328"/>
      <c r="H328"/>
      <c r="I328"/>
      <c r="J328"/>
      <c r="K328"/>
      <c r="L328"/>
      <c r="M328"/>
      <c r="N328"/>
      <c r="O328"/>
      <c r="P328" s="31"/>
      <c r="Q328" s="31"/>
    </row>
    <row r="329" spans="1:17" ht="15" x14ac:dyDescent="0.25">
      <c r="A329"/>
      <c r="B329"/>
      <c r="C329"/>
      <c r="D329"/>
      <c r="E329"/>
      <c r="F329"/>
      <c r="G329"/>
      <c r="H329"/>
      <c r="I329"/>
      <c r="J329"/>
      <c r="K329"/>
      <c r="L329"/>
      <c r="M329"/>
      <c r="N329"/>
      <c r="O329"/>
      <c r="P329" s="31"/>
      <c r="Q329" s="31"/>
    </row>
    <row r="330" spans="1:17" ht="15" x14ac:dyDescent="0.25">
      <c r="A330"/>
      <c r="B330"/>
      <c r="C330"/>
      <c r="D330"/>
      <c r="E330"/>
      <c r="F330"/>
      <c r="G330"/>
      <c r="H330"/>
      <c r="I330"/>
      <c r="J330"/>
      <c r="K330"/>
      <c r="L330"/>
      <c r="M330"/>
      <c r="N330"/>
      <c r="O330"/>
      <c r="P330" s="31"/>
      <c r="Q330" s="31"/>
    </row>
    <row r="331" spans="1:17" ht="15" x14ac:dyDescent="0.25">
      <c r="A331"/>
      <c r="B331"/>
      <c r="C331"/>
      <c r="D331"/>
      <c r="E331"/>
      <c r="F331"/>
      <c r="G331"/>
      <c r="H331"/>
      <c r="I331"/>
      <c r="J331"/>
      <c r="K331"/>
      <c r="L331"/>
      <c r="M331"/>
      <c r="N331"/>
      <c r="O331"/>
      <c r="P331" s="31"/>
      <c r="Q331" s="31"/>
    </row>
    <row r="332" spans="1:17" ht="15" x14ac:dyDescent="0.25">
      <c r="A332"/>
      <c r="B332"/>
      <c r="C332"/>
      <c r="D332"/>
      <c r="E332"/>
      <c r="F332"/>
      <c r="G332"/>
      <c r="H332"/>
      <c r="I332"/>
      <c r="J332"/>
      <c r="K332"/>
      <c r="L332"/>
      <c r="M332"/>
      <c r="N332"/>
      <c r="O332"/>
      <c r="P332" s="31"/>
      <c r="Q332" s="31"/>
    </row>
    <row r="333" spans="1:17" ht="15" x14ac:dyDescent="0.25">
      <c r="A333"/>
      <c r="B333"/>
      <c r="C333"/>
      <c r="D333"/>
      <c r="E333"/>
      <c r="F333"/>
      <c r="G333"/>
      <c r="H333"/>
      <c r="I333"/>
      <c r="J333"/>
      <c r="K333"/>
      <c r="L333"/>
      <c r="M333"/>
      <c r="N333"/>
      <c r="O333"/>
      <c r="P333" s="31"/>
      <c r="Q333" s="31"/>
    </row>
    <row r="334" spans="1:17" ht="15" x14ac:dyDescent="0.25">
      <c r="A334"/>
      <c r="B334"/>
      <c r="C334"/>
      <c r="D334"/>
      <c r="E334"/>
      <c r="F334"/>
      <c r="G334"/>
      <c r="H334"/>
      <c r="I334"/>
      <c r="J334"/>
      <c r="K334"/>
      <c r="L334"/>
      <c r="M334"/>
      <c r="N334"/>
      <c r="O334"/>
      <c r="P334" s="31"/>
      <c r="Q334" s="31"/>
    </row>
    <row r="335" spans="1:17" ht="15" x14ac:dyDescent="0.25">
      <c r="A335"/>
      <c r="B335"/>
      <c r="C335"/>
      <c r="D335"/>
      <c r="E335"/>
      <c r="F335"/>
      <c r="G335"/>
      <c r="H335"/>
      <c r="I335"/>
      <c r="J335"/>
      <c r="K335"/>
      <c r="L335"/>
      <c r="M335"/>
      <c r="N335"/>
      <c r="O335"/>
      <c r="P335" s="31"/>
      <c r="Q335" s="31"/>
    </row>
    <row r="336" spans="1:17" ht="15" x14ac:dyDescent="0.25">
      <c r="A336"/>
      <c r="B336"/>
      <c r="C336"/>
      <c r="D336"/>
      <c r="E336"/>
      <c r="F336"/>
      <c r="G336"/>
      <c r="H336"/>
      <c r="I336"/>
      <c r="J336"/>
      <c r="K336"/>
      <c r="L336"/>
      <c r="M336"/>
      <c r="N336"/>
      <c r="O336"/>
      <c r="P336" s="31"/>
      <c r="Q336" s="31"/>
    </row>
    <row r="337" spans="1:17" ht="15" x14ac:dyDescent="0.25">
      <c r="A337"/>
      <c r="B337"/>
      <c r="C337"/>
      <c r="D337"/>
      <c r="E337"/>
      <c r="F337"/>
      <c r="G337"/>
      <c r="H337"/>
      <c r="I337"/>
      <c r="J337"/>
      <c r="K337"/>
      <c r="L337"/>
      <c r="M337"/>
      <c r="N337"/>
      <c r="O337"/>
      <c r="P337" s="31"/>
      <c r="Q337" s="31"/>
    </row>
    <row r="338" spans="1:17" ht="15" x14ac:dyDescent="0.25">
      <c r="A338"/>
      <c r="B338"/>
      <c r="C338"/>
      <c r="D338"/>
      <c r="E338"/>
      <c r="F338"/>
      <c r="G338"/>
      <c r="H338"/>
      <c r="I338"/>
      <c r="J338"/>
      <c r="K338"/>
      <c r="L338"/>
      <c r="M338"/>
      <c r="N338"/>
      <c r="O338"/>
      <c r="P338" s="31"/>
      <c r="Q338" s="31"/>
    </row>
    <row r="339" spans="1:17" ht="15" x14ac:dyDescent="0.25">
      <c r="A339"/>
      <c r="B339"/>
      <c r="C339"/>
      <c r="D339"/>
      <c r="E339"/>
      <c r="F339"/>
      <c r="G339"/>
      <c r="H339"/>
      <c r="I339"/>
      <c r="J339"/>
      <c r="K339"/>
      <c r="L339"/>
      <c r="M339"/>
      <c r="N339"/>
      <c r="O339"/>
      <c r="P339" s="31"/>
      <c r="Q339" s="31"/>
    </row>
    <row r="340" spans="1:17" ht="15" x14ac:dyDescent="0.25">
      <c r="A340"/>
      <c r="B340"/>
      <c r="C340"/>
      <c r="D340"/>
      <c r="E340"/>
      <c r="F340"/>
      <c r="G340"/>
      <c r="H340"/>
      <c r="I340"/>
      <c r="J340"/>
      <c r="K340"/>
      <c r="L340"/>
      <c r="M340"/>
      <c r="N340"/>
      <c r="O340"/>
      <c r="P340" s="31"/>
      <c r="Q340" s="31"/>
    </row>
    <row r="341" spans="1:17" ht="15" x14ac:dyDescent="0.25">
      <c r="A341"/>
      <c r="B341"/>
      <c r="C341"/>
      <c r="D341"/>
      <c r="E341"/>
      <c r="F341"/>
      <c r="G341"/>
      <c r="H341"/>
      <c r="I341"/>
      <c r="J341"/>
      <c r="K341"/>
      <c r="L341"/>
      <c r="M341"/>
      <c r="N341"/>
      <c r="O341"/>
      <c r="P341" s="31"/>
      <c r="Q341" s="31"/>
    </row>
    <row r="342" spans="1:17" ht="15" x14ac:dyDescent="0.25">
      <c r="A342"/>
      <c r="B342"/>
      <c r="C342"/>
      <c r="D342"/>
      <c r="E342"/>
      <c r="F342"/>
      <c r="G342"/>
      <c r="H342"/>
      <c r="I342"/>
      <c r="J342"/>
      <c r="K342"/>
      <c r="L342"/>
      <c r="M342"/>
      <c r="N342"/>
      <c r="O342"/>
      <c r="P342" s="31"/>
      <c r="Q342" s="31"/>
    </row>
    <row r="343" spans="1:17" ht="15" x14ac:dyDescent="0.25">
      <c r="A343"/>
      <c r="B343"/>
      <c r="C343"/>
      <c r="D343"/>
      <c r="E343"/>
      <c r="F343"/>
      <c r="G343"/>
      <c r="H343"/>
      <c r="I343"/>
      <c r="J343"/>
      <c r="K343"/>
      <c r="L343"/>
      <c r="M343"/>
      <c r="N343"/>
      <c r="O343"/>
      <c r="P343" s="31"/>
      <c r="Q343" s="31"/>
    </row>
    <row r="344" spans="1:17" ht="15" x14ac:dyDescent="0.25">
      <c r="A344"/>
      <c r="B344"/>
      <c r="C344"/>
      <c r="D344"/>
      <c r="E344"/>
      <c r="F344"/>
      <c r="G344"/>
      <c r="H344"/>
      <c r="I344"/>
      <c r="J344"/>
      <c r="K344"/>
      <c r="L344"/>
      <c r="M344"/>
      <c r="N344"/>
      <c r="O344"/>
      <c r="P344" s="31"/>
      <c r="Q344" s="31"/>
    </row>
    <row r="345" spans="1:17" ht="15" x14ac:dyDescent="0.25">
      <c r="A345"/>
      <c r="B345"/>
      <c r="C345"/>
      <c r="D345"/>
      <c r="E345"/>
      <c r="F345"/>
      <c r="G345"/>
      <c r="H345"/>
      <c r="I345"/>
      <c r="J345"/>
      <c r="K345"/>
      <c r="L345"/>
      <c r="M345"/>
      <c r="N345"/>
      <c r="O345"/>
      <c r="P345" s="31"/>
      <c r="Q345" s="31"/>
    </row>
    <row r="346" spans="1:17" ht="15" x14ac:dyDescent="0.25">
      <c r="A346"/>
      <c r="B346"/>
      <c r="C346"/>
      <c r="D346"/>
      <c r="E346"/>
      <c r="F346"/>
      <c r="G346"/>
      <c r="H346"/>
      <c r="I346"/>
      <c r="J346"/>
      <c r="K346"/>
      <c r="L346"/>
      <c r="M346"/>
      <c r="N346"/>
      <c r="O346"/>
      <c r="P346" s="31"/>
      <c r="Q346" s="31"/>
    </row>
    <row r="347" spans="1:17" ht="15" x14ac:dyDescent="0.25">
      <c r="A347"/>
      <c r="B347"/>
      <c r="C347"/>
      <c r="D347"/>
      <c r="E347"/>
      <c r="F347"/>
      <c r="G347"/>
      <c r="H347"/>
      <c r="I347"/>
      <c r="J347"/>
      <c r="K347"/>
      <c r="L347"/>
      <c r="M347"/>
      <c r="N347"/>
      <c r="O347"/>
      <c r="P347" s="31"/>
      <c r="Q347" s="31"/>
    </row>
    <row r="348" spans="1:17" ht="15" x14ac:dyDescent="0.25">
      <c r="A348"/>
      <c r="B348"/>
      <c r="C348"/>
      <c r="D348"/>
      <c r="E348"/>
      <c r="F348"/>
      <c r="G348"/>
      <c r="H348"/>
      <c r="I348"/>
      <c r="J348"/>
      <c r="K348"/>
      <c r="L348"/>
      <c r="M348"/>
      <c r="N348"/>
      <c r="O348"/>
      <c r="P348" s="31"/>
      <c r="Q348" s="31"/>
    </row>
    <row r="349" spans="1:17" ht="15" x14ac:dyDescent="0.25">
      <c r="A349"/>
      <c r="B349"/>
      <c r="C349"/>
      <c r="D349"/>
      <c r="E349"/>
      <c r="F349"/>
      <c r="G349"/>
      <c r="H349"/>
      <c r="I349"/>
      <c r="J349"/>
      <c r="K349"/>
      <c r="L349"/>
      <c r="M349"/>
      <c r="N349"/>
      <c r="O349"/>
      <c r="P349" s="31"/>
      <c r="Q349" s="31"/>
    </row>
    <row r="350" spans="1:17" ht="15" x14ac:dyDescent="0.25">
      <c r="A350"/>
      <c r="B350"/>
      <c r="C350"/>
      <c r="D350"/>
      <c r="E350"/>
      <c r="F350"/>
      <c r="G350"/>
      <c r="H350"/>
      <c r="I350"/>
      <c r="J350"/>
      <c r="K350"/>
      <c r="L350"/>
      <c r="M350"/>
      <c r="N350"/>
      <c r="O350"/>
      <c r="P350" s="31"/>
      <c r="Q350" s="31"/>
    </row>
    <row r="351" spans="1:17" ht="15" x14ac:dyDescent="0.25">
      <c r="A351"/>
      <c r="B351"/>
      <c r="C351"/>
      <c r="D351"/>
      <c r="E351"/>
      <c r="F351"/>
      <c r="G351"/>
      <c r="H351"/>
      <c r="I351"/>
      <c r="J351"/>
      <c r="K351"/>
      <c r="L351"/>
      <c r="M351"/>
      <c r="N351"/>
      <c r="O351"/>
      <c r="P351" s="31"/>
      <c r="Q351" s="31"/>
    </row>
    <row r="352" spans="1:17" ht="15" x14ac:dyDescent="0.25">
      <c r="A352"/>
      <c r="B352"/>
      <c r="C352"/>
      <c r="D352"/>
      <c r="E352"/>
      <c r="F352"/>
      <c r="G352"/>
      <c r="H352"/>
      <c r="I352"/>
      <c r="J352"/>
      <c r="K352"/>
      <c r="L352"/>
      <c r="M352"/>
      <c r="N352"/>
      <c r="O352"/>
      <c r="P352" s="31"/>
      <c r="Q352" s="31"/>
    </row>
    <row r="353" spans="1:17" ht="15" x14ac:dyDescent="0.25">
      <c r="A353"/>
      <c r="B353"/>
      <c r="C353"/>
      <c r="D353"/>
      <c r="E353"/>
      <c r="F353"/>
      <c r="G353"/>
      <c r="H353"/>
      <c r="I353"/>
      <c r="J353"/>
      <c r="K353"/>
      <c r="L353"/>
      <c r="M353"/>
      <c r="N353"/>
      <c r="O353"/>
      <c r="P353" s="31"/>
      <c r="Q353" s="31"/>
    </row>
    <row r="354" spans="1:17" ht="15" x14ac:dyDescent="0.25">
      <c r="A354"/>
      <c r="B354"/>
      <c r="C354"/>
      <c r="D354"/>
      <c r="E354"/>
      <c r="F354"/>
      <c r="G354"/>
      <c r="H354"/>
      <c r="I354"/>
      <c r="J354"/>
      <c r="K354"/>
      <c r="L354"/>
      <c r="M354"/>
      <c r="N354"/>
      <c r="O354"/>
      <c r="P354" s="31"/>
      <c r="Q354" s="31"/>
    </row>
    <row r="355" spans="1:17" ht="15" x14ac:dyDescent="0.25">
      <c r="A355"/>
      <c r="B355"/>
      <c r="C355"/>
      <c r="D355"/>
      <c r="E355"/>
      <c r="F355"/>
      <c r="G355"/>
      <c r="H355"/>
      <c r="I355"/>
      <c r="J355"/>
      <c r="K355"/>
      <c r="L355"/>
      <c r="M355"/>
      <c r="N355"/>
      <c r="O355"/>
      <c r="P355" s="31"/>
      <c r="Q355" s="31"/>
    </row>
    <row r="356" spans="1:17" ht="15" x14ac:dyDescent="0.25">
      <c r="A356"/>
      <c r="B356"/>
      <c r="C356"/>
      <c r="D356"/>
      <c r="E356"/>
      <c r="F356"/>
      <c r="G356"/>
      <c r="H356"/>
      <c r="I356"/>
      <c r="J356"/>
      <c r="K356"/>
      <c r="L356"/>
      <c r="M356"/>
      <c r="N356"/>
      <c r="O356"/>
      <c r="P356" s="31"/>
      <c r="Q356" s="31"/>
    </row>
    <row r="357" spans="1:17" ht="15" x14ac:dyDescent="0.25">
      <c r="A357"/>
      <c r="B357"/>
      <c r="C357"/>
      <c r="D357"/>
      <c r="E357"/>
      <c r="F357"/>
      <c r="G357"/>
      <c r="H357"/>
      <c r="I357"/>
      <c r="J357"/>
      <c r="K357"/>
      <c r="L357"/>
      <c r="M357"/>
      <c r="N357"/>
      <c r="O357"/>
      <c r="P357" s="31"/>
      <c r="Q357" s="31"/>
    </row>
    <row r="358" spans="1:17" ht="15" x14ac:dyDescent="0.25">
      <c r="A358"/>
      <c r="B358"/>
      <c r="C358"/>
      <c r="D358"/>
      <c r="E358"/>
      <c r="F358"/>
      <c r="G358"/>
      <c r="H358"/>
      <c r="I358"/>
      <c r="J358"/>
      <c r="K358"/>
      <c r="L358"/>
      <c r="M358"/>
      <c r="N358"/>
      <c r="O358"/>
      <c r="P358" s="31"/>
      <c r="Q358" s="31"/>
    </row>
    <row r="359" spans="1:17" ht="15" x14ac:dyDescent="0.25">
      <c r="A359"/>
      <c r="B359"/>
      <c r="C359"/>
      <c r="D359"/>
      <c r="E359"/>
      <c r="F359"/>
      <c r="G359"/>
      <c r="H359"/>
      <c r="I359"/>
      <c r="J359"/>
      <c r="K359"/>
      <c r="L359"/>
      <c r="M359"/>
      <c r="N359"/>
      <c r="O359"/>
      <c r="P359" s="31"/>
      <c r="Q359" s="31"/>
    </row>
    <row r="360" spans="1:17" ht="15" x14ac:dyDescent="0.25">
      <c r="A360"/>
      <c r="B360"/>
      <c r="C360"/>
      <c r="D360"/>
      <c r="E360"/>
      <c r="F360"/>
      <c r="G360"/>
      <c r="H360"/>
      <c r="I360"/>
      <c r="J360"/>
      <c r="K360"/>
      <c r="L360"/>
      <c r="M360"/>
      <c r="N360"/>
      <c r="O360"/>
      <c r="P360" s="31"/>
      <c r="Q360" s="31"/>
    </row>
    <row r="361" spans="1:17" ht="15" x14ac:dyDescent="0.25">
      <c r="A361"/>
      <c r="B361"/>
      <c r="C361"/>
      <c r="D361"/>
      <c r="E361"/>
      <c r="F361"/>
      <c r="G361"/>
      <c r="H361"/>
      <c r="I361"/>
      <c r="J361"/>
      <c r="K361"/>
      <c r="L361"/>
      <c r="M361"/>
      <c r="N361"/>
      <c r="O361"/>
      <c r="P361" s="31"/>
      <c r="Q361" s="31"/>
    </row>
    <row r="362" spans="1:17" ht="15" x14ac:dyDescent="0.25">
      <c r="A362"/>
      <c r="B362"/>
      <c r="C362"/>
      <c r="D362"/>
      <c r="E362"/>
      <c r="F362"/>
      <c r="G362"/>
      <c r="H362"/>
      <c r="I362"/>
      <c r="J362"/>
      <c r="K362"/>
      <c r="L362"/>
      <c r="M362"/>
      <c r="N362"/>
      <c r="O362"/>
      <c r="P362" s="31"/>
      <c r="Q362" s="31"/>
    </row>
    <row r="363" spans="1:17" ht="15" x14ac:dyDescent="0.25">
      <c r="A363"/>
      <c r="B363"/>
      <c r="C363"/>
      <c r="D363"/>
      <c r="E363"/>
      <c r="F363"/>
      <c r="G363"/>
      <c r="H363"/>
      <c r="I363"/>
      <c r="J363"/>
      <c r="K363"/>
      <c r="L363"/>
      <c r="M363"/>
      <c r="N363"/>
      <c r="O363"/>
      <c r="P363" s="31"/>
      <c r="Q363" s="31"/>
    </row>
    <row r="364" spans="1:17" ht="15" x14ac:dyDescent="0.25">
      <c r="A364"/>
      <c r="B364"/>
      <c r="C364"/>
      <c r="D364"/>
      <c r="E364"/>
      <c r="F364"/>
      <c r="G364"/>
      <c r="H364"/>
      <c r="I364"/>
      <c r="J364"/>
      <c r="K364"/>
      <c r="L364"/>
      <c r="M364"/>
      <c r="N364"/>
      <c r="O364"/>
      <c r="P364" s="31"/>
      <c r="Q364" s="31"/>
    </row>
    <row r="365" spans="1:17" ht="15" x14ac:dyDescent="0.25">
      <c r="A365"/>
      <c r="B365"/>
      <c r="C365"/>
      <c r="D365"/>
      <c r="E365"/>
      <c r="F365"/>
      <c r="G365"/>
      <c r="H365"/>
      <c r="I365"/>
      <c r="J365"/>
      <c r="K365"/>
      <c r="L365"/>
      <c r="M365"/>
      <c r="N365"/>
      <c r="O365"/>
      <c r="P365" s="31"/>
      <c r="Q365" s="31"/>
    </row>
    <row r="366" spans="1:17" ht="15" x14ac:dyDescent="0.25">
      <c r="A366"/>
      <c r="B366"/>
      <c r="C366"/>
      <c r="D366"/>
      <c r="E366"/>
      <c r="F366"/>
      <c r="G366"/>
      <c r="H366"/>
      <c r="I366"/>
      <c r="J366"/>
      <c r="K366"/>
      <c r="L366"/>
      <c r="M366"/>
      <c r="N366"/>
      <c r="O366"/>
      <c r="P366" s="31"/>
      <c r="Q366" s="31"/>
    </row>
    <row r="367" spans="1:17" ht="15" x14ac:dyDescent="0.25">
      <c r="A367"/>
      <c r="B367"/>
      <c r="C367"/>
      <c r="D367"/>
      <c r="E367"/>
      <c r="F367"/>
      <c r="G367"/>
      <c r="H367"/>
      <c r="I367"/>
      <c r="J367"/>
      <c r="K367"/>
      <c r="L367"/>
      <c r="M367"/>
      <c r="N367"/>
      <c r="O367"/>
      <c r="P367" s="31"/>
      <c r="Q367" s="31"/>
    </row>
    <row r="368" spans="1:17" ht="15" x14ac:dyDescent="0.25">
      <c r="A368"/>
      <c r="B368"/>
      <c r="C368"/>
      <c r="D368"/>
      <c r="E368"/>
      <c r="F368"/>
      <c r="G368"/>
      <c r="H368"/>
      <c r="I368"/>
      <c r="J368"/>
      <c r="K368"/>
      <c r="L368"/>
      <c r="M368"/>
      <c r="N368"/>
      <c r="O368"/>
      <c r="P368" s="31"/>
      <c r="Q368" s="31"/>
    </row>
    <row r="369" spans="1:17" ht="15" x14ac:dyDescent="0.25">
      <c r="A369"/>
      <c r="B369"/>
      <c r="C369"/>
      <c r="D369"/>
      <c r="E369"/>
      <c r="F369"/>
      <c r="G369"/>
      <c r="H369"/>
      <c r="I369"/>
      <c r="J369"/>
      <c r="K369"/>
      <c r="L369"/>
      <c r="M369"/>
      <c r="N369"/>
      <c r="O369"/>
      <c r="P369" s="31"/>
      <c r="Q369" s="31"/>
    </row>
    <row r="370" spans="1:17" ht="15" x14ac:dyDescent="0.25">
      <c r="A370"/>
      <c r="B370"/>
      <c r="C370"/>
      <c r="D370"/>
      <c r="E370"/>
      <c r="F370"/>
      <c r="G370"/>
      <c r="H370"/>
      <c r="I370"/>
      <c r="J370"/>
      <c r="K370"/>
      <c r="L370"/>
      <c r="M370"/>
      <c r="N370"/>
      <c r="O370"/>
      <c r="P370" s="31"/>
      <c r="Q370" s="31"/>
    </row>
    <row r="371" spans="1:17" ht="15" x14ac:dyDescent="0.25">
      <c r="A371"/>
      <c r="B371"/>
      <c r="C371"/>
      <c r="D371"/>
      <c r="E371"/>
      <c r="F371"/>
      <c r="G371"/>
      <c r="H371"/>
      <c r="I371"/>
      <c r="J371"/>
      <c r="K371"/>
      <c r="L371"/>
      <c r="M371"/>
      <c r="N371"/>
      <c r="O371"/>
      <c r="P371" s="31"/>
      <c r="Q371" s="31"/>
    </row>
    <row r="372" spans="1:17" ht="15" x14ac:dyDescent="0.25">
      <c r="A372"/>
      <c r="B372"/>
      <c r="C372"/>
      <c r="D372"/>
      <c r="E372"/>
      <c r="F372"/>
      <c r="G372"/>
      <c r="H372"/>
      <c r="I372"/>
      <c r="J372"/>
      <c r="K372"/>
      <c r="L372"/>
      <c r="M372"/>
      <c r="N372"/>
      <c r="O372"/>
      <c r="P372" s="31"/>
      <c r="Q372" s="31"/>
    </row>
    <row r="373" spans="1:17" ht="15" x14ac:dyDescent="0.25">
      <c r="A373"/>
      <c r="B373"/>
      <c r="C373"/>
      <c r="D373"/>
      <c r="E373"/>
      <c r="F373"/>
      <c r="G373"/>
      <c r="H373"/>
      <c r="I373"/>
      <c r="J373"/>
      <c r="K373"/>
      <c r="L373"/>
      <c r="M373"/>
      <c r="N373"/>
      <c r="O373"/>
      <c r="P373" s="31"/>
      <c r="Q373" s="31"/>
    </row>
    <row r="374" spans="1:17" ht="15" x14ac:dyDescent="0.25">
      <c r="A374"/>
      <c r="B374"/>
      <c r="C374"/>
      <c r="D374"/>
      <c r="E374"/>
      <c r="F374"/>
      <c r="G374"/>
      <c r="H374"/>
      <c r="I374"/>
      <c r="J374"/>
      <c r="K374"/>
      <c r="L374"/>
      <c r="M374"/>
      <c r="N374"/>
      <c r="O374"/>
      <c r="P374" s="31"/>
      <c r="Q374" s="31"/>
    </row>
    <row r="375" spans="1:17" ht="15" x14ac:dyDescent="0.25">
      <c r="A375"/>
      <c r="B375"/>
      <c r="C375"/>
      <c r="D375"/>
      <c r="E375"/>
      <c r="F375"/>
      <c r="G375"/>
      <c r="H375"/>
      <c r="I375"/>
      <c r="J375"/>
      <c r="K375"/>
      <c r="L375"/>
      <c r="M375"/>
      <c r="N375"/>
      <c r="O375"/>
      <c r="P375" s="31"/>
      <c r="Q375" s="31"/>
    </row>
    <row r="376" spans="1:17" ht="15" x14ac:dyDescent="0.25">
      <c r="A376"/>
      <c r="B376"/>
      <c r="C376"/>
      <c r="D376"/>
      <c r="E376"/>
      <c r="F376"/>
      <c r="G376"/>
      <c r="H376"/>
      <c r="I376"/>
      <c r="J376"/>
      <c r="K376"/>
      <c r="L376"/>
      <c r="M376"/>
      <c r="N376"/>
      <c r="O376"/>
      <c r="P376" s="31"/>
      <c r="Q376" s="31"/>
    </row>
    <row r="377" spans="1:17" ht="15" x14ac:dyDescent="0.25">
      <c r="A377"/>
      <c r="B377"/>
      <c r="C377"/>
      <c r="D377"/>
      <c r="E377"/>
      <c r="F377"/>
      <c r="G377"/>
      <c r="H377"/>
      <c r="I377"/>
      <c r="J377"/>
      <c r="K377"/>
      <c r="L377"/>
      <c r="M377"/>
      <c r="N377"/>
      <c r="O377"/>
      <c r="P377" s="31"/>
      <c r="Q377" s="31"/>
    </row>
    <row r="378" spans="1:17" ht="15" x14ac:dyDescent="0.25">
      <c r="A378"/>
      <c r="B378"/>
      <c r="C378"/>
      <c r="D378"/>
      <c r="E378"/>
      <c r="F378"/>
      <c r="G378"/>
      <c r="H378"/>
      <c r="I378"/>
      <c r="J378"/>
      <c r="K378"/>
      <c r="L378"/>
      <c r="M378"/>
      <c r="N378"/>
      <c r="O378"/>
      <c r="P378" s="31"/>
      <c r="Q378" s="31"/>
    </row>
    <row r="379" spans="1:17" ht="15" x14ac:dyDescent="0.25">
      <c r="A379"/>
      <c r="B379"/>
      <c r="C379"/>
      <c r="D379"/>
      <c r="E379"/>
      <c r="F379"/>
      <c r="G379"/>
      <c r="H379"/>
      <c r="I379"/>
      <c r="J379"/>
      <c r="K379"/>
      <c r="L379"/>
      <c r="M379"/>
      <c r="N379"/>
      <c r="O379"/>
      <c r="P379" s="31"/>
      <c r="Q379" s="31"/>
    </row>
    <row r="380" spans="1:17" ht="15" x14ac:dyDescent="0.25">
      <c r="A380"/>
      <c r="B380"/>
      <c r="C380"/>
      <c r="D380"/>
      <c r="E380"/>
      <c r="F380"/>
      <c r="G380"/>
      <c r="H380"/>
      <c r="I380"/>
      <c r="J380"/>
      <c r="K380"/>
      <c r="L380"/>
      <c r="M380"/>
      <c r="N380"/>
      <c r="O380"/>
      <c r="P380" s="31"/>
      <c r="Q380" s="31"/>
    </row>
    <row r="381" spans="1:17" ht="15" x14ac:dyDescent="0.25">
      <c r="A381"/>
      <c r="B381"/>
      <c r="C381"/>
      <c r="D381"/>
      <c r="E381"/>
      <c r="F381"/>
      <c r="G381"/>
      <c r="H381"/>
      <c r="I381"/>
      <c r="J381"/>
      <c r="K381"/>
      <c r="L381"/>
      <c r="M381"/>
      <c r="N381"/>
      <c r="O381"/>
      <c r="P381" s="31"/>
      <c r="Q381" s="31"/>
    </row>
    <row r="382" spans="1:17" ht="15" x14ac:dyDescent="0.25">
      <c r="A382"/>
      <c r="B382"/>
      <c r="C382"/>
      <c r="D382"/>
      <c r="E382"/>
      <c r="F382"/>
      <c r="G382"/>
      <c r="H382"/>
      <c r="I382"/>
      <c r="J382"/>
      <c r="K382"/>
      <c r="L382"/>
      <c r="M382"/>
      <c r="N382"/>
      <c r="O382"/>
      <c r="P382" s="31"/>
      <c r="Q382" s="31"/>
    </row>
    <row r="383" spans="1:17" ht="15" x14ac:dyDescent="0.25">
      <c r="A383"/>
      <c r="B383"/>
      <c r="C383"/>
      <c r="D383"/>
      <c r="E383"/>
      <c r="F383"/>
      <c r="G383"/>
      <c r="H383"/>
      <c r="I383"/>
      <c r="J383"/>
      <c r="K383"/>
      <c r="L383"/>
      <c r="M383"/>
      <c r="N383"/>
      <c r="O383"/>
      <c r="P383" s="31"/>
      <c r="Q383" s="31"/>
    </row>
    <row r="384" spans="1:17" ht="15" x14ac:dyDescent="0.25">
      <c r="A384"/>
      <c r="B384"/>
      <c r="C384"/>
      <c r="D384"/>
      <c r="E384"/>
      <c r="F384"/>
      <c r="G384"/>
      <c r="H384"/>
      <c r="I384"/>
      <c r="J384"/>
      <c r="K384"/>
      <c r="L384"/>
      <c r="M384"/>
      <c r="N384"/>
      <c r="O384"/>
      <c r="P384" s="31"/>
      <c r="Q384" s="31"/>
    </row>
    <row r="385" spans="1:17" ht="15" x14ac:dyDescent="0.25">
      <c r="A385"/>
      <c r="B385"/>
      <c r="C385"/>
      <c r="D385"/>
      <c r="E385"/>
      <c r="F385"/>
      <c r="G385"/>
      <c r="H385"/>
      <c r="I385"/>
      <c r="J385"/>
      <c r="K385"/>
      <c r="L385"/>
      <c r="M385"/>
      <c r="N385"/>
      <c r="O385"/>
      <c r="P385" s="31"/>
      <c r="Q385" s="31"/>
    </row>
    <row r="386" spans="1:17" ht="15" x14ac:dyDescent="0.25">
      <c r="A386"/>
      <c r="B386"/>
      <c r="C386"/>
      <c r="D386"/>
      <c r="E386"/>
      <c r="F386"/>
      <c r="G386"/>
      <c r="H386"/>
      <c r="I386"/>
      <c r="J386"/>
      <c r="K386"/>
      <c r="L386"/>
      <c r="M386"/>
      <c r="N386"/>
      <c r="O386"/>
      <c r="P386" s="31"/>
      <c r="Q386" s="31"/>
    </row>
    <row r="387" spans="1:17" ht="15" x14ac:dyDescent="0.25">
      <c r="A387"/>
      <c r="B387"/>
      <c r="C387"/>
      <c r="D387"/>
      <c r="E387"/>
      <c r="F387"/>
      <c r="G387"/>
      <c r="H387"/>
      <c r="I387"/>
      <c r="J387"/>
      <c r="K387"/>
      <c r="L387"/>
      <c r="M387"/>
      <c r="N387"/>
      <c r="O387"/>
      <c r="P387" s="31"/>
      <c r="Q387" s="31"/>
    </row>
    <row r="388" spans="1:17" ht="15" x14ac:dyDescent="0.25">
      <c r="A388"/>
      <c r="B388"/>
      <c r="C388"/>
      <c r="D388"/>
      <c r="E388"/>
      <c r="F388"/>
      <c r="G388"/>
      <c r="H388"/>
      <c r="I388"/>
      <c r="J388"/>
      <c r="K388"/>
      <c r="L388"/>
      <c r="M388"/>
      <c r="N388"/>
      <c r="O388"/>
      <c r="P388" s="31"/>
      <c r="Q388" s="31"/>
    </row>
    <row r="389" spans="1:17" ht="15" x14ac:dyDescent="0.25">
      <c r="A389"/>
      <c r="B389"/>
      <c r="C389"/>
      <c r="D389"/>
      <c r="E389"/>
      <c r="F389"/>
      <c r="G389"/>
      <c r="H389"/>
      <c r="I389"/>
      <c r="J389"/>
      <c r="K389"/>
      <c r="L389"/>
      <c r="M389"/>
      <c r="N389"/>
      <c r="O389"/>
      <c r="P389" s="31"/>
      <c r="Q389" s="31"/>
    </row>
    <row r="390" spans="1:17" ht="15" x14ac:dyDescent="0.25">
      <c r="A390"/>
      <c r="B390"/>
      <c r="C390"/>
      <c r="D390"/>
      <c r="E390"/>
      <c r="F390"/>
      <c r="G390"/>
      <c r="H390"/>
      <c r="I390"/>
      <c r="J390"/>
      <c r="K390"/>
      <c r="L390"/>
      <c r="M390"/>
      <c r="N390"/>
      <c r="O390"/>
      <c r="P390" s="31"/>
      <c r="Q390" s="31"/>
    </row>
    <row r="391" spans="1:17" ht="15" x14ac:dyDescent="0.25">
      <c r="A391"/>
      <c r="B391"/>
      <c r="C391"/>
      <c r="D391"/>
      <c r="E391"/>
      <c r="F391"/>
      <c r="G391"/>
      <c r="H391"/>
      <c r="I391"/>
      <c r="J391"/>
      <c r="K391"/>
      <c r="L391"/>
      <c r="M391"/>
      <c r="N391"/>
      <c r="O391"/>
      <c r="P391" s="31"/>
      <c r="Q391" s="31"/>
    </row>
    <row r="392" spans="1:17" ht="15" x14ac:dyDescent="0.25">
      <c r="A392"/>
      <c r="B392"/>
      <c r="C392"/>
      <c r="D392"/>
      <c r="E392"/>
      <c r="F392"/>
      <c r="G392"/>
      <c r="H392"/>
      <c r="I392"/>
      <c r="J392"/>
      <c r="K392"/>
      <c r="L392"/>
      <c r="M392"/>
      <c r="N392"/>
      <c r="O392"/>
      <c r="P392" s="31"/>
      <c r="Q392" s="31"/>
    </row>
    <row r="393" spans="1:17" ht="15" x14ac:dyDescent="0.25">
      <c r="A393"/>
      <c r="B393"/>
      <c r="C393"/>
      <c r="D393"/>
      <c r="E393"/>
      <c r="F393"/>
      <c r="G393"/>
      <c r="H393"/>
      <c r="I393"/>
      <c r="J393"/>
      <c r="K393"/>
      <c r="L393"/>
      <c r="M393"/>
      <c r="N393"/>
      <c r="O393"/>
      <c r="P393" s="31"/>
      <c r="Q393" s="31"/>
    </row>
    <row r="394" spans="1:17" ht="15" x14ac:dyDescent="0.25">
      <c r="A394"/>
      <c r="B394"/>
      <c r="C394"/>
      <c r="D394"/>
      <c r="E394"/>
      <c r="F394"/>
      <c r="G394"/>
      <c r="H394"/>
      <c r="I394"/>
      <c r="J394"/>
      <c r="K394"/>
      <c r="L394"/>
      <c r="M394"/>
      <c r="N394"/>
      <c r="O394"/>
      <c r="P394" s="31"/>
      <c r="Q394" s="31"/>
    </row>
    <row r="395" spans="1:17" ht="15" x14ac:dyDescent="0.25">
      <c r="A395"/>
      <c r="B395"/>
      <c r="C395"/>
      <c r="D395"/>
      <c r="E395"/>
      <c r="F395"/>
      <c r="G395"/>
      <c r="H395"/>
      <c r="I395"/>
      <c r="J395"/>
      <c r="K395"/>
      <c r="L395"/>
      <c r="M395"/>
      <c r="N395"/>
      <c r="O395"/>
      <c r="P395" s="31"/>
      <c r="Q395" s="31"/>
    </row>
    <row r="396" spans="1:17" ht="15" x14ac:dyDescent="0.25">
      <c r="A396"/>
      <c r="B396"/>
      <c r="C396"/>
      <c r="D396"/>
      <c r="E396"/>
      <c r="F396"/>
      <c r="G396"/>
      <c r="H396"/>
      <c r="I396"/>
      <c r="J396"/>
      <c r="K396"/>
      <c r="L396"/>
      <c r="M396"/>
      <c r="N396"/>
      <c r="O396"/>
      <c r="P396" s="31"/>
      <c r="Q396" s="31"/>
    </row>
    <row r="397" spans="1:17" ht="15" x14ac:dyDescent="0.25">
      <c r="A397"/>
      <c r="B397"/>
      <c r="C397"/>
      <c r="D397"/>
      <c r="E397"/>
      <c r="F397"/>
      <c r="G397"/>
      <c r="H397"/>
      <c r="I397"/>
      <c r="J397"/>
      <c r="K397"/>
      <c r="L397"/>
      <c r="M397"/>
      <c r="N397"/>
      <c r="O397"/>
      <c r="P397" s="31"/>
      <c r="Q397" s="31"/>
    </row>
    <row r="398" spans="1:17" ht="15" x14ac:dyDescent="0.25">
      <c r="A398"/>
      <c r="B398"/>
      <c r="C398"/>
      <c r="D398"/>
      <c r="E398"/>
      <c r="F398"/>
      <c r="G398"/>
      <c r="H398"/>
      <c r="I398"/>
      <c r="J398"/>
      <c r="K398"/>
      <c r="L398"/>
      <c r="M398"/>
      <c r="N398"/>
      <c r="O398"/>
      <c r="P398" s="31"/>
      <c r="Q398" s="31"/>
    </row>
    <row r="399" spans="1:17" ht="15" x14ac:dyDescent="0.25">
      <c r="A399"/>
      <c r="B399"/>
      <c r="C399"/>
      <c r="D399"/>
      <c r="E399"/>
      <c r="F399"/>
      <c r="G399"/>
      <c r="H399"/>
      <c r="I399"/>
      <c r="J399"/>
      <c r="K399"/>
      <c r="L399"/>
      <c r="M399"/>
      <c r="N399"/>
      <c r="O399"/>
      <c r="P399" s="31"/>
      <c r="Q399" s="31"/>
    </row>
    <row r="400" spans="1:17" ht="15" x14ac:dyDescent="0.25">
      <c r="A400"/>
      <c r="B400"/>
      <c r="C400"/>
      <c r="D400"/>
      <c r="E400"/>
      <c r="F400"/>
      <c r="G400"/>
      <c r="H400"/>
      <c r="I400"/>
      <c r="J400"/>
      <c r="K400"/>
      <c r="L400"/>
      <c r="M400"/>
      <c r="N400"/>
      <c r="O400"/>
      <c r="P400" s="31"/>
      <c r="Q400" s="31"/>
    </row>
    <row r="401" spans="1:17" ht="15" x14ac:dyDescent="0.25">
      <c r="A401"/>
      <c r="B401"/>
      <c r="C401"/>
      <c r="D401"/>
      <c r="E401"/>
      <c r="F401"/>
      <c r="G401"/>
      <c r="H401"/>
      <c r="I401"/>
      <c r="J401"/>
      <c r="K401"/>
      <c r="L401"/>
      <c r="M401"/>
      <c r="N401"/>
      <c r="O401"/>
      <c r="P401" s="31"/>
      <c r="Q401" s="31"/>
    </row>
    <row r="402" spans="1:17" ht="15" x14ac:dyDescent="0.25">
      <c r="A402"/>
      <c r="B402"/>
      <c r="C402"/>
      <c r="D402"/>
      <c r="E402"/>
      <c r="F402"/>
      <c r="G402"/>
      <c r="H402"/>
      <c r="I402"/>
      <c r="J402"/>
      <c r="K402"/>
      <c r="L402"/>
      <c r="M402"/>
      <c r="N402"/>
      <c r="O402"/>
      <c r="P402" s="31"/>
      <c r="Q402" s="31"/>
    </row>
    <row r="403" spans="1:17" ht="15" x14ac:dyDescent="0.25">
      <c r="A403"/>
      <c r="B403"/>
      <c r="C403"/>
      <c r="D403"/>
      <c r="E403"/>
      <c r="F403"/>
      <c r="G403"/>
      <c r="H403"/>
      <c r="I403"/>
      <c r="J403"/>
      <c r="K403"/>
      <c r="L403"/>
      <c r="M403"/>
      <c r="N403"/>
      <c r="O403"/>
      <c r="P403" s="31"/>
      <c r="Q403" s="31"/>
    </row>
    <row r="404" spans="1:17" ht="15" x14ac:dyDescent="0.25">
      <c r="A404"/>
      <c r="B404"/>
      <c r="C404"/>
      <c r="D404"/>
      <c r="E404"/>
      <c r="F404"/>
      <c r="G404"/>
      <c r="H404"/>
      <c r="I404"/>
      <c r="J404"/>
      <c r="K404"/>
      <c r="L404"/>
      <c r="M404"/>
      <c r="N404"/>
      <c r="O404"/>
      <c r="P404" s="31"/>
      <c r="Q404" s="31"/>
    </row>
    <row r="405" spans="1:17" ht="15" x14ac:dyDescent="0.25">
      <c r="A405"/>
      <c r="B405"/>
      <c r="C405"/>
      <c r="D405"/>
      <c r="E405"/>
      <c r="F405"/>
      <c r="G405"/>
      <c r="H405"/>
      <c r="I405"/>
      <c r="J405"/>
      <c r="K405"/>
      <c r="L405"/>
      <c r="M405"/>
      <c r="N405"/>
      <c r="O405"/>
      <c r="P405" s="31"/>
      <c r="Q405" s="31"/>
    </row>
    <row r="406" spans="1:17" ht="15" x14ac:dyDescent="0.25">
      <c r="A406"/>
      <c r="B406"/>
      <c r="C406"/>
      <c r="D406"/>
      <c r="E406"/>
      <c r="F406"/>
      <c r="G406"/>
      <c r="H406"/>
      <c r="I406"/>
      <c r="J406"/>
      <c r="K406"/>
      <c r="L406"/>
      <c r="M406"/>
      <c r="N406"/>
      <c r="O406"/>
      <c r="P406" s="31"/>
      <c r="Q406" s="31"/>
    </row>
    <row r="407" spans="1:17" ht="15" x14ac:dyDescent="0.25">
      <c r="A407"/>
      <c r="B407"/>
      <c r="C407"/>
      <c r="D407"/>
      <c r="E407"/>
      <c r="F407"/>
      <c r="G407"/>
      <c r="H407"/>
      <c r="I407"/>
      <c r="J407"/>
      <c r="K407"/>
      <c r="L407"/>
      <c r="M407"/>
      <c r="N407"/>
      <c r="O407"/>
      <c r="P407" s="31"/>
      <c r="Q407" s="31"/>
    </row>
    <row r="408" spans="1:17" ht="15" x14ac:dyDescent="0.25">
      <c r="A408"/>
      <c r="B408"/>
      <c r="C408"/>
      <c r="D408"/>
      <c r="E408"/>
      <c r="F408"/>
      <c r="G408"/>
      <c r="H408"/>
      <c r="I408"/>
      <c r="J408"/>
      <c r="K408"/>
      <c r="L408"/>
      <c r="M408"/>
      <c r="N408"/>
      <c r="O408"/>
      <c r="P408" s="31"/>
      <c r="Q408" s="31"/>
    </row>
    <row r="409" spans="1:17" ht="15" x14ac:dyDescent="0.25">
      <c r="A409"/>
      <c r="B409"/>
      <c r="C409"/>
      <c r="D409"/>
      <c r="E409"/>
      <c r="F409"/>
      <c r="G409"/>
      <c r="H409"/>
      <c r="I409"/>
      <c r="J409"/>
      <c r="K409"/>
      <c r="L409"/>
      <c r="M409"/>
      <c r="N409"/>
      <c r="O409"/>
      <c r="P409" s="31"/>
      <c r="Q409" s="31"/>
    </row>
    <row r="410" spans="1:17" ht="15" x14ac:dyDescent="0.25">
      <c r="A410"/>
      <c r="B410"/>
      <c r="C410"/>
      <c r="D410"/>
      <c r="E410"/>
      <c r="F410"/>
      <c r="G410"/>
      <c r="H410"/>
      <c r="I410"/>
      <c r="J410"/>
      <c r="K410"/>
      <c r="L410"/>
      <c r="M410"/>
      <c r="N410"/>
      <c r="O410"/>
      <c r="P410" s="31"/>
      <c r="Q410" s="31"/>
    </row>
    <row r="411" spans="1:17" ht="15" x14ac:dyDescent="0.25">
      <c r="A411"/>
      <c r="B411"/>
      <c r="C411"/>
      <c r="D411"/>
      <c r="E411"/>
      <c r="F411"/>
      <c r="G411"/>
      <c r="H411"/>
      <c r="I411"/>
      <c r="J411"/>
      <c r="K411"/>
      <c r="L411"/>
      <c r="M411"/>
      <c r="N411"/>
      <c r="O411"/>
      <c r="P411" s="31"/>
      <c r="Q411" s="31"/>
    </row>
    <row r="412" spans="1:17" ht="15" x14ac:dyDescent="0.25">
      <c r="A412"/>
      <c r="B412"/>
      <c r="C412"/>
      <c r="D412"/>
      <c r="E412"/>
      <c r="F412"/>
      <c r="G412"/>
      <c r="H412"/>
      <c r="I412"/>
      <c r="J412"/>
      <c r="K412"/>
      <c r="L412"/>
      <c r="M412"/>
      <c r="N412"/>
      <c r="O412"/>
      <c r="P412" s="31"/>
      <c r="Q412" s="31"/>
    </row>
    <row r="413" spans="1:17" ht="15" x14ac:dyDescent="0.25">
      <c r="A413"/>
      <c r="B413"/>
      <c r="C413"/>
      <c r="D413"/>
      <c r="E413"/>
      <c r="F413"/>
      <c r="G413"/>
      <c r="H413"/>
      <c r="I413"/>
      <c r="J413"/>
      <c r="K413"/>
      <c r="L413"/>
      <c r="M413"/>
      <c r="N413"/>
      <c r="O413"/>
      <c r="P413" s="31"/>
      <c r="Q413" s="31"/>
    </row>
    <row r="414" spans="1:17" ht="15" x14ac:dyDescent="0.25">
      <c r="A414"/>
      <c r="B414"/>
      <c r="C414"/>
      <c r="D414"/>
      <c r="E414"/>
      <c r="F414"/>
      <c r="G414"/>
      <c r="H414"/>
      <c r="I414"/>
      <c r="J414"/>
      <c r="K414"/>
      <c r="L414"/>
      <c r="M414"/>
      <c r="N414"/>
      <c r="O414"/>
      <c r="P414" s="31"/>
      <c r="Q414" s="31"/>
    </row>
    <row r="415" spans="1:17" ht="15" x14ac:dyDescent="0.25">
      <c r="A415"/>
      <c r="B415"/>
      <c r="C415"/>
      <c r="D415"/>
      <c r="E415"/>
      <c r="F415"/>
      <c r="G415"/>
      <c r="H415"/>
      <c r="I415"/>
      <c r="J415"/>
      <c r="K415"/>
      <c r="L415"/>
      <c r="M415"/>
      <c r="N415"/>
      <c r="O415"/>
      <c r="P415" s="31"/>
      <c r="Q415" s="31"/>
    </row>
    <row r="416" spans="1:17" ht="15" x14ac:dyDescent="0.25">
      <c r="A416"/>
      <c r="B416"/>
      <c r="C416"/>
      <c r="D416"/>
      <c r="E416"/>
      <c r="F416"/>
      <c r="G416"/>
      <c r="H416"/>
      <c r="I416"/>
      <c r="J416"/>
      <c r="K416"/>
      <c r="L416"/>
      <c r="M416"/>
      <c r="N416"/>
      <c r="O416"/>
      <c r="P416" s="31"/>
      <c r="Q416" s="31"/>
    </row>
    <row r="417" spans="1:17" ht="15" x14ac:dyDescent="0.25">
      <c r="A417"/>
      <c r="B417"/>
      <c r="C417"/>
      <c r="D417"/>
      <c r="E417"/>
      <c r="F417"/>
      <c r="G417"/>
      <c r="H417"/>
      <c r="I417"/>
      <c r="J417"/>
      <c r="K417"/>
      <c r="L417"/>
      <c r="M417"/>
      <c r="N417"/>
      <c r="O417"/>
      <c r="P417" s="31"/>
      <c r="Q417" s="31"/>
    </row>
    <row r="418" spans="1:17" ht="15" x14ac:dyDescent="0.25">
      <c r="A418"/>
      <c r="B418"/>
      <c r="C418"/>
      <c r="D418"/>
      <c r="E418"/>
      <c r="F418"/>
      <c r="G418"/>
      <c r="H418"/>
      <c r="I418"/>
      <c r="J418"/>
      <c r="K418"/>
      <c r="L418"/>
      <c r="M418"/>
      <c r="N418"/>
      <c r="O418"/>
      <c r="P418" s="31"/>
      <c r="Q418" s="31"/>
    </row>
    <row r="419" spans="1:17" ht="15" x14ac:dyDescent="0.25">
      <c r="A419"/>
      <c r="B419"/>
      <c r="C419"/>
      <c r="D419"/>
      <c r="E419"/>
      <c r="F419"/>
      <c r="G419"/>
      <c r="H419"/>
      <c r="I419"/>
      <c r="J419"/>
      <c r="K419"/>
      <c r="L419"/>
      <c r="M419"/>
      <c r="N419"/>
      <c r="O419"/>
      <c r="P419" s="31"/>
      <c r="Q419" s="31"/>
    </row>
    <row r="420" spans="1:17" ht="15" x14ac:dyDescent="0.25">
      <c r="A420"/>
      <c r="B420"/>
      <c r="C420"/>
      <c r="D420"/>
      <c r="E420"/>
      <c r="F420"/>
      <c r="G420"/>
      <c r="H420"/>
      <c r="I420"/>
      <c r="J420"/>
      <c r="K420"/>
      <c r="L420"/>
      <c r="M420"/>
      <c r="N420"/>
      <c r="O420"/>
      <c r="P420" s="31"/>
      <c r="Q420" s="31"/>
    </row>
    <row r="421" spans="1:17" ht="15" x14ac:dyDescent="0.25">
      <c r="A421"/>
      <c r="B421"/>
      <c r="C421"/>
      <c r="D421"/>
      <c r="E421"/>
      <c r="F421"/>
      <c r="G421"/>
      <c r="H421"/>
      <c r="I421"/>
      <c r="J421"/>
      <c r="K421"/>
      <c r="L421"/>
      <c r="M421"/>
      <c r="N421"/>
      <c r="O421"/>
      <c r="P421" s="31"/>
      <c r="Q421" s="31"/>
    </row>
    <row r="422" spans="1:17" ht="15" x14ac:dyDescent="0.25">
      <c r="A422"/>
      <c r="B422"/>
      <c r="C422"/>
      <c r="D422"/>
      <c r="E422"/>
      <c r="F422"/>
      <c r="G422"/>
      <c r="H422"/>
      <c r="I422"/>
      <c r="J422"/>
      <c r="K422"/>
      <c r="L422"/>
      <c r="M422"/>
      <c r="N422"/>
      <c r="O422"/>
      <c r="P422" s="31"/>
      <c r="Q422" s="31"/>
    </row>
    <row r="423" spans="1:17" ht="15" x14ac:dyDescent="0.25">
      <c r="A423"/>
      <c r="B423"/>
      <c r="C423"/>
      <c r="D423"/>
      <c r="E423"/>
      <c r="F423"/>
      <c r="G423"/>
      <c r="H423"/>
      <c r="I423"/>
      <c r="J423"/>
      <c r="K423"/>
      <c r="L423"/>
      <c r="M423"/>
      <c r="N423"/>
      <c r="O423"/>
      <c r="P423" s="31"/>
      <c r="Q423" s="31"/>
    </row>
    <row r="424" spans="1:17" ht="15" x14ac:dyDescent="0.25">
      <c r="A424"/>
      <c r="B424"/>
      <c r="C424"/>
      <c r="D424"/>
      <c r="E424"/>
      <c r="F424"/>
      <c r="G424"/>
      <c r="H424"/>
      <c r="I424"/>
      <c r="J424"/>
      <c r="K424"/>
      <c r="L424"/>
      <c r="M424"/>
      <c r="N424"/>
      <c r="O424"/>
      <c r="P424" s="31"/>
      <c r="Q424" s="31"/>
    </row>
    <row r="425" spans="1:17" ht="15" x14ac:dyDescent="0.25">
      <c r="A425"/>
      <c r="B425"/>
      <c r="C425"/>
      <c r="D425"/>
      <c r="E425"/>
      <c r="F425"/>
      <c r="G425"/>
      <c r="H425"/>
      <c r="I425"/>
      <c r="J425"/>
      <c r="K425"/>
      <c r="L425"/>
      <c r="M425"/>
      <c r="N425"/>
      <c r="O425"/>
      <c r="P425" s="31"/>
      <c r="Q425" s="31"/>
    </row>
    <row r="426" spans="1:17" ht="15" x14ac:dyDescent="0.25">
      <c r="A426"/>
      <c r="B426"/>
      <c r="C426"/>
      <c r="D426"/>
      <c r="E426"/>
      <c r="F426"/>
      <c r="G426"/>
      <c r="H426"/>
      <c r="I426"/>
      <c r="J426"/>
      <c r="K426"/>
      <c r="L426"/>
      <c r="M426"/>
      <c r="N426"/>
      <c r="O426"/>
      <c r="P426" s="31"/>
      <c r="Q426" s="31"/>
    </row>
    <row r="427" spans="1:17" ht="15" x14ac:dyDescent="0.25">
      <c r="A427"/>
      <c r="B427"/>
      <c r="C427"/>
      <c r="D427"/>
      <c r="E427"/>
      <c r="F427"/>
      <c r="G427"/>
      <c r="H427"/>
      <c r="I427"/>
      <c r="J427"/>
      <c r="K427"/>
      <c r="L427"/>
      <c r="M427"/>
      <c r="N427"/>
      <c r="O427"/>
      <c r="P427" s="31"/>
      <c r="Q427" s="31"/>
    </row>
    <row r="428" spans="1:17" ht="15" x14ac:dyDescent="0.25">
      <c r="A428"/>
      <c r="B428"/>
      <c r="C428"/>
      <c r="D428"/>
      <c r="E428"/>
      <c r="F428"/>
      <c r="G428"/>
      <c r="H428"/>
      <c r="I428"/>
      <c r="J428"/>
      <c r="K428"/>
      <c r="L428"/>
      <c r="M428"/>
      <c r="N428"/>
      <c r="O428"/>
      <c r="P428" s="31"/>
      <c r="Q428" s="31"/>
    </row>
    <row r="429" spans="1:17" ht="15" x14ac:dyDescent="0.25">
      <c r="A429"/>
      <c r="B429"/>
      <c r="C429"/>
      <c r="D429"/>
      <c r="E429"/>
      <c r="F429"/>
      <c r="G429"/>
      <c r="H429"/>
      <c r="I429"/>
      <c r="J429"/>
      <c r="K429"/>
      <c r="L429"/>
      <c r="M429"/>
      <c r="N429"/>
      <c r="O429"/>
      <c r="P429" s="31"/>
      <c r="Q429" s="31"/>
    </row>
    <row r="430" spans="1:17" ht="15" x14ac:dyDescent="0.25">
      <c r="A430"/>
      <c r="B430"/>
      <c r="C430"/>
      <c r="D430"/>
      <c r="E430"/>
      <c r="F430"/>
      <c r="G430"/>
      <c r="H430"/>
      <c r="I430"/>
      <c r="J430"/>
      <c r="K430"/>
      <c r="L430"/>
      <c r="M430"/>
      <c r="N430"/>
      <c r="O430"/>
      <c r="P430" s="31"/>
      <c r="Q430" s="31"/>
    </row>
    <row r="431" spans="1:17" ht="15" x14ac:dyDescent="0.25">
      <c r="A431"/>
      <c r="B431"/>
      <c r="C431"/>
      <c r="D431"/>
      <c r="E431"/>
      <c r="F431"/>
      <c r="G431"/>
      <c r="H431"/>
      <c r="I431"/>
      <c r="J431"/>
      <c r="K431"/>
      <c r="L431"/>
      <c r="M431"/>
      <c r="N431"/>
      <c r="O431"/>
      <c r="P431" s="31"/>
      <c r="Q431" s="31"/>
    </row>
    <row r="432" spans="1:17" ht="15" x14ac:dyDescent="0.25">
      <c r="A432"/>
      <c r="B432"/>
      <c r="C432"/>
      <c r="D432"/>
      <c r="E432"/>
      <c r="F432"/>
      <c r="G432"/>
      <c r="H432"/>
      <c r="I432"/>
      <c r="J432"/>
      <c r="K432"/>
      <c r="L432"/>
      <c r="M432"/>
      <c r="N432"/>
      <c r="O432"/>
      <c r="P432" s="31"/>
      <c r="Q432" s="31"/>
    </row>
    <row r="433" spans="1:17" ht="15" x14ac:dyDescent="0.25">
      <c r="A433"/>
      <c r="B433"/>
      <c r="C433"/>
      <c r="D433"/>
      <c r="E433"/>
      <c r="F433"/>
      <c r="G433"/>
      <c r="H433"/>
      <c r="I433"/>
      <c r="J433"/>
      <c r="K433"/>
      <c r="L433"/>
      <c r="M433"/>
      <c r="N433"/>
      <c r="O433"/>
      <c r="P433" s="31"/>
      <c r="Q433" s="31"/>
    </row>
    <row r="434" spans="1:17" ht="15" x14ac:dyDescent="0.25">
      <c r="A434"/>
      <c r="B434"/>
      <c r="C434"/>
      <c r="D434"/>
      <c r="E434"/>
      <c r="F434"/>
      <c r="G434"/>
      <c r="H434"/>
      <c r="I434"/>
      <c r="J434"/>
      <c r="K434"/>
      <c r="L434"/>
      <c r="M434"/>
      <c r="N434"/>
      <c r="O434"/>
      <c r="P434" s="31"/>
      <c r="Q434" s="31"/>
    </row>
    <row r="435" spans="1:17" ht="15" x14ac:dyDescent="0.25">
      <c r="A435"/>
      <c r="B435"/>
      <c r="C435"/>
      <c r="D435"/>
      <c r="E435"/>
      <c r="F435"/>
      <c r="G435"/>
      <c r="H435"/>
      <c r="I435"/>
      <c r="J435"/>
      <c r="K435"/>
      <c r="L435"/>
      <c r="M435"/>
      <c r="N435"/>
      <c r="O435"/>
      <c r="P435" s="31"/>
      <c r="Q435" s="31"/>
    </row>
    <row r="436" spans="1:17" ht="15" x14ac:dyDescent="0.25">
      <c r="A436"/>
      <c r="B436"/>
      <c r="C436"/>
      <c r="D436"/>
      <c r="E436"/>
      <c r="F436"/>
      <c r="G436"/>
      <c r="H436"/>
      <c r="I436"/>
      <c r="J436"/>
      <c r="K436"/>
      <c r="L436"/>
      <c r="M436"/>
      <c r="N436"/>
      <c r="O436"/>
      <c r="P436" s="31"/>
      <c r="Q436" s="31"/>
    </row>
    <row r="437" spans="1:17" ht="15" x14ac:dyDescent="0.25">
      <c r="A437"/>
      <c r="B437"/>
      <c r="C437"/>
      <c r="D437"/>
      <c r="E437"/>
      <c r="F437"/>
      <c r="G437"/>
      <c r="H437"/>
      <c r="I437"/>
      <c r="J437"/>
      <c r="K437"/>
      <c r="L437"/>
      <c r="M437"/>
      <c r="N437"/>
      <c r="O437"/>
      <c r="P437" s="31"/>
      <c r="Q437" s="31"/>
    </row>
    <row r="438" spans="1:17" ht="15" x14ac:dyDescent="0.25">
      <c r="A438"/>
      <c r="B438"/>
      <c r="C438"/>
      <c r="D438"/>
      <c r="E438"/>
      <c r="F438"/>
      <c r="G438"/>
      <c r="H438"/>
      <c r="I438"/>
      <c r="J438"/>
      <c r="K438"/>
      <c r="L438"/>
      <c r="M438"/>
      <c r="N438"/>
      <c r="O438"/>
      <c r="P438" s="31"/>
      <c r="Q438" s="31"/>
    </row>
    <row r="439" spans="1:17" ht="15" x14ac:dyDescent="0.25">
      <c r="A439"/>
      <c r="B439"/>
      <c r="C439"/>
      <c r="D439"/>
      <c r="E439"/>
      <c r="F439"/>
      <c r="G439"/>
      <c r="H439"/>
      <c r="I439"/>
      <c r="J439"/>
      <c r="K439"/>
      <c r="L439"/>
      <c r="M439"/>
      <c r="N439"/>
      <c r="O439"/>
      <c r="P439" s="31"/>
      <c r="Q439" s="31"/>
    </row>
    <row r="440" spans="1:17" ht="15" x14ac:dyDescent="0.25">
      <c r="A440"/>
      <c r="B440"/>
      <c r="C440"/>
      <c r="D440"/>
      <c r="E440"/>
      <c r="F440"/>
      <c r="G440"/>
      <c r="H440"/>
      <c r="I440"/>
      <c r="J440"/>
      <c r="K440"/>
      <c r="L440"/>
      <c r="M440"/>
      <c r="N440"/>
      <c r="O440"/>
      <c r="P440" s="31"/>
      <c r="Q440" s="31"/>
    </row>
    <row r="441" spans="1:17" ht="15" x14ac:dyDescent="0.25">
      <c r="A441"/>
      <c r="B441"/>
      <c r="C441"/>
      <c r="D441"/>
      <c r="E441"/>
      <c r="F441"/>
      <c r="G441"/>
      <c r="H441"/>
      <c r="I441"/>
      <c r="J441"/>
      <c r="K441"/>
      <c r="L441"/>
      <c r="M441"/>
      <c r="N441"/>
      <c r="O441"/>
      <c r="P441" s="31"/>
    </row>
    <row r="442" spans="1:17" ht="15" x14ac:dyDescent="0.25">
      <c r="A442"/>
      <c r="B442"/>
      <c r="C442"/>
      <c r="D442"/>
      <c r="E442"/>
      <c r="F442"/>
      <c r="G442"/>
      <c r="H442"/>
      <c r="I442"/>
      <c r="J442"/>
      <c r="K442"/>
      <c r="L442"/>
      <c r="M442"/>
      <c r="N442"/>
      <c r="O442"/>
      <c r="P442" s="31"/>
    </row>
    <row r="443" spans="1:17" ht="15" x14ac:dyDescent="0.25">
      <c r="A443"/>
      <c r="B443"/>
      <c r="C443"/>
      <c r="D443"/>
      <c r="E443"/>
      <c r="F443"/>
      <c r="G443"/>
      <c r="H443"/>
      <c r="I443"/>
      <c r="J443"/>
      <c r="K443"/>
      <c r="L443"/>
      <c r="M443"/>
      <c r="N443"/>
      <c r="O443"/>
      <c r="P443" s="31"/>
    </row>
    <row r="444" spans="1:17" ht="15" x14ac:dyDescent="0.25">
      <c r="A444"/>
      <c r="B444"/>
      <c r="C444"/>
      <c r="D444"/>
      <c r="E444"/>
      <c r="F444"/>
      <c r="G444"/>
      <c r="H444"/>
      <c r="I444"/>
      <c r="J444"/>
      <c r="K444"/>
      <c r="L444"/>
      <c r="M444"/>
      <c r="N444"/>
      <c r="O444"/>
      <c r="P444" s="31"/>
    </row>
    <row r="445" spans="1:17" ht="15" x14ac:dyDescent="0.25">
      <c r="A445"/>
      <c r="B445"/>
      <c r="C445"/>
      <c r="D445"/>
      <c r="E445"/>
      <c r="F445"/>
      <c r="G445"/>
      <c r="H445"/>
      <c r="I445"/>
      <c r="J445"/>
      <c r="K445"/>
      <c r="L445"/>
      <c r="M445"/>
      <c r="N445"/>
      <c r="O445"/>
      <c r="P445" s="31"/>
    </row>
    <row r="446" spans="1:17" ht="15" x14ac:dyDescent="0.25">
      <c r="A446"/>
      <c r="B446"/>
      <c r="C446"/>
      <c r="D446"/>
      <c r="E446"/>
      <c r="F446"/>
      <c r="G446"/>
      <c r="H446"/>
      <c r="I446"/>
      <c r="J446"/>
      <c r="K446"/>
      <c r="L446"/>
      <c r="M446"/>
      <c r="N446"/>
      <c r="O446"/>
      <c r="P446" s="31"/>
    </row>
    <row r="447" spans="1:17" ht="15" x14ac:dyDescent="0.25">
      <c r="A447"/>
      <c r="B447"/>
      <c r="C447"/>
      <c r="D447"/>
      <c r="E447"/>
      <c r="F447"/>
      <c r="G447"/>
      <c r="H447"/>
      <c r="I447"/>
      <c r="J447"/>
      <c r="K447"/>
      <c r="L447"/>
      <c r="M447"/>
      <c r="N447"/>
      <c r="O447"/>
      <c r="P447" s="31"/>
    </row>
    <row r="448" spans="1:17" ht="15" x14ac:dyDescent="0.25">
      <c r="A448"/>
      <c r="B448"/>
      <c r="C448"/>
      <c r="D448"/>
      <c r="E448"/>
      <c r="F448"/>
      <c r="G448"/>
      <c r="H448"/>
      <c r="I448"/>
      <c r="J448"/>
      <c r="K448"/>
      <c r="L448"/>
      <c r="M448"/>
      <c r="N448"/>
      <c r="O448"/>
      <c r="P448" s="31"/>
    </row>
    <row r="449" spans="1:16" ht="15" x14ac:dyDescent="0.25">
      <c r="A449"/>
      <c r="B449"/>
      <c r="C449"/>
      <c r="D449"/>
      <c r="E449"/>
      <c r="F449"/>
      <c r="G449"/>
      <c r="H449"/>
      <c r="I449"/>
      <c r="J449"/>
      <c r="K449"/>
      <c r="L449"/>
      <c r="M449"/>
      <c r="N449"/>
      <c r="O449"/>
      <c r="P449" s="31"/>
    </row>
    <row r="450" spans="1:16" ht="15" x14ac:dyDescent="0.25">
      <c r="A450"/>
      <c r="B450"/>
      <c r="C450"/>
      <c r="D450"/>
      <c r="E450"/>
      <c r="F450"/>
      <c r="G450"/>
      <c r="H450"/>
      <c r="I450"/>
      <c r="J450"/>
      <c r="K450"/>
      <c r="L450"/>
      <c r="M450"/>
      <c r="N450"/>
      <c r="O450"/>
      <c r="P450" s="31"/>
    </row>
    <row r="451" spans="1:16" ht="15" x14ac:dyDescent="0.25">
      <c r="A451"/>
      <c r="B451"/>
      <c r="C451"/>
      <c r="D451"/>
      <c r="E451"/>
      <c r="F451"/>
      <c r="G451"/>
      <c r="H451"/>
      <c r="I451"/>
      <c r="J451"/>
      <c r="K451"/>
      <c r="L451"/>
      <c r="M451"/>
      <c r="N451"/>
      <c r="O451"/>
      <c r="P451" s="31"/>
    </row>
    <row r="452" spans="1:16" ht="15" x14ac:dyDescent="0.25">
      <c r="A452"/>
      <c r="B452"/>
      <c r="C452"/>
      <c r="D452"/>
      <c r="E452"/>
      <c r="F452"/>
      <c r="G452"/>
      <c r="H452"/>
      <c r="I452"/>
      <c r="J452"/>
      <c r="K452"/>
      <c r="L452"/>
      <c r="M452"/>
      <c r="N452"/>
      <c r="O452"/>
      <c r="P452" s="31"/>
    </row>
    <row r="453" spans="1:16" ht="15" x14ac:dyDescent="0.25">
      <c r="A453"/>
      <c r="B453"/>
      <c r="C453"/>
      <c r="D453"/>
      <c r="E453"/>
      <c r="F453"/>
      <c r="G453"/>
      <c r="H453"/>
      <c r="I453"/>
      <c r="J453"/>
      <c r="K453"/>
      <c r="L453"/>
      <c r="M453"/>
      <c r="N453"/>
      <c r="O453"/>
      <c r="P453" s="31"/>
    </row>
    <row r="454" spans="1:16" ht="15" x14ac:dyDescent="0.25">
      <c r="A454"/>
      <c r="B454"/>
      <c r="C454"/>
      <c r="D454"/>
      <c r="E454"/>
      <c r="F454"/>
      <c r="G454"/>
      <c r="H454"/>
      <c r="I454"/>
      <c r="J454"/>
      <c r="K454"/>
      <c r="L454"/>
      <c r="M454"/>
      <c r="N454"/>
      <c r="O454"/>
      <c r="P454" s="31"/>
    </row>
    <row r="455" spans="1:16" ht="15" x14ac:dyDescent="0.25">
      <c r="A455"/>
      <c r="B455"/>
      <c r="C455"/>
      <c r="D455"/>
      <c r="E455"/>
      <c r="F455"/>
      <c r="G455"/>
      <c r="H455"/>
      <c r="I455"/>
      <c r="J455"/>
      <c r="K455"/>
      <c r="L455"/>
      <c r="M455"/>
      <c r="N455"/>
      <c r="O455"/>
      <c r="P455" s="31"/>
    </row>
    <row r="456" spans="1:16" ht="15" x14ac:dyDescent="0.25">
      <c r="A456"/>
      <c r="B456"/>
      <c r="C456"/>
      <c r="D456"/>
      <c r="E456"/>
      <c r="F456"/>
      <c r="G456"/>
      <c r="H456"/>
      <c r="I456"/>
      <c r="J456"/>
      <c r="K456"/>
      <c r="L456"/>
      <c r="M456"/>
      <c r="N456"/>
      <c r="O456"/>
      <c r="P456" s="31"/>
    </row>
    <row r="457" spans="1:16" ht="15" x14ac:dyDescent="0.25">
      <c r="A457"/>
      <c r="B457"/>
      <c r="C457"/>
      <c r="D457"/>
      <c r="E457"/>
      <c r="F457"/>
      <c r="G457"/>
      <c r="H457"/>
      <c r="I457"/>
      <c r="J457"/>
      <c r="K457"/>
      <c r="L457"/>
      <c r="M457"/>
      <c r="N457"/>
      <c r="O457"/>
      <c r="P457" s="31"/>
    </row>
    <row r="458" spans="1:16" ht="15" x14ac:dyDescent="0.25">
      <c r="A458"/>
      <c r="B458"/>
      <c r="C458"/>
      <c r="D458"/>
      <c r="E458"/>
      <c r="F458"/>
      <c r="G458"/>
      <c r="H458"/>
      <c r="I458"/>
      <c r="J458"/>
      <c r="K458"/>
      <c r="L458"/>
      <c r="M458"/>
      <c r="N458"/>
      <c r="O458"/>
      <c r="P458" s="31"/>
    </row>
    <row r="459" spans="1:16" ht="15" x14ac:dyDescent="0.25">
      <c r="A459"/>
      <c r="B459"/>
      <c r="C459"/>
      <c r="D459"/>
      <c r="E459"/>
      <c r="F459"/>
      <c r="G459"/>
      <c r="H459"/>
      <c r="I459"/>
      <c r="J459"/>
      <c r="K459"/>
      <c r="L459"/>
      <c r="M459"/>
      <c r="N459"/>
      <c r="O459"/>
      <c r="P459" s="31"/>
    </row>
    <row r="460" spans="1:16" ht="15" x14ac:dyDescent="0.25">
      <c r="A460"/>
      <c r="B460"/>
      <c r="C460"/>
      <c r="D460"/>
      <c r="E460"/>
      <c r="F460"/>
      <c r="G460"/>
      <c r="H460"/>
      <c r="I460"/>
      <c r="J460"/>
      <c r="K460"/>
      <c r="L460"/>
      <c r="M460"/>
      <c r="N460"/>
      <c r="O460"/>
      <c r="P460" s="31"/>
    </row>
    <row r="461" spans="1:16" ht="15" x14ac:dyDescent="0.25">
      <c r="A461"/>
      <c r="B461"/>
      <c r="C461"/>
      <c r="D461"/>
      <c r="E461"/>
      <c r="F461"/>
      <c r="G461"/>
      <c r="H461"/>
      <c r="I461"/>
      <c r="J461"/>
      <c r="K461"/>
      <c r="L461"/>
      <c r="M461"/>
      <c r="N461"/>
      <c r="O461"/>
      <c r="P461" s="31"/>
    </row>
    <row r="462" spans="1:16" ht="15" x14ac:dyDescent="0.25">
      <c r="A462"/>
      <c r="B462"/>
      <c r="C462"/>
      <c r="D462"/>
      <c r="E462"/>
      <c r="F462"/>
      <c r="G462"/>
      <c r="H462"/>
      <c r="I462"/>
      <c r="J462"/>
      <c r="K462"/>
      <c r="L462"/>
      <c r="M462"/>
      <c r="N462"/>
      <c r="O462"/>
      <c r="P462" s="31"/>
    </row>
    <row r="463" spans="1:16" ht="15" x14ac:dyDescent="0.25">
      <c r="A463"/>
      <c r="B463"/>
      <c r="C463"/>
      <c r="D463"/>
      <c r="E463"/>
      <c r="F463"/>
      <c r="G463"/>
      <c r="H463"/>
      <c r="I463"/>
      <c r="J463"/>
      <c r="K463"/>
      <c r="L463"/>
      <c r="M463"/>
      <c r="N463"/>
      <c r="O463"/>
      <c r="P463" s="31"/>
    </row>
    <row r="464" spans="1:16" ht="15" x14ac:dyDescent="0.25">
      <c r="A464"/>
      <c r="B464"/>
      <c r="C464"/>
      <c r="D464"/>
      <c r="E464"/>
      <c r="F464"/>
      <c r="G464"/>
      <c r="H464"/>
      <c r="I464"/>
      <c r="J464"/>
      <c r="K464"/>
      <c r="L464"/>
      <c r="M464"/>
      <c r="N464"/>
      <c r="O464"/>
      <c r="P464" s="31"/>
    </row>
    <row r="465" spans="1:16" ht="15" x14ac:dyDescent="0.25">
      <c r="A465"/>
      <c r="B465"/>
      <c r="C465"/>
      <c r="D465"/>
      <c r="E465"/>
      <c r="F465"/>
      <c r="G465"/>
      <c r="H465"/>
      <c r="I465"/>
      <c r="J465"/>
      <c r="K465"/>
      <c r="L465"/>
      <c r="M465"/>
      <c r="N465"/>
      <c r="O465"/>
      <c r="P465" s="31"/>
    </row>
    <row r="466" spans="1:16" ht="15" x14ac:dyDescent="0.25">
      <c r="A466"/>
      <c r="B466"/>
      <c r="C466"/>
      <c r="D466"/>
      <c r="E466"/>
      <c r="F466"/>
      <c r="G466"/>
      <c r="H466"/>
      <c r="I466"/>
      <c r="J466"/>
      <c r="K466"/>
      <c r="L466"/>
      <c r="M466"/>
      <c r="N466"/>
      <c r="O466"/>
      <c r="P466" s="31"/>
    </row>
    <row r="467" spans="1:16" ht="15" x14ac:dyDescent="0.25">
      <c r="A467"/>
      <c r="B467"/>
      <c r="C467"/>
      <c r="D467"/>
      <c r="E467"/>
      <c r="F467"/>
      <c r="G467"/>
      <c r="H467"/>
      <c r="I467"/>
      <c r="J467"/>
      <c r="K467"/>
      <c r="L467"/>
      <c r="M467"/>
      <c r="N467"/>
      <c r="O467"/>
      <c r="P467" s="31"/>
    </row>
    <row r="468" spans="1:16" ht="15" x14ac:dyDescent="0.25">
      <c r="A468"/>
      <c r="B468"/>
      <c r="C468"/>
      <c r="D468"/>
      <c r="E468"/>
      <c r="F468"/>
      <c r="G468"/>
      <c r="H468"/>
      <c r="I468"/>
      <c r="J468"/>
      <c r="K468"/>
      <c r="L468"/>
      <c r="M468"/>
      <c r="N468"/>
      <c r="O468"/>
      <c r="P468" s="31"/>
    </row>
    <row r="469" spans="1:16" ht="15" x14ac:dyDescent="0.25">
      <c r="A469"/>
      <c r="B469"/>
      <c r="C469"/>
      <c r="D469"/>
      <c r="E469"/>
      <c r="F469"/>
      <c r="G469"/>
      <c r="H469"/>
      <c r="I469"/>
      <c r="J469"/>
      <c r="K469"/>
      <c r="L469"/>
      <c r="M469"/>
      <c r="N469"/>
      <c r="O469"/>
      <c r="P469" s="31"/>
    </row>
    <row r="470" spans="1:16" ht="15" x14ac:dyDescent="0.25">
      <c r="A470"/>
      <c r="B470"/>
      <c r="C470"/>
      <c r="D470"/>
      <c r="E470"/>
      <c r="F470"/>
      <c r="G470"/>
      <c r="H470"/>
      <c r="I470"/>
      <c r="J470"/>
      <c r="K470"/>
      <c r="L470"/>
      <c r="M470"/>
      <c r="N470"/>
      <c r="O470"/>
      <c r="P470" s="31"/>
    </row>
    <row r="471" spans="1:16" ht="15" x14ac:dyDescent="0.25">
      <c r="A471"/>
      <c r="B471"/>
      <c r="C471"/>
      <c r="D471"/>
      <c r="E471"/>
      <c r="F471"/>
      <c r="G471"/>
      <c r="H471"/>
      <c r="I471"/>
      <c r="J471"/>
      <c r="K471"/>
      <c r="L471"/>
      <c r="M471"/>
      <c r="N471"/>
      <c r="O471"/>
      <c r="P471" s="31"/>
    </row>
    <row r="472" spans="1:16" ht="15" x14ac:dyDescent="0.25">
      <c r="A472"/>
      <c r="B472"/>
      <c r="C472"/>
      <c r="D472"/>
      <c r="E472"/>
      <c r="F472"/>
      <c r="G472"/>
      <c r="H472"/>
      <c r="I472"/>
      <c r="J472"/>
      <c r="K472"/>
      <c r="L472"/>
      <c r="M472"/>
      <c r="N472"/>
      <c r="O472"/>
      <c r="P472" s="31"/>
    </row>
    <row r="473" spans="1:16" ht="15" x14ac:dyDescent="0.25">
      <c r="A473"/>
      <c r="B473"/>
      <c r="C473"/>
      <c r="D473"/>
      <c r="E473"/>
      <c r="F473"/>
      <c r="G473"/>
      <c r="H473"/>
      <c r="I473"/>
      <c r="J473"/>
      <c r="K473"/>
      <c r="L473"/>
      <c r="M473"/>
      <c r="N473"/>
      <c r="O473"/>
      <c r="P473" s="31"/>
    </row>
    <row r="474" spans="1:16" ht="15" x14ac:dyDescent="0.25">
      <c r="A474"/>
      <c r="B474"/>
      <c r="C474"/>
      <c r="D474"/>
      <c r="E474"/>
      <c r="F474"/>
      <c r="G474"/>
      <c r="H474"/>
      <c r="I474"/>
      <c r="J474"/>
      <c r="K474"/>
      <c r="L474"/>
      <c r="M474"/>
      <c r="N474"/>
      <c r="O474"/>
      <c r="P474" s="31"/>
    </row>
    <row r="475" spans="1:16" ht="15" x14ac:dyDescent="0.25">
      <c r="A475"/>
      <c r="B475"/>
      <c r="C475"/>
      <c r="D475"/>
      <c r="E475"/>
      <c r="F475"/>
      <c r="G475"/>
      <c r="H475"/>
      <c r="I475"/>
      <c r="J475"/>
      <c r="K475"/>
      <c r="L475"/>
      <c r="M475"/>
      <c r="N475"/>
      <c r="O475"/>
      <c r="P475" s="31"/>
    </row>
    <row r="476" spans="1:16" ht="15" x14ac:dyDescent="0.25">
      <c r="A476"/>
      <c r="B476"/>
      <c r="C476"/>
      <c r="D476"/>
      <c r="E476"/>
      <c r="F476"/>
      <c r="G476"/>
      <c r="H476"/>
      <c r="I476"/>
      <c r="J476"/>
      <c r="K476"/>
      <c r="L476"/>
      <c r="M476"/>
      <c r="N476"/>
      <c r="O476"/>
      <c r="P476" s="31"/>
    </row>
    <row r="477" spans="1:16" ht="15" x14ac:dyDescent="0.25">
      <c r="A477"/>
      <c r="B477"/>
      <c r="C477"/>
      <c r="D477"/>
      <c r="E477"/>
      <c r="F477"/>
      <c r="G477"/>
      <c r="H477"/>
      <c r="I477"/>
      <c r="J477"/>
      <c r="K477"/>
      <c r="L477"/>
      <c r="M477"/>
      <c r="N477"/>
      <c r="O477"/>
      <c r="P477" s="31"/>
    </row>
    <row r="478" spans="1:16" ht="15" x14ac:dyDescent="0.25">
      <c r="A478"/>
      <c r="B478"/>
      <c r="C478"/>
      <c r="D478"/>
      <c r="E478"/>
      <c r="F478"/>
      <c r="G478"/>
      <c r="H478"/>
      <c r="I478"/>
      <c r="J478"/>
      <c r="K478"/>
      <c r="L478"/>
      <c r="M478"/>
      <c r="N478"/>
      <c r="O478"/>
      <c r="P478" s="31"/>
    </row>
    <row r="479" spans="1:16" ht="15" x14ac:dyDescent="0.25">
      <c r="A479"/>
      <c r="B479"/>
      <c r="C479"/>
      <c r="D479"/>
      <c r="E479"/>
      <c r="F479"/>
      <c r="G479"/>
      <c r="H479"/>
      <c r="I479"/>
      <c r="J479"/>
      <c r="K479"/>
      <c r="L479"/>
      <c r="M479"/>
      <c r="N479"/>
      <c r="O479"/>
      <c r="P479" s="31"/>
    </row>
    <row r="480" spans="1:16" ht="15" x14ac:dyDescent="0.25">
      <c r="A480"/>
      <c r="B480"/>
      <c r="C480"/>
      <c r="D480"/>
      <c r="E480"/>
      <c r="F480"/>
      <c r="G480"/>
      <c r="H480"/>
      <c r="I480"/>
      <c r="J480"/>
      <c r="K480"/>
      <c r="L480"/>
      <c r="M480"/>
      <c r="N480"/>
      <c r="O480"/>
      <c r="P480" s="31"/>
    </row>
    <row r="481" spans="1:16" ht="15" x14ac:dyDescent="0.25">
      <c r="A481"/>
      <c r="B481"/>
      <c r="C481"/>
      <c r="D481"/>
      <c r="E481"/>
      <c r="F481"/>
      <c r="G481"/>
      <c r="H481"/>
      <c r="I481"/>
      <c r="J481"/>
      <c r="K481"/>
      <c r="L481"/>
      <c r="M481"/>
      <c r="N481"/>
      <c r="O481"/>
      <c r="P481" s="31"/>
    </row>
    <row r="482" spans="1:16" ht="15" x14ac:dyDescent="0.25">
      <c r="A482"/>
      <c r="B482"/>
      <c r="C482"/>
      <c r="D482"/>
      <c r="E482"/>
      <c r="F482"/>
      <c r="G482"/>
      <c r="H482"/>
      <c r="I482"/>
      <c r="J482"/>
      <c r="K482"/>
      <c r="L482"/>
      <c r="M482"/>
      <c r="N482"/>
      <c r="O482"/>
      <c r="P482" s="31"/>
    </row>
    <row r="483" spans="1:16" ht="15" x14ac:dyDescent="0.25">
      <c r="A483"/>
      <c r="B483"/>
      <c r="C483"/>
      <c r="D483"/>
      <c r="E483"/>
      <c r="F483"/>
      <c r="G483"/>
      <c r="H483"/>
      <c r="I483"/>
      <c r="J483"/>
      <c r="K483"/>
      <c r="L483"/>
      <c r="M483"/>
      <c r="N483"/>
      <c r="O483"/>
      <c r="P483" s="31"/>
    </row>
    <row r="484" spans="1:16" ht="15" x14ac:dyDescent="0.25">
      <c r="A484"/>
      <c r="B484"/>
      <c r="C484"/>
      <c r="D484"/>
      <c r="E484"/>
      <c r="F484"/>
      <c r="G484"/>
      <c r="H484"/>
      <c r="I484"/>
      <c r="J484"/>
      <c r="K484"/>
      <c r="L484"/>
      <c r="M484"/>
      <c r="N484"/>
      <c r="O484"/>
      <c r="P484" s="31"/>
    </row>
    <row r="485" spans="1:16" ht="15" x14ac:dyDescent="0.25">
      <c r="A485"/>
      <c r="B485"/>
      <c r="C485"/>
      <c r="D485"/>
      <c r="E485"/>
      <c r="F485"/>
      <c r="G485"/>
      <c r="H485"/>
      <c r="I485"/>
      <c r="J485"/>
      <c r="K485"/>
      <c r="L485"/>
      <c r="M485"/>
      <c r="N485"/>
      <c r="O485"/>
      <c r="P485" s="31"/>
    </row>
    <row r="486" spans="1:16" ht="15" x14ac:dyDescent="0.25">
      <c r="A486"/>
      <c r="B486"/>
      <c r="C486"/>
      <c r="D486"/>
      <c r="E486"/>
      <c r="F486"/>
      <c r="G486"/>
      <c r="H486"/>
      <c r="I486"/>
      <c r="J486"/>
      <c r="K486"/>
      <c r="L486"/>
      <c r="M486"/>
      <c r="N486"/>
      <c r="O486"/>
      <c r="P486" s="31"/>
    </row>
    <row r="487" spans="1:16" ht="15" x14ac:dyDescent="0.25">
      <c r="A487"/>
      <c r="B487"/>
      <c r="C487"/>
      <c r="D487"/>
      <c r="E487"/>
      <c r="F487"/>
      <c r="G487"/>
      <c r="H487"/>
      <c r="I487"/>
      <c r="J487"/>
      <c r="K487"/>
      <c r="L487"/>
      <c r="M487"/>
      <c r="N487"/>
      <c r="O487"/>
      <c r="P487" s="31"/>
    </row>
    <row r="488" spans="1:16" ht="15" x14ac:dyDescent="0.25">
      <c r="A488"/>
      <c r="B488"/>
      <c r="C488"/>
      <c r="D488"/>
      <c r="E488"/>
      <c r="F488"/>
      <c r="G488"/>
      <c r="H488"/>
      <c r="I488"/>
      <c r="J488"/>
      <c r="K488"/>
      <c r="L488"/>
      <c r="M488"/>
      <c r="N488"/>
      <c r="O488"/>
      <c r="P488" s="31"/>
    </row>
    <row r="489" spans="1:16" ht="15" x14ac:dyDescent="0.25">
      <c r="A489"/>
      <c r="B489"/>
      <c r="C489"/>
      <c r="D489"/>
      <c r="E489"/>
      <c r="F489"/>
      <c r="G489"/>
      <c r="H489"/>
      <c r="I489"/>
      <c r="J489"/>
      <c r="K489"/>
      <c r="L489"/>
      <c r="M489"/>
      <c r="N489"/>
      <c r="O489"/>
      <c r="P489" s="31"/>
    </row>
    <row r="490" spans="1:16" ht="15" x14ac:dyDescent="0.25">
      <c r="A490"/>
      <c r="B490"/>
      <c r="C490"/>
      <c r="D490"/>
      <c r="E490"/>
      <c r="F490"/>
      <c r="G490"/>
      <c r="H490"/>
      <c r="I490"/>
      <c r="J490"/>
      <c r="K490"/>
      <c r="L490"/>
      <c r="M490"/>
      <c r="N490"/>
      <c r="O490"/>
      <c r="P490" s="31"/>
    </row>
    <row r="491" spans="1:16" ht="15" x14ac:dyDescent="0.25">
      <c r="A491"/>
      <c r="B491"/>
      <c r="C491"/>
      <c r="D491"/>
      <c r="E491"/>
      <c r="F491"/>
      <c r="G491"/>
      <c r="H491"/>
      <c r="I491"/>
      <c r="J491"/>
      <c r="K491"/>
      <c r="L491"/>
      <c r="M491"/>
      <c r="N491"/>
      <c r="O491"/>
      <c r="P491" s="31"/>
    </row>
    <row r="492" spans="1:16" ht="15" x14ac:dyDescent="0.25">
      <c r="A492"/>
      <c r="B492"/>
      <c r="C492"/>
      <c r="D492"/>
      <c r="E492"/>
      <c r="F492"/>
      <c r="G492"/>
      <c r="H492"/>
      <c r="I492"/>
      <c r="J492"/>
      <c r="K492"/>
      <c r="L492"/>
      <c r="M492"/>
      <c r="N492"/>
      <c r="O492"/>
      <c r="P492" s="31"/>
    </row>
    <row r="493" spans="1:16" ht="15" x14ac:dyDescent="0.25">
      <c r="A493"/>
      <c r="B493"/>
      <c r="C493"/>
      <c r="D493"/>
      <c r="E493"/>
      <c r="F493"/>
      <c r="G493"/>
      <c r="H493"/>
      <c r="I493"/>
      <c r="J493"/>
      <c r="K493"/>
      <c r="L493"/>
      <c r="M493"/>
      <c r="N493"/>
      <c r="O493"/>
      <c r="P493" s="31"/>
    </row>
    <row r="494" spans="1:16" ht="15" x14ac:dyDescent="0.25">
      <c r="A494"/>
      <c r="B494"/>
      <c r="C494"/>
      <c r="D494"/>
      <c r="E494"/>
      <c r="F494"/>
      <c r="G494"/>
      <c r="H494"/>
      <c r="I494"/>
      <c r="J494"/>
      <c r="K494"/>
      <c r="L494"/>
      <c r="M494"/>
      <c r="N494"/>
      <c r="O494"/>
      <c r="P494" s="31"/>
    </row>
    <row r="495" spans="1:16" ht="15" x14ac:dyDescent="0.25">
      <c r="A495"/>
      <c r="B495"/>
      <c r="C495"/>
      <c r="D495"/>
      <c r="E495"/>
      <c r="F495"/>
      <c r="G495"/>
      <c r="H495"/>
      <c r="I495"/>
      <c r="J495"/>
      <c r="K495"/>
      <c r="L495"/>
      <c r="M495"/>
      <c r="N495"/>
      <c r="O495"/>
      <c r="P495" s="31"/>
    </row>
    <row r="496" spans="1:16" ht="15" x14ac:dyDescent="0.25">
      <c r="A496"/>
      <c r="B496"/>
      <c r="C496"/>
      <c r="D496"/>
      <c r="E496"/>
      <c r="F496"/>
      <c r="G496"/>
      <c r="H496"/>
      <c r="I496"/>
      <c r="J496"/>
      <c r="K496"/>
      <c r="L496"/>
      <c r="M496"/>
      <c r="N496"/>
      <c r="O496"/>
      <c r="P496" s="31"/>
    </row>
    <row r="497" spans="1:16" ht="15" x14ac:dyDescent="0.25">
      <c r="A497"/>
      <c r="B497"/>
      <c r="C497"/>
      <c r="D497"/>
      <c r="E497"/>
      <c r="F497"/>
      <c r="G497"/>
      <c r="H497"/>
      <c r="I497"/>
      <c r="J497"/>
      <c r="K497"/>
      <c r="L497"/>
      <c r="M497"/>
      <c r="N497"/>
      <c r="O497"/>
      <c r="P497" s="31"/>
    </row>
    <row r="498" spans="1:16" ht="15" x14ac:dyDescent="0.25">
      <c r="A498"/>
      <c r="B498"/>
      <c r="C498"/>
      <c r="D498"/>
      <c r="E498"/>
      <c r="F498"/>
      <c r="G498"/>
      <c r="H498"/>
      <c r="I498"/>
      <c r="J498"/>
      <c r="K498"/>
      <c r="L498"/>
      <c r="M498"/>
      <c r="N498"/>
      <c r="O498"/>
      <c r="P498" s="31"/>
    </row>
    <row r="499" spans="1:16" ht="15" x14ac:dyDescent="0.25">
      <c r="A499"/>
      <c r="B499"/>
      <c r="C499"/>
      <c r="D499"/>
      <c r="E499"/>
      <c r="F499"/>
      <c r="G499"/>
      <c r="H499"/>
      <c r="I499"/>
      <c r="J499"/>
      <c r="K499"/>
      <c r="L499"/>
      <c r="M499"/>
      <c r="N499"/>
      <c r="O499"/>
      <c r="P499" s="31"/>
    </row>
    <row r="500" spans="1:16" ht="15" x14ac:dyDescent="0.25">
      <c r="A500"/>
      <c r="B500"/>
      <c r="C500"/>
      <c r="D500"/>
      <c r="E500"/>
      <c r="F500"/>
      <c r="G500"/>
      <c r="H500"/>
      <c r="I500"/>
      <c r="J500"/>
      <c r="K500"/>
      <c r="L500"/>
      <c r="M500"/>
      <c r="N500"/>
      <c r="O500"/>
      <c r="P500" s="31"/>
    </row>
    <row r="501" spans="1:16" ht="15" x14ac:dyDescent="0.25">
      <c r="A501"/>
      <c r="B501"/>
      <c r="C501"/>
      <c r="D501"/>
      <c r="E501"/>
      <c r="F501"/>
      <c r="G501"/>
      <c r="H501"/>
      <c r="I501"/>
      <c r="J501"/>
      <c r="K501"/>
      <c r="L501"/>
      <c r="M501"/>
      <c r="N501"/>
      <c r="O501"/>
      <c r="P501" s="31"/>
    </row>
    <row r="502" spans="1:16" ht="15" x14ac:dyDescent="0.25">
      <c r="A502"/>
      <c r="B502"/>
      <c r="C502"/>
      <c r="D502"/>
      <c r="E502"/>
      <c r="F502"/>
      <c r="G502"/>
      <c r="H502"/>
      <c r="I502"/>
      <c r="J502"/>
      <c r="K502"/>
      <c r="L502"/>
      <c r="M502"/>
      <c r="N502"/>
      <c r="O502"/>
      <c r="P502" s="31"/>
    </row>
    <row r="503" spans="1:16" ht="15" x14ac:dyDescent="0.25">
      <c r="A503"/>
      <c r="B503"/>
      <c r="C503"/>
      <c r="D503"/>
      <c r="E503"/>
      <c r="F503"/>
      <c r="G503"/>
      <c r="H503"/>
      <c r="I503"/>
      <c r="J503"/>
      <c r="K503"/>
      <c r="L503"/>
      <c r="M503"/>
      <c r="N503"/>
      <c r="O503"/>
      <c r="P503" s="31"/>
    </row>
    <row r="504" spans="1:16" ht="15" x14ac:dyDescent="0.25">
      <c r="A504"/>
      <c r="B504"/>
      <c r="C504"/>
      <c r="D504"/>
      <c r="E504"/>
      <c r="F504"/>
      <c r="G504"/>
      <c r="H504"/>
      <c r="I504"/>
      <c r="J504"/>
      <c r="K504"/>
      <c r="L504"/>
      <c r="M504"/>
      <c r="N504"/>
      <c r="O504"/>
      <c r="P504" s="31"/>
    </row>
    <row r="505" spans="1:16" ht="15" x14ac:dyDescent="0.25">
      <c r="A505"/>
      <c r="B505"/>
      <c r="C505"/>
      <c r="D505"/>
      <c r="E505"/>
      <c r="F505"/>
      <c r="G505"/>
      <c r="H505"/>
      <c r="I505"/>
      <c r="J505"/>
      <c r="K505"/>
      <c r="L505"/>
      <c r="M505"/>
      <c r="N505"/>
      <c r="O505"/>
      <c r="P505" s="31"/>
    </row>
    <row r="506" spans="1:16" ht="15" x14ac:dyDescent="0.25">
      <c r="A506"/>
      <c r="B506"/>
      <c r="C506"/>
      <c r="D506"/>
      <c r="E506"/>
      <c r="F506"/>
      <c r="G506"/>
      <c r="H506"/>
      <c r="I506"/>
      <c r="J506"/>
      <c r="K506"/>
      <c r="L506"/>
      <c r="M506"/>
      <c r="N506"/>
      <c r="O506"/>
      <c r="P506" s="31"/>
    </row>
    <row r="507" spans="1:16" ht="15" x14ac:dyDescent="0.25">
      <c r="A507"/>
      <c r="B507"/>
      <c r="C507"/>
      <c r="D507"/>
      <c r="E507"/>
      <c r="F507"/>
      <c r="G507"/>
      <c r="H507"/>
      <c r="I507"/>
      <c r="J507"/>
      <c r="K507"/>
      <c r="L507"/>
      <c r="M507"/>
      <c r="N507"/>
      <c r="O507"/>
      <c r="P507" s="31"/>
    </row>
    <row r="508" spans="1:16" ht="15" x14ac:dyDescent="0.25">
      <c r="A508"/>
      <c r="B508"/>
      <c r="C508"/>
      <c r="D508"/>
      <c r="E508"/>
      <c r="F508"/>
      <c r="G508"/>
      <c r="H508"/>
      <c r="I508"/>
      <c r="J508"/>
      <c r="K508"/>
      <c r="L508"/>
      <c r="M508"/>
      <c r="N508"/>
      <c r="O508"/>
      <c r="P508" s="31"/>
    </row>
    <row r="509" spans="1:16" ht="15" x14ac:dyDescent="0.25">
      <c r="A509"/>
      <c r="B509"/>
      <c r="C509"/>
      <c r="D509"/>
      <c r="E509"/>
      <c r="F509"/>
      <c r="G509"/>
      <c r="H509"/>
      <c r="I509"/>
      <c r="J509"/>
      <c r="K509"/>
      <c r="L509"/>
      <c r="M509"/>
      <c r="N509"/>
      <c r="O509"/>
      <c r="P509" s="31"/>
    </row>
    <row r="510" spans="1:16" ht="15" x14ac:dyDescent="0.25">
      <c r="A510"/>
      <c r="B510"/>
      <c r="C510"/>
      <c r="D510"/>
      <c r="E510"/>
      <c r="F510"/>
      <c r="G510"/>
      <c r="H510"/>
      <c r="I510"/>
      <c r="J510"/>
      <c r="K510"/>
      <c r="L510"/>
      <c r="M510"/>
      <c r="N510"/>
      <c r="O510"/>
      <c r="P510" s="31"/>
    </row>
    <row r="511" spans="1:16" ht="15" x14ac:dyDescent="0.25">
      <c r="A511"/>
      <c r="B511"/>
      <c r="C511"/>
      <c r="D511"/>
      <c r="E511"/>
      <c r="F511"/>
      <c r="G511"/>
      <c r="H511"/>
      <c r="I511"/>
      <c r="J511"/>
      <c r="K511"/>
      <c r="L511"/>
      <c r="M511"/>
      <c r="N511"/>
      <c r="O511"/>
      <c r="P511" s="31"/>
    </row>
    <row r="512" spans="1:16" ht="15" x14ac:dyDescent="0.25">
      <c r="A512"/>
      <c r="B512"/>
      <c r="C512"/>
      <c r="D512"/>
      <c r="E512"/>
      <c r="F512"/>
      <c r="G512"/>
      <c r="H512"/>
      <c r="I512"/>
      <c r="J512"/>
      <c r="K512"/>
      <c r="L512"/>
      <c r="M512"/>
      <c r="N512"/>
      <c r="O512"/>
      <c r="P512" s="31"/>
    </row>
    <row r="513" spans="1:16" ht="15" x14ac:dyDescent="0.25">
      <c r="A513"/>
      <c r="B513"/>
      <c r="C513"/>
      <c r="D513"/>
      <c r="E513"/>
      <c r="F513"/>
      <c r="G513"/>
      <c r="H513"/>
      <c r="I513"/>
      <c r="J513"/>
      <c r="K513"/>
      <c r="L513"/>
      <c r="M513"/>
      <c r="N513"/>
      <c r="O513"/>
      <c r="P513" s="31"/>
    </row>
    <row r="514" spans="1:16" ht="15" x14ac:dyDescent="0.25">
      <c r="A514"/>
      <c r="B514"/>
      <c r="C514"/>
      <c r="D514"/>
      <c r="E514"/>
      <c r="F514"/>
      <c r="G514"/>
      <c r="H514"/>
      <c r="I514"/>
      <c r="J514"/>
      <c r="K514"/>
      <c r="L514"/>
      <c r="M514"/>
      <c r="N514"/>
      <c r="O514"/>
      <c r="P514" s="31"/>
    </row>
    <row r="515" spans="1:16" ht="15" x14ac:dyDescent="0.25">
      <c r="A515"/>
      <c r="B515"/>
      <c r="C515"/>
      <c r="D515"/>
      <c r="E515"/>
      <c r="F515"/>
      <c r="G515"/>
      <c r="H515"/>
      <c r="I515"/>
      <c r="J515"/>
      <c r="K515"/>
      <c r="L515"/>
      <c r="M515"/>
      <c r="N515"/>
      <c r="O515"/>
      <c r="P515" s="31"/>
    </row>
    <row r="516" spans="1:16" ht="15" x14ac:dyDescent="0.25">
      <c r="A516"/>
      <c r="B516"/>
      <c r="C516"/>
      <c r="D516"/>
      <c r="E516"/>
      <c r="F516"/>
      <c r="G516"/>
      <c r="H516"/>
      <c r="I516"/>
      <c r="J516"/>
      <c r="K516"/>
      <c r="L516"/>
      <c r="M516"/>
      <c r="N516"/>
      <c r="O516"/>
      <c r="P516" s="31"/>
    </row>
    <row r="517" spans="1:16" ht="15" x14ac:dyDescent="0.25">
      <c r="A517"/>
      <c r="B517"/>
      <c r="C517"/>
      <c r="D517"/>
      <c r="E517"/>
      <c r="F517"/>
      <c r="G517"/>
      <c r="H517"/>
      <c r="I517"/>
      <c r="J517"/>
      <c r="K517"/>
      <c r="L517"/>
      <c r="M517"/>
      <c r="N517"/>
      <c r="O517"/>
      <c r="P517" s="31"/>
    </row>
    <row r="518" spans="1:16" ht="15" x14ac:dyDescent="0.25">
      <c r="A518"/>
      <c r="B518"/>
      <c r="C518"/>
      <c r="D518"/>
      <c r="E518"/>
      <c r="F518"/>
      <c r="G518"/>
      <c r="H518"/>
      <c r="I518"/>
      <c r="J518"/>
      <c r="K518"/>
      <c r="L518"/>
      <c r="M518"/>
      <c r="N518"/>
      <c r="O518"/>
      <c r="P518" s="31"/>
    </row>
    <row r="519" spans="1:16" ht="15" x14ac:dyDescent="0.25">
      <c r="A519"/>
      <c r="B519"/>
      <c r="C519"/>
      <c r="D519"/>
      <c r="E519"/>
      <c r="F519"/>
      <c r="G519"/>
      <c r="H519"/>
      <c r="I519"/>
      <c r="J519"/>
      <c r="K519"/>
      <c r="L519"/>
      <c r="M519"/>
      <c r="N519"/>
      <c r="O519"/>
      <c r="P519" s="31"/>
    </row>
    <row r="520" spans="1:16" ht="15" x14ac:dyDescent="0.25">
      <c r="A520"/>
      <c r="B520"/>
      <c r="C520"/>
      <c r="D520"/>
      <c r="E520"/>
      <c r="F520"/>
      <c r="G520"/>
      <c r="H520"/>
      <c r="I520"/>
      <c r="J520"/>
      <c r="K520"/>
      <c r="L520"/>
      <c r="M520"/>
      <c r="N520"/>
      <c r="O520"/>
      <c r="P520" s="31"/>
    </row>
    <row r="521" spans="1:16" ht="15" x14ac:dyDescent="0.25">
      <c r="A521"/>
      <c r="B521"/>
      <c r="C521"/>
      <c r="D521"/>
      <c r="E521"/>
      <c r="F521"/>
      <c r="G521"/>
      <c r="H521"/>
      <c r="I521"/>
      <c r="J521"/>
      <c r="K521"/>
      <c r="L521"/>
      <c r="M521"/>
      <c r="N521"/>
      <c r="O521"/>
      <c r="P521" s="31"/>
    </row>
    <row r="522" spans="1:16" ht="15" x14ac:dyDescent="0.25">
      <c r="A522"/>
      <c r="B522"/>
      <c r="C522"/>
      <c r="D522"/>
      <c r="E522"/>
      <c r="F522"/>
      <c r="G522"/>
      <c r="H522"/>
      <c r="I522"/>
      <c r="J522"/>
      <c r="K522"/>
      <c r="L522"/>
      <c r="M522"/>
      <c r="N522"/>
      <c r="O522"/>
      <c r="P522" s="31"/>
    </row>
    <row r="523" spans="1:16" ht="15" x14ac:dyDescent="0.25">
      <c r="A523"/>
      <c r="B523"/>
      <c r="C523"/>
      <c r="D523"/>
      <c r="E523"/>
      <c r="F523"/>
      <c r="G523"/>
      <c r="H523"/>
      <c r="I523"/>
      <c r="J523"/>
      <c r="K523"/>
      <c r="L523"/>
      <c r="M523"/>
      <c r="N523"/>
      <c r="O523"/>
      <c r="P523" s="31"/>
    </row>
    <row r="524" spans="1:16" ht="15" x14ac:dyDescent="0.25">
      <c r="A524"/>
      <c r="B524"/>
      <c r="C524"/>
      <c r="D524"/>
      <c r="E524"/>
      <c r="F524"/>
      <c r="G524"/>
      <c r="H524"/>
      <c r="I524"/>
      <c r="J524"/>
      <c r="K524"/>
      <c r="L524"/>
      <c r="M524"/>
      <c r="N524"/>
      <c r="O524"/>
      <c r="P524" s="31"/>
    </row>
    <row r="525" spans="1:16" ht="15" x14ac:dyDescent="0.25">
      <c r="A525"/>
      <c r="B525"/>
      <c r="C525"/>
      <c r="D525"/>
      <c r="E525"/>
      <c r="F525"/>
      <c r="G525"/>
      <c r="H525"/>
      <c r="I525"/>
      <c r="J525"/>
      <c r="K525"/>
      <c r="L525"/>
      <c r="M525"/>
      <c r="N525"/>
      <c r="O525"/>
      <c r="P525" s="31"/>
    </row>
    <row r="526" spans="1:16" ht="15" x14ac:dyDescent="0.25">
      <c r="A526"/>
      <c r="B526"/>
      <c r="C526"/>
      <c r="D526"/>
      <c r="E526"/>
      <c r="F526"/>
      <c r="G526"/>
      <c r="H526"/>
      <c r="I526"/>
      <c r="J526"/>
      <c r="K526"/>
      <c r="L526"/>
      <c r="M526"/>
      <c r="N526"/>
      <c r="O526"/>
      <c r="P526" s="31"/>
    </row>
    <row r="527" spans="1:16" ht="15" x14ac:dyDescent="0.25">
      <c r="A527"/>
      <c r="B527"/>
      <c r="C527"/>
      <c r="D527"/>
      <c r="E527"/>
      <c r="F527"/>
      <c r="G527"/>
      <c r="H527"/>
      <c r="I527"/>
      <c r="J527"/>
      <c r="K527"/>
      <c r="L527"/>
      <c r="M527"/>
      <c r="N527"/>
      <c r="O527"/>
      <c r="P527" s="31"/>
    </row>
    <row r="528" spans="1:16" ht="15" x14ac:dyDescent="0.25">
      <c r="A528"/>
      <c r="B528"/>
      <c r="C528"/>
      <c r="D528"/>
      <c r="E528"/>
      <c r="F528"/>
      <c r="G528"/>
      <c r="H528"/>
      <c r="I528"/>
      <c r="J528"/>
      <c r="K528"/>
      <c r="L528"/>
      <c r="M528"/>
      <c r="N528"/>
      <c r="O528"/>
      <c r="P528" s="31"/>
    </row>
    <row r="529" spans="1:16" ht="15" x14ac:dyDescent="0.25">
      <c r="A529"/>
      <c r="B529"/>
      <c r="C529"/>
      <c r="D529"/>
      <c r="E529"/>
      <c r="F529"/>
      <c r="G529"/>
      <c r="H529"/>
      <c r="I529"/>
      <c r="J529"/>
      <c r="K529"/>
      <c r="L529"/>
      <c r="M529"/>
      <c r="N529"/>
      <c r="O529"/>
      <c r="P529" s="31"/>
    </row>
    <row r="530" spans="1:16" ht="15" x14ac:dyDescent="0.25">
      <c r="A530"/>
      <c r="B530"/>
      <c r="C530"/>
      <c r="D530"/>
      <c r="E530"/>
      <c r="F530"/>
      <c r="G530"/>
      <c r="H530"/>
      <c r="I530"/>
      <c r="J530"/>
      <c r="K530"/>
      <c r="L530"/>
      <c r="M530"/>
      <c r="N530"/>
      <c r="O530"/>
      <c r="P530" s="31"/>
    </row>
    <row r="531" spans="1:16" ht="15" x14ac:dyDescent="0.25">
      <c r="A531"/>
      <c r="B531"/>
      <c r="C531"/>
      <c r="D531"/>
      <c r="E531"/>
      <c r="F531"/>
      <c r="G531"/>
      <c r="H531"/>
      <c r="I531"/>
      <c r="J531"/>
      <c r="K531"/>
      <c r="L531"/>
      <c r="M531"/>
      <c r="N531"/>
      <c r="O531"/>
      <c r="P531" s="31"/>
    </row>
    <row r="532" spans="1:16" ht="15" x14ac:dyDescent="0.25">
      <c r="A532"/>
      <c r="B532"/>
      <c r="C532"/>
      <c r="D532"/>
      <c r="E532"/>
      <c r="F532"/>
      <c r="G532"/>
      <c r="H532"/>
      <c r="I532"/>
      <c r="J532"/>
      <c r="K532"/>
      <c r="L532"/>
      <c r="M532"/>
      <c r="N532"/>
      <c r="O532"/>
      <c r="P532" s="31"/>
    </row>
    <row r="533" spans="1:16" ht="15" x14ac:dyDescent="0.25">
      <c r="A533"/>
      <c r="B533"/>
      <c r="C533"/>
      <c r="D533"/>
      <c r="E533"/>
      <c r="F533"/>
      <c r="G533"/>
      <c r="H533"/>
      <c r="I533"/>
      <c r="J533"/>
      <c r="K533"/>
      <c r="L533"/>
      <c r="M533"/>
      <c r="N533"/>
      <c r="O533"/>
      <c r="P533" s="31"/>
    </row>
    <row r="534" spans="1:16" ht="15" x14ac:dyDescent="0.25">
      <c r="A534"/>
      <c r="B534"/>
      <c r="C534"/>
      <c r="D534"/>
      <c r="E534"/>
      <c r="F534"/>
      <c r="G534"/>
      <c r="H534"/>
      <c r="I534"/>
      <c r="J534"/>
      <c r="K534"/>
      <c r="L534"/>
      <c r="M534"/>
      <c r="N534"/>
      <c r="O534"/>
      <c r="P534" s="31"/>
    </row>
    <row r="535" spans="1:16" ht="15" x14ac:dyDescent="0.25">
      <c r="A535"/>
      <c r="B535"/>
      <c r="C535"/>
      <c r="D535"/>
      <c r="E535"/>
      <c r="F535"/>
      <c r="G535"/>
      <c r="H535"/>
      <c r="I535"/>
      <c r="J535"/>
      <c r="K535"/>
      <c r="L535"/>
      <c r="M535"/>
      <c r="N535"/>
      <c r="O535"/>
      <c r="P535" s="31"/>
    </row>
    <row r="536" spans="1:16" ht="15" x14ac:dyDescent="0.25">
      <c r="A536"/>
      <c r="B536"/>
      <c r="C536"/>
      <c r="D536"/>
      <c r="E536"/>
      <c r="F536"/>
      <c r="G536"/>
      <c r="H536"/>
      <c r="I536"/>
      <c r="J536"/>
      <c r="K536"/>
      <c r="L536"/>
      <c r="M536"/>
      <c r="N536"/>
      <c r="O536"/>
      <c r="P536" s="31"/>
    </row>
    <row r="537" spans="1:16" ht="15" x14ac:dyDescent="0.25">
      <c r="A537"/>
      <c r="B537"/>
      <c r="C537"/>
      <c r="D537"/>
      <c r="E537"/>
      <c r="F537"/>
      <c r="G537"/>
      <c r="H537"/>
      <c r="I537"/>
      <c r="J537"/>
      <c r="K537"/>
      <c r="L537"/>
      <c r="M537"/>
      <c r="N537"/>
      <c r="O537"/>
      <c r="P537" s="31"/>
    </row>
    <row r="538" spans="1:16" ht="15" x14ac:dyDescent="0.25">
      <c r="A538"/>
      <c r="B538"/>
      <c r="C538"/>
      <c r="D538"/>
      <c r="E538"/>
      <c r="F538"/>
      <c r="G538"/>
      <c r="H538"/>
      <c r="I538"/>
      <c r="J538"/>
      <c r="K538"/>
      <c r="L538"/>
      <c r="M538"/>
      <c r="N538"/>
      <c r="O538"/>
      <c r="P538" s="31"/>
    </row>
    <row r="539" spans="1:16" ht="15" x14ac:dyDescent="0.25">
      <c r="A539"/>
      <c r="B539"/>
      <c r="C539"/>
      <c r="D539"/>
      <c r="E539"/>
      <c r="F539"/>
      <c r="G539"/>
      <c r="H539"/>
      <c r="I539"/>
      <c r="J539"/>
      <c r="K539"/>
      <c r="L539"/>
      <c r="M539"/>
      <c r="N539"/>
      <c r="O539"/>
      <c r="P539" s="31"/>
    </row>
    <row r="540" spans="1:16" ht="15" x14ac:dyDescent="0.25">
      <c r="A540"/>
      <c r="B540"/>
      <c r="C540"/>
      <c r="D540"/>
      <c r="E540"/>
      <c r="F540"/>
      <c r="G540"/>
      <c r="H540"/>
      <c r="I540"/>
      <c r="J540"/>
      <c r="K540"/>
      <c r="L540"/>
      <c r="M540"/>
      <c r="N540"/>
      <c r="O540"/>
      <c r="P540" s="31"/>
    </row>
    <row r="541" spans="1:16" ht="15" x14ac:dyDescent="0.25">
      <c r="A541"/>
      <c r="B541"/>
      <c r="C541"/>
      <c r="D541"/>
      <c r="E541"/>
      <c r="F541"/>
      <c r="G541"/>
      <c r="H541"/>
      <c r="I541"/>
      <c r="J541"/>
      <c r="K541"/>
      <c r="L541"/>
      <c r="M541"/>
      <c r="N541"/>
      <c r="O541"/>
      <c r="P541" s="31"/>
    </row>
    <row r="542" spans="1:16" ht="15" x14ac:dyDescent="0.25">
      <c r="A542"/>
      <c r="B542"/>
      <c r="C542"/>
      <c r="D542"/>
      <c r="E542"/>
      <c r="F542"/>
      <c r="G542"/>
      <c r="H542"/>
      <c r="I542"/>
      <c r="J542"/>
      <c r="K542"/>
      <c r="L542"/>
      <c r="M542"/>
      <c r="N542"/>
      <c r="O542"/>
      <c r="P542" s="31"/>
    </row>
    <row r="543" spans="1:16" ht="15" x14ac:dyDescent="0.25">
      <c r="A543"/>
      <c r="B543"/>
      <c r="C543"/>
      <c r="D543"/>
      <c r="E543"/>
      <c r="F543"/>
      <c r="G543"/>
      <c r="H543"/>
      <c r="I543"/>
      <c r="J543"/>
      <c r="K543"/>
      <c r="L543"/>
      <c r="M543"/>
      <c r="N543"/>
      <c r="O543"/>
      <c r="P543" s="31"/>
    </row>
    <row r="544" spans="1:16" ht="15" x14ac:dyDescent="0.25">
      <c r="A544"/>
      <c r="B544"/>
      <c r="C544"/>
      <c r="D544"/>
      <c r="E544"/>
      <c r="F544"/>
      <c r="G544"/>
      <c r="H544"/>
      <c r="I544"/>
      <c r="J544"/>
      <c r="K544"/>
      <c r="L544"/>
      <c r="M544"/>
      <c r="N544"/>
      <c r="O544"/>
      <c r="P544" s="31"/>
    </row>
    <row r="545" spans="1:16" ht="15" x14ac:dyDescent="0.25">
      <c r="A545"/>
      <c r="B545"/>
      <c r="C545"/>
      <c r="D545"/>
      <c r="E545"/>
      <c r="F545"/>
      <c r="G545"/>
      <c r="H545"/>
      <c r="I545"/>
      <c r="J545"/>
      <c r="K545"/>
      <c r="L545"/>
      <c r="M545"/>
      <c r="N545"/>
      <c r="O545"/>
      <c r="P545" s="31"/>
    </row>
    <row r="546" spans="1:16" ht="15" x14ac:dyDescent="0.25">
      <c r="A546"/>
      <c r="B546"/>
      <c r="C546"/>
      <c r="D546"/>
      <c r="E546"/>
      <c r="F546"/>
      <c r="G546"/>
      <c r="H546"/>
      <c r="I546"/>
      <c r="J546"/>
      <c r="K546"/>
      <c r="L546"/>
      <c r="M546"/>
      <c r="N546"/>
      <c r="O546"/>
      <c r="P546" s="31"/>
    </row>
    <row r="547" spans="1:16" ht="15" x14ac:dyDescent="0.25">
      <c r="A547"/>
      <c r="B547"/>
      <c r="C547"/>
      <c r="D547"/>
      <c r="E547"/>
      <c r="F547"/>
      <c r="G547"/>
      <c r="H547"/>
      <c r="I547"/>
      <c r="J547"/>
      <c r="K547"/>
      <c r="L547"/>
      <c r="M547"/>
      <c r="N547"/>
      <c r="O547"/>
      <c r="P547" s="31"/>
    </row>
    <row r="548" spans="1:16" ht="15" x14ac:dyDescent="0.25">
      <c r="A548"/>
      <c r="B548"/>
      <c r="C548"/>
      <c r="D548"/>
      <c r="E548"/>
      <c r="F548"/>
      <c r="G548"/>
      <c r="H548"/>
      <c r="I548"/>
      <c r="J548"/>
      <c r="K548"/>
      <c r="L548"/>
      <c r="M548"/>
      <c r="N548"/>
      <c r="O548"/>
      <c r="P548" s="31"/>
    </row>
    <row r="549" spans="1:16" ht="15" x14ac:dyDescent="0.25">
      <c r="A549"/>
      <c r="B549"/>
      <c r="C549"/>
      <c r="D549"/>
      <c r="E549"/>
      <c r="F549"/>
      <c r="G549"/>
      <c r="H549"/>
      <c r="I549"/>
      <c r="J549"/>
      <c r="K549"/>
      <c r="L549"/>
      <c r="M549"/>
      <c r="N549"/>
      <c r="O549"/>
      <c r="P549" s="31"/>
    </row>
    <row r="550" spans="1:16" ht="15" x14ac:dyDescent="0.25">
      <c r="A550"/>
      <c r="B550"/>
      <c r="C550"/>
      <c r="D550"/>
      <c r="E550"/>
      <c r="F550"/>
      <c r="G550"/>
      <c r="H550"/>
      <c r="I550"/>
      <c r="J550"/>
      <c r="K550"/>
      <c r="L550"/>
      <c r="M550"/>
      <c r="N550"/>
      <c r="O550"/>
      <c r="P550" s="31"/>
    </row>
    <row r="551" spans="1:16" ht="15" x14ac:dyDescent="0.25">
      <c r="A551"/>
      <c r="B551"/>
      <c r="C551"/>
      <c r="D551"/>
      <c r="E551"/>
      <c r="F551"/>
      <c r="G551"/>
      <c r="H551"/>
      <c r="I551"/>
      <c r="J551"/>
      <c r="K551"/>
      <c r="L551"/>
      <c r="M551"/>
      <c r="N551"/>
      <c r="O551"/>
      <c r="P551" s="31"/>
    </row>
    <row r="552" spans="1:16" ht="15" x14ac:dyDescent="0.25">
      <c r="A552"/>
      <c r="B552"/>
      <c r="C552"/>
      <c r="D552"/>
      <c r="E552"/>
      <c r="F552"/>
      <c r="G552"/>
      <c r="H552"/>
      <c r="I552"/>
      <c r="J552"/>
      <c r="K552"/>
      <c r="L552"/>
      <c r="M552"/>
      <c r="N552"/>
      <c r="O552"/>
      <c r="P552" s="31"/>
    </row>
    <row r="553" spans="1:16" ht="15" x14ac:dyDescent="0.25">
      <c r="A553"/>
      <c r="B553"/>
      <c r="C553"/>
      <c r="D553"/>
      <c r="E553"/>
      <c r="F553"/>
      <c r="G553"/>
      <c r="H553"/>
      <c r="I553"/>
      <c r="J553"/>
      <c r="K553"/>
      <c r="L553"/>
      <c r="M553"/>
      <c r="N553"/>
      <c r="O553"/>
      <c r="P553" s="31"/>
    </row>
    <row r="554" spans="1:16" ht="15" x14ac:dyDescent="0.25">
      <c r="A554"/>
      <c r="B554"/>
      <c r="C554"/>
      <c r="D554"/>
      <c r="E554"/>
      <c r="F554"/>
      <c r="G554"/>
      <c r="H554"/>
      <c r="I554"/>
      <c r="J554"/>
      <c r="K554"/>
      <c r="L554"/>
      <c r="M554"/>
      <c r="N554"/>
      <c r="O554"/>
      <c r="P554" s="31"/>
    </row>
    <row r="555" spans="1:16" ht="15" x14ac:dyDescent="0.25">
      <c r="A555"/>
      <c r="B555"/>
      <c r="C555"/>
      <c r="D555"/>
      <c r="E555"/>
      <c r="F555"/>
      <c r="G555"/>
      <c r="H555"/>
      <c r="I555"/>
      <c r="J555"/>
      <c r="K555"/>
      <c r="L555"/>
      <c r="M555"/>
      <c r="N555"/>
      <c r="O555"/>
      <c r="P555" s="31"/>
    </row>
    <row r="556" spans="1:16" ht="15" x14ac:dyDescent="0.25">
      <c r="A556"/>
      <c r="B556"/>
      <c r="C556"/>
      <c r="D556"/>
      <c r="E556"/>
      <c r="F556"/>
      <c r="G556"/>
      <c r="H556"/>
      <c r="I556"/>
      <c r="J556"/>
      <c r="K556"/>
      <c r="L556"/>
      <c r="M556"/>
      <c r="N556"/>
      <c r="O556"/>
      <c r="P556" s="31"/>
    </row>
    <row r="557" spans="1:16" ht="15" x14ac:dyDescent="0.25">
      <c r="A557"/>
      <c r="B557"/>
      <c r="C557"/>
      <c r="D557"/>
      <c r="E557"/>
      <c r="F557"/>
      <c r="G557"/>
      <c r="H557"/>
      <c r="I557"/>
      <c r="J557"/>
      <c r="K557"/>
      <c r="L557"/>
      <c r="M557"/>
      <c r="N557"/>
      <c r="O557"/>
      <c r="P557" s="31"/>
    </row>
    <row r="558" spans="1:16" ht="15" x14ac:dyDescent="0.25">
      <c r="A558"/>
      <c r="B558"/>
      <c r="C558"/>
      <c r="D558"/>
      <c r="E558"/>
      <c r="F558"/>
      <c r="G558"/>
      <c r="H558"/>
      <c r="I558"/>
      <c r="J558"/>
      <c r="K558"/>
      <c r="L558"/>
      <c r="M558"/>
      <c r="N558"/>
      <c r="O558"/>
      <c r="P558" s="31"/>
    </row>
    <row r="559" spans="1:16" ht="15" x14ac:dyDescent="0.25">
      <c r="A559"/>
      <c r="B559"/>
      <c r="C559"/>
      <c r="D559"/>
      <c r="E559"/>
      <c r="F559"/>
      <c r="G559"/>
      <c r="H559"/>
      <c r="I559"/>
      <c r="J559"/>
      <c r="K559"/>
      <c r="L559"/>
      <c r="M559"/>
      <c r="N559"/>
      <c r="O559"/>
      <c r="P559" s="31"/>
    </row>
    <row r="560" spans="1:16" ht="15" x14ac:dyDescent="0.25">
      <c r="A560"/>
      <c r="B560"/>
      <c r="C560"/>
      <c r="D560"/>
      <c r="E560"/>
      <c r="F560"/>
      <c r="G560"/>
      <c r="H560"/>
      <c r="I560"/>
      <c r="J560"/>
      <c r="K560"/>
      <c r="L560"/>
      <c r="M560"/>
      <c r="N560"/>
      <c r="O560"/>
      <c r="P560" s="31"/>
    </row>
    <row r="561" spans="1:16" ht="15" x14ac:dyDescent="0.25">
      <c r="A561"/>
      <c r="B561"/>
      <c r="C561"/>
      <c r="D561"/>
      <c r="E561"/>
      <c r="F561"/>
      <c r="G561"/>
      <c r="H561"/>
      <c r="I561"/>
      <c r="J561"/>
      <c r="K561"/>
      <c r="L561"/>
      <c r="M561"/>
      <c r="N561"/>
      <c r="O561"/>
      <c r="P561" s="31"/>
    </row>
    <row r="562" spans="1:16" ht="15" x14ac:dyDescent="0.25">
      <c r="A562"/>
      <c r="B562"/>
      <c r="C562"/>
      <c r="D562"/>
      <c r="E562"/>
      <c r="F562"/>
      <c r="G562"/>
      <c r="H562"/>
      <c r="I562"/>
      <c r="J562"/>
      <c r="K562"/>
      <c r="L562"/>
      <c r="M562"/>
      <c r="N562"/>
      <c r="O562"/>
      <c r="P562" s="31"/>
    </row>
    <row r="563" spans="1:16" ht="15" x14ac:dyDescent="0.25">
      <c r="A563"/>
      <c r="B563"/>
      <c r="C563"/>
      <c r="D563"/>
      <c r="E563"/>
      <c r="F563"/>
      <c r="G563"/>
      <c r="H563"/>
      <c r="I563"/>
      <c r="J563"/>
      <c r="K563"/>
      <c r="L563"/>
      <c r="M563"/>
      <c r="N563"/>
      <c r="O563"/>
      <c r="P563" s="31"/>
    </row>
    <row r="564" spans="1:16" ht="15" x14ac:dyDescent="0.25">
      <c r="A564"/>
      <c r="B564"/>
      <c r="C564"/>
      <c r="D564"/>
      <c r="E564"/>
      <c r="F564"/>
      <c r="G564"/>
      <c r="H564"/>
      <c r="I564"/>
      <c r="J564"/>
      <c r="K564"/>
      <c r="L564"/>
      <c r="M564"/>
      <c r="N564"/>
      <c r="O564"/>
      <c r="P564" s="31"/>
    </row>
    <row r="565" spans="1:16" ht="15" x14ac:dyDescent="0.25">
      <c r="A565"/>
      <c r="B565"/>
      <c r="C565"/>
      <c r="D565"/>
      <c r="E565"/>
      <c r="F565"/>
      <c r="G565"/>
      <c r="H565"/>
      <c r="I565"/>
      <c r="J565"/>
      <c r="K565"/>
      <c r="L565"/>
      <c r="M565"/>
      <c r="N565"/>
      <c r="O565"/>
      <c r="P565" s="31"/>
    </row>
    <row r="566" spans="1:16" ht="15" x14ac:dyDescent="0.25">
      <c r="A566"/>
      <c r="B566"/>
      <c r="C566"/>
      <c r="D566"/>
      <c r="E566"/>
      <c r="F566"/>
      <c r="G566"/>
      <c r="H566"/>
      <c r="I566"/>
      <c r="J566"/>
      <c r="K566"/>
      <c r="L566"/>
      <c r="M566"/>
      <c r="N566"/>
      <c r="O566"/>
      <c r="P566" s="31"/>
    </row>
    <row r="567" spans="1:16" ht="15" x14ac:dyDescent="0.25">
      <c r="A567"/>
      <c r="B567"/>
      <c r="C567"/>
      <c r="D567"/>
      <c r="E567"/>
      <c r="F567"/>
      <c r="G567"/>
      <c r="H567"/>
      <c r="I567"/>
      <c r="J567"/>
      <c r="K567"/>
      <c r="L567"/>
      <c r="M567"/>
      <c r="N567"/>
      <c r="O567"/>
      <c r="P567" s="31"/>
    </row>
    <row r="568" spans="1:16" ht="15" x14ac:dyDescent="0.25">
      <c r="A568"/>
      <c r="B568"/>
      <c r="C568"/>
      <c r="D568"/>
      <c r="E568"/>
      <c r="F568"/>
      <c r="G568"/>
      <c r="H568"/>
      <c r="I568"/>
      <c r="J568"/>
      <c r="K568"/>
      <c r="L568"/>
      <c r="M568"/>
      <c r="N568"/>
      <c r="O568"/>
      <c r="P568" s="31"/>
    </row>
    <row r="569" spans="1:16" ht="15" x14ac:dyDescent="0.25">
      <c r="A569"/>
      <c r="B569"/>
      <c r="C569"/>
      <c r="D569"/>
      <c r="E569"/>
      <c r="F569"/>
      <c r="G569"/>
      <c r="H569"/>
      <c r="I569"/>
      <c r="J569"/>
      <c r="K569"/>
      <c r="L569"/>
      <c r="M569"/>
      <c r="N569"/>
      <c r="O569"/>
      <c r="P569" s="31"/>
    </row>
    <row r="570" spans="1:16" ht="15" x14ac:dyDescent="0.25">
      <c r="A570"/>
      <c r="B570"/>
      <c r="C570"/>
      <c r="D570"/>
      <c r="E570"/>
      <c r="F570"/>
      <c r="G570"/>
      <c r="H570"/>
      <c r="I570"/>
      <c r="J570"/>
      <c r="K570"/>
      <c r="L570"/>
      <c r="M570"/>
      <c r="N570"/>
      <c r="O570"/>
      <c r="P570" s="31"/>
    </row>
    <row r="571" spans="1:16" ht="15" x14ac:dyDescent="0.25">
      <c r="A571"/>
      <c r="B571"/>
      <c r="C571"/>
      <c r="D571"/>
      <c r="E571"/>
      <c r="F571"/>
      <c r="G571"/>
      <c r="H571"/>
      <c r="I571"/>
      <c r="J571"/>
      <c r="K571"/>
      <c r="L571"/>
      <c r="M571"/>
      <c r="N571"/>
      <c r="O571"/>
      <c r="P571" s="31"/>
    </row>
    <row r="572" spans="1:16" ht="15" x14ac:dyDescent="0.25">
      <c r="A572"/>
      <c r="B572"/>
      <c r="C572"/>
      <c r="D572"/>
      <c r="E572"/>
      <c r="F572"/>
      <c r="G572"/>
      <c r="H572"/>
      <c r="I572"/>
      <c r="J572"/>
      <c r="K572"/>
      <c r="L572"/>
      <c r="M572"/>
      <c r="N572"/>
      <c r="O572"/>
      <c r="P572" s="31"/>
    </row>
    <row r="573" spans="1:16" ht="15" x14ac:dyDescent="0.25">
      <c r="A573"/>
      <c r="B573"/>
      <c r="C573"/>
      <c r="D573"/>
      <c r="E573"/>
      <c r="F573"/>
      <c r="G573"/>
      <c r="H573"/>
      <c r="I573"/>
      <c r="J573"/>
      <c r="K573"/>
      <c r="L573"/>
      <c r="M573"/>
      <c r="N573"/>
      <c r="O573"/>
      <c r="P573" s="31"/>
    </row>
    <row r="574" spans="1:16" ht="15" x14ac:dyDescent="0.25">
      <c r="A574"/>
      <c r="B574"/>
      <c r="C574"/>
      <c r="D574"/>
      <c r="E574"/>
      <c r="F574"/>
      <c r="G574"/>
      <c r="H574"/>
      <c r="I574"/>
      <c r="J574"/>
      <c r="K574"/>
      <c r="L574"/>
      <c r="M574"/>
      <c r="N574"/>
      <c r="O574"/>
      <c r="P574" s="31"/>
    </row>
    <row r="575" spans="1:16" ht="15" x14ac:dyDescent="0.25">
      <c r="A575"/>
      <c r="B575"/>
      <c r="C575"/>
      <c r="D575"/>
      <c r="E575"/>
      <c r="F575"/>
      <c r="G575"/>
      <c r="H575"/>
      <c r="I575"/>
      <c r="J575"/>
      <c r="K575"/>
      <c r="L575"/>
      <c r="M575"/>
      <c r="N575"/>
      <c r="O575"/>
      <c r="P575" s="31"/>
    </row>
    <row r="576" spans="1:16" ht="15" x14ac:dyDescent="0.25">
      <c r="A576"/>
      <c r="B576"/>
      <c r="C576"/>
      <c r="D576"/>
      <c r="E576"/>
      <c r="F576"/>
      <c r="G576"/>
      <c r="H576"/>
      <c r="I576"/>
      <c r="J576"/>
      <c r="K576"/>
      <c r="L576"/>
      <c r="M576"/>
      <c r="N576"/>
      <c r="O576"/>
      <c r="P576" s="31"/>
    </row>
    <row r="577" spans="1:16" ht="15" x14ac:dyDescent="0.25">
      <c r="A577"/>
      <c r="B577"/>
      <c r="C577"/>
      <c r="D577"/>
      <c r="E577"/>
      <c r="F577"/>
      <c r="G577"/>
      <c r="H577"/>
      <c r="I577"/>
      <c r="J577"/>
      <c r="K577"/>
      <c r="L577"/>
      <c r="M577"/>
      <c r="N577"/>
      <c r="O577"/>
      <c r="P577" s="31"/>
    </row>
    <row r="578" spans="1:16" ht="15" x14ac:dyDescent="0.25">
      <c r="A578"/>
      <c r="B578"/>
      <c r="C578"/>
      <c r="D578"/>
      <c r="E578"/>
      <c r="F578"/>
      <c r="G578"/>
      <c r="H578"/>
      <c r="I578"/>
      <c r="J578"/>
      <c r="K578"/>
      <c r="L578"/>
      <c r="M578"/>
      <c r="N578"/>
      <c r="O578"/>
      <c r="P578" s="31"/>
    </row>
    <row r="579" spans="1:16" ht="15" x14ac:dyDescent="0.25">
      <c r="A579"/>
      <c r="B579"/>
      <c r="C579"/>
      <c r="D579"/>
      <c r="E579"/>
      <c r="F579"/>
      <c r="G579"/>
      <c r="H579"/>
      <c r="I579"/>
      <c r="J579"/>
      <c r="K579"/>
      <c r="L579"/>
      <c r="M579"/>
      <c r="N579"/>
      <c r="O579"/>
      <c r="P579" s="31"/>
    </row>
    <row r="580" spans="1:16" ht="15" x14ac:dyDescent="0.25">
      <c r="A580"/>
      <c r="B580"/>
      <c r="C580"/>
      <c r="D580"/>
      <c r="E580"/>
      <c r="F580"/>
      <c r="G580"/>
      <c r="H580"/>
      <c r="I580"/>
      <c r="J580"/>
      <c r="K580"/>
      <c r="L580"/>
      <c r="M580"/>
      <c r="N580"/>
      <c r="O580"/>
      <c r="P580" s="31"/>
    </row>
    <row r="581" spans="1:16" ht="15" x14ac:dyDescent="0.25">
      <c r="A581"/>
      <c r="B581"/>
      <c r="C581"/>
      <c r="D581"/>
      <c r="E581"/>
      <c r="F581"/>
      <c r="G581"/>
      <c r="H581"/>
      <c r="I581"/>
      <c r="J581"/>
      <c r="K581"/>
      <c r="L581"/>
      <c r="M581"/>
      <c r="N581"/>
      <c r="O581"/>
      <c r="P581" s="31"/>
    </row>
    <row r="582" spans="1:16" ht="15" x14ac:dyDescent="0.25">
      <c r="A582"/>
      <c r="B582"/>
      <c r="C582"/>
      <c r="D582"/>
      <c r="E582"/>
      <c r="F582"/>
      <c r="G582"/>
      <c r="H582"/>
      <c r="I582"/>
      <c r="J582"/>
      <c r="K582"/>
      <c r="L582"/>
      <c r="M582"/>
      <c r="N582"/>
      <c r="O582"/>
      <c r="P582" s="31"/>
    </row>
    <row r="583" spans="1:16" ht="15" x14ac:dyDescent="0.25">
      <c r="A583"/>
      <c r="B583"/>
      <c r="C583"/>
      <c r="D583"/>
      <c r="E583"/>
      <c r="F583"/>
      <c r="G583"/>
      <c r="H583"/>
      <c r="I583"/>
      <c r="J583"/>
      <c r="K583"/>
      <c r="L583"/>
      <c r="M583"/>
      <c r="N583"/>
      <c r="O583"/>
      <c r="P583" s="31"/>
    </row>
    <row r="584" spans="1:16" ht="15" x14ac:dyDescent="0.25">
      <c r="A584"/>
      <c r="B584"/>
      <c r="C584"/>
      <c r="D584"/>
      <c r="E584"/>
      <c r="F584"/>
      <c r="G584"/>
      <c r="H584"/>
      <c r="I584"/>
      <c r="J584"/>
      <c r="K584"/>
      <c r="L584"/>
      <c r="M584"/>
      <c r="N584"/>
      <c r="O584"/>
      <c r="P584" s="31"/>
    </row>
    <row r="585" spans="1:16" ht="15" x14ac:dyDescent="0.25">
      <c r="A585"/>
      <c r="B585"/>
      <c r="C585"/>
      <c r="D585"/>
      <c r="E585"/>
      <c r="F585"/>
      <c r="G585"/>
      <c r="H585"/>
      <c r="I585"/>
      <c r="J585"/>
      <c r="K585"/>
      <c r="L585"/>
      <c r="M585"/>
      <c r="N585"/>
      <c r="O585"/>
      <c r="P585" s="31"/>
    </row>
    <row r="586" spans="1:16" ht="15" x14ac:dyDescent="0.25">
      <c r="A586"/>
      <c r="B586"/>
      <c r="C586"/>
      <c r="D586"/>
      <c r="E586"/>
      <c r="F586"/>
      <c r="G586"/>
      <c r="H586"/>
      <c r="I586"/>
      <c r="J586"/>
      <c r="K586"/>
      <c r="L586"/>
      <c r="M586"/>
      <c r="N586"/>
      <c r="O586"/>
      <c r="P586" s="31"/>
    </row>
    <row r="587" spans="1:16" ht="15" x14ac:dyDescent="0.25">
      <c r="A587"/>
      <c r="B587"/>
      <c r="C587"/>
      <c r="D587"/>
      <c r="E587"/>
      <c r="F587"/>
      <c r="G587"/>
      <c r="H587"/>
      <c r="I587"/>
      <c r="J587"/>
      <c r="K587"/>
      <c r="L587"/>
      <c r="M587"/>
      <c r="N587"/>
      <c r="O587"/>
      <c r="P587" s="31"/>
    </row>
    <row r="588" spans="1:16" ht="15" x14ac:dyDescent="0.25">
      <c r="A588"/>
      <c r="B588"/>
      <c r="C588"/>
      <c r="D588"/>
      <c r="E588"/>
      <c r="F588"/>
      <c r="G588"/>
      <c r="H588"/>
      <c r="I588"/>
      <c r="J588"/>
      <c r="K588"/>
      <c r="L588"/>
      <c r="M588"/>
      <c r="N588"/>
      <c r="O588"/>
      <c r="P588" s="31"/>
    </row>
    <row r="589" spans="1:16" ht="15" x14ac:dyDescent="0.25">
      <c r="A589"/>
      <c r="B589"/>
      <c r="C589"/>
      <c r="D589"/>
      <c r="E589"/>
      <c r="F589"/>
      <c r="G589"/>
      <c r="H589"/>
      <c r="I589"/>
      <c r="J589"/>
      <c r="K589"/>
      <c r="L589"/>
      <c r="M589"/>
      <c r="N589"/>
      <c r="O589"/>
      <c r="P589" s="31"/>
    </row>
    <row r="590" spans="1:16" ht="15" x14ac:dyDescent="0.25">
      <c r="A590"/>
      <c r="B590"/>
      <c r="C590"/>
      <c r="D590"/>
      <c r="E590"/>
      <c r="F590"/>
      <c r="G590"/>
      <c r="H590"/>
      <c r="I590"/>
      <c r="J590"/>
      <c r="K590"/>
      <c r="L590"/>
      <c r="M590"/>
      <c r="N590"/>
      <c r="O590"/>
      <c r="P590" s="31"/>
    </row>
    <row r="591" spans="1:16" ht="15" x14ac:dyDescent="0.25">
      <c r="A591"/>
      <c r="B591"/>
      <c r="C591"/>
      <c r="D591"/>
      <c r="E591"/>
      <c r="F591"/>
      <c r="G591"/>
      <c r="H591"/>
      <c r="I591"/>
      <c r="J591"/>
      <c r="K591"/>
      <c r="L591"/>
      <c r="M591"/>
      <c r="N591"/>
      <c r="O591"/>
      <c r="P591" s="31"/>
    </row>
    <row r="592" spans="1:16" ht="15" x14ac:dyDescent="0.25">
      <c r="A592"/>
      <c r="B592"/>
      <c r="C592"/>
      <c r="D592"/>
      <c r="E592"/>
      <c r="F592"/>
      <c r="G592"/>
      <c r="H592"/>
      <c r="I592"/>
      <c r="J592"/>
      <c r="K592"/>
      <c r="L592"/>
      <c r="M592"/>
      <c r="N592"/>
      <c r="O592"/>
      <c r="P592" s="31"/>
    </row>
    <row r="593" spans="1:16" ht="15" x14ac:dyDescent="0.25">
      <c r="A593"/>
      <c r="B593"/>
      <c r="C593"/>
      <c r="D593"/>
      <c r="E593"/>
      <c r="F593"/>
      <c r="G593"/>
      <c r="H593"/>
      <c r="I593"/>
      <c r="J593"/>
      <c r="K593"/>
      <c r="L593"/>
      <c r="M593"/>
      <c r="N593"/>
      <c r="O593"/>
      <c r="P593" s="31"/>
    </row>
    <row r="594" spans="1:16" ht="15" x14ac:dyDescent="0.25">
      <c r="A594"/>
      <c r="B594"/>
      <c r="C594"/>
      <c r="D594"/>
      <c r="E594"/>
      <c r="F594"/>
      <c r="G594"/>
      <c r="H594"/>
      <c r="I594"/>
      <c r="J594"/>
      <c r="K594"/>
      <c r="L594"/>
      <c r="M594"/>
      <c r="N594"/>
      <c r="O594"/>
      <c r="P594" s="31"/>
    </row>
    <row r="595" spans="1:16" ht="15" x14ac:dyDescent="0.25">
      <c r="A595"/>
      <c r="B595"/>
      <c r="C595"/>
      <c r="D595"/>
      <c r="E595"/>
      <c r="F595"/>
      <c r="G595"/>
      <c r="H595"/>
      <c r="I595"/>
      <c r="J595"/>
      <c r="K595"/>
      <c r="L595"/>
      <c r="M595"/>
      <c r="N595"/>
      <c r="O595"/>
      <c r="P595" s="31"/>
    </row>
    <row r="596" spans="1:16" ht="15" x14ac:dyDescent="0.25">
      <c r="A596"/>
      <c r="B596"/>
      <c r="C596"/>
      <c r="D596"/>
      <c r="E596"/>
      <c r="F596"/>
      <c r="G596"/>
      <c r="H596"/>
      <c r="I596"/>
      <c r="J596"/>
      <c r="K596"/>
      <c r="L596"/>
      <c r="M596"/>
      <c r="N596"/>
      <c r="O596"/>
      <c r="P596" s="31"/>
    </row>
    <row r="597" spans="1:16" ht="15" x14ac:dyDescent="0.25">
      <c r="A597"/>
      <c r="B597"/>
      <c r="C597"/>
      <c r="D597"/>
      <c r="E597"/>
      <c r="F597"/>
      <c r="G597"/>
      <c r="H597"/>
      <c r="I597"/>
      <c r="J597"/>
      <c r="K597"/>
      <c r="L597"/>
      <c r="M597"/>
      <c r="N597"/>
      <c r="O597"/>
      <c r="P597" s="31"/>
    </row>
    <row r="598" spans="1:16" ht="15" x14ac:dyDescent="0.25">
      <c r="A598"/>
      <c r="B598"/>
      <c r="C598"/>
      <c r="D598"/>
      <c r="E598"/>
      <c r="F598"/>
      <c r="G598"/>
      <c r="H598"/>
      <c r="I598"/>
      <c r="J598"/>
      <c r="K598"/>
      <c r="L598"/>
      <c r="M598"/>
      <c r="N598"/>
      <c r="O598"/>
      <c r="P598" s="31"/>
    </row>
    <row r="599" spans="1:16" ht="15" x14ac:dyDescent="0.25">
      <c r="A599"/>
      <c r="B599"/>
      <c r="C599"/>
      <c r="D599"/>
      <c r="E599"/>
      <c r="F599"/>
      <c r="G599"/>
      <c r="H599"/>
      <c r="I599"/>
      <c r="J599"/>
      <c r="K599"/>
      <c r="L599"/>
      <c r="M599"/>
      <c r="N599"/>
      <c r="O599"/>
      <c r="P599" s="31"/>
    </row>
    <row r="600" spans="1:16" ht="15" x14ac:dyDescent="0.25">
      <c r="A600"/>
      <c r="B600"/>
      <c r="C600"/>
      <c r="D600"/>
      <c r="E600"/>
      <c r="F600"/>
      <c r="G600"/>
      <c r="H600"/>
      <c r="I600"/>
      <c r="J600"/>
      <c r="K600"/>
      <c r="L600"/>
      <c r="M600"/>
      <c r="N600"/>
      <c r="O600"/>
      <c r="P600" s="31"/>
    </row>
    <row r="601" spans="1:16" ht="15" x14ac:dyDescent="0.25">
      <c r="A601"/>
      <c r="B601"/>
      <c r="C601"/>
      <c r="D601"/>
      <c r="E601"/>
      <c r="F601"/>
      <c r="G601"/>
      <c r="H601"/>
      <c r="I601"/>
      <c r="J601"/>
      <c r="K601"/>
      <c r="L601"/>
      <c r="M601"/>
      <c r="N601"/>
      <c r="O601"/>
      <c r="P601" s="31"/>
    </row>
    <row r="602" spans="1:16" ht="15" x14ac:dyDescent="0.25">
      <c r="A602"/>
      <c r="B602"/>
      <c r="C602"/>
      <c r="D602"/>
      <c r="E602"/>
      <c r="F602"/>
      <c r="G602"/>
      <c r="H602"/>
      <c r="I602"/>
      <c r="J602"/>
      <c r="K602"/>
      <c r="L602"/>
      <c r="M602"/>
      <c r="N602"/>
      <c r="O602"/>
      <c r="P602" s="31"/>
    </row>
    <row r="603" spans="1:16" ht="15" x14ac:dyDescent="0.25">
      <c r="A603"/>
      <c r="B603"/>
      <c r="C603"/>
      <c r="D603"/>
      <c r="E603"/>
      <c r="F603"/>
      <c r="G603"/>
      <c r="H603"/>
      <c r="I603"/>
      <c r="J603"/>
      <c r="K603"/>
      <c r="L603"/>
      <c r="M603"/>
      <c r="N603"/>
      <c r="O603"/>
      <c r="P603" s="31"/>
    </row>
    <row r="604" spans="1:16" ht="15" x14ac:dyDescent="0.25">
      <c r="A604"/>
      <c r="B604"/>
      <c r="C604"/>
      <c r="D604"/>
      <c r="E604"/>
      <c r="F604"/>
      <c r="G604"/>
      <c r="H604"/>
      <c r="I604"/>
      <c r="J604"/>
      <c r="K604"/>
      <c r="L604"/>
      <c r="M604"/>
      <c r="N604"/>
      <c r="O604"/>
      <c r="P604" s="31"/>
    </row>
    <row r="605" spans="1:16" ht="15" x14ac:dyDescent="0.25">
      <c r="A605"/>
      <c r="B605"/>
      <c r="C605"/>
      <c r="D605"/>
      <c r="E605"/>
      <c r="F605"/>
      <c r="G605"/>
      <c r="H605"/>
      <c r="I605"/>
      <c r="J605"/>
      <c r="K605"/>
      <c r="L605"/>
      <c r="M605"/>
      <c r="N605"/>
      <c r="O605"/>
      <c r="P605" s="31"/>
    </row>
    <row r="606" spans="1:16" ht="15" x14ac:dyDescent="0.25">
      <c r="A606"/>
      <c r="B606"/>
      <c r="C606"/>
      <c r="D606"/>
      <c r="E606"/>
      <c r="F606"/>
      <c r="G606"/>
      <c r="H606"/>
      <c r="I606"/>
      <c r="J606"/>
      <c r="K606"/>
      <c r="L606"/>
      <c r="M606"/>
      <c r="N606"/>
      <c r="O606"/>
      <c r="P606" s="31"/>
    </row>
    <row r="607" spans="1:16" ht="15" x14ac:dyDescent="0.25">
      <c r="A607"/>
      <c r="B607"/>
      <c r="C607"/>
      <c r="D607"/>
      <c r="E607"/>
      <c r="F607"/>
      <c r="G607"/>
      <c r="H607"/>
      <c r="I607"/>
      <c r="J607"/>
      <c r="K607"/>
      <c r="L607"/>
      <c r="M607"/>
      <c r="N607"/>
      <c r="O607"/>
      <c r="P607" s="31"/>
    </row>
    <row r="608" spans="1:16" ht="15" x14ac:dyDescent="0.25">
      <c r="A608"/>
      <c r="B608"/>
      <c r="C608"/>
      <c r="D608"/>
      <c r="E608"/>
      <c r="F608"/>
      <c r="G608"/>
      <c r="H608"/>
      <c r="I608"/>
      <c r="J608"/>
      <c r="K608"/>
      <c r="L608"/>
      <c r="M608"/>
      <c r="N608"/>
      <c r="O608"/>
      <c r="P608" s="31"/>
    </row>
    <row r="609" spans="1:16" ht="15" x14ac:dyDescent="0.25">
      <c r="A609"/>
      <c r="B609"/>
      <c r="C609"/>
      <c r="D609"/>
      <c r="E609"/>
      <c r="F609"/>
      <c r="G609"/>
      <c r="H609"/>
      <c r="I609"/>
      <c r="J609"/>
      <c r="K609"/>
      <c r="L609"/>
      <c r="M609"/>
      <c r="N609"/>
      <c r="O609"/>
      <c r="P609" s="31"/>
    </row>
    <row r="610" spans="1:16" ht="15" x14ac:dyDescent="0.25">
      <c r="A610"/>
      <c r="B610"/>
      <c r="C610"/>
      <c r="D610"/>
      <c r="E610"/>
      <c r="F610"/>
      <c r="G610"/>
      <c r="H610"/>
      <c r="I610"/>
      <c r="J610"/>
      <c r="K610"/>
      <c r="L610"/>
      <c r="M610"/>
      <c r="N610"/>
      <c r="O610"/>
      <c r="P610" s="31"/>
    </row>
    <row r="611" spans="1:16" ht="15" x14ac:dyDescent="0.25">
      <c r="A611"/>
      <c r="B611"/>
      <c r="C611"/>
      <c r="D611"/>
      <c r="E611"/>
      <c r="F611"/>
      <c r="G611"/>
      <c r="H611"/>
      <c r="I611"/>
      <c r="J611"/>
      <c r="K611"/>
      <c r="L611"/>
      <c r="M611"/>
      <c r="N611"/>
      <c r="O611"/>
      <c r="P611" s="31"/>
    </row>
    <row r="612" spans="1:16" ht="15" x14ac:dyDescent="0.25">
      <c r="A612"/>
      <c r="B612"/>
      <c r="C612"/>
      <c r="D612"/>
      <c r="E612"/>
      <c r="F612"/>
      <c r="G612"/>
      <c r="H612"/>
      <c r="I612"/>
      <c r="J612"/>
      <c r="K612"/>
      <c r="L612"/>
      <c r="M612"/>
      <c r="N612"/>
      <c r="O612"/>
      <c r="P612" s="31"/>
    </row>
    <row r="613" spans="1:16" ht="15" x14ac:dyDescent="0.25">
      <c r="A613"/>
      <c r="B613"/>
      <c r="C613"/>
      <c r="D613"/>
      <c r="E613"/>
      <c r="F613"/>
      <c r="G613"/>
      <c r="H613"/>
      <c r="I613"/>
      <c r="J613"/>
      <c r="K613"/>
      <c r="L613"/>
      <c r="M613"/>
      <c r="N613"/>
      <c r="O613"/>
      <c r="P613" s="31"/>
    </row>
    <row r="614" spans="1:16" ht="15" x14ac:dyDescent="0.25">
      <c r="A614"/>
      <c r="B614"/>
      <c r="C614"/>
      <c r="D614"/>
      <c r="E614"/>
      <c r="F614"/>
      <c r="G614"/>
      <c r="H614"/>
      <c r="I614"/>
      <c r="J614"/>
      <c r="K614"/>
      <c r="L614"/>
      <c r="M614"/>
      <c r="N614"/>
      <c r="O614"/>
      <c r="P614" s="31"/>
    </row>
    <row r="615" spans="1:16" ht="15" x14ac:dyDescent="0.25">
      <c r="A615"/>
      <c r="B615"/>
      <c r="C615"/>
      <c r="D615"/>
      <c r="E615"/>
      <c r="F615"/>
      <c r="G615"/>
      <c r="H615"/>
      <c r="I615"/>
      <c r="J615"/>
      <c r="K615"/>
      <c r="L615"/>
      <c r="M615"/>
      <c r="N615"/>
      <c r="O615"/>
      <c r="P615" s="31"/>
    </row>
    <row r="616" spans="1:16" ht="15" x14ac:dyDescent="0.25">
      <c r="A616"/>
      <c r="B616"/>
      <c r="C616"/>
      <c r="D616"/>
      <c r="E616"/>
      <c r="F616"/>
      <c r="G616"/>
      <c r="H616"/>
      <c r="I616"/>
      <c r="J616"/>
      <c r="K616"/>
      <c r="L616"/>
      <c r="M616"/>
      <c r="N616"/>
      <c r="O616"/>
      <c r="P616" s="31"/>
    </row>
    <row r="617" spans="1:16" ht="15" x14ac:dyDescent="0.25">
      <c r="A617"/>
      <c r="B617"/>
      <c r="C617"/>
      <c r="D617"/>
      <c r="E617"/>
      <c r="F617"/>
      <c r="G617"/>
      <c r="H617"/>
      <c r="I617"/>
      <c r="J617"/>
      <c r="K617"/>
      <c r="L617"/>
      <c r="M617"/>
      <c r="N617"/>
      <c r="O617"/>
      <c r="P617" s="31"/>
    </row>
    <row r="618" spans="1:16" ht="15" x14ac:dyDescent="0.25">
      <c r="A618"/>
      <c r="B618"/>
      <c r="C618"/>
      <c r="D618"/>
      <c r="E618"/>
      <c r="F618"/>
      <c r="G618"/>
      <c r="H618"/>
      <c r="I618"/>
      <c r="J618"/>
      <c r="K618"/>
      <c r="L618"/>
      <c r="M618"/>
      <c r="N618"/>
      <c r="O618"/>
      <c r="P618" s="31"/>
    </row>
    <row r="619" spans="1:16" ht="15" x14ac:dyDescent="0.25">
      <c r="A619"/>
      <c r="B619"/>
      <c r="C619"/>
      <c r="D619"/>
      <c r="E619"/>
      <c r="F619"/>
      <c r="G619"/>
      <c r="H619"/>
      <c r="I619"/>
      <c r="J619"/>
      <c r="K619"/>
      <c r="L619"/>
      <c r="M619"/>
      <c r="N619"/>
      <c r="O619"/>
      <c r="P619" s="31"/>
    </row>
    <row r="620" spans="1:16" ht="15" x14ac:dyDescent="0.25">
      <c r="A620"/>
      <c r="B620"/>
      <c r="C620"/>
      <c r="D620"/>
      <c r="E620"/>
      <c r="F620"/>
      <c r="G620"/>
      <c r="H620"/>
      <c r="I620"/>
      <c r="J620"/>
      <c r="K620"/>
      <c r="L620"/>
      <c r="M620"/>
      <c r="N620"/>
      <c r="O620"/>
      <c r="P620" s="31"/>
    </row>
    <row r="621" spans="1:16" ht="15" x14ac:dyDescent="0.25">
      <c r="A621"/>
      <c r="B621"/>
      <c r="C621"/>
      <c r="D621"/>
      <c r="E621"/>
      <c r="F621"/>
      <c r="G621"/>
      <c r="H621"/>
      <c r="I621"/>
      <c r="J621"/>
      <c r="K621"/>
      <c r="L621"/>
      <c r="M621"/>
      <c r="N621"/>
      <c r="O621"/>
      <c r="P621" s="31"/>
    </row>
    <row r="622" spans="1:16" ht="15" x14ac:dyDescent="0.25">
      <c r="A622"/>
      <c r="B622"/>
      <c r="C622"/>
      <c r="D622"/>
      <c r="E622"/>
      <c r="F622"/>
      <c r="G622"/>
      <c r="H622"/>
      <c r="I622"/>
      <c r="J622"/>
      <c r="K622"/>
      <c r="L622"/>
      <c r="M622"/>
      <c r="N622"/>
      <c r="O622"/>
      <c r="P622" s="31"/>
    </row>
    <row r="623" spans="1:16" ht="15" x14ac:dyDescent="0.25">
      <c r="A623"/>
      <c r="B623"/>
      <c r="C623"/>
      <c r="D623"/>
      <c r="E623"/>
      <c r="F623"/>
      <c r="G623"/>
      <c r="H623"/>
      <c r="I623"/>
      <c r="J623"/>
      <c r="K623"/>
      <c r="L623"/>
      <c r="M623"/>
      <c r="N623"/>
      <c r="O623"/>
      <c r="P623" s="31"/>
    </row>
    <row r="624" spans="1:16" ht="15" x14ac:dyDescent="0.25">
      <c r="A624"/>
      <c r="B624"/>
      <c r="C624"/>
      <c r="D624"/>
      <c r="E624"/>
      <c r="F624"/>
      <c r="G624"/>
      <c r="H624"/>
      <c r="I624"/>
      <c r="J624"/>
      <c r="K624"/>
      <c r="L624"/>
      <c r="M624"/>
      <c r="N624"/>
      <c r="O624"/>
      <c r="P624" s="31"/>
    </row>
    <row r="625" spans="1:16" ht="15" x14ac:dyDescent="0.25">
      <c r="A625"/>
      <c r="B625"/>
      <c r="C625"/>
      <c r="D625"/>
      <c r="E625"/>
      <c r="F625"/>
      <c r="G625"/>
      <c r="H625"/>
      <c r="I625"/>
      <c r="J625"/>
      <c r="K625"/>
      <c r="L625"/>
      <c r="M625"/>
      <c r="N625"/>
      <c r="O625"/>
      <c r="P625" s="31"/>
    </row>
    <row r="626" spans="1:16" ht="15" x14ac:dyDescent="0.25">
      <c r="A626"/>
      <c r="B626"/>
      <c r="C626"/>
      <c r="D626"/>
      <c r="E626"/>
      <c r="F626"/>
      <c r="G626"/>
      <c r="H626"/>
      <c r="I626"/>
      <c r="J626"/>
      <c r="K626"/>
      <c r="L626"/>
      <c r="M626"/>
      <c r="N626"/>
      <c r="O626"/>
      <c r="P626" s="31"/>
    </row>
    <row r="627" spans="1:16" ht="15" x14ac:dyDescent="0.25">
      <c r="A627"/>
      <c r="B627"/>
      <c r="C627"/>
      <c r="D627"/>
      <c r="E627"/>
      <c r="F627"/>
      <c r="G627"/>
      <c r="H627"/>
      <c r="I627"/>
      <c r="J627"/>
      <c r="K627"/>
      <c r="L627"/>
      <c r="M627"/>
      <c r="N627"/>
      <c r="O627"/>
      <c r="P627" s="31"/>
    </row>
    <row r="628" spans="1:16" ht="15" x14ac:dyDescent="0.25">
      <c r="A628"/>
      <c r="B628"/>
      <c r="C628"/>
      <c r="D628"/>
      <c r="E628"/>
      <c r="F628"/>
      <c r="G628"/>
      <c r="H628"/>
      <c r="I628"/>
      <c r="J628"/>
      <c r="K628"/>
      <c r="L628"/>
      <c r="M628"/>
      <c r="N628"/>
      <c r="O628"/>
      <c r="P628" s="31"/>
    </row>
    <row r="629" spans="1:16" ht="15" x14ac:dyDescent="0.25">
      <c r="A629"/>
      <c r="B629"/>
      <c r="C629"/>
      <c r="D629"/>
      <c r="E629"/>
      <c r="F629"/>
      <c r="G629"/>
      <c r="H629"/>
      <c r="I629"/>
      <c r="J629"/>
      <c r="K629"/>
      <c r="L629"/>
      <c r="M629"/>
      <c r="N629"/>
      <c r="O629"/>
      <c r="P629" s="31"/>
    </row>
    <row r="630" spans="1:16" ht="15" x14ac:dyDescent="0.25">
      <c r="A630"/>
      <c r="B630"/>
      <c r="C630"/>
      <c r="D630"/>
      <c r="E630"/>
      <c r="F630"/>
      <c r="G630"/>
      <c r="H630"/>
      <c r="I630"/>
      <c r="J630"/>
      <c r="K630"/>
      <c r="L630"/>
      <c r="M630"/>
      <c r="N630"/>
      <c r="O630"/>
      <c r="P630" s="31"/>
    </row>
    <row r="631" spans="1:16" ht="15" x14ac:dyDescent="0.25">
      <c r="A631"/>
      <c r="B631"/>
      <c r="C631"/>
      <c r="D631"/>
      <c r="E631"/>
      <c r="F631"/>
      <c r="G631"/>
      <c r="H631"/>
      <c r="I631"/>
      <c r="J631"/>
      <c r="K631"/>
      <c r="L631"/>
      <c r="M631"/>
      <c r="N631"/>
      <c r="O631"/>
      <c r="P631" s="31"/>
    </row>
    <row r="632" spans="1:16" ht="15" x14ac:dyDescent="0.25">
      <c r="A632"/>
      <c r="B632"/>
      <c r="C632"/>
      <c r="D632"/>
      <c r="E632"/>
      <c r="F632"/>
      <c r="G632"/>
      <c r="H632"/>
      <c r="I632"/>
      <c r="J632"/>
      <c r="K632"/>
      <c r="L632"/>
      <c r="M632"/>
      <c r="N632"/>
      <c r="O632"/>
      <c r="P632" s="31"/>
    </row>
    <row r="633" spans="1:16" ht="15" x14ac:dyDescent="0.25">
      <c r="A633"/>
      <c r="B633"/>
      <c r="C633"/>
      <c r="D633"/>
      <c r="E633"/>
      <c r="F633"/>
      <c r="G633"/>
      <c r="H633"/>
      <c r="I633"/>
      <c r="J633"/>
      <c r="K633"/>
      <c r="L633"/>
      <c r="M633"/>
      <c r="N633"/>
      <c r="O633"/>
      <c r="P633" s="31"/>
    </row>
    <row r="634" spans="1:16" ht="15" x14ac:dyDescent="0.25">
      <c r="A634"/>
      <c r="B634"/>
      <c r="C634"/>
      <c r="D634"/>
      <c r="E634"/>
      <c r="F634"/>
      <c r="G634"/>
      <c r="H634"/>
      <c r="I634"/>
      <c r="J634"/>
      <c r="K634"/>
      <c r="L634"/>
      <c r="M634"/>
      <c r="N634"/>
      <c r="O634"/>
      <c r="P634" s="31"/>
    </row>
    <row r="635" spans="1:16" ht="15" x14ac:dyDescent="0.25">
      <c r="A635"/>
      <c r="B635"/>
      <c r="C635"/>
      <c r="D635"/>
      <c r="E635"/>
      <c r="F635"/>
      <c r="G635"/>
      <c r="H635"/>
      <c r="I635"/>
      <c r="J635"/>
      <c r="K635"/>
      <c r="L635"/>
      <c r="M635"/>
      <c r="N635"/>
      <c r="O635"/>
      <c r="P635" s="31"/>
    </row>
    <row r="636" spans="1:16" ht="15" x14ac:dyDescent="0.25">
      <c r="A636"/>
      <c r="B636"/>
      <c r="C636"/>
      <c r="D636"/>
      <c r="E636"/>
      <c r="F636"/>
      <c r="G636"/>
      <c r="H636"/>
      <c r="I636"/>
      <c r="J636"/>
      <c r="K636"/>
      <c r="L636"/>
      <c r="M636"/>
      <c r="N636"/>
      <c r="O636"/>
      <c r="P636" s="31"/>
    </row>
    <row r="637" spans="1:16" ht="15" x14ac:dyDescent="0.25">
      <c r="A637"/>
      <c r="B637"/>
      <c r="C637"/>
      <c r="D637"/>
      <c r="E637"/>
      <c r="F637"/>
      <c r="G637"/>
      <c r="H637"/>
      <c r="I637"/>
      <c r="J637"/>
      <c r="K637"/>
      <c r="L637"/>
      <c r="M637"/>
      <c r="N637"/>
      <c r="O637"/>
      <c r="P637" s="31"/>
    </row>
    <row r="638" spans="1:16" ht="15" x14ac:dyDescent="0.25">
      <c r="A638"/>
      <c r="B638"/>
      <c r="C638"/>
      <c r="D638"/>
      <c r="E638"/>
      <c r="F638"/>
      <c r="G638"/>
      <c r="H638"/>
      <c r="I638"/>
      <c r="J638"/>
      <c r="K638"/>
      <c r="L638"/>
      <c r="M638"/>
      <c r="N638"/>
      <c r="O638"/>
      <c r="P638" s="31"/>
    </row>
    <row r="639" spans="1:16" ht="15" x14ac:dyDescent="0.25">
      <c r="A639"/>
      <c r="B639"/>
      <c r="C639"/>
      <c r="D639"/>
      <c r="E639"/>
      <c r="F639"/>
      <c r="G639"/>
      <c r="H639"/>
      <c r="I639"/>
      <c r="J639"/>
      <c r="K639"/>
      <c r="L639"/>
      <c r="M639"/>
      <c r="N639"/>
      <c r="O639"/>
      <c r="P639" s="31"/>
    </row>
    <row r="640" spans="1:16" ht="15" x14ac:dyDescent="0.25">
      <c r="A640"/>
      <c r="B640"/>
      <c r="C640"/>
      <c r="D640"/>
      <c r="E640"/>
      <c r="F640"/>
      <c r="G640"/>
      <c r="H640"/>
      <c r="I640"/>
      <c r="J640"/>
      <c r="K640"/>
      <c r="L640"/>
      <c r="M640"/>
      <c r="N640"/>
      <c r="O640"/>
      <c r="P640" s="31"/>
    </row>
    <row r="641" spans="1:16" ht="15" x14ac:dyDescent="0.25">
      <c r="A641"/>
      <c r="B641"/>
      <c r="C641"/>
      <c r="D641"/>
      <c r="E641"/>
      <c r="F641"/>
      <c r="G641"/>
      <c r="H641"/>
      <c r="I641"/>
      <c r="J641"/>
      <c r="K641"/>
      <c r="L641"/>
      <c r="M641"/>
      <c r="N641"/>
      <c r="O641"/>
      <c r="P641" s="31"/>
    </row>
    <row r="642" spans="1:16" ht="15" x14ac:dyDescent="0.25">
      <c r="A642"/>
      <c r="B642"/>
      <c r="C642"/>
      <c r="D642"/>
      <c r="E642"/>
      <c r="F642"/>
      <c r="G642"/>
      <c r="H642"/>
      <c r="I642"/>
      <c r="J642"/>
      <c r="K642"/>
      <c r="L642"/>
      <c r="M642"/>
      <c r="N642"/>
      <c r="O642"/>
      <c r="P642" s="31"/>
    </row>
    <row r="643" spans="1:16" ht="15" x14ac:dyDescent="0.25">
      <c r="A643"/>
      <c r="B643"/>
      <c r="C643"/>
      <c r="D643"/>
      <c r="E643"/>
      <c r="F643"/>
      <c r="G643"/>
      <c r="H643"/>
      <c r="I643"/>
      <c r="J643"/>
      <c r="K643"/>
      <c r="L643"/>
      <c r="M643"/>
      <c r="N643"/>
      <c r="O643"/>
      <c r="P643" s="31"/>
    </row>
    <row r="644" spans="1:16" ht="15" x14ac:dyDescent="0.25">
      <c r="A644"/>
      <c r="B644"/>
      <c r="C644"/>
      <c r="D644"/>
      <c r="E644"/>
      <c r="F644"/>
      <c r="G644"/>
      <c r="H644"/>
      <c r="I644"/>
      <c r="J644"/>
      <c r="K644"/>
      <c r="L644"/>
      <c r="M644"/>
      <c r="N644"/>
      <c r="O644"/>
      <c r="P644" s="31"/>
    </row>
    <row r="645" spans="1:16" ht="15" x14ac:dyDescent="0.25">
      <c r="A645"/>
      <c r="B645"/>
      <c r="C645"/>
      <c r="D645"/>
      <c r="E645"/>
      <c r="F645"/>
      <c r="G645"/>
      <c r="H645"/>
      <c r="I645"/>
      <c r="J645"/>
      <c r="K645"/>
      <c r="L645"/>
      <c r="M645"/>
      <c r="N645"/>
      <c r="O645"/>
      <c r="P645" s="31"/>
    </row>
    <row r="646" spans="1:16" ht="15" x14ac:dyDescent="0.25">
      <c r="A646"/>
      <c r="B646"/>
      <c r="C646"/>
      <c r="D646"/>
      <c r="E646"/>
      <c r="F646"/>
      <c r="G646"/>
      <c r="H646"/>
      <c r="I646"/>
      <c r="J646"/>
      <c r="K646"/>
      <c r="L646"/>
      <c r="M646"/>
      <c r="N646"/>
      <c r="O646"/>
      <c r="P646" s="31"/>
    </row>
    <row r="647" spans="1:16" ht="15" x14ac:dyDescent="0.25">
      <c r="A647"/>
      <c r="B647"/>
      <c r="C647"/>
      <c r="D647"/>
      <c r="E647"/>
      <c r="F647"/>
      <c r="G647"/>
      <c r="H647"/>
      <c r="I647"/>
      <c r="J647"/>
      <c r="K647"/>
      <c r="L647"/>
      <c r="M647"/>
      <c r="N647"/>
      <c r="O647"/>
      <c r="P647" s="31"/>
    </row>
    <row r="648" spans="1:16" ht="15" x14ac:dyDescent="0.25">
      <c r="A648"/>
      <c r="B648"/>
      <c r="C648"/>
      <c r="D648"/>
      <c r="E648"/>
      <c r="F648"/>
      <c r="G648"/>
      <c r="H648"/>
      <c r="I648"/>
      <c r="J648"/>
      <c r="K648"/>
      <c r="L648"/>
      <c r="M648"/>
      <c r="N648"/>
      <c r="O648"/>
      <c r="P648" s="31"/>
    </row>
    <row r="649" spans="1:16" ht="15" x14ac:dyDescent="0.25">
      <c r="A649"/>
      <c r="B649"/>
      <c r="C649"/>
      <c r="D649"/>
      <c r="E649"/>
      <c r="F649"/>
      <c r="G649"/>
      <c r="H649"/>
      <c r="I649"/>
      <c r="J649"/>
      <c r="K649"/>
      <c r="L649"/>
      <c r="M649"/>
      <c r="N649"/>
      <c r="O649"/>
      <c r="P649" s="31"/>
    </row>
    <row r="650" spans="1:16" ht="15" x14ac:dyDescent="0.25">
      <c r="A650"/>
      <c r="B650"/>
      <c r="C650"/>
      <c r="D650"/>
      <c r="E650"/>
      <c r="F650"/>
      <c r="G650"/>
      <c r="H650"/>
      <c r="I650"/>
      <c r="J650"/>
      <c r="K650"/>
      <c r="L650"/>
      <c r="M650"/>
      <c r="N650"/>
      <c r="O650"/>
      <c r="P650" s="31"/>
    </row>
    <row r="651" spans="1:16" ht="15" x14ac:dyDescent="0.25">
      <c r="A651"/>
      <c r="B651"/>
      <c r="C651"/>
      <c r="D651"/>
      <c r="E651"/>
      <c r="F651"/>
      <c r="G651"/>
      <c r="H651"/>
      <c r="I651"/>
      <c r="J651"/>
      <c r="K651"/>
      <c r="L651"/>
      <c r="M651"/>
      <c r="N651"/>
      <c r="O651"/>
      <c r="P651" s="31"/>
    </row>
    <row r="652" spans="1:16" ht="15" x14ac:dyDescent="0.25">
      <c r="A652"/>
      <c r="B652"/>
      <c r="C652"/>
      <c r="D652"/>
      <c r="E652"/>
      <c r="F652"/>
      <c r="G652"/>
      <c r="H652"/>
      <c r="I652"/>
      <c r="J652"/>
      <c r="K652"/>
      <c r="L652"/>
      <c r="M652"/>
      <c r="N652"/>
      <c r="O652"/>
      <c r="P652" s="31"/>
    </row>
    <row r="653" spans="1:16" ht="15" x14ac:dyDescent="0.25">
      <c r="A653"/>
      <c r="B653"/>
      <c r="C653"/>
      <c r="D653"/>
      <c r="E653"/>
      <c r="F653"/>
      <c r="G653"/>
      <c r="H653"/>
      <c r="I653"/>
      <c r="J653"/>
      <c r="K653"/>
      <c r="L653"/>
      <c r="M653"/>
      <c r="N653"/>
      <c r="O653"/>
      <c r="P653" s="31"/>
    </row>
    <row r="654" spans="1:16" ht="15" x14ac:dyDescent="0.25">
      <c r="A654"/>
      <c r="B654"/>
      <c r="C654"/>
      <c r="D654"/>
      <c r="E654"/>
      <c r="F654"/>
      <c r="G654"/>
      <c r="H654"/>
      <c r="I654"/>
      <c r="J654"/>
      <c r="K654"/>
      <c r="L654"/>
      <c r="M654"/>
      <c r="N654"/>
      <c r="O654"/>
      <c r="P654" s="31"/>
    </row>
    <row r="655" spans="1:16" ht="15" x14ac:dyDescent="0.25">
      <c r="A655"/>
      <c r="B655"/>
      <c r="C655"/>
      <c r="D655"/>
      <c r="E655"/>
      <c r="F655"/>
      <c r="G655"/>
      <c r="H655"/>
      <c r="I655"/>
      <c r="J655"/>
      <c r="K655"/>
      <c r="L655"/>
      <c r="M655"/>
      <c r="N655"/>
      <c r="O655"/>
      <c r="P655" s="31"/>
    </row>
    <row r="656" spans="1:16" ht="15" x14ac:dyDescent="0.25">
      <c r="A656"/>
      <c r="B656"/>
      <c r="C656"/>
      <c r="D656"/>
      <c r="E656"/>
      <c r="F656"/>
      <c r="G656"/>
      <c r="H656"/>
      <c r="I656"/>
      <c r="J656"/>
      <c r="K656"/>
      <c r="L656"/>
      <c r="M656"/>
      <c r="N656"/>
      <c r="O656"/>
      <c r="P656" s="31"/>
    </row>
    <row r="657" spans="1:16" ht="15" x14ac:dyDescent="0.25">
      <c r="A657"/>
      <c r="B657"/>
      <c r="C657"/>
      <c r="D657"/>
      <c r="E657"/>
      <c r="F657"/>
      <c r="G657"/>
      <c r="H657"/>
      <c r="I657"/>
      <c r="J657"/>
      <c r="K657"/>
      <c r="L657"/>
      <c r="M657"/>
      <c r="N657"/>
      <c r="O657"/>
      <c r="P657" s="31"/>
    </row>
    <row r="658" spans="1:16" ht="15" x14ac:dyDescent="0.25">
      <c r="A658"/>
      <c r="B658"/>
      <c r="C658"/>
      <c r="D658"/>
      <c r="E658"/>
      <c r="F658"/>
      <c r="G658"/>
      <c r="H658"/>
      <c r="I658"/>
      <c r="J658"/>
      <c r="K658"/>
      <c r="L658"/>
      <c r="M658"/>
      <c r="N658"/>
      <c r="O658"/>
      <c r="P658" s="31"/>
    </row>
    <row r="659" spans="1:16" ht="15" x14ac:dyDescent="0.25">
      <c r="A659"/>
      <c r="B659"/>
      <c r="C659"/>
      <c r="D659"/>
      <c r="E659"/>
      <c r="F659"/>
      <c r="G659"/>
      <c r="H659"/>
      <c r="I659"/>
      <c r="J659"/>
      <c r="K659"/>
      <c r="L659"/>
      <c r="M659"/>
      <c r="N659"/>
      <c r="O659"/>
      <c r="P659" s="31"/>
    </row>
    <row r="660" spans="1:16" ht="15" x14ac:dyDescent="0.25">
      <c r="A660"/>
      <c r="B660"/>
      <c r="C660"/>
      <c r="D660"/>
      <c r="E660"/>
      <c r="F660"/>
      <c r="G660"/>
      <c r="H660"/>
      <c r="I660"/>
      <c r="J660"/>
      <c r="K660"/>
      <c r="L660"/>
      <c r="M660"/>
      <c r="N660"/>
      <c r="O660"/>
      <c r="P660" s="31"/>
    </row>
    <row r="661" spans="1:16" ht="15" x14ac:dyDescent="0.25">
      <c r="A661"/>
      <c r="B661"/>
      <c r="C661"/>
      <c r="D661"/>
      <c r="E661"/>
      <c r="F661"/>
      <c r="G661"/>
      <c r="H661"/>
      <c r="I661"/>
      <c r="J661"/>
      <c r="K661"/>
      <c r="L661"/>
      <c r="M661"/>
      <c r="N661"/>
      <c r="O661"/>
      <c r="P661" s="31"/>
    </row>
    <row r="662" spans="1:16" ht="15" x14ac:dyDescent="0.25">
      <c r="A662"/>
      <c r="B662"/>
      <c r="C662"/>
      <c r="D662"/>
      <c r="E662"/>
      <c r="F662"/>
      <c r="G662"/>
      <c r="H662"/>
      <c r="I662"/>
      <c r="J662"/>
      <c r="K662"/>
      <c r="L662"/>
      <c r="M662"/>
      <c r="N662"/>
      <c r="O662"/>
      <c r="P662" s="31"/>
    </row>
    <row r="663" spans="1:16" ht="15" x14ac:dyDescent="0.25">
      <c r="A663"/>
      <c r="B663"/>
      <c r="C663"/>
      <c r="D663"/>
      <c r="E663"/>
      <c r="F663"/>
      <c r="G663"/>
      <c r="H663"/>
      <c r="I663"/>
      <c r="J663"/>
      <c r="K663"/>
      <c r="L663"/>
      <c r="M663"/>
      <c r="N663"/>
      <c r="O663"/>
      <c r="P663" s="31"/>
    </row>
    <row r="664" spans="1:16" ht="15" x14ac:dyDescent="0.25">
      <c r="A664"/>
      <c r="B664"/>
      <c r="C664"/>
      <c r="D664"/>
      <c r="E664"/>
      <c r="F664"/>
      <c r="G664"/>
      <c r="H664"/>
      <c r="I664"/>
      <c r="J664"/>
      <c r="K664"/>
      <c r="L664"/>
      <c r="M664"/>
      <c r="N664"/>
      <c r="O664"/>
      <c r="P664" s="31"/>
    </row>
    <row r="665" spans="1:16" ht="15" x14ac:dyDescent="0.25">
      <c r="A665"/>
      <c r="B665"/>
      <c r="C665"/>
      <c r="D665"/>
      <c r="E665"/>
      <c r="F665"/>
      <c r="G665"/>
      <c r="H665"/>
      <c r="I665"/>
      <c r="J665"/>
      <c r="K665"/>
      <c r="L665"/>
      <c r="M665"/>
      <c r="N665"/>
      <c r="O665"/>
      <c r="P665" s="31"/>
    </row>
    <row r="666" spans="1:16" ht="15" x14ac:dyDescent="0.25">
      <c r="A666"/>
      <c r="B666"/>
      <c r="C666"/>
      <c r="D666"/>
      <c r="E666"/>
      <c r="F666"/>
      <c r="G666"/>
      <c r="H666"/>
      <c r="I666"/>
      <c r="J666"/>
      <c r="K666"/>
      <c r="L666"/>
      <c r="M666"/>
      <c r="N666"/>
      <c r="O666"/>
      <c r="P666" s="31"/>
    </row>
    <row r="667" spans="1:16" ht="15" x14ac:dyDescent="0.25">
      <c r="A667"/>
      <c r="B667"/>
      <c r="C667"/>
      <c r="D667"/>
      <c r="E667"/>
      <c r="F667"/>
      <c r="G667"/>
      <c r="H667"/>
      <c r="I667"/>
      <c r="J667"/>
      <c r="K667"/>
      <c r="L667"/>
      <c r="M667"/>
      <c r="N667"/>
      <c r="O667"/>
      <c r="P667" s="31"/>
    </row>
    <row r="668" spans="1:16" ht="15" x14ac:dyDescent="0.25">
      <c r="A668"/>
      <c r="B668"/>
      <c r="C668"/>
      <c r="D668"/>
      <c r="E668"/>
      <c r="F668"/>
      <c r="G668"/>
      <c r="H668"/>
      <c r="I668"/>
      <c r="J668"/>
      <c r="K668"/>
      <c r="L668"/>
      <c r="M668"/>
      <c r="N668"/>
      <c r="O668"/>
      <c r="P668" s="31"/>
    </row>
    <row r="669" spans="1:16" ht="15" x14ac:dyDescent="0.25">
      <c r="A669"/>
      <c r="B669"/>
      <c r="C669"/>
      <c r="D669"/>
      <c r="E669"/>
      <c r="F669"/>
      <c r="G669"/>
      <c r="H669"/>
      <c r="I669"/>
      <c r="J669"/>
      <c r="K669"/>
      <c r="L669"/>
      <c r="M669"/>
      <c r="N669"/>
      <c r="O669"/>
      <c r="P669" s="31"/>
    </row>
    <row r="670" spans="1:16" ht="15" x14ac:dyDescent="0.25">
      <c r="A670"/>
      <c r="B670"/>
      <c r="C670"/>
      <c r="D670"/>
      <c r="E670"/>
      <c r="F670"/>
      <c r="G670"/>
      <c r="H670"/>
      <c r="I670"/>
      <c r="J670"/>
      <c r="K670"/>
      <c r="L670"/>
      <c r="M670"/>
      <c r="N670"/>
      <c r="O670"/>
      <c r="P670" s="31"/>
    </row>
    <row r="671" spans="1:16" ht="15" x14ac:dyDescent="0.25">
      <c r="A671"/>
      <c r="B671"/>
      <c r="C671"/>
      <c r="D671"/>
      <c r="E671"/>
      <c r="F671"/>
      <c r="G671"/>
      <c r="H671"/>
      <c r="I671"/>
      <c r="J671"/>
      <c r="K671"/>
      <c r="L671"/>
      <c r="M671"/>
      <c r="N671"/>
      <c r="O671"/>
      <c r="P671" s="31"/>
    </row>
    <row r="672" spans="1:16" ht="15" x14ac:dyDescent="0.25">
      <c r="A672"/>
      <c r="B672"/>
      <c r="C672"/>
      <c r="D672"/>
      <c r="E672"/>
      <c r="F672"/>
      <c r="G672"/>
      <c r="H672"/>
      <c r="I672"/>
      <c r="J672"/>
      <c r="K672"/>
      <c r="L672"/>
      <c r="M672"/>
      <c r="N672"/>
      <c r="O672"/>
      <c r="P672" s="31"/>
    </row>
    <row r="673" spans="1:16" ht="15" x14ac:dyDescent="0.25">
      <c r="A673"/>
      <c r="B673"/>
      <c r="C673"/>
      <c r="D673"/>
      <c r="E673"/>
      <c r="F673"/>
      <c r="G673"/>
      <c r="H673"/>
      <c r="I673"/>
      <c r="J673"/>
      <c r="K673"/>
      <c r="L673"/>
      <c r="M673"/>
      <c r="N673"/>
      <c r="O673"/>
      <c r="P673" s="31"/>
    </row>
    <row r="674" spans="1:16" ht="15" x14ac:dyDescent="0.25">
      <c r="A674"/>
      <c r="B674"/>
      <c r="C674"/>
      <c r="D674"/>
      <c r="E674"/>
      <c r="F674"/>
      <c r="G674"/>
      <c r="H674"/>
      <c r="I674"/>
      <c r="J674"/>
      <c r="K674"/>
      <c r="L674"/>
      <c r="M674"/>
      <c r="N674"/>
      <c r="O674"/>
      <c r="P674" s="31"/>
    </row>
    <row r="675" spans="1:16" ht="15" x14ac:dyDescent="0.25">
      <c r="A675"/>
      <c r="B675"/>
      <c r="C675"/>
      <c r="D675"/>
      <c r="E675"/>
      <c r="F675"/>
      <c r="G675"/>
      <c r="H675"/>
      <c r="I675"/>
      <c r="J675"/>
      <c r="K675"/>
      <c r="L675"/>
      <c r="M675"/>
      <c r="N675"/>
      <c r="O675"/>
      <c r="P675" s="31"/>
    </row>
    <row r="676" spans="1:16" ht="15" x14ac:dyDescent="0.25">
      <c r="A676"/>
      <c r="B676"/>
      <c r="C676"/>
      <c r="D676"/>
      <c r="E676"/>
      <c r="F676"/>
      <c r="G676"/>
      <c r="H676"/>
      <c r="I676"/>
      <c r="J676"/>
      <c r="K676"/>
      <c r="L676"/>
      <c r="M676"/>
      <c r="N676"/>
      <c r="O676"/>
      <c r="P676" s="31"/>
    </row>
    <row r="677" spans="1:16" ht="15" x14ac:dyDescent="0.25">
      <c r="A677"/>
      <c r="B677"/>
      <c r="C677"/>
      <c r="D677"/>
      <c r="E677"/>
      <c r="F677"/>
      <c r="G677"/>
      <c r="H677"/>
      <c r="I677"/>
      <c r="J677"/>
      <c r="K677"/>
      <c r="L677"/>
      <c r="M677"/>
      <c r="N677"/>
      <c r="O677"/>
      <c r="P677" s="31"/>
    </row>
    <row r="678" spans="1:16" ht="15" x14ac:dyDescent="0.25">
      <c r="A678"/>
      <c r="B678"/>
      <c r="C678"/>
      <c r="D678"/>
      <c r="E678"/>
      <c r="F678"/>
      <c r="G678"/>
      <c r="H678"/>
      <c r="I678"/>
      <c r="J678"/>
      <c r="K678"/>
      <c r="L678"/>
      <c r="M678"/>
      <c r="N678"/>
      <c r="O678"/>
      <c r="P678" s="31"/>
    </row>
    <row r="679" spans="1:16" ht="15" x14ac:dyDescent="0.25">
      <c r="A679"/>
      <c r="B679"/>
      <c r="C679"/>
      <c r="D679"/>
      <c r="E679"/>
      <c r="F679"/>
      <c r="G679"/>
      <c r="H679"/>
      <c r="I679"/>
      <c r="J679"/>
      <c r="K679"/>
      <c r="L679"/>
      <c r="M679"/>
      <c r="N679"/>
      <c r="O679"/>
      <c r="P679" s="31"/>
    </row>
    <row r="680" spans="1:16" ht="15" x14ac:dyDescent="0.25">
      <c r="A680"/>
      <c r="B680"/>
      <c r="C680"/>
      <c r="D680"/>
      <c r="E680"/>
      <c r="F680"/>
      <c r="G680"/>
      <c r="H680"/>
      <c r="I680"/>
      <c r="J680"/>
      <c r="K680"/>
      <c r="L680"/>
      <c r="M680"/>
      <c r="N680"/>
      <c r="O680"/>
      <c r="P680" s="31"/>
    </row>
    <row r="681" spans="1:16" ht="15" x14ac:dyDescent="0.25">
      <c r="A681"/>
      <c r="B681"/>
      <c r="C681"/>
      <c r="D681"/>
      <c r="E681"/>
      <c r="F681"/>
      <c r="G681"/>
      <c r="H681"/>
      <c r="I681"/>
      <c r="J681"/>
      <c r="K681"/>
      <c r="L681"/>
      <c r="M681"/>
      <c r="N681"/>
      <c r="O681"/>
      <c r="P681" s="31"/>
    </row>
    <row r="682" spans="1:16" ht="15" x14ac:dyDescent="0.25">
      <c r="A682"/>
      <c r="B682"/>
      <c r="C682"/>
      <c r="D682"/>
      <c r="E682"/>
      <c r="F682"/>
      <c r="G682"/>
      <c r="H682"/>
      <c r="I682"/>
      <c r="J682"/>
      <c r="K682"/>
      <c r="L682"/>
      <c r="M682"/>
      <c r="N682"/>
      <c r="O682"/>
      <c r="P682" s="31"/>
    </row>
    <row r="683" spans="1:16" ht="15" x14ac:dyDescent="0.25">
      <c r="A683"/>
      <c r="B683"/>
      <c r="C683"/>
      <c r="D683"/>
      <c r="E683"/>
      <c r="F683"/>
      <c r="G683"/>
      <c r="H683"/>
      <c r="I683"/>
      <c r="J683"/>
      <c r="K683"/>
      <c r="L683"/>
      <c r="M683"/>
      <c r="N683"/>
      <c r="O683"/>
      <c r="P683" s="31"/>
    </row>
    <row r="684" spans="1:16" ht="15" x14ac:dyDescent="0.25">
      <c r="A684"/>
      <c r="B684"/>
      <c r="C684"/>
      <c r="D684"/>
      <c r="E684"/>
      <c r="F684"/>
      <c r="G684"/>
      <c r="H684"/>
      <c r="I684"/>
      <c r="J684"/>
      <c r="K684"/>
      <c r="L684"/>
      <c r="M684"/>
      <c r="N684"/>
      <c r="O684"/>
      <c r="P684" s="31"/>
    </row>
    <row r="685" spans="1:16" ht="15" x14ac:dyDescent="0.25">
      <c r="A685"/>
      <c r="B685"/>
      <c r="C685"/>
      <c r="D685"/>
      <c r="E685"/>
      <c r="F685"/>
      <c r="G685"/>
      <c r="H685"/>
      <c r="I685"/>
      <c r="J685"/>
      <c r="K685"/>
      <c r="L685"/>
      <c r="M685"/>
      <c r="N685"/>
      <c r="O685"/>
      <c r="P685" s="31"/>
    </row>
    <row r="686" spans="1:16" ht="15" x14ac:dyDescent="0.25">
      <c r="A686"/>
      <c r="B686"/>
      <c r="C686"/>
      <c r="D686"/>
      <c r="E686"/>
      <c r="F686"/>
      <c r="G686"/>
      <c r="H686"/>
      <c r="I686"/>
      <c r="J686"/>
      <c r="K686"/>
      <c r="L686"/>
      <c r="M686"/>
      <c r="N686"/>
      <c r="O686"/>
      <c r="P686" s="31"/>
    </row>
    <row r="687" spans="1:16" ht="15" x14ac:dyDescent="0.25">
      <c r="A687"/>
      <c r="B687"/>
      <c r="C687"/>
      <c r="D687"/>
      <c r="E687"/>
      <c r="F687"/>
      <c r="G687"/>
      <c r="H687"/>
      <c r="I687"/>
      <c r="J687"/>
      <c r="K687"/>
      <c r="L687"/>
      <c r="M687"/>
      <c r="N687"/>
      <c r="O687"/>
      <c r="P687" s="31"/>
    </row>
    <row r="688" spans="1:16" ht="15" x14ac:dyDescent="0.25">
      <c r="A688"/>
      <c r="B688"/>
      <c r="C688"/>
      <c r="D688"/>
      <c r="E688"/>
      <c r="F688"/>
      <c r="G688"/>
      <c r="H688"/>
      <c r="I688"/>
      <c r="J688"/>
      <c r="K688"/>
      <c r="L688"/>
      <c r="M688"/>
      <c r="N688"/>
      <c r="O688"/>
      <c r="P688" s="31"/>
    </row>
    <row r="689" spans="1:16" ht="15" x14ac:dyDescent="0.25">
      <c r="A689"/>
      <c r="B689"/>
      <c r="C689"/>
      <c r="D689"/>
      <c r="E689"/>
      <c r="F689"/>
      <c r="G689"/>
      <c r="H689"/>
      <c r="I689"/>
      <c r="J689"/>
      <c r="K689"/>
      <c r="L689"/>
      <c r="M689"/>
      <c r="N689"/>
      <c r="O689"/>
      <c r="P689" s="31"/>
    </row>
    <row r="690" spans="1:16" ht="15" x14ac:dyDescent="0.25">
      <c r="A690"/>
      <c r="B690"/>
      <c r="C690"/>
      <c r="D690"/>
      <c r="E690"/>
      <c r="F690"/>
      <c r="G690"/>
      <c r="H690"/>
      <c r="I690"/>
      <c r="J690"/>
      <c r="K690"/>
      <c r="L690"/>
      <c r="M690"/>
      <c r="N690"/>
      <c r="O690"/>
      <c r="P690" s="31"/>
    </row>
    <row r="691" spans="1:16" ht="15" x14ac:dyDescent="0.25">
      <c r="A691"/>
      <c r="B691"/>
      <c r="C691"/>
      <c r="D691"/>
      <c r="E691"/>
      <c r="F691"/>
      <c r="G691"/>
      <c r="H691"/>
      <c r="I691"/>
      <c r="J691"/>
      <c r="K691"/>
      <c r="L691"/>
      <c r="M691"/>
      <c r="N691"/>
      <c r="O691"/>
      <c r="P691" s="31"/>
    </row>
    <row r="692" spans="1:16" ht="15" x14ac:dyDescent="0.25">
      <c r="A692"/>
      <c r="B692"/>
      <c r="C692"/>
      <c r="D692"/>
      <c r="E692"/>
      <c r="F692"/>
      <c r="G692"/>
      <c r="H692"/>
      <c r="I692"/>
      <c r="J692"/>
      <c r="K692"/>
      <c r="L692"/>
      <c r="M692"/>
      <c r="N692"/>
      <c r="O692"/>
      <c r="P692" s="31"/>
    </row>
    <row r="693" spans="1:16" ht="15" x14ac:dyDescent="0.25">
      <c r="A693"/>
      <c r="B693"/>
      <c r="C693"/>
      <c r="D693"/>
      <c r="E693"/>
      <c r="F693"/>
      <c r="G693"/>
      <c r="H693"/>
      <c r="I693"/>
      <c r="J693"/>
      <c r="K693"/>
      <c r="L693"/>
      <c r="M693"/>
      <c r="N693"/>
      <c r="O693"/>
      <c r="P693" s="31"/>
    </row>
    <row r="694" spans="1:16" ht="15" x14ac:dyDescent="0.25">
      <c r="A694"/>
      <c r="B694"/>
      <c r="C694"/>
      <c r="D694"/>
      <c r="E694"/>
      <c r="F694"/>
      <c r="G694"/>
      <c r="H694"/>
      <c r="I694"/>
      <c r="J694"/>
      <c r="K694"/>
      <c r="L694"/>
      <c r="M694"/>
      <c r="N694"/>
      <c r="O694"/>
      <c r="P694" s="31"/>
    </row>
    <row r="695" spans="1:16" ht="15" x14ac:dyDescent="0.25">
      <c r="A695"/>
      <c r="B695"/>
      <c r="C695"/>
      <c r="D695"/>
      <c r="E695"/>
      <c r="F695"/>
      <c r="G695"/>
      <c r="H695"/>
      <c r="I695"/>
      <c r="J695"/>
      <c r="K695"/>
      <c r="L695"/>
      <c r="M695"/>
      <c r="N695"/>
      <c r="O695"/>
      <c r="P695" s="31"/>
    </row>
    <row r="696" spans="1:16" ht="15" x14ac:dyDescent="0.25">
      <c r="A696"/>
      <c r="B696"/>
      <c r="C696"/>
      <c r="D696"/>
      <c r="E696"/>
      <c r="F696"/>
      <c r="G696"/>
      <c r="H696"/>
      <c r="I696"/>
      <c r="J696"/>
      <c r="K696"/>
      <c r="L696"/>
      <c r="M696"/>
      <c r="N696"/>
      <c r="O696"/>
      <c r="P696" s="31"/>
    </row>
    <row r="697" spans="1:16" ht="15" x14ac:dyDescent="0.25">
      <c r="A697"/>
      <c r="B697"/>
      <c r="C697"/>
      <c r="D697"/>
      <c r="E697"/>
      <c r="F697"/>
      <c r="G697"/>
      <c r="H697"/>
      <c r="I697"/>
      <c r="J697"/>
      <c r="K697"/>
      <c r="L697"/>
      <c r="M697"/>
      <c r="N697"/>
      <c r="O697"/>
      <c r="P697" s="31"/>
    </row>
    <row r="698" spans="1:16" ht="15" x14ac:dyDescent="0.25">
      <c r="A698"/>
      <c r="B698"/>
      <c r="C698"/>
      <c r="D698"/>
      <c r="E698"/>
      <c r="F698"/>
      <c r="G698"/>
      <c r="H698"/>
      <c r="I698"/>
      <c r="J698"/>
      <c r="K698"/>
      <c r="L698"/>
      <c r="M698"/>
      <c r="N698"/>
      <c r="O698"/>
      <c r="P698" s="31"/>
    </row>
    <row r="699" spans="1:16" ht="15" x14ac:dyDescent="0.25">
      <c r="A699"/>
      <c r="B699"/>
      <c r="C699"/>
      <c r="D699"/>
      <c r="E699"/>
      <c r="F699"/>
      <c r="G699"/>
      <c r="H699"/>
      <c r="I699"/>
      <c r="J699"/>
      <c r="K699"/>
      <c r="L699"/>
      <c r="M699"/>
      <c r="N699"/>
      <c r="O699"/>
      <c r="P699" s="31"/>
    </row>
    <row r="700" spans="1:16" ht="15" x14ac:dyDescent="0.25">
      <c r="A700"/>
      <c r="B700"/>
      <c r="C700"/>
      <c r="D700"/>
      <c r="E700"/>
      <c r="F700"/>
      <c r="G700"/>
      <c r="H700"/>
      <c r="I700"/>
      <c r="J700"/>
      <c r="K700"/>
      <c r="L700"/>
      <c r="M700"/>
      <c r="N700"/>
      <c r="O700"/>
      <c r="P700" s="31"/>
    </row>
    <row r="701" spans="1:16" ht="15" x14ac:dyDescent="0.25">
      <c r="A701"/>
      <c r="B701"/>
      <c r="C701"/>
      <c r="D701"/>
      <c r="E701"/>
      <c r="F701"/>
      <c r="G701"/>
      <c r="H701"/>
      <c r="I701"/>
      <c r="J701"/>
      <c r="K701"/>
      <c r="L701"/>
      <c r="M701"/>
      <c r="N701"/>
      <c r="O701"/>
      <c r="P701" s="31"/>
    </row>
    <row r="702" spans="1:16" ht="15" x14ac:dyDescent="0.25">
      <c r="A702"/>
      <c r="B702"/>
      <c r="C702"/>
      <c r="D702"/>
      <c r="E702"/>
      <c r="F702"/>
      <c r="G702"/>
      <c r="H702"/>
      <c r="I702"/>
      <c r="J702"/>
      <c r="K702"/>
      <c r="L702"/>
      <c r="M702"/>
      <c r="N702"/>
      <c r="O702"/>
      <c r="P702" s="31"/>
    </row>
    <row r="703" spans="1:16" ht="15" x14ac:dyDescent="0.25">
      <c r="A703"/>
      <c r="B703"/>
      <c r="C703"/>
      <c r="D703"/>
      <c r="E703"/>
      <c r="F703"/>
      <c r="G703"/>
      <c r="H703"/>
      <c r="I703"/>
      <c r="J703"/>
      <c r="K703"/>
      <c r="L703"/>
      <c r="M703"/>
      <c r="N703"/>
      <c r="O703"/>
      <c r="P703" s="31"/>
    </row>
    <row r="704" spans="1:16" ht="15" x14ac:dyDescent="0.25">
      <c r="A704"/>
      <c r="B704"/>
      <c r="C704"/>
      <c r="D704"/>
      <c r="E704"/>
      <c r="F704"/>
      <c r="G704"/>
      <c r="H704"/>
      <c r="I704"/>
      <c r="J704"/>
      <c r="K704"/>
      <c r="L704"/>
      <c r="M704"/>
      <c r="N704"/>
      <c r="O704"/>
      <c r="P704" s="31"/>
    </row>
    <row r="705" spans="1:16" ht="15" x14ac:dyDescent="0.25">
      <c r="A705"/>
      <c r="B705"/>
      <c r="C705"/>
      <c r="D705"/>
      <c r="E705"/>
      <c r="F705"/>
      <c r="G705"/>
      <c r="H705"/>
      <c r="I705"/>
      <c r="J705"/>
      <c r="K705"/>
      <c r="L705"/>
      <c r="M705"/>
      <c r="N705"/>
      <c r="O705"/>
      <c r="P705" s="31"/>
    </row>
    <row r="706" spans="1:16" ht="15" x14ac:dyDescent="0.25">
      <c r="A706"/>
      <c r="B706"/>
      <c r="C706"/>
      <c r="D706"/>
      <c r="E706"/>
      <c r="F706"/>
      <c r="G706"/>
      <c r="H706"/>
      <c r="I706"/>
      <c r="J706"/>
      <c r="K706"/>
      <c r="L706"/>
      <c r="M706"/>
      <c r="N706"/>
      <c r="O706"/>
      <c r="P706" s="31"/>
    </row>
    <row r="707" spans="1:16" ht="15" x14ac:dyDescent="0.25">
      <c r="A707"/>
      <c r="B707"/>
      <c r="C707"/>
      <c r="D707"/>
      <c r="E707"/>
      <c r="F707"/>
      <c r="G707"/>
      <c r="H707"/>
      <c r="I707"/>
      <c r="J707"/>
      <c r="K707"/>
      <c r="L707"/>
      <c r="M707"/>
      <c r="N707"/>
      <c r="O707"/>
      <c r="P707" s="31"/>
    </row>
    <row r="708" spans="1:16" ht="15" x14ac:dyDescent="0.25">
      <c r="A708"/>
      <c r="B708"/>
      <c r="C708"/>
      <c r="D708"/>
      <c r="E708"/>
      <c r="F708"/>
      <c r="G708"/>
      <c r="H708"/>
      <c r="I708"/>
      <c r="J708"/>
      <c r="K708"/>
      <c r="L708"/>
      <c r="M708"/>
      <c r="N708"/>
      <c r="O708"/>
      <c r="P708" s="31"/>
    </row>
    <row r="709" spans="1:16" ht="15" x14ac:dyDescent="0.25">
      <c r="A709"/>
      <c r="B709"/>
      <c r="C709"/>
      <c r="D709"/>
      <c r="E709"/>
      <c r="F709"/>
      <c r="G709"/>
      <c r="H709"/>
      <c r="I709"/>
      <c r="J709"/>
      <c r="K709"/>
      <c r="L709"/>
      <c r="M709"/>
      <c r="N709"/>
      <c r="O709"/>
      <c r="P709" s="31"/>
    </row>
    <row r="710" spans="1:16" ht="15" x14ac:dyDescent="0.25">
      <c r="A710"/>
      <c r="B710"/>
      <c r="C710"/>
      <c r="D710"/>
      <c r="E710"/>
      <c r="F710"/>
      <c r="G710"/>
      <c r="H710"/>
      <c r="I710"/>
      <c r="J710"/>
      <c r="K710"/>
      <c r="L710"/>
      <c r="M710"/>
      <c r="N710"/>
      <c r="O710"/>
      <c r="P710" s="31"/>
    </row>
    <row r="711" spans="1:16" ht="15" x14ac:dyDescent="0.25">
      <c r="A711"/>
      <c r="B711"/>
      <c r="C711"/>
      <c r="D711"/>
      <c r="E711"/>
      <c r="F711"/>
      <c r="G711"/>
      <c r="H711"/>
      <c r="I711"/>
      <c r="J711"/>
      <c r="K711"/>
      <c r="L711"/>
      <c r="M711"/>
      <c r="N711"/>
      <c r="O711"/>
      <c r="P711" s="31"/>
    </row>
    <row r="712" spans="1:16" ht="15" x14ac:dyDescent="0.25">
      <c r="A712"/>
      <c r="B712"/>
      <c r="C712"/>
      <c r="D712"/>
      <c r="E712"/>
      <c r="F712"/>
      <c r="G712"/>
      <c r="H712"/>
      <c r="I712"/>
      <c r="J712"/>
      <c r="K712"/>
      <c r="L712"/>
      <c r="M712"/>
      <c r="N712"/>
      <c r="O712"/>
      <c r="P712" s="31"/>
    </row>
    <row r="713" spans="1:16" ht="15" x14ac:dyDescent="0.25">
      <c r="A713"/>
      <c r="B713"/>
      <c r="C713"/>
      <c r="D713"/>
      <c r="E713"/>
      <c r="F713"/>
      <c r="G713"/>
      <c r="H713"/>
      <c r="I713"/>
      <c r="J713"/>
      <c r="K713"/>
      <c r="L713"/>
      <c r="M713"/>
      <c r="N713"/>
      <c r="O713"/>
      <c r="P713" s="31"/>
    </row>
    <row r="714" spans="1:16" ht="15" x14ac:dyDescent="0.25">
      <c r="A714"/>
      <c r="B714"/>
      <c r="C714"/>
      <c r="D714"/>
      <c r="E714"/>
      <c r="F714"/>
      <c r="G714"/>
      <c r="H714"/>
      <c r="I714"/>
      <c r="J714"/>
      <c r="K714"/>
      <c r="L714"/>
      <c r="M714"/>
      <c r="N714"/>
      <c r="O714"/>
      <c r="P714" s="31"/>
    </row>
    <row r="715" spans="1:16" ht="15" x14ac:dyDescent="0.25">
      <c r="A715"/>
      <c r="B715"/>
      <c r="C715"/>
      <c r="D715"/>
      <c r="E715"/>
      <c r="F715"/>
      <c r="G715"/>
      <c r="H715"/>
      <c r="I715"/>
      <c r="J715"/>
      <c r="K715"/>
      <c r="L715"/>
      <c r="M715"/>
      <c r="N715"/>
      <c r="O715"/>
      <c r="P715" s="31"/>
    </row>
    <row r="716" spans="1:16" ht="15" x14ac:dyDescent="0.25">
      <c r="A716"/>
      <c r="B716"/>
      <c r="C716"/>
      <c r="D716"/>
      <c r="E716"/>
      <c r="F716"/>
      <c r="G716"/>
      <c r="H716"/>
      <c r="I716"/>
      <c r="J716"/>
      <c r="K716"/>
      <c r="L716"/>
      <c r="M716"/>
      <c r="N716"/>
      <c r="O716"/>
      <c r="P716" s="31"/>
    </row>
    <row r="717" spans="1:16" ht="15" x14ac:dyDescent="0.25">
      <c r="A717"/>
      <c r="B717"/>
      <c r="C717"/>
      <c r="D717"/>
      <c r="E717"/>
      <c r="F717"/>
      <c r="G717"/>
      <c r="H717"/>
      <c r="I717"/>
      <c r="J717"/>
      <c r="K717"/>
      <c r="L717"/>
      <c r="M717"/>
      <c r="N717"/>
      <c r="O717"/>
      <c r="P717" s="31"/>
    </row>
    <row r="718" spans="1:16" ht="15" x14ac:dyDescent="0.25">
      <c r="A718"/>
      <c r="B718"/>
      <c r="C718"/>
      <c r="D718"/>
      <c r="E718"/>
      <c r="F718"/>
      <c r="G718"/>
      <c r="H718"/>
      <c r="I718"/>
      <c r="J718"/>
      <c r="K718"/>
      <c r="L718"/>
      <c r="M718"/>
      <c r="N718"/>
      <c r="O718"/>
      <c r="P718" s="31"/>
    </row>
    <row r="719" spans="1:16" ht="15" x14ac:dyDescent="0.25">
      <c r="A719"/>
      <c r="B719"/>
      <c r="C719"/>
      <c r="D719"/>
      <c r="E719"/>
      <c r="F719"/>
      <c r="G719"/>
      <c r="H719"/>
      <c r="I719"/>
      <c r="J719"/>
      <c r="K719"/>
      <c r="L719"/>
      <c r="M719"/>
      <c r="N719"/>
      <c r="O719"/>
      <c r="P719" s="31"/>
    </row>
    <row r="720" spans="1:16" ht="15" x14ac:dyDescent="0.25">
      <c r="A720"/>
      <c r="B720"/>
      <c r="C720"/>
      <c r="D720"/>
      <c r="E720"/>
      <c r="F720"/>
      <c r="G720"/>
      <c r="H720"/>
      <c r="I720"/>
      <c r="J720"/>
      <c r="K720"/>
      <c r="L720"/>
      <c r="M720"/>
      <c r="N720"/>
      <c r="O720"/>
      <c r="P720" s="31"/>
    </row>
    <row r="721" spans="1:16" ht="15" x14ac:dyDescent="0.25">
      <c r="A721"/>
      <c r="B721"/>
      <c r="C721"/>
      <c r="D721"/>
      <c r="E721"/>
      <c r="F721"/>
      <c r="G721"/>
      <c r="H721"/>
      <c r="I721"/>
      <c r="J721"/>
      <c r="K721"/>
      <c r="L721"/>
      <c r="M721"/>
      <c r="N721"/>
      <c r="O721"/>
      <c r="P721" s="31"/>
    </row>
    <row r="722" spans="1:16" ht="15" x14ac:dyDescent="0.25">
      <c r="A722"/>
      <c r="B722"/>
      <c r="C722"/>
      <c r="D722"/>
      <c r="E722"/>
      <c r="F722"/>
      <c r="G722"/>
      <c r="H722"/>
      <c r="I722"/>
      <c r="J722"/>
      <c r="K722"/>
      <c r="L722"/>
      <c r="M722"/>
      <c r="N722"/>
      <c r="O722"/>
      <c r="P722" s="31"/>
    </row>
    <row r="723" spans="1:16" ht="15" x14ac:dyDescent="0.25">
      <c r="A723"/>
      <c r="B723"/>
      <c r="C723"/>
      <c r="D723"/>
      <c r="E723"/>
      <c r="F723"/>
      <c r="G723"/>
      <c r="H723"/>
      <c r="I723"/>
      <c r="J723"/>
      <c r="K723"/>
      <c r="L723"/>
      <c r="M723"/>
      <c r="N723"/>
      <c r="O723"/>
      <c r="P723" s="31"/>
    </row>
    <row r="724" spans="1:16" ht="15" x14ac:dyDescent="0.25">
      <c r="A724"/>
      <c r="B724"/>
      <c r="C724"/>
      <c r="D724"/>
      <c r="E724"/>
      <c r="F724"/>
      <c r="G724"/>
      <c r="H724"/>
      <c r="I724"/>
      <c r="J724"/>
      <c r="K724"/>
      <c r="L724"/>
      <c r="M724"/>
      <c r="N724"/>
      <c r="O724"/>
      <c r="P724" s="31"/>
    </row>
    <row r="725" spans="1:16" ht="15" x14ac:dyDescent="0.25">
      <c r="A725"/>
      <c r="B725"/>
      <c r="C725"/>
      <c r="D725"/>
      <c r="E725"/>
      <c r="F725"/>
      <c r="G725"/>
      <c r="H725"/>
      <c r="I725"/>
      <c r="J725"/>
      <c r="K725"/>
      <c r="L725"/>
      <c r="M725"/>
      <c r="N725"/>
      <c r="O725"/>
      <c r="P725" s="31"/>
    </row>
    <row r="726" spans="1:16" ht="15" x14ac:dyDescent="0.25">
      <c r="A726"/>
      <c r="B726"/>
      <c r="C726"/>
      <c r="D726"/>
      <c r="E726"/>
      <c r="F726"/>
      <c r="G726"/>
      <c r="H726"/>
      <c r="I726"/>
      <c r="J726"/>
      <c r="K726"/>
      <c r="L726"/>
      <c r="M726"/>
      <c r="N726"/>
      <c r="O726"/>
      <c r="P726" s="31"/>
    </row>
    <row r="727" spans="1:16" ht="15" x14ac:dyDescent="0.25">
      <c r="A727"/>
      <c r="B727"/>
      <c r="C727"/>
      <c r="D727"/>
      <c r="E727"/>
      <c r="F727"/>
      <c r="G727"/>
      <c r="H727"/>
      <c r="I727"/>
      <c r="J727"/>
      <c r="K727"/>
      <c r="L727"/>
      <c r="M727"/>
      <c r="N727"/>
      <c r="O727"/>
      <c r="P727" s="31"/>
    </row>
    <row r="728" spans="1:16" ht="15" x14ac:dyDescent="0.25">
      <c r="A728"/>
      <c r="B728"/>
      <c r="C728"/>
      <c r="D728"/>
      <c r="E728"/>
      <c r="F728"/>
      <c r="G728"/>
      <c r="H728"/>
      <c r="I728"/>
      <c r="J728"/>
      <c r="K728"/>
      <c r="L728"/>
      <c r="M728"/>
      <c r="N728"/>
      <c r="O728"/>
      <c r="P728" s="31"/>
    </row>
    <row r="729" spans="1:16" ht="15" x14ac:dyDescent="0.25">
      <c r="A729"/>
      <c r="B729"/>
      <c r="C729"/>
      <c r="D729"/>
      <c r="E729"/>
      <c r="F729"/>
      <c r="G729"/>
      <c r="H729"/>
      <c r="I729"/>
      <c r="J729"/>
      <c r="K729"/>
      <c r="L729"/>
      <c r="M729"/>
      <c r="N729"/>
      <c r="O729"/>
      <c r="P729" s="31"/>
    </row>
    <row r="730" spans="1:16" ht="15" x14ac:dyDescent="0.25">
      <c r="A730"/>
      <c r="B730"/>
      <c r="C730"/>
      <c r="D730"/>
      <c r="E730"/>
      <c r="F730"/>
      <c r="G730"/>
      <c r="H730"/>
      <c r="I730"/>
      <c r="J730"/>
      <c r="K730"/>
      <c r="L730"/>
      <c r="M730"/>
      <c r="N730"/>
      <c r="O730"/>
      <c r="P730" s="31"/>
    </row>
    <row r="731" spans="1:16" ht="15" x14ac:dyDescent="0.25">
      <c r="A731"/>
      <c r="B731"/>
      <c r="C731"/>
      <c r="D731"/>
      <c r="E731"/>
      <c r="F731"/>
      <c r="G731"/>
      <c r="H731"/>
      <c r="I731"/>
      <c r="J731"/>
      <c r="K731"/>
      <c r="L731"/>
      <c r="M731"/>
      <c r="N731"/>
      <c r="O731"/>
      <c r="P731" s="31"/>
    </row>
    <row r="732" spans="1:16" ht="15" x14ac:dyDescent="0.25">
      <c r="A732"/>
      <c r="B732"/>
      <c r="C732"/>
      <c r="D732"/>
      <c r="E732"/>
      <c r="F732"/>
      <c r="G732"/>
      <c r="H732"/>
      <c r="I732"/>
      <c r="J732"/>
      <c r="K732"/>
      <c r="L732"/>
      <c r="M732"/>
      <c r="N732"/>
      <c r="O732"/>
      <c r="P732" s="31"/>
    </row>
    <row r="733" spans="1:16" ht="15" x14ac:dyDescent="0.25">
      <c r="A733"/>
      <c r="B733"/>
      <c r="C733"/>
      <c r="D733"/>
      <c r="E733"/>
      <c r="F733"/>
      <c r="G733"/>
      <c r="H733"/>
      <c r="I733"/>
      <c r="J733"/>
      <c r="K733"/>
      <c r="L733"/>
      <c r="M733"/>
      <c r="N733"/>
      <c r="O733"/>
      <c r="P733" s="31"/>
    </row>
    <row r="734" spans="1:16" ht="15" x14ac:dyDescent="0.25">
      <c r="A734"/>
      <c r="B734"/>
      <c r="C734"/>
      <c r="D734"/>
      <c r="E734"/>
      <c r="F734"/>
      <c r="G734"/>
      <c r="H734"/>
      <c r="I734"/>
      <c r="J734"/>
      <c r="K734"/>
      <c r="L734"/>
      <c r="M734"/>
      <c r="N734"/>
      <c r="O734"/>
      <c r="P734" s="31"/>
    </row>
    <row r="735" spans="1:16" ht="15" x14ac:dyDescent="0.25">
      <c r="A735"/>
      <c r="B735"/>
      <c r="C735"/>
      <c r="D735"/>
      <c r="E735"/>
      <c r="F735"/>
      <c r="G735"/>
      <c r="H735"/>
      <c r="I735"/>
      <c r="J735"/>
      <c r="K735"/>
      <c r="L735"/>
      <c r="M735"/>
      <c r="N735"/>
      <c r="O735"/>
      <c r="P735" s="31"/>
    </row>
    <row r="736" spans="1:16" ht="15" x14ac:dyDescent="0.25">
      <c r="A736"/>
      <c r="B736"/>
      <c r="C736"/>
      <c r="D736"/>
      <c r="E736"/>
      <c r="F736"/>
      <c r="G736"/>
      <c r="H736"/>
      <c r="I736"/>
      <c r="J736"/>
      <c r="K736"/>
      <c r="L736"/>
      <c r="M736"/>
      <c r="N736"/>
      <c r="O736"/>
      <c r="P736" s="31"/>
    </row>
    <row r="737" spans="1:16" ht="15" x14ac:dyDescent="0.25">
      <c r="A737"/>
      <c r="B737"/>
      <c r="C737"/>
      <c r="D737"/>
      <c r="E737"/>
      <c r="F737"/>
      <c r="G737"/>
      <c r="H737"/>
      <c r="I737"/>
      <c r="J737"/>
      <c r="K737"/>
      <c r="L737"/>
      <c r="M737"/>
      <c r="N737"/>
      <c r="O737"/>
      <c r="P737" s="31"/>
    </row>
    <row r="738" spans="1:16" ht="15" x14ac:dyDescent="0.25">
      <c r="A738"/>
      <c r="B738"/>
      <c r="C738"/>
      <c r="D738"/>
      <c r="E738"/>
      <c r="F738"/>
      <c r="G738"/>
      <c r="H738"/>
      <c r="I738"/>
      <c r="J738"/>
      <c r="K738"/>
      <c r="L738"/>
      <c r="M738"/>
      <c r="N738"/>
      <c r="O738"/>
      <c r="P738" s="31"/>
    </row>
    <row r="739" spans="1:16" ht="15" x14ac:dyDescent="0.25">
      <c r="A739"/>
      <c r="B739"/>
      <c r="C739"/>
      <c r="D739"/>
      <c r="E739"/>
      <c r="F739"/>
      <c r="G739"/>
      <c r="H739"/>
      <c r="I739"/>
      <c r="J739"/>
      <c r="K739"/>
      <c r="L739"/>
      <c r="M739"/>
      <c r="N739"/>
      <c r="O739"/>
      <c r="P739" s="31"/>
    </row>
    <row r="740" spans="1:16" ht="15" x14ac:dyDescent="0.25">
      <c r="A740"/>
      <c r="B740"/>
      <c r="C740"/>
      <c r="D740"/>
      <c r="E740"/>
      <c r="F740"/>
      <c r="G740"/>
      <c r="H740"/>
      <c r="I740"/>
      <c r="J740"/>
      <c r="K740"/>
      <c r="L740"/>
      <c r="M740"/>
      <c r="N740"/>
      <c r="O740"/>
      <c r="P740" s="31"/>
    </row>
    <row r="741" spans="1:16" ht="15" x14ac:dyDescent="0.25">
      <c r="A741"/>
      <c r="B741"/>
      <c r="C741"/>
      <c r="D741"/>
      <c r="E741"/>
      <c r="F741"/>
      <c r="G741"/>
      <c r="H741"/>
      <c r="I741"/>
      <c r="J741"/>
      <c r="K741"/>
      <c r="L741"/>
      <c r="M741"/>
      <c r="N741"/>
      <c r="O741"/>
      <c r="P741" s="31"/>
    </row>
    <row r="742" spans="1:16" ht="15" x14ac:dyDescent="0.25">
      <c r="A742"/>
      <c r="B742"/>
      <c r="C742"/>
      <c r="D742"/>
      <c r="E742"/>
      <c r="F742"/>
      <c r="G742"/>
      <c r="H742"/>
      <c r="I742"/>
      <c r="J742"/>
      <c r="K742"/>
      <c r="L742"/>
      <c r="M742"/>
      <c r="N742"/>
      <c r="O742"/>
      <c r="P742" s="31"/>
    </row>
    <row r="743" spans="1:16" ht="15" x14ac:dyDescent="0.25">
      <c r="A743"/>
      <c r="B743"/>
      <c r="C743"/>
      <c r="D743"/>
      <c r="E743"/>
      <c r="F743"/>
      <c r="G743"/>
      <c r="H743"/>
      <c r="I743"/>
      <c r="J743"/>
      <c r="K743"/>
      <c r="L743"/>
      <c r="M743"/>
      <c r="N743"/>
      <c r="O743"/>
      <c r="P743" s="31"/>
    </row>
    <row r="744" spans="1:16" ht="15" x14ac:dyDescent="0.25">
      <c r="A744"/>
      <c r="B744"/>
      <c r="C744"/>
      <c r="D744"/>
      <c r="E744"/>
      <c r="F744"/>
      <c r="G744"/>
      <c r="H744"/>
      <c r="I744"/>
      <c r="J744"/>
      <c r="K744"/>
      <c r="L744"/>
      <c r="M744"/>
      <c r="N744"/>
      <c r="O744"/>
      <c r="P744" s="31"/>
    </row>
    <row r="745" spans="1:16" ht="15" x14ac:dyDescent="0.25">
      <c r="A745"/>
      <c r="B745"/>
      <c r="C745"/>
      <c r="D745"/>
      <c r="E745"/>
      <c r="F745"/>
      <c r="G745"/>
      <c r="H745"/>
      <c r="I745"/>
      <c r="J745"/>
      <c r="K745"/>
      <c r="L745"/>
      <c r="M745"/>
      <c r="N745"/>
      <c r="O745"/>
      <c r="P745" s="31"/>
    </row>
    <row r="746" spans="1:16" ht="15" x14ac:dyDescent="0.25">
      <c r="A746"/>
      <c r="B746"/>
      <c r="C746"/>
      <c r="D746"/>
      <c r="E746"/>
      <c r="F746"/>
      <c r="G746"/>
      <c r="H746"/>
      <c r="I746"/>
      <c r="J746"/>
      <c r="K746"/>
      <c r="L746"/>
      <c r="M746"/>
      <c r="N746"/>
      <c r="O746"/>
      <c r="P746" s="31"/>
    </row>
    <row r="747" spans="1:16" ht="15" x14ac:dyDescent="0.25">
      <c r="A747"/>
      <c r="B747"/>
      <c r="C747"/>
      <c r="D747"/>
      <c r="E747"/>
      <c r="F747"/>
      <c r="G747"/>
      <c r="H747"/>
      <c r="I747"/>
      <c r="J747"/>
      <c r="K747"/>
      <c r="L747"/>
      <c r="M747"/>
      <c r="N747"/>
      <c r="O747"/>
      <c r="P747" s="31"/>
    </row>
    <row r="748" spans="1:16" ht="15" x14ac:dyDescent="0.25">
      <c r="A748"/>
      <c r="B748"/>
      <c r="C748"/>
      <c r="D748"/>
      <c r="E748"/>
      <c r="F748"/>
      <c r="G748"/>
      <c r="H748"/>
      <c r="I748"/>
      <c r="J748"/>
      <c r="K748"/>
      <c r="L748"/>
      <c r="M748"/>
      <c r="N748"/>
      <c r="O748"/>
      <c r="P748" s="31"/>
    </row>
    <row r="749" spans="1:16" ht="15" x14ac:dyDescent="0.25">
      <c r="A749"/>
      <c r="B749"/>
      <c r="C749"/>
      <c r="D749"/>
      <c r="E749"/>
      <c r="F749"/>
      <c r="G749"/>
      <c r="H749"/>
      <c r="I749"/>
      <c r="J749"/>
      <c r="K749"/>
      <c r="L749"/>
      <c r="M749"/>
      <c r="N749"/>
      <c r="O749"/>
      <c r="P749" s="31"/>
    </row>
    <row r="750" spans="1:16" ht="15" x14ac:dyDescent="0.25">
      <c r="A750"/>
      <c r="B750"/>
      <c r="C750"/>
      <c r="D750"/>
      <c r="E750"/>
      <c r="F750"/>
      <c r="G750"/>
      <c r="H750"/>
      <c r="I750"/>
      <c r="J750"/>
      <c r="K750"/>
      <c r="L750"/>
      <c r="M750"/>
      <c r="N750"/>
      <c r="O750"/>
      <c r="P750" s="31"/>
    </row>
    <row r="751" spans="1:16" ht="15" x14ac:dyDescent="0.25">
      <c r="A751"/>
      <c r="B751"/>
      <c r="C751"/>
      <c r="D751"/>
      <c r="E751"/>
      <c r="F751"/>
      <c r="G751"/>
      <c r="H751"/>
      <c r="I751"/>
      <c r="J751"/>
      <c r="K751"/>
      <c r="L751"/>
      <c r="M751"/>
      <c r="N751"/>
      <c r="O751"/>
      <c r="P751" s="31"/>
    </row>
    <row r="752" spans="1:16" ht="15" x14ac:dyDescent="0.25">
      <c r="A752"/>
      <c r="B752"/>
      <c r="C752"/>
      <c r="D752"/>
      <c r="E752"/>
      <c r="F752"/>
      <c r="G752"/>
      <c r="H752"/>
      <c r="I752"/>
      <c r="J752"/>
      <c r="K752"/>
      <c r="L752"/>
      <c r="M752"/>
      <c r="N752"/>
      <c r="O752"/>
      <c r="P752" s="31"/>
    </row>
    <row r="753" spans="1:16" ht="15" x14ac:dyDescent="0.25">
      <c r="A753"/>
      <c r="B753"/>
      <c r="C753"/>
      <c r="D753"/>
      <c r="E753"/>
      <c r="F753"/>
      <c r="G753"/>
      <c r="H753"/>
      <c r="I753"/>
      <c r="J753"/>
      <c r="K753"/>
      <c r="L753"/>
      <c r="M753"/>
      <c r="N753"/>
      <c r="O753"/>
      <c r="P753" s="31"/>
    </row>
    <row r="754" spans="1:16" ht="15" x14ac:dyDescent="0.25">
      <c r="A754"/>
      <c r="B754"/>
      <c r="C754"/>
      <c r="D754"/>
      <c r="E754"/>
      <c r="F754"/>
      <c r="G754"/>
      <c r="H754"/>
      <c r="I754"/>
      <c r="J754"/>
      <c r="K754"/>
      <c r="L754"/>
      <c r="M754"/>
      <c r="N754"/>
      <c r="O754"/>
      <c r="P754" s="31"/>
    </row>
    <row r="755" spans="1:16" ht="15" x14ac:dyDescent="0.25">
      <c r="A755"/>
      <c r="B755"/>
      <c r="C755"/>
      <c r="D755"/>
      <c r="E755"/>
      <c r="F755"/>
      <c r="G755"/>
      <c r="H755"/>
      <c r="I755"/>
      <c r="J755"/>
      <c r="K755"/>
      <c r="L755"/>
      <c r="M755"/>
      <c r="N755"/>
      <c r="O755"/>
      <c r="P755" s="31"/>
    </row>
    <row r="756" spans="1:16" ht="15" x14ac:dyDescent="0.25">
      <c r="A756"/>
      <c r="B756"/>
      <c r="C756"/>
      <c r="D756"/>
      <c r="E756"/>
      <c r="F756"/>
      <c r="G756"/>
      <c r="H756"/>
      <c r="I756"/>
      <c r="J756"/>
      <c r="K756"/>
      <c r="L756"/>
      <c r="M756"/>
      <c r="N756"/>
      <c r="O756"/>
      <c r="P756" s="31"/>
    </row>
    <row r="757" spans="1:16" ht="15" x14ac:dyDescent="0.25">
      <c r="A757"/>
      <c r="B757"/>
      <c r="C757"/>
      <c r="D757"/>
      <c r="E757"/>
      <c r="F757"/>
      <c r="G757"/>
      <c r="H757"/>
      <c r="I757"/>
      <c r="J757"/>
      <c r="K757"/>
      <c r="L757"/>
      <c r="M757"/>
      <c r="N757"/>
      <c r="O757"/>
      <c r="P757" s="31"/>
    </row>
    <row r="758" spans="1:16" ht="15" x14ac:dyDescent="0.25">
      <c r="A758"/>
      <c r="B758"/>
      <c r="C758"/>
      <c r="D758"/>
      <c r="E758"/>
      <c r="F758"/>
      <c r="G758"/>
      <c r="H758"/>
      <c r="I758"/>
      <c r="J758"/>
      <c r="K758"/>
      <c r="L758"/>
      <c r="M758"/>
      <c r="N758"/>
      <c r="O758"/>
      <c r="P758" s="31"/>
    </row>
    <row r="759" spans="1:16" ht="15" x14ac:dyDescent="0.25">
      <c r="A759"/>
      <c r="B759"/>
      <c r="C759"/>
      <c r="D759"/>
      <c r="E759"/>
      <c r="F759"/>
      <c r="G759"/>
      <c r="H759"/>
      <c r="I759"/>
      <c r="J759"/>
      <c r="K759"/>
      <c r="L759"/>
      <c r="M759"/>
      <c r="N759"/>
      <c r="O759"/>
      <c r="P759" s="31"/>
    </row>
    <row r="760" spans="1:16" ht="15" x14ac:dyDescent="0.25">
      <c r="A760"/>
      <c r="B760"/>
      <c r="C760"/>
      <c r="D760"/>
      <c r="E760"/>
      <c r="F760"/>
      <c r="G760"/>
      <c r="H760"/>
      <c r="I760"/>
      <c r="J760"/>
      <c r="K760"/>
      <c r="L760"/>
      <c r="M760"/>
      <c r="N760"/>
      <c r="O760"/>
      <c r="P760" s="31"/>
    </row>
    <row r="761" spans="1:16" ht="15" x14ac:dyDescent="0.25">
      <c r="A761"/>
      <c r="B761"/>
      <c r="C761"/>
      <c r="D761"/>
      <c r="E761"/>
      <c r="F761"/>
      <c r="G761"/>
      <c r="H761"/>
      <c r="I761"/>
      <c r="J761"/>
      <c r="K761"/>
      <c r="L761"/>
      <c r="M761"/>
      <c r="N761"/>
      <c r="O761"/>
      <c r="P761" s="31"/>
    </row>
    <row r="762" spans="1:16" ht="15" x14ac:dyDescent="0.25">
      <c r="A762"/>
      <c r="B762"/>
      <c r="C762"/>
      <c r="D762"/>
      <c r="E762"/>
      <c r="F762"/>
      <c r="G762"/>
      <c r="H762"/>
      <c r="I762"/>
      <c r="J762"/>
      <c r="K762"/>
      <c r="L762"/>
      <c r="M762"/>
      <c r="N762"/>
      <c r="O762"/>
      <c r="P762" s="31"/>
    </row>
    <row r="763" spans="1:16" ht="15" x14ac:dyDescent="0.25">
      <c r="A763"/>
      <c r="B763"/>
      <c r="C763"/>
      <c r="D763"/>
      <c r="E763"/>
      <c r="F763"/>
      <c r="G763"/>
      <c r="H763"/>
      <c r="I763"/>
      <c r="J763"/>
      <c r="K763"/>
      <c r="L763"/>
      <c r="M763"/>
      <c r="N763"/>
      <c r="O763"/>
      <c r="P763" s="31"/>
    </row>
    <row r="764" spans="1:16" ht="15" x14ac:dyDescent="0.25">
      <c r="A764"/>
      <c r="B764"/>
      <c r="C764"/>
      <c r="D764"/>
      <c r="E764"/>
      <c r="F764"/>
      <c r="G764"/>
      <c r="H764"/>
      <c r="I764"/>
      <c r="J764"/>
      <c r="K764"/>
      <c r="L764"/>
      <c r="M764"/>
      <c r="N764"/>
      <c r="O764"/>
      <c r="P764" s="31"/>
    </row>
    <row r="765" spans="1:16" ht="15" x14ac:dyDescent="0.25">
      <c r="A765"/>
      <c r="B765"/>
      <c r="C765"/>
      <c r="D765"/>
      <c r="E765"/>
      <c r="F765"/>
      <c r="G765"/>
      <c r="H765"/>
      <c r="I765"/>
      <c r="J765"/>
      <c r="K765"/>
      <c r="L765"/>
      <c r="M765"/>
      <c r="N765"/>
      <c r="O765"/>
      <c r="P765" s="31"/>
    </row>
    <row r="766" spans="1:16" ht="15" x14ac:dyDescent="0.25">
      <c r="A766"/>
      <c r="B766"/>
      <c r="C766"/>
      <c r="D766"/>
      <c r="E766"/>
      <c r="F766"/>
      <c r="G766"/>
      <c r="H766"/>
      <c r="I766"/>
      <c r="J766"/>
      <c r="K766"/>
      <c r="L766"/>
      <c r="M766"/>
      <c r="N766"/>
      <c r="O766"/>
      <c r="P766" s="31"/>
    </row>
    <row r="767" spans="1:16" ht="15" x14ac:dyDescent="0.25">
      <c r="A767"/>
      <c r="B767"/>
      <c r="C767"/>
      <c r="D767"/>
      <c r="E767"/>
      <c r="F767"/>
      <c r="G767"/>
      <c r="H767"/>
      <c r="I767"/>
      <c r="J767"/>
      <c r="K767"/>
      <c r="L767"/>
      <c r="M767"/>
      <c r="N767"/>
      <c r="O767"/>
      <c r="P767" s="31"/>
    </row>
    <row r="768" spans="1:16" ht="15" x14ac:dyDescent="0.25">
      <c r="A768"/>
      <c r="B768"/>
      <c r="C768"/>
      <c r="D768"/>
      <c r="E768"/>
      <c r="F768"/>
      <c r="G768"/>
      <c r="H768"/>
      <c r="I768"/>
      <c r="J768"/>
      <c r="K768"/>
      <c r="L768"/>
      <c r="M768"/>
      <c r="N768"/>
      <c r="O768"/>
      <c r="P768" s="31"/>
    </row>
    <row r="769" spans="1:16" ht="15" x14ac:dyDescent="0.25">
      <c r="A769"/>
      <c r="B769"/>
      <c r="C769"/>
      <c r="D769"/>
      <c r="E769"/>
      <c r="F769"/>
      <c r="G769"/>
      <c r="H769"/>
      <c r="I769"/>
      <c r="J769"/>
      <c r="K769"/>
      <c r="L769"/>
      <c r="M769"/>
      <c r="N769"/>
      <c r="O769"/>
      <c r="P769" s="31"/>
    </row>
    <row r="770" spans="1:16" ht="15" x14ac:dyDescent="0.25">
      <c r="A770"/>
      <c r="B770"/>
      <c r="C770"/>
      <c r="D770"/>
      <c r="E770"/>
      <c r="F770"/>
      <c r="G770"/>
      <c r="H770"/>
      <c r="I770"/>
      <c r="J770"/>
      <c r="K770"/>
      <c r="L770"/>
      <c r="M770"/>
      <c r="N770"/>
      <c r="O770"/>
      <c r="P770" s="31"/>
    </row>
    <row r="771" spans="1:16" ht="15" x14ac:dyDescent="0.25">
      <c r="A771"/>
      <c r="B771"/>
      <c r="C771"/>
      <c r="D771"/>
      <c r="E771"/>
      <c r="F771"/>
      <c r="G771"/>
      <c r="H771"/>
      <c r="I771"/>
      <c r="J771"/>
      <c r="K771"/>
      <c r="L771"/>
      <c r="M771"/>
      <c r="N771"/>
      <c r="O771"/>
      <c r="P771" s="31"/>
    </row>
    <row r="772" spans="1:16" ht="15" x14ac:dyDescent="0.25">
      <c r="A772"/>
      <c r="B772"/>
      <c r="C772"/>
      <c r="D772"/>
      <c r="E772"/>
      <c r="F772"/>
      <c r="G772"/>
      <c r="H772"/>
      <c r="I772"/>
      <c r="J772"/>
      <c r="K772"/>
      <c r="L772"/>
      <c r="M772"/>
      <c r="N772"/>
      <c r="O772"/>
      <c r="P772" s="31"/>
    </row>
    <row r="773" spans="1:16" ht="15" x14ac:dyDescent="0.25">
      <c r="A773"/>
      <c r="B773"/>
      <c r="C773"/>
      <c r="D773"/>
      <c r="E773"/>
      <c r="F773"/>
      <c r="G773"/>
      <c r="H773"/>
      <c r="I773"/>
      <c r="J773"/>
      <c r="K773"/>
      <c r="L773"/>
      <c r="M773"/>
      <c r="N773"/>
      <c r="O773"/>
      <c r="P773" s="31"/>
    </row>
    <row r="774" spans="1:16" ht="15" x14ac:dyDescent="0.25">
      <c r="A774"/>
      <c r="B774"/>
      <c r="C774"/>
      <c r="D774"/>
      <c r="E774"/>
      <c r="F774"/>
      <c r="G774"/>
      <c r="H774"/>
      <c r="I774"/>
      <c r="J774"/>
      <c r="K774"/>
      <c r="L774"/>
      <c r="M774"/>
      <c r="N774"/>
      <c r="O774"/>
      <c r="P774" s="31"/>
    </row>
    <row r="775" spans="1:16" ht="15" x14ac:dyDescent="0.25">
      <c r="A775"/>
      <c r="B775"/>
      <c r="C775"/>
      <c r="D775"/>
      <c r="E775"/>
      <c r="F775"/>
      <c r="G775"/>
      <c r="H775"/>
      <c r="I775"/>
      <c r="J775"/>
      <c r="K775"/>
      <c r="L775"/>
      <c r="M775"/>
      <c r="N775"/>
      <c r="O775"/>
      <c r="P775" s="31"/>
    </row>
    <row r="776" spans="1:16" ht="15" x14ac:dyDescent="0.25">
      <c r="A776"/>
      <c r="B776"/>
      <c r="C776"/>
      <c r="D776"/>
      <c r="E776"/>
      <c r="F776"/>
      <c r="G776"/>
      <c r="H776"/>
      <c r="I776"/>
      <c r="J776"/>
      <c r="K776"/>
      <c r="L776"/>
      <c r="M776"/>
      <c r="N776"/>
      <c r="O776"/>
      <c r="P776" s="31"/>
    </row>
    <row r="777" spans="1:16" ht="15" x14ac:dyDescent="0.25">
      <c r="A777"/>
      <c r="B777"/>
      <c r="C777"/>
      <c r="D777"/>
      <c r="E777"/>
      <c r="F777"/>
      <c r="G777"/>
      <c r="H777"/>
      <c r="I777"/>
      <c r="J777"/>
      <c r="K777"/>
      <c r="L777"/>
      <c r="M777"/>
      <c r="N777"/>
      <c r="O777"/>
      <c r="P777" s="31"/>
    </row>
    <row r="778" spans="1:16" ht="15" x14ac:dyDescent="0.25">
      <c r="A778"/>
      <c r="B778"/>
      <c r="C778"/>
      <c r="D778"/>
      <c r="E778"/>
      <c r="F778"/>
      <c r="G778"/>
      <c r="H778"/>
      <c r="I778"/>
      <c r="J778"/>
      <c r="K778"/>
      <c r="L778"/>
      <c r="M778"/>
      <c r="N778"/>
      <c r="O778"/>
      <c r="P778" s="31"/>
    </row>
    <row r="779" spans="1:16" ht="15" x14ac:dyDescent="0.25">
      <c r="A779"/>
      <c r="B779"/>
      <c r="C779"/>
      <c r="D779"/>
      <c r="E779"/>
      <c r="F779"/>
      <c r="G779"/>
      <c r="H779"/>
      <c r="I779"/>
      <c r="J779"/>
      <c r="K779"/>
      <c r="L779"/>
      <c r="M779"/>
      <c r="N779"/>
      <c r="O779"/>
      <c r="P779" s="31"/>
    </row>
    <row r="780" spans="1:16" ht="15" x14ac:dyDescent="0.25">
      <c r="A780"/>
      <c r="B780"/>
      <c r="C780"/>
      <c r="D780"/>
      <c r="E780"/>
      <c r="F780"/>
      <c r="G780"/>
      <c r="H780"/>
      <c r="I780"/>
      <c r="J780"/>
      <c r="K780"/>
      <c r="L780"/>
      <c r="M780"/>
      <c r="N780"/>
      <c r="O780"/>
      <c r="P780" s="31"/>
    </row>
    <row r="781" spans="1:16" ht="15" x14ac:dyDescent="0.25">
      <c r="A781"/>
      <c r="B781"/>
      <c r="C781"/>
      <c r="D781"/>
      <c r="E781"/>
      <c r="F781"/>
      <c r="G781"/>
      <c r="H781"/>
      <c r="I781"/>
      <c r="J781"/>
      <c r="K781"/>
      <c r="L781"/>
      <c r="M781"/>
      <c r="N781"/>
      <c r="O781"/>
      <c r="P781" s="31"/>
    </row>
    <row r="782" spans="1:16" ht="15" x14ac:dyDescent="0.25">
      <c r="A782"/>
      <c r="B782"/>
      <c r="C782"/>
      <c r="D782"/>
      <c r="E782"/>
      <c r="F782"/>
      <c r="G782"/>
      <c r="H782"/>
      <c r="I782"/>
      <c r="J782"/>
      <c r="K782"/>
      <c r="L782"/>
      <c r="M782"/>
      <c r="N782"/>
      <c r="O782"/>
      <c r="P782" s="31"/>
    </row>
    <row r="783" spans="1:16" ht="15" x14ac:dyDescent="0.25">
      <c r="A783"/>
      <c r="B783"/>
      <c r="C783"/>
      <c r="D783"/>
      <c r="E783"/>
      <c r="F783"/>
      <c r="G783"/>
      <c r="H783"/>
      <c r="I783"/>
      <c r="J783"/>
      <c r="K783"/>
      <c r="L783"/>
      <c r="M783"/>
      <c r="N783"/>
      <c r="O783"/>
      <c r="P783" s="31"/>
    </row>
    <row r="784" spans="1:16" ht="15" x14ac:dyDescent="0.25">
      <c r="A784"/>
      <c r="B784"/>
      <c r="C784"/>
      <c r="D784"/>
      <c r="E784"/>
      <c r="F784"/>
      <c r="G784"/>
      <c r="H784"/>
      <c r="I784"/>
      <c r="J784"/>
      <c r="K784"/>
      <c r="L784"/>
      <c r="M784"/>
      <c r="N784"/>
      <c r="O784"/>
      <c r="P784" s="31"/>
    </row>
    <row r="785" spans="1:16" ht="15" x14ac:dyDescent="0.25">
      <c r="A785"/>
      <c r="B785"/>
      <c r="C785"/>
      <c r="D785"/>
      <c r="E785"/>
      <c r="F785"/>
      <c r="G785"/>
      <c r="H785"/>
      <c r="I785"/>
      <c r="J785"/>
      <c r="K785"/>
      <c r="L785"/>
      <c r="M785"/>
      <c r="N785"/>
      <c r="O785"/>
      <c r="P785" s="31"/>
    </row>
    <row r="786" spans="1:16" ht="15" x14ac:dyDescent="0.25">
      <c r="A786"/>
      <c r="B786"/>
      <c r="C786"/>
      <c r="D786"/>
      <c r="E786"/>
      <c r="F786"/>
      <c r="G786"/>
      <c r="H786"/>
      <c r="I786"/>
      <c r="J786"/>
      <c r="K786"/>
      <c r="L786"/>
      <c r="M786"/>
      <c r="N786"/>
      <c r="O786"/>
      <c r="P786" s="31"/>
    </row>
    <row r="787" spans="1:16" ht="15" x14ac:dyDescent="0.25">
      <c r="A787"/>
      <c r="B787"/>
      <c r="C787"/>
      <c r="D787"/>
      <c r="E787"/>
      <c r="F787"/>
      <c r="G787"/>
      <c r="H787"/>
      <c r="I787"/>
      <c r="J787"/>
      <c r="K787"/>
      <c r="L787"/>
      <c r="M787"/>
      <c r="N787"/>
      <c r="O787"/>
      <c r="P787" s="31"/>
    </row>
    <row r="788" spans="1:16" ht="15" x14ac:dyDescent="0.25">
      <c r="A788"/>
      <c r="B788"/>
      <c r="C788"/>
      <c r="D788"/>
      <c r="E788"/>
      <c r="F788"/>
      <c r="G788"/>
      <c r="H788"/>
      <c r="I788"/>
      <c r="J788"/>
      <c r="K788"/>
      <c r="L788"/>
      <c r="M788"/>
      <c r="N788"/>
      <c r="O788"/>
      <c r="P788" s="31"/>
    </row>
    <row r="789" spans="1:16" ht="15" x14ac:dyDescent="0.25">
      <c r="A789"/>
      <c r="B789"/>
      <c r="C789"/>
      <c r="D789"/>
      <c r="E789"/>
      <c r="F789"/>
      <c r="G789"/>
      <c r="H789"/>
      <c r="I789"/>
      <c r="J789"/>
      <c r="K789"/>
      <c r="L789"/>
      <c r="M789"/>
      <c r="N789"/>
      <c r="O789"/>
      <c r="P789" s="31"/>
    </row>
    <row r="790" spans="1:16" ht="15" x14ac:dyDescent="0.25">
      <c r="A790"/>
      <c r="B790"/>
      <c r="C790"/>
      <c r="D790"/>
      <c r="E790"/>
      <c r="F790"/>
      <c r="G790"/>
      <c r="H790"/>
      <c r="I790"/>
      <c r="J790"/>
      <c r="K790"/>
      <c r="L790"/>
      <c r="M790"/>
      <c r="N790"/>
      <c r="O790"/>
      <c r="P790" s="31"/>
    </row>
    <row r="791" spans="1:16" ht="15" x14ac:dyDescent="0.25">
      <c r="A791"/>
      <c r="B791"/>
      <c r="C791"/>
      <c r="D791"/>
      <c r="E791"/>
      <c r="F791"/>
      <c r="G791"/>
      <c r="H791"/>
      <c r="I791"/>
      <c r="J791"/>
      <c r="K791"/>
      <c r="L791"/>
      <c r="M791"/>
      <c r="N791"/>
      <c r="O791"/>
      <c r="P791" s="31"/>
    </row>
    <row r="792" spans="1:16" ht="15" x14ac:dyDescent="0.25">
      <c r="A792"/>
      <c r="B792"/>
      <c r="C792"/>
      <c r="D792"/>
      <c r="E792"/>
      <c r="F792"/>
      <c r="G792"/>
      <c r="H792"/>
      <c r="I792"/>
      <c r="J792"/>
      <c r="K792"/>
      <c r="L792"/>
      <c r="M792"/>
      <c r="N792"/>
      <c r="O792"/>
      <c r="P792" s="31"/>
    </row>
    <row r="793" spans="1:16" ht="15" x14ac:dyDescent="0.25">
      <c r="A793"/>
      <c r="B793"/>
      <c r="C793"/>
      <c r="D793"/>
      <c r="E793"/>
      <c r="F793"/>
      <c r="G793"/>
      <c r="H793"/>
      <c r="I793"/>
      <c r="J793"/>
      <c r="K793"/>
      <c r="L793"/>
      <c r="M793"/>
      <c r="N793"/>
      <c r="O793"/>
      <c r="P793" s="31"/>
    </row>
    <row r="794" spans="1:16" ht="15" x14ac:dyDescent="0.25">
      <c r="A794"/>
      <c r="B794"/>
      <c r="C794"/>
      <c r="D794"/>
      <c r="E794"/>
      <c r="F794"/>
      <c r="G794"/>
      <c r="H794"/>
      <c r="I794"/>
      <c r="J794"/>
      <c r="K794"/>
      <c r="L794"/>
      <c r="M794"/>
      <c r="N794"/>
      <c r="O794"/>
      <c r="P794" s="31"/>
    </row>
    <row r="795" spans="1:16" ht="15" x14ac:dyDescent="0.25">
      <c r="A795"/>
      <c r="B795"/>
      <c r="C795"/>
      <c r="D795"/>
      <c r="E795"/>
      <c r="F795"/>
      <c r="G795"/>
      <c r="H795"/>
      <c r="I795"/>
      <c r="J795"/>
      <c r="K795"/>
      <c r="L795"/>
      <c r="M795"/>
      <c r="N795"/>
      <c r="O795"/>
      <c r="P795" s="31"/>
    </row>
    <row r="796" spans="1:16" ht="15" x14ac:dyDescent="0.25">
      <c r="A796"/>
      <c r="B796"/>
      <c r="C796"/>
      <c r="D796"/>
      <c r="E796"/>
      <c r="F796"/>
      <c r="G796"/>
      <c r="H796"/>
      <c r="I796"/>
      <c r="J796"/>
      <c r="K796"/>
      <c r="L796"/>
      <c r="M796"/>
      <c r="N796"/>
      <c r="O796"/>
      <c r="P796" s="31"/>
    </row>
    <row r="797" spans="1:16" ht="15" x14ac:dyDescent="0.25">
      <c r="A797"/>
      <c r="B797"/>
      <c r="C797"/>
      <c r="D797"/>
      <c r="E797"/>
      <c r="F797"/>
      <c r="G797"/>
      <c r="H797"/>
      <c r="I797"/>
      <c r="J797"/>
      <c r="K797"/>
      <c r="L797"/>
      <c r="M797"/>
      <c r="N797"/>
      <c r="O797"/>
      <c r="P797" s="31"/>
    </row>
    <row r="798" spans="1:16" ht="15" x14ac:dyDescent="0.25">
      <c r="A798"/>
      <c r="B798"/>
      <c r="C798"/>
      <c r="D798"/>
      <c r="E798"/>
      <c r="F798"/>
      <c r="G798"/>
      <c r="H798"/>
      <c r="I798"/>
      <c r="J798"/>
      <c r="K798"/>
      <c r="L798"/>
      <c r="M798"/>
      <c r="N798"/>
      <c r="O798"/>
      <c r="P798" s="31"/>
    </row>
    <row r="799" spans="1:16" ht="15" x14ac:dyDescent="0.25">
      <c r="A799"/>
      <c r="B799"/>
      <c r="C799"/>
      <c r="D799"/>
      <c r="E799"/>
      <c r="F799"/>
      <c r="G799"/>
      <c r="H799"/>
      <c r="I799"/>
      <c r="J799"/>
      <c r="K799"/>
      <c r="L799"/>
      <c r="M799"/>
      <c r="N799"/>
      <c r="O799"/>
      <c r="P799" s="31"/>
    </row>
    <row r="800" spans="1:16" ht="15" x14ac:dyDescent="0.25">
      <c r="A800"/>
      <c r="B800"/>
      <c r="C800"/>
      <c r="D800"/>
      <c r="E800"/>
      <c r="F800"/>
      <c r="G800"/>
      <c r="H800"/>
      <c r="I800"/>
      <c r="J800"/>
      <c r="K800"/>
      <c r="L800"/>
      <c r="M800"/>
      <c r="N800"/>
      <c r="O800"/>
      <c r="P800" s="31"/>
    </row>
    <row r="801" spans="1:16" ht="15" x14ac:dyDescent="0.25">
      <c r="A801"/>
      <c r="B801"/>
      <c r="C801"/>
      <c r="D801"/>
      <c r="E801"/>
      <c r="F801"/>
      <c r="G801"/>
      <c r="H801"/>
      <c r="I801"/>
      <c r="J801"/>
      <c r="K801"/>
      <c r="L801"/>
      <c r="M801"/>
      <c r="N801"/>
      <c r="O801"/>
      <c r="P801" s="31"/>
    </row>
    <row r="802" spans="1:16" ht="15" x14ac:dyDescent="0.25">
      <c r="A802"/>
      <c r="B802"/>
      <c r="C802"/>
      <c r="D802"/>
      <c r="E802"/>
      <c r="F802"/>
      <c r="G802"/>
      <c r="H802"/>
      <c r="I802"/>
      <c r="J802"/>
      <c r="K802"/>
      <c r="L802"/>
      <c r="M802"/>
      <c r="N802"/>
      <c r="O802"/>
      <c r="P802" s="31"/>
    </row>
    <row r="803" spans="1:16" ht="15" x14ac:dyDescent="0.25">
      <c r="A803"/>
      <c r="B803"/>
      <c r="C803"/>
      <c r="D803"/>
      <c r="E803"/>
      <c r="F803"/>
      <c r="G803"/>
      <c r="H803"/>
      <c r="I803"/>
      <c r="J803"/>
      <c r="K803"/>
      <c r="L803"/>
      <c r="M803"/>
      <c r="N803"/>
      <c r="O803"/>
      <c r="P803" s="31"/>
    </row>
    <row r="804" spans="1:16" ht="15" x14ac:dyDescent="0.25">
      <c r="A804"/>
      <c r="B804"/>
      <c r="C804"/>
      <c r="D804"/>
      <c r="E804"/>
      <c r="F804"/>
      <c r="G804"/>
      <c r="H804"/>
      <c r="I804"/>
      <c r="J804"/>
      <c r="K804"/>
      <c r="L804"/>
      <c r="M804"/>
      <c r="N804"/>
      <c r="O804"/>
      <c r="P804" s="31"/>
    </row>
    <row r="805" spans="1:16" ht="15" x14ac:dyDescent="0.25">
      <c r="A805"/>
      <c r="B805"/>
      <c r="C805"/>
      <c r="D805"/>
      <c r="E805"/>
      <c r="F805"/>
      <c r="G805"/>
      <c r="H805"/>
      <c r="I805"/>
      <c r="J805"/>
      <c r="K805"/>
      <c r="L805"/>
      <c r="M805"/>
      <c r="N805"/>
      <c r="O805"/>
      <c r="P805" s="31"/>
    </row>
    <row r="806" spans="1:16" ht="15" x14ac:dyDescent="0.25">
      <c r="A806"/>
      <c r="B806"/>
      <c r="C806"/>
      <c r="D806"/>
      <c r="E806"/>
      <c r="F806"/>
      <c r="G806"/>
      <c r="H806"/>
      <c r="I806"/>
      <c r="J806"/>
      <c r="K806"/>
      <c r="L806"/>
      <c r="M806"/>
      <c r="N806"/>
      <c r="O806"/>
      <c r="P806" s="31"/>
    </row>
    <row r="807" spans="1:16" ht="15" x14ac:dyDescent="0.25">
      <c r="A807"/>
      <c r="B807"/>
      <c r="C807"/>
      <c r="D807"/>
      <c r="E807"/>
      <c r="F807"/>
      <c r="G807"/>
      <c r="H807"/>
      <c r="I807"/>
      <c r="J807"/>
      <c r="K807"/>
      <c r="L807"/>
      <c r="M807"/>
      <c r="N807"/>
      <c r="O807"/>
      <c r="P807" s="31"/>
    </row>
    <row r="808" spans="1:16" ht="15" x14ac:dyDescent="0.25">
      <c r="A808"/>
      <c r="B808"/>
      <c r="C808"/>
      <c r="D808"/>
      <c r="E808"/>
      <c r="F808"/>
      <c r="G808"/>
      <c r="H808"/>
      <c r="I808"/>
      <c r="J808"/>
      <c r="K808"/>
      <c r="L808"/>
      <c r="M808"/>
      <c r="N808"/>
      <c r="O808"/>
      <c r="P808" s="31"/>
    </row>
    <row r="809" spans="1:16" ht="15" x14ac:dyDescent="0.25">
      <c r="A809"/>
      <c r="B809"/>
      <c r="C809"/>
      <c r="D809"/>
      <c r="E809"/>
      <c r="F809"/>
      <c r="G809"/>
      <c r="H809"/>
      <c r="I809"/>
      <c r="J809"/>
      <c r="K809"/>
      <c r="L809"/>
      <c r="M809"/>
      <c r="N809"/>
      <c r="O809"/>
      <c r="P809" s="31"/>
    </row>
    <row r="810" spans="1:16" ht="15" x14ac:dyDescent="0.25">
      <c r="A810"/>
      <c r="B810"/>
      <c r="C810"/>
      <c r="D810"/>
      <c r="E810"/>
      <c r="F810"/>
      <c r="G810"/>
      <c r="H810"/>
      <c r="I810"/>
      <c r="J810"/>
      <c r="K810"/>
      <c r="L810"/>
      <c r="M810"/>
      <c r="N810"/>
      <c r="O810"/>
      <c r="P810" s="31"/>
    </row>
    <row r="811" spans="1:16" ht="15" x14ac:dyDescent="0.25">
      <c r="A811"/>
      <c r="B811"/>
      <c r="C811"/>
      <c r="D811"/>
      <c r="E811"/>
      <c r="F811"/>
      <c r="G811"/>
      <c r="H811"/>
      <c r="I811"/>
      <c r="J811"/>
      <c r="K811"/>
      <c r="L811"/>
      <c r="M811"/>
      <c r="N811"/>
      <c r="O811"/>
      <c r="P811" s="31"/>
    </row>
    <row r="812" spans="1:16" ht="15" x14ac:dyDescent="0.25">
      <c r="A812"/>
      <c r="B812"/>
      <c r="C812"/>
      <c r="D812"/>
      <c r="E812"/>
      <c r="F812"/>
      <c r="G812"/>
      <c r="H812"/>
      <c r="I812"/>
      <c r="J812"/>
      <c r="K812"/>
      <c r="L812"/>
      <c r="M812"/>
      <c r="N812"/>
      <c r="O812"/>
      <c r="P812" s="31"/>
    </row>
    <row r="813" spans="1:16" ht="15" x14ac:dyDescent="0.25">
      <c r="A813"/>
      <c r="B813"/>
      <c r="C813"/>
      <c r="D813"/>
      <c r="E813"/>
      <c r="F813"/>
      <c r="G813"/>
      <c r="H813"/>
      <c r="I813"/>
      <c r="J813"/>
      <c r="K813"/>
      <c r="L813"/>
      <c r="M813"/>
      <c r="N813"/>
      <c r="O813"/>
      <c r="P813" s="31"/>
    </row>
    <row r="814" spans="1:16" ht="15" x14ac:dyDescent="0.25">
      <c r="A814"/>
      <c r="B814"/>
      <c r="C814"/>
      <c r="D814"/>
      <c r="E814"/>
      <c r="F814"/>
      <c r="G814"/>
      <c r="H814"/>
      <c r="I814"/>
      <c r="J814"/>
      <c r="K814"/>
      <c r="L814"/>
      <c r="M814"/>
      <c r="N814"/>
      <c r="O814"/>
      <c r="P814" s="31"/>
    </row>
    <row r="815" spans="1:16" ht="15" x14ac:dyDescent="0.25">
      <c r="A815"/>
      <c r="B815"/>
      <c r="C815"/>
      <c r="D815"/>
      <c r="E815"/>
      <c r="F815"/>
      <c r="G815"/>
      <c r="H815"/>
      <c r="I815"/>
      <c r="J815"/>
      <c r="K815"/>
      <c r="L815"/>
      <c r="M815"/>
      <c r="N815"/>
      <c r="O815"/>
      <c r="P815" s="31"/>
    </row>
    <row r="816" spans="1:16" ht="15" x14ac:dyDescent="0.25">
      <c r="A816"/>
      <c r="B816"/>
      <c r="C816"/>
      <c r="D816"/>
      <c r="E816"/>
      <c r="F816"/>
      <c r="G816"/>
      <c r="H816"/>
      <c r="I816"/>
      <c r="J816"/>
      <c r="K816"/>
      <c r="L816"/>
      <c r="M816"/>
      <c r="N816"/>
      <c r="O816"/>
      <c r="P816" s="31"/>
    </row>
    <row r="817" spans="1:16" ht="15" x14ac:dyDescent="0.25">
      <c r="A817"/>
      <c r="B817"/>
      <c r="C817"/>
      <c r="D817"/>
      <c r="E817"/>
      <c r="F817"/>
      <c r="G817"/>
      <c r="H817"/>
      <c r="I817"/>
      <c r="J817"/>
      <c r="K817"/>
      <c r="L817"/>
      <c r="M817"/>
      <c r="N817"/>
      <c r="O817"/>
      <c r="P817" s="31"/>
    </row>
    <row r="818" spans="1:16" ht="15" x14ac:dyDescent="0.25">
      <c r="A818"/>
      <c r="B818"/>
      <c r="C818"/>
      <c r="D818"/>
      <c r="E818"/>
      <c r="F818"/>
      <c r="G818"/>
      <c r="H818"/>
      <c r="I818"/>
      <c r="J818"/>
      <c r="K818"/>
      <c r="L818"/>
      <c r="M818"/>
      <c r="N818"/>
      <c r="O818"/>
      <c r="P818" s="31"/>
    </row>
    <row r="819" spans="1:16" ht="15" x14ac:dyDescent="0.25">
      <c r="A819"/>
      <c r="B819"/>
      <c r="C819"/>
      <c r="D819"/>
      <c r="E819"/>
      <c r="F819"/>
      <c r="G819"/>
      <c r="H819"/>
      <c r="I819"/>
      <c r="J819"/>
      <c r="K819"/>
      <c r="L819"/>
      <c r="M819"/>
      <c r="N819"/>
      <c r="O819"/>
      <c r="P819" s="31"/>
    </row>
    <row r="820" spans="1:16" ht="15" x14ac:dyDescent="0.25">
      <c r="A820"/>
      <c r="B820"/>
      <c r="C820"/>
      <c r="D820"/>
      <c r="E820"/>
      <c r="F820"/>
      <c r="G820"/>
      <c r="H820"/>
      <c r="I820"/>
      <c r="J820"/>
      <c r="K820"/>
      <c r="L820"/>
      <c r="M820"/>
      <c r="N820"/>
      <c r="O820"/>
      <c r="P820" s="31"/>
    </row>
    <row r="821" spans="1:16" ht="15" x14ac:dyDescent="0.25">
      <c r="A821"/>
      <c r="B821"/>
      <c r="C821"/>
      <c r="D821"/>
      <c r="E821"/>
      <c r="F821"/>
      <c r="G821"/>
      <c r="H821"/>
      <c r="I821"/>
      <c r="J821"/>
      <c r="K821"/>
      <c r="L821"/>
      <c r="M821"/>
      <c r="N821"/>
      <c r="O821"/>
      <c r="P821" s="31"/>
    </row>
    <row r="822" spans="1:16" ht="15" x14ac:dyDescent="0.25">
      <c r="A822"/>
      <c r="B822"/>
      <c r="C822"/>
      <c r="D822"/>
      <c r="E822"/>
      <c r="F822"/>
      <c r="G822"/>
      <c r="H822"/>
      <c r="I822"/>
      <c r="J822"/>
      <c r="K822"/>
      <c r="L822"/>
      <c r="M822"/>
      <c r="N822"/>
      <c r="O822"/>
      <c r="P822" s="31"/>
    </row>
    <row r="823" spans="1:16" ht="15" x14ac:dyDescent="0.25">
      <c r="A823"/>
      <c r="B823"/>
      <c r="C823"/>
      <c r="D823"/>
      <c r="E823"/>
      <c r="F823"/>
      <c r="G823"/>
      <c r="H823"/>
      <c r="I823"/>
      <c r="J823"/>
      <c r="K823"/>
      <c r="L823"/>
      <c r="M823"/>
      <c r="N823"/>
      <c r="O823"/>
      <c r="P823" s="31"/>
    </row>
    <row r="824" spans="1:16" ht="15" x14ac:dyDescent="0.25">
      <c r="A824"/>
      <c r="B824"/>
      <c r="C824"/>
      <c r="D824"/>
      <c r="E824"/>
      <c r="F824"/>
      <c r="G824"/>
      <c r="H824"/>
      <c r="I824"/>
      <c r="J824"/>
      <c r="K824"/>
      <c r="L824"/>
      <c r="M824"/>
      <c r="N824"/>
      <c r="O824"/>
      <c r="P824" s="31"/>
    </row>
    <row r="825" spans="1:16" ht="15" x14ac:dyDescent="0.25">
      <c r="A825"/>
      <c r="B825"/>
      <c r="C825"/>
      <c r="D825"/>
      <c r="E825"/>
      <c r="F825"/>
      <c r="G825"/>
      <c r="H825"/>
      <c r="I825"/>
      <c r="J825"/>
      <c r="K825"/>
      <c r="L825"/>
      <c r="M825"/>
      <c r="N825"/>
      <c r="O825"/>
      <c r="P825" s="31"/>
    </row>
    <row r="826" spans="1:16" ht="15" x14ac:dyDescent="0.25">
      <c r="A826"/>
      <c r="B826"/>
      <c r="C826"/>
      <c r="D826"/>
      <c r="E826"/>
      <c r="F826"/>
      <c r="G826"/>
      <c r="H826"/>
      <c r="I826"/>
      <c r="J826"/>
      <c r="K826"/>
      <c r="L826"/>
      <c r="M826"/>
      <c r="N826"/>
      <c r="O826"/>
      <c r="P826" s="31"/>
    </row>
    <row r="827" spans="1:16" ht="15" x14ac:dyDescent="0.25">
      <c r="A827"/>
      <c r="B827"/>
      <c r="C827"/>
      <c r="D827"/>
      <c r="E827"/>
      <c r="F827"/>
      <c r="G827"/>
      <c r="H827"/>
      <c r="I827"/>
      <c r="J827"/>
      <c r="K827"/>
      <c r="L827"/>
      <c r="M827"/>
      <c r="N827"/>
      <c r="O827"/>
      <c r="P827" s="31"/>
    </row>
    <row r="828" spans="1:16" ht="15" x14ac:dyDescent="0.25">
      <c r="A828"/>
      <c r="B828"/>
      <c r="C828"/>
      <c r="D828"/>
      <c r="E828"/>
      <c r="F828"/>
      <c r="G828"/>
      <c r="H828"/>
      <c r="I828"/>
      <c r="J828"/>
      <c r="K828"/>
      <c r="L828"/>
      <c r="M828"/>
      <c r="N828"/>
      <c r="O828"/>
      <c r="P828" s="31"/>
    </row>
    <row r="829" spans="1:16" ht="15" x14ac:dyDescent="0.25">
      <c r="A829"/>
      <c r="B829"/>
      <c r="C829"/>
      <c r="D829"/>
      <c r="E829"/>
      <c r="F829"/>
      <c r="G829"/>
      <c r="H829"/>
      <c r="I829"/>
      <c r="J829"/>
      <c r="K829"/>
      <c r="L829"/>
      <c r="M829"/>
      <c r="N829"/>
      <c r="O829"/>
      <c r="P829" s="31"/>
    </row>
    <row r="830" spans="1:16" ht="15" x14ac:dyDescent="0.25">
      <c r="A830"/>
      <c r="B830"/>
      <c r="C830"/>
      <c r="D830"/>
      <c r="E830"/>
      <c r="F830"/>
      <c r="G830"/>
      <c r="H830"/>
      <c r="I830"/>
      <c r="J830"/>
      <c r="K830"/>
      <c r="L830"/>
      <c r="M830"/>
      <c r="N830"/>
      <c r="O830"/>
      <c r="P830" s="31"/>
    </row>
    <row r="831" spans="1:16" ht="15" x14ac:dyDescent="0.25">
      <c r="A831"/>
      <c r="B831"/>
      <c r="C831"/>
      <c r="D831"/>
      <c r="E831"/>
      <c r="F831"/>
      <c r="G831"/>
      <c r="H831"/>
      <c r="I831"/>
      <c r="J831"/>
      <c r="K831"/>
      <c r="L831"/>
      <c r="M831"/>
      <c r="N831"/>
      <c r="O831"/>
      <c r="P831" s="31"/>
    </row>
    <row r="832" spans="1:16" ht="15" x14ac:dyDescent="0.25">
      <c r="A832"/>
      <c r="B832"/>
      <c r="C832"/>
      <c r="D832"/>
      <c r="E832"/>
      <c r="F832"/>
      <c r="G832"/>
      <c r="H832"/>
      <c r="I832"/>
      <c r="J832"/>
      <c r="K832"/>
      <c r="L832"/>
      <c r="M832"/>
      <c r="N832"/>
      <c r="O832"/>
      <c r="P832" s="31"/>
    </row>
    <row r="833" spans="1:16" ht="15" x14ac:dyDescent="0.25">
      <c r="A833"/>
      <c r="B833"/>
      <c r="C833"/>
      <c r="D833"/>
      <c r="E833"/>
      <c r="F833"/>
      <c r="G833"/>
      <c r="H833"/>
      <c r="I833"/>
      <c r="J833"/>
      <c r="K833"/>
      <c r="L833"/>
      <c r="M833"/>
      <c r="N833"/>
      <c r="O833"/>
      <c r="P833" s="31"/>
    </row>
    <row r="834" spans="1:16" ht="15" x14ac:dyDescent="0.25">
      <c r="A834"/>
      <c r="B834"/>
      <c r="C834"/>
      <c r="D834"/>
      <c r="E834"/>
      <c r="F834"/>
      <c r="G834"/>
      <c r="H834"/>
      <c r="I834"/>
      <c r="J834"/>
      <c r="K834"/>
      <c r="L834"/>
      <c r="M834"/>
      <c r="N834"/>
      <c r="O834"/>
      <c r="P834" s="31"/>
    </row>
    <row r="835" spans="1:16" ht="15" x14ac:dyDescent="0.25">
      <c r="A835"/>
      <c r="B835"/>
      <c r="C835"/>
      <c r="D835"/>
      <c r="E835"/>
      <c r="F835"/>
      <c r="G835"/>
      <c r="H835"/>
      <c r="I835"/>
      <c r="J835"/>
      <c r="K835"/>
      <c r="L835"/>
      <c r="M835"/>
      <c r="N835"/>
      <c r="O835"/>
      <c r="P835" s="31"/>
    </row>
    <row r="836" spans="1:16" ht="15" x14ac:dyDescent="0.25">
      <c r="A836"/>
      <c r="B836"/>
      <c r="C836"/>
      <c r="D836"/>
      <c r="E836"/>
      <c r="F836"/>
      <c r="G836"/>
      <c r="H836"/>
      <c r="I836"/>
      <c r="J836"/>
      <c r="K836"/>
      <c r="L836"/>
      <c r="M836"/>
      <c r="N836"/>
      <c r="O836"/>
      <c r="P836" s="31"/>
    </row>
    <row r="837" spans="1:16" ht="15" x14ac:dyDescent="0.25">
      <c r="A837"/>
      <c r="B837"/>
      <c r="C837"/>
      <c r="D837"/>
      <c r="E837"/>
      <c r="F837"/>
      <c r="G837"/>
      <c r="H837"/>
      <c r="I837"/>
      <c r="J837"/>
      <c r="K837"/>
      <c r="L837"/>
      <c r="M837"/>
      <c r="N837"/>
      <c r="O837"/>
      <c r="P837" s="31"/>
    </row>
    <row r="838" spans="1:16" ht="15" x14ac:dyDescent="0.25">
      <c r="A838"/>
      <c r="B838"/>
      <c r="C838"/>
      <c r="D838"/>
      <c r="E838"/>
      <c r="F838"/>
      <c r="G838"/>
      <c r="H838"/>
      <c r="I838"/>
      <c r="J838"/>
      <c r="K838"/>
      <c r="L838"/>
      <c r="M838"/>
      <c r="N838"/>
      <c r="O838"/>
      <c r="P838" s="31"/>
    </row>
    <row r="839" spans="1:16" ht="15" x14ac:dyDescent="0.25">
      <c r="A839"/>
      <c r="B839"/>
      <c r="C839"/>
      <c r="D839"/>
      <c r="E839"/>
      <c r="F839"/>
      <c r="G839"/>
      <c r="H839"/>
      <c r="I839"/>
      <c r="J839"/>
      <c r="K839"/>
      <c r="L839"/>
      <c r="M839"/>
      <c r="N839"/>
      <c r="O839"/>
      <c r="P839" s="31"/>
    </row>
    <row r="840" spans="1:16" ht="15" x14ac:dyDescent="0.25">
      <c r="A840"/>
      <c r="B840"/>
      <c r="C840"/>
      <c r="D840"/>
      <c r="E840"/>
      <c r="F840"/>
      <c r="G840"/>
      <c r="H840"/>
      <c r="I840"/>
      <c r="J840"/>
      <c r="K840"/>
      <c r="L840"/>
      <c r="M840"/>
      <c r="N840"/>
      <c r="O840"/>
      <c r="P840" s="31"/>
    </row>
    <row r="841" spans="1:16" ht="15" x14ac:dyDescent="0.25">
      <c r="A841"/>
      <c r="B841"/>
      <c r="C841"/>
      <c r="D841"/>
      <c r="E841"/>
      <c r="F841"/>
      <c r="G841"/>
      <c r="H841"/>
      <c r="I841"/>
      <c r="J841"/>
      <c r="K841"/>
      <c r="L841"/>
      <c r="M841"/>
      <c r="N841"/>
      <c r="O841"/>
      <c r="P841" s="31"/>
    </row>
    <row r="842" spans="1:16" ht="15" x14ac:dyDescent="0.25">
      <c r="A842"/>
      <c r="B842"/>
      <c r="C842"/>
      <c r="D842"/>
      <c r="E842"/>
      <c r="F842"/>
      <c r="G842"/>
      <c r="H842"/>
      <c r="I842"/>
      <c r="J842"/>
      <c r="K842"/>
      <c r="L842"/>
      <c r="M842"/>
      <c r="N842"/>
      <c r="O842"/>
      <c r="P842" s="31"/>
    </row>
    <row r="843" spans="1:16" ht="15" x14ac:dyDescent="0.25">
      <c r="A843"/>
      <c r="B843"/>
      <c r="C843"/>
      <c r="D843"/>
      <c r="E843"/>
      <c r="F843"/>
      <c r="G843"/>
      <c r="H843"/>
      <c r="I843"/>
      <c r="J843"/>
      <c r="K843"/>
      <c r="L843"/>
      <c r="M843"/>
      <c r="N843"/>
      <c r="O843"/>
      <c r="P843" s="31"/>
    </row>
    <row r="844" spans="1:16" ht="15" x14ac:dyDescent="0.25">
      <c r="A844"/>
      <c r="B844"/>
      <c r="C844"/>
      <c r="D844"/>
      <c r="E844"/>
      <c r="F844"/>
      <c r="G844"/>
      <c r="H844"/>
      <c r="I844"/>
      <c r="J844"/>
      <c r="K844"/>
      <c r="L844"/>
      <c r="M844"/>
      <c r="N844"/>
      <c r="O844"/>
      <c r="P844" s="31"/>
    </row>
    <row r="845" spans="1:16" ht="15" x14ac:dyDescent="0.25">
      <c r="A845"/>
      <c r="B845"/>
      <c r="C845"/>
      <c r="D845"/>
      <c r="E845"/>
      <c r="F845"/>
      <c r="G845"/>
      <c r="H845"/>
      <c r="I845"/>
      <c r="J845"/>
      <c r="K845"/>
      <c r="L845"/>
      <c r="M845"/>
      <c r="N845"/>
      <c r="O845"/>
      <c r="P845" s="31"/>
    </row>
    <row r="846" spans="1:16" ht="15" x14ac:dyDescent="0.25">
      <c r="A846"/>
      <c r="B846"/>
      <c r="C846"/>
      <c r="D846"/>
      <c r="E846"/>
      <c r="F846"/>
      <c r="G846"/>
      <c r="H846"/>
      <c r="I846"/>
      <c r="J846"/>
      <c r="K846"/>
      <c r="L846"/>
      <c r="M846"/>
      <c r="N846"/>
      <c r="O846"/>
      <c r="P846" s="31"/>
    </row>
    <row r="847" spans="1:16" ht="15" x14ac:dyDescent="0.25">
      <c r="A847"/>
      <c r="B847"/>
      <c r="C847"/>
      <c r="D847"/>
      <c r="E847"/>
      <c r="F847"/>
      <c r="G847"/>
      <c r="H847"/>
      <c r="I847"/>
      <c r="J847"/>
      <c r="K847"/>
      <c r="L847"/>
      <c r="M847"/>
      <c r="N847"/>
      <c r="O847"/>
      <c r="P847" s="31"/>
    </row>
    <row r="848" spans="1:16" ht="15" x14ac:dyDescent="0.25">
      <c r="A848"/>
      <c r="B848"/>
      <c r="C848"/>
      <c r="D848"/>
      <c r="E848"/>
      <c r="F848"/>
      <c r="G848"/>
      <c r="H848"/>
      <c r="I848"/>
      <c r="J848"/>
      <c r="K848"/>
      <c r="L848"/>
      <c r="M848"/>
      <c r="N848"/>
      <c r="O848"/>
      <c r="P848" s="31"/>
    </row>
    <row r="849" spans="1:16" ht="15" x14ac:dyDescent="0.25">
      <c r="A849"/>
      <c r="B849"/>
      <c r="C849"/>
      <c r="D849"/>
      <c r="E849"/>
      <c r="F849"/>
      <c r="G849"/>
      <c r="H849"/>
      <c r="I849"/>
      <c r="J849"/>
      <c r="K849"/>
      <c r="L849"/>
      <c r="M849"/>
      <c r="N849"/>
      <c r="O849"/>
      <c r="P849" s="31"/>
    </row>
    <row r="850" spans="1:16" ht="15" x14ac:dyDescent="0.25">
      <c r="A850"/>
      <c r="B850"/>
      <c r="C850"/>
      <c r="D850"/>
      <c r="E850"/>
      <c r="F850"/>
      <c r="G850"/>
      <c r="H850"/>
      <c r="I850"/>
      <c r="J850"/>
      <c r="K850"/>
      <c r="L850"/>
      <c r="M850"/>
      <c r="N850"/>
      <c r="O850"/>
      <c r="P850" s="31"/>
    </row>
    <row r="851" spans="1:16" ht="15" x14ac:dyDescent="0.25">
      <c r="A851"/>
      <c r="B851"/>
      <c r="C851"/>
      <c r="D851"/>
      <c r="E851"/>
      <c r="F851"/>
      <c r="G851"/>
      <c r="H851"/>
      <c r="I851"/>
      <c r="J851"/>
      <c r="K851"/>
      <c r="L851"/>
      <c r="M851"/>
      <c r="N851"/>
      <c r="O851"/>
      <c r="P851" s="31"/>
    </row>
    <row r="852" spans="1:16" ht="15" x14ac:dyDescent="0.25">
      <c r="A852"/>
      <c r="B852"/>
      <c r="C852"/>
      <c r="D852"/>
      <c r="E852"/>
      <c r="F852"/>
      <c r="G852"/>
      <c r="H852"/>
      <c r="I852"/>
      <c r="J852"/>
      <c r="K852"/>
      <c r="L852"/>
      <c r="M852"/>
      <c r="N852"/>
      <c r="O852"/>
      <c r="P852" s="31"/>
    </row>
    <row r="853" spans="1:16" ht="15" x14ac:dyDescent="0.25">
      <c r="A853"/>
      <c r="B853"/>
      <c r="C853"/>
      <c r="D853"/>
      <c r="E853"/>
      <c r="F853"/>
      <c r="G853"/>
      <c r="H853"/>
      <c r="I853"/>
      <c r="J853"/>
      <c r="K853"/>
      <c r="L853"/>
      <c r="M853"/>
      <c r="N853"/>
      <c r="O853"/>
      <c r="P853" s="31"/>
    </row>
    <row r="854" spans="1:16" ht="15" x14ac:dyDescent="0.25">
      <c r="A854"/>
      <c r="B854"/>
      <c r="C854"/>
      <c r="D854"/>
      <c r="E854"/>
      <c r="F854"/>
      <c r="G854"/>
      <c r="H854"/>
      <c r="I854"/>
      <c r="J854"/>
      <c r="K854"/>
      <c r="L854"/>
      <c r="M854"/>
      <c r="N854"/>
      <c r="O854"/>
      <c r="P854" s="31"/>
    </row>
    <row r="855" spans="1:16" ht="15" x14ac:dyDescent="0.25">
      <c r="A855"/>
      <c r="B855"/>
      <c r="C855"/>
      <c r="D855"/>
      <c r="E855"/>
      <c r="F855"/>
      <c r="G855"/>
      <c r="H855"/>
      <c r="I855"/>
      <c r="J855"/>
      <c r="K855"/>
      <c r="L855"/>
      <c r="M855"/>
      <c r="N855"/>
      <c r="O855"/>
      <c r="P855" s="31"/>
    </row>
    <row r="856" spans="1:16" ht="15" x14ac:dyDescent="0.25">
      <c r="A856"/>
      <c r="B856"/>
      <c r="C856"/>
      <c r="D856"/>
      <c r="E856"/>
      <c r="F856"/>
      <c r="G856"/>
      <c r="H856"/>
      <c r="I856"/>
      <c r="J856"/>
      <c r="K856"/>
      <c r="L856"/>
      <c r="M856"/>
      <c r="N856"/>
      <c r="O856"/>
      <c r="P856" s="31"/>
    </row>
    <row r="857" spans="1:16" ht="15" x14ac:dyDescent="0.25">
      <c r="A857"/>
      <c r="B857"/>
      <c r="C857"/>
      <c r="D857"/>
      <c r="E857"/>
      <c r="F857"/>
      <c r="G857"/>
      <c r="H857"/>
      <c r="I857"/>
      <c r="J857"/>
      <c r="K857"/>
      <c r="L857"/>
      <c r="M857"/>
      <c r="N857"/>
      <c r="O857"/>
      <c r="P857" s="31"/>
    </row>
    <row r="858" spans="1:16" ht="15" x14ac:dyDescent="0.25">
      <c r="A858"/>
      <c r="B858"/>
      <c r="C858"/>
      <c r="D858"/>
      <c r="E858"/>
      <c r="F858"/>
      <c r="G858"/>
      <c r="H858"/>
      <c r="I858"/>
      <c r="J858"/>
      <c r="K858"/>
      <c r="L858"/>
      <c r="M858"/>
      <c r="N858"/>
      <c r="O858"/>
      <c r="P858" s="31"/>
    </row>
    <row r="859" spans="1:16" ht="15" x14ac:dyDescent="0.25">
      <c r="A859"/>
      <c r="B859"/>
      <c r="C859"/>
      <c r="D859"/>
      <c r="E859"/>
      <c r="F859"/>
      <c r="G859"/>
      <c r="H859"/>
      <c r="I859"/>
      <c r="J859"/>
      <c r="K859"/>
      <c r="L859"/>
      <c r="M859"/>
      <c r="N859"/>
      <c r="O859"/>
      <c r="P859" s="31"/>
    </row>
    <row r="860" spans="1:16" ht="15" x14ac:dyDescent="0.25">
      <c r="A860"/>
      <c r="B860"/>
      <c r="C860"/>
      <c r="D860"/>
      <c r="E860"/>
      <c r="F860"/>
      <c r="G860"/>
      <c r="H860"/>
      <c r="I860"/>
      <c r="J860"/>
      <c r="K860"/>
      <c r="L860"/>
      <c r="M860"/>
      <c r="N860"/>
      <c r="O860"/>
      <c r="P860" s="31"/>
    </row>
    <row r="861" spans="1:16" ht="15" x14ac:dyDescent="0.25">
      <c r="A861"/>
      <c r="B861"/>
      <c r="C861"/>
      <c r="D861"/>
      <c r="E861"/>
      <c r="F861"/>
      <c r="G861"/>
      <c r="H861"/>
      <c r="I861"/>
      <c r="J861"/>
      <c r="K861"/>
      <c r="L861"/>
      <c r="M861"/>
      <c r="N861"/>
      <c r="O861"/>
      <c r="P861" s="31"/>
    </row>
    <row r="862" spans="1:16" ht="15" x14ac:dyDescent="0.25">
      <c r="A862"/>
      <c r="B862"/>
      <c r="C862"/>
      <c r="D862"/>
      <c r="E862"/>
      <c r="F862"/>
      <c r="G862"/>
      <c r="H862"/>
      <c r="I862"/>
      <c r="J862"/>
      <c r="K862"/>
      <c r="L862"/>
      <c r="M862"/>
      <c r="N862"/>
      <c r="O862"/>
      <c r="P862" s="31"/>
    </row>
    <row r="863" spans="1:16" ht="15" x14ac:dyDescent="0.25">
      <c r="A863"/>
      <c r="B863"/>
      <c r="C863"/>
      <c r="D863"/>
      <c r="E863"/>
      <c r="F863"/>
      <c r="G863"/>
      <c r="H863"/>
      <c r="I863"/>
      <c r="J863"/>
      <c r="K863"/>
      <c r="L863"/>
      <c r="M863"/>
      <c r="N863"/>
      <c r="O863"/>
      <c r="P863" s="31"/>
    </row>
    <row r="864" spans="1:16" ht="15" x14ac:dyDescent="0.25">
      <c r="A864"/>
      <c r="B864"/>
      <c r="C864"/>
      <c r="D864"/>
      <c r="E864"/>
      <c r="F864"/>
      <c r="G864"/>
      <c r="H864"/>
      <c r="I864"/>
      <c r="J864"/>
      <c r="K864"/>
      <c r="L864"/>
      <c r="M864"/>
      <c r="N864"/>
      <c r="O864"/>
      <c r="P864" s="31"/>
    </row>
    <row r="865" spans="1:16" ht="15" x14ac:dyDescent="0.25">
      <c r="A865"/>
      <c r="B865"/>
      <c r="C865"/>
      <c r="D865"/>
      <c r="E865"/>
      <c r="F865"/>
      <c r="G865"/>
      <c r="H865"/>
      <c r="I865"/>
      <c r="J865"/>
      <c r="K865"/>
      <c r="L865"/>
      <c r="M865"/>
      <c r="N865"/>
      <c r="O865"/>
      <c r="P865" s="31"/>
    </row>
    <row r="866" spans="1:16" ht="15" x14ac:dyDescent="0.25">
      <c r="A866"/>
      <c r="B866"/>
      <c r="C866"/>
      <c r="D866"/>
      <c r="E866"/>
      <c r="F866"/>
      <c r="G866"/>
      <c r="H866"/>
      <c r="I866"/>
      <c r="J866"/>
      <c r="K866"/>
      <c r="L866"/>
      <c r="M866"/>
      <c r="N866"/>
      <c r="O866"/>
      <c r="P866" s="31"/>
    </row>
    <row r="867" spans="1:16" ht="15" x14ac:dyDescent="0.25">
      <c r="A867"/>
      <c r="B867"/>
      <c r="C867"/>
      <c r="D867"/>
      <c r="E867"/>
      <c r="F867"/>
      <c r="G867"/>
      <c r="H867"/>
      <c r="I867"/>
      <c r="J867"/>
      <c r="K867"/>
      <c r="L867"/>
      <c r="M867"/>
      <c r="N867"/>
      <c r="O867"/>
      <c r="P867" s="31"/>
    </row>
    <row r="868" spans="1:16" ht="15" x14ac:dyDescent="0.25">
      <c r="A868"/>
      <c r="B868"/>
      <c r="C868"/>
      <c r="D868"/>
      <c r="E868"/>
      <c r="F868"/>
      <c r="G868"/>
      <c r="H868"/>
      <c r="I868"/>
      <c r="J868"/>
      <c r="K868"/>
      <c r="L868"/>
      <c r="M868"/>
      <c r="N868"/>
      <c r="O868"/>
      <c r="P868" s="31"/>
    </row>
    <row r="869" spans="1:16" ht="15" x14ac:dyDescent="0.25">
      <c r="A869"/>
      <c r="B869"/>
      <c r="C869"/>
      <c r="D869"/>
      <c r="E869"/>
      <c r="F869"/>
      <c r="G869"/>
      <c r="H869"/>
      <c r="I869"/>
      <c r="J869"/>
      <c r="K869"/>
      <c r="L869"/>
      <c r="M869"/>
      <c r="N869"/>
      <c r="O869"/>
      <c r="P869" s="31"/>
    </row>
    <row r="870" spans="1:16" ht="15" x14ac:dyDescent="0.25">
      <c r="A870"/>
      <c r="B870"/>
      <c r="C870"/>
      <c r="D870"/>
      <c r="E870"/>
      <c r="F870"/>
      <c r="G870"/>
      <c r="H870"/>
      <c r="I870"/>
      <c r="J870"/>
      <c r="K870"/>
      <c r="L870"/>
      <c r="M870"/>
      <c r="N870"/>
      <c r="O870"/>
      <c r="P870" s="31"/>
    </row>
    <row r="871" spans="1:16" ht="15" x14ac:dyDescent="0.25">
      <c r="A871"/>
      <c r="B871"/>
      <c r="C871"/>
      <c r="D871"/>
      <c r="E871"/>
      <c r="F871"/>
      <c r="G871"/>
      <c r="H871"/>
      <c r="I871"/>
      <c r="J871"/>
      <c r="K871"/>
      <c r="L871"/>
      <c r="M871"/>
      <c r="N871"/>
      <c r="O871"/>
      <c r="P871" s="31"/>
    </row>
    <row r="872" spans="1:16" ht="15" x14ac:dyDescent="0.25">
      <c r="A872"/>
      <c r="B872"/>
      <c r="C872"/>
      <c r="D872"/>
      <c r="E872"/>
      <c r="F872"/>
      <c r="G872"/>
      <c r="H872"/>
      <c r="I872"/>
      <c r="J872"/>
      <c r="K872"/>
      <c r="L872"/>
      <c r="M872"/>
      <c r="N872"/>
      <c r="O872"/>
      <c r="P872" s="31"/>
    </row>
    <row r="873" spans="1:16" ht="15" x14ac:dyDescent="0.25">
      <c r="A873"/>
      <c r="B873"/>
      <c r="C873"/>
      <c r="D873"/>
      <c r="E873"/>
      <c r="F873"/>
      <c r="G873"/>
      <c r="H873"/>
      <c r="I873"/>
      <c r="J873"/>
      <c r="K873"/>
      <c r="L873"/>
      <c r="M873"/>
      <c r="N873"/>
      <c r="O873"/>
      <c r="P873" s="31"/>
    </row>
    <row r="874" spans="1:16" ht="15" x14ac:dyDescent="0.25">
      <c r="A874"/>
      <c r="B874"/>
      <c r="C874"/>
      <c r="D874"/>
      <c r="E874"/>
      <c r="F874"/>
      <c r="G874"/>
      <c r="H874"/>
      <c r="I874"/>
      <c r="J874"/>
      <c r="K874"/>
      <c r="L874"/>
      <c r="M874"/>
      <c r="N874"/>
      <c r="O874"/>
      <c r="P874" s="31"/>
    </row>
    <row r="875" spans="1:16" ht="15" x14ac:dyDescent="0.25">
      <c r="A875"/>
      <c r="B875"/>
      <c r="C875"/>
      <c r="D875"/>
      <c r="E875"/>
      <c r="F875"/>
      <c r="G875"/>
      <c r="H875"/>
      <c r="I875"/>
      <c r="J875"/>
      <c r="K875"/>
      <c r="L875"/>
      <c r="M875"/>
      <c r="N875"/>
      <c r="O875"/>
      <c r="P875" s="31"/>
    </row>
    <row r="876" spans="1:16" ht="15" x14ac:dyDescent="0.25">
      <c r="A876"/>
      <c r="B876"/>
      <c r="C876"/>
      <c r="D876"/>
      <c r="E876"/>
      <c r="F876"/>
      <c r="G876"/>
      <c r="H876"/>
      <c r="I876"/>
      <c r="J876"/>
      <c r="K876"/>
      <c r="L876"/>
      <c r="M876"/>
      <c r="N876"/>
      <c r="O876"/>
      <c r="P876" s="31"/>
    </row>
    <row r="877" spans="1:16" ht="15" x14ac:dyDescent="0.25">
      <c r="A877"/>
      <c r="B877"/>
      <c r="C877"/>
      <c r="D877"/>
      <c r="E877"/>
      <c r="F877"/>
      <c r="G877"/>
      <c r="H877"/>
      <c r="I877"/>
      <c r="J877"/>
      <c r="K877"/>
      <c r="L877"/>
      <c r="M877"/>
      <c r="N877"/>
      <c r="O877"/>
      <c r="P877" s="31"/>
    </row>
    <row r="878" spans="1:16" ht="15" x14ac:dyDescent="0.25">
      <c r="A878"/>
      <c r="B878"/>
      <c r="C878"/>
      <c r="D878"/>
      <c r="E878"/>
      <c r="F878"/>
      <c r="G878"/>
      <c r="H878"/>
      <c r="I878"/>
      <c r="J878"/>
      <c r="K878"/>
      <c r="L878"/>
      <c r="M878"/>
      <c r="N878"/>
      <c r="O878"/>
      <c r="P878" s="31"/>
    </row>
    <row r="879" spans="1:16" ht="15" x14ac:dyDescent="0.25">
      <c r="A879"/>
      <c r="B879"/>
      <c r="C879"/>
      <c r="D879"/>
      <c r="E879"/>
      <c r="F879"/>
      <c r="G879"/>
      <c r="H879"/>
      <c r="I879"/>
      <c r="J879"/>
      <c r="K879"/>
      <c r="L879"/>
      <c r="M879"/>
      <c r="N879"/>
      <c r="O879"/>
      <c r="P879" s="31"/>
    </row>
    <row r="880" spans="1:16" ht="15" x14ac:dyDescent="0.25">
      <c r="A880"/>
      <c r="B880"/>
      <c r="C880"/>
      <c r="D880"/>
      <c r="E880"/>
      <c r="F880"/>
      <c r="G880"/>
      <c r="H880"/>
      <c r="I880"/>
      <c r="J880"/>
      <c r="K880"/>
      <c r="L880"/>
      <c r="M880"/>
      <c r="N880"/>
      <c r="O880"/>
      <c r="P880" s="31"/>
    </row>
    <row r="881" spans="1:16" ht="15" x14ac:dyDescent="0.25">
      <c r="A881"/>
      <c r="B881"/>
      <c r="C881"/>
      <c r="D881"/>
      <c r="E881"/>
      <c r="F881"/>
      <c r="G881"/>
      <c r="H881"/>
      <c r="I881"/>
      <c r="J881"/>
      <c r="K881"/>
      <c r="L881"/>
      <c r="M881"/>
      <c r="N881"/>
      <c r="O881"/>
      <c r="P881" s="31"/>
    </row>
    <row r="882" spans="1:16" ht="15" x14ac:dyDescent="0.25">
      <c r="A882"/>
      <c r="B882"/>
      <c r="C882"/>
      <c r="D882"/>
      <c r="E882"/>
      <c r="F882"/>
      <c r="G882"/>
      <c r="H882"/>
      <c r="I882"/>
      <c r="J882"/>
      <c r="K882"/>
      <c r="L882"/>
      <c r="M882"/>
      <c r="N882"/>
      <c r="O882"/>
      <c r="P882" s="31"/>
    </row>
    <row r="883" spans="1:16" ht="15" x14ac:dyDescent="0.25">
      <c r="A883"/>
      <c r="B883"/>
      <c r="C883"/>
      <c r="D883"/>
      <c r="E883"/>
      <c r="F883"/>
      <c r="G883"/>
      <c r="H883"/>
      <c r="I883"/>
      <c r="J883"/>
      <c r="K883"/>
      <c r="L883"/>
      <c r="M883"/>
      <c r="N883"/>
      <c r="O883"/>
      <c r="P883" s="31"/>
    </row>
    <row r="884" spans="1:16" ht="15" x14ac:dyDescent="0.25">
      <c r="A884"/>
      <c r="B884"/>
      <c r="C884"/>
      <c r="D884"/>
      <c r="E884"/>
      <c r="F884"/>
      <c r="G884"/>
      <c r="H884"/>
      <c r="I884"/>
      <c r="J884"/>
      <c r="K884"/>
      <c r="L884"/>
      <c r="M884"/>
      <c r="N884"/>
      <c r="O884"/>
      <c r="P884" s="31"/>
    </row>
    <row r="885" spans="1:16" ht="15" x14ac:dyDescent="0.25">
      <c r="A885"/>
      <c r="B885"/>
      <c r="C885"/>
      <c r="D885"/>
      <c r="E885"/>
      <c r="F885"/>
      <c r="G885"/>
      <c r="H885"/>
      <c r="I885"/>
      <c r="J885"/>
      <c r="K885"/>
      <c r="L885"/>
      <c r="M885"/>
      <c r="N885"/>
      <c r="O885"/>
      <c r="P885" s="31"/>
    </row>
    <row r="886" spans="1:16" ht="15" x14ac:dyDescent="0.25">
      <c r="A886"/>
      <c r="B886"/>
      <c r="C886"/>
      <c r="D886"/>
      <c r="E886"/>
      <c r="F886"/>
      <c r="G886"/>
      <c r="H886"/>
      <c r="I886"/>
      <c r="J886"/>
      <c r="K886"/>
      <c r="L886"/>
      <c r="M886"/>
      <c r="N886"/>
      <c r="O886"/>
      <c r="P886" s="31"/>
    </row>
    <row r="887" spans="1:16" ht="15" x14ac:dyDescent="0.25">
      <c r="A887"/>
      <c r="B887"/>
      <c r="C887"/>
      <c r="D887"/>
      <c r="E887"/>
      <c r="F887"/>
      <c r="G887"/>
      <c r="H887"/>
      <c r="I887"/>
      <c r="J887"/>
      <c r="K887"/>
      <c r="L887"/>
      <c r="M887"/>
      <c r="N887"/>
      <c r="O887"/>
      <c r="P887" s="31"/>
    </row>
    <row r="888" spans="1:16" ht="15" x14ac:dyDescent="0.25">
      <c r="A888"/>
      <c r="B888"/>
      <c r="C888"/>
      <c r="D888"/>
      <c r="E888"/>
      <c r="F888"/>
      <c r="G888"/>
      <c r="H888"/>
      <c r="I888"/>
      <c r="J888"/>
      <c r="K888"/>
      <c r="L888"/>
      <c r="M888"/>
      <c r="N888"/>
      <c r="O888"/>
      <c r="P888" s="31"/>
    </row>
    <row r="889" spans="1:16" ht="15" x14ac:dyDescent="0.25">
      <c r="A889"/>
      <c r="B889"/>
      <c r="C889"/>
      <c r="D889"/>
      <c r="E889"/>
      <c r="F889"/>
      <c r="G889"/>
      <c r="H889"/>
      <c r="I889"/>
      <c r="J889"/>
      <c r="K889"/>
      <c r="L889"/>
      <c r="M889"/>
      <c r="N889"/>
      <c r="O889"/>
      <c r="P889" s="31"/>
    </row>
    <row r="890" spans="1:16" ht="15" x14ac:dyDescent="0.25">
      <c r="A890"/>
      <c r="B890"/>
      <c r="C890"/>
      <c r="D890"/>
      <c r="E890"/>
      <c r="F890"/>
      <c r="G890"/>
      <c r="H890"/>
      <c r="I890"/>
      <c r="J890"/>
      <c r="K890"/>
      <c r="L890"/>
      <c r="M890"/>
      <c r="N890"/>
      <c r="O890"/>
      <c r="P890" s="31"/>
    </row>
    <row r="891" spans="1:16" ht="15" x14ac:dyDescent="0.25">
      <c r="A891"/>
      <c r="B891"/>
      <c r="C891"/>
      <c r="D891"/>
      <c r="E891"/>
      <c r="F891"/>
      <c r="G891"/>
      <c r="H891"/>
      <c r="I891"/>
      <c r="J891"/>
      <c r="K891"/>
      <c r="L891"/>
      <c r="M891"/>
      <c r="N891"/>
      <c r="O891"/>
      <c r="P891" s="31"/>
    </row>
    <row r="892" spans="1:16" ht="15" x14ac:dyDescent="0.25">
      <c r="A892"/>
      <c r="B892"/>
      <c r="C892"/>
      <c r="D892"/>
      <c r="E892"/>
      <c r="F892"/>
      <c r="G892"/>
      <c r="H892"/>
      <c r="I892"/>
      <c r="J892"/>
      <c r="K892"/>
      <c r="L892"/>
      <c r="M892"/>
      <c r="N892"/>
      <c r="O892"/>
      <c r="P892" s="31"/>
    </row>
    <row r="893" spans="1:16" ht="15" x14ac:dyDescent="0.25">
      <c r="A893"/>
      <c r="B893"/>
      <c r="C893"/>
      <c r="D893"/>
      <c r="E893"/>
      <c r="F893"/>
      <c r="G893"/>
      <c r="H893"/>
      <c r="I893"/>
      <c r="J893"/>
      <c r="K893"/>
      <c r="L893"/>
      <c r="M893"/>
      <c r="N893"/>
      <c r="O893"/>
      <c r="P893" s="31"/>
    </row>
    <row r="894" spans="1:16" ht="15" x14ac:dyDescent="0.25">
      <c r="A894"/>
      <c r="B894"/>
      <c r="C894"/>
      <c r="D894"/>
      <c r="E894"/>
      <c r="F894"/>
      <c r="G894"/>
      <c r="H894"/>
      <c r="I894"/>
      <c r="J894"/>
      <c r="K894"/>
      <c r="L894"/>
      <c r="M894"/>
      <c r="N894"/>
      <c r="O894"/>
      <c r="P894" s="31"/>
    </row>
    <row r="895" spans="1:16" ht="15" x14ac:dyDescent="0.25">
      <c r="A895"/>
      <c r="B895"/>
      <c r="C895"/>
      <c r="D895"/>
      <c r="E895"/>
      <c r="F895"/>
      <c r="G895"/>
      <c r="H895"/>
      <c r="I895"/>
      <c r="J895"/>
      <c r="K895"/>
      <c r="L895"/>
      <c r="M895"/>
      <c r="N895"/>
      <c r="O895"/>
      <c r="P895" s="31"/>
    </row>
    <row r="896" spans="1:16" ht="15" x14ac:dyDescent="0.25">
      <c r="A896"/>
      <c r="B896"/>
      <c r="C896"/>
      <c r="D896"/>
      <c r="E896"/>
      <c r="F896"/>
      <c r="G896"/>
      <c r="H896"/>
      <c r="I896"/>
      <c r="J896"/>
      <c r="K896"/>
      <c r="L896"/>
      <c r="M896"/>
      <c r="N896"/>
      <c r="O896"/>
      <c r="P896" s="31"/>
    </row>
    <row r="897" spans="1:16" ht="15" x14ac:dyDescent="0.25">
      <c r="A897"/>
      <c r="B897"/>
      <c r="C897"/>
      <c r="D897"/>
      <c r="E897"/>
      <c r="F897"/>
      <c r="G897"/>
      <c r="H897"/>
      <c r="I897"/>
      <c r="J897"/>
      <c r="K897"/>
      <c r="L897"/>
      <c r="M897"/>
      <c r="N897"/>
      <c r="O897"/>
      <c r="P897" s="31"/>
    </row>
    <row r="898" spans="1:16" ht="15" x14ac:dyDescent="0.25">
      <c r="A898"/>
      <c r="B898"/>
      <c r="C898"/>
      <c r="D898"/>
      <c r="E898"/>
      <c r="F898"/>
      <c r="G898"/>
      <c r="H898"/>
      <c r="I898"/>
      <c r="J898"/>
      <c r="K898"/>
      <c r="L898"/>
      <c r="M898"/>
      <c r="N898"/>
      <c r="O898"/>
      <c r="P898" s="31"/>
    </row>
    <row r="899" spans="1:16" ht="15" x14ac:dyDescent="0.25">
      <c r="A899"/>
      <c r="B899"/>
      <c r="C899"/>
      <c r="D899"/>
      <c r="E899"/>
      <c r="F899"/>
      <c r="G899"/>
      <c r="H899"/>
      <c r="I899"/>
      <c r="J899"/>
      <c r="K899"/>
      <c r="L899"/>
      <c r="M899"/>
      <c r="N899"/>
      <c r="O899"/>
      <c r="P899" s="31"/>
    </row>
    <row r="900" spans="1:16" ht="15" x14ac:dyDescent="0.25">
      <c r="A900"/>
      <c r="B900"/>
      <c r="C900"/>
      <c r="D900"/>
      <c r="E900"/>
      <c r="F900"/>
      <c r="G900"/>
      <c r="H900"/>
      <c r="I900"/>
      <c r="J900"/>
      <c r="K900"/>
      <c r="L900"/>
      <c r="M900"/>
      <c r="N900"/>
      <c r="O900"/>
      <c r="P900" s="31"/>
    </row>
    <row r="901" spans="1:16" ht="15" x14ac:dyDescent="0.25">
      <c r="A901"/>
      <c r="B901"/>
      <c r="C901"/>
      <c r="D901"/>
      <c r="E901"/>
      <c r="F901"/>
      <c r="G901"/>
      <c r="H901"/>
      <c r="I901"/>
      <c r="J901"/>
      <c r="K901"/>
      <c r="L901"/>
      <c r="M901"/>
      <c r="N901"/>
      <c r="O901"/>
      <c r="P901" s="31"/>
    </row>
    <row r="902" spans="1:16" ht="15" x14ac:dyDescent="0.25">
      <c r="A902"/>
      <c r="B902"/>
      <c r="C902"/>
      <c r="D902"/>
      <c r="E902"/>
      <c r="F902"/>
      <c r="G902"/>
      <c r="H902"/>
      <c r="I902"/>
      <c r="J902"/>
      <c r="K902"/>
      <c r="L902"/>
      <c r="M902"/>
      <c r="N902"/>
      <c r="O902"/>
      <c r="P902" s="31"/>
    </row>
    <row r="903" spans="1:16" ht="15" x14ac:dyDescent="0.25">
      <c r="A903"/>
      <c r="B903"/>
      <c r="C903"/>
      <c r="D903"/>
      <c r="E903"/>
      <c r="F903"/>
      <c r="G903"/>
      <c r="H903"/>
      <c r="I903"/>
      <c r="J903"/>
      <c r="K903"/>
      <c r="L903"/>
      <c r="M903"/>
      <c r="N903"/>
      <c r="O903"/>
      <c r="P903" s="31"/>
    </row>
    <row r="904" spans="1:16" ht="15" x14ac:dyDescent="0.25">
      <c r="A904"/>
      <c r="B904"/>
      <c r="C904"/>
      <c r="D904"/>
      <c r="E904"/>
      <c r="F904"/>
      <c r="G904"/>
      <c r="H904"/>
      <c r="I904"/>
      <c r="J904"/>
      <c r="K904"/>
      <c r="L904"/>
      <c r="M904"/>
      <c r="N904"/>
      <c r="O904"/>
      <c r="P904" s="31"/>
    </row>
    <row r="905" spans="1:16" ht="15" x14ac:dyDescent="0.25">
      <c r="A905"/>
      <c r="B905"/>
      <c r="C905"/>
      <c r="D905"/>
      <c r="E905"/>
      <c r="F905"/>
      <c r="G905"/>
      <c r="H905"/>
      <c r="I905"/>
      <c r="J905"/>
      <c r="K905"/>
      <c r="L905"/>
      <c r="M905"/>
      <c r="N905"/>
      <c r="O905"/>
      <c r="P905" s="31"/>
    </row>
    <row r="906" spans="1:16" ht="15" x14ac:dyDescent="0.25">
      <c r="A906"/>
      <c r="B906"/>
      <c r="C906"/>
      <c r="D906"/>
      <c r="E906"/>
      <c r="F906"/>
      <c r="G906"/>
      <c r="H906"/>
      <c r="I906"/>
      <c r="J906"/>
      <c r="K906"/>
      <c r="L906"/>
      <c r="M906"/>
      <c r="N906"/>
      <c r="O906"/>
      <c r="P906" s="31"/>
    </row>
    <row r="907" spans="1:16" ht="15" x14ac:dyDescent="0.25">
      <c r="A907"/>
      <c r="B907"/>
      <c r="C907"/>
      <c r="D907"/>
      <c r="E907"/>
      <c r="F907"/>
      <c r="G907"/>
      <c r="H907"/>
      <c r="I907"/>
      <c r="J907"/>
      <c r="K907"/>
      <c r="L907"/>
      <c r="M907"/>
      <c r="N907"/>
      <c r="O907"/>
      <c r="P907" s="31"/>
    </row>
    <row r="908" spans="1:16" ht="15" x14ac:dyDescent="0.25">
      <c r="A908"/>
      <c r="B908"/>
      <c r="C908"/>
      <c r="D908"/>
      <c r="E908"/>
      <c r="F908"/>
      <c r="G908"/>
      <c r="H908"/>
      <c r="I908"/>
      <c r="J908"/>
      <c r="K908"/>
      <c r="L908"/>
      <c r="M908"/>
      <c r="N908"/>
      <c r="O908"/>
      <c r="P908" s="31"/>
    </row>
    <row r="909" spans="1:16" ht="15" x14ac:dyDescent="0.25">
      <c r="A909"/>
      <c r="B909"/>
      <c r="C909"/>
      <c r="D909"/>
      <c r="E909"/>
      <c r="F909"/>
      <c r="G909"/>
      <c r="H909"/>
      <c r="I909"/>
      <c r="J909"/>
      <c r="K909"/>
      <c r="L909"/>
      <c r="M909"/>
      <c r="N909"/>
      <c r="O909"/>
      <c r="P909" s="31"/>
    </row>
    <row r="910" spans="1:16" ht="15" x14ac:dyDescent="0.25">
      <c r="A910"/>
      <c r="B910"/>
      <c r="C910"/>
      <c r="D910"/>
      <c r="E910"/>
      <c r="F910"/>
      <c r="G910"/>
      <c r="H910"/>
      <c r="I910"/>
      <c r="J910"/>
      <c r="K910"/>
      <c r="L910"/>
      <c r="M910"/>
      <c r="N910"/>
      <c r="O910"/>
      <c r="P910" s="31"/>
    </row>
    <row r="911" spans="1:16" ht="15" x14ac:dyDescent="0.25">
      <c r="A911"/>
      <c r="B911"/>
      <c r="C911"/>
      <c r="D911"/>
      <c r="E911"/>
      <c r="F911"/>
      <c r="G911"/>
      <c r="H911"/>
      <c r="I911"/>
      <c r="J911"/>
      <c r="K911"/>
      <c r="L911"/>
      <c r="M911"/>
      <c r="N911"/>
      <c r="O911"/>
      <c r="P911" s="31"/>
    </row>
    <row r="912" spans="1:16" ht="15" x14ac:dyDescent="0.25">
      <c r="A912"/>
      <c r="B912"/>
      <c r="C912"/>
      <c r="D912"/>
      <c r="E912"/>
      <c r="F912"/>
      <c r="G912"/>
      <c r="H912"/>
      <c r="I912"/>
      <c r="J912"/>
      <c r="K912"/>
      <c r="L912"/>
      <c r="M912"/>
      <c r="N912"/>
      <c r="O912"/>
      <c r="P912" s="31"/>
    </row>
    <row r="913" spans="1:16" ht="15" x14ac:dyDescent="0.25">
      <c r="A913"/>
      <c r="B913"/>
      <c r="C913"/>
      <c r="D913"/>
      <c r="E913"/>
      <c r="F913"/>
      <c r="G913"/>
      <c r="H913"/>
      <c r="I913"/>
      <c r="J913"/>
      <c r="K913"/>
      <c r="L913"/>
      <c r="M913"/>
      <c r="N913"/>
      <c r="O913"/>
      <c r="P913" s="31"/>
    </row>
    <row r="914" spans="1:16" ht="15" x14ac:dyDescent="0.25">
      <c r="A914"/>
      <c r="B914"/>
      <c r="C914"/>
      <c r="D914"/>
      <c r="E914"/>
      <c r="F914"/>
      <c r="G914"/>
      <c r="H914"/>
      <c r="I914"/>
      <c r="J914"/>
      <c r="K914"/>
      <c r="L914"/>
      <c r="M914"/>
      <c r="N914"/>
      <c r="O914"/>
      <c r="P914" s="31"/>
    </row>
    <row r="915" spans="1:16" ht="15" x14ac:dyDescent="0.25">
      <c r="A915"/>
      <c r="B915"/>
      <c r="C915"/>
      <c r="D915"/>
      <c r="E915"/>
      <c r="F915"/>
      <c r="G915"/>
      <c r="H915"/>
      <c r="I915"/>
      <c r="J915"/>
      <c r="K915"/>
      <c r="L915"/>
      <c r="M915"/>
      <c r="N915"/>
      <c r="O915"/>
      <c r="P915" s="31"/>
    </row>
    <row r="916" spans="1:16" ht="15" x14ac:dyDescent="0.25">
      <c r="A916"/>
      <c r="B916"/>
      <c r="C916"/>
      <c r="D916"/>
      <c r="E916"/>
      <c r="F916"/>
      <c r="G916"/>
      <c r="H916"/>
      <c r="I916"/>
      <c r="J916"/>
      <c r="K916"/>
      <c r="L916"/>
      <c r="M916"/>
      <c r="N916"/>
      <c r="O916"/>
      <c r="P916" s="31"/>
    </row>
    <row r="917" spans="1:16" ht="15" x14ac:dyDescent="0.25">
      <c r="A917"/>
      <c r="B917"/>
      <c r="C917"/>
      <c r="D917"/>
      <c r="E917"/>
      <c r="F917"/>
      <c r="G917"/>
      <c r="H917"/>
      <c r="I917"/>
      <c r="J917"/>
      <c r="K917"/>
      <c r="L917"/>
      <c r="M917"/>
      <c r="N917"/>
      <c r="O917"/>
      <c r="P917" s="31"/>
    </row>
    <row r="918" spans="1:16" ht="15" x14ac:dyDescent="0.25">
      <c r="A918"/>
      <c r="B918"/>
      <c r="C918"/>
      <c r="D918"/>
      <c r="E918"/>
      <c r="F918"/>
      <c r="G918"/>
      <c r="H918"/>
      <c r="I918"/>
      <c r="J918"/>
      <c r="K918"/>
      <c r="L918"/>
      <c r="M918"/>
      <c r="N918"/>
      <c r="O918"/>
      <c r="P918" s="31"/>
    </row>
    <row r="919" spans="1:16" ht="15" x14ac:dyDescent="0.25">
      <c r="A919"/>
      <c r="B919"/>
      <c r="C919"/>
      <c r="D919"/>
      <c r="E919"/>
      <c r="F919"/>
      <c r="G919"/>
      <c r="H919"/>
      <c r="I919"/>
      <c r="J919"/>
      <c r="K919"/>
      <c r="L919"/>
      <c r="M919"/>
      <c r="N919"/>
      <c r="O919"/>
      <c r="P919" s="31"/>
    </row>
    <row r="920" spans="1:16" ht="15" x14ac:dyDescent="0.25">
      <c r="A920"/>
      <c r="B920"/>
      <c r="C920"/>
      <c r="D920"/>
      <c r="E920"/>
      <c r="F920"/>
      <c r="G920"/>
      <c r="H920"/>
      <c r="I920"/>
      <c r="J920"/>
      <c r="K920"/>
      <c r="L920"/>
      <c r="M920"/>
      <c r="N920"/>
      <c r="O920"/>
      <c r="P920" s="31"/>
    </row>
    <row r="921" spans="1:16" ht="15" x14ac:dyDescent="0.25">
      <c r="A921"/>
      <c r="B921"/>
      <c r="C921"/>
      <c r="D921"/>
      <c r="E921"/>
      <c r="F921"/>
      <c r="G921"/>
      <c r="H921"/>
      <c r="I921"/>
      <c r="J921"/>
      <c r="K921"/>
      <c r="L921"/>
      <c r="M921"/>
      <c r="N921"/>
      <c r="O921"/>
      <c r="P921" s="31"/>
    </row>
    <row r="922" spans="1:16" ht="15" x14ac:dyDescent="0.25">
      <c r="A922"/>
      <c r="B922"/>
      <c r="C922"/>
      <c r="D922"/>
      <c r="E922"/>
      <c r="F922"/>
      <c r="G922"/>
      <c r="H922"/>
      <c r="I922"/>
      <c r="J922"/>
      <c r="K922"/>
      <c r="L922"/>
      <c r="M922"/>
      <c r="N922"/>
      <c r="O922"/>
      <c r="P922" s="31"/>
    </row>
    <row r="923" spans="1:16" ht="15" x14ac:dyDescent="0.25">
      <c r="A923"/>
      <c r="B923"/>
      <c r="C923"/>
      <c r="D923"/>
      <c r="E923"/>
      <c r="F923"/>
      <c r="G923"/>
      <c r="H923"/>
      <c r="I923"/>
      <c r="J923"/>
      <c r="K923"/>
      <c r="L923"/>
      <c r="M923"/>
      <c r="N923"/>
      <c r="O923"/>
      <c r="P923" s="31"/>
    </row>
    <row r="924" spans="1:16" ht="15" x14ac:dyDescent="0.25">
      <c r="A924"/>
      <c r="B924"/>
      <c r="C924"/>
      <c r="D924"/>
      <c r="E924"/>
      <c r="F924"/>
      <c r="G924"/>
      <c r="H924"/>
      <c r="I924"/>
      <c r="J924"/>
      <c r="K924"/>
      <c r="L924"/>
      <c r="M924"/>
      <c r="N924"/>
      <c r="O924"/>
      <c r="P924" s="31"/>
    </row>
    <row r="925" spans="1:16" ht="15" x14ac:dyDescent="0.25">
      <c r="A925"/>
      <c r="B925"/>
      <c r="C925"/>
      <c r="D925"/>
      <c r="E925"/>
      <c r="F925"/>
      <c r="G925"/>
      <c r="H925"/>
      <c r="I925"/>
      <c r="J925"/>
      <c r="K925"/>
      <c r="L925"/>
      <c r="M925"/>
      <c r="N925"/>
      <c r="O925"/>
      <c r="P925" s="31"/>
    </row>
    <row r="926" spans="1:16" ht="15" x14ac:dyDescent="0.25">
      <c r="A926"/>
      <c r="B926"/>
      <c r="C926"/>
      <c r="D926"/>
      <c r="E926"/>
      <c r="F926"/>
      <c r="G926"/>
      <c r="H926"/>
      <c r="I926"/>
      <c r="J926"/>
      <c r="K926"/>
      <c r="L926"/>
      <c r="M926"/>
      <c r="N926"/>
      <c r="O926"/>
      <c r="P926" s="31"/>
    </row>
    <row r="927" spans="1:16" ht="15" x14ac:dyDescent="0.25">
      <c r="A927"/>
      <c r="B927"/>
      <c r="C927"/>
      <c r="D927"/>
      <c r="E927"/>
      <c r="F927"/>
      <c r="G927"/>
      <c r="H927"/>
      <c r="I927"/>
      <c r="J927"/>
      <c r="K927"/>
      <c r="L927"/>
      <c r="M927"/>
      <c r="N927"/>
      <c r="O927"/>
      <c r="P927" s="31"/>
    </row>
    <row r="928" spans="1:16" ht="15" x14ac:dyDescent="0.25">
      <c r="A928"/>
      <c r="B928"/>
      <c r="C928"/>
      <c r="D928"/>
      <c r="E928"/>
      <c r="F928"/>
      <c r="G928"/>
      <c r="H928"/>
      <c r="I928"/>
      <c r="J928"/>
      <c r="K928"/>
      <c r="L928"/>
      <c r="M928"/>
      <c r="N928"/>
      <c r="O928"/>
      <c r="P928" s="31"/>
    </row>
    <row r="929" spans="1:16" ht="15" x14ac:dyDescent="0.25">
      <c r="A929"/>
      <c r="B929"/>
      <c r="C929"/>
      <c r="D929"/>
      <c r="E929"/>
      <c r="F929"/>
      <c r="G929"/>
      <c r="H929"/>
      <c r="I929"/>
      <c r="J929"/>
      <c r="K929"/>
      <c r="L929"/>
      <c r="M929"/>
      <c r="N929"/>
      <c r="O929"/>
      <c r="P929" s="31"/>
    </row>
    <row r="930" spans="1:16" ht="15" x14ac:dyDescent="0.25">
      <c r="A930"/>
      <c r="B930"/>
      <c r="C930"/>
      <c r="D930"/>
      <c r="E930"/>
      <c r="F930"/>
      <c r="G930"/>
      <c r="H930"/>
      <c r="I930"/>
      <c r="J930"/>
      <c r="K930"/>
      <c r="L930"/>
      <c r="M930"/>
      <c r="N930"/>
      <c r="O930"/>
      <c r="P930" s="31"/>
    </row>
    <row r="931" spans="1:16" ht="15" x14ac:dyDescent="0.25">
      <c r="A931"/>
      <c r="B931"/>
      <c r="C931"/>
      <c r="D931"/>
      <c r="E931"/>
      <c r="F931"/>
      <c r="G931"/>
      <c r="H931"/>
      <c r="I931"/>
      <c r="J931"/>
      <c r="K931"/>
      <c r="L931"/>
      <c r="M931"/>
      <c r="N931"/>
      <c r="O931"/>
      <c r="P931" s="31"/>
    </row>
    <row r="932" spans="1:16" ht="15" x14ac:dyDescent="0.25">
      <c r="A932"/>
      <c r="B932"/>
      <c r="C932"/>
      <c r="D932"/>
      <c r="E932"/>
      <c r="F932"/>
      <c r="G932"/>
      <c r="H932"/>
      <c r="I932"/>
      <c r="J932"/>
      <c r="K932"/>
      <c r="L932"/>
      <c r="M932"/>
      <c r="N932"/>
      <c r="O932"/>
      <c r="P932" s="31"/>
    </row>
    <row r="933" spans="1:16" ht="15" x14ac:dyDescent="0.25">
      <c r="A933"/>
      <c r="B933"/>
      <c r="C933"/>
      <c r="D933"/>
      <c r="E933"/>
      <c r="F933"/>
      <c r="G933"/>
      <c r="H933"/>
      <c r="I933"/>
      <c r="J933"/>
      <c r="K933"/>
      <c r="L933"/>
      <c r="M933"/>
      <c r="N933"/>
      <c r="O933"/>
      <c r="P933" s="31"/>
    </row>
    <row r="934" spans="1:16" ht="15" x14ac:dyDescent="0.25">
      <c r="A934"/>
      <c r="B934"/>
      <c r="C934"/>
      <c r="D934"/>
      <c r="E934"/>
      <c r="F934"/>
      <c r="G934"/>
      <c r="H934"/>
      <c r="I934"/>
      <c r="J934"/>
      <c r="K934"/>
      <c r="L934"/>
      <c r="M934"/>
      <c r="N934"/>
      <c r="O934"/>
      <c r="P934" s="31"/>
    </row>
    <row r="935" spans="1:16" ht="15" x14ac:dyDescent="0.25">
      <c r="A935"/>
      <c r="B935"/>
      <c r="C935"/>
      <c r="D935"/>
      <c r="E935"/>
      <c r="F935"/>
      <c r="G935"/>
      <c r="H935"/>
      <c r="I935"/>
      <c r="J935"/>
      <c r="K935"/>
      <c r="L935"/>
      <c r="M935"/>
      <c r="N935"/>
      <c r="O935"/>
      <c r="P935" s="31"/>
    </row>
    <row r="936" spans="1:16" ht="15" x14ac:dyDescent="0.25">
      <c r="A936"/>
      <c r="B936"/>
      <c r="C936"/>
      <c r="D936"/>
      <c r="E936"/>
      <c r="F936"/>
      <c r="G936"/>
      <c r="H936"/>
      <c r="I936"/>
      <c r="J936"/>
      <c r="K936"/>
      <c r="L936"/>
      <c r="M936"/>
      <c r="N936"/>
      <c r="O936"/>
      <c r="P936" s="31"/>
    </row>
    <row r="937" spans="1:16" ht="15" x14ac:dyDescent="0.25">
      <c r="A937"/>
      <c r="B937"/>
      <c r="C937"/>
      <c r="D937"/>
      <c r="E937"/>
      <c r="F937"/>
      <c r="G937"/>
      <c r="H937"/>
      <c r="I937"/>
      <c r="J937"/>
      <c r="K937"/>
      <c r="L937"/>
      <c r="M937"/>
      <c r="N937"/>
      <c r="O937"/>
      <c r="P937" s="31"/>
    </row>
    <row r="938" spans="1:16" ht="15" x14ac:dyDescent="0.25">
      <c r="A938"/>
      <c r="B938"/>
      <c r="C938"/>
      <c r="D938"/>
      <c r="E938"/>
      <c r="F938"/>
      <c r="G938"/>
      <c r="H938"/>
      <c r="I938"/>
      <c r="J938"/>
      <c r="K938"/>
      <c r="L938"/>
      <c r="M938"/>
      <c r="N938"/>
      <c r="O938"/>
      <c r="P938" s="31"/>
    </row>
    <row r="939" spans="1:16" ht="15" x14ac:dyDescent="0.25">
      <c r="A939"/>
      <c r="B939"/>
      <c r="C939"/>
      <c r="D939"/>
      <c r="E939"/>
      <c r="F939"/>
      <c r="G939"/>
      <c r="H939"/>
      <c r="I939"/>
      <c r="J939"/>
      <c r="K939"/>
      <c r="L939"/>
      <c r="M939"/>
      <c r="N939"/>
      <c r="O939"/>
      <c r="P939" s="31"/>
    </row>
    <row r="940" spans="1:16" ht="15" x14ac:dyDescent="0.25">
      <c r="A940"/>
      <c r="B940"/>
      <c r="C940"/>
      <c r="D940"/>
      <c r="E940"/>
      <c r="F940"/>
      <c r="G940"/>
      <c r="H940"/>
      <c r="I940"/>
      <c r="J940"/>
      <c r="K940"/>
      <c r="L940"/>
      <c r="M940"/>
      <c r="N940"/>
      <c r="O940"/>
      <c r="P940" s="31"/>
    </row>
    <row r="941" spans="1:16" ht="15" x14ac:dyDescent="0.25">
      <c r="A941"/>
      <c r="B941"/>
      <c r="C941"/>
      <c r="D941"/>
      <c r="E941"/>
      <c r="F941"/>
      <c r="G941"/>
      <c r="H941"/>
      <c r="I941"/>
      <c r="J941"/>
      <c r="K941"/>
      <c r="L941"/>
      <c r="M941"/>
      <c r="N941"/>
      <c r="O941"/>
      <c r="P941" s="31"/>
    </row>
    <row r="942" spans="1:16" ht="15" x14ac:dyDescent="0.25">
      <c r="A942"/>
      <c r="B942"/>
      <c r="C942"/>
      <c r="D942"/>
      <c r="E942"/>
      <c r="F942"/>
      <c r="G942"/>
      <c r="H942"/>
      <c r="I942"/>
      <c r="J942"/>
      <c r="K942"/>
      <c r="L942"/>
      <c r="M942"/>
      <c r="N942"/>
      <c r="O942"/>
      <c r="P942" s="31"/>
    </row>
    <row r="943" spans="1:16" ht="15" x14ac:dyDescent="0.25">
      <c r="A943"/>
      <c r="B943"/>
      <c r="C943"/>
      <c r="D943"/>
      <c r="E943"/>
      <c r="F943"/>
      <c r="G943"/>
      <c r="H943"/>
      <c r="I943"/>
      <c r="J943"/>
      <c r="K943"/>
      <c r="L943"/>
      <c r="M943"/>
      <c r="N943"/>
      <c r="O943"/>
      <c r="P943" s="31"/>
    </row>
    <row r="944" spans="1:16" ht="15" x14ac:dyDescent="0.25">
      <c r="A944"/>
      <c r="B944"/>
      <c r="C944"/>
      <c r="D944"/>
      <c r="E944"/>
      <c r="F944"/>
      <c r="G944"/>
      <c r="H944"/>
      <c r="I944"/>
      <c r="J944"/>
      <c r="K944"/>
      <c r="L944"/>
      <c r="M944"/>
      <c r="N944"/>
      <c r="O944"/>
      <c r="P944" s="31"/>
    </row>
    <row r="945" spans="1:16" ht="15" x14ac:dyDescent="0.25">
      <c r="A945"/>
      <c r="B945"/>
      <c r="C945"/>
      <c r="D945"/>
      <c r="E945"/>
      <c r="F945"/>
      <c r="G945"/>
      <c r="H945"/>
      <c r="I945"/>
      <c r="J945"/>
      <c r="K945"/>
      <c r="L945"/>
      <c r="M945"/>
      <c r="N945"/>
      <c r="O945"/>
      <c r="P945" s="31"/>
    </row>
    <row r="946" spans="1:16" ht="15" x14ac:dyDescent="0.25">
      <c r="A946"/>
      <c r="B946"/>
      <c r="C946"/>
      <c r="D946"/>
      <c r="E946"/>
      <c r="F946"/>
      <c r="G946"/>
      <c r="H946"/>
      <c r="I946"/>
      <c r="J946"/>
      <c r="K946"/>
      <c r="L946"/>
      <c r="M946"/>
      <c r="N946"/>
      <c r="O946"/>
      <c r="P946" s="31"/>
    </row>
    <row r="947" spans="1:16" ht="15" x14ac:dyDescent="0.25">
      <c r="A947"/>
      <c r="B947"/>
      <c r="C947"/>
      <c r="D947"/>
      <c r="E947"/>
      <c r="F947"/>
      <c r="G947"/>
      <c r="H947"/>
      <c r="I947"/>
      <c r="J947"/>
      <c r="K947"/>
      <c r="L947"/>
      <c r="M947"/>
      <c r="N947"/>
      <c r="O947"/>
      <c r="P947" s="31"/>
    </row>
    <row r="948" spans="1:16" ht="15" x14ac:dyDescent="0.25">
      <c r="A948"/>
      <c r="B948"/>
      <c r="C948"/>
      <c r="D948"/>
      <c r="E948"/>
      <c r="F948"/>
      <c r="G948"/>
      <c r="H948"/>
      <c r="I948"/>
      <c r="J948"/>
      <c r="K948"/>
      <c r="L948"/>
      <c r="M948"/>
      <c r="N948"/>
      <c r="O948"/>
      <c r="P948" s="31"/>
    </row>
    <row r="949" spans="1:16" ht="15" x14ac:dyDescent="0.25">
      <c r="A949"/>
      <c r="B949"/>
      <c r="C949"/>
      <c r="D949"/>
      <c r="E949"/>
      <c r="F949"/>
      <c r="G949"/>
      <c r="H949"/>
      <c r="I949"/>
      <c r="J949"/>
      <c r="K949"/>
      <c r="L949"/>
      <c r="M949"/>
      <c r="N949"/>
      <c r="O949"/>
      <c r="P949" s="31"/>
    </row>
    <row r="950" spans="1:16" ht="15" x14ac:dyDescent="0.25">
      <c r="A950"/>
      <c r="B950"/>
      <c r="C950"/>
      <c r="D950"/>
      <c r="E950"/>
      <c r="F950"/>
      <c r="G950"/>
      <c r="H950"/>
      <c r="I950"/>
      <c r="J950"/>
      <c r="K950"/>
      <c r="L950"/>
      <c r="M950"/>
      <c r="N950"/>
      <c r="O950"/>
      <c r="P950" s="31"/>
    </row>
    <row r="951" spans="1:16" ht="15" x14ac:dyDescent="0.25">
      <c r="A951"/>
      <c r="B951"/>
      <c r="C951"/>
      <c r="D951"/>
      <c r="E951"/>
      <c r="F951"/>
      <c r="G951"/>
      <c r="H951"/>
      <c r="I951"/>
      <c r="J951"/>
      <c r="K951"/>
      <c r="L951"/>
      <c r="M951"/>
      <c r="N951"/>
      <c r="O951"/>
      <c r="P951" s="31"/>
    </row>
    <row r="952" spans="1:16" ht="15" x14ac:dyDescent="0.25">
      <c r="A952"/>
      <c r="B952"/>
      <c r="C952"/>
      <c r="D952"/>
      <c r="E952"/>
      <c r="F952"/>
      <c r="G952"/>
      <c r="H952"/>
      <c r="I952"/>
      <c r="J952"/>
      <c r="K952"/>
      <c r="L952"/>
      <c r="M952"/>
      <c r="N952"/>
      <c r="O952"/>
      <c r="P952" s="31"/>
    </row>
    <row r="953" spans="1:16" ht="15" x14ac:dyDescent="0.25">
      <c r="A953"/>
      <c r="B953"/>
      <c r="C953"/>
      <c r="D953"/>
      <c r="E953"/>
      <c r="F953"/>
      <c r="G953"/>
      <c r="H953"/>
      <c r="I953"/>
      <c r="J953"/>
      <c r="K953"/>
      <c r="L953"/>
      <c r="M953"/>
      <c r="N953"/>
      <c r="O953"/>
      <c r="P953" s="31"/>
    </row>
    <row r="954" spans="1:16" ht="15" x14ac:dyDescent="0.25">
      <c r="A954"/>
      <c r="B954"/>
      <c r="C954"/>
      <c r="D954"/>
      <c r="E954"/>
      <c r="F954"/>
      <c r="G954"/>
      <c r="H954"/>
      <c r="I954"/>
      <c r="J954"/>
      <c r="K954"/>
      <c r="L954"/>
      <c r="M954"/>
      <c r="N954"/>
      <c r="O954"/>
      <c r="P954" s="31"/>
    </row>
    <row r="955" spans="1:16" ht="15" x14ac:dyDescent="0.25">
      <c r="A955"/>
      <c r="B955"/>
      <c r="C955"/>
      <c r="D955"/>
      <c r="E955"/>
      <c r="F955"/>
      <c r="G955"/>
      <c r="H955"/>
      <c r="I955"/>
      <c r="J955"/>
      <c r="K955"/>
      <c r="L955"/>
      <c r="M955"/>
      <c r="N955"/>
      <c r="O955"/>
      <c r="P955" s="31"/>
    </row>
    <row r="956" spans="1:16" ht="15" x14ac:dyDescent="0.25">
      <c r="A956"/>
      <c r="B956"/>
      <c r="C956"/>
      <c r="D956"/>
      <c r="E956"/>
      <c r="F956"/>
      <c r="G956"/>
      <c r="H956"/>
      <c r="I956"/>
      <c r="J956"/>
      <c r="K956"/>
      <c r="L956"/>
      <c r="M956"/>
      <c r="N956"/>
      <c r="O956"/>
      <c r="P956" s="31"/>
    </row>
    <row r="957" spans="1:16" ht="15" x14ac:dyDescent="0.25">
      <c r="A957"/>
      <c r="B957"/>
      <c r="C957"/>
      <c r="D957"/>
      <c r="E957"/>
      <c r="F957"/>
      <c r="G957"/>
      <c r="H957"/>
      <c r="I957"/>
      <c r="J957"/>
      <c r="K957"/>
      <c r="L957"/>
      <c r="M957"/>
      <c r="N957"/>
      <c r="O957"/>
      <c r="P957" s="31"/>
    </row>
    <row r="958" spans="1:16" ht="15" x14ac:dyDescent="0.25">
      <c r="A958"/>
      <c r="B958"/>
      <c r="C958"/>
      <c r="D958"/>
      <c r="E958"/>
      <c r="F958"/>
      <c r="G958"/>
      <c r="H958"/>
      <c r="I958"/>
      <c r="J958"/>
      <c r="K958"/>
      <c r="L958"/>
      <c r="M958"/>
      <c r="N958"/>
      <c r="O958"/>
      <c r="P958" s="31"/>
    </row>
    <row r="959" spans="1:16" ht="15" x14ac:dyDescent="0.25">
      <c r="A959"/>
      <c r="B959"/>
      <c r="C959"/>
      <c r="D959"/>
      <c r="E959"/>
      <c r="F959"/>
      <c r="G959"/>
      <c r="H959"/>
      <c r="I959"/>
      <c r="J959"/>
      <c r="K959"/>
      <c r="L959"/>
      <c r="M959"/>
      <c r="N959"/>
      <c r="O959"/>
      <c r="P959" s="31"/>
    </row>
    <row r="960" spans="1:16" ht="15" x14ac:dyDescent="0.25">
      <c r="A960"/>
      <c r="B960"/>
      <c r="C960"/>
      <c r="D960"/>
      <c r="E960"/>
      <c r="F960"/>
      <c r="G960"/>
      <c r="H960"/>
      <c r="I960"/>
      <c r="J960"/>
      <c r="K960"/>
      <c r="L960"/>
      <c r="M960"/>
      <c r="N960"/>
      <c r="O960"/>
      <c r="P960" s="31"/>
    </row>
    <row r="961" spans="1:16" ht="15" x14ac:dyDescent="0.25">
      <c r="A961"/>
      <c r="B961"/>
      <c r="C961"/>
      <c r="D961"/>
      <c r="E961"/>
      <c r="F961"/>
      <c r="G961"/>
      <c r="H961"/>
      <c r="I961"/>
      <c r="J961"/>
      <c r="K961"/>
      <c r="L961"/>
      <c r="M961"/>
      <c r="N961"/>
      <c r="O961"/>
      <c r="P961" s="31"/>
    </row>
    <row r="962" spans="1:16" ht="15" x14ac:dyDescent="0.25">
      <c r="A962"/>
      <c r="B962"/>
      <c r="C962"/>
      <c r="D962"/>
      <c r="E962"/>
      <c r="F962"/>
      <c r="G962"/>
      <c r="H962"/>
      <c r="I962"/>
      <c r="J962"/>
      <c r="K962"/>
      <c r="L962"/>
      <c r="M962"/>
      <c r="N962"/>
      <c r="O962"/>
      <c r="P962" s="31"/>
    </row>
    <row r="963" spans="1:16" ht="15" x14ac:dyDescent="0.25">
      <c r="A963"/>
      <c r="B963"/>
      <c r="C963"/>
      <c r="D963"/>
      <c r="E963"/>
      <c r="F963"/>
      <c r="G963"/>
      <c r="H963"/>
      <c r="I963"/>
      <c r="J963"/>
      <c r="K963"/>
      <c r="L963"/>
      <c r="M963"/>
      <c r="N963"/>
      <c r="O963"/>
      <c r="P963" s="31"/>
    </row>
    <row r="964" spans="1:16" ht="15" x14ac:dyDescent="0.25">
      <c r="A964"/>
      <c r="B964"/>
      <c r="C964"/>
      <c r="D964"/>
      <c r="E964"/>
      <c r="F964"/>
      <c r="G964"/>
      <c r="H964"/>
      <c r="I964"/>
      <c r="J964"/>
      <c r="K964"/>
      <c r="L964"/>
      <c r="M964"/>
      <c r="N964"/>
      <c r="O964"/>
      <c r="P964" s="31"/>
    </row>
    <row r="965" spans="1:16" ht="15" x14ac:dyDescent="0.25">
      <c r="A965"/>
      <c r="B965"/>
      <c r="C965"/>
      <c r="D965"/>
      <c r="E965"/>
      <c r="F965"/>
      <c r="G965"/>
      <c r="H965"/>
      <c r="I965"/>
      <c r="J965"/>
      <c r="K965"/>
      <c r="L965"/>
      <c r="M965"/>
      <c r="N965"/>
      <c r="O965"/>
      <c r="P965" s="31"/>
    </row>
    <row r="966" spans="1:16" ht="15" x14ac:dyDescent="0.25">
      <c r="A966"/>
      <c r="B966"/>
      <c r="C966"/>
      <c r="D966"/>
      <c r="E966"/>
      <c r="F966"/>
      <c r="G966"/>
      <c r="H966"/>
      <c r="I966"/>
      <c r="J966"/>
      <c r="K966"/>
      <c r="L966"/>
      <c r="M966"/>
      <c r="N966"/>
      <c r="O966"/>
      <c r="P966" s="31"/>
    </row>
    <row r="967" spans="1:16" ht="15" x14ac:dyDescent="0.25">
      <c r="A967"/>
      <c r="B967"/>
      <c r="C967"/>
      <c r="D967"/>
      <c r="E967"/>
      <c r="F967"/>
      <c r="G967"/>
      <c r="H967"/>
      <c r="I967"/>
      <c r="J967"/>
      <c r="K967"/>
      <c r="L967"/>
      <c r="M967"/>
      <c r="N967"/>
      <c r="O967"/>
      <c r="P967" s="31"/>
    </row>
    <row r="968" spans="1:16" ht="15" x14ac:dyDescent="0.25">
      <c r="A968"/>
      <c r="B968"/>
      <c r="C968"/>
      <c r="D968"/>
      <c r="E968"/>
      <c r="F968"/>
      <c r="G968"/>
      <c r="H968"/>
      <c r="I968"/>
      <c r="J968"/>
      <c r="K968"/>
      <c r="L968"/>
      <c r="M968"/>
      <c r="N968"/>
      <c r="O968"/>
      <c r="P968" s="31"/>
    </row>
    <row r="969" spans="1:16" ht="15" x14ac:dyDescent="0.25">
      <c r="A969"/>
      <c r="B969"/>
      <c r="C969"/>
      <c r="D969"/>
      <c r="E969"/>
      <c r="F969"/>
      <c r="G969"/>
      <c r="H969"/>
      <c r="I969"/>
      <c r="J969"/>
      <c r="K969"/>
      <c r="L969"/>
      <c r="M969"/>
      <c r="N969"/>
      <c r="O969"/>
      <c r="P969" s="31"/>
    </row>
    <row r="970" spans="1:16" ht="15" x14ac:dyDescent="0.25">
      <c r="A970"/>
      <c r="B970"/>
      <c r="C970"/>
      <c r="D970"/>
      <c r="E970"/>
      <c r="F970"/>
      <c r="G970"/>
      <c r="H970"/>
      <c r="I970"/>
      <c r="J970"/>
      <c r="K970"/>
      <c r="L970"/>
      <c r="M970"/>
      <c r="N970"/>
      <c r="O970"/>
      <c r="P970" s="31"/>
    </row>
    <row r="971" spans="1:16" ht="15" x14ac:dyDescent="0.25">
      <c r="A971"/>
      <c r="B971"/>
      <c r="C971"/>
      <c r="D971"/>
      <c r="E971"/>
      <c r="F971"/>
      <c r="G971"/>
      <c r="H971"/>
      <c r="I971"/>
      <c r="J971"/>
      <c r="K971"/>
      <c r="L971"/>
      <c r="M971"/>
      <c r="N971"/>
      <c r="O971"/>
      <c r="P971" s="31"/>
    </row>
    <row r="972" spans="1:16" ht="15" x14ac:dyDescent="0.25">
      <c r="A972"/>
      <c r="B972"/>
      <c r="C972"/>
      <c r="D972"/>
      <c r="E972"/>
      <c r="F972"/>
      <c r="G972"/>
      <c r="H972"/>
      <c r="I972"/>
      <c r="J972"/>
      <c r="K972"/>
      <c r="L972"/>
      <c r="M972"/>
      <c r="N972"/>
      <c r="O972"/>
      <c r="P972" s="31"/>
    </row>
    <row r="973" spans="1:16" ht="15" x14ac:dyDescent="0.25">
      <c r="A973"/>
      <c r="B973"/>
      <c r="C973"/>
      <c r="D973"/>
      <c r="E973"/>
      <c r="F973"/>
      <c r="G973"/>
      <c r="H973"/>
      <c r="I973"/>
      <c r="J973"/>
      <c r="K973"/>
      <c r="L973"/>
      <c r="M973"/>
      <c r="N973"/>
      <c r="O973"/>
      <c r="P973" s="31"/>
    </row>
    <row r="974" spans="1:16" ht="15" x14ac:dyDescent="0.25">
      <c r="A974"/>
      <c r="B974"/>
      <c r="C974"/>
      <c r="D974"/>
      <c r="E974"/>
      <c r="F974"/>
      <c r="G974"/>
      <c r="H974"/>
      <c r="I974"/>
      <c r="J974"/>
      <c r="K974"/>
      <c r="L974"/>
      <c r="M974"/>
      <c r="N974"/>
      <c r="O974"/>
      <c r="P974" s="31"/>
    </row>
    <row r="975" spans="1:16" ht="15" x14ac:dyDescent="0.25">
      <c r="A975"/>
      <c r="B975"/>
      <c r="C975"/>
      <c r="D975"/>
      <c r="E975"/>
      <c r="F975"/>
      <c r="G975"/>
      <c r="H975"/>
      <c r="I975"/>
      <c r="J975"/>
      <c r="K975"/>
      <c r="L975"/>
      <c r="M975"/>
      <c r="N975"/>
      <c r="O975"/>
      <c r="P975" s="31"/>
    </row>
    <row r="976" spans="1:16" ht="15" x14ac:dyDescent="0.25">
      <c r="A976"/>
      <c r="B976"/>
      <c r="C976"/>
      <c r="D976"/>
      <c r="E976"/>
      <c r="F976"/>
      <c r="G976"/>
      <c r="H976"/>
      <c r="I976"/>
      <c r="J976"/>
      <c r="K976"/>
      <c r="L976"/>
      <c r="M976"/>
      <c r="N976"/>
      <c r="O976"/>
      <c r="P976" s="31"/>
    </row>
    <row r="977" spans="1:16" ht="15" x14ac:dyDescent="0.25">
      <c r="A977"/>
      <c r="B977"/>
      <c r="C977"/>
      <c r="D977"/>
      <c r="E977"/>
      <c r="F977"/>
      <c r="G977"/>
      <c r="H977"/>
      <c r="I977"/>
      <c r="J977"/>
      <c r="K977"/>
      <c r="L977"/>
      <c r="M977"/>
      <c r="N977"/>
      <c r="O977"/>
      <c r="P977" s="31"/>
    </row>
    <row r="978" spans="1:16" ht="15" x14ac:dyDescent="0.25">
      <c r="A978"/>
      <c r="B978"/>
      <c r="C978"/>
      <c r="D978"/>
      <c r="E978"/>
      <c r="F978"/>
      <c r="G978"/>
      <c r="H978"/>
      <c r="I978"/>
      <c r="J978"/>
      <c r="K978"/>
      <c r="L978"/>
      <c r="M978"/>
      <c r="N978"/>
      <c r="O978"/>
      <c r="P978" s="31"/>
    </row>
    <row r="979" spans="1:16" ht="15" x14ac:dyDescent="0.25">
      <c r="A979"/>
      <c r="B979"/>
      <c r="C979"/>
      <c r="D979"/>
      <c r="E979"/>
      <c r="F979"/>
      <c r="G979"/>
      <c r="H979"/>
      <c r="I979"/>
      <c r="J979"/>
      <c r="K979"/>
      <c r="L979"/>
      <c r="M979"/>
      <c r="N979"/>
      <c r="O979"/>
      <c r="P979" s="31"/>
    </row>
    <row r="980" spans="1:16" ht="15" x14ac:dyDescent="0.25">
      <c r="A980"/>
      <c r="B980"/>
      <c r="C980"/>
      <c r="D980"/>
      <c r="E980"/>
      <c r="F980"/>
      <c r="G980"/>
      <c r="H980"/>
      <c r="I980"/>
      <c r="J980"/>
      <c r="K980"/>
      <c r="L980"/>
      <c r="M980"/>
      <c r="N980"/>
      <c r="O980"/>
      <c r="P980" s="31"/>
    </row>
    <row r="981" spans="1:16" ht="15" x14ac:dyDescent="0.25">
      <c r="A981"/>
      <c r="B981"/>
      <c r="C981"/>
      <c r="D981"/>
      <c r="E981"/>
      <c r="F981"/>
      <c r="G981"/>
      <c r="H981"/>
      <c r="I981"/>
      <c r="J981"/>
      <c r="K981"/>
      <c r="L981"/>
      <c r="M981"/>
      <c r="N981"/>
      <c r="O981"/>
      <c r="P981" s="31"/>
    </row>
    <row r="982" spans="1:16" ht="15" x14ac:dyDescent="0.25">
      <c r="A982"/>
      <c r="B982"/>
      <c r="C982"/>
      <c r="D982"/>
      <c r="E982"/>
      <c r="F982"/>
      <c r="G982"/>
      <c r="H982"/>
      <c r="I982"/>
      <c r="J982"/>
      <c r="K982"/>
      <c r="L982"/>
      <c r="M982"/>
      <c r="N982"/>
      <c r="O982"/>
      <c r="P982" s="31"/>
    </row>
    <row r="983" spans="1:16" ht="15" x14ac:dyDescent="0.25">
      <c r="A983"/>
      <c r="B983"/>
      <c r="C983"/>
      <c r="D983"/>
      <c r="E983"/>
      <c r="F983"/>
      <c r="G983"/>
      <c r="H983"/>
      <c r="I983"/>
      <c r="J983"/>
      <c r="K983"/>
      <c r="L983"/>
      <c r="M983"/>
      <c r="N983"/>
      <c r="O983"/>
      <c r="P983" s="31"/>
    </row>
    <row r="984" spans="1:16" ht="15" x14ac:dyDescent="0.25">
      <c r="A984"/>
      <c r="B984"/>
      <c r="C984"/>
      <c r="D984"/>
      <c r="E984"/>
      <c r="F984"/>
      <c r="G984"/>
      <c r="H984"/>
      <c r="I984"/>
      <c r="J984"/>
      <c r="K984"/>
      <c r="L984"/>
      <c r="M984"/>
      <c r="N984"/>
      <c r="O984"/>
      <c r="P984" s="31"/>
    </row>
    <row r="985" spans="1:16" ht="15" x14ac:dyDescent="0.25">
      <c r="A985"/>
      <c r="B985"/>
      <c r="C985"/>
      <c r="D985"/>
      <c r="E985"/>
      <c r="F985"/>
      <c r="G985"/>
      <c r="H985"/>
      <c r="I985"/>
      <c r="J985"/>
      <c r="K985"/>
      <c r="L985"/>
      <c r="M985"/>
      <c r="N985"/>
      <c r="O985"/>
      <c r="P985" s="31"/>
    </row>
    <row r="986" spans="1:16" ht="15" x14ac:dyDescent="0.25">
      <c r="A986"/>
      <c r="B986"/>
      <c r="C986"/>
      <c r="D986"/>
      <c r="E986"/>
      <c r="F986"/>
      <c r="G986"/>
      <c r="H986"/>
      <c r="I986"/>
      <c r="J986"/>
      <c r="K986"/>
      <c r="L986"/>
      <c r="M986"/>
      <c r="N986"/>
      <c r="O986"/>
      <c r="P986" s="31"/>
    </row>
    <row r="987" spans="1:16" ht="15" x14ac:dyDescent="0.25">
      <c r="A987"/>
      <c r="B987"/>
      <c r="C987"/>
      <c r="D987"/>
      <c r="E987"/>
      <c r="F987"/>
      <c r="G987"/>
      <c r="H987"/>
      <c r="I987"/>
      <c r="J987"/>
      <c r="K987"/>
      <c r="L987"/>
      <c r="M987"/>
      <c r="N987"/>
      <c r="O987"/>
      <c r="P987" s="31"/>
    </row>
    <row r="988" spans="1:16" ht="15" x14ac:dyDescent="0.25">
      <c r="A988"/>
      <c r="B988"/>
      <c r="C988"/>
      <c r="D988"/>
      <c r="E988"/>
      <c r="F988"/>
      <c r="G988"/>
      <c r="H988"/>
      <c r="I988"/>
      <c r="J988"/>
      <c r="K988"/>
      <c r="L988"/>
      <c r="M988"/>
      <c r="N988"/>
      <c r="O988"/>
      <c r="P988" s="31"/>
    </row>
    <row r="989" spans="1:16" ht="15" x14ac:dyDescent="0.25">
      <c r="A989"/>
      <c r="B989"/>
      <c r="C989"/>
      <c r="D989"/>
      <c r="E989"/>
      <c r="F989"/>
      <c r="G989"/>
      <c r="H989"/>
      <c r="I989"/>
      <c r="J989"/>
      <c r="K989"/>
      <c r="L989"/>
      <c r="M989"/>
      <c r="N989"/>
      <c r="O989"/>
      <c r="P989" s="31"/>
    </row>
    <row r="990" spans="1:16" ht="15" x14ac:dyDescent="0.25">
      <c r="A990"/>
      <c r="B990"/>
      <c r="C990"/>
      <c r="D990"/>
      <c r="E990"/>
      <c r="F990"/>
      <c r="G990"/>
      <c r="H990"/>
      <c r="I990"/>
      <c r="J990"/>
      <c r="K990"/>
      <c r="L990"/>
      <c r="M990"/>
      <c r="N990"/>
      <c r="O990"/>
      <c r="P990" s="31"/>
    </row>
    <row r="991" spans="1:16" ht="15" x14ac:dyDescent="0.25">
      <c r="A991"/>
      <c r="B991"/>
      <c r="C991"/>
      <c r="D991"/>
      <c r="E991"/>
      <c r="F991"/>
      <c r="G991"/>
      <c r="H991"/>
      <c r="I991"/>
      <c r="J991"/>
      <c r="K991"/>
      <c r="L991"/>
      <c r="M991"/>
      <c r="N991"/>
      <c r="O991"/>
      <c r="P991" s="31"/>
    </row>
    <row r="992" spans="1:16" ht="15" x14ac:dyDescent="0.25">
      <c r="A992"/>
      <c r="B992"/>
      <c r="C992"/>
      <c r="D992"/>
      <c r="E992"/>
      <c r="F992"/>
      <c r="G992"/>
      <c r="H992"/>
      <c r="I992"/>
      <c r="J992"/>
      <c r="K992"/>
      <c r="L992"/>
      <c r="M992"/>
      <c r="N992"/>
      <c r="O992"/>
      <c r="P992" s="31"/>
    </row>
    <row r="993" spans="1:16" ht="15" x14ac:dyDescent="0.25">
      <c r="A993"/>
      <c r="B993"/>
      <c r="C993"/>
      <c r="D993"/>
      <c r="E993"/>
      <c r="F993"/>
      <c r="G993"/>
      <c r="H993"/>
      <c r="I993"/>
      <c r="J993"/>
      <c r="K993"/>
      <c r="L993"/>
      <c r="M993"/>
      <c r="N993"/>
      <c r="O993"/>
      <c r="P993" s="31"/>
    </row>
    <row r="994" spans="1:16" ht="15" x14ac:dyDescent="0.25">
      <c r="A994"/>
      <c r="B994"/>
      <c r="C994"/>
      <c r="D994"/>
      <c r="E994"/>
      <c r="F994"/>
      <c r="G994"/>
      <c r="H994"/>
      <c r="I994"/>
      <c r="J994"/>
      <c r="K994"/>
      <c r="L994"/>
      <c r="M994"/>
      <c r="N994"/>
      <c r="O994"/>
      <c r="P994" s="31"/>
    </row>
    <row r="995" spans="1:16" ht="15" x14ac:dyDescent="0.25">
      <c r="A995"/>
      <c r="B995"/>
      <c r="C995"/>
      <c r="D995"/>
      <c r="E995"/>
      <c r="F995"/>
      <c r="G995"/>
      <c r="H995"/>
      <c r="I995"/>
      <c r="J995"/>
      <c r="K995"/>
      <c r="L995"/>
      <c r="M995"/>
      <c r="N995"/>
      <c r="O995"/>
      <c r="P995" s="31"/>
    </row>
    <row r="996" spans="1:16" ht="15" x14ac:dyDescent="0.25">
      <c r="A996"/>
      <c r="B996"/>
      <c r="C996"/>
      <c r="D996"/>
      <c r="E996"/>
      <c r="F996"/>
      <c r="G996"/>
      <c r="H996"/>
      <c r="I996"/>
      <c r="J996"/>
      <c r="K996"/>
      <c r="L996"/>
      <c r="M996"/>
      <c r="N996"/>
      <c r="O996"/>
      <c r="P996" s="31"/>
    </row>
    <row r="997" spans="1:16" ht="15" x14ac:dyDescent="0.25">
      <c r="A997"/>
      <c r="B997"/>
      <c r="C997"/>
      <c r="D997"/>
      <c r="E997"/>
      <c r="F997"/>
      <c r="G997"/>
      <c r="H997"/>
      <c r="I997"/>
      <c r="J997"/>
      <c r="K997"/>
      <c r="L997"/>
      <c r="M997"/>
      <c r="N997"/>
      <c r="O997"/>
      <c r="P997" s="31"/>
    </row>
    <row r="998" spans="1:16" ht="15" x14ac:dyDescent="0.25">
      <c r="A998"/>
      <c r="B998"/>
      <c r="C998"/>
      <c r="D998"/>
      <c r="E998"/>
      <c r="F998"/>
      <c r="G998"/>
      <c r="H998"/>
      <c r="I998"/>
      <c r="J998"/>
      <c r="K998"/>
      <c r="L998"/>
      <c r="M998"/>
      <c r="N998"/>
      <c r="O998"/>
      <c r="P998" s="31"/>
    </row>
    <row r="999" spans="1:16" ht="15" x14ac:dyDescent="0.25">
      <c r="A999"/>
      <c r="B999"/>
      <c r="C999"/>
      <c r="D999"/>
      <c r="E999"/>
      <c r="F999"/>
      <c r="G999"/>
      <c r="H999"/>
      <c r="I999"/>
      <c r="J999"/>
      <c r="K999"/>
      <c r="L999"/>
      <c r="M999"/>
      <c r="N999"/>
      <c r="O999"/>
      <c r="P999" s="31"/>
    </row>
    <row r="1000" spans="1:16" ht="15" x14ac:dyDescent="0.25">
      <c r="A1000"/>
      <c r="B1000"/>
      <c r="C1000"/>
      <c r="D1000"/>
      <c r="E1000"/>
      <c r="F1000"/>
      <c r="G1000"/>
      <c r="H1000"/>
      <c r="I1000"/>
      <c r="J1000"/>
      <c r="K1000"/>
      <c r="L1000"/>
      <c r="M1000"/>
      <c r="N1000"/>
      <c r="O1000"/>
      <c r="P1000" s="31"/>
    </row>
    <row r="1001" spans="1:16" ht="15" x14ac:dyDescent="0.25">
      <c r="A1001"/>
      <c r="B1001"/>
      <c r="C1001"/>
      <c r="D1001"/>
      <c r="E1001"/>
      <c r="F1001"/>
      <c r="G1001"/>
      <c r="H1001"/>
      <c r="I1001"/>
      <c r="J1001"/>
      <c r="K1001"/>
      <c r="L1001"/>
      <c r="M1001"/>
      <c r="N1001"/>
      <c r="O1001"/>
      <c r="P1001" s="31"/>
    </row>
    <row r="1002" spans="1:16" ht="15" x14ac:dyDescent="0.25">
      <c r="A1002"/>
      <c r="B1002"/>
      <c r="C1002"/>
      <c r="D1002"/>
      <c r="E1002"/>
      <c r="F1002"/>
      <c r="G1002"/>
      <c r="H1002"/>
      <c r="I1002"/>
      <c r="J1002"/>
      <c r="K1002"/>
      <c r="L1002"/>
      <c r="M1002"/>
      <c r="N1002"/>
      <c r="O1002"/>
      <c r="P1002" s="31"/>
    </row>
    <row r="1003" spans="1:16" ht="15" x14ac:dyDescent="0.25">
      <c r="A1003"/>
      <c r="B1003"/>
      <c r="C1003"/>
      <c r="D1003"/>
      <c r="E1003"/>
      <c r="F1003"/>
      <c r="G1003"/>
      <c r="H1003"/>
      <c r="I1003"/>
      <c r="J1003"/>
      <c r="K1003"/>
      <c r="L1003"/>
      <c r="M1003"/>
      <c r="N1003"/>
      <c r="O1003"/>
      <c r="P1003" s="31"/>
    </row>
    <row r="1004" spans="1:16" ht="15" x14ac:dyDescent="0.25">
      <c r="A1004"/>
      <c r="B1004"/>
      <c r="C1004"/>
      <c r="D1004"/>
      <c r="E1004"/>
      <c r="F1004"/>
      <c r="G1004"/>
      <c r="H1004"/>
      <c r="I1004"/>
      <c r="J1004"/>
      <c r="K1004"/>
      <c r="L1004"/>
      <c r="M1004"/>
      <c r="N1004"/>
      <c r="O1004"/>
      <c r="P1004" s="31"/>
    </row>
    <row r="1005" spans="1:16" ht="15" x14ac:dyDescent="0.25">
      <c r="A1005"/>
      <c r="B1005"/>
      <c r="C1005"/>
      <c r="D1005"/>
      <c r="E1005"/>
      <c r="F1005"/>
      <c r="G1005"/>
      <c r="H1005"/>
      <c r="I1005"/>
      <c r="J1005"/>
      <c r="K1005"/>
      <c r="L1005"/>
      <c r="M1005"/>
      <c r="N1005"/>
      <c r="O1005"/>
      <c r="P1005" s="31"/>
    </row>
    <row r="1006" spans="1:16" ht="15" x14ac:dyDescent="0.25">
      <c r="A1006"/>
      <c r="B1006"/>
      <c r="C1006"/>
      <c r="D1006"/>
      <c r="E1006"/>
      <c r="F1006"/>
      <c r="G1006"/>
      <c r="H1006"/>
      <c r="I1006"/>
      <c r="J1006"/>
      <c r="K1006"/>
      <c r="L1006"/>
      <c r="M1006"/>
      <c r="N1006"/>
      <c r="O1006"/>
      <c r="P1006" s="31"/>
    </row>
    <row r="1007" spans="1:16" ht="15" x14ac:dyDescent="0.25">
      <c r="A1007"/>
      <c r="B1007"/>
      <c r="C1007"/>
      <c r="D1007"/>
      <c r="E1007"/>
      <c r="F1007"/>
      <c r="G1007"/>
      <c r="H1007"/>
      <c r="I1007"/>
      <c r="J1007"/>
      <c r="K1007"/>
      <c r="L1007"/>
      <c r="M1007"/>
      <c r="N1007"/>
      <c r="O1007"/>
      <c r="P1007" s="31"/>
    </row>
    <row r="1008" spans="1:16" ht="15" x14ac:dyDescent="0.25">
      <c r="A1008"/>
      <c r="B1008"/>
      <c r="C1008"/>
      <c r="D1008"/>
      <c r="E1008"/>
      <c r="F1008"/>
      <c r="G1008"/>
      <c r="H1008"/>
      <c r="I1008"/>
      <c r="J1008"/>
      <c r="K1008"/>
      <c r="L1008"/>
      <c r="M1008"/>
      <c r="N1008"/>
      <c r="O1008"/>
      <c r="P1008" s="31"/>
    </row>
    <row r="1009" spans="1:16" ht="15" x14ac:dyDescent="0.25">
      <c r="A1009"/>
      <c r="B1009"/>
      <c r="C1009"/>
      <c r="D1009"/>
      <c r="E1009"/>
      <c r="F1009"/>
      <c r="G1009"/>
      <c r="H1009"/>
      <c r="I1009"/>
      <c r="J1009"/>
      <c r="K1009"/>
      <c r="L1009"/>
      <c r="M1009"/>
      <c r="N1009"/>
      <c r="O1009"/>
      <c r="P1009" s="31"/>
    </row>
    <row r="1010" spans="1:16" ht="15" x14ac:dyDescent="0.25">
      <c r="A1010"/>
      <c r="B1010"/>
      <c r="C1010"/>
      <c r="D1010"/>
      <c r="E1010"/>
      <c r="F1010"/>
      <c r="G1010"/>
      <c r="H1010"/>
      <c r="I1010"/>
      <c r="J1010"/>
      <c r="K1010"/>
      <c r="L1010"/>
      <c r="M1010"/>
      <c r="N1010"/>
      <c r="O1010"/>
      <c r="P1010" s="31"/>
    </row>
    <row r="1011" spans="1:16" ht="15" x14ac:dyDescent="0.25">
      <c r="A1011"/>
      <c r="B1011"/>
      <c r="C1011"/>
      <c r="D1011"/>
      <c r="E1011"/>
      <c r="F1011"/>
      <c r="G1011"/>
      <c r="H1011"/>
      <c r="I1011"/>
      <c r="J1011"/>
      <c r="K1011"/>
      <c r="L1011"/>
      <c r="M1011"/>
      <c r="N1011"/>
      <c r="O1011"/>
      <c r="P1011" s="31"/>
    </row>
    <row r="1012" spans="1:16" ht="15" x14ac:dyDescent="0.25">
      <c r="A1012"/>
      <c r="B1012"/>
      <c r="C1012"/>
      <c r="D1012"/>
      <c r="E1012"/>
      <c r="F1012"/>
      <c r="G1012"/>
      <c r="H1012"/>
      <c r="I1012"/>
      <c r="J1012"/>
      <c r="K1012"/>
      <c r="L1012"/>
      <c r="M1012"/>
      <c r="N1012"/>
      <c r="O1012"/>
      <c r="P1012" s="31"/>
    </row>
    <row r="1013" spans="1:16" ht="15" x14ac:dyDescent="0.25">
      <c r="A1013"/>
      <c r="B1013"/>
      <c r="C1013"/>
      <c r="D1013"/>
      <c r="E1013"/>
      <c r="F1013"/>
      <c r="G1013"/>
      <c r="H1013"/>
      <c r="I1013"/>
      <c r="J1013"/>
      <c r="K1013"/>
      <c r="L1013"/>
      <c r="M1013"/>
      <c r="N1013"/>
      <c r="O1013"/>
      <c r="P1013" s="31"/>
    </row>
    <row r="1014" spans="1:16" ht="15" x14ac:dyDescent="0.25">
      <c r="A1014"/>
      <c r="B1014"/>
      <c r="C1014"/>
      <c r="D1014"/>
      <c r="E1014"/>
      <c r="F1014"/>
      <c r="G1014"/>
      <c r="H1014"/>
      <c r="I1014"/>
      <c r="J1014"/>
      <c r="K1014"/>
      <c r="L1014"/>
      <c r="M1014"/>
      <c r="N1014"/>
      <c r="O1014"/>
      <c r="P1014" s="31"/>
    </row>
    <row r="1015" spans="1:16" ht="15" x14ac:dyDescent="0.25">
      <c r="A1015"/>
      <c r="B1015"/>
      <c r="C1015"/>
      <c r="D1015"/>
      <c r="E1015"/>
      <c r="F1015"/>
      <c r="G1015"/>
      <c r="H1015"/>
      <c r="I1015"/>
      <c r="J1015"/>
      <c r="K1015"/>
      <c r="L1015"/>
      <c r="M1015"/>
      <c r="N1015"/>
      <c r="O1015"/>
      <c r="P1015" s="31"/>
    </row>
    <row r="1016" spans="1:16" ht="15" x14ac:dyDescent="0.25">
      <c r="A1016"/>
      <c r="B1016"/>
      <c r="C1016"/>
      <c r="D1016"/>
      <c r="E1016"/>
      <c r="F1016"/>
      <c r="G1016"/>
      <c r="H1016"/>
      <c r="I1016"/>
      <c r="J1016"/>
      <c r="K1016"/>
      <c r="L1016"/>
      <c r="M1016"/>
      <c r="N1016"/>
      <c r="O1016"/>
      <c r="P1016" s="31"/>
    </row>
    <row r="1017" spans="1:16" ht="15" x14ac:dyDescent="0.25">
      <c r="A1017"/>
      <c r="B1017"/>
      <c r="C1017"/>
      <c r="D1017"/>
      <c r="E1017"/>
      <c r="F1017"/>
      <c r="G1017"/>
      <c r="H1017"/>
      <c r="I1017"/>
      <c r="J1017"/>
      <c r="K1017"/>
      <c r="L1017"/>
      <c r="M1017"/>
      <c r="N1017"/>
      <c r="O1017"/>
      <c r="P1017" s="31"/>
    </row>
    <row r="1018" spans="1:16" ht="15" x14ac:dyDescent="0.25">
      <c r="A1018"/>
      <c r="B1018"/>
      <c r="C1018"/>
      <c r="D1018"/>
      <c r="E1018"/>
      <c r="F1018"/>
      <c r="G1018"/>
      <c r="H1018"/>
      <c r="I1018"/>
      <c r="J1018"/>
      <c r="K1018"/>
      <c r="L1018"/>
      <c r="M1018"/>
      <c r="N1018"/>
      <c r="O1018"/>
      <c r="P1018" s="31"/>
    </row>
    <row r="1019" spans="1:16" ht="15" x14ac:dyDescent="0.25">
      <c r="A1019"/>
      <c r="B1019"/>
      <c r="C1019"/>
      <c r="D1019"/>
      <c r="E1019"/>
      <c r="F1019"/>
      <c r="G1019"/>
      <c r="H1019"/>
      <c r="I1019"/>
      <c r="J1019"/>
      <c r="K1019"/>
      <c r="L1019"/>
      <c r="M1019"/>
      <c r="N1019"/>
      <c r="O1019"/>
      <c r="P1019" s="31"/>
    </row>
    <row r="1020" spans="1:16" ht="15" x14ac:dyDescent="0.25">
      <c r="A1020"/>
      <c r="B1020"/>
      <c r="C1020"/>
      <c r="D1020"/>
      <c r="E1020"/>
      <c r="F1020"/>
      <c r="G1020"/>
      <c r="H1020"/>
      <c r="I1020"/>
      <c r="J1020"/>
      <c r="K1020"/>
      <c r="L1020"/>
      <c r="M1020"/>
      <c r="N1020"/>
      <c r="O1020"/>
      <c r="P1020" s="31"/>
    </row>
    <row r="1021" spans="1:16" ht="15" x14ac:dyDescent="0.25">
      <c r="A1021"/>
      <c r="B1021"/>
      <c r="C1021"/>
      <c r="D1021"/>
      <c r="E1021"/>
      <c r="F1021"/>
      <c r="G1021"/>
      <c r="H1021"/>
      <c r="I1021"/>
      <c r="J1021"/>
      <c r="K1021"/>
      <c r="L1021"/>
      <c r="M1021"/>
      <c r="N1021"/>
      <c r="O1021"/>
      <c r="P1021" s="31"/>
    </row>
    <row r="1022" spans="1:16" ht="15" x14ac:dyDescent="0.25">
      <c r="A1022"/>
      <c r="B1022"/>
      <c r="C1022"/>
      <c r="D1022"/>
      <c r="E1022"/>
      <c r="F1022"/>
      <c r="G1022"/>
      <c r="H1022"/>
      <c r="I1022"/>
      <c r="J1022"/>
      <c r="K1022"/>
      <c r="L1022"/>
      <c r="M1022"/>
      <c r="N1022"/>
      <c r="O1022"/>
      <c r="P1022" s="31"/>
    </row>
    <row r="1023" spans="1:16" ht="15" x14ac:dyDescent="0.25">
      <c r="A1023"/>
      <c r="B1023"/>
      <c r="C1023"/>
      <c r="D1023"/>
      <c r="E1023"/>
      <c r="F1023"/>
      <c r="G1023"/>
      <c r="H1023"/>
      <c r="I1023"/>
      <c r="J1023"/>
      <c r="K1023"/>
      <c r="L1023"/>
      <c r="M1023"/>
      <c r="N1023"/>
      <c r="O1023"/>
      <c r="P1023" s="31"/>
    </row>
    <row r="1024" spans="1:16" ht="15" x14ac:dyDescent="0.25">
      <c r="A1024"/>
      <c r="B1024"/>
      <c r="C1024"/>
      <c r="D1024"/>
      <c r="E1024"/>
      <c r="F1024"/>
      <c r="G1024"/>
      <c r="H1024"/>
      <c r="I1024"/>
      <c r="J1024"/>
      <c r="K1024"/>
      <c r="L1024"/>
      <c r="M1024"/>
      <c r="N1024"/>
      <c r="O1024"/>
      <c r="P1024" s="31"/>
    </row>
    <row r="1025" spans="1:16" ht="15" x14ac:dyDescent="0.25">
      <c r="A1025"/>
      <c r="B1025"/>
      <c r="C1025"/>
      <c r="D1025"/>
      <c r="E1025"/>
      <c r="F1025"/>
      <c r="G1025"/>
      <c r="H1025"/>
      <c r="I1025"/>
      <c r="J1025"/>
      <c r="K1025"/>
      <c r="L1025"/>
      <c r="M1025"/>
      <c r="N1025"/>
      <c r="O1025"/>
      <c r="P1025" s="31"/>
    </row>
    <row r="1026" spans="1:16" ht="15" x14ac:dyDescent="0.25">
      <c r="A1026"/>
      <c r="B1026"/>
      <c r="C1026"/>
      <c r="D1026"/>
      <c r="E1026"/>
      <c r="F1026"/>
      <c r="G1026"/>
      <c r="H1026"/>
      <c r="I1026"/>
      <c r="J1026"/>
      <c r="K1026"/>
      <c r="L1026"/>
      <c r="M1026"/>
      <c r="N1026"/>
      <c r="O1026"/>
      <c r="P1026" s="31"/>
    </row>
    <row r="1027" spans="1:16" ht="15" x14ac:dyDescent="0.25">
      <c r="A1027"/>
      <c r="B1027"/>
      <c r="C1027"/>
      <c r="D1027"/>
      <c r="E1027"/>
      <c r="F1027"/>
      <c r="G1027"/>
      <c r="H1027"/>
      <c r="I1027"/>
      <c r="J1027"/>
      <c r="K1027"/>
      <c r="L1027"/>
      <c r="M1027"/>
      <c r="N1027"/>
      <c r="O1027"/>
      <c r="P1027" s="31"/>
    </row>
    <row r="1028" spans="1:16" ht="15" x14ac:dyDescent="0.25">
      <c r="A1028"/>
      <c r="B1028"/>
      <c r="C1028"/>
      <c r="D1028"/>
      <c r="E1028"/>
      <c r="F1028"/>
      <c r="G1028"/>
      <c r="H1028"/>
      <c r="I1028"/>
      <c r="J1028"/>
      <c r="K1028"/>
      <c r="L1028"/>
      <c r="M1028"/>
      <c r="N1028"/>
      <c r="O1028"/>
      <c r="P1028" s="31"/>
    </row>
    <row r="1029" spans="1:16" ht="15" x14ac:dyDescent="0.25">
      <c r="A1029"/>
      <c r="B1029"/>
      <c r="C1029"/>
      <c r="D1029"/>
      <c r="E1029"/>
      <c r="F1029"/>
      <c r="G1029"/>
      <c r="H1029"/>
      <c r="I1029"/>
      <c r="J1029"/>
      <c r="K1029"/>
      <c r="L1029"/>
      <c r="M1029"/>
      <c r="N1029"/>
      <c r="O1029"/>
      <c r="P1029" s="31"/>
    </row>
    <row r="1030" spans="1:16" ht="15" x14ac:dyDescent="0.25">
      <c r="A1030"/>
      <c r="B1030"/>
      <c r="C1030"/>
      <c r="D1030"/>
      <c r="E1030"/>
      <c r="F1030"/>
      <c r="G1030"/>
      <c r="H1030"/>
      <c r="I1030"/>
      <c r="J1030"/>
      <c r="K1030"/>
      <c r="L1030"/>
      <c r="M1030"/>
      <c r="N1030"/>
      <c r="O1030"/>
      <c r="P1030" s="31"/>
    </row>
    <row r="1031" spans="1:16" ht="15" x14ac:dyDescent="0.25">
      <c r="A1031"/>
      <c r="B1031"/>
      <c r="C1031"/>
      <c r="D1031"/>
      <c r="E1031"/>
      <c r="F1031"/>
      <c r="G1031"/>
      <c r="H1031"/>
      <c r="I1031"/>
      <c r="J1031"/>
      <c r="K1031"/>
      <c r="L1031"/>
      <c r="M1031"/>
      <c r="N1031"/>
      <c r="O1031"/>
      <c r="P1031" s="31"/>
    </row>
    <row r="1032" spans="1:16" ht="15" x14ac:dyDescent="0.25">
      <c r="A1032"/>
      <c r="B1032"/>
      <c r="C1032"/>
      <c r="D1032"/>
      <c r="E1032"/>
      <c r="F1032"/>
      <c r="G1032"/>
      <c r="H1032"/>
      <c r="I1032"/>
      <c r="J1032"/>
      <c r="K1032"/>
      <c r="L1032"/>
      <c r="M1032"/>
      <c r="N1032"/>
      <c r="O1032"/>
      <c r="P1032" s="31"/>
    </row>
    <row r="1033" spans="1:16" ht="15" x14ac:dyDescent="0.25">
      <c r="A1033"/>
      <c r="B1033"/>
      <c r="C1033"/>
      <c r="D1033"/>
      <c r="E1033"/>
      <c r="F1033"/>
      <c r="G1033"/>
      <c r="H1033"/>
      <c r="I1033"/>
      <c r="J1033"/>
      <c r="K1033"/>
      <c r="L1033"/>
      <c r="M1033"/>
      <c r="N1033"/>
      <c r="O1033"/>
      <c r="P1033" s="31"/>
    </row>
    <row r="1034" spans="1:16" ht="15" x14ac:dyDescent="0.25">
      <c r="A1034"/>
      <c r="B1034"/>
      <c r="C1034"/>
      <c r="D1034"/>
      <c r="E1034"/>
      <c r="F1034"/>
      <c r="G1034"/>
      <c r="H1034"/>
      <c r="I1034"/>
      <c r="J1034"/>
      <c r="K1034"/>
      <c r="L1034"/>
      <c r="M1034"/>
      <c r="N1034"/>
      <c r="O1034"/>
      <c r="P1034" s="31"/>
    </row>
    <row r="1035" spans="1:16" ht="15" x14ac:dyDescent="0.25">
      <c r="A1035"/>
      <c r="B1035"/>
      <c r="C1035"/>
      <c r="D1035"/>
      <c r="E1035"/>
      <c r="F1035"/>
      <c r="G1035"/>
      <c r="H1035"/>
      <c r="I1035"/>
      <c r="J1035"/>
      <c r="K1035"/>
      <c r="L1035"/>
      <c r="M1035"/>
      <c r="N1035"/>
      <c r="O1035"/>
      <c r="P1035" s="31"/>
    </row>
    <row r="1036" spans="1:16" ht="15" x14ac:dyDescent="0.25">
      <c r="A1036"/>
      <c r="B1036"/>
      <c r="C1036"/>
      <c r="D1036"/>
      <c r="E1036"/>
      <c r="F1036"/>
      <c r="G1036"/>
      <c r="H1036"/>
      <c r="I1036"/>
      <c r="J1036"/>
      <c r="K1036"/>
      <c r="L1036"/>
      <c r="M1036"/>
      <c r="N1036"/>
      <c r="O1036"/>
      <c r="P1036" s="31"/>
    </row>
    <row r="1037" spans="1:16" ht="15" x14ac:dyDescent="0.25">
      <c r="A1037"/>
      <c r="B1037"/>
      <c r="C1037"/>
      <c r="D1037"/>
      <c r="E1037"/>
      <c r="F1037"/>
      <c r="G1037"/>
      <c r="H1037"/>
      <c r="I1037"/>
      <c r="J1037"/>
      <c r="K1037"/>
      <c r="L1037"/>
      <c r="M1037"/>
      <c r="N1037"/>
      <c r="O1037"/>
      <c r="P1037" s="31"/>
    </row>
    <row r="1038" spans="1:16" ht="15" x14ac:dyDescent="0.25">
      <c r="A1038"/>
      <c r="B1038"/>
      <c r="C1038"/>
      <c r="D1038"/>
      <c r="E1038"/>
      <c r="F1038"/>
      <c r="G1038"/>
      <c r="H1038"/>
      <c r="I1038"/>
      <c r="J1038"/>
      <c r="K1038"/>
      <c r="L1038"/>
      <c r="M1038"/>
      <c r="N1038"/>
      <c r="O1038"/>
      <c r="P1038" s="31"/>
    </row>
    <row r="1039" spans="1:16" ht="15" x14ac:dyDescent="0.25">
      <c r="A1039"/>
      <c r="B1039"/>
      <c r="C1039"/>
      <c r="D1039"/>
      <c r="E1039"/>
      <c r="F1039"/>
      <c r="G1039"/>
      <c r="H1039"/>
      <c r="I1039"/>
      <c r="J1039"/>
      <c r="K1039"/>
      <c r="L1039"/>
      <c r="M1039"/>
      <c r="N1039"/>
      <c r="O1039"/>
      <c r="P1039" s="31"/>
    </row>
    <row r="1040" spans="1:16" ht="15" x14ac:dyDescent="0.25">
      <c r="A1040"/>
      <c r="B1040"/>
      <c r="C1040"/>
      <c r="D1040"/>
      <c r="E1040"/>
      <c r="F1040"/>
      <c r="G1040"/>
      <c r="H1040"/>
      <c r="I1040"/>
      <c r="J1040"/>
      <c r="K1040"/>
      <c r="L1040"/>
      <c r="M1040"/>
      <c r="N1040"/>
      <c r="O1040"/>
      <c r="P1040" s="31"/>
    </row>
    <row r="1041" spans="1:16" ht="15" x14ac:dyDescent="0.25">
      <c r="A1041"/>
      <c r="B1041"/>
      <c r="C1041"/>
      <c r="D1041"/>
      <c r="E1041"/>
      <c r="F1041"/>
      <c r="G1041"/>
      <c r="H1041"/>
      <c r="I1041"/>
      <c r="J1041"/>
      <c r="K1041"/>
      <c r="L1041"/>
      <c r="M1041"/>
      <c r="N1041"/>
      <c r="O1041"/>
      <c r="P1041" s="31"/>
    </row>
    <row r="1042" spans="1:16" ht="15" x14ac:dyDescent="0.25">
      <c r="A1042"/>
      <c r="B1042"/>
      <c r="C1042"/>
      <c r="D1042"/>
      <c r="E1042"/>
      <c r="F1042"/>
      <c r="G1042"/>
      <c r="H1042"/>
      <c r="I1042"/>
      <c r="J1042"/>
      <c r="K1042"/>
      <c r="L1042"/>
      <c r="M1042"/>
      <c r="N1042"/>
      <c r="O1042"/>
      <c r="P1042" s="31"/>
    </row>
    <row r="1043" spans="1:16" ht="15" x14ac:dyDescent="0.25">
      <c r="A1043"/>
      <c r="B1043"/>
      <c r="C1043"/>
      <c r="D1043"/>
      <c r="E1043"/>
      <c r="F1043"/>
      <c r="G1043"/>
      <c r="H1043"/>
      <c r="I1043"/>
      <c r="J1043"/>
      <c r="K1043"/>
      <c r="L1043"/>
      <c r="M1043"/>
      <c r="N1043"/>
      <c r="O1043"/>
      <c r="P1043" s="31"/>
    </row>
    <row r="1044" spans="1:16" ht="15" x14ac:dyDescent="0.25">
      <c r="A1044"/>
      <c r="B1044"/>
      <c r="C1044"/>
      <c r="D1044"/>
      <c r="E1044"/>
      <c r="F1044"/>
      <c r="G1044"/>
      <c r="H1044"/>
      <c r="I1044"/>
      <c r="J1044"/>
      <c r="K1044"/>
      <c r="L1044"/>
      <c r="M1044"/>
      <c r="N1044"/>
      <c r="O1044"/>
      <c r="P1044" s="31"/>
    </row>
    <row r="1045" spans="1:16" ht="15" x14ac:dyDescent="0.25">
      <c r="A1045"/>
      <c r="B1045"/>
      <c r="C1045"/>
      <c r="D1045"/>
      <c r="E1045"/>
      <c r="F1045"/>
      <c r="G1045"/>
      <c r="H1045"/>
      <c r="I1045"/>
      <c r="J1045"/>
      <c r="K1045"/>
      <c r="L1045"/>
      <c r="M1045"/>
      <c r="N1045"/>
      <c r="O1045"/>
      <c r="P1045" s="31"/>
    </row>
    <row r="1046" spans="1:16" ht="15" x14ac:dyDescent="0.25">
      <c r="A1046"/>
      <c r="B1046"/>
      <c r="C1046"/>
      <c r="D1046"/>
      <c r="E1046"/>
      <c r="F1046"/>
      <c r="G1046"/>
      <c r="H1046"/>
      <c r="I1046"/>
      <c r="J1046"/>
      <c r="K1046"/>
      <c r="L1046"/>
      <c r="M1046"/>
      <c r="N1046"/>
      <c r="O1046"/>
      <c r="P1046" s="31"/>
    </row>
    <row r="1047" spans="1:16" ht="15" x14ac:dyDescent="0.25">
      <c r="A1047"/>
      <c r="B1047"/>
      <c r="C1047"/>
      <c r="D1047"/>
      <c r="E1047"/>
      <c r="F1047"/>
      <c r="G1047"/>
      <c r="H1047"/>
      <c r="I1047"/>
      <c r="J1047"/>
      <c r="K1047"/>
      <c r="L1047"/>
      <c r="M1047"/>
      <c r="N1047"/>
      <c r="O1047"/>
      <c r="P1047" s="31"/>
    </row>
    <row r="1048" spans="1:16" ht="15" x14ac:dyDescent="0.25">
      <c r="A1048"/>
      <c r="B1048"/>
      <c r="C1048"/>
      <c r="D1048"/>
      <c r="E1048"/>
      <c r="F1048"/>
      <c r="G1048"/>
      <c r="H1048"/>
      <c r="I1048"/>
      <c r="J1048"/>
      <c r="K1048"/>
      <c r="L1048"/>
      <c r="M1048"/>
      <c r="N1048"/>
      <c r="O1048"/>
      <c r="P1048" s="31"/>
    </row>
    <row r="1049" spans="1:16" ht="15" x14ac:dyDescent="0.25">
      <c r="A1049"/>
      <c r="B1049"/>
      <c r="C1049"/>
      <c r="D1049"/>
      <c r="E1049"/>
      <c r="F1049"/>
      <c r="G1049"/>
      <c r="H1049"/>
      <c r="I1049"/>
      <c r="J1049"/>
      <c r="K1049"/>
      <c r="L1049"/>
      <c r="M1049"/>
      <c r="N1049"/>
      <c r="O1049"/>
      <c r="P1049" s="31"/>
    </row>
    <row r="1050" spans="1:16" ht="15" x14ac:dyDescent="0.25">
      <c r="A1050"/>
      <c r="B1050"/>
      <c r="C1050"/>
      <c r="D1050"/>
      <c r="E1050"/>
      <c r="F1050"/>
      <c r="G1050"/>
      <c r="H1050"/>
      <c r="I1050"/>
      <c r="J1050"/>
      <c r="K1050"/>
      <c r="L1050"/>
      <c r="M1050"/>
      <c r="N1050"/>
      <c r="O1050"/>
      <c r="P1050" s="31"/>
    </row>
    <row r="1051" spans="1:16" ht="15" x14ac:dyDescent="0.25">
      <c r="A1051"/>
      <c r="B1051"/>
      <c r="C1051"/>
      <c r="D1051"/>
      <c r="E1051"/>
      <c r="F1051"/>
      <c r="G1051"/>
      <c r="H1051"/>
      <c r="I1051"/>
      <c r="J1051"/>
      <c r="K1051"/>
      <c r="L1051"/>
      <c r="M1051"/>
      <c r="N1051"/>
      <c r="O1051"/>
      <c r="P1051" s="31"/>
    </row>
    <row r="1052" spans="1:16" ht="15" x14ac:dyDescent="0.25">
      <c r="A1052"/>
      <c r="B1052"/>
      <c r="C1052"/>
      <c r="D1052"/>
      <c r="E1052"/>
      <c r="F1052"/>
      <c r="G1052"/>
      <c r="H1052"/>
      <c r="I1052"/>
      <c r="J1052"/>
      <c r="K1052"/>
      <c r="L1052"/>
      <c r="M1052"/>
      <c r="N1052"/>
      <c r="O1052"/>
      <c r="P1052" s="31"/>
    </row>
    <row r="1053" spans="1:16" ht="15" x14ac:dyDescent="0.25">
      <c r="A1053"/>
      <c r="B1053"/>
      <c r="C1053"/>
      <c r="D1053"/>
      <c r="E1053"/>
      <c r="F1053"/>
      <c r="G1053"/>
      <c r="H1053"/>
      <c r="I1053"/>
      <c r="J1053"/>
      <c r="K1053"/>
      <c r="L1053"/>
      <c r="M1053"/>
      <c r="N1053"/>
      <c r="O1053"/>
      <c r="P1053" s="31"/>
    </row>
    <row r="1054" spans="1:16" ht="15" x14ac:dyDescent="0.25">
      <c r="A1054"/>
      <c r="B1054"/>
      <c r="C1054"/>
      <c r="D1054"/>
      <c r="E1054"/>
      <c r="F1054"/>
      <c r="G1054"/>
      <c r="H1054"/>
      <c r="I1054"/>
      <c r="J1054"/>
      <c r="K1054"/>
      <c r="L1054"/>
      <c r="M1054"/>
      <c r="N1054"/>
      <c r="O1054"/>
      <c r="P1054" s="31"/>
    </row>
    <row r="1055" spans="1:16" ht="15" x14ac:dyDescent="0.25">
      <c r="A1055"/>
      <c r="B1055"/>
      <c r="C1055"/>
      <c r="D1055"/>
      <c r="E1055"/>
      <c r="F1055"/>
      <c r="G1055"/>
      <c r="H1055"/>
      <c r="I1055"/>
      <c r="J1055"/>
      <c r="K1055"/>
      <c r="L1055"/>
      <c r="M1055"/>
      <c r="N1055"/>
      <c r="O1055"/>
      <c r="P1055" s="31"/>
    </row>
    <row r="1056" spans="1:16" ht="15" x14ac:dyDescent="0.25">
      <c r="A1056"/>
      <c r="B1056"/>
      <c r="C1056"/>
      <c r="D1056"/>
      <c r="E1056"/>
      <c r="F1056"/>
      <c r="G1056"/>
      <c r="H1056"/>
      <c r="I1056"/>
      <c r="J1056"/>
      <c r="K1056"/>
      <c r="L1056"/>
      <c r="M1056"/>
      <c r="N1056"/>
      <c r="O1056"/>
      <c r="P1056" s="31"/>
    </row>
    <row r="1057" spans="1:16" ht="15" x14ac:dyDescent="0.25">
      <c r="A1057"/>
      <c r="B1057"/>
      <c r="C1057"/>
      <c r="D1057"/>
      <c r="E1057"/>
      <c r="F1057"/>
      <c r="G1057"/>
      <c r="H1057"/>
      <c r="I1057"/>
      <c r="J1057"/>
      <c r="K1057"/>
      <c r="L1057"/>
      <c r="M1057"/>
      <c r="N1057"/>
      <c r="O1057"/>
      <c r="P1057" s="31"/>
    </row>
    <row r="1058" spans="1:16" ht="15" x14ac:dyDescent="0.25">
      <c r="A1058"/>
      <c r="B1058"/>
      <c r="C1058"/>
      <c r="D1058"/>
      <c r="E1058"/>
      <c r="F1058"/>
      <c r="G1058"/>
      <c r="H1058"/>
      <c r="I1058"/>
      <c r="J1058"/>
      <c r="K1058"/>
      <c r="L1058"/>
      <c r="M1058"/>
      <c r="N1058"/>
      <c r="O1058"/>
      <c r="P1058" s="31"/>
    </row>
    <row r="1059" spans="1:16" ht="15" x14ac:dyDescent="0.25">
      <c r="A1059"/>
      <c r="B1059"/>
      <c r="C1059"/>
      <c r="D1059"/>
      <c r="E1059"/>
      <c r="F1059"/>
      <c r="G1059"/>
      <c r="H1059"/>
      <c r="I1059"/>
      <c r="J1059"/>
      <c r="K1059"/>
      <c r="L1059"/>
      <c r="M1059"/>
      <c r="N1059"/>
      <c r="O1059"/>
      <c r="P1059" s="31"/>
    </row>
    <row r="1060" spans="1:16" ht="15" x14ac:dyDescent="0.25">
      <c r="A1060"/>
      <c r="B1060"/>
      <c r="C1060"/>
      <c r="D1060"/>
      <c r="E1060"/>
      <c r="F1060"/>
      <c r="G1060"/>
      <c r="H1060"/>
      <c r="I1060"/>
      <c r="J1060"/>
      <c r="K1060"/>
      <c r="L1060"/>
      <c r="M1060"/>
      <c r="N1060"/>
      <c r="O1060"/>
      <c r="P1060" s="31"/>
    </row>
    <row r="1061" spans="1:16" ht="15" x14ac:dyDescent="0.25">
      <c r="A1061"/>
      <c r="B1061"/>
      <c r="C1061"/>
      <c r="D1061"/>
      <c r="E1061"/>
      <c r="F1061"/>
      <c r="G1061"/>
      <c r="H1061"/>
      <c r="I1061"/>
      <c r="J1061"/>
      <c r="K1061"/>
      <c r="L1061"/>
      <c r="M1061"/>
      <c r="N1061"/>
      <c r="O1061"/>
      <c r="P1061" s="31"/>
    </row>
    <row r="1062" spans="1:16" ht="15" x14ac:dyDescent="0.25">
      <c r="A1062"/>
      <c r="B1062"/>
      <c r="C1062"/>
      <c r="D1062"/>
      <c r="E1062"/>
      <c r="F1062"/>
      <c r="G1062"/>
      <c r="H1062"/>
      <c r="I1062"/>
      <c r="J1062"/>
      <c r="K1062"/>
      <c r="L1062"/>
      <c r="M1062"/>
      <c r="N1062"/>
      <c r="O1062"/>
      <c r="P1062" s="31"/>
    </row>
    <row r="1063" spans="1:16" ht="15" x14ac:dyDescent="0.25">
      <c r="A1063"/>
      <c r="B1063"/>
      <c r="C1063"/>
      <c r="D1063"/>
      <c r="E1063"/>
      <c r="F1063"/>
      <c r="G1063"/>
      <c r="H1063"/>
      <c r="I1063"/>
      <c r="J1063"/>
      <c r="K1063"/>
      <c r="L1063"/>
      <c r="M1063"/>
      <c r="N1063"/>
      <c r="O1063"/>
      <c r="P1063" s="31"/>
    </row>
    <row r="1064" spans="1:16" ht="15" x14ac:dyDescent="0.25">
      <c r="A1064"/>
      <c r="B1064"/>
      <c r="C1064"/>
      <c r="D1064"/>
      <c r="E1064"/>
      <c r="F1064"/>
      <c r="G1064"/>
      <c r="H1064"/>
      <c r="I1064"/>
      <c r="J1064"/>
      <c r="K1064"/>
      <c r="L1064"/>
      <c r="M1064"/>
      <c r="N1064"/>
      <c r="O1064"/>
      <c r="P1064" s="31"/>
    </row>
    <row r="1065" spans="1:16" ht="15" x14ac:dyDescent="0.25">
      <c r="A1065"/>
      <c r="B1065"/>
      <c r="C1065"/>
      <c r="D1065"/>
      <c r="E1065"/>
      <c r="F1065"/>
      <c r="G1065"/>
      <c r="H1065"/>
      <c r="I1065"/>
      <c r="J1065"/>
      <c r="K1065"/>
      <c r="L1065"/>
      <c r="M1065"/>
      <c r="N1065"/>
      <c r="O1065"/>
      <c r="P1065" s="31"/>
    </row>
    <row r="1066" spans="1:16" ht="15" x14ac:dyDescent="0.25">
      <c r="A1066"/>
      <c r="B1066"/>
      <c r="C1066"/>
      <c r="D1066"/>
      <c r="E1066"/>
      <c r="F1066"/>
      <c r="G1066"/>
      <c r="H1066"/>
      <c r="I1066"/>
      <c r="J1066"/>
      <c r="K1066"/>
      <c r="L1066"/>
      <c r="M1066"/>
      <c r="N1066"/>
      <c r="O1066"/>
      <c r="P1066" s="31"/>
    </row>
    <row r="1067" spans="1:16" ht="15" x14ac:dyDescent="0.25">
      <c r="A1067"/>
      <c r="B1067"/>
      <c r="C1067"/>
      <c r="D1067"/>
      <c r="E1067"/>
      <c r="F1067"/>
      <c r="G1067"/>
      <c r="H1067"/>
      <c r="I1067"/>
      <c r="J1067"/>
      <c r="K1067"/>
      <c r="L1067"/>
      <c r="M1067"/>
      <c r="N1067"/>
      <c r="O1067"/>
      <c r="P1067" s="31"/>
    </row>
    <row r="1068" spans="1:16" ht="15" x14ac:dyDescent="0.25">
      <c r="A1068"/>
      <c r="B1068"/>
      <c r="C1068"/>
      <c r="D1068"/>
      <c r="E1068"/>
      <c r="F1068"/>
      <c r="G1068"/>
      <c r="H1068"/>
      <c r="I1068"/>
      <c r="J1068"/>
      <c r="K1068"/>
      <c r="L1068"/>
      <c r="M1068"/>
      <c r="N1068"/>
      <c r="O1068"/>
      <c r="P1068" s="31"/>
    </row>
    <row r="1069" spans="1:16" ht="15" x14ac:dyDescent="0.25">
      <c r="A1069"/>
      <c r="B1069"/>
      <c r="C1069"/>
      <c r="D1069"/>
      <c r="E1069"/>
      <c r="F1069"/>
      <c r="G1069"/>
      <c r="H1069"/>
      <c r="I1069"/>
      <c r="J1069"/>
      <c r="K1069"/>
      <c r="L1069"/>
      <c r="M1069"/>
      <c r="N1069"/>
      <c r="O1069"/>
      <c r="P1069" s="31"/>
    </row>
    <row r="1070" spans="1:16" ht="15" x14ac:dyDescent="0.25">
      <c r="A1070"/>
      <c r="B1070"/>
      <c r="C1070"/>
      <c r="D1070"/>
      <c r="E1070"/>
      <c r="F1070"/>
      <c r="G1070"/>
      <c r="H1070"/>
      <c r="I1070"/>
      <c r="J1070"/>
      <c r="K1070"/>
      <c r="L1070"/>
      <c r="M1070"/>
      <c r="N1070"/>
      <c r="O1070"/>
      <c r="P1070" s="31"/>
    </row>
    <row r="1071" spans="1:16" ht="15" x14ac:dyDescent="0.25">
      <c r="A1071"/>
      <c r="B1071"/>
      <c r="C1071"/>
      <c r="D1071"/>
      <c r="E1071"/>
      <c r="F1071"/>
      <c r="G1071"/>
      <c r="H1071"/>
      <c r="I1071"/>
      <c r="J1071"/>
      <c r="K1071"/>
      <c r="L1071"/>
      <c r="M1071"/>
      <c r="N1071"/>
      <c r="O1071"/>
      <c r="P1071" s="31"/>
    </row>
    <row r="1072" spans="1:16" ht="15" x14ac:dyDescent="0.25">
      <c r="A1072"/>
      <c r="B1072"/>
      <c r="C1072"/>
      <c r="D1072"/>
      <c r="E1072"/>
      <c r="F1072"/>
      <c r="G1072"/>
      <c r="H1072"/>
      <c r="I1072"/>
      <c r="J1072"/>
      <c r="K1072"/>
      <c r="L1072"/>
      <c r="M1072"/>
      <c r="N1072"/>
      <c r="O1072"/>
      <c r="P1072" s="31"/>
    </row>
    <row r="1073" spans="1:16" ht="15" x14ac:dyDescent="0.25">
      <c r="A1073"/>
      <c r="B1073"/>
      <c r="C1073"/>
      <c r="D1073"/>
      <c r="E1073"/>
      <c r="F1073"/>
      <c r="G1073"/>
      <c r="H1073"/>
      <c r="I1073"/>
      <c r="J1073"/>
      <c r="K1073"/>
      <c r="L1073"/>
      <c r="M1073"/>
      <c r="N1073"/>
      <c r="O1073"/>
      <c r="P1073" s="31"/>
    </row>
    <row r="1074" spans="1:16" ht="15" x14ac:dyDescent="0.25">
      <c r="A1074"/>
      <c r="B1074"/>
      <c r="C1074"/>
      <c r="D1074"/>
      <c r="E1074"/>
      <c r="F1074"/>
      <c r="G1074"/>
      <c r="H1074"/>
      <c r="I1074"/>
      <c r="J1074"/>
      <c r="K1074"/>
      <c r="L1074"/>
      <c r="M1074"/>
      <c r="N1074"/>
      <c r="O1074"/>
      <c r="P1074" s="31"/>
    </row>
    <row r="1075" spans="1:16" ht="15" x14ac:dyDescent="0.25">
      <c r="A1075"/>
      <c r="B1075"/>
      <c r="C1075"/>
      <c r="D1075"/>
      <c r="E1075"/>
      <c r="F1075"/>
      <c r="G1075"/>
      <c r="H1075"/>
      <c r="I1075"/>
      <c r="J1075"/>
      <c r="K1075"/>
      <c r="L1075"/>
      <c r="M1075"/>
      <c r="N1075"/>
      <c r="O1075"/>
      <c r="P1075" s="31"/>
    </row>
    <row r="1076" spans="1:16" ht="15" x14ac:dyDescent="0.25">
      <c r="A1076"/>
      <c r="B1076"/>
      <c r="C1076"/>
      <c r="D1076"/>
      <c r="E1076"/>
      <c r="F1076"/>
      <c r="G1076"/>
      <c r="H1076"/>
      <c r="I1076"/>
      <c r="J1076"/>
      <c r="K1076"/>
      <c r="L1076"/>
      <c r="M1076"/>
      <c r="N1076"/>
      <c r="O1076"/>
      <c r="P1076" s="31"/>
    </row>
    <row r="1077" spans="1:16" ht="15" x14ac:dyDescent="0.25">
      <c r="A1077"/>
      <c r="B1077"/>
      <c r="C1077"/>
      <c r="D1077"/>
      <c r="E1077"/>
      <c r="F1077"/>
      <c r="G1077"/>
      <c r="H1077"/>
      <c r="I1077"/>
      <c r="J1077"/>
      <c r="K1077"/>
      <c r="L1077"/>
      <c r="M1077"/>
      <c r="N1077"/>
      <c r="O1077"/>
      <c r="P1077" s="31"/>
    </row>
    <row r="1078" spans="1:16" ht="15" x14ac:dyDescent="0.25">
      <c r="A1078"/>
      <c r="B1078"/>
      <c r="C1078"/>
      <c r="D1078"/>
      <c r="E1078"/>
      <c r="F1078"/>
      <c r="G1078"/>
      <c r="H1078"/>
      <c r="I1078"/>
      <c r="J1078"/>
      <c r="K1078"/>
      <c r="L1078"/>
      <c r="M1078"/>
      <c r="N1078"/>
      <c r="O1078"/>
      <c r="P1078" s="31"/>
    </row>
    <row r="1079" spans="1:16" ht="15" x14ac:dyDescent="0.25">
      <c r="A1079"/>
      <c r="B1079"/>
      <c r="C1079"/>
      <c r="D1079"/>
      <c r="E1079"/>
      <c r="F1079"/>
      <c r="G1079"/>
      <c r="H1079"/>
      <c r="I1079"/>
      <c r="J1079"/>
      <c r="K1079"/>
      <c r="L1079"/>
      <c r="M1079"/>
      <c r="N1079"/>
      <c r="O1079"/>
      <c r="P1079" s="31"/>
    </row>
    <row r="1080" spans="1:16" ht="15" x14ac:dyDescent="0.25">
      <c r="A1080"/>
      <c r="B1080"/>
      <c r="C1080"/>
      <c r="D1080"/>
      <c r="E1080"/>
      <c r="F1080"/>
      <c r="G1080"/>
      <c r="H1080"/>
      <c r="I1080"/>
      <c r="J1080"/>
      <c r="K1080"/>
      <c r="L1080"/>
      <c r="M1080"/>
      <c r="N1080"/>
      <c r="O1080"/>
      <c r="P1080" s="31"/>
    </row>
    <row r="1081" spans="1:16" ht="15" x14ac:dyDescent="0.25">
      <c r="A1081"/>
      <c r="B1081"/>
      <c r="C1081"/>
      <c r="D1081"/>
      <c r="E1081"/>
      <c r="F1081"/>
      <c r="G1081"/>
      <c r="H1081"/>
      <c r="I1081"/>
      <c r="J1081"/>
      <c r="K1081"/>
      <c r="L1081"/>
      <c r="M1081"/>
      <c r="N1081"/>
      <c r="O1081"/>
      <c r="P1081" s="31"/>
    </row>
    <row r="1082" spans="1:16" ht="15" x14ac:dyDescent="0.25">
      <c r="A1082"/>
      <c r="B1082"/>
      <c r="C1082"/>
      <c r="D1082"/>
      <c r="E1082"/>
      <c r="F1082"/>
      <c r="G1082"/>
      <c r="H1082"/>
      <c r="I1082"/>
      <c r="J1082"/>
      <c r="K1082"/>
      <c r="L1082"/>
      <c r="M1082"/>
      <c r="N1082"/>
      <c r="O1082"/>
      <c r="P1082" s="31"/>
    </row>
    <row r="1083" spans="1:16" ht="15" x14ac:dyDescent="0.25">
      <c r="A1083"/>
      <c r="B1083"/>
      <c r="C1083"/>
      <c r="D1083"/>
      <c r="E1083"/>
      <c r="F1083"/>
      <c r="G1083"/>
      <c r="H1083"/>
      <c r="I1083"/>
      <c r="J1083"/>
      <c r="K1083"/>
      <c r="L1083"/>
      <c r="M1083"/>
      <c r="N1083"/>
      <c r="O1083"/>
      <c r="P1083" s="31"/>
    </row>
    <row r="1084" spans="1:16" ht="15" x14ac:dyDescent="0.25">
      <c r="A1084"/>
      <c r="B1084"/>
      <c r="C1084"/>
      <c r="D1084"/>
      <c r="E1084"/>
      <c r="F1084"/>
      <c r="G1084"/>
      <c r="H1084"/>
      <c r="I1084"/>
      <c r="J1084"/>
      <c r="K1084"/>
      <c r="L1084"/>
      <c r="M1084"/>
      <c r="N1084"/>
      <c r="O1084"/>
      <c r="P1084" s="31"/>
    </row>
    <row r="1085" spans="1:16" ht="15" x14ac:dyDescent="0.25">
      <c r="A1085"/>
      <c r="B1085"/>
      <c r="C1085"/>
      <c r="D1085"/>
      <c r="E1085"/>
      <c r="F1085"/>
      <c r="G1085"/>
      <c r="H1085"/>
      <c r="I1085"/>
      <c r="J1085"/>
      <c r="K1085"/>
      <c r="L1085"/>
      <c r="M1085"/>
      <c r="N1085"/>
      <c r="O1085"/>
      <c r="P1085" s="31"/>
    </row>
    <row r="1086" spans="1:16" ht="15" x14ac:dyDescent="0.25">
      <c r="A1086"/>
      <c r="B1086"/>
      <c r="C1086"/>
      <c r="D1086"/>
      <c r="E1086"/>
      <c r="F1086"/>
      <c r="G1086"/>
      <c r="H1086"/>
      <c r="I1086"/>
      <c r="J1086"/>
      <c r="K1086"/>
      <c r="L1086"/>
      <c r="M1086"/>
      <c r="N1086"/>
      <c r="O1086"/>
      <c r="P1086" s="31"/>
    </row>
    <row r="1087" spans="1:16" ht="15" x14ac:dyDescent="0.25">
      <c r="A1087"/>
      <c r="B1087"/>
      <c r="C1087"/>
      <c r="D1087"/>
      <c r="E1087"/>
      <c r="F1087"/>
      <c r="G1087"/>
      <c r="H1087"/>
      <c r="I1087"/>
      <c r="J1087"/>
      <c r="K1087"/>
      <c r="L1087"/>
      <c r="M1087"/>
      <c r="N1087"/>
      <c r="O1087"/>
      <c r="P1087" s="31"/>
    </row>
    <row r="1088" spans="1:16" ht="15" x14ac:dyDescent="0.25">
      <c r="A1088"/>
      <c r="B1088"/>
      <c r="C1088"/>
      <c r="D1088"/>
      <c r="E1088"/>
      <c r="F1088"/>
      <c r="G1088"/>
      <c r="H1088"/>
      <c r="I1088"/>
      <c r="J1088"/>
      <c r="K1088"/>
      <c r="L1088"/>
      <c r="M1088"/>
      <c r="N1088"/>
      <c r="O1088"/>
      <c r="P1088" s="31"/>
    </row>
    <row r="1089" spans="1:16" ht="15" x14ac:dyDescent="0.25">
      <c r="A1089"/>
      <c r="B1089"/>
      <c r="C1089"/>
      <c r="D1089"/>
      <c r="E1089"/>
      <c r="F1089"/>
      <c r="G1089"/>
      <c r="H1089"/>
      <c r="I1089"/>
      <c r="J1089"/>
      <c r="K1089"/>
      <c r="L1089"/>
      <c r="M1089"/>
      <c r="N1089"/>
      <c r="O1089"/>
      <c r="P1089" s="31"/>
    </row>
    <row r="1090" spans="1:16" ht="15" x14ac:dyDescent="0.25">
      <c r="A1090"/>
      <c r="B1090"/>
      <c r="C1090"/>
      <c r="D1090"/>
      <c r="E1090"/>
      <c r="F1090"/>
      <c r="G1090"/>
      <c r="H1090"/>
      <c r="I1090"/>
      <c r="J1090"/>
      <c r="K1090"/>
      <c r="L1090"/>
      <c r="M1090"/>
      <c r="N1090"/>
      <c r="O1090"/>
      <c r="P1090" s="31"/>
    </row>
    <row r="1091" spans="1:16" ht="15" x14ac:dyDescent="0.25">
      <c r="A1091"/>
      <c r="B1091"/>
      <c r="C1091"/>
      <c r="D1091"/>
      <c r="E1091"/>
      <c r="F1091"/>
      <c r="G1091"/>
      <c r="H1091"/>
      <c r="I1091"/>
      <c r="J1091"/>
      <c r="K1091"/>
      <c r="L1091"/>
      <c r="M1091"/>
      <c r="N1091"/>
      <c r="O1091"/>
      <c r="P1091" s="31"/>
    </row>
    <row r="1092" spans="1:16" ht="15" x14ac:dyDescent="0.25">
      <c r="A1092"/>
      <c r="B1092"/>
      <c r="C1092"/>
      <c r="D1092"/>
      <c r="E1092"/>
      <c r="F1092"/>
      <c r="G1092"/>
      <c r="H1092"/>
      <c r="I1092"/>
      <c r="J1092"/>
      <c r="K1092"/>
      <c r="L1092"/>
      <c r="M1092"/>
      <c r="N1092"/>
      <c r="O1092"/>
      <c r="P1092" s="31"/>
    </row>
    <row r="1093" spans="1:16" ht="15" x14ac:dyDescent="0.25">
      <c r="A1093"/>
      <c r="B1093"/>
      <c r="C1093"/>
      <c r="D1093"/>
      <c r="E1093"/>
      <c r="F1093"/>
      <c r="G1093"/>
      <c r="H1093"/>
      <c r="I1093"/>
      <c r="J1093"/>
      <c r="K1093"/>
      <c r="L1093"/>
      <c r="M1093"/>
      <c r="N1093"/>
      <c r="O1093"/>
      <c r="P1093" s="31"/>
    </row>
    <row r="1094" spans="1:16" ht="15" x14ac:dyDescent="0.25">
      <c r="A1094"/>
      <c r="B1094"/>
      <c r="C1094"/>
      <c r="D1094"/>
      <c r="E1094"/>
      <c r="F1094"/>
      <c r="G1094"/>
      <c r="H1094"/>
      <c r="I1094"/>
      <c r="J1094"/>
      <c r="K1094"/>
      <c r="L1094"/>
      <c r="M1094"/>
      <c r="N1094"/>
      <c r="O1094"/>
      <c r="P1094" s="31"/>
    </row>
    <row r="1095" spans="1:16" ht="15" x14ac:dyDescent="0.25">
      <c r="A1095"/>
      <c r="B1095"/>
      <c r="C1095"/>
      <c r="D1095"/>
      <c r="E1095"/>
      <c r="F1095"/>
      <c r="G1095"/>
      <c r="H1095"/>
      <c r="I1095"/>
      <c r="J1095"/>
      <c r="K1095"/>
      <c r="L1095"/>
      <c r="M1095"/>
      <c r="N1095"/>
      <c r="O1095"/>
      <c r="P1095" s="31"/>
    </row>
    <row r="1096" spans="1:16" ht="15" x14ac:dyDescent="0.25">
      <c r="A1096"/>
      <c r="B1096"/>
      <c r="C1096"/>
      <c r="D1096"/>
      <c r="E1096"/>
      <c r="F1096"/>
      <c r="G1096"/>
      <c r="H1096"/>
      <c r="I1096"/>
      <c r="J1096"/>
      <c r="K1096"/>
      <c r="L1096"/>
      <c r="M1096"/>
      <c r="N1096"/>
      <c r="O1096"/>
      <c r="P1096" s="31"/>
    </row>
    <row r="1097" spans="1:16" ht="15" x14ac:dyDescent="0.25">
      <c r="A1097"/>
      <c r="B1097"/>
      <c r="C1097"/>
      <c r="D1097"/>
      <c r="E1097"/>
      <c r="F1097"/>
      <c r="G1097"/>
      <c r="H1097"/>
      <c r="I1097"/>
      <c r="J1097"/>
      <c r="K1097"/>
      <c r="L1097"/>
      <c r="M1097"/>
      <c r="N1097"/>
      <c r="O1097"/>
      <c r="P1097" s="31"/>
    </row>
    <row r="1098" spans="1:16" ht="15" x14ac:dyDescent="0.25">
      <c r="A1098"/>
      <c r="B1098"/>
      <c r="C1098"/>
      <c r="D1098"/>
      <c r="E1098"/>
      <c r="F1098"/>
      <c r="G1098"/>
      <c r="H1098"/>
      <c r="I1098"/>
      <c r="J1098"/>
      <c r="K1098"/>
      <c r="L1098"/>
      <c r="M1098"/>
      <c r="N1098"/>
      <c r="O1098"/>
      <c r="P1098" s="31"/>
    </row>
    <row r="1099" spans="1:16" ht="15" x14ac:dyDescent="0.25">
      <c r="A1099"/>
      <c r="B1099"/>
      <c r="C1099"/>
      <c r="D1099"/>
      <c r="E1099"/>
      <c r="F1099"/>
      <c r="G1099"/>
      <c r="H1099"/>
      <c r="I1099"/>
      <c r="J1099"/>
      <c r="K1099"/>
      <c r="L1099"/>
      <c r="M1099"/>
      <c r="N1099"/>
      <c r="O1099"/>
      <c r="P1099" s="31"/>
    </row>
    <row r="1100" spans="1:16" ht="15" x14ac:dyDescent="0.25">
      <c r="A1100"/>
      <c r="B1100"/>
      <c r="C1100"/>
      <c r="D1100"/>
      <c r="E1100"/>
      <c r="F1100"/>
      <c r="G1100"/>
      <c r="H1100"/>
      <c r="I1100"/>
      <c r="J1100"/>
      <c r="K1100"/>
      <c r="L1100"/>
      <c r="M1100"/>
      <c r="N1100"/>
      <c r="O1100"/>
      <c r="P1100" s="31"/>
    </row>
    <row r="1101" spans="1:16" ht="15" x14ac:dyDescent="0.25">
      <c r="A1101"/>
      <c r="B1101"/>
      <c r="C1101"/>
      <c r="D1101"/>
      <c r="E1101"/>
      <c r="F1101"/>
      <c r="G1101"/>
      <c r="H1101"/>
      <c r="I1101"/>
      <c r="J1101"/>
      <c r="K1101"/>
      <c r="L1101"/>
      <c r="M1101"/>
      <c r="N1101"/>
      <c r="O1101"/>
      <c r="P1101" s="31"/>
    </row>
    <row r="1102" spans="1:16" ht="15" x14ac:dyDescent="0.25">
      <c r="A1102"/>
      <c r="B1102"/>
      <c r="C1102"/>
      <c r="D1102"/>
      <c r="E1102"/>
      <c r="F1102"/>
      <c r="G1102"/>
      <c r="H1102"/>
      <c r="I1102"/>
      <c r="J1102"/>
      <c r="K1102"/>
      <c r="L1102"/>
      <c r="M1102"/>
      <c r="N1102"/>
      <c r="O1102"/>
      <c r="P1102" s="31"/>
    </row>
    <row r="1103" spans="1:16" ht="15" x14ac:dyDescent="0.25">
      <c r="A1103"/>
      <c r="B1103"/>
      <c r="C1103"/>
      <c r="D1103"/>
      <c r="E1103"/>
      <c r="F1103"/>
      <c r="G1103"/>
      <c r="H1103"/>
      <c r="I1103"/>
      <c r="J1103"/>
      <c r="K1103"/>
      <c r="L1103"/>
      <c r="M1103"/>
      <c r="N1103"/>
      <c r="O1103"/>
      <c r="P1103" s="31"/>
    </row>
    <row r="1104" spans="1:16" ht="15" x14ac:dyDescent="0.25">
      <c r="A1104"/>
      <c r="B1104"/>
      <c r="C1104"/>
      <c r="D1104"/>
      <c r="E1104"/>
      <c r="F1104"/>
      <c r="G1104"/>
      <c r="H1104"/>
      <c r="I1104"/>
      <c r="J1104"/>
      <c r="K1104"/>
      <c r="L1104"/>
      <c r="M1104"/>
      <c r="N1104"/>
      <c r="O1104"/>
      <c r="P1104" s="31"/>
    </row>
    <row r="1105" spans="1:16" ht="15" x14ac:dyDescent="0.25">
      <c r="A1105"/>
      <c r="B1105"/>
      <c r="C1105"/>
      <c r="D1105"/>
      <c r="E1105"/>
      <c r="F1105"/>
      <c r="G1105"/>
      <c r="H1105"/>
      <c r="I1105"/>
      <c r="J1105"/>
      <c r="K1105"/>
      <c r="L1105"/>
      <c r="M1105"/>
      <c r="N1105"/>
      <c r="O1105"/>
      <c r="P1105" s="31"/>
    </row>
    <row r="1106" spans="1:16" ht="15" x14ac:dyDescent="0.25">
      <c r="A1106"/>
      <c r="B1106"/>
      <c r="C1106"/>
      <c r="D1106"/>
      <c r="E1106"/>
      <c r="F1106"/>
      <c r="G1106"/>
      <c r="H1106"/>
      <c r="I1106"/>
      <c r="J1106"/>
      <c r="K1106"/>
      <c r="L1106"/>
      <c r="M1106"/>
      <c r="N1106"/>
      <c r="O1106"/>
      <c r="P1106" s="31"/>
    </row>
    <row r="1107" spans="1:16" ht="15" x14ac:dyDescent="0.25">
      <c r="A1107"/>
      <c r="B1107"/>
      <c r="C1107"/>
      <c r="D1107"/>
      <c r="E1107"/>
      <c r="F1107"/>
      <c r="G1107"/>
      <c r="H1107"/>
      <c r="I1107"/>
      <c r="J1107"/>
      <c r="K1107"/>
      <c r="L1107"/>
      <c r="M1107"/>
      <c r="N1107"/>
      <c r="O1107"/>
      <c r="P1107" s="31"/>
    </row>
    <row r="1108" spans="1:16" ht="15" x14ac:dyDescent="0.25">
      <c r="A1108"/>
      <c r="B1108"/>
      <c r="C1108"/>
      <c r="D1108"/>
      <c r="E1108"/>
      <c r="F1108"/>
      <c r="G1108"/>
      <c r="H1108"/>
      <c r="I1108"/>
      <c r="J1108"/>
      <c r="K1108"/>
      <c r="L1108"/>
      <c r="M1108"/>
      <c r="N1108"/>
      <c r="O1108"/>
      <c r="P1108" s="31"/>
    </row>
    <row r="1109" spans="1:16" ht="15" x14ac:dyDescent="0.25">
      <c r="A1109"/>
      <c r="B1109"/>
      <c r="C1109"/>
      <c r="D1109"/>
      <c r="E1109"/>
      <c r="F1109"/>
      <c r="G1109"/>
      <c r="H1109"/>
      <c r="I1109"/>
      <c r="J1109"/>
      <c r="K1109"/>
      <c r="L1109"/>
      <c r="M1109"/>
      <c r="N1109"/>
      <c r="O1109"/>
      <c r="P1109" s="31"/>
    </row>
    <row r="1110" spans="1:16" ht="15" x14ac:dyDescent="0.25">
      <c r="A1110"/>
      <c r="B1110"/>
      <c r="C1110"/>
      <c r="D1110"/>
      <c r="E1110"/>
      <c r="F1110"/>
      <c r="G1110"/>
      <c r="H1110"/>
      <c r="I1110"/>
      <c r="J1110"/>
      <c r="K1110"/>
      <c r="L1110"/>
      <c r="M1110"/>
      <c r="N1110"/>
      <c r="O1110"/>
      <c r="P1110" s="31"/>
    </row>
    <row r="1111" spans="1:16" ht="15" x14ac:dyDescent="0.25">
      <c r="A1111"/>
      <c r="B1111"/>
      <c r="C1111"/>
      <c r="D1111"/>
      <c r="E1111"/>
      <c r="F1111"/>
      <c r="G1111"/>
      <c r="H1111"/>
      <c r="I1111"/>
      <c r="J1111"/>
      <c r="K1111"/>
      <c r="L1111"/>
      <c r="M1111"/>
      <c r="N1111"/>
      <c r="O1111"/>
      <c r="P1111" s="31"/>
    </row>
    <row r="1112" spans="1:16" ht="15" x14ac:dyDescent="0.25">
      <c r="A1112"/>
      <c r="B1112"/>
      <c r="C1112"/>
      <c r="D1112"/>
      <c r="E1112"/>
      <c r="F1112"/>
      <c r="G1112"/>
      <c r="H1112"/>
      <c r="I1112"/>
      <c r="J1112"/>
      <c r="K1112"/>
      <c r="L1112"/>
      <c r="M1112"/>
      <c r="N1112"/>
      <c r="O1112"/>
      <c r="P1112" s="31"/>
    </row>
    <row r="1113" spans="1:16" ht="15" x14ac:dyDescent="0.25">
      <c r="A1113"/>
      <c r="B1113"/>
      <c r="C1113"/>
      <c r="D1113"/>
      <c r="E1113"/>
      <c r="F1113"/>
      <c r="G1113"/>
      <c r="H1113"/>
      <c r="I1113"/>
      <c r="J1113"/>
      <c r="K1113"/>
      <c r="L1113"/>
      <c r="M1113"/>
      <c r="N1113"/>
      <c r="O1113"/>
      <c r="P1113" s="31"/>
    </row>
    <row r="1114" spans="1:16" ht="15" x14ac:dyDescent="0.25">
      <c r="A1114"/>
      <c r="B1114"/>
      <c r="C1114"/>
      <c r="D1114"/>
      <c r="E1114"/>
      <c r="F1114"/>
      <c r="G1114"/>
      <c r="H1114"/>
      <c r="I1114"/>
      <c r="J1114"/>
      <c r="K1114"/>
      <c r="L1114"/>
      <c r="M1114"/>
      <c r="N1114"/>
      <c r="O1114"/>
      <c r="P1114" s="31"/>
    </row>
    <row r="1115" spans="1:16" ht="15" x14ac:dyDescent="0.25">
      <c r="A1115"/>
      <c r="B1115"/>
      <c r="C1115"/>
      <c r="D1115"/>
      <c r="E1115"/>
      <c r="F1115"/>
      <c r="G1115"/>
      <c r="H1115"/>
      <c r="I1115"/>
      <c r="J1115"/>
      <c r="K1115"/>
      <c r="L1115"/>
      <c r="M1115"/>
      <c r="N1115"/>
      <c r="O1115"/>
      <c r="P1115" s="31"/>
    </row>
    <row r="1116" spans="1:16" ht="15" x14ac:dyDescent="0.25">
      <c r="A1116"/>
      <c r="B1116"/>
      <c r="C1116"/>
      <c r="D1116"/>
      <c r="E1116"/>
      <c r="F1116"/>
      <c r="G1116"/>
      <c r="H1116"/>
      <c r="I1116"/>
      <c r="J1116"/>
      <c r="K1116"/>
      <c r="L1116"/>
      <c r="M1116"/>
      <c r="N1116"/>
      <c r="O1116"/>
      <c r="P1116" s="31"/>
    </row>
    <row r="1117" spans="1:16" ht="15" x14ac:dyDescent="0.25">
      <c r="A1117"/>
      <c r="B1117"/>
      <c r="C1117"/>
      <c r="D1117"/>
      <c r="E1117"/>
      <c r="F1117"/>
      <c r="G1117"/>
      <c r="H1117"/>
      <c r="I1117"/>
      <c r="J1117"/>
      <c r="K1117"/>
      <c r="L1117"/>
      <c r="M1117"/>
      <c r="N1117"/>
      <c r="O1117"/>
      <c r="P1117" s="31"/>
    </row>
    <row r="1118" spans="1:16" ht="15" x14ac:dyDescent="0.25">
      <c r="A1118"/>
      <c r="B1118"/>
      <c r="C1118"/>
      <c r="D1118"/>
      <c r="E1118"/>
      <c r="F1118"/>
      <c r="G1118"/>
      <c r="H1118"/>
      <c r="I1118"/>
      <c r="J1118"/>
      <c r="K1118"/>
      <c r="L1118"/>
      <c r="M1118"/>
      <c r="N1118"/>
      <c r="O1118"/>
      <c r="P1118" s="31"/>
    </row>
    <row r="1119" spans="1:16" ht="15" x14ac:dyDescent="0.25">
      <c r="A1119"/>
      <c r="B1119"/>
      <c r="C1119"/>
      <c r="D1119"/>
      <c r="E1119"/>
      <c r="F1119"/>
      <c r="G1119"/>
      <c r="H1119"/>
      <c r="I1119"/>
      <c r="J1119"/>
      <c r="K1119"/>
      <c r="L1119"/>
      <c r="M1119"/>
      <c r="N1119"/>
      <c r="O1119"/>
      <c r="P1119" s="31"/>
    </row>
    <row r="1120" spans="1:16" ht="15" x14ac:dyDescent="0.25">
      <c r="A1120"/>
      <c r="B1120"/>
      <c r="C1120"/>
      <c r="D1120"/>
      <c r="E1120"/>
      <c r="F1120"/>
      <c r="G1120"/>
      <c r="H1120"/>
      <c r="I1120"/>
      <c r="J1120"/>
      <c r="K1120"/>
      <c r="L1120"/>
      <c r="M1120"/>
      <c r="N1120"/>
      <c r="O1120"/>
      <c r="P1120" s="31"/>
    </row>
    <row r="1121" spans="1:16" ht="15" x14ac:dyDescent="0.25">
      <c r="A1121"/>
      <c r="B1121"/>
      <c r="C1121"/>
      <c r="D1121"/>
      <c r="E1121"/>
      <c r="F1121"/>
      <c r="G1121"/>
      <c r="H1121"/>
      <c r="I1121"/>
      <c r="J1121"/>
      <c r="K1121"/>
      <c r="L1121"/>
      <c r="M1121"/>
      <c r="N1121"/>
      <c r="O1121"/>
      <c r="P1121" s="31"/>
    </row>
    <row r="1122" spans="1:16" ht="15" x14ac:dyDescent="0.25">
      <c r="A1122"/>
      <c r="B1122"/>
      <c r="C1122"/>
      <c r="D1122"/>
      <c r="E1122"/>
      <c r="F1122"/>
      <c r="G1122"/>
      <c r="H1122"/>
      <c r="I1122"/>
      <c r="J1122"/>
      <c r="K1122"/>
      <c r="L1122"/>
      <c r="M1122"/>
      <c r="N1122"/>
      <c r="O1122"/>
      <c r="P1122" s="31"/>
    </row>
    <row r="1123" spans="1:16" ht="15" x14ac:dyDescent="0.25">
      <c r="A1123"/>
      <c r="B1123"/>
      <c r="C1123"/>
      <c r="D1123"/>
      <c r="E1123"/>
      <c r="F1123"/>
      <c r="G1123"/>
      <c r="H1123"/>
      <c r="I1123"/>
      <c r="J1123"/>
      <c r="K1123"/>
      <c r="L1123"/>
      <c r="M1123"/>
      <c r="N1123"/>
      <c r="O1123"/>
      <c r="P1123" s="31"/>
    </row>
    <row r="1124" spans="1:16" ht="15" x14ac:dyDescent="0.25">
      <c r="A1124"/>
      <c r="B1124"/>
      <c r="C1124"/>
      <c r="D1124"/>
      <c r="E1124"/>
      <c r="F1124"/>
      <c r="G1124"/>
      <c r="H1124"/>
      <c r="I1124"/>
      <c r="J1124"/>
      <c r="K1124"/>
      <c r="L1124"/>
      <c r="M1124"/>
      <c r="N1124"/>
      <c r="O1124"/>
      <c r="P1124" s="31"/>
    </row>
    <row r="1125" spans="1:16" ht="15" x14ac:dyDescent="0.25">
      <c r="A1125"/>
      <c r="B1125"/>
      <c r="C1125"/>
      <c r="D1125"/>
      <c r="E1125"/>
      <c r="F1125"/>
      <c r="G1125"/>
      <c r="H1125"/>
      <c r="I1125"/>
      <c r="J1125"/>
      <c r="K1125"/>
      <c r="L1125"/>
      <c r="M1125"/>
      <c r="N1125"/>
      <c r="O1125"/>
      <c r="P1125" s="31"/>
    </row>
    <row r="1126" spans="1:16" ht="15" x14ac:dyDescent="0.25">
      <c r="A1126"/>
      <c r="B1126"/>
      <c r="C1126"/>
      <c r="D1126"/>
      <c r="E1126"/>
      <c r="F1126"/>
      <c r="G1126"/>
      <c r="H1126"/>
      <c r="I1126"/>
      <c r="J1126"/>
      <c r="K1126"/>
      <c r="L1126"/>
      <c r="M1126"/>
      <c r="N1126"/>
      <c r="O1126"/>
      <c r="P1126" s="31"/>
    </row>
    <row r="1127" spans="1:16" ht="15" x14ac:dyDescent="0.25">
      <c r="A1127"/>
      <c r="B1127"/>
      <c r="C1127"/>
      <c r="D1127"/>
      <c r="E1127"/>
      <c r="F1127"/>
      <c r="G1127"/>
      <c r="H1127"/>
      <c r="I1127"/>
      <c r="J1127"/>
      <c r="K1127"/>
      <c r="L1127"/>
      <c r="M1127"/>
      <c r="N1127"/>
      <c r="O1127"/>
      <c r="P1127" s="31"/>
    </row>
    <row r="1128" spans="1:16" ht="15" x14ac:dyDescent="0.25">
      <c r="A1128"/>
      <c r="B1128"/>
      <c r="C1128"/>
      <c r="D1128"/>
      <c r="E1128"/>
      <c r="F1128"/>
      <c r="G1128"/>
      <c r="H1128"/>
      <c r="I1128"/>
      <c r="J1128"/>
      <c r="K1128"/>
      <c r="L1128"/>
      <c r="M1128"/>
      <c r="N1128"/>
      <c r="O1128"/>
      <c r="P1128" s="31"/>
    </row>
    <row r="1129" spans="1:16" ht="15" x14ac:dyDescent="0.25">
      <c r="A1129"/>
      <c r="B1129"/>
      <c r="C1129"/>
      <c r="D1129"/>
      <c r="E1129"/>
      <c r="F1129"/>
      <c r="G1129"/>
      <c r="H1129"/>
      <c r="I1129"/>
      <c r="J1129"/>
      <c r="K1129"/>
      <c r="L1129"/>
      <c r="M1129"/>
      <c r="N1129"/>
      <c r="O1129"/>
      <c r="P1129" s="31"/>
    </row>
    <row r="1130" spans="1:16" ht="15" x14ac:dyDescent="0.25">
      <c r="A1130"/>
      <c r="B1130"/>
      <c r="C1130"/>
      <c r="D1130"/>
      <c r="E1130"/>
      <c r="F1130"/>
      <c r="G1130"/>
      <c r="H1130"/>
      <c r="I1130"/>
      <c r="J1130"/>
      <c r="K1130"/>
      <c r="L1130"/>
      <c r="M1130"/>
      <c r="N1130"/>
      <c r="O1130"/>
      <c r="P1130" s="31"/>
    </row>
    <row r="1131" spans="1:16" ht="15" x14ac:dyDescent="0.25">
      <c r="A1131"/>
      <c r="B1131"/>
      <c r="C1131"/>
      <c r="D1131"/>
      <c r="E1131"/>
      <c r="F1131"/>
      <c r="G1131"/>
      <c r="H1131"/>
      <c r="I1131"/>
      <c r="J1131"/>
      <c r="K1131"/>
      <c r="L1131"/>
      <c r="M1131"/>
      <c r="N1131"/>
      <c r="O1131"/>
      <c r="P1131" s="31"/>
    </row>
    <row r="1132" spans="1:16" ht="15" x14ac:dyDescent="0.25">
      <c r="A1132"/>
      <c r="B1132"/>
      <c r="C1132"/>
      <c r="D1132"/>
      <c r="E1132"/>
      <c r="F1132"/>
      <c r="G1132"/>
      <c r="H1132"/>
      <c r="I1132"/>
      <c r="J1132"/>
      <c r="K1132"/>
      <c r="L1132"/>
      <c r="M1132"/>
      <c r="N1132"/>
      <c r="O1132"/>
      <c r="P1132" s="31"/>
    </row>
    <row r="1133" spans="1:16" ht="15" x14ac:dyDescent="0.25">
      <c r="A1133"/>
      <c r="B1133"/>
      <c r="C1133"/>
      <c r="D1133"/>
      <c r="E1133"/>
      <c r="F1133"/>
      <c r="G1133"/>
      <c r="H1133"/>
      <c r="I1133"/>
      <c r="J1133"/>
      <c r="K1133"/>
      <c r="L1133"/>
      <c r="M1133"/>
      <c r="N1133"/>
      <c r="O1133"/>
      <c r="P1133" s="31"/>
    </row>
    <row r="1134" spans="1:16" ht="15" x14ac:dyDescent="0.25">
      <c r="A1134"/>
      <c r="B1134"/>
      <c r="C1134"/>
      <c r="D1134"/>
      <c r="E1134"/>
      <c r="F1134"/>
      <c r="G1134"/>
      <c r="H1134"/>
      <c r="I1134"/>
      <c r="J1134"/>
      <c r="K1134"/>
      <c r="L1134"/>
      <c r="M1134"/>
      <c r="N1134"/>
      <c r="O1134"/>
      <c r="P1134" s="31"/>
    </row>
    <row r="1135" spans="1:16" ht="15" x14ac:dyDescent="0.25">
      <c r="A1135"/>
      <c r="B1135"/>
      <c r="C1135"/>
      <c r="D1135"/>
      <c r="E1135"/>
      <c r="F1135"/>
      <c r="G1135"/>
      <c r="H1135"/>
      <c r="I1135"/>
      <c r="J1135"/>
      <c r="K1135"/>
      <c r="L1135"/>
      <c r="M1135"/>
      <c r="N1135"/>
      <c r="O1135"/>
      <c r="P1135" s="31"/>
    </row>
    <row r="1136" spans="1:16" ht="15" x14ac:dyDescent="0.25">
      <c r="A1136"/>
      <c r="B1136"/>
      <c r="C1136"/>
      <c r="D1136"/>
      <c r="E1136"/>
      <c r="F1136"/>
      <c r="G1136"/>
      <c r="H1136"/>
      <c r="I1136"/>
      <c r="J1136"/>
      <c r="K1136"/>
      <c r="L1136"/>
      <c r="M1136"/>
      <c r="N1136"/>
      <c r="O1136"/>
      <c r="P1136" s="31"/>
    </row>
    <row r="1137" spans="1:16" ht="15" x14ac:dyDescent="0.25">
      <c r="A1137"/>
      <c r="B1137"/>
      <c r="C1137"/>
      <c r="D1137"/>
      <c r="E1137"/>
      <c r="F1137"/>
      <c r="G1137"/>
      <c r="H1137"/>
      <c r="I1137"/>
      <c r="J1137"/>
      <c r="K1137"/>
      <c r="L1137"/>
      <c r="M1137"/>
      <c r="N1137"/>
      <c r="O1137"/>
      <c r="P1137" s="31"/>
    </row>
    <row r="1138" spans="1:16" ht="15" x14ac:dyDescent="0.25">
      <c r="A1138"/>
      <c r="B1138"/>
      <c r="C1138"/>
      <c r="D1138"/>
      <c r="E1138"/>
      <c r="F1138"/>
      <c r="G1138"/>
      <c r="H1138"/>
      <c r="I1138"/>
      <c r="J1138"/>
      <c r="K1138"/>
      <c r="L1138"/>
      <c r="M1138"/>
      <c r="N1138"/>
      <c r="O1138"/>
      <c r="P1138" s="31"/>
    </row>
    <row r="1139" spans="1:16" ht="15" x14ac:dyDescent="0.25">
      <c r="A1139"/>
      <c r="B1139"/>
      <c r="C1139"/>
      <c r="D1139"/>
      <c r="E1139"/>
      <c r="F1139"/>
      <c r="G1139"/>
      <c r="H1139"/>
      <c r="I1139"/>
      <c r="J1139"/>
      <c r="K1139"/>
      <c r="L1139"/>
      <c r="M1139"/>
      <c r="N1139"/>
      <c r="O1139"/>
      <c r="P1139" s="31"/>
    </row>
    <row r="1140" spans="1:16" ht="15" x14ac:dyDescent="0.25">
      <c r="A1140"/>
      <c r="B1140"/>
      <c r="C1140"/>
      <c r="D1140"/>
      <c r="E1140"/>
      <c r="F1140"/>
      <c r="G1140"/>
      <c r="H1140"/>
      <c r="I1140"/>
      <c r="J1140"/>
      <c r="K1140"/>
      <c r="L1140"/>
      <c r="M1140"/>
      <c r="N1140"/>
      <c r="O1140"/>
      <c r="P1140" s="31"/>
    </row>
    <row r="1141" spans="1:16" ht="15" x14ac:dyDescent="0.25">
      <c r="A1141"/>
      <c r="B1141"/>
      <c r="C1141"/>
      <c r="D1141"/>
      <c r="E1141"/>
      <c r="F1141"/>
      <c r="G1141"/>
      <c r="H1141"/>
      <c r="I1141"/>
      <c r="J1141"/>
      <c r="K1141"/>
      <c r="L1141"/>
      <c r="M1141"/>
      <c r="N1141"/>
      <c r="O1141"/>
      <c r="P1141" s="31"/>
    </row>
    <row r="1142" spans="1:16" ht="15" x14ac:dyDescent="0.25">
      <c r="A1142"/>
      <c r="B1142"/>
      <c r="C1142"/>
      <c r="D1142"/>
      <c r="E1142"/>
      <c r="F1142"/>
      <c r="G1142"/>
      <c r="H1142"/>
      <c r="I1142"/>
      <c r="J1142"/>
      <c r="K1142"/>
      <c r="L1142"/>
      <c r="M1142"/>
      <c r="N1142"/>
      <c r="O1142"/>
      <c r="P1142" s="31"/>
    </row>
    <row r="1143" spans="1:16" ht="15" x14ac:dyDescent="0.25">
      <c r="A1143"/>
      <c r="B1143"/>
      <c r="C1143"/>
      <c r="D1143"/>
      <c r="E1143"/>
      <c r="F1143"/>
      <c r="G1143"/>
      <c r="H1143"/>
      <c r="I1143"/>
      <c r="J1143"/>
      <c r="K1143"/>
      <c r="L1143"/>
      <c r="M1143"/>
      <c r="N1143"/>
      <c r="O1143"/>
      <c r="P1143" s="31"/>
    </row>
    <row r="1144" spans="1:16" ht="15" x14ac:dyDescent="0.25">
      <c r="A1144"/>
      <c r="B1144"/>
      <c r="C1144"/>
      <c r="D1144"/>
      <c r="E1144"/>
      <c r="F1144"/>
      <c r="G1144"/>
      <c r="H1144"/>
      <c r="I1144"/>
      <c r="J1144"/>
      <c r="K1144"/>
      <c r="L1144"/>
      <c r="M1144"/>
      <c r="N1144"/>
      <c r="O1144"/>
      <c r="P1144" s="31"/>
    </row>
    <row r="1145" spans="1:16" ht="15" x14ac:dyDescent="0.25">
      <c r="A1145"/>
      <c r="B1145"/>
      <c r="C1145"/>
      <c r="D1145"/>
      <c r="E1145"/>
      <c r="F1145"/>
      <c r="G1145"/>
      <c r="H1145"/>
      <c r="I1145"/>
      <c r="J1145"/>
      <c r="K1145"/>
      <c r="L1145"/>
      <c r="M1145"/>
      <c r="N1145"/>
      <c r="O1145"/>
      <c r="P1145" s="31"/>
    </row>
    <row r="1146" spans="1:16" ht="15" x14ac:dyDescent="0.25">
      <c r="A1146"/>
      <c r="B1146"/>
      <c r="C1146"/>
      <c r="D1146"/>
      <c r="E1146"/>
      <c r="F1146"/>
      <c r="G1146"/>
      <c r="H1146"/>
      <c r="I1146"/>
      <c r="J1146"/>
      <c r="K1146"/>
      <c r="L1146"/>
      <c r="M1146"/>
      <c r="N1146"/>
      <c r="O1146"/>
      <c r="P1146" s="31"/>
    </row>
    <row r="1147" spans="1:16" ht="15" x14ac:dyDescent="0.25">
      <c r="A1147"/>
      <c r="B1147"/>
      <c r="C1147"/>
      <c r="D1147"/>
      <c r="E1147"/>
      <c r="F1147"/>
      <c r="G1147"/>
      <c r="H1147"/>
      <c r="I1147"/>
      <c r="J1147"/>
      <c r="K1147"/>
      <c r="L1147"/>
      <c r="M1147"/>
      <c r="N1147"/>
      <c r="O1147"/>
      <c r="P1147" s="31"/>
    </row>
    <row r="1148" spans="1:16" ht="15" x14ac:dyDescent="0.25">
      <c r="A1148"/>
      <c r="B1148"/>
      <c r="C1148"/>
      <c r="D1148"/>
      <c r="E1148"/>
      <c r="F1148"/>
      <c r="G1148"/>
      <c r="H1148"/>
      <c r="I1148"/>
      <c r="J1148"/>
      <c r="K1148"/>
      <c r="L1148"/>
      <c r="M1148"/>
      <c r="N1148"/>
      <c r="O1148"/>
      <c r="P1148" s="31"/>
    </row>
    <row r="1149" spans="1:16" ht="15" x14ac:dyDescent="0.25">
      <c r="A1149"/>
      <c r="B1149"/>
      <c r="C1149"/>
      <c r="D1149"/>
      <c r="E1149"/>
      <c r="F1149"/>
      <c r="G1149"/>
      <c r="H1149"/>
      <c r="I1149"/>
      <c r="J1149"/>
      <c r="K1149"/>
      <c r="L1149"/>
      <c r="M1149"/>
      <c r="N1149"/>
      <c r="O1149"/>
      <c r="P1149" s="31"/>
    </row>
    <row r="1150" spans="1:16" ht="15" x14ac:dyDescent="0.25">
      <c r="A1150"/>
      <c r="B1150"/>
      <c r="C1150"/>
      <c r="D1150"/>
      <c r="E1150"/>
      <c r="F1150"/>
      <c r="G1150"/>
      <c r="H1150"/>
      <c r="I1150"/>
      <c r="J1150"/>
      <c r="K1150"/>
      <c r="L1150"/>
      <c r="M1150"/>
      <c r="N1150"/>
      <c r="O1150"/>
      <c r="P1150" s="31"/>
    </row>
    <row r="1151" spans="1:16" ht="15" x14ac:dyDescent="0.25">
      <c r="A1151"/>
      <c r="B1151"/>
      <c r="C1151"/>
      <c r="D1151"/>
      <c r="E1151"/>
      <c r="F1151"/>
      <c r="G1151"/>
      <c r="H1151"/>
      <c r="I1151"/>
      <c r="J1151"/>
      <c r="K1151"/>
      <c r="L1151"/>
      <c r="M1151"/>
      <c r="N1151"/>
      <c r="O1151"/>
      <c r="P1151" s="31"/>
    </row>
    <row r="1152" spans="1:16" ht="15" x14ac:dyDescent="0.25">
      <c r="A1152"/>
      <c r="B1152"/>
      <c r="C1152"/>
      <c r="D1152"/>
      <c r="E1152"/>
      <c r="F1152"/>
      <c r="G1152"/>
      <c r="H1152"/>
      <c r="I1152"/>
      <c r="J1152"/>
      <c r="K1152"/>
      <c r="L1152"/>
      <c r="M1152"/>
      <c r="N1152"/>
      <c r="O1152"/>
      <c r="P1152" s="31"/>
    </row>
    <row r="1153" spans="1:16" ht="15" x14ac:dyDescent="0.25">
      <c r="A1153"/>
      <c r="B1153"/>
      <c r="C1153"/>
      <c r="D1153"/>
      <c r="E1153"/>
      <c r="F1153"/>
      <c r="G1153"/>
      <c r="H1153"/>
      <c r="I1153"/>
      <c r="J1153"/>
      <c r="K1153"/>
      <c r="L1153"/>
      <c r="M1153"/>
      <c r="N1153"/>
      <c r="O1153"/>
      <c r="P1153" s="31"/>
    </row>
    <row r="1154" spans="1:16" ht="15" x14ac:dyDescent="0.25">
      <c r="A1154"/>
      <c r="B1154"/>
      <c r="C1154"/>
      <c r="D1154"/>
      <c r="E1154"/>
      <c r="F1154"/>
      <c r="G1154"/>
      <c r="H1154"/>
      <c r="I1154"/>
      <c r="J1154"/>
      <c r="K1154"/>
      <c r="L1154"/>
      <c r="M1154"/>
      <c r="N1154"/>
      <c r="O1154"/>
      <c r="P1154" s="31"/>
    </row>
    <row r="1155" spans="1:16" ht="15" x14ac:dyDescent="0.25">
      <c r="A1155"/>
      <c r="B1155"/>
      <c r="C1155"/>
      <c r="D1155"/>
      <c r="E1155"/>
      <c r="F1155"/>
      <c r="G1155"/>
      <c r="H1155"/>
      <c r="I1155"/>
      <c r="J1155"/>
      <c r="K1155"/>
      <c r="L1155"/>
      <c r="M1155"/>
      <c r="N1155"/>
      <c r="O1155"/>
      <c r="P1155" s="31"/>
    </row>
    <row r="1156" spans="1:16" ht="15" x14ac:dyDescent="0.25">
      <c r="A1156"/>
      <c r="B1156"/>
      <c r="C1156"/>
      <c r="D1156"/>
      <c r="E1156"/>
      <c r="F1156"/>
      <c r="G1156"/>
      <c r="H1156"/>
      <c r="I1156"/>
      <c r="J1156"/>
      <c r="K1156"/>
      <c r="L1156"/>
      <c r="M1156"/>
      <c r="N1156"/>
      <c r="O1156"/>
      <c r="P1156" s="31"/>
    </row>
    <row r="1157" spans="1:16" ht="15" x14ac:dyDescent="0.25">
      <c r="A1157"/>
      <c r="B1157"/>
      <c r="C1157"/>
      <c r="D1157"/>
      <c r="E1157"/>
      <c r="F1157"/>
      <c r="G1157"/>
      <c r="H1157"/>
      <c r="I1157"/>
      <c r="J1157"/>
      <c r="K1157"/>
      <c r="L1157"/>
      <c r="M1157"/>
      <c r="N1157"/>
      <c r="O1157"/>
      <c r="P1157" s="31"/>
    </row>
    <row r="1158" spans="1:16" ht="15" x14ac:dyDescent="0.25">
      <c r="A1158"/>
      <c r="B1158"/>
      <c r="C1158"/>
      <c r="D1158"/>
      <c r="E1158"/>
      <c r="F1158"/>
      <c r="G1158"/>
      <c r="H1158"/>
      <c r="I1158"/>
      <c r="J1158"/>
      <c r="K1158"/>
      <c r="L1158"/>
      <c r="M1158"/>
      <c r="N1158"/>
      <c r="O1158"/>
      <c r="P1158" s="31"/>
    </row>
    <row r="1159" spans="1:16" ht="15" x14ac:dyDescent="0.25">
      <c r="A1159"/>
      <c r="B1159"/>
      <c r="C1159"/>
      <c r="D1159"/>
      <c r="E1159"/>
      <c r="F1159"/>
      <c r="G1159"/>
      <c r="H1159"/>
      <c r="I1159"/>
      <c r="J1159"/>
      <c r="K1159"/>
      <c r="L1159"/>
      <c r="M1159"/>
      <c r="N1159"/>
      <c r="O1159"/>
      <c r="P1159" s="31"/>
    </row>
    <row r="1160" spans="1:16" ht="15" x14ac:dyDescent="0.25">
      <c r="A1160"/>
      <c r="B1160"/>
      <c r="C1160"/>
      <c r="D1160"/>
      <c r="E1160"/>
      <c r="F1160"/>
      <c r="G1160"/>
      <c r="H1160"/>
      <c r="I1160"/>
      <c r="J1160"/>
      <c r="K1160"/>
      <c r="L1160"/>
      <c r="M1160"/>
      <c r="N1160"/>
      <c r="O1160"/>
      <c r="P1160" s="31"/>
    </row>
    <row r="1161" spans="1:16" ht="15" x14ac:dyDescent="0.25">
      <c r="A1161"/>
      <c r="B1161"/>
      <c r="C1161"/>
      <c r="D1161"/>
      <c r="E1161"/>
      <c r="F1161"/>
      <c r="G1161"/>
      <c r="H1161"/>
      <c r="I1161"/>
      <c r="J1161"/>
      <c r="K1161"/>
      <c r="L1161"/>
      <c r="M1161"/>
      <c r="N1161"/>
      <c r="O1161"/>
      <c r="P1161" s="31"/>
    </row>
    <row r="1162" spans="1:16" ht="15" x14ac:dyDescent="0.25">
      <c r="A1162"/>
      <c r="B1162"/>
      <c r="C1162"/>
      <c r="D1162"/>
      <c r="E1162"/>
      <c r="F1162"/>
      <c r="G1162"/>
      <c r="H1162"/>
      <c r="I1162"/>
      <c r="J1162"/>
      <c r="K1162"/>
      <c r="L1162"/>
      <c r="M1162"/>
      <c r="N1162"/>
      <c r="O1162"/>
      <c r="P1162" s="31"/>
    </row>
    <row r="1163" spans="1:16" ht="15" x14ac:dyDescent="0.25">
      <c r="A1163"/>
      <c r="B1163"/>
      <c r="C1163"/>
      <c r="D1163"/>
      <c r="E1163"/>
      <c r="F1163"/>
      <c r="G1163"/>
      <c r="H1163"/>
      <c r="I1163"/>
      <c r="J1163"/>
      <c r="K1163"/>
      <c r="L1163"/>
      <c r="M1163"/>
      <c r="N1163"/>
      <c r="O1163"/>
      <c r="P1163" s="31"/>
    </row>
    <row r="1164" spans="1:16" ht="15" x14ac:dyDescent="0.25">
      <c r="A1164"/>
      <c r="B1164"/>
      <c r="C1164"/>
      <c r="D1164"/>
      <c r="E1164"/>
      <c r="F1164"/>
      <c r="G1164"/>
      <c r="H1164"/>
      <c r="I1164"/>
      <c r="J1164"/>
      <c r="K1164"/>
      <c r="L1164"/>
      <c r="M1164"/>
      <c r="N1164"/>
      <c r="O1164"/>
      <c r="P1164" s="31"/>
    </row>
    <row r="1165" spans="1:16" ht="15" x14ac:dyDescent="0.25">
      <c r="A1165"/>
      <c r="B1165"/>
      <c r="C1165"/>
      <c r="D1165"/>
      <c r="E1165"/>
      <c r="F1165"/>
      <c r="G1165"/>
      <c r="H1165"/>
      <c r="I1165"/>
      <c r="J1165"/>
      <c r="K1165"/>
      <c r="L1165"/>
      <c r="M1165"/>
      <c r="N1165"/>
      <c r="O1165"/>
      <c r="P1165" s="31"/>
    </row>
    <row r="1166" spans="1:16" ht="15" x14ac:dyDescent="0.25">
      <c r="A1166"/>
      <c r="B1166"/>
      <c r="C1166"/>
      <c r="D1166"/>
      <c r="E1166"/>
      <c r="F1166"/>
      <c r="G1166"/>
      <c r="H1166"/>
      <c r="I1166"/>
      <c r="J1166"/>
      <c r="K1166"/>
      <c r="L1166"/>
      <c r="M1166"/>
      <c r="N1166"/>
      <c r="O1166"/>
      <c r="P1166" s="31"/>
    </row>
    <row r="1167" spans="1:16" ht="15" x14ac:dyDescent="0.25">
      <c r="A1167"/>
      <c r="B1167"/>
      <c r="C1167"/>
      <c r="D1167"/>
      <c r="E1167"/>
      <c r="F1167"/>
      <c r="G1167"/>
      <c r="H1167"/>
      <c r="I1167"/>
      <c r="J1167"/>
      <c r="K1167"/>
      <c r="L1167"/>
      <c r="M1167"/>
      <c r="N1167"/>
      <c r="O1167"/>
      <c r="P1167" s="31"/>
    </row>
    <row r="1168" spans="1:16" ht="15" x14ac:dyDescent="0.25">
      <c r="A1168"/>
      <c r="B1168"/>
      <c r="C1168"/>
      <c r="D1168"/>
      <c r="E1168"/>
      <c r="F1168"/>
      <c r="G1168"/>
      <c r="H1168"/>
      <c r="I1168"/>
      <c r="J1168"/>
      <c r="K1168"/>
      <c r="L1168"/>
      <c r="M1168"/>
      <c r="N1168"/>
      <c r="O1168"/>
      <c r="P1168" s="31"/>
    </row>
    <row r="1169" spans="1:16" ht="15" x14ac:dyDescent="0.25">
      <c r="A1169"/>
      <c r="B1169"/>
      <c r="C1169"/>
      <c r="D1169"/>
      <c r="E1169"/>
      <c r="F1169"/>
      <c r="G1169"/>
      <c r="H1169"/>
      <c r="I1169"/>
      <c r="J1169"/>
      <c r="K1169"/>
      <c r="L1169"/>
      <c r="M1169"/>
      <c r="N1169"/>
      <c r="O1169"/>
      <c r="P1169" s="31"/>
    </row>
    <row r="1170" spans="1:16" ht="15" x14ac:dyDescent="0.25">
      <c r="A1170"/>
      <c r="B1170"/>
      <c r="C1170"/>
      <c r="D1170"/>
      <c r="E1170"/>
      <c r="F1170"/>
      <c r="G1170"/>
      <c r="H1170"/>
      <c r="I1170"/>
      <c r="J1170"/>
      <c r="K1170"/>
      <c r="L1170"/>
      <c r="M1170"/>
      <c r="N1170"/>
      <c r="O1170"/>
      <c r="P1170" s="31"/>
    </row>
    <row r="1171" spans="1:16" ht="15" x14ac:dyDescent="0.25">
      <c r="A1171"/>
      <c r="B1171"/>
      <c r="C1171"/>
      <c r="D1171"/>
      <c r="E1171"/>
      <c r="F1171"/>
      <c r="G1171"/>
      <c r="H1171"/>
      <c r="I1171"/>
      <c r="J1171"/>
      <c r="K1171"/>
      <c r="L1171"/>
      <c r="M1171"/>
      <c r="N1171"/>
      <c r="O1171"/>
      <c r="P1171" s="31"/>
    </row>
    <row r="1172" spans="1:16" ht="15" x14ac:dyDescent="0.25">
      <c r="A1172"/>
      <c r="B1172"/>
      <c r="C1172"/>
      <c r="D1172"/>
      <c r="E1172"/>
      <c r="F1172"/>
      <c r="G1172"/>
      <c r="H1172"/>
      <c r="I1172"/>
      <c r="J1172"/>
      <c r="K1172"/>
      <c r="L1172"/>
      <c r="M1172"/>
      <c r="N1172"/>
      <c r="O1172"/>
      <c r="P1172" s="31"/>
    </row>
    <row r="1173" spans="1:16" ht="15" x14ac:dyDescent="0.25">
      <c r="A1173"/>
      <c r="B1173"/>
      <c r="C1173"/>
      <c r="D1173"/>
      <c r="E1173"/>
      <c r="F1173"/>
      <c r="G1173"/>
      <c r="H1173"/>
      <c r="I1173"/>
      <c r="J1173"/>
      <c r="K1173"/>
      <c r="L1173"/>
      <c r="M1173"/>
      <c r="N1173"/>
      <c r="O1173"/>
      <c r="P1173" s="31"/>
    </row>
    <row r="1174" spans="1:16" ht="15" x14ac:dyDescent="0.25">
      <c r="A1174"/>
      <c r="B1174"/>
      <c r="C1174"/>
      <c r="D1174"/>
      <c r="E1174"/>
      <c r="F1174"/>
      <c r="G1174"/>
      <c r="H1174"/>
      <c r="I1174"/>
      <c r="J1174"/>
      <c r="K1174"/>
      <c r="L1174"/>
      <c r="M1174"/>
      <c r="N1174"/>
      <c r="O1174"/>
      <c r="P1174" s="31"/>
    </row>
    <row r="1175" spans="1:16" ht="15" x14ac:dyDescent="0.25">
      <c r="A1175"/>
      <c r="B1175"/>
      <c r="C1175"/>
      <c r="D1175"/>
      <c r="E1175"/>
      <c r="F1175"/>
      <c r="G1175"/>
      <c r="H1175"/>
      <c r="I1175"/>
      <c r="J1175"/>
      <c r="K1175"/>
      <c r="L1175"/>
      <c r="M1175"/>
      <c r="N1175"/>
      <c r="O1175"/>
      <c r="P1175" s="31"/>
    </row>
    <row r="1176" spans="1:16" ht="15" x14ac:dyDescent="0.25">
      <c r="A1176"/>
      <c r="B1176"/>
      <c r="C1176"/>
      <c r="D1176"/>
      <c r="E1176"/>
      <c r="F1176"/>
      <c r="G1176"/>
      <c r="H1176"/>
      <c r="I1176"/>
      <c r="J1176"/>
      <c r="K1176"/>
      <c r="L1176"/>
      <c r="M1176"/>
      <c r="N1176"/>
      <c r="O1176"/>
      <c r="P1176" s="31"/>
    </row>
    <row r="1177" spans="1:16" ht="15" x14ac:dyDescent="0.25">
      <c r="A1177"/>
      <c r="B1177"/>
      <c r="C1177"/>
      <c r="D1177"/>
      <c r="E1177"/>
      <c r="F1177"/>
      <c r="G1177"/>
      <c r="H1177"/>
      <c r="I1177"/>
      <c r="J1177"/>
      <c r="K1177"/>
      <c r="L1177"/>
      <c r="M1177"/>
      <c r="N1177"/>
      <c r="O1177"/>
      <c r="P1177" s="31"/>
    </row>
    <row r="1178" spans="1:16" ht="15" x14ac:dyDescent="0.25">
      <c r="A1178"/>
      <c r="B1178"/>
      <c r="C1178"/>
      <c r="D1178"/>
      <c r="E1178"/>
      <c r="F1178"/>
      <c r="G1178"/>
      <c r="H1178"/>
      <c r="I1178"/>
      <c r="J1178"/>
      <c r="K1178"/>
      <c r="L1178"/>
      <c r="M1178"/>
      <c r="N1178"/>
      <c r="O1178"/>
      <c r="P1178" s="31"/>
    </row>
    <row r="1179" spans="1:16" ht="15" x14ac:dyDescent="0.25">
      <c r="A1179"/>
      <c r="B1179"/>
      <c r="C1179"/>
      <c r="D1179"/>
      <c r="E1179"/>
      <c r="F1179"/>
      <c r="G1179"/>
      <c r="H1179"/>
      <c r="I1179"/>
      <c r="J1179"/>
      <c r="K1179"/>
      <c r="L1179"/>
      <c r="M1179"/>
      <c r="N1179"/>
      <c r="O1179"/>
      <c r="P1179" s="31"/>
    </row>
    <row r="1180" spans="1:16" ht="15" x14ac:dyDescent="0.25">
      <c r="A1180"/>
      <c r="B1180"/>
      <c r="C1180"/>
      <c r="D1180"/>
      <c r="E1180"/>
      <c r="F1180"/>
      <c r="G1180"/>
      <c r="H1180"/>
      <c r="I1180"/>
      <c r="J1180"/>
      <c r="K1180"/>
      <c r="L1180"/>
      <c r="M1180"/>
      <c r="N1180"/>
      <c r="O1180"/>
      <c r="P1180" s="31"/>
    </row>
    <row r="1181" spans="1:16" ht="15" x14ac:dyDescent="0.25">
      <c r="A1181"/>
      <c r="B1181"/>
      <c r="C1181"/>
      <c r="D1181"/>
      <c r="E1181"/>
      <c r="F1181"/>
      <c r="G1181"/>
      <c r="H1181"/>
      <c r="I1181"/>
      <c r="J1181"/>
      <c r="K1181"/>
      <c r="L1181"/>
      <c r="M1181"/>
      <c r="N1181"/>
      <c r="O1181"/>
      <c r="P1181" s="31"/>
    </row>
    <row r="1182" spans="1:16" ht="15" x14ac:dyDescent="0.25">
      <c r="A1182"/>
      <c r="B1182"/>
      <c r="C1182"/>
      <c r="D1182"/>
      <c r="E1182"/>
      <c r="F1182"/>
      <c r="G1182"/>
      <c r="H1182"/>
      <c r="I1182"/>
      <c r="J1182"/>
      <c r="K1182"/>
      <c r="L1182"/>
      <c r="M1182"/>
      <c r="N1182"/>
      <c r="O1182"/>
      <c r="P1182" s="31"/>
    </row>
    <row r="1183" spans="1:16" ht="15" x14ac:dyDescent="0.25">
      <c r="A1183"/>
      <c r="B1183"/>
      <c r="C1183"/>
      <c r="D1183"/>
      <c r="E1183"/>
      <c r="F1183"/>
      <c r="G1183"/>
      <c r="H1183"/>
      <c r="I1183"/>
      <c r="J1183"/>
      <c r="K1183"/>
      <c r="L1183"/>
      <c r="M1183"/>
      <c r="N1183"/>
      <c r="O1183"/>
      <c r="P1183" s="31"/>
    </row>
    <row r="1184" spans="1:16" ht="15" x14ac:dyDescent="0.25">
      <c r="A1184"/>
      <c r="B1184"/>
      <c r="C1184"/>
      <c r="D1184"/>
      <c r="E1184"/>
      <c r="F1184"/>
      <c r="G1184"/>
      <c r="H1184"/>
      <c r="I1184"/>
      <c r="J1184"/>
      <c r="K1184"/>
      <c r="L1184"/>
      <c r="M1184"/>
      <c r="N1184"/>
      <c r="O1184"/>
      <c r="P1184" s="31"/>
    </row>
    <row r="1185" spans="1:16" ht="15" x14ac:dyDescent="0.25">
      <c r="A1185"/>
      <c r="B1185"/>
      <c r="C1185"/>
      <c r="D1185"/>
      <c r="E1185"/>
      <c r="F1185"/>
      <c r="G1185"/>
      <c r="H1185"/>
      <c r="I1185"/>
      <c r="J1185"/>
      <c r="K1185"/>
      <c r="L1185"/>
      <c r="M1185"/>
      <c r="N1185"/>
      <c r="O1185"/>
      <c r="P1185" s="31"/>
    </row>
    <row r="1186" spans="1:16" ht="15" x14ac:dyDescent="0.25">
      <c r="A1186"/>
      <c r="B1186"/>
      <c r="C1186"/>
      <c r="D1186"/>
      <c r="E1186"/>
      <c r="F1186"/>
      <c r="G1186"/>
      <c r="H1186"/>
      <c r="I1186"/>
      <c r="J1186"/>
      <c r="K1186"/>
      <c r="L1186"/>
      <c r="M1186"/>
      <c r="N1186"/>
      <c r="O1186"/>
      <c r="P1186" s="31"/>
    </row>
    <row r="1187" spans="1:16" ht="15" x14ac:dyDescent="0.25">
      <c r="A1187"/>
      <c r="B1187"/>
      <c r="C1187"/>
      <c r="D1187"/>
      <c r="E1187"/>
      <c r="F1187"/>
      <c r="G1187"/>
      <c r="H1187"/>
      <c r="I1187"/>
      <c r="J1187"/>
      <c r="K1187"/>
      <c r="L1187"/>
      <c r="M1187"/>
      <c r="N1187"/>
      <c r="O1187"/>
      <c r="P1187" s="31"/>
    </row>
    <row r="1188" spans="1:16" ht="15" x14ac:dyDescent="0.25">
      <c r="A1188"/>
      <c r="B1188"/>
      <c r="C1188"/>
      <c r="D1188"/>
      <c r="E1188"/>
      <c r="F1188"/>
      <c r="G1188"/>
      <c r="H1188"/>
      <c r="I1188"/>
      <c r="J1188"/>
      <c r="K1188"/>
      <c r="L1188"/>
      <c r="M1188"/>
      <c r="N1188"/>
      <c r="O1188"/>
      <c r="P1188" s="31"/>
    </row>
    <row r="1189" spans="1:16" ht="15" x14ac:dyDescent="0.25">
      <c r="A1189"/>
      <c r="B1189"/>
      <c r="C1189"/>
      <c r="D1189"/>
      <c r="E1189"/>
      <c r="F1189"/>
      <c r="G1189"/>
      <c r="H1189"/>
      <c r="I1189"/>
      <c r="J1189"/>
      <c r="K1189"/>
      <c r="L1189"/>
      <c r="M1189"/>
      <c r="N1189"/>
      <c r="O1189"/>
      <c r="P1189" s="31"/>
    </row>
    <row r="1190" spans="1:16" ht="15" x14ac:dyDescent="0.25">
      <c r="A1190"/>
      <c r="B1190"/>
      <c r="C1190"/>
      <c r="D1190"/>
      <c r="E1190"/>
      <c r="F1190"/>
      <c r="G1190"/>
      <c r="H1190"/>
      <c r="I1190"/>
      <c r="J1190"/>
      <c r="K1190"/>
      <c r="L1190"/>
      <c r="M1190"/>
      <c r="N1190"/>
      <c r="O1190"/>
      <c r="P1190" s="31"/>
    </row>
    <row r="1191" spans="1:16" ht="15" x14ac:dyDescent="0.25">
      <c r="A1191"/>
      <c r="B1191"/>
      <c r="C1191"/>
      <c r="D1191"/>
      <c r="E1191"/>
      <c r="F1191"/>
      <c r="G1191"/>
      <c r="H1191"/>
      <c r="I1191"/>
      <c r="J1191"/>
      <c r="K1191"/>
      <c r="L1191"/>
      <c r="M1191"/>
      <c r="N1191"/>
      <c r="O1191"/>
      <c r="P1191" s="31"/>
    </row>
    <row r="1192" spans="1:16" ht="15" x14ac:dyDescent="0.25">
      <c r="A1192"/>
      <c r="B1192"/>
      <c r="C1192"/>
      <c r="D1192"/>
      <c r="E1192"/>
      <c r="F1192"/>
      <c r="G1192"/>
      <c r="H1192"/>
      <c r="I1192"/>
      <c r="J1192"/>
      <c r="K1192"/>
      <c r="L1192"/>
      <c r="M1192"/>
      <c r="N1192"/>
      <c r="O1192"/>
      <c r="P1192" s="31"/>
    </row>
    <row r="1193" spans="1:16" ht="15" x14ac:dyDescent="0.25">
      <c r="A1193"/>
      <c r="B1193"/>
      <c r="C1193"/>
      <c r="D1193"/>
      <c r="E1193"/>
      <c r="F1193"/>
      <c r="G1193"/>
      <c r="H1193"/>
      <c r="I1193"/>
      <c r="J1193"/>
      <c r="K1193"/>
      <c r="L1193"/>
      <c r="M1193"/>
      <c r="N1193"/>
      <c r="O1193"/>
      <c r="P1193" s="31"/>
    </row>
    <row r="1194" spans="1:16" ht="15" x14ac:dyDescent="0.25">
      <c r="A1194"/>
      <c r="B1194"/>
      <c r="C1194"/>
      <c r="D1194"/>
      <c r="E1194"/>
      <c r="F1194"/>
      <c r="G1194"/>
      <c r="H1194"/>
      <c r="I1194"/>
      <c r="J1194"/>
      <c r="K1194"/>
      <c r="L1194"/>
      <c r="M1194"/>
      <c r="N1194"/>
      <c r="O1194"/>
      <c r="P1194" s="31"/>
    </row>
    <row r="1195" spans="1:16" ht="15" x14ac:dyDescent="0.25">
      <c r="A1195"/>
      <c r="B1195"/>
      <c r="C1195"/>
      <c r="D1195"/>
      <c r="E1195"/>
      <c r="F1195"/>
      <c r="G1195"/>
      <c r="H1195"/>
      <c r="I1195"/>
      <c r="J1195"/>
      <c r="K1195"/>
      <c r="L1195"/>
      <c r="M1195"/>
      <c r="N1195"/>
      <c r="O1195"/>
      <c r="P1195" s="31"/>
    </row>
    <row r="1196" spans="1:16" ht="15" x14ac:dyDescent="0.25">
      <c r="A1196"/>
      <c r="B1196"/>
      <c r="C1196"/>
      <c r="D1196"/>
      <c r="E1196"/>
      <c r="F1196"/>
      <c r="G1196"/>
      <c r="H1196"/>
      <c r="I1196"/>
      <c r="J1196"/>
      <c r="K1196"/>
      <c r="L1196"/>
      <c r="M1196"/>
      <c r="N1196"/>
      <c r="O1196"/>
      <c r="P1196" s="31"/>
    </row>
    <row r="1197" spans="1:16" ht="15" x14ac:dyDescent="0.25">
      <c r="A1197"/>
      <c r="B1197"/>
      <c r="C1197"/>
      <c r="D1197"/>
      <c r="E1197"/>
      <c r="F1197"/>
      <c r="G1197"/>
      <c r="H1197"/>
      <c r="I1197"/>
      <c r="J1197"/>
      <c r="K1197"/>
      <c r="L1197"/>
      <c r="M1197"/>
      <c r="N1197"/>
      <c r="O1197"/>
      <c r="P1197" s="31"/>
    </row>
    <row r="1198" spans="1:16" ht="15" x14ac:dyDescent="0.25">
      <c r="A1198"/>
      <c r="B1198"/>
      <c r="C1198"/>
      <c r="D1198"/>
      <c r="E1198"/>
      <c r="F1198"/>
      <c r="G1198"/>
      <c r="H1198"/>
      <c r="I1198"/>
      <c r="J1198"/>
      <c r="K1198"/>
      <c r="L1198"/>
      <c r="M1198"/>
      <c r="N1198"/>
      <c r="O1198"/>
      <c r="P1198" s="31"/>
    </row>
    <row r="1199" spans="1:16" ht="15" x14ac:dyDescent="0.25">
      <c r="A1199"/>
      <c r="B1199"/>
      <c r="C1199"/>
      <c r="D1199"/>
      <c r="E1199"/>
      <c r="F1199"/>
      <c r="G1199"/>
      <c r="H1199"/>
      <c r="I1199"/>
      <c r="J1199"/>
      <c r="K1199"/>
      <c r="L1199"/>
      <c r="M1199"/>
      <c r="N1199"/>
      <c r="O1199"/>
      <c r="P1199" s="31"/>
    </row>
    <row r="1200" spans="1:16" ht="15" x14ac:dyDescent="0.25">
      <c r="A1200"/>
      <c r="B1200"/>
      <c r="C1200"/>
      <c r="D1200"/>
      <c r="E1200"/>
      <c r="F1200"/>
      <c r="G1200"/>
      <c r="H1200"/>
      <c r="I1200"/>
      <c r="J1200"/>
      <c r="K1200"/>
      <c r="L1200"/>
      <c r="M1200"/>
      <c r="N1200"/>
      <c r="O1200"/>
      <c r="P1200" s="31"/>
    </row>
    <row r="1201" spans="1:16" ht="15" x14ac:dyDescent="0.25">
      <c r="A1201"/>
      <c r="B1201"/>
      <c r="C1201"/>
      <c r="D1201"/>
      <c r="E1201"/>
      <c r="F1201"/>
      <c r="G1201"/>
      <c r="H1201"/>
      <c r="I1201"/>
      <c r="J1201"/>
      <c r="K1201"/>
      <c r="L1201"/>
      <c r="M1201"/>
      <c r="N1201"/>
      <c r="O1201"/>
      <c r="P1201" s="31"/>
    </row>
    <row r="1202" spans="1:16" ht="15" x14ac:dyDescent="0.25">
      <c r="A1202"/>
      <c r="B1202"/>
      <c r="C1202"/>
      <c r="D1202"/>
      <c r="E1202"/>
      <c r="F1202"/>
      <c r="G1202"/>
      <c r="H1202"/>
      <c r="I1202"/>
      <c r="J1202"/>
      <c r="K1202"/>
      <c r="L1202"/>
      <c r="M1202"/>
      <c r="N1202"/>
      <c r="O1202"/>
      <c r="P1202" s="31"/>
    </row>
    <row r="1203" spans="1:16" ht="15" x14ac:dyDescent="0.25">
      <c r="A1203"/>
      <c r="B1203"/>
      <c r="C1203"/>
      <c r="D1203"/>
      <c r="E1203"/>
      <c r="F1203"/>
      <c r="G1203"/>
      <c r="H1203"/>
      <c r="I1203"/>
      <c r="J1203"/>
      <c r="K1203"/>
      <c r="L1203"/>
      <c r="M1203"/>
      <c r="N1203"/>
      <c r="O1203"/>
      <c r="P1203" s="31"/>
    </row>
    <row r="1204" spans="1:16" ht="15" x14ac:dyDescent="0.25">
      <c r="A1204"/>
      <c r="B1204"/>
      <c r="C1204"/>
      <c r="D1204"/>
      <c r="E1204"/>
      <c r="F1204"/>
      <c r="G1204"/>
      <c r="H1204"/>
      <c r="I1204"/>
      <c r="J1204"/>
      <c r="K1204"/>
      <c r="L1204"/>
      <c r="M1204"/>
      <c r="N1204"/>
      <c r="O1204"/>
      <c r="P1204" s="31"/>
    </row>
    <row r="1205" spans="1:16" ht="15" x14ac:dyDescent="0.25">
      <c r="A1205"/>
      <c r="B1205"/>
      <c r="C1205"/>
      <c r="D1205"/>
      <c r="E1205"/>
      <c r="F1205"/>
      <c r="G1205"/>
      <c r="H1205"/>
      <c r="I1205"/>
      <c r="J1205"/>
      <c r="K1205"/>
      <c r="L1205"/>
      <c r="M1205"/>
      <c r="N1205"/>
      <c r="O1205"/>
      <c r="P1205" s="31"/>
    </row>
    <row r="1206" spans="1:16" ht="15" x14ac:dyDescent="0.25">
      <c r="A1206"/>
      <c r="B1206"/>
      <c r="C1206"/>
      <c r="D1206"/>
      <c r="E1206"/>
      <c r="F1206"/>
      <c r="G1206"/>
      <c r="H1206"/>
      <c r="I1206"/>
      <c r="J1206"/>
      <c r="K1206"/>
      <c r="L1206"/>
      <c r="M1206"/>
      <c r="N1206"/>
      <c r="O1206"/>
      <c r="P1206" s="31"/>
    </row>
    <row r="1207" spans="1:16" ht="15" x14ac:dyDescent="0.25">
      <c r="A1207"/>
      <c r="B1207"/>
      <c r="C1207"/>
      <c r="D1207"/>
      <c r="E1207"/>
      <c r="F1207"/>
      <c r="G1207"/>
      <c r="H1207"/>
      <c r="I1207"/>
      <c r="J1207"/>
      <c r="K1207"/>
      <c r="L1207"/>
      <c r="M1207"/>
      <c r="N1207"/>
      <c r="O1207"/>
      <c r="P1207" s="31"/>
    </row>
    <row r="1208" spans="1:16" ht="15" x14ac:dyDescent="0.25">
      <c r="A1208"/>
      <c r="B1208"/>
      <c r="C1208"/>
      <c r="D1208"/>
      <c r="E1208"/>
      <c r="F1208"/>
      <c r="G1208"/>
      <c r="H1208"/>
      <c r="I1208"/>
      <c r="J1208"/>
      <c r="K1208"/>
      <c r="L1208"/>
      <c r="M1208"/>
      <c r="N1208"/>
      <c r="O1208"/>
      <c r="P1208" s="31"/>
    </row>
    <row r="1209" spans="1:16" ht="15" x14ac:dyDescent="0.25">
      <c r="A1209"/>
      <c r="B1209"/>
      <c r="C1209"/>
      <c r="D1209"/>
      <c r="E1209"/>
      <c r="F1209"/>
      <c r="G1209"/>
      <c r="H1209"/>
      <c r="I1209"/>
      <c r="J1209"/>
      <c r="K1209"/>
      <c r="L1209"/>
      <c r="M1209"/>
      <c r="N1209"/>
      <c r="O1209"/>
      <c r="P1209" s="31"/>
    </row>
    <row r="1210" spans="1:16" ht="15" x14ac:dyDescent="0.25">
      <c r="A1210"/>
      <c r="B1210"/>
      <c r="C1210"/>
      <c r="D1210"/>
      <c r="E1210"/>
      <c r="F1210"/>
      <c r="G1210"/>
      <c r="H1210"/>
      <c r="I1210"/>
      <c r="J1210"/>
      <c r="K1210"/>
      <c r="L1210"/>
      <c r="M1210"/>
      <c r="N1210"/>
      <c r="O1210"/>
      <c r="P1210" s="31"/>
    </row>
    <row r="1211" spans="1:16" ht="15" x14ac:dyDescent="0.25">
      <c r="A1211"/>
      <c r="B1211"/>
      <c r="C1211"/>
      <c r="D1211"/>
      <c r="E1211"/>
      <c r="F1211"/>
      <c r="G1211"/>
      <c r="H1211"/>
      <c r="I1211"/>
      <c r="J1211"/>
      <c r="K1211"/>
      <c r="L1211"/>
      <c r="M1211"/>
      <c r="N1211"/>
      <c r="O1211"/>
      <c r="P1211" s="31"/>
    </row>
    <row r="1212" spans="1:16" ht="15" x14ac:dyDescent="0.25">
      <c r="A1212"/>
      <c r="B1212"/>
      <c r="C1212"/>
      <c r="D1212"/>
      <c r="E1212"/>
      <c r="F1212"/>
      <c r="G1212"/>
      <c r="H1212"/>
      <c r="I1212"/>
      <c r="J1212"/>
      <c r="K1212"/>
      <c r="L1212"/>
      <c r="M1212"/>
      <c r="N1212"/>
      <c r="O1212"/>
      <c r="P1212" s="31"/>
    </row>
    <row r="1213" spans="1:16" ht="15" x14ac:dyDescent="0.25">
      <c r="A1213"/>
      <c r="B1213"/>
      <c r="C1213"/>
      <c r="D1213"/>
      <c r="E1213"/>
      <c r="F1213"/>
      <c r="G1213"/>
      <c r="H1213"/>
      <c r="I1213"/>
      <c r="J1213"/>
      <c r="K1213"/>
      <c r="L1213"/>
      <c r="M1213"/>
      <c r="N1213"/>
      <c r="O1213"/>
      <c r="P1213" s="31"/>
    </row>
    <row r="1214" spans="1:16" ht="15" x14ac:dyDescent="0.25">
      <c r="A1214"/>
      <c r="B1214"/>
      <c r="C1214"/>
      <c r="D1214"/>
      <c r="E1214"/>
      <c r="F1214"/>
      <c r="G1214"/>
      <c r="H1214"/>
      <c r="I1214"/>
      <c r="J1214"/>
      <c r="K1214"/>
      <c r="L1214"/>
      <c r="M1214"/>
      <c r="N1214"/>
      <c r="O1214"/>
      <c r="P1214" s="31"/>
    </row>
    <row r="1215" spans="1:16" ht="15" x14ac:dyDescent="0.25">
      <c r="A1215"/>
      <c r="B1215"/>
      <c r="C1215"/>
      <c r="D1215"/>
      <c r="E1215"/>
      <c r="F1215"/>
      <c r="G1215"/>
      <c r="H1215"/>
      <c r="I1215"/>
      <c r="J1215"/>
      <c r="K1215"/>
      <c r="L1215"/>
      <c r="M1215"/>
      <c r="N1215"/>
      <c r="O1215"/>
      <c r="P1215" s="31"/>
    </row>
    <row r="1216" spans="1:16" ht="15" x14ac:dyDescent="0.25">
      <c r="A1216"/>
      <c r="B1216"/>
      <c r="C1216"/>
      <c r="D1216"/>
      <c r="E1216"/>
      <c r="F1216"/>
      <c r="G1216"/>
      <c r="H1216"/>
      <c r="I1216"/>
      <c r="J1216"/>
      <c r="K1216"/>
      <c r="L1216"/>
      <c r="M1216"/>
      <c r="N1216"/>
      <c r="O1216"/>
      <c r="P1216" s="31"/>
    </row>
    <row r="1217" spans="1:16" ht="15" x14ac:dyDescent="0.25">
      <c r="A1217"/>
      <c r="B1217"/>
      <c r="C1217"/>
      <c r="D1217"/>
      <c r="E1217"/>
      <c r="F1217"/>
      <c r="G1217"/>
      <c r="H1217"/>
      <c r="I1217"/>
      <c r="J1217"/>
      <c r="K1217"/>
      <c r="L1217"/>
      <c r="M1217"/>
      <c r="N1217"/>
      <c r="O1217"/>
      <c r="P1217" s="31"/>
    </row>
    <row r="1218" spans="1:16" ht="15" x14ac:dyDescent="0.25">
      <c r="A1218"/>
      <c r="B1218"/>
      <c r="C1218"/>
      <c r="D1218"/>
      <c r="E1218"/>
      <c r="F1218"/>
      <c r="G1218"/>
      <c r="H1218"/>
      <c r="I1218"/>
      <c r="J1218"/>
      <c r="K1218"/>
      <c r="L1218"/>
      <c r="M1218"/>
      <c r="N1218"/>
      <c r="O1218"/>
      <c r="P1218" s="31"/>
    </row>
    <row r="1219" spans="1:16" ht="15" x14ac:dyDescent="0.25">
      <c r="A1219"/>
      <c r="B1219"/>
      <c r="C1219"/>
      <c r="D1219"/>
      <c r="E1219"/>
      <c r="F1219"/>
      <c r="G1219"/>
      <c r="H1219"/>
      <c r="I1219"/>
      <c r="J1219"/>
      <c r="K1219"/>
      <c r="L1219"/>
      <c r="M1219"/>
      <c r="N1219"/>
      <c r="O1219"/>
      <c r="P1219" s="31"/>
    </row>
    <row r="1220" spans="1:16" ht="15" x14ac:dyDescent="0.25">
      <c r="A1220"/>
      <c r="B1220"/>
      <c r="C1220"/>
      <c r="D1220"/>
      <c r="E1220"/>
      <c r="F1220"/>
      <c r="G1220"/>
      <c r="H1220"/>
      <c r="I1220"/>
      <c r="J1220"/>
      <c r="K1220"/>
      <c r="L1220"/>
      <c r="M1220"/>
      <c r="N1220"/>
      <c r="O1220"/>
      <c r="P1220" s="31"/>
    </row>
    <row r="1221" spans="1:16" ht="15" x14ac:dyDescent="0.25">
      <c r="A1221"/>
      <c r="B1221"/>
      <c r="C1221"/>
      <c r="D1221"/>
      <c r="E1221"/>
      <c r="F1221"/>
      <c r="G1221"/>
      <c r="H1221"/>
      <c r="I1221"/>
      <c r="J1221"/>
      <c r="K1221"/>
      <c r="L1221"/>
      <c r="M1221"/>
      <c r="N1221"/>
      <c r="O1221"/>
      <c r="P1221" s="31"/>
    </row>
    <row r="1222" spans="1:16" ht="15" x14ac:dyDescent="0.25">
      <c r="A1222"/>
      <c r="B1222"/>
      <c r="C1222"/>
      <c r="D1222"/>
      <c r="E1222"/>
      <c r="F1222"/>
      <c r="G1222"/>
      <c r="H1222"/>
      <c r="I1222"/>
      <c r="J1222"/>
      <c r="K1222"/>
      <c r="L1222"/>
      <c r="M1222"/>
      <c r="N1222"/>
      <c r="O1222"/>
      <c r="P1222" s="31"/>
    </row>
    <row r="1223" spans="1:16" ht="15" x14ac:dyDescent="0.25">
      <c r="A1223"/>
      <c r="B1223"/>
      <c r="C1223"/>
      <c r="D1223"/>
      <c r="E1223"/>
      <c r="F1223"/>
      <c r="G1223"/>
      <c r="H1223"/>
      <c r="I1223"/>
      <c r="J1223"/>
      <c r="K1223"/>
      <c r="L1223"/>
      <c r="M1223"/>
      <c r="N1223"/>
      <c r="O1223"/>
      <c r="P1223" s="31"/>
    </row>
    <row r="1224" spans="1:16" ht="15" x14ac:dyDescent="0.25">
      <c r="A1224"/>
      <c r="B1224"/>
      <c r="C1224"/>
      <c r="D1224"/>
      <c r="E1224"/>
      <c r="F1224"/>
      <c r="G1224"/>
      <c r="H1224"/>
      <c r="I1224"/>
      <c r="J1224"/>
      <c r="K1224"/>
      <c r="L1224"/>
      <c r="M1224"/>
      <c r="N1224"/>
      <c r="O1224"/>
      <c r="P1224" s="31"/>
    </row>
    <row r="1225" spans="1:16" ht="15" x14ac:dyDescent="0.25">
      <c r="A1225"/>
      <c r="B1225"/>
      <c r="C1225"/>
      <c r="D1225"/>
      <c r="E1225"/>
      <c r="F1225"/>
      <c r="G1225"/>
      <c r="H1225"/>
      <c r="I1225"/>
      <c r="J1225"/>
      <c r="K1225"/>
      <c r="L1225"/>
      <c r="M1225"/>
      <c r="N1225"/>
      <c r="O1225"/>
      <c r="P1225" s="31"/>
    </row>
    <row r="1226" spans="1:16" ht="15" x14ac:dyDescent="0.25">
      <c r="A1226"/>
      <c r="B1226"/>
      <c r="C1226"/>
      <c r="D1226"/>
      <c r="E1226"/>
      <c r="F1226"/>
      <c r="G1226"/>
      <c r="H1226"/>
      <c r="I1226"/>
      <c r="J1226"/>
      <c r="K1226"/>
      <c r="L1226"/>
      <c r="M1226"/>
      <c r="N1226"/>
      <c r="O1226"/>
      <c r="P1226" s="31"/>
    </row>
    <row r="1227" spans="1:16" ht="15" x14ac:dyDescent="0.25">
      <c r="A1227"/>
      <c r="B1227"/>
      <c r="C1227"/>
      <c r="D1227"/>
      <c r="E1227"/>
      <c r="F1227"/>
      <c r="G1227"/>
      <c r="H1227"/>
      <c r="I1227"/>
      <c r="J1227"/>
      <c r="K1227"/>
      <c r="L1227"/>
      <c r="M1227"/>
      <c r="N1227"/>
      <c r="O1227"/>
      <c r="P1227" s="31"/>
    </row>
    <row r="1228" spans="1:16" ht="15" x14ac:dyDescent="0.25">
      <c r="A1228"/>
      <c r="B1228"/>
      <c r="C1228"/>
      <c r="D1228"/>
      <c r="E1228"/>
      <c r="F1228"/>
      <c r="G1228"/>
      <c r="H1228"/>
      <c r="I1228"/>
      <c r="J1228"/>
      <c r="K1228"/>
      <c r="L1228"/>
      <c r="M1228"/>
      <c r="N1228"/>
      <c r="O1228"/>
      <c r="P1228" s="31"/>
    </row>
    <row r="1229" spans="1:16" ht="15" x14ac:dyDescent="0.25">
      <c r="A1229"/>
      <c r="B1229"/>
      <c r="C1229"/>
      <c r="D1229"/>
      <c r="E1229"/>
      <c r="F1229"/>
      <c r="G1229"/>
      <c r="H1229"/>
      <c r="I1229"/>
      <c r="J1229"/>
      <c r="K1229"/>
      <c r="L1229"/>
      <c r="M1229"/>
      <c r="N1229"/>
      <c r="O1229"/>
      <c r="P1229" s="31"/>
    </row>
    <row r="1230" spans="1:16" ht="15" x14ac:dyDescent="0.25">
      <c r="A1230"/>
      <c r="B1230"/>
      <c r="C1230"/>
      <c r="D1230"/>
      <c r="E1230"/>
      <c r="F1230"/>
      <c r="G1230"/>
      <c r="H1230"/>
      <c r="I1230"/>
      <c r="J1230"/>
      <c r="K1230"/>
      <c r="L1230"/>
      <c r="M1230"/>
      <c r="N1230"/>
      <c r="O1230"/>
      <c r="P1230" s="31"/>
    </row>
    <row r="1231" spans="1:16" ht="15" x14ac:dyDescent="0.25">
      <c r="A1231"/>
      <c r="B1231"/>
      <c r="C1231"/>
      <c r="D1231"/>
      <c r="E1231"/>
      <c r="F1231"/>
      <c r="G1231"/>
      <c r="H1231"/>
      <c r="I1231"/>
      <c r="J1231"/>
      <c r="K1231"/>
      <c r="L1231"/>
      <c r="M1231"/>
      <c r="N1231"/>
      <c r="O1231"/>
      <c r="P1231" s="31"/>
    </row>
    <row r="1232" spans="1:16" ht="15" x14ac:dyDescent="0.25">
      <c r="A1232"/>
      <c r="B1232"/>
      <c r="C1232"/>
      <c r="D1232"/>
      <c r="E1232"/>
      <c r="F1232"/>
      <c r="G1232"/>
      <c r="H1232"/>
      <c r="I1232"/>
      <c r="J1232"/>
      <c r="K1232"/>
      <c r="L1232"/>
      <c r="M1232"/>
      <c r="N1232"/>
      <c r="O1232"/>
      <c r="P1232" s="31"/>
    </row>
    <row r="1233" spans="1:16" ht="15" x14ac:dyDescent="0.25">
      <c r="A1233"/>
      <c r="B1233"/>
      <c r="C1233"/>
      <c r="D1233"/>
      <c r="E1233"/>
      <c r="F1233"/>
      <c r="G1233"/>
      <c r="H1233"/>
      <c r="I1233"/>
      <c r="J1233"/>
      <c r="K1233"/>
      <c r="L1233"/>
      <c r="M1233"/>
      <c r="N1233"/>
      <c r="O1233"/>
      <c r="P1233" s="31"/>
    </row>
    <row r="1234" spans="1:16" ht="15" x14ac:dyDescent="0.25">
      <c r="A1234"/>
      <c r="B1234"/>
      <c r="C1234"/>
      <c r="D1234"/>
      <c r="E1234"/>
      <c r="F1234"/>
      <c r="G1234"/>
      <c r="H1234"/>
      <c r="I1234"/>
      <c r="J1234"/>
      <c r="K1234"/>
      <c r="L1234"/>
      <c r="M1234"/>
      <c r="N1234"/>
      <c r="O1234"/>
      <c r="P1234" s="31"/>
    </row>
    <row r="1235" spans="1:16" ht="15" x14ac:dyDescent="0.25">
      <c r="A1235"/>
      <c r="B1235"/>
      <c r="C1235"/>
      <c r="D1235"/>
      <c r="E1235"/>
      <c r="F1235"/>
      <c r="G1235"/>
      <c r="H1235"/>
      <c r="I1235"/>
      <c r="J1235"/>
      <c r="K1235"/>
      <c r="L1235"/>
      <c r="M1235"/>
      <c r="N1235"/>
      <c r="O1235"/>
      <c r="P1235" s="31"/>
    </row>
    <row r="1236" spans="1:16" ht="15" x14ac:dyDescent="0.25">
      <c r="A1236"/>
      <c r="B1236"/>
      <c r="C1236"/>
      <c r="D1236"/>
      <c r="E1236"/>
      <c r="F1236"/>
      <c r="G1236"/>
      <c r="H1236"/>
      <c r="I1236"/>
      <c r="J1236"/>
      <c r="K1236"/>
      <c r="L1236"/>
      <c r="M1236"/>
      <c r="N1236"/>
      <c r="O1236"/>
      <c r="P1236" s="31"/>
    </row>
    <row r="1237" spans="1:16" ht="15" x14ac:dyDescent="0.25">
      <c r="A1237"/>
      <c r="B1237"/>
      <c r="C1237"/>
      <c r="D1237"/>
      <c r="E1237"/>
      <c r="F1237"/>
      <c r="G1237"/>
      <c r="H1237"/>
      <c r="I1237"/>
      <c r="J1237"/>
      <c r="K1237"/>
      <c r="L1237"/>
      <c r="M1237"/>
      <c r="N1237"/>
      <c r="O1237"/>
      <c r="P1237" s="31"/>
    </row>
    <row r="1238" spans="1:16" ht="15" x14ac:dyDescent="0.25">
      <c r="A1238"/>
      <c r="B1238"/>
      <c r="C1238"/>
      <c r="D1238"/>
      <c r="E1238"/>
      <c r="F1238"/>
      <c r="G1238"/>
      <c r="H1238"/>
      <c r="I1238"/>
      <c r="J1238"/>
      <c r="K1238"/>
      <c r="L1238"/>
      <c r="M1238"/>
      <c r="N1238"/>
      <c r="O1238"/>
      <c r="P1238" s="31"/>
    </row>
    <row r="1239" spans="1:16" ht="15" x14ac:dyDescent="0.25">
      <c r="A1239"/>
      <c r="B1239"/>
      <c r="C1239"/>
      <c r="D1239"/>
      <c r="E1239"/>
      <c r="F1239"/>
      <c r="G1239"/>
      <c r="H1239"/>
      <c r="I1239"/>
      <c r="J1239"/>
      <c r="K1239"/>
      <c r="L1239"/>
      <c r="M1239"/>
      <c r="N1239"/>
      <c r="O1239"/>
      <c r="P1239" s="31"/>
    </row>
    <row r="1240" spans="1:16" ht="15" x14ac:dyDescent="0.25">
      <c r="A1240"/>
      <c r="B1240"/>
      <c r="C1240"/>
      <c r="D1240"/>
      <c r="E1240"/>
      <c r="F1240"/>
      <c r="G1240"/>
      <c r="H1240"/>
      <c r="I1240"/>
      <c r="J1240"/>
      <c r="K1240"/>
      <c r="L1240"/>
      <c r="M1240"/>
      <c r="N1240"/>
      <c r="O1240"/>
      <c r="P1240" s="31"/>
    </row>
    <row r="1241" spans="1:16" ht="15" x14ac:dyDescent="0.25">
      <c r="A1241"/>
      <c r="B1241"/>
      <c r="C1241"/>
      <c r="D1241"/>
      <c r="E1241"/>
      <c r="F1241"/>
      <c r="G1241"/>
      <c r="H1241"/>
      <c r="I1241"/>
      <c r="J1241"/>
      <c r="K1241"/>
      <c r="L1241"/>
      <c r="M1241"/>
      <c r="N1241"/>
      <c r="O1241"/>
      <c r="P1241" s="31"/>
    </row>
    <row r="1242" spans="1:16" ht="15" x14ac:dyDescent="0.25">
      <c r="A1242"/>
      <c r="B1242"/>
      <c r="C1242"/>
      <c r="D1242"/>
      <c r="E1242"/>
      <c r="F1242"/>
      <c r="G1242"/>
      <c r="H1242"/>
      <c r="I1242"/>
      <c r="J1242"/>
      <c r="K1242"/>
      <c r="L1242"/>
      <c r="M1242"/>
      <c r="N1242"/>
      <c r="O1242"/>
      <c r="P1242" s="31"/>
    </row>
    <row r="1243" spans="1:16" ht="15" x14ac:dyDescent="0.25">
      <c r="A1243"/>
      <c r="B1243"/>
      <c r="C1243"/>
      <c r="D1243"/>
      <c r="E1243"/>
      <c r="F1243"/>
      <c r="G1243"/>
      <c r="H1243"/>
      <c r="I1243"/>
      <c r="J1243"/>
      <c r="K1243"/>
      <c r="L1243"/>
      <c r="M1243"/>
      <c r="N1243"/>
      <c r="O1243"/>
      <c r="P1243" s="31"/>
    </row>
    <row r="1244" spans="1:16" ht="15" x14ac:dyDescent="0.25">
      <c r="A1244"/>
      <c r="B1244"/>
      <c r="C1244"/>
      <c r="D1244"/>
      <c r="E1244"/>
      <c r="F1244"/>
      <c r="G1244"/>
      <c r="H1244"/>
      <c r="I1244"/>
      <c r="J1244"/>
      <c r="K1244"/>
      <c r="L1244"/>
      <c r="M1244"/>
      <c r="N1244"/>
      <c r="O1244"/>
      <c r="P1244" s="31"/>
    </row>
    <row r="1245" spans="1:16" ht="15" x14ac:dyDescent="0.25">
      <c r="A1245"/>
      <c r="B1245"/>
      <c r="C1245"/>
      <c r="D1245"/>
      <c r="E1245"/>
      <c r="F1245"/>
      <c r="G1245"/>
      <c r="H1245"/>
      <c r="I1245"/>
      <c r="J1245"/>
      <c r="K1245"/>
      <c r="L1245"/>
      <c r="M1245"/>
      <c r="N1245"/>
      <c r="O1245"/>
      <c r="P1245" s="31"/>
    </row>
    <row r="1246" spans="1:16" ht="15" x14ac:dyDescent="0.25">
      <c r="A1246"/>
      <c r="B1246"/>
      <c r="C1246"/>
      <c r="D1246"/>
      <c r="E1246"/>
      <c r="F1246"/>
      <c r="G1246"/>
      <c r="H1246"/>
      <c r="I1246"/>
      <c r="J1246"/>
      <c r="K1246"/>
      <c r="L1246"/>
      <c r="M1246"/>
      <c r="N1246"/>
      <c r="O1246"/>
      <c r="P1246" s="31"/>
    </row>
    <row r="1247" spans="1:16" ht="15" x14ac:dyDescent="0.25">
      <c r="A1247"/>
      <c r="B1247"/>
      <c r="C1247"/>
      <c r="D1247"/>
      <c r="E1247"/>
      <c r="F1247"/>
      <c r="G1247"/>
      <c r="H1247"/>
      <c r="I1247"/>
      <c r="J1247"/>
      <c r="K1247"/>
      <c r="L1247"/>
      <c r="M1247"/>
      <c r="N1247"/>
      <c r="O1247"/>
      <c r="P1247" s="31"/>
    </row>
    <row r="1248" spans="1:16" ht="15" x14ac:dyDescent="0.25">
      <c r="A1248"/>
      <c r="B1248"/>
      <c r="C1248"/>
      <c r="D1248"/>
      <c r="E1248"/>
      <c r="F1248"/>
      <c r="G1248"/>
      <c r="H1248"/>
      <c r="I1248"/>
      <c r="J1248"/>
      <c r="K1248"/>
      <c r="L1248"/>
      <c r="M1248"/>
      <c r="N1248"/>
      <c r="O1248"/>
      <c r="P1248" s="31"/>
    </row>
    <row r="1249" spans="1:16" ht="15" x14ac:dyDescent="0.25">
      <c r="A1249"/>
      <c r="B1249"/>
      <c r="C1249"/>
      <c r="D1249"/>
      <c r="E1249"/>
      <c r="F1249"/>
      <c r="G1249"/>
      <c r="H1249"/>
      <c r="I1249"/>
      <c r="J1249"/>
      <c r="K1249"/>
      <c r="L1249"/>
      <c r="M1249"/>
      <c r="N1249"/>
      <c r="O1249"/>
      <c r="P1249" s="31"/>
    </row>
    <row r="1250" spans="1:16" ht="15" x14ac:dyDescent="0.25">
      <c r="A1250"/>
      <c r="B1250"/>
      <c r="C1250"/>
      <c r="D1250"/>
      <c r="E1250"/>
      <c r="F1250"/>
      <c r="G1250"/>
      <c r="H1250"/>
      <c r="I1250"/>
      <c r="J1250"/>
      <c r="K1250"/>
      <c r="L1250"/>
      <c r="M1250"/>
      <c r="N1250"/>
      <c r="O1250"/>
      <c r="P1250" s="31"/>
    </row>
    <row r="1251" spans="1:16" ht="15" x14ac:dyDescent="0.25">
      <c r="A1251"/>
      <c r="B1251"/>
      <c r="C1251"/>
      <c r="D1251"/>
      <c r="E1251"/>
      <c r="F1251"/>
      <c r="G1251"/>
      <c r="H1251"/>
      <c r="I1251"/>
      <c r="J1251"/>
      <c r="K1251"/>
      <c r="L1251"/>
      <c r="M1251"/>
      <c r="N1251"/>
      <c r="O1251"/>
      <c r="P1251" s="31"/>
    </row>
    <row r="1252" spans="1:16" ht="15" x14ac:dyDescent="0.25">
      <c r="A1252"/>
      <c r="B1252"/>
      <c r="C1252"/>
      <c r="D1252"/>
      <c r="E1252"/>
      <c r="F1252"/>
      <c r="G1252"/>
      <c r="H1252"/>
      <c r="I1252"/>
      <c r="J1252"/>
      <c r="K1252"/>
      <c r="L1252"/>
      <c r="M1252"/>
      <c r="N1252"/>
      <c r="O1252"/>
      <c r="P1252" s="31"/>
    </row>
    <row r="1253" spans="1:16" ht="15" x14ac:dyDescent="0.25">
      <c r="A1253"/>
      <c r="B1253"/>
      <c r="C1253"/>
      <c r="D1253"/>
      <c r="E1253"/>
      <c r="F1253"/>
      <c r="G1253"/>
      <c r="H1253"/>
      <c r="I1253"/>
      <c r="J1253"/>
      <c r="K1253"/>
      <c r="L1253"/>
      <c r="M1253"/>
      <c r="N1253"/>
      <c r="O1253"/>
      <c r="P1253" s="31"/>
    </row>
    <row r="1254" spans="1:16" ht="15" x14ac:dyDescent="0.25">
      <c r="A1254"/>
      <c r="B1254"/>
      <c r="C1254"/>
      <c r="D1254"/>
      <c r="E1254"/>
      <c r="F1254"/>
      <c r="G1254"/>
      <c r="H1254"/>
      <c r="I1254"/>
      <c r="J1254"/>
      <c r="K1254"/>
      <c r="L1254"/>
      <c r="M1254"/>
      <c r="N1254"/>
      <c r="O1254"/>
      <c r="P1254" s="31"/>
    </row>
    <row r="1255" spans="1:16" ht="15" x14ac:dyDescent="0.25">
      <c r="A1255"/>
      <c r="B1255"/>
      <c r="C1255"/>
      <c r="D1255"/>
      <c r="E1255"/>
      <c r="F1255"/>
      <c r="G1255"/>
      <c r="H1255"/>
      <c r="I1255"/>
      <c r="J1255"/>
      <c r="K1255"/>
      <c r="L1255"/>
      <c r="M1255"/>
      <c r="N1255"/>
      <c r="O1255"/>
      <c r="P1255" s="31"/>
    </row>
    <row r="1256" spans="1:16" ht="15" x14ac:dyDescent="0.25">
      <c r="A1256"/>
      <c r="B1256"/>
      <c r="C1256"/>
      <c r="D1256"/>
      <c r="E1256"/>
      <c r="F1256"/>
      <c r="G1256"/>
      <c r="H1256"/>
      <c r="I1256"/>
      <c r="J1256"/>
      <c r="K1256"/>
      <c r="L1256"/>
      <c r="M1256"/>
      <c r="N1256"/>
      <c r="O1256"/>
      <c r="P1256" s="31"/>
    </row>
    <row r="1257" spans="1:16" ht="15" x14ac:dyDescent="0.25">
      <c r="A1257"/>
      <c r="B1257"/>
      <c r="C1257"/>
      <c r="D1257"/>
      <c r="E1257"/>
      <c r="F1257"/>
      <c r="G1257"/>
      <c r="H1257"/>
      <c r="I1257"/>
      <c r="J1257"/>
      <c r="K1257"/>
      <c r="L1257"/>
      <c r="M1257"/>
      <c r="N1257"/>
      <c r="O1257"/>
      <c r="P1257" s="31"/>
    </row>
    <row r="1258" spans="1:16" ht="15" x14ac:dyDescent="0.25">
      <c r="A1258"/>
      <c r="B1258"/>
      <c r="C1258"/>
      <c r="D1258"/>
      <c r="E1258"/>
      <c r="F1258"/>
      <c r="G1258"/>
      <c r="H1258"/>
      <c r="I1258"/>
      <c r="J1258"/>
      <c r="K1258"/>
      <c r="L1258"/>
      <c r="M1258"/>
      <c r="N1258"/>
      <c r="O1258"/>
      <c r="P1258" s="31"/>
    </row>
    <row r="1259" spans="1:16" ht="15" x14ac:dyDescent="0.25">
      <c r="A1259"/>
      <c r="B1259"/>
      <c r="C1259"/>
      <c r="D1259"/>
      <c r="E1259"/>
      <c r="F1259"/>
      <c r="G1259"/>
      <c r="H1259"/>
      <c r="I1259"/>
      <c r="J1259"/>
      <c r="K1259"/>
      <c r="L1259"/>
      <c r="M1259"/>
      <c r="N1259"/>
      <c r="O1259"/>
      <c r="P1259" s="31"/>
    </row>
    <row r="1260" spans="1:16" ht="15" x14ac:dyDescent="0.25">
      <c r="A1260"/>
      <c r="B1260"/>
      <c r="C1260"/>
      <c r="D1260"/>
      <c r="E1260"/>
      <c r="F1260"/>
      <c r="G1260"/>
      <c r="H1260"/>
      <c r="I1260"/>
      <c r="J1260"/>
      <c r="K1260"/>
      <c r="L1260"/>
      <c r="M1260"/>
      <c r="N1260"/>
      <c r="O1260"/>
      <c r="P1260" s="31"/>
    </row>
    <row r="1261" spans="1:16" ht="15" x14ac:dyDescent="0.25">
      <c r="A1261"/>
      <c r="B1261"/>
      <c r="C1261"/>
      <c r="D1261"/>
      <c r="E1261"/>
      <c r="F1261"/>
      <c r="G1261"/>
      <c r="H1261"/>
      <c r="I1261"/>
      <c r="J1261"/>
      <c r="K1261"/>
      <c r="L1261"/>
      <c r="M1261"/>
      <c r="N1261"/>
      <c r="O1261"/>
      <c r="P1261" s="31"/>
    </row>
    <row r="1262" spans="1:16" ht="15" x14ac:dyDescent="0.25">
      <c r="A1262"/>
      <c r="B1262"/>
      <c r="C1262"/>
      <c r="D1262"/>
      <c r="E1262"/>
      <c r="F1262"/>
      <c r="G1262"/>
      <c r="H1262"/>
      <c r="I1262"/>
      <c r="J1262"/>
      <c r="K1262"/>
      <c r="L1262"/>
      <c r="M1262"/>
      <c r="N1262"/>
      <c r="O1262"/>
      <c r="P1262" s="31"/>
    </row>
    <row r="1263" spans="1:16" ht="15" x14ac:dyDescent="0.25">
      <c r="A1263"/>
      <c r="B1263"/>
      <c r="C1263"/>
      <c r="D1263"/>
      <c r="E1263"/>
      <c r="F1263"/>
      <c r="G1263"/>
      <c r="H1263"/>
      <c r="I1263"/>
      <c r="J1263"/>
      <c r="K1263"/>
      <c r="L1263"/>
      <c r="M1263"/>
      <c r="N1263"/>
      <c r="O1263"/>
      <c r="P1263" s="31"/>
    </row>
    <row r="1264" spans="1:16" ht="15" x14ac:dyDescent="0.25">
      <c r="A1264"/>
      <c r="B1264"/>
      <c r="C1264"/>
      <c r="D1264"/>
      <c r="E1264"/>
      <c r="F1264"/>
      <c r="G1264"/>
      <c r="H1264"/>
      <c r="I1264"/>
      <c r="J1264"/>
      <c r="K1264"/>
      <c r="L1264"/>
      <c r="M1264"/>
      <c r="N1264"/>
      <c r="O1264"/>
      <c r="P1264" s="31"/>
    </row>
    <row r="1265" spans="1:16" ht="15" x14ac:dyDescent="0.25">
      <c r="A1265"/>
      <c r="B1265"/>
      <c r="C1265"/>
      <c r="D1265"/>
      <c r="E1265"/>
      <c r="F1265"/>
      <c r="G1265"/>
      <c r="H1265"/>
      <c r="I1265"/>
      <c r="J1265"/>
      <c r="K1265"/>
      <c r="L1265"/>
      <c r="M1265"/>
      <c r="N1265"/>
      <c r="O1265"/>
      <c r="P1265" s="31"/>
    </row>
    <row r="1266" spans="1:16" ht="15" x14ac:dyDescent="0.25">
      <c r="A1266"/>
      <c r="B1266"/>
      <c r="C1266"/>
      <c r="D1266"/>
      <c r="E1266"/>
      <c r="F1266"/>
      <c r="G1266"/>
      <c r="H1266"/>
      <c r="I1266"/>
      <c r="J1266"/>
      <c r="K1266"/>
      <c r="L1266"/>
      <c r="M1266"/>
      <c r="N1266"/>
      <c r="O1266"/>
      <c r="P1266" s="31"/>
    </row>
    <row r="1267" spans="1:16" ht="15" x14ac:dyDescent="0.25">
      <c r="A1267"/>
      <c r="B1267"/>
      <c r="C1267"/>
      <c r="D1267"/>
      <c r="E1267"/>
      <c r="F1267"/>
      <c r="G1267"/>
      <c r="H1267"/>
      <c r="I1267"/>
      <c r="J1267"/>
      <c r="K1267"/>
      <c r="L1267"/>
      <c r="M1267"/>
      <c r="N1267"/>
      <c r="O1267"/>
      <c r="P1267" s="31"/>
    </row>
    <row r="1268" spans="1:16" ht="15" x14ac:dyDescent="0.25">
      <c r="A1268"/>
      <c r="B1268"/>
      <c r="C1268"/>
      <c r="D1268"/>
      <c r="E1268"/>
      <c r="F1268"/>
      <c r="G1268"/>
      <c r="H1268"/>
      <c r="I1268"/>
      <c r="J1268"/>
      <c r="K1268"/>
      <c r="L1268"/>
      <c r="M1268"/>
      <c r="N1268"/>
      <c r="O1268"/>
      <c r="P1268" s="31"/>
    </row>
    <row r="1269" spans="1:16" ht="15" x14ac:dyDescent="0.25">
      <c r="A1269"/>
      <c r="B1269"/>
      <c r="C1269"/>
      <c r="D1269"/>
      <c r="E1269"/>
      <c r="F1269"/>
      <c r="G1269"/>
      <c r="H1269"/>
      <c r="I1269"/>
      <c r="J1269"/>
      <c r="K1269"/>
      <c r="L1269"/>
      <c r="M1269"/>
      <c r="N1269"/>
      <c r="O1269"/>
      <c r="P1269" s="31"/>
    </row>
    <row r="1270" spans="1:16" ht="15" x14ac:dyDescent="0.25">
      <c r="A1270"/>
      <c r="B1270"/>
      <c r="C1270"/>
      <c r="D1270"/>
      <c r="E1270"/>
      <c r="F1270"/>
      <c r="G1270"/>
      <c r="H1270"/>
      <c r="I1270"/>
      <c r="J1270"/>
      <c r="K1270"/>
      <c r="L1270"/>
      <c r="M1270"/>
      <c r="N1270"/>
      <c r="O1270"/>
      <c r="P1270" s="31"/>
    </row>
    <row r="1271" spans="1:16" ht="15" x14ac:dyDescent="0.25">
      <c r="A1271"/>
      <c r="B1271"/>
      <c r="C1271"/>
      <c r="D1271"/>
      <c r="E1271"/>
      <c r="F1271"/>
      <c r="G1271"/>
      <c r="H1271"/>
      <c r="I1271"/>
      <c r="J1271"/>
      <c r="K1271"/>
      <c r="L1271"/>
      <c r="M1271"/>
      <c r="N1271"/>
      <c r="O1271"/>
      <c r="P1271" s="31"/>
    </row>
    <row r="1272" spans="1:16" ht="15" x14ac:dyDescent="0.25">
      <c r="A1272"/>
      <c r="B1272"/>
      <c r="C1272"/>
      <c r="D1272"/>
      <c r="E1272"/>
      <c r="F1272"/>
      <c r="G1272"/>
      <c r="H1272"/>
      <c r="I1272"/>
      <c r="J1272"/>
      <c r="K1272"/>
      <c r="L1272"/>
      <c r="M1272"/>
      <c r="N1272"/>
      <c r="O1272"/>
      <c r="P1272" s="31"/>
    </row>
    <row r="1273" spans="1:16" ht="15" x14ac:dyDescent="0.25">
      <c r="A1273"/>
      <c r="B1273"/>
      <c r="C1273"/>
      <c r="D1273"/>
      <c r="E1273"/>
      <c r="F1273"/>
      <c r="G1273"/>
      <c r="H1273"/>
      <c r="I1273"/>
      <c r="J1273"/>
      <c r="K1273"/>
      <c r="L1273"/>
      <c r="M1273"/>
      <c r="N1273"/>
      <c r="O1273"/>
      <c r="P1273" s="31"/>
    </row>
    <row r="1274" spans="1:16" ht="15" x14ac:dyDescent="0.25">
      <c r="A1274"/>
      <c r="B1274"/>
      <c r="C1274"/>
      <c r="D1274"/>
      <c r="E1274"/>
      <c r="F1274"/>
      <c r="G1274"/>
      <c r="H1274"/>
      <c r="I1274"/>
      <c r="J1274"/>
      <c r="K1274"/>
      <c r="L1274"/>
      <c r="M1274"/>
      <c r="N1274"/>
      <c r="O1274"/>
      <c r="P1274" s="31"/>
    </row>
    <row r="1275" spans="1:16" ht="15" x14ac:dyDescent="0.25">
      <c r="A1275"/>
      <c r="B1275"/>
      <c r="C1275"/>
      <c r="D1275"/>
      <c r="E1275"/>
      <c r="F1275"/>
      <c r="G1275"/>
      <c r="H1275"/>
      <c r="I1275"/>
      <c r="J1275"/>
      <c r="K1275"/>
      <c r="L1275"/>
      <c r="M1275"/>
      <c r="N1275"/>
      <c r="O1275"/>
      <c r="P1275" s="31"/>
    </row>
    <row r="1276" spans="1:16" ht="15" x14ac:dyDescent="0.25">
      <c r="A1276"/>
      <c r="B1276"/>
      <c r="C1276"/>
      <c r="D1276"/>
      <c r="E1276"/>
      <c r="F1276"/>
      <c r="G1276"/>
      <c r="H1276"/>
      <c r="I1276"/>
      <c r="J1276"/>
      <c r="K1276"/>
      <c r="L1276"/>
      <c r="M1276"/>
      <c r="N1276"/>
      <c r="O1276"/>
      <c r="P1276" s="31"/>
    </row>
    <row r="1277" spans="1:16" ht="15" x14ac:dyDescent="0.25">
      <c r="A1277"/>
      <c r="B1277"/>
      <c r="C1277"/>
      <c r="D1277"/>
      <c r="E1277"/>
      <c r="F1277"/>
      <c r="G1277"/>
      <c r="H1277"/>
      <c r="I1277"/>
      <c r="J1277"/>
      <c r="K1277"/>
      <c r="L1277"/>
      <c r="M1277"/>
      <c r="N1277"/>
      <c r="O1277"/>
      <c r="P1277" s="31"/>
    </row>
    <row r="1278" spans="1:16" ht="15" x14ac:dyDescent="0.25">
      <c r="A1278"/>
      <c r="B1278"/>
      <c r="C1278"/>
      <c r="D1278"/>
      <c r="E1278"/>
      <c r="F1278"/>
      <c r="G1278"/>
      <c r="H1278"/>
      <c r="I1278"/>
      <c r="J1278"/>
      <c r="K1278"/>
      <c r="L1278"/>
      <c r="M1278"/>
      <c r="N1278"/>
      <c r="O1278"/>
      <c r="P1278" s="31"/>
    </row>
    <row r="1279" spans="1:16" ht="15" x14ac:dyDescent="0.25">
      <c r="A1279"/>
      <c r="B1279"/>
      <c r="C1279"/>
      <c r="D1279"/>
      <c r="E1279"/>
      <c r="F1279"/>
      <c r="G1279"/>
      <c r="H1279"/>
      <c r="I1279"/>
      <c r="J1279"/>
      <c r="K1279"/>
      <c r="L1279"/>
      <c r="M1279"/>
      <c r="N1279"/>
      <c r="O1279"/>
      <c r="P1279" s="31"/>
    </row>
    <row r="1280" spans="1:16" ht="15" x14ac:dyDescent="0.25">
      <c r="A1280"/>
      <c r="B1280"/>
      <c r="C1280"/>
      <c r="D1280"/>
      <c r="E1280"/>
      <c r="F1280"/>
      <c r="G1280"/>
      <c r="H1280"/>
      <c r="I1280"/>
      <c r="J1280"/>
      <c r="K1280"/>
      <c r="L1280"/>
      <c r="M1280"/>
      <c r="N1280"/>
      <c r="O1280"/>
      <c r="P1280" s="31"/>
    </row>
    <row r="1281" spans="1:16" ht="15" x14ac:dyDescent="0.25">
      <c r="A1281"/>
      <c r="B1281"/>
      <c r="C1281"/>
      <c r="D1281"/>
      <c r="E1281"/>
      <c r="F1281"/>
      <c r="G1281"/>
      <c r="H1281"/>
      <c r="I1281"/>
      <c r="J1281"/>
      <c r="K1281"/>
      <c r="L1281"/>
      <c r="M1281"/>
      <c r="N1281"/>
      <c r="O1281"/>
      <c r="P1281" s="31"/>
    </row>
    <row r="1282" spans="1:16" ht="15" x14ac:dyDescent="0.25">
      <c r="A1282"/>
      <c r="B1282"/>
      <c r="C1282"/>
      <c r="D1282"/>
      <c r="E1282"/>
      <c r="F1282"/>
      <c r="G1282"/>
      <c r="H1282"/>
      <c r="I1282"/>
      <c r="J1282"/>
      <c r="K1282"/>
      <c r="L1282"/>
      <c r="M1282"/>
      <c r="N1282"/>
      <c r="O1282"/>
      <c r="P1282" s="31"/>
    </row>
    <row r="1283" spans="1:16" ht="15" x14ac:dyDescent="0.25">
      <c r="A1283"/>
      <c r="B1283"/>
      <c r="C1283"/>
      <c r="D1283"/>
      <c r="E1283"/>
      <c r="F1283"/>
      <c r="G1283"/>
      <c r="H1283"/>
      <c r="I1283"/>
      <c r="J1283"/>
      <c r="K1283"/>
      <c r="L1283"/>
      <c r="M1283"/>
      <c r="N1283"/>
      <c r="O1283"/>
      <c r="P1283" s="31"/>
    </row>
    <row r="1284" spans="1:16" ht="15" x14ac:dyDescent="0.25">
      <c r="A1284"/>
      <c r="B1284"/>
      <c r="C1284"/>
      <c r="D1284"/>
      <c r="E1284"/>
      <c r="F1284"/>
      <c r="G1284"/>
      <c r="H1284"/>
      <c r="I1284"/>
      <c r="J1284"/>
      <c r="K1284"/>
      <c r="L1284"/>
      <c r="M1284"/>
      <c r="N1284"/>
      <c r="O1284"/>
      <c r="P1284" s="31"/>
    </row>
    <row r="1285" spans="1:16" ht="15" x14ac:dyDescent="0.25">
      <c r="A1285"/>
      <c r="B1285"/>
      <c r="C1285"/>
      <c r="D1285"/>
      <c r="E1285"/>
      <c r="F1285"/>
      <c r="G1285"/>
      <c r="H1285"/>
      <c r="I1285"/>
      <c r="J1285"/>
      <c r="K1285"/>
      <c r="L1285"/>
      <c r="M1285"/>
      <c r="N1285"/>
      <c r="O1285"/>
      <c r="P1285" s="31"/>
    </row>
    <row r="1286" spans="1:16" ht="15" x14ac:dyDescent="0.25">
      <c r="A1286"/>
      <c r="B1286"/>
      <c r="C1286"/>
      <c r="D1286"/>
      <c r="E1286"/>
      <c r="F1286"/>
      <c r="G1286"/>
      <c r="H1286"/>
      <c r="I1286"/>
      <c r="J1286"/>
      <c r="K1286"/>
      <c r="L1286"/>
      <c r="M1286"/>
      <c r="N1286"/>
      <c r="O1286"/>
      <c r="P1286" s="31"/>
    </row>
    <row r="1287" spans="1:16" ht="15" x14ac:dyDescent="0.25">
      <c r="A1287"/>
      <c r="B1287"/>
      <c r="C1287"/>
      <c r="D1287"/>
      <c r="E1287"/>
      <c r="F1287"/>
      <c r="G1287"/>
      <c r="H1287"/>
      <c r="I1287"/>
      <c r="J1287"/>
      <c r="K1287"/>
      <c r="L1287"/>
      <c r="M1287"/>
      <c r="N1287"/>
      <c r="O1287"/>
      <c r="P1287" s="31"/>
    </row>
    <row r="1288" spans="1:16" ht="15" x14ac:dyDescent="0.25">
      <c r="A1288"/>
      <c r="B1288"/>
      <c r="C1288"/>
      <c r="D1288"/>
      <c r="E1288"/>
      <c r="F1288"/>
      <c r="G1288"/>
      <c r="H1288"/>
      <c r="I1288"/>
      <c r="J1288"/>
      <c r="K1288"/>
      <c r="L1288"/>
      <c r="M1288"/>
      <c r="N1288"/>
      <c r="O1288"/>
      <c r="P1288" s="31"/>
    </row>
    <row r="1289" spans="1:16" ht="15" x14ac:dyDescent="0.25">
      <c r="A1289"/>
      <c r="B1289"/>
      <c r="C1289"/>
      <c r="D1289"/>
      <c r="E1289"/>
      <c r="F1289"/>
      <c r="G1289"/>
      <c r="H1289"/>
      <c r="I1289"/>
      <c r="J1289"/>
      <c r="K1289"/>
      <c r="L1289"/>
      <c r="M1289"/>
      <c r="N1289"/>
      <c r="O1289"/>
      <c r="P1289" s="31"/>
    </row>
    <row r="1290" spans="1:16" ht="15" x14ac:dyDescent="0.25">
      <c r="A1290"/>
      <c r="B1290"/>
      <c r="C1290"/>
      <c r="D1290"/>
      <c r="E1290"/>
      <c r="F1290"/>
      <c r="G1290"/>
      <c r="H1290"/>
      <c r="I1290"/>
      <c r="J1290"/>
      <c r="K1290"/>
      <c r="L1290"/>
      <c r="M1290"/>
      <c r="N1290"/>
      <c r="O1290"/>
      <c r="P1290" s="31"/>
    </row>
    <row r="1291" spans="1:16" ht="15" x14ac:dyDescent="0.25">
      <c r="A1291"/>
      <c r="B1291"/>
      <c r="C1291"/>
      <c r="D1291"/>
      <c r="E1291"/>
      <c r="F1291"/>
      <c r="G1291"/>
      <c r="H1291"/>
      <c r="I1291"/>
      <c r="J1291"/>
      <c r="K1291"/>
      <c r="L1291"/>
      <c r="M1291"/>
      <c r="N1291"/>
      <c r="O1291"/>
      <c r="P1291" s="31"/>
    </row>
    <row r="1292" spans="1:16" ht="15" x14ac:dyDescent="0.25">
      <c r="A1292"/>
      <c r="B1292"/>
      <c r="C1292"/>
      <c r="D1292"/>
      <c r="E1292"/>
      <c r="F1292"/>
      <c r="G1292"/>
      <c r="H1292"/>
      <c r="I1292"/>
      <c r="J1292"/>
      <c r="K1292"/>
      <c r="L1292"/>
      <c r="M1292"/>
      <c r="N1292"/>
      <c r="O1292"/>
      <c r="P1292" s="31"/>
    </row>
    <row r="1293" spans="1:16" ht="15" x14ac:dyDescent="0.25">
      <c r="A1293"/>
      <c r="B1293"/>
      <c r="C1293"/>
      <c r="D1293"/>
      <c r="E1293"/>
      <c r="F1293"/>
      <c r="G1293"/>
      <c r="H1293"/>
      <c r="I1293"/>
      <c r="J1293"/>
      <c r="K1293"/>
      <c r="L1293"/>
      <c r="M1293"/>
      <c r="N1293"/>
      <c r="O1293"/>
      <c r="P1293" s="31"/>
    </row>
    <row r="1294" spans="1:16" ht="15" x14ac:dyDescent="0.25">
      <c r="A1294"/>
      <c r="B1294"/>
      <c r="C1294"/>
      <c r="D1294"/>
      <c r="E1294"/>
      <c r="F1294"/>
      <c r="G1294"/>
      <c r="H1294"/>
      <c r="I1294"/>
      <c r="J1294"/>
      <c r="K1294"/>
      <c r="L1294"/>
      <c r="M1294"/>
      <c r="N1294"/>
      <c r="O1294"/>
      <c r="P1294" s="31"/>
    </row>
    <row r="1295" spans="1:16" ht="15" x14ac:dyDescent="0.25">
      <c r="A1295"/>
      <c r="B1295"/>
      <c r="C1295"/>
      <c r="D1295"/>
      <c r="E1295"/>
      <c r="F1295"/>
      <c r="G1295"/>
      <c r="H1295"/>
      <c r="I1295"/>
      <c r="J1295"/>
      <c r="K1295"/>
      <c r="L1295"/>
      <c r="M1295"/>
      <c r="N1295"/>
      <c r="O1295"/>
      <c r="P1295" s="31"/>
    </row>
    <row r="1296" spans="1:16" ht="15" x14ac:dyDescent="0.25">
      <c r="A1296"/>
      <c r="B1296"/>
      <c r="C1296"/>
      <c r="D1296"/>
      <c r="E1296"/>
      <c r="F1296"/>
      <c r="G1296"/>
      <c r="H1296"/>
      <c r="I1296"/>
      <c r="J1296"/>
      <c r="K1296"/>
      <c r="L1296"/>
      <c r="M1296"/>
      <c r="N1296"/>
      <c r="O1296"/>
      <c r="P1296" s="31"/>
    </row>
    <row r="1297" spans="1:16" ht="15" x14ac:dyDescent="0.25">
      <c r="A1297"/>
      <c r="B1297"/>
      <c r="C1297"/>
      <c r="D1297"/>
      <c r="E1297"/>
      <c r="F1297"/>
      <c r="G1297"/>
      <c r="H1297"/>
      <c r="I1297"/>
      <c r="J1297"/>
      <c r="K1297"/>
      <c r="L1297"/>
      <c r="M1297"/>
      <c r="N1297"/>
      <c r="O1297"/>
      <c r="P1297" s="31"/>
    </row>
    <row r="1298" spans="1:16" ht="15" x14ac:dyDescent="0.25">
      <c r="A1298"/>
      <c r="B1298"/>
      <c r="C1298"/>
      <c r="D1298"/>
      <c r="E1298"/>
      <c r="F1298"/>
      <c r="G1298"/>
      <c r="H1298"/>
      <c r="I1298"/>
      <c r="J1298"/>
      <c r="K1298"/>
      <c r="L1298"/>
      <c r="M1298"/>
      <c r="N1298"/>
      <c r="O1298"/>
      <c r="P1298" s="31"/>
    </row>
    <row r="1299" spans="1:16" ht="15" x14ac:dyDescent="0.25">
      <c r="A1299"/>
      <c r="B1299"/>
      <c r="C1299"/>
      <c r="D1299"/>
      <c r="E1299"/>
      <c r="F1299"/>
      <c r="G1299"/>
      <c r="H1299"/>
      <c r="I1299"/>
      <c r="J1299"/>
      <c r="K1299"/>
      <c r="L1299"/>
      <c r="M1299"/>
      <c r="N1299"/>
      <c r="O1299"/>
      <c r="P1299" s="31"/>
    </row>
    <row r="1300" spans="1:16" ht="15" x14ac:dyDescent="0.25">
      <c r="A1300"/>
      <c r="B1300"/>
      <c r="C1300"/>
      <c r="D1300"/>
      <c r="E1300"/>
      <c r="F1300"/>
      <c r="G1300"/>
      <c r="H1300"/>
      <c r="I1300"/>
      <c r="J1300"/>
      <c r="K1300"/>
      <c r="L1300"/>
      <c r="M1300"/>
      <c r="N1300"/>
      <c r="O1300"/>
      <c r="P1300" s="31"/>
    </row>
    <row r="1301" spans="1:16" ht="15" x14ac:dyDescent="0.25">
      <c r="A1301"/>
      <c r="B1301"/>
      <c r="C1301"/>
      <c r="D1301"/>
      <c r="E1301"/>
      <c r="F1301"/>
      <c r="G1301"/>
      <c r="H1301"/>
      <c r="I1301"/>
      <c r="J1301"/>
      <c r="K1301"/>
      <c r="L1301"/>
      <c r="M1301"/>
      <c r="N1301"/>
      <c r="O1301"/>
      <c r="P1301" s="31"/>
    </row>
    <row r="1302" spans="1:16" ht="15" x14ac:dyDescent="0.25">
      <c r="A1302"/>
      <c r="B1302"/>
      <c r="C1302"/>
      <c r="D1302"/>
      <c r="E1302"/>
      <c r="F1302"/>
      <c r="G1302"/>
      <c r="H1302"/>
      <c r="I1302"/>
      <c r="J1302"/>
      <c r="K1302"/>
      <c r="L1302"/>
      <c r="M1302"/>
      <c r="N1302"/>
      <c r="O1302"/>
      <c r="P1302" s="31"/>
    </row>
    <row r="1303" spans="1:16" ht="15" x14ac:dyDescent="0.25">
      <c r="A1303"/>
      <c r="B1303"/>
      <c r="C1303"/>
      <c r="D1303"/>
      <c r="E1303"/>
      <c r="F1303"/>
      <c r="G1303"/>
      <c r="H1303"/>
      <c r="I1303"/>
      <c r="J1303"/>
      <c r="K1303"/>
      <c r="L1303"/>
      <c r="M1303"/>
      <c r="N1303"/>
      <c r="O1303"/>
      <c r="P1303" s="31"/>
    </row>
    <row r="1304" spans="1:16" ht="15" x14ac:dyDescent="0.25">
      <c r="A1304"/>
      <c r="B1304"/>
      <c r="C1304"/>
      <c r="D1304"/>
      <c r="E1304"/>
      <c r="F1304"/>
      <c r="G1304"/>
      <c r="H1304"/>
      <c r="I1304"/>
      <c r="J1304"/>
      <c r="K1304"/>
      <c r="L1304"/>
      <c r="M1304"/>
      <c r="N1304"/>
      <c r="O1304"/>
      <c r="P1304" s="31"/>
    </row>
    <row r="1305" spans="1:16" ht="15" x14ac:dyDescent="0.25">
      <c r="A1305"/>
      <c r="B1305"/>
      <c r="C1305"/>
      <c r="D1305"/>
      <c r="E1305"/>
      <c r="F1305"/>
      <c r="G1305"/>
      <c r="H1305"/>
      <c r="I1305"/>
      <c r="J1305"/>
      <c r="K1305"/>
      <c r="L1305"/>
      <c r="M1305"/>
      <c r="N1305"/>
      <c r="O1305"/>
      <c r="P1305" s="31"/>
    </row>
    <row r="1306" spans="1:16" ht="15" x14ac:dyDescent="0.25">
      <c r="A1306"/>
      <c r="B1306"/>
      <c r="C1306"/>
      <c r="D1306"/>
      <c r="E1306"/>
      <c r="F1306"/>
      <c r="G1306"/>
      <c r="H1306"/>
      <c r="I1306"/>
      <c r="J1306"/>
      <c r="K1306"/>
      <c r="L1306"/>
      <c r="M1306"/>
      <c r="N1306"/>
      <c r="O1306"/>
      <c r="P1306" s="31"/>
    </row>
    <row r="1307" spans="1:16" ht="15" x14ac:dyDescent="0.25">
      <c r="A1307"/>
      <c r="B1307"/>
      <c r="C1307"/>
      <c r="D1307"/>
      <c r="E1307"/>
      <c r="F1307"/>
      <c r="G1307"/>
      <c r="H1307"/>
      <c r="I1307"/>
      <c r="J1307"/>
      <c r="K1307"/>
      <c r="L1307"/>
      <c r="M1307"/>
      <c r="N1307"/>
      <c r="O1307"/>
      <c r="P1307" s="31"/>
    </row>
    <row r="1308" spans="1:16" ht="15" x14ac:dyDescent="0.25">
      <c r="A1308"/>
      <c r="B1308"/>
      <c r="C1308"/>
      <c r="D1308"/>
      <c r="E1308"/>
      <c r="F1308"/>
      <c r="G1308"/>
      <c r="H1308"/>
      <c r="I1308"/>
      <c r="J1308"/>
      <c r="K1308"/>
      <c r="L1308"/>
      <c r="M1308"/>
      <c r="N1308"/>
      <c r="O1308"/>
      <c r="P1308" s="31"/>
    </row>
    <row r="1309" spans="1:16" ht="15" x14ac:dyDescent="0.25">
      <c r="A1309"/>
      <c r="B1309"/>
      <c r="C1309"/>
      <c r="D1309"/>
      <c r="E1309"/>
      <c r="F1309"/>
      <c r="G1309"/>
      <c r="H1309"/>
      <c r="I1309"/>
      <c r="J1309"/>
      <c r="K1309"/>
      <c r="L1309"/>
      <c r="M1309"/>
      <c r="N1309"/>
      <c r="O1309"/>
      <c r="P1309" s="31"/>
    </row>
    <row r="1310" spans="1:16" ht="15" x14ac:dyDescent="0.25">
      <c r="A1310"/>
      <c r="B1310"/>
      <c r="C1310"/>
      <c r="D1310"/>
      <c r="E1310"/>
      <c r="F1310"/>
      <c r="G1310"/>
      <c r="H1310"/>
      <c r="I1310"/>
      <c r="J1310"/>
      <c r="K1310"/>
      <c r="L1310"/>
      <c r="M1310"/>
      <c r="N1310"/>
      <c r="O1310"/>
      <c r="P1310" s="31"/>
    </row>
    <row r="1311" spans="1:16" ht="15" x14ac:dyDescent="0.25">
      <c r="A1311"/>
      <c r="B1311"/>
      <c r="C1311"/>
      <c r="D1311"/>
      <c r="E1311"/>
      <c r="F1311"/>
      <c r="G1311"/>
      <c r="H1311"/>
      <c r="I1311"/>
      <c r="J1311"/>
      <c r="K1311"/>
      <c r="L1311"/>
      <c r="M1311"/>
      <c r="N1311"/>
      <c r="O1311"/>
      <c r="P1311" s="31"/>
    </row>
    <row r="1312" spans="1:16" ht="15" x14ac:dyDescent="0.25">
      <c r="A1312"/>
      <c r="B1312"/>
      <c r="C1312"/>
      <c r="D1312"/>
      <c r="E1312"/>
      <c r="F1312"/>
      <c r="G1312"/>
      <c r="H1312"/>
      <c r="I1312"/>
      <c r="J1312"/>
      <c r="K1312"/>
      <c r="L1312"/>
      <c r="M1312"/>
      <c r="N1312"/>
      <c r="O1312"/>
      <c r="P1312" s="31"/>
    </row>
    <row r="1313" spans="1:16" ht="15" x14ac:dyDescent="0.25">
      <c r="A1313"/>
      <c r="B1313"/>
      <c r="C1313"/>
      <c r="D1313"/>
      <c r="E1313"/>
      <c r="F1313"/>
      <c r="G1313"/>
      <c r="H1313"/>
      <c r="I1313"/>
      <c r="J1313"/>
      <c r="K1313"/>
      <c r="L1313"/>
      <c r="M1313"/>
      <c r="N1313"/>
      <c r="O1313"/>
      <c r="P1313" s="31"/>
    </row>
    <row r="1314" spans="1:16" ht="15" x14ac:dyDescent="0.25">
      <c r="A1314"/>
      <c r="B1314"/>
      <c r="C1314"/>
      <c r="D1314"/>
      <c r="E1314"/>
      <c r="F1314"/>
      <c r="G1314"/>
      <c r="H1314"/>
      <c r="I1314"/>
      <c r="J1314"/>
      <c r="K1314"/>
      <c r="L1314"/>
      <c r="M1314"/>
      <c r="N1314"/>
      <c r="O1314"/>
      <c r="P1314" s="31"/>
    </row>
    <row r="1315" spans="1:16" ht="15" x14ac:dyDescent="0.25">
      <c r="A1315"/>
      <c r="B1315"/>
      <c r="C1315"/>
      <c r="D1315"/>
      <c r="E1315"/>
      <c r="F1315"/>
      <c r="G1315"/>
      <c r="H1315"/>
      <c r="I1315"/>
      <c r="J1315"/>
      <c r="K1315"/>
      <c r="L1315"/>
      <c r="M1315"/>
      <c r="N1315"/>
      <c r="O1315"/>
      <c r="P1315" s="31"/>
    </row>
    <row r="1316" spans="1:16" ht="15" x14ac:dyDescent="0.25">
      <c r="A1316"/>
      <c r="B1316"/>
      <c r="C1316"/>
      <c r="D1316"/>
      <c r="E1316"/>
      <c r="F1316"/>
      <c r="G1316"/>
      <c r="H1316"/>
      <c r="I1316"/>
      <c r="J1316"/>
      <c r="K1316"/>
      <c r="L1316"/>
      <c r="M1316"/>
      <c r="N1316"/>
      <c r="O1316"/>
      <c r="P1316" s="31"/>
    </row>
    <row r="1317" spans="1:16" ht="15" x14ac:dyDescent="0.25">
      <c r="A1317"/>
      <c r="B1317"/>
      <c r="C1317"/>
      <c r="D1317"/>
      <c r="E1317"/>
      <c r="F1317"/>
      <c r="G1317"/>
      <c r="H1317"/>
      <c r="I1317"/>
      <c r="J1317"/>
      <c r="K1317"/>
      <c r="L1317"/>
      <c r="M1317"/>
      <c r="N1317"/>
      <c r="O1317"/>
      <c r="P1317" s="31"/>
    </row>
    <row r="1318" spans="1:16" ht="15" x14ac:dyDescent="0.25">
      <c r="A1318"/>
      <c r="B1318"/>
      <c r="C1318"/>
      <c r="D1318"/>
      <c r="E1318"/>
      <c r="F1318"/>
      <c r="G1318"/>
      <c r="H1318"/>
      <c r="I1318"/>
      <c r="J1318"/>
      <c r="K1318"/>
      <c r="L1318"/>
      <c r="M1318"/>
      <c r="N1318"/>
      <c r="O1318"/>
      <c r="P1318" s="31"/>
    </row>
    <row r="1319" spans="1:16" ht="15" x14ac:dyDescent="0.25">
      <c r="A1319"/>
      <c r="B1319"/>
      <c r="C1319"/>
      <c r="D1319"/>
      <c r="E1319"/>
      <c r="F1319"/>
      <c r="G1319"/>
      <c r="H1319"/>
      <c r="I1319"/>
      <c r="J1319"/>
      <c r="K1319"/>
      <c r="L1319"/>
      <c r="M1319"/>
      <c r="N1319"/>
      <c r="O1319"/>
      <c r="P1319" s="31"/>
    </row>
    <row r="1320" spans="1:16" ht="15" x14ac:dyDescent="0.25">
      <c r="A1320"/>
      <c r="B1320"/>
      <c r="C1320"/>
      <c r="D1320"/>
      <c r="E1320"/>
      <c r="F1320"/>
      <c r="G1320"/>
      <c r="H1320"/>
      <c r="I1320"/>
      <c r="J1320"/>
      <c r="K1320"/>
      <c r="L1320"/>
      <c r="M1320"/>
      <c r="N1320"/>
      <c r="O1320"/>
      <c r="P1320" s="31"/>
    </row>
    <row r="1321" spans="1:16" ht="15" x14ac:dyDescent="0.25">
      <c r="A1321"/>
      <c r="B1321"/>
      <c r="C1321"/>
      <c r="D1321"/>
      <c r="E1321"/>
      <c r="F1321"/>
      <c r="G1321"/>
      <c r="H1321"/>
      <c r="I1321"/>
      <c r="J1321"/>
      <c r="K1321"/>
      <c r="L1321"/>
      <c r="M1321"/>
      <c r="N1321"/>
      <c r="O1321"/>
      <c r="P1321" s="31"/>
    </row>
    <row r="1322" spans="1:16" ht="15" x14ac:dyDescent="0.25">
      <c r="A1322"/>
      <c r="B1322"/>
      <c r="C1322"/>
      <c r="D1322"/>
      <c r="E1322"/>
      <c r="F1322"/>
      <c r="G1322"/>
      <c r="H1322"/>
      <c r="I1322"/>
      <c r="J1322"/>
      <c r="K1322"/>
      <c r="L1322"/>
      <c r="M1322"/>
      <c r="N1322"/>
      <c r="O1322"/>
      <c r="P1322" s="31"/>
    </row>
    <row r="1323" spans="1:16" ht="15" x14ac:dyDescent="0.25">
      <c r="A1323"/>
      <c r="B1323"/>
      <c r="C1323"/>
      <c r="D1323"/>
      <c r="E1323"/>
      <c r="F1323"/>
      <c r="G1323"/>
      <c r="H1323"/>
      <c r="I1323"/>
      <c r="J1323"/>
      <c r="K1323"/>
      <c r="L1323"/>
      <c r="M1323"/>
      <c r="N1323"/>
      <c r="O1323"/>
      <c r="P1323" s="31"/>
    </row>
    <row r="1324" spans="1:16" ht="15" x14ac:dyDescent="0.25">
      <c r="A1324"/>
      <c r="B1324"/>
      <c r="C1324"/>
      <c r="D1324"/>
      <c r="E1324"/>
      <c r="F1324"/>
      <c r="G1324"/>
      <c r="H1324"/>
      <c r="I1324"/>
      <c r="J1324"/>
      <c r="K1324"/>
      <c r="L1324"/>
      <c r="M1324"/>
      <c r="N1324"/>
      <c r="O1324"/>
      <c r="P1324" s="31"/>
    </row>
    <row r="1325" spans="1:16" ht="15" x14ac:dyDescent="0.25">
      <c r="A1325"/>
      <c r="B1325"/>
      <c r="C1325"/>
      <c r="D1325"/>
      <c r="E1325"/>
      <c r="F1325"/>
      <c r="G1325"/>
      <c r="H1325"/>
      <c r="I1325"/>
      <c r="J1325"/>
      <c r="K1325"/>
      <c r="L1325"/>
      <c r="M1325"/>
      <c r="N1325"/>
      <c r="O1325"/>
      <c r="P1325" s="31"/>
    </row>
    <row r="1326" spans="1:16" ht="15" x14ac:dyDescent="0.25">
      <c r="A1326"/>
      <c r="B1326"/>
      <c r="C1326"/>
      <c r="D1326"/>
      <c r="E1326"/>
      <c r="F1326"/>
      <c r="G1326"/>
      <c r="H1326"/>
      <c r="I1326"/>
      <c r="J1326"/>
      <c r="K1326"/>
      <c r="L1326"/>
      <c r="M1326"/>
      <c r="N1326"/>
      <c r="O1326"/>
      <c r="P1326" s="31"/>
    </row>
    <row r="1327" spans="1:16" ht="15" x14ac:dyDescent="0.25">
      <c r="A1327"/>
      <c r="B1327"/>
      <c r="C1327"/>
      <c r="D1327"/>
      <c r="E1327"/>
      <c r="F1327"/>
      <c r="G1327"/>
      <c r="H1327"/>
      <c r="I1327"/>
      <c r="J1327"/>
      <c r="K1327"/>
      <c r="L1327"/>
      <c r="M1327"/>
      <c r="N1327"/>
      <c r="O1327"/>
      <c r="P1327" s="31"/>
    </row>
    <row r="1328" spans="1:16" ht="15" x14ac:dyDescent="0.25">
      <c r="A1328"/>
      <c r="B1328"/>
      <c r="C1328"/>
      <c r="D1328"/>
      <c r="E1328"/>
      <c r="F1328"/>
      <c r="G1328"/>
      <c r="H1328"/>
      <c r="I1328"/>
      <c r="J1328"/>
      <c r="K1328"/>
      <c r="L1328"/>
      <c r="M1328"/>
      <c r="N1328"/>
      <c r="O1328"/>
      <c r="P1328" s="31"/>
    </row>
    <row r="1329" spans="1:16" ht="15" x14ac:dyDescent="0.25">
      <c r="A1329"/>
      <c r="B1329"/>
      <c r="C1329"/>
      <c r="D1329"/>
      <c r="E1329"/>
      <c r="F1329"/>
      <c r="G1329"/>
      <c r="H1329"/>
      <c r="I1329"/>
      <c r="J1329"/>
      <c r="K1329"/>
      <c r="L1329"/>
      <c r="M1329"/>
      <c r="N1329"/>
      <c r="O1329"/>
      <c r="P1329" s="31"/>
    </row>
    <row r="1330" spans="1:16" ht="15" x14ac:dyDescent="0.25">
      <c r="A1330"/>
      <c r="B1330"/>
      <c r="C1330"/>
      <c r="D1330"/>
      <c r="E1330"/>
      <c r="F1330"/>
      <c r="G1330"/>
      <c r="H1330"/>
      <c r="I1330"/>
      <c r="J1330"/>
      <c r="K1330"/>
      <c r="L1330"/>
      <c r="M1330"/>
      <c r="N1330"/>
      <c r="O1330"/>
      <c r="P1330" s="31"/>
    </row>
    <row r="1331" spans="1:16" ht="15" x14ac:dyDescent="0.25">
      <c r="A1331"/>
      <c r="B1331"/>
      <c r="C1331"/>
      <c r="D1331"/>
      <c r="E1331"/>
      <c r="F1331"/>
      <c r="G1331"/>
      <c r="H1331"/>
      <c r="I1331"/>
      <c r="J1331"/>
      <c r="K1331"/>
      <c r="L1331"/>
      <c r="M1331"/>
      <c r="N1331"/>
      <c r="O1331"/>
      <c r="P1331" s="31"/>
    </row>
    <row r="1332" spans="1:16" ht="15" x14ac:dyDescent="0.25">
      <c r="A1332"/>
      <c r="B1332"/>
      <c r="C1332"/>
      <c r="D1332"/>
      <c r="E1332"/>
      <c r="F1332"/>
      <c r="G1332"/>
      <c r="H1332"/>
      <c r="I1332"/>
      <c r="J1332"/>
      <c r="K1332"/>
      <c r="L1332"/>
      <c r="M1332"/>
      <c r="N1332"/>
      <c r="O1332"/>
      <c r="P1332" s="31"/>
    </row>
    <row r="1333" spans="1:16" ht="15" x14ac:dyDescent="0.25">
      <c r="A1333"/>
      <c r="B1333"/>
      <c r="C1333"/>
      <c r="D1333"/>
      <c r="E1333"/>
      <c r="F1333"/>
      <c r="G1333"/>
      <c r="H1333"/>
      <c r="I1333"/>
      <c r="J1333"/>
      <c r="K1333"/>
      <c r="L1333"/>
      <c r="M1333"/>
      <c r="N1333"/>
      <c r="O1333"/>
      <c r="P1333" s="31"/>
    </row>
    <row r="1334" spans="1:16" ht="15" x14ac:dyDescent="0.25">
      <c r="A1334"/>
      <c r="B1334"/>
      <c r="C1334"/>
      <c r="D1334"/>
      <c r="E1334"/>
      <c r="F1334"/>
      <c r="G1334"/>
      <c r="H1334"/>
      <c r="I1334"/>
      <c r="J1334"/>
      <c r="K1334"/>
      <c r="L1334"/>
      <c r="M1334"/>
      <c r="N1334"/>
      <c r="O1334"/>
      <c r="P1334" s="31"/>
    </row>
    <row r="1335" spans="1:16" ht="15" x14ac:dyDescent="0.25">
      <c r="A1335"/>
      <c r="B1335"/>
      <c r="C1335"/>
      <c r="D1335"/>
      <c r="E1335"/>
      <c r="F1335"/>
      <c r="G1335"/>
      <c r="H1335"/>
      <c r="I1335"/>
      <c r="J1335"/>
      <c r="K1335"/>
      <c r="L1335"/>
      <c r="M1335"/>
      <c r="N1335"/>
      <c r="O1335"/>
      <c r="P1335" s="31"/>
    </row>
    <row r="1336" spans="1:16" ht="15" x14ac:dyDescent="0.25">
      <c r="A1336"/>
      <c r="B1336"/>
      <c r="C1336"/>
      <c r="D1336"/>
      <c r="E1336"/>
      <c r="F1336"/>
      <c r="G1336"/>
      <c r="H1336"/>
      <c r="I1336"/>
      <c r="J1336"/>
      <c r="K1336"/>
      <c r="L1336"/>
      <c r="M1336"/>
      <c r="N1336"/>
      <c r="O1336"/>
      <c r="P1336" s="31"/>
    </row>
    <row r="1337" spans="1:16" ht="15" x14ac:dyDescent="0.25">
      <c r="A1337"/>
      <c r="B1337"/>
      <c r="C1337"/>
      <c r="D1337"/>
      <c r="E1337"/>
      <c r="F1337"/>
      <c r="G1337"/>
      <c r="H1337"/>
      <c r="I1337"/>
      <c r="J1337"/>
      <c r="K1337"/>
      <c r="L1337"/>
      <c r="M1337"/>
      <c r="N1337"/>
      <c r="O1337"/>
      <c r="P1337" s="31"/>
    </row>
    <row r="1338" spans="1:16" ht="15" x14ac:dyDescent="0.25">
      <c r="A1338"/>
      <c r="B1338"/>
      <c r="C1338"/>
      <c r="D1338"/>
      <c r="E1338"/>
      <c r="F1338"/>
      <c r="G1338"/>
      <c r="H1338"/>
      <c r="I1338"/>
      <c r="J1338"/>
      <c r="K1338"/>
      <c r="L1338"/>
      <c r="M1338"/>
      <c r="N1338"/>
      <c r="O1338"/>
      <c r="P1338" s="31"/>
    </row>
    <row r="1339" spans="1:16" ht="15" x14ac:dyDescent="0.25">
      <c r="A1339"/>
      <c r="B1339"/>
      <c r="C1339"/>
      <c r="D1339"/>
      <c r="E1339"/>
      <c r="F1339"/>
      <c r="G1339"/>
      <c r="H1339"/>
      <c r="I1339"/>
      <c r="J1339"/>
      <c r="K1339"/>
      <c r="L1339"/>
      <c r="M1339"/>
      <c r="N1339"/>
      <c r="O1339"/>
      <c r="P1339" s="31"/>
    </row>
    <row r="1340" spans="1:16" ht="15" x14ac:dyDescent="0.25">
      <c r="A1340"/>
      <c r="B1340"/>
      <c r="C1340"/>
      <c r="D1340"/>
      <c r="E1340"/>
      <c r="F1340"/>
      <c r="G1340"/>
      <c r="H1340"/>
      <c r="I1340"/>
      <c r="J1340"/>
      <c r="K1340"/>
      <c r="L1340"/>
      <c r="M1340"/>
      <c r="N1340"/>
      <c r="O1340"/>
      <c r="P1340" s="31"/>
    </row>
    <row r="1341" spans="1:16" ht="15" x14ac:dyDescent="0.25">
      <c r="A1341"/>
      <c r="B1341"/>
      <c r="C1341"/>
      <c r="D1341"/>
      <c r="E1341"/>
      <c r="F1341"/>
      <c r="G1341"/>
      <c r="H1341"/>
      <c r="I1341"/>
      <c r="J1341"/>
      <c r="K1341"/>
      <c r="L1341"/>
      <c r="M1341"/>
      <c r="N1341"/>
      <c r="O1341"/>
      <c r="P1341" s="31"/>
    </row>
    <row r="1342" spans="1:16" ht="15" x14ac:dyDescent="0.25">
      <c r="A1342"/>
      <c r="B1342"/>
      <c r="C1342"/>
      <c r="D1342"/>
      <c r="E1342"/>
      <c r="F1342"/>
      <c r="G1342"/>
      <c r="H1342"/>
      <c r="I1342"/>
      <c r="J1342"/>
      <c r="K1342"/>
      <c r="L1342"/>
      <c r="M1342"/>
      <c r="N1342"/>
      <c r="O1342"/>
      <c r="P1342" s="31"/>
    </row>
    <row r="1343" spans="1:16" ht="15" x14ac:dyDescent="0.25">
      <c r="A1343"/>
      <c r="B1343"/>
      <c r="C1343"/>
      <c r="D1343"/>
      <c r="E1343"/>
      <c r="F1343"/>
      <c r="G1343"/>
      <c r="H1343"/>
      <c r="I1343"/>
      <c r="J1343"/>
      <c r="K1343"/>
      <c r="L1343"/>
      <c r="M1343"/>
      <c r="N1343"/>
      <c r="O1343"/>
      <c r="P1343" s="31"/>
    </row>
    <row r="1344" spans="1:16" ht="15" x14ac:dyDescent="0.25">
      <c r="A1344"/>
      <c r="B1344"/>
      <c r="C1344"/>
      <c r="D1344"/>
      <c r="E1344"/>
      <c r="F1344"/>
      <c r="G1344"/>
      <c r="H1344"/>
      <c r="I1344"/>
      <c r="J1344"/>
      <c r="K1344"/>
      <c r="L1344"/>
      <c r="M1344"/>
      <c r="N1344"/>
      <c r="O1344"/>
      <c r="P1344" s="31"/>
    </row>
    <row r="1345" spans="1:16" ht="15" x14ac:dyDescent="0.25">
      <c r="A1345"/>
      <c r="B1345"/>
      <c r="C1345"/>
      <c r="D1345"/>
      <c r="E1345"/>
      <c r="F1345"/>
      <c r="G1345"/>
      <c r="H1345"/>
      <c r="I1345"/>
      <c r="J1345"/>
      <c r="K1345"/>
      <c r="L1345"/>
      <c r="M1345"/>
      <c r="N1345"/>
      <c r="O1345"/>
      <c r="P1345" s="31"/>
    </row>
    <row r="1346" spans="1:16" ht="15" x14ac:dyDescent="0.25">
      <c r="A1346"/>
      <c r="B1346"/>
      <c r="C1346"/>
      <c r="D1346"/>
      <c r="E1346"/>
      <c r="F1346"/>
      <c r="G1346"/>
      <c r="H1346"/>
      <c r="I1346"/>
      <c r="J1346"/>
      <c r="K1346"/>
      <c r="L1346"/>
      <c r="M1346"/>
      <c r="N1346"/>
      <c r="O1346"/>
      <c r="P1346" s="31"/>
    </row>
    <row r="1347" spans="1:16" ht="15" x14ac:dyDescent="0.25">
      <c r="A1347"/>
      <c r="B1347"/>
      <c r="C1347"/>
      <c r="D1347"/>
      <c r="E1347"/>
      <c r="F1347"/>
      <c r="G1347"/>
      <c r="H1347"/>
      <c r="I1347"/>
      <c r="J1347"/>
      <c r="K1347"/>
      <c r="L1347"/>
      <c r="M1347"/>
      <c r="N1347"/>
      <c r="O1347"/>
      <c r="P1347" s="31"/>
    </row>
    <row r="1348" spans="1:16" ht="15" x14ac:dyDescent="0.25">
      <c r="A1348"/>
      <c r="B1348"/>
      <c r="C1348"/>
      <c r="D1348"/>
      <c r="E1348"/>
      <c r="F1348"/>
      <c r="G1348"/>
      <c r="H1348"/>
      <c r="I1348"/>
      <c r="J1348"/>
      <c r="K1348"/>
      <c r="L1348"/>
      <c r="M1348"/>
      <c r="N1348"/>
      <c r="O1348"/>
      <c r="P1348" s="31"/>
    </row>
    <row r="1349" spans="1:16" ht="15" x14ac:dyDescent="0.25">
      <c r="A1349"/>
      <c r="B1349"/>
      <c r="C1349"/>
      <c r="D1349"/>
      <c r="E1349"/>
      <c r="F1349"/>
      <c r="G1349"/>
      <c r="H1349"/>
      <c r="I1349"/>
      <c r="J1349"/>
      <c r="K1349"/>
      <c r="L1349"/>
      <c r="M1349"/>
      <c r="N1349"/>
      <c r="O1349"/>
      <c r="P1349" s="31"/>
    </row>
    <row r="1350" spans="1:16" ht="15" x14ac:dyDescent="0.25">
      <c r="A1350"/>
      <c r="B1350"/>
      <c r="C1350"/>
      <c r="D1350"/>
      <c r="E1350"/>
      <c r="F1350"/>
      <c r="G1350"/>
      <c r="H1350"/>
      <c r="I1350"/>
      <c r="J1350"/>
      <c r="K1350"/>
      <c r="L1350"/>
      <c r="M1350"/>
      <c r="N1350"/>
      <c r="O1350"/>
      <c r="P1350" s="31"/>
    </row>
    <row r="1351" spans="1:16" ht="15" x14ac:dyDescent="0.25">
      <c r="A1351"/>
      <c r="B1351"/>
      <c r="C1351"/>
      <c r="D1351"/>
      <c r="E1351"/>
      <c r="F1351"/>
      <c r="G1351"/>
      <c r="H1351"/>
      <c r="I1351"/>
      <c r="J1351"/>
      <c r="K1351"/>
      <c r="L1351"/>
      <c r="M1351"/>
      <c r="N1351"/>
      <c r="O1351"/>
      <c r="P1351" s="31"/>
    </row>
    <row r="1352" spans="1:16" ht="15" x14ac:dyDescent="0.25">
      <c r="A1352"/>
      <c r="B1352"/>
      <c r="C1352"/>
      <c r="D1352"/>
      <c r="E1352"/>
      <c r="F1352"/>
      <c r="G1352"/>
      <c r="H1352"/>
      <c r="I1352"/>
      <c r="J1352"/>
      <c r="K1352"/>
      <c r="L1352"/>
      <c r="M1352"/>
      <c r="N1352"/>
      <c r="O1352"/>
      <c r="P1352" s="31"/>
    </row>
    <row r="1353" spans="1:16" ht="15" x14ac:dyDescent="0.25">
      <c r="A1353"/>
      <c r="B1353"/>
      <c r="C1353"/>
      <c r="D1353"/>
      <c r="E1353"/>
      <c r="F1353"/>
      <c r="G1353"/>
      <c r="H1353"/>
      <c r="I1353"/>
      <c r="J1353"/>
      <c r="K1353"/>
      <c r="L1353"/>
      <c r="M1353"/>
      <c r="N1353"/>
      <c r="O1353"/>
      <c r="P1353" s="31"/>
    </row>
    <row r="1354" spans="1:16" ht="15" x14ac:dyDescent="0.25">
      <c r="A1354"/>
      <c r="B1354"/>
      <c r="C1354"/>
      <c r="D1354"/>
      <c r="E1354"/>
      <c r="F1354"/>
      <c r="G1354"/>
      <c r="H1354"/>
      <c r="I1354"/>
      <c r="J1354"/>
      <c r="K1354"/>
      <c r="L1354"/>
      <c r="M1354"/>
      <c r="N1354"/>
      <c r="O1354"/>
      <c r="P1354" s="31"/>
    </row>
    <row r="1355" spans="1:16" ht="15" x14ac:dyDescent="0.25">
      <c r="A1355"/>
      <c r="B1355"/>
      <c r="C1355"/>
      <c r="D1355"/>
      <c r="E1355"/>
      <c r="F1355"/>
      <c r="G1355"/>
      <c r="H1355"/>
      <c r="I1355"/>
      <c r="J1355"/>
      <c r="K1355"/>
      <c r="L1355"/>
      <c r="M1355"/>
      <c r="N1355"/>
      <c r="O1355"/>
      <c r="P1355" s="31"/>
    </row>
    <row r="1356" spans="1:16" ht="15" x14ac:dyDescent="0.25">
      <c r="A1356"/>
      <c r="B1356"/>
      <c r="C1356"/>
      <c r="D1356"/>
      <c r="E1356"/>
      <c r="F1356"/>
      <c r="G1356"/>
      <c r="H1356"/>
      <c r="I1356"/>
      <c r="J1356"/>
      <c r="K1356"/>
      <c r="L1356"/>
      <c r="M1356"/>
      <c r="N1356"/>
      <c r="O1356"/>
      <c r="P1356" s="31"/>
    </row>
    <row r="1357" spans="1:16" ht="15" x14ac:dyDescent="0.25">
      <c r="A1357"/>
      <c r="B1357"/>
      <c r="C1357"/>
      <c r="D1357"/>
      <c r="E1357"/>
      <c r="F1357"/>
      <c r="G1357"/>
      <c r="H1357"/>
      <c r="I1357"/>
      <c r="J1357"/>
      <c r="K1357"/>
      <c r="L1357"/>
      <c r="M1357"/>
      <c r="N1357"/>
      <c r="O1357"/>
      <c r="P1357" s="31"/>
    </row>
    <row r="1358" spans="1:16" ht="15" x14ac:dyDescent="0.25">
      <c r="A1358"/>
      <c r="B1358"/>
      <c r="C1358"/>
      <c r="D1358"/>
      <c r="E1358"/>
      <c r="F1358"/>
      <c r="G1358"/>
      <c r="H1358"/>
      <c r="I1358"/>
      <c r="J1358"/>
      <c r="K1358"/>
      <c r="L1358"/>
      <c r="M1358"/>
      <c r="N1358"/>
      <c r="O1358"/>
      <c r="P1358" s="31"/>
    </row>
    <row r="1359" spans="1:16" ht="15" x14ac:dyDescent="0.25">
      <c r="A1359"/>
      <c r="B1359"/>
      <c r="C1359"/>
      <c r="D1359"/>
      <c r="E1359"/>
      <c r="F1359"/>
      <c r="G1359"/>
      <c r="H1359"/>
      <c r="I1359"/>
      <c r="J1359"/>
      <c r="K1359"/>
      <c r="L1359"/>
      <c r="M1359"/>
      <c r="N1359"/>
      <c r="O1359"/>
      <c r="P1359" s="31"/>
    </row>
    <row r="1360" spans="1:16" ht="15" x14ac:dyDescent="0.25">
      <c r="A1360"/>
      <c r="B1360"/>
      <c r="C1360"/>
      <c r="D1360"/>
      <c r="E1360"/>
      <c r="F1360"/>
      <c r="G1360"/>
      <c r="H1360"/>
      <c r="I1360"/>
      <c r="J1360"/>
      <c r="K1360"/>
      <c r="L1360"/>
      <c r="M1360"/>
      <c r="N1360"/>
      <c r="O1360"/>
      <c r="P1360" s="31"/>
    </row>
    <row r="1361" spans="1:16" ht="15" x14ac:dyDescent="0.25">
      <c r="A1361"/>
      <c r="B1361"/>
      <c r="C1361"/>
      <c r="D1361"/>
      <c r="E1361"/>
      <c r="F1361"/>
      <c r="G1361"/>
      <c r="H1361"/>
      <c r="I1361"/>
      <c r="J1361"/>
      <c r="K1361"/>
      <c r="L1361"/>
      <c r="M1361"/>
      <c r="N1361"/>
      <c r="O1361"/>
      <c r="P1361" s="31"/>
    </row>
    <row r="1362" spans="1:16" ht="15" x14ac:dyDescent="0.25">
      <c r="A1362"/>
      <c r="B1362"/>
      <c r="C1362"/>
      <c r="D1362"/>
      <c r="E1362"/>
      <c r="F1362"/>
      <c r="G1362"/>
      <c r="H1362"/>
      <c r="I1362"/>
      <c r="J1362"/>
      <c r="K1362"/>
      <c r="L1362"/>
      <c r="M1362"/>
      <c r="N1362"/>
      <c r="O1362"/>
      <c r="P1362" s="31"/>
    </row>
    <row r="1363" spans="1:16" ht="15" x14ac:dyDescent="0.25">
      <c r="A1363"/>
      <c r="B1363"/>
      <c r="C1363"/>
      <c r="D1363"/>
      <c r="E1363"/>
      <c r="F1363"/>
      <c r="G1363"/>
      <c r="H1363"/>
      <c r="I1363"/>
      <c r="J1363"/>
      <c r="K1363"/>
      <c r="L1363"/>
      <c r="M1363"/>
      <c r="N1363"/>
      <c r="O1363"/>
      <c r="P1363" s="31"/>
    </row>
    <row r="1364" spans="1:16" ht="15" x14ac:dyDescent="0.25">
      <c r="A1364"/>
      <c r="B1364"/>
      <c r="C1364"/>
      <c r="D1364"/>
      <c r="E1364"/>
      <c r="F1364"/>
      <c r="G1364"/>
      <c r="H1364"/>
      <c r="I1364"/>
      <c r="J1364"/>
      <c r="K1364"/>
      <c r="L1364"/>
      <c r="M1364"/>
      <c r="N1364"/>
      <c r="O1364"/>
      <c r="P1364" s="31"/>
    </row>
    <row r="1365" spans="1:16" ht="15" x14ac:dyDescent="0.25">
      <c r="A1365"/>
      <c r="B1365"/>
      <c r="C1365"/>
      <c r="D1365"/>
      <c r="E1365"/>
      <c r="F1365"/>
      <c r="G1365"/>
      <c r="H1365"/>
      <c r="I1365"/>
      <c r="J1365"/>
      <c r="K1365"/>
      <c r="L1365"/>
      <c r="M1365"/>
      <c r="N1365"/>
      <c r="O1365"/>
      <c r="P1365" s="31"/>
    </row>
    <row r="1366" spans="1:16" ht="15" x14ac:dyDescent="0.25">
      <c r="A1366"/>
      <c r="B1366"/>
      <c r="C1366"/>
      <c r="D1366"/>
      <c r="E1366"/>
      <c r="F1366"/>
      <c r="G1366"/>
      <c r="H1366"/>
      <c r="I1366"/>
      <c r="J1366"/>
      <c r="K1366"/>
      <c r="L1366"/>
      <c r="M1366"/>
      <c r="N1366"/>
      <c r="O1366"/>
      <c r="P1366" s="31"/>
    </row>
    <row r="1367" spans="1:16" ht="15" x14ac:dyDescent="0.25">
      <c r="A1367"/>
      <c r="B1367"/>
      <c r="C1367"/>
      <c r="D1367"/>
      <c r="E1367"/>
      <c r="F1367"/>
      <c r="G1367"/>
      <c r="H1367"/>
      <c r="I1367"/>
      <c r="J1367"/>
      <c r="K1367"/>
      <c r="L1367"/>
      <c r="M1367"/>
      <c r="N1367"/>
      <c r="O1367"/>
      <c r="P1367" s="31"/>
    </row>
    <row r="1368" spans="1:16" ht="15" x14ac:dyDescent="0.25">
      <c r="A1368"/>
      <c r="B1368"/>
      <c r="C1368"/>
      <c r="D1368"/>
      <c r="E1368"/>
      <c r="F1368"/>
      <c r="G1368"/>
      <c r="H1368"/>
      <c r="I1368"/>
      <c r="J1368"/>
      <c r="K1368"/>
      <c r="L1368"/>
      <c r="M1368"/>
      <c r="N1368"/>
      <c r="O1368"/>
      <c r="P1368" s="31"/>
    </row>
    <row r="1369" spans="1:16" ht="15" x14ac:dyDescent="0.25">
      <c r="A1369"/>
      <c r="B1369"/>
      <c r="C1369"/>
      <c r="D1369"/>
      <c r="E1369"/>
      <c r="F1369"/>
      <c r="G1369"/>
      <c r="H1369"/>
      <c r="I1369"/>
      <c r="J1369"/>
      <c r="K1369"/>
      <c r="L1369"/>
      <c r="M1369"/>
      <c r="N1369"/>
      <c r="O1369"/>
      <c r="P1369" s="31"/>
    </row>
    <row r="1370" spans="1:16" ht="15" x14ac:dyDescent="0.25">
      <c r="A1370"/>
      <c r="B1370"/>
      <c r="C1370"/>
      <c r="D1370"/>
      <c r="E1370"/>
      <c r="F1370"/>
      <c r="G1370"/>
      <c r="H1370"/>
      <c r="I1370"/>
      <c r="J1370"/>
      <c r="K1370"/>
      <c r="L1370"/>
      <c r="M1370"/>
      <c r="N1370"/>
      <c r="O1370"/>
      <c r="P1370" s="31"/>
    </row>
    <row r="1371" spans="1:16" ht="15" x14ac:dyDescent="0.25">
      <c r="A1371"/>
      <c r="B1371"/>
      <c r="C1371"/>
      <c r="D1371"/>
      <c r="E1371"/>
      <c r="F1371"/>
      <c r="G1371"/>
      <c r="H1371"/>
      <c r="I1371"/>
      <c r="J1371"/>
      <c r="K1371"/>
      <c r="L1371"/>
      <c r="M1371"/>
      <c r="N1371"/>
      <c r="O1371"/>
      <c r="P1371" s="31"/>
    </row>
    <row r="1372" spans="1:16" ht="15" x14ac:dyDescent="0.25">
      <c r="A1372"/>
      <c r="B1372"/>
      <c r="C1372"/>
      <c r="D1372"/>
      <c r="E1372"/>
      <c r="F1372"/>
      <c r="G1372"/>
      <c r="H1372"/>
      <c r="I1372"/>
      <c r="J1372"/>
      <c r="K1372"/>
      <c r="L1372"/>
      <c r="M1372"/>
      <c r="N1372"/>
      <c r="O1372"/>
      <c r="P1372" s="31"/>
    </row>
    <row r="1373" spans="1:16" ht="15" x14ac:dyDescent="0.25">
      <c r="A1373"/>
      <c r="B1373"/>
      <c r="C1373"/>
      <c r="D1373"/>
      <c r="E1373"/>
      <c r="F1373"/>
      <c r="G1373"/>
      <c r="H1373"/>
      <c r="I1373"/>
      <c r="J1373"/>
      <c r="K1373"/>
      <c r="L1373"/>
      <c r="M1373"/>
      <c r="N1373"/>
      <c r="O1373"/>
      <c r="P1373" s="31"/>
    </row>
    <row r="1374" spans="1:16" ht="15" x14ac:dyDescent="0.25">
      <c r="A1374"/>
      <c r="B1374"/>
      <c r="C1374"/>
      <c r="D1374"/>
      <c r="E1374"/>
      <c r="F1374"/>
      <c r="G1374"/>
      <c r="H1374"/>
      <c r="I1374"/>
      <c r="J1374"/>
      <c r="K1374"/>
      <c r="L1374"/>
      <c r="M1374"/>
      <c r="N1374"/>
      <c r="O1374"/>
      <c r="P1374" s="31"/>
    </row>
    <row r="1375" spans="1:16" ht="15" x14ac:dyDescent="0.25">
      <c r="A1375"/>
      <c r="B1375"/>
      <c r="C1375"/>
      <c r="D1375"/>
      <c r="E1375"/>
      <c r="F1375"/>
      <c r="G1375"/>
      <c r="H1375"/>
      <c r="I1375"/>
      <c r="J1375"/>
      <c r="K1375"/>
      <c r="L1375"/>
      <c r="M1375"/>
      <c r="N1375"/>
      <c r="O1375"/>
      <c r="P1375" s="31"/>
    </row>
    <row r="1376" spans="1:16" ht="15" x14ac:dyDescent="0.25">
      <c r="A1376"/>
      <c r="B1376"/>
      <c r="C1376"/>
      <c r="D1376"/>
      <c r="E1376"/>
      <c r="F1376"/>
      <c r="G1376"/>
      <c r="H1376"/>
      <c r="I1376"/>
      <c r="J1376"/>
      <c r="K1376"/>
      <c r="L1376"/>
      <c r="M1376"/>
      <c r="N1376"/>
      <c r="O1376"/>
      <c r="P1376" s="31"/>
    </row>
    <row r="1377" spans="1:16" ht="15" x14ac:dyDescent="0.25">
      <c r="A1377"/>
      <c r="B1377"/>
      <c r="C1377"/>
      <c r="D1377"/>
      <c r="E1377"/>
      <c r="F1377"/>
      <c r="G1377"/>
      <c r="H1377"/>
      <c r="I1377"/>
      <c r="J1377"/>
      <c r="K1377"/>
      <c r="L1377"/>
      <c r="M1377"/>
      <c r="N1377"/>
      <c r="O1377"/>
      <c r="P1377" s="31"/>
    </row>
    <row r="1378" spans="1:16" ht="15" x14ac:dyDescent="0.25">
      <c r="A1378"/>
      <c r="B1378"/>
      <c r="C1378"/>
      <c r="D1378"/>
      <c r="E1378"/>
      <c r="F1378"/>
      <c r="G1378"/>
      <c r="H1378"/>
      <c r="I1378"/>
      <c r="J1378"/>
      <c r="K1378"/>
      <c r="L1378"/>
      <c r="M1378"/>
      <c r="N1378"/>
      <c r="O1378"/>
      <c r="P1378" s="31"/>
    </row>
    <row r="1379" spans="1:16" ht="15" x14ac:dyDescent="0.25">
      <c r="A1379"/>
      <c r="B1379"/>
      <c r="C1379"/>
      <c r="D1379"/>
      <c r="E1379"/>
      <c r="F1379"/>
      <c r="G1379"/>
      <c r="H1379"/>
      <c r="I1379"/>
      <c r="J1379"/>
      <c r="K1379"/>
      <c r="L1379"/>
      <c r="M1379"/>
      <c r="N1379"/>
      <c r="O1379"/>
      <c r="P1379" s="31"/>
    </row>
    <row r="1380" spans="1:16" ht="15" x14ac:dyDescent="0.25">
      <c r="A1380"/>
      <c r="B1380"/>
      <c r="C1380"/>
      <c r="D1380"/>
      <c r="E1380"/>
      <c r="F1380"/>
      <c r="G1380"/>
      <c r="H1380"/>
      <c r="I1380"/>
      <c r="J1380"/>
      <c r="K1380"/>
      <c r="L1380"/>
      <c r="M1380"/>
      <c r="N1380"/>
      <c r="O1380"/>
      <c r="P1380" s="31"/>
    </row>
    <row r="1381" spans="1:16" ht="15" x14ac:dyDescent="0.25">
      <c r="A1381"/>
      <c r="B1381"/>
      <c r="C1381"/>
      <c r="D1381"/>
      <c r="E1381"/>
      <c r="F1381"/>
      <c r="G1381"/>
      <c r="H1381"/>
      <c r="I1381"/>
      <c r="J1381"/>
      <c r="K1381"/>
      <c r="L1381"/>
      <c r="M1381"/>
      <c r="N1381"/>
      <c r="O1381"/>
      <c r="P1381" s="31"/>
    </row>
    <row r="1382" spans="1:16" ht="15" x14ac:dyDescent="0.25">
      <c r="A1382"/>
      <c r="B1382"/>
      <c r="C1382"/>
      <c r="D1382"/>
      <c r="E1382"/>
      <c r="F1382"/>
      <c r="G1382"/>
      <c r="H1382"/>
      <c r="I1382"/>
      <c r="J1382"/>
      <c r="K1382"/>
      <c r="L1382"/>
      <c r="M1382"/>
      <c r="N1382"/>
      <c r="O1382"/>
      <c r="P1382" s="31"/>
    </row>
    <row r="1383" spans="1:16" ht="15" x14ac:dyDescent="0.25">
      <c r="A1383"/>
      <c r="B1383"/>
      <c r="C1383"/>
      <c r="D1383"/>
      <c r="E1383"/>
      <c r="F1383"/>
      <c r="G1383"/>
      <c r="H1383"/>
      <c r="I1383"/>
      <c r="J1383"/>
      <c r="K1383"/>
      <c r="L1383"/>
      <c r="M1383"/>
      <c r="N1383"/>
      <c r="O1383"/>
      <c r="P1383" s="31"/>
    </row>
    <row r="1384" spans="1:16" ht="15" x14ac:dyDescent="0.25">
      <c r="A1384"/>
      <c r="B1384"/>
      <c r="C1384"/>
      <c r="D1384"/>
      <c r="E1384"/>
      <c r="F1384"/>
      <c r="G1384"/>
      <c r="H1384"/>
      <c r="I1384"/>
      <c r="J1384"/>
      <c r="K1384"/>
      <c r="L1384"/>
      <c r="M1384"/>
      <c r="N1384"/>
      <c r="O1384"/>
      <c r="P1384" s="31"/>
    </row>
    <row r="1385" spans="1:16" ht="15" x14ac:dyDescent="0.25">
      <c r="A1385"/>
      <c r="B1385"/>
      <c r="C1385"/>
      <c r="D1385"/>
      <c r="E1385"/>
      <c r="F1385"/>
      <c r="G1385"/>
      <c r="H1385"/>
      <c r="I1385"/>
      <c r="J1385"/>
      <c r="K1385"/>
      <c r="L1385"/>
      <c r="M1385"/>
      <c r="N1385"/>
      <c r="O1385"/>
      <c r="P1385" s="31"/>
    </row>
    <row r="1386" spans="1:16" ht="15" x14ac:dyDescent="0.25">
      <c r="A1386"/>
      <c r="B1386"/>
      <c r="C1386"/>
      <c r="D1386"/>
      <c r="E1386"/>
      <c r="F1386"/>
      <c r="G1386"/>
      <c r="H1386"/>
      <c r="I1386"/>
      <c r="J1386"/>
      <c r="K1386"/>
      <c r="L1386"/>
      <c r="M1386"/>
      <c r="N1386"/>
      <c r="O1386"/>
      <c r="P1386" s="31"/>
    </row>
    <row r="1387" spans="1:16" ht="15" x14ac:dyDescent="0.25">
      <c r="A1387"/>
      <c r="B1387"/>
      <c r="C1387"/>
      <c r="D1387"/>
      <c r="E1387"/>
      <c r="F1387"/>
      <c r="G1387"/>
      <c r="H1387"/>
      <c r="I1387"/>
      <c r="J1387"/>
      <c r="K1387"/>
      <c r="L1387"/>
      <c r="M1387"/>
      <c r="N1387"/>
      <c r="O1387"/>
      <c r="P1387" s="31"/>
    </row>
    <row r="1388" spans="1:16" ht="15" x14ac:dyDescent="0.25">
      <c r="A1388"/>
      <c r="B1388"/>
      <c r="C1388"/>
      <c r="D1388"/>
      <c r="E1388"/>
      <c r="F1388"/>
      <c r="G1388"/>
      <c r="H1388"/>
      <c r="I1388"/>
      <c r="J1388"/>
      <c r="K1388"/>
      <c r="L1388"/>
      <c r="M1388"/>
      <c r="N1388"/>
      <c r="O1388"/>
      <c r="P1388" s="31"/>
    </row>
    <row r="1389" spans="1:16" ht="15" x14ac:dyDescent="0.25">
      <c r="A1389"/>
      <c r="B1389"/>
      <c r="C1389"/>
      <c r="D1389"/>
      <c r="E1389"/>
      <c r="F1389"/>
      <c r="G1389"/>
      <c r="H1389"/>
      <c r="I1389"/>
      <c r="J1389"/>
      <c r="K1389"/>
      <c r="L1389"/>
      <c r="M1389"/>
      <c r="N1389"/>
      <c r="O1389"/>
      <c r="P1389" s="31"/>
    </row>
    <row r="1390" spans="1:16" ht="15" x14ac:dyDescent="0.25">
      <c r="A1390"/>
      <c r="B1390"/>
      <c r="C1390"/>
      <c r="D1390"/>
      <c r="E1390"/>
      <c r="F1390"/>
      <c r="G1390"/>
      <c r="H1390"/>
      <c r="I1390"/>
      <c r="J1390"/>
      <c r="K1390"/>
      <c r="L1390"/>
      <c r="M1390"/>
      <c r="N1390"/>
      <c r="O1390"/>
      <c r="P1390" s="31"/>
    </row>
    <row r="1391" spans="1:16" ht="15" x14ac:dyDescent="0.25">
      <c r="A1391"/>
      <c r="B1391"/>
      <c r="C1391"/>
      <c r="D1391"/>
      <c r="E1391"/>
      <c r="F1391"/>
      <c r="G1391"/>
      <c r="H1391"/>
      <c r="I1391"/>
      <c r="J1391"/>
      <c r="K1391"/>
      <c r="L1391"/>
      <c r="M1391"/>
      <c r="N1391"/>
      <c r="O1391"/>
      <c r="P1391" s="31"/>
    </row>
    <row r="1392" spans="1:16" ht="15" x14ac:dyDescent="0.25">
      <c r="A1392"/>
      <c r="B1392"/>
      <c r="C1392"/>
      <c r="D1392"/>
      <c r="E1392"/>
      <c r="F1392"/>
      <c r="G1392"/>
      <c r="H1392"/>
      <c r="I1392"/>
      <c r="J1392"/>
      <c r="K1392"/>
      <c r="L1392"/>
      <c r="M1392"/>
      <c r="N1392"/>
      <c r="O1392"/>
      <c r="P1392" s="31"/>
    </row>
    <row r="1393" spans="1:16" ht="15" x14ac:dyDescent="0.25">
      <c r="A1393"/>
      <c r="B1393"/>
      <c r="C1393"/>
      <c r="D1393"/>
      <c r="E1393"/>
      <c r="F1393"/>
      <c r="G1393"/>
      <c r="H1393"/>
      <c r="I1393"/>
      <c r="J1393"/>
      <c r="K1393"/>
      <c r="L1393"/>
      <c r="M1393"/>
      <c r="N1393"/>
      <c r="O1393"/>
      <c r="P1393" s="31"/>
    </row>
    <row r="1394" spans="1:16" ht="15" x14ac:dyDescent="0.25">
      <c r="A1394"/>
      <c r="B1394"/>
      <c r="C1394"/>
      <c r="D1394"/>
      <c r="E1394"/>
      <c r="F1394"/>
      <c r="G1394"/>
      <c r="H1394"/>
      <c r="I1394"/>
      <c r="J1394"/>
      <c r="K1394"/>
      <c r="L1394"/>
      <c r="M1394"/>
      <c r="N1394"/>
      <c r="O1394"/>
      <c r="P1394" s="31"/>
    </row>
    <row r="1395" spans="1:16" ht="15" x14ac:dyDescent="0.25">
      <c r="A1395"/>
      <c r="B1395"/>
      <c r="C1395"/>
      <c r="D1395"/>
      <c r="E1395"/>
      <c r="F1395"/>
      <c r="G1395"/>
      <c r="H1395"/>
      <c r="I1395"/>
      <c r="J1395"/>
      <c r="K1395"/>
      <c r="L1395"/>
      <c r="M1395"/>
      <c r="N1395"/>
      <c r="O1395"/>
      <c r="P1395" s="31"/>
    </row>
    <row r="1396" spans="1:16" ht="15" x14ac:dyDescent="0.25">
      <c r="A1396"/>
      <c r="B1396"/>
      <c r="C1396"/>
      <c r="D1396"/>
      <c r="E1396"/>
      <c r="F1396"/>
      <c r="G1396"/>
      <c r="H1396"/>
      <c r="I1396"/>
      <c r="J1396"/>
      <c r="K1396"/>
      <c r="L1396"/>
      <c r="M1396"/>
      <c r="N1396"/>
      <c r="O1396"/>
      <c r="P1396" s="31"/>
    </row>
    <row r="1397" spans="1:16" ht="15" x14ac:dyDescent="0.25">
      <c r="A1397"/>
      <c r="B1397"/>
      <c r="C1397"/>
      <c r="D1397"/>
      <c r="E1397"/>
      <c r="F1397"/>
      <c r="G1397"/>
      <c r="H1397"/>
      <c r="I1397"/>
      <c r="J1397"/>
      <c r="K1397"/>
      <c r="L1397"/>
      <c r="M1397"/>
      <c r="N1397"/>
      <c r="O1397"/>
      <c r="P1397" s="31"/>
    </row>
    <row r="1398" spans="1:16" ht="15" x14ac:dyDescent="0.25">
      <c r="A1398"/>
      <c r="B1398"/>
      <c r="C1398"/>
      <c r="D1398"/>
      <c r="E1398"/>
      <c r="F1398"/>
      <c r="G1398"/>
      <c r="H1398"/>
      <c r="I1398"/>
      <c r="J1398"/>
      <c r="K1398"/>
      <c r="L1398"/>
      <c r="M1398"/>
      <c r="N1398"/>
      <c r="O1398"/>
      <c r="P1398" s="31"/>
    </row>
    <row r="1399" spans="1:16" ht="15" x14ac:dyDescent="0.25">
      <c r="A1399"/>
      <c r="B1399"/>
      <c r="C1399"/>
      <c r="D1399"/>
      <c r="E1399"/>
      <c r="F1399"/>
      <c r="G1399"/>
      <c r="H1399"/>
      <c r="I1399"/>
      <c r="J1399"/>
      <c r="K1399"/>
      <c r="L1399"/>
      <c r="M1399"/>
      <c r="N1399"/>
      <c r="O1399"/>
      <c r="P1399" s="31"/>
    </row>
    <row r="1400" spans="1:16" ht="15" x14ac:dyDescent="0.25">
      <c r="A1400"/>
      <c r="B1400"/>
      <c r="C1400"/>
      <c r="D1400"/>
      <c r="E1400"/>
      <c r="F1400"/>
      <c r="G1400"/>
      <c r="H1400"/>
      <c r="I1400"/>
      <c r="J1400"/>
      <c r="K1400"/>
      <c r="L1400"/>
      <c r="M1400"/>
      <c r="N1400"/>
      <c r="O1400"/>
      <c r="P1400" s="31"/>
    </row>
    <row r="1401" spans="1:16" ht="15" x14ac:dyDescent="0.25">
      <c r="A1401"/>
      <c r="B1401"/>
      <c r="C1401"/>
      <c r="D1401"/>
      <c r="E1401"/>
      <c r="F1401"/>
      <c r="G1401"/>
      <c r="H1401"/>
      <c r="I1401"/>
      <c r="J1401"/>
      <c r="K1401"/>
      <c r="L1401"/>
      <c r="M1401"/>
      <c r="N1401"/>
      <c r="O1401"/>
      <c r="P1401" s="31"/>
    </row>
    <row r="1402" spans="1:16" ht="15" x14ac:dyDescent="0.25">
      <c r="A1402"/>
      <c r="B1402"/>
      <c r="C1402"/>
      <c r="D1402"/>
      <c r="E1402"/>
      <c r="F1402"/>
      <c r="G1402"/>
      <c r="H1402"/>
      <c r="I1402"/>
      <c r="J1402"/>
      <c r="K1402"/>
      <c r="L1402"/>
      <c r="M1402"/>
      <c r="N1402"/>
      <c r="O1402"/>
      <c r="P1402" s="31"/>
    </row>
    <row r="1403" spans="1:16" ht="15" x14ac:dyDescent="0.25">
      <c r="A1403"/>
      <c r="B1403"/>
      <c r="C1403"/>
      <c r="D1403"/>
      <c r="E1403"/>
      <c r="F1403"/>
      <c r="G1403"/>
      <c r="H1403"/>
      <c r="I1403"/>
      <c r="J1403"/>
      <c r="K1403"/>
      <c r="L1403"/>
      <c r="M1403"/>
      <c r="N1403"/>
      <c r="O1403"/>
      <c r="P1403" s="31"/>
    </row>
    <row r="1404" spans="1:16" ht="15" x14ac:dyDescent="0.25">
      <c r="A1404"/>
      <c r="B1404"/>
      <c r="C1404"/>
      <c r="D1404"/>
      <c r="E1404"/>
      <c r="F1404"/>
      <c r="G1404"/>
      <c r="H1404"/>
      <c r="I1404"/>
      <c r="J1404"/>
      <c r="K1404"/>
      <c r="L1404"/>
      <c r="M1404"/>
      <c r="N1404"/>
      <c r="O1404"/>
      <c r="P1404" s="31"/>
    </row>
    <row r="1405" spans="1:16" ht="15" x14ac:dyDescent="0.25">
      <c r="A1405"/>
      <c r="B1405"/>
      <c r="C1405"/>
      <c r="D1405"/>
      <c r="E1405"/>
      <c r="F1405"/>
      <c r="G1405"/>
      <c r="H1405"/>
      <c r="I1405"/>
      <c r="J1405"/>
      <c r="K1405"/>
      <c r="L1405"/>
      <c r="M1405"/>
      <c r="N1405"/>
      <c r="O1405"/>
      <c r="P1405" s="31"/>
    </row>
    <row r="1406" spans="1:16" ht="15" x14ac:dyDescent="0.25">
      <c r="A1406"/>
      <c r="B1406"/>
      <c r="C1406"/>
      <c r="D1406"/>
      <c r="E1406"/>
      <c r="F1406"/>
      <c r="G1406"/>
      <c r="H1406"/>
      <c r="I1406"/>
      <c r="J1406"/>
      <c r="K1406"/>
      <c r="L1406"/>
      <c r="M1406"/>
      <c r="N1406"/>
      <c r="O1406"/>
      <c r="P1406" s="31"/>
    </row>
    <row r="1407" spans="1:16" ht="15" x14ac:dyDescent="0.25">
      <c r="A1407"/>
      <c r="B1407"/>
      <c r="C1407"/>
      <c r="D1407"/>
      <c r="E1407"/>
      <c r="F1407"/>
      <c r="G1407"/>
      <c r="H1407"/>
      <c r="I1407"/>
      <c r="J1407"/>
      <c r="K1407"/>
      <c r="L1407"/>
      <c r="M1407"/>
      <c r="N1407"/>
      <c r="O1407"/>
      <c r="P1407" s="31"/>
    </row>
    <row r="1408" spans="1:16" ht="15" x14ac:dyDescent="0.25">
      <c r="A1408"/>
      <c r="B1408"/>
      <c r="C1408"/>
      <c r="D1408"/>
      <c r="E1408"/>
      <c r="F1408"/>
      <c r="G1408"/>
      <c r="H1408"/>
      <c r="I1408"/>
      <c r="J1408"/>
      <c r="K1408"/>
      <c r="L1408"/>
      <c r="M1408"/>
      <c r="N1408"/>
      <c r="O1408"/>
      <c r="P1408" s="31"/>
    </row>
    <row r="1409" spans="1:16" ht="15" x14ac:dyDescent="0.25">
      <c r="A1409"/>
      <c r="B1409"/>
      <c r="C1409"/>
      <c r="D1409"/>
      <c r="E1409"/>
      <c r="F1409"/>
      <c r="G1409"/>
      <c r="H1409"/>
      <c r="I1409"/>
      <c r="J1409"/>
      <c r="K1409"/>
      <c r="L1409"/>
      <c r="M1409"/>
      <c r="N1409"/>
      <c r="O1409"/>
      <c r="P1409" s="31"/>
    </row>
    <row r="1410" spans="1:16" ht="15" x14ac:dyDescent="0.25">
      <c r="A1410"/>
      <c r="B1410"/>
      <c r="C1410"/>
      <c r="D1410"/>
      <c r="E1410"/>
      <c r="F1410"/>
      <c r="G1410"/>
      <c r="H1410"/>
      <c r="I1410"/>
      <c r="J1410"/>
      <c r="K1410"/>
      <c r="L1410"/>
      <c r="M1410"/>
      <c r="N1410"/>
      <c r="O1410"/>
      <c r="P1410" s="31"/>
    </row>
    <row r="1411" spans="1:16" ht="15" x14ac:dyDescent="0.25">
      <c r="A1411"/>
      <c r="B1411"/>
      <c r="C1411"/>
      <c r="D1411"/>
      <c r="E1411"/>
      <c r="F1411"/>
      <c r="G1411"/>
      <c r="H1411"/>
      <c r="I1411"/>
      <c r="J1411"/>
      <c r="K1411"/>
      <c r="L1411"/>
      <c r="M1411"/>
      <c r="N1411"/>
      <c r="O1411"/>
      <c r="P1411" s="31"/>
    </row>
    <row r="1412" spans="1:16" ht="15" x14ac:dyDescent="0.25">
      <c r="A1412"/>
      <c r="B1412"/>
      <c r="C1412"/>
      <c r="D1412"/>
      <c r="E1412"/>
      <c r="F1412"/>
      <c r="G1412"/>
      <c r="H1412"/>
      <c r="I1412"/>
      <c r="J1412"/>
      <c r="K1412"/>
      <c r="L1412"/>
      <c r="M1412"/>
      <c r="N1412"/>
      <c r="O1412"/>
      <c r="P1412" s="31"/>
    </row>
    <row r="1413" spans="1:16" ht="15" x14ac:dyDescent="0.25">
      <c r="A1413"/>
      <c r="B1413"/>
      <c r="C1413"/>
      <c r="D1413"/>
      <c r="E1413"/>
      <c r="F1413"/>
      <c r="G1413"/>
      <c r="H1413"/>
      <c r="I1413"/>
      <c r="J1413"/>
      <c r="K1413"/>
      <c r="L1413"/>
      <c r="M1413"/>
      <c r="N1413"/>
      <c r="O1413"/>
      <c r="P1413" s="31"/>
    </row>
    <row r="1414" spans="1:16" ht="15" x14ac:dyDescent="0.25">
      <c r="A1414"/>
      <c r="B1414"/>
      <c r="C1414"/>
      <c r="D1414"/>
      <c r="E1414"/>
      <c r="F1414"/>
      <c r="G1414"/>
      <c r="H1414"/>
      <c r="I1414"/>
      <c r="J1414"/>
      <c r="K1414"/>
      <c r="L1414"/>
      <c r="M1414"/>
      <c r="N1414"/>
      <c r="O1414"/>
      <c r="P1414" s="31"/>
    </row>
    <row r="1415" spans="1:16" ht="15" x14ac:dyDescent="0.25">
      <c r="A1415"/>
      <c r="B1415"/>
      <c r="C1415"/>
      <c r="D1415"/>
      <c r="E1415"/>
      <c r="F1415"/>
      <c r="G1415"/>
      <c r="H1415"/>
      <c r="I1415"/>
      <c r="J1415"/>
      <c r="K1415"/>
      <c r="L1415"/>
      <c r="M1415"/>
      <c r="N1415"/>
      <c r="O1415"/>
      <c r="P1415" s="31"/>
    </row>
    <row r="1416" spans="1:16" ht="15" x14ac:dyDescent="0.25">
      <c r="A1416"/>
      <c r="B1416"/>
      <c r="C1416"/>
      <c r="D1416"/>
      <c r="E1416"/>
      <c r="F1416"/>
      <c r="G1416"/>
      <c r="H1416"/>
      <c r="I1416"/>
      <c r="J1416"/>
      <c r="K1416"/>
      <c r="L1416"/>
      <c r="M1416"/>
      <c r="N1416"/>
      <c r="O1416"/>
      <c r="P1416" s="31"/>
    </row>
    <row r="1417" spans="1:16" ht="15" x14ac:dyDescent="0.25">
      <c r="A1417"/>
      <c r="B1417"/>
      <c r="C1417"/>
      <c r="D1417"/>
      <c r="E1417"/>
      <c r="F1417"/>
      <c r="G1417"/>
      <c r="H1417"/>
      <c r="I1417"/>
      <c r="J1417"/>
      <c r="K1417"/>
      <c r="L1417"/>
      <c r="M1417"/>
      <c r="N1417"/>
      <c r="O1417"/>
      <c r="P1417" s="31"/>
    </row>
    <row r="1418" spans="1:16" ht="15" x14ac:dyDescent="0.25">
      <c r="A1418"/>
      <c r="B1418"/>
      <c r="C1418"/>
      <c r="D1418"/>
      <c r="E1418"/>
      <c r="F1418"/>
      <c r="G1418"/>
      <c r="H1418"/>
      <c r="I1418"/>
      <c r="J1418"/>
      <c r="K1418"/>
      <c r="L1418"/>
      <c r="M1418"/>
      <c r="N1418"/>
      <c r="O1418"/>
      <c r="P1418" s="31"/>
    </row>
    <row r="1419" spans="1:16" ht="15" x14ac:dyDescent="0.25">
      <c r="A1419"/>
      <c r="B1419"/>
      <c r="C1419"/>
      <c r="D1419"/>
      <c r="E1419"/>
      <c r="F1419"/>
      <c r="G1419"/>
      <c r="H1419"/>
      <c r="I1419"/>
      <c r="J1419"/>
      <c r="K1419"/>
      <c r="L1419"/>
      <c r="M1419"/>
      <c r="N1419"/>
      <c r="O1419"/>
      <c r="P1419" s="31"/>
    </row>
    <row r="1420" spans="1:16" ht="15" x14ac:dyDescent="0.25">
      <c r="A1420"/>
      <c r="B1420"/>
      <c r="C1420"/>
      <c r="D1420"/>
      <c r="E1420"/>
      <c r="F1420"/>
      <c r="G1420"/>
      <c r="H1420"/>
      <c r="I1420"/>
      <c r="J1420"/>
      <c r="K1420"/>
      <c r="L1420"/>
      <c r="M1420"/>
      <c r="N1420"/>
      <c r="O1420"/>
      <c r="P1420" s="31"/>
    </row>
    <row r="1421" spans="1:16" ht="15" x14ac:dyDescent="0.25">
      <c r="A1421"/>
      <c r="B1421"/>
      <c r="C1421"/>
      <c r="D1421"/>
      <c r="E1421"/>
      <c r="F1421"/>
      <c r="G1421"/>
      <c r="H1421"/>
      <c r="I1421"/>
      <c r="J1421"/>
      <c r="K1421"/>
      <c r="L1421"/>
      <c r="M1421"/>
      <c r="N1421"/>
      <c r="O1421"/>
      <c r="P1421" s="31"/>
    </row>
    <row r="1422" spans="1:16" ht="15" x14ac:dyDescent="0.25">
      <c r="A1422"/>
      <c r="B1422"/>
      <c r="C1422"/>
      <c r="D1422"/>
      <c r="E1422"/>
      <c r="F1422"/>
      <c r="G1422"/>
      <c r="H1422"/>
      <c r="I1422"/>
      <c r="J1422"/>
      <c r="K1422"/>
      <c r="L1422"/>
      <c r="M1422"/>
      <c r="N1422"/>
      <c r="O1422"/>
      <c r="P1422" s="31"/>
    </row>
    <row r="1423" spans="1:16" ht="15" x14ac:dyDescent="0.25">
      <c r="A1423"/>
      <c r="B1423"/>
      <c r="C1423"/>
      <c r="D1423"/>
      <c r="E1423"/>
      <c r="F1423"/>
      <c r="G1423"/>
      <c r="H1423"/>
      <c r="I1423"/>
      <c r="J1423"/>
      <c r="K1423"/>
      <c r="L1423"/>
      <c r="M1423"/>
      <c r="N1423"/>
      <c r="O1423"/>
      <c r="P1423" s="31"/>
    </row>
    <row r="1424" spans="1:16" ht="15" x14ac:dyDescent="0.25">
      <c r="A1424"/>
      <c r="B1424"/>
      <c r="C1424"/>
      <c r="D1424"/>
      <c r="E1424"/>
      <c r="F1424"/>
      <c r="G1424"/>
      <c r="H1424"/>
      <c r="I1424"/>
      <c r="J1424"/>
      <c r="K1424"/>
      <c r="L1424"/>
      <c r="M1424"/>
      <c r="N1424"/>
      <c r="O1424"/>
      <c r="P1424" s="31"/>
    </row>
    <row r="1425" spans="1:16" ht="15" x14ac:dyDescent="0.25">
      <c r="A1425"/>
      <c r="B1425"/>
      <c r="C1425"/>
      <c r="D1425"/>
      <c r="E1425"/>
      <c r="F1425"/>
      <c r="G1425"/>
      <c r="H1425"/>
      <c r="I1425"/>
      <c r="J1425"/>
      <c r="K1425"/>
      <c r="L1425"/>
      <c r="M1425"/>
      <c r="N1425"/>
      <c r="O1425"/>
      <c r="P1425" s="31"/>
    </row>
    <row r="1426" spans="1:16" ht="15" x14ac:dyDescent="0.25">
      <c r="A1426"/>
      <c r="B1426"/>
      <c r="C1426"/>
      <c r="D1426"/>
      <c r="E1426"/>
      <c r="F1426"/>
      <c r="G1426"/>
      <c r="H1426"/>
      <c r="I1426"/>
      <c r="J1426"/>
      <c r="K1426"/>
      <c r="L1426"/>
      <c r="M1426"/>
      <c r="N1426"/>
      <c r="O1426"/>
      <c r="P1426" s="31"/>
    </row>
    <row r="1427" spans="1:16" ht="15" x14ac:dyDescent="0.25">
      <c r="A1427"/>
      <c r="B1427"/>
      <c r="C1427"/>
      <c r="D1427"/>
      <c r="E1427"/>
      <c r="F1427"/>
      <c r="G1427"/>
      <c r="H1427"/>
      <c r="I1427"/>
      <c r="J1427"/>
      <c r="K1427"/>
      <c r="L1427"/>
      <c r="M1427"/>
      <c r="N1427"/>
      <c r="O1427"/>
      <c r="P1427" s="31"/>
    </row>
    <row r="1428" spans="1:16" ht="15" x14ac:dyDescent="0.25">
      <c r="A1428"/>
      <c r="B1428"/>
      <c r="C1428"/>
      <c r="D1428"/>
      <c r="E1428"/>
      <c r="F1428"/>
      <c r="G1428"/>
      <c r="H1428"/>
      <c r="I1428"/>
      <c r="J1428"/>
      <c r="K1428"/>
      <c r="L1428"/>
      <c r="M1428"/>
      <c r="N1428"/>
      <c r="O1428"/>
      <c r="P1428" s="31"/>
    </row>
    <row r="1429" spans="1:16" ht="15" x14ac:dyDescent="0.25">
      <c r="A1429"/>
      <c r="B1429"/>
      <c r="C1429"/>
      <c r="D1429"/>
      <c r="E1429"/>
      <c r="F1429"/>
      <c r="G1429"/>
      <c r="H1429"/>
      <c r="I1429"/>
      <c r="J1429"/>
      <c r="K1429"/>
      <c r="L1429"/>
      <c r="M1429"/>
      <c r="N1429"/>
      <c r="O1429"/>
      <c r="P1429" s="31"/>
    </row>
    <row r="1430" spans="1:16" ht="15" x14ac:dyDescent="0.25">
      <c r="A1430"/>
      <c r="B1430"/>
      <c r="C1430"/>
      <c r="D1430"/>
      <c r="E1430"/>
      <c r="F1430"/>
      <c r="G1430"/>
      <c r="H1430"/>
      <c r="I1430"/>
      <c r="J1430"/>
      <c r="K1430"/>
      <c r="L1430"/>
      <c r="M1430"/>
      <c r="N1430"/>
      <c r="O1430"/>
      <c r="P1430" s="31"/>
    </row>
    <row r="1431" spans="1:16" ht="15" x14ac:dyDescent="0.25">
      <c r="A1431"/>
      <c r="B1431"/>
      <c r="C1431"/>
      <c r="D1431"/>
      <c r="E1431"/>
      <c r="F1431"/>
      <c r="G1431"/>
      <c r="H1431"/>
      <c r="I1431"/>
      <c r="J1431"/>
      <c r="K1431"/>
      <c r="L1431"/>
      <c r="M1431"/>
      <c r="N1431"/>
      <c r="O1431"/>
      <c r="P1431" s="31"/>
    </row>
    <row r="1432" spans="1:16" ht="15" x14ac:dyDescent="0.25">
      <c r="A1432"/>
      <c r="B1432"/>
      <c r="C1432"/>
      <c r="D1432"/>
      <c r="E1432"/>
      <c r="F1432"/>
      <c r="G1432"/>
      <c r="H1432"/>
      <c r="I1432"/>
      <c r="J1432"/>
      <c r="K1432"/>
      <c r="L1432"/>
      <c r="M1432"/>
      <c r="N1432"/>
      <c r="O1432"/>
      <c r="P1432" s="31"/>
    </row>
    <row r="1433" spans="1:16" ht="15" x14ac:dyDescent="0.25">
      <c r="A1433"/>
      <c r="B1433"/>
      <c r="C1433"/>
      <c r="D1433"/>
      <c r="E1433"/>
      <c r="F1433"/>
      <c r="G1433"/>
      <c r="H1433"/>
      <c r="I1433"/>
      <c r="J1433"/>
      <c r="K1433"/>
      <c r="L1433"/>
      <c r="M1433"/>
      <c r="N1433"/>
      <c r="O1433"/>
      <c r="P1433" s="31"/>
    </row>
    <row r="1434" spans="1:16" ht="15" x14ac:dyDescent="0.25">
      <c r="A1434"/>
      <c r="B1434"/>
      <c r="C1434"/>
      <c r="D1434"/>
      <c r="E1434"/>
      <c r="F1434"/>
      <c r="G1434"/>
      <c r="H1434"/>
      <c r="I1434"/>
      <c r="J1434"/>
      <c r="K1434"/>
      <c r="L1434"/>
      <c r="M1434"/>
      <c r="N1434"/>
      <c r="O1434"/>
      <c r="P1434" s="31"/>
    </row>
    <row r="1435" spans="1:16" ht="15" x14ac:dyDescent="0.25">
      <c r="A1435"/>
      <c r="B1435"/>
      <c r="C1435"/>
      <c r="D1435"/>
      <c r="E1435"/>
      <c r="F1435"/>
      <c r="G1435"/>
      <c r="H1435"/>
      <c r="I1435"/>
      <c r="J1435"/>
      <c r="K1435"/>
      <c r="L1435"/>
      <c r="M1435"/>
      <c r="N1435"/>
      <c r="O1435"/>
      <c r="P1435" s="31"/>
    </row>
    <row r="1436" spans="1:16" ht="15" x14ac:dyDescent="0.25">
      <c r="A1436"/>
      <c r="B1436"/>
      <c r="C1436"/>
      <c r="D1436"/>
      <c r="E1436"/>
      <c r="F1436"/>
      <c r="G1436"/>
      <c r="H1436"/>
      <c r="I1436"/>
      <c r="J1436"/>
      <c r="K1436"/>
      <c r="L1436"/>
      <c r="M1436"/>
      <c r="N1436"/>
      <c r="O1436"/>
      <c r="P1436" s="31"/>
    </row>
    <row r="1437" spans="1:16" ht="15" x14ac:dyDescent="0.25">
      <c r="A1437"/>
      <c r="B1437"/>
      <c r="C1437"/>
      <c r="D1437"/>
      <c r="E1437"/>
      <c r="F1437"/>
      <c r="G1437"/>
      <c r="H1437"/>
      <c r="I1437"/>
      <c r="J1437"/>
      <c r="K1437"/>
      <c r="L1437"/>
      <c r="M1437"/>
      <c r="N1437"/>
      <c r="O1437"/>
      <c r="P1437" s="31"/>
    </row>
    <row r="1438" spans="1:16" ht="15" x14ac:dyDescent="0.25">
      <c r="A1438"/>
      <c r="B1438"/>
      <c r="C1438"/>
      <c r="D1438"/>
      <c r="E1438"/>
      <c r="F1438"/>
      <c r="G1438"/>
      <c r="H1438"/>
      <c r="I1438"/>
      <c r="J1438"/>
      <c r="K1438"/>
      <c r="L1438"/>
      <c r="M1438"/>
      <c r="N1438"/>
      <c r="O1438"/>
      <c r="P1438" s="31"/>
    </row>
    <row r="1439" spans="1:16" ht="15" x14ac:dyDescent="0.25">
      <c r="A1439"/>
      <c r="B1439"/>
      <c r="C1439"/>
      <c r="D1439"/>
      <c r="E1439"/>
      <c r="F1439"/>
      <c r="G1439"/>
      <c r="H1439"/>
      <c r="I1439"/>
      <c r="J1439"/>
      <c r="K1439"/>
      <c r="L1439"/>
      <c r="M1439"/>
      <c r="N1439"/>
      <c r="O1439"/>
      <c r="P1439" s="31"/>
    </row>
    <row r="1440" spans="1:16" ht="15" x14ac:dyDescent="0.25">
      <c r="A1440"/>
      <c r="B1440"/>
      <c r="C1440"/>
      <c r="D1440"/>
      <c r="E1440"/>
      <c r="F1440"/>
      <c r="G1440"/>
      <c r="H1440"/>
      <c r="I1440"/>
      <c r="J1440"/>
      <c r="K1440"/>
      <c r="L1440"/>
      <c r="M1440"/>
      <c r="N1440"/>
      <c r="O1440"/>
      <c r="P1440" s="31"/>
    </row>
    <row r="1441" spans="1:16" ht="15" x14ac:dyDescent="0.25">
      <c r="A1441"/>
      <c r="B1441"/>
      <c r="C1441"/>
      <c r="D1441"/>
      <c r="E1441"/>
      <c r="F1441"/>
      <c r="G1441"/>
      <c r="H1441"/>
      <c r="I1441"/>
      <c r="J1441"/>
      <c r="K1441"/>
      <c r="L1441"/>
      <c r="M1441"/>
      <c r="N1441"/>
      <c r="O1441"/>
      <c r="P1441" s="31"/>
    </row>
    <row r="1442" spans="1:16" ht="15" x14ac:dyDescent="0.25">
      <c r="A1442"/>
      <c r="B1442"/>
      <c r="C1442"/>
      <c r="D1442"/>
      <c r="E1442"/>
      <c r="F1442"/>
      <c r="G1442"/>
      <c r="H1442"/>
      <c r="I1442"/>
      <c r="J1442"/>
      <c r="K1442"/>
      <c r="L1442"/>
      <c r="M1442"/>
      <c r="N1442"/>
      <c r="O1442"/>
      <c r="P1442" s="31"/>
    </row>
    <row r="1443" spans="1:16" ht="15" x14ac:dyDescent="0.25">
      <c r="A1443"/>
      <c r="B1443"/>
      <c r="C1443"/>
      <c r="D1443"/>
      <c r="E1443"/>
      <c r="F1443"/>
      <c r="G1443"/>
      <c r="H1443"/>
      <c r="I1443"/>
      <c r="J1443"/>
      <c r="K1443"/>
      <c r="L1443"/>
      <c r="M1443"/>
      <c r="N1443"/>
      <c r="O1443"/>
      <c r="P1443" s="31"/>
    </row>
    <row r="1444" spans="1:16" ht="15" x14ac:dyDescent="0.25">
      <c r="A1444"/>
      <c r="B1444"/>
      <c r="C1444"/>
      <c r="D1444"/>
      <c r="E1444"/>
      <c r="F1444"/>
      <c r="G1444"/>
      <c r="H1444"/>
      <c r="I1444"/>
      <c r="J1444"/>
      <c r="K1444"/>
      <c r="L1444"/>
      <c r="M1444"/>
      <c r="N1444"/>
      <c r="O1444"/>
      <c r="P1444" s="31"/>
    </row>
    <row r="1445" spans="1:16" ht="15" x14ac:dyDescent="0.25">
      <c r="A1445"/>
      <c r="B1445"/>
      <c r="C1445"/>
      <c r="D1445"/>
      <c r="E1445"/>
      <c r="F1445"/>
      <c r="G1445"/>
      <c r="H1445"/>
      <c r="I1445"/>
      <c r="J1445"/>
      <c r="K1445"/>
      <c r="L1445"/>
      <c r="M1445"/>
      <c r="N1445"/>
      <c r="O1445"/>
      <c r="P1445" s="31"/>
    </row>
    <row r="1446" spans="1:16" ht="15" x14ac:dyDescent="0.25">
      <c r="A1446"/>
      <c r="B1446"/>
      <c r="C1446"/>
      <c r="D1446"/>
      <c r="E1446"/>
      <c r="F1446"/>
      <c r="G1446"/>
      <c r="H1446"/>
      <c r="I1446"/>
      <c r="J1446"/>
      <c r="K1446"/>
      <c r="L1446"/>
      <c r="M1446"/>
      <c r="N1446"/>
      <c r="O1446"/>
      <c r="P1446" s="31"/>
    </row>
    <row r="1447" spans="1:16" ht="15" x14ac:dyDescent="0.25">
      <c r="A1447"/>
      <c r="B1447"/>
      <c r="C1447"/>
      <c r="D1447"/>
      <c r="E1447"/>
      <c r="F1447"/>
      <c r="G1447"/>
      <c r="H1447"/>
      <c r="I1447"/>
      <c r="J1447"/>
      <c r="K1447"/>
      <c r="L1447"/>
      <c r="M1447"/>
      <c r="N1447"/>
      <c r="O1447"/>
      <c r="P1447" s="31"/>
    </row>
    <row r="1448" spans="1:16" ht="15" x14ac:dyDescent="0.25">
      <c r="A1448"/>
      <c r="B1448"/>
      <c r="C1448"/>
      <c r="D1448"/>
      <c r="E1448"/>
      <c r="F1448"/>
      <c r="G1448"/>
      <c r="H1448"/>
      <c r="I1448"/>
      <c r="J1448"/>
      <c r="K1448"/>
      <c r="L1448"/>
      <c r="M1448"/>
      <c r="N1448"/>
      <c r="O1448"/>
      <c r="P1448" s="31"/>
    </row>
    <row r="1449" spans="1:16" ht="15" x14ac:dyDescent="0.25">
      <c r="A1449"/>
      <c r="B1449"/>
      <c r="C1449"/>
      <c r="D1449"/>
      <c r="E1449"/>
      <c r="F1449"/>
      <c r="G1449"/>
      <c r="H1449"/>
      <c r="I1449"/>
      <c r="J1449"/>
      <c r="K1449"/>
      <c r="L1449"/>
      <c r="M1449"/>
      <c r="N1449"/>
      <c r="O1449"/>
      <c r="P1449" s="31"/>
    </row>
    <row r="1450" spans="1:16" ht="15" x14ac:dyDescent="0.25">
      <c r="A1450"/>
      <c r="B1450"/>
      <c r="C1450"/>
      <c r="D1450"/>
      <c r="E1450"/>
      <c r="F1450"/>
      <c r="G1450"/>
      <c r="H1450"/>
      <c r="I1450"/>
      <c r="J1450"/>
      <c r="K1450"/>
      <c r="L1450"/>
      <c r="M1450"/>
      <c r="N1450"/>
      <c r="O1450"/>
      <c r="P1450" s="31"/>
    </row>
    <row r="1451" spans="1:16" ht="15" x14ac:dyDescent="0.25">
      <c r="A1451"/>
      <c r="B1451"/>
      <c r="C1451"/>
      <c r="D1451"/>
      <c r="E1451"/>
      <c r="F1451"/>
      <c r="G1451"/>
      <c r="H1451"/>
      <c r="I1451"/>
      <c r="J1451"/>
      <c r="K1451"/>
      <c r="L1451"/>
      <c r="M1451"/>
      <c r="N1451"/>
      <c r="O1451"/>
      <c r="P1451" s="31"/>
    </row>
    <row r="1452" spans="1:16" ht="15" x14ac:dyDescent="0.25">
      <c r="A1452"/>
      <c r="B1452"/>
      <c r="C1452"/>
      <c r="D1452"/>
      <c r="E1452"/>
      <c r="F1452"/>
      <c r="G1452"/>
      <c r="H1452"/>
      <c r="I1452"/>
      <c r="J1452"/>
      <c r="K1452"/>
      <c r="L1452"/>
      <c r="M1452"/>
      <c r="N1452"/>
      <c r="O1452"/>
      <c r="P1452" s="31"/>
    </row>
    <row r="1453" spans="1:16" ht="15" x14ac:dyDescent="0.25">
      <c r="A1453"/>
      <c r="B1453"/>
      <c r="C1453"/>
      <c r="D1453"/>
      <c r="E1453"/>
      <c r="F1453"/>
      <c r="G1453"/>
      <c r="H1453"/>
      <c r="I1453"/>
      <c r="J1453"/>
      <c r="K1453"/>
      <c r="L1453"/>
      <c r="M1453"/>
      <c r="N1453"/>
      <c r="O1453"/>
      <c r="P1453" s="31"/>
    </row>
    <row r="1454" spans="1:16" ht="15" x14ac:dyDescent="0.25">
      <c r="A1454"/>
      <c r="B1454"/>
      <c r="C1454"/>
      <c r="D1454"/>
      <c r="E1454"/>
      <c r="F1454"/>
      <c r="G1454"/>
      <c r="H1454"/>
      <c r="I1454"/>
      <c r="J1454"/>
      <c r="K1454"/>
      <c r="L1454"/>
      <c r="M1454"/>
      <c r="N1454"/>
      <c r="O1454"/>
      <c r="P1454" s="31"/>
    </row>
    <row r="1455" spans="1:16" ht="15" x14ac:dyDescent="0.25">
      <c r="A1455"/>
      <c r="B1455"/>
      <c r="C1455"/>
      <c r="D1455"/>
      <c r="E1455"/>
      <c r="F1455"/>
      <c r="G1455"/>
      <c r="H1455"/>
      <c r="I1455"/>
      <c r="J1455"/>
      <c r="K1455"/>
      <c r="L1455"/>
      <c r="M1455"/>
      <c r="N1455"/>
      <c r="O1455"/>
      <c r="P1455" s="31"/>
    </row>
    <row r="1456" spans="1:16" ht="15" x14ac:dyDescent="0.25">
      <c r="A1456"/>
      <c r="B1456"/>
      <c r="C1456"/>
      <c r="D1456"/>
      <c r="E1456"/>
      <c r="F1456"/>
      <c r="G1456"/>
      <c r="H1456"/>
      <c r="I1456"/>
      <c r="J1456"/>
      <c r="K1456"/>
      <c r="L1456"/>
      <c r="M1456"/>
      <c r="N1456"/>
      <c r="O1456"/>
      <c r="P1456" s="31"/>
    </row>
    <row r="1457" spans="1:16" ht="15" x14ac:dyDescent="0.25">
      <c r="A1457"/>
      <c r="B1457"/>
      <c r="C1457"/>
      <c r="D1457"/>
      <c r="E1457"/>
      <c r="F1457"/>
      <c r="G1457"/>
      <c r="H1457"/>
      <c r="I1457"/>
      <c r="J1457"/>
      <c r="K1457"/>
      <c r="L1457"/>
      <c r="M1457"/>
      <c r="N1457"/>
      <c r="O1457"/>
      <c r="P1457" s="31"/>
    </row>
    <row r="1458" spans="1:16" ht="15" x14ac:dyDescent="0.25">
      <c r="A1458"/>
      <c r="B1458"/>
      <c r="C1458"/>
      <c r="D1458"/>
      <c r="E1458"/>
      <c r="F1458"/>
      <c r="G1458"/>
      <c r="H1458"/>
      <c r="I1458"/>
      <c r="J1458"/>
      <c r="K1458"/>
      <c r="L1458"/>
      <c r="M1458"/>
      <c r="N1458"/>
      <c r="O1458"/>
      <c r="P1458" s="31"/>
    </row>
    <row r="1459" spans="1:16" ht="15" x14ac:dyDescent="0.25">
      <c r="A1459"/>
      <c r="B1459"/>
      <c r="C1459"/>
      <c r="D1459"/>
      <c r="E1459"/>
      <c r="F1459"/>
      <c r="G1459"/>
      <c r="H1459"/>
      <c r="I1459"/>
      <c r="J1459"/>
      <c r="K1459"/>
      <c r="L1459"/>
      <c r="M1459"/>
      <c r="N1459"/>
      <c r="O1459"/>
      <c r="P1459" s="31"/>
    </row>
    <row r="1460" spans="1:16" ht="15" x14ac:dyDescent="0.25">
      <c r="A1460"/>
      <c r="B1460"/>
      <c r="C1460"/>
      <c r="D1460"/>
      <c r="E1460"/>
      <c r="F1460"/>
      <c r="G1460"/>
      <c r="H1460"/>
      <c r="I1460"/>
      <c r="J1460"/>
      <c r="K1460"/>
      <c r="L1460"/>
      <c r="M1460"/>
      <c r="N1460"/>
      <c r="O1460"/>
      <c r="P1460" s="31"/>
    </row>
    <row r="1461" spans="1:16" ht="15" x14ac:dyDescent="0.25">
      <c r="A1461"/>
      <c r="B1461"/>
      <c r="C1461"/>
      <c r="D1461"/>
      <c r="E1461"/>
      <c r="F1461"/>
      <c r="G1461"/>
      <c r="H1461"/>
      <c r="I1461"/>
      <c r="J1461"/>
      <c r="K1461"/>
      <c r="L1461"/>
      <c r="M1461"/>
      <c r="N1461"/>
      <c r="O1461"/>
      <c r="P1461" s="31"/>
    </row>
    <row r="1462" spans="1:16" ht="15" x14ac:dyDescent="0.25">
      <c r="A1462"/>
      <c r="B1462"/>
      <c r="C1462"/>
      <c r="D1462"/>
      <c r="E1462"/>
      <c r="F1462"/>
      <c r="G1462"/>
      <c r="H1462"/>
      <c r="I1462"/>
      <c r="J1462"/>
      <c r="K1462"/>
      <c r="L1462"/>
      <c r="M1462"/>
      <c r="N1462"/>
      <c r="O1462"/>
      <c r="P1462" s="31"/>
    </row>
    <row r="1463" spans="1:16" ht="15" x14ac:dyDescent="0.25">
      <c r="A1463"/>
      <c r="B1463"/>
      <c r="C1463"/>
      <c r="D1463"/>
      <c r="E1463"/>
      <c r="F1463"/>
      <c r="G1463"/>
      <c r="H1463"/>
      <c r="I1463"/>
      <c r="J1463"/>
      <c r="K1463"/>
      <c r="L1463"/>
      <c r="M1463"/>
      <c r="N1463"/>
      <c r="O1463"/>
      <c r="P1463" s="31"/>
    </row>
    <row r="1464" spans="1:16" ht="15" x14ac:dyDescent="0.25">
      <c r="A1464"/>
      <c r="B1464"/>
      <c r="C1464"/>
      <c r="D1464"/>
      <c r="E1464"/>
      <c r="F1464"/>
      <c r="G1464"/>
      <c r="H1464"/>
      <c r="I1464"/>
      <c r="J1464"/>
      <c r="K1464"/>
      <c r="L1464"/>
      <c r="M1464"/>
      <c r="N1464"/>
      <c r="O1464"/>
      <c r="P1464" s="31"/>
    </row>
    <row r="1465" spans="1:16" ht="15" x14ac:dyDescent="0.25">
      <c r="A1465"/>
      <c r="B1465"/>
      <c r="C1465"/>
      <c r="D1465"/>
      <c r="E1465"/>
      <c r="F1465"/>
      <c r="G1465"/>
      <c r="H1465"/>
      <c r="I1465"/>
      <c r="J1465"/>
      <c r="K1465"/>
      <c r="L1465"/>
      <c r="M1465"/>
      <c r="N1465"/>
      <c r="O1465"/>
      <c r="P1465" s="31"/>
    </row>
    <row r="1466" spans="1:16" ht="15" x14ac:dyDescent="0.25">
      <c r="A1466"/>
      <c r="B1466"/>
      <c r="C1466"/>
      <c r="D1466"/>
      <c r="E1466"/>
      <c r="F1466"/>
      <c r="G1466"/>
      <c r="H1466"/>
      <c r="I1466"/>
      <c r="J1466"/>
      <c r="K1466"/>
      <c r="L1466"/>
      <c r="M1466"/>
      <c r="N1466"/>
      <c r="O1466"/>
      <c r="P1466" s="31"/>
    </row>
    <row r="1467" spans="1:16" ht="15" x14ac:dyDescent="0.25">
      <c r="A1467"/>
      <c r="B1467"/>
      <c r="C1467"/>
      <c r="D1467"/>
      <c r="E1467"/>
      <c r="F1467"/>
      <c r="G1467"/>
      <c r="H1467"/>
      <c r="I1467"/>
      <c r="J1467"/>
      <c r="K1467"/>
      <c r="L1467"/>
      <c r="M1467"/>
      <c r="N1467"/>
      <c r="O1467"/>
      <c r="P1467" s="31"/>
    </row>
    <row r="1468" spans="1:16" ht="15" x14ac:dyDescent="0.25">
      <c r="A1468"/>
      <c r="B1468"/>
      <c r="C1468"/>
      <c r="D1468"/>
      <c r="E1468"/>
      <c r="F1468"/>
      <c r="G1468"/>
      <c r="H1468"/>
      <c r="I1468"/>
      <c r="J1468"/>
      <c r="K1468"/>
      <c r="L1468"/>
      <c r="M1468"/>
      <c r="N1468"/>
      <c r="O1468"/>
      <c r="P1468" s="31"/>
    </row>
    <row r="1469" spans="1:16" ht="15" x14ac:dyDescent="0.25">
      <c r="A1469"/>
      <c r="B1469"/>
      <c r="C1469"/>
      <c r="D1469"/>
      <c r="E1469"/>
      <c r="F1469"/>
      <c r="G1469"/>
      <c r="H1469"/>
      <c r="I1469"/>
      <c r="J1469"/>
      <c r="K1469"/>
      <c r="L1469"/>
      <c r="M1469"/>
      <c r="N1469"/>
      <c r="O1469"/>
      <c r="P1469" s="31"/>
    </row>
    <row r="1470" spans="1:16" ht="15" x14ac:dyDescent="0.25">
      <c r="A1470"/>
      <c r="B1470"/>
      <c r="C1470"/>
      <c r="D1470"/>
      <c r="E1470"/>
      <c r="F1470"/>
      <c r="G1470"/>
      <c r="H1470"/>
      <c r="I1470"/>
      <c r="J1470"/>
      <c r="K1470"/>
      <c r="L1470"/>
      <c r="M1470"/>
      <c r="N1470"/>
      <c r="O1470"/>
      <c r="P1470" s="31"/>
    </row>
    <row r="1471" spans="1:16" ht="15" x14ac:dyDescent="0.25">
      <c r="A1471"/>
      <c r="B1471"/>
      <c r="C1471"/>
      <c r="D1471"/>
      <c r="E1471"/>
      <c r="F1471"/>
      <c r="G1471"/>
      <c r="H1471"/>
      <c r="I1471"/>
      <c r="J1471"/>
      <c r="K1471"/>
      <c r="L1471"/>
      <c r="M1471"/>
      <c r="N1471"/>
      <c r="O1471"/>
      <c r="P1471" s="31"/>
    </row>
    <row r="1472" spans="1:16" ht="15" x14ac:dyDescent="0.25">
      <c r="A1472"/>
      <c r="B1472"/>
      <c r="C1472"/>
      <c r="D1472"/>
      <c r="E1472"/>
      <c r="F1472"/>
      <c r="G1472"/>
      <c r="H1472"/>
      <c r="I1472"/>
      <c r="J1472"/>
      <c r="K1472"/>
      <c r="L1472"/>
      <c r="M1472"/>
      <c r="N1472"/>
      <c r="O1472"/>
      <c r="P1472" s="31"/>
    </row>
    <row r="1473" spans="1:16" ht="15" x14ac:dyDescent="0.25">
      <c r="A1473"/>
      <c r="B1473"/>
      <c r="C1473"/>
      <c r="D1473"/>
      <c r="E1473"/>
      <c r="F1473"/>
      <c r="G1473"/>
      <c r="H1473"/>
      <c r="I1473"/>
      <c r="J1473"/>
      <c r="K1473"/>
      <c r="L1473"/>
      <c r="M1473"/>
      <c r="N1473"/>
      <c r="O1473"/>
      <c r="P1473" s="31"/>
    </row>
    <row r="1474" spans="1:16" ht="15" x14ac:dyDescent="0.25">
      <c r="A1474"/>
      <c r="B1474"/>
      <c r="C1474"/>
      <c r="D1474"/>
      <c r="E1474"/>
      <c r="F1474"/>
      <c r="G1474"/>
      <c r="H1474"/>
      <c r="I1474"/>
      <c r="J1474"/>
      <c r="K1474"/>
      <c r="L1474"/>
      <c r="M1474"/>
      <c r="N1474"/>
      <c r="O1474"/>
      <c r="P1474" s="31"/>
    </row>
    <row r="1475" spans="1:16" ht="15" x14ac:dyDescent="0.25">
      <c r="A1475"/>
      <c r="B1475"/>
      <c r="C1475"/>
      <c r="D1475"/>
      <c r="E1475"/>
      <c r="F1475"/>
      <c r="G1475"/>
      <c r="H1475"/>
      <c r="I1475"/>
      <c r="J1475"/>
      <c r="K1475"/>
      <c r="L1475"/>
      <c r="M1475"/>
      <c r="N1475"/>
      <c r="O1475"/>
      <c r="P1475" s="31"/>
    </row>
    <row r="1476" spans="1:16" ht="15" x14ac:dyDescent="0.25">
      <c r="A1476"/>
      <c r="B1476"/>
      <c r="C1476"/>
      <c r="D1476"/>
      <c r="E1476"/>
      <c r="F1476"/>
      <c r="G1476"/>
      <c r="H1476"/>
      <c r="I1476"/>
      <c r="J1476"/>
      <c r="K1476"/>
      <c r="L1476"/>
      <c r="M1476"/>
      <c r="N1476"/>
      <c r="O1476"/>
      <c r="P1476" s="31"/>
    </row>
    <row r="1477" spans="1:16" ht="15" x14ac:dyDescent="0.25">
      <c r="A1477"/>
      <c r="B1477"/>
      <c r="C1477"/>
      <c r="D1477"/>
      <c r="E1477"/>
      <c r="F1477"/>
      <c r="G1477"/>
      <c r="H1477"/>
      <c r="I1477"/>
      <c r="J1477"/>
      <c r="K1477"/>
      <c r="L1477"/>
      <c r="M1477"/>
      <c r="N1477"/>
      <c r="O1477"/>
      <c r="P1477" s="31"/>
    </row>
    <row r="1478" spans="1:16" ht="15" x14ac:dyDescent="0.25">
      <c r="A1478"/>
      <c r="B1478"/>
      <c r="C1478"/>
      <c r="D1478"/>
      <c r="E1478"/>
      <c r="F1478"/>
      <c r="G1478"/>
      <c r="H1478"/>
      <c r="I1478"/>
      <c r="J1478"/>
      <c r="K1478"/>
      <c r="L1478"/>
      <c r="M1478"/>
      <c r="N1478"/>
      <c r="O1478"/>
      <c r="P1478" s="31"/>
    </row>
    <row r="1479" spans="1:16" ht="15" x14ac:dyDescent="0.25">
      <c r="A1479"/>
      <c r="B1479"/>
      <c r="C1479"/>
      <c r="D1479"/>
      <c r="E1479"/>
      <c r="F1479"/>
      <c r="G1479"/>
      <c r="H1479"/>
      <c r="I1479"/>
      <c r="J1479"/>
      <c r="K1479"/>
      <c r="L1479"/>
      <c r="M1479"/>
      <c r="N1479"/>
      <c r="O1479"/>
      <c r="P1479" s="31"/>
    </row>
    <row r="1480" spans="1:16" ht="15" x14ac:dyDescent="0.25">
      <c r="A1480"/>
      <c r="B1480"/>
      <c r="C1480"/>
      <c r="D1480"/>
      <c r="E1480"/>
      <c r="F1480"/>
      <c r="G1480"/>
      <c r="H1480"/>
      <c r="I1480"/>
      <c r="J1480"/>
      <c r="K1480"/>
      <c r="L1480"/>
      <c r="M1480"/>
      <c r="N1480"/>
      <c r="O1480"/>
      <c r="P1480" s="31"/>
    </row>
    <row r="1481" spans="1:16" ht="15" x14ac:dyDescent="0.25">
      <c r="A1481"/>
      <c r="B1481"/>
      <c r="C1481"/>
      <c r="D1481"/>
      <c r="E1481"/>
      <c r="F1481"/>
      <c r="G1481"/>
      <c r="H1481"/>
      <c r="I1481"/>
      <c r="J1481"/>
      <c r="K1481"/>
      <c r="L1481"/>
      <c r="M1481"/>
      <c r="N1481"/>
      <c r="O1481"/>
      <c r="P1481" s="31"/>
    </row>
    <row r="1482" spans="1:16" ht="15" x14ac:dyDescent="0.25">
      <c r="A1482"/>
      <c r="B1482"/>
      <c r="C1482"/>
      <c r="D1482"/>
      <c r="E1482"/>
      <c r="F1482"/>
      <c r="G1482"/>
      <c r="H1482"/>
      <c r="I1482"/>
      <c r="J1482"/>
      <c r="K1482"/>
      <c r="L1482"/>
      <c r="M1482"/>
      <c r="N1482"/>
      <c r="O1482"/>
      <c r="P1482" s="31"/>
    </row>
    <row r="1483" spans="1:16" ht="15" x14ac:dyDescent="0.25">
      <c r="A1483"/>
      <c r="B1483"/>
      <c r="C1483"/>
      <c r="D1483"/>
      <c r="E1483"/>
      <c r="F1483"/>
      <c r="G1483"/>
      <c r="H1483"/>
      <c r="I1483"/>
      <c r="J1483"/>
      <c r="K1483"/>
      <c r="L1483"/>
      <c r="M1483"/>
      <c r="N1483"/>
      <c r="O1483"/>
      <c r="P1483" s="31"/>
    </row>
    <row r="1484" spans="1:16" ht="15" x14ac:dyDescent="0.25">
      <c r="A1484"/>
      <c r="B1484"/>
      <c r="C1484"/>
      <c r="D1484"/>
      <c r="E1484"/>
      <c r="F1484"/>
      <c r="G1484"/>
      <c r="H1484"/>
      <c r="I1484"/>
      <c r="J1484"/>
      <c r="K1484"/>
      <c r="L1484"/>
      <c r="M1484"/>
      <c r="N1484"/>
      <c r="O1484"/>
      <c r="P1484" s="31"/>
    </row>
    <row r="1485" spans="1:16" ht="15" x14ac:dyDescent="0.25">
      <c r="A1485"/>
      <c r="B1485"/>
      <c r="C1485"/>
      <c r="D1485"/>
      <c r="E1485"/>
      <c r="F1485"/>
      <c r="G1485"/>
      <c r="H1485"/>
      <c r="I1485"/>
      <c r="J1485"/>
      <c r="K1485"/>
      <c r="L1485"/>
      <c r="M1485"/>
      <c r="N1485"/>
      <c r="O1485"/>
      <c r="P1485" s="31"/>
    </row>
    <row r="1486" spans="1:16" ht="15" x14ac:dyDescent="0.25">
      <c r="A1486"/>
      <c r="B1486"/>
      <c r="C1486"/>
      <c r="D1486"/>
      <c r="E1486"/>
      <c r="F1486"/>
      <c r="G1486"/>
      <c r="H1486"/>
      <c r="I1486"/>
      <c r="J1486"/>
      <c r="K1486"/>
      <c r="L1486"/>
      <c r="M1486"/>
      <c r="N1486"/>
      <c r="O1486"/>
      <c r="P1486" s="31"/>
    </row>
    <row r="1487" spans="1:16" ht="15" x14ac:dyDescent="0.25">
      <c r="A1487"/>
      <c r="B1487"/>
      <c r="C1487"/>
      <c r="D1487"/>
      <c r="E1487"/>
      <c r="F1487"/>
      <c r="G1487"/>
      <c r="H1487"/>
      <c r="I1487"/>
      <c r="J1487"/>
      <c r="K1487"/>
      <c r="L1487"/>
      <c r="M1487"/>
      <c r="N1487"/>
      <c r="O1487"/>
      <c r="P1487" s="31"/>
    </row>
    <row r="1488" spans="1:16" ht="15" x14ac:dyDescent="0.25">
      <c r="A1488"/>
      <c r="B1488"/>
      <c r="C1488"/>
      <c r="D1488"/>
      <c r="E1488"/>
      <c r="F1488"/>
      <c r="G1488"/>
      <c r="H1488"/>
      <c r="I1488"/>
      <c r="J1488"/>
      <c r="K1488"/>
      <c r="L1488"/>
      <c r="M1488"/>
      <c r="N1488"/>
      <c r="O1488"/>
      <c r="P1488" s="31"/>
    </row>
    <row r="1489" spans="1:16" ht="15" x14ac:dyDescent="0.25">
      <c r="A1489"/>
      <c r="B1489"/>
      <c r="C1489"/>
      <c r="D1489"/>
      <c r="E1489"/>
      <c r="F1489"/>
      <c r="G1489"/>
      <c r="H1489"/>
      <c r="I1489"/>
      <c r="J1489"/>
      <c r="K1489"/>
      <c r="L1489"/>
      <c r="M1489"/>
      <c r="N1489"/>
      <c r="O1489"/>
      <c r="P1489" s="31"/>
    </row>
    <row r="1490" spans="1:16" ht="15" x14ac:dyDescent="0.25">
      <c r="A1490"/>
      <c r="B1490"/>
      <c r="C1490"/>
      <c r="D1490"/>
      <c r="E1490"/>
      <c r="F1490"/>
      <c r="G1490"/>
      <c r="H1490"/>
      <c r="I1490"/>
      <c r="J1490"/>
      <c r="K1490"/>
      <c r="L1490"/>
      <c r="M1490"/>
      <c r="N1490"/>
      <c r="O1490"/>
      <c r="P1490" s="31"/>
    </row>
    <row r="1491" spans="1:16" ht="15" x14ac:dyDescent="0.25">
      <c r="A1491"/>
      <c r="B1491"/>
      <c r="C1491"/>
      <c r="D1491"/>
      <c r="E1491"/>
      <c r="F1491"/>
      <c r="G1491"/>
      <c r="H1491"/>
      <c r="I1491"/>
      <c r="J1491"/>
      <c r="K1491"/>
      <c r="L1491"/>
      <c r="M1491"/>
      <c r="N1491"/>
      <c r="O1491"/>
      <c r="P1491" s="31"/>
    </row>
    <row r="1492" spans="1:16" ht="15" x14ac:dyDescent="0.25">
      <c r="A1492"/>
      <c r="B1492"/>
      <c r="C1492"/>
      <c r="D1492"/>
      <c r="E1492"/>
      <c r="F1492"/>
      <c r="G1492"/>
      <c r="H1492"/>
      <c r="I1492"/>
      <c r="J1492"/>
      <c r="K1492"/>
      <c r="L1492"/>
      <c r="M1492"/>
      <c r="N1492"/>
      <c r="O1492"/>
      <c r="P1492" s="31"/>
    </row>
    <row r="1493" spans="1:16" ht="15" x14ac:dyDescent="0.25">
      <c r="A1493"/>
      <c r="B1493"/>
      <c r="C1493"/>
      <c r="D1493"/>
      <c r="E1493"/>
      <c r="F1493"/>
      <c r="G1493"/>
      <c r="H1493"/>
      <c r="I1493"/>
      <c r="J1493"/>
      <c r="K1493"/>
      <c r="L1493"/>
      <c r="M1493"/>
      <c r="N1493"/>
      <c r="O1493"/>
      <c r="P1493" s="31"/>
    </row>
    <row r="1494" spans="1:16" ht="15" x14ac:dyDescent="0.25">
      <c r="A1494"/>
      <c r="B1494"/>
      <c r="C1494"/>
      <c r="D1494"/>
      <c r="E1494"/>
      <c r="F1494"/>
      <c r="G1494"/>
      <c r="H1494"/>
      <c r="I1494"/>
      <c r="J1494"/>
      <c r="K1494"/>
      <c r="L1494"/>
      <c r="M1494"/>
      <c r="N1494"/>
      <c r="O1494"/>
      <c r="P1494" s="31"/>
    </row>
    <row r="1495" spans="1:16" ht="15" x14ac:dyDescent="0.25">
      <c r="A1495"/>
      <c r="B1495"/>
      <c r="C1495"/>
      <c r="D1495"/>
      <c r="E1495"/>
      <c r="F1495"/>
      <c r="G1495"/>
      <c r="H1495"/>
      <c r="I1495"/>
      <c r="J1495"/>
      <c r="K1495"/>
      <c r="L1495"/>
      <c r="M1495"/>
      <c r="N1495"/>
      <c r="O1495"/>
      <c r="P1495" s="31"/>
    </row>
    <row r="1496" spans="1:16" ht="15" x14ac:dyDescent="0.25">
      <c r="A1496"/>
      <c r="B1496"/>
      <c r="C1496"/>
      <c r="D1496"/>
      <c r="E1496"/>
      <c r="F1496"/>
      <c r="G1496"/>
      <c r="H1496"/>
      <c r="I1496"/>
      <c r="J1496"/>
      <c r="K1496"/>
      <c r="L1496"/>
      <c r="M1496"/>
      <c r="N1496"/>
      <c r="O1496"/>
      <c r="P1496" s="31"/>
    </row>
    <row r="1497" spans="1:16" ht="15" x14ac:dyDescent="0.25">
      <c r="A1497"/>
      <c r="B1497"/>
      <c r="C1497"/>
      <c r="D1497"/>
      <c r="E1497"/>
      <c r="F1497"/>
      <c r="G1497"/>
      <c r="H1497"/>
      <c r="I1497"/>
      <c r="J1497"/>
      <c r="K1497"/>
      <c r="L1497"/>
      <c r="M1497"/>
      <c r="N1497"/>
      <c r="O1497"/>
      <c r="P1497" s="31"/>
    </row>
    <row r="1498" spans="1:16" ht="15" x14ac:dyDescent="0.25">
      <c r="A1498"/>
      <c r="B1498"/>
      <c r="C1498"/>
      <c r="D1498"/>
      <c r="E1498"/>
      <c r="F1498"/>
      <c r="G1498"/>
      <c r="H1498"/>
      <c r="I1498"/>
      <c r="J1498"/>
      <c r="K1498"/>
      <c r="L1498"/>
      <c r="M1498"/>
      <c r="N1498"/>
      <c r="O1498"/>
      <c r="P1498" s="31"/>
    </row>
    <row r="1499" spans="1:16" ht="15" x14ac:dyDescent="0.25">
      <c r="A1499"/>
      <c r="B1499"/>
      <c r="C1499"/>
      <c r="D1499"/>
      <c r="E1499"/>
      <c r="F1499"/>
      <c r="G1499"/>
      <c r="H1499"/>
      <c r="I1499"/>
      <c r="J1499"/>
      <c r="K1499"/>
      <c r="L1499"/>
      <c r="M1499"/>
      <c r="N1499"/>
      <c r="O1499"/>
      <c r="P1499" s="31"/>
    </row>
    <row r="1500" spans="1:16" ht="15" x14ac:dyDescent="0.25">
      <c r="A1500"/>
      <c r="B1500"/>
      <c r="C1500"/>
      <c r="D1500"/>
      <c r="E1500"/>
      <c r="F1500"/>
      <c r="G1500"/>
      <c r="H1500"/>
      <c r="I1500"/>
      <c r="J1500"/>
      <c r="K1500"/>
      <c r="L1500"/>
      <c r="M1500"/>
      <c r="N1500"/>
      <c r="O1500"/>
      <c r="P1500" s="31"/>
    </row>
    <row r="1501" spans="1:16" ht="15" x14ac:dyDescent="0.25">
      <c r="A1501"/>
      <c r="B1501"/>
      <c r="C1501"/>
      <c r="D1501"/>
      <c r="E1501"/>
      <c r="F1501"/>
      <c r="G1501"/>
      <c r="H1501"/>
      <c r="I1501"/>
      <c r="J1501"/>
      <c r="K1501"/>
      <c r="L1501"/>
      <c r="M1501"/>
      <c r="N1501"/>
      <c r="O1501"/>
      <c r="P1501" s="31"/>
    </row>
    <row r="1502" spans="1:16" ht="15" x14ac:dyDescent="0.25">
      <c r="A1502"/>
      <c r="B1502"/>
      <c r="C1502"/>
      <c r="D1502"/>
      <c r="E1502"/>
      <c r="F1502"/>
      <c r="G1502"/>
      <c r="H1502"/>
      <c r="I1502"/>
      <c r="J1502"/>
      <c r="K1502"/>
      <c r="L1502"/>
      <c r="M1502"/>
      <c r="N1502"/>
      <c r="O1502"/>
      <c r="P1502" s="31"/>
    </row>
    <row r="1503" spans="1:16" ht="15" x14ac:dyDescent="0.25">
      <c r="A1503"/>
      <c r="B1503"/>
      <c r="C1503"/>
      <c r="D1503"/>
      <c r="E1503"/>
      <c r="F1503"/>
      <c r="G1503"/>
      <c r="H1503"/>
      <c r="I1503"/>
      <c r="J1503"/>
      <c r="K1503"/>
      <c r="L1503"/>
      <c r="M1503"/>
      <c r="N1503"/>
      <c r="O1503"/>
      <c r="P1503" s="31"/>
    </row>
    <row r="1504" spans="1:16" ht="15" x14ac:dyDescent="0.25">
      <c r="A1504"/>
      <c r="B1504"/>
      <c r="C1504"/>
      <c r="D1504"/>
      <c r="E1504"/>
      <c r="F1504"/>
      <c r="G1504"/>
      <c r="H1504"/>
      <c r="I1504"/>
      <c r="J1504"/>
      <c r="K1504"/>
      <c r="L1504"/>
      <c r="M1504"/>
      <c r="N1504"/>
      <c r="O1504"/>
      <c r="P1504" s="31"/>
    </row>
    <row r="1505" spans="1:16" ht="15" x14ac:dyDescent="0.25">
      <c r="A1505"/>
      <c r="B1505"/>
      <c r="C1505"/>
      <c r="D1505"/>
      <c r="E1505"/>
      <c r="F1505"/>
      <c r="G1505"/>
      <c r="H1505"/>
      <c r="I1505"/>
      <c r="J1505"/>
      <c r="K1505"/>
      <c r="L1505"/>
      <c r="M1505"/>
      <c r="N1505"/>
      <c r="O1505"/>
      <c r="P1505" s="31"/>
    </row>
    <row r="1506" spans="1:16" ht="15" x14ac:dyDescent="0.25">
      <c r="A1506"/>
      <c r="B1506"/>
      <c r="C1506"/>
      <c r="D1506"/>
      <c r="E1506"/>
      <c r="F1506"/>
      <c r="G1506"/>
      <c r="H1506"/>
      <c r="I1506"/>
      <c r="J1506"/>
      <c r="K1506"/>
      <c r="L1506"/>
      <c r="M1506"/>
      <c r="N1506"/>
      <c r="O1506"/>
      <c r="P1506" s="31"/>
    </row>
    <row r="1507" spans="1:16" ht="15" x14ac:dyDescent="0.25">
      <c r="A1507"/>
      <c r="B1507"/>
      <c r="C1507"/>
      <c r="D1507"/>
      <c r="E1507"/>
      <c r="F1507"/>
      <c r="G1507"/>
      <c r="H1507"/>
      <c r="I1507"/>
      <c r="J1507"/>
      <c r="K1507"/>
      <c r="L1507"/>
      <c r="M1507"/>
      <c r="N1507"/>
      <c r="O1507"/>
      <c r="P1507" s="31"/>
    </row>
    <row r="1508" spans="1:16" ht="15" x14ac:dyDescent="0.25">
      <c r="A1508"/>
      <c r="B1508"/>
      <c r="C1508"/>
      <c r="D1508"/>
      <c r="E1508"/>
      <c r="F1508"/>
      <c r="G1508"/>
      <c r="H1508"/>
      <c r="I1508"/>
      <c r="J1508"/>
      <c r="K1508"/>
      <c r="L1508"/>
      <c r="M1508"/>
      <c r="N1508"/>
      <c r="O1508"/>
      <c r="P1508" s="31"/>
    </row>
    <row r="1509" spans="1:16" ht="15" x14ac:dyDescent="0.25">
      <c r="A1509"/>
      <c r="B1509"/>
      <c r="C1509"/>
      <c r="D1509"/>
      <c r="E1509"/>
      <c r="F1509"/>
      <c r="G1509"/>
      <c r="H1509"/>
      <c r="I1509"/>
      <c r="J1509"/>
      <c r="K1509"/>
      <c r="L1509"/>
      <c r="M1509"/>
      <c r="N1509"/>
      <c r="O1509"/>
      <c r="P1509" s="31"/>
    </row>
    <row r="1510" spans="1:16" ht="15" x14ac:dyDescent="0.25">
      <c r="A1510"/>
      <c r="B1510"/>
      <c r="C1510"/>
      <c r="D1510"/>
      <c r="E1510"/>
      <c r="F1510"/>
      <c r="G1510"/>
      <c r="H1510"/>
      <c r="I1510"/>
      <c r="J1510"/>
      <c r="K1510"/>
      <c r="L1510"/>
      <c r="M1510"/>
      <c r="N1510"/>
      <c r="O1510"/>
      <c r="P1510" s="31"/>
    </row>
    <row r="1511" spans="1:16" ht="15" x14ac:dyDescent="0.25">
      <c r="A1511"/>
      <c r="B1511"/>
      <c r="C1511"/>
      <c r="D1511"/>
      <c r="E1511"/>
      <c r="F1511"/>
      <c r="G1511"/>
      <c r="H1511"/>
      <c r="I1511"/>
      <c r="J1511"/>
      <c r="K1511"/>
      <c r="L1511"/>
      <c r="M1511"/>
      <c r="N1511"/>
      <c r="O1511"/>
      <c r="P1511" s="31"/>
    </row>
    <row r="1512" spans="1:16" ht="15" x14ac:dyDescent="0.25">
      <c r="A1512"/>
      <c r="B1512"/>
      <c r="C1512"/>
      <c r="D1512"/>
      <c r="E1512"/>
      <c r="F1512"/>
      <c r="G1512"/>
      <c r="H1512"/>
      <c r="I1512"/>
      <c r="J1512"/>
      <c r="K1512"/>
      <c r="L1512"/>
      <c r="M1512"/>
      <c r="N1512"/>
      <c r="O1512"/>
      <c r="P1512" s="31"/>
    </row>
    <row r="1513" spans="1:16" ht="15" x14ac:dyDescent="0.25">
      <c r="A1513"/>
      <c r="B1513"/>
      <c r="C1513"/>
      <c r="D1513"/>
      <c r="E1513"/>
      <c r="F1513"/>
      <c r="G1513"/>
      <c r="H1513"/>
      <c r="I1513"/>
      <c r="J1513"/>
      <c r="K1513"/>
      <c r="L1513"/>
      <c r="M1513"/>
      <c r="N1513"/>
      <c r="O1513"/>
      <c r="P1513" s="31"/>
    </row>
    <row r="1514" spans="1:16" ht="15" x14ac:dyDescent="0.25">
      <c r="A1514"/>
      <c r="B1514"/>
      <c r="C1514"/>
      <c r="D1514"/>
      <c r="E1514"/>
      <c r="F1514"/>
      <c r="G1514"/>
      <c r="H1514"/>
      <c r="I1514"/>
      <c r="J1514"/>
      <c r="K1514"/>
      <c r="L1514"/>
      <c r="M1514"/>
      <c r="N1514"/>
      <c r="O1514"/>
      <c r="P1514" s="31"/>
    </row>
    <row r="1515" spans="1:16" ht="15" x14ac:dyDescent="0.25">
      <c r="A1515"/>
      <c r="B1515"/>
      <c r="C1515"/>
      <c r="D1515"/>
      <c r="E1515"/>
      <c r="F1515"/>
      <c r="G1515"/>
      <c r="H1515"/>
      <c r="I1515"/>
      <c r="J1515"/>
      <c r="K1515"/>
      <c r="L1515"/>
      <c r="M1515"/>
      <c r="N1515"/>
      <c r="O1515"/>
      <c r="P1515" s="31"/>
    </row>
    <row r="1516" spans="1:16" ht="15" x14ac:dyDescent="0.25">
      <c r="A1516"/>
      <c r="B1516"/>
      <c r="C1516"/>
      <c r="D1516"/>
      <c r="E1516"/>
      <c r="F1516"/>
      <c r="G1516"/>
      <c r="H1516"/>
      <c r="I1516"/>
      <c r="J1516"/>
      <c r="K1516"/>
      <c r="L1516"/>
      <c r="M1516"/>
      <c r="N1516"/>
      <c r="O1516"/>
      <c r="P1516" s="31"/>
    </row>
    <row r="1517" spans="1:16" ht="15" x14ac:dyDescent="0.25">
      <c r="A1517"/>
      <c r="B1517"/>
      <c r="C1517"/>
      <c r="D1517"/>
      <c r="E1517"/>
      <c r="F1517"/>
      <c r="G1517"/>
      <c r="H1517"/>
      <c r="I1517"/>
      <c r="J1517"/>
      <c r="K1517"/>
      <c r="L1517"/>
      <c r="M1517"/>
      <c r="N1517"/>
      <c r="O1517"/>
      <c r="P1517" s="31"/>
    </row>
    <row r="1518" spans="1:16" ht="15" x14ac:dyDescent="0.25">
      <c r="A1518"/>
      <c r="B1518"/>
      <c r="C1518"/>
      <c r="D1518"/>
      <c r="E1518"/>
      <c r="F1518"/>
      <c r="G1518"/>
      <c r="H1518"/>
      <c r="I1518"/>
      <c r="J1518"/>
      <c r="K1518"/>
      <c r="L1518"/>
      <c r="M1518"/>
      <c r="N1518"/>
      <c r="O1518"/>
      <c r="P1518" s="31"/>
    </row>
    <row r="1519" spans="1:16" ht="15" x14ac:dyDescent="0.25">
      <c r="A1519"/>
      <c r="B1519"/>
      <c r="C1519"/>
      <c r="D1519"/>
      <c r="E1519"/>
      <c r="F1519"/>
      <c r="G1519"/>
      <c r="H1519"/>
      <c r="I1519"/>
      <c r="J1519"/>
      <c r="K1519"/>
      <c r="L1519"/>
      <c r="M1519"/>
      <c r="N1519"/>
      <c r="O1519"/>
      <c r="P1519" s="31"/>
    </row>
    <row r="1520" spans="1:16" ht="15" x14ac:dyDescent="0.25">
      <c r="A1520"/>
      <c r="B1520"/>
      <c r="C1520"/>
      <c r="D1520"/>
      <c r="E1520"/>
      <c r="F1520"/>
      <c r="G1520"/>
      <c r="H1520"/>
      <c r="I1520"/>
      <c r="J1520"/>
      <c r="K1520"/>
      <c r="L1520"/>
      <c r="M1520"/>
      <c r="N1520"/>
      <c r="O1520"/>
      <c r="P1520" s="31"/>
    </row>
    <row r="1521" spans="1:16" ht="15" x14ac:dyDescent="0.25">
      <c r="A1521"/>
      <c r="B1521"/>
      <c r="C1521"/>
      <c r="D1521"/>
      <c r="E1521"/>
      <c r="F1521"/>
      <c r="G1521"/>
      <c r="H1521"/>
      <c r="I1521"/>
      <c r="J1521"/>
      <c r="K1521"/>
      <c r="L1521"/>
      <c r="M1521"/>
      <c r="N1521"/>
      <c r="O1521"/>
      <c r="P1521" s="31"/>
    </row>
    <row r="1522" spans="1:16" ht="15" x14ac:dyDescent="0.25">
      <c r="A1522"/>
      <c r="B1522"/>
      <c r="C1522"/>
      <c r="D1522"/>
      <c r="E1522"/>
      <c r="F1522"/>
      <c r="G1522"/>
      <c r="H1522"/>
      <c r="I1522"/>
      <c r="J1522"/>
      <c r="K1522"/>
      <c r="L1522"/>
      <c r="M1522"/>
      <c r="N1522"/>
      <c r="O1522"/>
      <c r="P1522" s="31"/>
    </row>
    <row r="1523" spans="1:16" ht="15" x14ac:dyDescent="0.25">
      <c r="A1523"/>
      <c r="B1523"/>
      <c r="C1523"/>
      <c r="D1523"/>
      <c r="E1523"/>
      <c r="F1523"/>
      <c r="G1523"/>
      <c r="H1523"/>
      <c r="I1523"/>
      <c r="J1523"/>
      <c r="K1523"/>
      <c r="L1523"/>
      <c r="M1523"/>
      <c r="N1523"/>
      <c r="O1523"/>
      <c r="P1523" s="31"/>
    </row>
    <row r="1524" spans="1:16" ht="15" x14ac:dyDescent="0.25">
      <c r="A1524"/>
      <c r="B1524"/>
      <c r="C1524"/>
      <c r="D1524"/>
      <c r="E1524"/>
      <c r="F1524"/>
      <c r="G1524"/>
      <c r="H1524"/>
      <c r="I1524"/>
      <c r="J1524"/>
      <c r="K1524"/>
      <c r="L1524"/>
      <c r="M1524"/>
      <c r="N1524"/>
      <c r="O1524"/>
      <c r="P1524" s="31"/>
    </row>
    <row r="1525" spans="1:16" ht="15" x14ac:dyDescent="0.25">
      <c r="A1525"/>
      <c r="B1525"/>
      <c r="C1525"/>
      <c r="D1525"/>
      <c r="E1525"/>
      <c r="F1525"/>
      <c r="G1525"/>
      <c r="H1525"/>
      <c r="I1525"/>
      <c r="J1525"/>
      <c r="K1525"/>
      <c r="L1525"/>
      <c r="M1525"/>
      <c r="N1525"/>
      <c r="O1525"/>
      <c r="P1525" s="31"/>
    </row>
    <row r="1526" spans="1:16" ht="15" x14ac:dyDescent="0.25">
      <c r="A1526"/>
      <c r="B1526"/>
      <c r="C1526"/>
      <c r="D1526"/>
      <c r="E1526"/>
      <c r="F1526"/>
      <c r="G1526"/>
      <c r="H1526"/>
      <c r="I1526"/>
      <c r="J1526"/>
      <c r="K1526"/>
      <c r="L1526"/>
      <c r="M1526"/>
      <c r="N1526"/>
      <c r="O1526"/>
      <c r="P1526" s="31"/>
    </row>
    <row r="1527" spans="1:16" ht="15" x14ac:dyDescent="0.25">
      <c r="A1527"/>
      <c r="B1527"/>
      <c r="C1527"/>
      <c r="D1527"/>
      <c r="E1527"/>
      <c r="F1527"/>
      <c r="G1527"/>
      <c r="H1527"/>
      <c r="I1527"/>
      <c r="J1527"/>
      <c r="K1527"/>
      <c r="L1527"/>
      <c r="M1527"/>
      <c r="N1527"/>
      <c r="O1527"/>
      <c r="P1527" s="31"/>
    </row>
    <row r="1528" spans="1:16" ht="15" x14ac:dyDescent="0.25">
      <c r="A1528"/>
      <c r="B1528"/>
      <c r="C1528"/>
      <c r="D1528"/>
      <c r="E1528"/>
      <c r="F1528"/>
      <c r="G1528"/>
      <c r="H1528"/>
      <c r="I1528"/>
      <c r="J1528"/>
      <c r="K1528"/>
      <c r="L1528"/>
      <c r="M1528"/>
      <c r="N1528"/>
      <c r="O1528"/>
      <c r="P1528" s="31"/>
    </row>
    <row r="1529" spans="1:16" ht="15" x14ac:dyDescent="0.25">
      <c r="A1529"/>
      <c r="B1529"/>
      <c r="C1529"/>
      <c r="D1529"/>
      <c r="E1529"/>
      <c r="F1529"/>
      <c r="G1529"/>
      <c r="H1529"/>
      <c r="I1529"/>
      <c r="J1529"/>
      <c r="K1529"/>
      <c r="L1529"/>
      <c r="M1529"/>
      <c r="N1529"/>
      <c r="O1529"/>
      <c r="P1529" s="31"/>
    </row>
    <row r="1530" spans="1:16" ht="15" x14ac:dyDescent="0.25">
      <c r="A1530"/>
      <c r="B1530"/>
      <c r="C1530"/>
      <c r="D1530"/>
      <c r="E1530"/>
      <c r="F1530"/>
      <c r="G1530"/>
      <c r="H1530"/>
      <c r="I1530"/>
      <c r="J1530"/>
      <c r="K1530"/>
      <c r="L1530"/>
      <c r="M1530"/>
      <c r="N1530"/>
      <c r="O1530"/>
      <c r="P1530" s="31"/>
    </row>
    <row r="1531" spans="1:16" ht="15" x14ac:dyDescent="0.25">
      <c r="A1531"/>
      <c r="B1531"/>
      <c r="C1531"/>
      <c r="D1531"/>
      <c r="E1531"/>
      <c r="F1531"/>
      <c r="G1531"/>
      <c r="H1531"/>
      <c r="I1531"/>
      <c r="J1531"/>
      <c r="K1531"/>
      <c r="L1531"/>
      <c r="M1531"/>
      <c r="N1531"/>
      <c r="O1531"/>
      <c r="P1531" s="31"/>
    </row>
    <row r="1532" spans="1:16" ht="15" x14ac:dyDescent="0.25">
      <c r="A1532"/>
      <c r="B1532"/>
      <c r="C1532"/>
      <c r="D1532"/>
      <c r="E1532"/>
      <c r="F1532"/>
      <c r="G1532"/>
      <c r="H1532"/>
      <c r="I1532"/>
      <c r="J1532"/>
      <c r="K1532"/>
      <c r="L1532"/>
      <c r="M1532"/>
      <c r="N1532"/>
      <c r="O1532"/>
      <c r="P1532" s="31"/>
    </row>
    <row r="1533" spans="1:16" ht="15" x14ac:dyDescent="0.25">
      <c r="A1533"/>
      <c r="B1533"/>
      <c r="C1533"/>
      <c r="D1533"/>
      <c r="E1533"/>
      <c r="F1533"/>
      <c r="G1533"/>
      <c r="H1533"/>
      <c r="I1533"/>
      <c r="J1533"/>
      <c r="K1533"/>
      <c r="L1533"/>
      <c r="M1533"/>
      <c r="N1533"/>
      <c r="O1533"/>
      <c r="P1533" s="31"/>
    </row>
    <row r="1534" spans="1:16" ht="15" x14ac:dyDescent="0.25">
      <c r="A1534"/>
      <c r="B1534"/>
      <c r="C1534"/>
      <c r="D1534"/>
      <c r="E1534"/>
      <c r="F1534"/>
      <c r="G1534"/>
      <c r="H1534"/>
      <c r="I1534"/>
      <c r="J1534"/>
      <c r="K1534"/>
      <c r="L1534"/>
      <c r="M1534"/>
      <c r="N1534"/>
      <c r="O1534"/>
      <c r="P1534" s="31"/>
    </row>
    <row r="1535" spans="1:16" ht="15" x14ac:dyDescent="0.25">
      <c r="A1535"/>
      <c r="B1535"/>
      <c r="C1535"/>
      <c r="D1535"/>
      <c r="E1535"/>
      <c r="F1535"/>
      <c r="G1535"/>
      <c r="H1535"/>
      <c r="I1535"/>
      <c r="J1535"/>
      <c r="K1535"/>
      <c r="L1535"/>
      <c r="M1535"/>
      <c r="N1535"/>
      <c r="O1535"/>
      <c r="P1535" s="31"/>
    </row>
    <row r="1536" spans="1:16" ht="15" x14ac:dyDescent="0.25">
      <c r="A1536"/>
      <c r="B1536"/>
      <c r="C1536"/>
      <c r="D1536"/>
      <c r="E1536"/>
      <c r="F1536"/>
      <c r="G1536"/>
      <c r="H1536"/>
      <c r="I1536"/>
      <c r="J1536"/>
      <c r="K1536"/>
      <c r="L1536"/>
      <c r="M1536"/>
      <c r="N1536"/>
      <c r="O1536"/>
      <c r="P1536" s="31"/>
    </row>
    <row r="1537" spans="1:16" ht="15" x14ac:dyDescent="0.25">
      <c r="A1537"/>
      <c r="B1537"/>
      <c r="C1537"/>
      <c r="D1537"/>
      <c r="E1537"/>
      <c r="F1537"/>
      <c r="G1537"/>
      <c r="H1537"/>
      <c r="I1537"/>
      <c r="J1537"/>
      <c r="K1537"/>
      <c r="L1537"/>
      <c r="M1537"/>
      <c r="N1537"/>
      <c r="O1537"/>
      <c r="P1537" s="31"/>
    </row>
    <row r="1538" spans="1:16" ht="15" x14ac:dyDescent="0.25">
      <c r="A1538"/>
      <c r="B1538"/>
      <c r="C1538"/>
      <c r="D1538"/>
      <c r="E1538"/>
      <c r="F1538"/>
      <c r="G1538"/>
      <c r="H1538"/>
      <c r="I1538"/>
      <c r="J1538"/>
      <c r="K1538"/>
      <c r="L1538"/>
      <c r="M1538"/>
      <c r="N1538"/>
      <c r="O1538"/>
      <c r="P1538" s="31"/>
    </row>
    <row r="1539" spans="1:16" ht="15" x14ac:dyDescent="0.25">
      <c r="A1539"/>
      <c r="B1539"/>
      <c r="C1539"/>
      <c r="D1539"/>
      <c r="E1539"/>
      <c r="F1539"/>
      <c r="G1539"/>
      <c r="H1539"/>
      <c r="I1539"/>
      <c r="J1539"/>
      <c r="K1539"/>
      <c r="L1539"/>
      <c r="M1539"/>
      <c r="N1539"/>
      <c r="O1539"/>
      <c r="P1539" s="31"/>
    </row>
    <row r="1540" spans="1:16" ht="15" x14ac:dyDescent="0.25">
      <c r="A1540"/>
      <c r="B1540"/>
      <c r="C1540"/>
      <c r="D1540"/>
      <c r="E1540"/>
      <c r="F1540"/>
      <c r="G1540"/>
      <c r="H1540"/>
      <c r="I1540"/>
      <c r="J1540"/>
      <c r="K1540"/>
      <c r="L1540"/>
      <c r="M1540"/>
      <c r="N1540"/>
      <c r="O1540"/>
      <c r="P1540" s="31"/>
    </row>
    <row r="1541" spans="1:16" ht="15" x14ac:dyDescent="0.25">
      <c r="A1541"/>
      <c r="B1541"/>
      <c r="C1541"/>
      <c r="D1541"/>
      <c r="E1541"/>
      <c r="F1541"/>
      <c r="G1541"/>
      <c r="H1541"/>
      <c r="I1541"/>
      <c r="J1541"/>
      <c r="K1541"/>
      <c r="L1541"/>
      <c r="M1541"/>
      <c r="N1541"/>
      <c r="O1541"/>
      <c r="P1541" s="31"/>
    </row>
    <row r="1542" spans="1:16" ht="15" x14ac:dyDescent="0.25">
      <c r="A1542"/>
      <c r="B1542"/>
      <c r="C1542"/>
      <c r="D1542"/>
      <c r="E1542"/>
      <c r="F1542"/>
      <c r="G1542"/>
      <c r="H1542"/>
      <c r="I1542"/>
      <c r="J1542"/>
      <c r="K1542"/>
      <c r="L1542"/>
      <c r="M1542"/>
      <c r="N1542"/>
      <c r="O1542"/>
      <c r="P1542" s="31"/>
    </row>
    <row r="1543" spans="1:16" ht="15" x14ac:dyDescent="0.25">
      <c r="A1543"/>
      <c r="B1543"/>
      <c r="C1543"/>
      <c r="D1543"/>
      <c r="E1543"/>
      <c r="F1543"/>
      <c r="G1543"/>
      <c r="H1543"/>
      <c r="I1543"/>
      <c r="J1543"/>
      <c r="K1543"/>
      <c r="L1543"/>
      <c r="M1543"/>
      <c r="N1543"/>
      <c r="O1543"/>
      <c r="P1543" s="31"/>
    </row>
    <row r="1544" spans="1:16" ht="15" x14ac:dyDescent="0.25">
      <c r="A1544"/>
      <c r="B1544"/>
      <c r="C1544"/>
      <c r="D1544"/>
      <c r="E1544"/>
      <c r="F1544"/>
      <c r="G1544"/>
      <c r="H1544"/>
      <c r="I1544"/>
      <c r="J1544"/>
      <c r="K1544"/>
      <c r="L1544"/>
      <c r="M1544"/>
      <c r="N1544"/>
      <c r="O1544"/>
      <c r="P1544" s="31"/>
    </row>
    <row r="1545" spans="1:16" ht="15" x14ac:dyDescent="0.25">
      <c r="A1545"/>
      <c r="B1545"/>
      <c r="C1545"/>
      <c r="D1545"/>
      <c r="E1545"/>
      <c r="F1545"/>
      <c r="G1545"/>
      <c r="H1545"/>
      <c r="I1545"/>
      <c r="J1545"/>
      <c r="K1545"/>
      <c r="L1545"/>
      <c r="M1545"/>
      <c r="N1545"/>
      <c r="O1545"/>
      <c r="P1545" s="31"/>
    </row>
    <row r="1546" spans="1:16" ht="15" x14ac:dyDescent="0.25">
      <c r="A1546"/>
      <c r="B1546"/>
      <c r="C1546"/>
      <c r="D1546"/>
      <c r="E1546"/>
      <c r="F1546"/>
      <c r="G1546"/>
      <c r="H1546"/>
      <c r="I1546"/>
      <c r="J1546"/>
      <c r="K1546"/>
      <c r="L1546"/>
      <c r="M1546"/>
      <c r="N1546"/>
      <c r="O1546"/>
      <c r="P1546" s="31"/>
    </row>
    <row r="1547" spans="1:16" ht="15" x14ac:dyDescent="0.25">
      <c r="A1547"/>
      <c r="B1547"/>
      <c r="C1547"/>
      <c r="D1547"/>
      <c r="E1547"/>
      <c r="F1547"/>
      <c r="G1547"/>
      <c r="H1547"/>
      <c r="I1547"/>
      <c r="J1547"/>
      <c r="K1547"/>
      <c r="L1547"/>
      <c r="M1547"/>
      <c r="N1547"/>
      <c r="O1547"/>
      <c r="P1547" s="31"/>
    </row>
    <row r="1548" spans="1:16" ht="15" x14ac:dyDescent="0.25">
      <c r="A1548"/>
      <c r="B1548"/>
      <c r="C1548"/>
      <c r="D1548"/>
      <c r="E1548"/>
      <c r="F1548"/>
      <c r="G1548"/>
      <c r="H1548"/>
      <c r="I1548"/>
      <c r="J1548"/>
      <c r="K1548"/>
      <c r="L1548"/>
      <c r="M1548"/>
      <c r="N1548"/>
      <c r="O1548"/>
      <c r="P1548" s="31"/>
    </row>
    <row r="1549" spans="1:16" ht="15" x14ac:dyDescent="0.25">
      <c r="A1549"/>
      <c r="B1549"/>
      <c r="C1549"/>
      <c r="D1549"/>
      <c r="E1549"/>
      <c r="F1549"/>
      <c r="G1549"/>
      <c r="H1549"/>
      <c r="I1549"/>
      <c r="J1549"/>
      <c r="K1549"/>
      <c r="L1549"/>
      <c r="M1549"/>
      <c r="N1549"/>
      <c r="O1549"/>
      <c r="P1549" s="31"/>
    </row>
    <row r="1550" spans="1:16" ht="15" x14ac:dyDescent="0.25">
      <c r="A1550"/>
      <c r="B1550"/>
      <c r="C1550"/>
      <c r="D1550"/>
      <c r="E1550"/>
      <c r="F1550"/>
      <c r="G1550"/>
      <c r="H1550"/>
      <c r="I1550"/>
      <c r="J1550"/>
      <c r="K1550"/>
      <c r="L1550"/>
      <c r="M1550"/>
      <c r="N1550"/>
      <c r="O1550"/>
      <c r="P1550" s="31"/>
    </row>
    <row r="1551" spans="1:16" ht="15" x14ac:dyDescent="0.25">
      <c r="A1551"/>
      <c r="B1551"/>
      <c r="C1551"/>
      <c r="D1551"/>
      <c r="E1551"/>
      <c r="F1551"/>
      <c r="G1551"/>
      <c r="H1551"/>
      <c r="I1551"/>
      <c r="J1551"/>
      <c r="K1551"/>
      <c r="L1551"/>
      <c r="M1551"/>
      <c r="N1551"/>
      <c r="O1551"/>
      <c r="P1551" s="31"/>
    </row>
    <row r="1552" spans="1:16" ht="15" x14ac:dyDescent="0.25">
      <c r="A1552"/>
      <c r="B1552"/>
      <c r="C1552"/>
      <c r="D1552"/>
      <c r="E1552"/>
      <c r="F1552"/>
      <c r="G1552"/>
      <c r="H1552"/>
      <c r="I1552"/>
      <c r="J1552"/>
      <c r="K1552"/>
      <c r="L1552"/>
      <c r="M1552"/>
      <c r="N1552"/>
      <c r="O1552"/>
      <c r="P1552" s="31"/>
    </row>
    <row r="1553" spans="1:16" ht="15" x14ac:dyDescent="0.25">
      <c r="A1553"/>
      <c r="B1553"/>
      <c r="C1553"/>
      <c r="D1553"/>
      <c r="E1553"/>
      <c r="F1553"/>
      <c r="G1553"/>
      <c r="H1553"/>
      <c r="I1553"/>
      <c r="J1553"/>
      <c r="K1553"/>
      <c r="L1553"/>
      <c r="M1553"/>
      <c r="N1553"/>
      <c r="O1553"/>
      <c r="P1553" s="31"/>
    </row>
    <row r="1554" spans="1:16" ht="15" x14ac:dyDescent="0.25">
      <c r="A1554"/>
      <c r="B1554"/>
      <c r="C1554"/>
      <c r="D1554"/>
      <c r="E1554"/>
      <c r="F1554"/>
      <c r="G1554"/>
      <c r="H1554"/>
      <c r="I1554"/>
      <c r="J1554"/>
      <c r="K1554"/>
      <c r="L1554"/>
      <c r="M1554"/>
      <c r="N1554"/>
      <c r="O1554"/>
      <c r="P1554" s="31"/>
    </row>
    <row r="1555" spans="1:16" ht="15" x14ac:dyDescent="0.25">
      <c r="A1555"/>
      <c r="B1555"/>
      <c r="C1555"/>
      <c r="D1555"/>
      <c r="E1555"/>
      <c r="F1555"/>
      <c r="G1555"/>
      <c r="H1555"/>
      <c r="I1555"/>
      <c r="J1555"/>
      <c r="K1555"/>
      <c r="L1555"/>
      <c r="M1555"/>
      <c r="N1555"/>
      <c r="O1555"/>
      <c r="P1555" s="31"/>
    </row>
    <row r="1556" spans="1:16" ht="15" x14ac:dyDescent="0.25">
      <c r="A1556"/>
      <c r="B1556"/>
      <c r="C1556"/>
      <c r="D1556"/>
      <c r="E1556"/>
      <c r="F1556"/>
      <c r="G1556"/>
      <c r="H1556"/>
      <c r="I1556"/>
      <c r="J1556"/>
      <c r="K1556"/>
      <c r="L1556"/>
      <c r="M1556"/>
      <c r="N1556"/>
      <c r="O1556"/>
      <c r="P1556" s="31"/>
    </row>
    <row r="1557" spans="1:16" ht="15" x14ac:dyDescent="0.25">
      <c r="A1557"/>
      <c r="B1557"/>
      <c r="C1557"/>
      <c r="D1557"/>
      <c r="E1557"/>
      <c r="F1557"/>
      <c r="G1557"/>
      <c r="H1557"/>
      <c r="I1557"/>
      <c r="J1557"/>
      <c r="K1557"/>
      <c r="L1557"/>
      <c r="M1557"/>
      <c r="N1557"/>
      <c r="O1557"/>
      <c r="P1557" s="31"/>
    </row>
    <row r="1558" spans="1:16" ht="15" x14ac:dyDescent="0.25">
      <c r="A1558"/>
      <c r="B1558"/>
      <c r="C1558"/>
      <c r="D1558"/>
      <c r="E1558"/>
      <c r="F1558"/>
      <c r="G1558"/>
      <c r="H1558"/>
      <c r="I1558"/>
      <c r="J1558"/>
      <c r="K1558"/>
      <c r="L1558"/>
      <c r="M1558"/>
      <c r="N1558"/>
      <c r="O1558"/>
      <c r="P1558" s="31"/>
    </row>
    <row r="1559" spans="1:16" ht="15" x14ac:dyDescent="0.25">
      <c r="A1559"/>
      <c r="B1559"/>
      <c r="C1559"/>
      <c r="D1559"/>
      <c r="E1559"/>
      <c r="F1559"/>
      <c r="G1559"/>
      <c r="H1559"/>
      <c r="I1559"/>
      <c r="J1559"/>
      <c r="K1559"/>
      <c r="L1559"/>
      <c r="M1559"/>
      <c r="N1559"/>
      <c r="O1559"/>
      <c r="P1559" s="31"/>
    </row>
    <row r="1560" spans="1:16" ht="15" x14ac:dyDescent="0.25">
      <c r="A1560"/>
      <c r="B1560"/>
      <c r="C1560"/>
      <c r="D1560"/>
      <c r="E1560"/>
      <c r="F1560"/>
      <c r="G1560"/>
      <c r="H1560"/>
      <c r="I1560"/>
      <c r="J1560"/>
      <c r="K1560"/>
      <c r="L1560"/>
      <c r="M1560"/>
      <c r="N1560"/>
      <c r="O1560"/>
      <c r="P1560" s="31"/>
    </row>
    <row r="1561" spans="1:16" ht="15" x14ac:dyDescent="0.25">
      <c r="A1561"/>
      <c r="B1561"/>
      <c r="C1561"/>
      <c r="D1561"/>
      <c r="E1561"/>
      <c r="F1561"/>
      <c r="G1561"/>
      <c r="H1561"/>
      <c r="I1561"/>
      <c r="J1561"/>
      <c r="K1561"/>
      <c r="L1561"/>
      <c r="M1561"/>
      <c r="N1561"/>
      <c r="O1561"/>
      <c r="P1561" s="31"/>
    </row>
    <row r="1562" spans="1:16" ht="15" x14ac:dyDescent="0.25">
      <c r="A1562"/>
      <c r="B1562"/>
      <c r="C1562"/>
      <c r="D1562"/>
      <c r="E1562"/>
      <c r="F1562"/>
      <c r="G1562"/>
      <c r="H1562"/>
      <c r="I1562"/>
      <c r="J1562"/>
      <c r="K1562"/>
      <c r="L1562"/>
      <c r="M1562"/>
      <c r="N1562"/>
      <c r="O1562"/>
      <c r="P1562" s="31"/>
    </row>
    <row r="1563" spans="1:16" ht="15" x14ac:dyDescent="0.25">
      <c r="A1563"/>
      <c r="B1563"/>
      <c r="C1563"/>
      <c r="D1563"/>
      <c r="E1563"/>
      <c r="F1563"/>
      <c r="G1563"/>
      <c r="H1563"/>
      <c r="I1563"/>
      <c r="J1563"/>
      <c r="K1563"/>
      <c r="L1563"/>
      <c r="M1563"/>
      <c r="N1563"/>
      <c r="O1563"/>
      <c r="P1563" s="31"/>
    </row>
    <row r="1564" spans="1:16" ht="15" x14ac:dyDescent="0.25">
      <c r="A1564"/>
      <c r="B1564"/>
      <c r="C1564"/>
      <c r="D1564"/>
      <c r="E1564"/>
      <c r="F1564"/>
      <c r="G1564"/>
      <c r="H1564"/>
      <c r="I1564"/>
      <c r="J1564"/>
      <c r="K1564"/>
      <c r="L1564"/>
      <c r="M1564"/>
      <c r="N1564"/>
      <c r="O1564"/>
      <c r="P1564" s="31"/>
    </row>
    <row r="1565" spans="1:16" ht="15" x14ac:dyDescent="0.25">
      <c r="A1565"/>
      <c r="B1565"/>
      <c r="C1565"/>
      <c r="D1565"/>
      <c r="E1565"/>
      <c r="F1565"/>
      <c r="G1565"/>
      <c r="H1565"/>
      <c r="I1565"/>
      <c r="J1565"/>
      <c r="K1565"/>
      <c r="L1565"/>
      <c r="M1565"/>
      <c r="N1565"/>
      <c r="O1565"/>
      <c r="P1565" s="31"/>
    </row>
    <row r="1566" spans="1:16" ht="15" x14ac:dyDescent="0.25">
      <c r="A1566"/>
      <c r="B1566"/>
      <c r="C1566"/>
      <c r="D1566"/>
      <c r="E1566"/>
      <c r="F1566"/>
      <c r="G1566"/>
      <c r="H1566"/>
      <c r="I1566"/>
      <c r="J1566"/>
      <c r="K1566"/>
      <c r="L1566"/>
      <c r="M1566"/>
      <c r="N1566"/>
      <c r="O1566"/>
      <c r="P1566" s="31"/>
    </row>
    <row r="1567" spans="1:16" ht="15" x14ac:dyDescent="0.25">
      <c r="A1567"/>
      <c r="B1567"/>
      <c r="C1567"/>
      <c r="D1567"/>
      <c r="E1567"/>
      <c r="F1567"/>
      <c r="G1567"/>
      <c r="H1567"/>
      <c r="I1567"/>
      <c r="J1567"/>
      <c r="K1567"/>
      <c r="L1567"/>
      <c r="M1567"/>
      <c r="N1567"/>
      <c r="O1567"/>
      <c r="P1567" s="31"/>
    </row>
    <row r="1568" spans="1:16" ht="15" x14ac:dyDescent="0.25">
      <c r="A1568"/>
      <c r="B1568"/>
      <c r="C1568"/>
      <c r="D1568"/>
      <c r="E1568"/>
      <c r="F1568"/>
      <c r="G1568"/>
      <c r="H1568"/>
      <c r="I1568"/>
      <c r="J1568"/>
      <c r="K1568"/>
      <c r="L1568"/>
      <c r="M1568"/>
      <c r="N1568"/>
      <c r="O1568"/>
      <c r="P1568" s="31"/>
    </row>
    <row r="1569" spans="1:16" ht="15" x14ac:dyDescent="0.25">
      <c r="A1569"/>
      <c r="B1569"/>
      <c r="C1569"/>
      <c r="D1569"/>
      <c r="E1569"/>
      <c r="F1569"/>
      <c r="G1569"/>
      <c r="H1569"/>
      <c r="I1569"/>
      <c r="J1569"/>
      <c r="K1569"/>
      <c r="L1569"/>
      <c r="M1569"/>
      <c r="N1569"/>
      <c r="O1569"/>
      <c r="P1569" s="31"/>
    </row>
    <row r="1570" spans="1:16" ht="15" x14ac:dyDescent="0.25">
      <c r="A1570"/>
      <c r="B1570"/>
      <c r="C1570"/>
      <c r="D1570"/>
      <c r="E1570"/>
      <c r="F1570"/>
      <c r="G1570"/>
      <c r="H1570"/>
      <c r="I1570"/>
      <c r="J1570"/>
      <c r="K1570"/>
      <c r="L1570"/>
      <c r="M1570"/>
      <c r="N1570"/>
      <c r="O1570"/>
      <c r="P1570" s="31"/>
    </row>
    <row r="1571" spans="1:16" ht="15" x14ac:dyDescent="0.25">
      <c r="A1571"/>
      <c r="B1571"/>
      <c r="C1571"/>
      <c r="D1571"/>
      <c r="E1571"/>
      <c r="F1571"/>
      <c r="G1571"/>
      <c r="H1571"/>
      <c r="I1571"/>
      <c r="J1571"/>
      <c r="K1571"/>
      <c r="L1571"/>
      <c r="M1571"/>
      <c r="N1571"/>
      <c r="O1571"/>
      <c r="P1571" s="31"/>
    </row>
    <row r="1572" spans="1:16" ht="15" x14ac:dyDescent="0.25">
      <c r="A1572"/>
      <c r="B1572"/>
      <c r="C1572"/>
      <c r="D1572"/>
      <c r="E1572"/>
      <c r="F1572"/>
      <c r="G1572"/>
      <c r="H1572"/>
      <c r="I1572"/>
      <c r="J1572"/>
      <c r="K1572"/>
      <c r="L1572"/>
      <c r="M1572"/>
      <c r="N1572"/>
      <c r="O1572"/>
      <c r="P1572" s="31"/>
    </row>
    <row r="1573" spans="1:16" ht="15" x14ac:dyDescent="0.25">
      <c r="A1573"/>
      <c r="B1573"/>
      <c r="C1573"/>
      <c r="D1573"/>
      <c r="E1573"/>
      <c r="F1573"/>
      <c r="G1573"/>
      <c r="H1573"/>
      <c r="I1573"/>
      <c r="J1573"/>
      <c r="K1573"/>
      <c r="L1573"/>
      <c r="M1573"/>
      <c r="N1573"/>
      <c r="O1573"/>
      <c r="P1573" s="31"/>
    </row>
    <row r="1574" spans="1:16" ht="15" x14ac:dyDescent="0.25">
      <c r="A1574"/>
      <c r="B1574"/>
      <c r="C1574"/>
      <c r="D1574"/>
      <c r="E1574"/>
      <c r="F1574"/>
      <c r="G1574"/>
      <c r="H1574"/>
      <c r="I1574"/>
      <c r="J1574"/>
      <c r="K1574"/>
      <c r="L1574"/>
      <c r="M1574"/>
      <c r="N1574"/>
      <c r="O1574"/>
      <c r="P1574" s="31"/>
    </row>
    <row r="1575" spans="1:16" ht="15" x14ac:dyDescent="0.25">
      <c r="A1575"/>
      <c r="B1575"/>
      <c r="C1575"/>
      <c r="D1575"/>
      <c r="E1575"/>
      <c r="F1575"/>
      <c r="G1575"/>
      <c r="H1575"/>
      <c r="I1575"/>
      <c r="J1575"/>
      <c r="K1575"/>
      <c r="L1575"/>
      <c r="M1575"/>
      <c r="N1575"/>
      <c r="O1575"/>
      <c r="P1575" s="31"/>
    </row>
    <row r="1576" spans="1:16" ht="15" x14ac:dyDescent="0.25">
      <c r="A1576"/>
      <c r="B1576"/>
      <c r="C1576"/>
      <c r="D1576"/>
      <c r="E1576"/>
      <c r="F1576"/>
      <c r="G1576"/>
      <c r="H1576"/>
      <c r="I1576"/>
      <c r="J1576"/>
      <c r="K1576"/>
      <c r="L1576"/>
      <c r="M1576"/>
      <c r="N1576"/>
      <c r="O1576"/>
      <c r="P1576" s="31"/>
    </row>
    <row r="1577" spans="1:16" ht="15" x14ac:dyDescent="0.25">
      <c r="A1577"/>
      <c r="B1577"/>
      <c r="C1577"/>
      <c r="D1577"/>
      <c r="E1577"/>
      <c r="F1577"/>
      <c r="G1577"/>
      <c r="H1577"/>
      <c r="I1577"/>
      <c r="J1577"/>
      <c r="K1577"/>
      <c r="L1577"/>
      <c r="M1577"/>
      <c r="N1577"/>
      <c r="O1577"/>
      <c r="P1577" s="31"/>
    </row>
    <row r="1578" spans="1:16" ht="15" x14ac:dyDescent="0.25">
      <c r="A1578"/>
      <c r="B1578"/>
      <c r="C1578"/>
      <c r="D1578"/>
      <c r="E1578"/>
      <c r="F1578"/>
      <c r="G1578"/>
      <c r="H1578"/>
      <c r="I1578"/>
      <c r="J1578"/>
      <c r="K1578"/>
      <c r="L1578"/>
      <c r="M1578"/>
      <c r="N1578"/>
      <c r="O1578"/>
      <c r="P1578" s="31"/>
    </row>
    <row r="1579" spans="1:16" ht="15" x14ac:dyDescent="0.25">
      <c r="A1579"/>
      <c r="B1579"/>
      <c r="C1579"/>
      <c r="D1579"/>
      <c r="E1579"/>
      <c r="F1579"/>
      <c r="G1579"/>
      <c r="H1579"/>
      <c r="I1579"/>
      <c r="J1579"/>
      <c r="K1579"/>
      <c r="L1579"/>
      <c r="M1579"/>
      <c r="N1579"/>
      <c r="O1579"/>
      <c r="P1579" s="31"/>
    </row>
    <row r="1580" spans="1:16" ht="15" x14ac:dyDescent="0.25">
      <c r="A1580"/>
      <c r="B1580"/>
      <c r="C1580"/>
      <c r="D1580"/>
      <c r="E1580"/>
      <c r="F1580"/>
      <c r="G1580"/>
      <c r="H1580"/>
      <c r="I1580"/>
      <c r="J1580"/>
      <c r="K1580"/>
      <c r="L1580"/>
      <c r="M1580"/>
      <c r="N1580"/>
      <c r="O1580"/>
      <c r="P1580" s="31"/>
    </row>
    <row r="1581" spans="1:16" ht="15" x14ac:dyDescent="0.25">
      <c r="A1581"/>
      <c r="B1581"/>
      <c r="C1581"/>
      <c r="D1581"/>
      <c r="E1581"/>
      <c r="F1581"/>
      <c r="G1581"/>
      <c r="H1581"/>
      <c r="I1581"/>
      <c r="J1581"/>
      <c r="K1581"/>
      <c r="L1581"/>
      <c r="M1581"/>
      <c r="N1581"/>
      <c r="O1581"/>
      <c r="P1581" s="31"/>
    </row>
    <row r="1582" spans="1:16" ht="15" x14ac:dyDescent="0.25">
      <c r="A1582"/>
      <c r="B1582"/>
      <c r="C1582"/>
      <c r="D1582"/>
      <c r="E1582"/>
      <c r="F1582"/>
      <c r="G1582"/>
      <c r="H1582"/>
      <c r="I1582"/>
      <c r="J1582"/>
      <c r="K1582"/>
      <c r="L1582"/>
      <c r="M1582"/>
      <c r="N1582"/>
      <c r="O1582"/>
      <c r="P1582" s="31"/>
    </row>
    <row r="1583" spans="1:16" ht="15" x14ac:dyDescent="0.25">
      <c r="A1583"/>
      <c r="B1583"/>
      <c r="C1583"/>
      <c r="D1583"/>
      <c r="E1583"/>
      <c r="F1583"/>
      <c r="G1583"/>
      <c r="H1583"/>
      <c r="I1583"/>
      <c r="J1583"/>
      <c r="K1583"/>
      <c r="L1583"/>
      <c r="M1583"/>
      <c r="N1583"/>
      <c r="O1583"/>
      <c r="P1583" s="31"/>
    </row>
    <row r="1584" spans="1:16" ht="15" x14ac:dyDescent="0.25">
      <c r="A1584"/>
      <c r="B1584"/>
      <c r="C1584"/>
      <c r="D1584"/>
      <c r="E1584"/>
      <c r="F1584"/>
      <c r="G1584"/>
      <c r="H1584"/>
      <c r="I1584"/>
      <c r="J1584"/>
      <c r="K1584"/>
      <c r="L1584"/>
      <c r="M1584"/>
      <c r="N1584"/>
      <c r="O1584"/>
      <c r="P1584" s="31"/>
    </row>
    <row r="1585" spans="1:16" ht="15" x14ac:dyDescent="0.25">
      <c r="A1585"/>
      <c r="B1585"/>
      <c r="C1585"/>
      <c r="D1585"/>
      <c r="E1585"/>
      <c r="F1585"/>
      <c r="G1585"/>
      <c r="H1585"/>
      <c r="I1585"/>
      <c r="J1585"/>
      <c r="K1585"/>
      <c r="L1585"/>
      <c r="M1585"/>
      <c r="N1585"/>
      <c r="O1585"/>
      <c r="P1585" s="31"/>
    </row>
    <row r="1586" spans="1:16" ht="15" x14ac:dyDescent="0.25">
      <c r="A1586"/>
      <c r="B1586"/>
      <c r="C1586"/>
      <c r="D1586"/>
      <c r="E1586"/>
      <c r="F1586"/>
      <c r="G1586"/>
      <c r="H1586"/>
      <c r="I1586"/>
      <c r="J1586"/>
      <c r="K1586"/>
      <c r="L1586"/>
      <c r="M1586"/>
      <c r="N1586"/>
      <c r="O1586"/>
      <c r="P1586" s="31"/>
    </row>
    <row r="1587" spans="1:16" ht="15" x14ac:dyDescent="0.25">
      <c r="A1587"/>
      <c r="B1587"/>
      <c r="C1587"/>
      <c r="D1587"/>
      <c r="E1587"/>
      <c r="F1587"/>
      <c r="G1587"/>
      <c r="H1587"/>
      <c r="I1587"/>
      <c r="J1587"/>
      <c r="K1587"/>
      <c r="L1587"/>
      <c r="M1587"/>
      <c r="N1587"/>
      <c r="O1587"/>
      <c r="P1587" s="31"/>
    </row>
    <row r="1588" spans="1:16" ht="15" x14ac:dyDescent="0.25">
      <c r="A1588"/>
      <c r="B1588"/>
      <c r="C1588"/>
      <c r="D1588"/>
      <c r="E1588"/>
      <c r="F1588"/>
      <c r="G1588"/>
      <c r="H1588"/>
      <c r="I1588"/>
      <c r="J1588"/>
      <c r="K1588"/>
      <c r="L1588"/>
      <c r="M1588"/>
      <c r="N1588"/>
      <c r="O1588"/>
      <c r="P1588" s="31"/>
    </row>
    <row r="1589" spans="1:16" ht="15" x14ac:dyDescent="0.25">
      <c r="A1589"/>
      <c r="B1589"/>
      <c r="C1589"/>
      <c r="D1589"/>
      <c r="E1589"/>
      <c r="F1589"/>
      <c r="G1589"/>
      <c r="H1589"/>
      <c r="I1589"/>
      <c r="J1589"/>
      <c r="K1589"/>
      <c r="L1589"/>
      <c r="M1589"/>
      <c r="N1589"/>
      <c r="O1589"/>
      <c r="P1589" s="31"/>
    </row>
    <row r="1590" spans="1:16" ht="15" x14ac:dyDescent="0.25">
      <c r="A1590"/>
      <c r="B1590"/>
      <c r="C1590"/>
      <c r="D1590"/>
      <c r="E1590"/>
      <c r="F1590"/>
      <c r="G1590"/>
      <c r="H1590"/>
      <c r="I1590"/>
      <c r="J1590"/>
      <c r="K1590"/>
      <c r="L1590"/>
      <c r="M1590"/>
      <c r="N1590"/>
      <c r="O1590"/>
      <c r="P1590" s="31"/>
    </row>
    <row r="1591" spans="1:16" ht="15" x14ac:dyDescent="0.25">
      <c r="A1591"/>
      <c r="B1591"/>
      <c r="C1591"/>
      <c r="D1591"/>
      <c r="E1591"/>
      <c r="F1591"/>
      <c r="G1591"/>
      <c r="H1591"/>
      <c r="I1591"/>
      <c r="J1591"/>
      <c r="K1591"/>
      <c r="L1591"/>
      <c r="M1591"/>
      <c r="N1591"/>
      <c r="O1591"/>
      <c r="P1591" s="31"/>
    </row>
    <row r="1592" spans="1:16" ht="15" x14ac:dyDescent="0.25">
      <c r="A1592"/>
      <c r="B1592"/>
      <c r="C1592"/>
      <c r="D1592"/>
      <c r="E1592"/>
      <c r="F1592"/>
      <c r="G1592"/>
      <c r="H1592"/>
      <c r="I1592"/>
      <c r="J1592"/>
      <c r="K1592"/>
      <c r="L1592"/>
      <c r="M1592"/>
      <c r="N1592"/>
      <c r="O1592"/>
      <c r="P1592" s="31"/>
    </row>
    <row r="1593" spans="1:16" ht="15" x14ac:dyDescent="0.25">
      <c r="A1593"/>
      <c r="B1593"/>
      <c r="C1593"/>
      <c r="D1593"/>
      <c r="E1593"/>
      <c r="F1593"/>
      <c r="G1593"/>
      <c r="H1593"/>
      <c r="I1593"/>
      <c r="J1593"/>
      <c r="K1593"/>
      <c r="L1593"/>
      <c r="M1593"/>
      <c r="N1593"/>
      <c r="O1593"/>
      <c r="P1593" s="31"/>
    </row>
    <row r="1594" spans="1:16" ht="15" x14ac:dyDescent="0.25">
      <c r="A1594"/>
      <c r="B1594"/>
      <c r="C1594"/>
      <c r="D1594"/>
      <c r="E1594"/>
      <c r="F1594"/>
      <c r="G1594"/>
      <c r="H1594"/>
      <c r="I1594"/>
      <c r="J1594"/>
      <c r="K1594"/>
      <c r="L1594"/>
      <c r="M1594"/>
      <c r="N1594"/>
      <c r="O1594"/>
      <c r="P1594" s="31"/>
    </row>
    <row r="1595" spans="1:16" ht="15" x14ac:dyDescent="0.25">
      <c r="A1595"/>
      <c r="B1595"/>
      <c r="C1595"/>
      <c r="D1595"/>
      <c r="E1595"/>
      <c r="F1595"/>
      <c r="G1595"/>
      <c r="H1595"/>
      <c r="I1595"/>
      <c r="J1595"/>
      <c r="K1595"/>
      <c r="L1595"/>
      <c r="M1595"/>
      <c r="N1595"/>
      <c r="O1595"/>
      <c r="P1595" s="31"/>
    </row>
    <row r="1596" spans="1:16" ht="15" x14ac:dyDescent="0.25">
      <c r="A1596"/>
      <c r="B1596"/>
      <c r="C1596"/>
      <c r="D1596"/>
      <c r="E1596"/>
      <c r="F1596"/>
      <c r="G1596"/>
      <c r="H1596"/>
      <c r="I1596"/>
      <c r="J1596"/>
      <c r="K1596"/>
      <c r="L1596"/>
      <c r="M1596"/>
      <c r="N1596"/>
      <c r="O1596"/>
      <c r="P1596" s="31"/>
    </row>
    <row r="1597" spans="1:16" ht="15" x14ac:dyDescent="0.25">
      <c r="A1597"/>
      <c r="B1597"/>
      <c r="C1597"/>
      <c r="D1597"/>
      <c r="E1597"/>
      <c r="F1597"/>
      <c r="G1597"/>
      <c r="H1597"/>
      <c r="I1597"/>
      <c r="J1597"/>
      <c r="K1597"/>
      <c r="L1597"/>
      <c r="M1597"/>
      <c r="N1597"/>
      <c r="O1597"/>
      <c r="P1597" s="31"/>
    </row>
    <row r="1598" spans="1:16" ht="15" x14ac:dyDescent="0.25">
      <c r="A1598"/>
      <c r="B1598"/>
      <c r="C1598"/>
      <c r="D1598"/>
      <c r="E1598"/>
      <c r="F1598"/>
      <c r="G1598"/>
      <c r="H1598"/>
      <c r="I1598"/>
      <c r="J1598"/>
      <c r="K1598"/>
      <c r="L1598"/>
      <c r="M1598"/>
      <c r="N1598"/>
      <c r="O1598"/>
      <c r="P1598" s="31"/>
    </row>
    <row r="1599" spans="1:16" ht="15" x14ac:dyDescent="0.25">
      <c r="A1599"/>
      <c r="B1599"/>
      <c r="C1599"/>
      <c r="D1599"/>
      <c r="E1599"/>
      <c r="F1599"/>
      <c r="G1599"/>
      <c r="H1599"/>
      <c r="I1599"/>
      <c r="J1599"/>
      <c r="K1599"/>
      <c r="L1599"/>
      <c r="M1599"/>
      <c r="N1599"/>
      <c r="O1599"/>
      <c r="P1599" s="31"/>
    </row>
    <row r="1600" spans="1:16" ht="15" x14ac:dyDescent="0.25">
      <c r="A1600"/>
      <c r="B1600"/>
      <c r="C1600"/>
      <c r="D1600"/>
      <c r="E1600"/>
      <c r="F1600"/>
      <c r="G1600"/>
      <c r="H1600"/>
      <c r="I1600"/>
      <c r="J1600"/>
      <c r="K1600"/>
      <c r="L1600"/>
      <c r="M1600"/>
      <c r="N1600"/>
      <c r="O1600"/>
      <c r="P1600" s="31"/>
    </row>
    <row r="1601" spans="1:16" ht="15" x14ac:dyDescent="0.25">
      <c r="A1601"/>
      <c r="B1601"/>
      <c r="C1601"/>
      <c r="D1601"/>
      <c r="E1601"/>
      <c r="F1601"/>
      <c r="G1601"/>
      <c r="H1601"/>
      <c r="I1601"/>
      <c r="J1601"/>
      <c r="K1601"/>
      <c r="L1601"/>
      <c r="M1601"/>
      <c r="N1601"/>
      <c r="O1601"/>
      <c r="P1601" s="31"/>
    </row>
    <row r="1602" spans="1:16" ht="15" x14ac:dyDescent="0.25">
      <c r="A1602"/>
      <c r="B1602"/>
      <c r="C1602"/>
      <c r="D1602"/>
      <c r="E1602"/>
      <c r="F1602"/>
      <c r="G1602"/>
      <c r="H1602"/>
      <c r="I1602"/>
      <c r="J1602"/>
      <c r="K1602"/>
      <c r="L1602"/>
      <c r="M1602"/>
      <c r="N1602"/>
      <c r="O1602"/>
      <c r="P1602" s="31"/>
    </row>
    <row r="1603" spans="1:16" ht="15" x14ac:dyDescent="0.25">
      <c r="A1603"/>
      <c r="B1603"/>
      <c r="C1603"/>
      <c r="D1603"/>
      <c r="E1603"/>
      <c r="F1603"/>
      <c r="G1603"/>
      <c r="H1603"/>
      <c r="I1603"/>
      <c r="J1603"/>
      <c r="K1603"/>
      <c r="L1603"/>
      <c r="M1603"/>
      <c r="N1603"/>
      <c r="O1603"/>
      <c r="P1603" s="31"/>
    </row>
    <row r="1604" spans="1:16" ht="15" x14ac:dyDescent="0.25">
      <c r="A1604"/>
      <c r="B1604"/>
      <c r="C1604"/>
      <c r="D1604"/>
      <c r="E1604"/>
      <c r="F1604"/>
      <c r="G1604"/>
      <c r="H1604"/>
      <c r="I1604"/>
      <c r="J1604"/>
      <c r="K1604"/>
      <c r="L1604"/>
      <c r="M1604"/>
      <c r="N1604"/>
      <c r="O1604"/>
      <c r="P1604" s="31"/>
    </row>
    <row r="1605" spans="1:16" ht="15" x14ac:dyDescent="0.25">
      <c r="A1605"/>
      <c r="B1605"/>
      <c r="C1605"/>
      <c r="D1605"/>
      <c r="E1605"/>
      <c r="F1605"/>
      <c r="G1605"/>
      <c r="H1605"/>
      <c r="I1605"/>
      <c r="J1605"/>
      <c r="K1605"/>
      <c r="L1605"/>
      <c r="M1605"/>
      <c r="N1605"/>
      <c r="O1605"/>
      <c r="P1605" s="31"/>
    </row>
    <row r="1606" spans="1:16" ht="15" x14ac:dyDescent="0.25">
      <c r="A1606"/>
      <c r="B1606"/>
      <c r="C1606"/>
      <c r="D1606"/>
      <c r="E1606"/>
      <c r="F1606"/>
      <c r="G1606"/>
      <c r="H1606"/>
      <c r="I1606"/>
      <c r="J1606"/>
      <c r="K1606"/>
      <c r="L1606"/>
      <c r="M1606"/>
      <c r="N1606"/>
      <c r="O1606"/>
      <c r="P1606" s="31"/>
    </row>
    <row r="1607" spans="1:16" ht="15" x14ac:dyDescent="0.25">
      <c r="A1607"/>
      <c r="B1607"/>
      <c r="C1607"/>
      <c r="D1607"/>
      <c r="E1607"/>
      <c r="F1607"/>
      <c r="G1607"/>
      <c r="H1607"/>
      <c r="I1607"/>
      <c r="J1607"/>
      <c r="K1607"/>
      <c r="L1607"/>
      <c r="M1607"/>
      <c r="N1607"/>
      <c r="O1607"/>
      <c r="P1607" s="31"/>
    </row>
    <row r="1608" spans="1:16" ht="15" x14ac:dyDescent="0.25">
      <c r="A1608"/>
      <c r="B1608"/>
      <c r="C1608"/>
      <c r="D1608"/>
      <c r="E1608"/>
      <c r="F1608"/>
      <c r="G1608"/>
      <c r="H1608"/>
      <c r="I1608"/>
      <c r="J1608"/>
      <c r="K1608"/>
      <c r="L1608"/>
      <c r="M1608"/>
      <c r="N1608"/>
      <c r="O1608"/>
      <c r="P1608" s="31"/>
    </row>
    <row r="1609" spans="1:16" ht="15" x14ac:dyDescent="0.25">
      <c r="A1609"/>
      <c r="B1609"/>
      <c r="C1609"/>
      <c r="D1609"/>
      <c r="E1609"/>
      <c r="F1609"/>
      <c r="G1609"/>
      <c r="H1609"/>
      <c r="I1609"/>
      <c r="J1609"/>
      <c r="K1609"/>
      <c r="L1609"/>
      <c r="M1609"/>
      <c r="N1609"/>
      <c r="O1609"/>
      <c r="P1609" s="31"/>
    </row>
    <row r="1610" spans="1:16" ht="15" x14ac:dyDescent="0.25">
      <c r="A1610"/>
      <c r="B1610"/>
      <c r="C1610"/>
      <c r="D1610"/>
      <c r="E1610"/>
      <c r="F1610"/>
      <c r="G1610"/>
      <c r="H1610"/>
      <c r="I1610"/>
      <c r="J1610"/>
      <c r="K1610"/>
      <c r="L1610"/>
      <c r="M1610"/>
      <c r="N1610"/>
      <c r="O1610"/>
      <c r="P1610" s="31"/>
    </row>
    <row r="1611" spans="1:16" ht="15" x14ac:dyDescent="0.25">
      <c r="A1611"/>
      <c r="B1611"/>
      <c r="C1611"/>
      <c r="D1611"/>
      <c r="E1611"/>
      <c r="F1611"/>
      <c r="G1611"/>
      <c r="H1611"/>
      <c r="I1611"/>
      <c r="J1611"/>
      <c r="K1611"/>
      <c r="L1611"/>
      <c r="M1611"/>
      <c r="N1611"/>
      <c r="O1611"/>
      <c r="P1611" s="31"/>
    </row>
    <row r="1612" spans="1:16" ht="15" x14ac:dyDescent="0.25">
      <c r="A1612"/>
      <c r="B1612"/>
      <c r="C1612"/>
      <c r="D1612"/>
      <c r="E1612"/>
      <c r="F1612"/>
      <c r="G1612"/>
      <c r="H1612"/>
      <c r="I1612"/>
      <c r="J1612"/>
      <c r="K1612"/>
      <c r="L1612"/>
      <c r="M1612"/>
      <c r="N1612"/>
      <c r="O1612"/>
      <c r="P1612" s="31"/>
    </row>
    <row r="1613" spans="1:16" ht="15" x14ac:dyDescent="0.25">
      <c r="A1613"/>
      <c r="B1613"/>
      <c r="C1613"/>
      <c r="D1613"/>
      <c r="E1613"/>
      <c r="F1613"/>
      <c r="G1613"/>
      <c r="H1613"/>
      <c r="I1613"/>
      <c r="J1613"/>
      <c r="K1613"/>
      <c r="L1613"/>
      <c r="M1613"/>
      <c r="N1613"/>
      <c r="O1613"/>
      <c r="P1613" s="31"/>
    </row>
    <row r="1614" spans="1:16" ht="15" x14ac:dyDescent="0.25">
      <c r="A1614"/>
      <c r="B1614"/>
      <c r="C1614"/>
      <c r="D1614"/>
      <c r="E1614"/>
      <c r="F1614"/>
      <c r="G1614"/>
      <c r="H1614"/>
      <c r="I1614"/>
      <c r="J1614"/>
      <c r="K1614"/>
      <c r="L1614"/>
      <c r="M1614"/>
      <c r="N1614"/>
      <c r="O1614"/>
      <c r="P1614" s="31"/>
    </row>
    <row r="1615" spans="1:16" ht="15" x14ac:dyDescent="0.25">
      <c r="A1615"/>
      <c r="B1615"/>
      <c r="C1615"/>
      <c r="D1615"/>
      <c r="E1615"/>
      <c r="F1615"/>
      <c r="G1615"/>
      <c r="H1615"/>
      <c r="I1615"/>
      <c r="J1615"/>
      <c r="K1615"/>
      <c r="L1615"/>
      <c r="M1615"/>
      <c r="N1615"/>
      <c r="O1615"/>
      <c r="P1615" s="31"/>
    </row>
    <row r="1616" spans="1:16" ht="15" x14ac:dyDescent="0.25">
      <c r="A1616"/>
      <c r="B1616"/>
      <c r="C1616"/>
      <c r="D1616"/>
      <c r="E1616"/>
      <c r="F1616"/>
      <c r="G1616"/>
      <c r="H1616"/>
      <c r="I1616"/>
      <c r="J1616"/>
      <c r="K1616"/>
      <c r="L1616"/>
      <c r="M1616"/>
      <c r="N1616"/>
      <c r="O1616"/>
      <c r="P1616" s="31"/>
    </row>
    <row r="1617" spans="1:16" ht="15" x14ac:dyDescent="0.25">
      <c r="A1617"/>
      <c r="B1617"/>
      <c r="C1617"/>
      <c r="D1617"/>
      <c r="E1617"/>
      <c r="F1617"/>
      <c r="G1617"/>
      <c r="H1617"/>
      <c r="I1617"/>
      <c r="J1617"/>
      <c r="K1617"/>
      <c r="L1617"/>
      <c r="M1617"/>
      <c r="N1617"/>
      <c r="O1617"/>
      <c r="P1617" s="31"/>
    </row>
    <row r="1618" spans="1:16" ht="15" x14ac:dyDescent="0.25">
      <c r="A1618"/>
      <c r="B1618"/>
      <c r="C1618"/>
      <c r="D1618"/>
      <c r="E1618"/>
      <c r="F1618"/>
      <c r="G1618"/>
      <c r="H1618"/>
      <c r="I1618"/>
      <c r="J1618"/>
      <c r="K1618"/>
      <c r="L1618"/>
      <c r="M1618"/>
      <c r="N1618"/>
      <c r="O1618"/>
      <c r="P1618" s="31"/>
    </row>
    <row r="1619" spans="1:16" ht="15" x14ac:dyDescent="0.25">
      <c r="A1619"/>
      <c r="B1619"/>
      <c r="C1619"/>
      <c r="D1619"/>
      <c r="E1619"/>
      <c r="F1619"/>
      <c r="G1619"/>
      <c r="H1619"/>
      <c r="I1619"/>
      <c r="J1619"/>
      <c r="K1619"/>
      <c r="L1619"/>
      <c r="M1619"/>
      <c r="N1619"/>
      <c r="O1619"/>
      <c r="P1619" s="31"/>
    </row>
    <row r="1620" spans="1:16" ht="15" x14ac:dyDescent="0.25">
      <c r="A1620"/>
      <c r="B1620"/>
      <c r="C1620"/>
      <c r="D1620"/>
      <c r="E1620"/>
      <c r="F1620"/>
      <c r="G1620"/>
      <c r="H1620"/>
      <c r="I1620"/>
      <c r="J1620"/>
      <c r="K1620"/>
      <c r="L1620"/>
      <c r="M1620"/>
      <c r="N1620"/>
      <c r="O1620"/>
      <c r="P1620" s="31"/>
    </row>
    <row r="1621" spans="1:16" ht="15" x14ac:dyDescent="0.25">
      <c r="A1621"/>
      <c r="B1621"/>
      <c r="C1621"/>
      <c r="D1621"/>
      <c r="E1621"/>
      <c r="F1621"/>
      <c r="G1621"/>
      <c r="H1621"/>
      <c r="I1621"/>
      <c r="J1621"/>
      <c r="K1621"/>
      <c r="L1621"/>
      <c r="M1621"/>
      <c r="N1621"/>
      <c r="O1621"/>
      <c r="P1621" s="31"/>
    </row>
    <row r="1622" spans="1:16" ht="15" x14ac:dyDescent="0.25">
      <c r="A1622"/>
      <c r="B1622"/>
      <c r="C1622"/>
      <c r="D1622"/>
      <c r="E1622"/>
      <c r="F1622"/>
      <c r="G1622"/>
      <c r="H1622"/>
      <c r="I1622"/>
      <c r="J1622"/>
      <c r="K1622"/>
      <c r="L1622"/>
      <c r="M1622"/>
      <c r="N1622"/>
      <c r="O1622"/>
      <c r="P1622" s="31"/>
    </row>
    <row r="1623" spans="1:16" ht="15" x14ac:dyDescent="0.25">
      <c r="A1623"/>
      <c r="B1623"/>
      <c r="C1623"/>
      <c r="D1623"/>
      <c r="E1623"/>
      <c r="F1623"/>
      <c r="G1623"/>
      <c r="H1623"/>
      <c r="I1623"/>
      <c r="J1623"/>
      <c r="K1623"/>
      <c r="L1623"/>
      <c r="M1623"/>
      <c r="N1623"/>
      <c r="O1623"/>
      <c r="P1623" s="31"/>
    </row>
    <row r="1624" spans="1:16" ht="15" x14ac:dyDescent="0.25">
      <c r="A1624"/>
      <c r="B1624"/>
      <c r="C1624"/>
      <c r="D1624"/>
      <c r="E1624"/>
      <c r="F1624"/>
      <c r="G1624"/>
      <c r="H1624"/>
      <c r="I1624"/>
      <c r="J1624"/>
      <c r="K1624"/>
      <c r="L1624"/>
      <c r="M1624"/>
      <c r="N1624"/>
      <c r="O1624"/>
      <c r="P1624" s="31"/>
    </row>
    <row r="1625" spans="1:16" ht="15" x14ac:dyDescent="0.25">
      <c r="A1625"/>
      <c r="B1625"/>
      <c r="C1625"/>
      <c r="D1625"/>
      <c r="E1625"/>
      <c r="F1625"/>
      <c r="G1625"/>
      <c r="H1625"/>
      <c r="I1625"/>
      <c r="J1625"/>
      <c r="K1625"/>
      <c r="L1625"/>
      <c r="M1625"/>
      <c r="N1625"/>
      <c r="O1625"/>
      <c r="P1625" s="31"/>
    </row>
    <row r="1626" spans="1:16" ht="15" x14ac:dyDescent="0.25">
      <c r="A1626"/>
      <c r="B1626"/>
      <c r="C1626"/>
      <c r="D1626"/>
      <c r="E1626"/>
      <c r="F1626"/>
      <c r="G1626"/>
      <c r="H1626"/>
      <c r="I1626"/>
      <c r="J1626"/>
      <c r="K1626"/>
      <c r="L1626"/>
      <c r="M1626"/>
      <c r="N1626"/>
      <c r="O1626"/>
      <c r="P1626" s="31"/>
    </row>
    <row r="1627" spans="1:16" ht="15" x14ac:dyDescent="0.25">
      <c r="A1627"/>
      <c r="B1627"/>
      <c r="C1627"/>
      <c r="D1627"/>
      <c r="E1627"/>
      <c r="F1627"/>
      <c r="G1627"/>
      <c r="H1627"/>
      <c r="I1627"/>
      <c r="J1627"/>
      <c r="K1627"/>
      <c r="L1627"/>
      <c r="M1627"/>
      <c r="N1627"/>
      <c r="O1627"/>
      <c r="P1627" s="31"/>
    </row>
    <row r="1628" spans="1:16" ht="15" x14ac:dyDescent="0.25">
      <c r="A1628"/>
      <c r="B1628"/>
      <c r="C1628"/>
      <c r="D1628"/>
      <c r="E1628"/>
      <c r="F1628"/>
      <c r="G1628"/>
      <c r="H1628"/>
      <c r="I1628"/>
      <c r="J1628"/>
      <c r="K1628"/>
      <c r="L1628"/>
      <c r="M1628"/>
      <c r="N1628"/>
      <c r="O1628"/>
      <c r="P1628" s="31"/>
    </row>
    <row r="1629" spans="1:16" ht="15" x14ac:dyDescent="0.25">
      <c r="A1629"/>
      <c r="B1629"/>
      <c r="C1629"/>
      <c r="D1629"/>
      <c r="E1629"/>
      <c r="F1629"/>
      <c r="G1629"/>
      <c r="H1629"/>
      <c r="I1629"/>
      <c r="J1629"/>
      <c r="K1629"/>
      <c r="L1629"/>
      <c r="M1629"/>
      <c r="N1629"/>
      <c r="O1629"/>
      <c r="P1629" s="31"/>
    </row>
    <row r="1630" spans="1:16" ht="15" x14ac:dyDescent="0.25">
      <c r="A1630"/>
      <c r="B1630"/>
      <c r="C1630"/>
      <c r="D1630"/>
      <c r="E1630"/>
      <c r="F1630"/>
      <c r="G1630"/>
      <c r="H1630"/>
      <c r="I1630"/>
      <c r="J1630"/>
      <c r="K1630"/>
      <c r="L1630"/>
      <c r="M1630"/>
      <c r="N1630"/>
      <c r="O1630"/>
      <c r="P1630" s="31"/>
    </row>
    <row r="1631" spans="1:16" ht="15" x14ac:dyDescent="0.25">
      <c r="A1631"/>
      <c r="B1631"/>
      <c r="C1631"/>
      <c r="D1631"/>
      <c r="E1631"/>
      <c r="F1631"/>
      <c r="G1631"/>
      <c r="H1631"/>
      <c r="I1631"/>
      <c r="J1631"/>
      <c r="K1631"/>
      <c r="L1631"/>
      <c r="M1631"/>
      <c r="N1631"/>
      <c r="O1631"/>
      <c r="P1631" s="31"/>
    </row>
    <row r="1632" spans="1:16" ht="15" x14ac:dyDescent="0.25">
      <c r="A1632"/>
      <c r="B1632"/>
      <c r="C1632"/>
      <c r="D1632"/>
      <c r="E1632"/>
      <c r="F1632"/>
      <c r="G1632"/>
      <c r="H1632"/>
      <c r="I1632"/>
      <c r="J1632"/>
      <c r="K1632"/>
      <c r="L1632"/>
      <c r="M1632"/>
      <c r="N1632"/>
      <c r="O1632"/>
      <c r="P1632" s="31"/>
    </row>
    <row r="1633" spans="1:16" ht="15" x14ac:dyDescent="0.25">
      <c r="A1633"/>
      <c r="B1633"/>
      <c r="C1633"/>
      <c r="D1633"/>
      <c r="E1633"/>
      <c r="F1633"/>
      <c r="G1633"/>
      <c r="H1633"/>
      <c r="I1633"/>
      <c r="J1633"/>
      <c r="K1633"/>
      <c r="L1633"/>
      <c r="M1633"/>
      <c r="N1633"/>
      <c r="O1633"/>
      <c r="P1633" s="31"/>
    </row>
    <row r="1634" spans="1:16" ht="15" x14ac:dyDescent="0.25">
      <c r="A1634"/>
      <c r="B1634"/>
      <c r="C1634"/>
      <c r="D1634"/>
      <c r="E1634"/>
      <c r="F1634"/>
      <c r="G1634"/>
      <c r="H1634"/>
      <c r="I1634"/>
      <c r="J1634"/>
      <c r="K1634"/>
      <c r="L1634"/>
      <c r="M1634"/>
      <c r="N1634"/>
      <c r="O1634"/>
      <c r="P1634" s="31"/>
    </row>
    <row r="1635" spans="1:16" ht="15" x14ac:dyDescent="0.25">
      <c r="A1635"/>
      <c r="B1635"/>
      <c r="C1635"/>
      <c r="D1635"/>
      <c r="E1635"/>
      <c r="F1635"/>
      <c r="G1635"/>
      <c r="H1635"/>
      <c r="I1635"/>
      <c r="J1635"/>
      <c r="K1635"/>
      <c r="L1635"/>
      <c r="M1635"/>
      <c r="N1635"/>
      <c r="O1635"/>
      <c r="P1635" s="31"/>
    </row>
    <row r="1636" spans="1:16" ht="15" x14ac:dyDescent="0.25">
      <c r="A1636"/>
      <c r="B1636"/>
      <c r="C1636"/>
      <c r="D1636"/>
      <c r="E1636"/>
      <c r="F1636"/>
      <c r="G1636"/>
      <c r="H1636"/>
      <c r="I1636"/>
      <c r="J1636"/>
      <c r="K1636"/>
      <c r="L1636"/>
      <c r="M1636"/>
      <c r="N1636"/>
      <c r="O1636"/>
      <c r="P1636" s="31"/>
    </row>
    <row r="1637" spans="1:16" ht="15" x14ac:dyDescent="0.25">
      <c r="A1637"/>
      <c r="B1637"/>
      <c r="C1637"/>
      <c r="D1637"/>
      <c r="E1637"/>
      <c r="F1637"/>
      <c r="G1637"/>
      <c r="H1637"/>
      <c r="I1637"/>
      <c r="J1637"/>
      <c r="K1637"/>
      <c r="L1637"/>
      <c r="M1637"/>
      <c r="N1637"/>
      <c r="O1637"/>
      <c r="P1637" s="31"/>
    </row>
    <row r="1638" spans="1:16" ht="15" x14ac:dyDescent="0.25">
      <c r="A1638"/>
      <c r="B1638"/>
      <c r="C1638"/>
      <c r="D1638"/>
      <c r="E1638"/>
      <c r="F1638"/>
      <c r="G1638"/>
      <c r="H1638"/>
      <c r="I1638"/>
      <c r="J1638"/>
      <c r="K1638"/>
      <c r="L1638"/>
      <c r="M1638"/>
      <c r="N1638"/>
      <c r="O1638"/>
      <c r="P1638" s="31"/>
    </row>
    <row r="1639" spans="1:16" ht="15" x14ac:dyDescent="0.25">
      <c r="A1639"/>
      <c r="B1639"/>
      <c r="C1639"/>
      <c r="D1639"/>
      <c r="E1639"/>
      <c r="F1639"/>
      <c r="G1639"/>
      <c r="H1639"/>
      <c r="I1639"/>
      <c r="J1639"/>
      <c r="K1639"/>
      <c r="L1639"/>
      <c r="M1639"/>
      <c r="N1639"/>
      <c r="O1639"/>
      <c r="P1639" s="31"/>
    </row>
    <row r="1640" spans="1:16" ht="15" x14ac:dyDescent="0.25">
      <c r="A1640"/>
      <c r="B1640"/>
      <c r="C1640"/>
      <c r="D1640"/>
      <c r="E1640"/>
      <c r="F1640"/>
      <c r="G1640"/>
      <c r="H1640"/>
      <c r="I1640"/>
      <c r="J1640"/>
      <c r="K1640"/>
      <c r="L1640"/>
      <c r="M1640"/>
      <c r="N1640"/>
      <c r="O1640"/>
      <c r="P1640" s="31"/>
    </row>
    <row r="1641" spans="1:16" ht="15" x14ac:dyDescent="0.25">
      <c r="A1641"/>
      <c r="B1641"/>
      <c r="C1641"/>
      <c r="D1641"/>
      <c r="E1641"/>
      <c r="F1641"/>
      <c r="G1641"/>
      <c r="H1641"/>
      <c r="I1641"/>
      <c r="J1641"/>
      <c r="K1641"/>
      <c r="L1641"/>
      <c r="M1641"/>
      <c r="N1641"/>
      <c r="O1641"/>
      <c r="P1641" s="31"/>
    </row>
    <row r="1642" spans="1:16" ht="15" x14ac:dyDescent="0.25">
      <c r="A1642"/>
      <c r="B1642"/>
      <c r="C1642"/>
      <c r="D1642"/>
      <c r="E1642"/>
      <c r="F1642"/>
      <c r="G1642"/>
      <c r="H1642"/>
      <c r="I1642"/>
      <c r="J1642"/>
      <c r="K1642"/>
      <c r="L1642"/>
      <c r="M1642"/>
      <c r="N1642"/>
      <c r="O1642"/>
      <c r="P1642" s="31"/>
    </row>
    <row r="1643" spans="1:16" ht="15" x14ac:dyDescent="0.25">
      <c r="A1643"/>
      <c r="B1643"/>
      <c r="C1643"/>
      <c r="D1643"/>
      <c r="E1643"/>
      <c r="F1643"/>
      <c r="G1643"/>
      <c r="H1643"/>
      <c r="I1643"/>
      <c r="J1643"/>
      <c r="K1643"/>
      <c r="L1643"/>
      <c r="M1643"/>
      <c r="N1643"/>
      <c r="O1643"/>
      <c r="P1643" s="31"/>
    </row>
    <row r="1644" spans="1:16" ht="15" x14ac:dyDescent="0.25">
      <c r="A1644"/>
      <c r="B1644"/>
      <c r="C1644"/>
      <c r="D1644"/>
      <c r="E1644"/>
      <c r="F1644"/>
      <c r="G1644"/>
      <c r="H1644"/>
      <c r="I1644"/>
      <c r="J1644"/>
      <c r="K1644"/>
      <c r="L1644"/>
      <c r="M1644"/>
      <c r="N1644"/>
      <c r="O1644"/>
      <c r="P1644" s="31"/>
    </row>
    <row r="1645" spans="1:16" ht="15" x14ac:dyDescent="0.25">
      <c r="A1645"/>
      <c r="B1645"/>
      <c r="C1645"/>
      <c r="D1645"/>
      <c r="E1645"/>
      <c r="F1645"/>
      <c r="G1645"/>
      <c r="H1645"/>
      <c r="I1645"/>
      <c r="J1645"/>
      <c r="K1645"/>
      <c r="L1645"/>
      <c r="M1645"/>
      <c r="N1645"/>
      <c r="O1645"/>
      <c r="P1645" s="31"/>
    </row>
    <row r="1646" spans="1:16" ht="15" x14ac:dyDescent="0.25">
      <c r="A1646"/>
      <c r="B1646"/>
      <c r="C1646"/>
      <c r="D1646"/>
      <c r="E1646"/>
      <c r="F1646"/>
      <c r="G1646"/>
      <c r="H1646"/>
      <c r="I1646"/>
      <c r="J1646"/>
      <c r="K1646"/>
      <c r="L1646"/>
      <c r="M1646"/>
      <c r="N1646"/>
      <c r="O1646"/>
      <c r="P1646" s="31"/>
    </row>
    <row r="1647" spans="1:16" ht="15" x14ac:dyDescent="0.25">
      <c r="A1647"/>
      <c r="B1647"/>
      <c r="C1647"/>
      <c r="D1647"/>
      <c r="E1647"/>
      <c r="F1647"/>
      <c r="G1647"/>
      <c r="H1647"/>
      <c r="I1647"/>
      <c r="J1647"/>
      <c r="K1647"/>
      <c r="L1647"/>
      <c r="M1647"/>
      <c r="N1647"/>
      <c r="O1647"/>
      <c r="P1647" s="31"/>
    </row>
    <row r="1648" spans="1:16" ht="15" x14ac:dyDescent="0.25">
      <c r="A1648"/>
      <c r="B1648"/>
      <c r="C1648"/>
      <c r="D1648"/>
      <c r="E1648"/>
      <c r="F1648"/>
      <c r="G1648"/>
      <c r="H1648"/>
      <c r="I1648"/>
      <c r="J1648"/>
      <c r="K1648"/>
      <c r="L1648"/>
      <c r="M1648"/>
      <c r="N1648"/>
      <c r="O1648"/>
      <c r="P1648" s="31"/>
    </row>
    <row r="1649" spans="1:16" ht="15" x14ac:dyDescent="0.25">
      <c r="A1649"/>
      <c r="B1649"/>
      <c r="C1649"/>
      <c r="D1649"/>
      <c r="E1649"/>
      <c r="F1649"/>
      <c r="G1649"/>
      <c r="H1649"/>
      <c r="I1649"/>
      <c r="J1649"/>
      <c r="K1649"/>
      <c r="L1649"/>
      <c r="M1649"/>
      <c r="N1649"/>
      <c r="O1649"/>
      <c r="P1649" s="31"/>
    </row>
    <row r="1650" spans="1:16" ht="15" x14ac:dyDescent="0.25">
      <c r="A1650"/>
      <c r="B1650"/>
      <c r="C1650"/>
      <c r="D1650"/>
      <c r="E1650"/>
      <c r="F1650"/>
      <c r="G1650"/>
      <c r="H1650"/>
      <c r="I1650"/>
      <c r="J1650"/>
      <c r="K1650"/>
      <c r="L1650"/>
      <c r="M1650"/>
      <c r="N1650"/>
      <c r="O1650"/>
      <c r="P1650" s="31"/>
    </row>
    <row r="1651" spans="1:16" ht="15" x14ac:dyDescent="0.25">
      <c r="A1651"/>
      <c r="B1651"/>
      <c r="C1651"/>
      <c r="D1651"/>
      <c r="E1651"/>
      <c r="F1651"/>
      <c r="G1651"/>
      <c r="H1651"/>
      <c r="I1651"/>
      <c r="J1651"/>
      <c r="K1651"/>
      <c r="L1651"/>
      <c r="M1651"/>
      <c r="N1651"/>
      <c r="O1651"/>
      <c r="P1651" s="31"/>
    </row>
    <row r="1652" spans="1:16" ht="15" x14ac:dyDescent="0.25">
      <c r="A1652"/>
      <c r="B1652"/>
      <c r="C1652"/>
      <c r="D1652"/>
      <c r="E1652"/>
      <c r="F1652"/>
      <c r="G1652"/>
      <c r="H1652"/>
      <c r="I1652"/>
      <c r="J1652"/>
      <c r="K1652"/>
      <c r="L1652"/>
      <c r="M1652"/>
      <c r="N1652"/>
      <c r="O1652"/>
      <c r="P1652" s="31"/>
    </row>
    <row r="1653" spans="1:16" ht="15" x14ac:dyDescent="0.25">
      <c r="A1653"/>
      <c r="B1653"/>
      <c r="C1653"/>
      <c r="D1653"/>
      <c r="E1653"/>
      <c r="F1653"/>
      <c r="G1653"/>
      <c r="H1653"/>
      <c r="I1653"/>
      <c r="J1653"/>
      <c r="K1653"/>
      <c r="L1653"/>
      <c r="M1653"/>
      <c r="N1653"/>
      <c r="O1653"/>
      <c r="P1653" s="31"/>
    </row>
    <row r="1654" spans="1:16" ht="15" x14ac:dyDescent="0.25">
      <c r="A1654"/>
      <c r="B1654"/>
      <c r="C1654"/>
      <c r="D1654"/>
      <c r="E1654"/>
      <c r="F1654"/>
      <c r="G1654"/>
      <c r="H1654"/>
      <c r="I1654"/>
      <c r="J1654"/>
      <c r="K1654"/>
      <c r="L1654"/>
      <c r="M1654"/>
      <c r="N1654"/>
      <c r="O1654"/>
      <c r="P1654" s="31"/>
    </row>
    <row r="1655" spans="1:16" ht="15" x14ac:dyDescent="0.25">
      <c r="A1655"/>
      <c r="B1655"/>
      <c r="C1655"/>
      <c r="D1655"/>
      <c r="E1655"/>
      <c r="F1655"/>
      <c r="G1655"/>
      <c r="H1655"/>
      <c r="I1655"/>
      <c r="J1655"/>
      <c r="K1655"/>
      <c r="L1655"/>
      <c r="M1655"/>
      <c r="N1655"/>
      <c r="O1655"/>
      <c r="P1655" s="31"/>
    </row>
    <row r="1656" spans="1:16" ht="15" x14ac:dyDescent="0.25">
      <c r="A1656"/>
      <c r="B1656"/>
      <c r="C1656"/>
      <c r="D1656"/>
      <c r="E1656"/>
      <c r="F1656"/>
      <c r="G1656"/>
      <c r="H1656"/>
      <c r="I1656"/>
      <c r="J1656"/>
      <c r="K1656"/>
      <c r="L1656"/>
      <c r="M1656"/>
      <c r="N1656"/>
      <c r="O1656"/>
      <c r="P1656" s="31"/>
    </row>
    <row r="1657" spans="1:16" ht="15" x14ac:dyDescent="0.25">
      <c r="A1657"/>
      <c r="B1657"/>
      <c r="C1657"/>
      <c r="D1657"/>
      <c r="E1657"/>
      <c r="F1657"/>
      <c r="G1657"/>
      <c r="H1657"/>
      <c r="I1657"/>
      <c r="J1657"/>
      <c r="K1657"/>
      <c r="L1657"/>
      <c r="M1657"/>
      <c r="N1657"/>
      <c r="O1657"/>
      <c r="P1657" s="31"/>
    </row>
    <row r="1658" spans="1:16" ht="15" x14ac:dyDescent="0.25">
      <c r="A1658"/>
      <c r="B1658"/>
      <c r="C1658"/>
      <c r="D1658"/>
      <c r="E1658"/>
      <c r="F1658"/>
      <c r="G1658"/>
      <c r="H1658"/>
      <c r="I1658"/>
      <c r="J1658"/>
      <c r="K1658"/>
      <c r="L1658"/>
      <c r="M1658"/>
      <c r="N1658"/>
      <c r="O1658"/>
      <c r="P1658" s="31"/>
    </row>
    <row r="1659" spans="1:16" ht="15" x14ac:dyDescent="0.25">
      <c r="A1659"/>
      <c r="B1659"/>
      <c r="C1659"/>
      <c r="D1659"/>
      <c r="E1659"/>
      <c r="F1659"/>
      <c r="G1659"/>
      <c r="H1659"/>
      <c r="I1659"/>
      <c r="J1659"/>
      <c r="K1659"/>
      <c r="L1659"/>
      <c r="M1659"/>
      <c r="N1659"/>
      <c r="O1659"/>
      <c r="P1659" s="31"/>
    </row>
    <row r="1660" spans="1:16" ht="15" x14ac:dyDescent="0.25">
      <c r="A1660"/>
      <c r="B1660"/>
      <c r="C1660"/>
      <c r="D1660"/>
      <c r="E1660"/>
      <c r="F1660"/>
      <c r="G1660"/>
      <c r="H1660"/>
      <c r="I1660"/>
      <c r="J1660"/>
      <c r="K1660"/>
      <c r="L1660"/>
      <c r="M1660"/>
      <c r="N1660"/>
      <c r="O1660"/>
      <c r="P1660" s="31"/>
    </row>
    <row r="1661" spans="1:16" ht="15" x14ac:dyDescent="0.25">
      <c r="A1661"/>
      <c r="B1661"/>
      <c r="C1661"/>
      <c r="D1661"/>
      <c r="E1661"/>
      <c r="F1661"/>
      <c r="G1661"/>
      <c r="H1661"/>
      <c r="I1661"/>
      <c r="J1661"/>
      <c r="K1661"/>
      <c r="L1661"/>
      <c r="M1661"/>
      <c r="N1661"/>
      <c r="O1661"/>
      <c r="P1661" s="31"/>
    </row>
    <row r="1662" spans="1:16" ht="15" x14ac:dyDescent="0.25">
      <c r="A1662"/>
      <c r="B1662"/>
      <c r="C1662"/>
      <c r="D1662"/>
      <c r="E1662"/>
      <c r="F1662"/>
      <c r="G1662"/>
      <c r="H1662"/>
      <c r="I1662"/>
      <c r="J1662"/>
      <c r="K1662"/>
      <c r="L1662"/>
      <c r="M1662"/>
      <c r="N1662"/>
      <c r="O1662"/>
      <c r="P1662" s="31"/>
    </row>
    <row r="1663" spans="1:16" ht="15" x14ac:dyDescent="0.25">
      <c r="A1663"/>
      <c r="B1663"/>
      <c r="C1663"/>
      <c r="D1663"/>
      <c r="E1663"/>
      <c r="F1663"/>
      <c r="G1663"/>
      <c r="H1663"/>
      <c r="I1663"/>
      <c r="J1663"/>
      <c r="K1663"/>
      <c r="L1663"/>
      <c r="M1663"/>
      <c r="N1663"/>
      <c r="O1663"/>
      <c r="P1663" s="31"/>
    </row>
    <row r="1664" spans="1:16" ht="15" x14ac:dyDescent="0.25">
      <c r="A1664"/>
      <c r="B1664"/>
      <c r="C1664"/>
      <c r="D1664"/>
      <c r="E1664"/>
      <c r="F1664"/>
      <c r="G1664"/>
      <c r="H1664"/>
      <c r="I1664"/>
      <c r="J1664"/>
      <c r="K1664"/>
      <c r="L1664"/>
      <c r="M1664"/>
      <c r="N1664"/>
      <c r="O1664"/>
      <c r="P1664" s="31"/>
    </row>
    <row r="1665" spans="1:16" ht="15" x14ac:dyDescent="0.25">
      <c r="A1665"/>
      <c r="B1665"/>
      <c r="C1665"/>
      <c r="D1665"/>
      <c r="E1665"/>
      <c r="F1665"/>
      <c r="G1665"/>
      <c r="H1665"/>
      <c r="I1665"/>
      <c r="J1665"/>
      <c r="K1665"/>
      <c r="L1665"/>
      <c r="M1665"/>
      <c r="N1665"/>
      <c r="O1665"/>
      <c r="P1665" s="31"/>
    </row>
    <row r="1666" spans="1:16" ht="15" x14ac:dyDescent="0.25">
      <c r="A1666"/>
      <c r="B1666"/>
      <c r="C1666"/>
      <c r="D1666"/>
      <c r="E1666"/>
      <c r="F1666"/>
      <c r="G1666"/>
      <c r="H1666"/>
      <c r="I1666"/>
      <c r="J1666"/>
      <c r="K1666"/>
      <c r="L1666"/>
      <c r="M1666"/>
      <c r="N1666"/>
      <c r="O1666"/>
      <c r="P1666" s="31"/>
    </row>
    <row r="1667" spans="1:16" ht="15" x14ac:dyDescent="0.25">
      <c r="A1667"/>
      <c r="B1667"/>
      <c r="C1667"/>
      <c r="D1667"/>
      <c r="E1667"/>
      <c r="F1667"/>
      <c r="G1667"/>
      <c r="H1667"/>
      <c r="I1667"/>
      <c r="J1667"/>
      <c r="K1667"/>
      <c r="L1667"/>
      <c r="M1667"/>
      <c r="N1667"/>
      <c r="O1667"/>
      <c r="P1667" s="31"/>
    </row>
    <row r="1668" spans="1:16" ht="15" x14ac:dyDescent="0.25">
      <c r="A1668"/>
      <c r="B1668"/>
      <c r="C1668"/>
      <c r="D1668"/>
      <c r="E1668"/>
      <c r="F1668"/>
      <c r="G1668"/>
      <c r="H1668"/>
      <c r="I1668"/>
      <c r="J1668"/>
      <c r="K1668"/>
      <c r="L1668"/>
      <c r="M1668"/>
      <c r="N1668"/>
      <c r="O1668"/>
      <c r="P1668" s="31"/>
    </row>
    <row r="1669" spans="1:16" ht="15" x14ac:dyDescent="0.25">
      <c r="A1669"/>
      <c r="B1669"/>
      <c r="C1669"/>
      <c r="D1669"/>
      <c r="E1669"/>
      <c r="F1669"/>
      <c r="G1669"/>
      <c r="H1669"/>
      <c r="I1669"/>
      <c r="J1669"/>
      <c r="K1669"/>
      <c r="L1669"/>
      <c r="M1669"/>
      <c r="N1669"/>
      <c r="O1669"/>
      <c r="P1669" s="31"/>
    </row>
    <row r="1670" spans="1:16" ht="15" x14ac:dyDescent="0.25">
      <c r="A1670"/>
      <c r="B1670"/>
      <c r="C1670"/>
      <c r="D1670"/>
      <c r="E1670"/>
      <c r="F1670"/>
      <c r="G1670"/>
      <c r="H1670"/>
      <c r="I1670"/>
      <c r="J1670"/>
      <c r="K1670"/>
      <c r="L1670"/>
      <c r="M1670"/>
      <c r="N1670"/>
      <c r="O1670"/>
      <c r="P1670" s="31"/>
    </row>
    <row r="1671" spans="1:16" ht="15" x14ac:dyDescent="0.25">
      <c r="A1671"/>
      <c r="B1671"/>
      <c r="C1671"/>
      <c r="D1671"/>
      <c r="E1671"/>
      <c r="F1671"/>
      <c r="G1671"/>
      <c r="H1671"/>
      <c r="I1671"/>
      <c r="J1671"/>
      <c r="K1671"/>
      <c r="L1671"/>
      <c r="M1671"/>
      <c r="N1671"/>
      <c r="O1671"/>
      <c r="P1671" s="31"/>
    </row>
    <row r="1672" spans="1:16" ht="15" x14ac:dyDescent="0.25">
      <c r="A1672"/>
      <c r="B1672"/>
      <c r="C1672"/>
      <c r="D1672"/>
      <c r="E1672"/>
      <c r="F1672"/>
      <c r="G1672"/>
      <c r="H1672"/>
      <c r="I1672"/>
      <c r="J1672"/>
      <c r="K1672"/>
      <c r="L1672"/>
      <c r="M1672"/>
      <c r="N1672"/>
      <c r="O1672"/>
      <c r="P1672" s="31"/>
    </row>
    <row r="1673" spans="1:16" ht="15" x14ac:dyDescent="0.25">
      <c r="A1673"/>
      <c r="B1673"/>
      <c r="C1673"/>
      <c r="D1673"/>
      <c r="E1673"/>
      <c r="F1673"/>
      <c r="G1673"/>
      <c r="H1673"/>
      <c r="I1673"/>
      <c r="J1673"/>
      <c r="K1673"/>
      <c r="L1673"/>
      <c r="M1673"/>
      <c r="N1673"/>
      <c r="O1673"/>
      <c r="P1673" s="31"/>
    </row>
    <row r="1674" spans="1:16" ht="15" x14ac:dyDescent="0.25">
      <c r="A1674"/>
      <c r="B1674"/>
      <c r="C1674"/>
      <c r="D1674"/>
      <c r="E1674"/>
      <c r="F1674"/>
      <c r="G1674"/>
      <c r="H1674"/>
      <c r="I1674"/>
      <c r="J1674"/>
      <c r="K1674"/>
      <c r="L1674"/>
      <c r="M1674"/>
      <c r="N1674"/>
      <c r="O1674"/>
      <c r="P1674" s="31"/>
    </row>
    <row r="1675" spans="1:16" ht="15" x14ac:dyDescent="0.25">
      <c r="A1675"/>
      <c r="B1675"/>
      <c r="C1675"/>
      <c r="D1675"/>
      <c r="E1675"/>
      <c r="F1675"/>
      <c r="G1675"/>
      <c r="H1675"/>
      <c r="I1675"/>
      <c r="J1675"/>
      <c r="K1675"/>
      <c r="L1675"/>
      <c r="M1675"/>
      <c r="N1675"/>
      <c r="O1675"/>
      <c r="P1675" s="31"/>
    </row>
    <row r="1676" spans="1:16" ht="15" x14ac:dyDescent="0.25">
      <c r="A1676"/>
      <c r="B1676"/>
      <c r="C1676"/>
      <c r="D1676"/>
      <c r="E1676"/>
      <c r="F1676"/>
      <c r="G1676"/>
      <c r="H1676"/>
      <c r="I1676"/>
      <c r="J1676"/>
      <c r="K1676"/>
      <c r="L1676"/>
      <c r="M1676"/>
      <c r="N1676"/>
      <c r="O1676"/>
      <c r="P1676" s="31"/>
    </row>
    <row r="1677" spans="1:16" ht="15" x14ac:dyDescent="0.25">
      <c r="A1677"/>
      <c r="B1677"/>
      <c r="C1677"/>
      <c r="D1677"/>
      <c r="E1677"/>
      <c r="F1677"/>
      <c r="G1677"/>
      <c r="H1677"/>
      <c r="I1677"/>
      <c r="J1677"/>
      <c r="K1677"/>
      <c r="L1677"/>
      <c r="M1677"/>
      <c r="N1677"/>
      <c r="O1677"/>
      <c r="P1677" s="31"/>
    </row>
    <row r="1678" spans="1:16" ht="15" x14ac:dyDescent="0.25">
      <c r="A1678"/>
      <c r="B1678"/>
      <c r="C1678"/>
      <c r="D1678"/>
      <c r="E1678"/>
      <c r="F1678"/>
      <c r="G1678"/>
      <c r="H1678"/>
      <c r="I1678"/>
      <c r="J1678"/>
      <c r="K1678"/>
      <c r="L1678"/>
      <c r="M1678"/>
      <c r="N1678"/>
      <c r="O1678"/>
      <c r="P1678" s="31"/>
    </row>
    <row r="1679" spans="1:16" ht="15" x14ac:dyDescent="0.25">
      <c r="A1679"/>
      <c r="B1679"/>
      <c r="C1679"/>
      <c r="D1679"/>
      <c r="E1679"/>
      <c r="F1679"/>
      <c r="G1679"/>
      <c r="H1679"/>
      <c r="I1679"/>
      <c r="J1679"/>
      <c r="K1679"/>
      <c r="L1679"/>
      <c r="M1679"/>
      <c r="N1679"/>
      <c r="O1679"/>
      <c r="P1679" s="31"/>
    </row>
    <row r="1680" spans="1:16" ht="15" x14ac:dyDescent="0.25">
      <c r="A1680"/>
      <c r="B1680"/>
      <c r="C1680"/>
      <c r="D1680"/>
      <c r="E1680"/>
      <c r="F1680"/>
      <c r="G1680"/>
      <c r="H1680"/>
      <c r="I1680"/>
      <c r="J1680"/>
      <c r="K1680"/>
      <c r="L1680"/>
      <c r="M1680"/>
      <c r="N1680"/>
      <c r="O1680"/>
      <c r="P1680" s="31"/>
    </row>
    <row r="1681" spans="1:16" ht="15" x14ac:dyDescent="0.25">
      <c r="A1681"/>
      <c r="B1681"/>
      <c r="C1681"/>
      <c r="D1681"/>
      <c r="E1681"/>
      <c r="F1681"/>
      <c r="G1681"/>
      <c r="H1681"/>
      <c r="I1681"/>
      <c r="J1681"/>
      <c r="K1681"/>
      <c r="L1681"/>
      <c r="M1681"/>
      <c r="N1681"/>
      <c r="O1681"/>
      <c r="P1681" s="31"/>
    </row>
    <row r="1682" spans="1:16" ht="15" x14ac:dyDescent="0.25">
      <c r="A1682"/>
      <c r="B1682"/>
      <c r="C1682"/>
      <c r="D1682"/>
      <c r="E1682"/>
      <c r="F1682"/>
      <c r="G1682"/>
      <c r="H1682"/>
      <c r="I1682"/>
      <c r="J1682"/>
      <c r="K1682"/>
      <c r="L1682"/>
      <c r="M1682"/>
      <c r="N1682"/>
      <c r="O1682"/>
      <c r="P1682" s="31"/>
    </row>
    <row r="1683" spans="1:16" ht="15" x14ac:dyDescent="0.25">
      <c r="A1683"/>
      <c r="B1683"/>
      <c r="C1683"/>
      <c r="D1683"/>
      <c r="E1683"/>
      <c r="F1683"/>
      <c r="G1683"/>
      <c r="H1683"/>
      <c r="I1683"/>
      <c r="J1683"/>
      <c r="K1683"/>
      <c r="L1683"/>
      <c r="M1683"/>
      <c r="N1683"/>
      <c r="O1683"/>
      <c r="P1683" s="31"/>
    </row>
    <row r="1684" spans="1:16" ht="15" x14ac:dyDescent="0.25">
      <c r="A1684"/>
      <c r="B1684"/>
      <c r="C1684"/>
      <c r="D1684"/>
      <c r="E1684"/>
      <c r="F1684"/>
      <c r="G1684"/>
      <c r="H1684"/>
      <c r="I1684"/>
      <c r="J1684"/>
      <c r="K1684"/>
      <c r="L1684"/>
      <c r="M1684"/>
      <c r="N1684"/>
      <c r="O1684"/>
      <c r="P1684" s="31"/>
    </row>
    <row r="1685" spans="1:16" ht="15" x14ac:dyDescent="0.25">
      <c r="A1685"/>
      <c r="B1685"/>
      <c r="C1685"/>
      <c r="D1685"/>
      <c r="E1685"/>
      <c r="F1685"/>
      <c r="G1685"/>
      <c r="H1685"/>
      <c r="I1685"/>
      <c r="J1685"/>
      <c r="K1685"/>
      <c r="L1685"/>
      <c r="M1685"/>
      <c r="N1685"/>
      <c r="O1685"/>
      <c r="P1685" s="31"/>
    </row>
    <row r="1686" spans="1:16" ht="15" x14ac:dyDescent="0.25">
      <c r="A1686"/>
      <c r="B1686"/>
      <c r="C1686"/>
      <c r="D1686"/>
      <c r="E1686"/>
      <c r="F1686"/>
      <c r="G1686"/>
      <c r="H1686"/>
      <c r="I1686"/>
      <c r="J1686"/>
      <c r="K1686"/>
      <c r="L1686"/>
      <c r="M1686"/>
      <c r="N1686"/>
      <c r="O1686"/>
      <c r="P1686" s="31"/>
    </row>
    <row r="1687" spans="1:16" ht="15" x14ac:dyDescent="0.25">
      <c r="A1687"/>
      <c r="B1687"/>
      <c r="C1687"/>
      <c r="D1687"/>
      <c r="E1687"/>
      <c r="F1687"/>
      <c r="G1687"/>
      <c r="H1687"/>
      <c r="I1687"/>
      <c r="J1687"/>
      <c r="K1687"/>
      <c r="L1687"/>
      <c r="M1687"/>
      <c r="N1687"/>
      <c r="O1687"/>
      <c r="P1687" s="31"/>
    </row>
    <row r="1688" spans="1:16" ht="15" x14ac:dyDescent="0.25">
      <c r="A1688"/>
      <c r="B1688"/>
      <c r="C1688"/>
      <c r="D1688"/>
      <c r="E1688"/>
      <c r="F1688"/>
      <c r="G1688"/>
      <c r="H1688"/>
      <c r="I1688"/>
      <c r="J1688"/>
      <c r="K1688"/>
      <c r="L1688"/>
      <c r="M1688"/>
      <c r="N1688"/>
      <c r="O1688"/>
      <c r="P1688" s="31"/>
    </row>
    <row r="1689" spans="1:16" ht="15" x14ac:dyDescent="0.25">
      <c r="A1689"/>
      <c r="B1689"/>
      <c r="C1689"/>
      <c r="D1689"/>
      <c r="E1689"/>
      <c r="F1689"/>
      <c r="G1689"/>
      <c r="H1689"/>
      <c r="I1689"/>
      <c r="J1689"/>
      <c r="K1689"/>
      <c r="L1689"/>
      <c r="M1689"/>
      <c r="N1689"/>
      <c r="O1689"/>
      <c r="P1689" s="31"/>
    </row>
    <row r="1690" spans="1:16" ht="15" x14ac:dyDescent="0.25">
      <c r="A1690"/>
      <c r="B1690"/>
      <c r="C1690"/>
      <c r="D1690"/>
      <c r="E1690"/>
      <c r="F1690"/>
      <c r="G1690"/>
      <c r="H1690"/>
      <c r="I1690"/>
      <c r="J1690"/>
      <c r="K1690"/>
      <c r="L1690"/>
      <c r="M1690"/>
      <c r="N1690"/>
      <c r="O1690"/>
      <c r="P1690" s="31"/>
    </row>
    <row r="1691" spans="1:16" ht="15" x14ac:dyDescent="0.25">
      <c r="A1691"/>
      <c r="B1691"/>
      <c r="C1691"/>
      <c r="D1691"/>
      <c r="E1691"/>
      <c r="F1691"/>
      <c r="G1691"/>
      <c r="H1691"/>
      <c r="I1691"/>
      <c r="J1691"/>
      <c r="K1691"/>
      <c r="L1691"/>
      <c r="M1691"/>
      <c r="N1691"/>
      <c r="O1691"/>
      <c r="P1691" s="31"/>
    </row>
    <row r="1692" spans="1:16" ht="15" x14ac:dyDescent="0.25">
      <c r="A1692"/>
      <c r="B1692"/>
      <c r="C1692"/>
      <c r="D1692"/>
      <c r="E1692"/>
      <c r="F1692"/>
      <c r="G1692"/>
      <c r="H1692"/>
      <c r="I1692"/>
      <c r="J1692"/>
      <c r="K1692"/>
      <c r="L1692"/>
      <c r="M1692"/>
      <c r="N1692"/>
      <c r="O1692"/>
      <c r="P1692" s="31"/>
    </row>
    <row r="1693" spans="1:16" ht="15" x14ac:dyDescent="0.25">
      <c r="A1693"/>
      <c r="B1693"/>
      <c r="C1693"/>
      <c r="D1693"/>
      <c r="E1693"/>
      <c r="F1693"/>
      <c r="G1693"/>
      <c r="H1693"/>
      <c r="I1693"/>
      <c r="J1693"/>
      <c r="K1693"/>
      <c r="L1693"/>
      <c r="M1693"/>
      <c r="N1693"/>
      <c r="O1693"/>
      <c r="P1693" s="31"/>
    </row>
    <row r="1694" spans="1:16" ht="15" x14ac:dyDescent="0.25">
      <c r="A1694"/>
      <c r="B1694"/>
      <c r="C1694"/>
      <c r="D1694"/>
      <c r="E1694"/>
      <c r="F1694"/>
      <c r="G1694"/>
      <c r="H1694"/>
      <c r="I1694"/>
      <c r="J1694"/>
      <c r="K1694"/>
      <c r="L1694"/>
      <c r="M1694"/>
      <c r="N1694"/>
      <c r="O1694"/>
      <c r="P1694" s="31"/>
    </row>
    <row r="1695" spans="1:16" ht="15" x14ac:dyDescent="0.25">
      <c r="A1695"/>
      <c r="B1695"/>
      <c r="C1695"/>
      <c r="D1695"/>
      <c r="E1695"/>
      <c r="F1695"/>
      <c r="G1695"/>
      <c r="H1695"/>
      <c r="I1695"/>
      <c r="J1695"/>
      <c r="K1695"/>
      <c r="L1695"/>
      <c r="M1695"/>
      <c r="N1695"/>
      <c r="O1695"/>
      <c r="P1695" s="31"/>
    </row>
    <row r="1696" spans="1:16" ht="15" x14ac:dyDescent="0.25">
      <c r="A1696"/>
      <c r="B1696"/>
      <c r="C1696"/>
      <c r="D1696"/>
      <c r="E1696"/>
      <c r="F1696"/>
      <c r="G1696"/>
      <c r="H1696"/>
      <c r="I1696"/>
      <c r="J1696"/>
      <c r="K1696"/>
      <c r="L1696"/>
      <c r="M1696"/>
      <c r="N1696"/>
      <c r="O1696"/>
      <c r="P1696" s="31"/>
    </row>
    <row r="1697" spans="1:16" ht="15" x14ac:dyDescent="0.25">
      <c r="A1697"/>
      <c r="B1697"/>
      <c r="C1697"/>
      <c r="D1697"/>
      <c r="E1697"/>
      <c r="F1697"/>
      <c r="G1697"/>
      <c r="H1697"/>
      <c r="I1697"/>
      <c r="J1697"/>
      <c r="K1697"/>
      <c r="L1697"/>
      <c r="M1697"/>
      <c r="N1697"/>
      <c r="O1697"/>
      <c r="P1697" s="31"/>
    </row>
    <row r="1698" spans="1:16" ht="15" x14ac:dyDescent="0.25">
      <c r="A1698"/>
      <c r="B1698"/>
      <c r="C1698"/>
      <c r="D1698"/>
      <c r="E1698"/>
      <c r="F1698"/>
      <c r="G1698"/>
      <c r="H1698"/>
      <c r="I1698"/>
      <c r="J1698"/>
      <c r="K1698"/>
      <c r="L1698"/>
      <c r="M1698"/>
      <c r="N1698"/>
      <c r="O1698"/>
      <c r="P1698" s="31"/>
    </row>
    <row r="1699" spans="1:16" ht="15" x14ac:dyDescent="0.25">
      <c r="A1699"/>
      <c r="B1699"/>
      <c r="C1699"/>
      <c r="D1699"/>
      <c r="E1699"/>
      <c r="F1699"/>
      <c r="G1699"/>
      <c r="H1699"/>
      <c r="I1699"/>
      <c r="J1699"/>
      <c r="K1699"/>
      <c r="L1699"/>
      <c r="M1699"/>
      <c r="N1699"/>
      <c r="O1699"/>
      <c r="P1699" s="31"/>
    </row>
    <row r="1700" spans="1:16" ht="15" x14ac:dyDescent="0.25">
      <c r="A1700"/>
      <c r="B1700"/>
      <c r="C1700"/>
      <c r="D1700"/>
      <c r="E1700"/>
      <c r="F1700"/>
      <c r="G1700"/>
      <c r="H1700"/>
      <c r="I1700"/>
      <c r="J1700"/>
      <c r="K1700"/>
      <c r="L1700"/>
      <c r="M1700"/>
      <c r="N1700"/>
      <c r="O1700"/>
      <c r="P1700" s="31"/>
    </row>
    <row r="1701" spans="1:16" ht="15" x14ac:dyDescent="0.25">
      <c r="A1701"/>
      <c r="B1701"/>
      <c r="C1701"/>
      <c r="D1701"/>
      <c r="E1701"/>
      <c r="F1701"/>
      <c r="G1701"/>
      <c r="H1701"/>
      <c r="I1701"/>
      <c r="J1701"/>
      <c r="K1701"/>
      <c r="L1701"/>
      <c r="M1701"/>
      <c r="N1701"/>
      <c r="O1701"/>
      <c r="P1701" s="31"/>
    </row>
    <row r="1702" spans="1:16" ht="15" x14ac:dyDescent="0.25">
      <c r="A1702"/>
      <c r="B1702"/>
      <c r="C1702"/>
      <c r="D1702"/>
      <c r="E1702"/>
      <c r="F1702"/>
      <c r="G1702"/>
      <c r="H1702"/>
      <c r="I1702"/>
      <c r="J1702"/>
      <c r="K1702"/>
      <c r="L1702"/>
      <c r="M1702"/>
      <c r="N1702"/>
      <c r="O1702"/>
      <c r="P1702" s="31"/>
    </row>
    <row r="1703" spans="1:16" ht="15" x14ac:dyDescent="0.25">
      <c r="A1703"/>
      <c r="B1703"/>
      <c r="C1703"/>
      <c r="D1703"/>
      <c r="E1703"/>
      <c r="F1703"/>
      <c r="G1703"/>
      <c r="H1703"/>
      <c r="I1703"/>
      <c r="J1703"/>
      <c r="K1703"/>
      <c r="L1703"/>
      <c r="M1703"/>
      <c r="N1703"/>
      <c r="O1703"/>
      <c r="P1703" s="31"/>
    </row>
    <row r="1704" spans="1:16" ht="15" x14ac:dyDescent="0.25">
      <c r="A1704"/>
      <c r="B1704"/>
      <c r="C1704"/>
      <c r="D1704"/>
      <c r="E1704"/>
      <c r="F1704"/>
      <c r="G1704"/>
      <c r="H1704"/>
      <c r="I1704"/>
      <c r="J1704"/>
      <c r="K1704"/>
      <c r="L1704"/>
      <c r="M1704"/>
      <c r="N1704"/>
      <c r="O1704"/>
      <c r="P1704" s="31"/>
    </row>
    <row r="1705" spans="1:16" ht="15" x14ac:dyDescent="0.25">
      <c r="A1705"/>
      <c r="B1705"/>
      <c r="C1705"/>
      <c r="D1705"/>
      <c r="E1705"/>
      <c r="F1705"/>
      <c r="G1705"/>
      <c r="H1705"/>
      <c r="I1705"/>
      <c r="J1705"/>
      <c r="K1705"/>
      <c r="L1705"/>
      <c r="M1705"/>
      <c r="N1705"/>
      <c r="O1705"/>
      <c r="P1705" s="31"/>
    </row>
    <row r="1706" spans="1:16" ht="15" x14ac:dyDescent="0.25">
      <c r="A1706"/>
      <c r="B1706"/>
      <c r="C1706"/>
      <c r="D1706"/>
      <c r="E1706"/>
      <c r="F1706"/>
      <c r="G1706"/>
      <c r="H1706"/>
      <c r="I1706"/>
      <c r="J1706"/>
      <c r="K1706"/>
      <c r="L1706"/>
      <c r="M1706"/>
      <c r="N1706"/>
      <c r="O1706"/>
      <c r="P1706" s="31"/>
    </row>
    <row r="1707" spans="1:16" ht="15" x14ac:dyDescent="0.25">
      <c r="A1707"/>
      <c r="B1707"/>
      <c r="C1707"/>
      <c r="D1707"/>
      <c r="E1707"/>
      <c r="F1707"/>
      <c r="G1707"/>
      <c r="H1707"/>
      <c r="I1707"/>
      <c r="J1707"/>
      <c r="K1707"/>
      <c r="L1707"/>
      <c r="M1707"/>
      <c r="N1707"/>
      <c r="O1707"/>
      <c r="P1707" s="31"/>
    </row>
    <row r="1708" spans="1:16" ht="15" x14ac:dyDescent="0.25">
      <c r="A1708"/>
      <c r="B1708"/>
      <c r="C1708"/>
      <c r="D1708"/>
      <c r="E1708"/>
      <c r="F1708"/>
      <c r="G1708"/>
      <c r="H1708"/>
      <c r="I1708"/>
      <c r="J1708"/>
      <c r="K1708"/>
      <c r="L1708"/>
      <c r="M1708"/>
      <c r="N1708"/>
      <c r="O1708"/>
      <c r="P1708" s="31"/>
    </row>
    <row r="1709" spans="1:16" ht="15" x14ac:dyDescent="0.25">
      <c r="A1709"/>
      <c r="B1709"/>
      <c r="C1709"/>
      <c r="D1709"/>
      <c r="E1709"/>
      <c r="F1709"/>
      <c r="G1709"/>
      <c r="H1709"/>
      <c r="I1709"/>
      <c r="J1709"/>
      <c r="K1709"/>
      <c r="L1709"/>
      <c r="M1709"/>
      <c r="N1709"/>
      <c r="O1709"/>
      <c r="P1709" s="31"/>
    </row>
    <row r="1710" spans="1:16" ht="15" x14ac:dyDescent="0.25">
      <c r="A1710"/>
      <c r="B1710"/>
      <c r="C1710"/>
      <c r="D1710"/>
      <c r="E1710"/>
      <c r="F1710"/>
      <c r="G1710"/>
      <c r="H1710"/>
      <c r="I1710"/>
      <c r="J1710"/>
      <c r="K1710"/>
      <c r="L1710"/>
      <c r="M1710"/>
      <c r="N1710"/>
      <c r="O1710"/>
      <c r="P1710" s="31"/>
    </row>
    <row r="1711" spans="1:16" ht="15" x14ac:dyDescent="0.25">
      <c r="A1711"/>
      <c r="B1711"/>
      <c r="C1711"/>
      <c r="D1711"/>
      <c r="E1711"/>
      <c r="F1711"/>
      <c r="G1711"/>
      <c r="H1711"/>
      <c r="I1711"/>
      <c r="J1711"/>
      <c r="K1711"/>
      <c r="L1711"/>
      <c r="M1711"/>
      <c r="N1711"/>
      <c r="O1711"/>
      <c r="P1711" s="31"/>
    </row>
    <row r="1712" spans="1:16" ht="15" x14ac:dyDescent="0.25">
      <c r="A1712"/>
      <c r="B1712"/>
      <c r="C1712"/>
      <c r="D1712"/>
      <c r="E1712"/>
      <c r="F1712"/>
      <c r="G1712"/>
      <c r="H1712"/>
      <c r="I1712"/>
      <c r="J1712"/>
      <c r="K1712"/>
      <c r="L1712"/>
      <c r="M1712"/>
      <c r="N1712"/>
      <c r="O1712"/>
      <c r="P1712" s="31"/>
    </row>
    <row r="1713" spans="1:16" ht="15" x14ac:dyDescent="0.25">
      <c r="A1713"/>
      <c r="B1713"/>
      <c r="C1713"/>
      <c r="D1713"/>
      <c r="E1713"/>
      <c r="F1713"/>
      <c r="G1713"/>
      <c r="H1713"/>
      <c r="I1713"/>
      <c r="J1713"/>
      <c r="K1713"/>
      <c r="L1713"/>
      <c r="M1713"/>
      <c r="N1713"/>
      <c r="O1713"/>
      <c r="P1713" s="31"/>
    </row>
    <row r="1714" spans="1:16" ht="15" x14ac:dyDescent="0.25">
      <c r="A1714"/>
      <c r="B1714"/>
      <c r="C1714"/>
      <c r="D1714"/>
      <c r="E1714"/>
      <c r="F1714"/>
      <c r="G1714"/>
      <c r="H1714"/>
      <c r="I1714"/>
      <c r="J1714"/>
      <c r="K1714"/>
      <c r="L1714"/>
      <c r="M1714"/>
      <c r="N1714"/>
      <c r="O1714"/>
      <c r="P1714" s="31"/>
    </row>
    <row r="1715" spans="1:16" ht="15" x14ac:dyDescent="0.25">
      <c r="A1715"/>
      <c r="B1715"/>
      <c r="C1715"/>
      <c r="D1715"/>
      <c r="E1715"/>
      <c r="F1715"/>
      <c r="G1715"/>
      <c r="H1715"/>
      <c r="I1715"/>
      <c r="J1715"/>
      <c r="K1715"/>
      <c r="L1715"/>
      <c r="M1715"/>
      <c r="N1715"/>
      <c r="O1715"/>
      <c r="P1715" s="31"/>
    </row>
    <row r="1716" spans="1:16" ht="15" x14ac:dyDescent="0.25">
      <c r="A1716"/>
      <c r="B1716"/>
      <c r="C1716"/>
      <c r="D1716"/>
      <c r="E1716"/>
      <c r="F1716"/>
      <c r="G1716"/>
      <c r="H1716"/>
      <c r="I1716"/>
      <c r="J1716"/>
      <c r="K1716"/>
      <c r="L1716"/>
      <c r="M1716"/>
      <c r="N1716"/>
      <c r="O1716"/>
      <c r="P1716" s="31"/>
    </row>
    <row r="1717" spans="1:16" ht="15" x14ac:dyDescent="0.25">
      <c r="A1717"/>
      <c r="B1717"/>
      <c r="C1717"/>
      <c r="D1717"/>
      <c r="E1717"/>
      <c r="F1717"/>
      <c r="G1717"/>
      <c r="H1717"/>
      <c r="I1717"/>
      <c r="J1717"/>
      <c r="K1717"/>
      <c r="L1717"/>
      <c r="M1717"/>
      <c r="N1717"/>
      <c r="O1717"/>
      <c r="P1717" s="31"/>
    </row>
    <row r="1718" spans="1:16" ht="15" x14ac:dyDescent="0.25">
      <c r="A1718"/>
      <c r="B1718"/>
      <c r="C1718"/>
      <c r="D1718"/>
      <c r="E1718"/>
      <c r="F1718"/>
      <c r="G1718"/>
      <c r="H1718"/>
      <c r="I1718"/>
      <c r="J1718"/>
      <c r="K1718"/>
      <c r="L1718"/>
      <c r="M1718"/>
      <c r="N1718"/>
      <c r="O1718"/>
      <c r="P1718" s="31"/>
    </row>
    <row r="1719" spans="1:16" ht="15" x14ac:dyDescent="0.25">
      <c r="A1719"/>
      <c r="B1719"/>
      <c r="C1719"/>
      <c r="D1719"/>
      <c r="E1719"/>
      <c r="F1719"/>
      <c r="G1719"/>
      <c r="H1719"/>
      <c r="I1719"/>
      <c r="J1719"/>
      <c r="K1719"/>
      <c r="L1719"/>
      <c r="M1719"/>
      <c r="N1719"/>
      <c r="O1719"/>
      <c r="P1719" s="31"/>
    </row>
    <row r="1720" spans="1:16" ht="15" x14ac:dyDescent="0.25">
      <c r="A1720"/>
      <c r="B1720"/>
      <c r="C1720"/>
      <c r="D1720"/>
      <c r="E1720"/>
      <c r="F1720"/>
      <c r="G1720"/>
      <c r="H1720"/>
      <c r="I1720"/>
      <c r="J1720"/>
      <c r="K1720"/>
      <c r="L1720"/>
      <c r="M1720"/>
      <c r="N1720"/>
      <c r="O1720"/>
      <c r="P1720" s="31"/>
    </row>
    <row r="1721" spans="1:16" ht="15" x14ac:dyDescent="0.25">
      <c r="A1721"/>
      <c r="B1721"/>
      <c r="C1721"/>
      <c r="D1721"/>
      <c r="E1721"/>
      <c r="F1721"/>
      <c r="G1721"/>
      <c r="H1721"/>
      <c r="I1721"/>
      <c r="J1721"/>
      <c r="K1721"/>
      <c r="L1721"/>
      <c r="M1721"/>
      <c r="N1721"/>
      <c r="O1721"/>
      <c r="P1721" s="31"/>
    </row>
    <row r="1722" spans="1:16" ht="15" x14ac:dyDescent="0.25">
      <c r="A1722"/>
      <c r="B1722"/>
      <c r="C1722"/>
      <c r="D1722"/>
      <c r="E1722"/>
      <c r="F1722"/>
      <c r="G1722"/>
      <c r="H1722"/>
      <c r="I1722"/>
      <c r="J1722"/>
      <c r="K1722"/>
      <c r="L1722"/>
      <c r="M1722"/>
      <c r="N1722"/>
      <c r="O1722"/>
      <c r="P1722" s="31"/>
    </row>
    <row r="1723" spans="1:16" ht="15" x14ac:dyDescent="0.25">
      <c r="A1723"/>
      <c r="B1723"/>
      <c r="C1723"/>
      <c r="D1723"/>
      <c r="E1723"/>
      <c r="F1723"/>
      <c r="G1723"/>
      <c r="H1723"/>
      <c r="I1723"/>
      <c r="J1723"/>
      <c r="K1723"/>
      <c r="L1723"/>
      <c r="M1723"/>
      <c r="N1723"/>
      <c r="O1723"/>
      <c r="P1723" s="31"/>
    </row>
    <row r="1724" spans="1:16" ht="15" x14ac:dyDescent="0.25">
      <c r="A1724"/>
      <c r="B1724"/>
      <c r="C1724"/>
      <c r="D1724"/>
      <c r="E1724"/>
      <c r="F1724"/>
      <c r="G1724"/>
      <c r="H1724"/>
      <c r="I1724"/>
      <c r="J1724"/>
      <c r="K1724"/>
      <c r="L1724"/>
      <c r="M1724"/>
      <c r="N1724"/>
      <c r="O1724"/>
      <c r="P1724" s="31"/>
    </row>
    <row r="1725" spans="1:16" ht="15" x14ac:dyDescent="0.25">
      <c r="A1725"/>
      <c r="B1725"/>
      <c r="C1725"/>
      <c r="D1725"/>
      <c r="E1725"/>
      <c r="F1725"/>
      <c r="G1725"/>
      <c r="H1725"/>
      <c r="I1725"/>
      <c r="J1725"/>
      <c r="K1725"/>
      <c r="L1725"/>
      <c r="M1725"/>
      <c r="N1725"/>
      <c r="O1725"/>
      <c r="P1725" s="31"/>
    </row>
    <row r="1726" spans="1:16" ht="15" x14ac:dyDescent="0.25">
      <c r="A1726"/>
      <c r="B1726"/>
      <c r="C1726"/>
      <c r="D1726"/>
      <c r="E1726"/>
      <c r="F1726"/>
      <c r="G1726"/>
      <c r="H1726"/>
      <c r="I1726"/>
      <c r="J1726"/>
      <c r="K1726"/>
      <c r="L1726"/>
      <c r="M1726"/>
      <c r="N1726"/>
      <c r="O1726"/>
      <c r="P1726" s="31"/>
    </row>
    <row r="1727" spans="1:16" ht="15" x14ac:dyDescent="0.25">
      <c r="A1727"/>
      <c r="B1727"/>
      <c r="C1727"/>
      <c r="D1727"/>
      <c r="E1727"/>
      <c r="F1727"/>
      <c r="G1727"/>
      <c r="H1727"/>
      <c r="I1727"/>
      <c r="J1727"/>
      <c r="K1727"/>
      <c r="L1727"/>
      <c r="M1727"/>
      <c r="N1727"/>
      <c r="O1727"/>
      <c r="P1727" s="31"/>
    </row>
    <row r="1728" spans="1:16" ht="15" x14ac:dyDescent="0.25">
      <c r="A1728"/>
      <c r="B1728"/>
      <c r="C1728"/>
      <c r="D1728"/>
      <c r="E1728"/>
      <c r="F1728"/>
      <c r="G1728"/>
      <c r="H1728"/>
      <c r="I1728"/>
      <c r="J1728"/>
      <c r="K1728"/>
      <c r="L1728"/>
      <c r="M1728"/>
      <c r="N1728"/>
      <c r="O1728"/>
      <c r="P1728" s="31"/>
    </row>
    <row r="1729" spans="1:16" ht="15" x14ac:dyDescent="0.25">
      <c r="A1729"/>
      <c r="B1729"/>
      <c r="C1729"/>
      <c r="D1729"/>
      <c r="E1729"/>
      <c r="F1729"/>
      <c r="G1729"/>
      <c r="H1729"/>
      <c r="I1729"/>
      <c r="J1729"/>
      <c r="K1729"/>
      <c r="L1729"/>
      <c r="M1729"/>
      <c r="N1729"/>
      <c r="O1729"/>
      <c r="P1729" s="31"/>
    </row>
    <row r="1730" spans="1:16" ht="15" x14ac:dyDescent="0.25">
      <c r="A1730"/>
      <c r="B1730"/>
      <c r="C1730"/>
      <c r="D1730"/>
      <c r="E1730"/>
      <c r="F1730"/>
      <c r="G1730"/>
      <c r="H1730"/>
      <c r="I1730"/>
      <c r="J1730"/>
      <c r="K1730"/>
      <c r="L1730"/>
      <c r="M1730"/>
      <c r="N1730"/>
      <c r="O1730"/>
      <c r="P1730" s="31"/>
    </row>
    <row r="1731" spans="1:16" ht="15" x14ac:dyDescent="0.25">
      <c r="A1731"/>
      <c r="B1731"/>
      <c r="C1731"/>
      <c r="D1731"/>
      <c r="E1731"/>
      <c r="F1731"/>
      <c r="G1731"/>
      <c r="H1731"/>
      <c r="I1731"/>
      <c r="J1731"/>
      <c r="K1731"/>
      <c r="L1731"/>
      <c r="M1731"/>
      <c r="N1731"/>
      <c r="O1731"/>
      <c r="P1731" s="31"/>
    </row>
    <row r="1732" spans="1:16" ht="15" x14ac:dyDescent="0.25">
      <c r="A1732"/>
      <c r="B1732"/>
      <c r="C1732"/>
      <c r="D1732"/>
      <c r="E1732"/>
      <c r="F1732"/>
      <c r="G1732"/>
      <c r="H1732"/>
      <c r="I1732"/>
      <c r="J1732"/>
      <c r="K1732"/>
      <c r="L1732"/>
      <c r="M1732"/>
      <c r="N1732"/>
      <c r="O1732"/>
      <c r="P1732" s="31"/>
    </row>
    <row r="1733" spans="1:16" ht="15" x14ac:dyDescent="0.25">
      <c r="A1733"/>
      <c r="B1733"/>
      <c r="C1733"/>
      <c r="D1733"/>
      <c r="E1733"/>
      <c r="F1733"/>
      <c r="G1733"/>
      <c r="H1733"/>
      <c r="I1733"/>
      <c r="J1733"/>
      <c r="K1733"/>
      <c r="L1733"/>
      <c r="M1733"/>
      <c r="N1733"/>
      <c r="O1733"/>
      <c r="P1733" s="31"/>
    </row>
    <row r="1734" spans="1:16" ht="15" x14ac:dyDescent="0.25">
      <c r="A1734"/>
      <c r="B1734"/>
      <c r="C1734"/>
      <c r="D1734"/>
      <c r="E1734"/>
      <c r="F1734"/>
      <c r="G1734"/>
      <c r="H1734"/>
      <c r="I1734"/>
      <c r="J1734"/>
      <c r="K1734"/>
      <c r="L1734"/>
      <c r="M1734"/>
      <c r="N1734"/>
      <c r="O1734"/>
      <c r="P1734" s="31"/>
    </row>
    <row r="1735" spans="1:16" ht="15" x14ac:dyDescent="0.25">
      <c r="A1735"/>
      <c r="B1735"/>
      <c r="C1735"/>
      <c r="D1735"/>
      <c r="E1735"/>
      <c r="F1735"/>
      <c r="G1735"/>
      <c r="H1735"/>
      <c r="I1735"/>
      <c r="J1735"/>
      <c r="K1735"/>
      <c r="L1735"/>
      <c r="M1735"/>
      <c r="N1735"/>
      <c r="O1735"/>
      <c r="P1735" s="31"/>
    </row>
    <row r="1736" spans="1:16" ht="15" x14ac:dyDescent="0.25">
      <c r="A1736"/>
      <c r="B1736"/>
      <c r="C1736"/>
      <c r="D1736"/>
      <c r="E1736"/>
      <c r="F1736"/>
      <c r="G1736"/>
      <c r="H1736"/>
      <c r="I1736"/>
      <c r="J1736"/>
      <c r="K1736"/>
      <c r="L1736"/>
      <c r="M1736"/>
      <c r="N1736"/>
      <c r="O1736"/>
      <c r="P1736" s="31"/>
    </row>
    <row r="1737" spans="1:16" ht="15" x14ac:dyDescent="0.25">
      <c r="A1737"/>
      <c r="B1737"/>
      <c r="C1737"/>
      <c r="D1737"/>
      <c r="E1737"/>
      <c r="F1737"/>
      <c r="G1737"/>
      <c r="H1737"/>
      <c r="I1737"/>
      <c r="J1737"/>
      <c r="K1737"/>
      <c r="L1737"/>
      <c r="M1737"/>
      <c r="N1737"/>
      <c r="O1737"/>
      <c r="P1737" s="31"/>
    </row>
    <row r="1738" spans="1:16" ht="15" x14ac:dyDescent="0.25">
      <c r="A1738"/>
      <c r="B1738"/>
      <c r="C1738"/>
      <c r="D1738"/>
      <c r="E1738"/>
      <c r="F1738"/>
      <c r="G1738"/>
      <c r="H1738"/>
      <c r="I1738"/>
      <c r="J1738"/>
      <c r="K1738"/>
      <c r="L1738"/>
      <c r="M1738"/>
      <c r="N1738"/>
      <c r="O1738"/>
      <c r="P1738" s="31"/>
    </row>
    <row r="1739" spans="1:16" ht="15" x14ac:dyDescent="0.25">
      <c r="A1739"/>
      <c r="B1739"/>
      <c r="C1739"/>
      <c r="D1739"/>
      <c r="E1739"/>
      <c r="F1739"/>
      <c r="G1739"/>
      <c r="H1739"/>
      <c r="I1739"/>
      <c r="J1739"/>
      <c r="K1739"/>
      <c r="L1739"/>
      <c r="M1739"/>
      <c r="N1739"/>
      <c r="O1739"/>
      <c r="P1739" s="31"/>
    </row>
    <row r="1740" spans="1:16" ht="15" x14ac:dyDescent="0.25">
      <c r="A1740"/>
      <c r="B1740"/>
      <c r="C1740"/>
      <c r="D1740"/>
      <c r="E1740"/>
      <c r="F1740"/>
      <c r="G1740"/>
      <c r="H1740"/>
      <c r="I1740"/>
      <c r="J1740"/>
      <c r="K1740"/>
      <c r="L1740"/>
      <c r="M1740"/>
      <c r="N1740"/>
      <c r="O1740"/>
      <c r="P1740" s="31"/>
    </row>
    <row r="1741" spans="1:16" ht="15" x14ac:dyDescent="0.25">
      <c r="A1741"/>
      <c r="B1741"/>
      <c r="C1741"/>
      <c r="D1741"/>
      <c r="E1741"/>
      <c r="F1741"/>
      <c r="G1741"/>
      <c r="H1741"/>
      <c r="I1741"/>
      <c r="J1741"/>
      <c r="K1741"/>
      <c r="L1741"/>
      <c r="M1741"/>
      <c r="N1741"/>
      <c r="O1741"/>
      <c r="P1741" s="31"/>
    </row>
    <row r="1742" spans="1:16" ht="15" x14ac:dyDescent="0.25">
      <c r="A1742"/>
      <c r="B1742"/>
      <c r="C1742"/>
      <c r="D1742"/>
      <c r="E1742"/>
      <c r="F1742"/>
      <c r="G1742"/>
      <c r="H1742"/>
      <c r="I1742"/>
      <c r="J1742"/>
      <c r="K1742"/>
      <c r="L1742"/>
      <c r="M1742"/>
      <c r="N1742"/>
      <c r="O1742"/>
      <c r="P1742" s="31"/>
    </row>
    <row r="1743" spans="1:16" ht="15" x14ac:dyDescent="0.25">
      <c r="A1743"/>
      <c r="B1743"/>
      <c r="C1743"/>
      <c r="D1743"/>
      <c r="E1743"/>
      <c r="F1743"/>
      <c r="G1743"/>
      <c r="H1743"/>
      <c r="I1743"/>
      <c r="J1743"/>
      <c r="K1743"/>
      <c r="L1743"/>
      <c r="M1743"/>
      <c r="N1743"/>
      <c r="O1743"/>
      <c r="P1743" s="31"/>
    </row>
    <row r="1744" spans="1:16" ht="15" x14ac:dyDescent="0.25">
      <c r="A1744"/>
      <c r="B1744"/>
      <c r="C1744"/>
      <c r="D1744"/>
      <c r="E1744"/>
      <c r="F1744"/>
      <c r="G1744"/>
      <c r="H1744"/>
      <c r="I1744"/>
      <c r="J1744"/>
      <c r="K1744"/>
      <c r="L1744"/>
      <c r="M1744"/>
      <c r="N1744"/>
      <c r="O1744"/>
      <c r="P1744" s="31"/>
    </row>
    <row r="1745" spans="1:16" ht="15" x14ac:dyDescent="0.25">
      <c r="A1745"/>
      <c r="B1745"/>
      <c r="C1745"/>
      <c r="D1745"/>
      <c r="E1745"/>
      <c r="F1745"/>
      <c r="G1745"/>
      <c r="H1745"/>
      <c r="I1745"/>
      <c r="J1745"/>
      <c r="K1745"/>
      <c r="L1745"/>
      <c r="M1745"/>
      <c r="N1745"/>
      <c r="O1745"/>
      <c r="P1745" s="31"/>
    </row>
    <row r="1746" spans="1:16" ht="15" x14ac:dyDescent="0.25">
      <c r="A1746"/>
      <c r="B1746"/>
      <c r="C1746"/>
      <c r="D1746"/>
      <c r="E1746"/>
      <c r="F1746"/>
      <c r="G1746"/>
      <c r="H1746"/>
      <c r="I1746"/>
      <c r="J1746"/>
      <c r="K1746"/>
      <c r="L1746"/>
      <c r="M1746"/>
      <c r="N1746"/>
      <c r="O1746"/>
      <c r="P1746" s="31"/>
    </row>
    <row r="1747" spans="1:16" ht="15" x14ac:dyDescent="0.25">
      <c r="A1747"/>
      <c r="B1747"/>
      <c r="C1747"/>
      <c r="D1747"/>
      <c r="E1747"/>
      <c r="F1747"/>
      <c r="G1747"/>
      <c r="H1747"/>
      <c r="I1747"/>
      <c r="J1747"/>
      <c r="K1747"/>
      <c r="L1747"/>
      <c r="M1747"/>
      <c r="N1747"/>
      <c r="O1747"/>
      <c r="P1747" s="31"/>
    </row>
    <row r="1748" spans="1:16" ht="15" x14ac:dyDescent="0.25">
      <c r="A1748"/>
      <c r="B1748"/>
      <c r="C1748"/>
      <c r="D1748"/>
      <c r="E1748"/>
      <c r="F1748"/>
      <c r="G1748"/>
      <c r="H1748"/>
      <c r="I1748"/>
      <c r="J1748"/>
      <c r="K1748"/>
      <c r="L1748"/>
      <c r="M1748"/>
      <c r="N1748"/>
      <c r="O1748"/>
      <c r="P1748" s="31"/>
    </row>
    <row r="1749" spans="1:16" ht="15" x14ac:dyDescent="0.25">
      <c r="A1749"/>
      <c r="B1749"/>
      <c r="C1749"/>
      <c r="D1749"/>
      <c r="E1749"/>
      <c r="F1749"/>
      <c r="G1749"/>
      <c r="H1749"/>
      <c r="I1749"/>
      <c r="J1749"/>
      <c r="K1749"/>
      <c r="L1749"/>
      <c r="M1749"/>
      <c r="N1749"/>
      <c r="O1749"/>
      <c r="P1749" s="31"/>
    </row>
    <row r="1750" spans="1:16" ht="15" x14ac:dyDescent="0.25">
      <c r="A1750"/>
      <c r="B1750"/>
      <c r="C1750"/>
      <c r="D1750"/>
      <c r="E1750"/>
      <c r="F1750"/>
      <c r="G1750"/>
      <c r="H1750"/>
      <c r="I1750"/>
      <c r="J1750"/>
      <c r="K1750"/>
      <c r="L1750"/>
      <c r="M1750"/>
      <c r="N1750"/>
      <c r="O1750"/>
      <c r="P1750" s="31"/>
    </row>
    <row r="1751" spans="1:16" ht="15" x14ac:dyDescent="0.25">
      <c r="A1751"/>
      <c r="B1751"/>
      <c r="C1751"/>
      <c r="D1751"/>
      <c r="E1751"/>
      <c r="F1751"/>
      <c r="G1751"/>
      <c r="H1751"/>
      <c r="I1751"/>
      <c r="J1751"/>
      <c r="K1751"/>
      <c r="L1751"/>
      <c r="M1751"/>
      <c r="N1751"/>
      <c r="O1751"/>
      <c r="P1751" s="31"/>
    </row>
    <row r="1752" spans="1:16" ht="15" x14ac:dyDescent="0.25">
      <c r="A1752"/>
      <c r="B1752"/>
      <c r="C1752"/>
      <c r="D1752"/>
      <c r="E1752"/>
      <c r="F1752"/>
      <c r="G1752"/>
      <c r="H1752"/>
      <c r="I1752"/>
      <c r="J1752"/>
      <c r="K1752"/>
      <c r="L1752"/>
      <c r="M1752"/>
      <c r="N1752"/>
      <c r="O1752"/>
      <c r="P1752" s="31"/>
    </row>
    <row r="1753" spans="1:16" ht="15" x14ac:dyDescent="0.25">
      <c r="A1753"/>
      <c r="B1753"/>
      <c r="C1753"/>
      <c r="D1753"/>
      <c r="E1753"/>
      <c r="F1753"/>
      <c r="G1753"/>
      <c r="H1753"/>
      <c r="I1753"/>
      <c r="J1753"/>
      <c r="K1753"/>
      <c r="L1753"/>
      <c r="M1753"/>
      <c r="N1753"/>
      <c r="O1753"/>
      <c r="P1753" s="31"/>
    </row>
    <row r="1754" spans="1:16" ht="15" x14ac:dyDescent="0.25">
      <c r="A1754"/>
      <c r="B1754"/>
      <c r="C1754"/>
      <c r="D1754"/>
      <c r="E1754"/>
      <c r="F1754"/>
      <c r="G1754"/>
      <c r="H1754"/>
      <c r="I1754"/>
      <c r="J1754"/>
      <c r="K1754"/>
      <c r="L1754"/>
      <c r="M1754"/>
      <c r="N1754"/>
      <c r="O1754"/>
      <c r="P1754" s="31"/>
    </row>
    <row r="1755" spans="1:16" ht="15" x14ac:dyDescent="0.25">
      <c r="A1755"/>
      <c r="B1755"/>
      <c r="C1755"/>
      <c r="D1755"/>
      <c r="E1755"/>
      <c r="F1755"/>
      <c r="G1755"/>
      <c r="H1755"/>
      <c r="I1755"/>
      <c r="J1755"/>
      <c r="K1755"/>
      <c r="L1755"/>
      <c r="M1755"/>
      <c r="N1755"/>
      <c r="O1755"/>
      <c r="P1755" s="31"/>
    </row>
    <row r="1756" spans="1:16" ht="15" x14ac:dyDescent="0.25">
      <c r="A1756"/>
      <c r="B1756"/>
      <c r="C1756"/>
      <c r="D1756"/>
      <c r="E1756"/>
      <c r="F1756"/>
      <c r="G1756"/>
      <c r="H1756"/>
      <c r="I1756"/>
      <c r="J1756"/>
      <c r="K1756"/>
      <c r="L1756"/>
      <c r="M1756"/>
      <c r="N1756"/>
      <c r="O1756"/>
      <c r="P1756" s="31"/>
    </row>
    <row r="1757" spans="1:16" ht="15" x14ac:dyDescent="0.25">
      <c r="A1757"/>
      <c r="B1757"/>
      <c r="C1757"/>
      <c r="D1757"/>
      <c r="E1757"/>
      <c r="F1757"/>
      <c r="G1757"/>
      <c r="H1757"/>
      <c r="I1757"/>
      <c r="J1757"/>
      <c r="K1757"/>
      <c r="L1757"/>
      <c r="M1757"/>
      <c r="N1757"/>
      <c r="O1757"/>
      <c r="P1757" s="31"/>
    </row>
    <row r="1758" spans="1:16" ht="15" x14ac:dyDescent="0.25">
      <c r="A1758"/>
      <c r="B1758"/>
      <c r="C1758"/>
      <c r="D1758"/>
      <c r="E1758"/>
      <c r="F1758"/>
      <c r="G1758"/>
      <c r="H1758"/>
      <c r="I1758"/>
      <c r="J1758"/>
      <c r="K1758"/>
      <c r="L1758"/>
      <c r="M1758"/>
      <c r="N1758"/>
      <c r="O1758"/>
      <c r="P1758" s="31"/>
    </row>
    <row r="1759" spans="1:16" ht="15" x14ac:dyDescent="0.25">
      <c r="A1759"/>
      <c r="B1759"/>
      <c r="C1759"/>
      <c r="D1759"/>
      <c r="E1759"/>
      <c r="F1759"/>
      <c r="G1759"/>
      <c r="H1759"/>
      <c r="I1759"/>
      <c r="J1759"/>
      <c r="K1759"/>
      <c r="L1759"/>
      <c r="M1759"/>
      <c r="N1759"/>
      <c r="O1759"/>
      <c r="P1759" s="31"/>
    </row>
    <row r="1760" spans="1:16" ht="15" x14ac:dyDescent="0.25">
      <c r="A1760"/>
      <c r="B1760"/>
      <c r="C1760"/>
      <c r="D1760"/>
      <c r="E1760"/>
      <c r="F1760"/>
      <c r="G1760"/>
      <c r="H1760"/>
      <c r="I1760"/>
      <c r="J1760"/>
      <c r="K1760"/>
      <c r="L1760"/>
      <c r="M1760"/>
      <c r="N1760"/>
      <c r="O1760"/>
      <c r="P1760" s="31"/>
    </row>
    <row r="1761" spans="1:16" ht="15" x14ac:dyDescent="0.25">
      <c r="A1761"/>
      <c r="B1761"/>
      <c r="C1761"/>
      <c r="D1761"/>
      <c r="E1761"/>
      <c r="F1761"/>
      <c r="G1761"/>
      <c r="H1761"/>
      <c r="I1761"/>
      <c r="J1761"/>
      <c r="K1761"/>
      <c r="L1761"/>
      <c r="M1761"/>
      <c r="N1761"/>
      <c r="O1761"/>
      <c r="P1761" s="31"/>
    </row>
    <row r="1762" spans="1:16" ht="15" x14ac:dyDescent="0.25">
      <c r="A1762"/>
      <c r="B1762"/>
      <c r="C1762"/>
      <c r="D1762"/>
      <c r="E1762"/>
      <c r="F1762"/>
      <c r="G1762"/>
      <c r="H1762"/>
      <c r="I1762"/>
      <c r="J1762"/>
      <c r="K1762"/>
      <c r="L1762"/>
      <c r="M1762"/>
      <c r="N1762"/>
      <c r="O1762"/>
      <c r="P1762" s="31"/>
    </row>
    <row r="1763" spans="1:16" ht="15" x14ac:dyDescent="0.25">
      <c r="A1763"/>
      <c r="B1763"/>
      <c r="C1763"/>
      <c r="D1763"/>
      <c r="E1763"/>
      <c r="F1763"/>
      <c r="G1763"/>
      <c r="H1763"/>
      <c r="I1763"/>
      <c r="J1763"/>
      <c r="K1763"/>
      <c r="L1763"/>
      <c r="M1763"/>
      <c r="N1763"/>
      <c r="O1763"/>
      <c r="P1763" s="31"/>
    </row>
    <row r="1764" spans="1:16" ht="15" x14ac:dyDescent="0.25">
      <c r="A1764"/>
      <c r="B1764"/>
      <c r="C1764"/>
      <c r="D1764"/>
      <c r="E1764"/>
      <c r="F1764"/>
      <c r="G1764"/>
      <c r="H1764"/>
      <c r="I1764"/>
      <c r="J1764"/>
      <c r="K1764"/>
      <c r="L1764"/>
      <c r="M1764"/>
      <c r="N1764"/>
      <c r="O1764"/>
      <c r="P1764" s="31"/>
    </row>
    <row r="1765" spans="1:16" ht="15" x14ac:dyDescent="0.25">
      <c r="A1765"/>
      <c r="B1765"/>
      <c r="C1765"/>
      <c r="D1765"/>
      <c r="E1765"/>
      <c r="F1765"/>
      <c r="G1765"/>
      <c r="H1765"/>
      <c r="I1765"/>
      <c r="J1765"/>
      <c r="K1765"/>
      <c r="L1765"/>
      <c r="M1765"/>
      <c r="N1765"/>
      <c r="O1765"/>
      <c r="P1765" s="31"/>
    </row>
    <row r="1766" spans="1:16" ht="15" x14ac:dyDescent="0.25">
      <c r="A1766"/>
      <c r="B1766"/>
      <c r="C1766"/>
      <c r="D1766"/>
      <c r="E1766"/>
      <c r="F1766"/>
      <c r="G1766"/>
      <c r="H1766"/>
      <c r="I1766"/>
      <c r="J1766"/>
      <c r="K1766"/>
      <c r="L1766"/>
      <c r="M1766"/>
      <c r="N1766"/>
      <c r="O1766"/>
      <c r="P1766" s="31"/>
    </row>
    <row r="1767" spans="1:16" ht="15" x14ac:dyDescent="0.25">
      <c r="A1767"/>
      <c r="B1767"/>
      <c r="C1767"/>
      <c r="D1767"/>
      <c r="E1767"/>
      <c r="F1767"/>
      <c r="G1767"/>
      <c r="H1767"/>
      <c r="I1767"/>
      <c r="J1767"/>
      <c r="K1767"/>
      <c r="L1767"/>
      <c r="M1767"/>
      <c r="N1767"/>
      <c r="O1767"/>
      <c r="P1767" s="31"/>
    </row>
    <row r="1768" spans="1:16" ht="15" x14ac:dyDescent="0.25">
      <c r="A1768"/>
      <c r="B1768"/>
      <c r="C1768"/>
      <c r="D1768"/>
      <c r="E1768"/>
      <c r="F1768"/>
      <c r="G1768"/>
      <c r="H1768"/>
      <c r="I1768"/>
      <c r="J1768"/>
      <c r="K1768"/>
      <c r="L1768"/>
      <c r="M1768"/>
      <c r="N1768"/>
      <c r="O1768"/>
      <c r="P1768" s="31"/>
    </row>
    <row r="1769" spans="1:16" ht="15" x14ac:dyDescent="0.25">
      <c r="A1769"/>
      <c r="B1769"/>
      <c r="C1769"/>
      <c r="D1769"/>
      <c r="E1769"/>
      <c r="F1769"/>
      <c r="G1769"/>
      <c r="H1769"/>
      <c r="I1769"/>
      <c r="J1769"/>
      <c r="K1769"/>
      <c r="L1769"/>
      <c r="M1769"/>
      <c r="N1769"/>
      <c r="O1769"/>
      <c r="P1769" s="31"/>
    </row>
    <row r="1770" spans="1:16" ht="15" x14ac:dyDescent="0.25">
      <c r="A1770"/>
      <c r="B1770"/>
      <c r="C1770"/>
      <c r="D1770"/>
      <c r="E1770"/>
      <c r="F1770"/>
      <c r="G1770"/>
      <c r="H1770"/>
      <c r="I1770"/>
      <c r="J1770"/>
      <c r="K1770"/>
      <c r="L1770"/>
      <c r="M1770"/>
      <c r="N1770"/>
      <c r="O1770"/>
      <c r="P1770" s="31"/>
    </row>
    <row r="1771" spans="1:16" ht="15" x14ac:dyDescent="0.25">
      <c r="A1771"/>
      <c r="B1771"/>
      <c r="C1771"/>
      <c r="D1771"/>
      <c r="E1771"/>
      <c r="F1771"/>
      <c r="G1771"/>
      <c r="H1771"/>
      <c r="I1771"/>
      <c r="J1771"/>
      <c r="K1771"/>
      <c r="L1771"/>
      <c r="M1771"/>
      <c r="N1771"/>
      <c r="O1771"/>
      <c r="P1771" s="31"/>
    </row>
    <row r="1772" spans="1:16" ht="15" x14ac:dyDescent="0.25">
      <c r="A1772"/>
      <c r="B1772"/>
      <c r="C1772"/>
      <c r="D1772"/>
      <c r="E1772"/>
      <c r="F1772"/>
      <c r="G1772"/>
      <c r="H1772"/>
      <c r="I1772"/>
      <c r="J1772"/>
      <c r="K1772"/>
      <c r="L1772"/>
      <c r="M1772"/>
      <c r="N1772"/>
      <c r="O1772"/>
      <c r="P1772" s="31"/>
    </row>
    <row r="1773" spans="1:16" ht="15" x14ac:dyDescent="0.25">
      <c r="A1773"/>
      <c r="B1773"/>
      <c r="C1773"/>
      <c r="D1773"/>
      <c r="E1773"/>
      <c r="F1773"/>
      <c r="G1773"/>
      <c r="H1773"/>
      <c r="I1773"/>
      <c r="J1773"/>
      <c r="K1773"/>
      <c r="L1773"/>
      <c r="M1773"/>
      <c r="N1773"/>
      <c r="O1773"/>
      <c r="P1773" s="31"/>
    </row>
    <row r="1774" spans="1:16" ht="15" x14ac:dyDescent="0.25">
      <c r="A1774"/>
      <c r="B1774"/>
      <c r="C1774"/>
      <c r="D1774"/>
      <c r="E1774"/>
      <c r="F1774"/>
      <c r="G1774"/>
      <c r="H1774"/>
      <c r="I1774"/>
      <c r="J1774"/>
      <c r="K1774"/>
      <c r="L1774"/>
      <c r="M1774"/>
      <c r="N1774"/>
      <c r="O1774"/>
      <c r="P1774" s="31"/>
    </row>
    <row r="1775" spans="1:16" ht="15" x14ac:dyDescent="0.25">
      <c r="A1775"/>
      <c r="B1775"/>
      <c r="C1775"/>
      <c r="D1775"/>
      <c r="E1775"/>
      <c r="F1775"/>
      <c r="G1775"/>
      <c r="H1775"/>
      <c r="I1775"/>
      <c r="J1775"/>
      <c r="K1775"/>
      <c r="L1775"/>
      <c r="M1775"/>
      <c r="N1775"/>
      <c r="O1775"/>
      <c r="P1775" s="31"/>
    </row>
    <row r="1776" spans="1:16" ht="15" x14ac:dyDescent="0.25">
      <c r="A1776"/>
      <c r="B1776"/>
      <c r="C1776"/>
      <c r="D1776"/>
      <c r="E1776"/>
      <c r="F1776"/>
      <c r="G1776"/>
      <c r="H1776"/>
      <c r="I1776"/>
      <c r="J1776"/>
      <c r="K1776"/>
      <c r="L1776"/>
      <c r="M1776"/>
      <c r="N1776"/>
      <c r="O1776"/>
      <c r="P1776" s="31"/>
    </row>
    <row r="1777" spans="1:16" ht="15" x14ac:dyDescent="0.25">
      <c r="A1777"/>
      <c r="B1777"/>
      <c r="C1777"/>
      <c r="D1777"/>
      <c r="E1777"/>
      <c r="F1777"/>
      <c r="G1777"/>
      <c r="H1777"/>
      <c r="I1777"/>
      <c r="J1777"/>
      <c r="K1777"/>
      <c r="L1777"/>
      <c r="M1777"/>
      <c r="N1777"/>
      <c r="O1777"/>
      <c r="P1777" s="31"/>
    </row>
    <row r="1778" spans="1:16" ht="15" x14ac:dyDescent="0.25">
      <c r="A1778"/>
      <c r="B1778"/>
      <c r="C1778"/>
      <c r="D1778"/>
      <c r="E1778"/>
      <c r="F1778"/>
      <c r="G1778"/>
      <c r="H1778"/>
      <c r="I1778"/>
      <c r="J1778"/>
      <c r="K1778"/>
      <c r="L1778"/>
      <c r="M1778"/>
      <c r="N1778"/>
      <c r="O1778"/>
      <c r="P1778" s="31"/>
    </row>
    <row r="1779" spans="1:16" ht="15" x14ac:dyDescent="0.25">
      <c r="A1779"/>
      <c r="B1779"/>
      <c r="C1779"/>
      <c r="D1779"/>
      <c r="E1779"/>
      <c r="F1779"/>
      <c r="G1779"/>
      <c r="H1779"/>
      <c r="I1779"/>
      <c r="J1779"/>
      <c r="K1779"/>
      <c r="L1779"/>
      <c r="M1779"/>
      <c r="N1779"/>
      <c r="O1779"/>
      <c r="P1779" s="31"/>
    </row>
    <row r="1780" spans="1:16" ht="15" x14ac:dyDescent="0.25">
      <c r="A1780"/>
      <c r="B1780"/>
      <c r="C1780"/>
      <c r="D1780"/>
      <c r="E1780"/>
      <c r="F1780"/>
      <c r="G1780"/>
      <c r="H1780"/>
      <c r="I1780"/>
      <c r="J1780"/>
      <c r="K1780"/>
      <c r="L1780"/>
      <c r="M1780"/>
      <c r="N1780"/>
      <c r="O1780"/>
      <c r="P1780" s="31"/>
    </row>
    <row r="1781" spans="1:16" ht="15" x14ac:dyDescent="0.25">
      <c r="A1781"/>
      <c r="B1781"/>
      <c r="C1781"/>
      <c r="D1781"/>
      <c r="E1781"/>
      <c r="F1781"/>
      <c r="G1781"/>
      <c r="H1781"/>
      <c r="I1781"/>
      <c r="J1781"/>
      <c r="K1781"/>
      <c r="L1781"/>
      <c r="M1781"/>
      <c r="N1781"/>
      <c r="O1781"/>
      <c r="P1781" s="31"/>
    </row>
    <row r="1782" spans="1:16" ht="15" x14ac:dyDescent="0.25">
      <c r="A1782"/>
      <c r="B1782"/>
      <c r="C1782"/>
      <c r="D1782"/>
      <c r="E1782"/>
      <c r="F1782"/>
      <c r="G1782"/>
      <c r="H1782"/>
      <c r="I1782"/>
      <c r="J1782"/>
      <c r="K1782"/>
      <c r="L1782"/>
      <c r="M1782"/>
      <c r="N1782"/>
      <c r="O1782"/>
      <c r="P1782" s="31"/>
    </row>
    <row r="1783" spans="1:16" ht="15" x14ac:dyDescent="0.25">
      <c r="A1783"/>
      <c r="B1783"/>
      <c r="C1783"/>
      <c r="D1783"/>
      <c r="E1783"/>
      <c r="F1783"/>
      <c r="G1783"/>
      <c r="H1783"/>
      <c r="I1783"/>
      <c r="J1783"/>
      <c r="K1783"/>
      <c r="L1783"/>
      <c r="M1783"/>
      <c r="N1783"/>
      <c r="O1783"/>
      <c r="P1783" s="31"/>
    </row>
    <row r="1784" spans="1:16" ht="15" x14ac:dyDescent="0.25">
      <c r="A1784"/>
      <c r="B1784"/>
      <c r="C1784"/>
      <c r="D1784"/>
      <c r="E1784"/>
      <c r="F1784"/>
      <c r="G1784"/>
      <c r="H1784"/>
      <c r="I1784"/>
      <c r="J1784"/>
      <c r="K1784"/>
      <c r="L1784"/>
      <c r="M1784"/>
      <c r="N1784"/>
      <c r="O1784"/>
      <c r="P1784" s="31"/>
    </row>
    <row r="1785" spans="1:16" ht="15" x14ac:dyDescent="0.25">
      <c r="A1785"/>
      <c r="B1785"/>
      <c r="C1785"/>
      <c r="D1785"/>
      <c r="E1785"/>
      <c r="F1785"/>
      <c r="G1785"/>
      <c r="H1785"/>
      <c r="I1785"/>
      <c r="J1785"/>
      <c r="K1785"/>
      <c r="L1785"/>
      <c r="M1785"/>
      <c r="N1785"/>
      <c r="O1785"/>
      <c r="P1785" s="31"/>
    </row>
    <row r="1786" spans="1:16" ht="15" x14ac:dyDescent="0.25">
      <c r="A1786"/>
      <c r="B1786"/>
      <c r="C1786"/>
      <c r="D1786"/>
      <c r="E1786"/>
      <c r="F1786"/>
      <c r="G1786"/>
      <c r="H1786"/>
      <c r="I1786"/>
      <c r="J1786"/>
      <c r="K1786"/>
      <c r="L1786"/>
      <c r="M1786"/>
      <c r="N1786"/>
      <c r="O1786"/>
      <c r="P1786" s="31"/>
    </row>
    <row r="1787" spans="1:16" ht="15" x14ac:dyDescent="0.25">
      <c r="A1787"/>
      <c r="B1787"/>
      <c r="C1787"/>
      <c r="D1787"/>
      <c r="E1787"/>
      <c r="F1787"/>
      <c r="G1787"/>
      <c r="H1787"/>
      <c r="I1787"/>
      <c r="J1787"/>
      <c r="K1787"/>
      <c r="L1787"/>
      <c r="M1787"/>
      <c r="N1787"/>
      <c r="O1787"/>
      <c r="P1787" s="31"/>
    </row>
    <row r="1788" spans="1:16" ht="15" x14ac:dyDescent="0.25">
      <c r="A1788"/>
      <c r="B1788"/>
      <c r="C1788"/>
      <c r="D1788"/>
      <c r="E1788"/>
      <c r="F1788"/>
      <c r="G1788"/>
      <c r="H1788"/>
      <c r="I1788"/>
      <c r="J1788"/>
      <c r="K1788"/>
      <c r="L1788"/>
      <c r="M1788"/>
      <c r="N1788"/>
      <c r="O1788"/>
      <c r="P1788" s="31"/>
    </row>
    <row r="1789" spans="1:16" ht="15" x14ac:dyDescent="0.25">
      <c r="A1789"/>
      <c r="B1789"/>
      <c r="C1789"/>
      <c r="D1789"/>
      <c r="E1789"/>
      <c r="F1789"/>
      <c r="G1789"/>
      <c r="H1789"/>
      <c r="I1789"/>
      <c r="J1789"/>
      <c r="K1789"/>
      <c r="L1789"/>
      <c r="M1789"/>
      <c r="N1789"/>
      <c r="O1789"/>
      <c r="P1789" s="31"/>
    </row>
    <row r="1790" spans="1:16" ht="15" x14ac:dyDescent="0.25">
      <c r="A1790"/>
      <c r="B1790"/>
      <c r="C1790"/>
      <c r="D1790"/>
      <c r="E1790"/>
      <c r="F1790"/>
      <c r="G1790"/>
      <c r="H1790"/>
      <c r="I1790"/>
      <c r="J1790"/>
      <c r="K1790"/>
      <c r="L1790"/>
      <c r="M1790"/>
      <c r="N1790"/>
      <c r="O1790"/>
      <c r="P1790" s="31"/>
    </row>
    <row r="1791" spans="1:16" ht="15" x14ac:dyDescent="0.25">
      <c r="A1791"/>
      <c r="B1791"/>
      <c r="C1791"/>
      <c r="D1791"/>
      <c r="E1791"/>
      <c r="F1791"/>
      <c r="G1791"/>
      <c r="H1791"/>
      <c r="I1791"/>
      <c r="J1791"/>
      <c r="K1791"/>
      <c r="L1791"/>
      <c r="M1791"/>
      <c r="N1791"/>
      <c r="O1791"/>
      <c r="P1791" s="31"/>
    </row>
    <row r="1792" spans="1:16" ht="15" x14ac:dyDescent="0.25">
      <c r="A1792"/>
      <c r="B1792"/>
      <c r="C1792"/>
      <c r="D1792"/>
      <c r="E1792"/>
      <c r="F1792"/>
      <c r="G1792"/>
      <c r="H1792"/>
      <c r="I1792"/>
      <c r="J1792"/>
      <c r="K1792"/>
      <c r="L1792"/>
      <c r="M1792"/>
      <c r="N1792"/>
      <c r="O1792"/>
      <c r="P1792" s="31"/>
    </row>
    <row r="1793" spans="1:16" ht="15" x14ac:dyDescent="0.25">
      <c r="A1793"/>
      <c r="B1793"/>
      <c r="C1793"/>
      <c r="D1793"/>
      <c r="E1793"/>
      <c r="F1793"/>
      <c r="G1793"/>
      <c r="H1793"/>
      <c r="I1793"/>
      <c r="J1793"/>
      <c r="K1793"/>
      <c r="L1793"/>
      <c r="M1793"/>
      <c r="N1793"/>
      <c r="O1793"/>
      <c r="P1793" s="31"/>
    </row>
    <row r="1794" spans="1:16" ht="15" x14ac:dyDescent="0.25">
      <c r="A1794"/>
      <c r="B1794"/>
      <c r="C1794"/>
      <c r="D1794"/>
      <c r="E1794"/>
      <c r="F1794"/>
      <c r="G1794"/>
      <c r="H1794"/>
      <c r="I1794"/>
      <c r="J1794"/>
      <c r="K1794"/>
      <c r="L1794"/>
      <c r="M1794"/>
      <c r="N1794"/>
      <c r="O1794"/>
      <c r="P1794" s="31"/>
    </row>
    <row r="1795" spans="1:16" ht="15" x14ac:dyDescent="0.25">
      <c r="A1795"/>
      <c r="B1795"/>
      <c r="C1795"/>
      <c r="D1795"/>
      <c r="E1795"/>
      <c r="F1795"/>
      <c r="G1795"/>
      <c r="H1795"/>
      <c r="I1795"/>
      <c r="J1795"/>
      <c r="K1795"/>
      <c r="L1795"/>
      <c r="M1795"/>
      <c r="N1795"/>
      <c r="O1795"/>
      <c r="P1795" s="31"/>
    </row>
    <row r="1796" spans="1:16" ht="15" x14ac:dyDescent="0.25">
      <c r="A1796"/>
      <c r="B1796"/>
      <c r="C1796"/>
      <c r="D1796"/>
      <c r="E1796"/>
      <c r="F1796"/>
      <c r="G1796"/>
      <c r="H1796"/>
      <c r="I1796"/>
      <c r="J1796"/>
      <c r="K1796"/>
      <c r="L1796"/>
      <c r="M1796"/>
      <c r="N1796"/>
      <c r="O1796"/>
      <c r="P1796" s="31"/>
    </row>
    <row r="1797" spans="1:16" ht="15" x14ac:dyDescent="0.25">
      <c r="A1797"/>
      <c r="B1797"/>
      <c r="C1797"/>
      <c r="D1797"/>
      <c r="E1797"/>
      <c r="F1797"/>
      <c r="G1797"/>
      <c r="H1797"/>
      <c r="I1797"/>
      <c r="J1797"/>
      <c r="K1797"/>
      <c r="L1797"/>
      <c r="M1797"/>
      <c r="N1797"/>
      <c r="O1797"/>
      <c r="P1797" s="31"/>
    </row>
    <row r="1798" spans="1:16" ht="15" x14ac:dyDescent="0.25">
      <c r="A1798"/>
      <c r="B1798"/>
      <c r="C1798"/>
      <c r="D1798"/>
      <c r="E1798"/>
      <c r="F1798"/>
      <c r="G1798"/>
      <c r="H1798"/>
      <c r="I1798"/>
      <c r="J1798"/>
      <c r="K1798"/>
      <c r="L1798"/>
      <c r="M1798"/>
      <c r="N1798"/>
      <c r="O1798"/>
      <c r="P1798" s="31"/>
    </row>
    <row r="1799" spans="1:16" ht="15" x14ac:dyDescent="0.25">
      <c r="A1799"/>
      <c r="B1799"/>
      <c r="C1799"/>
      <c r="D1799"/>
      <c r="E1799"/>
      <c r="F1799"/>
      <c r="G1799"/>
      <c r="H1799"/>
      <c r="I1799"/>
      <c r="J1799"/>
      <c r="K1799"/>
      <c r="L1799"/>
      <c r="M1799"/>
      <c r="N1799"/>
      <c r="O1799"/>
      <c r="P1799" s="31"/>
    </row>
    <row r="1800" spans="1:16" ht="15" x14ac:dyDescent="0.25">
      <c r="A1800"/>
      <c r="B1800"/>
      <c r="C1800"/>
      <c r="D1800"/>
      <c r="E1800"/>
      <c r="F1800"/>
      <c r="G1800"/>
      <c r="H1800"/>
      <c r="I1800"/>
      <c r="J1800"/>
      <c r="K1800"/>
      <c r="L1800"/>
      <c r="M1800"/>
      <c r="N1800"/>
      <c r="O1800"/>
      <c r="P1800" s="31"/>
    </row>
    <row r="1801" spans="1:16" ht="15" x14ac:dyDescent="0.25">
      <c r="A1801"/>
      <c r="B1801"/>
      <c r="C1801"/>
      <c r="D1801"/>
      <c r="E1801"/>
      <c r="F1801"/>
      <c r="G1801"/>
      <c r="H1801"/>
      <c r="I1801"/>
      <c r="J1801"/>
      <c r="K1801"/>
      <c r="L1801"/>
      <c r="M1801"/>
      <c r="N1801"/>
      <c r="O1801"/>
      <c r="P1801" s="31"/>
    </row>
    <row r="1802" spans="1:16" ht="15" x14ac:dyDescent="0.25">
      <c r="A1802"/>
      <c r="B1802"/>
      <c r="C1802"/>
      <c r="D1802"/>
      <c r="E1802"/>
      <c r="F1802"/>
      <c r="G1802"/>
      <c r="H1802"/>
      <c r="I1802"/>
      <c r="J1802"/>
      <c r="K1802"/>
      <c r="L1802"/>
      <c r="M1802"/>
      <c r="N1802"/>
      <c r="O1802"/>
      <c r="P1802" s="31"/>
    </row>
    <row r="1803" spans="1:16" ht="15" x14ac:dyDescent="0.25">
      <c r="A1803"/>
      <c r="B1803"/>
      <c r="C1803"/>
      <c r="D1803"/>
      <c r="E1803"/>
      <c r="F1803"/>
      <c r="G1803"/>
      <c r="H1803"/>
      <c r="I1803"/>
      <c r="J1803"/>
      <c r="K1803"/>
      <c r="L1803"/>
      <c r="M1803"/>
      <c r="N1803"/>
      <c r="O1803"/>
      <c r="P1803" s="31"/>
    </row>
    <row r="1804" spans="1:16" ht="15" x14ac:dyDescent="0.25">
      <c r="A1804"/>
      <c r="B1804"/>
      <c r="C1804"/>
      <c r="D1804"/>
      <c r="E1804"/>
      <c r="F1804"/>
      <c r="G1804"/>
      <c r="H1804"/>
      <c r="I1804"/>
      <c r="J1804"/>
      <c r="K1804"/>
      <c r="L1804"/>
      <c r="M1804"/>
      <c r="N1804"/>
      <c r="O1804"/>
      <c r="P1804" s="31"/>
    </row>
    <row r="1805" spans="1:16" ht="15" x14ac:dyDescent="0.25">
      <c r="A1805"/>
      <c r="B1805"/>
      <c r="C1805"/>
      <c r="D1805"/>
      <c r="E1805"/>
      <c r="F1805"/>
      <c r="G1805"/>
      <c r="H1805"/>
      <c r="I1805"/>
      <c r="J1805"/>
      <c r="K1805"/>
      <c r="L1805"/>
      <c r="M1805"/>
      <c r="N1805"/>
      <c r="O1805"/>
      <c r="P1805" s="31"/>
    </row>
    <row r="1806" spans="1:16" ht="15" x14ac:dyDescent="0.25">
      <c r="A1806"/>
      <c r="B1806"/>
      <c r="C1806"/>
      <c r="D1806"/>
      <c r="E1806"/>
      <c r="F1806"/>
      <c r="G1806"/>
      <c r="H1806"/>
      <c r="I1806"/>
      <c r="J1806"/>
      <c r="K1806"/>
      <c r="L1806"/>
      <c r="M1806"/>
      <c r="N1806"/>
      <c r="O1806"/>
      <c r="P1806" s="31"/>
    </row>
    <row r="1807" spans="1:16" ht="15" x14ac:dyDescent="0.25">
      <c r="A1807"/>
      <c r="B1807"/>
      <c r="C1807"/>
      <c r="D1807"/>
      <c r="E1807"/>
      <c r="F1807"/>
      <c r="G1807"/>
      <c r="H1807"/>
      <c r="I1807"/>
      <c r="J1807"/>
      <c r="K1807"/>
      <c r="L1807"/>
      <c r="M1807"/>
      <c r="N1807"/>
      <c r="O1807"/>
      <c r="P1807" s="31"/>
    </row>
    <row r="1808" spans="1:16" ht="15" x14ac:dyDescent="0.25">
      <c r="A1808"/>
      <c r="B1808"/>
      <c r="C1808"/>
      <c r="D1808"/>
      <c r="E1808"/>
      <c r="F1808"/>
      <c r="G1808"/>
      <c r="H1808"/>
      <c r="I1808"/>
      <c r="J1808"/>
      <c r="K1808"/>
      <c r="L1808"/>
      <c r="M1808"/>
      <c r="N1808"/>
      <c r="O1808"/>
      <c r="P1808" s="31"/>
    </row>
    <row r="1809" spans="1:16" ht="15" x14ac:dyDescent="0.25">
      <c r="A1809"/>
      <c r="B1809"/>
      <c r="C1809"/>
      <c r="D1809"/>
      <c r="E1809"/>
      <c r="F1809"/>
      <c r="G1809"/>
      <c r="H1809"/>
      <c r="I1809"/>
      <c r="J1809"/>
      <c r="K1809"/>
      <c r="L1809"/>
      <c r="M1809"/>
      <c r="N1809"/>
      <c r="O1809"/>
      <c r="P1809" s="31"/>
    </row>
    <row r="1810" spans="1:16" ht="15" x14ac:dyDescent="0.25">
      <c r="A1810"/>
      <c r="B1810"/>
      <c r="C1810"/>
      <c r="D1810"/>
      <c r="E1810"/>
      <c r="F1810"/>
      <c r="G1810"/>
      <c r="H1810"/>
      <c r="I1810"/>
      <c r="J1810"/>
      <c r="K1810"/>
      <c r="L1810"/>
      <c r="M1810"/>
      <c r="N1810"/>
      <c r="O1810"/>
      <c r="P1810" s="31"/>
    </row>
    <row r="1811" spans="1:16" ht="15" x14ac:dyDescent="0.25">
      <c r="A1811"/>
      <c r="B1811"/>
      <c r="C1811"/>
      <c r="D1811"/>
      <c r="E1811"/>
      <c r="F1811"/>
      <c r="G1811"/>
      <c r="H1811"/>
      <c r="I1811"/>
      <c r="J1811"/>
      <c r="K1811"/>
      <c r="L1811"/>
      <c r="M1811"/>
      <c r="N1811"/>
      <c r="O1811"/>
      <c r="P1811" s="31"/>
    </row>
    <row r="1812" spans="1:16" ht="15" x14ac:dyDescent="0.25">
      <c r="A1812"/>
      <c r="B1812"/>
      <c r="C1812"/>
      <c r="D1812"/>
      <c r="E1812"/>
      <c r="F1812"/>
      <c r="G1812"/>
      <c r="H1812"/>
      <c r="I1812"/>
      <c r="J1812"/>
      <c r="K1812"/>
      <c r="L1812"/>
      <c r="M1812"/>
      <c r="N1812"/>
      <c r="O1812"/>
      <c r="P1812" s="31"/>
    </row>
    <row r="1813" spans="1:16" ht="15" x14ac:dyDescent="0.25">
      <c r="A1813"/>
      <c r="B1813"/>
      <c r="C1813"/>
      <c r="D1813"/>
      <c r="E1813"/>
      <c r="F1813"/>
      <c r="G1813"/>
      <c r="H1813"/>
      <c r="I1813"/>
      <c r="J1813"/>
      <c r="K1813"/>
      <c r="L1813"/>
      <c r="M1813"/>
      <c r="N1813"/>
      <c r="O1813"/>
      <c r="P1813" s="31"/>
    </row>
    <row r="1814" spans="1:16" ht="15" x14ac:dyDescent="0.25">
      <c r="A1814"/>
      <c r="B1814"/>
      <c r="C1814"/>
      <c r="D1814"/>
      <c r="E1814"/>
      <c r="F1814"/>
      <c r="G1814"/>
      <c r="H1814"/>
      <c r="I1814"/>
      <c r="J1814"/>
      <c r="K1814"/>
      <c r="L1814"/>
      <c r="M1814"/>
      <c r="N1814"/>
      <c r="O1814"/>
      <c r="P1814" s="31"/>
    </row>
    <row r="1815" spans="1:16" ht="15" x14ac:dyDescent="0.25">
      <c r="A1815"/>
      <c r="B1815"/>
      <c r="C1815"/>
      <c r="D1815"/>
      <c r="E1815"/>
      <c r="F1815"/>
      <c r="G1815"/>
      <c r="H1815"/>
      <c r="I1815"/>
      <c r="J1815"/>
      <c r="K1815"/>
      <c r="L1815"/>
      <c r="M1815"/>
      <c r="N1815"/>
      <c r="O1815"/>
      <c r="P1815" s="31"/>
    </row>
    <row r="1816" spans="1:16" ht="15" x14ac:dyDescent="0.25">
      <c r="A1816"/>
      <c r="B1816"/>
      <c r="C1816"/>
      <c r="D1816"/>
      <c r="E1816"/>
      <c r="F1816"/>
      <c r="G1816"/>
      <c r="H1816"/>
      <c r="I1816"/>
      <c r="J1816"/>
      <c r="K1816"/>
      <c r="L1816"/>
      <c r="M1816"/>
      <c r="N1816"/>
      <c r="O1816"/>
      <c r="P1816" s="31"/>
    </row>
    <row r="1817" spans="1:16" ht="15" x14ac:dyDescent="0.25">
      <c r="A1817"/>
      <c r="B1817"/>
      <c r="C1817"/>
      <c r="D1817"/>
      <c r="E1817"/>
      <c r="F1817"/>
      <c r="G1817"/>
      <c r="H1817"/>
      <c r="I1817"/>
      <c r="J1817"/>
      <c r="K1817"/>
      <c r="L1817"/>
      <c r="M1817"/>
      <c r="N1817"/>
      <c r="O1817"/>
      <c r="P1817" s="31"/>
    </row>
    <row r="1818" spans="1:16" ht="15" x14ac:dyDescent="0.25">
      <c r="A1818"/>
      <c r="B1818"/>
      <c r="C1818"/>
      <c r="D1818"/>
      <c r="E1818"/>
      <c r="F1818"/>
      <c r="G1818"/>
      <c r="H1818"/>
      <c r="I1818"/>
      <c r="J1818"/>
      <c r="K1818"/>
      <c r="L1818"/>
      <c r="M1818"/>
      <c r="N1818"/>
      <c r="O1818"/>
      <c r="P1818" s="31"/>
    </row>
    <row r="1819" spans="1:16" ht="15" x14ac:dyDescent="0.25">
      <c r="A1819"/>
      <c r="B1819"/>
      <c r="C1819"/>
      <c r="D1819"/>
      <c r="E1819"/>
      <c r="F1819"/>
      <c r="G1819"/>
      <c r="H1819"/>
      <c r="I1819"/>
      <c r="J1819"/>
      <c r="K1819"/>
      <c r="L1819"/>
      <c r="M1819"/>
      <c r="N1819"/>
      <c r="O1819"/>
      <c r="P1819" s="31"/>
    </row>
    <row r="1820" spans="1:16" ht="15" x14ac:dyDescent="0.25">
      <c r="A1820"/>
      <c r="B1820"/>
      <c r="C1820"/>
      <c r="D1820"/>
      <c r="E1820"/>
      <c r="F1820"/>
      <c r="G1820"/>
      <c r="H1820"/>
      <c r="I1820"/>
      <c r="J1820"/>
      <c r="K1820"/>
      <c r="L1820"/>
      <c r="M1820"/>
      <c r="N1820"/>
      <c r="O1820"/>
      <c r="P1820" s="31"/>
    </row>
    <row r="1821" spans="1:16" ht="15" x14ac:dyDescent="0.25">
      <c r="A1821"/>
      <c r="B1821"/>
      <c r="C1821"/>
      <c r="D1821"/>
      <c r="E1821"/>
      <c r="F1821"/>
      <c r="G1821"/>
      <c r="H1821"/>
      <c r="I1821"/>
      <c r="J1821"/>
      <c r="K1821"/>
      <c r="L1821"/>
      <c r="M1821"/>
      <c r="N1821"/>
      <c r="O1821"/>
      <c r="P1821" s="31"/>
    </row>
    <row r="1822" spans="1:16" ht="15" x14ac:dyDescent="0.25">
      <c r="A1822"/>
      <c r="B1822"/>
      <c r="C1822"/>
      <c r="D1822"/>
      <c r="E1822"/>
      <c r="F1822"/>
      <c r="G1822"/>
      <c r="H1822"/>
      <c r="I1822"/>
      <c r="J1822"/>
      <c r="K1822"/>
      <c r="L1822"/>
      <c r="M1822"/>
      <c r="N1822"/>
      <c r="O1822"/>
      <c r="P1822" s="31"/>
    </row>
    <row r="1823" spans="1:16" ht="15" x14ac:dyDescent="0.25">
      <c r="A1823"/>
      <c r="B1823"/>
      <c r="C1823"/>
      <c r="D1823"/>
      <c r="E1823"/>
      <c r="F1823"/>
      <c r="G1823"/>
      <c r="H1823"/>
      <c r="I1823"/>
      <c r="J1823"/>
      <c r="K1823"/>
      <c r="L1823"/>
      <c r="M1823"/>
      <c r="N1823"/>
      <c r="O1823"/>
      <c r="P1823" s="31"/>
    </row>
    <row r="1824" spans="1:16" ht="15" x14ac:dyDescent="0.25">
      <c r="A1824"/>
      <c r="B1824"/>
      <c r="C1824"/>
      <c r="D1824"/>
      <c r="E1824"/>
      <c r="F1824"/>
      <c r="G1824"/>
      <c r="H1824"/>
      <c r="I1824"/>
      <c r="J1824"/>
      <c r="K1824"/>
      <c r="L1824"/>
      <c r="M1824"/>
      <c r="N1824"/>
      <c r="O1824"/>
      <c r="P1824" s="31"/>
    </row>
    <row r="1825" spans="1:16" ht="15" x14ac:dyDescent="0.25">
      <c r="A1825"/>
      <c r="B1825"/>
      <c r="C1825"/>
      <c r="D1825"/>
      <c r="E1825"/>
      <c r="F1825"/>
      <c r="G1825"/>
      <c r="H1825"/>
      <c r="I1825"/>
      <c r="J1825"/>
      <c r="K1825"/>
      <c r="L1825"/>
      <c r="M1825"/>
      <c r="N1825"/>
      <c r="O1825"/>
      <c r="P1825" s="31"/>
    </row>
    <row r="1826" spans="1:16" ht="15" x14ac:dyDescent="0.25">
      <c r="A1826"/>
      <c r="B1826"/>
      <c r="C1826"/>
      <c r="D1826"/>
      <c r="E1826"/>
      <c r="F1826"/>
      <c r="G1826"/>
      <c r="H1826"/>
      <c r="I1826"/>
      <c r="J1826"/>
      <c r="K1826"/>
      <c r="L1826"/>
      <c r="M1826"/>
      <c r="N1826"/>
      <c r="O1826"/>
      <c r="P1826" s="31"/>
    </row>
    <row r="1827" spans="1:16" ht="15" x14ac:dyDescent="0.25">
      <c r="A1827"/>
      <c r="B1827"/>
      <c r="C1827"/>
      <c r="D1827"/>
      <c r="E1827"/>
      <c r="F1827"/>
      <c r="G1827"/>
      <c r="H1827"/>
      <c r="I1827"/>
      <c r="J1827"/>
      <c r="K1827"/>
      <c r="L1827"/>
      <c r="M1827"/>
      <c r="N1827"/>
      <c r="O1827"/>
      <c r="P1827" s="31"/>
    </row>
    <row r="1828" spans="1:16" ht="15" x14ac:dyDescent="0.25">
      <c r="A1828"/>
      <c r="B1828"/>
      <c r="C1828"/>
      <c r="D1828"/>
      <c r="E1828"/>
      <c r="F1828"/>
      <c r="G1828"/>
      <c r="H1828"/>
      <c r="I1828"/>
      <c r="J1828"/>
      <c r="K1828"/>
      <c r="L1828"/>
      <c r="M1828"/>
      <c r="N1828"/>
      <c r="O1828"/>
      <c r="P1828" s="31"/>
    </row>
    <row r="1829" spans="1:16" ht="15" x14ac:dyDescent="0.25">
      <c r="A1829"/>
      <c r="B1829"/>
      <c r="C1829"/>
      <c r="D1829"/>
      <c r="E1829"/>
      <c r="F1829"/>
      <c r="G1829"/>
      <c r="H1829"/>
      <c r="I1829"/>
      <c r="J1829"/>
      <c r="K1829"/>
      <c r="L1829"/>
      <c r="M1829"/>
      <c r="N1829"/>
      <c r="O1829"/>
      <c r="P1829" s="31"/>
    </row>
    <row r="1830" spans="1:16" ht="15" x14ac:dyDescent="0.25">
      <c r="A1830"/>
      <c r="B1830"/>
      <c r="C1830"/>
      <c r="D1830"/>
      <c r="E1830"/>
      <c r="F1830"/>
      <c r="G1830"/>
      <c r="H1830"/>
      <c r="I1830"/>
      <c r="J1830"/>
      <c r="K1830"/>
      <c r="L1830"/>
      <c r="M1830"/>
      <c r="N1830"/>
      <c r="O1830"/>
      <c r="P1830" s="31"/>
    </row>
    <row r="1831" spans="1:16" ht="15" x14ac:dyDescent="0.25">
      <c r="A1831"/>
      <c r="B1831"/>
      <c r="C1831"/>
      <c r="D1831"/>
      <c r="E1831"/>
      <c r="F1831"/>
      <c r="G1831"/>
      <c r="H1831"/>
      <c r="I1831"/>
      <c r="J1831"/>
      <c r="K1831"/>
      <c r="L1831"/>
      <c r="M1831"/>
      <c r="N1831"/>
      <c r="O1831"/>
      <c r="P1831" s="31"/>
    </row>
    <row r="1832" spans="1:16" ht="15" x14ac:dyDescent="0.25">
      <c r="A1832"/>
      <c r="B1832"/>
      <c r="C1832"/>
      <c r="D1832"/>
      <c r="E1832"/>
      <c r="F1832"/>
      <c r="G1832"/>
      <c r="H1832"/>
      <c r="I1832"/>
      <c r="J1832"/>
      <c r="K1832"/>
      <c r="L1832"/>
      <c r="M1832"/>
      <c r="N1832"/>
      <c r="O1832"/>
      <c r="P1832" s="31"/>
    </row>
    <row r="1833" spans="1:16" ht="15" x14ac:dyDescent="0.25">
      <c r="A1833"/>
      <c r="B1833"/>
      <c r="C1833"/>
      <c r="D1833"/>
      <c r="E1833"/>
      <c r="F1833"/>
      <c r="G1833"/>
      <c r="H1833"/>
      <c r="I1833"/>
      <c r="J1833"/>
      <c r="K1833"/>
      <c r="L1833"/>
      <c r="M1833"/>
      <c r="N1833"/>
      <c r="O1833"/>
      <c r="P1833" s="31"/>
    </row>
    <row r="1834" spans="1:16" ht="15" x14ac:dyDescent="0.25">
      <c r="A1834"/>
      <c r="B1834"/>
      <c r="C1834"/>
      <c r="D1834"/>
      <c r="E1834"/>
      <c r="F1834"/>
      <c r="G1834"/>
      <c r="H1834"/>
      <c r="I1834"/>
      <c r="J1834"/>
      <c r="K1834"/>
      <c r="L1834"/>
      <c r="M1834"/>
      <c r="N1834"/>
      <c r="O1834"/>
      <c r="P1834" s="31"/>
    </row>
    <row r="1835" spans="1:16" ht="15" x14ac:dyDescent="0.25">
      <c r="A1835"/>
      <c r="B1835"/>
      <c r="C1835"/>
      <c r="D1835"/>
      <c r="E1835"/>
      <c r="F1835"/>
      <c r="G1835"/>
      <c r="H1835"/>
      <c r="I1835"/>
      <c r="J1835"/>
      <c r="K1835"/>
      <c r="L1835"/>
      <c r="M1835"/>
      <c r="N1835"/>
      <c r="O1835"/>
      <c r="P1835" s="31"/>
    </row>
    <row r="1836" spans="1:16" ht="15" x14ac:dyDescent="0.25">
      <c r="A1836"/>
      <c r="B1836"/>
      <c r="C1836"/>
      <c r="D1836"/>
      <c r="E1836"/>
      <c r="F1836"/>
      <c r="G1836"/>
      <c r="H1836"/>
      <c r="I1836"/>
      <c r="J1836"/>
      <c r="K1836"/>
      <c r="L1836"/>
      <c r="M1836"/>
      <c r="N1836"/>
      <c r="O1836"/>
      <c r="P1836" s="31"/>
    </row>
    <row r="1837" spans="1:16" ht="15" x14ac:dyDescent="0.25">
      <c r="A1837"/>
      <c r="B1837"/>
      <c r="C1837"/>
      <c r="D1837"/>
      <c r="E1837"/>
      <c r="F1837"/>
      <c r="G1837"/>
      <c r="H1837"/>
      <c r="I1837"/>
      <c r="J1837"/>
      <c r="K1837"/>
      <c r="L1837"/>
      <c r="M1837"/>
      <c r="N1837"/>
      <c r="O1837"/>
      <c r="P1837" s="31"/>
    </row>
    <row r="1838" spans="1:16" ht="15" x14ac:dyDescent="0.25">
      <c r="A1838"/>
      <c r="B1838"/>
      <c r="C1838"/>
      <c r="D1838"/>
      <c r="E1838"/>
      <c r="F1838"/>
      <c r="G1838"/>
      <c r="H1838"/>
      <c r="I1838"/>
      <c r="J1838"/>
      <c r="K1838"/>
      <c r="L1838"/>
      <c r="M1838"/>
      <c r="N1838"/>
      <c r="O1838"/>
      <c r="P1838" s="31"/>
    </row>
    <row r="1839" spans="1:16" ht="15" x14ac:dyDescent="0.25">
      <c r="A1839"/>
      <c r="B1839"/>
      <c r="C1839"/>
      <c r="D1839"/>
      <c r="E1839"/>
      <c r="F1839"/>
      <c r="G1839"/>
      <c r="H1839"/>
      <c r="I1839"/>
      <c r="J1839"/>
      <c r="K1839"/>
      <c r="L1839"/>
      <c r="M1839"/>
      <c r="N1839"/>
      <c r="O1839"/>
      <c r="P1839" s="31"/>
    </row>
    <row r="1840" spans="1:16" ht="15" x14ac:dyDescent="0.25">
      <c r="A1840"/>
      <c r="B1840"/>
      <c r="C1840"/>
      <c r="D1840"/>
      <c r="E1840"/>
      <c r="F1840"/>
      <c r="G1840"/>
      <c r="H1840"/>
      <c r="I1840"/>
      <c r="J1840"/>
      <c r="K1840"/>
      <c r="L1840"/>
      <c r="M1840"/>
      <c r="N1840"/>
      <c r="O1840"/>
      <c r="P1840" s="31"/>
    </row>
    <row r="1841" spans="1:16" ht="15" x14ac:dyDescent="0.25">
      <c r="A1841"/>
      <c r="B1841"/>
      <c r="C1841"/>
      <c r="D1841"/>
      <c r="E1841"/>
      <c r="F1841"/>
      <c r="G1841"/>
      <c r="H1841"/>
      <c r="I1841"/>
      <c r="J1841"/>
      <c r="K1841"/>
      <c r="L1841"/>
      <c r="M1841"/>
      <c r="N1841"/>
      <c r="O1841"/>
      <c r="P1841" s="31"/>
    </row>
    <row r="1842" spans="1:16" ht="15" x14ac:dyDescent="0.25">
      <c r="A1842"/>
      <c r="B1842"/>
      <c r="C1842"/>
      <c r="D1842"/>
      <c r="E1842"/>
      <c r="F1842"/>
      <c r="G1842"/>
      <c r="H1842"/>
      <c r="I1842"/>
      <c r="J1842"/>
      <c r="K1842"/>
      <c r="L1842"/>
      <c r="M1842"/>
      <c r="N1842"/>
      <c r="O1842"/>
      <c r="P1842" s="31"/>
    </row>
    <row r="1843" spans="1:16" ht="15" x14ac:dyDescent="0.25">
      <c r="A1843"/>
      <c r="B1843"/>
      <c r="C1843"/>
      <c r="D1843"/>
      <c r="E1843"/>
      <c r="F1843"/>
      <c r="G1843"/>
      <c r="H1843"/>
      <c r="I1843"/>
      <c r="J1843"/>
      <c r="K1843"/>
      <c r="L1843"/>
      <c r="M1843"/>
      <c r="N1843"/>
      <c r="O1843"/>
      <c r="P1843" s="31"/>
    </row>
    <row r="1844" spans="1:16" ht="15" x14ac:dyDescent="0.25">
      <c r="A1844"/>
      <c r="B1844"/>
      <c r="C1844"/>
      <c r="D1844"/>
      <c r="E1844"/>
      <c r="F1844"/>
      <c r="G1844"/>
      <c r="H1844"/>
      <c r="I1844"/>
      <c r="J1844"/>
      <c r="K1844"/>
      <c r="L1844"/>
      <c r="M1844"/>
      <c r="N1844"/>
      <c r="O1844"/>
      <c r="P1844" s="31"/>
    </row>
    <row r="1845" spans="1:16" ht="15" x14ac:dyDescent="0.25">
      <c r="A1845"/>
      <c r="B1845"/>
      <c r="C1845"/>
      <c r="D1845"/>
      <c r="E1845"/>
      <c r="F1845"/>
      <c r="G1845"/>
      <c r="H1845"/>
      <c r="I1845"/>
      <c r="J1845"/>
      <c r="K1845"/>
      <c r="L1845"/>
      <c r="M1845"/>
      <c r="N1845"/>
      <c r="O1845"/>
      <c r="P1845" s="31"/>
    </row>
    <row r="1846" spans="1:16" ht="15" x14ac:dyDescent="0.25">
      <c r="A1846"/>
      <c r="B1846"/>
      <c r="C1846"/>
      <c r="D1846"/>
      <c r="E1846"/>
      <c r="F1846"/>
      <c r="G1846"/>
      <c r="H1846"/>
      <c r="I1846"/>
      <c r="J1846"/>
      <c r="K1846"/>
      <c r="L1846"/>
      <c r="M1846"/>
      <c r="N1846"/>
      <c r="O1846"/>
      <c r="P1846" s="31"/>
    </row>
    <row r="1847" spans="1:16" ht="15" x14ac:dyDescent="0.25">
      <c r="A1847"/>
      <c r="B1847"/>
      <c r="C1847"/>
      <c r="D1847"/>
      <c r="E1847"/>
      <c r="F1847"/>
      <c r="G1847"/>
      <c r="H1847"/>
      <c r="I1847"/>
      <c r="J1847"/>
      <c r="K1847"/>
      <c r="L1847"/>
      <c r="M1847"/>
      <c r="N1847"/>
      <c r="O1847"/>
      <c r="P1847" s="31"/>
    </row>
    <row r="1848" spans="1:16" ht="15" x14ac:dyDescent="0.25">
      <c r="A1848"/>
      <c r="B1848"/>
      <c r="C1848"/>
      <c r="D1848"/>
      <c r="E1848"/>
      <c r="F1848"/>
      <c r="G1848"/>
      <c r="H1848"/>
      <c r="I1848"/>
      <c r="J1848"/>
      <c r="K1848"/>
      <c r="L1848"/>
      <c r="M1848"/>
      <c r="N1848"/>
      <c r="O1848"/>
      <c r="P1848" s="31"/>
    </row>
    <row r="1849" spans="1:16" ht="15" x14ac:dyDescent="0.25">
      <c r="A1849"/>
      <c r="B1849"/>
      <c r="C1849"/>
      <c r="D1849"/>
      <c r="E1849"/>
      <c r="F1849"/>
      <c r="G1849"/>
      <c r="H1849"/>
      <c r="I1849"/>
      <c r="J1849"/>
      <c r="K1849"/>
      <c r="L1849"/>
      <c r="M1849"/>
      <c r="N1849"/>
      <c r="O1849"/>
      <c r="P1849" s="31"/>
    </row>
    <row r="1850" spans="1:16" ht="15" x14ac:dyDescent="0.25">
      <c r="A1850"/>
      <c r="B1850"/>
      <c r="C1850"/>
      <c r="D1850"/>
      <c r="E1850"/>
      <c r="F1850"/>
      <c r="G1850"/>
      <c r="H1850"/>
      <c r="I1850"/>
      <c r="J1850"/>
      <c r="K1850"/>
      <c r="L1850"/>
      <c r="M1850"/>
      <c r="N1850"/>
      <c r="O1850"/>
      <c r="P1850" s="31"/>
    </row>
    <row r="1851" spans="1:16" ht="15" x14ac:dyDescent="0.25">
      <c r="A1851"/>
      <c r="B1851"/>
      <c r="C1851"/>
      <c r="D1851"/>
      <c r="E1851"/>
      <c r="F1851"/>
      <c r="G1851"/>
      <c r="H1851"/>
      <c r="I1851"/>
      <c r="J1851"/>
      <c r="K1851"/>
      <c r="L1851"/>
      <c r="M1851"/>
      <c r="N1851"/>
      <c r="O1851"/>
      <c r="P1851" s="31"/>
    </row>
    <row r="1852" spans="1:16" ht="15" x14ac:dyDescent="0.25">
      <c r="A1852"/>
      <c r="B1852"/>
      <c r="C1852"/>
      <c r="D1852"/>
      <c r="E1852"/>
      <c r="F1852"/>
      <c r="G1852"/>
      <c r="H1852"/>
      <c r="I1852"/>
      <c r="J1852"/>
      <c r="K1852"/>
      <c r="L1852"/>
      <c r="M1852"/>
      <c r="N1852"/>
      <c r="O1852"/>
      <c r="P1852" s="31"/>
    </row>
    <row r="1853" spans="1:16" ht="15" x14ac:dyDescent="0.25">
      <c r="A1853"/>
      <c r="B1853"/>
      <c r="C1853"/>
      <c r="D1853"/>
      <c r="E1853"/>
      <c r="F1853"/>
      <c r="G1853"/>
      <c r="H1853"/>
      <c r="I1853"/>
      <c r="J1853"/>
      <c r="K1853"/>
      <c r="L1853"/>
      <c r="M1853"/>
      <c r="N1853"/>
      <c r="O1853"/>
      <c r="P1853" s="31"/>
    </row>
    <row r="1854" spans="1:16" ht="15" x14ac:dyDescent="0.25">
      <c r="A1854"/>
      <c r="B1854"/>
      <c r="C1854"/>
      <c r="D1854"/>
      <c r="E1854"/>
      <c r="F1854"/>
      <c r="G1854"/>
      <c r="H1854"/>
      <c r="I1854"/>
      <c r="J1854"/>
      <c r="K1854"/>
      <c r="L1854"/>
      <c r="M1854"/>
      <c r="N1854"/>
      <c r="O1854"/>
      <c r="P1854" s="31"/>
    </row>
    <row r="1855" spans="1:16" ht="15" x14ac:dyDescent="0.25">
      <c r="A1855"/>
      <c r="B1855"/>
      <c r="C1855"/>
      <c r="D1855"/>
      <c r="E1855"/>
      <c r="F1855"/>
      <c r="G1855"/>
      <c r="H1855"/>
      <c r="I1855"/>
      <c r="J1855"/>
      <c r="K1855"/>
      <c r="L1855"/>
      <c r="M1855"/>
      <c r="N1855"/>
      <c r="O1855"/>
      <c r="P1855" s="31"/>
    </row>
    <row r="1856" spans="1:16" ht="15" x14ac:dyDescent="0.25">
      <c r="A1856"/>
      <c r="B1856"/>
      <c r="C1856"/>
      <c r="D1856"/>
      <c r="E1856"/>
      <c r="F1856"/>
      <c r="G1856"/>
      <c r="H1856"/>
      <c r="I1856"/>
      <c r="J1856"/>
      <c r="K1856"/>
      <c r="L1856"/>
      <c r="M1856"/>
      <c r="N1856"/>
      <c r="O1856"/>
      <c r="P1856" s="31"/>
    </row>
    <row r="1857" spans="1:16" ht="15" x14ac:dyDescent="0.25">
      <c r="A1857"/>
      <c r="B1857"/>
      <c r="C1857"/>
      <c r="D1857"/>
      <c r="E1857"/>
      <c r="F1857"/>
      <c r="G1857"/>
      <c r="H1857"/>
      <c r="I1857"/>
      <c r="J1857"/>
      <c r="K1857"/>
      <c r="L1857"/>
      <c r="M1857"/>
      <c r="N1857"/>
      <c r="O1857"/>
      <c r="P1857" s="31"/>
    </row>
    <row r="1858" spans="1:16" ht="15" x14ac:dyDescent="0.25">
      <c r="A1858"/>
      <c r="B1858"/>
      <c r="C1858"/>
      <c r="D1858"/>
      <c r="E1858"/>
      <c r="F1858"/>
      <c r="G1858"/>
      <c r="H1858"/>
      <c r="I1858"/>
      <c r="J1858"/>
      <c r="K1858"/>
      <c r="L1858"/>
      <c r="M1858"/>
      <c r="N1858"/>
      <c r="O1858"/>
      <c r="P1858" s="31"/>
    </row>
    <row r="1859" spans="1:16" ht="15" x14ac:dyDescent="0.25">
      <c r="A1859"/>
      <c r="B1859"/>
      <c r="C1859"/>
      <c r="D1859"/>
      <c r="E1859"/>
      <c r="F1859"/>
      <c r="G1859"/>
      <c r="H1859"/>
      <c r="I1859"/>
      <c r="J1859"/>
      <c r="K1859"/>
      <c r="L1859"/>
      <c r="M1859"/>
      <c r="N1859"/>
      <c r="O1859"/>
      <c r="P1859" s="31"/>
    </row>
    <row r="1860" spans="1:16" ht="15" x14ac:dyDescent="0.25">
      <c r="A1860"/>
      <c r="B1860"/>
      <c r="C1860"/>
      <c r="D1860"/>
      <c r="E1860"/>
      <c r="F1860"/>
      <c r="G1860"/>
      <c r="H1860"/>
      <c r="I1860"/>
      <c r="J1860"/>
      <c r="K1860"/>
      <c r="L1860"/>
      <c r="M1860"/>
      <c r="N1860"/>
      <c r="O1860"/>
      <c r="P1860" s="31"/>
    </row>
    <row r="1861" spans="1:16" ht="15" x14ac:dyDescent="0.25">
      <c r="A1861"/>
      <c r="B1861"/>
      <c r="C1861"/>
      <c r="D1861"/>
      <c r="E1861"/>
      <c r="F1861"/>
      <c r="G1861"/>
      <c r="H1861"/>
      <c r="I1861"/>
      <c r="J1861"/>
      <c r="K1861"/>
      <c r="L1861"/>
      <c r="M1861"/>
      <c r="N1861"/>
      <c r="O1861"/>
      <c r="P1861" s="31"/>
    </row>
    <row r="1862" spans="1:16" ht="15" x14ac:dyDescent="0.25">
      <c r="A1862"/>
      <c r="B1862"/>
      <c r="C1862"/>
      <c r="D1862"/>
      <c r="E1862"/>
      <c r="F1862"/>
      <c r="G1862"/>
      <c r="H1862"/>
      <c r="I1862"/>
      <c r="J1862"/>
      <c r="K1862"/>
      <c r="L1862"/>
      <c r="M1862"/>
      <c r="N1862"/>
      <c r="O1862"/>
      <c r="P1862" s="31"/>
    </row>
    <row r="1863" spans="1:16" ht="15" x14ac:dyDescent="0.25">
      <c r="A1863"/>
      <c r="B1863"/>
      <c r="C1863"/>
      <c r="D1863"/>
      <c r="E1863"/>
      <c r="F1863"/>
      <c r="G1863"/>
      <c r="H1863"/>
      <c r="I1863"/>
      <c r="J1863"/>
      <c r="K1863"/>
      <c r="L1863"/>
      <c r="M1863"/>
      <c r="N1863"/>
      <c r="O1863"/>
      <c r="P1863" s="31"/>
    </row>
    <row r="1864" spans="1:16" ht="15" x14ac:dyDescent="0.25">
      <c r="A1864"/>
      <c r="B1864"/>
      <c r="C1864"/>
      <c r="D1864"/>
      <c r="E1864"/>
      <c r="F1864"/>
      <c r="G1864"/>
      <c r="H1864"/>
      <c r="I1864"/>
      <c r="J1864"/>
      <c r="K1864"/>
      <c r="L1864"/>
      <c r="M1864"/>
      <c r="N1864"/>
      <c r="O1864"/>
      <c r="P1864" s="31"/>
    </row>
    <row r="1865" spans="1:16" ht="15" x14ac:dyDescent="0.25">
      <c r="A1865"/>
      <c r="B1865"/>
      <c r="C1865"/>
      <c r="D1865"/>
      <c r="E1865"/>
      <c r="F1865"/>
      <c r="G1865"/>
      <c r="H1865"/>
      <c r="I1865"/>
      <c r="J1865"/>
      <c r="K1865"/>
      <c r="L1865"/>
      <c r="M1865"/>
      <c r="N1865"/>
      <c r="O1865"/>
      <c r="P1865" s="31"/>
    </row>
    <row r="1866" spans="1:16" ht="15" x14ac:dyDescent="0.25">
      <c r="A1866"/>
      <c r="B1866"/>
      <c r="C1866"/>
      <c r="D1866"/>
      <c r="E1866"/>
      <c r="F1866"/>
      <c r="G1866"/>
      <c r="H1866"/>
      <c r="I1866"/>
      <c r="J1866"/>
      <c r="K1866"/>
      <c r="L1866"/>
      <c r="M1866"/>
      <c r="N1866"/>
      <c r="O1866"/>
      <c r="P1866" s="31"/>
    </row>
    <row r="1867" spans="1:16" ht="15" x14ac:dyDescent="0.25">
      <c r="A1867"/>
      <c r="B1867"/>
      <c r="C1867"/>
      <c r="D1867"/>
      <c r="E1867"/>
      <c r="F1867"/>
      <c r="G1867"/>
      <c r="H1867"/>
      <c r="I1867"/>
      <c r="J1867"/>
      <c r="K1867"/>
      <c r="L1867"/>
      <c r="M1867"/>
      <c r="N1867"/>
      <c r="O1867"/>
      <c r="P1867" s="31"/>
    </row>
    <row r="1868" spans="1:16" ht="15" x14ac:dyDescent="0.25">
      <c r="A1868"/>
      <c r="B1868"/>
      <c r="C1868"/>
      <c r="D1868"/>
      <c r="E1868"/>
      <c r="F1868"/>
      <c r="G1868"/>
      <c r="H1868"/>
      <c r="I1868"/>
      <c r="J1868"/>
      <c r="K1868"/>
      <c r="L1868"/>
      <c r="M1868"/>
      <c r="N1868"/>
      <c r="O1868"/>
      <c r="P1868" s="31"/>
    </row>
    <row r="1869" spans="1:16" ht="15" x14ac:dyDescent="0.25">
      <c r="A1869"/>
      <c r="B1869"/>
      <c r="C1869"/>
      <c r="D1869"/>
      <c r="E1869"/>
      <c r="F1869"/>
      <c r="G1869"/>
      <c r="H1869"/>
      <c r="I1869"/>
      <c r="J1869"/>
      <c r="K1869"/>
      <c r="L1869"/>
      <c r="M1869"/>
      <c r="N1869"/>
      <c r="O1869"/>
      <c r="P1869" s="31"/>
    </row>
    <row r="1870" spans="1:16" ht="15" x14ac:dyDescent="0.25">
      <c r="A1870"/>
      <c r="B1870"/>
      <c r="C1870"/>
      <c r="D1870"/>
      <c r="E1870"/>
      <c r="F1870"/>
      <c r="G1870"/>
      <c r="H1870"/>
      <c r="I1870"/>
      <c r="J1870"/>
      <c r="K1870"/>
      <c r="L1870"/>
      <c r="M1870"/>
      <c r="N1870"/>
      <c r="O1870"/>
      <c r="P1870" s="31"/>
    </row>
    <row r="1871" spans="1:16" ht="15" x14ac:dyDescent="0.25">
      <c r="A1871"/>
      <c r="B1871"/>
      <c r="C1871"/>
      <c r="D1871"/>
      <c r="E1871"/>
      <c r="F1871"/>
      <c r="G1871"/>
      <c r="H1871"/>
      <c r="I1871"/>
      <c r="J1871"/>
      <c r="K1871"/>
      <c r="L1871"/>
      <c r="M1871"/>
      <c r="N1871"/>
      <c r="O1871"/>
      <c r="P1871" s="31"/>
    </row>
    <row r="1872" spans="1:16" ht="15" x14ac:dyDescent="0.25">
      <c r="A1872"/>
      <c r="B1872"/>
      <c r="C1872"/>
      <c r="D1872"/>
      <c r="E1872"/>
      <c r="F1872"/>
      <c r="G1872"/>
      <c r="H1872"/>
      <c r="I1872"/>
      <c r="J1872"/>
      <c r="K1872"/>
      <c r="L1872"/>
      <c r="M1872"/>
      <c r="N1872"/>
      <c r="O1872"/>
      <c r="P1872" s="31"/>
    </row>
    <row r="1873" spans="1:16" ht="15" x14ac:dyDescent="0.25">
      <c r="A1873"/>
      <c r="B1873"/>
      <c r="C1873"/>
      <c r="D1873"/>
      <c r="E1873"/>
      <c r="F1873"/>
      <c r="G1873"/>
      <c r="H1873"/>
      <c r="I1873"/>
      <c r="J1873"/>
      <c r="K1873"/>
      <c r="L1873"/>
      <c r="M1873"/>
      <c r="N1873"/>
      <c r="O1873"/>
      <c r="P1873" s="31"/>
    </row>
    <row r="1874" spans="1:16" ht="15" x14ac:dyDescent="0.25">
      <c r="A1874"/>
      <c r="B1874"/>
      <c r="C1874"/>
      <c r="D1874"/>
      <c r="E1874"/>
      <c r="F1874"/>
      <c r="G1874"/>
      <c r="H1874"/>
      <c r="I1874"/>
      <c r="J1874"/>
      <c r="K1874"/>
      <c r="L1874"/>
      <c r="M1874"/>
      <c r="N1874"/>
      <c r="O1874"/>
      <c r="P1874" s="31"/>
    </row>
    <row r="1875" spans="1:16" ht="15" x14ac:dyDescent="0.25">
      <c r="A1875"/>
      <c r="B1875"/>
      <c r="C1875"/>
      <c r="D1875"/>
      <c r="E1875"/>
      <c r="F1875"/>
      <c r="G1875"/>
      <c r="H1875"/>
      <c r="I1875"/>
      <c r="J1875"/>
      <c r="K1875"/>
      <c r="L1875"/>
      <c r="M1875"/>
      <c r="N1875"/>
      <c r="O1875"/>
      <c r="P1875" s="31"/>
    </row>
    <row r="1876" spans="1:16" ht="15" x14ac:dyDescent="0.25">
      <c r="A1876"/>
      <c r="B1876"/>
      <c r="C1876"/>
      <c r="D1876"/>
      <c r="E1876"/>
      <c r="F1876"/>
      <c r="G1876"/>
      <c r="H1876"/>
      <c r="I1876"/>
      <c r="J1876"/>
      <c r="K1876"/>
      <c r="L1876"/>
      <c r="M1876"/>
      <c r="N1876"/>
      <c r="O1876"/>
      <c r="P1876" s="31"/>
    </row>
    <row r="1877" spans="1:16" ht="15" x14ac:dyDescent="0.25">
      <c r="A1877"/>
      <c r="B1877"/>
      <c r="C1877"/>
      <c r="D1877"/>
      <c r="E1877"/>
      <c r="F1877"/>
      <c r="G1877"/>
      <c r="H1877"/>
      <c r="I1877"/>
      <c r="J1877"/>
      <c r="K1877"/>
      <c r="L1877"/>
      <c r="M1877"/>
      <c r="N1877"/>
      <c r="O1877"/>
      <c r="P1877" s="31"/>
    </row>
    <row r="1878" spans="1:16" ht="15" x14ac:dyDescent="0.25">
      <c r="A1878"/>
      <c r="B1878"/>
      <c r="C1878"/>
      <c r="D1878"/>
      <c r="E1878"/>
      <c r="F1878"/>
      <c r="G1878"/>
      <c r="H1878"/>
      <c r="I1878"/>
      <c r="J1878"/>
      <c r="K1878"/>
      <c r="L1878"/>
      <c r="M1878"/>
      <c r="N1878"/>
      <c r="O1878"/>
      <c r="P1878" s="31"/>
    </row>
    <row r="1879" spans="1:16" ht="15" x14ac:dyDescent="0.25">
      <c r="A1879"/>
      <c r="B1879"/>
      <c r="C1879"/>
      <c r="D1879"/>
      <c r="E1879"/>
      <c r="F1879"/>
      <c r="G1879"/>
      <c r="H1879"/>
      <c r="I1879"/>
      <c r="J1879"/>
      <c r="K1879"/>
      <c r="L1879"/>
      <c r="M1879"/>
      <c r="N1879"/>
      <c r="O1879"/>
      <c r="P1879" s="31"/>
    </row>
    <row r="1880" spans="1:16" ht="15" x14ac:dyDescent="0.25">
      <c r="A1880"/>
      <c r="B1880"/>
      <c r="C1880"/>
      <c r="D1880"/>
      <c r="E1880"/>
      <c r="F1880"/>
      <c r="G1880"/>
      <c r="H1880"/>
      <c r="I1880"/>
      <c r="J1880"/>
      <c r="K1880"/>
      <c r="L1880"/>
      <c r="M1880"/>
      <c r="N1880"/>
      <c r="O1880"/>
      <c r="P1880" s="31"/>
    </row>
    <row r="1881" spans="1:16" ht="15" x14ac:dyDescent="0.25">
      <c r="A1881"/>
      <c r="B1881"/>
      <c r="C1881"/>
      <c r="D1881"/>
      <c r="E1881"/>
      <c r="F1881"/>
      <c r="G1881"/>
      <c r="H1881"/>
      <c r="I1881"/>
      <c r="J1881"/>
      <c r="K1881"/>
      <c r="L1881"/>
      <c r="M1881"/>
      <c r="N1881"/>
      <c r="O1881"/>
      <c r="P1881" s="31"/>
    </row>
    <row r="1882" spans="1:16" ht="15" x14ac:dyDescent="0.25">
      <c r="A1882"/>
      <c r="B1882"/>
      <c r="C1882"/>
      <c r="D1882"/>
      <c r="E1882"/>
      <c r="F1882"/>
      <c r="G1882"/>
      <c r="H1882"/>
      <c r="I1882"/>
      <c r="J1882"/>
      <c r="K1882"/>
      <c r="L1882"/>
      <c r="M1882"/>
      <c r="N1882"/>
      <c r="O1882"/>
      <c r="P1882" s="31"/>
    </row>
    <row r="1883" spans="1:16" ht="15" x14ac:dyDescent="0.25">
      <c r="A1883"/>
      <c r="B1883"/>
      <c r="C1883"/>
      <c r="D1883"/>
      <c r="E1883"/>
      <c r="F1883"/>
      <c r="G1883"/>
      <c r="H1883"/>
      <c r="I1883"/>
      <c r="J1883"/>
      <c r="K1883"/>
      <c r="L1883"/>
      <c r="M1883"/>
      <c r="N1883"/>
      <c r="O1883"/>
      <c r="P1883" s="31"/>
    </row>
    <row r="1884" spans="1:16" ht="15" x14ac:dyDescent="0.25">
      <c r="A1884"/>
      <c r="B1884"/>
      <c r="C1884"/>
      <c r="D1884"/>
      <c r="E1884"/>
      <c r="F1884"/>
      <c r="G1884"/>
      <c r="H1884"/>
      <c r="I1884"/>
      <c r="J1884"/>
      <c r="K1884"/>
      <c r="L1884"/>
      <c r="M1884"/>
      <c r="N1884"/>
      <c r="O1884"/>
      <c r="P1884" s="31"/>
    </row>
    <row r="1885" spans="1:16" ht="15" x14ac:dyDescent="0.25">
      <c r="A1885"/>
      <c r="B1885"/>
      <c r="C1885"/>
      <c r="D1885"/>
      <c r="E1885"/>
      <c r="F1885"/>
      <c r="G1885"/>
      <c r="H1885"/>
      <c r="I1885"/>
      <c r="J1885"/>
      <c r="K1885"/>
      <c r="L1885"/>
      <c r="M1885"/>
      <c r="N1885"/>
      <c r="O1885"/>
      <c r="P1885" s="31"/>
    </row>
    <row r="1886" spans="1:16" ht="15" x14ac:dyDescent="0.25">
      <c r="A1886"/>
      <c r="B1886"/>
      <c r="C1886"/>
      <c r="D1886"/>
      <c r="E1886"/>
      <c r="F1886"/>
      <c r="G1886"/>
      <c r="H1886"/>
      <c r="I1886"/>
      <c r="J1886"/>
      <c r="K1886"/>
      <c r="L1886"/>
      <c r="M1886"/>
      <c r="N1886"/>
      <c r="O1886"/>
      <c r="P1886" s="31"/>
    </row>
    <row r="1887" spans="1:16" ht="15" x14ac:dyDescent="0.25">
      <c r="A1887"/>
      <c r="B1887"/>
      <c r="C1887"/>
      <c r="D1887"/>
      <c r="E1887"/>
      <c r="F1887"/>
      <c r="G1887"/>
      <c r="H1887"/>
      <c r="I1887"/>
      <c r="J1887"/>
      <c r="K1887"/>
      <c r="L1887"/>
      <c r="M1887"/>
      <c r="N1887"/>
      <c r="O1887"/>
      <c r="P1887" s="31"/>
    </row>
    <row r="1888" spans="1:16" ht="15" x14ac:dyDescent="0.25">
      <c r="A1888"/>
      <c r="B1888"/>
      <c r="C1888"/>
      <c r="D1888"/>
      <c r="E1888"/>
      <c r="F1888"/>
      <c r="G1888"/>
      <c r="H1888"/>
      <c r="I1888"/>
      <c r="J1888"/>
      <c r="K1888"/>
      <c r="L1888"/>
      <c r="M1888"/>
      <c r="N1888"/>
      <c r="O1888"/>
      <c r="P1888" s="31"/>
    </row>
    <row r="1889" spans="1:16" ht="15" x14ac:dyDescent="0.25">
      <c r="A1889"/>
      <c r="B1889"/>
      <c r="C1889"/>
      <c r="D1889"/>
      <c r="E1889"/>
      <c r="F1889"/>
      <c r="G1889"/>
      <c r="H1889"/>
      <c r="I1889"/>
      <c r="J1889"/>
      <c r="K1889"/>
      <c r="L1889"/>
      <c r="M1889"/>
      <c r="N1889"/>
      <c r="O1889"/>
      <c r="P1889" s="31"/>
    </row>
    <row r="1890" spans="1:16" ht="15" x14ac:dyDescent="0.25">
      <c r="A1890"/>
      <c r="B1890"/>
      <c r="C1890"/>
      <c r="D1890"/>
      <c r="E1890"/>
      <c r="F1890"/>
      <c r="G1890"/>
      <c r="H1890"/>
      <c r="I1890"/>
      <c r="J1890"/>
      <c r="K1890"/>
      <c r="L1890"/>
      <c r="M1890"/>
      <c r="N1890"/>
      <c r="O1890"/>
      <c r="P1890" s="31"/>
    </row>
    <row r="1891" spans="1:16" ht="15" x14ac:dyDescent="0.25">
      <c r="A1891"/>
      <c r="B1891"/>
      <c r="C1891"/>
      <c r="D1891"/>
      <c r="E1891"/>
      <c r="F1891"/>
      <c r="G1891"/>
      <c r="H1891"/>
      <c r="I1891"/>
      <c r="J1891"/>
      <c r="K1891"/>
      <c r="L1891"/>
      <c r="M1891"/>
      <c r="N1891"/>
      <c r="O1891"/>
      <c r="P1891" s="31"/>
    </row>
    <row r="1892" spans="1:16" ht="15" x14ac:dyDescent="0.25">
      <c r="A1892"/>
      <c r="B1892"/>
      <c r="C1892"/>
      <c r="D1892"/>
      <c r="E1892"/>
      <c r="F1892"/>
      <c r="G1892"/>
      <c r="H1892"/>
      <c r="I1892"/>
      <c r="J1892"/>
      <c r="K1892"/>
      <c r="L1892"/>
      <c r="M1892"/>
      <c r="N1892"/>
      <c r="O1892"/>
      <c r="P1892" s="31"/>
    </row>
    <row r="1893" spans="1:16" ht="15" x14ac:dyDescent="0.25">
      <c r="A1893"/>
      <c r="B1893"/>
      <c r="C1893"/>
      <c r="D1893"/>
      <c r="E1893"/>
      <c r="F1893"/>
      <c r="G1893"/>
      <c r="H1893"/>
      <c r="I1893"/>
      <c r="J1893"/>
      <c r="K1893"/>
      <c r="L1893"/>
      <c r="M1893"/>
      <c r="N1893"/>
      <c r="O1893"/>
      <c r="P1893" s="31"/>
    </row>
    <row r="1894" spans="1:16" ht="15" x14ac:dyDescent="0.25">
      <c r="A1894"/>
      <c r="B1894"/>
      <c r="C1894"/>
      <c r="D1894"/>
      <c r="E1894"/>
      <c r="F1894"/>
      <c r="G1894"/>
      <c r="H1894"/>
      <c r="I1894"/>
      <c r="J1894"/>
      <c r="K1894"/>
      <c r="L1894"/>
      <c r="M1894"/>
      <c r="N1894"/>
      <c r="O1894"/>
      <c r="P1894" s="31"/>
    </row>
    <row r="1895" spans="1:16" ht="15" x14ac:dyDescent="0.25">
      <c r="A1895"/>
      <c r="B1895"/>
      <c r="C1895"/>
      <c r="D1895"/>
      <c r="E1895"/>
      <c r="F1895"/>
      <c r="G1895"/>
      <c r="H1895"/>
      <c r="I1895"/>
      <c r="J1895"/>
      <c r="K1895"/>
      <c r="L1895"/>
      <c r="M1895"/>
      <c r="N1895"/>
      <c r="O1895"/>
      <c r="P1895" s="31"/>
    </row>
    <row r="1896" spans="1:16" ht="15" x14ac:dyDescent="0.25">
      <c r="A1896"/>
      <c r="B1896"/>
      <c r="C1896"/>
      <c r="D1896"/>
      <c r="E1896"/>
      <c r="F1896"/>
      <c r="G1896"/>
      <c r="H1896"/>
      <c r="I1896"/>
      <c r="J1896"/>
      <c r="K1896"/>
      <c r="L1896"/>
      <c r="M1896"/>
      <c r="N1896"/>
      <c r="O1896"/>
      <c r="P1896" s="31"/>
    </row>
    <row r="1897" spans="1:16" ht="15" x14ac:dyDescent="0.25">
      <c r="A1897"/>
      <c r="B1897"/>
      <c r="C1897"/>
      <c r="D1897"/>
      <c r="E1897"/>
      <c r="F1897"/>
      <c r="G1897"/>
      <c r="H1897"/>
      <c r="I1897"/>
      <c r="J1897"/>
      <c r="K1897"/>
      <c r="L1897"/>
      <c r="M1897"/>
      <c r="N1897"/>
      <c r="O1897"/>
      <c r="P1897" s="31"/>
    </row>
    <row r="1898" spans="1:16" ht="15" x14ac:dyDescent="0.25">
      <c r="A1898"/>
      <c r="B1898"/>
      <c r="C1898"/>
      <c r="D1898"/>
      <c r="E1898"/>
      <c r="F1898"/>
      <c r="G1898"/>
      <c r="H1898"/>
      <c r="I1898"/>
      <c r="J1898"/>
      <c r="K1898"/>
      <c r="L1898"/>
      <c r="M1898"/>
      <c r="N1898"/>
      <c r="O1898"/>
      <c r="P1898" s="31"/>
    </row>
    <row r="1899" spans="1:16" ht="15" x14ac:dyDescent="0.25">
      <c r="A1899"/>
      <c r="B1899"/>
      <c r="C1899"/>
      <c r="D1899"/>
      <c r="E1899"/>
      <c r="F1899"/>
      <c r="G1899"/>
      <c r="H1899"/>
      <c r="I1899"/>
      <c r="J1899"/>
      <c r="K1899"/>
      <c r="L1899"/>
      <c r="M1899"/>
      <c r="N1899"/>
      <c r="O1899"/>
      <c r="P1899" s="31"/>
    </row>
    <row r="1900" spans="1:16" ht="15" x14ac:dyDescent="0.25">
      <c r="A1900"/>
      <c r="B1900"/>
      <c r="C1900"/>
      <c r="D1900"/>
      <c r="E1900"/>
      <c r="F1900"/>
      <c r="G1900"/>
      <c r="H1900"/>
      <c r="I1900"/>
      <c r="J1900"/>
      <c r="K1900"/>
      <c r="L1900"/>
      <c r="M1900"/>
      <c r="N1900"/>
      <c r="O1900"/>
      <c r="P1900" s="31"/>
    </row>
    <row r="1901" spans="1:16" ht="15" x14ac:dyDescent="0.25">
      <c r="A1901"/>
      <c r="B1901"/>
      <c r="C1901"/>
      <c r="D1901"/>
      <c r="E1901"/>
      <c r="F1901"/>
      <c r="G1901"/>
      <c r="H1901"/>
      <c r="I1901"/>
      <c r="J1901"/>
      <c r="K1901"/>
      <c r="L1901"/>
      <c r="M1901"/>
      <c r="N1901"/>
      <c r="O1901"/>
      <c r="P1901" s="31"/>
    </row>
    <row r="1902" spans="1:16" ht="15" x14ac:dyDescent="0.25">
      <c r="A1902"/>
      <c r="B1902"/>
      <c r="C1902"/>
      <c r="D1902"/>
      <c r="E1902"/>
      <c r="F1902"/>
      <c r="G1902"/>
      <c r="H1902"/>
      <c r="I1902"/>
      <c r="J1902"/>
      <c r="K1902"/>
      <c r="L1902"/>
      <c r="M1902"/>
      <c r="N1902"/>
      <c r="O1902"/>
      <c r="P1902" s="31"/>
    </row>
    <row r="1903" spans="1:16" ht="15" x14ac:dyDescent="0.25">
      <c r="A1903"/>
      <c r="B1903"/>
      <c r="C1903"/>
      <c r="D1903"/>
      <c r="E1903"/>
      <c r="F1903"/>
      <c r="G1903"/>
      <c r="H1903"/>
      <c r="I1903"/>
      <c r="J1903"/>
      <c r="K1903"/>
      <c r="L1903"/>
      <c r="M1903"/>
      <c r="N1903"/>
      <c r="O1903"/>
      <c r="P1903" s="31"/>
    </row>
    <row r="1904" spans="1:16" ht="15" x14ac:dyDescent="0.25">
      <c r="A1904"/>
      <c r="B1904"/>
      <c r="C1904"/>
      <c r="D1904"/>
      <c r="E1904"/>
      <c r="F1904"/>
      <c r="G1904"/>
      <c r="H1904"/>
      <c r="I1904"/>
      <c r="J1904"/>
      <c r="K1904"/>
      <c r="L1904"/>
      <c r="M1904"/>
      <c r="N1904"/>
      <c r="O1904"/>
      <c r="P1904" s="31"/>
    </row>
    <row r="1905" spans="1:16" ht="15" x14ac:dyDescent="0.25">
      <c r="A1905"/>
      <c r="B1905"/>
      <c r="C1905"/>
      <c r="D1905"/>
      <c r="E1905"/>
      <c r="F1905"/>
      <c r="G1905"/>
      <c r="H1905"/>
      <c r="I1905"/>
      <c r="J1905"/>
      <c r="K1905"/>
      <c r="L1905"/>
      <c r="M1905"/>
      <c r="N1905"/>
      <c r="O1905"/>
      <c r="P1905" s="31"/>
    </row>
    <row r="1906" spans="1:16" ht="15" x14ac:dyDescent="0.25">
      <c r="A1906"/>
      <c r="B1906"/>
      <c r="C1906"/>
      <c r="D1906"/>
      <c r="E1906"/>
      <c r="F1906"/>
      <c r="G1906"/>
      <c r="H1906"/>
      <c r="I1906"/>
      <c r="J1906"/>
      <c r="K1906"/>
      <c r="L1906"/>
      <c r="M1906"/>
      <c r="N1906"/>
      <c r="O1906"/>
      <c r="P1906" s="31"/>
    </row>
    <row r="1907" spans="1:16" ht="15" x14ac:dyDescent="0.25">
      <c r="A1907"/>
      <c r="B1907"/>
      <c r="C1907"/>
      <c r="D1907"/>
      <c r="E1907"/>
      <c r="F1907"/>
      <c r="G1907"/>
      <c r="H1907"/>
      <c r="I1907"/>
      <c r="J1907"/>
      <c r="K1907"/>
      <c r="L1907"/>
      <c r="M1907"/>
      <c r="N1907"/>
      <c r="O1907"/>
      <c r="P1907" s="31"/>
    </row>
    <row r="1908" spans="1:16" ht="15" x14ac:dyDescent="0.25">
      <c r="A1908"/>
      <c r="B1908"/>
      <c r="C1908"/>
      <c r="D1908"/>
      <c r="E1908"/>
      <c r="F1908"/>
      <c r="G1908"/>
      <c r="H1908"/>
      <c r="I1908"/>
      <c r="J1908"/>
      <c r="K1908"/>
      <c r="L1908"/>
      <c r="M1908"/>
      <c r="N1908"/>
      <c r="O1908"/>
      <c r="P1908" s="31"/>
    </row>
    <row r="1909" spans="1:16" ht="15" x14ac:dyDescent="0.25">
      <c r="A1909"/>
      <c r="B1909"/>
      <c r="C1909"/>
      <c r="D1909"/>
      <c r="E1909"/>
      <c r="F1909"/>
      <c r="G1909"/>
      <c r="H1909"/>
      <c r="I1909"/>
      <c r="J1909"/>
      <c r="K1909"/>
      <c r="L1909"/>
      <c r="M1909"/>
      <c r="N1909"/>
      <c r="O1909"/>
      <c r="P1909" s="31"/>
    </row>
    <row r="1910" spans="1:16" ht="15" x14ac:dyDescent="0.25">
      <c r="A1910"/>
      <c r="B1910"/>
      <c r="C1910"/>
      <c r="D1910"/>
      <c r="E1910"/>
      <c r="F1910"/>
      <c r="G1910"/>
      <c r="H1910"/>
      <c r="I1910"/>
      <c r="J1910"/>
      <c r="K1910"/>
      <c r="L1910"/>
      <c r="M1910"/>
      <c r="N1910"/>
      <c r="O1910"/>
      <c r="P1910" s="31"/>
    </row>
    <row r="1911" spans="1:16" ht="15" x14ac:dyDescent="0.25">
      <c r="A1911"/>
      <c r="B1911"/>
      <c r="C1911"/>
      <c r="D1911"/>
      <c r="E1911"/>
      <c r="F1911"/>
      <c r="G1911"/>
      <c r="H1911"/>
      <c r="I1911"/>
      <c r="J1911"/>
      <c r="K1911"/>
      <c r="L1911"/>
      <c r="M1911"/>
      <c r="N1911"/>
      <c r="O1911"/>
      <c r="P1911" s="31"/>
    </row>
    <row r="1912" spans="1:16" ht="15" x14ac:dyDescent="0.25">
      <c r="A1912"/>
      <c r="B1912"/>
      <c r="C1912"/>
      <c r="D1912"/>
      <c r="E1912"/>
      <c r="F1912"/>
      <c r="G1912"/>
      <c r="H1912"/>
      <c r="I1912"/>
      <c r="J1912"/>
      <c r="K1912"/>
      <c r="L1912"/>
      <c r="M1912"/>
      <c r="N1912"/>
      <c r="O1912"/>
      <c r="P1912" s="31"/>
    </row>
    <row r="1913" spans="1:16" ht="15" x14ac:dyDescent="0.25">
      <c r="A1913"/>
      <c r="B1913"/>
      <c r="C1913"/>
      <c r="D1913"/>
      <c r="E1913"/>
      <c r="F1913"/>
      <c r="G1913"/>
      <c r="H1913"/>
      <c r="I1913"/>
      <c r="J1913"/>
      <c r="K1913"/>
      <c r="L1913"/>
      <c r="M1913"/>
      <c r="N1913"/>
      <c r="O1913"/>
      <c r="P1913" s="31"/>
    </row>
    <row r="1914" spans="1:16" ht="15" x14ac:dyDescent="0.25">
      <c r="A1914"/>
      <c r="B1914"/>
      <c r="C1914"/>
      <c r="D1914"/>
      <c r="E1914"/>
      <c r="F1914"/>
      <c r="G1914"/>
      <c r="H1914"/>
      <c r="I1914"/>
      <c r="J1914"/>
      <c r="K1914"/>
      <c r="L1914"/>
      <c r="M1914"/>
      <c r="N1914"/>
      <c r="O1914"/>
      <c r="P1914" s="31"/>
    </row>
    <row r="1915" spans="1:16" ht="15" x14ac:dyDescent="0.25">
      <c r="A1915"/>
      <c r="B1915"/>
      <c r="C1915"/>
      <c r="D1915"/>
      <c r="E1915"/>
      <c r="F1915"/>
      <c r="G1915"/>
      <c r="H1915"/>
      <c r="I1915"/>
      <c r="J1915"/>
      <c r="K1915"/>
      <c r="L1915"/>
      <c r="M1915"/>
      <c r="N1915"/>
      <c r="O1915"/>
      <c r="P1915" s="31"/>
    </row>
    <row r="1916" spans="1:16" ht="15" x14ac:dyDescent="0.25">
      <c r="A1916"/>
      <c r="B1916"/>
      <c r="C1916"/>
      <c r="D1916"/>
      <c r="E1916"/>
      <c r="F1916"/>
      <c r="G1916"/>
      <c r="H1916"/>
      <c r="I1916"/>
      <c r="J1916"/>
      <c r="K1916"/>
      <c r="L1916"/>
      <c r="M1916"/>
      <c r="N1916"/>
      <c r="O1916"/>
      <c r="P1916" s="31"/>
    </row>
    <row r="1917" spans="1:16" ht="15" x14ac:dyDescent="0.25">
      <c r="A1917"/>
      <c r="B1917"/>
      <c r="C1917"/>
      <c r="D1917"/>
      <c r="E1917"/>
      <c r="F1917"/>
      <c r="G1917"/>
      <c r="H1917"/>
      <c r="I1917"/>
      <c r="J1917"/>
      <c r="K1917"/>
      <c r="L1917"/>
      <c r="M1917"/>
      <c r="N1917"/>
      <c r="O1917"/>
      <c r="P1917" s="31"/>
    </row>
    <row r="1918" spans="1:16" ht="15" x14ac:dyDescent="0.25">
      <c r="A1918"/>
      <c r="B1918"/>
      <c r="C1918"/>
      <c r="D1918"/>
      <c r="E1918"/>
      <c r="F1918"/>
      <c r="G1918"/>
      <c r="H1918"/>
      <c r="I1918"/>
      <c r="J1918"/>
      <c r="K1918"/>
      <c r="L1918"/>
      <c r="M1918"/>
      <c r="N1918"/>
      <c r="O1918"/>
      <c r="P1918" s="31"/>
    </row>
    <row r="1919" spans="1:16" ht="15" x14ac:dyDescent="0.25">
      <c r="A1919"/>
      <c r="B1919"/>
      <c r="C1919"/>
      <c r="D1919"/>
      <c r="E1919"/>
      <c r="F1919"/>
      <c r="G1919"/>
      <c r="H1919"/>
      <c r="I1919"/>
      <c r="J1919"/>
      <c r="K1919"/>
      <c r="L1919"/>
      <c r="M1919"/>
      <c r="N1919"/>
      <c r="O1919"/>
      <c r="P1919" s="31"/>
    </row>
    <row r="1920" spans="1:16" ht="15" x14ac:dyDescent="0.25">
      <c r="A1920"/>
      <c r="B1920"/>
      <c r="C1920"/>
      <c r="D1920"/>
      <c r="E1920"/>
      <c r="F1920"/>
      <c r="G1920"/>
      <c r="H1920"/>
      <c r="I1920"/>
      <c r="J1920"/>
      <c r="K1920"/>
      <c r="L1920"/>
      <c r="M1920"/>
      <c r="N1920"/>
      <c r="O1920"/>
      <c r="P1920" s="31"/>
    </row>
    <row r="1921" spans="1:16" ht="15" x14ac:dyDescent="0.25">
      <c r="A1921"/>
      <c r="B1921"/>
      <c r="C1921"/>
      <c r="D1921"/>
      <c r="E1921"/>
      <c r="F1921"/>
      <c r="G1921"/>
      <c r="H1921"/>
      <c r="I1921"/>
      <c r="J1921"/>
      <c r="K1921"/>
      <c r="L1921"/>
      <c r="M1921"/>
      <c r="N1921"/>
      <c r="O1921"/>
      <c r="P1921" s="31"/>
    </row>
    <row r="1922" spans="1:16" ht="15" x14ac:dyDescent="0.25">
      <c r="A1922"/>
      <c r="B1922"/>
      <c r="C1922"/>
      <c r="D1922"/>
      <c r="E1922"/>
      <c r="F1922"/>
      <c r="G1922"/>
      <c r="H1922"/>
      <c r="I1922"/>
      <c r="J1922"/>
      <c r="K1922"/>
      <c r="L1922"/>
      <c r="M1922"/>
      <c r="N1922"/>
      <c r="O1922"/>
      <c r="P1922" s="31"/>
    </row>
    <row r="1923" spans="1:16" ht="15" x14ac:dyDescent="0.25">
      <c r="A1923"/>
      <c r="B1923"/>
      <c r="C1923"/>
      <c r="D1923"/>
      <c r="E1923"/>
      <c r="F1923"/>
      <c r="G1923"/>
      <c r="H1923"/>
      <c r="I1923"/>
      <c r="J1923"/>
      <c r="K1923"/>
      <c r="L1923"/>
      <c r="M1923"/>
      <c r="N1923"/>
      <c r="O1923"/>
      <c r="P1923" s="31"/>
    </row>
    <row r="1924" spans="1:16" ht="15" x14ac:dyDescent="0.25">
      <c r="A1924"/>
      <c r="B1924"/>
      <c r="C1924"/>
      <c r="D1924"/>
      <c r="E1924"/>
      <c r="F1924"/>
      <c r="G1924"/>
      <c r="H1924"/>
      <c r="I1924"/>
      <c r="J1924"/>
      <c r="K1924"/>
      <c r="L1924"/>
      <c r="M1924"/>
      <c r="N1924"/>
      <c r="O1924"/>
      <c r="P1924" s="31"/>
    </row>
    <row r="1925" spans="1:16" ht="15" x14ac:dyDescent="0.25">
      <c r="A1925"/>
      <c r="B1925"/>
      <c r="C1925"/>
      <c r="D1925"/>
      <c r="E1925"/>
      <c r="F1925"/>
      <c r="G1925"/>
      <c r="H1925"/>
      <c r="I1925"/>
      <c r="J1925"/>
      <c r="K1925"/>
      <c r="L1925"/>
      <c r="M1925"/>
      <c r="N1925"/>
      <c r="O1925"/>
      <c r="P1925" s="31"/>
    </row>
    <row r="1926" spans="1:16" ht="15" x14ac:dyDescent="0.25">
      <c r="A1926"/>
      <c r="B1926"/>
      <c r="C1926"/>
      <c r="D1926"/>
      <c r="E1926"/>
      <c r="F1926"/>
      <c r="G1926"/>
      <c r="H1926"/>
      <c r="I1926"/>
      <c r="J1926"/>
      <c r="K1926"/>
      <c r="L1926"/>
      <c r="M1926"/>
      <c r="N1926"/>
      <c r="O1926"/>
      <c r="P1926" s="31"/>
    </row>
    <row r="1927" spans="1:16" ht="15" x14ac:dyDescent="0.25">
      <c r="A1927"/>
      <c r="B1927"/>
      <c r="C1927"/>
      <c r="D1927"/>
      <c r="E1927"/>
      <c r="F1927"/>
      <c r="G1927"/>
      <c r="H1927"/>
      <c r="I1927"/>
      <c r="J1927"/>
      <c r="K1927"/>
      <c r="L1927"/>
      <c r="M1927"/>
      <c r="N1927"/>
      <c r="O1927"/>
      <c r="P1927" s="31"/>
    </row>
    <row r="1928" spans="1:16" ht="15" x14ac:dyDescent="0.25">
      <c r="A1928"/>
      <c r="B1928"/>
      <c r="C1928"/>
      <c r="D1928"/>
      <c r="E1928"/>
      <c r="F1928"/>
      <c r="G1928"/>
      <c r="H1928"/>
      <c r="I1928"/>
      <c r="J1928"/>
      <c r="K1928"/>
      <c r="L1928"/>
      <c r="M1928"/>
      <c r="N1928"/>
      <c r="O1928"/>
      <c r="P1928" s="31"/>
    </row>
    <row r="1929" spans="1:16" ht="15" x14ac:dyDescent="0.25">
      <c r="A1929"/>
      <c r="B1929"/>
      <c r="C1929"/>
      <c r="D1929"/>
      <c r="E1929"/>
      <c r="F1929"/>
      <c r="G1929"/>
      <c r="H1929"/>
      <c r="I1929"/>
      <c r="J1929"/>
      <c r="K1929"/>
      <c r="L1929"/>
      <c r="M1929"/>
      <c r="N1929"/>
      <c r="O1929"/>
      <c r="P1929" s="31"/>
    </row>
    <row r="1930" spans="1:16" ht="15" x14ac:dyDescent="0.25">
      <c r="A1930"/>
      <c r="B1930"/>
      <c r="C1930"/>
      <c r="D1930"/>
      <c r="E1930"/>
      <c r="F1930"/>
      <c r="G1930"/>
      <c r="H1930"/>
      <c r="I1930"/>
      <c r="J1930"/>
      <c r="K1930"/>
      <c r="L1930"/>
      <c r="M1930"/>
      <c r="N1930"/>
      <c r="O1930"/>
      <c r="P1930" s="31"/>
    </row>
    <row r="1931" spans="1:16" ht="15" x14ac:dyDescent="0.25">
      <c r="A1931"/>
      <c r="B1931"/>
      <c r="C1931"/>
      <c r="D1931"/>
      <c r="E1931"/>
      <c r="F1931"/>
      <c r="G1931"/>
      <c r="H1931"/>
      <c r="I1931"/>
      <c r="J1931"/>
      <c r="K1931"/>
      <c r="L1931"/>
      <c r="M1931"/>
      <c r="N1931"/>
      <c r="O1931"/>
      <c r="P1931" s="31"/>
    </row>
    <row r="1932" spans="1:16" ht="15" x14ac:dyDescent="0.25">
      <c r="A1932"/>
      <c r="B1932"/>
      <c r="C1932"/>
      <c r="D1932"/>
      <c r="E1932"/>
      <c r="F1932"/>
      <c r="G1932"/>
      <c r="H1932"/>
      <c r="I1932"/>
      <c r="J1932"/>
      <c r="K1932"/>
      <c r="L1932"/>
      <c r="M1932"/>
      <c r="N1932"/>
      <c r="O1932"/>
      <c r="P1932" s="31"/>
    </row>
    <row r="1933" spans="1:16" ht="15" x14ac:dyDescent="0.25">
      <c r="A1933"/>
      <c r="B1933"/>
      <c r="C1933"/>
      <c r="D1933"/>
      <c r="E1933"/>
      <c r="F1933"/>
      <c r="G1933"/>
      <c r="H1933"/>
      <c r="I1933"/>
      <c r="J1933"/>
      <c r="K1933"/>
      <c r="L1933"/>
      <c r="M1933"/>
      <c r="N1933"/>
      <c r="O1933"/>
      <c r="P1933" s="31"/>
    </row>
    <row r="1934" spans="1:16" ht="15" x14ac:dyDescent="0.25">
      <c r="A1934"/>
      <c r="B1934"/>
      <c r="C1934"/>
      <c r="D1934"/>
      <c r="E1934"/>
      <c r="F1934"/>
      <c r="G1934"/>
      <c r="H1934"/>
      <c r="I1934"/>
      <c r="J1934"/>
      <c r="K1934"/>
      <c r="L1934"/>
      <c r="M1934"/>
      <c r="N1934"/>
      <c r="O1934"/>
      <c r="P1934" s="31"/>
    </row>
    <row r="1935" spans="1:16" ht="15" x14ac:dyDescent="0.25">
      <c r="A1935"/>
      <c r="B1935"/>
      <c r="C1935"/>
      <c r="D1935"/>
      <c r="E1935"/>
      <c r="F1935"/>
      <c r="G1935"/>
      <c r="H1935"/>
      <c r="I1935"/>
      <c r="J1935"/>
      <c r="K1935"/>
      <c r="L1935"/>
      <c r="M1935"/>
      <c r="N1935"/>
      <c r="O1935"/>
      <c r="P1935" s="31"/>
    </row>
    <row r="1936" spans="1:16" ht="15" x14ac:dyDescent="0.25">
      <c r="A1936"/>
      <c r="B1936"/>
      <c r="C1936"/>
      <c r="D1936"/>
      <c r="E1936"/>
      <c r="F1936"/>
      <c r="G1936"/>
      <c r="H1936"/>
      <c r="I1936"/>
      <c r="J1936"/>
      <c r="K1936"/>
      <c r="L1936"/>
      <c r="M1936"/>
      <c r="N1936"/>
      <c r="O1936"/>
      <c r="P1936" s="31"/>
    </row>
    <row r="1937" spans="1:16" ht="15" x14ac:dyDescent="0.25">
      <c r="A1937"/>
      <c r="B1937"/>
      <c r="C1937"/>
      <c r="D1937"/>
      <c r="E1937"/>
      <c r="F1937"/>
      <c r="G1937"/>
      <c r="H1937"/>
      <c r="I1937"/>
      <c r="J1937"/>
      <c r="K1937"/>
      <c r="L1937"/>
      <c r="M1937"/>
      <c r="N1937"/>
      <c r="O1937"/>
      <c r="P1937" s="31"/>
    </row>
    <row r="1938" spans="1:16" ht="15" x14ac:dyDescent="0.25">
      <c r="A1938"/>
      <c r="B1938"/>
      <c r="C1938"/>
      <c r="D1938"/>
      <c r="E1938"/>
      <c r="F1938"/>
      <c r="G1938"/>
      <c r="H1938"/>
      <c r="I1938"/>
      <c r="J1938"/>
      <c r="K1938"/>
      <c r="L1938"/>
      <c r="M1938"/>
      <c r="N1938"/>
      <c r="O1938"/>
      <c r="P1938" s="31"/>
    </row>
    <row r="1939" spans="1:16" ht="15" x14ac:dyDescent="0.25">
      <c r="A1939"/>
      <c r="B1939"/>
      <c r="C1939"/>
      <c r="D1939"/>
      <c r="E1939"/>
      <c r="F1939"/>
      <c r="G1939"/>
      <c r="H1939"/>
      <c r="I1939"/>
      <c r="J1939"/>
      <c r="K1939"/>
      <c r="L1939"/>
      <c r="M1939"/>
      <c r="N1939"/>
      <c r="O1939"/>
      <c r="P1939" s="31"/>
    </row>
    <row r="1940" spans="1:16" ht="15" x14ac:dyDescent="0.25">
      <c r="A1940"/>
      <c r="B1940"/>
      <c r="C1940"/>
      <c r="D1940"/>
      <c r="E1940"/>
      <c r="F1940"/>
      <c r="G1940"/>
      <c r="H1940"/>
      <c r="I1940"/>
      <c r="J1940"/>
      <c r="K1940"/>
      <c r="L1940"/>
      <c r="M1940"/>
      <c r="N1940"/>
      <c r="O1940"/>
      <c r="P1940" s="31"/>
    </row>
    <row r="1941" spans="1:16" ht="15" x14ac:dyDescent="0.25">
      <c r="A1941"/>
      <c r="B1941"/>
      <c r="C1941"/>
      <c r="D1941"/>
      <c r="E1941"/>
      <c r="F1941"/>
      <c r="G1941"/>
      <c r="H1941"/>
      <c r="I1941"/>
      <c r="J1941"/>
      <c r="K1941"/>
      <c r="L1941"/>
      <c r="M1941"/>
      <c r="N1941"/>
      <c r="O1941"/>
      <c r="P1941" s="31"/>
    </row>
    <row r="1942" spans="1:16" ht="15" x14ac:dyDescent="0.25">
      <c r="A1942"/>
      <c r="B1942"/>
      <c r="C1942"/>
      <c r="D1942"/>
      <c r="E1942"/>
      <c r="F1942"/>
      <c r="G1942"/>
      <c r="H1942"/>
      <c r="I1942"/>
      <c r="J1942"/>
      <c r="K1942"/>
      <c r="L1942"/>
      <c r="M1942"/>
      <c r="N1942"/>
      <c r="O1942"/>
      <c r="P1942" s="31"/>
    </row>
    <row r="1943" spans="1:16" ht="15" x14ac:dyDescent="0.25">
      <c r="A1943"/>
      <c r="B1943"/>
      <c r="C1943"/>
      <c r="D1943"/>
      <c r="E1943"/>
      <c r="F1943"/>
      <c r="G1943"/>
      <c r="H1943"/>
      <c r="I1943"/>
      <c r="J1943"/>
      <c r="K1943"/>
      <c r="L1943"/>
      <c r="M1943"/>
      <c r="N1943"/>
      <c r="O1943"/>
      <c r="P1943" s="31"/>
    </row>
    <row r="1944" spans="1:16" ht="15" x14ac:dyDescent="0.25">
      <c r="A1944"/>
      <c r="B1944"/>
      <c r="C1944"/>
      <c r="D1944"/>
      <c r="E1944"/>
      <c r="F1944"/>
      <c r="G1944"/>
      <c r="H1944"/>
      <c r="I1944"/>
      <c r="J1944"/>
      <c r="K1944"/>
      <c r="L1944"/>
      <c r="M1944"/>
      <c r="N1944"/>
      <c r="O1944"/>
      <c r="P1944" s="31"/>
    </row>
    <row r="1945" spans="1:16" ht="15" x14ac:dyDescent="0.25">
      <c r="A1945"/>
      <c r="B1945"/>
      <c r="C1945"/>
      <c r="D1945"/>
      <c r="E1945"/>
      <c r="F1945"/>
      <c r="G1945"/>
      <c r="H1945"/>
      <c r="I1945"/>
      <c r="J1945"/>
      <c r="K1945"/>
      <c r="L1945"/>
      <c r="M1945"/>
      <c r="N1945"/>
      <c r="O1945"/>
      <c r="P1945" s="31"/>
    </row>
    <row r="1946" spans="1:16" ht="15" x14ac:dyDescent="0.25">
      <c r="A1946"/>
      <c r="B1946"/>
      <c r="C1946"/>
      <c r="D1946"/>
      <c r="E1946"/>
      <c r="F1946"/>
      <c r="G1946"/>
      <c r="H1946"/>
      <c r="I1946"/>
      <c r="J1946"/>
      <c r="K1946"/>
      <c r="L1946"/>
      <c r="M1946"/>
      <c r="N1946"/>
      <c r="O1946"/>
      <c r="P1946" s="31"/>
    </row>
    <row r="1947" spans="1:16" ht="15" x14ac:dyDescent="0.25">
      <c r="A1947"/>
      <c r="B1947"/>
      <c r="C1947"/>
      <c r="D1947"/>
      <c r="E1947"/>
      <c r="F1947"/>
      <c r="G1947"/>
      <c r="H1947"/>
      <c r="I1947"/>
      <c r="J1947"/>
      <c r="K1947"/>
      <c r="L1947"/>
      <c r="M1947"/>
      <c r="N1947"/>
      <c r="O1947"/>
      <c r="P1947" s="31"/>
    </row>
    <row r="1948" spans="1:16" ht="15" x14ac:dyDescent="0.25">
      <c r="A1948"/>
      <c r="B1948"/>
      <c r="C1948"/>
      <c r="D1948"/>
      <c r="E1948"/>
      <c r="F1948"/>
      <c r="G1948"/>
      <c r="H1948"/>
      <c r="I1948"/>
      <c r="J1948"/>
      <c r="K1948"/>
      <c r="L1948"/>
      <c r="M1948"/>
      <c r="N1948"/>
      <c r="O1948"/>
      <c r="P1948" s="31"/>
    </row>
    <row r="1949" spans="1:16" ht="15" x14ac:dyDescent="0.25">
      <c r="A1949"/>
      <c r="B1949"/>
      <c r="C1949"/>
      <c r="D1949"/>
      <c r="E1949"/>
      <c r="F1949"/>
      <c r="G1949"/>
      <c r="H1949"/>
      <c r="I1949"/>
      <c r="J1949"/>
      <c r="K1949"/>
      <c r="L1949"/>
      <c r="M1949"/>
      <c r="N1949"/>
      <c r="O1949"/>
      <c r="P1949" s="31"/>
    </row>
    <row r="1950" spans="1:16" ht="15" x14ac:dyDescent="0.25">
      <c r="A1950"/>
      <c r="B1950"/>
      <c r="C1950"/>
      <c r="D1950"/>
      <c r="E1950"/>
      <c r="F1950"/>
      <c r="G1950"/>
      <c r="H1950"/>
      <c r="I1950"/>
      <c r="J1950"/>
      <c r="K1950"/>
      <c r="L1950"/>
      <c r="M1950"/>
      <c r="N1950"/>
      <c r="O1950"/>
      <c r="P1950" s="31"/>
    </row>
    <row r="1951" spans="1:16" ht="15" x14ac:dyDescent="0.25">
      <c r="A1951"/>
      <c r="B1951"/>
      <c r="C1951"/>
      <c r="D1951"/>
      <c r="E1951"/>
      <c r="F1951"/>
      <c r="G1951"/>
      <c r="H1951"/>
      <c r="I1951"/>
      <c r="J1951"/>
      <c r="K1951"/>
      <c r="L1951"/>
      <c r="M1951"/>
      <c r="N1951"/>
      <c r="O1951"/>
      <c r="P1951" s="31"/>
    </row>
    <row r="1952" spans="1:16" ht="15" x14ac:dyDescent="0.25">
      <c r="A1952"/>
      <c r="B1952"/>
      <c r="C1952"/>
      <c r="D1952"/>
      <c r="E1952"/>
      <c r="F1952"/>
      <c r="G1952"/>
      <c r="H1952"/>
      <c r="I1952"/>
      <c r="J1952"/>
      <c r="K1952"/>
      <c r="L1952"/>
      <c r="M1952"/>
      <c r="N1952"/>
      <c r="O1952"/>
      <c r="P1952" s="31"/>
    </row>
    <row r="1953" spans="1:16" ht="15" x14ac:dyDescent="0.25">
      <c r="A1953"/>
      <c r="B1953"/>
      <c r="C1953"/>
      <c r="D1953"/>
      <c r="E1953"/>
      <c r="F1953"/>
      <c r="G1953"/>
      <c r="H1953"/>
      <c r="I1953"/>
      <c r="J1953"/>
      <c r="K1953"/>
      <c r="L1953"/>
      <c r="M1953"/>
      <c r="N1953"/>
      <c r="O1953"/>
      <c r="P1953" s="31"/>
    </row>
    <row r="1954" spans="1:16" ht="15" x14ac:dyDescent="0.25">
      <c r="A1954"/>
      <c r="B1954"/>
      <c r="C1954"/>
      <c r="D1954"/>
      <c r="E1954"/>
      <c r="F1954"/>
      <c r="G1954"/>
      <c r="H1954"/>
      <c r="I1954"/>
      <c r="J1954"/>
      <c r="K1954"/>
      <c r="L1954"/>
      <c r="M1954"/>
      <c r="N1954"/>
      <c r="O1954"/>
      <c r="P1954" s="31"/>
    </row>
    <row r="1955" spans="1:16" ht="15" x14ac:dyDescent="0.25">
      <c r="A1955"/>
      <c r="B1955"/>
      <c r="C1955"/>
      <c r="D1955"/>
      <c r="E1955"/>
      <c r="F1955"/>
      <c r="G1955"/>
      <c r="H1955"/>
      <c r="I1955"/>
      <c r="J1955"/>
      <c r="K1955"/>
      <c r="L1955"/>
      <c r="M1955"/>
      <c r="N1955"/>
      <c r="O1955"/>
      <c r="P1955" s="31"/>
    </row>
    <row r="1956" spans="1:16" ht="15" x14ac:dyDescent="0.25">
      <c r="A1956"/>
      <c r="B1956"/>
      <c r="C1956"/>
      <c r="D1956"/>
      <c r="E1956"/>
      <c r="F1956"/>
      <c r="G1956"/>
      <c r="H1956"/>
      <c r="I1956"/>
      <c r="J1956"/>
      <c r="K1956"/>
      <c r="L1956"/>
      <c r="M1956"/>
      <c r="N1956"/>
      <c r="O1956"/>
      <c r="P1956" s="31"/>
    </row>
    <row r="1957" spans="1:16" ht="15" x14ac:dyDescent="0.25">
      <c r="A1957"/>
      <c r="B1957"/>
      <c r="C1957"/>
      <c r="D1957"/>
      <c r="E1957"/>
      <c r="F1957"/>
      <c r="G1957"/>
      <c r="H1957"/>
      <c r="I1957"/>
      <c r="J1957"/>
      <c r="K1957"/>
      <c r="L1957"/>
      <c r="M1957"/>
      <c r="N1957"/>
      <c r="O1957"/>
      <c r="P1957" s="31"/>
    </row>
    <row r="1958" spans="1:16" ht="15" x14ac:dyDescent="0.25">
      <c r="A1958"/>
      <c r="B1958"/>
      <c r="C1958"/>
      <c r="D1958"/>
      <c r="E1958"/>
      <c r="F1958"/>
      <c r="G1958"/>
      <c r="H1958"/>
      <c r="I1958"/>
      <c r="J1958"/>
      <c r="K1958"/>
      <c r="L1958"/>
      <c r="M1958"/>
      <c r="N1958"/>
      <c r="O1958"/>
      <c r="P1958" s="31"/>
    </row>
    <row r="1959" spans="1:16" ht="15" x14ac:dyDescent="0.25">
      <c r="A1959"/>
      <c r="B1959"/>
      <c r="C1959"/>
      <c r="D1959"/>
      <c r="E1959"/>
      <c r="F1959"/>
      <c r="G1959"/>
      <c r="H1959"/>
      <c r="I1959"/>
      <c r="J1959"/>
      <c r="K1959"/>
      <c r="L1959"/>
      <c r="M1959"/>
      <c r="N1959"/>
      <c r="O1959"/>
      <c r="P1959" s="31"/>
    </row>
    <row r="1960" spans="1:16" ht="15" x14ac:dyDescent="0.25">
      <c r="A1960"/>
      <c r="B1960"/>
      <c r="C1960"/>
      <c r="D1960"/>
      <c r="E1960"/>
      <c r="F1960"/>
      <c r="G1960"/>
      <c r="H1960"/>
      <c r="I1960"/>
      <c r="J1960"/>
      <c r="K1960"/>
      <c r="L1960"/>
      <c r="M1960"/>
      <c r="N1960"/>
      <c r="O1960"/>
      <c r="P1960" s="31"/>
    </row>
    <row r="1961" spans="1:16" ht="15" x14ac:dyDescent="0.25">
      <c r="A1961"/>
      <c r="B1961"/>
      <c r="C1961"/>
      <c r="D1961"/>
      <c r="E1961"/>
      <c r="F1961"/>
      <c r="G1961"/>
      <c r="H1961"/>
      <c r="I1961"/>
      <c r="J1961"/>
      <c r="K1961"/>
      <c r="L1961"/>
      <c r="M1961"/>
      <c r="N1961"/>
      <c r="O1961"/>
      <c r="P1961" s="31"/>
    </row>
    <row r="1962" spans="1:16" ht="15" x14ac:dyDescent="0.25">
      <c r="A1962"/>
      <c r="B1962"/>
      <c r="C1962"/>
      <c r="D1962"/>
      <c r="E1962"/>
      <c r="F1962"/>
      <c r="G1962"/>
      <c r="H1962"/>
      <c r="I1962"/>
      <c r="J1962"/>
      <c r="K1962"/>
      <c r="L1962"/>
      <c r="M1962"/>
      <c r="N1962"/>
      <c r="O1962"/>
      <c r="P1962" s="31"/>
    </row>
    <row r="1963" spans="1:16" ht="15" x14ac:dyDescent="0.25">
      <c r="A1963"/>
      <c r="B1963"/>
      <c r="C1963"/>
      <c r="D1963"/>
      <c r="E1963"/>
      <c r="F1963"/>
      <c r="G1963"/>
      <c r="H1963"/>
      <c r="I1963"/>
      <c r="J1963"/>
      <c r="K1963"/>
      <c r="L1963"/>
      <c r="M1963"/>
      <c r="N1963"/>
      <c r="O1963"/>
      <c r="P1963" s="31"/>
    </row>
    <row r="1964" spans="1:16" ht="15" x14ac:dyDescent="0.25">
      <c r="A1964"/>
      <c r="B1964"/>
      <c r="C1964"/>
      <c r="D1964"/>
      <c r="E1964"/>
      <c r="F1964"/>
      <c r="G1964"/>
      <c r="H1964"/>
      <c r="I1964"/>
      <c r="J1964"/>
      <c r="K1964"/>
      <c r="L1964"/>
      <c r="M1964"/>
      <c r="N1964"/>
      <c r="O1964"/>
      <c r="P1964" s="31"/>
    </row>
    <row r="1965" spans="1:16" ht="15" x14ac:dyDescent="0.25">
      <c r="A1965"/>
      <c r="B1965"/>
      <c r="C1965"/>
      <c r="D1965"/>
      <c r="E1965"/>
      <c r="F1965"/>
      <c r="G1965"/>
      <c r="H1965"/>
      <c r="I1965"/>
      <c r="J1965"/>
      <c r="K1965"/>
      <c r="L1965"/>
      <c r="M1965"/>
      <c r="N1965"/>
      <c r="O1965"/>
      <c r="P1965" s="31"/>
    </row>
    <row r="1966" spans="1:16" ht="15" x14ac:dyDescent="0.25">
      <c r="A1966"/>
      <c r="B1966"/>
      <c r="C1966"/>
      <c r="D1966"/>
      <c r="E1966"/>
      <c r="F1966"/>
      <c r="G1966"/>
      <c r="H1966"/>
      <c r="I1966"/>
      <c r="J1966"/>
      <c r="K1966"/>
      <c r="L1966"/>
      <c r="M1966"/>
      <c r="N1966"/>
      <c r="O1966"/>
      <c r="P1966" s="31"/>
    </row>
    <row r="1967" spans="1:16" ht="15" x14ac:dyDescent="0.25">
      <c r="A1967"/>
      <c r="B1967"/>
      <c r="C1967"/>
      <c r="D1967"/>
      <c r="E1967"/>
      <c r="F1967"/>
      <c r="G1967"/>
      <c r="H1967"/>
      <c r="I1967"/>
      <c r="J1967"/>
      <c r="K1967"/>
      <c r="L1967"/>
      <c r="M1967"/>
      <c r="N1967"/>
      <c r="O1967"/>
      <c r="P1967" s="31"/>
    </row>
    <row r="1968" spans="1:16" ht="15" x14ac:dyDescent="0.25">
      <c r="A1968"/>
      <c r="B1968"/>
      <c r="C1968"/>
      <c r="D1968"/>
      <c r="E1968"/>
      <c r="F1968"/>
      <c r="G1968"/>
      <c r="H1968"/>
      <c r="I1968"/>
      <c r="J1968"/>
      <c r="K1968"/>
      <c r="L1968"/>
      <c r="M1968"/>
      <c r="N1968"/>
      <c r="O1968"/>
      <c r="P1968" s="31"/>
    </row>
    <row r="1969" spans="1:16" ht="15" x14ac:dyDescent="0.25">
      <c r="A1969"/>
      <c r="B1969"/>
      <c r="C1969"/>
      <c r="D1969"/>
      <c r="E1969"/>
      <c r="F1969"/>
      <c r="G1969"/>
      <c r="H1969"/>
      <c r="I1969"/>
      <c r="J1969"/>
      <c r="K1969"/>
      <c r="L1969"/>
      <c r="M1969"/>
      <c r="N1969"/>
      <c r="O1969"/>
      <c r="P1969" s="31"/>
    </row>
    <row r="1970" spans="1:16" ht="15" x14ac:dyDescent="0.25">
      <c r="A1970"/>
      <c r="B1970"/>
      <c r="C1970"/>
      <c r="D1970"/>
      <c r="E1970"/>
      <c r="F1970"/>
      <c r="G1970"/>
      <c r="H1970"/>
      <c r="I1970"/>
      <c r="J1970"/>
      <c r="K1970"/>
      <c r="L1970"/>
      <c r="M1970"/>
      <c r="N1970"/>
      <c r="O1970"/>
      <c r="P1970" s="31"/>
    </row>
    <row r="1971" spans="1:16" ht="15" x14ac:dyDescent="0.25">
      <c r="A1971"/>
      <c r="B1971"/>
      <c r="C1971"/>
      <c r="D1971"/>
      <c r="E1971"/>
      <c r="F1971"/>
      <c r="G1971"/>
      <c r="H1971"/>
      <c r="I1971"/>
      <c r="J1971"/>
      <c r="K1971"/>
      <c r="L1971"/>
      <c r="M1971"/>
      <c r="N1971"/>
      <c r="O1971"/>
      <c r="P1971" s="31"/>
    </row>
    <row r="1972" spans="1:16" ht="15" x14ac:dyDescent="0.25">
      <c r="A1972"/>
      <c r="B1972"/>
      <c r="C1972"/>
      <c r="D1972"/>
      <c r="E1972"/>
      <c r="F1972"/>
      <c r="G1972"/>
      <c r="H1972"/>
      <c r="I1972"/>
      <c r="J1972"/>
      <c r="K1972"/>
      <c r="L1972"/>
      <c r="M1972"/>
      <c r="N1972"/>
      <c r="O1972"/>
      <c r="P1972" s="31"/>
    </row>
    <row r="1973" spans="1:16" ht="15" x14ac:dyDescent="0.25">
      <c r="A1973"/>
      <c r="B1973"/>
      <c r="C1973"/>
      <c r="D1973"/>
      <c r="E1973"/>
      <c r="F1973"/>
      <c r="G1973"/>
      <c r="H1973"/>
      <c r="I1973"/>
      <c r="J1973"/>
      <c r="K1973"/>
      <c r="L1973"/>
      <c r="M1973"/>
      <c r="N1973"/>
      <c r="O1973"/>
      <c r="P1973" s="31"/>
    </row>
    <row r="1974" spans="1:16" ht="15" x14ac:dyDescent="0.25">
      <c r="A1974"/>
      <c r="B1974"/>
      <c r="C1974"/>
      <c r="D1974"/>
      <c r="E1974"/>
      <c r="F1974"/>
      <c r="G1974"/>
      <c r="H1974"/>
      <c r="I1974"/>
      <c r="J1974"/>
      <c r="K1974"/>
      <c r="L1974"/>
      <c r="M1974"/>
      <c r="N1974"/>
      <c r="O1974"/>
      <c r="P1974" s="31"/>
    </row>
    <row r="1975" spans="1:16" ht="15" x14ac:dyDescent="0.25">
      <c r="A1975"/>
      <c r="B1975"/>
      <c r="C1975"/>
      <c r="D1975"/>
      <c r="E1975"/>
      <c r="F1975"/>
      <c r="G1975"/>
      <c r="H1975"/>
      <c r="I1975"/>
      <c r="J1975"/>
      <c r="K1975"/>
      <c r="L1975"/>
      <c r="M1975"/>
      <c r="N1975"/>
      <c r="O1975"/>
      <c r="P1975" s="31"/>
    </row>
    <row r="1976" spans="1:16" ht="15" x14ac:dyDescent="0.25">
      <c r="A1976"/>
      <c r="B1976"/>
      <c r="C1976"/>
      <c r="D1976"/>
      <c r="E1976"/>
      <c r="F1976"/>
      <c r="G1976"/>
      <c r="H1976"/>
      <c r="I1976"/>
      <c r="J1976"/>
      <c r="K1976"/>
      <c r="L1976"/>
      <c r="M1976"/>
      <c r="N1976"/>
      <c r="O1976"/>
      <c r="P1976" s="31"/>
    </row>
    <row r="1977" spans="1:16" ht="15" x14ac:dyDescent="0.25">
      <c r="A1977"/>
      <c r="B1977"/>
      <c r="C1977"/>
      <c r="D1977"/>
      <c r="E1977"/>
      <c r="F1977"/>
      <c r="G1977"/>
      <c r="H1977"/>
      <c r="I1977"/>
      <c r="J1977"/>
      <c r="K1977"/>
      <c r="L1977"/>
      <c r="M1977"/>
      <c r="N1977"/>
      <c r="O1977"/>
      <c r="P1977" s="31"/>
    </row>
    <row r="1978" spans="1:16" ht="15" x14ac:dyDescent="0.25">
      <c r="A1978"/>
      <c r="B1978"/>
      <c r="C1978"/>
      <c r="D1978"/>
      <c r="E1978"/>
      <c r="F1978"/>
      <c r="G1978"/>
      <c r="H1978"/>
      <c r="I1978"/>
      <c r="J1978"/>
      <c r="K1978"/>
      <c r="L1978"/>
      <c r="M1978"/>
      <c r="N1978"/>
      <c r="O1978"/>
      <c r="P1978" s="31"/>
    </row>
    <row r="1979" spans="1:16" ht="15" x14ac:dyDescent="0.25">
      <c r="A1979"/>
      <c r="B1979"/>
      <c r="C1979"/>
      <c r="D1979"/>
      <c r="E1979"/>
      <c r="F1979"/>
      <c r="G1979"/>
      <c r="H1979"/>
      <c r="I1979"/>
      <c r="J1979"/>
      <c r="K1979"/>
      <c r="L1979"/>
      <c r="M1979"/>
      <c r="N1979"/>
      <c r="O1979"/>
      <c r="P1979" s="31"/>
    </row>
    <row r="1980" spans="1:16" ht="15" x14ac:dyDescent="0.25">
      <c r="A1980"/>
      <c r="B1980"/>
      <c r="C1980"/>
      <c r="D1980"/>
      <c r="E1980"/>
      <c r="F1980"/>
      <c r="G1980"/>
      <c r="H1980"/>
      <c r="I1980"/>
      <c r="J1980"/>
      <c r="K1980"/>
      <c r="L1980"/>
      <c r="M1980"/>
      <c r="N1980"/>
      <c r="O1980"/>
      <c r="P1980" s="31"/>
    </row>
    <row r="1981" spans="1:16" ht="15" x14ac:dyDescent="0.25">
      <c r="A1981"/>
      <c r="B1981"/>
      <c r="C1981"/>
      <c r="D1981"/>
      <c r="E1981"/>
      <c r="F1981"/>
      <c r="G1981"/>
      <c r="H1981"/>
      <c r="I1981"/>
      <c r="J1981"/>
      <c r="K1981"/>
      <c r="L1981"/>
      <c r="M1981"/>
      <c r="N1981"/>
      <c r="O1981"/>
      <c r="P1981" s="31"/>
    </row>
    <row r="1982" spans="1:16" ht="15" x14ac:dyDescent="0.25">
      <c r="A1982"/>
      <c r="B1982"/>
      <c r="C1982"/>
      <c r="D1982"/>
      <c r="E1982"/>
      <c r="F1982"/>
      <c r="G1982"/>
      <c r="H1982"/>
      <c r="I1982"/>
      <c r="J1982"/>
      <c r="K1982"/>
      <c r="L1982"/>
      <c r="M1982"/>
      <c r="N1982"/>
      <c r="O1982"/>
      <c r="P1982" s="31"/>
    </row>
    <row r="1983" spans="1:16" ht="15" x14ac:dyDescent="0.25">
      <c r="A1983"/>
      <c r="B1983"/>
      <c r="C1983"/>
      <c r="D1983"/>
      <c r="E1983"/>
      <c r="F1983"/>
      <c r="G1983"/>
      <c r="H1983"/>
      <c r="I1983"/>
      <c r="J1983"/>
      <c r="K1983"/>
      <c r="L1983"/>
      <c r="M1983"/>
      <c r="N1983"/>
      <c r="O1983"/>
      <c r="P1983" s="31"/>
    </row>
    <row r="1984" spans="1:16" ht="15" x14ac:dyDescent="0.25">
      <c r="A1984"/>
      <c r="B1984"/>
      <c r="C1984"/>
      <c r="D1984"/>
      <c r="E1984"/>
      <c r="F1984"/>
      <c r="G1984"/>
      <c r="H1984"/>
      <c r="I1984"/>
      <c r="J1984"/>
      <c r="K1984"/>
      <c r="L1984"/>
      <c r="M1984"/>
      <c r="N1984"/>
      <c r="O1984"/>
      <c r="P1984" s="31"/>
    </row>
    <row r="1985" spans="1:16" ht="15" x14ac:dyDescent="0.25">
      <c r="A1985"/>
      <c r="B1985"/>
      <c r="C1985"/>
      <c r="D1985"/>
      <c r="E1985"/>
      <c r="F1985"/>
      <c r="G1985"/>
      <c r="H1985"/>
      <c r="I1985"/>
      <c r="J1985"/>
      <c r="K1985"/>
      <c r="L1985"/>
      <c r="M1985"/>
      <c r="N1985"/>
      <c r="O1985"/>
      <c r="P1985" s="31"/>
    </row>
    <row r="1986" spans="1:16" ht="15" x14ac:dyDescent="0.25">
      <c r="A1986"/>
      <c r="B1986"/>
      <c r="C1986"/>
      <c r="D1986"/>
      <c r="E1986"/>
      <c r="F1986"/>
      <c r="G1986"/>
      <c r="H1986"/>
      <c r="I1986"/>
      <c r="J1986"/>
      <c r="K1986"/>
      <c r="L1986"/>
      <c r="M1986"/>
      <c r="N1986"/>
      <c r="O1986"/>
      <c r="P1986" s="31"/>
    </row>
    <row r="1987" spans="1:16" ht="15" x14ac:dyDescent="0.25">
      <c r="A1987"/>
      <c r="B1987"/>
      <c r="C1987"/>
      <c r="D1987"/>
      <c r="E1987"/>
      <c r="F1987"/>
      <c r="G1987"/>
      <c r="H1987"/>
      <c r="I1987"/>
      <c r="J1987"/>
      <c r="K1987"/>
      <c r="L1987"/>
      <c r="M1987"/>
      <c r="N1987"/>
      <c r="O1987"/>
      <c r="P1987" s="31"/>
    </row>
    <row r="1988" spans="1:16" ht="15" x14ac:dyDescent="0.25">
      <c r="A1988"/>
      <c r="B1988"/>
      <c r="C1988"/>
      <c r="D1988"/>
      <c r="E1988"/>
      <c r="F1988"/>
      <c r="G1988"/>
      <c r="H1988"/>
      <c r="I1988"/>
      <c r="J1988"/>
      <c r="K1988"/>
      <c r="L1988"/>
      <c r="M1988"/>
      <c r="N1988"/>
      <c r="O1988"/>
      <c r="P1988" s="31"/>
    </row>
    <row r="1989" spans="1:16" ht="15" x14ac:dyDescent="0.25">
      <c r="A1989"/>
      <c r="B1989"/>
      <c r="C1989"/>
      <c r="D1989"/>
      <c r="E1989"/>
      <c r="F1989"/>
      <c r="G1989"/>
      <c r="H1989"/>
      <c r="I1989"/>
      <c r="J1989"/>
      <c r="K1989"/>
      <c r="L1989"/>
      <c r="M1989"/>
      <c r="N1989"/>
      <c r="O1989"/>
      <c r="P1989" s="31"/>
    </row>
    <row r="1990" spans="1:16" ht="15" x14ac:dyDescent="0.25">
      <c r="A1990"/>
      <c r="B1990"/>
      <c r="C1990"/>
      <c r="D1990"/>
      <c r="E1990"/>
      <c r="F1990"/>
      <c r="G1990"/>
      <c r="H1990"/>
      <c r="I1990"/>
      <c r="J1990"/>
      <c r="K1990"/>
      <c r="L1990"/>
      <c r="M1990"/>
      <c r="N1990"/>
      <c r="O1990"/>
      <c r="P1990" s="31"/>
    </row>
    <row r="1991" spans="1:16" ht="15" x14ac:dyDescent="0.25">
      <c r="A1991"/>
      <c r="B1991"/>
      <c r="C1991"/>
      <c r="D1991"/>
      <c r="E1991"/>
      <c r="F1991"/>
      <c r="G1991"/>
      <c r="H1991"/>
      <c r="I1991"/>
      <c r="J1991"/>
      <c r="K1991"/>
      <c r="L1991"/>
      <c r="M1991"/>
      <c r="N1991"/>
      <c r="O1991"/>
      <c r="P1991" s="31"/>
    </row>
    <row r="1992" spans="1:16" ht="15" x14ac:dyDescent="0.25">
      <c r="A1992"/>
      <c r="B1992"/>
      <c r="C1992"/>
      <c r="D1992"/>
      <c r="E1992"/>
      <c r="F1992"/>
      <c r="G1992"/>
      <c r="H1992"/>
      <c r="I1992"/>
      <c r="J1992"/>
      <c r="K1992"/>
      <c r="L1992"/>
      <c r="M1992"/>
      <c r="N1992"/>
      <c r="O1992"/>
      <c r="P1992" s="31"/>
    </row>
    <row r="1993" spans="1:16" ht="15" x14ac:dyDescent="0.25">
      <c r="A1993"/>
      <c r="B1993"/>
      <c r="C1993"/>
      <c r="D1993"/>
      <c r="E1993"/>
      <c r="F1993"/>
      <c r="G1993"/>
      <c r="H1993"/>
      <c r="I1993"/>
      <c r="J1993"/>
      <c r="K1993"/>
      <c r="L1993"/>
      <c r="M1993"/>
      <c r="N1993"/>
      <c r="O1993"/>
      <c r="P1993" s="31"/>
    </row>
    <row r="1994" spans="1:16" ht="15" x14ac:dyDescent="0.25">
      <c r="A1994"/>
      <c r="B1994"/>
      <c r="C1994"/>
      <c r="D1994"/>
      <c r="E1994"/>
      <c r="F1994"/>
      <c r="G1994"/>
      <c r="H1994"/>
      <c r="I1994"/>
      <c r="J1994"/>
      <c r="K1994"/>
      <c r="L1994"/>
      <c r="M1994"/>
      <c r="N1994"/>
      <c r="O1994"/>
      <c r="P1994" s="31"/>
    </row>
    <row r="1995" spans="1:16" ht="15" x14ac:dyDescent="0.25">
      <c r="A1995"/>
      <c r="B1995"/>
      <c r="C1995"/>
      <c r="D1995"/>
      <c r="E1995"/>
      <c r="F1995"/>
      <c r="G1995"/>
      <c r="H1995"/>
      <c r="I1995"/>
      <c r="J1995"/>
      <c r="K1995"/>
      <c r="L1995"/>
      <c r="M1995"/>
      <c r="N1995"/>
      <c r="O1995"/>
      <c r="P1995" s="31"/>
    </row>
    <row r="1996" spans="1:16" ht="15" x14ac:dyDescent="0.25">
      <c r="A1996"/>
      <c r="B1996"/>
      <c r="C1996"/>
      <c r="D1996"/>
      <c r="E1996"/>
      <c r="F1996"/>
      <c r="G1996"/>
      <c r="H1996"/>
      <c r="I1996"/>
      <c r="J1996"/>
      <c r="K1996"/>
      <c r="L1996"/>
      <c r="M1996"/>
      <c r="N1996"/>
      <c r="O1996"/>
      <c r="P1996" s="31"/>
    </row>
    <row r="1997" spans="1:16" ht="15" x14ac:dyDescent="0.25">
      <c r="A1997"/>
      <c r="B1997"/>
      <c r="C1997"/>
      <c r="D1997"/>
      <c r="E1997"/>
      <c r="F1997"/>
      <c r="G1997"/>
      <c r="H1997"/>
      <c r="I1997"/>
      <c r="J1997"/>
      <c r="K1997"/>
      <c r="L1997"/>
      <c r="M1997"/>
      <c r="N1997"/>
      <c r="O1997"/>
      <c r="P1997" s="31"/>
    </row>
    <row r="1998" spans="1:16" ht="15" x14ac:dyDescent="0.25">
      <c r="A1998"/>
      <c r="B1998"/>
      <c r="C1998"/>
      <c r="D1998"/>
      <c r="E1998"/>
      <c r="F1998"/>
      <c r="G1998"/>
      <c r="H1998"/>
      <c r="I1998"/>
      <c r="J1998"/>
      <c r="K1998"/>
      <c r="L1998"/>
      <c r="M1998"/>
      <c r="N1998"/>
      <c r="O1998"/>
      <c r="P1998" s="31"/>
    </row>
    <row r="1999" spans="1:16" ht="15" x14ac:dyDescent="0.25">
      <c r="A1999"/>
      <c r="B1999"/>
      <c r="C1999"/>
      <c r="D1999"/>
      <c r="E1999"/>
      <c r="F1999"/>
      <c r="G1999"/>
      <c r="H1999"/>
      <c r="I1999"/>
      <c r="J1999"/>
      <c r="K1999"/>
      <c r="L1999"/>
      <c r="M1999"/>
      <c r="N1999"/>
      <c r="O1999"/>
      <c r="P1999" s="31"/>
    </row>
    <row r="2000" spans="1:16" ht="15" x14ac:dyDescent="0.25">
      <c r="A2000"/>
      <c r="B2000"/>
      <c r="C2000"/>
      <c r="D2000"/>
      <c r="E2000"/>
      <c r="F2000"/>
      <c r="G2000"/>
      <c r="H2000"/>
      <c r="I2000"/>
      <c r="J2000"/>
      <c r="K2000"/>
      <c r="L2000"/>
      <c r="M2000"/>
      <c r="N2000"/>
      <c r="O2000"/>
      <c r="P2000" s="31"/>
    </row>
    <row r="2001" spans="1:16" ht="15" x14ac:dyDescent="0.25">
      <c r="A2001"/>
      <c r="B2001"/>
      <c r="C2001"/>
      <c r="D2001"/>
      <c r="E2001"/>
      <c r="F2001"/>
      <c r="G2001"/>
      <c r="H2001"/>
      <c r="I2001"/>
      <c r="J2001"/>
      <c r="K2001"/>
      <c r="L2001"/>
      <c r="M2001"/>
      <c r="N2001"/>
      <c r="O2001"/>
      <c r="P2001" s="31"/>
    </row>
    <row r="2002" spans="1:16" ht="15" x14ac:dyDescent="0.25">
      <c r="A2002"/>
      <c r="B2002"/>
      <c r="C2002"/>
      <c r="D2002"/>
      <c r="E2002"/>
      <c r="F2002"/>
      <c r="G2002"/>
      <c r="H2002"/>
      <c r="I2002"/>
      <c r="J2002"/>
      <c r="K2002"/>
      <c r="L2002"/>
      <c r="M2002"/>
      <c r="N2002"/>
      <c r="O2002"/>
      <c r="P2002" s="31"/>
    </row>
    <row r="2003" spans="1:16" ht="15" x14ac:dyDescent="0.25">
      <c r="A2003"/>
      <c r="B2003"/>
      <c r="C2003"/>
      <c r="D2003"/>
      <c r="E2003"/>
      <c r="F2003"/>
      <c r="G2003"/>
      <c r="H2003"/>
      <c r="I2003"/>
      <c r="J2003"/>
      <c r="K2003"/>
      <c r="L2003"/>
      <c r="M2003"/>
      <c r="N2003"/>
      <c r="O2003"/>
      <c r="P2003" s="31"/>
    </row>
    <row r="2004" spans="1:16" ht="15" x14ac:dyDescent="0.25">
      <c r="A2004"/>
      <c r="B2004"/>
      <c r="C2004"/>
      <c r="D2004"/>
      <c r="E2004"/>
      <c r="F2004"/>
      <c r="G2004"/>
      <c r="H2004"/>
      <c r="I2004"/>
      <c r="J2004"/>
      <c r="K2004"/>
      <c r="L2004"/>
      <c r="M2004"/>
      <c r="N2004"/>
      <c r="O2004"/>
      <c r="P2004" s="31"/>
    </row>
    <row r="2005" spans="1:16" ht="15" x14ac:dyDescent="0.25">
      <c r="A2005"/>
      <c r="B2005"/>
      <c r="C2005"/>
      <c r="D2005"/>
      <c r="E2005"/>
      <c r="F2005"/>
      <c r="G2005"/>
      <c r="H2005"/>
      <c r="I2005"/>
      <c r="J2005"/>
      <c r="K2005"/>
      <c r="L2005"/>
      <c r="M2005"/>
      <c r="N2005"/>
      <c r="O2005"/>
      <c r="P2005" s="31"/>
    </row>
    <row r="2006" spans="1:16" ht="15" x14ac:dyDescent="0.25">
      <c r="A2006"/>
      <c r="B2006"/>
      <c r="C2006"/>
      <c r="D2006"/>
      <c r="E2006"/>
      <c r="F2006"/>
      <c r="G2006"/>
      <c r="H2006"/>
      <c r="I2006"/>
      <c r="J2006"/>
      <c r="K2006"/>
      <c r="L2006"/>
      <c r="M2006"/>
      <c r="N2006"/>
      <c r="O2006"/>
      <c r="P2006" s="31"/>
    </row>
    <row r="2007" spans="1:16" ht="15" x14ac:dyDescent="0.25">
      <c r="A2007"/>
      <c r="B2007"/>
      <c r="C2007"/>
      <c r="D2007"/>
      <c r="E2007"/>
      <c r="F2007"/>
      <c r="G2007"/>
      <c r="H2007"/>
      <c r="I2007"/>
      <c r="J2007"/>
      <c r="K2007"/>
      <c r="L2007"/>
      <c r="M2007"/>
      <c r="N2007"/>
      <c r="O2007"/>
      <c r="P2007" s="31"/>
    </row>
    <row r="2008" spans="1:16" ht="15" x14ac:dyDescent="0.25">
      <c r="A2008"/>
      <c r="B2008"/>
      <c r="C2008"/>
      <c r="D2008"/>
      <c r="E2008"/>
      <c r="F2008"/>
      <c r="G2008"/>
      <c r="H2008"/>
      <c r="I2008"/>
      <c r="J2008"/>
      <c r="K2008"/>
      <c r="L2008"/>
      <c r="M2008"/>
      <c r="N2008"/>
      <c r="O2008"/>
      <c r="P2008" s="31"/>
    </row>
    <row r="2009" spans="1:16" ht="15" x14ac:dyDescent="0.25">
      <c r="A2009"/>
      <c r="B2009"/>
      <c r="C2009"/>
      <c r="D2009"/>
      <c r="E2009"/>
      <c r="F2009"/>
      <c r="G2009"/>
      <c r="H2009"/>
      <c r="I2009"/>
      <c r="J2009"/>
      <c r="K2009"/>
      <c r="L2009"/>
      <c r="M2009"/>
      <c r="N2009"/>
      <c r="O2009"/>
      <c r="P2009" s="31"/>
    </row>
    <row r="2010" spans="1:16" ht="15" x14ac:dyDescent="0.25">
      <c r="A2010"/>
      <c r="B2010"/>
      <c r="C2010"/>
      <c r="D2010"/>
      <c r="E2010"/>
      <c r="F2010"/>
      <c r="G2010"/>
      <c r="H2010"/>
      <c r="I2010"/>
      <c r="J2010"/>
      <c r="K2010"/>
      <c r="L2010"/>
      <c r="M2010"/>
      <c r="N2010"/>
      <c r="O2010"/>
      <c r="P2010" s="31"/>
    </row>
    <row r="2011" spans="1:16" ht="15" x14ac:dyDescent="0.25">
      <c r="A2011"/>
      <c r="B2011"/>
      <c r="C2011"/>
      <c r="D2011"/>
      <c r="E2011"/>
      <c r="F2011"/>
      <c r="G2011"/>
      <c r="H2011"/>
      <c r="I2011"/>
      <c r="J2011"/>
      <c r="K2011"/>
      <c r="L2011"/>
      <c r="M2011"/>
      <c r="N2011"/>
      <c r="O2011"/>
      <c r="P2011" s="31"/>
    </row>
    <row r="2012" spans="1:16" ht="15" x14ac:dyDescent="0.25">
      <c r="A2012"/>
      <c r="B2012"/>
      <c r="C2012"/>
      <c r="D2012"/>
      <c r="E2012"/>
      <c r="F2012"/>
      <c r="G2012"/>
      <c r="H2012"/>
      <c r="I2012"/>
      <c r="J2012"/>
      <c r="K2012"/>
      <c r="L2012"/>
      <c r="M2012"/>
      <c r="N2012"/>
      <c r="O2012"/>
      <c r="P2012" s="31"/>
    </row>
    <row r="2013" spans="1:16" ht="15" x14ac:dyDescent="0.25">
      <c r="A2013"/>
      <c r="B2013"/>
      <c r="C2013"/>
      <c r="D2013"/>
      <c r="E2013"/>
      <c r="F2013"/>
      <c r="G2013"/>
      <c r="H2013"/>
      <c r="I2013"/>
      <c r="J2013"/>
      <c r="K2013"/>
      <c r="L2013"/>
      <c r="M2013"/>
      <c r="N2013"/>
      <c r="O2013"/>
      <c r="P2013" s="31"/>
    </row>
    <row r="2014" spans="1:16" ht="15" x14ac:dyDescent="0.25">
      <c r="A2014"/>
      <c r="B2014"/>
      <c r="C2014"/>
      <c r="D2014"/>
      <c r="E2014"/>
      <c r="F2014"/>
      <c r="G2014"/>
      <c r="H2014"/>
      <c r="I2014"/>
      <c r="J2014"/>
      <c r="K2014"/>
      <c r="L2014"/>
      <c r="M2014"/>
      <c r="N2014"/>
      <c r="O2014"/>
      <c r="P2014" s="31"/>
    </row>
    <row r="2015" spans="1:16" ht="15" x14ac:dyDescent="0.25">
      <c r="A2015"/>
      <c r="B2015"/>
      <c r="C2015"/>
      <c r="D2015"/>
      <c r="E2015"/>
      <c r="F2015"/>
      <c r="G2015"/>
      <c r="H2015"/>
      <c r="I2015"/>
      <c r="J2015"/>
      <c r="K2015"/>
      <c r="L2015"/>
      <c r="M2015"/>
      <c r="N2015"/>
      <c r="O2015"/>
      <c r="P2015" s="31"/>
    </row>
    <row r="2016" spans="1:16" ht="15" x14ac:dyDescent="0.25">
      <c r="A2016"/>
      <c r="B2016"/>
      <c r="C2016"/>
      <c r="D2016"/>
      <c r="E2016"/>
      <c r="F2016"/>
      <c r="G2016"/>
      <c r="H2016"/>
      <c r="I2016"/>
      <c r="J2016"/>
      <c r="K2016"/>
      <c r="L2016"/>
      <c r="M2016"/>
      <c r="N2016"/>
      <c r="O2016"/>
      <c r="P2016" s="31"/>
    </row>
    <row r="2017" spans="1:16" ht="15" x14ac:dyDescent="0.25">
      <c r="A2017"/>
      <c r="B2017"/>
      <c r="C2017"/>
      <c r="D2017"/>
      <c r="E2017"/>
      <c r="F2017"/>
      <c r="G2017"/>
      <c r="H2017"/>
      <c r="I2017"/>
      <c r="J2017"/>
      <c r="K2017"/>
      <c r="L2017"/>
      <c r="M2017"/>
      <c r="N2017"/>
      <c r="O2017"/>
      <c r="P2017" s="31"/>
    </row>
    <row r="2018" spans="1:16" ht="15" x14ac:dyDescent="0.25">
      <c r="A2018"/>
      <c r="B2018"/>
      <c r="C2018"/>
      <c r="D2018"/>
      <c r="E2018"/>
      <c r="F2018"/>
      <c r="G2018"/>
      <c r="H2018"/>
      <c r="I2018"/>
      <c r="J2018"/>
      <c r="K2018"/>
      <c r="L2018"/>
      <c r="M2018"/>
      <c r="N2018"/>
      <c r="O2018"/>
      <c r="P2018" s="31"/>
    </row>
    <row r="2019" spans="1:16" ht="15" x14ac:dyDescent="0.25">
      <c r="A2019"/>
      <c r="B2019"/>
      <c r="C2019"/>
      <c r="D2019"/>
      <c r="E2019"/>
      <c r="F2019"/>
      <c r="G2019"/>
      <c r="H2019"/>
      <c r="I2019"/>
      <c r="J2019"/>
      <c r="K2019"/>
      <c r="L2019"/>
      <c r="M2019"/>
      <c r="N2019"/>
      <c r="O2019"/>
      <c r="P2019" s="31"/>
    </row>
    <row r="2020" spans="1:16" ht="15" x14ac:dyDescent="0.25">
      <c r="A2020"/>
      <c r="B2020"/>
      <c r="C2020"/>
      <c r="D2020"/>
      <c r="E2020"/>
      <c r="F2020"/>
      <c r="G2020"/>
      <c r="H2020"/>
      <c r="I2020"/>
      <c r="J2020"/>
      <c r="K2020"/>
      <c r="L2020"/>
      <c r="M2020"/>
      <c r="N2020"/>
      <c r="O2020"/>
      <c r="P2020" s="31"/>
    </row>
    <row r="2021" spans="1:16" ht="15" x14ac:dyDescent="0.25">
      <c r="A2021"/>
      <c r="B2021"/>
      <c r="C2021"/>
      <c r="D2021"/>
      <c r="E2021"/>
      <c r="F2021"/>
      <c r="G2021"/>
      <c r="H2021"/>
      <c r="I2021"/>
      <c r="J2021"/>
      <c r="K2021"/>
      <c r="L2021"/>
      <c r="M2021"/>
      <c r="N2021"/>
      <c r="O2021"/>
      <c r="P2021" s="31"/>
    </row>
    <row r="2022" spans="1:16" ht="15" x14ac:dyDescent="0.25">
      <c r="A2022"/>
      <c r="B2022"/>
      <c r="C2022"/>
      <c r="D2022"/>
      <c r="E2022"/>
      <c r="F2022"/>
      <c r="G2022"/>
      <c r="H2022"/>
      <c r="I2022"/>
      <c r="J2022"/>
      <c r="K2022"/>
      <c r="L2022"/>
      <c r="M2022"/>
      <c r="N2022"/>
      <c r="O2022"/>
      <c r="P2022" s="31"/>
    </row>
    <row r="2023" spans="1:16" ht="15" x14ac:dyDescent="0.25">
      <c r="A2023"/>
      <c r="B2023"/>
      <c r="C2023"/>
      <c r="D2023"/>
      <c r="E2023"/>
      <c r="F2023"/>
      <c r="G2023"/>
      <c r="H2023"/>
      <c r="I2023"/>
      <c r="J2023"/>
      <c r="K2023"/>
      <c r="L2023"/>
      <c r="M2023"/>
      <c r="N2023"/>
      <c r="O2023"/>
      <c r="P2023" s="31"/>
    </row>
    <row r="2024" spans="1:16" ht="15" x14ac:dyDescent="0.25">
      <c r="A2024"/>
      <c r="B2024"/>
      <c r="C2024"/>
      <c r="D2024"/>
      <c r="E2024"/>
      <c r="F2024"/>
      <c r="G2024"/>
      <c r="H2024"/>
      <c r="I2024"/>
      <c r="J2024"/>
      <c r="K2024"/>
      <c r="L2024"/>
      <c r="M2024"/>
      <c r="N2024"/>
      <c r="O2024"/>
      <c r="P2024" s="31"/>
    </row>
    <row r="2025" spans="1:16" ht="15" x14ac:dyDescent="0.25">
      <c r="A2025"/>
      <c r="B2025"/>
      <c r="C2025"/>
      <c r="D2025"/>
      <c r="E2025"/>
      <c r="F2025"/>
      <c r="G2025"/>
      <c r="H2025"/>
      <c r="I2025"/>
      <c r="J2025"/>
      <c r="K2025"/>
      <c r="L2025"/>
      <c r="M2025"/>
      <c r="N2025"/>
      <c r="O2025"/>
      <c r="P2025" s="31"/>
    </row>
    <row r="2026" spans="1:16" ht="15" x14ac:dyDescent="0.25">
      <c r="A2026"/>
      <c r="B2026"/>
      <c r="C2026"/>
      <c r="D2026"/>
      <c r="E2026"/>
      <c r="F2026"/>
      <c r="G2026"/>
      <c r="H2026"/>
      <c r="I2026"/>
      <c r="J2026"/>
      <c r="K2026"/>
      <c r="L2026"/>
      <c r="M2026"/>
      <c r="N2026"/>
      <c r="O2026"/>
      <c r="P2026" s="31"/>
    </row>
    <row r="2027" spans="1:16" ht="15" x14ac:dyDescent="0.25">
      <c r="A2027"/>
      <c r="B2027"/>
      <c r="C2027"/>
      <c r="D2027"/>
      <c r="E2027"/>
      <c r="F2027"/>
      <c r="G2027"/>
      <c r="H2027"/>
      <c r="I2027"/>
      <c r="J2027"/>
      <c r="K2027"/>
      <c r="L2027"/>
      <c r="M2027"/>
      <c r="N2027"/>
      <c r="O2027"/>
      <c r="P2027" s="31"/>
    </row>
    <row r="2028" spans="1:16" ht="15" x14ac:dyDescent="0.25">
      <c r="A2028"/>
      <c r="B2028"/>
      <c r="C2028"/>
      <c r="D2028"/>
      <c r="E2028"/>
      <c r="F2028"/>
      <c r="G2028"/>
      <c r="H2028"/>
      <c r="I2028"/>
      <c r="J2028"/>
      <c r="K2028"/>
      <c r="L2028"/>
      <c r="M2028"/>
      <c r="N2028"/>
      <c r="O2028"/>
      <c r="P2028" s="31"/>
    </row>
    <row r="2029" spans="1:16" ht="15" x14ac:dyDescent="0.25">
      <c r="A2029"/>
      <c r="B2029"/>
      <c r="C2029"/>
      <c r="D2029"/>
      <c r="E2029"/>
      <c r="F2029"/>
      <c r="G2029"/>
      <c r="H2029"/>
      <c r="I2029"/>
      <c r="J2029"/>
      <c r="K2029"/>
      <c r="L2029"/>
      <c r="M2029"/>
      <c r="N2029"/>
      <c r="O2029"/>
      <c r="P2029" s="31"/>
    </row>
    <row r="2030" spans="1:16" ht="15" x14ac:dyDescent="0.25">
      <c r="A2030"/>
      <c r="B2030"/>
      <c r="C2030"/>
      <c r="D2030"/>
      <c r="E2030"/>
      <c r="F2030"/>
      <c r="G2030"/>
      <c r="H2030"/>
      <c r="I2030"/>
      <c r="J2030"/>
      <c r="K2030"/>
      <c r="L2030"/>
      <c r="M2030"/>
      <c r="N2030"/>
      <c r="O2030"/>
      <c r="P2030" s="31"/>
    </row>
    <row r="2031" spans="1:16" ht="15" x14ac:dyDescent="0.25">
      <c r="A2031"/>
      <c r="B2031"/>
      <c r="C2031"/>
      <c r="D2031"/>
      <c r="E2031"/>
      <c r="F2031"/>
      <c r="G2031"/>
      <c r="H2031"/>
      <c r="I2031"/>
      <c r="J2031"/>
      <c r="K2031"/>
      <c r="L2031"/>
      <c r="M2031"/>
      <c r="N2031"/>
      <c r="O2031"/>
      <c r="P2031" s="31"/>
    </row>
    <row r="2032" spans="1:16" ht="15" x14ac:dyDescent="0.25">
      <c r="A2032"/>
      <c r="B2032"/>
      <c r="C2032"/>
      <c r="D2032"/>
      <c r="E2032"/>
      <c r="F2032"/>
      <c r="G2032"/>
      <c r="H2032"/>
      <c r="I2032"/>
      <c r="J2032"/>
      <c r="K2032"/>
      <c r="L2032"/>
      <c r="M2032"/>
      <c r="N2032"/>
      <c r="O2032"/>
      <c r="P2032" s="31"/>
    </row>
    <row r="2033" spans="1:16" ht="15" x14ac:dyDescent="0.25">
      <c r="A2033"/>
      <c r="B2033"/>
      <c r="C2033"/>
      <c r="D2033"/>
      <c r="E2033"/>
      <c r="F2033"/>
      <c r="G2033"/>
      <c r="H2033"/>
      <c r="I2033"/>
      <c r="J2033"/>
      <c r="K2033"/>
      <c r="L2033"/>
      <c r="M2033"/>
      <c r="N2033"/>
      <c r="O2033"/>
      <c r="P2033" s="31"/>
    </row>
    <row r="2034" spans="1:16" ht="15" x14ac:dyDescent="0.25">
      <c r="A2034"/>
      <c r="B2034"/>
      <c r="C2034"/>
      <c r="D2034"/>
      <c r="E2034"/>
      <c r="F2034"/>
      <c r="G2034"/>
      <c r="H2034"/>
      <c r="I2034"/>
      <c r="J2034"/>
      <c r="K2034"/>
      <c r="L2034"/>
      <c r="M2034"/>
      <c r="N2034"/>
      <c r="O2034"/>
      <c r="P2034" s="31"/>
    </row>
    <row r="2035" spans="1:16" ht="15" x14ac:dyDescent="0.25">
      <c r="A2035"/>
      <c r="B2035"/>
      <c r="C2035"/>
      <c r="D2035"/>
      <c r="E2035"/>
      <c r="F2035"/>
      <c r="G2035"/>
      <c r="H2035"/>
      <c r="I2035"/>
      <c r="J2035"/>
      <c r="K2035"/>
      <c r="L2035"/>
      <c r="M2035"/>
      <c r="N2035"/>
      <c r="O2035"/>
      <c r="P2035" s="31"/>
    </row>
    <row r="2036" spans="1:16" ht="15" x14ac:dyDescent="0.25">
      <c r="A2036"/>
      <c r="B2036"/>
      <c r="C2036"/>
      <c r="D2036"/>
      <c r="E2036"/>
      <c r="F2036"/>
      <c r="G2036"/>
      <c r="H2036"/>
      <c r="I2036"/>
      <c r="J2036"/>
      <c r="K2036"/>
      <c r="L2036"/>
      <c r="M2036"/>
      <c r="N2036"/>
      <c r="O2036"/>
      <c r="P2036" s="31"/>
    </row>
    <row r="2037" spans="1:16" ht="15" x14ac:dyDescent="0.25">
      <c r="A2037"/>
      <c r="B2037"/>
      <c r="C2037"/>
      <c r="D2037"/>
      <c r="E2037"/>
      <c r="F2037"/>
      <c r="G2037"/>
      <c r="H2037"/>
      <c r="I2037"/>
      <c r="J2037"/>
      <c r="K2037"/>
      <c r="L2037"/>
      <c r="M2037"/>
      <c r="N2037"/>
      <c r="O2037"/>
      <c r="P2037" s="31"/>
    </row>
    <row r="2038" spans="1:16" ht="15" x14ac:dyDescent="0.25">
      <c r="A2038"/>
      <c r="B2038"/>
      <c r="C2038"/>
      <c r="D2038"/>
      <c r="E2038"/>
      <c r="F2038"/>
      <c r="G2038"/>
      <c r="H2038"/>
      <c r="I2038"/>
      <c r="J2038"/>
      <c r="K2038"/>
      <c r="L2038"/>
      <c r="M2038"/>
      <c r="N2038"/>
      <c r="O2038"/>
      <c r="P2038" s="31"/>
    </row>
    <row r="2039" spans="1:16" ht="15" x14ac:dyDescent="0.25">
      <c r="A2039"/>
      <c r="B2039"/>
      <c r="C2039"/>
      <c r="D2039"/>
      <c r="E2039"/>
      <c r="F2039"/>
      <c r="G2039"/>
      <c r="H2039"/>
      <c r="I2039"/>
      <c r="J2039"/>
      <c r="K2039"/>
      <c r="L2039"/>
      <c r="M2039"/>
      <c r="N2039"/>
      <c r="O2039"/>
      <c r="P2039" s="31"/>
    </row>
    <row r="2040" spans="1:16" ht="15" x14ac:dyDescent="0.25">
      <c r="A2040"/>
      <c r="B2040"/>
      <c r="C2040"/>
      <c r="D2040"/>
      <c r="E2040"/>
      <c r="F2040"/>
      <c r="G2040"/>
      <c r="H2040"/>
      <c r="I2040"/>
      <c r="J2040"/>
      <c r="K2040"/>
      <c r="L2040"/>
      <c r="M2040"/>
      <c r="N2040"/>
      <c r="O2040"/>
      <c r="P2040" s="31"/>
    </row>
    <row r="2041" spans="1:16" ht="15" x14ac:dyDescent="0.25">
      <c r="A2041"/>
      <c r="B2041"/>
      <c r="C2041"/>
      <c r="D2041"/>
      <c r="E2041"/>
      <c r="F2041"/>
      <c r="G2041"/>
      <c r="H2041"/>
      <c r="I2041"/>
      <c r="J2041"/>
      <c r="K2041"/>
      <c r="L2041"/>
      <c r="M2041"/>
      <c r="N2041"/>
      <c r="O2041"/>
      <c r="P2041" s="31"/>
    </row>
    <row r="2042" spans="1:16" ht="15" x14ac:dyDescent="0.25">
      <c r="A2042"/>
      <c r="B2042"/>
      <c r="C2042"/>
      <c r="D2042"/>
      <c r="E2042"/>
      <c r="F2042"/>
      <c r="G2042"/>
      <c r="H2042"/>
      <c r="I2042"/>
      <c r="J2042"/>
      <c r="K2042"/>
      <c r="L2042"/>
      <c r="M2042"/>
      <c r="N2042"/>
      <c r="O2042"/>
      <c r="P2042" s="31"/>
    </row>
    <row r="2043" spans="1:16" ht="15" x14ac:dyDescent="0.25">
      <c r="A2043"/>
      <c r="B2043"/>
      <c r="C2043"/>
      <c r="D2043"/>
      <c r="E2043"/>
      <c r="F2043"/>
      <c r="G2043"/>
      <c r="H2043"/>
      <c r="I2043"/>
      <c r="J2043"/>
      <c r="K2043"/>
      <c r="L2043"/>
      <c r="M2043"/>
      <c r="N2043"/>
      <c r="O2043"/>
      <c r="P2043" s="31"/>
    </row>
    <row r="2044" spans="1:16" ht="15" x14ac:dyDescent="0.25">
      <c r="A2044"/>
      <c r="B2044"/>
      <c r="C2044"/>
      <c r="D2044"/>
      <c r="E2044"/>
      <c r="F2044"/>
      <c r="G2044"/>
      <c r="H2044"/>
      <c r="I2044"/>
      <c r="J2044"/>
      <c r="K2044"/>
      <c r="L2044"/>
      <c r="M2044"/>
      <c r="N2044"/>
      <c r="O2044"/>
      <c r="P2044" s="31"/>
    </row>
    <row r="2045" spans="1:16" ht="15" x14ac:dyDescent="0.25">
      <c r="A2045"/>
      <c r="B2045"/>
      <c r="C2045"/>
      <c r="D2045"/>
      <c r="E2045"/>
      <c r="F2045"/>
      <c r="G2045"/>
      <c r="H2045"/>
      <c r="I2045"/>
      <c r="J2045"/>
      <c r="K2045"/>
      <c r="L2045"/>
      <c r="M2045"/>
      <c r="N2045"/>
      <c r="O2045"/>
      <c r="P2045" s="31"/>
    </row>
    <row r="2046" spans="1:16" ht="15" x14ac:dyDescent="0.25">
      <c r="A2046"/>
      <c r="B2046"/>
      <c r="C2046"/>
      <c r="D2046"/>
      <c r="E2046"/>
      <c r="F2046"/>
      <c r="G2046"/>
      <c r="H2046"/>
      <c r="I2046"/>
      <c r="J2046"/>
      <c r="K2046"/>
      <c r="L2046"/>
      <c r="M2046"/>
      <c r="N2046"/>
      <c r="O2046"/>
      <c r="P2046" s="31"/>
    </row>
    <row r="2047" spans="1:16" ht="15" x14ac:dyDescent="0.25">
      <c r="A2047"/>
      <c r="B2047"/>
      <c r="C2047"/>
      <c r="D2047"/>
      <c r="E2047"/>
      <c r="F2047"/>
      <c r="G2047"/>
      <c r="H2047"/>
      <c r="I2047"/>
      <c r="J2047"/>
      <c r="K2047"/>
      <c r="L2047"/>
      <c r="M2047"/>
      <c r="N2047"/>
      <c r="O2047"/>
      <c r="P2047" s="31"/>
    </row>
    <row r="2048" spans="1:16" ht="15" x14ac:dyDescent="0.25">
      <c r="A2048"/>
      <c r="B2048"/>
      <c r="C2048"/>
      <c r="D2048"/>
      <c r="E2048"/>
      <c r="F2048"/>
      <c r="G2048"/>
      <c r="H2048"/>
      <c r="I2048"/>
      <c r="J2048"/>
      <c r="K2048"/>
      <c r="L2048"/>
      <c r="M2048"/>
      <c r="N2048"/>
      <c r="O2048"/>
      <c r="P2048" s="31"/>
    </row>
    <row r="2049" spans="1:16" ht="15" x14ac:dyDescent="0.25">
      <c r="A2049"/>
      <c r="B2049"/>
      <c r="C2049"/>
      <c r="D2049"/>
      <c r="E2049"/>
      <c r="F2049"/>
      <c r="G2049"/>
      <c r="H2049"/>
      <c r="I2049"/>
      <c r="J2049"/>
      <c r="K2049"/>
      <c r="L2049"/>
      <c r="M2049"/>
      <c r="N2049"/>
      <c r="O2049"/>
      <c r="P2049" s="31"/>
    </row>
    <row r="2050" spans="1:16" ht="15" x14ac:dyDescent="0.25">
      <c r="A2050"/>
      <c r="B2050"/>
      <c r="C2050"/>
      <c r="D2050"/>
      <c r="E2050"/>
      <c r="F2050"/>
      <c r="G2050"/>
      <c r="H2050"/>
      <c r="I2050"/>
      <c r="J2050"/>
      <c r="K2050"/>
      <c r="L2050"/>
      <c r="M2050"/>
      <c r="N2050"/>
      <c r="O2050"/>
      <c r="P2050" s="31"/>
    </row>
    <row r="2051" spans="1:16" ht="15" x14ac:dyDescent="0.25">
      <c r="A2051"/>
      <c r="B2051"/>
      <c r="C2051"/>
      <c r="D2051"/>
      <c r="E2051"/>
      <c r="F2051"/>
      <c r="G2051"/>
      <c r="H2051"/>
      <c r="I2051"/>
      <c r="J2051"/>
      <c r="K2051"/>
      <c r="L2051"/>
      <c r="M2051"/>
      <c r="N2051"/>
      <c r="O2051"/>
      <c r="P2051" s="31"/>
    </row>
    <row r="2052" spans="1:16" ht="15" x14ac:dyDescent="0.25">
      <c r="A2052"/>
      <c r="B2052"/>
      <c r="C2052"/>
      <c r="D2052"/>
      <c r="E2052"/>
      <c r="F2052"/>
      <c r="G2052"/>
      <c r="H2052"/>
      <c r="I2052"/>
      <c r="J2052"/>
      <c r="K2052"/>
      <c r="L2052"/>
      <c r="M2052"/>
      <c r="N2052"/>
      <c r="O2052"/>
      <c r="P2052" s="31"/>
    </row>
    <row r="2053" spans="1:16" ht="15" x14ac:dyDescent="0.25">
      <c r="A2053"/>
      <c r="B2053"/>
      <c r="C2053"/>
      <c r="D2053"/>
      <c r="E2053"/>
      <c r="F2053"/>
      <c r="G2053"/>
      <c r="H2053"/>
      <c r="I2053"/>
      <c r="J2053"/>
      <c r="K2053"/>
      <c r="L2053"/>
      <c r="M2053"/>
      <c r="N2053"/>
      <c r="O2053"/>
      <c r="P2053" s="31"/>
    </row>
    <row r="2054" spans="1:16" ht="15" x14ac:dyDescent="0.25">
      <c r="A2054"/>
      <c r="B2054"/>
      <c r="C2054"/>
      <c r="D2054"/>
      <c r="E2054"/>
      <c r="F2054"/>
      <c r="G2054"/>
      <c r="H2054"/>
      <c r="I2054"/>
      <c r="J2054"/>
      <c r="K2054"/>
      <c r="L2054"/>
      <c r="M2054"/>
      <c r="N2054"/>
      <c r="O2054"/>
      <c r="P2054" s="31"/>
    </row>
    <row r="2055" spans="1:16" ht="15" x14ac:dyDescent="0.25">
      <c r="A2055"/>
      <c r="B2055"/>
      <c r="C2055"/>
      <c r="D2055"/>
      <c r="E2055"/>
      <c r="F2055"/>
      <c r="G2055"/>
      <c r="H2055"/>
      <c r="I2055"/>
      <c r="J2055"/>
      <c r="K2055"/>
      <c r="L2055"/>
      <c r="M2055"/>
      <c r="N2055"/>
      <c r="O2055"/>
      <c r="P2055" s="31"/>
    </row>
    <row r="2056" spans="1:16" ht="15" x14ac:dyDescent="0.25">
      <c r="A2056"/>
      <c r="B2056"/>
      <c r="C2056"/>
      <c r="D2056"/>
      <c r="E2056"/>
      <c r="F2056"/>
      <c r="G2056"/>
      <c r="H2056"/>
      <c r="I2056"/>
      <c r="J2056"/>
      <c r="K2056"/>
      <c r="L2056"/>
      <c r="M2056"/>
      <c r="N2056"/>
      <c r="O2056"/>
      <c r="P2056" s="31"/>
    </row>
    <row r="2057" spans="1:16" ht="15" x14ac:dyDescent="0.25">
      <c r="A2057"/>
      <c r="B2057"/>
      <c r="C2057"/>
      <c r="D2057"/>
      <c r="E2057"/>
      <c r="F2057"/>
      <c r="G2057"/>
      <c r="H2057"/>
      <c r="I2057"/>
      <c r="J2057"/>
      <c r="K2057"/>
      <c r="L2057"/>
      <c r="M2057"/>
      <c r="N2057"/>
      <c r="O2057"/>
      <c r="P2057" s="31"/>
    </row>
    <row r="2058" spans="1:16" ht="15" x14ac:dyDescent="0.25">
      <c r="A2058"/>
      <c r="B2058"/>
      <c r="C2058"/>
      <c r="D2058"/>
      <c r="E2058"/>
      <c r="F2058"/>
      <c r="G2058"/>
      <c r="H2058"/>
      <c r="I2058"/>
      <c r="J2058"/>
      <c r="K2058"/>
      <c r="L2058"/>
      <c r="M2058"/>
      <c r="N2058"/>
      <c r="O2058"/>
      <c r="P2058" s="31"/>
    </row>
    <row r="2059" spans="1:16" ht="15" x14ac:dyDescent="0.25">
      <c r="A2059"/>
      <c r="B2059"/>
      <c r="C2059"/>
      <c r="D2059"/>
      <c r="E2059"/>
      <c r="F2059"/>
      <c r="G2059"/>
      <c r="H2059"/>
      <c r="I2059"/>
      <c r="J2059"/>
      <c r="K2059"/>
      <c r="L2059"/>
      <c r="M2059"/>
      <c r="N2059"/>
      <c r="O2059"/>
      <c r="P2059" s="31"/>
    </row>
    <row r="2060" spans="1:16" ht="15" x14ac:dyDescent="0.25">
      <c r="A2060"/>
      <c r="B2060"/>
      <c r="C2060"/>
      <c r="D2060"/>
      <c r="E2060"/>
      <c r="F2060"/>
      <c r="G2060"/>
      <c r="H2060"/>
      <c r="I2060"/>
      <c r="J2060"/>
      <c r="K2060"/>
      <c r="L2060"/>
      <c r="M2060"/>
      <c r="N2060"/>
      <c r="O2060"/>
      <c r="P2060" s="31"/>
    </row>
    <row r="2061" spans="1:16" ht="15" x14ac:dyDescent="0.25">
      <c r="A2061"/>
      <c r="B2061"/>
      <c r="C2061"/>
      <c r="D2061"/>
      <c r="E2061"/>
      <c r="F2061"/>
      <c r="G2061"/>
      <c r="H2061"/>
      <c r="I2061"/>
      <c r="J2061"/>
      <c r="K2061"/>
      <c r="L2061"/>
      <c r="M2061"/>
      <c r="N2061"/>
      <c r="O2061"/>
      <c r="P2061" s="31"/>
    </row>
    <row r="2062" spans="1:16" ht="15" x14ac:dyDescent="0.25">
      <c r="A2062"/>
      <c r="B2062"/>
      <c r="C2062"/>
      <c r="D2062"/>
      <c r="E2062"/>
      <c r="F2062"/>
      <c r="G2062"/>
      <c r="H2062"/>
      <c r="I2062"/>
      <c r="J2062"/>
      <c r="K2062"/>
      <c r="L2062"/>
      <c r="M2062"/>
      <c r="N2062"/>
      <c r="O2062"/>
      <c r="P2062" s="31"/>
    </row>
    <row r="2063" spans="1:16" ht="15" x14ac:dyDescent="0.25">
      <c r="A2063"/>
      <c r="B2063"/>
      <c r="C2063"/>
      <c r="D2063"/>
      <c r="E2063"/>
      <c r="F2063"/>
      <c r="G2063"/>
      <c r="H2063"/>
      <c r="I2063"/>
      <c r="J2063"/>
      <c r="K2063"/>
      <c r="L2063"/>
      <c r="M2063"/>
      <c r="N2063"/>
      <c r="O2063"/>
      <c r="P2063" s="31"/>
    </row>
    <row r="2064" spans="1:16" ht="15" x14ac:dyDescent="0.25">
      <c r="A2064"/>
      <c r="B2064"/>
      <c r="C2064"/>
      <c r="D2064"/>
      <c r="E2064"/>
      <c r="F2064"/>
      <c r="G2064"/>
      <c r="H2064"/>
      <c r="I2064"/>
      <c r="J2064"/>
      <c r="K2064"/>
      <c r="L2064"/>
      <c r="M2064"/>
      <c r="N2064"/>
      <c r="O2064"/>
      <c r="P2064" s="31"/>
    </row>
    <row r="2065" spans="1:16" ht="15" x14ac:dyDescent="0.25">
      <c r="A2065"/>
      <c r="B2065"/>
      <c r="C2065"/>
      <c r="D2065"/>
      <c r="E2065"/>
      <c r="F2065"/>
      <c r="G2065"/>
      <c r="H2065"/>
      <c r="I2065"/>
      <c r="J2065"/>
      <c r="K2065"/>
      <c r="L2065"/>
      <c r="M2065"/>
      <c r="N2065"/>
      <c r="O2065"/>
      <c r="P2065" s="31"/>
    </row>
    <row r="2066" spans="1:16" ht="15" x14ac:dyDescent="0.25">
      <c r="A2066"/>
      <c r="B2066"/>
      <c r="C2066"/>
      <c r="D2066"/>
      <c r="E2066"/>
      <c r="F2066"/>
      <c r="G2066"/>
      <c r="H2066"/>
      <c r="I2066"/>
      <c r="J2066"/>
      <c r="K2066"/>
      <c r="L2066"/>
      <c r="M2066"/>
      <c r="N2066"/>
      <c r="O2066"/>
      <c r="P2066" s="31"/>
    </row>
    <row r="2067" spans="1:16" ht="15" x14ac:dyDescent="0.25">
      <c r="A2067"/>
      <c r="B2067"/>
      <c r="C2067"/>
      <c r="D2067"/>
      <c r="E2067"/>
      <c r="F2067"/>
      <c r="G2067"/>
      <c r="H2067"/>
      <c r="I2067"/>
      <c r="J2067"/>
      <c r="K2067"/>
      <c r="L2067"/>
      <c r="M2067"/>
      <c r="N2067"/>
      <c r="O2067"/>
      <c r="P2067" s="31"/>
    </row>
    <row r="2068" spans="1:16" ht="15" x14ac:dyDescent="0.25">
      <c r="A2068"/>
      <c r="B2068"/>
      <c r="C2068"/>
      <c r="D2068"/>
      <c r="E2068"/>
      <c r="F2068"/>
      <c r="G2068"/>
      <c r="H2068"/>
      <c r="I2068"/>
      <c r="J2068"/>
      <c r="K2068"/>
      <c r="L2068"/>
      <c r="M2068"/>
      <c r="N2068"/>
      <c r="O2068"/>
      <c r="P2068" s="31"/>
    </row>
    <row r="2069" spans="1:16" ht="15" x14ac:dyDescent="0.25">
      <c r="A2069"/>
      <c r="B2069"/>
      <c r="C2069"/>
      <c r="D2069"/>
      <c r="E2069"/>
      <c r="F2069"/>
      <c r="G2069"/>
      <c r="H2069"/>
      <c r="I2069"/>
      <c r="J2069"/>
      <c r="K2069"/>
      <c r="L2069"/>
      <c r="M2069"/>
      <c r="N2069"/>
      <c r="O2069"/>
      <c r="P2069" s="31"/>
    </row>
    <row r="2070" spans="1:16" ht="15" x14ac:dyDescent="0.25">
      <c r="A2070"/>
      <c r="B2070"/>
      <c r="C2070"/>
      <c r="D2070"/>
      <c r="E2070"/>
      <c r="F2070"/>
      <c r="G2070"/>
      <c r="H2070"/>
      <c r="I2070"/>
      <c r="J2070"/>
      <c r="K2070"/>
      <c r="L2070"/>
      <c r="M2070"/>
      <c r="N2070"/>
      <c r="O2070"/>
      <c r="P2070" s="31"/>
    </row>
    <row r="2071" spans="1:16" ht="15" x14ac:dyDescent="0.25">
      <c r="A2071"/>
      <c r="B2071"/>
      <c r="C2071"/>
      <c r="D2071"/>
      <c r="E2071"/>
      <c r="F2071"/>
      <c r="G2071"/>
      <c r="H2071"/>
      <c r="I2071"/>
      <c r="J2071"/>
      <c r="K2071"/>
      <c r="L2071"/>
      <c r="M2071"/>
      <c r="N2071"/>
      <c r="O2071"/>
      <c r="P2071" s="31"/>
    </row>
    <row r="2072" spans="1:16" ht="15" x14ac:dyDescent="0.25">
      <c r="A2072"/>
      <c r="B2072"/>
      <c r="C2072"/>
      <c r="D2072"/>
      <c r="E2072"/>
      <c r="F2072"/>
      <c r="G2072"/>
      <c r="H2072"/>
      <c r="I2072"/>
      <c r="J2072"/>
      <c r="K2072"/>
      <c r="L2072"/>
      <c r="M2072"/>
      <c r="N2072"/>
      <c r="O2072"/>
      <c r="P2072" s="31"/>
    </row>
    <row r="2073" spans="1:16" ht="15" x14ac:dyDescent="0.25">
      <c r="A2073"/>
      <c r="B2073"/>
      <c r="C2073"/>
      <c r="D2073"/>
      <c r="E2073"/>
      <c r="F2073"/>
      <c r="G2073"/>
      <c r="H2073"/>
      <c r="I2073"/>
      <c r="J2073"/>
      <c r="K2073"/>
      <c r="L2073"/>
      <c r="M2073"/>
      <c r="N2073"/>
      <c r="O2073"/>
      <c r="P2073" s="31"/>
    </row>
    <row r="2074" spans="1:16" ht="15" x14ac:dyDescent="0.25">
      <c r="A2074"/>
      <c r="B2074"/>
      <c r="C2074"/>
      <c r="D2074"/>
      <c r="E2074"/>
      <c r="F2074"/>
      <c r="G2074"/>
      <c r="H2074"/>
      <c r="I2074"/>
      <c r="J2074"/>
      <c r="K2074"/>
      <c r="L2074"/>
      <c r="M2074"/>
      <c r="N2074"/>
      <c r="O2074"/>
      <c r="P2074" s="31"/>
    </row>
    <row r="2075" spans="1:16" ht="15" x14ac:dyDescent="0.25">
      <c r="A2075"/>
      <c r="B2075"/>
      <c r="C2075"/>
      <c r="D2075"/>
      <c r="E2075"/>
      <c r="F2075"/>
      <c r="G2075"/>
      <c r="H2075"/>
      <c r="I2075"/>
      <c r="J2075"/>
      <c r="K2075"/>
      <c r="L2075"/>
      <c r="M2075"/>
      <c r="N2075"/>
      <c r="O2075"/>
      <c r="P2075" s="31"/>
    </row>
    <row r="2076" spans="1:16" ht="15" x14ac:dyDescent="0.25">
      <c r="A2076"/>
      <c r="B2076"/>
      <c r="C2076"/>
      <c r="D2076"/>
      <c r="E2076"/>
      <c r="F2076"/>
      <c r="G2076"/>
      <c r="H2076"/>
      <c r="I2076"/>
      <c r="J2076"/>
      <c r="K2076"/>
      <c r="L2076"/>
      <c r="M2076"/>
      <c r="N2076"/>
      <c r="O2076"/>
      <c r="P2076" s="31"/>
    </row>
    <row r="2077" spans="1:16" ht="15" x14ac:dyDescent="0.25">
      <c r="A2077"/>
      <c r="B2077"/>
      <c r="C2077"/>
      <c r="D2077"/>
      <c r="E2077"/>
      <c r="F2077"/>
      <c r="G2077"/>
      <c r="H2077"/>
      <c r="I2077"/>
      <c r="J2077"/>
      <c r="K2077"/>
      <c r="L2077"/>
      <c r="M2077"/>
      <c r="N2077"/>
      <c r="O2077"/>
      <c r="P2077" s="31"/>
    </row>
    <row r="2078" spans="1:16" ht="15" x14ac:dyDescent="0.25">
      <c r="A2078"/>
      <c r="B2078"/>
      <c r="C2078"/>
      <c r="D2078"/>
      <c r="E2078"/>
      <c r="F2078"/>
      <c r="G2078"/>
      <c r="H2078"/>
      <c r="I2078"/>
      <c r="J2078"/>
      <c r="K2078"/>
      <c r="L2078"/>
      <c r="M2078"/>
      <c r="N2078"/>
      <c r="O2078"/>
      <c r="P2078" s="31"/>
    </row>
    <row r="2079" spans="1:16" ht="15" x14ac:dyDescent="0.25">
      <c r="A2079"/>
      <c r="B2079"/>
      <c r="C2079"/>
      <c r="D2079"/>
      <c r="E2079"/>
      <c r="F2079"/>
      <c r="G2079"/>
      <c r="H2079"/>
      <c r="I2079"/>
      <c r="J2079"/>
      <c r="K2079"/>
      <c r="L2079"/>
      <c r="M2079"/>
      <c r="N2079"/>
      <c r="O2079"/>
      <c r="P2079" s="31"/>
    </row>
    <row r="2080" spans="1:16" ht="15" x14ac:dyDescent="0.25">
      <c r="A2080"/>
      <c r="B2080"/>
      <c r="C2080"/>
      <c r="D2080"/>
      <c r="E2080"/>
      <c r="F2080"/>
      <c r="G2080"/>
      <c r="H2080"/>
      <c r="I2080"/>
      <c r="J2080"/>
      <c r="K2080"/>
      <c r="L2080"/>
      <c r="M2080"/>
      <c r="N2080"/>
      <c r="O2080"/>
      <c r="P2080" s="31"/>
    </row>
    <row r="2081" spans="1:16" ht="15" x14ac:dyDescent="0.25">
      <c r="A2081"/>
      <c r="B2081"/>
      <c r="C2081"/>
      <c r="D2081"/>
      <c r="E2081"/>
      <c r="F2081"/>
      <c r="G2081"/>
      <c r="H2081"/>
      <c r="I2081"/>
      <c r="J2081"/>
      <c r="K2081"/>
      <c r="L2081"/>
      <c r="M2081"/>
      <c r="N2081"/>
      <c r="O2081"/>
      <c r="P2081" s="31"/>
    </row>
    <row r="2082" spans="1:16" ht="15" x14ac:dyDescent="0.25">
      <c r="A2082"/>
      <c r="B2082"/>
      <c r="C2082"/>
      <c r="D2082"/>
      <c r="E2082"/>
      <c r="F2082"/>
      <c r="G2082"/>
      <c r="H2082"/>
      <c r="I2082"/>
      <c r="J2082"/>
      <c r="K2082"/>
      <c r="L2082"/>
      <c r="M2082"/>
      <c r="N2082"/>
      <c r="O2082"/>
      <c r="P2082" s="31"/>
    </row>
    <row r="2083" spans="1:16" ht="15" x14ac:dyDescent="0.25">
      <c r="A2083"/>
      <c r="B2083"/>
      <c r="C2083"/>
      <c r="D2083"/>
      <c r="E2083"/>
      <c r="F2083"/>
      <c r="G2083"/>
      <c r="H2083"/>
      <c r="I2083"/>
      <c r="J2083"/>
      <c r="K2083"/>
      <c r="L2083"/>
      <c r="M2083"/>
      <c r="N2083"/>
      <c r="O2083"/>
      <c r="P2083" s="31"/>
    </row>
    <row r="2084" spans="1:16" ht="15" x14ac:dyDescent="0.25">
      <c r="A2084"/>
      <c r="B2084"/>
      <c r="C2084"/>
      <c r="D2084"/>
      <c r="E2084"/>
      <c r="F2084"/>
      <c r="G2084"/>
      <c r="H2084"/>
      <c r="I2084"/>
      <c r="J2084"/>
      <c r="K2084"/>
      <c r="L2084"/>
      <c r="M2084"/>
      <c r="N2084"/>
      <c r="O2084"/>
      <c r="P2084" s="31"/>
    </row>
    <row r="2085" spans="1:16" ht="15" x14ac:dyDescent="0.25">
      <c r="A2085"/>
      <c r="B2085"/>
      <c r="C2085"/>
      <c r="D2085"/>
      <c r="E2085"/>
      <c r="F2085"/>
      <c r="G2085"/>
      <c r="H2085"/>
      <c r="I2085"/>
      <c r="J2085"/>
      <c r="K2085"/>
      <c r="L2085"/>
      <c r="M2085"/>
      <c r="N2085"/>
      <c r="O2085"/>
      <c r="P2085" s="31"/>
    </row>
    <row r="2086" spans="1:16" ht="15" x14ac:dyDescent="0.25">
      <c r="A2086"/>
      <c r="B2086"/>
      <c r="C2086"/>
      <c r="D2086"/>
      <c r="E2086"/>
      <c r="F2086"/>
      <c r="G2086"/>
      <c r="H2086"/>
      <c r="I2086"/>
      <c r="J2086"/>
      <c r="K2086"/>
      <c r="L2086"/>
      <c r="M2086"/>
      <c r="N2086"/>
      <c r="O2086"/>
      <c r="P2086" s="31"/>
    </row>
    <row r="2087" spans="1:16" ht="15" x14ac:dyDescent="0.25">
      <c r="A2087"/>
      <c r="B2087"/>
      <c r="C2087"/>
      <c r="D2087"/>
      <c r="E2087"/>
      <c r="F2087"/>
      <c r="G2087"/>
      <c r="H2087"/>
      <c r="I2087"/>
      <c r="J2087"/>
      <c r="K2087"/>
      <c r="L2087"/>
      <c r="M2087"/>
      <c r="N2087"/>
      <c r="O2087"/>
      <c r="P2087" s="31"/>
    </row>
    <row r="2088" spans="1:16" ht="15" x14ac:dyDescent="0.25">
      <c r="A2088"/>
      <c r="B2088"/>
      <c r="C2088"/>
      <c r="D2088"/>
      <c r="E2088"/>
      <c r="F2088"/>
      <c r="G2088"/>
      <c r="H2088"/>
      <c r="I2088"/>
      <c r="J2088"/>
      <c r="K2088"/>
      <c r="L2088"/>
      <c r="M2088"/>
      <c r="N2088"/>
      <c r="O2088"/>
      <c r="P2088" s="31"/>
    </row>
    <row r="2089" spans="1:16" ht="15" x14ac:dyDescent="0.25">
      <c r="A2089"/>
      <c r="B2089"/>
      <c r="C2089"/>
      <c r="D2089"/>
      <c r="E2089"/>
      <c r="F2089"/>
      <c r="G2089"/>
      <c r="H2089"/>
      <c r="I2089"/>
      <c r="J2089"/>
      <c r="K2089"/>
      <c r="L2089"/>
      <c r="M2089"/>
      <c r="N2089"/>
      <c r="O2089"/>
      <c r="P2089" s="31"/>
    </row>
    <row r="2090" spans="1:16" ht="15" x14ac:dyDescent="0.25">
      <c r="A2090"/>
      <c r="B2090"/>
      <c r="C2090"/>
      <c r="D2090"/>
      <c r="E2090"/>
      <c r="F2090"/>
      <c r="G2090"/>
      <c r="H2090"/>
      <c r="I2090"/>
      <c r="J2090"/>
      <c r="K2090"/>
      <c r="L2090"/>
      <c r="M2090"/>
      <c r="N2090"/>
      <c r="O2090"/>
      <c r="P2090" s="31"/>
    </row>
    <row r="2091" spans="1:16" ht="15" x14ac:dyDescent="0.25">
      <c r="A2091"/>
      <c r="B2091"/>
      <c r="C2091"/>
      <c r="D2091"/>
      <c r="E2091"/>
      <c r="F2091"/>
      <c r="G2091"/>
      <c r="H2091"/>
      <c r="I2091"/>
      <c r="J2091"/>
      <c r="K2091"/>
      <c r="L2091"/>
      <c r="M2091"/>
      <c r="N2091"/>
      <c r="O2091"/>
      <c r="P2091" s="31"/>
    </row>
    <row r="2092" spans="1:16" ht="15" x14ac:dyDescent="0.25">
      <c r="A2092"/>
      <c r="B2092"/>
      <c r="C2092"/>
      <c r="D2092"/>
      <c r="E2092"/>
      <c r="F2092"/>
      <c r="G2092"/>
      <c r="H2092"/>
      <c r="I2092"/>
      <c r="J2092"/>
      <c r="K2092"/>
      <c r="L2092"/>
      <c r="M2092"/>
      <c r="N2092"/>
      <c r="O2092"/>
      <c r="P2092" s="31"/>
    </row>
    <row r="2093" spans="1:16" ht="15" x14ac:dyDescent="0.25">
      <c r="A2093"/>
      <c r="B2093"/>
      <c r="C2093"/>
      <c r="D2093"/>
      <c r="E2093"/>
      <c r="F2093"/>
      <c r="G2093"/>
      <c r="H2093"/>
      <c r="I2093"/>
      <c r="J2093"/>
      <c r="K2093"/>
      <c r="L2093"/>
      <c r="M2093"/>
      <c r="N2093"/>
      <c r="O2093"/>
      <c r="P2093" s="31"/>
    </row>
    <row r="2094" spans="1:16" ht="15" x14ac:dyDescent="0.25">
      <c r="A2094"/>
      <c r="B2094"/>
      <c r="C2094"/>
      <c r="D2094"/>
      <c r="E2094"/>
      <c r="F2094"/>
      <c r="G2094"/>
      <c r="H2094"/>
      <c r="I2094"/>
      <c r="J2094"/>
      <c r="K2094"/>
      <c r="L2094"/>
      <c r="M2094"/>
      <c r="N2094"/>
      <c r="O2094"/>
      <c r="P2094" s="31"/>
    </row>
    <row r="2095" spans="1:16" ht="15" x14ac:dyDescent="0.25">
      <c r="A2095"/>
      <c r="B2095"/>
      <c r="C2095"/>
      <c r="D2095"/>
      <c r="E2095"/>
      <c r="F2095"/>
      <c r="G2095"/>
      <c r="H2095"/>
      <c r="I2095"/>
      <c r="J2095"/>
      <c r="K2095"/>
      <c r="L2095"/>
      <c r="M2095"/>
      <c r="N2095"/>
      <c r="O2095"/>
      <c r="P2095" s="31"/>
    </row>
    <row r="2096" spans="1:16" ht="15" x14ac:dyDescent="0.25">
      <c r="A2096"/>
      <c r="B2096"/>
      <c r="C2096"/>
      <c r="D2096"/>
      <c r="E2096"/>
      <c r="F2096"/>
      <c r="G2096"/>
      <c r="H2096"/>
      <c r="I2096"/>
      <c r="J2096"/>
      <c r="K2096"/>
      <c r="L2096"/>
      <c r="M2096"/>
      <c r="N2096"/>
      <c r="O2096"/>
      <c r="P2096" s="31"/>
    </row>
    <row r="2097" spans="1:16" ht="15" x14ac:dyDescent="0.25">
      <c r="A2097"/>
      <c r="B2097"/>
      <c r="C2097"/>
      <c r="D2097"/>
      <c r="E2097"/>
      <c r="F2097"/>
      <c r="G2097"/>
      <c r="H2097"/>
      <c r="I2097"/>
      <c r="J2097"/>
      <c r="K2097"/>
      <c r="L2097"/>
      <c r="M2097"/>
      <c r="N2097"/>
      <c r="O2097"/>
      <c r="P2097" s="31"/>
    </row>
    <row r="2098" spans="1:16" ht="15" x14ac:dyDescent="0.25">
      <c r="A2098"/>
      <c r="B2098"/>
      <c r="C2098"/>
      <c r="D2098"/>
      <c r="E2098"/>
      <c r="F2098"/>
      <c r="G2098"/>
      <c r="H2098"/>
      <c r="I2098"/>
      <c r="J2098"/>
      <c r="K2098"/>
      <c r="L2098"/>
      <c r="M2098"/>
      <c r="N2098"/>
      <c r="O2098"/>
      <c r="P2098" s="31"/>
    </row>
    <row r="2099" spans="1:16" ht="15" x14ac:dyDescent="0.25">
      <c r="A2099"/>
      <c r="B2099"/>
      <c r="C2099"/>
      <c r="D2099"/>
      <c r="E2099"/>
      <c r="F2099"/>
      <c r="G2099"/>
      <c r="H2099"/>
      <c r="I2099"/>
      <c r="J2099"/>
      <c r="K2099"/>
      <c r="L2099"/>
      <c r="M2099"/>
      <c r="N2099"/>
      <c r="O2099"/>
      <c r="P2099" s="31"/>
    </row>
    <row r="2100" spans="1:16" ht="15" x14ac:dyDescent="0.25">
      <c r="A2100"/>
      <c r="B2100"/>
      <c r="C2100"/>
      <c r="D2100"/>
      <c r="E2100"/>
      <c r="F2100"/>
      <c r="G2100"/>
      <c r="H2100"/>
      <c r="I2100"/>
      <c r="J2100"/>
      <c r="K2100"/>
      <c r="L2100"/>
      <c r="M2100"/>
      <c r="N2100"/>
      <c r="O2100"/>
      <c r="P2100" s="31"/>
    </row>
    <row r="2101" spans="1:16" ht="15" x14ac:dyDescent="0.25">
      <c r="A2101"/>
      <c r="B2101"/>
      <c r="C2101"/>
      <c r="D2101"/>
      <c r="E2101"/>
      <c r="F2101"/>
      <c r="G2101"/>
      <c r="H2101"/>
      <c r="I2101"/>
      <c r="J2101"/>
      <c r="K2101"/>
      <c r="L2101"/>
      <c r="M2101"/>
      <c r="N2101"/>
      <c r="O2101"/>
      <c r="P2101" s="31"/>
    </row>
    <row r="2102" spans="1:16" ht="15" x14ac:dyDescent="0.25">
      <c r="A2102"/>
      <c r="B2102"/>
      <c r="C2102"/>
      <c r="D2102"/>
      <c r="E2102"/>
      <c r="F2102"/>
      <c r="G2102"/>
      <c r="H2102"/>
      <c r="I2102"/>
      <c r="J2102"/>
      <c r="K2102"/>
      <c r="L2102"/>
      <c r="M2102"/>
      <c r="N2102"/>
      <c r="O2102"/>
      <c r="P2102" s="31"/>
    </row>
    <row r="2103" spans="1:16" ht="15" x14ac:dyDescent="0.25">
      <c r="A2103"/>
      <c r="B2103"/>
      <c r="C2103"/>
      <c r="D2103"/>
      <c r="E2103"/>
      <c r="F2103"/>
      <c r="G2103"/>
      <c r="H2103"/>
      <c r="I2103"/>
      <c r="J2103"/>
      <c r="K2103"/>
      <c r="L2103"/>
      <c r="M2103"/>
      <c r="N2103"/>
      <c r="O2103"/>
      <c r="P2103" s="31"/>
    </row>
    <row r="2104" spans="1:16" ht="15" x14ac:dyDescent="0.25">
      <c r="A2104"/>
      <c r="B2104"/>
      <c r="C2104"/>
      <c r="D2104"/>
      <c r="E2104"/>
      <c r="F2104"/>
      <c r="G2104"/>
      <c r="H2104"/>
      <c r="I2104"/>
      <c r="J2104"/>
      <c r="K2104"/>
      <c r="L2104"/>
      <c r="M2104"/>
      <c r="N2104"/>
      <c r="O2104"/>
      <c r="P2104" s="31"/>
    </row>
    <row r="2105" spans="1:16" ht="15" x14ac:dyDescent="0.25">
      <c r="A2105"/>
      <c r="B2105"/>
      <c r="C2105"/>
      <c r="D2105"/>
      <c r="E2105"/>
      <c r="F2105"/>
      <c r="G2105"/>
      <c r="H2105"/>
      <c r="I2105"/>
      <c r="J2105"/>
      <c r="K2105"/>
      <c r="L2105"/>
      <c r="M2105"/>
      <c r="N2105"/>
      <c r="O2105"/>
      <c r="P2105" s="31"/>
    </row>
    <row r="2106" spans="1:16" ht="15" x14ac:dyDescent="0.25">
      <c r="A2106"/>
      <c r="B2106"/>
      <c r="C2106"/>
      <c r="D2106"/>
      <c r="E2106"/>
      <c r="F2106"/>
      <c r="G2106"/>
      <c r="H2106"/>
      <c r="I2106"/>
      <c r="J2106"/>
      <c r="K2106"/>
      <c r="L2106"/>
      <c r="M2106"/>
      <c r="N2106"/>
      <c r="O2106"/>
      <c r="P2106" s="31"/>
    </row>
    <row r="2107" spans="1:16" ht="15" x14ac:dyDescent="0.25">
      <c r="A2107"/>
      <c r="B2107"/>
      <c r="C2107"/>
      <c r="D2107"/>
      <c r="E2107"/>
      <c r="F2107"/>
      <c r="G2107"/>
      <c r="H2107"/>
      <c r="I2107"/>
      <c r="J2107"/>
      <c r="K2107"/>
      <c r="L2107"/>
      <c r="M2107"/>
      <c r="N2107"/>
      <c r="O2107"/>
      <c r="P2107" s="31"/>
    </row>
    <row r="2108" spans="1:16" ht="15" x14ac:dyDescent="0.25">
      <c r="A2108"/>
      <c r="B2108"/>
      <c r="C2108"/>
      <c r="D2108"/>
      <c r="E2108"/>
      <c r="F2108"/>
      <c r="G2108"/>
      <c r="H2108"/>
      <c r="I2108"/>
      <c r="J2108"/>
      <c r="K2108"/>
      <c r="L2108"/>
      <c r="M2108"/>
      <c r="N2108"/>
      <c r="O2108"/>
      <c r="P2108" s="31"/>
    </row>
    <row r="2109" spans="1:16" ht="15" x14ac:dyDescent="0.25">
      <c r="A2109"/>
      <c r="B2109"/>
      <c r="C2109"/>
      <c r="D2109"/>
      <c r="E2109"/>
      <c r="F2109"/>
      <c r="G2109"/>
      <c r="H2109"/>
      <c r="I2109"/>
      <c r="J2109"/>
      <c r="K2109"/>
      <c r="L2109"/>
      <c r="M2109"/>
      <c r="N2109"/>
      <c r="O2109"/>
      <c r="P2109" s="31"/>
    </row>
    <row r="2110" spans="1:16" ht="15" x14ac:dyDescent="0.25">
      <c r="A2110"/>
      <c r="B2110"/>
      <c r="C2110"/>
      <c r="D2110"/>
      <c r="E2110"/>
      <c r="F2110"/>
      <c r="G2110"/>
      <c r="H2110"/>
      <c r="I2110"/>
      <c r="J2110"/>
      <c r="K2110"/>
      <c r="L2110"/>
      <c r="M2110"/>
      <c r="N2110"/>
      <c r="O2110"/>
      <c r="P2110" s="31"/>
    </row>
    <row r="2111" spans="1:16" ht="15" x14ac:dyDescent="0.25">
      <c r="A2111"/>
      <c r="B2111"/>
      <c r="C2111"/>
      <c r="D2111"/>
      <c r="E2111"/>
      <c r="F2111"/>
      <c r="G2111"/>
      <c r="H2111"/>
      <c r="I2111"/>
      <c r="J2111"/>
      <c r="K2111"/>
      <c r="L2111"/>
      <c r="M2111"/>
      <c r="N2111"/>
      <c r="O2111"/>
      <c r="P2111" s="31"/>
    </row>
    <row r="2112" spans="1:16" ht="15" x14ac:dyDescent="0.25">
      <c r="A2112"/>
      <c r="B2112"/>
      <c r="C2112"/>
      <c r="D2112"/>
      <c r="E2112"/>
      <c r="F2112"/>
      <c r="G2112"/>
      <c r="H2112"/>
      <c r="I2112"/>
      <c r="J2112"/>
      <c r="K2112"/>
      <c r="L2112"/>
      <c r="M2112"/>
      <c r="N2112"/>
      <c r="O2112"/>
      <c r="P2112" s="31"/>
    </row>
    <row r="2113" spans="1:16" ht="15" x14ac:dyDescent="0.25">
      <c r="A2113"/>
      <c r="B2113"/>
      <c r="C2113"/>
      <c r="D2113"/>
      <c r="E2113"/>
      <c r="F2113"/>
      <c r="G2113"/>
      <c r="H2113"/>
      <c r="I2113"/>
      <c r="J2113"/>
      <c r="K2113"/>
      <c r="L2113"/>
      <c r="M2113"/>
      <c r="N2113"/>
      <c r="O2113"/>
      <c r="P2113" s="31"/>
    </row>
    <row r="2114" spans="1:16" ht="15" x14ac:dyDescent="0.25">
      <c r="A2114"/>
      <c r="B2114"/>
      <c r="C2114"/>
      <c r="D2114"/>
      <c r="E2114"/>
      <c r="F2114"/>
      <c r="G2114"/>
      <c r="H2114"/>
      <c r="I2114"/>
      <c r="J2114"/>
      <c r="K2114"/>
      <c r="L2114"/>
      <c r="M2114"/>
      <c r="N2114"/>
      <c r="O2114"/>
      <c r="P2114" s="31"/>
    </row>
    <row r="2115" spans="1:16" ht="15" x14ac:dyDescent="0.25">
      <c r="A2115"/>
      <c r="B2115"/>
      <c r="C2115"/>
      <c r="D2115"/>
      <c r="E2115"/>
      <c r="F2115"/>
      <c r="G2115"/>
      <c r="H2115"/>
      <c r="I2115"/>
      <c r="J2115"/>
      <c r="K2115"/>
      <c r="L2115"/>
      <c r="M2115"/>
      <c r="N2115"/>
      <c r="O2115"/>
      <c r="P2115" s="31"/>
    </row>
    <row r="2116" spans="1:16" ht="15" x14ac:dyDescent="0.25">
      <c r="A2116"/>
      <c r="B2116"/>
      <c r="C2116"/>
      <c r="D2116"/>
      <c r="E2116"/>
      <c r="F2116"/>
      <c r="G2116"/>
      <c r="H2116"/>
      <c r="I2116"/>
      <c r="J2116"/>
      <c r="K2116"/>
      <c r="L2116"/>
      <c r="M2116"/>
      <c r="N2116"/>
      <c r="O2116"/>
      <c r="P2116" s="31"/>
    </row>
    <row r="2117" spans="1:16" ht="15" x14ac:dyDescent="0.25">
      <c r="A2117"/>
      <c r="B2117"/>
      <c r="C2117"/>
      <c r="D2117"/>
      <c r="E2117"/>
      <c r="F2117"/>
      <c r="G2117"/>
      <c r="H2117"/>
      <c r="I2117"/>
      <c r="J2117"/>
      <c r="K2117"/>
      <c r="L2117"/>
      <c r="M2117"/>
      <c r="N2117"/>
      <c r="O2117"/>
      <c r="P2117" s="31"/>
    </row>
    <row r="2118" spans="1:16" ht="15" x14ac:dyDescent="0.25">
      <c r="A2118"/>
      <c r="B2118"/>
      <c r="C2118"/>
      <c r="D2118"/>
      <c r="E2118"/>
      <c r="F2118"/>
      <c r="G2118"/>
      <c r="H2118"/>
      <c r="I2118"/>
      <c r="J2118"/>
      <c r="K2118"/>
      <c r="L2118"/>
      <c r="M2118"/>
      <c r="N2118"/>
      <c r="O2118"/>
      <c r="P2118" s="31"/>
    </row>
    <row r="2119" spans="1:16" ht="15" x14ac:dyDescent="0.25">
      <c r="A2119"/>
      <c r="B2119"/>
      <c r="C2119"/>
      <c r="D2119"/>
      <c r="E2119"/>
      <c r="F2119"/>
      <c r="G2119"/>
      <c r="H2119"/>
      <c r="I2119"/>
      <c r="J2119"/>
      <c r="K2119"/>
      <c r="L2119"/>
      <c r="M2119"/>
      <c r="N2119"/>
      <c r="O2119"/>
      <c r="P2119" s="31"/>
    </row>
    <row r="2120" spans="1:16" ht="15" x14ac:dyDescent="0.25">
      <c r="A2120"/>
      <c r="B2120"/>
      <c r="C2120"/>
      <c r="D2120"/>
      <c r="E2120"/>
      <c r="F2120"/>
      <c r="G2120"/>
      <c r="H2120"/>
      <c r="I2120"/>
      <c r="J2120"/>
      <c r="K2120"/>
      <c r="L2120"/>
      <c r="M2120"/>
      <c r="N2120"/>
      <c r="O2120"/>
      <c r="P2120" s="31"/>
    </row>
    <row r="2121" spans="1:16" ht="15" x14ac:dyDescent="0.25">
      <c r="A2121"/>
      <c r="B2121"/>
      <c r="C2121"/>
      <c r="D2121"/>
      <c r="E2121"/>
      <c r="F2121"/>
      <c r="G2121"/>
      <c r="H2121"/>
      <c r="I2121"/>
      <c r="J2121"/>
      <c r="K2121"/>
      <c r="L2121"/>
      <c r="M2121"/>
      <c r="N2121"/>
      <c r="O2121"/>
      <c r="P2121" s="31"/>
    </row>
    <row r="2122" spans="1:16" ht="15" x14ac:dyDescent="0.25">
      <c r="A2122"/>
      <c r="B2122"/>
      <c r="C2122"/>
      <c r="D2122"/>
      <c r="E2122"/>
      <c r="F2122"/>
      <c r="G2122"/>
      <c r="H2122"/>
      <c r="I2122"/>
      <c r="J2122"/>
      <c r="K2122"/>
      <c r="L2122"/>
      <c r="M2122"/>
      <c r="N2122"/>
      <c r="O2122"/>
      <c r="P2122" s="31"/>
    </row>
    <row r="2123" spans="1:16" ht="15" x14ac:dyDescent="0.25">
      <c r="A2123"/>
      <c r="B2123"/>
      <c r="C2123"/>
      <c r="D2123"/>
      <c r="E2123"/>
      <c r="F2123"/>
      <c r="G2123"/>
      <c r="H2123"/>
      <c r="I2123"/>
      <c r="J2123"/>
      <c r="K2123"/>
      <c r="L2123"/>
      <c r="M2123"/>
      <c r="N2123"/>
      <c r="O2123"/>
      <c r="P2123" s="31"/>
    </row>
    <row r="2124" spans="1:16" ht="15" x14ac:dyDescent="0.25">
      <c r="A2124"/>
      <c r="B2124"/>
      <c r="C2124"/>
      <c r="D2124"/>
      <c r="E2124"/>
      <c r="F2124"/>
      <c r="G2124"/>
      <c r="H2124"/>
      <c r="I2124"/>
      <c r="J2124"/>
      <c r="K2124"/>
      <c r="L2124"/>
      <c r="M2124"/>
      <c r="N2124"/>
      <c r="O2124"/>
      <c r="P2124" s="31"/>
    </row>
    <row r="2125" spans="1:16" ht="15" x14ac:dyDescent="0.25">
      <c r="A2125"/>
      <c r="B2125"/>
      <c r="C2125"/>
      <c r="D2125"/>
      <c r="E2125"/>
      <c r="F2125"/>
      <c r="G2125"/>
      <c r="H2125"/>
      <c r="I2125"/>
      <c r="J2125"/>
      <c r="K2125"/>
      <c r="L2125"/>
      <c r="M2125"/>
      <c r="N2125"/>
      <c r="O2125"/>
      <c r="P2125" s="31"/>
    </row>
    <row r="2126" spans="1:16" ht="15" x14ac:dyDescent="0.25">
      <c r="A2126"/>
      <c r="B2126"/>
      <c r="C2126"/>
      <c r="D2126"/>
      <c r="E2126"/>
      <c r="F2126"/>
      <c r="G2126"/>
      <c r="H2126"/>
      <c r="I2126"/>
      <c r="J2126"/>
      <c r="K2126"/>
      <c r="L2126"/>
      <c r="M2126"/>
      <c r="N2126"/>
      <c r="O2126"/>
      <c r="P2126" s="31"/>
    </row>
    <row r="2127" spans="1:16" ht="15" x14ac:dyDescent="0.25">
      <c r="A2127"/>
      <c r="B2127"/>
      <c r="C2127"/>
      <c r="D2127"/>
      <c r="E2127"/>
      <c r="F2127"/>
      <c r="G2127"/>
      <c r="H2127"/>
      <c r="I2127"/>
      <c r="J2127"/>
      <c r="K2127"/>
      <c r="L2127"/>
      <c r="M2127"/>
      <c r="N2127"/>
      <c r="O2127"/>
      <c r="P2127" s="31"/>
    </row>
    <row r="2128" spans="1:16" ht="15" x14ac:dyDescent="0.25">
      <c r="A2128"/>
      <c r="B2128"/>
      <c r="C2128"/>
      <c r="D2128"/>
      <c r="E2128"/>
      <c r="F2128"/>
      <c r="G2128"/>
      <c r="H2128"/>
      <c r="I2128"/>
      <c r="J2128"/>
      <c r="K2128"/>
      <c r="L2128"/>
      <c r="M2128"/>
      <c r="N2128"/>
      <c r="O2128"/>
      <c r="P2128" s="31"/>
    </row>
    <row r="2129" spans="1:16" ht="15" x14ac:dyDescent="0.25">
      <c r="A2129"/>
      <c r="B2129"/>
      <c r="C2129"/>
      <c r="D2129"/>
      <c r="E2129"/>
      <c r="F2129"/>
      <c r="G2129"/>
      <c r="H2129"/>
      <c r="I2129"/>
      <c r="J2129"/>
      <c r="K2129"/>
      <c r="L2129"/>
      <c r="M2129"/>
      <c r="N2129"/>
      <c r="O2129"/>
      <c r="P2129" s="31"/>
    </row>
    <row r="2130" spans="1:16" ht="15" x14ac:dyDescent="0.25">
      <c r="A2130"/>
      <c r="B2130"/>
      <c r="C2130"/>
      <c r="D2130"/>
      <c r="E2130"/>
      <c r="F2130"/>
      <c r="G2130"/>
      <c r="H2130"/>
      <c r="I2130"/>
      <c r="J2130"/>
      <c r="K2130"/>
      <c r="L2130"/>
      <c r="M2130"/>
      <c r="N2130"/>
      <c r="O2130"/>
      <c r="P2130" s="31"/>
    </row>
    <row r="2131" spans="1:16" ht="15" x14ac:dyDescent="0.25">
      <c r="A2131"/>
      <c r="B2131"/>
      <c r="C2131"/>
      <c r="D2131"/>
      <c r="E2131"/>
      <c r="F2131"/>
      <c r="G2131"/>
      <c r="H2131"/>
      <c r="I2131"/>
      <c r="J2131"/>
      <c r="K2131"/>
      <c r="L2131"/>
      <c r="M2131"/>
      <c r="N2131"/>
      <c r="O2131"/>
      <c r="P2131" s="31"/>
    </row>
    <row r="2132" spans="1:16" ht="15" x14ac:dyDescent="0.25">
      <c r="A2132"/>
      <c r="B2132"/>
      <c r="C2132"/>
      <c r="D2132"/>
      <c r="E2132"/>
      <c r="F2132"/>
      <c r="G2132"/>
      <c r="H2132"/>
      <c r="I2132"/>
      <c r="J2132"/>
      <c r="K2132"/>
      <c r="L2132"/>
      <c r="M2132"/>
      <c r="N2132"/>
      <c r="O2132"/>
      <c r="P2132" s="31"/>
    </row>
    <row r="2133" spans="1:16" ht="15" x14ac:dyDescent="0.25">
      <c r="A2133"/>
      <c r="B2133"/>
      <c r="C2133"/>
      <c r="D2133"/>
      <c r="E2133"/>
      <c r="F2133"/>
      <c r="G2133"/>
      <c r="H2133"/>
      <c r="I2133"/>
      <c r="J2133"/>
      <c r="K2133"/>
      <c r="L2133"/>
      <c r="M2133"/>
      <c r="N2133"/>
      <c r="O2133"/>
      <c r="P2133" s="31"/>
    </row>
    <row r="2134" spans="1:16" ht="15" x14ac:dyDescent="0.25">
      <c r="A2134"/>
      <c r="B2134"/>
      <c r="C2134"/>
      <c r="D2134"/>
      <c r="E2134"/>
      <c r="F2134"/>
      <c r="G2134"/>
      <c r="H2134"/>
      <c r="I2134"/>
      <c r="J2134"/>
      <c r="K2134"/>
      <c r="L2134"/>
      <c r="M2134"/>
      <c r="N2134"/>
      <c r="O2134"/>
      <c r="P2134" s="31"/>
    </row>
    <row r="2135" spans="1:16" ht="15" x14ac:dyDescent="0.25">
      <c r="A2135"/>
      <c r="B2135"/>
      <c r="C2135"/>
      <c r="D2135"/>
      <c r="E2135"/>
      <c r="F2135"/>
      <c r="G2135"/>
      <c r="H2135"/>
      <c r="I2135"/>
      <c r="J2135"/>
      <c r="K2135"/>
      <c r="L2135"/>
      <c r="M2135"/>
      <c r="N2135"/>
      <c r="O2135"/>
      <c r="P2135" s="31"/>
    </row>
    <row r="2136" spans="1:16" ht="15" x14ac:dyDescent="0.25">
      <c r="A2136"/>
      <c r="B2136"/>
      <c r="C2136"/>
      <c r="D2136"/>
      <c r="E2136"/>
      <c r="F2136"/>
      <c r="G2136"/>
      <c r="H2136"/>
      <c r="I2136"/>
      <c r="J2136"/>
      <c r="K2136"/>
      <c r="L2136"/>
      <c r="M2136"/>
      <c r="N2136"/>
      <c r="O2136"/>
      <c r="P2136" s="31"/>
    </row>
    <row r="2137" spans="1:16" ht="15" x14ac:dyDescent="0.25">
      <c r="A2137"/>
      <c r="B2137"/>
      <c r="C2137"/>
      <c r="D2137"/>
      <c r="E2137"/>
      <c r="F2137"/>
      <c r="G2137"/>
      <c r="H2137"/>
      <c r="I2137"/>
      <c r="J2137"/>
      <c r="K2137"/>
      <c r="L2137"/>
      <c r="M2137"/>
      <c r="N2137"/>
      <c r="O2137"/>
      <c r="P2137" s="31"/>
    </row>
    <row r="2138" spans="1:16" ht="15" x14ac:dyDescent="0.25">
      <c r="A2138"/>
      <c r="B2138"/>
      <c r="C2138"/>
      <c r="D2138"/>
      <c r="E2138"/>
      <c r="F2138"/>
      <c r="G2138"/>
      <c r="H2138"/>
      <c r="I2138"/>
      <c r="J2138"/>
      <c r="K2138"/>
      <c r="L2138"/>
      <c r="M2138"/>
      <c r="N2138"/>
      <c r="O2138"/>
      <c r="P2138" s="31"/>
    </row>
    <row r="2139" spans="1:16" ht="15" x14ac:dyDescent="0.25">
      <c r="A2139"/>
      <c r="B2139"/>
      <c r="C2139"/>
      <c r="D2139"/>
      <c r="E2139"/>
      <c r="F2139"/>
      <c r="G2139"/>
      <c r="H2139"/>
      <c r="I2139"/>
      <c r="J2139"/>
      <c r="K2139"/>
      <c r="L2139"/>
      <c r="M2139"/>
      <c r="N2139"/>
      <c r="O2139"/>
      <c r="P2139" s="31"/>
    </row>
    <row r="2140" spans="1:16" ht="15" x14ac:dyDescent="0.25">
      <c r="A2140"/>
      <c r="B2140"/>
      <c r="C2140"/>
      <c r="D2140"/>
      <c r="E2140"/>
      <c r="F2140"/>
      <c r="G2140"/>
      <c r="H2140"/>
      <c r="I2140"/>
      <c r="J2140"/>
      <c r="K2140"/>
      <c r="L2140"/>
      <c r="M2140"/>
      <c r="N2140"/>
      <c r="O2140"/>
      <c r="P2140" s="31"/>
    </row>
    <row r="2141" spans="1:16" ht="15" x14ac:dyDescent="0.25">
      <c r="A2141"/>
      <c r="B2141"/>
      <c r="C2141"/>
      <c r="D2141"/>
      <c r="E2141"/>
      <c r="F2141"/>
      <c r="G2141"/>
      <c r="H2141"/>
      <c r="I2141"/>
      <c r="J2141"/>
      <c r="K2141"/>
      <c r="L2141"/>
      <c r="M2141"/>
      <c r="N2141"/>
      <c r="O2141"/>
      <c r="P2141" s="31"/>
    </row>
    <row r="2142" spans="1:16" ht="15" x14ac:dyDescent="0.25">
      <c r="A2142"/>
      <c r="B2142"/>
      <c r="C2142"/>
      <c r="D2142"/>
      <c r="E2142"/>
      <c r="F2142"/>
      <c r="G2142"/>
      <c r="H2142"/>
      <c r="I2142"/>
      <c r="J2142"/>
      <c r="K2142"/>
      <c r="L2142"/>
      <c r="M2142"/>
      <c r="N2142"/>
      <c r="O2142"/>
      <c r="P2142" s="31"/>
    </row>
    <row r="2143" spans="1:16" ht="15" x14ac:dyDescent="0.25">
      <c r="A2143"/>
      <c r="B2143"/>
      <c r="C2143"/>
      <c r="D2143"/>
      <c r="E2143"/>
      <c r="F2143"/>
      <c r="G2143"/>
      <c r="H2143"/>
      <c r="I2143"/>
      <c r="J2143"/>
      <c r="K2143"/>
      <c r="L2143"/>
      <c r="M2143"/>
      <c r="N2143"/>
      <c r="O2143"/>
      <c r="P2143" s="31"/>
    </row>
    <row r="2144" spans="1:16" ht="15" x14ac:dyDescent="0.25">
      <c r="A2144"/>
      <c r="B2144"/>
      <c r="C2144"/>
      <c r="D2144"/>
      <c r="E2144"/>
      <c r="F2144"/>
      <c r="G2144"/>
      <c r="H2144"/>
      <c r="I2144"/>
      <c r="J2144"/>
      <c r="K2144"/>
      <c r="L2144"/>
      <c r="M2144"/>
      <c r="N2144"/>
      <c r="O2144"/>
      <c r="P2144" s="31"/>
    </row>
    <row r="2145" spans="1:16" ht="15" x14ac:dyDescent="0.25">
      <c r="A2145"/>
      <c r="B2145"/>
      <c r="C2145"/>
      <c r="D2145"/>
      <c r="E2145"/>
      <c r="F2145"/>
      <c r="G2145"/>
      <c r="H2145"/>
      <c r="I2145"/>
      <c r="J2145"/>
      <c r="K2145"/>
      <c r="L2145"/>
      <c r="M2145"/>
      <c r="N2145"/>
      <c r="O2145"/>
      <c r="P2145" s="31"/>
    </row>
    <row r="2146" spans="1:16" ht="15" x14ac:dyDescent="0.25">
      <c r="A2146"/>
      <c r="B2146"/>
      <c r="C2146"/>
      <c r="D2146"/>
      <c r="E2146"/>
      <c r="F2146"/>
      <c r="G2146"/>
      <c r="H2146"/>
      <c r="I2146"/>
      <c r="J2146"/>
      <c r="K2146"/>
      <c r="L2146"/>
      <c r="M2146"/>
      <c r="N2146"/>
      <c r="O2146"/>
      <c r="P2146" s="31"/>
    </row>
    <row r="2147" spans="1:16" ht="15" x14ac:dyDescent="0.25">
      <c r="A2147"/>
      <c r="B2147"/>
      <c r="C2147"/>
      <c r="D2147"/>
      <c r="E2147"/>
      <c r="F2147"/>
      <c r="G2147"/>
      <c r="H2147"/>
      <c r="I2147"/>
      <c r="J2147"/>
      <c r="K2147"/>
      <c r="L2147"/>
      <c r="M2147"/>
      <c r="N2147"/>
      <c r="O2147"/>
      <c r="P2147" s="31"/>
    </row>
    <row r="2148" spans="1:16" ht="15" x14ac:dyDescent="0.25">
      <c r="A2148"/>
      <c r="B2148"/>
      <c r="C2148"/>
      <c r="D2148"/>
      <c r="E2148"/>
      <c r="F2148"/>
      <c r="G2148"/>
      <c r="H2148"/>
      <c r="I2148"/>
      <c r="J2148"/>
      <c r="K2148"/>
      <c r="L2148"/>
      <c r="M2148"/>
      <c r="N2148"/>
      <c r="O2148"/>
      <c r="P2148" s="31"/>
    </row>
    <row r="2149" spans="1:16" ht="15" x14ac:dyDescent="0.25">
      <c r="A2149"/>
      <c r="B2149"/>
      <c r="C2149"/>
      <c r="D2149"/>
      <c r="E2149"/>
      <c r="F2149"/>
      <c r="G2149"/>
      <c r="H2149"/>
      <c r="I2149"/>
      <c r="J2149"/>
      <c r="K2149"/>
      <c r="L2149"/>
      <c r="M2149"/>
      <c r="N2149"/>
      <c r="O2149"/>
      <c r="P2149" s="31"/>
    </row>
    <row r="2150" spans="1:16" ht="15" x14ac:dyDescent="0.25">
      <c r="A2150"/>
      <c r="B2150"/>
      <c r="C2150"/>
      <c r="D2150"/>
      <c r="E2150"/>
      <c r="F2150"/>
      <c r="G2150"/>
      <c r="H2150"/>
      <c r="I2150"/>
      <c r="J2150"/>
      <c r="K2150"/>
      <c r="L2150"/>
      <c r="M2150"/>
      <c r="N2150"/>
      <c r="O2150"/>
      <c r="P2150" s="31"/>
    </row>
    <row r="2151" spans="1:16" ht="15" x14ac:dyDescent="0.25">
      <c r="A2151"/>
      <c r="B2151"/>
      <c r="C2151"/>
      <c r="D2151"/>
      <c r="E2151"/>
      <c r="F2151"/>
      <c r="G2151"/>
      <c r="H2151"/>
      <c r="I2151"/>
      <c r="J2151"/>
      <c r="K2151"/>
      <c r="L2151"/>
      <c r="M2151"/>
      <c r="N2151"/>
      <c r="O2151"/>
      <c r="P2151" s="31"/>
    </row>
    <row r="2152" spans="1:16" ht="15" x14ac:dyDescent="0.25">
      <c r="A2152"/>
      <c r="B2152"/>
      <c r="C2152"/>
      <c r="D2152"/>
      <c r="E2152"/>
      <c r="F2152"/>
      <c r="G2152"/>
      <c r="H2152"/>
      <c r="I2152"/>
      <c r="J2152"/>
      <c r="K2152"/>
      <c r="L2152"/>
      <c r="M2152"/>
      <c r="N2152"/>
      <c r="O2152"/>
      <c r="P2152" s="31"/>
    </row>
    <row r="2153" spans="1:16" ht="15" x14ac:dyDescent="0.25">
      <c r="A2153"/>
      <c r="B2153"/>
      <c r="C2153"/>
      <c r="D2153"/>
      <c r="E2153"/>
      <c r="F2153"/>
      <c r="G2153"/>
      <c r="H2153"/>
      <c r="I2153"/>
      <c r="J2153"/>
      <c r="K2153"/>
      <c r="L2153"/>
      <c r="M2153"/>
      <c r="N2153"/>
      <c r="O2153"/>
      <c r="P2153" s="31"/>
    </row>
    <row r="2154" spans="1:16" ht="15" x14ac:dyDescent="0.25">
      <c r="A2154"/>
      <c r="B2154"/>
      <c r="C2154"/>
      <c r="D2154"/>
      <c r="E2154"/>
      <c r="F2154"/>
      <c r="G2154"/>
      <c r="H2154"/>
      <c r="I2154"/>
      <c r="J2154"/>
      <c r="K2154"/>
      <c r="L2154"/>
      <c r="M2154"/>
      <c r="N2154"/>
      <c r="O2154"/>
      <c r="P2154" s="31"/>
    </row>
    <row r="2155" spans="1:16" ht="15" x14ac:dyDescent="0.25">
      <c r="A2155"/>
      <c r="B2155"/>
      <c r="C2155"/>
      <c r="D2155"/>
      <c r="E2155"/>
      <c r="F2155"/>
      <c r="G2155"/>
      <c r="H2155"/>
      <c r="I2155"/>
      <c r="J2155"/>
      <c r="K2155"/>
      <c r="L2155"/>
      <c r="M2155"/>
      <c r="N2155"/>
      <c r="O2155"/>
      <c r="P2155" s="31"/>
    </row>
    <row r="2156" spans="1:16" ht="15" x14ac:dyDescent="0.25">
      <c r="A2156"/>
      <c r="B2156"/>
      <c r="C2156"/>
      <c r="D2156"/>
      <c r="E2156"/>
      <c r="F2156"/>
      <c r="G2156"/>
      <c r="H2156"/>
      <c r="I2156"/>
      <c r="J2156"/>
      <c r="K2156"/>
      <c r="L2156"/>
      <c r="M2156"/>
      <c r="N2156"/>
      <c r="O2156"/>
      <c r="P2156" s="31"/>
    </row>
    <row r="2157" spans="1:16" ht="15" x14ac:dyDescent="0.25">
      <c r="A2157"/>
      <c r="B2157"/>
      <c r="C2157"/>
      <c r="D2157"/>
      <c r="E2157"/>
      <c r="F2157"/>
      <c r="G2157"/>
      <c r="H2157"/>
      <c r="I2157"/>
      <c r="J2157"/>
      <c r="K2157"/>
      <c r="L2157"/>
      <c r="M2157"/>
      <c r="N2157"/>
      <c r="O2157"/>
      <c r="P2157" s="31"/>
    </row>
    <row r="2158" spans="1:16" ht="15" x14ac:dyDescent="0.25">
      <c r="A2158"/>
      <c r="B2158"/>
      <c r="C2158"/>
      <c r="D2158"/>
      <c r="E2158"/>
      <c r="F2158"/>
      <c r="G2158"/>
      <c r="H2158"/>
      <c r="I2158"/>
      <c r="J2158"/>
      <c r="K2158"/>
      <c r="L2158"/>
      <c r="M2158"/>
      <c r="N2158"/>
      <c r="O2158"/>
      <c r="P2158" s="31"/>
    </row>
    <row r="2159" spans="1:16" ht="15" x14ac:dyDescent="0.25">
      <c r="A2159"/>
      <c r="B2159"/>
      <c r="C2159"/>
      <c r="D2159"/>
      <c r="E2159"/>
      <c r="F2159"/>
      <c r="G2159"/>
      <c r="H2159"/>
      <c r="I2159"/>
      <c r="J2159"/>
      <c r="K2159"/>
      <c r="L2159"/>
      <c r="M2159"/>
      <c r="N2159"/>
      <c r="O2159"/>
      <c r="P2159" s="31"/>
    </row>
    <row r="2160" spans="1:16" ht="15" x14ac:dyDescent="0.25">
      <c r="A2160"/>
      <c r="B2160"/>
      <c r="C2160"/>
      <c r="D2160"/>
      <c r="E2160"/>
      <c r="F2160"/>
      <c r="G2160"/>
      <c r="H2160"/>
      <c r="I2160"/>
      <c r="J2160"/>
      <c r="K2160"/>
      <c r="L2160"/>
      <c r="M2160"/>
      <c r="N2160"/>
      <c r="O2160"/>
      <c r="P2160" s="31"/>
    </row>
    <row r="2161" spans="1:16" ht="15" x14ac:dyDescent="0.25">
      <c r="A2161"/>
      <c r="B2161"/>
      <c r="C2161"/>
      <c r="D2161"/>
      <c r="E2161"/>
      <c r="F2161"/>
      <c r="G2161"/>
      <c r="H2161"/>
      <c r="I2161"/>
      <c r="J2161"/>
      <c r="K2161"/>
      <c r="L2161"/>
      <c r="M2161"/>
      <c r="N2161"/>
      <c r="O2161"/>
      <c r="P2161" s="31"/>
    </row>
    <row r="2162" spans="1:16" ht="15" x14ac:dyDescent="0.25">
      <c r="A2162"/>
      <c r="B2162"/>
      <c r="C2162"/>
      <c r="D2162"/>
      <c r="E2162"/>
      <c r="F2162"/>
      <c r="G2162"/>
      <c r="H2162"/>
      <c r="I2162"/>
      <c r="J2162"/>
      <c r="K2162"/>
      <c r="L2162"/>
      <c r="M2162"/>
      <c r="N2162"/>
      <c r="O2162"/>
      <c r="P2162" s="31"/>
    </row>
    <row r="2163" spans="1:16" ht="15" x14ac:dyDescent="0.25">
      <c r="A2163"/>
      <c r="B2163"/>
      <c r="C2163"/>
      <c r="D2163"/>
      <c r="E2163"/>
      <c r="F2163"/>
      <c r="G2163"/>
      <c r="H2163"/>
      <c r="I2163"/>
      <c r="J2163"/>
      <c r="K2163"/>
      <c r="L2163"/>
      <c r="M2163"/>
      <c r="N2163"/>
      <c r="O2163"/>
      <c r="P2163" s="31"/>
    </row>
    <row r="2164" spans="1:16" ht="15" x14ac:dyDescent="0.25">
      <c r="A2164"/>
      <c r="B2164"/>
      <c r="C2164"/>
      <c r="D2164"/>
      <c r="E2164"/>
      <c r="F2164"/>
      <c r="G2164"/>
      <c r="H2164"/>
      <c r="I2164"/>
      <c r="J2164"/>
      <c r="K2164"/>
      <c r="L2164"/>
      <c r="M2164"/>
      <c r="N2164"/>
      <c r="O2164"/>
      <c r="P2164" s="31"/>
    </row>
    <row r="2165" spans="1:16" ht="15" x14ac:dyDescent="0.25">
      <c r="A2165"/>
      <c r="B2165"/>
      <c r="C2165"/>
      <c r="D2165"/>
      <c r="E2165"/>
      <c r="F2165"/>
      <c r="G2165"/>
      <c r="H2165"/>
      <c r="I2165"/>
      <c r="J2165"/>
      <c r="K2165"/>
      <c r="L2165"/>
      <c r="M2165"/>
      <c r="N2165"/>
      <c r="O2165"/>
      <c r="P2165" s="31"/>
    </row>
    <row r="2166" spans="1:16" ht="15" x14ac:dyDescent="0.25">
      <c r="A2166"/>
      <c r="B2166"/>
      <c r="C2166"/>
      <c r="D2166"/>
      <c r="E2166"/>
      <c r="F2166"/>
      <c r="G2166"/>
      <c r="H2166"/>
      <c r="I2166"/>
      <c r="J2166"/>
      <c r="K2166"/>
      <c r="L2166"/>
      <c r="M2166"/>
      <c r="N2166"/>
      <c r="O2166"/>
      <c r="P2166" s="31"/>
    </row>
    <row r="2167" spans="1:16" ht="15" x14ac:dyDescent="0.25">
      <c r="A2167"/>
      <c r="B2167"/>
      <c r="C2167"/>
      <c r="D2167"/>
      <c r="E2167"/>
      <c r="F2167"/>
      <c r="G2167"/>
      <c r="H2167"/>
      <c r="I2167"/>
      <c r="J2167"/>
      <c r="K2167"/>
      <c r="L2167"/>
      <c r="M2167"/>
      <c r="N2167"/>
      <c r="O2167"/>
      <c r="P2167" s="31"/>
    </row>
    <row r="2168" spans="1:16" ht="15" x14ac:dyDescent="0.25">
      <c r="A2168"/>
      <c r="B2168"/>
      <c r="C2168"/>
      <c r="D2168"/>
      <c r="E2168"/>
      <c r="F2168"/>
      <c r="G2168"/>
      <c r="H2168"/>
      <c r="I2168"/>
      <c r="J2168"/>
      <c r="K2168"/>
      <c r="L2168"/>
      <c r="M2168"/>
      <c r="N2168"/>
      <c r="O2168"/>
      <c r="P2168" s="31"/>
    </row>
    <row r="2169" spans="1:16" ht="15" x14ac:dyDescent="0.25">
      <c r="A2169"/>
      <c r="B2169"/>
      <c r="C2169"/>
      <c r="D2169"/>
      <c r="E2169"/>
      <c r="F2169"/>
      <c r="G2169"/>
      <c r="H2169"/>
      <c r="I2169"/>
      <c r="J2169"/>
      <c r="K2169"/>
      <c r="L2169"/>
      <c r="M2169"/>
      <c r="N2169"/>
      <c r="O2169"/>
      <c r="P2169" s="31"/>
    </row>
    <row r="2170" spans="1:16" ht="15" x14ac:dyDescent="0.25">
      <c r="A2170"/>
      <c r="B2170"/>
      <c r="C2170"/>
      <c r="D2170"/>
      <c r="E2170"/>
      <c r="F2170"/>
      <c r="G2170"/>
      <c r="H2170"/>
      <c r="I2170"/>
      <c r="J2170"/>
      <c r="K2170"/>
      <c r="L2170"/>
      <c r="M2170"/>
      <c r="N2170"/>
      <c r="O2170"/>
      <c r="P2170" s="31"/>
    </row>
    <row r="2171" spans="1:16" ht="15" x14ac:dyDescent="0.25">
      <c r="A2171"/>
      <c r="B2171"/>
      <c r="C2171"/>
      <c r="D2171"/>
      <c r="E2171"/>
      <c r="F2171"/>
      <c r="G2171"/>
      <c r="H2171"/>
      <c r="I2171"/>
      <c r="J2171"/>
      <c r="K2171"/>
      <c r="L2171"/>
      <c r="M2171"/>
      <c r="N2171"/>
      <c r="O2171"/>
      <c r="P2171" s="31"/>
    </row>
    <row r="2172" spans="1:16" ht="15" x14ac:dyDescent="0.25">
      <c r="A2172"/>
      <c r="B2172"/>
      <c r="C2172"/>
      <c r="D2172"/>
      <c r="E2172"/>
      <c r="F2172"/>
      <c r="G2172"/>
      <c r="H2172"/>
      <c r="I2172"/>
      <c r="J2172"/>
      <c r="K2172"/>
      <c r="L2172"/>
      <c r="M2172"/>
      <c r="N2172"/>
      <c r="O2172"/>
      <c r="P2172" s="31"/>
    </row>
    <row r="2173" spans="1:16" ht="15" x14ac:dyDescent="0.25">
      <c r="A2173"/>
      <c r="B2173"/>
      <c r="C2173"/>
      <c r="D2173"/>
      <c r="E2173"/>
      <c r="F2173"/>
      <c r="G2173"/>
      <c r="H2173"/>
      <c r="I2173"/>
      <c r="J2173"/>
      <c r="K2173"/>
      <c r="L2173"/>
      <c r="M2173"/>
      <c r="N2173"/>
      <c r="O2173"/>
      <c r="P2173" s="31"/>
    </row>
    <row r="2174" spans="1:16" ht="15" x14ac:dyDescent="0.25">
      <c r="A2174"/>
      <c r="B2174"/>
      <c r="C2174"/>
      <c r="D2174"/>
      <c r="E2174"/>
      <c r="F2174"/>
      <c r="G2174"/>
      <c r="H2174"/>
      <c r="I2174"/>
      <c r="J2174"/>
      <c r="K2174"/>
      <c r="L2174"/>
      <c r="M2174"/>
      <c r="N2174"/>
      <c r="O2174"/>
      <c r="P2174" s="31"/>
    </row>
    <row r="2175" spans="1:16" ht="15" x14ac:dyDescent="0.25">
      <c r="A2175"/>
      <c r="B2175"/>
      <c r="C2175"/>
      <c r="D2175"/>
      <c r="E2175"/>
      <c r="F2175"/>
      <c r="G2175"/>
      <c r="H2175"/>
      <c r="I2175"/>
      <c r="J2175"/>
      <c r="K2175"/>
      <c r="L2175"/>
      <c r="M2175"/>
      <c r="N2175"/>
      <c r="O2175"/>
      <c r="P2175" s="31"/>
    </row>
    <row r="2176" spans="1:16" ht="15" x14ac:dyDescent="0.25">
      <c r="A2176"/>
      <c r="B2176"/>
      <c r="C2176"/>
      <c r="D2176"/>
      <c r="E2176"/>
      <c r="F2176"/>
      <c r="G2176"/>
      <c r="H2176"/>
      <c r="I2176"/>
      <c r="J2176"/>
      <c r="K2176"/>
      <c r="L2176"/>
      <c r="M2176"/>
      <c r="N2176"/>
      <c r="O2176"/>
      <c r="P2176" s="31"/>
    </row>
    <row r="2177" spans="1:16" ht="15" x14ac:dyDescent="0.25">
      <c r="A2177"/>
      <c r="B2177"/>
      <c r="C2177"/>
      <c r="D2177"/>
      <c r="E2177"/>
      <c r="F2177"/>
      <c r="G2177"/>
      <c r="H2177"/>
      <c r="I2177"/>
      <c r="J2177"/>
      <c r="K2177"/>
      <c r="L2177"/>
      <c r="M2177"/>
      <c r="N2177"/>
      <c r="O2177"/>
      <c r="P2177" s="31"/>
    </row>
    <row r="2178" spans="1:16" ht="15" x14ac:dyDescent="0.25">
      <c r="A2178"/>
      <c r="B2178"/>
      <c r="C2178"/>
      <c r="D2178"/>
      <c r="E2178"/>
      <c r="F2178"/>
      <c r="G2178"/>
      <c r="H2178"/>
      <c r="I2178"/>
      <c r="J2178"/>
      <c r="K2178"/>
      <c r="L2178"/>
      <c r="M2178"/>
      <c r="N2178"/>
      <c r="O2178"/>
      <c r="P2178" s="31"/>
    </row>
    <row r="2179" spans="1:16" ht="15" x14ac:dyDescent="0.25">
      <c r="A2179"/>
      <c r="B2179"/>
      <c r="C2179"/>
      <c r="D2179"/>
      <c r="E2179"/>
      <c r="F2179"/>
      <c r="G2179"/>
      <c r="H2179"/>
      <c r="I2179"/>
      <c r="J2179"/>
      <c r="K2179"/>
      <c r="L2179"/>
      <c r="M2179"/>
      <c r="N2179"/>
      <c r="O2179"/>
      <c r="P2179" s="31"/>
    </row>
    <row r="2180" spans="1:16" ht="15" x14ac:dyDescent="0.25">
      <c r="A2180"/>
      <c r="B2180"/>
      <c r="C2180"/>
      <c r="D2180"/>
      <c r="E2180"/>
      <c r="F2180"/>
      <c r="G2180"/>
      <c r="H2180"/>
      <c r="I2180"/>
      <c r="J2180"/>
      <c r="K2180"/>
      <c r="L2180"/>
      <c r="M2180"/>
      <c r="N2180"/>
      <c r="O2180"/>
      <c r="P2180" s="31"/>
    </row>
    <row r="2181" spans="1:16" ht="15" x14ac:dyDescent="0.25">
      <c r="A2181"/>
      <c r="B2181"/>
      <c r="C2181"/>
      <c r="D2181"/>
      <c r="E2181"/>
      <c r="F2181"/>
      <c r="G2181"/>
      <c r="H2181"/>
      <c r="I2181"/>
      <c r="J2181"/>
      <c r="K2181"/>
      <c r="L2181"/>
      <c r="M2181"/>
      <c r="N2181"/>
      <c r="O2181"/>
      <c r="P2181" s="31"/>
    </row>
    <row r="2182" spans="1:16" ht="15" x14ac:dyDescent="0.25">
      <c r="A2182"/>
      <c r="B2182"/>
      <c r="C2182"/>
      <c r="D2182"/>
      <c r="E2182"/>
      <c r="F2182"/>
      <c r="G2182"/>
      <c r="H2182"/>
      <c r="I2182"/>
      <c r="J2182"/>
      <c r="K2182"/>
      <c r="L2182"/>
      <c r="M2182"/>
      <c r="N2182"/>
      <c r="O2182"/>
      <c r="P2182" s="31"/>
    </row>
    <row r="2183" spans="1:16" ht="15" x14ac:dyDescent="0.25">
      <c r="A2183"/>
      <c r="B2183"/>
      <c r="C2183"/>
      <c r="D2183"/>
      <c r="E2183"/>
      <c r="F2183"/>
      <c r="G2183"/>
      <c r="H2183"/>
      <c r="I2183"/>
      <c r="J2183"/>
      <c r="K2183"/>
      <c r="L2183"/>
      <c r="M2183"/>
      <c r="N2183"/>
      <c r="O2183"/>
      <c r="P2183" s="31"/>
    </row>
    <row r="2184" spans="1:16" ht="15" x14ac:dyDescent="0.25">
      <c r="A2184"/>
      <c r="B2184"/>
      <c r="C2184"/>
      <c r="D2184"/>
      <c r="E2184"/>
      <c r="F2184"/>
      <c r="G2184"/>
      <c r="H2184"/>
      <c r="I2184"/>
      <c r="J2184"/>
      <c r="K2184"/>
      <c r="L2184"/>
      <c r="M2184"/>
      <c r="N2184"/>
      <c r="O2184"/>
      <c r="P2184" s="31"/>
    </row>
    <row r="2185" spans="1:16" ht="15" x14ac:dyDescent="0.25">
      <c r="A2185"/>
      <c r="B2185"/>
      <c r="C2185"/>
      <c r="D2185"/>
      <c r="E2185"/>
      <c r="F2185"/>
      <c r="G2185"/>
      <c r="H2185"/>
      <c r="I2185"/>
      <c r="J2185"/>
      <c r="K2185"/>
      <c r="L2185"/>
      <c r="M2185"/>
      <c r="N2185"/>
      <c r="O2185"/>
      <c r="P2185" s="31"/>
    </row>
    <row r="2186" spans="1:16" ht="15" x14ac:dyDescent="0.25">
      <c r="A2186"/>
      <c r="B2186"/>
      <c r="C2186"/>
      <c r="D2186"/>
      <c r="E2186"/>
      <c r="F2186"/>
      <c r="G2186"/>
      <c r="H2186"/>
      <c r="I2186"/>
      <c r="J2186"/>
      <c r="K2186"/>
      <c r="L2186"/>
      <c r="M2186"/>
      <c r="N2186"/>
      <c r="O2186"/>
      <c r="P2186" s="31"/>
    </row>
    <row r="2187" spans="1:16" ht="15" x14ac:dyDescent="0.25">
      <c r="A2187"/>
      <c r="B2187"/>
      <c r="C2187"/>
      <c r="D2187"/>
      <c r="E2187"/>
      <c r="F2187"/>
      <c r="G2187"/>
      <c r="H2187"/>
      <c r="I2187"/>
      <c r="J2187"/>
      <c r="K2187"/>
      <c r="L2187"/>
      <c r="M2187"/>
      <c r="N2187"/>
      <c r="O2187"/>
      <c r="P2187" s="31"/>
    </row>
    <row r="2188" spans="1:16" ht="15" x14ac:dyDescent="0.25">
      <c r="A2188"/>
      <c r="B2188"/>
      <c r="C2188"/>
      <c r="D2188"/>
      <c r="E2188"/>
      <c r="F2188"/>
      <c r="G2188"/>
      <c r="H2188"/>
      <c r="I2188"/>
      <c r="J2188"/>
      <c r="K2188"/>
      <c r="L2188"/>
      <c r="M2188"/>
      <c r="N2188"/>
      <c r="O2188"/>
      <c r="P2188" s="31"/>
    </row>
    <row r="2189" spans="1:16" ht="15" x14ac:dyDescent="0.25">
      <c r="A2189"/>
      <c r="B2189"/>
      <c r="C2189"/>
      <c r="D2189"/>
      <c r="E2189"/>
      <c r="F2189"/>
      <c r="G2189"/>
      <c r="H2189"/>
      <c r="I2189"/>
      <c r="J2189"/>
      <c r="K2189"/>
      <c r="L2189"/>
      <c r="M2189"/>
      <c r="N2189"/>
      <c r="O2189"/>
      <c r="P2189" s="31"/>
    </row>
    <row r="2190" spans="1:16" ht="15" x14ac:dyDescent="0.25">
      <c r="A2190"/>
      <c r="B2190"/>
      <c r="C2190"/>
      <c r="D2190"/>
      <c r="E2190"/>
      <c r="F2190"/>
      <c r="G2190"/>
      <c r="H2190"/>
      <c r="I2190"/>
      <c r="J2190"/>
      <c r="K2190"/>
      <c r="L2190"/>
      <c r="M2190"/>
      <c r="N2190"/>
      <c r="O2190"/>
      <c r="P2190" s="31"/>
    </row>
    <row r="2191" spans="1:16" ht="15" x14ac:dyDescent="0.25">
      <c r="A2191"/>
      <c r="B2191"/>
      <c r="C2191"/>
      <c r="D2191"/>
      <c r="E2191"/>
      <c r="F2191"/>
      <c r="G2191"/>
      <c r="H2191"/>
      <c r="I2191"/>
      <c r="J2191"/>
      <c r="K2191"/>
      <c r="L2191"/>
      <c r="M2191"/>
      <c r="N2191"/>
      <c r="O2191"/>
      <c r="P2191" s="31"/>
    </row>
    <row r="2192" spans="1:16" ht="15" x14ac:dyDescent="0.25">
      <c r="A2192"/>
      <c r="B2192"/>
      <c r="C2192"/>
      <c r="D2192"/>
      <c r="E2192"/>
      <c r="F2192"/>
      <c r="G2192"/>
      <c r="H2192"/>
      <c r="I2192"/>
      <c r="J2192"/>
      <c r="K2192"/>
      <c r="L2192"/>
      <c r="M2192"/>
      <c r="N2192"/>
      <c r="O2192"/>
      <c r="P2192" s="31"/>
    </row>
    <row r="2193" spans="1:16" ht="15" x14ac:dyDescent="0.25">
      <c r="A2193"/>
      <c r="B2193"/>
      <c r="C2193"/>
      <c r="D2193"/>
      <c r="E2193"/>
      <c r="F2193"/>
      <c r="G2193"/>
      <c r="H2193"/>
      <c r="I2193"/>
      <c r="J2193"/>
      <c r="K2193"/>
      <c r="L2193"/>
      <c r="M2193"/>
      <c r="N2193"/>
      <c r="O2193"/>
      <c r="P2193" s="31"/>
    </row>
    <row r="2194" spans="1:16" ht="15" x14ac:dyDescent="0.25">
      <c r="A2194"/>
      <c r="B2194"/>
      <c r="C2194"/>
      <c r="D2194"/>
      <c r="E2194"/>
      <c r="F2194"/>
      <c r="G2194"/>
      <c r="H2194"/>
      <c r="I2194"/>
      <c r="J2194"/>
      <c r="K2194"/>
      <c r="L2194"/>
      <c r="M2194"/>
      <c r="N2194"/>
      <c r="O2194"/>
      <c r="P2194" s="31"/>
    </row>
    <row r="2195" spans="1:16" ht="15" x14ac:dyDescent="0.25">
      <c r="A2195"/>
      <c r="B2195"/>
      <c r="C2195"/>
      <c r="D2195"/>
      <c r="E2195"/>
      <c r="F2195"/>
      <c r="G2195"/>
      <c r="H2195"/>
      <c r="I2195"/>
      <c r="J2195"/>
      <c r="K2195"/>
      <c r="L2195"/>
      <c r="M2195"/>
      <c r="N2195"/>
      <c r="O2195"/>
      <c r="P2195" s="31"/>
    </row>
    <row r="2196" spans="1:16" ht="15" x14ac:dyDescent="0.25">
      <c r="A2196"/>
      <c r="B2196"/>
      <c r="C2196"/>
      <c r="D2196"/>
      <c r="E2196"/>
      <c r="F2196"/>
      <c r="G2196"/>
      <c r="H2196"/>
      <c r="I2196"/>
      <c r="J2196"/>
      <c r="K2196"/>
      <c r="L2196"/>
      <c r="M2196"/>
      <c r="N2196"/>
      <c r="O2196"/>
      <c r="P2196" s="31"/>
    </row>
    <row r="2197" spans="1:16" ht="15" x14ac:dyDescent="0.25">
      <c r="A2197"/>
      <c r="B2197"/>
      <c r="C2197"/>
      <c r="D2197"/>
      <c r="E2197"/>
      <c r="F2197"/>
      <c r="G2197"/>
      <c r="H2197"/>
      <c r="I2197"/>
      <c r="J2197"/>
      <c r="K2197"/>
      <c r="L2197"/>
      <c r="M2197"/>
      <c r="N2197"/>
      <c r="O2197"/>
      <c r="P2197" s="31"/>
    </row>
    <row r="2198" spans="1:16" ht="15" x14ac:dyDescent="0.25">
      <c r="A2198"/>
      <c r="B2198"/>
      <c r="C2198"/>
      <c r="D2198"/>
      <c r="E2198"/>
      <c r="F2198"/>
      <c r="G2198"/>
      <c r="H2198"/>
      <c r="I2198"/>
      <c r="J2198"/>
      <c r="K2198"/>
      <c r="L2198"/>
      <c r="M2198"/>
      <c r="N2198"/>
      <c r="O2198"/>
      <c r="P2198" s="31"/>
    </row>
    <row r="2199" spans="1:16" ht="15" x14ac:dyDescent="0.25">
      <c r="A2199"/>
      <c r="B2199"/>
      <c r="C2199"/>
      <c r="D2199"/>
      <c r="E2199"/>
      <c r="F2199"/>
      <c r="G2199"/>
      <c r="H2199"/>
      <c r="I2199"/>
      <c r="J2199"/>
      <c r="K2199"/>
      <c r="L2199"/>
      <c r="M2199"/>
      <c r="N2199"/>
      <c r="O2199"/>
      <c r="P2199" s="31"/>
    </row>
    <row r="2200" spans="1:16" ht="15" x14ac:dyDescent="0.25">
      <c r="A2200"/>
      <c r="B2200"/>
      <c r="C2200"/>
      <c r="D2200"/>
      <c r="E2200"/>
      <c r="F2200"/>
      <c r="G2200"/>
      <c r="H2200"/>
      <c r="I2200"/>
      <c r="J2200"/>
      <c r="K2200"/>
      <c r="L2200"/>
      <c r="M2200"/>
      <c r="N2200"/>
      <c r="O2200"/>
      <c r="P2200" s="31"/>
    </row>
    <row r="2201" spans="1:16" ht="15" x14ac:dyDescent="0.25">
      <c r="A2201"/>
      <c r="B2201"/>
      <c r="C2201"/>
      <c r="D2201"/>
      <c r="E2201"/>
      <c r="F2201"/>
      <c r="G2201"/>
      <c r="H2201"/>
      <c r="I2201"/>
      <c r="J2201"/>
      <c r="K2201"/>
      <c r="L2201"/>
      <c r="M2201"/>
      <c r="N2201"/>
      <c r="O2201"/>
      <c r="P2201" s="31"/>
    </row>
    <row r="2202" spans="1:16" ht="15" x14ac:dyDescent="0.25">
      <c r="A2202"/>
      <c r="B2202"/>
      <c r="C2202"/>
      <c r="D2202"/>
      <c r="E2202"/>
      <c r="F2202"/>
      <c r="G2202"/>
      <c r="H2202"/>
      <c r="I2202"/>
      <c r="J2202"/>
      <c r="K2202"/>
      <c r="L2202"/>
      <c r="M2202"/>
      <c r="N2202"/>
      <c r="O2202"/>
      <c r="P2202" s="31"/>
    </row>
    <row r="2203" spans="1:16" ht="15" x14ac:dyDescent="0.25">
      <c r="A2203"/>
      <c r="B2203"/>
      <c r="C2203"/>
      <c r="D2203"/>
      <c r="E2203"/>
      <c r="F2203"/>
      <c r="G2203"/>
      <c r="H2203"/>
      <c r="I2203"/>
      <c r="J2203"/>
      <c r="K2203"/>
      <c r="L2203"/>
      <c r="M2203"/>
      <c r="N2203"/>
      <c r="O2203"/>
      <c r="P2203" s="31"/>
    </row>
    <row r="2204" spans="1:16" ht="15" x14ac:dyDescent="0.25">
      <c r="A2204"/>
      <c r="B2204"/>
      <c r="C2204"/>
      <c r="D2204"/>
      <c r="E2204"/>
      <c r="F2204"/>
      <c r="G2204"/>
      <c r="H2204"/>
      <c r="I2204"/>
      <c r="J2204"/>
      <c r="K2204"/>
      <c r="L2204"/>
      <c r="M2204"/>
      <c r="N2204"/>
      <c r="O2204"/>
      <c r="P2204" s="31"/>
    </row>
    <row r="2205" spans="1:16" ht="15" x14ac:dyDescent="0.25">
      <c r="A2205"/>
      <c r="B2205"/>
      <c r="C2205"/>
      <c r="D2205"/>
      <c r="E2205"/>
      <c r="F2205"/>
      <c r="G2205"/>
      <c r="H2205"/>
      <c r="I2205"/>
      <c r="J2205"/>
      <c r="K2205"/>
      <c r="L2205"/>
      <c r="M2205"/>
      <c r="N2205"/>
      <c r="O2205"/>
      <c r="P2205" s="31"/>
    </row>
    <row r="2206" spans="1:16" ht="15" x14ac:dyDescent="0.25">
      <c r="A2206"/>
      <c r="B2206"/>
      <c r="C2206"/>
      <c r="D2206"/>
      <c r="E2206"/>
      <c r="F2206"/>
      <c r="G2206"/>
      <c r="H2206"/>
      <c r="I2206"/>
      <c r="J2206"/>
      <c r="K2206"/>
      <c r="L2206"/>
      <c r="M2206"/>
      <c r="N2206"/>
      <c r="O2206"/>
      <c r="P2206" s="31"/>
    </row>
    <row r="2207" spans="1:16" ht="15" x14ac:dyDescent="0.25">
      <c r="A2207"/>
      <c r="B2207"/>
      <c r="C2207"/>
      <c r="D2207"/>
      <c r="E2207"/>
      <c r="F2207"/>
      <c r="G2207"/>
      <c r="H2207"/>
      <c r="I2207"/>
      <c r="J2207"/>
      <c r="K2207"/>
      <c r="L2207"/>
      <c r="M2207"/>
      <c r="N2207"/>
      <c r="O2207"/>
      <c r="P2207" s="31"/>
    </row>
    <row r="2208" spans="1:16" ht="15" x14ac:dyDescent="0.25">
      <c r="A2208"/>
      <c r="B2208"/>
      <c r="C2208"/>
      <c r="D2208"/>
      <c r="E2208"/>
      <c r="F2208"/>
      <c r="G2208"/>
      <c r="H2208"/>
      <c r="I2208"/>
      <c r="J2208"/>
      <c r="K2208"/>
      <c r="L2208"/>
      <c r="M2208"/>
      <c r="N2208"/>
      <c r="O2208"/>
      <c r="P2208" s="31"/>
    </row>
    <row r="2209" spans="1:16" ht="15" x14ac:dyDescent="0.25">
      <c r="A2209"/>
      <c r="B2209"/>
      <c r="C2209"/>
      <c r="D2209"/>
      <c r="E2209"/>
      <c r="F2209"/>
      <c r="G2209"/>
      <c r="H2209"/>
      <c r="I2209"/>
      <c r="J2209"/>
      <c r="K2209"/>
      <c r="L2209"/>
      <c r="M2209"/>
      <c r="N2209"/>
      <c r="O2209"/>
      <c r="P2209" s="31"/>
    </row>
    <row r="2210" spans="1:16" ht="15" x14ac:dyDescent="0.25">
      <c r="A2210"/>
      <c r="B2210"/>
      <c r="C2210"/>
      <c r="D2210"/>
      <c r="E2210"/>
      <c r="F2210"/>
      <c r="G2210"/>
      <c r="H2210"/>
      <c r="I2210"/>
      <c r="J2210"/>
      <c r="K2210"/>
      <c r="L2210"/>
      <c r="M2210"/>
      <c r="N2210"/>
      <c r="O2210"/>
      <c r="P2210" s="31"/>
    </row>
    <row r="2211" spans="1:16" ht="15" x14ac:dyDescent="0.25">
      <c r="A2211"/>
      <c r="B2211"/>
      <c r="C2211"/>
      <c r="D2211"/>
      <c r="E2211"/>
      <c r="F2211"/>
      <c r="G2211"/>
      <c r="H2211"/>
      <c r="I2211"/>
      <c r="J2211"/>
      <c r="K2211"/>
      <c r="L2211"/>
      <c r="M2211"/>
      <c r="N2211"/>
      <c r="O2211"/>
      <c r="P2211" s="31"/>
    </row>
    <row r="2212" spans="1:16" ht="15" x14ac:dyDescent="0.25">
      <c r="A2212"/>
      <c r="B2212"/>
      <c r="C2212"/>
      <c r="D2212"/>
      <c r="E2212"/>
      <c r="F2212"/>
      <c r="G2212"/>
      <c r="H2212"/>
      <c r="I2212"/>
      <c r="J2212"/>
      <c r="K2212"/>
      <c r="L2212"/>
      <c r="M2212"/>
      <c r="N2212"/>
      <c r="O2212"/>
      <c r="P2212" s="31"/>
    </row>
    <row r="2213" spans="1:16" ht="15" x14ac:dyDescent="0.25">
      <c r="A2213"/>
      <c r="B2213"/>
      <c r="C2213"/>
      <c r="D2213"/>
      <c r="E2213"/>
      <c r="F2213"/>
      <c r="G2213"/>
      <c r="H2213"/>
      <c r="I2213"/>
      <c r="J2213"/>
      <c r="K2213"/>
      <c r="L2213"/>
      <c r="M2213"/>
      <c r="N2213"/>
      <c r="O2213"/>
      <c r="P2213" s="31"/>
    </row>
    <row r="2214" spans="1:16" ht="15" x14ac:dyDescent="0.25">
      <c r="A2214"/>
      <c r="B2214"/>
      <c r="C2214"/>
      <c r="D2214"/>
      <c r="E2214"/>
      <c r="F2214"/>
      <c r="G2214"/>
      <c r="H2214"/>
      <c r="I2214"/>
      <c r="J2214"/>
      <c r="K2214"/>
      <c r="L2214"/>
      <c r="M2214"/>
      <c r="N2214"/>
      <c r="O2214"/>
      <c r="P2214" s="31"/>
    </row>
    <row r="2215" spans="1:16" ht="15" x14ac:dyDescent="0.25">
      <c r="A2215"/>
      <c r="B2215"/>
      <c r="C2215"/>
      <c r="D2215"/>
      <c r="E2215"/>
      <c r="F2215"/>
      <c r="G2215"/>
      <c r="H2215"/>
      <c r="I2215"/>
      <c r="J2215"/>
      <c r="K2215"/>
      <c r="L2215"/>
      <c r="M2215"/>
      <c r="N2215"/>
      <c r="O2215"/>
      <c r="P2215" s="31"/>
    </row>
    <row r="2216" spans="1:16" ht="15" x14ac:dyDescent="0.25">
      <c r="A2216"/>
      <c r="B2216"/>
      <c r="C2216"/>
      <c r="D2216"/>
      <c r="E2216"/>
      <c r="F2216"/>
      <c r="G2216"/>
      <c r="H2216"/>
      <c r="I2216"/>
      <c r="J2216"/>
      <c r="K2216"/>
      <c r="L2216"/>
      <c r="M2216"/>
      <c r="N2216"/>
      <c r="O2216"/>
      <c r="P2216" s="31"/>
    </row>
    <row r="2217" spans="1:16" ht="15" x14ac:dyDescent="0.25">
      <c r="A2217"/>
      <c r="B2217"/>
      <c r="C2217"/>
      <c r="D2217"/>
      <c r="E2217"/>
      <c r="F2217"/>
      <c r="G2217"/>
      <c r="H2217"/>
      <c r="I2217"/>
      <c r="J2217"/>
      <c r="K2217"/>
      <c r="L2217"/>
      <c r="M2217"/>
      <c r="N2217"/>
      <c r="O2217"/>
      <c r="P2217" s="31"/>
    </row>
    <row r="2218" spans="1:16" ht="15" x14ac:dyDescent="0.25">
      <c r="A2218"/>
      <c r="B2218"/>
      <c r="C2218"/>
      <c r="D2218"/>
      <c r="E2218"/>
      <c r="F2218"/>
      <c r="G2218"/>
      <c r="H2218"/>
      <c r="I2218"/>
      <c r="J2218"/>
      <c r="K2218"/>
      <c r="L2218"/>
      <c r="M2218"/>
      <c r="N2218"/>
      <c r="O2218"/>
      <c r="P2218" s="31"/>
    </row>
    <row r="2219" spans="1:16" ht="15" x14ac:dyDescent="0.25">
      <c r="A2219"/>
      <c r="B2219"/>
      <c r="C2219"/>
      <c r="D2219"/>
      <c r="E2219"/>
      <c r="F2219"/>
      <c r="G2219"/>
      <c r="H2219"/>
      <c r="I2219"/>
      <c r="J2219"/>
      <c r="K2219"/>
      <c r="L2219"/>
      <c r="M2219"/>
      <c r="N2219"/>
      <c r="O2219"/>
      <c r="P2219" s="31"/>
    </row>
    <row r="2220" spans="1:16" ht="15" x14ac:dyDescent="0.25">
      <c r="A2220"/>
      <c r="B2220"/>
      <c r="C2220"/>
      <c r="D2220"/>
      <c r="E2220"/>
      <c r="F2220"/>
      <c r="G2220"/>
      <c r="H2220"/>
      <c r="I2220"/>
      <c r="J2220"/>
      <c r="K2220"/>
      <c r="L2220"/>
      <c r="M2220"/>
      <c r="N2220"/>
      <c r="O2220"/>
      <c r="P2220" s="31"/>
    </row>
    <row r="2221" spans="1:16" ht="15" x14ac:dyDescent="0.25">
      <c r="A2221"/>
      <c r="B2221"/>
      <c r="C2221"/>
      <c r="D2221"/>
      <c r="E2221"/>
      <c r="F2221"/>
      <c r="G2221"/>
      <c r="H2221"/>
      <c r="I2221"/>
      <c r="J2221"/>
      <c r="K2221"/>
      <c r="L2221"/>
      <c r="M2221"/>
      <c r="N2221"/>
      <c r="O2221"/>
      <c r="P2221" s="31"/>
    </row>
    <row r="2222" spans="1:16" ht="15" x14ac:dyDescent="0.25">
      <c r="A2222"/>
      <c r="B2222"/>
      <c r="C2222"/>
      <c r="D2222"/>
      <c r="E2222"/>
      <c r="F2222"/>
      <c r="G2222"/>
      <c r="H2222"/>
      <c r="I2222"/>
      <c r="J2222"/>
      <c r="K2222"/>
      <c r="L2222"/>
      <c r="M2222"/>
      <c r="N2222"/>
      <c r="O2222"/>
      <c r="P2222" s="31"/>
    </row>
    <row r="2223" spans="1:16" ht="15" x14ac:dyDescent="0.25">
      <c r="A2223"/>
      <c r="B2223"/>
      <c r="C2223"/>
      <c r="D2223"/>
      <c r="E2223"/>
      <c r="F2223"/>
      <c r="G2223"/>
      <c r="H2223"/>
      <c r="I2223"/>
      <c r="J2223"/>
      <c r="K2223"/>
      <c r="L2223"/>
      <c r="M2223"/>
      <c r="N2223"/>
      <c r="O2223"/>
      <c r="P2223" s="31"/>
    </row>
    <row r="2224" spans="1:16" ht="15" x14ac:dyDescent="0.25">
      <c r="A2224"/>
      <c r="B2224"/>
      <c r="C2224"/>
      <c r="D2224"/>
      <c r="E2224"/>
      <c r="F2224"/>
      <c r="G2224"/>
      <c r="H2224"/>
      <c r="I2224"/>
      <c r="J2224"/>
      <c r="K2224"/>
      <c r="L2224"/>
      <c r="M2224"/>
      <c r="N2224"/>
      <c r="O2224"/>
      <c r="P2224" s="31"/>
    </row>
    <row r="2225" spans="1:16" ht="15" x14ac:dyDescent="0.25">
      <c r="A2225"/>
      <c r="B2225"/>
      <c r="C2225"/>
      <c r="D2225"/>
      <c r="E2225"/>
      <c r="F2225"/>
      <c r="G2225"/>
      <c r="H2225"/>
      <c r="I2225"/>
      <c r="J2225"/>
      <c r="K2225"/>
      <c r="L2225"/>
      <c r="M2225"/>
      <c r="N2225"/>
      <c r="O2225"/>
      <c r="P2225" s="31"/>
    </row>
    <row r="2226" spans="1:16" ht="15" x14ac:dyDescent="0.25">
      <c r="A2226"/>
      <c r="B2226"/>
      <c r="C2226"/>
      <c r="D2226"/>
      <c r="E2226"/>
      <c r="F2226"/>
      <c r="G2226"/>
      <c r="H2226"/>
      <c r="I2226"/>
      <c r="J2226"/>
      <c r="K2226"/>
      <c r="L2226"/>
      <c r="M2226"/>
      <c r="N2226"/>
      <c r="O2226"/>
      <c r="P2226" s="31"/>
    </row>
    <row r="2227" spans="1:16" ht="15" x14ac:dyDescent="0.25">
      <c r="A2227"/>
      <c r="B2227"/>
      <c r="C2227"/>
      <c r="D2227"/>
      <c r="E2227"/>
      <c r="F2227"/>
      <c r="G2227"/>
      <c r="H2227"/>
      <c r="I2227"/>
      <c r="J2227"/>
      <c r="K2227"/>
      <c r="L2227"/>
      <c r="M2227"/>
      <c r="N2227"/>
      <c r="O2227"/>
      <c r="P2227" s="31"/>
    </row>
    <row r="2228" spans="1:16" ht="15" x14ac:dyDescent="0.25">
      <c r="A2228"/>
      <c r="B2228"/>
      <c r="C2228"/>
      <c r="D2228"/>
      <c r="E2228"/>
      <c r="F2228"/>
      <c r="G2228"/>
      <c r="H2228"/>
      <c r="I2228"/>
      <c r="J2228"/>
      <c r="K2228"/>
      <c r="L2228"/>
      <c r="M2228"/>
      <c r="N2228"/>
      <c r="O2228"/>
      <c r="P2228" s="31"/>
    </row>
    <row r="2229" spans="1:16" ht="15" x14ac:dyDescent="0.25">
      <c r="A2229"/>
      <c r="B2229"/>
      <c r="C2229"/>
      <c r="D2229"/>
      <c r="E2229"/>
      <c r="F2229"/>
      <c r="G2229"/>
      <c r="H2229"/>
      <c r="I2229"/>
      <c r="J2229"/>
      <c r="K2229"/>
      <c r="L2229"/>
      <c r="M2229"/>
      <c r="N2229"/>
      <c r="O2229"/>
      <c r="P2229" s="31"/>
    </row>
    <row r="2230" spans="1:16" ht="15" x14ac:dyDescent="0.25">
      <c r="A2230"/>
      <c r="B2230"/>
      <c r="C2230"/>
      <c r="D2230"/>
      <c r="E2230"/>
      <c r="F2230"/>
      <c r="G2230"/>
      <c r="H2230"/>
      <c r="I2230"/>
      <c r="J2230"/>
      <c r="K2230"/>
      <c r="L2230"/>
      <c r="M2230"/>
      <c r="N2230"/>
      <c r="O2230"/>
      <c r="P2230" s="31"/>
    </row>
    <row r="2231" spans="1:16" ht="15" x14ac:dyDescent="0.25">
      <c r="A2231"/>
      <c r="B2231"/>
      <c r="C2231"/>
      <c r="D2231"/>
      <c r="E2231"/>
      <c r="F2231"/>
      <c r="G2231"/>
      <c r="H2231"/>
      <c r="I2231"/>
      <c r="J2231"/>
      <c r="K2231"/>
      <c r="L2231"/>
      <c r="M2231"/>
      <c r="N2231"/>
      <c r="O2231"/>
      <c r="P2231" s="31"/>
    </row>
    <row r="2232" spans="1:16" ht="15" x14ac:dyDescent="0.25">
      <c r="A2232"/>
      <c r="B2232"/>
      <c r="C2232"/>
      <c r="D2232"/>
      <c r="E2232"/>
      <c r="F2232"/>
      <c r="G2232"/>
      <c r="H2232"/>
      <c r="I2232"/>
      <c r="J2232"/>
      <c r="K2232"/>
      <c r="L2232"/>
      <c r="M2232"/>
      <c r="N2232"/>
      <c r="O2232"/>
      <c r="P2232" s="31"/>
    </row>
    <row r="2233" spans="1:16" ht="15" x14ac:dyDescent="0.25">
      <c r="A2233"/>
      <c r="B2233"/>
      <c r="C2233"/>
      <c r="D2233"/>
      <c r="E2233"/>
      <c r="F2233"/>
      <c r="G2233"/>
      <c r="H2233"/>
      <c r="I2233"/>
      <c r="J2233"/>
      <c r="K2233"/>
      <c r="L2233"/>
      <c r="M2233"/>
      <c r="N2233"/>
      <c r="O2233"/>
      <c r="P2233" s="31"/>
    </row>
    <row r="2234" spans="1:16" ht="15" x14ac:dyDescent="0.25">
      <c r="A2234"/>
      <c r="B2234"/>
      <c r="C2234"/>
      <c r="D2234"/>
      <c r="E2234"/>
      <c r="F2234"/>
      <c r="G2234"/>
      <c r="H2234"/>
      <c r="I2234"/>
      <c r="J2234"/>
      <c r="K2234"/>
      <c r="L2234"/>
      <c r="M2234"/>
      <c r="N2234"/>
      <c r="O2234"/>
      <c r="P2234" s="31"/>
    </row>
    <row r="2235" spans="1:16" ht="15" x14ac:dyDescent="0.25">
      <c r="A2235"/>
      <c r="B2235"/>
      <c r="C2235"/>
      <c r="D2235"/>
      <c r="E2235"/>
      <c r="F2235"/>
      <c r="G2235"/>
      <c r="H2235"/>
      <c r="I2235"/>
      <c r="J2235"/>
      <c r="K2235"/>
      <c r="L2235"/>
      <c r="M2235"/>
      <c r="N2235"/>
      <c r="O2235"/>
      <c r="P2235" s="31"/>
    </row>
    <row r="2236" spans="1:16" ht="15" x14ac:dyDescent="0.25">
      <c r="A2236"/>
      <c r="B2236"/>
      <c r="C2236"/>
      <c r="D2236"/>
      <c r="E2236"/>
      <c r="F2236"/>
      <c r="G2236"/>
      <c r="H2236"/>
      <c r="I2236"/>
      <c r="J2236"/>
      <c r="K2236"/>
      <c r="L2236"/>
      <c r="M2236"/>
      <c r="N2236"/>
      <c r="O2236"/>
      <c r="P2236" s="31"/>
    </row>
    <row r="2237" spans="1:16" ht="15" x14ac:dyDescent="0.25">
      <c r="A2237"/>
      <c r="B2237"/>
      <c r="C2237"/>
      <c r="D2237"/>
      <c r="E2237"/>
      <c r="F2237"/>
      <c r="G2237"/>
      <c r="H2237"/>
      <c r="I2237"/>
      <c r="J2237"/>
      <c r="K2237"/>
      <c r="L2237"/>
      <c r="M2237"/>
      <c r="N2237"/>
      <c r="O2237"/>
      <c r="P2237" s="31"/>
    </row>
    <row r="2238" spans="1:16" ht="15" x14ac:dyDescent="0.25">
      <c r="A2238"/>
      <c r="B2238"/>
      <c r="C2238"/>
      <c r="D2238"/>
      <c r="E2238"/>
      <c r="F2238"/>
      <c r="G2238"/>
      <c r="H2238"/>
      <c r="I2238"/>
      <c r="J2238"/>
      <c r="K2238"/>
      <c r="L2238"/>
      <c r="M2238"/>
      <c r="N2238"/>
      <c r="O2238"/>
      <c r="P2238" s="31"/>
    </row>
    <row r="2239" spans="1:16" ht="15" x14ac:dyDescent="0.25">
      <c r="A2239"/>
      <c r="B2239"/>
      <c r="C2239"/>
      <c r="D2239"/>
      <c r="E2239"/>
      <c r="F2239"/>
      <c r="G2239"/>
      <c r="H2239"/>
      <c r="I2239"/>
      <c r="J2239"/>
      <c r="K2239"/>
      <c r="L2239"/>
      <c r="M2239"/>
      <c r="N2239"/>
      <c r="O2239"/>
      <c r="P2239" s="31"/>
    </row>
    <row r="2240" spans="1:16" ht="15" x14ac:dyDescent="0.25">
      <c r="A2240"/>
      <c r="B2240"/>
      <c r="C2240"/>
      <c r="D2240"/>
      <c r="E2240"/>
      <c r="F2240"/>
      <c r="G2240"/>
      <c r="H2240"/>
      <c r="I2240"/>
      <c r="J2240"/>
      <c r="K2240"/>
      <c r="L2240"/>
      <c r="M2240"/>
      <c r="N2240"/>
      <c r="O2240"/>
      <c r="P2240" s="31"/>
    </row>
    <row r="2241" spans="1:16" ht="15" x14ac:dyDescent="0.25">
      <c r="A2241"/>
      <c r="B2241"/>
      <c r="C2241"/>
      <c r="D2241"/>
      <c r="E2241"/>
      <c r="F2241"/>
      <c r="G2241"/>
      <c r="H2241"/>
      <c r="I2241"/>
      <c r="J2241"/>
      <c r="K2241"/>
      <c r="L2241"/>
      <c r="M2241"/>
      <c r="N2241"/>
      <c r="O2241"/>
      <c r="P2241" s="31"/>
    </row>
    <row r="2242" spans="1:16" ht="15" x14ac:dyDescent="0.25">
      <c r="A2242"/>
      <c r="B2242"/>
      <c r="C2242"/>
      <c r="D2242"/>
      <c r="E2242"/>
      <c r="F2242"/>
      <c r="G2242"/>
      <c r="H2242"/>
      <c r="I2242"/>
      <c r="J2242"/>
      <c r="K2242"/>
      <c r="L2242"/>
      <c r="M2242"/>
      <c r="N2242"/>
      <c r="O2242"/>
      <c r="P2242" s="31"/>
    </row>
    <row r="2243" spans="1:16" ht="15" x14ac:dyDescent="0.25">
      <c r="A2243"/>
      <c r="B2243"/>
      <c r="C2243"/>
      <c r="D2243"/>
      <c r="E2243"/>
      <c r="F2243"/>
      <c r="G2243"/>
      <c r="H2243"/>
      <c r="I2243"/>
      <c r="J2243"/>
      <c r="K2243"/>
      <c r="L2243"/>
      <c r="M2243"/>
      <c r="N2243"/>
      <c r="O2243"/>
      <c r="P2243" s="31"/>
    </row>
    <row r="2244" spans="1:16" ht="15" x14ac:dyDescent="0.25">
      <c r="A2244"/>
      <c r="B2244"/>
      <c r="C2244"/>
      <c r="D2244"/>
      <c r="E2244"/>
      <c r="F2244"/>
      <c r="G2244"/>
      <c r="H2244"/>
      <c r="I2244"/>
      <c r="J2244"/>
      <c r="K2244"/>
      <c r="L2244"/>
      <c r="M2244"/>
      <c r="N2244"/>
      <c r="O2244"/>
      <c r="P2244" s="31"/>
    </row>
    <row r="2245" spans="1:16" ht="15" x14ac:dyDescent="0.25">
      <c r="A2245"/>
      <c r="B2245"/>
      <c r="C2245"/>
      <c r="D2245"/>
      <c r="E2245"/>
      <c r="F2245"/>
      <c r="G2245"/>
      <c r="H2245"/>
      <c r="I2245"/>
      <c r="J2245"/>
      <c r="K2245"/>
      <c r="L2245"/>
      <c r="M2245"/>
      <c r="N2245"/>
      <c r="O2245"/>
      <c r="P2245" s="31"/>
    </row>
    <row r="2246" spans="1:16" ht="15" x14ac:dyDescent="0.25">
      <c r="A2246"/>
      <c r="B2246"/>
      <c r="C2246"/>
      <c r="D2246"/>
      <c r="E2246"/>
      <c r="F2246"/>
      <c r="G2246"/>
      <c r="H2246"/>
      <c r="I2246"/>
      <c r="J2246"/>
      <c r="K2246"/>
      <c r="L2246"/>
      <c r="M2246"/>
      <c r="N2246"/>
      <c r="O2246"/>
      <c r="P2246" s="31"/>
    </row>
    <row r="2247" spans="1:16" ht="15" x14ac:dyDescent="0.25">
      <c r="A2247"/>
      <c r="B2247"/>
      <c r="C2247"/>
      <c r="D2247"/>
      <c r="E2247"/>
      <c r="F2247"/>
      <c r="G2247"/>
      <c r="H2247"/>
      <c r="I2247"/>
      <c r="J2247"/>
      <c r="K2247"/>
      <c r="L2247"/>
      <c r="M2247"/>
      <c r="N2247"/>
      <c r="O2247"/>
      <c r="P2247" s="31"/>
    </row>
    <row r="2248" spans="1:16" ht="15" x14ac:dyDescent="0.25">
      <c r="A2248"/>
      <c r="B2248"/>
      <c r="C2248"/>
      <c r="D2248"/>
      <c r="E2248"/>
      <c r="F2248"/>
      <c r="G2248"/>
      <c r="H2248"/>
      <c r="I2248"/>
      <c r="J2248"/>
      <c r="K2248"/>
      <c r="L2248"/>
      <c r="M2248"/>
      <c r="N2248"/>
      <c r="O2248"/>
      <c r="P2248" s="31"/>
    </row>
    <row r="2249" spans="1:16" ht="15" x14ac:dyDescent="0.25">
      <c r="A2249"/>
      <c r="B2249"/>
      <c r="C2249"/>
      <c r="D2249"/>
      <c r="E2249"/>
      <c r="F2249"/>
      <c r="G2249"/>
      <c r="H2249"/>
      <c r="I2249"/>
      <c r="J2249"/>
      <c r="K2249"/>
      <c r="L2249"/>
      <c r="M2249"/>
      <c r="N2249"/>
      <c r="O2249"/>
      <c r="P2249" s="31"/>
    </row>
    <row r="2250" spans="1:16" ht="15" x14ac:dyDescent="0.25">
      <c r="A2250"/>
      <c r="B2250"/>
      <c r="C2250"/>
      <c r="D2250"/>
      <c r="E2250"/>
      <c r="F2250"/>
      <c r="G2250"/>
      <c r="H2250"/>
      <c r="I2250"/>
      <c r="J2250"/>
      <c r="K2250"/>
      <c r="L2250"/>
      <c r="M2250"/>
      <c r="N2250"/>
      <c r="O2250"/>
      <c r="P2250" s="31"/>
    </row>
    <row r="2251" spans="1:16" ht="15" x14ac:dyDescent="0.25">
      <c r="A2251"/>
      <c r="B2251"/>
      <c r="C2251"/>
      <c r="D2251"/>
      <c r="E2251"/>
      <c r="F2251"/>
      <c r="G2251"/>
      <c r="H2251"/>
      <c r="I2251"/>
      <c r="J2251"/>
      <c r="K2251"/>
      <c r="L2251"/>
      <c r="M2251"/>
      <c r="N2251"/>
      <c r="O2251"/>
      <c r="P2251" s="31"/>
    </row>
    <row r="2252" spans="1:16" ht="15" x14ac:dyDescent="0.25">
      <c r="A2252"/>
      <c r="B2252"/>
      <c r="C2252"/>
      <c r="D2252"/>
      <c r="E2252"/>
      <c r="F2252"/>
      <c r="G2252"/>
      <c r="H2252"/>
      <c r="I2252"/>
      <c r="J2252"/>
      <c r="K2252"/>
      <c r="L2252"/>
      <c r="M2252"/>
      <c r="N2252"/>
      <c r="O2252"/>
      <c r="P2252" s="31"/>
    </row>
    <row r="2253" spans="1:16" ht="15" x14ac:dyDescent="0.25">
      <c r="A2253"/>
      <c r="B2253"/>
      <c r="C2253"/>
      <c r="D2253"/>
      <c r="E2253"/>
      <c r="F2253"/>
      <c r="G2253"/>
      <c r="H2253"/>
      <c r="I2253"/>
      <c r="J2253"/>
      <c r="K2253"/>
      <c r="L2253"/>
      <c r="M2253"/>
      <c r="N2253"/>
      <c r="O2253"/>
      <c r="P2253" s="31"/>
    </row>
    <row r="2254" spans="1:16" ht="15" x14ac:dyDescent="0.25">
      <c r="A2254"/>
      <c r="B2254"/>
      <c r="C2254"/>
      <c r="D2254"/>
      <c r="E2254"/>
      <c r="F2254"/>
      <c r="G2254"/>
      <c r="H2254"/>
      <c r="I2254"/>
      <c r="J2254"/>
      <c r="K2254"/>
      <c r="L2254"/>
      <c r="M2254"/>
      <c r="N2254"/>
      <c r="O2254"/>
      <c r="P2254" s="31"/>
    </row>
    <row r="2255" spans="1:16" ht="15" x14ac:dyDescent="0.25">
      <c r="A2255"/>
      <c r="B2255"/>
      <c r="C2255"/>
      <c r="D2255"/>
      <c r="E2255"/>
      <c r="F2255"/>
      <c r="G2255"/>
      <c r="H2255"/>
      <c r="I2255"/>
      <c r="J2255"/>
      <c r="K2255"/>
      <c r="L2255"/>
      <c r="M2255"/>
      <c r="N2255"/>
      <c r="O2255"/>
      <c r="P2255" s="31"/>
    </row>
    <row r="2256" spans="1:16" ht="15" x14ac:dyDescent="0.25">
      <c r="A2256"/>
      <c r="B2256"/>
      <c r="C2256"/>
      <c r="D2256"/>
      <c r="E2256"/>
      <c r="F2256"/>
      <c r="G2256"/>
      <c r="H2256"/>
      <c r="I2256"/>
      <c r="J2256"/>
      <c r="K2256"/>
      <c r="L2256"/>
      <c r="M2256"/>
      <c r="N2256"/>
      <c r="O2256"/>
      <c r="P2256" s="31"/>
    </row>
    <row r="2257" spans="1:16" ht="15" x14ac:dyDescent="0.25">
      <c r="A2257"/>
      <c r="B2257"/>
      <c r="C2257"/>
      <c r="D2257"/>
      <c r="E2257"/>
      <c r="F2257"/>
      <c r="G2257"/>
      <c r="H2257"/>
      <c r="I2257"/>
      <c r="J2257"/>
      <c r="K2257"/>
      <c r="L2257"/>
      <c r="M2257"/>
      <c r="N2257"/>
      <c r="O2257"/>
      <c r="P2257" s="31"/>
    </row>
    <row r="2258" spans="1:16" ht="15" x14ac:dyDescent="0.25">
      <c r="A2258"/>
      <c r="B2258"/>
      <c r="C2258"/>
      <c r="D2258"/>
      <c r="E2258"/>
      <c r="F2258"/>
      <c r="G2258"/>
      <c r="H2258"/>
      <c r="I2258"/>
      <c r="J2258"/>
      <c r="K2258"/>
      <c r="L2258"/>
      <c r="M2258"/>
      <c r="N2258"/>
      <c r="O2258"/>
      <c r="P2258" s="31"/>
    </row>
    <row r="2259" spans="1:16" ht="15" x14ac:dyDescent="0.25">
      <c r="A2259"/>
      <c r="B2259"/>
      <c r="C2259"/>
      <c r="D2259"/>
      <c r="E2259"/>
      <c r="F2259"/>
      <c r="G2259"/>
      <c r="H2259"/>
      <c r="I2259"/>
      <c r="J2259"/>
      <c r="K2259"/>
      <c r="L2259"/>
      <c r="M2259"/>
      <c r="N2259"/>
      <c r="O2259"/>
      <c r="P2259" s="31"/>
    </row>
    <row r="2260" spans="1:16" ht="15" x14ac:dyDescent="0.25">
      <c r="A2260"/>
      <c r="B2260"/>
      <c r="C2260"/>
      <c r="D2260"/>
      <c r="E2260"/>
      <c r="F2260"/>
      <c r="G2260"/>
      <c r="H2260"/>
      <c r="I2260"/>
      <c r="J2260"/>
      <c r="K2260"/>
      <c r="L2260"/>
      <c r="M2260"/>
      <c r="N2260"/>
      <c r="O2260"/>
      <c r="P2260" s="31"/>
    </row>
    <row r="2261" spans="1:16" ht="15" x14ac:dyDescent="0.25">
      <c r="A2261"/>
      <c r="B2261"/>
      <c r="C2261"/>
      <c r="D2261"/>
      <c r="E2261"/>
      <c r="F2261"/>
      <c r="G2261"/>
      <c r="H2261"/>
      <c r="I2261"/>
      <c r="J2261"/>
      <c r="K2261"/>
      <c r="L2261"/>
      <c r="M2261"/>
      <c r="N2261"/>
      <c r="O2261"/>
      <c r="P2261" s="31"/>
    </row>
    <row r="2262" spans="1:16" ht="15" x14ac:dyDescent="0.25">
      <c r="A2262"/>
      <c r="B2262"/>
      <c r="C2262"/>
      <c r="D2262"/>
      <c r="E2262"/>
      <c r="F2262"/>
      <c r="G2262"/>
      <c r="H2262"/>
      <c r="I2262"/>
      <c r="J2262"/>
      <c r="K2262"/>
      <c r="L2262"/>
      <c r="M2262"/>
      <c r="N2262"/>
      <c r="O2262"/>
      <c r="P2262" s="31"/>
    </row>
    <row r="2263" spans="1:16" ht="15" x14ac:dyDescent="0.25">
      <c r="A2263"/>
      <c r="B2263"/>
      <c r="C2263"/>
      <c r="D2263"/>
      <c r="E2263"/>
      <c r="F2263"/>
      <c r="G2263"/>
      <c r="H2263"/>
      <c r="I2263"/>
      <c r="J2263"/>
      <c r="K2263"/>
      <c r="L2263"/>
      <c r="M2263"/>
      <c r="N2263"/>
      <c r="O2263"/>
      <c r="P2263" s="31"/>
    </row>
    <row r="2264" spans="1:16" ht="15" x14ac:dyDescent="0.25">
      <c r="A2264"/>
      <c r="B2264"/>
      <c r="C2264"/>
      <c r="D2264"/>
      <c r="E2264"/>
      <c r="F2264"/>
      <c r="G2264"/>
      <c r="H2264"/>
      <c r="I2264"/>
      <c r="J2264"/>
      <c r="K2264"/>
      <c r="L2264"/>
      <c r="M2264"/>
      <c r="N2264"/>
      <c r="O2264"/>
      <c r="P2264" s="31"/>
    </row>
    <row r="2265" spans="1:16" ht="15" x14ac:dyDescent="0.25">
      <c r="A2265"/>
      <c r="B2265"/>
      <c r="C2265"/>
      <c r="D2265"/>
      <c r="E2265"/>
      <c r="F2265"/>
      <c r="G2265"/>
      <c r="H2265"/>
      <c r="I2265"/>
      <c r="J2265"/>
      <c r="K2265"/>
      <c r="L2265"/>
      <c r="M2265"/>
      <c r="N2265"/>
      <c r="O2265"/>
      <c r="P2265" s="31"/>
    </row>
    <row r="2266" spans="1:16" ht="15" x14ac:dyDescent="0.25">
      <c r="A2266"/>
      <c r="B2266"/>
      <c r="C2266"/>
      <c r="D2266"/>
      <c r="E2266"/>
      <c r="F2266"/>
      <c r="G2266"/>
      <c r="H2266"/>
      <c r="I2266"/>
      <c r="J2266"/>
      <c r="K2266"/>
      <c r="L2266"/>
      <c r="M2266"/>
      <c r="N2266"/>
      <c r="O2266"/>
      <c r="P2266" s="31"/>
    </row>
    <row r="2267" spans="1:16" ht="15" x14ac:dyDescent="0.25">
      <c r="A2267"/>
      <c r="B2267"/>
      <c r="C2267"/>
      <c r="D2267"/>
      <c r="E2267"/>
      <c r="F2267"/>
      <c r="G2267"/>
      <c r="H2267"/>
      <c r="I2267"/>
      <c r="J2267"/>
      <c r="K2267"/>
      <c r="L2267"/>
      <c r="M2267"/>
      <c r="N2267"/>
      <c r="O2267"/>
      <c r="P2267" s="31"/>
    </row>
    <row r="2268" spans="1:16" ht="15" x14ac:dyDescent="0.25">
      <c r="A2268"/>
      <c r="B2268"/>
      <c r="C2268"/>
      <c r="D2268"/>
      <c r="E2268"/>
      <c r="F2268"/>
      <c r="G2268"/>
      <c r="H2268"/>
      <c r="I2268"/>
      <c r="J2268"/>
      <c r="K2268"/>
      <c r="L2268"/>
      <c r="M2268"/>
      <c r="N2268"/>
      <c r="O2268"/>
      <c r="P2268" s="31"/>
    </row>
    <row r="2269" spans="1:16" ht="15" x14ac:dyDescent="0.25">
      <c r="A2269"/>
      <c r="B2269"/>
      <c r="C2269"/>
      <c r="D2269"/>
      <c r="E2269"/>
      <c r="F2269"/>
      <c r="G2269"/>
      <c r="H2269"/>
      <c r="I2269"/>
      <c r="J2269"/>
      <c r="K2269"/>
      <c r="L2269"/>
      <c r="M2269"/>
      <c r="N2269"/>
      <c r="O2269"/>
      <c r="P2269" s="31"/>
    </row>
    <row r="2270" spans="1:16" ht="15" x14ac:dyDescent="0.25">
      <c r="A2270"/>
      <c r="B2270"/>
      <c r="C2270"/>
      <c r="D2270"/>
      <c r="E2270"/>
      <c r="F2270"/>
      <c r="G2270"/>
      <c r="H2270"/>
      <c r="I2270"/>
      <c r="J2270"/>
      <c r="K2270"/>
      <c r="L2270"/>
      <c r="M2270"/>
      <c r="N2270"/>
      <c r="O2270"/>
      <c r="P2270" s="31"/>
    </row>
    <row r="2271" spans="1:16" ht="15" x14ac:dyDescent="0.25">
      <c r="A2271"/>
      <c r="B2271"/>
      <c r="C2271"/>
      <c r="D2271"/>
      <c r="E2271"/>
      <c r="F2271"/>
      <c r="G2271"/>
      <c r="H2271"/>
      <c r="I2271"/>
      <c r="J2271"/>
      <c r="K2271"/>
      <c r="L2271"/>
      <c r="M2271"/>
      <c r="N2271"/>
      <c r="O2271"/>
      <c r="P2271" s="31"/>
    </row>
    <row r="2272" spans="1:16" ht="15" x14ac:dyDescent="0.25">
      <c r="A2272"/>
      <c r="B2272"/>
      <c r="C2272"/>
      <c r="D2272"/>
      <c r="E2272"/>
      <c r="F2272"/>
      <c r="G2272"/>
      <c r="H2272"/>
      <c r="I2272"/>
      <c r="J2272"/>
      <c r="K2272"/>
      <c r="L2272"/>
      <c r="M2272"/>
      <c r="N2272"/>
      <c r="O2272"/>
      <c r="P2272" s="31"/>
    </row>
    <row r="2273" spans="1:16" ht="15" x14ac:dyDescent="0.25">
      <c r="A2273"/>
      <c r="B2273"/>
      <c r="C2273"/>
      <c r="D2273"/>
      <c r="E2273"/>
      <c r="F2273"/>
      <c r="G2273"/>
      <c r="H2273"/>
      <c r="I2273"/>
      <c r="J2273"/>
      <c r="K2273"/>
      <c r="L2273"/>
      <c r="M2273"/>
      <c r="N2273"/>
      <c r="O2273"/>
      <c r="P2273" s="31"/>
    </row>
    <row r="2274" spans="1:16" ht="15" x14ac:dyDescent="0.25">
      <c r="A2274"/>
      <c r="B2274"/>
      <c r="C2274"/>
      <c r="D2274"/>
      <c r="E2274"/>
      <c r="F2274"/>
      <c r="G2274"/>
      <c r="H2274"/>
      <c r="I2274"/>
      <c r="J2274"/>
      <c r="K2274"/>
      <c r="L2274"/>
      <c r="M2274"/>
      <c r="N2274"/>
      <c r="O2274"/>
      <c r="P2274" s="31"/>
    </row>
    <row r="2275" spans="1:16" ht="15" x14ac:dyDescent="0.25">
      <c r="A2275"/>
      <c r="B2275"/>
      <c r="C2275"/>
      <c r="D2275"/>
      <c r="E2275"/>
      <c r="F2275"/>
      <c r="G2275"/>
      <c r="H2275"/>
      <c r="I2275"/>
      <c r="J2275"/>
      <c r="K2275"/>
      <c r="L2275"/>
      <c r="M2275"/>
      <c r="N2275"/>
      <c r="O2275"/>
      <c r="P2275" s="31"/>
    </row>
    <row r="2276" spans="1:16" ht="15" x14ac:dyDescent="0.25">
      <c r="A2276"/>
      <c r="B2276"/>
      <c r="C2276"/>
      <c r="D2276"/>
      <c r="E2276"/>
      <c r="F2276"/>
      <c r="G2276"/>
      <c r="H2276"/>
      <c r="I2276"/>
      <c r="J2276"/>
      <c r="K2276"/>
      <c r="L2276"/>
      <c r="M2276"/>
      <c r="N2276"/>
      <c r="O2276"/>
      <c r="P2276" s="31"/>
    </row>
    <row r="2277" spans="1:16" ht="15" x14ac:dyDescent="0.25">
      <c r="A2277"/>
      <c r="B2277"/>
      <c r="C2277"/>
      <c r="D2277"/>
      <c r="E2277"/>
      <c r="F2277"/>
      <c r="G2277"/>
      <c r="H2277"/>
      <c r="I2277"/>
      <c r="J2277"/>
      <c r="K2277"/>
      <c r="L2277"/>
      <c r="M2277"/>
      <c r="N2277"/>
      <c r="O2277"/>
      <c r="P2277" s="31"/>
    </row>
    <row r="2278" spans="1:16" ht="15" x14ac:dyDescent="0.25">
      <c r="A2278"/>
      <c r="B2278"/>
      <c r="C2278"/>
      <c r="D2278"/>
      <c r="E2278"/>
      <c r="F2278"/>
      <c r="G2278"/>
      <c r="H2278"/>
      <c r="I2278"/>
      <c r="J2278"/>
      <c r="K2278"/>
      <c r="L2278"/>
      <c r="M2278"/>
      <c r="N2278"/>
      <c r="O2278"/>
      <c r="P2278" s="31"/>
    </row>
    <row r="2279" spans="1:16" ht="15" x14ac:dyDescent="0.25">
      <c r="A2279"/>
      <c r="B2279"/>
      <c r="C2279"/>
      <c r="D2279"/>
      <c r="E2279"/>
      <c r="F2279"/>
      <c r="G2279"/>
      <c r="H2279"/>
      <c r="I2279"/>
      <c r="J2279"/>
      <c r="K2279"/>
      <c r="L2279"/>
      <c r="M2279"/>
      <c r="N2279"/>
      <c r="O2279"/>
      <c r="P2279" s="31"/>
    </row>
    <row r="2280" spans="1:16" ht="15" x14ac:dyDescent="0.25">
      <c r="A2280"/>
      <c r="B2280"/>
      <c r="C2280"/>
      <c r="D2280"/>
      <c r="E2280"/>
      <c r="F2280"/>
      <c r="G2280"/>
      <c r="H2280"/>
      <c r="I2280"/>
      <c r="J2280"/>
      <c r="K2280"/>
      <c r="L2280"/>
      <c r="M2280"/>
      <c r="N2280"/>
      <c r="O2280"/>
      <c r="P2280" s="31"/>
    </row>
    <row r="2281" spans="1:16" ht="15" x14ac:dyDescent="0.25">
      <c r="A2281"/>
      <c r="B2281"/>
      <c r="C2281"/>
      <c r="D2281"/>
      <c r="E2281"/>
      <c r="F2281"/>
      <c r="G2281"/>
      <c r="H2281"/>
      <c r="I2281"/>
      <c r="J2281"/>
      <c r="K2281"/>
      <c r="L2281"/>
      <c r="M2281"/>
      <c r="N2281"/>
      <c r="O2281"/>
      <c r="P2281" s="31"/>
    </row>
    <row r="2282" spans="1:16" ht="15" x14ac:dyDescent="0.25">
      <c r="A2282"/>
      <c r="B2282"/>
      <c r="C2282"/>
      <c r="D2282"/>
      <c r="E2282"/>
      <c r="F2282"/>
      <c r="G2282"/>
      <c r="H2282"/>
      <c r="I2282"/>
      <c r="J2282"/>
      <c r="K2282"/>
      <c r="L2282"/>
      <c r="M2282"/>
      <c r="N2282"/>
      <c r="O2282"/>
      <c r="P2282" s="31"/>
    </row>
    <row r="2283" spans="1:16" ht="15" x14ac:dyDescent="0.25">
      <c r="A2283"/>
      <c r="B2283"/>
      <c r="C2283"/>
      <c r="D2283"/>
      <c r="E2283"/>
      <c r="F2283"/>
      <c r="G2283"/>
      <c r="H2283"/>
      <c r="I2283"/>
      <c r="J2283"/>
      <c r="K2283"/>
      <c r="L2283"/>
      <c r="M2283"/>
      <c r="N2283"/>
      <c r="O2283"/>
      <c r="P2283" s="31"/>
    </row>
    <row r="2284" spans="1:16" ht="15" x14ac:dyDescent="0.25">
      <c r="A2284"/>
      <c r="B2284"/>
      <c r="C2284"/>
      <c r="D2284"/>
      <c r="E2284"/>
      <c r="F2284"/>
      <c r="G2284"/>
      <c r="H2284"/>
      <c r="I2284"/>
      <c r="J2284"/>
      <c r="K2284"/>
      <c r="L2284"/>
      <c r="M2284"/>
      <c r="N2284"/>
      <c r="O2284"/>
      <c r="P2284" s="31"/>
    </row>
    <row r="2285" spans="1:16" ht="15" x14ac:dyDescent="0.25">
      <c r="A2285"/>
      <c r="B2285"/>
      <c r="C2285"/>
      <c r="D2285"/>
      <c r="E2285"/>
      <c r="F2285"/>
      <c r="G2285"/>
      <c r="H2285"/>
      <c r="I2285"/>
      <c r="J2285"/>
      <c r="K2285"/>
      <c r="L2285"/>
      <c r="M2285"/>
      <c r="N2285"/>
      <c r="O2285"/>
      <c r="P2285" s="31"/>
    </row>
    <row r="2286" spans="1:16" ht="15" x14ac:dyDescent="0.25">
      <c r="A2286"/>
      <c r="B2286"/>
      <c r="C2286"/>
      <c r="D2286"/>
      <c r="E2286"/>
      <c r="F2286"/>
      <c r="G2286"/>
      <c r="H2286"/>
      <c r="I2286"/>
      <c r="J2286"/>
      <c r="K2286"/>
      <c r="L2286"/>
      <c r="M2286"/>
      <c r="N2286"/>
      <c r="O2286"/>
      <c r="P2286" s="31"/>
    </row>
    <row r="2287" spans="1:16" ht="15" x14ac:dyDescent="0.25">
      <c r="A2287"/>
      <c r="B2287"/>
      <c r="C2287"/>
      <c r="D2287"/>
      <c r="E2287"/>
      <c r="F2287"/>
      <c r="G2287"/>
      <c r="H2287"/>
      <c r="I2287"/>
      <c r="J2287"/>
      <c r="K2287"/>
      <c r="L2287"/>
      <c r="M2287"/>
      <c r="N2287"/>
      <c r="O2287"/>
      <c r="P2287" s="31"/>
    </row>
    <row r="2288" spans="1:16" ht="15" x14ac:dyDescent="0.25">
      <c r="A2288"/>
      <c r="B2288"/>
      <c r="C2288"/>
      <c r="D2288"/>
      <c r="E2288"/>
      <c r="F2288"/>
      <c r="G2288"/>
      <c r="H2288"/>
      <c r="I2288"/>
      <c r="J2288"/>
      <c r="K2288"/>
      <c r="L2288"/>
      <c r="M2288"/>
      <c r="N2288"/>
      <c r="O2288"/>
      <c r="P2288" s="31"/>
    </row>
    <row r="2289" spans="1:16" ht="15" x14ac:dyDescent="0.25">
      <c r="A2289"/>
      <c r="B2289"/>
      <c r="C2289"/>
      <c r="D2289"/>
      <c r="E2289"/>
      <c r="F2289"/>
      <c r="G2289"/>
      <c r="H2289"/>
      <c r="I2289"/>
      <c r="J2289"/>
      <c r="K2289"/>
      <c r="L2289"/>
      <c r="M2289"/>
      <c r="N2289"/>
      <c r="O2289"/>
      <c r="P2289" s="31"/>
    </row>
    <row r="2290" spans="1:16" ht="15" x14ac:dyDescent="0.25">
      <c r="A2290"/>
      <c r="B2290"/>
      <c r="C2290"/>
      <c r="D2290"/>
      <c r="E2290"/>
      <c r="F2290"/>
      <c r="G2290"/>
      <c r="H2290"/>
      <c r="I2290"/>
      <c r="J2290"/>
      <c r="K2290"/>
      <c r="L2290"/>
      <c r="M2290"/>
      <c r="N2290"/>
      <c r="O2290"/>
      <c r="P2290" s="31"/>
    </row>
    <row r="2291" spans="1:16" ht="15" x14ac:dyDescent="0.25">
      <c r="A2291"/>
      <c r="B2291"/>
      <c r="C2291"/>
      <c r="D2291"/>
      <c r="E2291"/>
      <c r="F2291"/>
      <c r="G2291"/>
      <c r="H2291"/>
      <c r="I2291"/>
      <c r="J2291"/>
      <c r="K2291"/>
      <c r="L2291"/>
      <c r="M2291"/>
      <c r="N2291"/>
      <c r="O2291"/>
      <c r="P2291" s="31"/>
    </row>
    <row r="2292" spans="1:16" ht="15" x14ac:dyDescent="0.25">
      <c r="A2292"/>
      <c r="B2292"/>
      <c r="C2292"/>
      <c r="D2292"/>
      <c r="E2292"/>
      <c r="F2292"/>
      <c r="G2292"/>
      <c r="H2292"/>
      <c r="I2292"/>
      <c r="J2292"/>
      <c r="K2292"/>
      <c r="L2292"/>
      <c r="M2292"/>
      <c r="N2292"/>
      <c r="O2292"/>
      <c r="P2292" s="31"/>
    </row>
    <row r="2293" spans="1:16" ht="15" x14ac:dyDescent="0.25">
      <c r="A2293"/>
      <c r="B2293"/>
      <c r="C2293"/>
      <c r="D2293"/>
      <c r="E2293"/>
      <c r="F2293"/>
      <c r="G2293"/>
      <c r="H2293"/>
      <c r="I2293"/>
      <c r="J2293"/>
      <c r="K2293"/>
      <c r="L2293"/>
      <c r="M2293"/>
      <c r="N2293"/>
      <c r="O2293"/>
      <c r="P2293" s="31"/>
    </row>
    <row r="2294" spans="1:16" ht="15" x14ac:dyDescent="0.25">
      <c r="A2294"/>
      <c r="B2294"/>
      <c r="C2294"/>
      <c r="D2294"/>
      <c r="E2294"/>
      <c r="F2294"/>
      <c r="G2294"/>
      <c r="H2294"/>
      <c r="I2294"/>
      <c r="J2294"/>
      <c r="K2294"/>
      <c r="L2294"/>
      <c r="M2294"/>
      <c r="N2294"/>
      <c r="O2294"/>
      <c r="P2294" s="31"/>
    </row>
    <row r="2295" spans="1:16" ht="15" x14ac:dyDescent="0.25">
      <c r="A2295"/>
      <c r="B2295"/>
      <c r="C2295"/>
      <c r="D2295"/>
      <c r="E2295"/>
      <c r="F2295"/>
      <c r="G2295"/>
      <c r="H2295"/>
      <c r="I2295"/>
      <c r="J2295"/>
      <c r="K2295"/>
      <c r="L2295"/>
      <c r="M2295"/>
      <c r="N2295"/>
      <c r="O2295"/>
      <c r="P2295" s="31"/>
    </row>
    <row r="2296" spans="1:16" ht="15" x14ac:dyDescent="0.25">
      <c r="A2296"/>
      <c r="B2296"/>
      <c r="C2296"/>
      <c r="D2296"/>
      <c r="E2296"/>
      <c r="F2296"/>
      <c r="G2296"/>
      <c r="H2296"/>
      <c r="I2296"/>
      <c r="J2296"/>
      <c r="K2296"/>
      <c r="L2296"/>
      <c r="M2296"/>
      <c r="N2296"/>
      <c r="O2296"/>
      <c r="P2296" s="31"/>
    </row>
    <row r="2297" spans="1:16" ht="15" x14ac:dyDescent="0.25">
      <c r="A2297"/>
      <c r="B2297"/>
      <c r="C2297"/>
      <c r="D2297"/>
      <c r="E2297"/>
      <c r="F2297"/>
      <c r="G2297"/>
      <c r="H2297"/>
      <c r="I2297"/>
      <c r="J2297"/>
      <c r="K2297"/>
      <c r="L2297"/>
      <c r="M2297"/>
      <c r="N2297"/>
      <c r="O2297"/>
      <c r="P2297" s="31"/>
    </row>
    <row r="2298" spans="1:16" ht="15" x14ac:dyDescent="0.25">
      <c r="A2298"/>
      <c r="B2298"/>
      <c r="C2298"/>
      <c r="D2298"/>
      <c r="E2298"/>
      <c r="F2298"/>
      <c r="G2298"/>
      <c r="H2298"/>
      <c r="I2298"/>
      <c r="J2298"/>
      <c r="K2298"/>
      <c r="L2298"/>
      <c r="M2298"/>
      <c r="N2298"/>
      <c r="O2298"/>
      <c r="P2298" s="31"/>
    </row>
    <row r="2299" spans="1:16" ht="15" x14ac:dyDescent="0.25">
      <c r="A2299"/>
      <c r="B2299"/>
      <c r="C2299"/>
      <c r="D2299"/>
      <c r="E2299"/>
      <c r="F2299"/>
      <c r="G2299"/>
      <c r="H2299"/>
      <c r="I2299"/>
      <c r="J2299"/>
      <c r="K2299"/>
      <c r="L2299"/>
      <c r="M2299"/>
      <c r="N2299"/>
      <c r="O2299"/>
      <c r="P2299" s="31"/>
    </row>
    <row r="2300" spans="1:16" ht="15" x14ac:dyDescent="0.25">
      <c r="A2300"/>
      <c r="B2300"/>
      <c r="C2300"/>
      <c r="D2300"/>
      <c r="E2300"/>
      <c r="F2300"/>
      <c r="G2300"/>
      <c r="H2300"/>
      <c r="I2300"/>
      <c r="J2300"/>
      <c r="K2300"/>
      <c r="L2300"/>
      <c r="M2300"/>
      <c r="N2300"/>
      <c r="O2300"/>
      <c r="P2300" s="31"/>
    </row>
    <row r="2301" spans="1:16" ht="15" x14ac:dyDescent="0.25">
      <c r="A2301"/>
      <c r="B2301"/>
      <c r="C2301"/>
      <c r="D2301"/>
      <c r="E2301"/>
      <c r="F2301"/>
      <c r="G2301"/>
      <c r="H2301"/>
      <c r="I2301"/>
      <c r="J2301"/>
      <c r="K2301"/>
      <c r="L2301"/>
      <c r="M2301"/>
      <c r="N2301"/>
      <c r="O2301"/>
      <c r="P2301" s="31"/>
    </row>
    <row r="2302" spans="1:16" ht="15" x14ac:dyDescent="0.25">
      <c r="A2302"/>
      <c r="B2302"/>
      <c r="C2302"/>
      <c r="D2302"/>
      <c r="E2302"/>
      <c r="F2302"/>
      <c r="G2302"/>
      <c r="H2302"/>
      <c r="I2302"/>
      <c r="J2302"/>
      <c r="K2302"/>
      <c r="L2302"/>
      <c r="M2302"/>
      <c r="N2302"/>
      <c r="O2302"/>
      <c r="P2302" s="31"/>
    </row>
    <row r="2303" spans="1:16" ht="15" x14ac:dyDescent="0.25">
      <c r="A2303"/>
      <c r="B2303"/>
      <c r="C2303"/>
      <c r="D2303"/>
      <c r="E2303"/>
      <c r="F2303"/>
      <c r="G2303"/>
      <c r="H2303"/>
      <c r="I2303"/>
      <c r="J2303"/>
      <c r="K2303"/>
      <c r="L2303"/>
      <c r="M2303"/>
      <c r="N2303"/>
      <c r="O2303"/>
      <c r="P2303" s="31"/>
    </row>
    <row r="2304" spans="1:16" ht="15" x14ac:dyDescent="0.25">
      <c r="A2304"/>
      <c r="B2304"/>
      <c r="C2304"/>
      <c r="D2304"/>
      <c r="E2304"/>
      <c r="F2304"/>
      <c r="G2304"/>
      <c r="H2304"/>
      <c r="I2304"/>
      <c r="J2304"/>
      <c r="K2304"/>
      <c r="L2304"/>
      <c r="M2304"/>
      <c r="N2304"/>
      <c r="O2304"/>
      <c r="P2304" s="31"/>
    </row>
    <row r="2305" spans="1:16" ht="15" x14ac:dyDescent="0.25">
      <c r="A2305"/>
      <c r="B2305"/>
      <c r="C2305"/>
      <c r="D2305"/>
      <c r="E2305"/>
      <c r="F2305"/>
      <c r="G2305"/>
      <c r="H2305"/>
      <c r="I2305"/>
      <c r="J2305"/>
      <c r="K2305"/>
      <c r="L2305"/>
      <c r="M2305"/>
      <c r="N2305"/>
      <c r="O2305"/>
      <c r="P2305" s="31"/>
    </row>
    <row r="2306" spans="1:16" ht="15" x14ac:dyDescent="0.25">
      <c r="A2306"/>
      <c r="B2306"/>
      <c r="C2306"/>
      <c r="D2306"/>
      <c r="E2306"/>
      <c r="F2306"/>
      <c r="G2306"/>
      <c r="H2306"/>
      <c r="I2306"/>
      <c r="J2306"/>
      <c r="K2306"/>
      <c r="L2306"/>
      <c r="M2306"/>
      <c r="N2306"/>
      <c r="O2306"/>
      <c r="P2306" s="31"/>
    </row>
    <row r="2307" spans="1:16" ht="15" x14ac:dyDescent="0.25">
      <c r="A2307"/>
      <c r="B2307"/>
      <c r="C2307"/>
      <c r="D2307"/>
      <c r="E2307"/>
      <c r="F2307"/>
      <c r="G2307"/>
      <c r="H2307"/>
      <c r="I2307"/>
      <c r="J2307"/>
      <c r="K2307"/>
      <c r="L2307"/>
      <c r="M2307"/>
      <c r="N2307"/>
      <c r="O2307"/>
      <c r="P2307" s="31"/>
    </row>
    <row r="2308" spans="1:16" ht="15" x14ac:dyDescent="0.25">
      <c r="A2308"/>
      <c r="B2308"/>
      <c r="C2308"/>
      <c r="D2308"/>
      <c r="E2308"/>
      <c r="F2308"/>
      <c r="G2308"/>
      <c r="H2308"/>
      <c r="I2308"/>
      <c r="J2308"/>
      <c r="K2308"/>
      <c r="L2308"/>
      <c r="M2308"/>
      <c r="N2308"/>
      <c r="O2308"/>
      <c r="P2308" s="31"/>
    </row>
    <row r="2309" spans="1:16" ht="15" x14ac:dyDescent="0.25">
      <c r="A2309"/>
      <c r="B2309"/>
      <c r="C2309"/>
      <c r="D2309"/>
      <c r="E2309"/>
      <c r="F2309"/>
      <c r="G2309"/>
      <c r="H2309"/>
      <c r="I2309"/>
      <c r="J2309"/>
      <c r="K2309"/>
      <c r="L2309"/>
      <c r="M2309"/>
      <c r="N2309"/>
      <c r="O2309"/>
      <c r="P2309" s="31"/>
    </row>
    <row r="2310" spans="1:16" ht="15" x14ac:dyDescent="0.25">
      <c r="A2310"/>
      <c r="B2310"/>
      <c r="C2310"/>
      <c r="D2310"/>
      <c r="E2310"/>
      <c r="F2310"/>
      <c r="G2310"/>
      <c r="H2310"/>
      <c r="I2310"/>
      <c r="J2310"/>
      <c r="K2310"/>
      <c r="L2310"/>
      <c r="M2310"/>
      <c r="N2310"/>
      <c r="O2310"/>
      <c r="P2310" s="31"/>
    </row>
    <row r="2311" spans="1:16" ht="15" x14ac:dyDescent="0.25">
      <c r="A2311"/>
      <c r="B2311"/>
      <c r="C2311"/>
      <c r="D2311"/>
      <c r="E2311"/>
      <c r="F2311"/>
      <c r="G2311"/>
      <c r="H2311"/>
      <c r="I2311"/>
      <c r="J2311"/>
      <c r="K2311"/>
      <c r="L2311"/>
      <c r="M2311"/>
      <c r="N2311"/>
      <c r="O2311"/>
      <c r="P2311" s="31"/>
    </row>
    <row r="2312" spans="1:16" ht="15" x14ac:dyDescent="0.25">
      <c r="A2312"/>
      <c r="B2312"/>
      <c r="C2312"/>
      <c r="D2312"/>
      <c r="E2312"/>
      <c r="F2312"/>
      <c r="G2312"/>
      <c r="H2312"/>
      <c r="I2312"/>
      <c r="J2312"/>
      <c r="K2312"/>
      <c r="L2312"/>
      <c r="M2312"/>
      <c r="N2312"/>
      <c r="O2312"/>
      <c r="P2312" s="31"/>
    </row>
    <row r="2313" spans="1:16" ht="15" x14ac:dyDescent="0.25">
      <c r="A2313"/>
      <c r="B2313"/>
      <c r="C2313"/>
      <c r="D2313"/>
      <c r="E2313"/>
      <c r="F2313"/>
      <c r="G2313"/>
      <c r="H2313"/>
      <c r="I2313"/>
      <c r="J2313"/>
      <c r="K2313"/>
      <c r="L2313"/>
      <c r="M2313"/>
      <c r="N2313"/>
      <c r="O2313"/>
      <c r="P2313" s="31"/>
    </row>
    <row r="2314" spans="1:16" ht="15" x14ac:dyDescent="0.25">
      <c r="A2314"/>
      <c r="B2314"/>
      <c r="C2314"/>
      <c r="D2314"/>
      <c r="E2314"/>
      <c r="F2314"/>
      <c r="G2314"/>
      <c r="H2314"/>
      <c r="I2314"/>
      <c r="J2314"/>
      <c r="K2314"/>
      <c r="L2314"/>
      <c r="M2314"/>
      <c r="N2314"/>
      <c r="O2314"/>
      <c r="P2314" s="31"/>
    </row>
    <row r="2315" spans="1:16" ht="15" x14ac:dyDescent="0.25">
      <c r="A2315"/>
      <c r="B2315"/>
      <c r="C2315"/>
      <c r="D2315"/>
      <c r="E2315"/>
      <c r="F2315"/>
      <c r="G2315"/>
      <c r="H2315"/>
      <c r="I2315"/>
      <c r="J2315"/>
      <c r="K2315"/>
      <c r="L2315"/>
      <c r="M2315"/>
      <c r="N2315"/>
      <c r="O2315"/>
      <c r="P2315" s="31"/>
    </row>
    <row r="2316" spans="1:16" ht="15" x14ac:dyDescent="0.25">
      <c r="A2316"/>
      <c r="B2316"/>
      <c r="C2316"/>
      <c r="D2316"/>
      <c r="E2316"/>
      <c r="F2316"/>
      <c r="G2316"/>
      <c r="H2316"/>
      <c r="I2316"/>
      <c r="J2316"/>
      <c r="K2316"/>
      <c r="L2316"/>
      <c r="M2316"/>
      <c r="N2316"/>
      <c r="O2316"/>
      <c r="P2316" s="31"/>
    </row>
    <row r="2317" spans="1:16" ht="15" x14ac:dyDescent="0.25">
      <c r="A2317"/>
      <c r="B2317"/>
      <c r="C2317"/>
      <c r="D2317"/>
      <c r="E2317"/>
      <c r="F2317"/>
      <c r="G2317"/>
      <c r="H2317"/>
      <c r="I2317"/>
      <c r="J2317"/>
      <c r="K2317"/>
      <c r="L2317"/>
      <c r="M2317"/>
      <c r="N2317"/>
      <c r="O2317"/>
      <c r="P2317" s="31"/>
    </row>
    <row r="2318" spans="1:16" ht="15" x14ac:dyDescent="0.25">
      <c r="A2318"/>
      <c r="B2318"/>
      <c r="C2318"/>
      <c r="D2318"/>
      <c r="E2318"/>
      <c r="F2318"/>
      <c r="G2318"/>
      <c r="H2318"/>
      <c r="I2318"/>
      <c r="J2318"/>
      <c r="K2318"/>
      <c r="L2318"/>
      <c r="M2318"/>
      <c r="N2318"/>
      <c r="O2318"/>
      <c r="P2318" s="31"/>
    </row>
    <row r="2319" spans="1:16" ht="15" x14ac:dyDescent="0.25">
      <c r="A2319"/>
      <c r="B2319"/>
      <c r="C2319"/>
      <c r="D2319"/>
      <c r="E2319"/>
      <c r="F2319"/>
      <c r="G2319"/>
      <c r="H2319"/>
      <c r="I2319"/>
      <c r="J2319"/>
      <c r="K2319"/>
      <c r="L2319"/>
      <c r="M2319"/>
      <c r="N2319"/>
      <c r="O2319"/>
      <c r="P2319" s="31"/>
    </row>
    <row r="2320" spans="1:16" ht="15" x14ac:dyDescent="0.25">
      <c r="A2320"/>
      <c r="B2320"/>
      <c r="C2320"/>
      <c r="D2320"/>
      <c r="E2320"/>
      <c r="F2320"/>
      <c r="G2320"/>
      <c r="H2320"/>
      <c r="I2320"/>
      <c r="J2320"/>
      <c r="K2320"/>
      <c r="L2320"/>
      <c r="M2320"/>
      <c r="N2320"/>
      <c r="O2320"/>
      <c r="P2320" s="31"/>
    </row>
    <row r="2321" spans="1:16" ht="15" x14ac:dyDescent="0.25">
      <c r="A2321"/>
      <c r="B2321"/>
      <c r="C2321"/>
      <c r="D2321"/>
      <c r="E2321"/>
      <c r="F2321"/>
      <c r="G2321"/>
      <c r="H2321"/>
      <c r="I2321"/>
      <c r="J2321"/>
      <c r="K2321"/>
      <c r="L2321"/>
      <c r="M2321"/>
      <c r="N2321"/>
      <c r="O2321"/>
      <c r="P2321" s="31"/>
    </row>
    <row r="2322" spans="1:16" ht="15" x14ac:dyDescent="0.25">
      <c r="A2322"/>
      <c r="B2322"/>
      <c r="C2322"/>
      <c r="D2322"/>
      <c r="E2322"/>
      <c r="F2322"/>
      <c r="G2322"/>
      <c r="H2322"/>
      <c r="I2322"/>
      <c r="J2322"/>
      <c r="K2322"/>
      <c r="L2322"/>
      <c r="M2322"/>
      <c r="N2322"/>
      <c r="O2322"/>
      <c r="P2322" s="31"/>
    </row>
    <row r="2323" spans="1:16" ht="15" x14ac:dyDescent="0.25">
      <c r="A2323"/>
      <c r="B2323"/>
      <c r="C2323"/>
      <c r="D2323"/>
      <c r="E2323"/>
      <c r="F2323"/>
      <c r="G2323"/>
      <c r="H2323"/>
      <c r="I2323"/>
      <c r="J2323"/>
      <c r="K2323"/>
      <c r="L2323"/>
      <c r="M2323"/>
      <c r="N2323"/>
      <c r="O2323"/>
      <c r="P2323" s="31"/>
    </row>
    <row r="2324" spans="1:16" ht="15" x14ac:dyDescent="0.25">
      <c r="A2324"/>
      <c r="B2324"/>
      <c r="C2324"/>
      <c r="D2324"/>
      <c r="E2324"/>
      <c r="F2324"/>
      <c r="G2324"/>
      <c r="H2324"/>
      <c r="I2324"/>
      <c r="J2324"/>
      <c r="K2324"/>
      <c r="L2324"/>
      <c r="M2324"/>
      <c r="N2324"/>
      <c r="O2324"/>
      <c r="P2324" s="31"/>
    </row>
    <row r="2325" spans="1:16" ht="15" x14ac:dyDescent="0.25">
      <c r="A2325"/>
      <c r="B2325"/>
      <c r="C2325"/>
      <c r="D2325"/>
      <c r="E2325"/>
      <c r="F2325"/>
      <c r="G2325"/>
      <c r="H2325"/>
      <c r="I2325"/>
      <c r="J2325"/>
      <c r="K2325"/>
      <c r="L2325"/>
      <c r="M2325"/>
      <c r="N2325"/>
      <c r="O2325"/>
      <c r="P2325" s="31"/>
    </row>
    <row r="2326" spans="1:16" ht="15" x14ac:dyDescent="0.25">
      <c r="A2326"/>
      <c r="B2326"/>
      <c r="C2326"/>
      <c r="D2326"/>
      <c r="E2326"/>
      <c r="F2326"/>
      <c r="G2326"/>
      <c r="H2326"/>
      <c r="I2326"/>
      <c r="J2326"/>
      <c r="K2326"/>
      <c r="L2326"/>
      <c r="M2326"/>
      <c r="N2326"/>
      <c r="O2326"/>
      <c r="P2326" s="31"/>
    </row>
    <row r="2327" spans="1:16" ht="15" x14ac:dyDescent="0.25">
      <c r="A2327"/>
      <c r="B2327"/>
      <c r="C2327"/>
      <c r="D2327"/>
      <c r="E2327"/>
      <c r="F2327"/>
      <c r="G2327"/>
      <c r="H2327"/>
      <c r="I2327"/>
      <c r="J2327"/>
      <c r="K2327"/>
      <c r="L2327"/>
      <c r="M2327"/>
      <c r="N2327"/>
      <c r="O2327"/>
      <c r="P2327" s="31"/>
    </row>
    <row r="2328" spans="1:16" ht="15" x14ac:dyDescent="0.25">
      <c r="A2328"/>
      <c r="B2328"/>
      <c r="C2328"/>
      <c r="D2328"/>
      <c r="E2328"/>
      <c r="F2328"/>
      <c r="G2328"/>
      <c r="H2328"/>
      <c r="I2328"/>
      <c r="J2328"/>
      <c r="K2328"/>
      <c r="L2328"/>
      <c r="M2328"/>
      <c r="N2328"/>
      <c r="O2328"/>
      <c r="P2328" s="31"/>
    </row>
    <row r="2329" spans="1:16" ht="15" x14ac:dyDescent="0.25">
      <c r="A2329"/>
      <c r="B2329"/>
      <c r="C2329"/>
      <c r="D2329"/>
      <c r="E2329"/>
      <c r="F2329"/>
      <c r="G2329"/>
      <c r="H2329"/>
      <c r="I2329"/>
      <c r="J2329"/>
      <c r="K2329"/>
      <c r="L2329"/>
      <c r="M2329"/>
      <c r="N2329"/>
      <c r="O2329"/>
      <c r="P2329" s="31"/>
    </row>
    <row r="2330" spans="1:16" ht="15" x14ac:dyDescent="0.25">
      <c r="A2330"/>
      <c r="B2330"/>
      <c r="C2330"/>
      <c r="D2330"/>
      <c r="E2330"/>
      <c r="F2330"/>
      <c r="G2330"/>
      <c r="H2330"/>
      <c r="I2330"/>
      <c r="J2330"/>
      <c r="K2330"/>
      <c r="L2330"/>
      <c r="M2330"/>
      <c r="N2330"/>
      <c r="O2330"/>
      <c r="P2330" s="31"/>
    </row>
    <row r="2331" spans="1:16" ht="15" x14ac:dyDescent="0.25">
      <c r="A2331"/>
      <c r="B2331"/>
      <c r="C2331"/>
      <c r="D2331"/>
      <c r="E2331"/>
      <c r="F2331"/>
      <c r="G2331"/>
      <c r="H2331"/>
      <c r="I2331"/>
      <c r="J2331"/>
      <c r="K2331"/>
      <c r="L2331"/>
      <c r="M2331"/>
      <c r="N2331"/>
      <c r="O2331"/>
      <c r="P2331" s="31"/>
    </row>
    <row r="2332" spans="1:16" ht="15" x14ac:dyDescent="0.25">
      <c r="A2332"/>
      <c r="B2332"/>
      <c r="C2332"/>
      <c r="D2332"/>
      <c r="E2332"/>
      <c r="F2332"/>
      <c r="G2332"/>
      <c r="H2332"/>
      <c r="I2332"/>
      <c r="J2332"/>
      <c r="K2332"/>
      <c r="L2332"/>
      <c r="M2332"/>
      <c r="N2332"/>
      <c r="O2332"/>
      <c r="P2332" s="31"/>
    </row>
    <row r="2333" spans="1:16" ht="15" x14ac:dyDescent="0.25">
      <c r="A2333"/>
      <c r="B2333"/>
      <c r="C2333"/>
      <c r="D2333"/>
      <c r="E2333"/>
      <c r="F2333"/>
      <c r="G2333"/>
      <c r="H2333"/>
      <c r="I2333"/>
      <c r="J2333"/>
      <c r="K2333"/>
      <c r="L2333"/>
      <c r="M2333"/>
      <c r="N2333"/>
      <c r="O2333"/>
      <c r="P2333" s="31"/>
    </row>
    <row r="2334" spans="1:16" ht="15" x14ac:dyDescent="0.25">
      <c r="A2334"/>
      <c r="B2334"/>
      <c r="C2334"/>
      <c r="D2334"/>
      <c r="E2334"/>
      <c r="F2334"/>
      <c r="G2334"/>
      <c r="H2334"/>
      <c r="I2334"/>
      <c r="J2334"/>
      <c r="K2334"/>
      <c r="L2334"/>
      <c r="M2334"/>
      <c r="N2334"/>
      <c r="O2334"/>
      <c r="P2334" s="31"/>
    </row>
    <row r="2335" spans="1:16" ht="15" x14ac:dyDescent="0.25">
      <c r="A2335"/>
      <c r="B2335"/>
      <c r="C2335"/>
      <c r="D2335"/>
      <c r="E2335"/>
      <c r="F2335"/>
      <c r="G2335"/>
      <c r="H2335"/>
      <c r="I2335"/>
      <c r="J2335"/>
      <c r="K2335"/>
      <c r="L2335"/>
      <c r="M2335"/>
      <c r="N2335"/>
      <c r="O2335"/>
      <c r="P2335" s="31"/>
    </row>
    <row r="2336" spans="1:16" ht="15" x14ac:dyDescent="0.25">
      <c r="A2336"/>
      <c r="B2336"/>
      <c r="C2336"/>
      <c r="D2336"/>
      <c r="E2336"/>
      <c r="F2336"/>
      <c r="G2336"/>
      <c r="H2336"/>
      <c r="I2336"/>
      <c r="J2336"/>
      <c r="K2336"/>
      <c r="L2336"/>
      <c r="M2336"/>
      <c r="N2336"/>
      <c r="O2336"/>
      <c r="P2336" s="31"/>
    </row>
    <row r="2337" spans="1:16" ht="15" x14ac:dyDescent="0.25">
      <c r="A2337"/>
      <c r="B2337"/>
      <c r="C2337"/>
      <c r="D2337"/>
      <c r="E2337"/>
      <c r="F2337"/>
      <c r="G2337"/>
      <c r="H2337"/>
      <c r="I2337"/>
      <c r="J2337"/>
      <c r="K2337"/>
      <c r="L2337"/>
      <c r="M2337"/>
      <c r="N2337"/>
      <c r="O2337"/>
      <c r="P2337" s="31"/>
    </row>
    <row r="2338" spans="1:16" ht="15" x14ac:dyDescent="0.25">
      <c r="A2338"/>
      <c r="B2338"/>
      <c r="C2338"/>
      <c r="D2338"/>
      <c r="E2338"/>
      <c r="F2338"/>
      <c r="G2338"/>
      <c r="H2338"/>
      <c r="I2338"/>
      <c r="J2338"/>
      <c r="K2338"/>
      <c r="L2338"/>
      <c r="M2338"/>
      <c r="N2338"/>
      <c r="O2338"/>
      <c r="P2338" s="31"/>
    </row>
    <row r="2339" spans="1:16" ht="15" x14ac:dyDescent="0.25">
      <c r="A2339"/>
      <c r="B2339"/>
      <c r="C2339"/>
      <c r="D2339"/>
      <c r="E2339"/>
      <c r="F2339"/>
      <c r="G2339"/>
      <c r="H2339"/>
      <c r="I2339"/>
      <c r="J2339"/>
      <c r="K2339"/>
      <c r="L2339"/>
      <c r="M2339"/>
      <c r="N2339"/>
      <c r="O2339"/>
      <c r="P2339" s="31"/>
    </row>
    <row r="2340" spans="1:16" ht="15" x14ac:dyDescent="0.25">
      <c r="A2340"/>
      <c r="B2340"/>
      <c r="C2340"/>
      <c r="D2340"/>
      <c r="E2340"/>
      <c r="F2340"/>
      <c r="G2340"/>
      <c r="H2340"/>
      <c r="I2340"/>
      <c r="J2340"/>
      <c r="K2340"/>
      <c r="L2340"/>
      <c r="M2340"/>
      <c r="N2340"/>
      <c r="O2340"/>
      <c r="P2340" s="31"/>
    </row>
    <row r="2341" spans="1:16" ht="15" x14ac:dyDescent="0.25">
      <c r="A2341"/>
      <c r="B2341"/>
      <c r="C2341"/>
      <c r="D2341"/>
      <c r="E2341"/>
      <c r="F2341"/>
      <c r="G2341"/>
      <c r="H2341"/>
      <c r="I2341"/>
      <c r="J2341"/>
      <c r="K2341"/>
      <c r="L2341"/>
      <c r="M2341"/>
      <c r="N2341"/>
      <c r="O2341"/>
      <c r="P2341" s="31"/>
    </row>
    <row r="2342" spans="1:16" ht="15" x14ac:dyDescent="0.25">
      <c r="A2342"/>
      <c r="B2342"/>
      <c r="C2342"/>
      <c r="D2342"/>
      <c r="E2342"/>
      <c r="F2342"/>
      <c r="G2342"/>
      <c r="H2342"/>
      <c r="I2342"/>
      <c r="J2342"/>
      <c r="K2342"/>
      <c r="L2342"/>
      <c r="M2342"/>
      <c r="N2342"/>
      <c r="O2342"/>
      <c r="P2342" s="31"/>
    </row>
    <row r="2343" spans="1:16" ht="15" x14ac:dyDescent="0.25">
      <c r="A2343"/>
      <c r="B2343"/>
      <c r="C2343"/>
      <c r="D2343"/>
      <c r="E2343"/>
      <c r="F2343"/>
      <c r="G2343"/>
      <c r="H2343"/>
      <c r="I2343"/>
      <c r="J2343"/>
      <c r="K2343"/>
      <c r="L2343"/>
      <c r="M2343"/>
      <c r="N2343"/>
      <c r="O2343"/>
      <c r="P2343" s="31"/>
    </row>
    <row r="2344" spans="1:16" ht="15" x14ac:dyDescent="0.25">
      <c r="A2344"/>
      <c r="B2344"/>
      <c r="C2344"/>
      <c r="D2344"/>
      <c r="E2344"/>
      <c r="F2344"/>
      <c r="G2344"/>
      <c r="H2344"/>
      <c r="I2344"/>
      <c r="J2344"/>
      <c r="K2344"/>
      <c r="L2344"/>
      <c r="M2344"/>
      <c r="N2344"/>
      <c r="O2344"/>
      <c r="P2344" s="31"/>
    </row>
    <row r="2345" spans="1:16" ht="15" x14ac:dyDescent="0.25">
      <c r="A2345"/>
      <c r="B2345"/>
      <c r="C2345"/>
      <c r="D2345"/>
      <c r="E2345"/>
      <c r="F2345"/>
      <c r="G2345"/>
      <c r="H2345"/>
      <c r="I2345"/>
      <c r="J2345"/>
      <c r="K2345"/>
      <c r="L2345"/>
      <c r="M2345"/>
      <c r="N2345"/>
      <c r="O2345"/>
      <c r="P2345" s="31"/>
    </row>
    <row r="2346" spans="1:16" ht="15" x14ac:dyDescent="0.25">
      <c r="A2346"/>
      <c r="B2346"/>
      <c r="C2346"/>
      <c r="D2346"/>
      <c r="E2346"/>
      <c r="F2346"/>
      <c r="G2346"/>
      <c r="H2346"/>
      <c r="I2346"/>
      <c r="J2346"/>
      <c r="K2346"/>
      <c r="L2346"/>
      <c r="M2346"/>
      <c r="N2346"/>
      <c r="O2346"/>
      <c r="P2346" s="31"/>
    </row>
    <row r="2347" spans="1:16" ht="15" x14ac:dyDescent="0.25">
      <c r="A2347"/>
      <c r="B2347"/>
      <c r="C2347"/>
      <c r="D2347"/>
      <c r="E2347"/>
      <c r="F2347"/>
      <c r="G2347"/>
      <c r="H2347"/>
      <c r="I2347"/>
      <c r="J2347"/>
      <c r="K2347"/>
      <c r="L2347"/>
      <c r="M2347"/>
      <c r="N2347"/>
      <c r="O2347"/>
      <c r="P2347" s="31"/>
    </row>
    <row r="2348" spans="1:16" ht="15" x14ac:dyDescent="0.25">
      <c r="A2348"/>
      <c r="B2348"/>
      <c r="C2348"/>
      <c r="D2348"/>
      <c r="E2348"/>
      <c r="F2348"/>
      <c r="G2348"/>
      <c r="H2348"/>
      <c r="I2348"/>
      <c r="J2348"/>
      <c r="K2348"/>
      <c r="L2348"/>
      <c r="M2348"/>
      <c r="N2348"/>
      <c r="O2348"/>
      <c r="P2348" s="31"/>
    </row>
    <row r="2349" spans="1:16" ht="15" x14ac:dyDescent="0.25">
      <c r="A2349"/>
      <c r="B2349"/>
      <c r="C2349"/>
      <c r="D2349"/>
      <c r="E2349"/>
      <c r="F2349"/>
      <c r="G2349"/>
      <c r="H2349"/>
      <c r="I2349"/>
      <c r="J2349"/>
      <c r="K2349"/>
      <c r="L2349"/>
      <c r="M2349"/>
      <c r="N2349"/>
      <c r="O2349"/>
      <c r="P2349" s="31"/>
    </row>
    <row r="2350" spans="1:16" ht="15" x14ac:dyDescent="0.25">
      <c r="A2350"/>
      <c r="B2350"/>
      <c r="C2350"/>
      <c r="D2350"/>
      <c r="E2350"/>
      <c r="F2350"/>
      <c r="G2350"/>
      <c r="H2350"/>
      <c r="I2350"/>
      <c r="J2350"/>
      <c r="K2350"/>
      <c r="L2350"/>
      <c r="M2350"/>
      <c r="N2350"/>
      <c r="O2350"/>
      <c r="P2350" s="31"/>
    </row>
    <row r="2351" spans="1:16" ht="15" x14ac:dyDescent="0.25">
      <c r="A2351"/>
      <c r="B2351"/>
      <c r="C2351"/>
      <c r="D2351"/>
      <c r="E2351"/>
      <c r="F2351"/>
      <c r="G2351"/>
      <c r="H2351"/>
      <c r="I2351"/>
      <c r="J2351"/>
      <c r="K2351"/>
      <c r="L2351"/>
      <c r="M2351"/>
      <c r="N2351"/>
      <c r="O2351"/>
      <c r="P2351" s="31"/>
    </row>
    <row r="2352" spans="1:16" ht="15" x14ac:dyDescent="0.25">
      <c r="A2352"/>
      <c r="B2352"/>
      <c r="C2352"/>
      <c r="D2352"/>
      <c r="E2352"/>
      <c r="F2352"/>
      <c r="G2352"/>
      <c r="H2352"/>
      <c r="I2352"/>
      <c r="J2352"/>
      <c r="K2352"/>
      <c r="L2352"/>
      <c r="M2352"/>
      <c r="N2352"/>
      <c r="O2352"/>
      <c r="P2352" s="31"/>
    </row>
    <row r="2353" spans="1:16" ht="15" x14ac:dyDescent="0.25">
      <c r="A2353"/>
      <c r="B2353"/>
      <c r="C2353"/>
      <c r="D2353"/>
      <c r="E2353"/>
      <c r="F2353"/>
      <c r="G2353"/>
      <c r="H2353"/>
      <c r="I2353"/>
      <c r="J2353"/>
      <c r="K2353"/>
      <c r="L2353"/>
      <c r="M2353"/>
      <c r="N2353"/>
      <c r="O2353"/>
      <c r="P2353" s="31"/>
    </row>
    <row r="2354" spans="1:16" ht="15" x14ac:dyDescent="0.25">
      <c r="A2354"/>
      <c r="B2354"/>
      <c r="C2354"/>
      <c r="D2354"/>
      <c r="E2354"/>
      <c r="F2354"/>
      <c r="G2354"/>
      <c r="H2354"/>
      <c r="I2354"/>
      <c r="J2354"/>
      <c r="K2354"/>
      <c r="L2354"/>
      <c r="M2354"/>
      <c r="N2354"/>
      <c r="O2354"/>
      <c r="P2354" s="31"/>
    </row>
    <row r="2355" spans="1:16" ht="15" x14ac:dyDescent="0.25">
      <c r="A2355"/>
      <c r="B2355"/>
      <c r="C2355"/>
      <c r="D2355"/>
      <c r="E2355"/>
      <c r="F2355"/>
      <c r="G2355"/>
      <c r="H2355"/>
      <c r="I2355"/>
      <c r="J2355"/>
      <c r="K2355"/>
      <c r="L2355"/>
      <c r="M2355"/>
      <c r="N2355"/>
      <c r="O2355"/>
      <c r="P2355" s="31"/>
    </row>
    <row r="2356" spans="1:16" ht="15" x14ac:dyDescent="0.25">
      <c r="A2356"/>
      <c r="B2356"/>
      <c r="C2356"/>
      <c r="D2356"/>
      <c r="E2356"/>
      <c r="F2356"/>
      <c r="G2356"/>
      <c r="H2356"/>
      <c r="I2356"/>
      <c r="J2356"/>
      <c r="K2356"/>
      <c r="L2356"/>
      <c r="M2356"/>
      <c r="N2356"/>
      <c r="O2356"/>
      <c r="P2356" s="31"/>
    </row>
    <row r="2357" spans="1:16" ht="15" x14ac:dyDescent="0.25">
      <c r="A2357"/>
      <c r="B2357"/>
      <c r="C2357"/>
      <c r="D2357"/>
      <c r="E2357"/>
      <c r="F2357"/>
      <c r="G2357"/>
      <c r="H2357"/>
      <c r="I2357"/>
      <c r="J2357"/>
      <c r="K2357"/>
      <c r="L2357"/>
      <c r="M2357"/>
      <c r="N2357"/>
      <c r="O2357"/>
      <c r="P2357" s="31"/>
    </row>
    <row r="2358" spans="1:16" ht="15" x14ac:dyDescent="0.25">
      <c r="A2358"/>
      <c r="B2358"/>
      <c r="C2358"/>
      <c r="D2358"/>
      <c r="E2358"/>
      <c r="F2358"/>
      <c r="G2358"/>
      <c r="H2358"/>
      <c r="I2358"/>
      <c r="J2358"/>
      <c r="K2358"/>
      <c r="L2358"/>
      <c r="M2358"/>
      <c r="N2358"/>
      <c r="O2358"/>
      <c r="P2358" s="31"/>
    </row>
    <row r="2359" spans="1:16" ht="15" x14ac:dyDescent="0.25">
      <c r="A2359"/>
      <c r="B2359"/>
      <c r="C2359"/>
      <c r="D2359"/>
      <c r="E2359"/>
      <c r="F2359"/>
      <c r="G2359"/>
      <c r="H2359"/>
      <c r="I2359"/>
      <c r="J2359"/>
      <c r="K2359"/>
      <c r="L2359"/>
      <c r="M2359"/>
      <c r="N2359"/>
      <c r="O2359"/>
      <c r="P2359" s="31"/>
    </row>
    <row r="2360" spans="1:16" ht="15" x14ac:dyDescent="0.25">
      <c r="A2360"/>
      <c r="B2360"/>
      <c r="C2360"/>
      <c r="D2360"/>
      <c r="E2360"/>
      <c r="F2360"/>
      <c r="G2360"/>
      <c r="H2360"/>
      <c r="I2360"/>
      <c r="J2360"/>
      <c r="K2360"/>
      <c r="L2360"/>
      <c r="M2360"/>
      <c r="N2360"/>
      <c r="O2360"/>
      <c r="P2360" s="31"/>
    </row>
    <row r="2361" spans="1:16" ht="15" x14ac:dyDescent="0.25">
      <c r="A2361"/>
      <c r="B2361"/>
      <c r="C2361"/>
      <c r="D2361"/>
      <c r="E2361"/>
      <c r="F2361"/>
      <c r="G2361"/>
      <c r="H2361"/>
      <c r="I2361"/>
      <c r="J2361"/>
      <c r="K2361"/>
      <c r="L2361"/>
      <c r="M2361"/>
      <c r="N2361"/>
      <c r="O2361"/>
      <c r="P2361" s="31"/>
    </row>
    <row r="2362" spans="1:16" ht="15" x14ac:dyDescent="0.25">
      <c r="A2362"/>
      <c r="B2362"/>
      <c r="C2362"/>
      <c r="D2362"/>
      <c r="E2362"/>
      <c r="F2362"/>
      <c r="G2362"/>
      <c r="H2362"/>
      <c r="I2362"/>
      <c r="J2362"/>
      <c r="K2362"/>
      <c r="L2362"/>
      <c r="M2362"/>
      <c r="N2362"/>
      <c r="O2362"/>
      <c r="P2362" s="31"/>
    </row>
    <row r="2363" spans="1:16" ht="15" x14ac:dyDescent="0.25">
      <c r="A2363"/>
      <c r="B2363"/>
      <c r="C2363"/>
      <c r="D2363"/>
      <c r="E2363"/>
      <c r="F2363"/>
      <c r="G2363"/>
      <c r="H2363"/>
      <c r="I2363"/>
      <c r="J2363"/>
      <c r="K2363"/>
      <c r="L2363"/>
      <c r="M2363"/>
      <c r="N2363"/>
      <c r="O2363"/>
      <c r="P2363" s="31"/>
    </row>
    <row r="2364" spans="1:16" ht="15" x14ac:dyDescent="0.25">
      <c r="A2364"/>
      <c r="B2364"/>
      <c r="C2364"/>
      <c r="D2364"/>
      <c r="E2364"/>
      <c r="F2364"/>
      <c r="G2364"/>
      <c r="H2364"/>
      <c r="I2364"/>
      <c r="J2364"/>
      <c r="K2364"/>
      <c r="L2364"/>
      <c r="M2364"/>
      <c r="N2364"/>
      <c r="O2364"/>
      <c r="P2364" s="31"/>
    </row>
    <row r="2365" spans="1:16" ht="15" x14ac:dyDescent="0.25">
      <c r="A2365"/>
      <c r="B2365"/>
      <c r="C2365"/>
      <c r="D2365"/>
      <c r="E2365"/>
      <c r="F2365"/>
      <c r="G2365"/>
      <c r="H2365"/>
      <c r="I2365"/>
      <c r="J2365"/>
      <c r="K2365"/>
      <c r="L2365"/>
      <c r="M2365"/>
      <c r="N2365"/>
      <c r="O2365"/>
      <c r="P2365" s="31"/>
    </row>
    <row r="2366" spans="1:16" ht="15" x14ac:dyDescent="0.25">
      <c r="A2366"/>
      <c r="B2366"/>
      <c r="C2366"/>
      <c r="D2366"/>
      <c r="E2366"/>
      <c r="F2366"/>
      <c r="G2366"/>
      <c r="H2366"/>
      <c r="I2366"/>
      <c r="J2366"/>
      <c r="K2366"/>
      <c r="L2366"/>
      <c r="M2366"/>
      <c r="N2366"/>
      <c r="O2366"/>
      <c r="P2366" s="31"/>
    </row>
    <row r="2367" spans="1:16" ht="15" x14ac:dyDescent="0.25">
      <c r="A2367"/>
      <c r="B2367"/>
      <c r="C2367"/>
      <c r="D2367"/>
      <c r="E2367"/>
      <c r="F2367"/>
      <c r="G2367"/>
      <c r="H2367"/>
      <c r="I2367"/>
      <c r="J2367"/>
      <c r="K2367"/>
      <c r="L2367"/>
      <c r="M2367"/>
      <c r="N2367"/>
      <c r="O2367"/>
      <c r="P2367" s="31"/>
    </row>
    <row r="2368" spans="1:16" ht="15" x14ac:dyDescent="0.25">
      <c r="A2368"/>
      <c r="B2368"/>
      <c r="C2368"/>
      <c r="D2368"/>
      <c r="E2368"/>
      <c r="F2368"/>
      <c r="G2368"/>
      <c r="H2368"/>
      <c r="I2368"/>
      <c r="J2368"/>
      <c r="K2368"/>
      <c r="L2368"/>
      <c r="M2368"/>
      <c r="N2368"/>
      <c r="O2368"/>
      <c r="P2368" s="31"/>
    </row>
    <row r="2369" spans="1:16" ht="15" x14ac:dyDescent="0.25">
      <c r="A2369"/>
      <c r="B2369"/>
      <c r="C2369"/>
      <c r="D2369"/>
      <c r="E2369"/>
      <c r="F2369"/>
      <c r="G2369"/>
      <c r="H2369"/>
      <c r="I2369"/>
      <c r="J2369"/>
      <c r="K2369"/>
      <c r="L2369"/>
      <c r="M2369"/>
      <c r="N2369"/>
      <c r="O2369"/>
      <c r="P2369" s="31"/>
    </row>
    <row r="2370" spans="1:16" ht="15" x14ac:dyDescent="0.25">
      <c r="A2370"/>
      <c r="B2370"/>
      <c r="C2370"/>
      <c r="D2370"/>
      <c r="E2370"/>
      <c r="F2370"/>
      <c r="G2370"/>
      <c r="H2370"/>
      <c r="I2370"/>
      <c r="J2370"/>
      <c r="K2370"/>
      <c r="L2370"/>
      <c r="M2370"/>
      <c r="N2370"/>
      <c r="O2370"/>
      <c r="P2370" s="31"/>
    </row>
    <row r="2371" spans="1:16" ht="15" x14ac:dyDescent="0.25">
      <c r="A2371"/>
      <c r="B2371"/>
      <c r="C2371"/>
      <c r="D2371"/>
      <c r="E2371"/>
      <c r="F2371"/>
      <c r="G2371"/>
      <c r="H2371"/>
      <c r="I2371"/>
      <c r="J2371"/>
      <c r="K2371"/>
      <c r="L2371"/>
      <c r="M2371"/>
      <c r="N2371"/>
      <c r="O2371"/>
      <c r="P2371" s="31"/>
    </row>
    <row r="2372" spans="1:16" ht="15" x14ac:dyDescent="0.25">
      <c r="A2372"/>
      <c r="B2372"/>
      <c r="C2372"/>
      <c r="D2372"/>
      <c r="E2372"/>
      <c r="F2372"/>
      <c r="G2372"/>
      <c r="H2372"/>
      <c r="I2372"/>
      <c r="J2372"/>
      <c r="K2372"/>
      <c r="L2372"/>
      <c r="M2372"/>
      <c r="N2372"/>
      <c r="O2372"/>
      <c r="P2372" s="31"/>
    </row>
    <row r="2373" spans="1:16" ht="15" x14ac:dyDescent="0.25">
      <c r="A2373"/>
      <c r="B2373"/>
      <c r="C2373"/>
      <c r="D2373"/>
      <c r="E2373"/>
      <c r="F2373"/>
      <c r="G2373"/>
      <c r="H2373"/>
      <c r="I2373"/>
      <c r="J2373"/>
      <c r="K2373"/>
      <c r="L2373"/>
      <c r="M2373"/>
      <c r="N2373"/>
      <c r="O2373"/>
      <c r="P2373" s="31"/>
    </row>
    <row r="2374" spans="1:16" ht="15" x14ac:dyDescent="0.25">
      <c r="A2374"/>
      <c r="B2374"/>
      <c r="C2374"/>
      <c r="D2374"/>
      <c r="E2374"/>
      <c r="F2374"/>
      <c r="G2374"/>
      <c r="H2374"/>
      <c r="I2374"/>
      <c r="J2374"/>
      <c r="K2374"/>
      <c r="L2374"/>
      <c r="M2374"/>
      <c r="N2374"/>
      <c r="O2374"/>
      <c r="P2374" s="31"/>
    </row>
    <row r="2375" spans="1:16" ht="15" x14ac:dyDescent="0.25">
      <c r="A2375"/>
      <c r="B2375"/>
      <c r="C2375"/>
      <c r="D2375"/>
      <c r="E2375"/>
      <c r="F2375"/>
      <c r="G2375"/>
      <c r="H2375"/>
      <c r="I2375"/>
      <c r="J2375"/>
      <c r="K2375"/>
      <c r="L2375"/>
      <c r="M2375"/>
      <c r="N2375"/>
      <c r="O2375"/>
      <c r="P2375" s="31"/>
    </row>
    <row r="2376" spans="1:16" ht="15" x14ac:dyDescent="0.25">
      <c r="A2376"/>
      <c r="B2376"/>
      <c r="C2376"/>
      <c r="D2376"/>
      <c r="E2376"/>
      <c r="F2376"/>
      <c r="G2376"/>
      <c r="H2376"/>
      <c r="I2376"/>
      <c r="J2376"/>
      <c r="K2376"/>
      <c r="L2376"/>
      <c r="M2376"/>
      <c r="N2376"/>
      <c r="O2376"/>
      <c r="P2376" s="31"/>
    </row>
    <row r="2377" spans="1:16" ht="15" x14ac:dyDescent="0.25">
      <c r="A2377"/>
      <c r="B2377"/>
      <c r="C2377"/>
      <c r="D2377"/>
      <c r="E2377"/>
      <c r="F2377"/>
      <c r="G2377"/>
      <c r="H2377"/>
      <c r="I2377"/>
      <c r="J2377"/>
      <c r="K2377"/>
      <c r="L2377"/>
      <c r="M2377"/>
      <c r="N2377"/>
      <c r="O2377"/>
      <c r="P2377" s="31"/>
    </row>
    <row r="2378" spans="1:16" ht="15" x14ac:dyDescent="0.25">
      <c r="A2378"/>
      <c r="B2378"/>
      <c r="C2378"/>
      <c r="D2378"/>
      <c r="E2378"/>
      <c r="F2378"/>
      <c r="G2378"/>
      <c r="H2378"/>
      <c r="I2378"/>
      <c r="J2378"/>
      <c r="K2378"/>
      <c r="L2378"/>
      <c r="M2378"/>
      <c r="N2378"/>
      <c r="O2378"/>
      <c r="P2378" s="31"/>
    </row>
    <row r="2379" spans="1:16" ht="15" x14ac:dyDescent="0.25">
      <c r="A2379"/>
      <c r="B2379"/>
      <c r="C2379"/>
      <c r="D2379"/>
      <c r="E2379"/>
      <c r="F2379"/>
      <c r="G2379"/>
      <c r="H2379"/>
      <c r="I2379"/>
      <c r="J2379"/>
      <c r="K2379"/>
      <c r="L2379"/>
      <c r="M2379"/>
      <c r="N2379"/>
      <c r="O2379"/>
      <c r="P2379" s="31"/>
    </row>
    <row r="2380" spans="1:16" ht="15" x14ac:dyDescent="0.25">
      <c r="A2380"/>
      <c r="B2380"/>
      <c r="C2380"/>
      <c r="D2380"/>
      <c r="E2380"/>
      <c r="F2380"/>
      <c r="G2380"/>
      <c r="H2380"/>
      <c r="I2380"/>
      <c r="J2380"/>
      <c r="K2380"/>
      <c r="L2380"/>
      <c r="M2380"/>
      <c r="N2380"/>
      <c r="O2380"/>
      <c r="P2380" s="31"/>
    </row>
    <row r="2381" spans="1:16" ht="15" x14ac:dyDescent="0.25">
      <c r="A2381"/>
      <c r="B2381"/>
      <c r="C2381"/>
      <c r="D2381"/>
      <c r="E2381"/>
      <c r="F2381"/>
      <c r="G2381"/>
      <c r="H2381"/>
      <c r="I2381"/>
      <c r="J2381"/>
      <c r="K2381"/>
      <c r="L2381"/>
      <c r="M2381"/>
      <c r="N2381"/>
      <c r="O2381"/>
      <c r="P2381" s="31"/>
    </row>
    <row r="2382" spans="1:16" ht="15" x14ac:dyDescent="0.25">
      <c r="A2382"/>
      <c r="B2382"/>
      <c r="C2382"/>
      <c r="D2382"/>
      <c r="E2382"/>
      <c r="F2382"/>
      <c r="G2382"/>
      <c r="H2382"/>
      <c r="I2382"/>
      <c r="J2382"/>
      <c r="K2382"/>
      <c r="L2382"/>
      <c r="M2382"/>
      <c r="N2382"/>
      <c r="O2382"/>
      <c r="P2382" s="31"/>
    </row>
    <row r="2383" spans="1:16" ht="15" x14ac:dyDescent="0.25">
      <c r="A2383"/>
      <c r="B2383"/>
      <c r="C2383"/>
      <c r="D2383"/>
      <c r="E2383"/>
      <c r="F2383"/>
      <c r="G2383"/>
      <c r="H2383"/>
      <c r="I2383"/>
      <c r="J2383"/>
      <c r="K2383"/>
      <c r="L2383"/>
      <c r="M2383"/>
      <c r="N2383"/>
      <c r="O2383"/>
      <c r="P2383" s="31"/>
    </row>
    <row r="2384" spans="1:16" ht="15" x14ac:dyDescent="0.25">
      <c r="A2384"/>
      <c r="B2384"/>
      <c r="C2384"/>
      <c r="D2384"/>
      <c r="E2384"/>
      <c r="F2384"/>
      <c r="G2384"/>
      <c r="H2384"/>
      <c r="I2384"/>
      <c r="J2384"/>
      <c r="K2384"/>
      <c r="L2384"/>
      <c r="M2384"/>
      <c r="N2384"/>
      <c r="O2384"/>
      <c r="P2384" s="31"/>
    </row>
    <row r="2385" spans="1:16" ht="15" x14ac:dyDescent="0.25">
      <c r="A2385"/>
      <c r="B2385"/>
      <c r="C2385"/>
      <c r="D2385"/>
      <c r="E2385"/>
      <c r="F2385"/>
      <c r="G2385"/>
      <c r="H2385"/>
      <c r="I2385"/>
      <c r="J2385"/>
      <c r="K2385"/>
      <c r="L2385"/>
      <c r="M2385"/>
      <c r="N2385"/>
      <c r="O2385"/>
      <c r="P2385" s="31"/>
    </row>
    <row r="2386" spans="1:16" ht="15" x14ac:dyDescent="0.25">
      <c r="A2386"/>
      <c r="B2386"/>
      <c r="C2386"/>
      <c r="D2386"/>
      <c r="E2386"/>
      <c r="F2386"/>
      <c r="G2386"/>
      <c r="H2386"/>
      <c r="I2386"/>
      <c r="J2386"/>
      <c r="K2386"/>
      <c r="L2386"/>
      <c r="M2386"/>
      <c r="N2386"/>
      <c r="O2386"/>
      <c r="P2386" s="31"/>
    </row>
    <row r="2387" spans="1:16" ht="15" x14ac:dyDescent="0.25">
      <c r="A2387"/>
      <c r="B2387"/>
      <c r="C2387"/>
      <c r="D2387"/>
      <c r="E2387"/>
      <c r="F2387"/>
      <c r="G2387"/>
      <c r="H2387"/>
      <c r="I2387"/>
      <c r="J2387"/>
      <c r="K2387"/>
      <c r="L2387"/>
      <c r="M2387"/>
      <c r="N2387"/>
      <c r="O2387"/>
      <c r="P2387" s="31"/>
    </row>
    <row r="2388" spans="1:16" ht="15" x14ac:dyDescent="0.25">
      <c r="A2388"/>
      <c r="B2388"/>
      <c r="C2388"/>
      <c r="D2388"/>
      <c r="E2388"/>
      <c r="F2388"/>
      <c r="G2388"/>
      <c r="H2388"/>
      <c r="I2388"/>
      <c r="J2388"/>
      <c r="K2388"/>
      <c r="L2388"/>
      <c r="M2388"/>
      <c r="N2388"/>
      <c r="O2388"/>
      <c r="P2388" s="31"/>
    </row>
    <row r="2389" spans="1:16" ht="15" x14ac:dyDescent="0.25">
      <c r="A2389"/>
      <c r="B2389"/>
      <c r="C2389"/>
      <c r="D2389"/>
      <c r="E2389"/>
      <c r="F2389"/>
      <c r="G2389"/>
      <c r="H2389"/>
      <c r="I2389"/>
      <c r="J2389"/>
      <c r="K2389"/>
      <c r="L2389"/>
      <c r="M2389"/>
      <c r="N2389"/>
      <c r="O2389"/>
      <c r="P2389" s="31"/>
    </row>
    <row r="2390" spans="1:16" ht="15" x14ac:dyDescent="0.25">
      <c r="A2390"/>
      <c r="B2390"/>
      <c r="C2390"/>
      <c r="D2390"/>
      <c r="E2390"/>
      <c r="F2390"/>
      <c r="G2390"/>
      <c r="H2390"/>
      <c r="I2390"/>
      <c r="J2390"/>
      <c r="K2390"/>
      <c r="L2390"/>
      <c r="M2390"/>
      <c r="N2390"/>
      <c r="O2390"/>
      <c r="P2390" s="31"/>
    </row>
    <row r="2391" spans="1:16" ht="15" x14ac:dyDescent="0.25">
      <c r="A2391"/>
      <c r="B2391"/>
      <c r="C2391"/>
      <c r="D2391"/>
      <c r="E2391"/>
      <c r="F2391"/>
      <c r="G2391"/>
      <c r="H2391"/>
      <c r="I2391"/>
      <c r="J2391"/>
      <c r="K2391"/>
      <c r="L2391"/>
      <c r="M2391"/>
      <c r="N2391"/>
      <c r="O2391"/>
      <c r="P2391" s="31"/>
    </row>
    <row r="2392" spans="1:16" ht="15" x14ac:dyDescent="0.25">
      <c r="A2392"/>
      <c r="B2392"/>
      <c r="C2392"/>
      <c r="D2392"/>
      <c r="E2392"/>
      <c r="F2392"/>
      <c r="G2392"/>
      <c r="H2392"/>
      <c r="I2392"/>
      <c r="J2392"/>
      <c r="K2392"/>
      <c r="L2392"/>
      <c r="M2392"/>
      <c r="N2392"/>
      <c r="O2392"/>
      <c r="P2392" s="31"/>
    </row>
    <row r="2393" spans="1:16" ht="15" x14ac:dyDescent="0.25">
      <c r="A2393"/>
      <c r="B2393"/>
      <c r="C2393"/>
      <c r="D2393"/>
      <c r="E2393"/>
      <c r="F2393"/>
      <c r="G2393"/>
      <c r="H2393"/>
      <c r="I2393"/>
      <c r="J2393"/>
      <c r="K2393"/>
      <c r="L2393"/>
      <c r="M2393"/>
      <c r="N2393"/>
      <c r="O2393"/>
      <c r="P2393" s="31"/>
    </row>
    <row r="2394" spans="1:16" ht="15" x14ac:dyDescent="0.25">
      <c r="A2394"/>
      <c r="B2394"/>
      <c r="C2394"/>
      <c r="D2394"/>
      <c r="E2394"/>
      <c r="F2394"/>
      <c r="G2394"/>
      <c r="H2394"/>
      <c r="I2394"/>
      <c r="J2394"/>
      <c r="K2394"/>
      <c r="L2394"/>
      <c r="M2394"/>
      <c r="N2394"/>
      <c r="O2394"/>
      <c r="P2394" s="31"/>
    </row>
    <row r="2395" spans="1:16" ht="15" x14ac:dyDescent="0.25">
      <c r="A2395"/>
      <c r="B2395"/>
      <c r="C2395"/>
      <c r="D2395"/>
      <c r="E2395"/>
      <c r="F2395"/>
      <c r="G2395"/>
      <c r="H2395"/>
      <c r="I2395"/>
      <c r="J2395"/>
      <c r="K2395"/>
      <c r="L2395"/>
      <c r="M2395"/>
      <c r="N2395"/>
      <c r="O2395"/>
      <c r="P2395" s="31"/>
    </row>
    <row r="2396" spans="1:16" ht="15" x14ac:dyDescent="0.25">
      <c r="A2396"/>
      <c r="B2396"/>
      <c r="C2396"/>
      <c r="D2396"/>
      <c r="E2396"/>
      <c r="F2396"/>
      <c r="G2396"/>
      <c r="H2396"/>
      <c r="I2396"/>
      <c r="J2396"/>
      <c r="K2396"/>
      <c r="L2396"/>
      <c r="M2396"/>
      <c r="N2396"/>
      <c r="O2396"/>
      <c r="P2396" s="31"/>
    </row>
    <row r="2397" spans="1:16" ht="15" x14ac:dyDescent="0.25">
      <c r="A2397"/>
      <c r="B2397"/>
      <c r="C2397"/>
      <c r="D2397"/>
      <c r="E2397"/>
      <c r="F2397"/>
      <c r="G2397"/>
      <c r="H2397"/>
      <c r="I2397"/>
      <c r="J2397"/>
      <c r="K2397"/>
      <c r="L2397"/>
      <c r="M2397"/>
      <c r="N2397"/>
      <c r="O2397"/>
      <c r="P2397" s="31"/>
    </row>
    <row r="2398" spans="1:16" ht="15" x14ac:dyDescent="0.25">
      <c r="A2398"/>
      <c r="B2398"/>
      <c r="C2398"/>
      <c r="D2398"/>
      <c r="E2398"/>
      <c r="F2398"/>
      <c r="G2398"/>
      <c r="H2398"/>
      <c r="I2398"/>
      <c r="J2398"/>
      <c r="K2398"/>
      <c r="L2398"/>
      <c r="M2398"/>
      <c r="N2398"/>
      <c r="O2398"/>
      <c r="P2398" s="31"/>
    </row>
    <row r="2399" spans="1:16" ht="15" x14ac:dyDescent="0.25">
      <c r="A2399"/>
      <c r="B2399"/>
      <c r="C2399"/>
      <c r="D2399"/>
      <c r="E2399"/>
      <c r="F2399"/>
      <c r="G2399"/>
      <c r="H2399"/>
      <c r="I2399"/>
      <c r="J2399"/>
      <c r="K2399"/>
      <c r="L2399"/>
      <c r="M2399"/>
      <c r="N2399"/>
      <c r="O2399"/>
      <c r="P2399" s="31"/>
    </row>
    <row r="2400" spans="1:16" ht="15" x14ac:dyDescent="0.25">
      <c r="A2400"/>
      <c r="B2400"/>
      <c r="C2400"/>
      <c r="D2400"/>
      <c r="E2400"/>
      <c r="F2400"/>
      <c r="G2400"/>
      <c r="H2400"/>
      <c r="I2400"/>
      <c r="J2400"/>
      <c r="K2400"/>
      <c r="L2400"/>
      <c r="M2400"/>
      <c r="N2400"/>
      <c r="O2400"/>
      <c r="P2400" s="31"/>
    </row>
    <row r="2401" spans="1:16" ht="15" x14ac:dyDescent="0.25">
      <c r="A2401"/>
      <c r="B2401"/>
      <c r="C2401"/>
      <c r="D2401"/>
      <c r="E2401"/>
      <c r="F2401"/>
      <c r="G2401"/>
      <c r="H2401"/>
      <c r="I2401"/>
      <c r="J2401"/>
      <c r="K2401"/>
      <c r="L2401"/>
      <c r="M2401"/>
      <c r="N2401"/>
      <c r="O2401"/>
      <c r="P2401" s="31"/>
    </row>
    <row r="2402" spans="1:16" ht="15" x14ac:dyDescent="0.25">
      <c r="A2402"/>
      <c r="B2402"/>
      <c r="C2402"/>
      <c r="D2402"/>
      <c r="E2402"/>
      <c r="F2402"/>
      <c r="G2402"/>
      <c r="H2402"/>
      <c r="I2402"/>
      <c r="J2402"/>
      <c r="K2402"/>
      <c r="L2402"/>
      <c r="M2402"/>
      <c r="N2402"/>
      <c r="O2402"/>
      <c r="P2402" s="31"/>
    </row>
    <row r="2403" spans="1:16" ht="15" x14ac:dyDescent="0.25">
      <c r="A2403"/>
      <c r="B2403"/>
      <c r="C2403"/>
      <c r="D2403"/>
      <c r="E2403"/>
      <c r="F2403"/>
      <c r="G2403"/>
      <c r="H2403"/>
      <c r="I2403"/>
      <c r="J2403"/>
      <c r="K2403"/>
      <c r="L2403"/>
      <c r="M2403"/>
      <c r="N2403"/>
      <c r="O2403"/>
      <c r="P2403" s="31"/>
    </row>
    <row r="2404" spans="1:16" ht="15" x14ac:dyDescent="0.25">
      <c r="A2404"/>
      <c r="B2404"/>
      <c r="C2404"/>
      <c r="D2404"/>
      <c r="E2404"/>
      <c r="F2404"/>
      <c r="G2404"/>
      <c r="H2404"/>
      <c r="I2404"/>
      <c r="J2404"/>
      <c r="K2404"/>
      <c r="L2404"/>
      <c r="M2404"/>
      <c r="N2404"/>
      <c r="O2404"/>
      <c r="P2404" s="31"/>
    </row>
    <row r="2405" spans="1:16" ht="15" x14ac:dyDescent="0.25">
      <c r="A2405"/>
      <c r="B2405"/>
      <c r="C2405"/>
      <c r="D2405"/>
      <c r="E2405"/>
      <c r="F2405"/>
      <c r="G2405"/>
      <c r="H2405"/>
      <c r="I2405"/>
      <c r="J2405"/>
      <c r="K2405"/>
      <c r="L2405"/>
      <c r="M2405"/>
      <c r="N2405"/>
      <c r="O2405"/>
      <c r="P2405" s="31"/>
    </row>
    <row r="2406" spans="1:16" ht="15" x14ac:dyDescent="0.25">
      <c r="A2406"/>
      <c r="B2406"/>
      <c r="C2406"/>
      <c r="D2406"/>
      <c r="E2406"/>
      <c r="F2406"/>
      <c r="G2406"/>
      <c r="H2406"/>
      <c r="I2406"/>
      <c r="J2406"/>
      <c r="K2406"/>
      <c r="L2406"/>
      <c r="M2406"/>
      <c r="N2406"/>
      <c r="O2406"/>
      <c r="P2406" s="31"/>
    </row>
    <row r="2407" spans="1:16" ht="15" x14ac:dyDescent="0.25">
      <c r="A2407"/>
      <c r="B2407"/>
      <c r="C2407"/>
      <c r="D2407"/>
      <c r="E2407"/>
      <c r="F2407"/>
      <c r="G2407"/>
      <c r="H2407"/>
      <c r="I2407"/>
      <c r="J2407"/>
      <c r="K2407"/>
      <c r="L2407"/>
      <c r="M2407"/>
      <c r="N2407"/>
      <c r="O2407"/>
      <c r="P2407" s="31"/>
    </row>
    <row r="2408" spans="1:16" ht="15" x14ac:dyDescent="0.25">
      <c r="A2408"/>
      <c r="B2408"/>
      <c r="C2408"/>
      <c r="D2408"/>
      <c r="E2408"/>
      <c r="F2408"/>
      <c r="G2408"/>
      <c r="H2408"/>
      <c r="I2408"/>
      <c r="J2408"/>
      <c r="K2408"/>
      <c r="L2408"/>
      <c r="M2408"/>
      <c r="N2408"/>
      <c r="O2408"/>
      <c r="P2408" s="31"/>
    </row>
    <row r="2409" spans="1:16" ht="15" x14ac:dyDescent="0.25">
      <c r="A2409"/>
      <c r="B2409"/>
      <c r="C2409"/>
      <c r="D2409"/>
      <c r="E2409"/>
      <c r="F2409"/>
      <c r="G2409"/>
      <c r="H2409"/>
      <c r="I2409"/>
      <c r="J2409"/>
      <c r="K2409"/>
      <c r="L2409"/>
      <c r="M2409"/>
      <c r="N2409"/>
      <c r="O2409"/>
      <c r="P2409" s="31"/>
    </row>
    <row r="2410" spans="1:16" ht="15" x14ac:dyDescent="0.25">
      <c r="A2410"/>
      <c r="B2410"/>
      <c r="C2410"/>
      <c r="D2410"/>
      <c r="E2410"/>
      <c r="F2410"/>
      <c r="G2410"/>
      <c r="H2410"/>
      <c r="I2410"/>
      <c r="J2410"/>
      <c r="K2410"/>
      <c r="L2410"/>
      <c r="M2410"/>
      <c r="N2410"/>
      <c r="O2410"/>
      <c r="P2410" s="31"/>
    </row>
    <row r="2411" spans="1:16" ht="15" x14ac:dyDescent="0.25">
      <c r="A2411"/>
      <c r="B2411"/>
      <c r="C2411"/>
      <c r="D2411"/>
      <c r="E2411"/>
      <c r="F2411"/>
      <c r="G2411"/>
      <c r="H2411"/>
      <c r="I2411"/>
      <c r="J2411"/>
      <c r="K2411"/>
      <c r="L2411"/>
      <c r="M2411"/>
      <c r="N2411"/>
      <c r="O2411"/>
      <c r="P2411" s="31"/>
    </row>
    <row r="2412" spans="1:16" ht="15" x14ac:dyDescent="0.25">
      <c r="A2412"/>
      <c r="B2412"/>
      <c r="C2412"/>
      <c r="D2412"/>
      <c r="E2412"/>
      <c r="F2412"/>
      <c r="G2412"/>
      <c r="H2412"/>
      <c r="I2412"/>
      <c r="J2412"/>
      <c r="K2412"/>
      <c r="L2412"/>
      <c r="M2412"/>
      <c r="N2412"/>
      <c r="O2412"/>
      <c r="P2412" s="31"/>
    </row>
    <row r="2413" spans="1:16" ht="15" x14ac:dyDescent="0.25">
      <c r="A2413"/>
      <c r="B2413"/>
      <c r="C2413"/>
      <c r="D2413"/>
      <c r="E2413"/>
      <c r="F2413"/>
      <c r="G2413"/>
      <c r="H2413"/>
      <c r="I2413"/>
      <c r="J2413"/>
      <c r="K2413"/>
      <c r="L2413"/>
      <c r="M2413"/>
      <c r="N2413"/>
      <c r="O2413"/>
      <c r="P2413" s="31"/>
    </row>
    <row r="2414" spans="1:16" ht="15" x14ac:dyDescent="0.25">
      <c r="A2414"/>
      <c r="B2414"/>
      <c r="C2414"/>
      <c r="D2414"/>
      <c r="E2414"/>
      <c r="F2414"/>
      <c r="G2414"/>
      <c r="H2414"/>
      <c r="I2414"/>
      <c r="J2414"/>
      <c r="K2414"/>
      <c r="L2414"/>
      <c r="M2414"/>
      <c r="N2414"/>
      <c r="O2414"/>
      <c r="P2414" s="31"/>
    </row>
    <row r="2415" spans="1:16" ht="15" x14ac:dyDescent="0.25">
      <c r="A2415"/>
      <c r="B2415"/>
      <c r="C2415"/>
      <c r="D2415"/>
      <c r="E2415"/>
      <c r="F2415"/>
      <c r="G2415"/>
      <c r="H2415"/>
      <c r="I2415"/>
      <c r="J2415"/>
      <c r="K2415"/>
      <c r="L2415"/>
      <c r="M2415"/>
      <c r="N2415"/>
      <c r="O2415"/>
      <c r="P2415" s="31"/>
    </row>
    <row r="2416" spans="1:16" ht="15" x14ac:dyDescent="0.25">
      <c r="A2416"/>
      <c r="B2416"/>
      <c r="C2416"/>
      <c r="D2416"/>
      <c r="E2416"/>
      <c r="F2416"/>
      <c r="G2416"/>
      <c r="H2416"/>
      <c r="I2416"/>
      <c r="J2416"/>
      <c r="K2416"/>
      <c r="L2416"/>
      <c r="M2416"/>
      <c r="N2416"/>
      <c r="O2416"/>
      <c r="P2416" s="31"/>
    </row>
    <row r="2417" spans="1:16" ht="15" x14ac:dyDescent="0.25">
      <c r="A2417"/>
      <c r="B2417"/>
      <c r="C2417"/>
      <c r="D2417"/>
      <c r="E2417"/>
      <c r="F2417"/>
      <c r="G2417"/>
      <c r="H2417"/>
      <c r="I2417"/>
      <c r="J2417"/>
      <c r="K2417"/>
      <c r="L2417"/>
      <c r="M2417"/>
      <c r="N2417"/>
      <c r="O2417"/>
      <c r="P2417" s="31"/>
    </row>
    <row r="2418" spans="1:16" ht="15" x14ac:dyDescent="0.25">
      <c r="A2418"/>
      <c r="B2418"/>
      <c r="C2418"/>
      <c r="D2418"/>
      <c r="E2418"/>
      <c r="F2418"/>
      <c r="G2418"/>
      <c r="H2418"/>
      <c r="I2418"/>
      <c r="J2418"/>
      <c r="K2418"/>
      <c r="L2418"/>
      <c r="M2418"/>
      <c r="N2418"/>
      <c r="O2418"/>
      <c r="P2418" s="31"/>
    </row>
    <row r="2419" spans="1:16" ht="15" x14ac:dyDescent="0.25">
      <c r="A2419"/>
      <c r="B2419"/>
      <c r="C2419"/>
      <c r="D2419"/>
      <c r="E2419"/>
      <c r="F2419"/>
      <c r="G2419"/>
      <c r="H2419"/>
      <c r="I2419"/>
      <c r="J2419"/>
      <c r="K2419"/>
      <c r="L2419"/>
      <c r="M2419"/>
      <c r="N2419"/>
      <c r="O2419"/>
      <c r="P2419" s="31"/>
    </row>
    <row r="2420" spans="1:16" ht="15" x14ac:dyDescent="0.25">
      <c r="A2420"/>
      <c r="B2420"/>
      <c r="C2420"/>
      <c r="D2420"/>
      <c r="E2420"/>
      <c r="F2420"/>
      <c r="G2420"/>
      <c r="H2420"/>
      <c r="I2420"/>
      <c r="J2420"/>
      <c r="K2420"/>
      <c r="L2420"/>
      <c r="M2420"/>
      <c r="N2420"/>
      <c r="O2420"/>
      <c r="P2420" s="31"/>
    </row>
    <row r="2421" spans="1:16" ht="15" x14ac:dyDescent="0.25">
      <c r="A2421"/>
      <c r="B2421"/>
      <c r="C2421"/>
      <c r="D2421"/>
      <c r="E2421"/>
      <c r="F2421"/>
      <c r="G2421"/>
      <c r="H2421"/>
      <c r="I2421"/>
      <c r="J2421"/>
      <c r="K2421"/>
      <c r="L2421"/>
      <c r="M2421"/>
      <c r="N2421"/>
      <c r="O2421"/>
      <c r="P2421" s="31"/>
    </row>
    <row r="2422" spans="1:16" ht="15" x14ac:dyDescent="0.25">
      <c r="A2422"/>
      <c r="B2422"/>
      <c r="C2422"/>
      <c r="D2422"/>
      <c r="E2422"/>
      <c r="F2422"/>
      <c r="G2422"/>
      <c r="H2422"/>
      <c r="I2422"/>
      <c r="J2422"/>
      <c r="K2422"/>
      <c r="L2422"/>
      <c r="M2422"/>
      <c r="N2422"/>
      <c r="O2422"/>
      <c r="P2422" s="31"/>
    </row>
    <row r="2423" spans="1:16" ht="15" x14ac:dyDescent="0.25">
      <c r="A2423"/>
      <c r="B2423"/>
      <c r="C2423"/>
      <c r="D2423"/>
      <c r="E2423"/>
      <c r="F2423"/>
      <c r="G2423"/>
      <c r="H2423"/>
      <c r="I2423"/>
      <c r="J2423"/>
      <c r="K2423"/>
      <c r="L2423"/>
      <c r="M2423"/>
      <c r="N2423"/>
      <c r="O2423"/>
      <c r="P2423" s="31"/>
    </row>
    <row r="2424" spans="1:16" ht="15" x14ac:dyDescent="0.25">
      <c r="A2424"/>
      <c r="B2424"/>
      <c r="C2424"/>
      <c r="D2424"/>
      <c r="E2424"/>
      <c r="F2424"/>
      <c r="G2424"/>
      <c r="H2424"/>
      <c r="I2424"/>
      <c r="J2424"/>
      <c r="K2424"/>
      <c r="L2424"/>
      <c r="M2424"/>
      <c r="N2424"/>
      <c r="O2424"/>
      <c r="P2424" s="31"/>
    </row>
    <row r="2425" spans="1:16" ht="15" x14ac:dyDescent="0.25">
      <c r="A2425"/>
      <c r="B2425"/>
      <c r="C2425"/>
      <c r="D2425"/>
      <c r="E2425"/>
      <c r="F2425"/>
      <c r="G2425"/>
      <c r="H2425"/>
      <c r="I2425"/>
      <c r="J2425"/>
      <c r="K2425"/>
      <c r="L2425"/>
      <c r="M2425"/>
      <c r="N2425"/>
      <c r="O2425"/>
      <c r="P2425" s="31"/>
    </row>
    <row r="2426" spans="1:16" ht="15" x14ac:dyDescent="0.25">
      <c r="A2426"/>
      <c r="B2426"/>
      <c r="C2426"/>
      <c r="D2426"/>
      <c r="E2426"/>
      <c r="F2426"/>
      <c r="G2426"/>
      <c r="H2426"/>
      <c r="I2426"/>
      <c r="J2426"/>
      <c r="K2426"/>
      <c r="L2426"/>
      <c r="M2426"/>
      <c r="N2426"/>
      <c r="O2426"/>
      <c r="P2426" s="31"/>
    </row>
    <row r="2427" spans="1:16" ht="15" x14ac:dyDescent="0.25">
      <c r="A2427"/>
      <c r="B2427"/>
      <c r="C2427"/>
      <c r="D2427"/>
      <c r="E2427"/>
      <c r="F2427"/>
      <c r="G2427"/>
      <c r="H2427"/>
      <c r="I2427"/>
      <c r="J2427"/>
      <c r="K2427"/>
      <c r="L2427"/>
      <c r="M2427"/>
      <c r="N2427"/>
      <c r="O2427"/>
      <c r="P2427" s="31"/>
    </row>
    <row r="2428" spans="1:16" ht="15" x14ac:dyDescent="0.25">
      <c r="A2428"/>
      <c r="B2428"/>
      <c r="C2428"/>
      <c r="D2428"/>
      <c r="E2428"/>
      <c r="F2428"/>
      <c r="G2428"/>
      <c r="H2428"/>
      <c r="I2428"/>
      <c r="J2428"/>
      <c r="K2428"/>
      <c r="L2428"/>
      <c r="M2428"/>
      <c r="N2428"/>
      <c r="O2428"/>
      <c r="P2428" s="31"/>
    </row>
    <row r="2429" spans="1:16" ht="15" x14ac:dyDescent="0.25">
      <c r="A2429"/>
      <c r="B2429"/>
      <c r="C2429"/>
      <c r="D2429"/>
      <c r="E2429"/>
      <c r="F2429"/>
      <c r="G2429"/>
      <c r="H2429"/>
      <c r="I2429"/>
      <c r="J2429"/>
      <c r="K2429"/>
      <c r="L2429"/>
      <c r="M2429"/>
      <c r="N2429"/>
      <c r="O2429"/>
      <c r="P2429" s="31"/>
    </row>
    <row r="2430" spans="1:16" ht="15" x14ac:dyDescent="0.25">
      <c r="A2430"/>
      <c r="B2430"/>
      <c r="C2430"/>
      <c r="D2430"/>
      <c r="E2430"/>
      <c r="F2430"/>
      <c r="G2430"/>
      <c r="H2430"/>
      <c r="I2430"/>
      <c r="J2430"/>
      <c r="K2430"/>
      <c r="L2430"/>
      <c r="M2430"/>
      <c r="N2430"/>
      <c r="O2430"/>
      <c r="P2430" s="31"/>
    </row>
    <row r="2431" spans="1:16" ht="15" x14ac:dyDescent="0.25">
      <c r="A2431"/>
      <c r="B2431"/>
      <c r="C2431"/>
      <c r="D2431"/>
      <c r="E2431"/>
      <c r="F2431"/>
      <c r="G2431"/>
      <c r="H2431"/>
      <c r="I2431"/>
      <c r="J2431"/>
      <c r="K2431"/>
      <c r="L2431"/>
      <c r="M2431"/>
      <c r="N2431"/>
      <c r="O2431"/>
      <c r="P2431" s="31"/>
    </row>
    <row r="2432" spans="1:16" ht="15" x14ac:dyDescent="0.25">
      <c r="A2432"/>
      <c r="B2432"/>
      <c r="C2432"/>
      <c r="D2432"/>
      <c r="E2432"/>
      <c r="F2432"/>
      <c r="G2432"/>
      <c r="H2432"/>
      <c r="I2432"/>
      <c r="J2432"/>
      <c r="K2432"/>
      <c r="L2432"/>
      <c r="M2432"/>
      <c r="N2432"/>
      <c r="O2432"/>
      <c r="P2432" s="31"/>
    </row>
    <row r="2433" spans="1:16" ht="15" x14ac:dyDescent="0.25">
      <c r="A2433"/>
      <c r="B2433"/>
      <c r="C2433"/>
      <c r="D2433"/>
      <c r="E2433"/>
      <c r="F2433"/>
      <c r="G2433"/>
      <c r="H2433"/>
      <c r="I2433"/>
      <c r="J2433"/>
      <c r="K2433"/>
      <c r="L2433"/>
      <c r="M2433"/>
      <c r="N2433"/>
      <c r="O2433"/>
      <c r="P2433" s="31"/>
    </row>
    <row r="2434" spans="1:16" ht="15" x14ac:dyDescent="0.25">
      <c r="A2434"/>
      <c r="B2434"/>
      <c r="C2434"/>
      <c r="D2434"/>
      <c r="E2434"/>
      <c r="F2434"/>
      <c r="G2434"/>
      <c r="H2434"/>
      <c r="I2434"/>
      <c r="J2434"/>
      <c r="K2434"/>
      <c r="L2434"/>
      <c r="M2434"/>
      <c r="N2434"/>
      <c r="O2434"/>
      <c r="P2434" s="31"/>
    </row>
    <row r="2435" spans="1:16" ht="15" x14ac:dyDescent="0.25">
      <c r="A2435"/>
      <c r="B2435"/>
      <c r="C2435"/>
      <c r="D2435"/>
      <c r="E2435"/>
      <c r="F2435"/>
      <c r="G2435"/>
      <c r="H2435"/>
      <c r="I2435"/>
      <c r="J2435"/>
      <c r="K2435"/>
      <c r="L2435"/>
      <c r="M2435"/>
      <c r="N2435"/>
      <c r="O2435"/>
      <c r="P2435" s="31"/>
    </row>
    <row r="2436" spans="1:16" ht="15" x14ac:dyDescent="0.25">
      <c r="A2436"/>
      <c r="B2436"/>
      <c r="C2436"/>
      <c r="D2436"/>
      <c r="E2436"/>
      <c r="F2436"/>
      <c r="G2436"/>
      <c r="H2436"/>
      <c r="I2436"/>
      <c r="J2436"/>
      <c r="K2436"/>
      <c r="L2436"/>
      <c r="M2436"/>
      <c r="N2436"/>
      <c r="O2436"/>
      <c r="P2436" s="31"/>
    </row>
    <row r="2437" spans="1:16" ht="15" x14ac:dyDescent="0.25">
      <c r="A2437"/>
      <c r="B2437"/>
      <c r="C2437"/>
      <c r="D2437"/>
      <c r="E2437"/>
      <c r="F2437"/>
      <c r="G2437"/>
      <c r="H2437"/>
      <c r="I2437"/>
      <c r="J2437"/>
      <c r="K2437"/>
      <c r="L2437"/>
      <c r="M2437"/>
      <c r="N2437"/>
      <c r="O2437"/>
      <c r="P2437" s="31"/>
    </row>
    <row r="2438" spans="1:16" ht="15" x14ac:dyDescent="0.25">
      <c r="A2438"/>
      <c r="B2438"/>
      <c r="C2438"/>
      <c r="D2438"/>
      <c r="E2438"/>
      <c r="F2438"/>
      <c r="G2438"/>
      <c r="H2438"/>
      <c r="I2438"/>
      <c r="J2438"/>
      <c r="K2438"/>
      <c r="L2438"/>
      <c r="M2438"/>
      <c r="N2438"/>
      <c r="O2438"/>
      <c r="P2438" s="31"/>
    </row>
    <row r="2439" spans="1:16" ht="15" x14ac:dyDescent="0.25">
      <c r="A2439"/>
      <c r="B2439"/>
      <c r="C2439"/>
      <c r="D2439"/>
      <c r="E2439"/>
      <c r="F2439"/>
      <c r="G2439"/>
      <c r="H2439"/>
      <c r="I2439"/>
      <c r="J2439"/>
      <c r="K2439"/>
      <c r="L2439"/>
      <c r="M2439"/>
      <c r="N2439"/>
      <c r="O2439"/>
      <c r="P2439" s="31"/>
    </row>
    <row r="2440" spans="1:16" ht="15" x14ac:dyDescent="0.25">
      <c r="A2440"/>
      <c r="B2440"/>
      <c r="C2440"/>
      <c r="D2440"/>
      <c r="E2440"/>
      <c r="F2440"/>
      <c r="G2440"/>
      <c r="H2440"/>
      <c r="I2440"/>
      <c r="J2440"/>
      <c r="K2440"/>
      <c r="L2440"/>
      <c r="M2440"/>
      <c r="N2440"/>
      <c r="O2440"/>
      <c r="P2440" s="31"/>
    </row>
    <row r="2441" spans="1:16" ht="15" x14ac:dyDescent="0.25">
      <c r="A2441"/>
      <c r="B2441"/>
      <c r="C2441"/>
      <c r="D2441"/>
      <c r="E2441"/>
      <c r="F2441"/>
      <c r="G2441"/>
      <c r="H2441"/>
      <c r="I2441"/>
      <c r="J2441"/>
      <c r="K2441"/>
      <c r="L2441"/>
      <c r="M2441"/>
      <c r="N2441"/>
      <c r="O2441"/>
      <c r="P2441" s="31"/>
    </row>
    <row r="2442" spans="1:16" ht="15" x14ac:dyDescent="0.25">
      <c r="A2442"/>
      <c r="B2442"/>
      <c r="C2442"/>
      <c r="D2442"/>
      <c r="E2442"/>
      <c r="F2442"/>
      <c r="G2442"/>
      <c r="H2442"/>
      <c r="I2442"/>
      <c r="J2442"/>
      <c r="K2442"/>
      <c r="L2442"/>
      <c r="M2442"/>
      <c r="N2442"/>
      <c r="O2442"/>
      <c r="P2442" s="31"/>
    </row>
    <row r="2443" spans="1:16" ht="15" x14ac:dyDescent="0.25">
      <c r="A2443"/>
      <c r="B2443"/>
      <c r="C2443"/>
      <c r="D2443"/>
      <c r="E2443"/>
      <c r="F2443"/>
      <c r="G2443"/>
      <c r="H2443"/>
      <c r="I2443"/>
      <c r="J2443"/>
      <c r="K2443"/>
      <c r="L2443"/>
      <c r="M2443"/>
      <c r="N2443"/>
      <c r="O2443"/>
      <c r="P2443" s="31"/>
    </row>
    <row r="2444" spans="1:16" ht="15" x14ac:dyDescent="0.25">
      <c r="A2444"/>
      <c r="B2444"/>
      <c r="C2444"/>
      <c r="D2444"/>
      <c r="E2444"/>
      <c r="F2444"/>
      <c r="G2444"/>
      <c r="H2444"/>
      <c r="I2444"/>
      <c r="J2444"/>
      <c r="K2444"/>
      <c r="L2444"/>
      <c r="M2444"/>
      <c r="N2444"/>
      <c r="O2444"/>
      <c r="P2444" s="31"/>
    </row>
    <row r="2445" spans="1:16" ht="15" x14ac:dyDescent="0.25">
      <c r="A2445"/>
      <c r="B2445"/>
      <c r="C2445"/>
      <c r="D2445"/>
      <c r="E2445"/>
      <c r="F2445"/>
      <c r="G2445"/>
      <c r="H2445"/>
      <c r="I2445"/>
      <c r="J2445"/>
      <c r="K2445"/>
      <c r="L2445"/>
      <c r="M2445"/>
      <c r="N2445"/>
      <c r="O2445"/>
      <c r="P2445" s="31"/>
    </row>
    <row r="2446" spans="1:16" ht="15" x14ac:dyDescent="0.25">
      <c r="A2446"/>
      <c r="B2446"/>
      <c r="C2446"/>
      <c r="D2446"/>
      <c r="E2446"/>
      <c r="F2446"/>
      <c r="G2446"/>
      <c r="H2446"/>
      <c r="I2446"/>
      <c r="J2446"/>
      <c r="K2446"/>
      <c r="L2446"/>
      <c r="M2446"/>
      <c r="N2446"/>
      <c r="O2446"/>
      <c r="P2446" s="31"/>
    </row>
    <row r="2447" spans="1:16" ht="15" x14ac:dyDescent="0.25">
      <c r="A2447"/>
      <c r="B2447"/>
      <c r="C2447"/>
      <c r="D2447"/>
      <c r="E2447"/>
      <c r="F2447"/>
      <c r="G2447"/>
      <c r="H2447"/>
      <c r="I2447"/>
      <c r="J2447"/>
      <c r="K2447"/>
      <c r="L2447"/>
      <c r="M2447"/>
      <c r="N2447"/>
      <c r="O2447"/>
      <c r="P2447" s="31"/>
    </row>
    <row r="2448" spans="1:16" ht="15" x14ac:dyDescent="0.25">
      <c r="A2448"/>
      <c r="B2448"/>
      <c r="C2448"/>
      <c r="D2448"/>
      <c r="E2448"/>
      <c r="F2448"/>
      <c r="G2448"/>
      <c r="H2448"/>
      <c r="I2448"/>
      <c r="J2448"/>
      <c r="K2448"/>
      <c r="L2448"/>
      <c r="M2448"/>
      <c r="N2448"/>
      <c r="O2448"/>
      <c r="P2448" s="31"/>
    </row>
    <row r="2449" spans="1:16" ht="15" x14ac:dyDescent="0.25">
      <c r="A2449"/>
      <c r="B2449"/>
      <c r="C2449"/>
      <c r="D2449"/>
      <c r="E2449"/>
      <c r="F2449"/>
      <c r="G2449"/>
      <c r="H2449"/>
      <c r="I2449"/>
      <c r="J2449"/>
      <c r="K2449"/>
      <c r="L2449"/>
      <c r="M2449"/>
      <c r="N2449"/>
      <c r="O2449"/>
      <c r="P2449" s="31"/>
    </row>
    <row r="2450" spans="1:16" ht="15" x14ac:dyDescent="0.25">
      <c r="A2450"/>
      <c r="B2450"/>
      <c r="C2450"/>
      <c r="D2450"/>
      <c r="E2450"/>
      <c r="F2450"/>
      <c r="G2450"/>
      <c r="H2450"/>
      <c r="I2450"/>
      <c r="J2450"/>
      <c r="K2450"/>
      <c r="L2450"/>
      <c r="M2450"/>
      <c r="N2450"/>
      <c r="O2450"/>
      <c r="P2450" s="31"/>
    </row>
    <row r="2451" spans="1:16" ht="15" x14ac:dyDescent="0.25">
      <c r="A2451"/>
      <c r="B2451"/>
      <c r="C2451"/>
      <c r="D2451"/>
      <c r="E2451"/>
      <c r="F2451"/>
      <c r="G2451"/>
      <c r="H2451"/>
      <c r="I2451"/>
      <c r="J2451"/>
      <c r="K2451"/>
      <c r="L2451"/>
      <c r="M2451"/>
      <c r="N2451"/>
      <c r="O2451"/>
      <c r="P2451" s="31"/>
    </row>
    <row r="2452" spans="1:16" ht="15" x14ac:dyDescent="0.25">
      <c r="A2452"/>
      <c r="B2452"/>
      <c r="C2452"/>
      <c r="D2452"/>
      <c r="E2452"/>
      <c r="F2452"/>
      <c r="G2452"/>
      <c r="H2452"/>
      <c r="I2452"/>
      <c r="J2452"/>
      <c r="K2452"/>
      <c r="L2452"/>
      <c r="M2452"/>
      <c r="N2452"/>
      <c r="O2452"/>
      <c r="P2452" s="31"/>
    </row>
    <row r="2453" spans="1:16" ht="15" x14ac:dyDescent="0.25">
      <c r="A2453"/>
      <c r="B2453"/>
      <c r="C2453"/>
      <c r="D2453"/>
      <c r="E2453"/>
      <c r="F2453"/>
      <c r="G2453"/>
      <c r="H2453"/>
      <c r="I2453"/>
      <c r="J2453"/>
      <c r="K2453"/>
      <c r="L2453"/>
      <c r="M2453"/>
      <c r="N2453"/>
      <c r="O2453"/>
      <c r="P2453" s="31"/>
    </row>
    <row r="2454" spans="1:16" ht="15" x14ac:dyDescent="0.25">
      <c r="A2454"/>
      <c r="B2454"/>
      <c r="C2454"/>
      <c r="D2454"/>
      <c r="E2454"/>
      <c r="F2454"/>
      <c r="G2454"/>
      <c r="H2454"/>
      <c r="I2454"/>
      <c r="J2454"/>
      <c r="K2454"/>
      <c r="L2454"/>
      <c r="M2454"/>
      <c r="N2454"/>
      <c r="O2454"/>
      <c r="P2454" s="31"/>
    </row>
    <row r="2455" spans="1:16" ht="15" x14ac:dyDescent="0.25">
      <c r="A2455"/>
      <c r="B2455"/>
      <c r="C2455"/>
      <c r="D2455"/>
      <c r="E2455"/>
      <c r="F2455"/>
      <c r="G2455"/>
      <c r="H2455"/>
      <c r="I2455"/>
      <c r="J2455"/>
      <c r="K2455"/>
      <c r="L2455"/>
      <c r="M2455"/>
      <c r="N2455"/>
      <c r="O2455"/>
      <c r="P2455" s="31"/>
    </row>
    <row r="2456" spans="1:16" ht="15" x14ac:dyDescent="0.25">
      <c r="A2456"/>
      <c r="B2456"/>
      <c r="C2456"/>
      <c r="D2456"/>
      <c r="E2456"/>
      <c r="F2456"/>
      <c r="G2456"/>
      <c r="H2456"/>
      <c r="I2456"/>
      <c r="J2456"/>
      <c r="K2456"/>
      <c r="L2456"/>
      <c r="M2456"/>
      <c r="N2456"/>
      <c r="O2456"/>
      <c r="P2456" s="31"/>
    </row>
    <row r="2457" spans="1:16" ht="15" x14ac:dyDescent="0.25">
      <c r="A2457"/>
      <c r="B2457"/>
      <c r="C2457"/>
      <c r="D2457"/>
      <c r="E2457"/>
      <c r="F2457"/>
      <c r="G2457"/>
      <c r="H2457"/>
      <c r="I2457"/>
      <c r="J2457"/>
      <c r="K2457"/>
      <c r="L2457"/>
      <c r="M2457"/>
      <c r="N2457"/>
      <c r="O2457"/>
      <c r="P2457" s="31"/>
    </row>
    <row r="2458" spans="1:16" ht="15" x14ac:dyDescent="0.25">
      <c r="A2458"/>
      <c r="B2458"/>
      <c r="C2458"/>
      <c r="D2458"/>
      <c r="E2458"/>
      <c r="F2458"/>
      <c r="G2458"/>
      <c r="H2458"/>
      <c r="I2458"/>
      <c r="J2458"/>
      <c r="K2458"/>
      <c r="L2458"/>
      <c r="M2458"/>
      <c r="N2458"/>
      <c r="O2458"/>
      <c r="P2458" s="31"/>
    </row>
    <row r="2459" spans="1:16" ht="15" x14ac:dyDescent="0.25">
      <c r="A2459"/>
      <c r="B2459"/>
      <c r="C2459"/>
      <c r="D2459"/>
      <c r="E2459"/>
      <c r="F2459"/>
      <c r="G2459"/>
      <c r="H2459"/>
      <c r="I2459"/>
      <c r="J2459"/>
      <c r="K2459"/>
      <c r="L2459"/>
      <c r="M2459"/>
      <c r="N2459"/>
      <c r="O2459"/>
      <c r="P2459" s="31"/>
    </row>
    <row r="2460" spans="1:16" ht="15" x14ac:dyDescent="0.25">
      <c r="A2460"/>
      <c r="B2460"/>
      <c r="C2460"/>
      <c r="D2460"/>
      <c r="E2460"/>
      <c r="F2460"/>
      <c r="G2460"/>
      <c r="H2460"/>
      <c r="I2460"/>
      <c r="J2460"/>
      <c r="K2460"/>
      <c r="L2460"/>
      <c r="M2460"/>
      <c r="N2460"/>
      <c r="O2460"/>
      <c r="P2460" s="31"/>
    </row>
    <row r="2461" spans="1:16" ht="15" x14ac:dyDescent="0.25">
      <c r="A2461"/>
      <c r="B2461"/>
      <c r="C2461"/>
      <c r="D2461"/>
      <c r="E2461"/>
      <c r="F2461"/>
      <c r="G2461"/>
      <c r="H2461"/>
      <c r="I2461"/>
      <c r="J2461"/>
      <c r="K2461"/>
      <c r="L2461"/>
      <c r="M2461"/>
      <c r="N2461"/>
      <c r="O2461"/>
      <c r="P2461" s="31"/>
    </row>
    <row r="2462" spans="1:16" ht="15" x14ac:dyDescent="0.25">
      <c r="A2462"/>
      <c r="B2462"/>
      <c r="C2462"/>
      <c r="D2462"/>
      <c r="E2462"/>
      <c r="F2462"/>
      <c r="G2462"/>
      <c r="H2462"/>
      <c r="I2462"/>
      <c r="J2462"/>
      <c r="K2462"/>
      <c r="L2462"/>
      <c r="M2462"/>
      <c r="N2462"/>
      <c r="O2462"/>
      <c r="P2462" s="31"/>
    </row>
    <row r="2463" spans="1:16" ht="15" x14ac:dyDescent="0.25">
      <c r="A2463"/>
      <c r="B2463"/>
      <c r="C2463"/>
      <c r="D2463"/>
      <c r="E2463"/>
      <c r="F2463"/>
      <c r="G2463"/>
      <c r="H2463"/>
      <c r="I2463"/>
      <c r="J2463"/>
      <c r="K2463"/>
      <c r="L2463"/>
      <c r="M2463"/>
      <c r="N2463"/>
      <c r="O2463"/>
      <c r="P2463" s="31"/>
    </row>
    <row r="2464" spans="1:16" ht="15" x14ac:dyDescent="0.25">
      <c r="A2464"/>
      <c r="B2464"/>
      <c r="C2464"/>
      <c r="D2464"/>
      <c r="E2464"/>
      <c r="F2464"/>
      <c r="G2464"/>
      <c r="H2464"/>
      <c r="I2464"/>
      <c r="J2464"/>
      <c r="K2464"/>
      <c r="L2464"/>
      <c r="M2464"/>
      <c r="N2464"/>
      <c r="O2464"/>
      <c r="P2464" s="31"/>
    </row>
    <row r="2465" spans="1:16" ht="15" x14ac:dyDescent="0.25">
      <c r="A2465"/>
      <c r="B2465"/>
      <c r="C2465"/>
      <c r="D2465"/>
      <c r="E2465"/>
      <c r="F2465"/>
      <c r="G2465"/>
      <c r="H2465"/>
      <c r="I2465"/>
      <c r="J2465"/>
      <c r="K2465"/>
      <c r="L2465"/>
      <c r="M2465"/>
      <c r="N2465"/>
      <c r="O2465"/>
      <c r="P2465" s="31"/>
    </row>
    <row r="2466" spans="1:16" ht="15" x14ac:dyDescent="0.25">
      <c r="A2466"/>
      <c r="B2466"/>
      <c r="C2466"/>
      <c r="D2466"/>
      <c r="E2466"/>
      <c r="F2466"/>
      <c r="G2466"/>
      <c r="H2466"/>
      <c r="I2466"/>
      <c r="J2466"/>
      <c r="K2466"/>
      <c r="L2466"/>
      <c r="M2466"/>
      <c r="N2466"/>
      <c r="O2466"/>
      <c r="P2466" s="31"/>
    </row>
    <row r="2467" spans="1:16" ht="15" x14ac:dyDescent="0.25">
      <c r="A2467"/>
      <c r="B2467"/>
      <c r="C2467"/>
      <c r="D2467"/>
      <c r="E2467"/>
      <c r="F2467"/>
      <c r="G2467"/>
      <c r="H2467"/>
      <c r="I2467"/>
      <c r="J2467"/>
      <c r="K2467"/>
      <c r="L2467"/>
      <c r="M2467"/>
      <c r="N2467"/>
      <c r="O2467"/>
      <c r="P2467" s="31"/>
    </row>
    <row r="2468" spans="1:16" ht="15" x14ac:dyDescent="0.25">
      <c r="A2468"/>
      <c r="B2468"/>
      <c r="C2468"/>
      <c r="D2468"/>
      <c r="E2468"/>
      <c r="F2468"/>
      <c r="G2468"/>
      <c r="H2468"/>
      <c r="I2468"/>
      <c r="J2468"/>
      <c r="K2468"/>
      <c r="L2468"/>
      <c r="M2468"/>
      <c r="N2468"/>
      <c r="O2468"/>
      <c r="P2468" s="31"/>
    </row>
    <row r="2469" spans="1:16" ht="15" x14ac:dyDescent="0.25">
      <c r="A2469"/>
      <c r="B2469"/>
      <c r="C2469"/>
      <c r="D2469"/>
      <c r="E2469"/>
      <c r="F2469"/>
      <c r="G2469"/>
      <c r="H2469"/>
      <c r="I2469"/>
      <c r="J2469"/>
      <c r="K2469"/>
      <c r="L2469"/>
      <c r="M2469"/>
      <c r="N2469"/>
      <c r="O2469"/>
      <c r="P2469" s="31"/>
    </row>
    <row r="2470" spans="1:16" ht="15" x14ac:dyDescent="0.25">
      <c r="A2470"/>
      <c r="B2470"/>
      <c r="C2470"/>
      <c r="D2470"/>
      <c r="E2470"/>
      <c r="F2470"/>
      <c r="G2470"/>
      <c r="H2470"/>
      <c r="I2470"/>
      <c r="J2470"/>
      <c r="K2470"/>
      <c r="L2470"/>
      <c r="M2470"/>
      <c r="N2470"/>
      <c r="O2470"/>
      <c r="P2470" s="31"/>
    </row>
    <row r="2471" spans="1:16" ht="15" x14ac:dyDescent="0.25">
      <c r="A2471"/>
      <c r="B2471"/>
      <c r="C2471"/>
      <c r="D2471"/>
      <c r="E2471"/>
      <c r="F2471"/>
      <c r="G2471"/>
      <c r="H2471"/>
      <c r="I2471"/>
      <c r="J2471"/>
      <c r="K2471"/>
      <c r="L2471"/>
      <c r="M2471"/>
      <c r="N2471"/>
      <c r="O2471"/>
      <c r="P2471" s="31"/>
    </row>
    <row r="2472" spans="1:16" ht="15" x14ac:dyDescent="0.25">
      <c r="A2472"/>
      <c r="B2472"/>
      <c r="C2472"/>
      <c r="D2472"/>
      <c r="E2472"/>
      <c r="F2472"/>
      <c r="G2472"/>
      <c r="H2472"/>
      <c r="I2472"/>
      <c r="J2472"/>
      <c r="K2472"/>
      <c r="L2472"/>
      <c r="M2472"/>
      <c r="N2472"/>
      <c r="O2472"/>
      <c r="P2472" s="31"/>
    </row>
    <row r="2473" spans="1:16" ht="15" x14ac:dyDescent="0.25">
      <c r="A2473"/>
      <c r="B2473"/>
      <c r="C2473"/>
      <c r="D2473"/>
      <c r="E2473"/>
      <c r="F2473"/>
      <c r="G2473"/>
      <c r="H2473"/>
      <c r="I2473"/>
      <c r="J2473"/>
      <c r="K2473"/>
      <c r="L2473"/>
      <c r="M2473"/>
      <c r="N2473"/>
      <c r="O2473"/>
      <c r="P2473" s="31"/>
    </row>
    <row r="2474" spans="1:16" ht="15" x14ac:dyDescent="0.25">
      <c r="A2474"/>
      <c r="B2474"/>
      <c r="C2474"/>
      <c r="D2474"/>
      <c r="E2474"/>
      <c r="F2474"/>
      <c r="G2474"/>
      <c r="H2474"/>
      <c r="I2474"/>
      <c r="J2474"/>
      <c r="K2474"/>
      <c r="L2474"/>
      <c r="M2474"/>
      <c r="N2474"/>
      <c r="O2474"/>
      <c r="P2474" s="31"/>
    </row>
    <row r="2475" spans="1:16" ht="15" x14ac:dyDescent="0.25">
      <c r="A2475"/>
      <c r="B2475"/>
      <c r="C2475"/>
      <c r="D2475"/>
      <c r="E2475"/>
      <c r="F2475"/>
      <c r="G2475"/>
      <c r="H2475"/>
      <c r="I2475"/>
      <c r="J2475"/>
      <c r="K2475"/>
      <c r="L2475"/>
      <c r="M2475"/>
      <c r="N2475"/>
      <c r="O2475"/>
      <c r="P2475" s="31"/>
    </row>
    <row r="2476" spans="1:16" ht="15" x14ac:dyDescent="0.25">
      <c r="A2476"/>
      <c r="B2476"/>
      <c r="C2476"/>
      <c r="D2476"/>
      <c r="E2476"/>
      <c r="F2476"/>
      <c r="G2476"/>
      <c r="H2476"/>
      <c r="I2476"/>
      <c r="J2476"/>
      <c r="K2476"/>
      <c r="L2476"/>
      <c r="M2476"/>
      <c r="N2476"/>
      <c r="O2476"/>
      <c r="P2476" s="31"/>
    </row>
    <row r="2477" spans="1:16" ht="15" x14ac:dyDescent="0.25">
      <c r="A2477"/>
      <c r="B2477"/>
      <c r="C2477"/>
      <c r="D2477"/>
      <c r="E2477"/>
      <c r="F2477"/>
      <c r="G2477"/>
      <c r="H2477"/>
      <c r="I2477"/>
      <c r="J2477"/>
      <c r="K2477"/>
      <c r="L2477"/>
      <c r="M2477"/>
      <c r="N2477"/>
      <c r="O2477"/>
      <c r="P2477" s="31"/>
    </row>
    <row r="2478" spans="1:16" ht="15" x14ac:dyDescent="0.25">
      <c r="A2478"/>
      <c r="B2478"/>
      <c r="C2478"/>
      <c r="D2478"/>
      <c r="E2478"/>
      <c r="F2478"/>
      <c r="G2478"/>
      <c r="H2478"/>
      <c r="I2478"/>
      <c r="J2478"/>
      <c r="K2478"/>
      <c r="L2478"/>
      <c r="M2478"/>
      <c r="N2478"/>
      <c r="O2478"/>
      <c r="P2478" s="31"/>
    </row>
    <row r="2479" spans="1:16" ht="15" x14ac:dyDescent="0.25">
      <c r="A2479"/>
      <c r="B2479"/>
      <c r="C2479"/>
      <c r="D2479"/>
      <c r="E2479"/>
      <c r="F2479"/>
      <c r="G2479"/>
      <c r="H2479"/>
      <c r="I2479"/>
      <c r="J2479"/>
      <c r="K2479"/>
      <c r="L2479"/>
      <c r="M2479"/>
      <c r="N2479"/>
      <c r="O2479"/>
      <c r="P2479" s="31"/>
    </row>
    <row r="2480" spans="1:16" ht="15" x14ac:dyDescent="0.25">
      <c r="A2480"/>
      <c r="B2480"/>
      <c r="C2480"/>
      <c r="D2480"/>
      <c r="E2480"/>
      <c r="F2480"/>
      <c r="G2480"/>
      <c r="H2480"/>
      <c r="I2480"/>
      <c r="J2480"/>
      <c r="K2480"/>
      <c r="L2480"/>
      <c r="M2480"/>
      <c r="N2480"/>
      <c r="O2480"/>
      <c r="P2480" s="31"/>
    </row>
    <row r="2481" spans="1:16" ht="15" x14ac:dyDescent="0.25">
      <c r="A2481"/>
      <c r="B2481"/>
      <c r="C2481"/>
      <c r="D2481"/>
      <c r="E2481"/>
      <c r="F2481"/>
      <c r="G2481"/>
      <c r="H2481"/>
      <c r="I2481"/>
      <c r="J2481"/>
      <c r="K2481"/>
      <c r="L2481"/>
      <c r="M2481"/>
      <c r="N2481"/>
      <c r="O2481"/>
      <c r="P2481" s="31"/>
    </row>
    <row r="2482" spans="1:16" ht="15" x14ac:dyDescent="0.25">
      <c r="A2482"/>
      <c r="B2482"/>
      <c r="C2482"/>
      <c r="D2482"/>
      <c r="E2482"/>
      <c r="F2482"/>
      <c r="G2482"/>
      <c r="H2482"/>
      <c r="I2482"/>
      <c r="J2482"/>
      <c r="K2482"/>
      <c r="L2482"/>
      <c r="M2482"/>
      <c r="N2482"/>
      <c r="O2482"/>
      <c r="P2482" s="31"/>
    </row>
    <row r="2483" spans="1:16" ht="15" x14ac:dyDescent="0.25">
      <c r="A2483"/>
      <c r="B2483"/>
      <c r="C2483"/>
      <c r="D2483"/>
      <c r="E2483"/>
      <c r="F2483"/>
      <c r="G2483"/>
      <c r="H2483"/>
      <c r="I2483"/>
      <c r="J2483"/>
      <c r="K2483"/>
      <c r="L2483"/>
      <c r="M2483"/>
      <c r="N2483"/>
      <c r="O2483"/>
      <c r="P2483" s="31"/>
    </row>
    <row r="2484" spans="1:16" ht="15" x14ac:dyDescent="0.25">
      <c r="A2484"/>
      <c r="B2484"/>
      <c r="C2484"/>
      <c r="D2484"/>
      <c r="E2484"/>
      <c r="F2484"/>
      <c r="G2484"/>
      <c r="H2484"/>
      <c r="I2484"/>
      <c r="J2484"/>
      <c r="K2484"/>
      <c r="L2484"/>
      <c r="M2484"/>
      <c r="N2484"/>
      <c r="O2484"/>
      <c r="P2484" s="31"/>
    </row>
    <row r="2485" spans="1:16" ht="15" x14ac:dyDescent="0.25">
      <c r="A2485"/>
      <c r="B2485"/>
      <c r="C2485"/>
      <c r="D2485"/>
      <c r="E2485"/>
      <c r="F2485"/>
      <c r="G2485"/>
      <c r="H2485"/>
      <c r="I2485"/>
      <c r="J2485"/>
      <c r="K2485"/>
      <c r="L2485"/>
      <c r="M2485"/>
      <c r="N2485"/>
      <c r="O2485"/>
      <c r="P2485" s="31"/>
    </row>
    <row r="2486" spans="1:16" ht="15" x14ac:dyDescent="0.25">
      <c r="A2486"/>
      <c r="B2486"/>
      <c r="C2486"/>
      <c r="D2486"/>
      <c r="E2486"/>
      <c r="F2486"/>
      <c r="G2486"/>
      <c r="H2486"/>
      <c r="I2486"/>
      <c r="J2486"/>
      <c r="K2486"/>
      <c r="L2486"/>
      <c r="M2486"/>
      <c r="N2486"/>
      <c r="O2486"/>
      <c r="P2486" s="31"/>
    </row>
    <row r="2487" spans="1:16" ht="15" x14ac:dyDescent="0.25">
      <c r="A2487"/>
      <c r="B2487"/>
      <c r="C2487"/>
      <c r="D2487"/>
      <c r="E2487"/>
      <c r="F2487"/>
      <c r="G2487"/>
      <c r="H2487"/>
      <c r="I2487"/>
      <c r="J2487"/>
      <c r="K2487"/>
      <c r="L2487"/>
      <c r="M2487"/>
      <c r="N2487"/>
      <c r="O2487"/>
      <c r="P2487" s="31"/>
    </row>
    <row r="2488" spans="1:16" ht="15" x14ac:dyDescent="0.25">
      <c r="A2488"/>
      <c r="B2488"/>
      <c r="C2488"/>
      <c r="D2488"/>
      <c r="E2488"/>
      <c r="F2488"/>
      <c r="G2488"/>
      <c r="H2488"/>
      <c r="I2488"/>
      <c r="J2488"/>
      <c r="K2488"/>
      <c r="L2488"/>
      <c r="M2488"/>
      <c r="N2488"/>
      <c r="O2488"/>
      <c r="P2488" s="31"/>
    </row>
    <row r="2489" spans="1:16" ht="15" x14ac:dyDescent="0.25">
      <c r="A2489"/>
      <c r="B2489"/>
      <c r="C2489"/>
      <c r="D2489"/>
      <c r="E2489"/>
      <c r="F2489"/>
      <c r="G2489"/>
      <c r="H2489"/>
      <c r="I2489"/>
      <c r="J2489"/>
      <c r="K2489"/>
      <c r="L2489"/>
      <c r="M2489"/>
      <c r="N2489"/>
      <c r="O2489"/>
      <c r="P2489" s="31"/>
    </row>
    <row r="2490" spans="1:16" ht="15" x14ac:dyDescent="0.25">
      <c r="A2490"/>
      <c r="B2490"/>
      <c r="C2490"/>
      <c r="D2490"/>
      <c r="E2490"/>
      <c r="F2490"/>
      <c r="G2490"/>
      <c r="H2490"/>
      <c r="I2490"/>
      <c r="J2490"/>
      <c r="K2490"/>
      <c r="L2490"/>
      <c r="M2490"/>
      <c r="N2490"/>
      <c r="O2490"/>
      <c r="P2490" s="31"/>
    </row>
    <row r="2491" spans="1:16" ht="15" x14ac:dyDescent="0.25">
      <c r="A2491"/>
      <c r="B2491"/>
      <c r="C2491"/>
      <c r="D2491"/>
      <c r="E2491"/>
      <c r="F2491"/>
      <c r="G2491"/>
      <c r="H2491"/>
      <c r="I2491"/>
      <c r="J2491"/>
      <c r="K2491"/>
      <c r="L2491"/>
      <c r="M2491"/>
      <c r="N2491"/>
      <c r="O2491"/>
      <c r="P2491" s="31"/>
    </row>
    <row r="2492" spans="1:16" ht="15" x14ac:dyDescent="0.25">
      <c r="A2492"/>
      <c r="B2492"/>
      <c r="C2492"/>
      <c r="D2492"/>
      <c r="E2492"/>
      <c r="F2492"/>
      <c r="G2492"/>
      <c r="H2492"/>
      <c r="I2492"/>
      <c r="J2492"/>
      <c r="K2492"/>
      <c r="L2492"/>
      <c r="M2492"/>
      <c r="N2492"/>
      <c r="O2492"/>
      <c r="P2492" s="31"/>
    </row>
    <row r="2493" spans="1:16" ht="15" x14ac:dyDescent="0.25">
      <c r="A2493"/>
      <c r="B2493"/>
      <c r="C2493"/>
      <c r="D2493"/>
      <c r="E2493"/>
      <c r="F2493"/>
      <c r="G2493"/>
      <c r="H2493"/>
      <c r="I2493"/>
      <c r="J2493"/>
      <c r="K2493"/>
      <c r="L2493"/>
      <c r="M2493"/>
      <c r="N2493"/>
      <c r="O2493"/>
      <c r="P2493" s="31"/>
    </row>
    <row r="2494" spans="1:16" ht="15" x14ac:dyDescent="0.25">
      <c r="A2494"/>
      <c r="B2494"/>
      <c r="C2494"/>
      <c r="D2494"/>
      <c r="E2494"/>
      <c r="F2494"/>
      <c r="G2494"/>
      <c r="H2494"/>
      <c r="I2494"/>
      <c r="J2494"/>
      <c r="K2494"/>
      <c r="L2494"/>
      <c r="M2494"/>
      <c r="N2494"/>
      <c r="O2494"/>
      <c r="P2494" s="31"/>
    </row>
    <row r="2495" spans="1:16" ht="15" x14ac:dyDescent="0.25">
      <c r="A2495"/>
      <c r="B2495"/>
      <c r="C2495"/>
      <c r="D2495"/>
      <c r="E2495"/>
      <c r="F2495"/>
      <c r="G2495"/>
      <c r="H2495"/>
      <c r="I2495"/>
      <c r="J2495"/>
      <c r="K2495"/>
      <c r="L2495"/>
      <c r="M2495"/>
      <c r="N2495"/>
      <c r="O2495"/>
      <c r="P2495" s="31"/>
    </row>
    <row r="2496" spans="1:16" ht="15" x14ac:dyDescent="0.25">
      <c r="A2496"/>
      <c r="B2496"/>
      <c r="C2496"/>
      <c r="D2496"/>
      <c r="E2496"/>
      <c r="F2496"/>
      <c r="G2496"/>
      <c r="H2496"/>
      <c r="I2496"/>
      <c r="J2496"/>
      <c r="K2496"/>
      <c r="L2496"/>
      <c r="M2496"/>
      <c r="N2496"/>
      <c r="O2496"/>
      <c r="P2496" s="31"/>
    </row>
    <row r="2497" spans="1:16" ht="15" x14ac:dyDescent="0.25">
      <c r="A2497"/>
      <c r="B2497"/>
      <c r="C2497"/>
      <c r="D2497"/>
      <c r="E2497"/>
      <c r="F2497"/>
      <c r="G2497"/>
      <c r="H2497"/>
      <c r="I2497"/>
      <c r="J2497"/>
      <c r="K2497"/>
      <c r="L2497"/>
      <c r="M2497"/>
      <c r="N2497"/>
      <c r="O2497"/>
      <c r="P2497" s="31"/>
    </row>
    <row r="2498" spans="1:16" ht="15" x14ac:dyDescent="0.25">
      <c r="A2498"/>
      <c r="B2498"/>
      <c r="C2498"/>
      <c r="D2498"/>
      <c r="E2498"/>
      <c r="F2498"/>
      <c r="G2498"/>
      <c r="H2498"/>
      <c r="I2498"/>
      <c r="J2498"/>
      <c r="K2498"/>
      <c r="L2498"/>
      <c r="M2498"/>
      <c r="N2498"/>
      <c r="O2498"/>
      <c r="P2498" s="31"/>
    </row>
    <row r="2499" spans="1:16" ht="15" x14ac:dyDescent="0.25">
      <c r="A2499"/>
      <c r="B2499"/>
      <c r="C2499"/>
      <c r="D2499"/>
      <c r="E2499"/>
      <c r="F2499"/>
      <c r="G2499"/>
      <c r="H2499"/>
      <c r="I2499"/>
      <c r="J2499"/>
      <c r="K2499"/>
      <c r="L2499"/>
      <c r="M2499"/>
      <c r="N2499"/>
      <c r="O2499"/>
      <c r="P2499" s="31"/>
    </row>
    <row r="2500" spans="1:16" ht="15" x14ac:dyDescent="0.25">
      <c r="A2500"/>
      <c r="B2500"/>
      <c r="C2500"/>
      <c r="D2500"/>
      <c r="E2500"/>
      <c r="F2500"/>
      <c r="G2500"/>
      <c r="H2500"/>
      <c r="I2500"/>
      <c r="J2500"/>
      <c r="K2500"/>
      <c r="L2500"/>
      <c r="M2500"/>
      <c r="N2500"/>
      <c r="O2500"/>
      <c r="P2500" s="31"/>
    </row>
    <row r="2501" spans="1:16" ht="15" x14ac:dyDescent="0.25">
      <c r="A2501"/>
      <c r="B2501"/>
      <c r="C2501"/>
      <c r="D2501"/>
      <c r="E2501"/>
      <c r="F2501"/>
      <c r="G2501"/>
      <c r="H2501"/>
      <c r="I2501"/>
      <c r="J2501"/>
      <c r="K2501"/>
      <c r="L2501"/>
      <c r="M2501"/>
      <c r="N2501"/>
      <c r="O2501"/>
      <c r="P2501" s="31"/>
    </row>
    <row r="2502" spans="1:16" ht="15" x14ac:dyDescent="0.25">
      <c r="A2502"/>
      <c r="B2502"/>
      <c r="C2502"/>
      <c r="D2502"/>
      <c r="E2502"/>
      <c r="F2502"/>
      <c r="G2502"/>
      <c r="H2502"/>
      <c r="I2502"/>
      <c r="J2502"/>
      <c r="K2502"/>
      <c r="L2502"/>
      <c r="M2502"/>
      <c r="N2502"/>
      <c r="O2502"/>
      <c r="P2502" s="31"/>
    </row>
    <row r="2503" spans="1:16" ht="15" x14ac:dyDescent="0.25">
      <c r="A2503"/>
      <c r="B2503"/>
      <c r="C2503"/>
      <c r="D2503"/>
      <c r="E2503"/>
      <c r="F2503"/>
      <c r="G2503"/>
      <c r="H2503"/>
      <c r="I2503"/>
      <c r="J2503"/>
      <c r="K2503"/>
      <c r="L2503"/>
      <c r="M2503"/>
      <c r="N2503"/>
      <c r="O2503"/>
      <c r="P2503" s="31"/>
    </row>
    <row r="2504" spans="1:16" ht="15" x14ac:dyDescent="0.25">
      <c r="A2504"/>
      <c r="B2504"/>
      <c r="C2504"/>
      <c r="D2504"/>
      <c r="E2504"/>
      <c r="F2504"/>
      <c r="G2504"/>
      <c r="H2504"/>
      <c r="I2504"/>
      <c r="J2504"/>
      <c r="K2504"/>
      <c r="L2504"/>
      <c r="M2504"/>
      <c r="N2504"/>
      <c r="O2504"/>
      <c r="P2504" s="31"/>
    </row>
    <row r="2505" spans="1:16" ht="15" x14ac:dyDescent="0.25">
      <c r="A2505"/>
      <c r="B2505"/>
      <c r="C2505"/>
      <c r="D2505"/>
      <c r="E2505"/>
      <c r="F2505"/>
      <c r="G2505"/>
      <c r="H2505"/>
      <c r="I2505"/>
      <c r="J2505"/>
      <c r="K2505"/>
      <c r="L2505"/>
      <c r="M2505"/>
      <c r="N2505"/>
      <c r="O2505"/>
      <c r="P2505" s="31"/>
    </row>
    <row r="2506" spans="1:16" ht="15" x14ac:dyDescent="0.25">
      <c r="A2506"/>
      <c r="B2506"/>
      <c r="C2506"/>
      <c r="D2506"/>
      <c r="E2506"/>
      <c r="F2506"/>
      <c r="G2506"/>
      <c r="H2506"/>
      <c r="I2506"/>
      <c r="J2506"/>
      <c r="K2506"/>
      <c r="L2506"/>
      <c r="M2506"/>
      <c r="N2506"/>
      <c r="O2506"/>
      <c r="P2506" s="31"/>
    </row>
    <row r="2507" spans="1:16" ht="15" x14ac:dyDescent="0.25">
      <c r="A2507"/>
      <c r="B2507"/>
      <c r="C2507"/>
      <c r="D2507"/>
      <c r="E2507"/>
      <c r="F2507"/>
      <c r="G2507"/>
      <c r="H2507"/>
      <c r="I2507"/>
      <c r="J2507"/>
      <c r="K2507"/>
      <c r="L2507"/>
      <c r="M2507"/>
      <c r="N2507"/>
      <c r="O2507"/>
      <c r="P2507" s="31"/>
    </row>
    <row r="2508" spans="1:16" ht="15" x14ac:dyDescent="0.25">
      <c r="A2508"/>
      <c r="B2508"/>
      <c r="C2508"/>
      <c r="D2508"/>
      <c r="E2508"/>
      <c r="F2508"/>
      <c r="G2508"/>
      <c r="H2508"/>
      <c r="I2508"/>
      <c r="J2508"/>
      <c r="K2508"/>
      <c r="L2508"/>
      <c r="M2508"/>
      <c r="N2508"/>
      <c r="O2508"/>
      <c r="P2508" s="31"/>
    </row>
    <row r="2509" spans="1:16" ht="15" x14ac:dyDescent="0.25">
      <c r="A2509"/>
      <c r="B2509"/>
      <c r="C2509"/>
      <c r="D2509"/>
      <c r="E2509"/>
      <c r="F2509"/>
      <c r="G2509"/>
      <c r="H2509"/>
      <c r="I2509"/>
      <c r="J2509"/>
      <c r="K2509"/>
      <c r="L2509"/>
      <c r="M2509"/>
      <c r="N2509"/>
      <c r="O2509"/>
      <c r="P2509" s="31"/>
    </row>
    <row r="2510" spans="1:16" ht="15" x14ac:dyDescent="0.25">
      <c r="A2510"/>
      <c r="B2510"/>
      <c r="C2510"/>
      <c r="D2510"/>
      <c r="E2510"/>
      <c r="F2510"/>
      <c r="G2510"/>
      <c r="H2510"/>
      <c r="I2510"/>
      <c r="J2510"/>
      <c r="K2510"/>
      <c r="L2510"/>
      <c r="M2510"/>
      <c r="N2510"/>
      <c r="O2510"/>
      <c r="P2510" s="31"/>
    </row>
    <row r="2511" spans="1:16" ht="15" x14ac:dyDescent="0.25">
      <c r="A2511"/>
      <c r="B2511"/>
      <c r="C2511"/>
      <c r="D2511"/>
      <c r="E2511"/>
      <c r="F2511"/>
      <c r="G2511"/>
      <c r="H2511"/>
      <c r="I2511"/>
      <c r="J2511"/>
      <c r="K2511"/>
      <c r="L2511"/>
      <c r="M2511"/>
      <c r="N2511"/>
      <c r="O2511"/>
      <c r="P2511" s="31"/>
    </row>
    <row r="2512" spans="1:16" ht="15" x14ac:dyDescent="0.25">
      <c r="A2512"/>
      <c r="B2512"/>
      <c r="C2512"/>
      <c r="D2512"/>
      <c r="E2512"/>
      <c r="F2512"/>
      <c r="G2512"/>
      <c r="H2512"/>
      <c r="I2512"/>
      <c r="J2512"/>
      <c r="K2512"/>
      <c r="L2512"/>
      <c r="M2512"/>
      <c r="N2512"/>
      <c r="O2512"/>
      <c r="P2512" s="31"/>
    </row>
    <row r="2513" spans="1:16" ht="15" x14ac:dyDescent="0.25">
      <c r="A2513"/>
      <c r="B2513"/>
      <c r="C2513"/>
      <c r="D2513"/>
      <c r="E2513"/>
      <c r="F2513"/>
      <c r="G2513"/>
      <c r="H2513"/>
      <c r="I2513"/>
      <c r="J2513"/>
      <c r="K2513"/>
      <c r="L2513"/>
      <c r="M2513"/>
      <c r="N2513"/>
      <c r="O2513"/>
      <c r="P2513" s="31"/>
    </row>
    <row r="2514" spans="1:16" ht="15" x14ac:dyDescent="0.25">
      <c r="A2514"/>
      <c r="B2514"/>
      <c r="C2514"/>
      <c r="D2514"/>
      <c r="E2514"/>
      <c r="F2514"/>
      <c r="G2514"/>
      <c r="H2514"/>
      <c r="I2514"/>
      <c r="J2514"/>
      <c r="K2514"/>
      <c r="L2514"/>
      <c r="M2514"/>
      <c r="N2514"/>
      <c r="O2514"/>
      <c r="P2514" s="31"/>
    </row>
    <row r="2515" spans="1:16" ht="15" x14ac:dyDescent="0.25">
      <c r="A2515"/>
      <c r="B2515"/>
      <c r="C2515"/>
      <c r="D2515"/>
      <c r="E2515"/>
      <c r="F2515"/>
      <c r="G2515"/>
      <c r="H2515"/>
      <c r="I2515"/>
      <c r="J2515"/>
      <c r="K2515"/>
      <c r="L2515"/>
      <c r="M2515"/>
      <c r="N2515"/>
      <c r="O2515"/>
      <c r="P2515" s="31"/>
    </row>
    <row r="2516" spans="1:16" ht="15" x14ac:dyDescent="0.25">
      <c r="A2516"/>
      <c r="B2516"/>
      <c r="C2516"/>
      <c r="D2516"/>
      <c r="E2516"/>
      <c r="F2516"/>
      <c r="G2516"/>
      <c r="H2516"/>
      <c r="I2516"/>
      <c r="J2516"/>
      <c r="K2516"/>
      <c r="L2516"/>
      <c r="M2516"/>
      <c r="N2516"/>
      <c r="O2516"/>
      <c r="P2516" s="31"/>
    </row>
    <row r="2517" spans="1:16" ht="15" x14ac:dyDescent="0.25">
      <c r="A2517"/>
      <c r="B2517"/>
      <c r="C2517"/>
      <c r="D2517"/>
      <c r="E2517"/>
      <c r="F2517"/>
      <c r="G2517"/>
      <c r="H2517"/>
      <c r="I2517"/>
      <c r="J2517"/>
      <c r="K2517"/>
      <c r="L2517"/>
      <c r="M2517"/>
      <c r="N2517"/>
      <c r="O2517"/>
      <c r="P2517" s="31"/>
    </row>
    <row r="2518" spans="1:16" ht="15" x14ac:dyDescent="0.25">
      <c r="A2518"/>
      <c r="B2518"/>
      <c r="C2518"/>
      <c r="D2518"/>
      <c r="E2518"/>
      <c r="F2518"/>
      <c r="G2518"/>
      <c r="H2518"/>
      <c r="I2518"/>
      <c r="J2518"/>
      <c r="K2518"/>
      <c r="L2518"/>
      <c r="M2518"/>
      <c r="N2518"/>
      <c r="O2518"/>
      <c r="P2518" s="31"/>
    </row>
    <row r="2519" spans="1:16" ht="15" x14ac:dyDescent="0.25">
      <c r="A2519"/>
      <c r="B2519"/>
      <c r="C2519"/>
      <c r="D2519"/>
      <c r="E2519"/>
      <c r="F2519"/>
      <c r="G2519"/>
      <c r="H2519"/>
      <c r="I2519"/>
      <c r="J2519"/>
      <c r="K2519"/>
      <c r="L2519"/>
      <c r="M2519"/>
      <c r="N2519"/>
      <c r="O2519"/>
      <c r="P2519" s="31"/>
    </row>
    <row r="2520" spans="1:16" ht="15" x14ac:dyDescent="0.25">
      <c r="A2520"/>
      <c r="B2520"/>
      <c r="C2520"/>
      <c r="D2520"/>
      <c r="E2520"/>
      <c r="F2520"/>
      <c r="G2520"/>
      <c r="H2520"/>
      <c r="I2520"/>
      <c r="J2520"/>
      <c r="K2520"/>
      <c r="L2520"/>
      <c r="M2520"/>
      <c r="N2520"/>
      <c r="O2520"/>
      <c r="P2520" s="31"/>
    </row>
    <row r="2521" spans="1:16" ht="15" x14ac:dyDescent="0.25">
      <c r="A2521"/>
      <c r="B2521"/>
      <c r="C2521"/>
      <c r="D2521"/>
      <c r="E2521"/>
      <c r="F2521"/>
      <c r="G2521"/>
      <c r="H2521"/>
      <c r="I2521"/>
      <c r="J2521"/>
      <c r="K2521"/>
      <c r="L2521"/>
      <c r="M2521"/>
      <c r="N2521"/>
      <c r="O2521"/>
      <c r="P2521" s="31"/>
    </row>
    <row r="2522" spans="1:16" ht="15" x14ac:dyDescent="0.25">
      <c r="A2522"/>
      <c r="B2522"/>
      <c r="C2522"/>
      <c r="D2522"/>
      <c r="E2522"/>
      <c r="F2522"/>
      <c r="G2522"/>
      <c r="H2522"/>
      <c r="I2522"/>
      <c r="J2522"/>
      <c r="K2522"/>
      <c r="L2522"/>
      <c r="M2522"/>
      <c r="N2522"/>
      <c r="O2522"/>
      <c r="P2522" s="31"/>
    </row>
    <row r="2523" spans="1:16" ht="15" x14ac:dyDescent="0.25">
      <c r="A2523"/>
      <c r="B2523"/>
      <c r="C2523"/>
      <c r="D2523"/>
      <c r="E2523"/>
      <c r="F2523"/>
      <c r="G2523"/>
      <c r="H2523"/>
      <c r="I2523"/>
      <c r="J2523"/>
      <c r="K2523"/>
      <c r="L2523"/>
      <c r="M2523"/>
      <c r="N2523"/>
      <c r="O2523"/>
      <c r="P2523" s="31"/>
    </row>
    <row r="2524" spans="1:16" ht="15" x14ac:dyDescent="0.25">
      <c r="A2524"/>
      <c r="B2524"/>
      <c r="C2524"/>
      <c r="D2524"/>
      <c r="E2524"/>
      <c r="F2524"/>
      <c r="G2524"/>
      <c r="H2524"/>
      <c r="I2524"/>
      <c r="J2524"/>
      <c r="K2524"/>
      <c r="L2524"/>
      <c r="M2524"/>
      <c r="N2524"/>
      <c r="O2524"/>
      <c r="P2524" s="31"/>
    </row>
    <row r="2525" spans="1:16" ht="15" x14ac:dyDescent="0.25">
      <c r="A2525"/>
      <c r="B2525"/>
      <c r="C2525"/>
      <c r="D2525"/>
      <c r="E2525"/>
      <c r="F2525"/>
      <c r="G2525"/>
      <c r="H2525"/>
      <c r="I2525"/>
      <c r="J2525"/>
      <c r="K2525"/>
      <c r="L2525"/>
      <c r="M2525"/>
      <c r="N2525"/>
      <c r="O2525"/>
      <c r="P2525" s="31"/>
    </row>
    <row r="2526" spans="1:16" ht="15" x14ac:dyDescent="0.25">
      <c r="A2526"/>
      <c r="B2526"/>
      <c r="C2526"/>
      <c r="D2526"/>
      <c r="E2526"/>
      <c r="F2526"/>
      <c r="G2526"/>
      <c r="H2526"/>
      <c r="I2526"/>
      <c r="J2526"/>
      <c r="K2526"/>
      <c r="L2526"/>
      <c r="M2526"/>
      <c r="N2526"/>
      <c r="O2526"/>
      <c r="P2526" s="31"/>
    </row>
    <row r="2527" spans="1:16" ht="15" x14ac:dyDescent="0.25">
      <c r="A2527"/>
      <c r="B2527"/>
      <c r="C2527"/>
      <c r="D2527"/>
      <c r="E2527"/>
      <c r="F2527"/>
      <c r="G2527"/>
      <c r="H2527"/>
      <c r="I2527"/>
      <c r="J2527"/>
      <c r="K2527"/>
      <c r="L2527"/>
      <c r="M2527"/>
      <c r="N2527"/>
      <c r="O2527"/>
      <c r="P2527" s="31"/>
    </row>
    <row r="2528" spans="1:16" ht="15" x14ac:dyDescent="0.25">
      <c r="A2528"/>
      <c r="B2528"/>
      <c r="C2528"/>
      <c r="D2528"/>
      <c r="E2528"/>
      <c r="F2528"/>
      <c r="G2528"/>
      <c r="H2528"/>
      <c r="I2528"/>
      <c r="J2528"/>
      <c r="K2528"/>
      <c r="L2528"/>
      <c r="M2528"/>
      <c r="N2528"/>
      <c r="O2528"/>
      <c r="P2528" s="31"/>
    </row>
    <row r="2529" spans="1:16" ht="15" x14ac:dyDescent="0.25">
      <c r="A2529"/>
      <c r="B2529"/>
      <c r="C2529"/>
      <c r="D2529"/>
      <c r="E2529"/>
      <c r="F2529"/>
      <c r="G2529"/>
      <c r="H2529"/>
      <c r="I2529"/>
      <c r="J2529"/>
      <c r="K2529"/>
      <c r="L2529"/>
      <c r="M2529"/>
      <c r="N2529"/>
      <c r="O2529"/>
      <c r="P2529" s="31"/>
    </row>
    <row r="2530" spans="1:16" ht="15" x14ac:dyDescent="0.25">
      <c r="A2530"/>
      <c r="B2530"/>
      <c r="C2530"/>
      <c r="D2530"/>
      <c r="E2530"/>
      <c r="F2530"/>
      <c r="G2530"/>
      <c r="H2530"/>
      <c r="I2530"/>
      <c r="J2530"/>
      <c r="K2530"/>
      <c r="L2530"/>
      <c r="M2530"/>
      <c r="N2530"/>
      <c r="O2530"/>
      <c r="P2530" s="31"/>
    </row>
    <row r="2531" spans="1:16" ht="15" x14ac:dyDescent="0.25">
      <c r="A2531"/>
      <c r="B2531"/>
      <c r="C2531"/>
      <c r="D2531"/>
      <c r="E2531"/>
      <c r="F2531"/>
      <c r="G2531"/>
      <c r="H2531"/>
      <c r="I2531"/>
      <c r="J2531"/>
      <c r="K2531"/>
      <c r="L2531"/>
      <c r="M2531"/>
      <c r="N2531"/>
      <c r="O2531"/>
      <c r="P2531" s="31"/>
    </row>
    <row r="2532" spans="1:16" ht="15" x14ac:dyDescent="0.25">
      <c r="A2532"/>
      <c r="B2532"/>
      <c r="C2532"/>
      <c r="D2532"/>
      <c r="E2532"/>
      <c r="F2532"/>
      <c r="G2532"/>
      <c r="H2532"/>
      <c r="I2532"/>
      <c r="J2532"/>
      <c r="K2532"/>
      <c r="L2532"/>
      <c r="M2532"/>
      <c r="N2532"/>
      <c r="O2532"/>
      <c r="P2532" s="31"/>
    </row>
    <row r="2533" spans="1:16" ht="15" x14ac:dyDescent="0.25">
      <c r="A2533"/>
      <c r="B2533"/>
      <c r="C2533"/>
      <c r="D2533"/>
      <c r="E2533"/>
      <c r="F2533"/>
      <c r="G2533"/>
      <c r="H2533"/>
      <c r="I2533"/>
      <c r="J2533"/>
      <c r="K2533"/>
      <c r="L2533"/>
      <c r="M2533"/>
      <c r="N2533"/>
      <c r="O2533"/>
      <c r="P2533" s="31"/>
    </row>
    <row r="2534" spans="1:16" ht="15" x14ac:dyDescent="0.25">
      <c r="A2534"/>
      <c r="B2534"/>
      <c r="C2534"/>
      <c r="D2534"/>
      <c r="E2534"/>
      <c r="F2534"/>
      <c r="G2534"/>
      <c r="H2534"/>
      <c r="I2534"/>
      <c r="J2534"/>
      <c r="K2534"/>
      <c r="L2534"/>
      <c r="M2534"/>
      <c r="N2534"/>
      <c r="O2534"/>
      <c r="P2534" s="31"/>
    </row>
    <row r="2535" spans="1:16" ht="15" x14ac:dyDescent="0.25">
      <c r="A2535"/>
      <c r="B2535"/>
      <c r="C2535"/>
      <c r="D2535"/>
      <c r="E2535"/>
      <c r="F2535"/>
      <c r="G2535"/>
      <c r="H2535"/>
      <c r="I2535"/>
      <c r="J2535"/>
      <c r="K2535"/>
      <c r="L2535"/>
      <c r="M2535"/>
      <c r="N2535"/>
      <c r="O2535"/>
      <c r="P2535" s="31"/>
    </row>
    <row r="2536" spans="1:16" ht="15" x14ac:dyDescent="0.25">
      <c r="A2536"/>
      <c r="B2536"/>
      <c r="C2536"/>
      <c r="D2536"/>
      <c r="E2536"/>
      <c r="F2536"/>
      <c r="G2536"/>
      <c r="H2536"/>
      <c r="I2536"/>
      <c r="J2536"/>
      <c r="K2536"/>
      <c r="L2536"/>
      <c r="M2536"/>
      <c r="N2536"/>
      <c r="O2536"/>
      <c r="P2536" s="31"/>
    </row>
    <row r="2537" spans="1:16" ht="15" x14ac:dyDescent="0.25">
      <c r="A2537"/>
      <c r="B2537"/>
      <c r="C2537"/>
      <c r="D2537"/>
      <c r="E2537"/>
      <c r="F2537"/>
      <c r="G2537"/>
      <c r="H2537"/>
      <c r="I2537"/>
      <c r="J2537"/>
      <c r="K2537"/>
      <c r="L2537"/>
      <c r="M2537"/>
      <c r="N2537"/>
      <c r="O2537"/>
      <c r="P2537" s="31"/>
    </row>
    <row r="2538" spans="1:16" ht="15" x14ac:dyDescent="0.25">
      <c r="A2538"/>
      <c r="B2538"/>
      <c r="C2538"/>
      <c r="D2538"/>
      <c r="E2538"/>
      <c r="F2538"/>
      <c r="G2538"/>
      <c r="H2538"/>
      <c r="I2538"/>
      <c r="J2538"/>
      <c r="K2538"/>
      <c r="L2538"/>
      <c r="M2538"/>
      <c r="N2538"/>
      <c r="O2538"/>
      <c r="P2538" s="31"/>
    </row>
    <row r="2539" spans="1:16" ht="15" x14ac:dyDescent="0.25">
      <c r="A2539"/>
      <c r="B2539"/>
      <c r="C2539"/>
      <c r="D2539"/>
      <c r="E2539"/>
      <c r="F2539"/>
      <c r="G2539"/>
      <c r="H2539"/>
      <c r="I2539"/>
      <c r="J2539"/>
      <c r="K2539"/>
      <c r="L2539"/>
      <c r="M2539"/>
      <c r="N2539"/>
      <c r="O2539"/>
      <c r="P2539" s="31"/>
    </row>
    <row r="2540" spans="1:16" ht="15" x14ac:dyDescent="0.25">
      <c r="A2540"/>
      <c r="B2540"/>
      <c r="C2540"/>
      <c r="D2540"/>
      <c r="E2540"/>
      <c r="F2540"/>
      <c r="G2540"/>
      <c r="H2540"/>
      <c r="I2540"/>
      <c r="J2540"/>
      <c r="K2540"/>
      <c r="L2540"/>
      <c r="M2540"/>
      <c r="N2540"/>
      <c r="O2540"/>
      <c r="P2540" s="31"/>
    </row>
    <row r="2541" spans="1:16" ht="15" x14ac:dyDescent="0.25">
      <c r="A2541"/>
      <c r="B2541"/>
      <c r="C2541"/>
      <c r="D2541"/>
      <c r="E2541"/>
      <c r="F2541"/>
      <c r="G2541"/>
      <c r="H2541"/>
      <c r="I2541"/>
      <c r="J2541"/>
      <c r="K2541"/>
      <c r="L2541"/>
      <c r="M2541"/>
      <c r="N2541"/>
      <c r="O2541"/>
      <c r="P2541" s="31"/>
    </row>
    <row r="2542" spans="1:16" ht="15" x14ac:dyDescent="0.25">
      <c r="A2542"/>
      <c r="B2542"/>
      <c r="C2542"/>
      <c r="D2542"/>
      <c r="E2542"/>
      <c r="F2542"/>
      <c r="G2542"/>
      <c r="H2542"/>
      <c r="I2542"/>
      <c r="J2542"/>
      <c r="K2542"/>
      <c r="L2542"/>
      <c r="M2542"/>
      <c r="N2542"/>
      <c r="O2542"/>
      <c r="P2542" s="31"/>
    </row>
    <row r="2543" spans="1:16" ht="15" x14ac:dyDescent="0.25">
      <c r="A2543"/>
      <c r="B2543"/>
      <c r="C2543"/>
      <c r="D2543"/>
      <c r="E2543"/>
      <c r="F2543"/>
      <c r="G2543"/>
      <c r="H2543"/>
      <c r="I2543"/>
      <c r="J2543"/>
      <c r="K2543"/>
      <c r="L2543"/>
      <c r="M2543"/>
      <c r="N2543"/>
      <c r="O2543"/>
      <c r="P2543" s="31"/>
    </row>
    <row r="2544" spans="1:16" ht="15" x14ac:dyDescent="0.25">
      <c r="A2544"/>
      <c r="B2544"/>
      <c r="C2544"/>
      <c r="D2544"/>
      <c r="E2544"/>
      <c r="F2544"/>
      <c r="G2544"/>
      <c r="H2544"/>
      <c r="I2544"/>
      <c r="J2544"/>
      <c r="K2544"/>
      <c r="L2544"/>
      <c r="M2544"/>
      <c r="N2544"/>
      <c r="O2544"/>
      <c r="P2544" s="31"/>
    </row>
    <row r="2545" spans="1:16" ht="15" x14ac:dyDescent="0.25">
      <c r="A2545"/>
      <c r="B2545"/>
      <c r="C2545"/>
      <c r="D2545"/>
      <c r="E2545"/>
      <c r="F2545"/>
      <c r="G2545"/>
      <c r="H2545"/>
      <c r="I2545"/>
      <c r="J2545"/>
      <c r="K2545"/>
      <c r="L2545"/>
      <c r="M2545"/>
      <c r="N2545"/>
      <c r="O2545"/>
      <c r="P2545" s="31"/>
    </row>
    <row r="2546" spans="1:16" ht="15" x14ac:dyDescent="0.25">
      <c r="A2546"/>
      <c r="B2546"/>
      <c r="C2546"/>
      <c r="D2546"/>
      <c r="E2546"/>
      <c r="F2546"/>
      <c r="G2546"/>
      <c r="H2546"/>
      <c r="I2546"/>
      <c r="J2546"/>
      <c r="K2546"/>
      <c r="L2546"/>
      <c r="M2546"/>
      <c r="N2546"/>
      <c r="O2546"/>
      <c r="P2546" s="31"/>
    </row>
    <row r="2547" spans="1:16" ht="15" x14ac:dyDescent="0.25">
      <c r="A2547"/>
      <c r="B2547"/>
      <c r="C2547"/>
      <c r="D2547"/>
      <c r="E2547"/>
      <c r="F2547"/>
      <c r="G2547"/>
      <c r="H2547"/>
      <c r="I2547"/>
      <c r="J2547"/>
      <c r="K2547"/>
      <c r="L2547"/>
      <c r="M2547"/>
      <c r="N2547"/>
      <c r="O2547"/>
      <c r="P2547" s="31"/>
    </row>
    <row r="2548" spans="1:16" ht="15" x14ac:dyDescent="0.25">
      <c r="A2548"/>
      <c r="B2548"/>
      <c r="C2548"/>
      <c r="D2548"/>
      <c r="E2548"/>
      <c r="F2548"/>
      <c r="G2548"/>
      <c r="H2548"/>
      <c r="I2548"/>
      <c r="J2548"/>
      <c r="K2548"/>
      <c r="L2548"/>
      <c r="M2548"/>
      <c r="N2548"/>
      <c r="O2548"/>
      <c r="P2548" s="31"/>
    </row>
    <row r="2549" spans="1:16" ht="15" x14ac:dyDescent="0.25">
      <c r="A2549"/>
      <c r="B2549"/>
      <c r="C2549"/>
      <c r="D2549"/>
      <c r="E2549"/>
      <c r="F2549"/>
      <c r="G2549"/>
      <c r="H2549"/>
      <c r="I2549"/>
      <c r="J2549"/>
      <c r="K2549"/>
      <c r="L2549"/>
      <c r="M2549"/>
      <c r="N2549"/>
      <c r="O2549"/>
      <c r="P2549" s="31"/>
    </row>
    <row r="2550" spans="1:16" ht="15" x14ac:dyDescent="0.25">
      <c r="A2550"/>
      <c r="B2550"/>
      <c r="C2550"/>
      <c r="D2550"/>
      <c r="E2550"/>
      <c r="F2550"/>
      <c r="G2550"/>
      <c r="H2550"/>
      <c r="I2550"/>
      <c r="J2550"/>
      <c r="K2550"/>
      <c r="L2550"/>
      <c r="M2550"/>
      <c r="N2550"/>
      <c r="O2550"/>
      <c r="P2550" s="31"/>
    </row>
    <row r="2551" spans="1:16" ht="15" x14ac:dyDescent="0.25">
      <c r="A2551"/>
      <c r="B2551"/>
      <c r="C2551"/>
      <c r="D2551"/>
      <c r="E2551"/>
      <c r="F2551"/>
      <c r="G2551"/>
      <c r="H2551"/>
      <c r="I2551"/>
      <c r="J2551"/>
      <c r="K2551"/>
      <c r="L2551"/>
      <c r="M2551"/>
      <c r="N2551"/>
      <c r="O2551"/>
      <c r="P2551" s="31"/>
    </row>
    <row r="2552" spans="1:16" ht="15" x14ac:dyDescent="0.25">
      <c r="A2552"/>
      <c r="B2552"/>
      <c r="C2552"/>
      <c r="D2552"/>
      <c r="E2552"/>
      <c r="F2552"/>
      <c r="G2552"/>
      <c r="H2552"/>
      <c r="I2552"/>
      <c r="J2552"/>
      <c r="K2552"/>
      <c r="L2552"/>
      <c r="M2552"/>
      <c r="N2552"/>
      <c r="O2552"/>
      <c r="P2552" s="31"/>
    </row>
    <row r="2553" spans="1:16" ht="15" x14ac:dyDescent="0.25">
      <c r="A2553"/>
      <c r="B2553"/>
      <c r="C2553"/>
      <c r="D2553"/>
      <c r="E2553"/>
      <c r="F2553"/>
      <c r="G2553"/>
      <c r="H2553"/>
      <c r="I2553"/>
      <c r="J2553"/>
      <c r="K2553"/>
      <c r="L2553"/>
      <c r="M2553"/>
      <c r="N2553"/>
      <c r="O2553"/>
      <c r="P2553" s="31"/>
    </row>
    <row r="2554" spans="1:16" ht="15" x14ac:dyDescent="0.25">
      <c r="A2554"/>
      <c r="B2554"/>
      <c r="C2554"/>
      <c r="D2554"/>
      <c r="E2554"/>
      <c r="F2554"/>
      <c r="G2554"/>
      <c r="H2554"/>
      <c r="I2554"/>
      <c r="J2554"/>
      <c r="K2554"/>
      <c r="L2554"/>
      <c r="M2554"/>
      <c r="N2554"/>
      <c r="O2554"/>
      <c r="P2554" s="31"/>
    </row>
    <row r="2555" spans="1:16" ht="15" x14ac:dyDescent="0.25">
      <c r="A2555"/>
      <c r="B2555"/>
      <c r="C2555"/>
      <c r="D2555"/>
      <c r="E2555"/>
      <c r="F2555"/>
      <c r="G2555"/>
      <c r="H2555"/>
      <c r="I2555"/>
      <c r="J2555"/>
      <c r="K2555"/>
      <c r="L2555"/>
      <c r="M2555"/>
      <c r="N2555"/>
      <c r="O2555"/>
      <c r="P2555" s="31"/>
    </row>
    <row r="2556" spans="1:16" ht="15" x14ac:dyDescent="0.25">
      <c r="A2556"/>
      <c r="B2556"/>
      <c r="C2556"/>
      <c r="D2556"/>
      <c r="E2556"/>
      <c r="F2556"/>
      <c r="G2556"/>
      <c r="H2556"/>
      <c r="I2556"/>
      <c r="J2556"/>
      <c r="K2556"/>
      <c r="L2556"/>
      <c r="M2556"/>
      <c r="N2556"/>
      <c r="O2556"/>
      <c r="P2556" s="31"/>
    </row>
    <row r="2557" spans="1:16" ht="15" x14ac:dyDescent="0.25">
      <c r="A2557"/>
      <c r="B2557"/>
      <c r="C2557"/>
      <c r="D2557"/>
      <c r="E2557"/>
      <c r="F2557"/>
      <c r="G2557"/>
      <c r="H2557"/>
      <c r="I2557"/>
      <c r="J2557"/>
      <c r="K2557"/>
      <c r="L2557"/>
      <c r="M2557"/>
      <c r="N2557"/>
      <c r="O2557"/>
      <c r="P2557" s="31"/>
    </row>
    <row r="2558" spans="1:16" ht="15" x14ac:dyDescent="0.25">
      <c r="A2558"/>
      <c r="B2558"/>
      <c r="C2558"/>
      <c r="D2558"/>
      <c r="E2558"/>
      <c r="F2558"/>
      <c r="G2558"/>
      <c r="H2558"/>
      <c r="I2558"/>
      <c r="J2558"/>
      <c r="K2558"/>
      <c r="L2558"/>
      <c r="M2558"/>
      <c r="N2558"/>
      <c r="O2558"/>
      <c r="P2558" s="31"/>
    </row>
    <row r="2559" spans="1:16" ht="15" x14ac:dyDescent="0.25">
      <c r="A2559"/>
      <c r="B2559"/>
      <c r="C2559"/>
      <c r="D2559"/>
      <c r="E2559"/>
      <c r="F2559"/>
      <c r="G2559"/>
      <c r="H2559"/>
      <c r="I2559"/>
      <c r="J2559"/>
      <c r="K2559"/>
      <c r="L2559"/>
      <c r="M2559"/>
      <c r="N2559"/>
      <c r="O2559"/>
      <c r="P2559" s="31"/>
    </row>
    <row r="2560" spans="1:16" ht="15" x14ac:dyDescent="0.25">
      <c r="A2560"/>
      <c r="B2560"/>
      <c r="C2560"/>
      <c r="D2560"/>
      <c r="E2560"/>
      <c r="F2560"/>
      <c r="G2560"/>
      <c r="H2560"/>
      <c r="I2560"/>
      <c r="J2560"/>
      <c r="K2560"/>
      <c r="L2560"/>
      <c r="M2560"/>
      <c r="N2560"/>
      <c r="O2560"/>
      <c r="P2560" s="31"/>
    </row>
    <row r="2561" spans="1:16" ht="15" x14ac:dyDescent="0.25">
      <c r="A2561"/>
      <c r="B2561"/>
      <c r="C2561"/>
      <c r="D2561"/>
      <c r="E2561"/>
      <c r="F2561"/>
      <c r="G2561"/>
      <c r="H2561"/>
      <c r="I2561"/>
      <c r="J2561"/>
      <c r="K2561"/>
      <c r="L2561"/>
      <c r="M2561"/>
      <c r="N2561"/>
      <c r="O2561"/>
      <c r="P2561" s="31"/>
    </row>
    <row r="2562" spans="1:16" ht="15" x14ac:dyDescent="0.25">
      <c r="A2562"/>
      <c r="B2562"/>
      <c r="C2562"/>
      <c r="D2562"/>
      <c r="E2562"/>
      <c r="F2562"/>
      <c r="G2562"/>
      <c r="H2562"/>
      <c r="I2562"/>
      <c r="J2562"/>
      <c r="K2562"/>
      <c r="L2562"/>
      <c r="M2562"/>
      <c r="N2562"/>
      <c r="O2562"/>
      <c r="P2562" s="31"/>
    </row>
    <row r="2563" spans="1:16" ht="15" x14ac:dyDescent="0.25">
      <c r="A2563"/>
      <c r="B2563"/>
      <c r="C2563"/>
      <c r="D2563"/>
      <c r="E2563"/>
      <c r="F2563"/>
      <c r="G2563"/>
      <c r="H2563"/>
      <c r="I2563"/>
      <c r="J2563"/>
      <c r="K2563"/>
      <c r="L2563"/>
      <c r="M2563"/>
      <c r="N2563"/>
      <c r="O2563"/>
      <c r="P2563" s="31"/>
    </row>
    <row r="2564" spans="1:16" ht="15" x14ac:dyDescent="0.25">
      <c r="A2564"/>
      <c r="B2564"/>
      <c r="C2564"/>
      <c r="D2564"/>
      <c r="E2564"/>
      <c r="F2564"/>
      <c r="G2564"/>
      <c r="H2564"/>
      <c r="I2564"/>
      <c r="J2564"/>
      <c r="K2564"/>
      <c r="L2564"/>
      <c r="M2564"/>
      <c r="N2564"/>
      <c r="O2564"/>
      <c r="P2564" s="31"/>
    </row>
    <row r="2565" spans="1:16" ht="15" x14ac:dyDescent="0.25">
      <c r="A2565"/>
      <c r="B2565"/>
      <c r="C2565"/>
      <c r="D2565"/>
      <c r="E2565"/>
      <c r="F2565"/>
      <c r="G2565"/>
      <c r="H2565"/>
      <c r="I2565"/>
      <c r="J2565"/>
      <c r="K2565"/>
      <c r="L2565"/>
      <c r="M2565"/>
      <c r="N2565"/>
      <c r="O2565"/>
      <c r="P2565" s="31"/>
    </row>
    <row r="2566" spans="1:16" ht="15" x14ac:dyDescent="0.25">
      <c r="A2566"/>
      <c r="B2566"/>
      <c r="C2566"/>
      <c r="D2566"/>
      <c r="E2566"/>
      <c r="F2566"/>
      <c r="G2566"/>
      <c r="H2566"/>
      <c r="I2566"/>
      <c r="J2566"/>
      <c r="K2566"/>
      <c r="L2566"/>
      <c r="M2566"/>
      <c r="N2566"/>
      <c r="O2566"/>
      <c r="P2566" s="31"/>
    </row>
    <row r="2567" spans="1:16" ht="15" x14ac:dyDescent="0.25">
      <c r="A2567"/>
      <c r="B2567"/>
      <c r="C2567"/>
      <c r="D2567"/>
      <c r="E2567"/>
      <c r="F2567"/>
      <c r="G2567"/>
      <c r="H2567"/>
      <c r="I2567"/>
      <c r="J2567"/>
      <c r="K2567"/>
      <c r="L2567"/>
      <c r="M2567"/>
      <c r="N2567"/>
      <c r="O2567"/>
      <c r="P2567" s="31"/>
    </row>
    <row r="2568" spans="1:16" ht="15" x14ac:dyDescent="0.25">
      <c r="A2568"/>
      <c r="B2568"/>
      <c r="C2568"/>
      <c r="D2568"/>
      <c r="E2568"/>
      <c r="F2568"/>
      <c r="G2568"/>
      <c r="H2568"/>
      <c r="I2568"/>
      <c r="J2568"/>
      <c r="K2568"/>
      <c r="L2568"/>
      <c r="M2568"/>
      <c r="N2568"/>
      <c r="O2568"/>
      <c r="P2568" s="31"/>
    </row>
    <row r="2569" spans="1:16" ht="15" x14ac:dyDescent="0.25">
      <c r="A2569"/>
      <c r="B2569"/>
      <c r="C2569"/>
      <c r="D2569"/>
      <c r="E2569"/>
      <c r="F2569"/>
      <c r="G2569"/>
      <c r="H2569"/>
      <c r="I2569"/>
      <c r="J2569"/>
      <c r="K2569"/>
      <c r="L2569"/>
      <c r="M2569"/>
      <c r="N2569"/>
      <c r="O2569"/>
      <c r="P2569" s="31"/>
    </row>
    <row r="2570" spans="1:16" ht="15" x14ac:dyDescent="0.25">
      <c r="A2570"/>
      <c r="B2570"/>
      <c r="C2570"/>
      <c r="D2570"/>
      <c r="E2570"/>
      <c r="F2570"/>
      <c r="G2570"/>
      <c r="H2570"/>
      <c r="I2570"/>
      <c r="J2570"/>
      <c r="K2570"/>
      <c r="L2570"/>
      <c r="M2570"/>
      <c r="N2570"/>
      <c r="O2570"/>
      <c r="P2570" s="31"/>
    </row>
    <row r="2571" spans="1:16" ht="15" x14ac:dyDescent="0.25">
      <c r="A2571"/>
      <c r="B2571"/>
      <c r="C2571"/>
      <c r="D2571"/>
      <c r="E2571"/>
      <c r="F2571"/>
      <c r="G2571"/>
      <c r="H2571"/>
      <c r="I2571"/>
      <c r="J2571"/>
      <c r="K2571"/>
      <c r="L2571"/>
      <c r="M2571"/>
      <c r="N2571"/>
      <c r="O2571"/>
      <c r="P2571" s="31"/>
    </row>
    <row r="2572" spans="1:16" ht="15" x14ac:dyDescent="0.25">
      <c r="A2572"/>
      <c r="B2572"/>
      <c r="C2572"/>
      <c r="D2572"/>
      <c r="E2572"/>
      <c r="F2572"/>
      <c r="G2572"/>
      <c r="H2572"/>
      <c r="I2572"/>
      <c r="J2572"/>
      <c r="K2572"/>
      <c r="L2572"/>
      <c r="M2572"/>
      <c r="N2572"/>
      <c r="O2572"/>
      <c r="P2572" s="31"/>
    </row>
    <row r="2573" spans="1:16" ht="15" x14ac:dyDescent="0.25">
      <c r="A2573"/>
      <c r="B2573"/>
      <c r="C2573"/>
      <c r="D2573"/>
      <c r="E2573"/>
      <c r="F2573"/>
      <c r="G2573"/>
      <c r="H2573"/>
      <c r="I2573"/>
      <c r="J2573"/>
      <c r="K2573"/>
      <c r="L2573"/>
      <c r="M2573"/>
      <c r="N2573"/>
      <c r="O2573"/>
      <c r="P2573" s="31"/>
    </row>
    <row r="2574" spans="1:16" ht="15" x14ac:dyDescent="0.25">
      <c r="A2574"/>
      <c r="B2574"/>
      <c r="C2574"/>
      <c r="D2574"/>
      <c r="E2574"/>
      <c r="F2574"/>
      <c r="G2574"/>
      <c r="H2574"/>
      <c r="I2574"/>
      <c r="J2574"/>
      <c r="K2574"/>
      <c r="L2574"/>
      <c r="M2574"/>
      <c r="N2574"/>
      <c r="O2574"/>
      <c r="P2574" s="31"/>
    </row>
    <row r="2575" spans="1:16" ht="15" x14ac:dyDescent="0.25">
      <c r="A2575"/>
      <c r="B2575"/>
      <c r="C2575"/>
      <c r="D2575"/>
      <c r="E2575"/>
      <c r="F2575"/>
      <c r="G2575"/>
      <c r="H2575"/>
      <c r="I2575"/>
      <c r="J2575"/>
      <c r="K2575"/>
      <c r="L2575"/>
      <c r="M2575"/>
      <c r="N2575"/>
      <c r="O2575"/>
      <c r="P2575" s="31"/>
    </row>
    <row r="2576" spans="1:16" ht="15" x14ac:dyDescent="0.25">
      <c r="A2576"/>
      <c r="B2576"/>
      <c r="C2576"/>
      <c r="D2576"/>
      <c r="E2576"/>
      <c r="F2576"/>
      <c r="G2576"/>
      <c r="H2576"/>
      <c r="I2576"/>
      <c r="J2576"/>
      <c r="K2576"/>
      <c r="L2576"/>
      <c r="M2576"/>
      <c r="N2576"/>
      <c r="O2576"/>
      <c r="P2576" s="31"/>
    </row>
    <row r="2577" spans="1:16" ht="15" x14ac:dyDescent="0.25">
      <c r="A2577"/>
      <c r="B2577"/>
      <c r="C2577"/>
      <c r="D2577"/>
      <c r="E2577"/>
      <c r="F2577"/>
      <c r="G2577"/>
      <c r="H2577"/>
      <c r="I2577"/>
      <c r="J2577"/>
      <c r="K2577"/>
      <c r="L2577"/>
      <c r="M2577"/>
      <c r="N2577"/>
      <c r="O2577"/>
      <c r="P2577" s="31"/>
    </row>
    <row r="2578" spans="1:16" ht="15" x14ac:dyDescent="0.25">
      <c r="A2578"/>
      <c r="B2578"/>
      <c r="C2578"/>
      <c r="D2578"/>
      <c r="E2578"/>
      <c r="F2578"/>
      <c r="G2578"/>
      <c r="H2578"/>
      <c r="I2578"/>
      <c r="J2578"/>
      <c r="K2578"/>
      <c r="L2578"/>
      <c r="M2578"/>
      <c r="N2578"/>
      <c r="O2578"/>
      <c r="P2578" s="31"/>
    </row>
    <row r="2579" spans="1:16" ht="15" x14ac:dyDescent="0.25">
      <c r="A2579"/>
      <c r="B2579"/>
      <c r="C2579"/>
      <c r="D2579"/>
      <c r="E2579"/>
      <c r="F2579"/>
      <c r="G2579"/>
      <c r="H2579"/>
      <c r="I2579"/>
      <c r="J2579"/>
      <c r="K2579"/>
      <c r="L2579"/>
      <c r="M2579"/>
      <c r="N2579"/>
      <c r="O2579"/>
      <c r="P2579" s="31"/>
    </row>
    <row r="2580" spans="1:16" ht="15" x14ac:dyDescent="0.25">
      <c r="A2580"/>
      <c r="B2580"/>
      <c r="C2580"/>
      <c r="D2580"/>
      <c r="E2580"/>
      <c r="F2580"/>
      <c r="G2580"/>
      <c r="H2580"/>
      <c r="I2580"/>
      <c r="J2580"/>
      <c r="K2580"/>
      <c r="L2580"/>
      <c r="M2580"/>
      <c r="N2580"/>
      <c r="O2580"/>
      <c r="P2580" s="31"/>
    </row>
    <row r="2581" spans="1:16" ht="15" x14ac:dyDescent="0.25">
      <c r="A2581"/>
      <c r="B2581"/>
      <c r="C2581"/>
      <c r="D2581"/>
      <c r="E2581"/>
      <c r="F2581"/>
      <c r="G2581"/>
      <c r="H2581"/>
      <c r="I2581"/>
      <c r="J2581"/>
      <c r="K2581"/>
      <c r="L2581"/>
      <c r="M2581"/>
      <c r="N2581"/>
      <c r="O2581"/>
      <c r="P2581" s="31"/>
    </row>
    <row r="2582" spans="1:16" ht="15" x14ac:dyDescent="0.25">
      <c r="A2582"/>
      <c r="B2582"/>
      <c r="C2582"/>
      <c r="D2582"/>
      <c r="E2582"/>
      <c r="F2582"/>
      <c r="G2582"/>
      <c r="H2582"/>
      <c r="I2582"/>
      <c r="J2582"/>
      <c r="K2582"/>
      <c r="L2582"/>
      <c r="M2582"/>
      <c r="N2582"/>
      <c r="O2582"/>
      <c r="P2582" s="31"/>
    </row>
    <row r="2583" spans="1:16" ht="15" x14ac:dyDescent="0.25">
      <c r="A2583"/>
      <c r="B2583"/>
      <c r="C2583"/>
      <c r="D2583"/>
      <c r="E2583"/>
      <c r="F2583"/>
      <c r="G2583"/>
      <c r="H2583"/>
      <c r="I2583"/>
      <c r="J2583"/>
      <c r="K2583"/>
      <c r="L2583"/>
      <c r="M2583"/>
      <c r="N2583"/>
      <c r="O2583"/>
      <c r="P2583" s="31"/>
    </row>
    <row r="2584" spans="1:16" ht="15" x14ac:dyDescent="0.25">
      <c r="A2584"/>
      <c r="B2584"/>
      <c r="C2584"/>
      <c r="D2584"/>
      <c r="E2584"/>
      <c r="F2584"/>
      <c r="G2584"/>
      <c r="H2584"/>
      <c r="I2584"/>
      <c r="J2584"/>
      <c r="K2584"/>
      <c r="L2584"/>
      <c r="M2584"/>
      <c r="N2584"/>
      <c r="O2584"/>
      <c r="P2584" s="31"/>
    </row>
    <row r="2585" spans="1:16" ht="15" x14ac:dyDescent="0.25">
      <c r="A2585"/>
      <c r="B2585"/>
      <c r="C2585"/>
      <c r="D2585"/>
      <c r="E2585"/>
      <c r="F2585"/>
      <c r="G2585"/>
      <c r="H2585"/>
      <c r="I2585"/>
      <c r="J2585"/>
      <c r="K2585"/>
      <c r="L2585"/>
      <c r="M2585"/>
      <c r="N2585"/>
      <c r="O2585"/>
      <c r="P2585" s="31"/>
    </row>
    <row r="2586" spans="1:16" ht="15" x14ac:dyDescent="0.25">
      <c r="A2586"/>
      <c r="B2586"/>
      <c r="C2586"/>
      <c r="D2586"/>
      <c r="E2586"/>
      <c r="F2586"/>
      <c r="G2586"/>
      <c r="H2586"/>
      <c r="I2586"/>
      <c r="J2586"/>
      <c r="K2586"/>
      <c r="L2586"/>
      <c r="M2586"/>
      <c r="N2586"/>
      <c r="O2586"/>
      <c r="P2586" s="31"/>
    </row>
    <row r="2587" spans="1:16" ht="15" x14ac:dyDescent="0.25">
      <c r="A2587"/>
      <c r="B2587"/>
      <c r="C2587"/>
      <c r="D2587"/>
      <c r="E2587"/>
      <c r="F2587"/>
      <c r="G2587"/>
      <c r="H2587"/>
      <c r="I2587"/>
      <c r="J2587"/>
      <c r="K2587"/>
      <c r="L2587"/>
      <c r="M2587"/>
      <c r="N2587"/>
      <c r="O2587"/>
      <c r="P2587" s="31"/>
    </row>
    <row r="2588" spans="1:16" ht="15" x14ac:dyDescent="0.25">
      <c r="A2588"/>
      <c r="B2588"/>
      <c r="C2588"/>
      <c r="D2588"/>
      <c r="E2588"/>
      <c r="F2588"/>
      <c r="G2588"/>
      <c r="H2588"/>
      <c r="I2588"/>
      <c r="J2588"/>
      <c r="K2588"/>
      <c r="L2588"/>
      <c r="M2588"/>
      <c r="N2588"/>
      <c r="O2588"/>
      <c r="P2588" s="31"/>
    </row>
    <row r="2589" spans="1:16" ht="15" x14ac:dyDescent="0.25">
      <c r="A2589"/>
      <c r="B2589"/>
      <c r="C2589"/>
      <c r="D2589"/>
      <c r="E2589"/>
      <c r="F2589"/>
      <c r="G2589"/>
      <c r="H2589"/>
      <c r="I2589"/>
      <c r="J2589"/>
      <c r="K2589"/>
      <c r="L2589"/>
      <c r="M2589"/>
      <c r="N2589"/>
      <c r="O2589"/>
      <c r="P2589" s="31"/>
    </row>
    <row r="2590" spans="1:16" ht="15" x14ac:dyDescent="0.25">
      <c r="A2590"/>
      <c r="B2590"/>
      <c r="C2590"/>
      <c r="D2590"/>
      <c r="E2590"/>
      <c r="F2590"/>
      <c r="G2590"/>
      <c r="H2590"/>
      <c r="I2590"/>
      <c r="J2590"/>
      <c r="K2590"/>
      <c r="L2590"/>
      <c r="M2590"/>
      <c r="N2590"/>
      <c r="O2590"/>
      <c r="P2590" s="31"/>
    </row>
    <row r="2591" spans="1:16" ht="15" x14ac:dyDescent="0.25">
      <c r="A2591"/>
      <c r="B2591"/>
      <c r="C2591"/>
      <c r="D2591"/>
      <c r="E2591"/>
      <c r="F2591"/>
      <c r="G2591"/>
      <c r="H2591"/>
      <c r="I2591"/>
      <c r="J2591"/>
      <c r="K2591"/>
      <c r="L2591"/>
      <c r="M2591"/>
      <c r="N2591"/>
      <c r="O2591"/>
      <c r="P2591" s="31"/>
    </row>
    <row r="2592" spans="1:16" ht="15" x14ac:dyDescent="0.25">
      <c r="A2592"/>
      <c r="B2592"/>
      <c r="C2592"/>
      <c r="D2592"/>
      <c r="E2592"/>
      <c r="F2592"/>
      <c r="G2592"/>
      <c r="H2592"/>
      <c r="I2592"/>
      <c r="J2592"/>
      <c r="K2592"/>
      <c r="L2592"/>
      <c r="M2592"/>
      <c r="N2592"/>
      <c r="O2592"/>
      <c r="P2592" s="31"/>
    </row>
    <row r="2593" spans="1:16" ht="15" x14ac:dyDescent="0.25">
      <c r="A2593"/>
      <c r="B2593"/>
      <c r="C2593"/>
      <c r="D2593"/>
      <c r="E2593"/>
      <c r="F2593"/>
      <c r="G2593"/>
      <c r="H2593"/>
      <c r="I2593"/>
      <c r="J2593"/>
      <c r="K2593"/>
      <c r="L2593"/>
      <c r="M2593"/>
      <c r="N2593"/>
      <c r="O2593"/>
      <c r="P2593" s="31"/>
    </row>
    <row r="2594" spans="1:16" ht="15" x14ac:dyDescent="0.25">
      <c r="A2594"/>
      <c r="B2594"/>
      <c r="C2594"/>
      <c r="D2594"/>
      <c r="E2594"/>
      <c r="F2594"/>
      <c r="G2594"/>
      <c r="H2594"/>
      <c r="I2594"/>
      <c r="J2594"/>
      <c r="K2594"/>
      <c r="L2594"/>
      <c r="M2594"/>
      <c r="N2594"/>
      <c r="O2594"/>
      <c r="P2594" s="31"/>
    </row>
    <row r="2595" spans="1:16" ht="15" x14ac:dyDescent="0.25">
      <c r="A2595"/>
      <c r="B2595"/>
      <c r="C2595"/>
      <c r="D2595"/>
      <c r="E2595"/>
      <c r="F2595"/>
      <c r="G2595"/>
      <c r="H2595"/>
      <c r="I2595"/>
      <c r="J2595"/>
      <c r="K2595"/>
      <c r="L2595"/>
      <c r="M2595"/>
      <c r="N2595"/>
      <c r="O2595"/>
      <c r="P2595" s="31"/>
    </row>
    <row r="2596" spans="1:16" ht="15" x14ac:dyDescent="0.25">
      <c r="A2596"/>
      <c r="B2596"/>
      <c r="C2596"/>
      <c r="D2596"/>
      <c r="E2596"/>
      <c r="F2596"/>
      <c r="G2596"/>
      <c r="H2596"/>
      <c r="I2596"/>
      <c r="J2596"/>
      <c r="K2596"/>
      <c r="L2596"/>
      <c r="M2596"/>
      <c r="N2596"/>
      <c r="O2596"/>
      <c r="P2596" s="31"/>
    </row>
    <row r="2597" spans="1:16" ht="15" x14ac:dyDescent="0.25">
      <c r="A2597"/>
      <c r="B2597"/>
      <c r="C2597"/>
      <c r="D2597"/>
      <c r="E2597"/>
      <c r="F2597"/>
      <c r="G2597"/>
      <c r="H2597"/>
      <c r="I2597"/>
      <c r="J2597"/>
      <c r="K2597"/>
      <c r="L2597"/>
      <c r="M2597"/>
      <c r="N2597"/>
      <c r="O2597"/>
      <c r="P2597" s="31"/>
    </row>
    <row r="2598" spans="1:16" ht="15" x14ac:dyDescent="0.25">
      <c r="A2598"/>
      <c r="B2598"/>
      <c r="C2598"/>
      <c r="D2598"/>
      <c r="E2598"/>
      <c r="F2598"/>
      <c r="G2598"/>
      <c r="H2598"/>
      <c r="I2598"/>
      <c r="J2598"/>
      <c r="K2598"/>
      <c r="L2598"/>
      <c r="M2598"/>
      <c r="N2598"/>
      <c r="O2598"/>
      <c r="P2598" s="31"/>
    </row>
    <row r="2599" spans="1:16" ht="15" x14ac:dyDescent="0.25">
      <c r="A2599"/>
      <c r="B2599"/>
      <c r="C2599"/>
      <c r="D2599"/>
      <c r="E2599"/>
      <c r="F2599"/>
      <c r="G2599"/>
      <c r="H2599"/>
      <c r="I2599"/>
      <c r="J2599"/>
      <c r="K2599"/>
      <c r="L2599"/>
      <c r="M2599"/>
      <c r="N2599"/>
      <c r="O2599"/>
      <c r="P2599" s="31"/>
    </row>
    <row r="2600" spans="1:16" ht="15" x14ac:dyDescent="0.25">
      <c r="A2600"/>
      <c r="B2600"/>
      <c r="C2600"/>
      <c r="D2600"/>
      <c r="E2600"/>
      <c r="F2600"/>
      <c r="G2600"/>
      <c r="H2600"/>
      <c r="I2600"/>
      <c r="J2600"/>
      <c r="K2600"/>
      <c r="L2600"/>
      <c r="M2600"/>
      <c r="N2600"/>
      <c r="O2600"/>
      <c r="P2600" s="31"/>
    </row>
    <row r="2601" spans="1:16" ht="15" x14ac:dyDescent="0.25">
      <c r="A2601"/>
      <c r="B2601"/>
      <c r="C2601"/>
      <c r="D2601"/>
      <c r="E2601"/>
      <c r="F2601"/>
      <c r="G2601"/>
      <c r="H2601"/>
      <c r="I2601"/>
      <c r="J2601"/>
      <c r="K2601"/>
      <c r="L2601"/>
      <c r="M2601"/>
      <c r="N2601"/>
      <c r="O2601"/>
      <c r="P2601" s="31"/>
    </row>
    <row r="2602" spans="1:16" ht="15" x14ac:dyDescent="0.25">
      <c r="A2602"/>
      <c r="B2602"/>
      <c r="C2602"/>
      <c r="D2602"/>
      <c r="E2602"/>
      <c r="F2602"/>
      <c r="G2602"/>
      <c r="H2602"/>
      <c r="I2602"/>
      <c r="J2602"/>
      <c r="K2602"/>
      <c r="L2602"/>
      <c r="M2602"/>
      <c r="N2602"/>
      <c r="O2602"/>
      <c r="P2602" s="31"/>
    </row>
    <row r="2603" spans="1:16" ht="15" x14ac:dyDescent="0.25">
      <c r="A2603"/>
      <c r="B2603"/>
      <c r="C2603"/>
      <c r="D2603"/>
      <c r="E2603"/>
      <c r="F2603"/>
      <c r="G2603"/>
      <c r="H2603"/>
      <c r="I2603"/>
      <c r="J2603"/>
      <c r="K2603"/>
      <c r="L2603"/>
      <c r="M2603"/>
      <c r="N2603"/>
      <c r="O2603"/>
      <c r="P2603" s="31"/>
    </row>
    <row r="2604" spans="1:16" ht="15" x14ac:dyDescent="0.25">
      <c r="A2604"/>
      <c r="B2604"/>
      <c r="C2604"/>
      <c r="D2604"/>
      <c r="E2604"/>
      <c r="F2604"/>
      <c r="G2604"/>
      <c r="H2604"/>
      <c r="I2604"/>
      <c r="J2604"/>
      <c r="K2604"/>
      <c r="L2604"/>
      <c r="M2604"/>
      <c r="N2604"/>
      <c r="O2604"/>
      <c r="P2604" s="31"/>
    </row>
    <row r="2605" spans="1:16" ht="15" x14ac:dyDescent="0.25">
      <c r="A2605"/>
      <c r="B2605"/>
      <c r="C2605"/>
      <c r="D2605"/>
      <c r="E2605"/>
      <c r="F2605"/>
      <c r="G2605"/>
      <c r="H2605"/>
      <c r="I2605"/>
      <c r="J2605"/>
      <c r="K2605"/>
      <c r="L2605"/>
      <c r="M2605"/>
      <c r="N2605"/>
      <c r="O2605"/>
      <c r="P2605" s="31"/>
    </row>
    <row r="2606" spans="1:16" ht="15" x14ac:dyDescent="0.25">
      <c r="A2606"/>
      <c r="B2606"/>
      <c r="C2606"/>
      <c r="D2606"/>
      <c r="E2606"/>
      <c r="F2606"/>
      <c r="G2606"/>
      <c r="H2606"/>
      <c r="I2606"/>
      <c r="J2606"/>
      <c r="K2606"/>
      <c r="L2606"/>
      <c r="M2606"/>
      <c r="N2606"/>
      <c r="O2606"/>
      <c r="P2606" s="31"/>
    </row>
    <row r="2607" spans="1:16" ht="15" x14ac:dyDescent="0.25">
      <c r="A2607"/>
      <c r="B2607"/>
      <c r="C2607"/>
      <c r="D2607"/>
      <c r="E2607"/>
      <c r="F2607"/>
      <c r="G2607"/>
      <c r="H2607"/>
      <c r="I2607"/>
      <c r="J2607"/>
      <c r="K2607"/>
      <c r="L2607"/>
      <c r="M2607"/>
      <c r="N2607"/>
      <c r="O2607"/>
      <c r="P2607" s="31"/>
    </row>
    <row r="2608" spans="1:16" ht="15" x14ac:dyDescent="0.25">
      <c r="A2608"/>
      <c r="B2608"/>
      <c r="C2608"/>
      <c r="D2608"/>
      <c r="E2608"/>
      <c r="F2608"/>
      <c r="G2608"/>
      <c r="H2608"/>
      <c r="I2608"/>
      <c r="J2608"/>
      <c r="K2608"/>
      <c r="L2608"/>
      <c r="M2608"/>
      <c r="N2608"/>
      <c r="O2608"/>
      <c r="P2608" s="31"/>
    </row>
    <row r="2609" spans="1:16" ht="15" x14ac:dyDescent="0.25">
      <c r="A2609"/>
      <c r="B2609"/>
      <c r="C2609"/>
      <c r="D2609"/>
      <c r="E2609"/>
      <c r="F2609"/>
      <c r="G2609"/>
      <c r="H2609"/>
      <c r="I2609"/>
      <c r="J2609"/>
      <c r="K2609"/>
      <c r="L2609"/>
      <c r="M2609"/>
      <c r="N2609"/>
      <c r="O2609"/>
      <c r="P2609" s="31"/>
    </row>
    <row r="2610" spans="1:16" ht="15" x14ac:dyDescent="0.25">
      <c r="A2610"/>
      <c r="B2610"/>
      <c r="C2610"/>
      <c r="D2610"/>
      <c r="E2610"/>
      <c r="F2610"/>
      <c r="G2610"/>
      <c r="H2610"/>
      <c r="I2610"/>
      <c r="J2610"/>
      <c r="K2610"/>
      <c r="L2610"/>
      <c r="M2610"/>
      <c r="N2610"/>
      <c r="O2610"/>
      <c r="P2610" s="31"/>
    </row>
    <row r="2611" spans="1:16" ht="15" x14ac:dyDescent="0.25">
      <c r="A2611"/>
      <c r="B2611"/>
      <c r="C2611"/>
      <c r="D2611"/>
      <c r="E2611"/>
      <c r="F2611"/>
      <c r="G2611"/>
      <c r="H2611"/>
      <c r="I2611"/>
      <c r="J2611"/>
      <c r="K2611"/>
      <c r="L2611"/>
      <c r="M2611"/>
      <c r="N2611"/>
      <c r="O2611"/>
      <c r="P2611" s="31"/>
    </row>
    <row r="2612" spans="1:16" ht="15" x14ac:dyDescent="0.25">
      <c r="A2612"/>
      <c r="B2612"/>
      <c r="C2612"/>
      <c r="D2612"/>
      <c r="E2612"/>
      <c r="F2612"/>
      <c r="G2612"/>
      <c r="H2612"/>
      <c r="I2612"/>
      <c r="J2612"/>
      <c r="K2612"/>
      <c r="L2612"/>
      <c r="M2612"/>
      <c r="N2612"/>
      <c r="O2612"/>
      <c r="P2612" s="31"/>
    </row>
    <row r="2613" spans="1:16" ht="15" x14ac:dyDescent="0.25">
      <c r="A2613"/>
      <c r="B2613"/>
      <c r="C2613"/>
      <c r="D2613"/>
      <c r="E2613"/>
      <c r="F2613"/>
      <c r="G2613"/>
      <c r="H2613"/>
      <c r="I2613"/>
      <c r="J2613"/>
      <c r="K2613"/>
      <c r="L2613"/>
      <c r="M2613"/>
      <c r="N2613"/>
      <c r="O2613"/>
      <c r="P2613" s="31"/>
    </row>
    <row r="2614" spans="1:16" ht="15" x14ac:dyDescent="0.25">
      <c r="A2614"/>
      <c r="B2614"/>
      <c r="C2614"/>
      <c r="D2614"/>
      <c r="E2614"/>
      <c r="F2614"/>
      <c r="G2614"/>
      <c r="H2614"/>
      <c r="I2614"/>
      <c r="J2614"/>
      <c r="K2614"/>
      <c r="L2614"/>
      <c r="M2614"/>
      <c r="N2614"/>
      <c r="O2614"/>
      <c r="P2614" s="31"/>
    </row>
    <row r="2615" spans="1:16" ht="15" x14ac:dyDescent="0.25">
      <c r="A2615"/>
      <c r="B2615"/>
      <c r="C2615"/>
      <c r="D2615"/>
      <c r="E2615"/>
      <c r="F2615"/>
      <c r="G2615"/>
      <c r="H2615"/>
      <c r="I2615"/>
      <c r="J2615"/>
      <c r="K2615"/>
      <c r="L2615"/>
      <c r="M2615"/>
      <c r="N2615"/>
      <c r="O2615"/>
      <c r="P2615" s="31"/>
    </row>
    <row r="2616" spans="1:16" ht="15" x14ac:dyDescent="0.25">
      <c r="A2616"/>
      <c r="B2616"/>
      <c r="C2616"/>
      <c r="D2616"/>
      <c r="E2616"/>
      <c r="F2616"/>
      <c r="G2616"/>
      <c r="H2616"/>
      <c r="I2616"/>
      <c r="J2616"/>
      <c r="K2616"/>
      <c r="L2616"/>
      <c r="M2616"/>
      <c r="N2616"/>
      <c r="O2616"/>
      <c r="P2616" s="31"/>
    </row>
    <row r="2617" spans="1:16" ht="15" x14ac:dyDescent="0.25">
      <c r="A2617"/>
      <c r="B2617"/>
      <c r="C2617"/>
      <c r="D2617"/>
      <c r="E2617"/>
      <c r="F2617"/>
      <c r="G2617"/>
      <c r="H2617"/>
      <c r="I2617"/>
      <c r="J2617"/>
      <c r="K2617"/>
      <c r="L2617"/>
      <c r="M2617"/>
      <c r="N2617"/>
      <c r="O2617"/>
      <c r="P2617" s="31"/>
    </row>
    <row r="2618" spans="1:16" ht="15" x14ac:dyDescent="0.25">
      <c r="A2618"/>
      <c r="B2618"/>
      <c r="C2618"/>
      <c r="D2618"/>
      <c r="E2618"/>
      <c r="F2618"/>
      <c r="G2618"/>
      <c r="H2618"/>
      <c r="I2618"/>
      <c r="J2618"/>
      <c r="K2618"/>
      <c r="L2618"/>
      <c r="M2618"/>
      <c r="N2618"/>
      <c r="O2618"/>
      <c r="P2618" s="31"/>
    </row>
    <row r="2619" spans="1:16" ht="15" x14ac:dyDescent="0.25">
      <c r="A2619"/>
      <c r="B2619"/>
      <c r="C2619"/>
      <c r="D2619"/>
      <c r="E2619"/>
      <c r="F2619"/>
      <c r="G2619"/>
      <c r="H2619"/>
      <c r="I2619"/>
      <c r="J2619"/>
      <c r="K2619"/>
      <c r="L2619"/>
      <c r="M2619"/>
      <c r="N2619"/>
      <c r="O2619"/>
      <c r="P2619" s="31"/>
    </row>
    <row r="2620" spans="1:16" ht="15" x14ac:dyDescent="0.25">
      <c r="A2620"/>
      <c r="B2620"/>
      <c r="C2620"/>
      <c r="D2620"/>
      <c r="E2620"/>
      <c r="F2620"/>
      <c r="G2620"/>
      <c r="H2620"/>
      <c r="I2620"/>
      <c r="J2620"/>
      <c r="K2620"/>
      <c r="L2620"/>
      <c r="M2620"/>
      <c r="N2620"/>
      <c r="O2620"/>
      <c r="P2620" s="31"/>
    </row>
    <row r="2621" spans="1:16" ht="15" x14ac:dyDescent="0.25">
      <c r="A2621"/>
      <c r="B2621"/>
      <c r="C2621"/>
      <c r="D2621"/>
      <c r="E2621"/>
      <c r="F2621"/>
      <c r="G2621"/>
      <c r="H2621"/>
      <c r="I2621"/>
      <c r="J2621"/>
      <c r="K2621"/>
      <c r="L2621"/>
      <c r="M2621"/>
      <c r="N2621"/>
      <c r="O2621"/>
      <c r="P2621" s="31"/>
    </row>
    <row r="2622" spans="1:16" ht="15" x14ac:dyDescent="0.25">
      <c r="A2622"/>
      <c r="B2622"/>
      <c r="C2622"/>
      <c r="D2622"/>
      <c r="E2622"/>
      <c r="F2622"/>
      <c r="G2622"/>
      <c r="H2622"/>
      <c r="I2622"/>
      <c r="J2622"/>
      <c r="K2622"/>
      <c r="L2622"/>
      <c r="M2622"/>
      <c r="N2622"/>
      <c r="O2622"/>
      <c r="P2622" s="31"/>
    </row>
    <row r="2623" spans="1:16" ht="15" x14ac:dyDescent="0.25">
      <c r="A2623"/>
      <c r="B2623"/>
      <c r="C2623"/>
      <c r="D2623"/>
      <c r="E2623"/>
      <c r="F2623"/>
      <c r="G2623"/>
      <c r="H2623"/>
      <c r="I2623"/>
      <c r="J2623"/>
      <c r="K2623"/>
      <c r="L2623"/>
      <c r="M2623"/>
      <c r="N2623"/>
      <c r="O2623"/>
      <c r="P2623" s="31"/>
    </row>
    <row r="2624" spans="1:16" ht="15" x14ac:dyDescent="0.25">
      <c r="A2624"/>
      <c r="B2624"/>
      <c r="C2624"/>
      <c r="D2624"/>
      <c r="E2624"/>
      <c r="F2624"/>
      <c r="G2624"/>
      <c r="H2624"/>
      <c r="I2624"/>
      <c r="J2624"/>
      <c r="K2624"/>
      <c r="L2624"/>
      <c r="M2624"/>
      <c r="N2624"/>
      <c r="O2624"/>
      <c r="P2624" s="31"/>
    </row>
    <row r="2625" spans="1:16" ht="15" x14ac:dyDescent="0.25">
      <c r="A2625"/>
      <c r="B2625"/>
      <c r="C2625"/>
      <c r="D2625"/>
      <c r="E2625"/>
      <c r="F2625"/>
      <c r="G2625"/>
      <c r="H2625"/>
      <c r="I2625"/>
      <c r="J2625"/>
      <c r="K2625"/>
      <c r="L2625"/>
      <c r="M2625"/>
      <c r="N2625"/>
      <c r="O2625"/>
      <c r="P2625" s="31"/>
    </row>
    <row r="2626" spans="1:16" ht="15" x14ac:dyDescent="0.25">
      <c r="A2626"/>
      <c r="B2626"/>
      <c r="C2626"/>
      <c r="D2626"/>
      <c r="E2626"/>
      <c r="F2626"/>
      <c r="G2626"/>
      <c r="H2626"/>
      <c r="I2626"/>
      <c r="J2626"/>
      <c r="K2626"/>
      <c r="L2626"/>
      <c r="M2626"/>
      <c r="N2626"/>
      <c r="O2626"/>
      <c r="P2626" s="31"/>
    </row>
    <row r="2627" spans="1:16" ht="15" x14ac:dyDescent="0.25">
      <c r="A2627"/>
      <c r="B2627"/>
      <c r="C2627"/>
      <c r="D2627"/>
      <c r="E2627"/>
      <c r="F2627"/>
      <c r="G2627"/>
      <c r="H2627"/>
      <c r="I2627"/>
      <c r="J2627"/>
      <c r="K2627"/>
      <c r="L2627"/>
      <c r="M2627"/>
      <c r="N2627"/>
      <c r="O2627"/>
      <c r="P2627" s="31"/>
    </row>
    <row r="2628" spans="1:16" ht="15" x14ac:dyDescent="0.25">
      <c r="A2628"/>
      <c r="B2628"/>
      <c r="C2628"/>
      <c r="D2628"/>
      <c r="E2628"/>
      <c r="F2628"/>
      <c r="G2628"/>
      <c r="H2628"/>
      <c r="I2628"/>
      <c r="J2628"/>
      <c r="K2628"/>
      <c r="L2628"/>
      <c r="M2628"/>
      <c r="N2628"/>
      <c r="O2628"/>
      <c r="P2628" s="31"/>
    </row>
    <row r="2629" spans="1:16" ht="15" x14ac:dyDescent="0.25">
      <c r="A2629"/>
      <c r="B2629"/>
      <c r="C2629"/>
      <c r="D2629"/>
      <c r="E2629"/>
      <c r="F2629"/>
      <c r="G2629"/>
      <c r="H2629"/>
      <c r="I2629"/>
      <c r="J2629"/>
      <c r="K2629"/>
      <c r="L2629"/>
      <c r="M2629"/>
      <c r="N2629"/>
      <c r="O2629"/>
      <c r="P2629" s="31"/>
    </row>
    <row r="2630" spans="1:16" ht="15" x14ac:dyDescent="0.25">
      <c r="A2630"/>
      <c r="B2630"/>
      <c r="C2630"/>
      <c r="D2630"/>
      <c r="E2630"/>
      <c r="F2630"/>
      <c r="G2630"/>
      <c r="H2630"/>
      <c r="I2630"/>
      <c r="J2630"/>
      <c r="K2630"/>
      <c r="L2630"/>
      <c r="M2630"/>
      <c r="N2630"/>
      <c r="O2630"/>
      <c r="P2630" s="31"/>
    </row>
    <row r="2631" spans="1:16" ht="15" x14ac:dyDescent="0.25">
      <c r="A2631"/>
      <c r="B2631"/>
      <c r="C2631"/>
      <c r="D2631"/>
      <c r="E2631"/>
      <c r="F2631"/>
      <c r="G2631"/>
      <c r="H2631"/>
      <c r="I2631"/>
      <c r="J2631"/>
      <c r="K2631"/>
      <c r="L2631"/>
      <c r="M2631"/>
      <c r="N2631"/>
      <c r="O2631"/>
      <c r="P2631" s="31"/>
    </row>
    <row r="2632" spans="1:16" ht="15" x14ac:dyDescent="0.25">
      <c r="A2632"/>
      <c r="B2632"/>
      <c r="C2632"/>
      <c r="D2632"/>
      <c r="E2632"/>
      <c r="F2632"/>
      <c r="G2632"/>
      <c r="H2632"/>
      <c r="I2632"/>
      <c r="J2632"/>
      <c r="K2632"/>
      <c r="L2632"/>
      <c r="M2632"/>
      <c r="N2632"/>
      <c r="O2632"/>
      <c r="P2632" s="31"/>
    </row>
    <row r="2633" spans="1:16" ht="15" x14ac:dyDescent="0.25">
      <c r="A2633"/>
      <c r="B2633"/>
      <c r="C2633"/>
      <c r="D2633"/>
      <c r="E2633"/>
      <c r="F2633"/>
      <c r="G2633"/>
      <c r="H2633"/>
      <c r="I2633"/>
      <c r="J2633"/>
      <c r="K2633"/>
      <c r="L2633"/>
      <c r="M2633"/>
      <c r="N2633"/>
      <c r="O2633"/>
      <c r="P2633" s="31"/>
    </row>
    <row r="2634" spans="1:16" ht="15" x14ac:dyDescent="0.25">
      <c r="A2634"/>
      <c r="B2634"/>
      <c r="C2634"/>
      <c r="D2634"/>
      <c r="E2634"/>
      <c r="F2634"/>
      <c r="G2634"/>
      <c r="H2634"/>
      <c r="I2634"/>
      <c r="J2634"/>
      <c r="K2634"/>
      <c r="L2634"/>
      <c r="M2634"/>
      <c r="N2634"/>
      <c r="O2634"/>
      <c r="P2634" s="31"/>
    </row>
    <row r="2635" spans="1:16" ht="15" x14ac:dyDescent="0.25">
      <c r="A2635"/>
      <c r="B2635"/>
      <c r="C2635"/>
      <c r="D2635"/>
      <c r="E2635"/>
      <c r="F2635"/>
      <c r="G2635"/>
      <c r="H2635"/>
      <c r="I2635"/>
      <c r="J2635"/>
      <c r="K2635"/>
      <c r="L2635"/>
      <c r="M2635"/>
      <c r="N2635"/>
      <c r="O2635"/>
      <c r="P2635" s="31"/>
    </row>
    <row r="2636" spans="1:16" ht="15" x14ac:dyDescent="0.25">
      <c r="A2636"/>
      <c r="B2636"/>
      <c r="C2636"/>
      <c r="D2636"/>
      <c r="E2636"/>
      <c r="F2636"/>
      <c r="G2636"/>
      <c r="H2636"/>
      <c r="I2636"/>
      <c r="J2636"/>
      <c r="K2636"/>
      <c r="L2636"/>
      <c r="M2636"/>
      <c r="N2636"/>
      <c r="O2636"/>
      <c r="P2636" s="31"/>
    </row>
    <row r="2637" spans="1:16" ht="15" x14ac:dyDescent="0.25">
      <c r="A2637"/>
      <c r="B2637"/>
      <c r="C2637"/>
      <c r="D2637"/>
      <c r="E2637"/>
      <c r="F2637"/>
      <c r="G2637"/>
      <c r="H2637"/>
      <c r="I2637"/>
      <c r="J2637"/>
      <c r="K2637"/>
      <c r="L2637"/>
      <c r="M2637"/>
      <c r="N2637"/>
      <c r="O2637"/>
      <c r="P2637" s="31"/>
    </row>
    <row r="2638" spans="1:16" ht="15" x14ac:dyDescent="0.25">
      <c r="A2638"/>
      <c r="B2638"/>
      <c r="C2638"/>
      <c r="D2638"/>
      <c r="E2638"/>
      <c r="F2638"/>
      <c r="G2638"/>
      <c r="H2638"/>
      <c r="I2638"/>
      <c r="J2638"/>
      <c r="K2638"/>
      <c r="L2638"/>
      <c r="M2638"/>
      <c r="N2638"/>
      <c r="O2638"/>
      <c r="P2638" s="31"/>
    </row>
    <row r="2639" spans="1:16" ht="15" x14ac:dyDescent="0.25">
      <c r="A2639"/>
      <c r="B2639"/>
      <c r="C2639"/>
      <c r="D2639"/>
      <c r="E2639"/>
      <c r="F2639"/>
      <c r="G2639"/>
      <c r="H2639"/>
      <c r="I2639"/>
      <c r="J2639"/>
      <c r="K2639"/>
      <c r="L2639"/>
      <c r="M2639"/>
      <c r="N2639"/>
      <c r="O2639"/>
      <c r="P2639" s="31"/>
    </row>
    <row r="2640" spans="1:16" ht="15" x14ac:dyDescent="0.25">
      <c r="A2640"/>
      <c r="B2640"/>
      <c r="C2640"/>
      <c r="D2640"/>
      <c r="E2640"/>
      <c r="F2640"/>
      <c r="G2640"/>
      <c r="H2640"/>
      <c r="I2640"/>
      <c r="J2640"/>
      <c r="K2640"/>
      <c r="L2640"/>
      <c r="M2640"/>
      <c r="N2640"/>
      <c r="O2640"/>
      <c r="P2640" s="31"/>
    </row>
    <row r="2641" spans="1:16" ht="15" x14ac:dyDescent="0.25">
      <c r="A2641"/>
      <c r="B2641"/>
      <c r="C2641"/>
      <c r="D2641"/>
      <c r="E2641"/>
      <c r="F2641"/>
      <c r="G2641"/>
      <c r="H2641"/>
      <c r="I2641"/>
      <c r="J2641"/>
      <c r="K2641"/>
      <c r="L2641"/>
      <c r="M2641"/>
      <c r="N2641"/>
      <c r="O2641"/>
      <c r="P2641" s="31"/>
    </row>
    <row r="2642" spans="1:16" ht="15" x14ac:dyDescent="0.25">
      <c r="A2642"/>
      <c r="B2642"/>
      <c r="C2642"/>
      <c r="D2642"/>
      <c r="E2642"/>
      <c r="F2642"/>
      <c r="G2642"/>
      <c r="H2642"/>
      <c r="I2642"/>
      <c r="J2642"/>
      <c r="K2642"/>
      <c r="L2642"/>
      <c r="M2642"/>
      <c r="N2642"/>
      <c r="O2642"/>
      <c r="P2642" s="31"/>
    </row>
    <row r="2643" spans="1:16" ht="15" x14ac:dyDescent="0.25">
      <c r="A2643"/>
      <c r="B2643"/>
      <c r="C2643"/>
      <c r="D2643"/>
      <c r="E2643"/>
      <c r="F2643"/>
      <c r="G2643"/>
      <c r="H2643"/>
      <c r="I2643"/>
      <c r="J2643"/>
      <c r="K2643"/>
      <c r="L2643"/>
      <c r="M2643"/>
      <c r="N2643"/>
      <c r="O2643"/>
      <c r="P2643" s="31"/>
    </row>
    <row r="2644" spans="1:16" ht="15" x14ac:dyDescent="0.25">
      <c r="A2644"/>
      <c r="B2644"/>
      <c r="C2644"/>
      <c r="D2644"/>
      <c r="E2644"/>
      <c r="F2644"/>
      <c r="G2644"/>
      <c r="H2644"/>
      <c r="I2644"/>
      <c r="J2644"/>
      <c r="K2644"/>
      <c r="L2644"/>
      <c r="M2644"/>
      <c r="N2644"/>
      <c r="O2644"/>
      <c r="P2644" s="31"/>
    </row>
    <row r="2645" spans="1:16" ht="15" x14ac:dyDescent="0.25">
      <c r="A2645"/>
      <c r="B2645"/>
      <c r="C2645"/>
      <c r="D2645"/>
      <c r="E2645"/>
      <c r="F2645"/>
      <c r="G2645"/>
      <c r="H2645"/>
      <c r="I2645"/>
      <c r="J2645"/>
      <c r="K2645"/>
      <c r="L2645"/>
      <c r="M2645"/>
      <c r="N2645"/>
      <c r="O2645"/>
      <c r="P2645" s="31"/>
    </row>
    <row r="2646" spans="1:16" ht="15" x14ac:dyDescent="0.25">
      <c r="A2646"/>
      <c r="B2646"/>
      <c r="C2646"/>
      <c r="D2646"/>
      <c r="E2646"/>
      <c r="F2646"/>
      <c r="G2646"/>
      <c r="H2646"/>
      <c r="I2646"/>
      <c r="J2646"/>
      <c r="K2646"/>
      <c r="L2646"/>
      <c r="M2646"/>
      <c r="N2646"/>
      <c r="O2646"/>
      <c r="P2646" s="31"/>
    </row>
    <row r="2647" spans="1:16" ht="15" x14ac:dyDescent="0.25">
      <c r="A2647"/>
      <c r="B2647"/>
      <c r="C2647"/>
      <c r="D2647"/>
      <c r="E2647"/>
      <c r="F2647"/>
      <c r="G2647"/>
      <c r="H2647"/>
      <c r="I2647"/>
      <c r="J2647"/>
      <c r="K2647"/>
      <c r="L2647"/>
      <c r="M2647"/>
      <c r="N2647"/>
      <c r="O2647"/>
      <c r="P2647" s="31"/>
    </row>
    <row r="2648" spans="1:16" ht="15" x14ac:dyDescent="0.25">
      <c r="A2648"/>
      <c r="B2648"/>
      <c r="C2648"/>
      <c r="D2648"/>
      <c r="E2648"/>
      <c r="F2648"/>
      <c r="G2648"/>
      <c r="H2648"/>
      <c r="I2648"/>
      <c r="J2648"/>
      <c r="K2648"/>
      <c r="L2648"/>
      <c r="M2648"/>
      <c r="N2648"/>
      <c r="O2648"/>
      <c r="P2648" s="31"/>
    </row>
    <row r="2649" spans="1:16" ht="15" x14ac:dyDescent="0.25">
      <c r="A2649"/>
      <c r="B2649"/>
      <c r="C2649"/>
      <c r="D2649"/>
      <c r="E2649"/>
      <c r="F2649"/>
      <c r="G2649"/>
      <c r="H2649"/>
      <c r="I2649"/>
      <c r="J2649"/>
      <c r="K2649"/>
      <c r="L2649"/>
      <c r="M2649"/>
      <c r="N2649"/>
      <c r="O2649"/>
      <c r="P2649" s="31"/>
    </row>
    <row r="2650" spans="1:16" ht="15" x14ac:dyDescent="0.25">
      <c r="A2650"/>
      <c r="B2650"/>
      <c r="C2650"/>
      <c r="D2650"/>
      <c r="E2650"/>
      <c r="F2650"/>
      <c r="G2650"/>
      <c r="H2650"/>
      <c r="I2650"/>
      <c r="J2650"/>
      <c r="K2650"/>
      <c r="L2650"/>
      <c r="M2650"/>
      <c r="N2650"/>
      <c r="O2650"/>
      <c r="P2650" s="31"/>
    </row>
    <row r="2651" spans="1:16" ht="15" x14ac:dyDescent="0.25">
      <c r="A2651"/>
      <c r="B2651"/>
      <c r="C2651"/>
      <c r="D2651"/>
      <c r="E2651"/>
      <c r="F2651"/>
      <c r="G2651"/>
      <c r="H2651"/>
      <c r="I2651"/>
      <c r="J2651"/>
      <c r="K2651"/>
      <c r="L2651"/>
      <c r="M2651"/>
      <c r="N2651"/>
      <c r="O2651"/>
      <c r="P2651" s="31"/>
    </row>
    <row r="2652" spans="1:16" ht="15" x14ac:dyDescent="0.25">
      <c r="A2652"/>
      <c r="B2652"/>
      <c r="C2652"/>
      <c r="D2652"/>
      <c r="E2652"/>
      <c r="F2652"/>
      <c r="G2652"/>
      <c r="H2652"/>
      <c r="I2652"/>
      <c r="J2652"/>
      <c r="K2652"/>
      <c r="L2652"/>
      <c r="M2652"/>
      <c r="N2652"/>
      <c r="O2652"/>
      <c r="P2652" s="31"/>
    </row>
    <row r="2653" spans="1:16" ht="15" x14ac:dyDescent="0.25">
      <c r="A2653"/>
      <c r="B2653"/>
      <c r="C2653"/>
      <c r="D2653"/>
      <c r="E2653"/>
      <c r="F2653"/>
      <c r="G2653"/>
      <c r="H2653"/>
      <c r="I2653"/>
      <c r="J2653"/>
      <c r="K2653"/>
      <c r="L2653"/>
      <c r="M2653"/>
      <c r="N2653"/>
      <c r="O2653"/>
      <c r="P2653" s="31"/>
    </row>
    <row r="2654" spans="1:16" ht="15" x14ac:dyDescent="0.25">
      <c r="A2654"/>
      <c r="B2654"/>
      <c r="C2654"/>
      <c r="D2654"/>
      <c r="E2654"/>
      <c r="F2654"/>
      <c r="G2654"/>
      <c r="H2654"/>
      <c r="I2654"/>
      <c r="J2654"/>
      <c r="K2654"/>
      <c r="L2654"/>
      <c r="M2654"/>
      <c r="N2654"/>
      <c r="O2654"/>
      <c r="P2654" s="31"/>
    </row>
    <row r="2655" spans="1:16" ht="15" x14ac:dyDescent="0.25">
      <c r="A2655"/>
      <c r="B2655"/>
      <c r="C2655"/>
      <c r="D2655"/>
      <c r="E2655"/>
      <c r="F2655"/>
      <c r="G2655"/>
      <c r="H2655"/>
      <c r="I2655"/>
      <c r="J2655"/>
      <c r="K2655"/>
      <c r="L2655"/>
      <c r="M2655"/>
      <c r="N2655"/>
      <c r="O2655"/>
      <c r="P2655" s="31"/>
    </row>
    <row r="2656" spans="1:16" ht="15" x14ac:dyDescent="0.25">
      <c r="A2656"/>
      <c r="B2656"/>
      <c r="C2656"/>
      <c r="D2656"/>
      <c r="E2656"/>
      <c r="F2656"/>
      <c r="G2656"/>
      <c r="H2656"/>
      <c r="I2656"/>
      <c r="J2656"/>
      <c r="K2656"/>
      <c r="L2656"/>
      <c r="M2656"/>
      <c r="N2656"/>
      <c r="O2656"/>
      <c r="P2656" s="31"/>
    </row>
    <row r="2657" spans="1:16" ht="15" x14ac:dyDescent="0.25">
      <c r="A2657"/>
      <c r="B2657"/>
      <c r="C2657"/>
      <c r="D2657"/>
      <c r="E2657"/>
      <c r="F2657"/>
      <c r="G2657"/>
      <c r="H2657"/>
      <c r="I2657"/>
      <c r="J2657"/>
      <c r="K2657"/>
      <c r="L2657"/>
      <c r="M2657"/>
      <c r="N2657"/>
      <c r="O2657"/>
      <c r="P2657" s="31"/>
    </row>
    <row r="2658" spans="1:16" ht="15" x14ac:dyDescent="0.25">
      <c r="A2658"/>
      <c r="B2658"/>
      <c r="C2658"/>
      <c r="D2658"/>
      <c r="E2658"/>
      <c r="F2658"/>
      <c r="G2658"/>
      <c r="H2658"/>
      <c r="I2658"/>
      <c r="J2658"/>
      <c r="K2658"/>
      <c r="L2658"/>
      <c r="M2658"/>
      <c r="N2658"/>
      <c r="O2658"/>
      <c r="P2658" s="31"/>
    </row>
    <row r="2659" spans="1:16" ht="15" x14ac:dyDescent="0.25">
      <c r="A2659"/>
      <c r="B2659"/>
      <c r="C2659"/>
      <c r="D2659"/>
      <c r="E2659"/>
      <c r="F2659"/>
      <c r="G2659"/>
      <c r="H2659"/>
      <c r="I2659"/>
      <c r="J2659"/>
      <c r="K2659"/>
      <c r="L2659"/>
      <c r="M2659"/>
      <c r="N2659"/>
      <c r="O2659"/>
      <c r="P2659" s="31"/>
    </row>
    <row r="2660" spans="1:16" ht="15" x14ac:dyDescent="0.25">
      <c r="A2660"/>
      <c r="B2660"/>
      <c r="C2660"/>
      <c r="D2660"/>
      <c r="E2660"/>
      <c r="F2660"/>
      <c r="G2660"/>
      <c r="H2660"/>
      <c r="I2660"/>
      <c r="J2660"/>
      <c r="K2660"/>
      <c r="L2660"/>
      <c r="M2660"/>
      <c r="N2660"/>
      <c r="O2660"/>
      <c r="P2660" s="31"/>
    </row>
    <row r="2661" spans="1:16" ht="15" x14ac:dyDescent="0.25">
      <c r="A2661"/>
      <c r="B2661"/>
      <c r="C2661"/>
      <c r="D2661"/>
      <c r="E2661"/>
      <c r="F2661"/>
      <c r="G2661"/>
      <c r="H2661"/>
      <c r="I2661"/>
      <c r="J2661"/>
      <c r="K2661"/>
      <c r="L2661"/>
      <c r="M2661"/>
      <c r="N2661"/>
      <c r="O2661"/>
      <c r="P2661" s="31"/>
    </row>
    <row r="2662" spans="1:16" ht="15" x14ac:dyDescent="0.25">
      <c r="A2662"/>
      <c r="B2662"/>
      <c r="C2662"/>
      <c r="D2662"/>
      <c r="E2662"/>
      <c r="F2662"/>
      <c r="G2662"/>
      <c r="H2662"/>
      <c r="I2662"/>
      <c r="J2662"/>
      <c r="K2662"/>
      <c r="L2662"/>
      <c r="M2662"/>
      <c r="N2662"/>
      <c r="O2662"/>
      <c r="P2662" s="31"/>
    </row>
    <row r="2663" spans="1:16" ht="15" x14ac:dyDescent="0.25">
      <c r="A2663"/>
      <c r="B2663"/>
      <c r="C2663"/>
      <c r="D2663"/>
      <c r="E2663"/>
      <c r="F2663"/>
      <c r="G2663"/>
      <c r="H2663"/>
      <c r="I2663"/>
      <c r="J2663"/>
      <c r="K2663"/>
      <c r="L2663"/>
      <c r="M2663"/>
      <c r="N2663"/>
      <c r="O2663"/>
      <c r="P2663" s="31"/>
    </row>
    <row r="2664" spans="1:16" ht="15" x14ac:dyDescent="0.25">
      <c r="A2664"/>
      <c r="B2664"/>
      <c r="C2664"/>
      <c r="D2664"/>
      <c r="E2664"/>
      <c r="F2664"/>
      <c r="G2664"/>
      <c r="H2664"/>
      <c r="I2664"/>
      <c r="J2664"/>
      <c r="K2664"/>
      <c r="L2664"/>
      <c r="M2664"/>
      <c r="N2664"/>
      <c r="O2664"/>
      <c r="P2664" s="31"/>
    </row>
    <row r="2665" spans="1:16" ht="15" x14ac:dyDescent="0.25">
      <c r="A2665"/>
      <c r="B2665"/>
      <c r="C2665"/>
      <c r="D2665"/>
      <c r="E2665"/>
      <c r="F2665"/>
      <c r="G2665"/>
      <c r="H2665"/>
      <c r="I2665"/>
      <c r="J2665"/>
      <c r="K2665"/>
      <c r="L2665"/>
      <c r="M2665"/>
      <c r="N2665"/>
      <c r="O2665"/>
      <c r="P2665" s="31"/>
    </row>
    <row r="2666" spans="1:16" ht="15" x14ac:dyDescent="0.25">
      <c r="A2666"/>
      <c r="B2666"/>
      <c r="C2666"/>
      <c r="D2666"/>
      <c r="E2666"/>
      <c r="F2666"/>
      <c r="G2666"/>
      <c r="H2666"/>
      <c r="I2666"/>
      <c r="J2666"/>
      <c r="K2666"/>
      <c r="L2666"/>
      <c r="M2666"/>
      <c r="N2666"/>
      <c r="O2666"/>
      <c r="P2666" s="31"/>
    </row>
    <row r="2667" spans="1:16" ht="15" x14ac:dyDescent="0.25">
      <c r="A2667"/>
      <c r="B2667"/>
      <c r="C2667"/>
      <c r="D2667"/>
      <c r="E2667"/>
      <c r="F2667"/>
      <c r="G2667"/>
      <c r="H2667"/>
      <c r="I2667"/>
      <c r="J2667"/>
      <c r="K2667"/>
      <c r="L2667"/>
      <c r="M2667"/>
      <c r="N2667"/>
      <c r="O2667"/>
      <c r="P2667" s="31"/>
    </row>
    <row r="2668" spans="1:16" ht="15" x14ac:dyDescent="0.25">
      <c r="A2668"/>
      <c r="B2668"/>
      <c r="C2668"/>
      <c r="D2668"/>
      <c r="E2668"/>
      <c r="F2668"/>
      <c r="G2668"/>
      <c r="H2668"/>
      <c r="I2668"/>
      <c r="J2668"/>
      <c r="K2668"/>
      <c r="L2668"/>
      <c r="M2668"/>
      <c r="N2668"/>
      <c r="O2668"/>
      <c r="P2668" s="31"/>
    </row>
    <row r="2669" spans="1:16" ht="15" x14ac:dyDescent="0.25">
      <c r="A2669"/>
      <c r="B2669"/>
      <c r="C2669"/>
      <c r="D2669"/>
      <c r="E2669"/>
      <c r="F2669"/>
      <c r="G2669"/>
      <c r="H2669"/>
      <c r="I2669"/>
      <c r="J2669"/>
      <c r="K2669"/>
      <c r="L2669"/>
      <c r="M2669"/>
      <c r="N2669"/>
      <c r="O2669"/>
      <c r="P2669" s="31"/>
    </row>
    <row r="2670" spans="1:16" ht="15" x14ac:dyDescent="0.25">
      <c r="A2670"/>
      <c r="B2670"/>
      <c r="C2670"/>
      <c r="D2670"/>
      <c r="E2670"/>
      <c r="F2670"/>
      <c r="G2670"/>
      <c r="H2670"/>
      <c r="I2670"/>
      <c r="J2670"/>
      <c r="K2670"/>
      <c r="L2670"/>
      <c r="M2670"/>
      <c r="N2670"/>
      <c r="O2670"/>
      <c r="P2670" s="31"/>
    </row>
    <row r="2671" spans="1:16" ht="15" x14ac:dyDescent="0.25">
      <c r="A2671"/>
      <c r="B2671"/>
      <c r="C2671"/>
      <c r="D2671"/>
      <c r="E2671"/>
      <c r="F2671"/>
      <c r="G2671"/>
      <c r="H2671"/>
      <c r="I2671"/>
      <c r="J2671"/>
      <c r="K2671"/>
      <c r="L2671"/>
      <c r="M2671"/>
      <c r="N2671"/>
      <c r="O2671"/>
      <c r="P2671" s="31"/>
    </row>
    <row r="2672" spans="1:16" ht="15" x14ac:dyDescent="0.25">
      <c r="A2672"/>
      <c r="B2672"/>
      <c r="C2672"/>
      <c r="D2672"/>
      <c r="E2672"/>
      <c r="F2672"/>
      <c r="G2672"/>
      <c r="H2672"/>
      <c r="I2672"/>
      <c r="J2672"/>
      <c r="K2672"/>
      <c r="L2672"/>
      <c r="M2672"/>
      <c r="N2672"/>
      <c r="O2672"/>
      <c r="P2672" s="31"/>
    </row>
    <row r="2673" spans="1:16" ht="15" x14ac:dyDescent="0.25">
      <c r="A2673"/>
      <c r="B2673"/>
      <c r="C2673"/>
      <c r="D2673"/>
      <c r="E2673"/>
      <c r="F2673"/>
      <c r="G2673"/>
      <c r="H2673"/>
      <c r="I2673"/>
      <c r="J2673"/>
      <c r="K2673"/>
      <c r="L2673"/>
      <c r="M2673"/>
      <c r="N2673"/>
      <c r="O2673"/>
      <c r="P2673" s="31"/>
    </row>
    <row r="2674" spans="1:16" ht="15" x14ac:dyDescent="0.25">
      <c r="A2674"/>
      <c r="B2674"/>
      <c r="C2674"/>
      <c r="D2674"/>
      <c r="E2674"/>
      <c r="F2674"/>
      <c r="G2674"/>
      <c r="H2674"/>
      <c r="I2674"/>
      <c r="J2674"/>
      <c r="K2674"/>
      <c r="L2674"/>
      <c r="M2674"/>
      <c r="N2674"/>
      <c r="O2674"/>
      <c r="P2674" s="31"/>
    </row>
    <row r="2675" spans="1:16" ht="15" x14ac:dyDescent="0.25">
      <c r="A2675"/>
      <c r="B2675"/>
      <c r="C2675"/>
      <c r="D2675"/>
      <c r="E2675"/>
      <c r="F2675"/>
      <c r="G2675"/>
      <c r="H2675"/>
      <c r="I2675"/>
      <c r="J2675"/>
      <c r="K2675"/>
      <c r="L2675"/>
      <c r="M2675"/>
      <c r="N2675"/>
      <c r="O2675"/>
      <c r="P2675" s="31"/>
    </row>
    <row r="2676" spans="1:16" ht="15" x14ac:dyDescent="0.25">
      <c r="A2676"/>
      <c r="B2676"/>
      <c r="C2676"/>
      <c r="D2676"/>
      <c r="E2676"/>
      <c r="F2676"/>
      <c r="G2676"/>
      <c r="H2676"/>
      <c r="I2676"/>
      <c r="J2676"/>
      <c r="K2676"/>
      <c r="L2676"/>
      <c r="M2676"/>
      <c r="N2676"/>
      <c r="O2676"/>
      <c r="P2676" s="31"/>
    </row>
    <row r="2677" spans="1:16" ht="15" x14ac:dyDescent="0.25">
      <c r="A2677"/>
      <c r="B2677"/>
      <c r="C2677"/>
      <c r="D2677"/>
      <c r="E2677"/>
      <c r="F2677"/>
      <c r="G2677"/>
      <c r="H2677"/>
      <c r="I2677"/>
      <c r="J2677"/>
      <c r="K2677"/>
      <c r="L2677"/>
      <c r="M2677"/>
      <c r="N2677"/>
      <c r="O2677"/>
      <c r="P2677" s="31"/>
    </row>
    <row r="2678" spans="1:16" ht="15" x14ac:dyDescent="0.25">
      <c r="A2678"/>
      <c r="B2678"/>
      <c r="C2678"/>
      <c r="D2678"/>
      <c r="E2678"/>
      <c r="F2678"/>
      <c r="G2678"/>
      <c r="H2678"/>
      <c r="I2678"/>
      <c r="J2678"/>
      <c r="K2678"/>
      <c r="L2678"/>
      <c r="M2678"/>
      <c r="N2678"/>
      <c r="O2678"/>
      <c r="P2678" s="31"/>
    </row>
    <row r="2679" spans="1:16" ht="15" x14ac:dyDescent="0.25">
      <c r="A2679"/>
      <c r="B2679"/>
      <c r="C2679"/>
      <c r="D2679"/>
      <c r="E2679"/>
      <c r="F2679"/>
      <c r="G2679"/>
      <c r="H2679"/>
      <c r="I2679"/>
      <c r="J2679"/>
      <c r="K2679"/>
      <c r="L2679"/>
      <c r="M2679"/>
      <c r="N2679"/>
      <c r="O2679"/>
      <c r="P2679" s="31"/>
    </row>
    <row r="2680" spans="1:16" ht="15" x14ac:dyDescent="0.25">
      <c r="A2680"/>
      <c r="B2680"/>
      <c r="C2680"/>
      <c r="D2680"/>
      <c r="E2680"/>
      <c r="F2680"/>
      <c r="G2680"/>
      <c r="H2680"/>
      <c r="I2680"/>
      <c r="J2680"/>
      <c r="K2680"/>
      <c r="L2680"/>
      <c r="M2680"/>
      <c r="N2680"/>
      <c r="O2680"/>
      <c r="P2680" s="31"/>
    </row>
    <row r="2681" spans="1:16" ht="15" x14ac:dyDescent="0.25">
      <c r="A2681"/>
      <c r="B2681"/>
      <c r="C2681"/>
      <c r="D2681"/>
      <c r="E2681"/>
      <c r="F2681"/>
      <c r="G2681"/>
      <c r="H2681"/>
      <c r="I2681"/>
      <c r="J2681"/>
      <c r="K2681"/>
      <c r="L2681"/>
      <c r="M2681"/>
      <c r="N2681"/>
      <c r="O2681"/>
      <c r="P2681" s="31"/>
    </row>
    <row r="2682" spans="1:16" ht="15" x14ac:dyDescent="0.25">
      <c r="A2682"/>
      <c r="B2682"/>
      <c r="C2682"/>
      <c r="D2682"/>
      <c r="E2682"/>
      <c r="F2682"/>
      <c r="G2682"/>
      <c r="H2682"/>
      <c r="I2682"/>
      <c r="J2682"/>
      <c r="K2682"/>
      <c r="L2682"/>
      <c r="M2682"/>
      <c r="N2682"/>
      <c r="O2682"/>
      <c r="P2682" s="31"/>
    </row>
    <row r="2683" spans="1:16" ht="15" x14ac:dyDescent="0.25">
      <c r="A2683"/>
      <c r="B2683"/>
      <c r="C2683"/>
      <c r="D2683"/>
      <c r="E2683"/>
      <c r="F2683"/>
      <c r="G2683"/>
      <c r="H2683"/>
      <c r="I2683"/>
      <c r="J2683"/>
      <c r="K2683"/>
      <c r="L2683"/>
      <c r="M2683"/>
      <c r="N2683"/>
      <c r="O2683"/>
      <c r="P2683" s="31"/>
    </row>
    <row r="2684" spans="1:16" ht="15" x14ac:dyDescent="0.25">
      <c r="A2684"/>
      <c r="B2684"/>
      <c r="C2684"/>
      <c r="D2684"/>
      <c r="E2684"/>
      <c r="F2684"/>
      <c r="G2684"/>
      <c r="H2684"/>
      <c r="I2684"/>
      <c r="J2684"/>
      <c r="K2684"/>
      <c r="L2684"/>
      <c r="M2684"/>
      <c r="N2684"/>
      <c r="O2684"/>
      <c r="P2684" s="31"/>
    </row>
    <row r="2685" spans="1:16" ht="15" x14ac:dyDescent="0.25">
      <c r="A2685"/>
      <c r="B2685"/>
      <c r="C2685"/>
      <c r="D2685"/>
      <c r="E2685"/>
      <c r="F2685"/>
      <c r="G2685"/>
      <c r="H2685"/>
      <c r="I2685"/>
      <c r="J2685"/>
      <c r="K2685"/>
      <c r="L2685"/>
      <c r="M2685"/>
      <c r="N2685"/>
      <c r="O2685"/>
      <c r="P2685" s="31"/>
    </row>
    <row r="2686" spans="1:16" ht="15" x14ac:dyDescent="0.25">
      <c r="A2686"/>
      <c r="B2686"/>
      <c r="C2686"/>
      <c r="D2686"/>
      <c r="E2686"/>
      <c r="F2686"/>
      <c r="G2686"/>
      <c r="H2686"/>
      <c r="I2686"/>
      <c r="J2686"/>
      <c r="K2686"/>
      <c r="L2686"/>
      <c r="M2686"/>
      <c r="N2686"/>
      <c r="O2686"/>
      <c r="P2686" s="31"/>
    </row>
    <row r="2687" spans="1:16" ht="15" x14ac:dyDescent="0.25">
      <c r="A2687"/>
      <c r="B2687"/>
      <c r="C2687"/>
      <c r="D2687"/>
      <c r="E2687"/>
      <c r="F2687"/>
      <c r="G2687"/>
      <c r="H2687"/>
      <c r="I2687"/>
      <c r="J2687"/>
      <c r="K2687"/>
      <c r="L2687"/>
      <c r="M2687"/>
      <c r="N2687"/>
      <c r="O2687"/>
      <c r="P2687" s="31"/>
    </row>
    <row r="2688" spans="1:16" ht="15" x14ac:dyDescent="0.25">
      <c r="A2688"/>
      <c r="B2688"/>
      <c r="C2688"/>
      <c r="D2688"/>
      <c r="E2688"/>
      <c r="F2688"/>
      <c r="G2688"/>
      <c r="H2688"/>
      <c r="I2688"/>
      <c r="J2688"/>
      <c r="K2688"/>
      <c r="L2688"/>
      <c r="M2688"/>
      <c r="N2688"/>
      <c r="O2688"/>
      <c r="P2688" s="31"/>
    </row>
    <row r="2689" spans="1:16" ht="15" x14ac:dyDescent="0.25">
      <c r="A2689"/>
      <c r="B2689"/>
      <c r="C2689"/>
      <c r="D2689"/>
      <c r="E2689"/>
      <c r="F2689"/>
      <c r="G2689"/>
      <c r="H2689"/>
      <c r="I2689"/>
      <c r="J2689"/>
      <c r="K2689"/>
      <c r="L2689"/>
      <c r="M2689"/>
      <c r="N2689"/>
      <c r="O2689"/>
      <c r="P2689" s="31"/>
    </row>
    <row r="2690" spans="1:16" ht="15" x14ac:dyDescent="0.25">
      <c r="A2690"/>
      <c r="B2690"/>
      <c r="C2690"/>
      <c r="D2690"/>
      <c r="E2690"/>
      <c r="F2690"/>
      <c r="G2690"/>
      <c r="H2690"/>
      <c r="I2690"/>
      <c r="J2690"/>
      <c r="K2690"/>
      <c r="L2690"/>
      <c r="M2690"/>
      <c r="N2690"/>
      <c r="O2690"/>
      <c r="P2690" s="31"/>
    </row>
    <row r="2691" spans="1:16" ht="15" x14ac:dyDescent="0.25">
      <c r="A2691"/>
      <c r="B2691"/>
      <c r="C2691"/>
      <c r="D2691"/>
      <c r="E2691"/>
      <c r="F2691"/>
      <c r="G2691"/>
      <c r="H2691"/>
      <c r="I2691"/>
      <c r="J2691"/>
      <c r="K2691"/>
      <c r="L2691"/>
      <c r="M2691"/>
      <c r="N2691"/>
      <c r="O2691"/>
      <c r="P2691" s="31"/>
    </row>
    <row r="2692" spans="1:16" ht="15" x14ac:dyDescent="0.25">
      <c r="A2692"/>
      <c r="B2692"/>
      <c r="C2692"/>
      <c r="D2692"/>
      <c r="E2692"/>
      <c r="F2692"/>
      <c r="G2692"/>
      <c r="H2692"/>
      <c r="I2692"/>
      <c r="J2692"/>
      <c r="K2692"/>
      <c r="L2692"/>
      <c r="M2692"/>
      <c r="N2692"/>
      <c r="O2692"/>
      <c r="P2692" s="31"/>
    </row>
    <row r="2693" spans="1:16" ht="15" x14ac:dyDescent="0.25">
      <c r="A2693"/>
      <c r="B2693"/>
      <c r="C2693"/>
      <c r="D2693"/>
      <c r="E2693"/>
      <c r="F2693"/>
      <c r="G2693"/>
      <c r="H2693"/>
      <c r="I2693"/>
      <c r="J2693"/>
      <c r="K2693"/>
      <c r="L2693"/>
      <c r="M2693"/>
      <c r="N2693"/>
      <c r="O2693"/>
      <c r="P2693" s="31"/>
    </row>
    <row r="2694" spans="1:16" ht="15" x14ac:dyDescent="0.25">
      <c r="A2694"/>
      <c r="B2694"/>
      <c r="C2694"/>
      <c r="D2694"/>
      <c r="E2694"/>
      <c r="F2694"/>
      <c r="G2694"/>
      <c r="H2694"/>
      <c r="I2694"/>
      <c r="J2694"/>
      <c r="K2694"/>
      <c r="L2694"/>
      <c r="M2694"/>
      <c r="N2694"/>
      <c r="O2694"/>
      <c r="P2694" s="31"/>
    </row>
    <row r="2695" spans="1:16" ht="15" x14ac:dyDescent="0.25">
      <c r="A2695"/>
      <c r="B2695"/>
      <c r="C2695"/>
      <c r="D2695"/>
      <c r="E2695"/>
      <c r="F2695"/>
      <c r="G2695"/>
      <c r="H2695"/>
      <c r="I2695"/>
      <c r="J2695"/>
      <c r="K2695"/>
      <c r="L2695"/>
      <c r="M2695"/>
      <c r="N2695"/>
      <c r="O2695"/>
      <c r="P2695" s="31"/>
    </row>
    <row r="2696" spans="1:16" ht="15" x14ac:dyDescent="0.25">
      <c r="A2696"/>
      <c r="B2696"/>
      <c r="C2696"/>
      <c r="D2696"/>
      <c r="E2696"/>
      <c r="F2696"/>
      <c r="G2696"/>
      <c r="H2696"/>
      <c r="I2696"/>
      <c r="J2696"/>
      <c r="K2696"/>
      <c r="L2696"/>
      <c r="M2696"/>
      <c r="N2696"/>
      <c r="O2696"/>
      <c r="P2696" s="31"/>
    </row>
    <row r="2697" spans="1:16" ht="15" x14ac:dyDescent="0.25">
      <c r="A2697"/>
      <c r="B2697"/>
      <c r="C2697"/>
      <c r="D2697"/>
      <c r="E2697"/>
      <c r="F2697"/>
      <c r="G2697"/>
      <c r="H2697"/>
      <c r="I2697"/>
      <c r="J2697"/>
      <c r="K2697"/>
      <c r="L2697"/>
      <c r="M2697"/>
      <c r="N2697"/>
      <c r="O2697"/>
      <c r="P2697" s="31"/>
    </row>
    <row r="2698" spans="1:16" ht="15" x14ac:dyDescent="0.25">
      <c r="A2698"/>
      <c r="B2698"/>
      <c r="C2698"/>
      <c r="D2698"/>
      <c r="E2698"/>
      <c r="F2698"/>
      <c r="G2698"/>
      <c r="H2698"/>
      <c r="I2698"/>
      <c r="J2698"/>
      <c r="K2698"/>
      <c r="L2698"/>
      <c r="M2698"/>
      <c r="N2698"/>
      <c r="O2698"/>
      <c r="P2698" s="31"/>
    </row>
    <row r="2699" spans="1:16" ht="15" x14ac:dyDescent="0.25">
      <c r="A2699"/>
      <c r="B2699"/>
      <c r="C2699"/>
      <c r="D2699"/>
      <c r="E2699"/>
      <c r="F2699"/>
      <c r="G2699"/>
      <c r="H2699"/>
      <c r="I2699"/>
      <c r="J2699"/>
      <c r="K2699"/>
      <c r="L2699"/>
      <c r="M2699"/>
      <c r="N2699"/>
      <c r="O2699"/>
      <c r="P2699" s="31"/>
    </row>
    <row r="2700" spans="1:16" ht="15" x14ac:dyDescent="0.25">
      <c r="A2700"/>
      <c r="B2700"/>
      <c r="C2700"/>
      <c r="D2700"/>
      <c r="E2700"/>
      <c r="F2700"/>
      <c r="G2700"/>
      <c r="H2700"/>
      <c r="I2700"/>
      <c r="J2700"/>
      <c r="K2700"/>
      <c r="L2700"/>
      <c r="M2700"/>
      <c r="N2700"/>
      <c r="O2700"/>
      <c r="P2700" s="31"/>
    </row>
    <row r="2701" spans="1:16" ht="15" x14ac:dyDescent="0.25">
      <c r="A2701"/>
      <c r="B2701"/>
      <c r="C2701"/>
      <c r="D2701"/>
      <c r="E2701"/>
      <c r="F2701"/>
      <c r="G2701"/>
      <c r="H2701"/>
      <c r="I2701"/>
      <c r="J2701"/>
      <c r="K2701"/>
      <c r="L2701"/>
      <c r="M2701"/>
      <c r="N2701"/>
      <c r="O2701"/>
      <c r="P2701" s="31"/>
    </row>
    <row r="2702" spans="1:16" ht="15" x14ac:dyDescent="0.25">
      <c r="A2702"/>
      <c r="B2702"/>
      <c r="C2702"/>
      <c r="D2702"/>
      <c r="E2702"/>
      <c r="F2702"/>
      <c r="G2702"/>
      <c r="H2702"/>
      <c r="I2702"/>
      <c r="J2702"/>
      <c r="K2702"/>
      <c r="L2702"/>
      <c r="M2702"/>
      <c r="N2702"/>
      <c r="O2702"/>
      <c r="P2702" s="31"/>
    </row>
    <row r="2703" spans="1:16" ht="15" x14ac:dyDescent="0.25">
      <c r="A2703"/>
      <c r="B2703"/>
      <c r="C2703"/>
      <c r="D2703"/>
      <c r="E2703"/>
      <c r="F2703"/>
      <c r="G2703"/>
      <c r="H2703"/>
      <c r="I2703"/>
      <c r="J2703"/>
      <c r="K2703"/>
      <c r="L2703"/>
      <c r="M2703"/>
      <c r="N2703"/>
      <c r="O2703"/>
      <c r="P2703" s="31"/>
    </row>
    <row r="2704" spans="1:16" ht="15" x14ac:dyDescent="0.25">
      <c r="A2704"/>
      <c r="B2704"/>
      <c r="C2704"/>
      <c r="D2704"/>
      <c r="E2704"/>
      <c r="F2704"/>
      <c r="G2704"/>
      <c r="H2704"/>
      <c r="I2704"/>
      <c r="J2704"/>
      <c r="K2704"/>
      <c r="L2704"/>
      <c r="M2704"/>
      <c r="N2704"/>
      <c r="O2704"/>
      <c r="P2704" s="31"/>
    </row>
    <row r="2705" spans="1:16" ht="15" x14ac:dyDescent="0.25">
      <c r="A2705"/>
      <c r="B2705"/>
      <c r="C2705"/>
      <c r="D2705"/>
      <c r="E2705"/>
      <c r="F2705"/>
      <c r="G2705"/>
      <c r="H2705"/>
      <c r="I2705"/>
      <c r="J2705"/>
      <c r="K2705"/>
      <c r="L2705"/>
      <c r="M2705"/>
      <c r="N2705"/>
      <c r="O2705"/>
      <c r="P2705" s="31"/>
    </row>
    <row r="2706" spans="1:16" ht="15" x14ac:dyDescent="0.25">
      <c r="A2706"/>
      <c r="B2706"/>
      <c r="C2706"/>
      <c r="D2706"/>
      <c r="E2706"/>
      <c r="F2706"/>
      <c r="G2706"/>
      <c r="H2706"/>
      <c r="I2706"/>
      <c r="J2706"/>
      <c r="K2706"/>
      <c r="L2706"/>
      <c r="M2706"/>
      <c r="N2706"/>
      <c r="O2706"/>
      <c r="P2706" s="31"/>
    </row>
    <row r="2707" spans="1:16" ht="15" x14ac:dyDescent="0.25">
      <c r="A2707"/>
      <c r="B2707"/>
      <c r="C2707"/>
      <c r="D2707"/>
      <c r="E2707"/>
      <c r="F2707"/>
      <c r="G2707"/>
      <c r="H2707"/>
      <c r="I2707"/>
      <c r="J2707"/>
      <c r="K2707"/>
      <c r="L2707"/>
      <c r="M2707"/>
      <c r="N2707"/>
      <c r="O2707"/>
      <c r="P2707" s="31"/>
    </row>
    <row r="2708" spans="1:16" ht="15" x14ac:dyDescent="0.25">
      <c r="A2708"/>
      <c r="B2708"/>
      <c r="C2708"/>
      <c r="D2708"/>
      <c r="E2708"/>
      <c r="F2708"/>
      <c r="G2708"/>
      <c r="H2708"/>
      <c r="I2708"/>
      <c r="J2708"/>
      <c r="K2708"/>
      <c r="L2708"/>
      <c r="M2708"/>
      <c r="N2708"/>
      <c r="O2708"/>
      <c r="P2708" s="31"/>
    </row>
    <row r="2709" spans="1:16" ht="15" x14ac:dyDescent="0.25">
      <c r="A2709"/>
      <c r="B2709"/>
      <c r="C2709"/>
      <c r="D2709"/>
      <c r="E2709"/>
      <c r="F2709"/>
      <c r="G2709"/>
      <c r="H2709"/>
      <c r="I2709"/>
      <c r="J2709"/>
      <c r="K2709"/>
      <c r="L2709"/>
      <c r="M2709"/>
      <c r="N2709"/>
      <c r="O2709"/>
      <c r="P2709" s="31"/>
    </row>
    <row r="2710" spans="1:16" ht="15" x14ac:dyDescent="0.25">
      <c r="A2710"/>
      <c r="B2710"/>
      <c r="C2710"/>
      <c r="D2710"/>
      <c r="E2710"/>
      <c r="F2710"/>
      <c r="G2710"/>
      <c r="H2710"/>
      <c r="I2710"/>
      <c r="J2710"/>
      <c r="K2710"/>
      <c r="L2710"/>
      <c r="M2710"/>
      <c r="N2710"/>
      <c r="O2710"/>
      <c r="P2710" s="31"/>
    </row>
    <row r="2711" spans="1:16" ht="15" x14ac:dyDescent="0.25">
      <c r="A2711"/>
      <c r="B2711"/>
      <c r="C2711"/>
      <c r="D2711"/>
      <c r="E2711"/>
      <c r="F2711"/>
      <c r="G2711"/>
      <c r="H2711"/>
      <c r="I2711"/>
      <c r="J2711"/>
      <c r="K2711"/>
      <c r="L2711"/>
      <c r="M2711"/>
      <c r="N2711"/>
      <c r="O2711"/>
      <c r="P2711" s="31"/>
    </row>
    <row r="2712" spans="1:16" ht="15" x14ac:dyDescent="0.25">
      <c r="A2712"/>
      <c r="B2712"/>
      <c r="C2712"/>
      <c r="D2712"/>
      <c r="E2712"/>
      <c r="F2712"/>
      <c r="G2712"/>
      <c r="H2712"/>
      <c r="I2712"/>
      <c r="J2712"/>
      <c r="K2712"/>
      <c r="L2712"/>
      <c r="M2712"/>
      <c r="N2712"/>
      <c r="O2712"/>
      <c r="P2712" s="31"/>
    </row>
    <row r="2713" spans="1:16" ht="15" x14ac:dyDescent="0.25">
      <c r="A2713"/>
      <c r="B2713"/>
      <c r="C2713"/>
      <c r="D2713"/>
      <c r="E2713"/>
      <c r="F2713"/>
      <c r="G2713"/>
      <c r="H2713"/>
      <c r="I2713"/>
      <c r="J2713"/>
      <c r="K2713"/>
      <c r="L2713"/>
      <c r="M2713"/>
      <c r="N2713"/>
      <c r="O2713"/>
      <c r="P2713" s="31"/>
    </row>
    <row r="2714" spans="1:16" ht="15" x14ac:dyDescent="0.25">
      <c r="A2714"/>
      <c r="B2714"/>
      <c r="C2714"/>
      <c r="D2714"/>
      <c r="E2714"/>
      <c r="F2714"/>
      <c r="G2714"/>
      <c r="H2714"/>
      <c r="I2714"/>
      <c r="J2714"/>
      <c r="K2714"/>
      <c r="L2714"/>
      <c r="M2714"/>
      <c r="N2714"/>
      <c r="O2714"/>
      <c r="P2714" s="31"/>
    </row>
    <row r="2715" spans="1:16" ht="15" x14ac:dyDescent="0.25">
      <c r="A2715"/>
      <c r="B2715"/>
      <c r="C2715"/>
      <c r="D2715"/>
      <c r="E2715"/>
      <c r="F2715"/>
      <c r="G2715"/>
      <c r="H2715"/>
      <c r="I2715"/>
      <c r="J2715"/>
      <c r="K2715"/>
      <c r="L2715"/>
      <c r="M2715"/>
      <c r="N2715"/>
      <c r="O2715"/>
      <c r="P2715" s="31"/>
    </row>
    <row r="2716" spans="1:16" ht="15" x14ac:dyDescent="0.25">
      <c r="A2716"/>
      <c r="B2716"/>
      <c r="C2716"/>
      <c r="D2716"/>
      <c r="E2716"/>
      <c r="F2716"/>
      <c r="G2716"/>
      <c r="H2716"/>
      <c r="I2716"/>
      <c r="J2716"/>
      <c r="K2716"/>
      <c r="L2716"/>
      <c r="M2716"/>
      <c r="N2716"/>
      <c r="O2716"/>
      <c r="P2716" s="31"/>
    </row>
    <row r="2717" spans="1:16" ht="15" x14ac:dyDescent="0.25">
      <c r="A2717"/>
      <c r="B2717"/>
      <c r="C2717"/>
      <c r="D2717"/>
      <c r="E2717"/>
      <c r="F2717"/>
      <c r="G2717"/>
      <c r="H2717"/>
      <c r="I2717"/>
      <c r="J2717"/>
      <c r="K2717"/>
      <c r="L2717"/>
      <c r="M2717"/>
      <c r="N2717"/>
      <c r="O2717"/>
      <c r="P2717" s="31"/>
    </row>
    <row r="2718" spans="1:16" ht="15" x14ac:dyDescent="0.25">
      <c r="A2718"/>
      <c r="B2718"/>
      <c r="C2718"/>
      <c r="D2718"/>
      <c r="E2718"/>
      <c r="F2718"/>
      <c r="G2718"/>
      <c r="H2718"/>
      <c r="I2718"/>
      <c r="J2718"/>
      <c r="K2718"/>
      <c r="L2718"/>
      <c r="M2718"/>
      <c r="N2718"/>
      <c r="O2718"/>
      <c r="P2718" s="31"/>
    </row>
    <row r="2719" spans="1:16" ht="15" x14ac:dyDescent="0.25">
      <c r="A2719"/>
      <c r="B2719"/>
      <c r="C2719"/>
      <c r="D2719"/>
      <c r="E2719"/>
      <c r="F2719"/>
      <c r="G2719"/>
      <c r="H2719"/>
      <c r="I2719"/>
      <c r="J2719"/>
      <c r="K2719"/>
      <c r="L2719"/>
      <c r="M2719"/>
      <c r="N2719"/>
      <c r="O2719"/>
      <c r="P2719" s="31"/>
    </row>
    <row r="2720" spans="1:16" ht="15" x14ac:dyDescent="0.25">
      <c r="A2720"/>
      <c r="B2720"/>
      <c r="C2720"/>
      <c r="D2720"/>
      <c r="E2720"/>
      <c r="F2720"/>
      <c r="G2720"/>
      <c r="H2720"/>
      <c r="I2720"/>
      <c r="J2720"/>
      <c r="K2720"/>
      <c r="L2720"/>
      <c r="M2720"/>
      <c r="N2720"/>
      <c r="O2720"/>
      <c r="P2720" s="31"/>
    </row>
    <row r="2721" spans="1:16" ht="15" x14ac:dyDescent="0.25">
      <c r="A2721"/>
      <c r="B2721"/>
      <c r="C2721"/>
      <c r="D2721"/>
      <c r="E2721"/>
      <c r="F2721"/>
      <c r="G2721"/>
      <c r="H2721"/>
      <c r="I2721"/>
      <c r="J2721"/>
      <c r="K2721"/>
      <c r="L2721"/>
      <c r="M2721"/>
      <c r="N2721"/>
      <c r="O2721"/>
      <c r="P2721" s="31"/>
    </row>
    <row r="2722" spans="1:16" ht="15" x14ac:dyDescent="0.25">
      <c r="A2722"/>
      <c r="B2722"/>
      <c r="C2722"/>
      <c r="D2722"/>
      <c r="E2722"/>
      <c r="F2722"/>
      <c r="G2722"/>
      <c r="H2722"/>
      <c r="I2722"/>
      <c r="J2722"/>
      <c r="K2722"/>
      <c r="L2722"/>
      <c r="M2722"/>
      <c r="N2722"/>
      <c r="O2722"/>
      <c r="P2722" s="31"/>
    </row>
    <row r="2723" spans="1:16" ht="15" x14ac:dyDescent="0.25">
      <c r="A2723"/>
      <c r="B2723"/>
      <c r="C2723"/>
      <c r="D2723"/>
      <c r="E2723"/>
      <c r="F2723"/>
      <c r="G2723"/>
      <c r="H2723"/>
      <c r="I2723"/>
      <c r="J2723"/>
      <c r="K2723"/>
      <c r="L2723"/>
      <c r="M2723"/>
      <c r="N2723"/>
      <c r="O2723"/>
      <c r="P2723" s="31"/>
    </row>
    <row r="2724" spans="1:16" ht="15" x14ac:dyDescent="0.25">
      <c r="A2724"/>
      <c r="B2724"/>
      <c r="C2724"/>
      <c r="D2724"/>
      <c r="E2724"/>
      <c r="F2724"/>
      <c r="G2724"/>
      <c r="H2724"/>
      <c r="I2724"/>
      <c r="J2724"/>
      <c r="K2724"/>
      <c r="L2724"/>
      <c r="M2724"/>
      <c r="N2724"/>
      <c r="O2724"/>
      <c r="P2724" s="31"/>
    </row>
    <row r="2725" spans="1:16" ht="15" x14ac:dyDescent="0.25">
      <c r="A2725"/>
      <c r="B2725"/>
      <c r="C2725"/>
      <c r="D2725"/>
      <c r="E2725"/>
      <c r="F2725"/>
      <c r="G2725"/>
      <c r="H2725"/>
      <c r="I2725"/>
      <c r="J2725"/>
      <c r="K2725"/>
      <c r="L2725"/>
      <c r="M2725"/>
      <c r="N2725"/>
      <c r="O2725"/>
      <c r="P2725" s="31"/>
    </row>
    <row r="2726" spans="1:16" ht="15" x14ac:dyDescent="0.25">
      <c r="A2726"/>
      <c r="B2726"/>
      <c r="C2726"/>
      <c r="D2726"/>
      <c r="E2726"/>
      <c r="F2726"/>
      <c r="G2726"/>
      <c r="H2726"/>
      <c r="I2726"/>
      <c r="J2726"/>
      <c r="K2726"/>
      <c r="L2726"/>
      <c r="M2726"/>
      <c r="N2726"/>
      <c r="O2726"/>
      <c r="P2726" s="31"/>
    </row>
    <row r="2727" spans="1:16" ht="15" x14ac:dyDescent="0.25">
      <c r="A2727"/>
      <c r="B2727"/>
      <c r="C2727"/>
      <c r="D2727"/>
      <c r="E2727"/>
      <c r="F2727"/>
      <c r="G2727"/>
      <c r="H2727"/>
      <c r="I2727"/>
      <c r="J2727"/>
      <c r="K2727"/>
      <c r="L2727"/>
      <c r="M2727"/>
      <c r="N2727"/>
      <c r="O2727"/>
      <c r="P2727" s="31"/>
    </row>
    <row r="2728" spans="1:16" ht="15" x14ac:dyDescent="0.25">
      <c r="A2728"/>
      <c r="B2728"/>
      <c r="C2728"/>
      <c r="D2728"/>
      <c r="E2728"/>
      <c r="F2728"/>
      <c r="G2728"/>
      <c r="H2728"/>
      <c r="I2728"/>
      <c r="J2728"/>
      <c r="K2728"/>
      <c r="L2728"/>
      <c r="M2728"/>
      <c r="N2728"/>
      <c r="O2728"/>
      <c r="P2728" s="31"/>
    </row>
    <row r="2729" spans="1:16" ht="15" x14ac:dyDescent="0.25">
      <c r="A2729"/>
      <c r="B2729"/>
      <c r="C2729"/>
      <c r="D2729"/>
      <c r="E2729"/>
      <c r="F2729"/>
      <c r="G2729"/>
      <c r="H2729"/>
      <c r="I2729"/>
      <c r="J2729"/>
      <c r="K2729"/>
      <c r="L2729"/>
      <c r="M2729"/>
      <c r="N2729"/>
      <c r="O2729"/>
      <c r="P2729" s="31"/>
    </row>
    <row r="2730" spans="1:16" ht="15" x14ac:dyDescent="0.25">
      <c r="A2730"/>
      <c r="B2730"/>
      <c r="C2730"/>
      <c r="D2730"/>
      <c r="E2730"/>
      <c r="F2730"/>
      <c r="G2730"/>
      <c r="H2730"/>
      <c r="I2730"/>
      <c r="J2730"/>
      <c r="K2730"/>
      <c r="L2730"/>
      <c r="M2730"/>
      <c r="N2730"/>
      <c r="O2730"/>
      <c r="P2730" s="31"/>
    </row>
    <row r="2731" spans="1:16" ht="15" x14ac:dyDescent="0.25">
      <c r="A2731"/>
      <c r="B2731"/>
      <c r="C2731"/>
      <c r="D2731"/>
      <c r="E2731"/>
      <c r="F2731"/>
      <c r="G2731"/>
      <c r="H2731"/>
      <c r="I2731"/>
      <c r="J2731"/>
      <c r="K2731"/>
      <c r="L2731"/>
      <c r="M2731"/>
      <c r="N2731"/>
      <c r="O2731"/>
      <c r="P2731" s="31"/>
    </row>
    <row r="2732" spans="1:16" ht="15" x14ac:dyDescent="0.25">
      <c r="A2732"/>
      <c r="B2732"/>
      <c r="C2732"/>
      <c r="D2732"/>
      <c r="E2732"/>
      <c r="F2732"/>
      <c r="G2732"/>
      <c r="H2732"/>
      <c r="I2732"/>
      <c r="J2732"/>
      <c r="K2732"/>
      <c r="L2732"/>
      <c r="M2732"/>
      <c r="N2732"/>
      <c r="O2732"/>
      <c r="P2732" s="31"/>
    </row>
    <row r="2733" spans="1:16" ht="15" x14ac:dyDescent="0.25">
      <c r="A2733"/>
      <c r="B2733"/>
      <c r="C2733"/>
      <c r="D2733"/>
      <c r="E2733"/>
      <c r="F2733"/>
      <c r="G2733"/>
      <c r="H2733"/>
      <c r="I2733"/>
      <c r="J2733"/>
      <c r="K2733"/>
      <c r="L2733"/>
      <c r="M2733"/>
      <c r="N2733"/>
      <c r="O2733"/>
      <c r="P2733" s="31"/>
    </row>
    <row r="2734" spans="1:16" ht="15" x14ac:dyDescent="0.25">
      <c r="A2734"/>
      <c r="B2734"/>
      <c r="C2734"/>
      <c r="D2734"/>
      <c r="E2734"/>
      <c r="F2734"/>
      <c r="G2734"/>
      <c r="H2734"/>
      <c r="I2734"/>
      <c r="J2734"/>
      <c r="K2734"/>
      <c r="L2734"/>
      <c r="M2734"/>
      <c r="N2734"/>
      <c r="O2734"/>
      <c r="P2734" s="31"/>
    </row>
    <row r="2735" spans="1:16" ht="15" x14ac:dyDescent="0.25">
      <c r="A2735"/>
      <c r="B2735"/>
      <c r="C2735"/>
      <c r="D2735"/>
      <c r="E2735"/>
      <c r="F2735"/>
      <c r="G2735"/>
      <c r="H2735"/>
      <c r="I2735"/>
      <c r="J2735"/>
      <c r="K2735"/>
      <c r="L2735"/>
      <c r="M2735"/>
      <c r="N2735"/>
      <c r="O2735"/>
      <c r="P2735" s="31"/>
    </row>
    <row r="2736" spans="1:16" ht="15" x14ac:dyDescent="0.25">
      <c r="A2736"/>
      <c r="B2736"/>
      <c r="C2736"/>
      <c r="D2736"/>
      <c r="E2736"/>
      <c r="F2736"/>
      <c r="G2736"/>
      <c r="H2736"/>
      <c r="I2736"/>
      <c r="J2736"/>
      <c r="K2736"/>
      <c r="L2736"/>
      <c r="M2736"/>
      <c r="N2736"/>
      <c r="O2736"/>
      <c r="P2736" s="31"/>
    </row>
    <row r="2737" spans="1:16" ht="15" x14ac:dyDescent="0.25">
      <c r="A2737"/>
      <c r="B2737"/>
      <c r="C2737"/>
      <c r="D2737"/>
      <c r="E2737"/>
      <c r="F2737"/>
      <c r="G2737"/>
      <c r="H2737"/>
      <c r="I2737"/>
      <c r="J2737"/>
      <c r="K2737"/>
      <c r="L2737"/>
      <c r="M2737"/>
      <c r="N2737"/>
      <c r="O2737"/>
      <c r="P2737" s="31"/>
    </row>
    <row r="2738" spans="1:16" ht="15" x14ac:dyDescent="0.25">
      <c r="A2738"/>
      <c r="B2738"/>
      <c r="C2738"/>
      <c r="D2738"/>
      <c r="E2738"/>
      <c r="F2738"/>
      <c r="G2738"/>
      <c r="H2738"/>
      <c r="I2738"/>
      <c r="J2738"/>
      <c r="K2738"/>
      <c r="L2738"/>
      <c r="M2738"/>
      <c r="N2738"/>
      <c r="O2738"/>
      <c r="P2738" s="31"/>
    </row>
    <row r="2739" spans="1:16" ht="15" x14ac:dyDescent="0.25">
      <c r="A2739"/>
      <c r="B2739"/>
      <c r="C2739"/>
      <c r="D2739"/>
      <c r="E2739"/>
      <c r="F2739"/>
      <c r="G2739"/>
      <c r="H2739"/>
      <c r="I2739"/>
      <c r="J2739"/>
      <c r="K2739"/>
      <c r="L2739"/>
      <c r="M2739"/>
      <c r="N2739"/>
      <c r="O2739"/>
      <c r="P2739" s="31"/>
    </row>
    <row r="2740" spans="1:16" ht="15" x14ac:dyDescent="0.25">
      <c r="A2740"/>
      <c r="B2740"/>
      <c r="C2740"/>
      <c r="D2740"/>
      <c r="E2740"/>
      <c r="F2740"/>
      <c r="G2740"/>
      <c r="H2740"/>
      <c r="I2740"/>
      <c r="J2740"/>
      <c r="K2740"/>
      <c r="L2740"/>
      <c r="M2740"/>
      <c r="N2740"/>
      <c r="O2740"/>
      <c r="P2740" s="31"/>
    </row>
    <row r="2741" spans="1:16" ht="15" x14ac:dyDescent="0.25">
      <c r="A2741"/>
      <c r="B2741"/>
      <c r="C2741"/>
      <c r="D2741"/>
      <c r="E2741"/>
      <c r="F2741"/>
      <c r="G2741"/>
      <c r="H2741"/>
      <c r="I2741"/>
      <c r="J2741"/>
      <c r="K2741"/>
      <c r="L2741"/>
      <c r="M2741"/>
      <c r="N2741"/>
      <c r="O2741"/>
      <c r="P2741" s="31"/>
    </row>
    <row r="2742" spans="1:16" ht="15" x14ac:dyDescent="0.25">
      <c r="A2742"/>
      <c r="B2742"/>
      <c r="C2742"/>
      <c r="D2742"/>
      <c r="E2742"/>
      <c r="F2742"/>
      <c r="G2742"/>
      <c r="H2742"/>
      <c r="I2742"/>
      <c r="J2742"/>
      <c r="K2742"/>
      <c r="L2742"/>
      <c r="M2742"/>
      <c r="N2742"/>
      <c r="O2742"/>
      <c r="P2742" s="31"/>
    </row>
    <row r="2743" spans="1:16" ht="15" x14ac:dyDescent="0.25">
      <c r="A2743"/>
      <c r="B2743"/>
      <c r="C2743"/>
      <c r="D2743"/>
      <c r="E2743"/>
      <c r="F2743"/>
      <c r="G2743"/>
      <c r="H2743"/>
      <c r="I2743"/>
      <c r="J2743"/>
      <c r="K2743"/>
      <c r="L2743"/>
      <c r="M2743"/>
      <c r="N2743"/>
      <c r="O2743"/>
      <c r="P2743" s="31"/>
    </row>
    <row r="2744" spans="1:16" ht="15" x14ac:dyDescent="0.25">
      <c r="A2744"/>
      <c r="B2744"/>
      <c r="C2744"/>
      <c r="D2744"/>
      <c r="E2744"/>
      <c r="F2744"/>
      <c r="G2744"/>
      <c r="H2744"/>
      <c r="I2744"/>
      <c r="J2744"/>
      <c r="K2744"/>
      <c r="L2744"/>
      <c r="M2744"/>
      <c r="N2744"/>
      <c r="O2744"/>
      <c r="P2744" s="31"/>
    </row>
    <row r="2745" spans="1:16" ht="15" x14ac:dyDescent="0.25">
      <c r="A2745"/>
      <c r="B2745"/>
      <c r="C2745"/>
      <c r="D2745"/>
      <c r="E2745"/>
      <c r="F2745"/>
      <c r="G2745"/>
      <c r="H2745"/>
      <c r="I2745"/>
      <c r="J2745"/>
      <c r="K2745"/>
      <c r="L2745"/>
      <c r="M2745"/>
      <c r="N2745"/>
      <c r="O2745"/>
      <c r="P2745" s="31"/>
    </row>
    <row r="2746" spans="1:16" ht="15" x14ac:dyDescent="0.25">
      <c r="A2746"/>
      <c r="B2746"/>
      <c r="C2746"/>
      <c r="D2746"/>
      <c r="E2746"/>
      <c r="F2746"/>
      <c r="G2746"/>
      <c r="H2746"/>
      <c r="I2746"/>
      <c r="J2746"/>
      <c r="K2746"/>
      <c r="L2746"/>
      <c r="M2746"/>
      <c r="N2746"/>
      <c r="O2746"/>
      <c r="P2746" s="31"/>
    </row>
    <row r="2747" spans="1:16" ht="15" x14ac:dyDescent="0.25">
      <c r="A2747"/>
      <c r="B2747"/>
      <c r="C2747"/>
      <c r="D2747"/>
      <c r="E2747"/>
      <c r="F2747"/>
      <c r="G2747"/>
      <c r="H2747"/>
      <c r="I2747"/>
      <c r="J2747"/>
      <c r="K2747"/>
      <c r="L2747"/>
      <c r="M2747"/>
      <c r="N2747"/>
      <c r="O2747"/>
      <c r="P2747" s="31"/>
    </row>
    <row r="2748" spans="1:16" ht="15" x14ac:dyDescent="0.25">
      <c r="A2748"/>
      <c r="B2748"/>
      <c r="C2748"/>
      <c r="D2748"/>
      <c r="E2748"/>
      <c r="F2748"/>
      <c r="G2748"/>
      <c r="H2748"/>
      <c r="I2748"/>
      <c r="J2748"/>
      <c r="K2748"/>
      <c r="L2748"/>
      <c r="M2748"/>
      <c r="N2748"/>
      <c r="O2748"/>
      <c r="P2748" s="31"/>
    </row>
    <row r="2749" spans="1:16" ht="15" x14ac:dyDescent="0.25">
      <c r="A2749"/>
      <c r="B2749"/>
      <c r="C2749"/>
      <c r="D2749"/>
      <c r="E2749"/>
      <c r="F2749"/>
      <c r="G2749"/>
      <c r="H2749"/>
      <c r="I2749"/>
      <c r="J2749"/>
      <c r="K2749"/>
      <c r="L2749"/>
      <c r="M2749"/>
      <c r="N2749"/>
      <c r="O2749"/>
      <c r="P2749" s="31"/>
    </row>
    <row r="2750" spans="1:16" ht="15" x14ac:dyDescent="0.25">
      <c r="A2750"/>
      <c r="B2750"/>
      <c r="C2750"/>
      <c r="D2750"/>
      <c r="E2750"/>
      <c r="F2750"/>
      <c r="G2750"/>
      <c r="H2750"/>
      <c r="I2750"/>
      <c r="J2750"/>
      <c r="K2750"/>
      <c r="L2750"/>
      <c r="M2750"/>
      <c r="N2750"/>
      <c r="O2750"/>
      <c r="P2750" s="31"/>
    </row>
    <row r="2751" spans="1:16" ht="15" x14ac:dyDescent="0.25">
      <c r="A2751"/>
      <c r="B2751"/>
      <c r="C2751"/>
      <c r="D2751"/>
      <c r="E2751"/>
      <c r="F2751"/>
      <c r="G2751"/>
      <c r="H2751"/>
      <c r="I2751"/>
      <c r="J2751"/>
      <c r="K2751"/>
      <c r="L2751"/>
      <c r="M2751"/>
      <c r="N2751"/>
      <c r="O2751"/>
      <c r="P2751" s="31"/>
    </row>
    <row r="2752" spans="1:16" ht="15" x14ac:dyDescent="0.25">
      <c r="A2752"/>
      <c r="B2752"/>
      <c r="C2752"/>
      <c r="D2752"/>
      <c r="E2752"/>
      <c r="F2752"/>
      <c r="G2752"/>
      <c r="H2752"/>
      <c r="I2752"/>
      <c r="J2752"/>
      <c r="K2752"/>
      <c r="L2752"/>
      <c r="M2752"/>
      <c r="N2752"/>
      <c r="O2752"/>
      <c r="P2752" s="31"/>
    </row>
    <row r="2753" spans="1:16" ht="15" x14ac:dyDescent="0.25">
      <c r="A2753"/>
      <c r="B2753"/>
      <c r="C2753"/>
      <c r="D2753"/>
      <c r="E2753"/>
      <c r="F2753"/>
      <c r="G2753"/>
      <c r="H2753"/>
      <c r="I2753"/>
      <c r="J2753"/>
      <c r="K2753"/>
      <c r="L2753"/>
      <c r="M2753"/>
      <c r="N2753"/>
      <c r="O2753"/>
      <c r="P2753" s="31"/>
    </row>
    <row r="2754" spans="1:16" ht="15" x14ac:dyDescent="0.25">
      <c r="A2754"/>
      <c r="B2754"/>
      <c r="C2754"/>
      <c r="D2754"/>
      <c r="E2754"/>
      <c r="F2754"/>
      <c r="G2754"/>
      <c r="H2754"/>
      <c r="I2754"/>
      <c r="J2754"/>
      <c r="K2754"/>
      <c r="L2754"/>
      <c r="M2754"/>
      <c r="N2754"/>
      <c r="O2754"/>
      <c r="P2754" s="31"/>
    </row>
    <row r="2755" spans="1:16" ht="15" x14ac:dyDescent="0.25">
      <c r="A2755"/>
      <c r="B2755"/>
      <c r="C2755"/>
      <c r="D2755"/>
      <c r="E2755"/>
      <c r="F2755"/>
      <c r="G2755"/>
      <c r="H2755"/>
      <c r="I2755"/>
      <c r="J2755"/>
      <c r="K2755"/>
      <c r="L2755"/>
      <c r="M2755"/>
      <c r="N2755"/>
      <c r="O2755"/>
      <c r="P2755" s="31"/>
    </row>
    <row r="2756" spans="1:16" ht="15" x14ac:dyDescent="0.25">
      <c r="A2756"/>
      <c r="B2756"/>
      <c r="C2756"/>
      <c r="D2756"/>
      <c r="E2756"/>
      <c r="F2756"/>
      <c r="G2756"/>
      <c r="H2756"/>
      <c r="I2756"/>
      <c r="J2756"/>
      <c r="K2756"/>
      <c r="L2756"/>
      <c r="M2756"/>
      <c r="N2756"/>
      <c r="O2756"/>
      <c r="P2756" s="31"/>
    </row>
    <row r="2757" spans="1:16" ht="15" x14ac:dyDescent="0.25">
      <c r="A2757"/>
      <c r="B2757"/>
      <c r="C2757"/>
      <c r="D2757"/>
      <c r="E2757"/>
      <c r="F2757"/>
      <c r="G2757"/>
      <c r="H2757"/>
      <c r="I2757"/>
      <c r="J2757"/>
      <c r="K2757"/>
      <c r="L2757"/>
      <c r="M2757"/>
      <c r="N2757"/>
      <c r="O2757"/>
      <c r="P2757" s="31"/>
    </row>
    <row r="2758" spans="1:16" ht="15" x14ac:dyDescent="0.25">
      <c r="A2758"/>
      <c r="B2758"/>
      <c r="C2758"/>
      <c r="D2758"/>
      <c r="E2758"/>
      <c r="F2758"/>
      <c r="G2758"/>
      <c r="H2758"/>
      <c r="I2758"/>
      <c r="J2758"/>
      <c r="K2758"/>
      <c r="L2758"/>
      <c r="M2758"/>
      <c r="N2758"/>
      <c r="O2758"/>
      <c r="P2758" s="31"/>
    </row>
    <row r="2759" spans="1:16" ht="15" x14ac:dyDescent="0.25">
      <c r="A2759"/>
      <c r="B2759"/>
      <c r="C2759"/>
      <c r="D2759"/>
      <c r="E2759"/>
      <c r="F2759"/>
      <c r="G2759"/>
      <c r="H2759"/>
      <c r="I2759"/>
      <c r="J2759"/>
      <c r="K2759"/>
      <c r="L2759"/>
      <c r="M2759"/>
      <c r="N2759"/>
      <c r="O2759"/>
      <c r="P2759" s="31"/>
    </row>
    <row r="2760" spans="1:16" ht="15" x14ac:dyDescent="0.25">
      <c r="A2760"/>
      <c r="B2760"/>
      <c r="C2760"/>
      <c r="D2760"/>
      <c r="E2760"/>
      <c r="F2760"/>
      <c r="G2760"/>
      <c r="H2760"/>
      <c r="I2760"/>
      <c r="J2760"/>
      <c r="K2760"/>
      <c r="L2760"/>
      <c r="M2760"/>
      <c r="N2760"/>
      <c r="O2760"/>
      <c r="P2760" s="31"/>
    </row>
    <row r="2761" spans="1:16" ht="15" x14ac:dyDescent="0.25">
      <c r="A2761"/>
      <c r="B2761"/>
      <c r="C2761"/>
      <c r="D2761"/>
      <c r="E2761"/>
      <c r="F2761"/>
      <c r="G2761"/>
      <c r="H2761"/>
      <c r="I2761"/>
      <c r="J2761"/>
      <c r="K2761"/>
      <c r="L2761"/>
      <c r="M2761"/>
      <c r="N2761"/>
      <c r="O2761"/>
      <c r="P2761" s="31"/>
    </row>
    <row r="2762" spans="1:16" ht="15" x14ac:dyDescent="0.25">
      <c r="A2762"/>
      <c r="B2762"/>
      <c r="C2762"/>
      <c r="D2762"/>
      <c r="E2762"/>
      <c r="F2762"/>
      <c r="G2762"/>
      <c r="H2762"/>
      <c r="I2762"/>
      <c r="J2762"/>
      <c r="K2762"/>
      <c r="L2762"/>
      <c r="M2762"/>
      <c r="N2762"/>
      <c r="O2762"/>
      <c r="P2762" s="31"/>
    </row>
    <row r="2763" spans="1:16" ht="15" x14ac:dyDescent="0.25">
      <c r="A2763"/>
      <c r="B2763"/>
      <c r="C2763"/>
      <c r="D2763"/>
      <c r="E2763"/>
      <c r="F2763"/>
      <c r="G2763"/>
      <c r="H2763"/>
      <c r="I2763"/>
      <c r="J2763"/>
      <c r="K2763"/>
      <c r="L2763"/>
      <c r="M2763"/>
      <c r="N2763"/>
      <c r="O2763"/>
      <c r="P2763" s="31"/>
    </row>
    <row r="2764" spans="1:16" ht="15" x14ac:dyDescent="0.25">
      <c r="A2764"/>
      <c r="B2764"/>
      <c r="C2764"/>
      <c r="D2764"/>
      <c r="E2764"/>
      <c r="F2764"/>
      <c r="G2764"/>
      <c r="H2764"/>
      <c r="I2764"/>
      <c r="J2764"/>
      <c r="K2764"/>
      <c r="L2764"/>
      <c r="M2764"/>
      <c r="N2764"/>
      <c r="O2764"/>
      <c r="P2764" s="31"/>
    </row>
    <row r="2765" spans="1:16" ht="15" x14ac:dyDescent="0.25">
      <c r="A2765"/>
      <c r="B2765"/>
      <c r="C2765"/>
      <c r="D2765"/>
      <c r="E2765"/>
      <c r="F2765"/>
      <c r="G2765"/>
      <c r="H2765"/>
      <c r="I2765"/>
      <c r="J2765"/>
      <c r="K2765"/>
      <c r="L2765"/>
      <c r="M2765"/>
      <c r="N2765"/>
      <c r="O2765"/>
      <c r="P2765" s="31"/>
    </row>
    <row r="2766" spans="1:16" ht="15" x14ac:dyDescent="0.25">
      <c r="A2766"/>
      <c r="B2766"/>
      <c r="C2766"/>
      <c r="D2766"/>
      <c r="E2766"/>
      <c r="F2766"/>
      <c r="G2766"/>
      <c r="H2766"/>
      <c r="I2766"/>
      <c r="J2766"/>
      <c r="K2766"/>
      <c r="L2766"/>
      <c r="M2766"/>
      <c r="N2766"/>
      <c r="O2766"/>
      <c r="P2766" s="31"/>
    </row>
    <row r="2767" spans="1:16" ht="15" x14ac:dyDescent="0.25">
      <c r="A2767"/>
      <c r="B2767"/>
      <c r="C2767"/>
      <c r="D2767"/>
      <c r="E2767"/>
      <c r="F2767"/>
      <c r="G2767"/>
      <c r="H2767"/>
      <c r="I2767"/>
      <c r="J2767"/>
      <c r="K2767"/>
      <c r="L2767"/>
      <c r="M2767"/>
      <c r="N2767"/>
      <c r="O2767"/>
      <c r="P2767" s="31"/>
    </row>
    <row r="2768" spans="1:16" ht="15" x14ac:dyDescent="0.25">
      <c r="A2768"/>
      <c r="B2768"/>
      <c r="C2768"/>
      <c r="D2768"/>
      <c r="E2768"/>
      <c r="F2768"/>
      <c r="G2768"/>
      <c r="H2768"/>
      <c r="I2768"/>
      <c r="J2768"/>
      <c r="K2768"/>
      <c r="L2768"/>
      <c r="M2768"/>
      <c r="N2768"/>
      <c r="O2768"/>
      <c r="P2768" s="31"/>
    </row>
    <row r="2769" spans="1:16" ht="15" x14ac:dyDescent="0.25">
      <c r="A2769"/>
      <c r="B2769"/>
      <c r="C2769"/>
      <c r="D2769"/>
      <c r="E2769"/>
      <c r="F2769"/>
      <c r="G2769"/>
      <c r="H2769"/>
      <c r="I2769"/>
      <c r="J2769"/>
      <c r="K2769"/>
      <c r="L2769"/>
      <c r="M2769"/>
      <c r="N2769"/>
      <c r="O2769"/>
      <c r="P2769" s="31"/>
    </row>
    <row r="2770" spans="1:16" ht="15" x14ac:dyDescent="0.25">
      <c r="A2770"/>
      <c r="B2770"/>
      <c r="C2770"/>
      <c r="D2770"/>
      <c r="E2770"/>
      <c r="F2770"/>
      <c r="G2770"/>
      <c r="H2770"/>
      <c r="I2770"/>
      <c r="J2770"/>
      <c r="K2770"/>
      <c r="L2770"/>
      <c r="M2770"/>
      <c r="N2770"/>
      <c r="O2770"/>
      <c r="P2770" s="31"/>
    </row>
    <row r="2771" spans="1:16" ht="15" x14ac:dyDescent="0.25">
      <c r="A2771"/>
      <c r="B2771"/>
      <c r="C2771"/>
      <c r="D2771"/>
      <c r="E2771"/>
      <c r="F2771"/>
      <c r="G2771"/>
      <c r="H2771"/>
      <c r="I2771"/>
      <c r="J2771"/>
      <c r="K2771"/>
      <c r="L2771"/>
      <c r="M2771"/>
      <c r="N2771"/>
      <c r="O2771"/>
      <c r="P2771" s="31"/>
    </row>
    <row r="2772" spans="1:16" ht="15" x14ac:dyDescent="0.25">
      <c r="A2772"/>
      <c r="B2772"/>
      <c r="C2772"/>
      <c r="D2772"/>
      <c r="E2772"/>
      <c r="F2772"/>
      <c r="G2772"/>
      <c r="H2772"/>
      <c r="I2772"/>
      <c r="J2772"/>
      <c r="K2772"/>
      <c r="L2772"/>
      <c r="M2772"/>
      <c r="N2772"/>
      <c r="O2772"/>
      <c r="P2772" s="31"/>
    </row>
    <row r="2773" spans="1:16" ht="15" x14ac:dyDescent="0.25">
      <c r="A2773"/>
      <c r="B2773"/>
      <c r="C2773"/>
      <c r="D2773"/>
      <c r="E2773"/>
      <c r="F2773"/>
      <c r="G2773"/>
      <c r="H2773"/>
      <c r="I2773"/>
      <c r="J2773"/>
      <c r="K2773"/>
      <c r="L2773"/>
      <c r="M2773"/>
      <c r="N2773"/>
      <c r="O2773"/>
      <c r="P2773" s="31"/>
    </row>
    <row r="2774" spans="1:16" ht="15" x14ac:dyDescent="0.25">
      <c r="A2774"/>
      <c r="B2774"/>
      <c r="C2774"/>
      <c r="D2774"/>
      <c r="E2774"/>
      <c r="F2774"/>
      <c r="G2774"/>
      <c r="H2774"/>
      <c r="I2774"/>
      <c r="J2774"/>
      <c r="K2774"/>
      <c r="L2774"/>
      <c r="M2774"/>
      <c r="N2774"/>
      <c r="O2774"/>
      <c r="P2774" s="31"/>
    </row>
    <row r="2775" spans="1:16" ht="15" x14ac:dyDescent="0.25">
      <c r="A2775"/>
      <c r="B2775"/>
      <c r="C2775"/>
      <c r="D2775"/>
      <c r="E2775"/>
      <c r="F2775"/>
      <c r="G2775"/>
      <c r="H2775"/>
      <c r="I2775"/>
      <c r="J2775"/>
      <c r="K2775"/>
      <c r="L2775"/>
      <c r="M2775"/>
      <c r="N2775"/>
      <c r="O2775"/>
      <c r="P2775" s="31"/>
    </row>
    <row r="2776" spans="1:16" ht="15" x14ac:dyDescent="0.25">
      <c r="A2776"/>
      <c r="B2776"/>
      <c r="C2776"/>
      <c r="D2776"/>
      <c r="E2776"/>
      <c r="F2776"/>
      <c r="G2776"/>
      <c r="H2776"/>
      <c r="I2776"/>
      <c r="J2776"/>
      <c r="K2776"/>
      <c r="L2776"/>
      <c r="M2776"/>
      <c r="N2776"/>
      <c r="O2776"/>
      <c r="P2776" s="31"/>
    </row>
    <row r="2777" spans="1:16" ht="15" x14ac:dyDescent="0.25">
      <c r="A2777"/>
      <c r="B2777"/>
      <c r="C2777"/>
      <c r="D2777"/>
      <c r="E2777"/>
      <c r="F2777"/>
      <c r="G2777"/>
      <c r="H2777"/>
      <c r="I2777"/>
      <c r="J2777"/>
      <c r="K2777"/>
      <c r="L2777"/>
      <c r="M2777"/>
      <c r="N2777"/>
      <c r="O2777"/>
      <c r="P2777" s="31"/>
    </row>
    <row r="2778" spans="1:16" ht="15" x14ac:dyDescent="0.25">
      <c r="A2778"/>
      <c r="B2778"/>
      <c r="C2778"/>
      <c r="D2778"/>
      <c r="E2778"/>
      <c r="F2778"/>
      <c r="G2778"/>
      <c r="H2778"/>
      <c r="I2778"/>
      <c r="J2778"/>
      <c r="K2778"/>
      <c r="L2778"/>
      <c r="M2778"/>
      <c r="N2778"/>
      <c r="O2778"/>
      <c r="P2778" s="31"/>
    </row>
    <row r="2779" spans="1:16" ht="15" x14ac:dyDescent="0.25">
      <c r="A2779"/>
      <c r="B2779"/>
      <c r="C2779"/>
      <c r="D2779"/>
      <c r="E2779"/>
      <c r="F2779"/>
      <c r="G2779"/>
      <c r="H2779"/>
      <c r="I2779"/>
      <c r="J2779"/>
      <c r="K2779"/>
      <c r="L2779"/>
      <c r="M2779"/>
      <c r="N2779"/>
      <c r="O2779"/>
      <c r="P2779" s="31"/>
    </row>
    <row r="2780" spans="1:16" ht="15" x14ac:dyDescent="0.25">
      <c r="A2780"/>
      <c r="B2780"/>
      <c r="C2780"/>
      <c r="D2780"/>
      <c r="E2780"/>
      <c r="F2780"/>
      <c r="G2780"/>
      <c r="H2780"/>
      <c r="I2780"/>
      <c r="J2780"/>
      <c r="K2780"/>
      <c r="L2780"/>
      <c r="M2780"/>
      <c r="N2780"/>
      <c r="O2780"/>
      <c r="P2780" s="31"/>
    </row>
    <row r="2781" spans="1:16" ht="15" x14ac:dyDescent="0.25">
      <c r="A2781"/>
      <c r="B2781"/>
      <c r="C2781"/>
      <c r="D2781"/>
      <c r="E2781"/>
      <c r="F2781"/>
      <c r="G2781"/>
      <c r="H2781"/>
      <c r="I2781"/>
      <c r="J2781"/>
      <c r="K2781"/>
      <c r="L2781"/>
      <c r="M2781"/>
      <c r="N2781"/>
      <c r="O2781"/>
      <c r="P2781" s="31"/>
    </row>
    <row r="2782" spans="1:16" ht="15" x14ac:dyDescent="0.25">
      <c r="A2782"/>
      <c r="B2782"/>
      <c r="C2782"/>
      <c r="D2782"/>
      <c r="E2782"/>
      <c r="F2782"/>
      <c r="G2782"/>
      <c r="H2782"/>
      <c r="I2782"/>
      <c r="J2782"/>
      <c r="K2782"/>
      <c r="L2782"/>
      <c r="M2782"/>
      <c r="N2782"/>
      <c r="O2782"/>
      <c r="P2782" s="31"/>
    </row>
    <row r="2783" spans="1:16" ht="15" x14ac:dyDescent="0.25">
      <c r="A2783"/>
      <c r="B2783"/>
      <c r="C2783"/>
      <c r="D2783"/>
      <c r="E2783"/>
      <c r="F2783"/>
      <c r="G2783"/>
      <c r="H2783"/>
      <c r="I2783"/>
      <c r="J2783"/>
      <c r="K2783"/>
      <c r="L2783"/>
      <c r="M2783"/>
      <c r="N2783"/>
      <c r="O2783"/>
      <c r="P2783" s="31"/>
    </row>
    <row r="2784" spans="1:16" ht="15" x14ac:dyDescent="0.25">
      <c r="A2784"/>
      <c r="B2784"/>
      <c r="C2784"/>
      <c r="D2784"/>
      <c r="E2784"/>
      <c r="F2784"/>
      <c r="G2784"/>
      <c r="H2784"/>
      <c r="I2784"/>
      <c r="J2784"/>
      <c r="K2784"/>
      <c r="L2784"/>
      <c r="M2784"/>
      <c r="N2784"/>
      <c r="O2784"/>
      <c r="P2784" s="31"/>
    </row>
    <row r="2785" spans="1:16" ht="15" x14ac:dyDescent="0.25">
      <c r="A2785"/>
      <c r="B2785"/>
      <c r="C2785"/>
      <c r="D2785"/>
      <c r="E2785"/>
      <c r="F2785"/>
      <c r="G2785"/>
      <c r="H2785"/>
      <c r="I2785"/>
      <c r="J2785"/>
      <c r="K2785"/>
      <c r="L2785"/>
      <c r="M2785"/>
      <c r="N2785"/>
      <c r="O2785"/>
      <c r="P2785" s="31"/>
    </row>
    <row r="2786" spans="1:16" ht="15" x14ac:dyDescent="0.25">
      <c r="A2786"/>
      <c r="B2786"/>
      <c r="C2786"/>
      <c r="D2786"/>
      <c r="E2786"/>
      <c r="F2786"/>
      <c r="G2786"/>
      <c r="H2786"/>
      <c r="I2786"/>
      <c r="J2786"/>
      <c r="K2786"/>
      <c r="L2786"/>
      <c r="M2786"/>
      <c r="N2786"/>
      <c r="O2786"/>
      <c r="P2786" s="31"/>
    </row>
    <row r="2787" spans="1:16" ht="15" x14ac:dyDescent="0.25">
      <c r="A2787"/>
      <c r="B2787"/>
      <c r="C2787"/>
      <c r="D2787"/>
      <c r="E2787"/>
      <c r="F2787"/>
      <c r="G2787"/>
      <c r="H2787"/>
      <c r="I2787"/>
      <c r="J2787"/>
      <c r="K2787"/>
      <c r="L2787"/>
      <c r="M2787"/>
      <c r="N2787"/>
      <c r="O2787"/>
      <c r="P2787" s="31"/>
    </row>
    <row r="2788" spans="1:16" ht="15" x14ac:dyDescent="0.25">
      <c r="A2788"/>
      <c r="B2788"/>
      <c r="C2788"/>
      <c r="D2788"/>
      <c r="E2788"/>
      <c r="F2788"/>
      <c r="G2788"/>
      <c r="H2788"/>
      <c r="I2788"/>
      <c r="J2788"/>
      <c r="K2788"/>
      <c r="L2788"/>
      <c r="M2788"/>
      <c r="N2788"/>
      <c r="O2788"/>
      <c r="P2788" s="31"/>
    </row>
    <row r="2789" spans="1:16" ht="15" x14ac:dyDescent="0.25">
      <c r="A2789"/>
      <c r="B2789"/>
      <c r="C2789"/>
      <c r="D2789"/>
      <c r="E2789"/>
      <c r="F2789"/>
      <c r="G2789"/>
      <c r="H2789"/>
      <c r="I2789"/>
      <c r="J2789"/>
      <c r="K2789"/>
      <c r="L2789"/>
      <c r="M2789"/>
      <c r="N2789"/>
      <c r="O2789"/>
      <c r="P2789" s="31"/>
    </row>
    <row r="2790" spans="1:16" ht="15" x14ac:dyDescent="0.25">
      <c r="A2790"/>
      <c r="B2790"/>
      <c r="C2790"/>
      <c r="D2790"/>
      <c r="E2790"/>
      <c r="F2790"/>
      <c r="G2790"/>
      <c r="H2790"/>
      <c r="I2790"/>
      <c r="J2790"/>
      <c r="K2790"/>
      <c r="L2790"/>
      <c r="M2790"/>
      <c r="N2790"/>
      <c r="O2790"/>
      <c r="P2790" s="31"/>
    </row>
    <row r="2791" spans="1:16" ht="15" x14ac:dyDescent="0.25">
      <c r="A2791"/>
      <c r="B2791"/>
      <c r="C2791"/>
      <c r="D2791"/>
      <c r="E2791"/>
      <c r="F2791"/>
      <c r="G2791"/>
      <c r="H2791"/>
      <c r="I2791"/>
      <c r="J2791"/>
      <c r="K2791"/>
      <c r="L2791"/>
      <c r="M2791"/>
      <c r="N2791"/>
      <c r="O2791"/>
      <c r="P2791" s="31"/>
    </row>
    <row r="2792" spans="1:16" ht="15" x14ac:dyDescent="0.25">
      <c r="A2792"/>
      <c r="B2792"/>
      <c r="C2792"/>
      <c r="D2792"/>
      <c r="E2792"/>
      <c r="F2792"/>
      <c r="G2792"/>
      <c r="H2792"/>
      <c r="I2792"/>
      <c r="J2792"/>
      <c r="K2792"/>
      <c r="L2792"/>
      <c r="M2792"/>
      <c r="N2792"/>
      <c r="O2792"/>
      <c r="P2792" s="31"/>
    </row>
    <row r="2793" spans="1:16" ht="15" x14ac:dyDescent="0.25">
      <c r="A2793"/>
      <c r="B2793"/>
      <c r="C2793"/>
      <c r="D2793"/>
      <c r="E2793"/>
      <c r="F2793"/>
      <c r="G2793"/>
      <c r="H2793"/>
      <c r="I2793"/>
      <c r="J2793"/>
      <c r="K2793"/>
      <c r="L2793"/>
      <c r="M2793"/>
      <c r="N2793"/>
      <c r="O2793"/>
      <c r="P2793" s="31"/>
    </row>
    <row r="2794" spans="1:16" ht="15" x14ac:dyDescent="0.25">
      <c r="A2794"/>
      <c r="B2794"/>
      <c r="C2794"/>
      <c r="D2794"/>
      <c r="E2794"/>
      <c r="F2794"/>
      <c r="G2794"/>
      <c r="H2794"/>
      <c r="I2794"/>
      <c r="J2794"/>
      <c r="K2794"/>
      <c r="L2794"/>
      <c r="M2794"/>
      <c r="N2794"/>
      <c r="O2794"/>
      <c r="P2794" s="31"/>
    </row>
    <row r="2795" spans="1:16" ht="15" x14ac:dyDescent="0.25">
      <c r="A2795"/>
      <c r="B2795"/>
      <c r="C2795"/>
      <c r="D2795"/>
      <c r="E2795"/>
      <c r="F2795"/>
      <c r="G2795"/>
      <c r="H2795"/>
      <c r="I2795"/>
      <c r="J2795"/>
      <c r="K2795"/>
      <c r="L2795"/>
      <c r="M2795"/>
      <c r="N2795"/>
      <c r="O2795"/>
      <c r="P2795" s="31"/>
    </row>
    <row r="2796" spans="1:16" ht="15" x14ac:dyDescent="0.25">
      <c r="A2796"/>
      <c r="B2796"/>
      <c r="C2796"/>
      <c r="D2796"/>
      <c r="E2796"/>
      <c r="F2796"/>
      <c r="G2796"/>
      <c r="H2796"/>
      <c r="I2796"/>
      <c r="J2796"/>
      <c r="K2796"/>
      <c r="L2796"/>
      <c r="M2796"/>
      <c r="N2796"/>
      <c r="O2796"/>
      <c r="P2796" s="31"/>
    </row>
    <row r="2797" spans="1:16" ht="15" x14ac:dyDescent="0.25">
      <c r="A2797"/>
      <c r="B2797"/>
      <c r="C2797"/>
      <c r="D2797"/>
      <c r="E2797"/>
      <c r="F2797"/>
      <c r="G2797"/>
      <c r="H2797"/>
      <c r="I2797"/>
      <c r="J2797"/>
      <c r="K2797"/>
      <c r="L2797"/>
      <c r="M2797"/>
      <c r="N2797"/>
      <c r="O2797"/>
      <c r="P2797" s="31"/>
    </row>
    <row r="2798" spans="1:16" ht="15" x14ac:dyDescent="0.25">
      <c r="A2798"/>
      <c r="B2798"/>
      <c r="C2798"/>
      <c r="D2798"/>
      <c r="E2798"/>
      <c r="F2798"/>
      <c r="G2798"/>
      <c r="H2798"/>
      <c r="I2798"/>
      <c r="J2798"/>
      <c r="K2798"/>
      <c r="L2798"/>
      <c r="M2798"/>
      <c r="N2798"/>
      <c r="O2798"/>
      <c r="P2798" s="31"/>
    </row>
    <row r="2799" spans="1:16" ht="15" x14ac:dyDescent="0.25">
      <c r="A2799"/>
      <c r="B2799"/>
      <c r="C2799"/>
      <c r="D2799"/>
      <c r="E2799"/>
      <c r="F2799"/>
      <c r="G2799"/>
      <c r="H2799"/>
      <c r="I2799"/>
      <c r="J2799"/>
      <c r="K2799"/>
      <c r="L2799"/>
      <c r="M2799"/>
      <c r="N2799"/>
      <c r="O2799"/>
      <c r="P2799" s="31"/>
    </row>
    <row r="2800" spans="1:16" ht="15" x14ac:dyDescent="0.25">
      <c r="A2800"/>
      <c r="B2800"/>
      <c r="C2800"/>
      <c r="D2800"/>
      <c r="E2800"/>
      <c r="F2800"/>
      <c r="G2800"/>
      <c r="H2800"/>
      <c r="I2800"/>
      <c r="J2800"/>
      <c r="K2800"/>
      <c r="L2800"/>
      <c r="M2800"/>
      <c r="N2800"/>
      <c r="O2800"/>
      <c r="P2800" s="31"/>
    </row>
    <row r="2801" spans="1:16" ht="15" x14ac:dyDescent="0.25">
      <c r="A2801"/>
      <c r="B2801"/>
      <c r="C2801"/>
      <c r="D2801"/>
      <c r="E2801"/>
      <c r="F2801"/>
      <c r="G2801"/>
      <c r="H2801"/>
      <c r="I2801"/>
      <c r="J2801"/>
      <c r="K2801"/>
      <c r="L2801"/>
      <c r="M2801"/>
      <c r="N2801"/>
      <c r="O2801"/>
      <c r="P2801" s="31"/>
    </row>
    <row r="2802" spans="1:16" ht="15" x14ac:dyDescent="0.25">
      <c r="A2802"/>
      <c r="B2802"/>
      <c r="C2802"/>
      <c r="D2802"/>
      <c r="E2802"/>
      <c r="F2802"/>
      <c r="G2802"/>
      <c r="H2802"/>
      <c r="I2802"/>
      <c r="J2802"/>
      <c r="K2802"/>
      <c r="L2802"/>
      <c r="M2802"/>
      <c r="N2802"/>
      <c r="O2802"/>
      <c r="P2802" s="31"/>
    </row>
    <row r="2803" spans="1:16" ht="15" x14ac:dyDescent="0.25">
      <c r="A2803"/>
      <c r="B2803"/>
      <c r="C2803"/>
      <c r="D2803"/>
      <c r="E2803"/>
      <c r="F2803"/>
      <c r="G2803"/>
      <c r="H2803"/>
      <c r="I2803"/>
      <c r="J2803"/>
      <c r="K2803"/>
      <c r="L2803"/>
      <c r="M2803"/>
      <c r="N2803"/>
      <c r="O2803"/>
      <c r="P2803" s="31"/>
    </row>
    <row r="2804" spans="1:16" ht="15" x14ac:dyDescent="0.25">
      <c r="A2804"/>
      <c r="B2804"/>
      <c r="C2804"/>
      <c r="D2804"/>
      <c r="E2804"/>
      <c r="F2804"/>
      <c r="G2804"/>
      <c r="H2804"/>
      <c r="I2804"/>
      <c r="J2804"/>
      <c r="K2804"/>
      <c r="L2804"/>
      <c r="M2804"/>
      <c r="N2804"/>
      <c r="O2804"/>
      <c r="P2804" s="31"/>
    </row>
    <row r="2805" spans="1:16" ht="15" x14ac:dyDescent="0.25">
      <c r="A2805"/>
      <c r="B2805"/>
      <c r="C2805"/>
      <c r="D2805"/>
      <c r="E2805"/>
      <c r="F2805"/>
      <c r="G2805"/>
      <c r="H2805"/>
      <c r="I2805"/>
      <c r="J2805"/>
      <c r="K2805"/>
      <c r="L2805"/>
      <c r="M2805"/>
      <c r="N2805"/>
      <c r="O2805"/>
      <c r="P2805" s="31"/>
    </row>
    <row r="2806" spans="1:16" ht="15" x14ac:dyDescent="0.25">
      <c r="A2806"/>
      <c r="B2806"/>
      <c r="C2806"/>
      <c r="D2806"/>
      <c r="E2806"/>
      <c r="F2806"/>
      <c r="G2806"/>
      <c r="H2806"/>
      <c r="I2806"/>
      <c r="J2806"/>
      <c r="K2806"/>
      <c r="L2806"/>
      <c r="M2806"/>
      <c r="N2806"/>
      <c r="O2806"/>
      <c r="P2806" s="31"/>
    </row>
    <row r="2807" spans="1:16" ht="15" x14ac:dyDescent="0.25">
      <c r="A2807"/>
      <c r="B2807"/>
      <c r="C2807"/>
      <c r="D2807"/>
      <c r="E2807"/>
      <c r="F2807"/>
      <c r="G2807"/>
      <c r="H2807"/>
      <c r="I2807"/>
      <c r="J2807"/>
      <c r="K2807"/>
      <c r="L2807"/>
      <c r="M2807"/>
      <c r="N2807"/>
      <c r="O2807"/>
      <c r="P2807" s="31"/>
    </row>
    <row r="2808" spans="1:16" ht="15" x14ac:dyDescent="0.25">
      <c r="A2808"/>
      <c r="B2808"/>
      <c r="C2808"/>
      <c r="D2808"/>
      <c r="E2808"/>
      <c r="F2808"/>
      <c r="G2808"/>
      <c r="H2808"/>
      <c r="I2808"/>
      <c r="J2808"/>
      <c r="K2808"/>
      <c r="L2808"/>
      <c r="M2808"/>
      <c r="N2808"/>
      <c r="O2808"/>
      <c r="P2808" s="31"/>
    </row>
    <row r="2809" spans="1:16" ht="15" x14ac:dyDescent="0.25">
      <c r="A2809"/>
      <c r="B2809"/>
      <c r="C2809"/>
      <c r="D2809"/>
      <c r="E2809"/>
      <c r="F2809"/>
      <c r="G2809"/>
      <c r="H2809"/>
      <c r="I2809"/>
      <c r="J2809"/>
      <c r="K2809"/>
      <c r="L2809"/>
      <c r="M2809"/>
      <c r="N2809"/>
      <c r="O2809"/>
      <c r="P2809" s="31"/>
    </row>
    <row r="2810" spans="1:16" ht="15" x14ac:dyDescent="0.25">
      <c r="A2810"/>
      <c r="B2810"/>
      <c r="C2810"/>
      <c r="D2810"/>
      <c r="E2810"/>
      <c r="F2810"/>
      <c r="G2810"/>
      <c r="H2810"/>
      <c r="I2810"/>
      <c r="J2810"/>
      <c r="K2810"/>
      <c r="L2810"/>
      <c r="M2810"/>
      <c r="N2810"/>
      <c r="O2810"/>
      <c r="P2810" s="31"/>
    </row>
    <row r="2811" spans="1:16" ht="15" x14ac:dyDescent="0.25">
      <c r="A2811"/>
      <c r="B2811"/>
      <c r="C2811"/>
      <c r="D2811"/>
      <c r="E2811"/>
      <c r="F2811"/>
      <c r="G2811"/>
      <c r="H2811"/>
      <c r="I2811"/>
      <c r="J2811"/>
      <c r="K2811"/>
      <c r="L2811"/>
      <c r="M2811"/>
      <c r="N2811"/>
      <c r="O2811"/>
      <c r="P2811" s="31"/>
    </row>
    <row r="2812" spans="1:16" ht="15" x14ac:dyDescent="0.25">
      <c r="A2812"/>
      <c r="B2812"/>
      <c r="C2812"/>
      <c r="D2812"/>
      <c r="E2812"/>
      <c r="F2812"/>
      <c r="G2812"/>
      <c r="H2812"/>
      <c r="I2812"/>
      <c r="J2812"/>
      <c r="K2812"/>
      <c r="L2812"/>
      <c r="M2812"/>
      <c r="N2812"/>
      <c r="O2812"/>
      <c r="P2812" s="31"/>
    </row>
    <row r="2813" spans="1:16" ht="15" x14ac:dyDescent="0.25">
      <c r="A2813"/>
      <c r="B2813"/>
      <c r="C2813"/>
      <c r="D2813"/>
      <c r="E2813"/>
      <c r="F2813"/>
      <c r="G2813"/>
      <c r="H2813"/>
      <c r="I2813"/>
      <c r="J2813"/>
      <c r="K2813"/>
      <c r="L2813"/>
      <c r="M2813"/>
      <c r="N2813"/>
      <c r="O2813"/>
      <c r="P2813" s="31"/>
    </row>
    <row r="2814" spans="1:16" ht="15" x14ac:dyDescent="0.25">
      <c r="A2814"/>
      <c r="B2814"/>
      <c r="C2814"/>
      <c r="D2814"/>
      <c r="E2814"/>
      <c r="F2814"/>
      <c r="G2814"/>
      <c r="H2814"/>
      <c r="I2814"/>
      <c r="J2814"/>
      <c r="K2814"/>
      <c r="L2814"/>
      <c r="M2814"/>
      <c r="N2814"/>
      <c r="O2814"/>
      <c r="P2814" s="31"/>
    </row>
    <row r="2815" spans="1:16" ht="15" x14ac:dyDescent="0.25">
      <c r="A2815"/>
      <c r="B2815"/>
      <c r="C2815"/>
      <c r="D2815"/>
      <c r="E2815"/>
      <c r="F2815"/>
      <c r="G2815"/>
      <c r="H2815"/>
      <c r="I2815"/>
      <c r="J2815"/>
      <c r="K2815"/>
      <c r="L2815"/>
      <c r="M2815"/>
      <c r="N2815"/>
      <c r="O2815"/>
      <c r="P2815" s="31"/>
    </row>
    <row r="2816" spans="1:16" ht="15" x14ac:dyDescent="0.25">
      <c r="A2816"/>
      <c r="B2816"/>
      <c r="C2816"/>
      <c r="D2816"/>
      <c r="E2816"/>
      <c r="F2816"/>
      <c r="G2816"/>
      <c r="H2816"/>
      <c r="I2816"/>
      <c r="J2816"/>
      <c r="K2816"/>
      <c r="L2816"/>
      <c r="M2816"/>
      <c r="N2816"/>
      <c r="O2816"/>
      <c r="P2816" s="31"/>
    </row>
    <row r="2817" spans="1:16" ht="15" x14ac:dyDescent="0.25">
      <c r="A2817"/>
      <c r="B2817"/>
      <c r="C2817"/>
      <c r="D2817"/>
      <c r="E2817"/>
      <c r="F2817"/>
      <c r="G2817"/>
      <c r="H2817"/>
      <c r="I2817"/>
      <c r="J2817"/>
      <c r="K2817"/>
      <c r="L2817"/>
      <c r="M2817"/>
      <c r="N2817"/>
      <c r="O2817"/>
      <c r="P2817" s="31"/>
    </row>
    <row r="2818" spans="1:16" ht="15" x14ac:dyDescent="0.25">
      <c r="A2818"/>
      <c r="B2818"/>
      <c r="C2818"/>
      <c r="D2818"/>
      <c r="E2818"/>
      <c r="F2818"/>
      <c r="G2818"/>
      <c r="H2818"/>
      <c r="I2818"/>
      <c r="J2818"/>
      <c r="K2818"/>
      <c r="L2818"/>
      <c r="M2818"/>
      <c r="N2818"/>
      <c r="O2818"/>
      <c r="P2818" s="31"/>
    </row>
    <row r="2819" spans="1:16" ht="15" x14ac:dyDescent="0.25">
      <c r="A2819"/>
      <c r="B2819"/>
      <c r="C2819"/>
      <c r="D2819"/>
      <c r="E2819"/>
      <c r="F2819"/>
      <c r="G2819"/>
      <c r="H2819"/>
      <c r="I2819"/>
      <c r="J2819"/>
      <c r="K2819"/>
      <c r="L2819"/>
      <c r="M2819"/>
      <c r="N2819"/>
      <c r="O2819"/>
      <c r="P2819" s="31"/>
    </row>
    <row r="2820" spans="1:16" ht="15" x14ac:dyDescent="0.25">
      <c r="A2820"/>
      <c r="B2820"/>
      <c r="C2820"/>
      <c r="D2820"/>
      <c r="E2820"/>
      <c r="F2820"/>
      <c r="G2820"/>
      <c r="H2820"/>
      <c r="I2820"/>
      <c r="J2820"/>
      <c r="K2820"/>
      <c r="L2820"/>
      <c r="M2820"/>
      <c r="N2820"/>
      <c r="O2820"/>
      <c r="P2820" s="31"/>
    </row>
    <row r="2821" spans="1:16" ht="15" x14ac:dyDescent="0.25">
      <c r="A2821"/>
      <c r="B2821"/>
      <c r="C2821"/>
      <c r="D2821"/>
      <c r="E2821"/>
      <c r="F2821"/>
      <c r="G2821"/>
      <c r="H2821"/>
      <c r="I2821"/>
      <c r="J2821"/>
      <c r="K2821"/>
      <c r="L2821"/>
      <c r="M2821"/>
      <c r="N2821"/>
      <c r="O2821"/>
      <c r="P2821" s="31"/>
    </row>
    <row r="2822" spans="1:16" ht="15" x14ac:dyDescent="0.25">
      <c r="A2822"/>
      <c r="B2822"/>
      <c r="C2822"/>
      <c r="D2822"/>
      <c r="E2822"/>
      <c r="F2822"/>
      <c r="G2822"/>
      <c r="H2822"/>
      <c r="I2822"/>
      <c r="J2822"/>
      <c r="K2822"/>
      <c r="L2822"/>
      <c r="M2822"/>
      <c r="N2822"/>
      <c r="O2822"/>
      <c r="P2822" s="31"/>
    </row>
    <row r="2823" spans="1:16" ht="15" x14ac:dyDescent="0.25">
      <c r="A2823"/>
      <c r="B2823"/>
      <c r="C2823"/>
      <c r="D2823"/>
      <c r="E2823"/>
      <c r="F2823"/>
      <c r="G2823"/>
      <c r="H2823"/>
      <c r="I2823"/>
      <c r="J2823"/>
      <c r="K2823"/>
      <c r="L2823"/>
      <c r="M2823"/>
      <c r="N2823"/>
      <c r="O2823"/>
      <c r="P2823" s="31"/>
    </row>
    <row r="2824" spans="1:16" ht="15" x14ac:dyDescent="0.25">
      <c r="A2824"/>
      <c r="B2824"/>
      <c r="C2824"/>
      <c r="D2824"/>
      <c r="E2824"/>
      <c r="F2824"/>
      <c r="G2824"/>
      <c r="H2824"/>
      <c r="I2824"/>
      <c r="J2824"/>
      <c r="K2824"/>
      <c r="L2824"/>
      <c r="M2824"/>
      <c r="N2824"/>
      <c r="O2824"/>
      <c r="P2824" s="31"/>
    </row>
    <row r="2825" spans="1:16" ht="15" x14ac:dyDescent="0.25">
      <c r="A2825"/>
      <c r="B2825"/>
      <c r="C2825"/>
      <c r="D2825"/>
      <c r="E2825"/>
      <c r="F2825"/>
      <c r="G2825"/>
      <c r="H2825"/>
      <c r="I2825"/>
      <c r="J2825"/>
      <c r="K2825"/>
      <c r="L2825"/>
      <c r="M2825"/>
      <c r="N2825"/>
      <c r="O2825"/>
      <c r="P2825" s="31"/>
    </row>
    <row r="2826" spans="1:16" ht="15" x14ac:dyDescent="0.25">
      <c r="A2826"/>
      <c r="B2826"/>
      <c r="C2826"/>
      <c r="D2826"/>
      <c r="E2826"/>
      <c r="F2826"/>
      <c r="G2826"/>
      <c r="H2826"/>
      <c r="I2826"/>
      <c r="J2826"/>
      <c r="K2826"/>
      <c r="L2826"/>
      <c r="M2826"/>
      <c r="N2826"/>
      <c r="O2826"/>
      <c r="P2826" s="31"/>
    </row>
    <row r="2827" spans="1:16" ht="15" x14ac:dyDescent="0.25">
      <c r="A2827"/>
      <c r="B2827"/>
      <c r="C2827"/>
      <c r="D2827"/>
      <c r="E2827"/>
      <c r="F2827"/>
      <c r="G2827"/>
      <c r="H2827"/>
      <c r="I2827"/>
      <c r="J2827"/>
      <c r="K2827"/>
      <c r="L2827"/>
      <c r="M2827"/>
      <c r="N2827"/>
      <c r="O2827"/>
      <c r="P2827" s="31"/>
    </row>
    <row r="2828" spans="1:16" ht="15" x14ac:dyDescent="0.25">
      <c r="A2828"/>
      <c r="B2828"/>
      <c r="C2828"/>
      <c r="D2828"/>
      <c r="E2828"/>
      <c r="F2828"/>
      <c r="G2828"/>
      <c r="H2828"/>
      <c r="I2828"/>
      <c r="J2828"/>
      <c r="K2828"/>
      <c r="L2828"/>
      <c r="M2828"/>
      <c r="N2828"/>
      <c r="O2828"/>
      <c r="P2828" s="31"/>
    </row>
    <row r="2829" spans="1:16" ht="15" x14ac:dyDescent="0.25">
      <c r="A2829"/>
      <c r="B2829"/>
      <c r="C2829"/>
      <c r="D2829"/>
      <c r="E2829"/>
      <c r="F2829"/>
      <c r="G2829"/>
      <c r="H2829"/>
      <c r="I2829"/>
      <c r="J2829"/>
      <c r="K2829"/>
      <c r="L2829"/>
      <c r="M2829"/>
      <c r="N2829"/>
      <c r="O2829"/>
      <c r="P2829" s="31"/>
    </row>
    <row r="2830" spans="1:16" ht="15" x14ac:dyDescent="0.25">
      <c r="A2830"/>
      <c r="B2830"/>
      <c r="C2830"/>
      <c r="D2830"/>
      <c r="E2830"/>
      <c r="F2830"/>
      <c r="G2830"/>
      <c r="H2830"/>
      <c r="I2830"/>
      <c r="J2830"/>
      <c r="K2830"/>
      <c r="L2830"/>
      <c r="M2830"/>
      <c r="N2830"/>
      <c r="O2830"/>
      <c r="P2830" s="31"/>
    </row>
    <row r="2831" spans="1:16" ht="15" x14ac:dyDescent="0.25">
      <c r="A2831"/>
      <c r="B2831"/>
      <c r="C2831"/>
      <c r="D2831"/>
      <c r="E2831"/>
      <c r="F2831"/>
      <c r="G2831"/>
      <c r="H2831"/>
      <c r="I2831"/>
      <c r="J2831"/>
      <c r="K2831"/>
      <c r="L2831"/>
      <c r="M2831"/>
      <c r="N2831"/>
      <c r="O2831"/>
      <c r="P2831" s="31"/>
    </row>
    <row r="2832" spans="1:16" ht="15" x14ac:dyDescent="0.25">
      <c r="A2832"/>
      <c r="B2832"/>
      <c r="C2832"/>
      <c r="D2832"/>
      <c r="E2832"/>
      <c r="F2832"/>
      <c r="G2832"/>
      <c r="H2832"/>
      <c r="I2832"/>
      <c r="J2832"/>
      <c r="K2832"/>
      <c r="L2832"/>
      <c r="M2832"/>
      <c r="N2832"/>
      <c r="O2832"/>
      <c r="P2832" s="31"/>
    </row>
    <row r="2833" spans="1:16" ht="15" x14ac:dyDescent="0.25">
      <c r="A2833"/>
      <c r="B2833"/>
      <c r="C2833"/>
      <c r="D2833"/>
      <c r="E2833"/>
      <c r="F2833"/>
      <c r="G2833"/>
      <c r="H2833"/>
      <c r="I2833"/>
      <c r="J2833"/>
      <c r="K2833"/>
      <c r="L2833"/>
      <c r="M2833"/>
      <c r="N2833"/>
      <c r="O2833"/>
      <c r="P2833" s="31"/>
    </row>
    <row r="2834" spans="1:16" ht="15" x14ac:dyDescent="0.25">
      <c r="A2834"/>
      <c r="B2834"/>
      <c r="C2834"/>
      <c r="D2834"/>
      <c r="E2834"/>
      <c r="F2834"/>
      <c r="G2834"/>
      <c r="H2834"/>
      <c r="I2834"/>
      <c r="J2834"/>
      <c r="K2834"/>
      <c r="L2834"/>
      <c r="M2834"/>
      <c r="N2834"/>
      <c r="O2834"/>
      <c r="P2834" s="31"/>
    </row>
    <row r="2835" spans="1:16" ht="15" x14ac:dyDescent="0.25">
      <c r="A2835"/>
      <c r="B2835"/>
      <c r="C2835"/>
      <c r="D2835"/>
      <c r="E2835"/>
      <c r="F2835"/>
      <c r="G2835"/>
      <c r="H2835"/>
      <c r="I2835"/>
      <c r="J2835"/>
      <c r="K2835"/>
      <c r="L2835"/>
      <c r="M2835"/>
      <c r="N2835"/>
      <c r="O2835"/>
      <c r="P2835" s="31"/>
    </row>
    <row r="2836" spans="1:16" ht="15" x14ac:dyDescent="0.25">
      <c r="A2836"/>
      <c r="B2836"/>
      <c r="C2836"/>
      <c r="D2836"/>
      <c r="E2836"/>
      <c r="F2836"/>
      <c r="G2836"/>
      <c r="H2836"/>
      <c r="I2836"/>
      <c r="J2836"/>
      <c r="K2836"/>
      <c r="L2836"/>
      <c r="M2836"/>
      <c r="N2836"/>
      <c r="O2836"/>
      <c r="P2836" s="31"/>
    </row>
    <row r="2837" spans="1:16" ht="15" x14ac:dyDescent="0.25">
      <c r="A2837"/>
      <c r="B2837"/>
      <c r="C2837"/>
      <c r="D2837"/>
      <c r="E2837"/>
      <c r="F2837"/>
      <c r="G2837"/>
      <c r="H2837"/>
      <c r="I2837"/>
      <c r="J2837"/>
      <c r="K2837"/>
      <c r="L2837"/>
      <c r="M2837"/>
      <c r="N2837"/>
      <c r="O2837"/>
      <c r="P2837" s="31"/>
    </row>
    <row r="2838" spans="1:16" ht="15" x14ac:dyDescent="0.25">
      <c r="A2838"/>
      <c r="B2838"/>
      <c r="C2838"/>
      <c r="D2838"/>
      <c r="E2838"/>
      <c r="F2838"/>
      <c r="G2838"/>
      <c r="H2838"/>
      <c r="I2838"/>
      <c r="J2838"/>
      <c r="K2838"/>
      <c r="L2838"/>
      <c r="M2838"/>
      <c r="N2838"/>
      <c r="O2838"/>
      <c r="P2838" s="31"/>
    </row>
    <row r="2839" spans="1:16" ht="15" x14ac:dyDescent="0.25">
      <c r="A2839"/>
      <c r="B2839"/>
      <c r="C2839"/>
      <c r="D2839"/>
      <c r="E2839"/>
      <c r="F2839"/>
      <c r="G2839"/>
      <c r="H2839"/>
      <c r="I2839"/>
      <c r="J2839"/>
      <c r="K2839"/>
      <c r="L2839"/>
      <c r="M2839"/>
      <c r="N2839"/>
      <c r="O2839"/>
      <c r="P2839" s="31"/>
    </row>
    <row r="2840" spans="1:16" ht="15" x14ac:dyDescent="0.25">
      <c r="A2840"/>
      <c r="B2840"/>
      <c r="C2840"/>
      <c r="D2840"/>
      <c r="E2840"/>
      <c r="F2840"/>
      <c r="G2840"/>
      <c r="H2840"/>
      <c r="I2840"/>
      <c r="J2840"/>
      <c r="K2840"/>
      <c r="L2840"/>
      <c r="M2840"/>
      <c r="N2840"/>
      <c r="O2840"/>
      <c r="P2840" s="31"/>
    </row>
    <row r="2841" spans="1:16" ht="15" x14ac:dyDescent="0.25">
      <c r="A2841"/>
      <c r="B2841"/>
      <c r="C2841"/>
      <c r="D2841"/>
      <c r="E2841"/>
      <c r="F2841"/>
      <c r="G2841"/>
      <c r="H2841"/>
      <c r="I2841"/>
      <c r="J2841"/>
      <c r="K2841"/>
      <c r="L2841"/>
      <c r="M2841"/>
      <c r="N2841"/>
      <c r="O2841"/>
      <c r="P2841" s="31"/>
    </row>
    <row r="2842" spans="1:16" ht="15" x14ac:dyDescent="0.25">
      <c r="A2842"/>
      <c r="B2842"/>
      <c r="C2842"/>
      <c r="D2842"/>
      <c r="E2842"/>
      <c r="F2842"/>
      <c r="G2842"/>
      <c r="H2842"/>
      <c r="I2842"/>
      <c r="J2842"/>
      <c r="K2842"/>
      <c r="L2842"/>
      <c r="M2842"/>
      <c r="N2842"/>
      <c r="O2842"/>
      <c r="P2842" s="31"/>
    </row>
    <row r="2843" spans="1:16" ht="15" x14ac:dyDescent="0.25">
      <c r="A2843"/>
      <c r="B2843"/>
      <c r="C2843"/>
      <c r="D2843"/>
      <c r="E2843"/>
      <c r="F2843"/>
      <c r="G2843"/>
      <c r="H2843"/>
      <c r="I2843"/>
      <c r="J2843"/>
      <c r="K2843"/>
      <c r="L2843"/>
      <c r="M2843"/>
      <c r="N2843"/>
      <c r="O2843"/>
      <c r="P2843" s="31"/>
    </row>
    <row r="2844" spans="1:16" ht="15" x14ac:dyDescent="0.25">
      <c r="A2844"/>
      <c r="B2844"/>
      <c r="C2844"/>
      <c r="D2844"/>
      <c r="E2844"/>
      <c r="F2844"/>
      <c r="G2844"/>
      <c r="H2844"/>
      <c r="I2844"/>
      <c r="J2844"/>
      <c r="K2844"/>
      <c r="L2844"/>
      <c r="M2844"/>
      <c r="N2844"/>
      <c r="O2844"/>
      <c r="P2844" s="31"/>
    </row>
    <row r="2845" spans="1:16" ht="15" x14ac:dyDescent="0.25">
      <c r="A2845"/>
      <c r="B2845"/>
      <c r="C2845"/>
      <c r="D2845"/>
      <c r="E2845"/>
      <c r="F2845"/>
      <c r="G2845"/>
      <c r="H2845"/>
      <c r="I2845"/>
      <c r="J2845"/>
      <c r="K2845"/>
      <c r="L2845"/>
      <c r="M2845"/>
      <c r="N2845"/>
      <c r="O2845"/>
      <c r="P2845" s="31"/>
    </row>
    <row r="2846" spans="1:16" ht="15" x14ac:dyDescent="0.25">
      <c r="A2846"/>
      <c r="B2846"/>
      <c r="C2846"/>
      <c r="D2846"/>
      <c r="E2846"/>
      <c r="F2846"/>
      <c r="G2846"/>
      <c r="H2846"/>
      <c r="I2846"/>
      <c r="J2846"/>
      <c r="K2846"/>
      <c r="L2846"/>
      <c r="M2846"/>
      <c r="N2846"/>
      <c r="O2846"/>
      <c r="P2846" s="31"/>
    </row>
    <row r="2847" spans="1:16" ht="15" x14ac:dyDescent="0.25">
      <c r="A2847"/>
      <c r="B2847"/>
      <c r="C2847"/>
      <c r="D2847"/>
      <c r="E2847"/>
      <c r="F2847"/>
      <c r="G2847"/>
      <c r="H2847"/>
      <c r="I2847"/>
      <c r="J2847"/>
      <c r="K2847"/>
      <c r="L2847"/>
      <c r="M2847"/>
      <c r="N2847"/>
      <c r="O2847"/>
      <c r="P2847" s="31"/>
    </row>
    <row r="2848" spans="1:16" ht="15" x14ac:dyDescent="0.25">
      <c r="A2848"/>
      <c r="B2848"/>
      <c r="C2848"/>
      <c r="D2848"/>
      <c r="E2848"/>
      <c r="F2848"/>
      <c r="G2848"/>
      <c r="H2848"/>
      <c r="I2848"/>
      <c r="J2848"/>
      <c r="K2848"/>
      <c r="L2848"/>
      <c r="M2848"/>
      <c r="N2848"/>
      <c r="O2848"/>
      <c r="P2848" s="31"/>
    </row>
    <row r="2849" spans="1:16" ht="15" x14ac:dyDescent="0.25">
      <c r="A2849"/>
      <c r="B2849"/>
      <c r="C2849"/>
      <c r="D2849"/>
      <c r="E2849"/>
      <c r="F2849"/>
      <c r="G2849"/>
      <c r="H2849"/>
      <c r="I2849"/>
      <c r="J2849"/>
      <c r="K2849"/>
      <c r="L2849"/>
      <c r="M2849"/>
      <c r="N2849"/>
      <c r="O2849"/>
      <c r="P2849" s="31"/>
    </row>
    <row r="2850" spans="1:16" ht="15" x14ac:dyDescent="0.25">
      <c r="A2850"/>
      <c r="B2850"/>
      <c r="C2850"/>
      <c r="D2850"/>
      <c r="E2850"/>
      <c r="F2850"/>
      <c r="G2850"/>
      <c r="H2850"/>
      <c r="I2850"/>
      <c r="J2850"/>
      <c r="K2850"/>
      <c r="L2850"/>
      <c r="M2850"/>
      <c r="N2850"/>
      <c r="O2850"/>
      <c r="P2850" s="31"/>
    </row>
    <row r="2851" spans="1:16" ht="15" x14ac:dyDescent="0.25">
      <c r="A2851"/>
      <c r="B2851"/>
      <c r="C2851"/>
      <c r="D2851"/>
      <c r="E2851"/>
      <c r="F2851"/>
      <c r="G2851"/>
      <c r="H2851"/>
      <c r="I2851"/>
      <c r="J2851"/>
      <c r="K2851"/>
      <c r="L2851"/>
      <c r="M2851"/>
      <c r="N2851"/>
      <c r="O2851"/>
      <c r="P2851" s="31"/>
    </row>
    <row r="2852" spans="1:16" ht="15" x14ac:dyDescent="0.25">
      <c r="A2852"/>
      <c r="B2852"/>
      <c r="C2852"/>
      <c r="D2852"/>
      <c r="E2852"/>
      <c r="F2852"/>
      <c r="G2852"/>
      <c r="H2852"/>
      <c r="I2852"/>
      <c r="J2852"/>
      <c r="K2852"/>
      <c r="L2852"/>
      <c r="M2852"/>
      <c r="N2852"/>
      <c r="O2852"/>
      <c r="P2852" s="31"/>
    </row>
    <row r="2853" spans="1:16" ht="15" x14ac:dyDescent="0.25">
      <c r="A2853"/>
      <c r="B2853"/>
      <c r="C2853"/>
      <c r="D2853"/>
      <c r="E2853"/>
      <c r="F2853"/>
      <c r="G2853"/>
      <c r="H2853"/>
      <c r="I2853"/>
      <c r="J2853"/>
      <c r="K2853"/>
      <c r="L2853"/>
      <c r="M2853"/>
      <c r="N2853"/>
      <c r="O2853"/>
      <c r="P2853" s="31"/>
    </row>
    <row r="2854" spans="1:16" ht="15" x14ac:dyDescent="0.25">
      <c r="A2854"/>
      <c r="B2854"/>
      <c r="C2854"/>
      <c r="D2854"/>
      <c r="E2854"/>
      <c r="F2854"/>
      <c r="G2854"/>
      <c r="H2854"/>
      <c r="I2854"/>
      <c r="J2854"/>
      <c r="K2854"/>
      <c r="L2854"/>
      <c r="M2854"/>
      <c r="N2854"/>
      <c r="O2854"/>
      <c r="P2854" s="31"/>
    </row>
    <row r="2855" spans="1:16" ht="15" x14ac:dyDescent="0.25">
      <c r="A2855"/>
      <c r="B2855"/>
      <c r="C2855"/>
      <c r="D2855"/>
      <c r="E2855"/>
      <c r="F2855"/>
      <c r="G2855"/>
      <c r="H2855"/>
      <c r="I2855"/>
      <c r="J2855"/>
      <c r="K2855"/>
      <c r="L2855"/>
      <c r="M2855"/>
      <c r="N2855"/>
      <c r="O2855"/>
      <c r="P2855" s="31"/>
    </row>
    <row r="2856" spans="1:16" ht="15" x14ac:dyDescent="0.25">
      <c r="A2856"/>
      <c r="B2856"/>
      <c r="C2856"/>
      <c r="D2856"/>
      <c r="E2856"/>
      <c r="F2856"/>
      <c r="G2856"/>
      <c r="H2856"/>
      <c r="I2856"/>
      <c r="J2856"/>
      <c r="K2856"/>
      <c r="L2856"/>
      <c r="M2856"/>
      <c r="N2856"/>
      <c r="O2856"/>
      <c r="P2856" s="31"/>
    </row>
    <row r="2857" spans="1:16" ht="15" x14ac:dyDescent="0.25">
      <c r="A2857"/>
      <c r="B2857"/>
      <c r="C2857"/>
      <c r="D2857"/>
      <c r="E2857"/>
      <c r="F2857"/>
      <c r="G2857"/>
      <c r="H2857"/>
      <c r="I2857"/>
      <c r="J2857"/>
      <c r="K2857"/>
      <c r="L2857"/>
      <c r="M2857"/>
      <c r="N2857"/>
      <c r="O2857"/>
      <c r="P2857" s="31"/>
    </row>
    <row r="2858" spans="1:16" ht="15" x14ac:dyDescent="0.25">
      <c r="A2858"/>
      <c r="B2858"/>
      <c r="C2858"/>
      <c r="D2858"/>
      <c r="E2858"/>
      <c r="F2858"/>
      <c r="G2858"/>
      <c r="H2858"/>
      <c r="I2858"/>
      <c r="J2858"/>
      <c r="K2858"/>
      <c r="L2858"/>
      <c r="M2858"/>
      <c r="N2858"/>
      <c r="O2858"/>
      <c r="P2858" s="31"/>
    </row>
    <row r="2859" spans="1:16" ht="15" x14ac:dyDescent="0.25">
      <c r="A2859"/>
      <c r="B2859"/>
      <c r="C2859"/>
      <c r="D2859"/>
      <c r="E2859"/>
      <c r="F2859"/>
      <c r="G2859"/>
      <c r="H2859"/>
      <c r="I2859"/>
      <c r="J2859"/>
      <c r="K2859"/>
      <c r="L2859"/>
      <c r="M2859"/>
      <c r="N2859"/>
      <c r="O2859"/>
      <c r="P2859" s="31"/>
    </row>
    <row r="2860" spans="1:16" ht="15" x14ac:dyDescent="0.25">
      <c r="A2860"/>
      <c r="B2860"/>
      <c r="C2860"/>
      <c r="D2860"/>
      <c r="E2860"/>
      <c r="F2860"/>
      <c r="G2860"/>
      <c r="H2860"/>
      <c r="I2860"/>
      <c r="J2860"/>
      <c r="K2860"/>
      <c r="L2860"/>
      <c r="M2860"/>
      <c r="N2860"/>
      <c r="O2860"/>
      <c r="P2860" s="31"/>
    </row>
    <row r="2861" spans="1:16" ht="15" x14ac:dyDescent="0.25">
      <c r="A2861"/>
      <c r="B2861"/>
      <c r="C2861"/>
      <c r="D2861"/>
      <c r="E2861"/>
      <c r="F2861"/>
      <c r="G2861"/>
      <c r="H2861"/>
      <c r="I2861"/>
      <c r="J2861"/>
      <c r="K2861"/>
      <c r="L2861"/>
      <c r="M2861"/>
      <c r="N2861"/>
      <c r="O2861"/>
      <c r="P2861" s="31"/>
    </row>
    <row r="2862" spans="1:16" ht="15" x14ac:dyDescent="0.25">
      <c r="A2862"/>
      <c r="B2862"/>
      <c r="C2862"/>
      <c r="D2862"/>
      <c r="E2862"/>
      <c r="F2862"/>
      <c r="G2862"/>
      <c r="H2862"/>
      <c r="I2862"/>
      <c r="J2862"/>
      <c r="K2862"/>
      <c r="L2862"/>
      <c r="M2862"/>
      <c r="N2862"/>
      <c r="O2862"/>
      <c r="P2862" s="31"/>
    </row>
    <row r="2863" spans="1:16" ht="15" x14ac:dyDescent="0.25">
      <c r="A2863"/>
      <c r="B2863"/>
      <c r="C2863"/>
      <c r="D2863"/>
      <c r="E2863"/>
      <c r="F2863"/>
      <c r="G2863"/>
      <c r="H2863"/>
      <c r="I2863"/>
      <c r="J2863"/>
      <c r="K2863"/>
      <c r="L2863"/>
      <c r="M2863"/>
      <c r="N2863"/>
      <c r="O2863"/>
      <c r="P2863" s="31"/>
    </row>
    <row r="2864" spans="1:16" ht="15" x14ac:dyDescent="0.25">
      <c r="A2864"/>
      <c r="B2864"/>
      <c r="C2864"/>
      <c r="D2864"/>
      <c r="E2864"/>
      <c r="F2864"/>
      <c r="G2864"/>
      <c r="H2864"/>
      <c r="I2864"/>
      <c r="J2864"/>
      <c r="K2864"/>
      <c r="L2864"/>
      <c r="M2864"/>
      <c r="N2864"/>
      <c r="O2864"/>
      <c r="P2864" s="31"/>
    </row>
    <row r="2865" spans="1:16" ht="15" x14ac:dyDescent="0.25">
      <c r="A2865"/>
      <c r="B2865"/>
      <c r="C2865"/>
      <c r="D2865"/>
      <c r="E2865"/>
      <c r="F2865"/>
      <c r="G2865"/>
      <c r="H2865"/>
      <c r="I2865"/>
      <c r="J2865"/>
      <c r="K2865"/>
      <c r="L2865"/>
      <c r="M2865"/>
      <c r="N2865"/>
      <c r="O2865"/>
      <c r="P2865" s="31"/>
    </row>
    <row r="2866" spans="1:16" ht="15" x14ac:dyDescent="0.25">
      <c r="A2866"/>
      <c r="B2866"/>
      <c r="C2866"/>
      <c r="D2866"/>
      <c r="E2866"/>
      <c r="F2866"/>
      <c r="G2866"/>
      <c r="H2866"/>
      <c r="I2866"/>
      <c r="J2866"/>
      <c r="K2866"/>
      <c r="L2866"/>
      <c r="M2866"/>
      <c r="N2866"/>
      <c r="O2866"/>
      <c r="P2866" s="31"/>
    </row>
    <row r="2867" spans="1:16" ht="15" x14ac:dyDescent="0.25">
      <c r="A2867"/>
      <c r="B2867"/>
      <c r="C2867"/>
      <c r="D2867"/>
      <c r="E2867"/>
      <c r="F2867"/>
      <c r="G2867"/>
      <c r="H2867"/>
      <c r="I2867"/>
      <c r="J2867"/>
      <c r="K2867"/>
      <c r="L2867"/>
      <c r="M2867"/>
      <c r="N2867"/>
      <c r="O2867"/>
      <c r="P2867" s="31"/>
    </row>
    <row r="2868" spans="1:16" ht="15" x14ac:dyDescent="0.25">
      <c r="A2868"/>
      <c r="B2868"/>
      <c r="C2868"/>
      <c r="D2868"/>
      <c r="E2868"/>
      <c r="F2868"/>
      <c r="G2868"/>
      <c r="H2868"/>
      <c r="I2868"/>
      <c r="J2868"/>
      <c r="K2868"/>
      <c r="L2868"/>
      <c r="M2868"/>
      <c r="N2868"/>
      <c r="O2868"/>
      <c r="P2868" s="31"/>
    </row>
    <row r="2869" spans="1:16" ht="15" x14ac:dyDescent="0.25">
      <c r="A2869"/>
      <c r="B2869"/>
      <c r="C2869"/>
      <c r="D2869"/>
      <c r="E2869"/>
      <c r="F2869"/>
      <c r="G2869"/>
      <c r="H2869"/>
      <c r="I2869"/>
      <c r="J2869"/>
      <c r="K2869"/>
      <c r="L2869"/>
      <c r="M2869"/>
      <c r="N2869"/>
      <c r="O2869"/>
      <c r="P2869" s="31"/>
    </row>
    <row r="2870" spans="1:16" ht="15" x14ac:dyDescent="0.25">
      <c r="A2870"/>
      <c r="B2870"/>
      <c r="C2870"/>
      <c r="D2870"/>
      <c r="E2870"/>
      <c r="F2870"/>
      <c r="G2870"/>
      <c r="H2870"/>
      <c r="I2870"/>
      <c r="J2870"/>
      <c r="K2870"/>
      <c r="L2870"/>
      <c r="M2870"/>
      <c r="N2870"/>
      <c r="O2870"/>
      <c r="P2870" s="31"/>
    </row>
    <row r="2871" spans="1:16" ht="15" x14ac:dyDescent="0.25">
      <c r="A2871"/>
      <c r="B2871"/>
      <c r="C2871"/>
      <c r="D2871"/>
      <c r="E2871"/>
      <c r="F2871"/>
      <c r="G2871"/>
      <c r="H2871"/>
      <c r="I2871"/>
      <c r="J2871"/>
      <c r="K2871"/>
      <c r="L2871"/>
      <c r="M2871"/>
      <c r="N2871"/>
      <c r="O2871"/>
      <c r="P2871" s="31"/>
    </row>
    <row r="2872" spans="1:16" ht="15" x14ac:dyDescent="0.25">
      <c r="A2872"/>
      <c r="B2872"/>
      <c r="C2872"/>
      <c r="D2872"/>
      <c r="E2872"/>
      <c r="F2872"/>
      <c r="G2872"/>
      <c r="H2872"/>
      <c r="I2872"/>
      <c r="J2872"/>
      <c r="K2872"/>
      <c r="L2872"/>
      <c r="M2872"/>
      <c r="N2872"/>
      <c r="O2872"/>
      <c r="P2872" s="31"/>
    </row>
    <row r="2873" spans="1:16" ht="15" x14ac:dyDescent="0.25">
      <c r="A2873"/>
      <c r="B2873"/>
      <c r="C2873"/>
      <c r="D2873"/>
      <c r="E2873"/>
      <c r="F2873"/>
      <c r="G2873"/>
      <c r="H2873"/>
      <c r="I2873"/>
      <c r="J2873"/>
      <c r="K2873"/>
      <c r="L2873"/>
      <c r="M2873"/>
      <c r="N2873"/>
      <c r="O2873"/>
      <c r="P2873" s="31"/>
    </row>
    <row r="2874" spans="1:16" ht="15" x14ac:dyDescent="0.25">
      <c r="A2874"/>
      <c r="B2874"/>
      <c r="C2874"/>
      <c r="D2874"/>
      <c r="E2874"/>
      <c r="F2874"/>
      <c r="G2874"/>
      <c r="H2874"/>
      <c r="I2874"/>
      <c r="J2874"/>
      <c r="K2874"/>
      <c r="L2874"/>
      <c r="M2874"/>
      <c r="N2874"/>
      <c r="O2874"/>
      <c r="P2874" s="31"/>
    </row>
    <row r="2875" spans="1:16" ht="15" x14ac:dyDescent="0.25">
      <c r="A2875"/>
      <c r="B2875"/>
      <c r="C2875"/>
      <c r="D2875"/>
      <c r="E2875"/>
      <c r="F2875"/>
      <c r="G2875"/>
      <c r="H2875"/>
      <c r="I2875"/>
      <c r="J2875"/>
      <c r="K2875"/>
      <c r="L2875"/>
      <c r="M2875"/>
      <c r="N2875"/>
      <c r="O2875"/>
      <c r="P2875" s="31"/>
    </row>
    <row r="2876" spans="1:16" ht="15" x14ac:dyDescent="0.25">
      <c r="A2876"/>
      <c r="B2876"/>
      <c r="C2876"/>
      <c r="D2876"/>
      <c r="E2876"/>
      <c r="F2876"/>
      <c r="G2876"/>
      <c r="H2876"/>
      <c r="I2876"/>
      <c r="J2876"/>
      <c r="K2876"/>
      <c r="L2876"/>
      <c r="M2876"/>
      <c r="N2876"/>
      <c r="O2876"/>
      <c r="P2876" s="31"/>
    </row>
    <row r="2877" spans="1:16" ht="15" x14ac:dyDescent="0.25">
      <c r="A2877"/>
      <c r="B2877"/>
      <c r="C2877"/>
      <c r="D2877"/>
      <c r="E2877"/>
      <c r="F2877"/>
      <c r="G2877"/>
      <c r="H2877"/>
      <c r="I2877"/>
      <c r="J2877"/>
      <c r="K2877"/>
      <c r="L2877"/>
      <c r="M2877"/>
      <c r="N2877"/>
      <c r="O2877"/>
      <c r="P2877" s="31"/>
    </row>
    <row r="2878" spans="1:16" ht="15" x14ac:dyDescent="0.25">
      <c r="A2878"/>
      <c r="B2878"/>
      <c r="C2878"/>
      <c r="D2878"/>
      <c r="E2878"/>
      <c r="F2878"/>
      <c r="G2878"/>
      <c r="H2878"/>
      <c r="I2878"/>
      <c r="J2878"/>
      <c r="K2878"/>
      <c r="L2878"/>
      <c r="M2878"/>
      <c r="N2878"/>
      <c r="O2878"/>
      <c r="P2878" s="31"/>
    </row>
    <row r="2879" spans="1:16" ht="15" x14ac:dyDescent="0.25">
      <c r="A2879"/>
      <c r="B2879"/>
      <c r="C2879"/>
      <c r="D2879"/>
      <c r="E2879"/>
      <c r="F2879"/>
      <c r="G2879"/>
      <c r="H2879"/>
      <c r="I2879"/>
      <c r="J2879"/>
      <c r="K2879"/>
      <c r="L2879"/>
      <c r="M2879"/>
      <c r="N2879"/>
      <c r="O2879"/>
      <c r="P2879" s="31"/>
    </row>
    <row r="2880" spans="1:16" ht="15" x14ac:dyDescent="0.25">
      <c r="A2880"/>
      <c r="B2880"/>
      <c r="C2880"/>
      <c r="D2880"/>
      <c r="E2880"/>
      <c r="F2880"/>
      <c r="G2880"/>
      <c r="H2880"/>
      <c r="I2880"/>
      <c r="J2880"/>
      <c r="K2880"/>
      <c r="L2880"/>
      <c r="M2880"/>
      <c r="N2880"/>
      <c r="O2880"/>
      <c r="P2880" s="31"/>
    </row>
    <row r="2881" spans="1:16" ht="15" x14ac:dyDescent="0.25">
      <c r="A2881"/>
      <c r="B2881"/>
      <c r="C2881"/>
      <c r="D2881"/>
      <c r="E2881"/>
      <c r="F2881"/>
      <c r="G2881"/>
      <c r="H2881"/>
      <c r="I2881"/>
      <c r="J2881"/>
      <c r="K2881"/>
      <c r="L2881"/>
      <c r="M2881"/>
      <c r="N2881"/>
      <c r="O2881"/>
      <c r="P2881" s="31"/>
    </row>
    <row r="2882" spans="1:16" ht="15" x14ac:dyDescent="0.25">
      <c r="A2882"/>
      <c r="B2882"/>
      <c r="C2882"/>
      <c r="D2882"/>
      <c r="E2882"/>
      <c r="F2882"/>
      <c r="G2882"/>
      <c r="H2882"/>
      <c r="I2882"/>
      <c r="J2882"/>
      <c r="K2882"/>
      <c r="L2882"/>
      <c r="M2882"/>
      <c r="N2882"/>
      <c r="O2882"/>
      <c r="P2882" s="31"/>
    </row>
    <row r="2883" spans="1:16" ht="15" x14ac:dyDescent="0.25">
      <c r="A2883"/>
      <c r="B2883"/>
      <c r="C2883"/>
      <c r="D2883"/>
      <c r="E2883"/>
      <c r="F2883"/>
      <c r="G2883"/>
      <c r="H2883"/>
      <c r="I2883"/>
      <c r="J2883"/>
      <c r="K2883"/>
      <c r="L2883"/>
      <c r="M2883"/>
      <c r="N2883"/>
      <c r="O2883"/>
      <c r="P2883" s="31"/>
    </row>
    <row r="2884" spans="1:16" ht="15" x14ac:dyDescent="0.25">
      <c r="A2884"/>
      <c r="B2884"/>
      <c r="C2884"/>
      <c r="D2884"/>
      <c r="E2884"/>
      <c r="F2884"/>
      <c r="G2884"/>
      <c r="H2884"/>
      <c r="I2884"/>
      <c r="J2884"/>
      <c r="K2884"/>
      <c r="L2884"/>
      <c r="M2884"/>
      <c r="N2884"/>
      <c r="O2884"/>
      <c r="P2884" s="31"/>
    </row>
    <row r="2885" spans="1:16" ht="15" x14ac:dyDescent="0.25">
      <c r="A2885"/>
      <c r="B2885"/>
      <c r="C2885"/>
      <c r="D2885"/>
      <c r="E2885"/>
      <c r="F2885"/>
      <c r="G2885"/>
      <c r="H2885"/>
      <c r="I2885"/>
      <c r="J2885"/>
      <c r="K2885"/>
      <c r="L2885"/>
      <c r="M2885"/>
      <c r="N2885"/>
      <c r="O2885"/>
      <c r="P2885" s="31"/>
    </row>
    <row r="2886" spans="1:16" ht="15" x14ac:dyDescent="0.25">
      <c r="A2886"/>
      <c r="B2886"/>
      <c r="C2886"/>
      <c r="D2886"/>
      <c r="E2886"/>
      <c r="F2886"/>
      <c r="G2886"/>
      <c r="H2886"/>
      <c r="I2886"/>
      <c r="J2886"/>
      <c r="K2886"/>
      <c r="L2886"/>
      <c r="M2886"/>
      <c r="N2886"/>
      <c r="O2886"/>
      <c r="P2886" s="31"/>
    </row>
    <row r="2887" spans="1:16" ht="15" x14ac:dyDescent="0.25">
      <c r="A2887"/>
      <c r="B2887"/>
      <c r="C2887"/>
      <c r="D2887"/>
      <c r="E2887"/>
      <c r="F2887"/>
      <c r="G2887"/>
      <c r="H2887"/>
      <c r="I2887"/>
      <c r="J2887"/>
      <c r="K2887"/>
      <c r="L2887"/>
      <c r="M2887"/>
      <c r="N2887"/>
      <c r="O2887"/>
      <c r="P2887" s="31"/>
    </row>
    <row r="2888" spans="1:16" ht="15" x14ac:dyDescent="0.25">
      <c r="A2888"/>
      <c r="B2888"/>
      <c r="C2888"/>
      <c r="D2888"/>
      <c r="E2888"/>
      <c r="F2888"/>
      <c r="G2888"/>
      <c r="H2888"/>
      <c r="I2888"/>
      <c r="J2888"/>
      <c r="K2888"/>
      <c r="L2888"/>
      <c r="M2888"/>
      <c r="N2888"/>
      <c r="O2888"/>
      <c r="P2888" s="31"/>
    </row>
    <row r="2889" spans="1:16" ht="15" x14ac:dyDescent="0.25">
      <c r="A2889"/>
      <c r="B2889"/>
      <c r="C2889"/>
      <c r="D2889"/>
      <c r="E2889"/>
      <c r="F2889"/>
      <c r="G2889"/>
      <c r="H2889"/>
      <c r="I2889"/>
      <c r="J2889"/>
      <c r="K2889"/>
      <c r="L2889"/>
      <c r="M2889"/>
      <c r="N2889"/>
      <c r="O2889"/>
      <c r="P2889" s="31"/>
    </row>
    <row r="2890" spans="1:16" ht="15" x14ac:dyDescent="0.25">
      <c r="A2890"/>
      <c r="B2890"/>
      <c r="C2890"/>
      <c r="D2890"/>
      <c r="E2890"/>
      <c r="F2890"/>
      <c r="G2890"/>
      <c r="H2890"/>
      <c r="I2890"/>
      <c r="J2890"/>
      <c r="K2890"/>
      <c r="L2890"/>
      <c r="M2890"/>
      <c r="N2890"/>
      <c r="O2890"/>
      <c r="P2890" s="31"/>
    </row>
    <row r="2891" spans="1:16" ht="15" x14ac:dyDescent="0.25">
      <c r="A2891"/>
      <c r="B2891"/>
      <c r="C2891"/>
      <c r="D2891"/>
      <c r="E2891"/>
      <c r="F2891"/>
      <c r="G2891"/>
      <c r="H2891"/>
      <c r="I2891"/>
      <c r="J2891"/>
      <c r="K2891"/>
      <c r="L2891"/>
      <c r="M2891"/>
      <c r="N2891"/>
      <c r="O2891"/>
      <c r="P2891" s="31"/>
    </row>
    <row r="2892" spans="1:16" ht="15" x14ac:dyDescent="0.25">
      <c r="A2892"/>
      <c r="B2892"/>
      <c r="C2892"/>
      <c r="D2892"/>
      <c r="E2892"/>
      <c r="F2892"/>
      <c r="G2892"/>
      <c r="H2892"/>
      <c r="I2892"/>
      <c r="J2892"/>
      <c r="K2892"/>
      <c r="L2892"/>
      <c r="M2892"/>
      <c r="N2892"/>
      <c r="O2892"/>
      <c r="P2892" s="31"/>
    </row>
    <row r="2893" spans="1:16" ht="15" x14ac:dyDescent="0.25">
      <c r="A2893"/>
      <c r="B2893"/>
      <c r="C2893"/>
      <c r="D2893"/>
      <c r="E2893"/>
      <c r="F2893"/>
      <c r="G2893"/>
      <c r="H2893"/>
      <c r="I2893"/>
      <c r="J2893"/>
      <c r="K2893"/>
      <c r="L2893"/>
      <c r="M2893"/>
      <c r="N2893"/>
      <c r="O2893"/>
      <c r="P2893" s="31"/>
    </row>
    <row r="2894" spans="1:16" ht="15" x14ac:dyDescent="0.25">
      <c r="A2894"/>
      <c r="B2894"/>
      <c r="C2894"/>
      <c r="D2894"/>
      <c r="E2894"/>
      <c r="F2894"/>
      <c r="G2894"/>
      <c r="H2894"/>
      <c r="I2894"/>
      <c r="J2894"/>
      <c r="K2894"/>
      <c r="L2894"/>
      <c r="M2894"/>
      <c r="N2894"/>
      <c r="O2894"/>
      <c r="P2894" s="31"/>
    </row>
    <row r="2895" spans="1:16" ht="15" x14ac:dyDescent="0.25">
      <c r="A2895"/>
      <c r="B2895"/>
      <c r="C2895"/>
      <c r="D2895"/>
      <c r="E2895"/>
      <c r="F2895"/>
      <c r="G2895"/>
      <c r="H2895"/>
      <c r="I2895"/>
      <c r="J2895"/>
      <c r="K2895"/>
      <c r="L2895"/>
      <c r="M2895"/>
      <c r="N2895"/>
      <c r="O2895"/>
      <c r="P2895" s="31"/>
    </row>
    <row r="2896" spans="1:16" ht="15" x14ac:dyDescent="0.25">
      <c r="A2896"/>
      <c r="B2896"/>
      <c r="C2896"/>
      <c r="D2896"/>
      <c r="E2896"/>
      <c r="F2896"/>
      <c r="G2896"/>
      <c r="H2896"/>
      <c r="I2896"/>
      <c r="J2896"/>
      <c r="K2896"/>
      <c r="L2896"/>
      <c r="M2896"/>
      <c r="N2896"/>
      <c r="O2896"/>
      <c r="P2896" s="31"/>
    </row>
    <row r="2897" spans="1:16" ht="15" x14ac:dyDescent="0.25">
      <c r="A2897"/>
      <c r="B2897"/>
      <c r="C2897"/>
      <c r="D2897"/>
      <c r="E2897"/>
      <c r="F2897"/>
      <c r="G2897"/>
      <c r="H2897"/>
      <c r="I2897"/>
      <c r="J2897"/>
      <c r="K2897"/>
      <c r="L2897"/>
      <c r="M2897"/>
      <c r="N2897"/>
      <c r="O2897"/>
      <c r="P2897" s="31"/>
    </row>
    <row r="2898" spans="1:16" ht="15" x14ac:dyDescent="0.25">
      <c r="A2898"/>
      <c r="B2898"/>
      <c r="C2898"/>
      <c r="D2898"/>
      <c r="E2898"/>
      <c r="F2898"/>
      <c r="G2898"/>
      <c r="H2898"/>
      <c r="I2898"/>
      <c r="J2898"/>
      <c r="K2898"/>
      <c r="L2898"/>
      <c r="M2898"/>
      <c r="N2898"/>
      <c r="O2898"/>
      <c r="P2898" s="31"/>
    </row>
    <row r="2899" spans="1:16" ht="15" x14ac:dyDescent="0.25">
      <c r="A2899"/>
      <c r="B2899"/>
      <c r="C2899"/>
      <c r="D2899"/>
      <c r="E2899"/>
      <c r="F2899"/>
      <c r="G2899"/>
      <c r="H2899"/>
      <c r="I2899"/>
      <c r="J2899"/>
      <c r="K2899"/>
      <c r="L2899"/>
      <c r="M2899"/>
      <c r="N2899"/>
      <c r="O2899"/>
      <c r="P2899" s="31"/>
    </row>
    <row r="2900" spans="1:16" ht="15" x14ac:dyDescent="0.25">
      <c r="A2900"/>
      <c r="B2900"/>
      <c r="C2900"/>
      <c r="D2900"/>
      <c r="E2900"/>
      <c r="F2900"/>
      <c r="G2900"/>
      <c r="H2900"/>
      <c r="I2900"/>
      <c r="J2900"/>
      <c r="K2900"/>
      <c r="L2900"/>
      <c r="M2900"/>
      <c r="N2900"/>
      <c r="O2900"/>
      <c r="P2900" s="31"/>
    </row>
    <row r="2901" spans="1:16" ht="15" x14ac:dyDescent="0.25">
      <c r="A2901"/>
      <c r="B2901"/>
      <c r="C2901"/>
      <c r="D2901"/>
      <c r="E2901"/>
      <c r="F2901"/>
      <c r="G2901"/>
      <c r="H2901"/>
      <c r="I2901"/>
      <c r="J2901"/>
      <c r="K2901"/>
      <c r="L2901"/>
      <c r="M2901"/>
      <c r="N2901"/>
      <c r="O2901"/>
      <c r="P2901" s="31"/>
    </row>
    <row r="2902" spans="1:16" ht="15" x14ac:dyDescent="0.25">
      <c r="A2902"/>
      <c r="B2902"/>
      <c r="C2902"/>
      <c r="D2902"/>
      <c r="E2902"/>
      <c r="F2902"/>
      <c r="G2902"/>
      <c r="H2902"/>
      <c r="I2902"/>
      <c r="J2902"/>
      <c r="K2902"/>
      <c r="L2902"/>
      <c r="M2902"/>
      <c r="N2902"/>
      <c r="O2902"/>
      <c r="P2902" s="31"/>
    </row>
    <row r="2903" spans="1:16" ht="15" x14ac:dyDescent="0.25">
      <c r="A2903"/>
      <c r="B2903"/>
      <c r="C2903"/>
      <c r="D2903"/>
      <c r="E2903"/>
      <c r="F2903"/>
      <c r="G2903"/>
      <c r="H2903"/>
      <c r="I2903"/>
      <c r="J2903"/>
      <c r="K2903"/>
      <c r="L2903"/>
      <c r="M2903"/>
      <c r="N2903"/>
      <c r="O2903"/>
      <c r="P2903" s="31"/>
    </row>
    <row r="2904" spans="1:16" ht="15" x14ac:dyDescent="0.25">
      <c r="A2904"/>
      <c r="B2904"/>
      <c r="C2904"/>
      <c r="D2904"/>
      <c r="E2904"/>
      <c r="F2904"/>
      <c r="G2904"/>
      <c r="H2904"/>
      <c r="I2904"/>
      <c r="J2904"/>
      <c r="K2904"/>
      <c r="L2904"/>
      <c r="M2904"/>
      <c r="N2904"/>
      <c r="O2904"/>
      <c r="P2904" s="31"/>
    </row>
    <row r="2905" spans="1:16" ht="15" x14ac:dyDescent="0.25">
      <c r="A2905"/>
      <c r="B2905"/>
      <c r="C2905"/>
      <c r="D2905"/>
      <c r="E2905"/>
      <c r="F2905"/>
      <c r="G2905"/>
      <c r="H2905"/>
      <c r="I2905"/>
      <c r="J2905"/>
      <c r="K2905"/>
      <c r="L2905"/>
      <c r="M2905"/>
      <c r="N2905"/>
      <c r="O2905"/>
      <c r="P2905" s="31"/>
    </row>
    <row r="2906" spans="1:16" ht="15" x14ac:dyDescent="0.25">
      <c r="A2906"/>
      <c r="B2906"/>
      <c r="C2906"/>
      <c r="D2906"/>
      <c r="E2906"/>
      <c r="F2906"/>
      <c r="G2906"/>
      <c r="H2906"/>
      <c r="I2906"/>
      <c r="J2906"/>
      <c r="K2906"/>
      <c r="L2906"/>
      <c r="M2906"/>
      <c r="N2906"/>
      <c r="O2906"/>
      <c r="P2906" s="31"/>
    </row>
    <row r="2907" spans="1:16" ht="15" x14ac:dyDescent="0.25">
      <c r="A2907"/>
      <c r="B2907"/>
      <c r="C2907"/>
      <c r="D2907"/>
      <c r="E2907"/>
      <c r="F2907"/>
      <c r="G2907"/>
      <c r="H2907"/>
      <c r="I2907"/>
      <c r="J2907"/>
      <c r="K2907"/>
      <c r="L2907"/>
      <c r="M2907"/>
      <c r="N2907"/>
      <c r="O2907"/>
      <c r="P2907" s="31"/>
    </row>
    <row r="2908" spans="1:16" ht="15" x14ac:dyDescent="0.25">
      <c r="A2908"/>
      <c r="B2908"/>
      <c r="C2908"/>
      <c r="D2908"/>
      <c r="E2908"/>
      <c r="F2908"/>
      <c r="G2908"/>
      <c r="H2908"/>
      <c r="I2908"/>
      <c r="J2908"/>
      <c r="K2908"/>
      <c r="L2908"/>
      <c r="M2908"/>
      <c r="N2908"/>
      <c r="O2908"/>
      <c r="P2908" s="31"/>
    </row>
    <row r="2909" spans="1:16" ht="15" x14ac:dyDescent="0.25">
      <c r="A2909"/>
      <c r="B2909"/>
      <c r="C2909"/>
      <c r="D2909"/>
      <c r="E2909"/>
      <c r="F2909"/>
      <c r="G2909"/>
      <c r="H2909"/>
      <c r="I2909"/>
      <c r="J2909"/>
      <c r="K2909"/>
      <c r="L2909"/>
      <c r="M2909"/>
      <c r="N2909"/>
      <c r="O2909"/>
      <c r="P2909" s="31"/>
    </row>
    <row r="2910" spans="1:16" ht="15" x14ac:dyDescent="0.25">
      <c r="A2910"/>
      <c r="B2910"/>
      <c r="C2910"/>
      <c r="D2910"/>
      <c r="E2910"/>
      <c r="F2910"/>
      <c r="G2910"/>
      <c r="H2910"/>
      <c r="I2910"/>
      <c r="J2910"/>
      <c r="K2910"/>
      <c r="L2910"/>
      <c r="M2910"/>
      <c r="N2910"/>
      <c r="O2910"/>
      <c r="P2910" s="31"/>
    </row>
    <row r="2911" spans="1:16" ht="15" x14ac:dyDescent="0.25">
      <c r="A2911"/>
      <c r="B2911"/>
      <c r="C2911"/>
      <c r="D2911"/>
      <c r="E2911"/>
      <c r="F2911"/>
      <c r="G2911"/>
      <c r="H2911"/>
      <c r="I2911"/>
      <c r="J2911"/>
      <c r="K2911"/>
      <c r="L2911"/>
      <c r="M2911"/>
      <c r="N2911"/>
      <c r="O2911"/>
      <c r="P2911" s="31"/>
    </row>
    <row r="2912" spans="1:16" ht="15" x14ac:dyDescent="0.25">
      <c r="A2912"/>
      <c r="B2912"/>
      <c r="C2912"/>
      <c r="D2912"/>
      <c r="E2912"/>
      <c r="F2912"/>
      <c r="G2912"/>
      <c r="H2912"/>
      <c r="I2912"/>
      <c r="J2912"/>
      <c r="K2912"/>
      <c r="L2912"/>
      <c r="M2912"/>
      <c r="N2912"/>
      <c r="O2912"/>
      <c r="P2912" s="31"/>
    </row>
    <row r="2913" spans="1:16" ht="15" x14ac:dyDescent="0.25">
      <c r="A2913"/>
      <c r="B2913"/>
      <c r="C2913"/>
      <c r="D2913"/>
      <c r="E2913"/>
      <c r="F2913"/>
      <c r="G2913"/>
      <c r="H2913"/>
      <c r="I2913"/>
      <c r="J2913"/>
      <c r="K2913"/>
      <c r="L2913"/>
      <c r="M2913"/>
      <c r="N2913"/>
      <c r="O2913"/>
      <c r="P2913" s="31"/>
    </row>
    <row r="2914" spans="1:16" ht="15" x14ac:dyDescent="0.25">
      <c r="A2914"/>
      <c r="B2914"/>
      <c r="C2914"/>
      <c r="D2914"/>
      <c r="E2914"/>
      <c r="F2914"/>
      <c r="G2914"/>
      <c r="H2914"/>
      <c r="I2914"/>
      <c r="J2914"/>
      <c r="K2914"/>
      <c r="L2914"/>
      <c r="M2914"/>
      <c r="N2914"/>
      <c r="O2914"/>
      <c r="P2914" s="31"/>
    </row>
    <row r="2915" spans="1:16" ht="15" x14ac:dyDescent="0.25">
      <c r="A2915"/>
      <c r="B2915"/>
      <c r="C2915"/>
      <c r="D2915"/>
      <c r="E2915"/>
      <c r="F2915"/>
      <c r="G2915"/>
      <c r="H2915"/>
      <c r="I2915"/>
      <c r="J2915"/>
      <c r="K2915"/>
      <c r="L2915"/>
      <c r="M2915"/>
      <c r="N2915"/>
      <c r="O2915"/>
      <c r="P2915" s="31"/>
    </row>
    <row r="2916" spans="1:16" ht="15" x14ac:dyDescent="0.25">
      <c r="A2916"/>
      <c r="B2916"/>
      <c r="C2916"/>
      <c r="D2916"/>
      <c r="E2916"/>
      <c r="F2916"/>
      <c r="G2916"/>
      <c r="H2916"/>
      <c r="I2916"/>
      <c r="J2916"/>
      <c r="K2916"/>
      <c r="L2916"/>
      <c r="M2916"/>
      <c r="N2916"/>
      <c r="O2916"/>
      <c r="P2916" s="31"/>
    </row>
    <row r="2917" spans="1:16" ht="15" x14ac:dyDescent="0.25">
      <c r="A2917"/>
      <c r="B2917"/>
      <c r="C2917"/>
      <c r="D2917"/>
      <c r="E2917"/>
      <c r="F2917"/>
      <c r="G2917"/>
      <c r="H2917"/>
      <c r="I2917"/>
      <c r="J2917"/>
      <c r="K2917"/>
      <c r="L2917"/>
      <c r="M2917"/>
      <c r="N2917"/>
      <c r="O2917"/>
      <c r="P2917" s="31"/>
    </row>
    <row r="2918" spans="1:16" ht="15" x14ac:dyDescent="0.25">
      <c r="A2918"/>
      <c r="B2918"/>
      <c r="C2918"/>
      <c r="D2918"/>
      <c r="E2918"/>
      <c r="F2918"/>
      <c r="G2918"/>
      <c r="H2918"/>
      <c r="I2918"/>
      <c r="J2918"/>
      <c r="K2918"/>
      <c r="L2918"/>
      <c r="M2918"/>
      <c r="N2918"/>
      <c r="O2918"/>
      <c r="P2918" s="31"/>
    </row>
    <row r="2919" spans="1:16" ht="15" x14ac:dyDescent="0.25">
      <c r="A2919"/>
      <c r="B2919"/>
      <c r="C2919"/>
      <c r="D2919"/>
      <c r="E2919"/>
      <c r="F2919"/>
      <c r="G2919"/>
      <c r="H2919"/>
      <c r="I2919"/>
      <c r="J2919"/>
      <c r="K2919"/>
      <c r="L2919"/>
      <c r="M2919"/>
      <c r="N2919"/>
      <c r="O2919"/>
      <c r="P2919" s="31"/>
    </row>
    <row r="2920" spans="1:16" ht="15" x14ac:dyDescent="0.25">
      <c r="A2920"/>
      <c r="B2920"/>
      <c r="C2920"/>
      <c r="D2920"/>
      <c r="E2920"/>
      <c r="F2920"/>
      <c r="G2920"/>
      <c r="H2920"/>
      <c r="I2920"/>
      <c r="J2920"/>
      <c r="K2920"/>
      <c r="L2920"/>
      <c r="M2920"/>
      <c r="N2920"/>
      <c r="O2920"/>
      <c r="P2920" s="31"/>
    </row>
    <row r="2921" spans="1:16" ht="15" x14ac:dyDescent="0.25">
      <c r="A2921"/>
      <c r="B2921"/>
      <c r="C2921"/>
      <c r="D2921"/>
      <c r="E2921"/>
      <c r="F2921"/>
      <c r="G2921"/>
      <c r="H2921"/>
      <c r="I2921"/>
      <c r="J2921"/>
      <c r="K2921"/>
      <c r="L2921"/>
      <c r="M2921"/>
      <c r="N2921"/>
      <c r="O2921"/>
      <c r="P2921" s="31"/>
    </row>
    <row r="2922" spans="1:16" ht="15" x14ac:dyDescent="0.25">
      <c r="A2922"/>
      <c r="B2922"/>
      <c r="C2922"/>
      <c r="D2922"/>
      <c r="E2922"/>
      <c r="F2922"/>
      <c r="G2922"/>
      <c r="H2922"/>
      <c r="I2922"/>
      <c r="J2922"/>
      <c r="K2922"/>
      <c r="L2922"/>
      <c r="M2922"/>
      <c r="N2922"/>
      <c r="O2922"/>
      <c r="P2922" s="31"/>
    </row>
    <row r="2923" spans="1:16" ht="15" x14ac:dyDescent="0.25">
      <c r="A2923"/>
      <c r="B2923"/>
      <c r="C2923"/>
      <c r="D2923"/>
      <c r="E2923"/>
      <c r="F2923"/>
      <c r="G2923"/>
      <c r="H2923"/>
      <c r="I2923"/>
      <c r="J2923"/>
      <c r="K2923"/>
      <c r="L2923"/>
      <c r="M2923"/>
      <c r="N2923"/>
      <c r="O2923"/>
      <c r="P2923" s="31"/>
    </row>
    <row r="2924" spans="1:16" ht="15" x14ac:dyDescent="0.25">
      <c r="A2924"/>
      <c r="B2924"/>
      <c r="C2924"/>
      <c r="D2924"/>
      <c r="E2924"/>
      <c r="F2924"/>
      <c r="G2924"/>
      <c r="H2924"/>
      <c r="I2924"/>
      <c r="J2924"/>
      <c r="K2924"/>
      <c r="L2924"/>
      <c r="M2924"/>
      <c r="N2924"/>
      <c r="O2924"/>
      <c r="P2924" s="31"/>
    </row>
    <row r="2925" spans="1:16" ht="15" x14ac:dyDescent="0.25">
      <c r="A2925"/>
      <c r="B2925"/>
      <c r="C2925"/>
      <c r="D2925"/>
      <c r="E2925"/>
      <c r="F2925"/>
      <c r="G2925"/>
      <c r="H2925"/>
      <c r="I2925"/>
      <c r="J2925"/>
      <c r="K2925"/>
      <c r="L2925"/>
      <c r="M2925"/>
      <c r="N2925"/>
      <c r="O2925"/>
      <c r="P2925" s="31"/>
    </row>
    <row r="2926" spans="1:16" ht="15" x14ac:dyDescent="0.25">
      <c r="A2926"/>
      <c r="B2926"/>
      <c r="C2926"/>
      <c r="D2926"/>
      <c r="E2926"/>
      <c r="F2926"/>
      <c r="G2926"/>
      <c r="H2926"/>
      <c r="I2926"/>
      <c r="J2926"/>
      <c r="K2926"/>
      <c r="L2926"/>
      <c r="M2926"/>
      <c r="N2926"/>
      <c r="O2926"/>
      <c r="P2926" s="31"/>
    </row>
    <row r="2927" spans="1:16" ht="15" x14ac:dyDescent="0.25">
      <c r="A2927"/>
      <c r="B2927"/>
      <c r="C2927"/>
      <c r="D2927"/>
      <c r="E2927"/>
      <c r="F2927"/>
      <c r="G2927"/>
      <c r="H2927"/>
      <c r="I2927"/>
      <c r="J2927"/>
      <c r="K2927"/>
      <c r="L2927"/>
      <c r="M2927"/>
      <c r="N2927"/>
      <c r="O2927"/>
      <c r="P2927" s="31"/>
    </row>
    <row r="2928" spans="1:16" ht="15" x14ac:dyDescent="0.25">
      <c r="A2928"/>
      <c r="B2928"/>
      <c r="C2928"/>
      <c r="D2928"/>
      <c r="E2928"/>
      <c r="F2928"/>
      <c r="G2928"/>
      <c r="H2928"/>
      <c r="I2928"/>
      <c r="J2928"/>
      <c r="K2928"/>
      <c r="L2928"/>
      <c r="M2928"/>
      <c r="N2928"/>
      <c r="O2928"/>
      <c r="P2928" s="31"/>
    </row>
    <row r="2929" spans="1:16" ht="15" x14ac:dyDescent="0.25">
      <c r="A2929"/>
      <c r="B2929"/>
      <c r="C2929"/>
      <c r="D2929"/>
      <c r="E2929"/>
      <c r="F2929"/>
      <c r="G2929"/>
      <c r="H2929"/>
      <c r="I2929"/>
      <c r="J2929"/>
      <c r="K2929"/>
      <c r="L2929"/>
      <c r="M2929"/>
      <c r="N2929"/>
      <c r="O2929"/>
      <c r="P2929" s="31"/>
    </row>
    <row r="2930" spans="1:16" ht="15" x14ac:dyDescent="0.25">
      <c r="A2930"/>
      <c r="B2930"/>
      <c r="C2930"/>
      <c r="D2930"/>
      <c r="E2930"/>
      <c r="F2930"/>
      <c r="G2930"/>
      <c r="H2930"/>
      <c r="I2930"/>
      <c r="J2930"/>
      <c r="K2930"/>
      <c r="L2930"/>
      <c r="M2930"/>
      <c r="N2930"/>
      <c r="O2930"/>
      <c r="P2930" s="31"/>
    </row>
    <row r="2931" spans="1:16" ht="15" x14ac:dyDescent="0.25">
      <c r="A2931"/>
      <c r="B2931"/>
      <c r="C2931"/>
      <c r="D2931"/>
      <c r="E2931"/>
      <c r="F2931"/>
      <c r="G2931"/>
      <c r="H2931"/>
      <c r="I2931"/>
      <c r="J2931"/>
      <c r="K2931"/>
      <c r="L2931"/>
      <c r="M2931"/>
      <c r="N2931"/>
      <c r="O2931"/>
      <c r="P2931" s="31"/>
    </row>
    <row r="2932" spans="1:16" ht="15" x14ac:dyDescent="0.25">
      <c r="A2932"/>
      <c r="B2932"/>
      <c r="C2932"/>
      <c r="D2932"/>
      <c r="E2932"/>
      <c r="F2932"/>
      <c r="G2932"/>
      <c r="H2932"/>
      <c r="I2932"/>
      <c r="J2932"/>
      <c r="K2932"/>
      <c r="L2932"/>
      <c r="M2932"/>
      <c r="N2932"/>
      <c r="O2932"/>
      <c r="P2932" s="31"/>
    </row>
    <row r="2933" spans="1:16" ht="15" x14ac:dyDescent="0.25">
      <c r="A2933"/>
      <c r="B2933"/>
      <c r="C2933"/>
      <c r="D2933"/>
      <c r="E2933"/>
      <c r="F2933"/>
      <c r="G2933"/>
      <c r="H2933"/>
      <c r="I2933"/>
      <c r="J2933"/>
      <c r="K2933"/>
      <c r="L2933"/>
      <c r="M2933"/>
      <c r="N2933"/>
      <c r="O2933"/>
      <c r="P2933" s="31"/>
    </row>
    <row r="2934" spans="1:16" ht="15" x14ac:dyDescent="0.25">
      <c r="A2934"/>
      <c r="B2934"/>
      <c r="C2934"/>
      <c r="D2934"/>
      <c r="E2934"/>
      <c r="F2934"/>
      <c r="G2934"/>
      <c r="H2934"/>
      <c r="I2934"/>
      <c r="J2934"/>
      <c r="K2934"/>
      <c r="L2934"/>
      <c r="M2934"/>
      <c r="N2934"/>
      <c r="O2934"/>
      <c r="P2934" s="31"/>
    </row>
    <row r="2935" spans="1:16" ht="15" x14ac:dyDescent="0.25">
      <c r="A2935"/>
      <c r="B2935"/>
      <c r="C2935"/>
      <c r="D2935"/>
      <c r="E2935"/>
      <c r="F2935"/>
      <c r="G2935"/>
      <c r="H2935"/>
      <c r="I2935"/>
      <c r="J2935"/>
      <c r="K2935"/>
      <c r="L2935"/>
      <c r="M2935"/>
      <c r="N2935"/>
      <c r="O2935"/>
      <c r="P2935" s="31"/>
    </row>
    <row r="2936" spans="1:16" ht="15" x14ac:dyDescent="0.25">
      <c r="A2936"/>
      <c r="B2936"/>
      <c r="C2936"/>
      <c r="D2936"/>
      <c r="E2936"/>
      <c r="F2936"/>
      <c r="G2936"/>
      <c r="H2936"/>
      <c r="I2936"/>
      <c r="J2936"/>
      <c r="K2936"/>
      <c r="L2936"/>
      <c r="M2936"/>
      <c r="N2936"/>
      <c r="O2936"/>
      <c r="P2936" s="31"/>
    </row>
    <row r="2937" spans="1:16" ht="15" x14ac:dyDescent="0.25">
      <c r="A2937"/>
      <c r="B2937"/>
      <c r="C2937"/>
      <c r="D2937"/>
      <c r="E2937"/>
      <c r="F2937"/>
      <c r="G2937"/>
      <c r="H2937"/>
      <c r="I2937"/>
      <c r="J2937"/>
      <c r="K2937"/>
      <c r="L2937"/>
      <c r="M2937"/>
      <c r="N2937"/>
      <c r="O2937"/>
      <c r="P2937" s="31"/>
    </row>
    <row r="2938" spans="1:16" ht="15" x14ac:dyDescent="0.25">
      <c r="A2938"/>
      <c r="B2938"/>
      <c r="C2938"/>
      <c r="D2938"/>
      <c r="E2938"/>
      <c r="F2938"/>
      <c r="G2938"/>
      <c r="H2938"/>
      <c r="I2938"/>
      <c r="J2938"/>
      <c r="K2938"/>
      <c r="L2938"/>
      <c r="M2938"/>
      <c r="N2938"/>
      <c r="O2938"/>
      <c r="P2938" s="31"/>
    </row>
    <row r="2939" spans="1:16" ht="15" x14ac:dyDescent="0.25">
      <c r="A2939"/>
      <c r="B2939"/>
      <c r="C2939"/>
      <c r="D2939"/>
      <c r="E2939"/>
      <c r="F2939"/>
      <c r="G2939"/>
      <c r="H2939"/>
      <c r="I2939"/>
      <c r="J2939"/>
      <c r="K2939"/>
      <c r="L2939"/>
      <c r="M2939"/>
      <c r="N2939"/>
      <c r="O2939"/>
      <c r="P2939" s="31"/>
    </row>
    <row r="2940" spans="1:16" ht="15" x14ac:dyDescent="0.25">
      <c r="A2940"/>
      <c r="B2940"/>
      <c r="C2940"/>
      <c r="D2940"/>
      <c r="E2940"/>
      <c r="F2940"/>
      <c r="G2940"/>
      <c r="H2940"/>
      <c r="I2940"/>
      <c r="J2940"/>
      <c r="K2940"/>
      <c r="L2940"/>
      <c r="M2940"/>
      <c r="N2940"/>
      <c r="O2940"/>
      <c r="P2940" s="31"/>
    </row>
    <row r="2941" spans="1:16" ht="15" x14ac:dyDescent="0.25">
      <c r="A2941"/>
      <c r="B2941"/>
      <c r="C2941"/>
      <c r="D2941"/>
      <c r="E2941"/>
      <c r="F2941"/>
      <c r="G2941"/>
      <c r="H2941"/>
      <c r="I2941"/>
      <c r="J2941"/>
      <c r="K2941"/>
      <c r="L2941"/>
      <c r="M2941"/>
      <c r="N2941"/>
      <c r="O2941"/>
      <c r="P2941" s="31"/>
    </row>
    <row r="2942" spans="1:16" ht="15" x14ac:dyDescent="0.25">
      <c r="A2942"/>
      <c r="B2942"/>
      <c r="C2942"/>
      <c r="D2942"/>
      <c r="E2942"/>
      <c r="F2942"/>
      <c r="G2942"/>
      <c r="H2942"/>
      <c r="I2942"/>
      <c r="J2942"/>
      <c r="K2942"/>
      <c r="L2942"/>
      <c r="M2942"/>
      <c r="N2942"/>
      <c r="O2942"/>
      <c r="P2942" s="31"/>
    </row>
    <row r="2943" spans="1:16" ht="15" x14ac:dyDescent="0.25">
      <c r="A2943"/>
      <c r="B2943"/>
      <c r="C2943"/>
      <c r="D2943"/>
      <c r="E2943"/>
      <c r="F2943"/>
      <c r="G2943"/>
      <c r="H2943"/>
      <c r="I2943"/>
      <c r="J2943"/>
      <c r="K2943"/>
      <c r="L2943"/>
      <c r="M2943"/>
      <c r="N2943"/>
      <c r="O2943"/>
      <c r="P2943" s="31"/>
    </row>
    <row r="2944" spans="1:16" ht="15" x14ac:dyDescent="0.25">
      <c r="A2944"/>
      <c r="B2944"/>
      <c r="C2944"/>
      <c r="D2944"/>
      <c r="E2944"/>
      <c r="F2944"/>
      <c r="G2944"/>
      <c r="H2944"/>
      <c r="I2944"/>
      <c r="J2944"/>
      <c r="K2944"/>
      <c r="L2944"/>
      <c r="M2944"/>
      <c r="N2944"/>
      <c r="O2944"/>
      <c r="P2944" s="31"/>
    </row>
    <row r="2945" spans="1:16" ht="15" x14ac:dyDescent="0.25">
      <c r="A2945"/>
      <c r="B2945"/>
      <c r="C2945"/>
      <c r="D2945"/>
      <c r="E2945"/>
      <c r="F2945"/>
      <c r="G2945"/>
      <c r="H2945"/>
      <c r="I2945"/>
      <c r="J2945"/>
      <c r="K2945"/>
      <c r="L2945"/>
      <c r="M2945"/>
      <c r="N2945"/>
      <c r="O2945"/>
      <c r="P2945" s="31"/>
    </row>
    <row r="2946" spans="1:16" ht="15" x14ac:dyDescent="0.25">
      <c r="A2946"/>
      <c r="B2946"/>
      <c r="C2946"/>
      <c r="D2946"/>
      <c r="E2946"/>
      <c r="F2946"/>
      <c r="G2946"/>
      <c r="H2946"/>
      <c r="I2946"/>
      <c r="J2946"/>
      <c r="K2946"/>
      <c r="L2946"/>
      <c r="M2946"/>
      <c r="N2946"/>
      <c r="O2946"/>
      <c r="P2946" s="31"/>
    </row>
    <row r="2947" spans="1:16" ht="15" x14ac:dyDescent="0.25">
      <c r="A2947"/>
      <c r="B2947"/>
      <c r="C2947"/>
      <c r="D2947"/>
      <c r="E2947"/>
      <c r="F2947"/>
      <c r="G2947"/>
      <c r="H2947"/>
      <c r="I2947"/>
      <c r="J2947"/>
      <c r="K2947"/>
      <c r="L2947"/>
      <c r="M2947"/>
      <c r="N2947"/>
      <c r="O2947"/>
      <c r="P2947" s="31"/>
    </row>
    <row r="2948" spans="1:16" ht="15" x14ac:dyDescent="0.25">
      <c r="A2948"/>
      <c r="B2948"/>
      <c r="C2948"/>
      <c r="D2948"/>
      <c r="E2948"/>
      <c r="F2948"/>
      <c r="G2948"/>
      <c r="H2948"/>
      <c r="I2948"/>
      <c r="J2948"/>
      <c r="K2948"/>
      <c r="L2948"/>
      <c r="M2948"/>
      <c r="N2948"/>
      <c r="O2948"/>
      <c r="P2948" s="31"/>
    </row>
    <row r="2949" spans="1:16" ht="15" x14ac:dyDescent="0.25">
      <c r="A2949"/>
      <c r="B2949"/>
      <c r="C2949"/>
      <c r="D2949"/>
      <c r="E2949"/>
      <c r="F2949"/>
      <c r="G2949"/>
      <c r="H2949"/>
      <c r="I2949"/>
      <c r="J2949"/>
      <c r="K2949"/>
      <c r="L2949"/>
      <c r="M2949"/>
      <c r="N2949"/>
      <c r="O2949"/>
      <c r="P2949" s="31"/>
    </row>
    <row r="2950" spans="1:16" ht="15" x14ac:dyDescent="0.25">
      <c r="A2950"/>
      <c r="B2950"/>
      <c r="C2950"/>
      <c r="D2950"/>
      <c r="E2950"/>
      <c r="F2950"/>
      <c r="G2950"/>
      <c r="H2950"/>
      <c r="I2950"/>
      <c r="J2950"/>
      <c r="K2950"/>
      <c r="L2950"/>
      <c r="M2950"/>
      <c r="N2950"/>
      <c r="O2950"/>
      <c r="P2950" s="31"/>
    </row>
    <row r="2951" spans="1:16" ht="15" x14ac:dyDescent="0.25">
      <c r="A2951"/>
      <c r="B2951"/>
      <c r="C2951"/>
      <c r="D2951"/>
      <c r="E2951"/>
      <c r="F2951"/>
      <c r="G2951"/>
      <c r="H2951"/>
      <c r="I2951"/>
      <c r="J2951"/>
      <c r="K2951"/>
      <c r="L2951"/>
      <c r="M2951"/>
      <c r="N2951"/>
      <c r="O2951"/>
      <c r="P2951" s="31"/>
    </row>
    <row r="2952" spans="1:16" ht="15" x14ac:dyDescent="0.25">
      <c r="A2952"/>
      <c r="B2952"/>
      <c r="C2952"/>
      <c r="D2952"/>
      <c r="E2952"/>
      <c r="F2952"/>
      <c r="G2952"/>
      <c r="H2952"/>
      <c r="I2952"/>
      <c r="J2952"/>
      <c r="K2952"/>
      <c r="L2952"/>
      <c r="M2952"/>
      <c r="N2952"/>
      <c r="O2952"/>
      <c r="P2952" s="31"/>
    </row>
    <row r="2953" spans="1:16" ht="15" x14ac:dyDescent="0.25">
      <c r="A2953"/>
      <c r="B2953"/>
      <c r="C2953"/>
      <c r="D2953"/>
      <c r="E2953"/>
      <c r="F2953"/>
      <c r="G2953"/>
      <c r="H2953"/>
      <c r="I2953"/>
      <c r="J2953"/>
      <c r="K2953"/>
      <c r="L2953"/>
      <c r="M2953"/>
      <c r="N2953"/>
      <c r="O2953"/>
      <c r="P2953" s="31"/>
    </row>
    <row r="2954" spans="1:16" ht="15" x14ac:dyDescent="0.25">
      <c r="A2954"/>
      <c r="B2954"/>
      <c r="C2954"/>
      <c r="D2954"/>
      <c r="E2954"/>
      <c r="F2954"/>
      <c r="G2954"/>
      <c r="H2954"/>
      <c r="I2954"/>
      <c r="J2954"/>
      <c r="K2954"/>
      <c r="L2954"/>
      <c r="M2954"/>
      <c r="N2954"/>
      <c r="O2954"/>
      <c r="P2954" s="31"/>
    </row>
    <row r="2955" spans="1:16" ht="15" x14ac:dyDescent="0.25">
      <c r="A2955"/>
      <c r="B2955"/>
      <c r="C2955"/>
      <c r="D2955"/>
      <c r="E2955"/>
      <c r="F2955"/>
      <c r="G2955"/>
      <c r="H2955"/>
      <c r="I2955"/>
      <c r="J2955"/>
      <c r="K2955"/>
      <c r="L2955"/>
      <c r="M2955"/>
      <c r="N2955"/>
      <c r="O2955"/>
      <c r="P2955" s="31"/>
    </row>
    <row r="2956" spans="1:16" ht="15" x14ac:dyDescent="0.25">
      <c r="A2956"/>
      <c r="B2956"/>
      <c r="C2956"/>
      <c r="D2956"/>
      <c r="E2956"/>
      <c r="F2956"/>
      <c r="G2956"/>
      <c r="H2956"/>
      <c r="I2956"/>
      <c r="J2956"/>
      <c r="K2956"/>
      <c r="L2956"/>
      <c r="M2956"/>
      <c r="N2956"/>
      <c r="O2956"/>
      <c r="P2956" s="31"/>
    </row>
    <row r="2957" spans="1:16" ht="15" x14ac:dyDescent="0.25">
      <c r="A2957"/>
      <c r="B2957"/>
      <c r="C2957"/>
      <c r="D2957"/>
      <c r="E2957"/>
      <c r="F2957"/>
      <c r="G2957"/>
      <c r="H2957"/>
      <c r="I2957"/>
      <c r="J2957"/>
      <c r="K2957"/>
      <c r="L2957"/>
      <c r="M2957"/>
      <c r="N2957"/>
      <c r="O2957"/>
      <c r="P2957" s="31"/>
    </row>
    <row r="2958" spans="1:16" ht="15" x14ac:dyDescent="0.25">
      <c r="A2958"/>
      <c r="B2958"/>
      <c r="C2958"/>
      <c r="D2958"/>
      <c r="E2958"/>
      <c r="F2958"/>
      <c r="G2958"/>
      <c r="H2958"/>
      <c r="I2958"/>
      <c r="J2958"/>
      <c r="K2958"/>
      <c r="L2958"/>
      <c r="M2958"/>
      <c r="N2958"/>
      <c r="O2958"/>
      <c r="P2958" s="31"/>
    </row>
    <row r="2959" spans="1:16" ht="15" x14ac:dyDescent="0.25">
      <c r="A2959"/>
      <c r="B2959"/>
      <c r="C2959"/>
      <c r="D2959"/>
      <c r="E2959"/>
      <c r="F2959"/>
      <c r="G2959"/>
      <c r="H2959"/>
      <c r="I2959"/>
      <c r="J2959"/>
      <c r="K2959"/>
      <c r="L2959"/>
      <c r="M2959"/>
      <c r="N2959"/>
      <c r="O2959"/>
      <c r="P2959" s="31"/>
    </row>
    <row r="2960" spans="1:16" ht="15" x14ac:dyDescent="0.25">
      <c r="A2960"/>
      <c r="B2960"/>
      <c r="C2960"/>
      <c r="D2960"/>
      <c r="E2960"/>
      <c r="F2960"/>
      <c r="G2960"/>
      <c r="H2960"/>
      <c r="I2960"/>
      <c r="J2960"/>
      <c r="K2960"/>
      <c r="L2960"/>
      <c r="M2960"/>
      <c r="N2960"/>
      <c r="O2960"/>
      <c r="P2960" s="31"/>
    </row>
    <row r="2961" spans="1:16" ht="15" x14ac:dyDescent="0.25">
      <c r="A2961"/>
      <c r="B2961"/>
      <c r="C2961"/>
      <c r="D2961"/>
      <c r="E2961"/>
      <c r="F2961"/>
      <c r="G2961"/>
      <c r="H2961"/>
      <c r="I2961"/>
      <c r="J2961"/>
      <c r="K2961"/>
      <c r="L2961"/>
      <c r="M2961"/>
      <c r="N2961"/>
      <c r="O2961"/>
      <c r="P2961" s="31"/>
    </row>
    <row r="2962" spans="1:16" ht="15" x14ac:dyDescent="0.25">
      <c r="A2962"/>
      <c r="B2962"/>
      <c r="C2962"/>
      <c r="D2962"/>
      <c r="E2962"/>
      <c r="F2962"/>
      <c r="G2962"/>
      <c r="H2962"/>
      <c r="I2962"/>
      <c r="J2962"/>
      <c r="K2962"/>
      <c r="L2962"/>
      <c r="M2962"/>
      <c r="N2962"/>
      <c r="O2962"/>
      <c r="P2962" s="31"/>
    </row>
    <row r="2963" spans="1:16" ht="15" x14ac:dyDescent="0.25">
      <c r="A2963"/>
      <c r="B2963"/>
      <c r="C2963"/>
      <c r="D2963"/>
      <c r="E2963"/>
      <c r="F2963"/>
      <c r="G2963"/>
      <c r="H2963"/>
      <c r="I2963"/>
      <c r="J2963"/>
      <c r="K2963"/>
      <c r="L2963"/>
      <c r="M2963"/>
      <c r="N2963"/>
      <c r="O2963"/>
      <c r="P2963" s="31"/>
    </row>
    <row r="2964" spans="1:16" ht="15" x14ac:dyDescent="0.25">
      <c r="A2964"/>
      <c r="B2964"/>
      <c r="C2964"/>
      <c r="D2964"/>
      <c r="E2964"/>
      <c r="F2964"/>
      <c r="G2964"/>
      <c r="H2964"/>
      <c r="I2964"/>
      <c r="J2964"/>
      <c r="K2964"/>
      <c r="L2964"/>
      <c r="M2964"/>
      <c r="N2964"/>
      <c r="O2964"/>
      <c r="P2964" s="31"/>
    </row>
    <row r="2965" spans="1:16" ht="15" x14ac:dyDescent="0.25">
      <c r="A2965"/>
      <c r="B2965"/>
      <c r="C2965"/>
      <c r="D2965"/>
      <c r="E2965"/>
      <c r="F2965"/>
      <c r="G2965"/>
      <c r="H2965"/>
      <c r="I2965"/>
      <c r="J2965"/>
      <c r="K2965"/>
      <c r="L2965"/>
      <c r="M2965"/>
      <c r="N2965"/>
      <c r="O2965"/>
      <c r="P2965" s="31"/>
    </row>
    <row r="2966" spans="1:16" ht="15" x14ac:dyDescent="0.25">
      <c r="A2966"/>
      <c r="B2966"/>
      <c r="C2966"/>
      <c r="D2966"/>
      <c r="E2966"/>
      <c r="F2966"/>
      <c r="G2966"/>
      <c r="H2966"/>
      <c r="I2966"/>
      <c r="J2966"/>
      <c r="K2966"/>
      <c r="L2966"/>
      <c r="M2966"/>
      <c r="N2966"/>
      <c r="O2966"/>
      <c r="P2966" s="31"/>
    </row>
    <row r="2967" spans="1:16" ht="15" x14ac:dyDescent="0.25">
      <c r="A2967"/>
      <c r="B2967"/>
      <c r="C2967"/>
      <c r="D2967"/>
      <c r="E2967"/>
      <c r="F2967"/>
      <c r="G2967"/>
      <c r="H2967"/>
      <c r="I2967"/>
      <c r="J2967"/>
      <c r="K2967"/>
      <c r="L2967"/>
      <c r="M2967"/>
      <c r="N2967"/>
      <c r="O2967"/>
      <c r="P2967" s="31"/>
    </row>
    <row r="2968" spans="1:16" ht="15" x14ac:dyDescent="0.25">
      <c r="A2968"/>
      <c r="B2968"/>
      <c r="C2968"/>
      <c r="D2968"/>
      <c r="E2968"/>
      <c r="F2968"/>
      <c r="G2968"/>
      <c r="H2968"/>
      <c r="I2968"/>
      <c r="J2968"/>
      <c r="K2968"/>
      <c r="L2968"/>
      <c r="M2968"/>
      <c r="N2968"/>
      <c r="O2968"/>
      <c r="P2968" s="31"/>
    </row>
    <row r="2969" spans="1:16" ht="15" x14ac:dyDescent="0.25">
      <c r="A2969"/>
      <c r="B2969"/>
      <c r="C2969"/>
      <c r="D2969"/>
      <c r="E2969"/>
      <c r="F2969"/>
      <c r="G2969"/>
      <c r="H2969"/>
      <c r="I2969"/>
      <c r="J2969"/>
      <c r="K2969"/>
      <c r="L2969"/>
      <c r="M2969"/>
      <c r="N2969"/>
      <c r="O2969"/>
      <c r="P2969" s="31"/>
    </row>
    <row r="2970" spans="1:16" ht="15" x14ac:dyDescent="0.25">
      <c r="A2970"/>
      <c r="B2970"/>
      <c r="C2970"/>
      <c r="D2970"/>
      <c r="E2970"/>
      <c r="F2970"/>
      <c r="G2970"/>
      <c r="H2970"/>
      <c r="I2970"/>
      <c r="J2970"/>
      <c r="K2970"/>
      <c r="L2970"/>
      <c r="M2970"/>
      <c r="N2970"/>
      <c r="O2970"/>
      <c r="P2970" s="31"/>
    </row>
    <row r="2971" spans="1:16" ht="15" x14ac:dyDescent="0.25">
      <c r="A2971"/>
      <c r="B2971"/>
      <c r="C2971"/>
      <c r="D2971"/>
      <c r="E2971"/>
      <c r="F2971"/>
      <c r="G2971"/>
      <c r="H2971"/>
      <c r="I2971"/>
      <c r="J2971"/>
      <c r="K2971"/>
      <c r="L2971"/>
      <c r="M2971"/>
      <c r="N2971"/>
      <c r="O2971"/>
      <c r="P2971" s="31"/>
    </row>
    <row r="2972" spans="1:16" ht="15" x14ac:dyDescent="0.25">
      <c r="A2972"/>
      <c r="B2972"/>
      <c r="C2972"/>
      <c r="D2972"/>
      <c r="E2972"/>
      <c r="F2972"/>
      <c r="G2972"/>
      <c r="H2972"/>
      <c r="I2972"/>
      <c r="J2972"/>
      <c r="K2972"/>
      <c r="L2972"/>
      <c r="M2972"/>
      <c r="N2972"/>
      <c r="O2972"/>
      <c r="P2972" s="31"/>
    </row>
    <row r="2973" spans="1:16" ht="15" x14ac:dyDescent="0.25">
      <c r="A2973"/>
      <c r="B2973"/>
      <c r="C2973"/>
      <c r="D2973"/>
      <c r="E2973"/>
      <c r="F2973"/>
      <c r="G2973"/>
      <c r="H2973"/>
      <c r="I2973"/>
      <c r="J2973"/>
      <c r="K2973"/>
      <c r="L2973"/>
      <c r="M2973"/>
      <c r="N2973"/>
      <c r="O2973"/>
      <c r="P2973" s="31"/>
    </row>
    <row r="2974" spans="1:16" ht="15" x14ac:dyDescent="0.25">
      <c r="A2974"/>
      <c r="B2974"/>
      <c r="C2974"/>
      <c r="D2974"/>
      <c r="E2974"/>
      <c r="F2974"/>
      <c r="G2974"/>
      <c r="H2974"/>
      <c r="I2974"/>
      <c r="J2974"/>
      <c r="K2974"/>
      <c r="L2974"/>
      <c r="M2974"/>
      <c r="N2974"/>
      <c r="O2974"/>
      <c r="P2974" s="31"/>
    </row>
    <row r="2975" spans="1:16" ht="15" x14ac:dyDescent="0.25">
      <c r="A2975"/>
      <c r="B2975"/>
      <c r="C2975"/>
      <c r="D2975"/>
      <c r="E2975"/>
      <c r="F2975"/>
      <c r="G2975"/>
      <c r="H2975"/>
      <c r="I2975"/>
      <c r="J2975"/>
      <c r="K2975"/>
      <c r="L2975"/>
      <c r="M2975"/>
      <c r="N2975"/>
      <c r="O2975"/>
      <c r="P2975" s="31"/>
    </row>
    <row r="2976" spans="1:16" ht="15" x14ac:dyDescent="0.25">
      <c r="A2976"/>
      <c r="B2976"/>
      <c r="C2976"/>
      <c r="D2976"/>
      <c r="E2976"/>
      <c r="F2976"/>
      <c r="G2976"/>
      <c r="H2976"/>
      <c r="I2976"/>
      <c r="J2976"/>
      <c r="K2976"/>
      <c r="L2976"/>
      <c r="M2976"/>
      <c r="N2976"/>
      <c r="O2976"/>
      <c r="P2976" s="31"/>
    </row>
    <row r="2977" spans="1:16" ht="15" x14ac:dyDescent="0.25">
      <c r="A2977"/>
      <c r="B2977"/>
      <c r="C2977"/>
      <c r="D2977"/>
      <c r="E2977"/>
      <c r="F2977"/>
      <c r="G2977"/>
      <c r="H2977"/>
      <c r="I2977"/>
      <c r="J2977"/>
      <c r="K2977"/>
      <c r="L2977"/>
      <c r="M2977"/>
      <c r="N2977"/>
      <c r="O2977"/>
      <c r="P2977" s="31"/>
    </row>
    <row r="2978" spans="1:16" ht="15" x14ac:dyDescent="0.25">
      <c r="A2978"/>
      <c r="B2978"/>
      <c r="C2978"/>
      <c r="D2978"/>
      <c r="E2978"/>
      <c r="F2978"/>
      <c r="G2978"/>
      <c r="H2978"/>
      <c r="I2978"/>
      <c r="J2978"/>
      <c r="K2978"/>
      <c r="L2978"/>
      <c r="M2978"/>
      <c r="N2978"/>
      <c r="O2978"/>
      <c r="P2978" s="31"/>
    </row>
    <row r="2979" spans="1:16" ht="15" x14ac:dyDescent="0.25">
      <c r="A2979"/>
      <c r="B2979"/>
      <c r="C2979"/>
      <c r="D2979"/>
      <c r="E2979"/>
      <c r="F2979"/>
      <c r="G2979"/>
      <c r="H2979"/>
      <c r="I2979"/>
      <c r="J2979"/>
      <c r="K2979"/>
      <c r="L2979"/>
      <c r="M2979"/>
      <c r="N2979"/>
      <c r="O2979"/>
      <c r="P2979" s="31"/>
    </row>
    <row r="2980" spans="1:16" ht="15" x14ac:dyDescent="0.25">
      <c r="A2980"/>
      <c r="B2980"/>
      <c r="C2980"/>
      <c r="D2980"/>
      <c r="E2980"/>
      <c r="F2980"/>
      <c r="G2980"/>
      <c r="H2980"/>
      <c r="I2980"/>
      <c r="J2980"/>
      <c r="K2980"/>
      <c r="L2980"/>
      <c r="M2980"/>
      <c r="N2980"/>
      <c r="O2980"/>
      <c r="P2980" s="31"/>
    </row>
    <row r="2981" spans="1:16" ht="15" x14ac:dyDescent="0.25">
      <c r="A2981"/>
      <c r="B2981"/>
      <c r="C2981"/>
      <c r="D2981"/>
      <c r="E2981"/>
      <c r="F2981"/>
      <c r="G2981"/>
      <c r="H2981"/>
      <c r="I2981"/>
      <c r="J2981"/>
      <c r="K2981"/>
      <c r="L2981"/>
      <c r="M2981"/>
      <c r="N2981"/>
      <c r="O2981"/>
      <c r="P2981" s="31"/>
    </row>
    <row r="2982" spans="1:16" ht="15" x14ac:dyDescent="0.25">
      <c r="A2982"/>
      <c r="B2982"/>
      <c r="C2982"/>
      <c r="D2982"/>
      <c r="E2982"/>
      <c r="F2982"/>
      <c r="G2982"/>
      <c r="H2982"/>
      <c r="I2982"/>
      <c r="J2982"/>
      <c r="K2982"/>
      <c r="L2982"/>
      <c r="M2982"/>
      <c r="N2982"/>
      <c r="O2982"/>
      <c r="P2982" s="31"/>
    </row>
    <row r="2983" spans="1:16" ht="15" x14ac:dyDescent="0.25">
      <c r="A2983"/>
      <c r="B2983"/>
      <c r="C2983"/>
      <c r="D2983"/>
      <c r="E2983"/>
      <c r="F2983"/>
      <c r="G2983"/>
      <c r="H2983"/>
      <c r="I2983"/>
      <c r="J2983"/>
      <c r="K2983"/>
      <c r="L2983"/>
      <c r="M2983"/>
      <c r="N2983"/>
      <c r="O2983"/>
      <c r="P2983" s="31"/>
    </row>
    <row r="2984" spans="1:16" ht="15" x14ac:dyDescent="0.25">
      <c r="A2984"/>
      <c r="B2984"/>
      <c r="C2984"/>
      <c r="D2984"/>
      <c r="E2984"/>
      <c r="F2984"/>
      <c r="G2984"/>
      <c r="H2984"/>
      <c r="I2984"/>
      <c r="J2984"/>
      <c r="K2984"/>
      <c r="L2984"/>
      <c r="M2984"/>
      <c r="N2984"/>
      <c r="O2984"/>
      <c r="P2984" s="31"/>
    </row>
    <row r="2985" spans="1:16" ht="15" x14ac:dyDescent="0.25">
      <c r="A2985"/>
      <c r="B2985"/>
      <c r="C2985"/>
      <c r="D2985"/>
      <c r="E2985"/>
      <c r="F2985"/>
      <c r="G2985"/>
      <c r="H2985"/>
      <c r="I2985"/>
      <c r="J2985"/>
      <c r="K2985"/>
      <c r="L2985"/>
      <c r="M2985"/>
      <c r="N2985"/>
      <c r="O2985"/>
      <c r="P2985" s="31"/>
    </row>
    <row r="2986" spans="1:16" ht="15" x14ac:dyDescent="0.25">
      <c r="A2986"/>
      <c r="B2986"/>
      <c r="C2986"/>
      <c r="D2986"/>
      <c r="E2986"/>
      <c r="F2986"/>
      <c r="G2986"/>
      <c r="H2986"/>
      <c r="I2986"/>
      <c r="J2986"/>
      <c r="K2986"/>
      <c r="L2986"/>
      <c r="M2986"/>
      <c r="N2986"/>
      <c r="O2986"/>
      <c r="P2986" s="31"/>
    </row>
    <row r="2987" spans="1:16" ht="15" x14ac:dyDescent="0.25">
      <c r="A2987"/>
      <c r="B2987"/>
      <c r="C2987"/>
      <c r="D2987"/>
      <c r="E2987"/>
      <c r="F2987"/>
      <c r="G2987"/>
      <c r="H2987"/>
      <c r="I2987"/>
      <c r="J2987"/>
      <c r="K2987"/>
      <c r="L2987"/>
      <c r="M2987"/>
      <c r="N2987"/>
      <c r="O2987"/>
      <c r="P2987" s="31"/>
    </row>
    <row r="2988" spans="1:16" ht="15" x14ac:dyDescent="0.25">
      <c r="A2988"/>
      <c r="B2988"/>
      <c r="C2988"/>
      <c r="D2988"/>
      <c r="E2988"/>
      <c r="F2988"/>
      <c r="G2988"/>
      <c r="H2988"/>
      <c r="I2988"/>
      <c r="J2988"/>
      <c r="K2988"/>
      <c r="L2988"/>
      <c r="M2988"/>
      <c r="N2988"/>
      <c r="O2988"/>
      <c r="P2988" s="31"/>
    </row>
    <row r="2989" spans="1:16" ht="15" x14ac:dyDescent="0.25">
      <c r="A2989"/>
      <c r="B2989"/>
      <c r="C2989"/>
      <c r="D2989"/>
      <c r="E2989"/>
      <c r="F2989"/>
      <c r="G2989"/>
      <c r="H2989"/>
      <c r="I2989"/>
      <c r="J2989"/>
      <c r="K2989"/>
      <c r="L2989"/>
      <c r="M2989"/>
      <c r="N2989"/>
      <c r="O2989"/>
      <c r="P2989" s="31"/>
    </row>
    <row r="2990" spans="1:16" ht="15" x14ac:dyDescent="0.25">
      <c r="A2990"/>
      <c r="B2990"/>
      <c r="C2990"/>
      <c r="D2990"/>
      <c r="E2990"/>
      <c r="F2990"/>
      <c r="G2990"/>
      <c r="H2990"/>
      <c r="I2990"/>
      <c r="J2990"/>
      <c r="K2990"/>
      <c r="L2990"/>
      <c r="M2990"/>
      <c r="N2990"/>
      <c r="O2990"/>
      <c r="P2990" s="31"/>
    </row>
    <row r="2991" spans="1:16" ht="15" x14ac:dyDescent="0.25">
      <c r="A2991"/>
      <c r="B2991"/>
      <c r="C2991"/>
      <c r="D2991"/>
      <c r="E2991"/>
      <c r="F2991"/>
      <c r="G2991"/>
      <c r="H2991"/>
      <c r="I2991"/>
      <c r="J2991"/>
      <c r="K2991"/>
      <c r="L2991"/>
      <c r="M2991"/>
      <c r="N2991"/>
      <c r="O2991"/>
      <c r="P2991" s="31"/>
    </row>
    <row r="2992" spans="1:16" ht="15" x14ac:dyDescent="0.25">
      <c r="A2992"/>
      <c r="B2992"/>
      <c r="C2992"/>
      <c r="D2992"/>
      <c r="E2992"/>
      <c r="F2992"/>
      <c r="G2992"/>
      <c r="H2992"/>
      <c r="I2992"/>
      <c r="J2992"/>
      <c r="K2992"/>
      <c r="L2992"/>
      <c r="M2992"/>
      <c r="N2992"/>
      <c r="O2992"/>
      <c r="P2992" s="31"/>
    </row>
    <row r="2993" spans="1:16" ht="15" x14ac:dyDescent="0.25">
      <c r="A2993"/>
      <c r="B2993"/>
      <c r="C2993"/>
      <c r="D2993"/>
      <c r="E2993"/>
      <c r="F2993"/>
      <c r="G2993"/>
      <c r="H2993"/>
      <c r="I2993"/>
      <c r="J2993"/>
      <c r="K2993"/>
      <c r="L2993"/>
      <c r="M2993"/>
      <c r="N2993"/>
      <c r="O2993"/>
      <c r="P2993" s="31"/>
    </row>
    <row r="2994" spans="1:16" ht="15" x14ac:dyDescent="0.25">
      <c r="A2994"/>
      <c r="B2994"/>
      <c r="C2994"/>
      <c r="D2994"/>
      <c r="E2994"/>
      <c r="F2994"/>
      <c r="G2994"/>
      <c r="H2994"/>
      <c r="I2994"/>
      <c r="J2994"/>
      <c r="K2994"/>
      <c r="L2994"/>
      <c r="M2994"/>
      <c r="N2994"/>
      <c r="O2994"/>
      <c r="P2994" s="31"/>
    </row>
    <row r="2995" spans="1:16" ht="15" x14ac:dyDescent="0.25">
      <c r="A2995"/>
      <c r="B2995"/>
      <c r="C2995"/>
      <c r="D2995"/>
      <c r="E2995"/>
      <c r="F2995"/>
      <c r="G2995"/>
      <c r="H2995"/>
      <c r="I2995"/>
      <c r="J2995"/>
      <c r="K2995"/>
      <c r="L2995"/>
      <c r="M2995"/>
      <c r="N2995"/>
      <c r="O2995"/>
      <c r="P2995" s="31"/>
    </row>
    <row r="2996" spans="1:16" ht="15" x14ac:dyDescent="0.25">
      <c r="A2996"/>
      <c r="B2996"/>
      <c r="C2996"/>
      <c r="D2996"/>
      <c r="E2996"/>
      <c r="F2996"/>
      <c r="G2996"/>
      <c r="H2996"/>
      <c r="I2996"/>
      <c r="J2996"/>
      <c r="K2996"/>
      <c r="L2996"/>
      <c r="M2996"/>
      <c r="N2996"/>
      <c r="O2996"/>
      <c r="P2996" s="31"/>
    </row>
    <row r="2997" spans="1:16" ht="15" x14ac:dyDescent="0.25">
      <c r="A2997"/>
      <c r="B2997"/>
      <c r="C2997"/>
      <c r="D2997"/>
      <c r="E2997"/>
      <c r="F2997"/>
      <c r="G2997"/>
      <c r="H2997"/>
      <c r="I2997"/>
      <c r="J2997"/>
      <c r="K2997"/>
      <c r="L2997"/>
      <c r="M2997"/>
      <c r="N2997"/>
      <c r="O2997"/>
      <c r="P2997" s="31"/>
    </row>
    <row r="2998" spans="1:16" ht="15" x14ac:dyDescent="0.25">
      <c r="A2998"/>
      <c r="B2998"/>
      <c r="C2998"/>
      <c r="D2998"/>
      <c r="E2998"/>
      <c r="F2998"/>
      <c r="G2998"/>
      <c r="H2998"/>
      <c r="I2998"/>
      <c r="J2998"/>
      <c r="K2998"/>
      <c r="L2998"/>
      <c r="M2998"/>
      <c r="N2998"/>
      <c r="O2998"/>
      <c r="P2998" s="31"/>
    </row>
    <row r="2999" spans="1:16" ht="15" x14ac:dyDescent="0.25">
      <c r="A2999"/>
      <c r="B2999"/>
      <c r="C2999"/>
      <c r="D2999"/>
      <c r="E2999"/>
      <c r="F2999"/>
      <c r="G2999"/>
      <c r="H2999"/>
      <c r="I2999"/>
      <c r="J2999"/>
      <c r="K2999"/>
      <c r="L2999"/>
      <c r="M2999"/>
      <c r="N2999"/>
      <c r="O2999"/>
      <c r="P2999" s="31"/>
    </row>
    <row r="3000" spans="1:16" ht="15" x14ac:dyDescent="0.25">
      <c r="A3000"/>
      <c r="B3000"/>
      <c r="C3000"/>
      <c r="D3000"/>
      <c r="E3000"/>
      <c r="F3000"/>
      <c r="G3000"/>
      <c r="H3000"/>
      <c r="I3000"/>
      <c r="J3000"/>
      <c r="K3000"/>
      <c r="L3000"/>
      <c r="M3000"/>
      <c r="N3000"/>
      <c r="O3000"/>
      <c r="P3000" s="31"/>
    </row>
    <row r="3001" spans="1:16" ht="15" x14ac:dyDescent="0.25">
      <c r="A3001"/>
      <c r="B3001"/>
      <c r="C3001"/>
      <c r="D3001"/>
      <c r="E3001"/>
      <c r="F3001"/>
      <c r="G3001"/>
      <c r="H3001"/>
      <c r="I3001"/>
      <c r="J3001"/>
      <c r="K3001"/>
      <c r="L3001"/>
      <c r="M3001"/>
      <c r="N3001"/>
      <c r="O3001"/>
      <c r="P3001" s="31"/>
    </row>
    <row r="3002" spans="1:16" ht="15" x14ac:dyDescent="0.25">
      <c r="A3002"/>
      <c r="B3002"/>
      <c r="C3002"/>
      <c r="D3002"/>
      <c r="E3002"/>
      <c r="F3002"/>
      <c r="G3002"/>
      <c r="H3002"/>
      <c r="I3002"/>
      <c r="J3002"/>
      <c r="K3002"/>
      <c r="L3002"/>
      <c r="M3002"/>
      <c r="N3002"/>
      <c r="O3002"/>
      <c r="P3002" s="31"/>
    </row>
    <row r="3003" spans="1:16" ht="15" x14ac:dyDescent="0.25">
      <c r="A3003"/>
      <c r="B3003"/>
      <c r="C3003"/>
      <c r="D3003"/>
      <c r="E3003"/>
      <c r="F3003"/>
      <c r="G3003"/>
      <c r="H3003"/>
      <c r="I3003"/>
      <c r="J3003"/>
      <c r="K3003"/>
      <c r="L3003"/>
      <c r="M3003"/>
      <c r="N3003"/>
      <c r="O3003"/>
      <c r="P3003" s="31"/>
    </row>
    <row r="3004" spans="1:16" ht="15" x14ac:dyDescent="0.25">
      <c r="A3004"/>
      <c r="B3004"/>
      <c r="C3004"/>
      <c r="D3004"/>
      <c r="E3004"/>
      <c r="F3004"/>
      <c r="G3004"/>
      <c r="H3004"/>
      <c r="I3004"/>
      <c r="J3004"/>
      <c r="K3004"/>
      <c r="L3004"/>
      <c r="M3004"/>
      <c r="N3004"/>
      <c r="O3004"/>
      <c r="P3004" s="31"/>
    </row>
    <row r="3005" spans="1:16" ht="15" x14ac:dyDescent="0.25">
      <c r="A3005"/>
      <c r="B3005"/>
      <c r="C3005"/>
      <c r="D3005"/>
      <c r="E3005"/>
      <c r="F3005"/>
      <c r="G3005"/>
      <c r="H3005"/>
      <c r="I3005"/>
      <c r="J3005"/>
      <c r="K3005"/>
      <c r="L3005"/>
      <c r="M3005"/>
      <c r="N3005"/>
      <c r="O3005"/>
      <c r="P3005" s="31"/>
    </row>
    <row r="3006" spans="1:16" ht="15" x14ac:dyDescent="0.25">
      <c r="A3006"/>
      <c r="B3006"/>
      <c r="C3006"/>
      <c r="D3006"/>
      <c r="E3006"/>
      <c r="F3006"/>
      <c r="G3006"/>
      <c r="H3006"/>
      <c r="I3006"/>
      <c r="J3006"/>
      <c r="K3006"/>
      <c r="L3006"/>
      <c r="M3006"/>
      <c r="N3006"/>
      <c r="O3006"/>
      <c r="P3006" s="31"/>
    </row>
    <row r="3007" spans="1:16" ht="15" x14ac:dyDescent="0.25">
      <c r="A3007"/>
      <c r="B3007"/>
      <c r="C3007"/>
      <c r="D3007"/>
      <c r="E3007"/>
      <c r="F3007"/>
      <c r="G3007"/>
      <c r="H3007"/>
      <c r="I3007"/>
      <c r="J3007"/>
      <c r="K3007"/>
      <c r="L3007"/>
      <c r="M3007"/>
      <c r="N3007"/>
      <c r="O3007"/>
      <c r="P3007" s="31"/>
    </row>
    <row r="3008" spans="1:16" ht="15" x14ac:dyDescent="0.25">
      <c r="A3008"/>
      <c r="B3008"/>
      <c r="C3008"/>
      <c r="D3008"/>
      <c r="E3008"/>
      <c r="F3008"/>
      <c r="G3008"/>
      <c r="H3008"/>
      <c r="I3008"/>
      <c r="J3008"/>
      <c r="K3008"/>
      <c r="L3008"/>
      <c r="M3008"/>
      <c r="N3008"/>
      <c r="O3008"/>
      <c r="P3008" s="31"/>
    </row>
    <row r="3009" spans="1:16" ht="15" x14ac:dyDescent="0.25">
      <c r="A3009"/>
      <c r="B3009"/>
      <c r="C3009"/>
      <c r="D3009"/>
      <c r="E3009"/>
      <c r="F3009"/>
      <c r="G3009"/>
      <c r="H3009"/>
      <c r="I3009"/>
      <c r="J3009"/>
      <c r="K3009"/>
      <c r="L3009"/>
      <c r="M3009"/>
      <c r="N3009"/>
      <c r="O3009"/>
      <c r="P3009" s="31"/>
    </row>
    <row r="3010" spans="1:16" ht="15" x14ac:dyDescent="0.25">
      <c r="A3010"/>
      <c r="B3010"/>
      <c r="C3010"/>
      <c r="D3010"/>
      <c r="E3010"/>
      <c r="F3010"/>
      <c r="G3010"/>
      <c r="H3010"/>
      <c r="I3010"/>
      <c r="J3010"/>
      <c r="K3010"/>
      <c r="L3010"/>
      <c r="M3010"/>
      <c r="N3010"/>
      <c r="O3010"/>
      <c r="P3010" s="31"/>
    </row>
    <row r="3011" spans="1:16" ht="15" x14ac:dyDescent="0.25">
      <c r="A3011"/>
      <c r="B3011"/>
      <c r="C3011"/>
      <c r="D3011"/>
      <c r="E3011"/>
      <c r="F3011"/>
      <c r="G3011"/>
      <c r="H3011"/>
      <c r="I3011"/>
      <c r="J3011"/>
      <c r="K3011"/>
      <c r="L3011"/>
      <c r="M3011"/>
      <c r="N3011"/>
      <c r="O3011"/>
      <c r="P3011" s="31"/>
    </row>
    <row r="3012" spans="1:16" ht="15" x14ac:dyDescent="0.25">
      <c r="A3012"/>
      <c r="B3012"/>
      <c r="C3012"/>
      <c r="D3012"/>
      <c r="E3012"/>
      <c r="F3012"/>
      <c r="G3012"/>
      <c r="H3012"/>
      <c r="I3012"/>
      <c r="J3012"/>
      <c r="K3012"/>
      <c r="L3012"/>
      <c r="M3012"/>
      <c r="N3012"/>
      <c r="O3012"/>
      <c r="P3012" s="31"/>
    </row>
    <row r="3013" spans="1:16" ht="15" x14ac:dyDescent="0.25">
      <c r="A3013"/>
      <c r="B3013"/>
      <c r="C3013"/>
      <c r="D3013"/>
      <c r="E3013"/>
      <c r="F3013"/>
      <c r="G3013"/>
      <c r="H3013"/>
      <c r="I3013"/>
      <c r="J3013"/>
      <c r="K3013"/>
      <c r="L3013"/>
      <c r="M3013"/>
      <c r="N3013"/>
      <c r="O3013"/>
      <c r="P3013" s="31"/>
    </row>
    <row r="3014" spans="1:16" ht="15" x14ac:dyDescent="0.25">
      <c r="A3014"/>
      <c r="B3014"/>
      <c r="C3014"/>
      <c r="D3014"/>
      <c r="E3014"/>
      <c r="F3014"/>
      <c r="G3014"/>
      <c r="H3014"/>
      <c r="I3014"/>
      <c r="J3014"/>
      <c r="K3014"/>
      <c r="L3014"/>
      <c r="M3014"/>
      <c r="N3014"/>
      <c r="O3014"/>
      <c r="P3014" s="31"/>
    </row>
    <row r="3015" spans="1:16" ht="15" x14ac:dyDescent="0.25">
      <c r="A3015"/>
      <c r="B3015"/>
      <c r="C3015"/>
      <c r="D3015"/>
      <c r="E3015"/>
      <c r="F3015"/>
      <c r="G3015"/>
      <c r="H3015"/>
      <c r="I3015"/>
      <c r="J3015"/>
      <c r="K3015"/>
      <c r="L3015"/>
      <c r="M3015"/>
      <c r="N3015"/>
      <c r="O3015"/>
      <c r="P3015" s="31"/>
    </row>
    <row r="3016" spans="1:16" ht="15" x14ac:dyDescent="0.25">
      <c r="A3016"/>
      <c r="B3016"/>
      <c r="C3016"/>
      <c r="D3016"/>
      <c r="E3016"/>
      <c r="F3016"/>
      <c r="G3016"/>
      <c r="H3016"/>
      <c r="I3016"/>
      <c r="J3016"/>
      <c r="K3016"/>
      <c r="L3016"/>
      <c r="M3016"/>
      <c r="N3016"/>
      <c r="O3016"/>
      <c r="P3016" s="31"/>
    </row>
    <row r="3017" spans="1:16" ht="15" x14ac:dyDescent="0.25">
      <c r="A3017"/>
      <c r="B3017"/>
      <c r="C3017"/>
      <c r="D3017"/>
      <c r="E3017"/>
      <c r="F3017"/>
      <c r="G3017"/>
      <c r="H3017"/>
      <c r="I3017"/>
      <c r="J3017"/>
      <c r="K3017"/>
      <c r="L3017"/>
      <c r="M3017"/>
      <c r="N3017"/>
      <c r="O3017"/>
      <c r="P3017" s="31"/>
    </row>
    <row r="3018" spans="1:16" ht="15" x14ac:dyDescent="0.25">
      <c r="A3018"/>
      <c r="B3018"/>
      <c r="C3018"/>
      <c r="D3018"/>
      <c r="E3018"/>
      <c r="F3018"/>
      <c r="G3018"/>
      <c r="H3018"/>
      <c r="I3018"/>
      <c r="J3018"/>
      <c r="K3018"/>
      <c r="L3018"/>
      <c r="M3018"/>
      <c r="N3018"/>
      <c r="O3018"/>
      <c r="P3018" s="31"/>
    </row>
    <row r="3019" spans="1:16" ht="15" x14ac:dyDescent="0.25">
      <c r="A3019"/>
      <c r="B3019"/>
      <c r="C3019"/>
      <c r="D3019"/>
      <c r="E3019"/>
      <c r="F3019"/>
      <c r="G3019"/>
      <c r="H3019"/>
      <c r="I3019"/>
      <c r="J3019"/>
      <c r="K3019"/>
      <c r="L3019"/>
      <c r="M3019"/>
      <c r="N3019"/>
      <c r="O3019"/>
      <c r="P3019" s="31"/>
    </row>
    <row r="3020" spans="1:16" ht="15" x14ac:dyDescent="0.25">
      <c r="A3020"/>
      <c r="B3020"/>
      <c r="C3020"/>
      <c r="D3020"/>
      <c r="E3020"/>
      <c r="F3020"/>
      <c r="G3020"/>
      <c r="H3020"/>
      <c r="I3020"/>
      <c r="J3020"/>
      <c r="K3020"/>
      <c r="L3020"/>
      <c r="M3020"/>
      <c r="N3020"/>
      <c r="O3020"/>
      <c r="P3020" s="31"/>
    </row>
    <row r="3021" spans="1:16" ht="15" x14ac:dyDescent="0.25">
      <c r="A3021"/>
      <c r="B3021"/>
      <c r="C3021"/>
      <c r="D3021"/>
      <c r="E3021"/>
      <c r="F3021"/>
      <c r="G3021"/>
      <c r="H3021"/>
      <c r="I3021"/>
      <c r="J3021"/>
      <c r="K3021"/>
      <c r="L3021"/>
      <c r="M3021"/>
      <c r="N3021"/>
      <c r="O3021"/>
      <c r="P3021" s="31"/>
    </row>
    <row r="3022" spans="1:16" ht="15" x14ac:dyDescent="0.25">
      <c r="A3022"/>
      <c r="B3022"/>
      <c r="C3022"/>
      <c r="D3022"/>
      <c r="E3022"/>
      <c r="F3022"/>
      <c r="G3022"/>
      <c r="H3022"/>
      <c r="I3022"/>
      <c r="J3022"/>
      <c r="K3022"/>
      <c r="L3022"/>
      <c r="M3022"/>
      <c r="N3022"/>
      <c r="O3022"/>
      <c r="P3022" s="31"/>
    </row>
    <row r="3023" spans="1:16" ht="15" x14ac:dyDescent="0.25">
      <c r="A3023"/>
      <c r="B3023"/>
      <c r="C3023"/>
      <c r="D3023"/>
      <c r="E3023"/>
      <c r="F3023"/>
      <c r="G3023"/>
      <c r="H3023"/>
      <c r="I3023"/>
      <c r="J3023"/>
      <c r="K3023"/>
      <c r="L3023"/>
      <c r="M3023"/>
      <c r="N3023"/>
      <c r="O3023"/>
      <c r="P3023" s="31"/>
    </row>
    <row r="3024" spans="1:16" ht="15" x14ac:dyDescent="0.25">
      <c r="A3024"/>
      <c r="B3024"/>
      <c r="C3024"/>
      <c r="D3024"/>
      <c r="E3024"/>
      <c r="F3024"/>
      <c r="G3024"/>
      <c r="H3024"/>
      <c r="I3024"/>
      <c r="J3024"/>
      <c r="K3024"/>
      <c r="L3024"/>
      <c r="M3024"/>
      <c r="N3024"/>
      <c r="O3024"/>
      <c r="P3024" s="31"/>
    </row>
    <row r="3025" spans="1:16" ht="15" x14ac:dyDescent="0.25">
      <c r="A3025"/>
      <c r="B3025"/>
      <c r="C3025"/>
      <c r="D3025"/>
      <c r="E3025"/>
      <c r="F3025"/>
      <c r="G3025"/>
      <c r="H3025"/>
      <c r="I3025"/>
      <c r="J3025"/>
      <c r="K3025"/>
      <c r="L3025"/>
      <c r="M3025"/>
      <c r="N3025"/>
      <c r="O3025"/>
      <c r="P3025" s="31"/>
    </row>
    <row r="3026" spans="1:16" ht="15" x14ac:dyDescent="0.25">
      <c r="A3026"/>
      <c r="B3026"/>
      <c r="C3026"/>
      <c r="D3026"/>
      <c r="E3026"/>
      <c r="F3026"/>
      <c r="G3026"/>
      <c r="H3026"/>
      <c r="I3026"/>
      <c r="J3026"/>
      <c r="K3026"/>
      <c r="L3026"/>
      <c r="M3026"/>
      <c r="N3026"/>
      <c r="O3026"/>
      <c r="P3026" s="31"/>
    </row>
    <row r="3027" spans="1:16" ht="15" x14ac:dyDescent="0.25">
      <c r="A3027"/>
      <c r="B3027"/>
      <c r="C3027"/>
      <c r="D3027"/>
      <c r="E3027"/>
      <c r="F3027"/>
      <c r="G3027"/>
      <c r="H3027"/>
      <c r="I3027"/>
      <c r="J3027"/>
      <c r="K3027"/>
      <c r="L3027"/>
      <c r="M3027"/>
      <c r="N3027"/>
      <c r="O3027"/>
      <c r="P3027" s="31"/>
    </row>
    <row r="3028" spans="1:16" ht="15" x14ac:dyDescent="0.25">
      <c r="A3028"/>
      <c r="B3028"/>
      <c r="C3028"/>
      <c r="D3028"/>
      <c r="E3028"/>
      <c r="F3028"/>
      <c r="G3028"/>
      <c r="H3028"/>
      <c r="I3028"/>
      <c r="J3028"/>
      <c r="K3028"/>
      <c r="L3028"/>
      <c r="M3028"/>
      <c r="N3028"/>
      <c r="O3028"/>
      <c r="P3028" s="31"/>
    </row>
    <row r="3029" spans="1:16" ht="15" x14ac:dyDescent="0.25">
      <c r="A3029"/>
      <c r="B3029"/>
      <c r="C3029"/>
      <c r="D3029"/>
      <c r="E3029"/>
      <c r="F3029"/>
      <c r="G3029"/>
      <c r="H3029"/>
      <c r="I3029"/>
      <c r="J3029"/>
      <c r="K3029"/>
      <c r="L3029"/>
      <c r="M3029"/>
      <c r="N3029"/>
      <c r="O3029"/>
      <c r="P3029" s="31"/>
    </row>
    <row r="3030" spans="1:16" ht="15" x14ac:dyDescent="0.25">
      <c r="A3030"/>
      <c r="B3030"/>
      <c r="C3030"/>
      <c r="D3030"/>
      <c r="E3030"/>
      <c r="F3030"/>
      <c r="G3030"/>
      <c r="H3030"/>
      <c r="I3030"/>
      <c r="J3030"/>
      <c r="K3030"/>
      <c r="L3030"/>
      <c r="M3030"/>
      <c r="N3030"/>
      <c r="O3030"/>
      <c r="P3030" s="31"/>
    </row>
    <row r="3031" spans="1:16" ht="15" x14ac:dyDescent="0.25">
      <c r="A3031"/>
      <c r="B3031"/>
      <c r="C3031"/>
      <c r="D3031"/>
      <c r="E3031"/>
      <c r="F3031"/>
      <c r="G3031"/>
      <c r="H3031"/>
      <c r="I3031"/>
      <c r="J3031"/>
      <c r="K3031"/>
      <c r="L3031"/>
      <c r="M3031"/>
      <c r="N3031"/>
      <c r="O3031"/>
      <c r="P3031" s="31"/>
    </row>
    <row r="3032" spans="1:16" ht="15" x14ac:dyDescent="0.25">
      <c r="A3032"/>
      <c r="B3032"/>
      <c r="C3032"/>
      <c r="D3032"/>
      <c r="E3032"/>
      <c r="F3032"/>
      <c r="G3032"/>
      <c r="H3032"/>
      <c r="I3032"/>
      <c r="J3032"/>
      <c r="K3032"/>
      <c r="L3032"/>
      <c r="M3032"/>
      <c r="N3032"/>
      <c r="O3032"/>
      <c r="P3032" s="31"/>
    </row>
    <row r="3033" spans="1:16" ht="15" x14ac:dyDescent="0.25">
      <c r="A3033"/>
      <c r="B3033"/>
      <c r="C3033"/>
      <c r="D3033"/>
      <c r="E3033"/>
      <c r="F3033"/>
      <c r="G3033"/>
      <c r="H3033"/>
      <c r="I3033"/>
      <c r="J3033"/>
      <c r="K3033"/>
      <c r="L3033"/>
      <c r="M3033"/>
      <c r="N3033"/>
      <c r="O3033"/>
      <c r="P3033" s="31"/>
    </row>
    <row r="3034" spans="1:16" ht="15" x14ac:dyDescent="0.25">
      <c r="A3034"/>
      <c r="B3034"/>
      <c r="C3034"/>
      <c r="D3034"/>
      <c r="E3034"/>
      <c r="F3034"/>
      <c r="G3034"/>
      <c r="H3034"/>
      <c r="I3034"/>
      <c r="J3034"/>
      <c r="K3034"/>
      <c r="L3034"/>
      <c r="M3034"/>
      <c r="N3034"/>
      <c r="O3034"/>
      <c r="P3034" s="31"/>
    </row>
    <row r="3035" spans="1:16" ht="15" x14ac:dyDescent="0.25">
      <c r="A3035"/>
      <c r="B3035"/>
      <c r="C3035"/>
      <c r="D3035"/>
      <c r="E3035"/>
      <c r="F3035"/>
      <c r="G3035"/>
      <c r="H3035"/>
      <c r="I3035"/>
      <c r="J3035"/>
      <c r="K3035"/>
      <c r="L3035"/>
      <c r="M3035"/>
      <c r="N3035"/>
      <c r="O3035"/>
      <c r="P3035" s="31"/>
    </row>
    <row r="3036" spans="1:16" ht="15" x14ac:dyDescent="0.25">
      <c r="A3036"/>
      <c r="B3036"/>
      <c r="C3036"/>
      <c r="D3036"/>
      <c r="E3036"/>
      <c r="F3036"/>
      <c r="G3036"/>
      <c r="H3036"/>
      <c r="I3036"/>
      <c r="J3036"/>
      <c r="K3036"/>
      <c r="L3036"/>
      <c r="M3036"/>
      <c r="N3036"/>
      <c r="O3036"/>
      <c r="P3036" s="31"/>
    </row>
    <row r="3037" spans="1:16" ht="15" x14ac:dyDescent="0.25">
      <c r="A3037"/>
      <c r="B3037"/>
      <c r="C3037"/>
      <c r="D3037"/>
      <c r="E3037"/>
      <c r="F3037"/>
      <c r="G3037"/>
      <c r="H3037"/>
      <c r="I3037"/>
      <c r="J3037"/>
      <c r="K3037"/>
      <c r="L3037"/>
      <c r="M3037"/>
      <c r="N3037"/>
      <c r="O3037"/>
      <c r="P3037" s="31"/>
    </row>
    <row r="3038" spans="1:16" ht="15" x14ac:dyDescent="0.25">
      <c r="A3038"/>
      <c r="B3038"/>
      <c r="C3038"/>
      <c r="D3038"/>
      <c r="E3038"/>
      <c r="F3038"/>
      <c r="G3038"/>
      <c r="H3038"/>
      <c r="I3038"/>
      <c r="J3038"/>
      <c r="K3038"/>
      <c r="L3038"/>
      <c r="M3038"/>
      <c r="N3038"/>
      <c r="O3038"/>
      <c r="P3038" s="31"/>
    </row>
    <row r="3039" spans="1:16" ht="15" x14ac:dyDescent="0.25">
      <c r="A3039"/>
      <c r="B3039"/>
      <c r="C3039"/>
      <c r="D3039"/>
      <c r="E3039"/>
      <c r="F3039"/>
      <c r="G3039"/>
      <c r="H3039"/>
      <c r="I3039"/>
      <c r="J3039"/>
      <c r="K3039"/>
      <c r="L3039"/>
      <c r="M3039"/>
      <c r="N3039"/>
      <c r="O3039"/>
      <c r="P3039" s="31"/>
    </row>
    <row r="3040" spans="1:16" ht="15" x14ac:dyDescent="0.25">
      <c r="A3040"/>
      <c r="B3040"/>
      <c r="C3040"/>
      <c r="D3040"/>
      <c r="E3040"/>
      <c r="F3040"/>
      <c r="G3040"/>
      <c r="H3040"/>
      <c r="I3040"/>
      <c r="J3040"/>
      <c r="K3040"/>
      <c r="L3040"/>
      <c r="M3040"/>
      <c r="N3040"/>
      <c r="O3040"/>
      <c r="P3040" s="31"/>
    </row>
    <row r="3041" spans="1:16" ht="15" x14ac:dyDescent="0.25">
      <c r="A3041"/>
      <c r="B3041"/>
      <c r="C3041"/>
      <c r="D3041"/>
      <c r="E3041"/>
      <c r="F3041"/>
      <c r="G3041"/>
      <c r="H3041"/>
      <c r="I3041"/>
      <c r="J3041"/>
      <c r="K3041"/>
      <c r="L3041"/>
      <c r="M3041"/>
      <c r="N3041"/>
      <c r="O3041"/>
      <c r="P3041" s="31"/>
    </row>
    <row r="3042" spans="1:16" ht="15" x14ac:dyDescent="0.25">
      <c r="A3042"/>
      <c r="B3042"/>
      <c r="C3042"/>
      <c r="D3042"/>
      <c r="E3042"/>
      <c r="F3042"/>
      <c r="G3042"/>
      <c r="H3042"/>
      <c r="I3042"/>
      <c r="J3042"/>
      <c r="K3042"/>
      <c r="L3042"/>
      <c r="M3042"/>
      <c r="N3042"/>
      <c r="O3042"/>
      <c r="P3042" s="31"/>
    </row>
    <row r="3043" spans="1:16" ht="15" x14ac:dyDescent="0.25">
      <c r="A3043"/>
      <c r="B3043"/>
      <c r="C3043"/>
      <c r="D3043"/>
      <c r="E3043"/>
      <c r="F3043"/>
      <c r="G3043"/>
      <c r="H3043"/>
      <c r="I3043"/>
      <c r="J3043"/>
      <c r="K3043"/>
      <c r="L3043"/>
      <c r="M3043"/>
      <c r="N3043"/>
      <c r="O3043"/>
      <c r="P3043" s="31"/>
    </row>
    <row r="3044" spans="1:16" ht="15" x14ac:dyDescent="0.25">
      <c r="A3044"/>
      <c r="B3044"/>
      <c r="C3044"/>
      <c r="D3044"/>
      <c r="E3044"/>
      <c r="F3044"/>
      <c r="G3044"/>
      <c r="H3044"/>
      <c r="I3044"/>
      <c r="J3044"/>
      <c r="K3044"/>
      <c r="L3044"/>
      <c r="M3044"/>
      <c r="N3044"/>
      <c r="O3044"/>
      <c r="P3044" s="31"/>
    </row>
    <row r="3045" spans="1:16" ht="15" x14ac:dyDescent="0.25">
      <c r="A3045"/>
      <c r="B3045"/>
      <c r="C3045"/>
      <c r="D3045"/>
      <c r="E3045"/>
      <c r="F3045"/>
      <c r="G3045"/>
      <c r="H3045"/>
      <c r="I3045"/>
      <c r="J3045"/>
      <c r="K3045"/>
      <c r="L3045"/>
      <c r="M3045"/>
      <c r="N3045"/>
      <c r="O3045"/>
      <c r="P3045" s="31"/>
    </row>
    <row r="3046" spans="1:16" ht="15" x14ac:dyDescent="0.25">
      <c r="A3046"/>
      <c r="B3046"/>
      <c r="C3046"/>
      <c r="D3046"/>
      <c r="E3046"/>
      <c r="F3046"/>
      <c r="G3046"/>
      <c r="H3046"/>
      <c r="I3046"/>
      <c r="J3046"/>
      <c r="K3046"/>
      <c r="L3046"/>
      <c r="M3046"/>
      <c r="N3046"/>
      <c r="O3046"/>
      <c r="P3046" s="31"/>
    </row>
    <row r="3047" spans="1:16" ht="15" x14ac:dyDescent="0.25">
      <c r="A3047"/>
      <c r="B3047"/>
      <c r="C3047"/>
      <c r="D3047"/>
      <c r="E3047"/>
      <c r="F3047"/>
      <c r="G3047"/>
      <c r="H3047"/>
      <c r="I3047"/>
      <c r="J3047"/>
      <c r="K3047"/>
      <c r="L3047"/>
      <c r="M3047"/>
      <c r="N3047"/>
      <c r="O3047"/>
      <c r="P3047" s="31"/>
    </row>
    <row r="3048" spans="1:16" ht="15" x14ac:dyDescent="0.25">
      <c r="A3048"/>
      <c r="B3048"/>
      <c r="C3048"/>
      <c r="D3048"/>
      <c r="E3048"/>
      <c r="F3048"/>
      <c r="G3048"/>
      <c r="H3048"/>
      <c r="I3048"/>
      <c r="J3048"/>
      <c r="K3048"/>
      <c r="L3048"/>
      <c r="M3048"/>
      <c r="N3048"/>
      <c r="O3048"/>
      <c r="P3048" s="31"/>
    </row>
    <row r="3049" spans="1:16" ht="15" x14ac:dyDescent="0.25">
      <c r="A3049"/>
      <c r="B3049"/>
      <c r="C3049"/>
      <c r="D3049"/>
      <c r="E3049"/>
      <c r="F3049"/>
      <c r="G3049"/>
      <c r="H3049"/>
      <c r="I3049"/>
      <c r="J3049"/>
      <c r="K3049"/>
      <c r="L3049"/>
      <c r="M3049"/>
      <c r="N3049"/>
      <c r="O3049"/>
      <c r="P3049" s="31"/>
    </row>
    <row r="3050" spans="1:16" ht="15" x14ac:dyDescent="0.25">
      <c r="A3050"/>
      <c r="B3050"/>
      <c r="C3050"/>
      <c r="D3050"/>
      <c r="E3050"/>
      <c r="F3050"/>
      <c r="G3050"/>
      <c r="H3050"/>
      <c r="I3050"/>
      <c r="J3050"/>
      <c r="K3050"/>
      <c r="L3050"/>
      <c r="M3050"/>
      <c r="N3050"/>
      <c r="O3050"/>
      <c r="P3050" s="31"/>
    </row>
    <row r="3051" spans="1:16" ht="15" x14ac:dyDescent="0.25">
      <c r="A3051"/>
      <c r="B3051"/>
      <c r="C3051"/>
      <c r="D3051"/>
      <c r="E3051"/>
      <c r="F3051"/>
      <c r="G3051"/>
      <c r="H3051"/>
      <c r="I3051"/>
      <c r="J3051"/>
      <c r="K3051"/>
      <c r="L3051"/>
      <c r="M3051"/>
      <c r="N3051"/>
      <c r="O3051"/>
      <c r="P3051" s="31"/>
    </row>
    <row r="3052" spans="1:16" ht="15" x14ac:dyDescent="0.25">
      <c r="A3052"/>
      <c r="B3052"/>
      <c r="C3052"/>
      <c r="D3052"/>
      <c r="E3052"/>
      <c r="F3052"/>
      <c r="G3052"/>
      <c r="H3052"/>
      <c r="I3052"/>
      <c r="J3052"/>
      <c r="K3052"/>
      <c r="L3052"/>
      <c r="M3052"/>
      <c r="N3052"/>
      <c r="O3052"/>
      <c r="P3052" s="31"/>
    </row>
    <row r="3053" spans="1:16" ht="15" x14ac:dyDescent="0.25">
      <c r="A3053"/>
      <c r="B3053"/>
      <c r="C3053"/>
      <c r="D3053"/>
      <c r="E3053"/>
      <c r="F3053"/>
      <c r="G3053"/>
      <c r="H3053"/>
      <c r="I3053"/>
      <c r="J3053"/>
      <c r="K3053"/>
      <c r="L3053"/>
      <c r="M3053"/>
      <c r="N3053"/>
      <c r="O3053"/>
      <c r="P3053" s="31"/>
    </row>
    <row r="3054" spans="1:16" ht="15" x14ac:dyDescent="0.25">
      <c r="A3054"/>
      <c r="B3054"/>
      <c r="C3054"/>
      <c r="D3054"/>
      <c r="E3054"/>
      <c r="F3054"/>
      <c r="G3054"/>
      <c r="H3054"/>
      <c r="I3054"/>
      <c r="J3054"/>
      <c r="K3054"/>
      <c r="L3054"/>
      <c r="M3054"/>
      <c r="N3054"/>
      <c r="O3054"/>
      <c r="P3054" s="31"/>
    </row>
    <row r="3055" spans="1:16" ht="15" x14ac:dyDescent="0.25">
      <c r="A3055"/>
      <c r="B3055"/>
      <c r="C3055"/>
      <c r="D3055"/>
      <c r="E3055"/>
      <c r="F3055"/>
      <c r="G3055"/>
      <c r="H3055"/>
      <c r="I3055"/>
      <c r="J3055"/>
      <c r="K3055"/>
      <c r="L3055"/>
      <c r="M3055"/>
      <c r="N3055"/>
      <c r="O3055"/>
      <c r="P3055" s="31"/>
    </row>
    <row r="3056" spans="1:16" ht="15" x14ac:dyDescent="0.25">
      <c r="A3056"/>
      <c r="B3056"/>
      <c r="C3056"/>
      <c r="D3056"/>
      <c r="E3056"/>
      <c r="F3056"/>
      <c r="G3056"/>
      <c r="H3056"/>
      <c r="I3056"/>
      <c r="J3056"/>
      <c r="K3056"/>
      <c r="L3056"/>
      <c r="M3056"/>
      <c r="N3056"/>
      <c r="O3056"/>
      <c r="P3056" s="31"/>
    </row>
    <row r="3057" spans="1:16" ht="15" x14ac:dyDescent="0.25">
      <c r="A3057"/>
      <c r="B3057"/>
      <c r="C3057"/>
      <c r="D3057"/>
      <c r="E3057"/>
      <c r="F3057"/>
      <c r="G3057"/>
      <c r="H3057"/>
      <c r="I3057"/>
      <c r="J3057"/>
      <c r="K3057"/>
      <c r="L3057"/>
      <c r="M3057"/>
      <c r="N3057"/>
      <c r="O3057"/>
      <c r="P3057" s="31"/>
    </row>
    <row r="3058" spans="1:16" ht="15" x14ac:dyDescent="0.25">
      <c r="A3058"/>
      <c r="B3058"/>
      <c r="C3058"/>
      <c r="D3058"/>
      <c r="E3058"/>
      <c r="F3058"/>
      <c r="G3058"/>
      <c r="H3058"/>
      <c r="I3058"/>
      <c r="J3058"/>
      <c r="K3058"/>
      <c r="L3058"/>
      <c r="M3058"/>
      <c r="N3058"/>
      <c r="O3058"/>
      <c r="P3058" s="31"/>
    </row>
    <row r="3059" spans="1:16" ht="15" x14ac:dyDescent="0.25">
      <c r="A3059"/>
      <c r="B3059"/>
      <c r="C3059"/>
      <c r="D3059"/>
      <c r="E3059"/>
      <c r="F3059"/>
      <c r="G3059"/>
      <c r="H3059"/>
      <c r="I3059"/>
      <c r="J3059"/>
      <c r="K3059"/>
      <c r="L3059"/>
      <c r="M3059"/>
      <c r="N3059"/>
      <c r="O3059"/>
      <c r="P3059" s="31"/>
    </row>
    <row r="3060" spans="1:16" ht="15" x14ac:dyDescent="0.25">
      <c r="A3060"/>
      <c r="B3060"/>
      <c r="C3060"/>
      <c r="D3060"/>
      <c r="E3060"/>
      <c r="F3060"/>
      <c r="G3060"/>
      <c r="H3060"/>
      <c r="I3060"/>
      <c r="J3060"/>
      <c r="K3060"/>
      <c r="L3060"/>
      <c r="M3060"/>
      <c r="N3060"/>
      <c r="O3060"/>
      <c r="P3060" s="31"/>
    </row>
    <row r="3061" spans="1:16" ht="15" x14ac:dyDescent="0.25">
      <c r="A3061"/>
      <c r="B3061"/>
      <c r="C3061"/>
      <c r="D3061"/>
      <c r="E3061"/>
      <c r="F3061"/>
      <c r="G3061"/>
      <c r="H3061"/>
      <c r="I3061"/>
      <c r="J3061"/>
      <c r="K3061"/>
      <c r="L3061"/>
      <c r="M3061"/>
      <c r="N3061"/>
      <c r="O3061"/>
      <c r="P3061" s="31"/>
    </row>
    <row r="3062" spans="1:16" ht="15" x14ac:dyDescent="0.25">
      <c r="A3062"/>
      <c r="B3062"/>
      <c r="C3062"/>
      <c r="D3062"/>
      <c r="E3062"/>
      <c r="F3062"/>
      <c r="G3062"/>
      <c r="H3062"/>
      <c r="I3062"/>
      <c r="J3062"/>
      <c r="K3062"/>
      <c r="L3062"/>
      <c r="M3062"/>
      <c r="N3062"/>
      <c r="O3062"/>
      <c r="P3062" s="31"/>
    </row>
    <row r="3063" spans="1:16" ht="15" x14ac:dyDescent="0.25">
      <c r="A3063"/>
      <c r="B3063"/>
      <c r="C3063"/>
      <c r="D3063"/>
      <c r="E3063"/>
      <c r="F3063"/>
      <c r="G3063"/>
      <c r="H3063"/>
      <c r="I3063"/>
      <c r="J3063"/>
      <c r="K3063"/>
      <c r="L3063"/>
      <c r="M3063"/>
      <c r="N3063"/>
      <c r="O3063"/>
      <c r="P3063" s="31"/>
    </row>
    <row r="3064" spans="1:16" ht="15" x14ac:dyDescent="0.25">
      <c r="A3064"/>
      <c r="B3064"/>
      <c r="C3064"/>
      <c r="D3064"/>
      <c r="E3064"/>
      <c r="F3064"/>
      <c r="G3064"/>
      <c r="H3064"/>
      <c r="I3064"/>
      <c r="J3064"/>
      <c r="K3064"/>
      <c r="L3064"/>
      <c r="M3064"/>
      <c r="N3064"/>
      <c r="O3064"/>
      <c r="P3064" s="31"/>
    </row>
    <row r="3065" spans="1:16" ht="15" x14ac:dyDescent="0.25">
      <c r="A3065"/>
      <c r="B3065"/>
      <c r="C3065"/>
      <c r="D3065"/>
      <c r="E3065"/>
      <c r="F3065"/>
      <c r="G3065"/>
      <c r="H3065"/>
      <c r="I3065"/>
      <c r="J3065"/>
      <c r="K3065"/>
      <c r="L3065"/>
      <c r="M3065"/>
      <c r="N3065"/>
      <c r="O3065"/>
      <c r="P3065" s="31"/>
    </row>
    <row r="3066" spans="1:16" ht="15" x14ac:dyDescent="0.25">
      <c r="A3066"/>
      <c r="B3066"/>
      <c r="C3066"/>
      <c r="D3066"/>
      <c r="E3066"/>
      <c r="F3066"/>
      <c r="G3066"/>
      <c r="H3066"/>
      <c r="I3066"/>
      <c r="J3066"/>
      <c r="K3066"/>
      <c r="L3066"/>
      <c r="M3066"/>
      <c r="N3066"/>
      <c r="O3066"/>
      <c r="P3066" s="31"/>
    </row>
    <row r="3067" spans="1:16" ht="15" x14ac:dyDescent="0.25">
      <c r="A3067"/>
      <c r="B3067"/>
      <c r="C3067"/>
      <c r="D3067"/>
      <c r="E3067"/>
      <c r="F3067"/>
      <c r="G3067"/>
      <c r="H3067"/>
      <c r="I3067"/>
      <c r="J3067"/>
      <c r="K3067"/>
      <c r="L3067"/>
      <c r="M3067"/>
      <c r="N3067"/>
      <c r="O3067"/>
      <c r="P3067" s="31"/>
    </row>
    <row r="3068" spans="1:16" ht="15" x14ac:dyDescent="0.25">
      <c r="A3068"/>
      <c r="B3068"/>
      <c r="C3068"/>
      <c r="D3068"/>
      <c r="E3068"/>
      <c r="F3068"/>
      <c r="G3068"/>
      <c r="H3068"/>
      <c r="I3068"/>
      <c r="J3068"/>
      <c r="K3068"/>
      <c r="L3068"/>
      <c r="M3068"/>
      <c r="N3068"/>
      <c r="O3068"/>
      <c r="P3068" s="31"/>
    </row>
    <row r="3069" spans="1:16" ht="15" x14ac:dyDescent="0.25">
      <c r="A3069"/>
      <c r="B3069"/>
      <c r="C3069"/>
      <c r="D3069"/>
      <c r="E3069"/>
      <c r="F3069"/>
      <c r="G3069"/>
      <c r="H3069"/>
      <c r="I3069"/>
      <c r="J3069"/>
      <c r="K3069"/>
      <c r="L3069"/>
      <c r="M3069"/>
      <c r="N3069"/>
      <c r="O3069"/>
      <c r="P3069" s="31"/>
    </row>
    <row r="3070" spans="1:16" ht="15" x14ac:dyDescent="0.25">
      <c r="A3070"/>
      <c r="B3070"/>
      <c r="C3070"/>
      <c r="D3070"/>
      <c r="E3070"/>
      <c r="F3070"/>
      <c r="G3070"/>
      <c r="H3070"/>
      <c r="I3070"/>
      <c r="J3070"/>
      <c r="K3070"/>
      <c r="L3070"/>
      <c r="M3070"/>
      <c r="N3070"/>
      <c r="O3070"/>
      <c r="P3070" s="31"/>
    </row>
    <row r="3071" spans="1:16" ht="15" x14ac:dyDescent="0.25">
      <c r="A3071"/>
      <c r="B3071"/>
      <c r="C3071"/>
      <c r="D3071"/>
      <c r="E3071"/>
      <c r="F3071"/>
      <c r="G3071"/>
      <c r="H3071"/>
      <c r="I3071"/>
      <c r="J3071"/>
      <c r="K3071"/>
      <c r="L3071"/>
      <c r="M3071"/>
      <c r="N3071"/>
      <c r="O3071"/>
      <c r="P3071" s="31"/>
    </row>
    <row r="3072" spans="1:16" ht="15" x14ac:dyDescent="0.25">
      <c r="A3072"/>
      <c r="B3072"/>
      <c r="C3072"/>
      <c r="D3072"/>
      <c r="E3072"/>
      <c r="F3072"/>
      <c r="G3072"/>
      <c r="H3072"/>
      <c r="I3072"/>
      <c r="J3072"/>
      <c r="K3072"/>
      <c r="L3072"/>
      <c r="M3072"/>
      <c r="N3072"/>
      <c r="O3072"/>
      <c r="P3072" s="31"/>
    </row>
    <row r="3073" spans="1:16" ht="15" x14ac:dyDescent="0.25">
      <c r="A3073"/>
      <c r="B3073"/>
      <c r="C3073"/>
      <c r="D3073"/>
      <c r="E3073"/>
      <c r="F3073"/>
      <c r="G3073"/>
      <c r="H3073"/>
      <c r="I3073"/>
      <c r="J3073"/>
      <c r="K3073"/>
      <c r="L3073"/>
      <c r="M3073"/>
      <c r="N3073"/>
      <c r="O3073"/>
      <c r="P3073" s="31"/>
    </row>
    <row r="3074" spans="1:16" ht="15" x14ac:dyDescent="0.25">
      <c r="A3074"/>
      <c r="B3074"/>
      <c r="C3074"/>
      <c r="D3074"/>
      <c r="E3074"/>
      <c r="F3074"/>
      <c r="G3074"/>
      <c r="H3074"/>
      <c r="I3074"/>
      <c r="J3074"/>
      <c r="K3074"/>
      <c r="L3074"/>
      <c r="M3074"/>
      <c r="N3074"/>
      <c r="O3074"/>
      <c r="P3074" s="31"/>
    </row>
    <row r="3075" spans="1:16" ht="15" x14ac:dyDescent="0.25">
      <c r="A3075"/>
      <c r="B3075"/>
      <c r="C3075"/>
      <c r="D3075"/>
      <c r="E3075"/>
      <c r="F3075"/>
      <c r="G3075"/>
      <c r="H3075"/>
      <c r="I3075"/>
      <c r="J3075"/>
      <c r="K3075"/>
      <c r="L3075"/>
      <c r="M3075"/>
      <c r="N3075"/>
      <c r="O3075"/>
      <c r="P3075" s="31"/>
    </row>
    <row r="3076" spans="1:16" ht="15" x14ac:dyDescent="0.25">
      <c r="A3076"/>
      <c r="B3076"/>
      <c r="C3076"/>
      <c r="D3076"/>
      <c r="E3076"/>
      <c r="F3076"/>
      <c r="G3076"/>
      <c r="H3076"/>
      <c r="I3076"/>
      <c r="J3076"/>
      <c r="K3076"/>
      <c r="L3076"/>
      <c r="M3076"/>
      <c r="N3076"/>
      <c r="O3076"/>
      <c r="P3076" s="31"/>
    </row>
    <row r="3077" spans="1:16" ht="15" x14ac:dyDescent="0.25">
      <c r="A3077"/>
      <c r="B3077"/>
      <c r="C3077"/>
      <c r="D3077"/>
      <c r="E3077"/>
      <c r="F3077"/>
      <c r="G3077"/>
      <c r="H3077"/>
      <c r="I3077"/>
      <c r="J3077"/>
      <c r="K3077"/>
      <c r="L3077"/>
      <c r="M3077"/>
      <c r="N3077"/>
      <c r="O3077"/>
      <c r="P3077" s="31"/>
    </row>
    <row r="3078" spans="1:16" ht="15" x14ac:dyDescent="0.25">
      <c r="A3078"/>
      <c r="B3078"/>
      <c r="C3078"/>
      <c r="D3078"/>
      <c r="E3078"/>
      <c r="F3078"/>
      <c r="G3078"/>
      <c r="H3078"/>
      <c r="I3078"/>
      <c r="J3078"/>
      <c r="K3078"/>
      <c r="L3078"/>
      <c r="M3078"/>
      <c r="N3078"/>
      <c r="O3078"/>
      <c r="P3078" s="31"/>
    </row>
    <row r="3079" spans="1:16" ht="15" x14ac:dyDescent="0.25">
      <c r="A3079"/>
      <c r="B3079"/>
      <c r="C3079"/>
      <c r="D3079"/>
      <c r="E3079"/>
      <c r="F3079"/>
      <c r="G3079"/>
      <c r="H3079"/>
      <c r="I3079"/>
      <c r="J3079"/>
      <c r="K3079"/>
      <c r="L3079"/>
      <c r="M3079"/>
      <c r="N3079"/>
      <c r="O3079"/>
      <c r="P3079" s="31"/>
    </row>
    <row r="3080" spans="1:16" ht="15" x14ac:dyDescent="0.25">
      <c r="A3080"/>
      <c r="B3080"/>
      <c r="C3080"/>
      <c r="D3080"/>
      <c r="E3080"/>
      <c r="F3080"/>
      <c r="G3080"/>
      <c r="H3080"/>
      <c r="I3080"/>
      <c r="J3080"/>
      <c r="K3080"/>
      <c r="L3080"/>
      <c r="M3080"/>
      <c r="N3080"/>
      <c r="O3080"/>
      <c r="P3080" s="31"/>
    </row>
    <row r="3081" spans="1:16" ht="15" x14ac:dyDescent="0.25">
      <c r="A3081"/>
      <c r="B3081"/>
      <c r="C3081"/>
      <c r="D3081"/>
      <c r="E3081"/>
      <c r="F3081"/>
      <c r="G3081"/>
      <c r="H3081"/>
      <c r="I3081"/>
      <c r="J3081"/>
      <c r="K3081"/>
      <c r="L3081"/>
      <c r="M3081"/>
      <c r="N3081"/>
      <c r="O3081"/>
      <c r="P3081" s="31"/>
    </row>
    <row r="3082" spans="1:16" ht="15" x14ac:dyDescent="0.25">
      <c r="A3082"/>
      <c r="B3082"/>
      <c r="C3082"/>
      <c r="D3082"/>
      <c r="E3082"/>
      <c r="F3082"/>
      <c r="G3082"/>
      <c r="H3082"/>
      <c r="I3082"/>
      <c r="J3082"/>
      <c r="K3082"/>
      <c r="L3082"/>
      <c r="M3082"/>
      <c r="N3082"/>
      <c r="O3082"/>
      <c r="P3082" s="31"/>
    </row>
    <row r="3083" spans="1:16" ht="15" x14ac:dyDescent="0.25">
      <c r="A3083"/>
      <c r="B3083"/>
      <c r="C3083"/>
      <c r="D3083"/>
      <c r="E3083"/>
      <c r="F3083"/>
      <c r="G3083"/>
      <c r="H3083"/>
      <c r="I3083"/>
      <c r="J3083"/>
      <c r="K3083"/>
      <c r="L3083"/>
      <c r="M3083"/>
      <c r="N3083"/>
      <c r="O3083"/>
      <c r="P3083" s="31"/>
    </row>
    <row r="3084" spans="1:16" ht="15" x14ac:dyDescent="0.25">
      <c r="A3084"/>
      <c r="B3084"/>
      <c r="C3084"/>
      <c r="D3084"/>
      <c r="E3084"/>
      <c r="F3084"/>
      <c r="G3084"/>
      <c r="H3084"/>
      <c r="I3084"/>
      <c r="J3084"/>
      <c r="K3084"/>
      <c r="L3084"/>
      <c r="M3084"/>
      <c r="N3084"/>
      <c r="O3084"/>
      <c r="P3084" s="31"/>
    </row>
    <row r="3085" spans="1:16" ht="15" x14ac:dyDescent="0.25">
      <c r="A3085"/>
      <c r="B3085"/>
      <c r="C3085"/>
      <c r="D3085"/>
      <c r="E3085"/>
      <c r="F3085"/>
      <c r="G3085"/>
      <c r="H3085"/>
      <c r="I3085"/>
      <c r="J3085"/>
      <c r="K3085"/>
      <c r="L3085"/>
      <c r="M3085"/>
      <c r="N3085"/>
      <c r="O3085"/>
      <c r="P3085" s="31"/>
    </row>
    <row r="3086" spans="1:16" ht="15" x14ac:dyDescent="0.25">
      <c r="A3086"/>
      <c r="B3086"/>
      <c r="C3086"/>
      <c r="D3086"/>
      <c r="E3086"/>
      <c r="F3086"/>
      <c r="G3086"/>
      <c r="H3086"/>
      <c r="I3086"/>
      <c r="J3086"/>
      <c r="K3086"/>
      <c r="L3086"/>
      <c r="M3086"/>
      <c r="N3086"/>
      <c r="O3086"/>
      <c r="P3086" s="31"/>
    </row>
    <row r="3087" spans="1:16" ht="15" x14ac:dyDescent="0.25">
      <c r="A3087"/>
      <c r="B3087"/>
      <c r="C3087"/>
      <c r="D3087"/>
      <c r="E3087"/>
      <c r="F3087"/>
      <c r="G3087"/>
      <c r="H3087"/>
      <c r="I3087"/>
      <c r="J3087"/>
      <c r="K3087"/>
      <c r="L3087"/>
      <c r="M3087"/>
      <c r="N3087"/>
      <c r="O3087"/>
      <c r="P3087" s="31"/>
    </row>
    <row r="3088" spans="1:16" ht="15" x14ac:dyDescent="0.25">
      <c r="A3088"/>
      <c r="B3088"/>
      <c r="C3088"/>
      <c r="D3088"/>
      <c r="E3088"/>
      <c r="F3088"/>
      <c r="G3088"/>
      <c r="H3088"/>
      <c r="I3088"/>
      <c r="J3088"/>
      <c r="K3088"/>
      <c r="L3088"/>
      <c r="M3088"/>
      <c r="N3088"/>
      <c r="O3088"/>
      <c r="P3088" s="31"/>
    </row>
    <row r="3089" spans="1:16" ht="15" x14ac:dyDescent="0.25">
      <c r="A3089"/>
      <c r="B3089"/>
      <c r="C3089"/>
      <c r="D3089"/>
      <c r="E3089"/>
      <c r="F3089"/>
      <c r="G3089"/>
      <c r="H3089"/>
      <c r="I3089"/>
      <c r="J3089"/>
      <c r="K3089"/>
      <c r="L3089"/>
      <c r="M3089"/>
      <c r="N3089"/>
      <c r="O3089"/>
      <c r="P3089" s="31"/>
    </row>
    <row r="3090" spans="1:16" ht="15" x14ac:dyDescent="0.25">
      <c r="A3090"/>
      <c r="B3090"/>
      <c r="C3090"/>
      <c r="D3090"/>
      <c r="E3090"/>
      <c r="F3090"/>
      <c r="G3090"/>
      <c r="H3090"/>
      <c r="I3090"/>
      <c r="J3090"/>
      <c r="K3090"/>
      <c r="L3090"/>
      <c r="M3090"/>
      <c r="N3090"/>
      <c r="O3090"/>
      <c r="P3090" s="31"/>
    </row>
    <row r="3091" spans="1:16" ht="15" x14ac:dyDescent="0.25">
      <c r="A3091"/>
      <c r="B3091"/>
      <c r="C3091"/>
      <c r="D3091"/>
      <c r="E3091"/>
      <c r="F3091"/>
      <c r="G3091"/>
      <c r="H3091"/>
      <c r="I3091"/>
      <c r="J3091"/>
      <c r="K3091"/>
      <c r="L3091"/>
      <c r="M3091"/>
      <c r="N3091"/>
      <c r="O3091"/>
      <c r="P3091" s="31"/>
    </row>
    <row r="3092" spans="1:16" ht="15" x14ac:dyDescent="0.25">
      <c r="A3092"/>
      <c r="B3092"/>
      <c r="C3092"/>
      <c r="D3092"/>
      <c r="E3092"/>
      <c r="F3092"/>
      <c r="G3092"/>
      <c r="H3092"/>
      <c r="I3092"/>
      <c r="J3092"/>
      <c r="K3092"/>
      <c r="L3092"/>
      <c r="M3092"/>
      <c r="N3092"/>
      <c r="O3092"/>
      <c r="P3092" s="31"/>
    </row>
    <row r="3093" spans="1:16" ht="15" x14ac:dyDescent="0.25">
      <c r="A3093"/>
      <c r="B3093"/>
      <c r="C3093"/>
      <c r="D3093"/>
      <c r="E3093"/>
      <c r="F3093"/>
      <c r="G3093"/>
      <c r="H3093"/>
      <c r="I3093"/>
      <c r="J3093"/>
      <c r="K3093"/>
      <c r="L3093"/>
      <c r="M3093"/>
      <c r="N3093"/>
      <c r="O3093"/>
      <c r="P3093" s="31"/>
    </row>
    <row r="3094" spans="1:16" ht="15" x14ac:dyDescent="0.25">
      <c r="A3094"/>
      <c r="B3094"/>
      <c r="C3094"/>
      <c r="D3094"/>
      <c r="E3094"/>
      <c r="F3094"/>
      <c r="G3094"/>
      <c r="H3094"/>
      <c r="I3094"/>
      <c r="J3094"/>
      <c r="K3094"/>
      <c r="L3094"/>
      <c r="M3094"/>
      <c r="N3094"/>
      <c r="O3094"/>
      <c r="P3094" s="31"/>
    </row>
    <row r="3095" spans="1:16" ht="15" x14ac:dyDescent="0.25">
      <c r="A3095"/>
      <c r="B3095"/>
      <c r="C3095"/>
      <c r="D3095"/>
      <c r="E3095"/>
      <c r="F3095"/>
      <c r="G3095"/>
      <c r="H3095"/>
      <c r="I3095"/>
      <c r="J3095"/>
      <c r="K3095"/>
      <c r="L3095"/>
      <c r="M3095"/>
      <c r="N3095"/>
      <c r="O3095"/>
      <c r="P3095" s="31"/>
    </row>
    <row r="3096" spans="1:16" ht="15" x14ac:dyDescent="0.25">
      <c r="A3096"/>
      <c r="B3096"/>
      <c r="C3096"/>
      <c r="D3096"/>
      <c r="E3096"/>
      <c r="F3096"/>
      <c r="G3096"/>
      <c r="H3096"/>
      <c r="I3096"/>
      <c r="J3096"/>
      <c r="K3096"/>
      <c r="L3096"/>
      <c r="M3096"/>
      <c r="N3096"/>
      <c r="O3096"/>
      <c r="P3096" s="31"/>
    </row>
    <row r="3097" spans="1:16" ht="15" x14ac:dyDescent="0.25">
      <c r="A3097"/>
      <c r="B3097"/>
      <c r="C3097"/>
      <c r="D3097"/>
      <c r="E3097"/>
      <c r="F3097"/>
      <c r="G3097"/>
      <c r="H3097"/>
      <c r="I3097"/>
      <c r="J3097"/>
      <c r="K3097"/>
      <c r="L3097"/>
      <c r="M3097"/>
      <c r="N3097"/>
      <c r="O3097"/>
      <c r="P3097" s="31"/>
    </row>
    <row r="3098" spans="1:16" ht="15" x14ac:dyDescent="0.25">
      <c r="A3098"/>
      <c r="B3098"/>
      <c r="C3098"/>
      <c r="D3098"/>
      <c r="E3098"/>
      <c r="F3098"/>
      <c r="G3098"/>
      <c r="H3098"/>
      <c r="I3098"/>
      <c r="J3098"/>
      <c r="K3098"/>
      <c r="L3098"/>
      <c r="M3098"/>
      <c r="N3098"/>
      <c r="O3098"/>
      <c r="P3098" s="31"/>
    </row>
    <row r="3099" spans="1:16" ht="15" x14ac:dyDescent="0.25">
      <c r="A3099"/>
      <c r="B3099"/>
      <c r="C3099"/>
      <c r="D3099"/>
      <c r="E3099"/>
      <c r="F3099"/>
      <c r="G3099"/>
      <c r="H3099"/>
      <c r="I3099"/>
      <c r="J3099"/>
      <c r="K3099"/>
      <c r="L3099"/>
      <c r="M3099"/>
      <c r="N3099"/>
      <c r="O3099"/>
      <c r="P3099" s="31"/>
    </row>
    <row r="3100" spans="1:16" ht="15" x14ac:dyDescent="0.25">
      <c r="A3100"/>
      <c r="B3100"/>
      <c r="C3100"/>
      <c r="D3100"/>
      <c r="E3100"/>
      <c r="F3100"/>
      <c r="G3100"/>
      <c r="H3100"/>
      <c r="I3100"/>
      <c r="J3100"/>
      <c r="K3100"/>
      <c r="L3100"/>
      <c r="M3100"/>
      <c r="N3100"/>
      <c r="O3100"/>
      <c r="P3100" s="31"/>
    </row>
    <row r="3101" spans="1:16" ht="15" x14ac:dyDescent="0.25">
      <c r="A3101"/>
      <c r="B3101"/>
      <c r="C3101"/>
      <c r="D3101"/>
      <c r="E3101"/>
      <c r="F3101"/>
      <c r="G3101"/>
      <c r="H3101"/>
      <c r="I3101"/>
      <c r="J3101"/>
      <c r="K3101"/>
      <c r="L3101"/>
      <c r="M3101"/>
      <c r="N3101"/>
      <c r="O3101"/>
      <c r="P3101" s="31"/>
    </row>
    <row r="3102" spans="1:16" ht="15" x14ac:dyDescent="0.25">
      <c r="A3102"/>
      <c r="B3102"/>
      <c r="C3102"/>
      <c r="D3102"/>
      <c r="E3102"/>
      <c r="F3102"/>
      <c r="G3102"/>
      <c r="H3102"/>
      <c r="I3102"/>
      <c r="J3102"/>
      <c r="K3102"/>
      <c r="L3102"/>
      <c r="M3102"/>
      <c r="N3102"/>
      <c r="O3102"/>
      <c r="P3102" s="31"/>
    </row>
    <row r="3103" spans="1:16" ht="15" x14ac:dyDescent="0.25">
      <c r="A3103"/>
      <c r="B3103"/>
      <c r="C3103"/>
      <c r="D3103"/>
      <c r="E3103"/>
      <c r="F3103"/>
      <c r="G3103"/>
      <c r="H3103"/>
      <c r="I3103"/>
      <c r="J3103"/>
      <c r="K3103"/>
      <c r="L3103"/>
      <c r="M3103"/>
      <c r="N3103"/>
      <c r="O3103"/>
      <c r="P3103" s="31"/>
    </row>
    <row r="3104" spans="1:16" ht="15" x14ac:dyDescent="0.25">
      <c r="A3104"/>
      <c r="B3104"/>
      <c r="C3104"/>
      <c r="D3104"/>
      <c r="E3104"/>
      <c r="F3104"/>
      <c r="G3104"/>
      <c r="H3104"/>
      <c r="I3104"/>
      <c r="J3104"/>
      <c r="K3104"/>
      <c r="L3104"/>
      <c r="M3104"/>
      <c r="N3104"/>
      <c r="O3104"/>
      <c r="P3104" s="31"/>
    </row>
    <row r="3105" spans="1:16" ht="15" x14ac:dyDescent="0.25">
      <c r="A3105"/>
      <c r="B3105"/>
      <c r="C3105"/>
      <c r="D3105"/>
      <c r="E3105"/>
      <c r="F3105"/>
      <c r="G3105"/>
      <c r="H3105"/>
      <c r="I3105"/>
      <c r="J3105"/>
      <c r="K3105"/>
      <c r="L3105"/>
      <c r="M3105"/>
      <c r="N3105"/>
      <c r="O3105"/>
      <c r="P3105" s="31"/>
    </row>
    <row r="3106" spans="1:16" ht="15" x14ac:dyDescent="0.25">
      <c r="A3106"/>
      <c r="B3106"/>
      <c r="C3106"/>
      <c r="D3106"/>
      <c r="E3106"/>
      <c r="F3106"/>
      <c r="G3106"/>
      <c r="H3106"/>
      <c r="I3106"/>
      <c r="J3106"/>
      <c r="K3106"/>
      <c r="L3106"/>
      <c r="M3106"/>
      <c r="N3106"/>
      <c r="O3106"/>
      <c r="P3106" s="31"/>
    </row>
    <row r="3107" spans="1:16" ht="15" x14ac:dyDescent="0.25">
      <c r="A3107"/>
      <c r="B3107"/>
      <c r="C3107"/>
      <c r="D3107"/>
      <c r="E3107"/>
      <c r="F3107"/>
      <c r="G3107"/>
      <c r="H3107"/>
      <c r="I3107"/>
      <c r="J3107"/>
      <c r="K3107"/>
      <c r="L3107"/>
      <c r="M3107"/>
      <c r="N3107"/>
      <c r="O3107"/>
      <c r="P3107" s="31"/>
    </row>
    <row r="3108" spans="1:16" ht="15" x14ac:dyDescent="0.25">
      <c r="A3108"/>
      <c r="B3108"/>
      <c r="C3108"/>
      <c r="D3108"/>
      <c r="E3108"/>
      <c r="F3108"/>
      <c r="G3108"/>
      <c r="H3108"/>
      <c r="I3108"/>
      <c r="J3108"/>
      <c r="K3108"/>
      <c r="L3108"/>
      <c r="M3108"/>
      <c r="N3108"/>
      <c r="O3108"/>
      <c r="P3108" s="31"/>
    </row>
    <row r="3109" spans="1:16" ht="15" x14ac:dyDescent="0.25">
      <c r="A3109"/>
      <c r="B3109"/>
      <c r="C3109"/>
      <c r="D3109"/>
      <c r="E3109"/>
      <c r="F3109"/>
      <c r="G3109"/>
      <c r="H3109"/>
      <c r="I3109"/>
      <c r="J3109"/>
      <c r="K3109"/>
      <c r="L3109"/>
      <c r="M3109"/>
      <c r="N3109"/>
      <c r="O3109"/>
      <c r="P3109" s="31"/>
    </row>
    <row r="3110" spans="1:16" ht="15" x14ac:dyDescent="0.25">
      <c r="A3110"/>
      <c r="B3110"/>
      <c r="C3110"/>
      <c r="D3110"/>
      <c r="E3110"/>
      <c r="F3110"/>
      <c r="G3110"/>
      <c r="H3110"/>
      <c r="I3110"/>
      <c r="J3110"/>
      <c r="K3110"/>
      <c r="L3110"/>
      <c r="M3110"/>
      <c r="N3110"/>
      <c r="O3110"/>
      <c r="P3110" s="31"/>
    </row>
    <row r="3111" spans="1:16" ht="15" x14ac:dyDescent="0.25">
      <c r="A3111"/>
      <c r="B3111"/>
      <c r="C3111"/>
      <c r="D3111"/>
      <c r="E3111"/>
      <c r="F3111"/>
      <c r="G3111"/>
      <c r="H3111"/>
      <c r="I3111"/>
      <c r="J3111"/>
      <c r="K3111"/>
      <c r="L3111"/>
      <c r="M3111"/>
      <c r="N3111"/>
      <c r="O3111"/>
      <c r="P3111" s="31"/>
    </row>
    <row r="3112" spans="1:16" ht="15" x14ac:dyDescent="0.25">
      <c r="A3112"/>
      <c r="B3112"/>
      <c r="C3112"/>
      <c r="D3112"/>
      <c r="E3112"/>
      <c r="F3112"/>
      <c r="G3112"/>
      <c r="H3112"/>
      <c r="I3112"/>
      <c r="J3112"/>
      <c r="K3112"/>
      <c r="L3112"/>
      <c r="M3112"/>
      <c r="N3112"/>
      <c r="O3112"/>
      <c r="P3112" s="31"/>
    </row>
    <row r="3113" spans="1:16" ht="15" x14ac:dyDescent="0.25">
      <c r="A3113"/>
      <c r="B3113"/>
      <c r="C3113"/>
      <c r="D3113"/>
      <c r="E3113"/>
      <c r="F3113"/>
      <c r="G3113"/>
      <c r="H3113"/>
      <c r="I3113"/>
      <c r="J3113"/>
      <c r="K3113"/>
      <c r="L3113"/>
      <c r="M3113"/>
      <c r="N3113"/>
      <c r="O3113"/>
      <c r="P3113" s="31"/>
    </row>
    <row r="3114" spans="1:16" ht="15" x14ac:dyDescent="0.25">
      <c r="A3114"/>
      <c r="B3114"/>
      <c r="C3114"/>
      <c r="D3114"/>
      <c r="E3114"/>
      <c r="F3114"/>
      <c r="G3114"/>
      <c r="H3114"/>
      <c r="I3114"/>
      <c r="J3114"/>
      <c r="K3114"/>
      <c r="L3114"/>
      <c r="M3114"/>
      <c r="N3114"/>
      <c r="O3114"/>
      <c r="P3114" s="31"/>
    </row>
    <row r="3115" spans="1:16" ht="15" x14ac:dyDescent="0.25">
      <c r="A3115"/>
      <c r="B3115"/>
      <c r="C3115"/>
      <c r="D3115"/>
      <c r="E3115"/>
      <c r="F3115"/>
      <c r="G3115"/>
      <c r="H3115"/>
      <c r="I3115"/>
      <c r="J3115"/>
      <c r="K3115"/>
      <c r="L3115"/>
      <c r="M3115"/>
      <c r="N3115"/>
      <c r="O3115"/>
      <c r="P3115" s="31"/>
    </row>
    <row r="3116" spans="1:16" ht="15" x14ac:dyDescent="0.25">
      <c r="A3116"/>
      <c r="B3116"/>
      <c r="C3116"/>
      <c r="D3116"/>
      <c r="E3116"/>
      <c r="F3116"/>
      <c r="G3116"/>
      <c r="H3116"/>
      <c r="I3116"/>
      <c r="J3116"/>
      <c r="K3116"/>
      <c r="L3116"/>
      <c r="M3116"/>
      <c r="N3116"/>
      <c r="O3116"/>
      <c r="P3116" s="31"/>
    </row>
    <row r="3117" spans="1:16" ht="15" x14ac:dyDescent="0.25">
      <c r="A3117"/>
      <c r="B3117"/>
      <c r="C3117"/>
      <c r="D3117"/>
      <c r="E3117"/>
      <c r="F3117"/>
      <c r="G3117"/>
      <c r="H3117"/>
      <c r="I3117"/>
      <c r="J3117"/>
      <c r="K3117"/>
      <c r="L3117"/>
      <c r="M3117"/>
      <c r="N3117"/>
      <c r="O3117"/>
      <c r="P3117" s="31"/>
    </row>
    <row r="3118" spans="1:16" ht="15" x14ac:dyDescent="0.25">
      <c r="A3118"/>
      <c r="B3118"/>
      <c r="C3118"/>
      <c r="D3118"/>
      <c r="E3118"/>
      <c r="F3118"/>
      <c r="G3118"/>
      <c r="H3118"/>
      <c r="I3118"/>
      <c r="J3118"/>
      <c r="K3118"/>
      <c r="L3118"/>
      <c r="M3118"/>
      <c r="N3118"/>
      <c r="O3118"/>
      <c r="P3118" s="31"/>
    </row>
    <row r="3119" spans="1:16" ht="15" x14ac:dyDescent="0.25">
      <c r="A3119"/>
      <c r="B3119"/>
      <c r="C3119"/>
      <c r="D3119"/>
      <c r="E3119"/>
      <c r="F3119"/>
      <c r="G3119"/>
      <c r="H3119"/>
      <c r="I3119"/>
      <c r="J3119"/>
      <c r="K3119"/>
      <c r="L3119"/>
      <c r="M3119"/>
      <c r="N3119"/>
      <c r="O3119"/>
      <c r="P3119" s="31"/>
    </row>
    <row r="3120" spans="1:16" ht="15" x14ac:dyDescent="0.25">
      <c r="A3120"/>
      <c r="B3120"/>
      <c r="C3120"/>
      <c r="D3120"/>
      <c r="E3120"/>
      <c r="F3120"/>
      <c r="G3120"/>
      <c r="H3120"/>
      <c r="I3120"/>
      <c r="J3120"/>
      <c r="K3120"/>
      <c r="L3120"/>
      <c r="M3120"/>
      <c r="N3120"/>
      <c r="O3120"/>
      <c r="P3120" s="31"/>
    </row>
    <row r="3121" spans="1:16" ht="15" x14ac:dyDescent="0.25">
      <c r="A3121"/>
      <c r="B3121"/>
      <c r="C3121"/>
      <c r="D3121"/>
      <c r="E3121"/>
      <c r="F3121"/>
      <c r="G3121"/>
      <c r="H3121"/>
      <c r="I3121"/>
      <c r="J3121"/>
      <c r="K3121"/>
      <c r="L3121"/>
      <c r="M3121"/>
      <c r="N3121"/>
      <c r="O3121"/>
      <c r="P3121" s="31"/>
    </row>
    <row r="3122" spans="1:16" ht="15" x14ac:dyDescent="0.25">
      <c r="A3122"/>
      <c r="B3122"/>
      <c r="C3122"/>
      <c r="D3122"/>
      <c r="E3122"/>
      <c r="F3122"/>
      <c r="G3122"/>
      <c r="H3122"/>
      <c r="I3122"/>
      <c r="J3122"/>
      <c r="K3122"/>
      <c r="L3122"/>
      <c r="M3122"/>
      <c r="N3122"/>
      <c r="O3122"/>
      <c r="P3122" s="31"/>
    </row>
    <row r="3123" spans="1:16" ht="15" x14ac:dyDescent="0.25">
      <c r="A3123"/>
      <c r="B3123"/>
      <c r="C3123"/>
      <c r="D3123"/>
      <c r="E3123"/>
      <c r="F3123"/>
      <c r="G3123"/>
      <c r="H3123"/>
      <c r="I3123"/>
      <c r="J3123"/>
      <c r="K3123"/>
      <c r="L3123"/>
      <c r="M3123"/>
      <c r="N3123"/>
      <c r="O3123"/>
      <c r="P3123" s="31"/>
    </row>
    <row r="3124" spans="1:16" ht="15" x14ac:dyDescent="0.25">
      <c r="A3124"/>
      <c r="B3124"/>
      <c r="C3124"/>
      <c r="D3124"/>
      <c r="E3124"/>
      <c r="F3124"/>
      <c r="G3124"/>
      <c r="H3124"/>
      <c r="I3124"/>
      <c r="J3124"/>
      <c r="K3124"/>
      <c r="L3124"/>
      <c r="M3124"/>
      <c r="N3124"/>
      <c r="O3124"/>
      <c r="P3124" s="31"/>
    </row>
    <row r="3125" spans="1:16" ht="15" x14ac:dyDescent="0.25">
      <c r="A3125"/>
      <c r="B3125"/>
      <c r="C3125"/>
      <c r="D3125"/>
      <c r="E3125"/>
      <c r="F3125"/>
      <c r="G3125"/>
      <c r="H3125"/>
      <c r="I3125"/>
      <c r="J3125"/>
      <c r="K3125"/>
      <c r="L3125"/>
      <c r="M3125"/>
      <c r="N3125"/>
      <c r="O3125"/>
      <c r="P3125" s="31"/>
    </row>
    <row r="3126" spans="1:16" ht="15" x14ac:dyDescent="0.25">
      <c r="A3126"/>
      <c r="B3126"/>
      <c r="C3126"/>
      <c r="D3126"/>
      <c r="E3126"/>
      <c r="F3126"/>
      <c r="G3126"/>
      <c r="H3126"/>
      <c r="I3126"/>
      <c r="J3126"/>
      <c r="K3126"/>
      <c r="L3126"/>
      <c r="M3126"/>
      <c r="N3126"/>
      <c r="O3126"/>
      <c r="P3126" s="31"/>
    </row>
    <row r="3127" spans="1:16" ht="15" x14ac:dyDescent="0.25">
      <c r="A3127"/>
      <c r="B3127"/>
      <c r="C3127"/>
      <c r="D3127"/>
      <c r="E3127"/>
      <c r="F3127"/>
      <c r="G3127"/>
      <c r="H3127"/>
      <c r="I3127"/>
      <c r="J3127"/>
      <c r="K3127"/>
      <c r="L3127"/>
      <c r="M3127"/>
      <c r="N3127"/>
      <c r="O3127"/>
      <c r="P3127" s="31"/>
    </row>
    <row r="3128" spans="1:16" ht="15" x14ac:dyDescent="0.25">
      <c r="A3128"/>
      <c r="B3128"/>
      <c r="C3128"/>
      <c r="D3128"/>
      <c r="E3128"/>
      <c r="F3128"/>
      <c r="G3128"/>
      <c r="H3128"/>
      <c r="I3128"/>
      <c r="J3128"/>
      <c r="K3128"/>
      <c r="L3128"/>
      <c r="M3128"/>
      <c r="N3128"/>
      <c r="O3128"/>
      <c r="P3128" s="31"/>
    </row>
    <row r="3129" spans="1:16" ht="15" x14ac:dyDescent="0.25">
      <c r="A3129"/>
      <c r="B3129"/>
      <c r="C3129"/>
      <c r="D3129"/>
      <c r="E3129"/>
      <c r="F3129"/>
      <c r="G3129"/>
      <c r="H3129"/>
      <c r="I3129"/>
      <c r="J3129"/>
      <c r="K3129"/>
      <c r="L3129"/>
      <c r="M3129"/>
      <c r="N3129"/>
      <c r="O3129"/>
      <c r="P3129" s="31"/>
    </row>
    <row r="3130" spans="1:16" ht="15" x14ac:dyDescent="0.25">
      <c r="A3130"/>
      <c r="B3130"/>
      <c r="C3130"/>
      <c r="D3130"/>
      <c r="E3130"/>
      <c r="F3130"/>
      <c r="G3130"/>
      <c r="H3130"/>
      <c r="I3130"/>
      <c r="J3130"/>
      <c r="K3130"/>
      <c r="L3130"/>
      <c r="M3130"/>
      <c r="N3130"/>
      <c r="O3130"/>
      <c r="P3130" s="31"/>
    </row>
    <row r="3131" spans="1:16" ht="15" x14ac:dyDescent="0.25">
      <c r="A3131"/>
      <c r="B3131"/>
      <c r="C3131"/>
      <c r="D3131"/>
      <c r="E3131"/>
      <c r="F3131"/>
      <c r="G3131"/>
      <c r="H3131"/>
      <c r="I3131"/>
      <c r="J3131"/>
      <c r="K3131"/>
      <c r="L3131"/>
      <c r="M3131"/>
      <c r="N3131"/>
      <c r="O3131"/>
      <c r="P3131" s="31"/>
    </row>
    <row r="3132" spans="1:16" ht="15" x14ac:dyDescent="0.25">
      <c r="A3132"/>
      <c r="B3132"/>
      <c r="C3132"/>
      <c r="D3132"/>
      <c r="E3132"/>
      <c r="F3132"/>
      <c r="G3132"/>
      <c r="H3132"/>
      <c r="I3132"/>
      <c r="J3132"/>
      <c r="K3132"/>
      <c r="L3132"/>
      <c r="M3132"/>
      <c r="N3132"/>
      <c r="O3132"/>
      <c r="P3132" s="31"/>
    </row>
    <row r="3133" spans="1:16" ht="15" x14ac:dyDescent="0.25">
      <c r="A3133"/>
      <c r="B3133"/>
      <c r="C3133"/>
      <c r="D3133"/>
      <c r="E3133"/>
      <c r="F3133"/>
      <c r="G3133"/>
      <c r="H3133"/>
      <c r="I3133"/>
      <c r="J3133"/>
      <c r="K3133"/>
      <c r="L3133"/>
      <c r="M3133"/>
      <c r="N3133"/>
      <c r="O3133"/>
      <c r="P3133" s="31"/>
    </row>
    <row r="3134" spans="1:16" ht="15" x14ac:dyDescent="0.25">
      <c r="A3134"/>
      <c r="B3134"/>
      <c r="C3134"/>
      <c r="D3134"/>
      <c r="E3134"/>
      <c r="F3134"/>
      <c r="G3134"/>
      <c r="H3134"/>
      <c r="I3134"/>
      <c r="J3134"/>
      <c r="K3134"/>
      <c r="L3134"/>
      <c r="M3134"/>
      <c r="N3134"/>
      <c r="O3134"/>
      <c r="P3134" s="31"/>
    </row>
    <row r="3135" spans="1:16" ht="15" x14ac:dyDescent="0.25">
      <c r="A3135"/>
      <c r="B3135"/>
      <c r="C3135"/>
      <c r="D3135"/>
      <c r="E3135"/>
      <c r="F3135"/>
      <c r="G3135"/>
      <c r="H3135"/>
      <c r="I3135"/>
      <c r="J3135"/>
      <c r="K3135"/>
      <c r="L3135"/>
      <c r="M3135"/>
      <c r="N3135"/>
      <c r="O3135"/>
      <c r="P3135" s="31"/>
    </row>
    <row r="3136" spans="1:16" ht="15" x14ac:dyDescent="0.25">
      <c r="A3136"/>
      <c r="B3136"/>
      <c r="C3136"/>
      <c r="D3136"/>
      <c r="E3136"/>
      <c r="F3136"/>
      <c r="G3136"/>
      <c r="H3136"/>
      <c r="I3136"/>
      <c r="J3136"/>
      <c r="K3136"/>
      <c r="L3136"/>
      <c r="M3136"/>
      <c r="N3136"/>
      <c r="O3136"/>
      <c r="P3136" s="31"/>
    </row>
    <row r="3137" spans="1:16" ht="15" x14ac:dyDescent="0.25">
      <c r="A3137"/>
      <c r="B3137"/>
      <c r="C3137"/>
      <c r="D3137"/>
      <c r="E3137"/>
      <c r="F3137"/>
      <c r="G3137"/>
      <c r="H3137"/>
      <c r="I3137"/>
      <c r="J3137"/>
      <c r="K3137"/>
      <c r="L3137"/>
      <c r="M3137"/>
      <c r="N3137"/>
      <c r="O3137"/>
      <c r="P3137" s="31"/>
    </row>
    <row r="3138" spans="1:16" ht="15" x14ac:dyDescent="0.25">
      <c r="A3138"/>
      <c r="B3138"/>
      <c r="C3138"/>
      <c r="D3138"/>
      <c r="E3138"/>
      <c r="F3138"/>
      <c r="G3138"/>
      <c r="H3138"/>
      <c r="I3138"/>
      <c r="J3138"/>
      <c r="K3138"/>
      <c r="L3138"/>
      <c r="M3138"/>
      <c r="N3138"/>
      <c r="O3138"/>
      <c r="P3138" s="31"/>
    </row>
    <row r="3139" spans="1:16" ht="15" x14ac:dyDescent="0.25">
      <c r="A3139"/>
      <c r="B3139"/>
      <c r="C3139"/>
      <c r="D3139"/>
      <c r="E3139"/>
      <c r="F3139"/>
      <c r="G3139"/>
      <c r="H3139"/>
      <c r="I3139"/>
      <c r="J3139"/>
      <c r="K3139"/>
      <c r="L3139"/>
      <c r="M3139"/>
      <c r="N3139"/>
      <c r="O3139"/>
      <c r="P3139" s="31"/>
    </row>
    <row r="3140" spans="1:16" ht="15" x14ac:dyDescent="0.25">
      <c r="A3140"/>
      <c r="B3140"/>
      <c r="C3140"/>
      <c r="D3140"/>
      <c r="E3140"/>
      <c r="F3140"/>
      <c r="G3140"/>
      <c r="H3140"/>
      <c r="I3140"/>
      <c r="J3140"/>
      <c r="K3140"/>
      <c r="L3140"/>
      <c r="M3140"/>
      <c r="N3140"/>
      <c r="O3140"/>
      <c r="P3140" s="31"/>
    </row>
    <row r="3141" spans="1:16" ht="15" x14ac:dyDescent="0.25">
      <c r="A3141"/>
      <c r="B3141"/>
      <c r="C3141"/>
      <c r="D3141"/>
      <c r="E3141"/>
      <c r="F3141"/>
      <c r="G3141"/>
      <c r="H3141"/>
      <c r="I3141"/>
      <c r="J3141"/>
      <c r="K3141"/>
      <c r="L3141"/>
      <c r="M3141"/>
      <c r="N3141"/>
      <c r="O3141"/>
      <c r="P3141" s="31"/>
    </row>
    <row r="3142" spans="1:16" ht="15" x14ac:dyDescent="0.25">
      <c r="A3142"/>
      <c r="B3142"/>
      <c r="C3142"/>
      <c r="D3142"/>
      <c r="E3142"/>
      <c r="F3142"/>
      <c r="G3142"/>
      <c r="H3142"/>
      <c r="I3142"/>
      <c r="J3142"/>
      <c r="K3142"/>
      <c r="L3142"/>
      <c r="M3142"/>
      <c r="N3142"/>
      <c r="O3142"/>
      <c r="P3142" s="31"/>
    </row>
    <row r="3143" spans="1:16" ht="15" x14ac:dyDescent="0.25">
      <c r="A3143"/>
      <c r="B3143"/>
      <c r="C3143"/>
      <c r="D3143"/>
      <c r="E3143"/>
      <c r="F3143"/>
      <c r="G3143"/>
      <c r="H3143"/>
      <c r="I3143"/>
      <c r="J3143"/>
      <c r="K3143"/>
      <c r="L3143"/>
      <c r="M3143"/>
      <c r="N3143"/>
      <c r="O3143"/>
      <c r="P3143" s="31"/>
    </row>
    <row r="3144" spans="1:16" ht="15" x14ac:dyDescent="0.25">
      <c r="A3144"/>
      <c r="B3144"/>
      <c r="C3144"/>
      <c r="D3144"/>
      <c r="E3144"/>
      <c r="F3144"/>
      <c r="G3144"/>
      <c r="H3144"/>
      <c r="I3144"/>
      <c r="J3144"/>
      <c r="K3144"/>
      <c r="L3144"/>
      <c r="M3144"/>
      <c r="N3144"/>
      <c r="O3144"/>
      <c r="P3144" s="31"/>
    </row>
    <row r="3145" spans="1:16" ht="15" x14ac:dyDescent="0.25">
      <c r="A3145"/>
      <c r="B3145"/>
      <c r="C3145"/>
      <c r="D3145"/>
      <c r="E3145"/>
      <c r="F3145"/>
      <c r="G3145"/>
      <c r="H3145"/>
      <c r="I3145"/>
      <c r="J3145"/>
      <c r="K3145"/>
      <c r="L3145"/>
      <c r="M3145"/>
      <c r="N3145"/>
      <c r="O3145"/>
      <c r="P3145" s="31"/>
    </row>
    <row r="3146" spans="1:16" ht="15" x14ac:dyDescent="0.25">
      <c r="A3146"/>
      <c r="B3146"/>
      <c r="C3146"/>
      <c r="D3146"/>
      <c r="E3146"/>
      <c r="F3146"/>
      <c r="G3146"/>
      <c r="H3146"/>
      <c r="I3146"/>
      <c r="J3146"/>
      <c r="K3146"/>
      <c r="L3146"/>
      <c r="M3146"/>
      <c r="N3146"/>
      <c r="O3146"/>
      <c r="P3146" s="31"/>
    </row>
    <row r="3147" spans="1:16" ht="15" x14ac:dyDescent="0.25">
      <c r="A3147"/>
      <c r="B3147"/>
      <c r="C3147"/>
      <c r="D3147"/>
      <c r="E3147"/>
      <c r="F3147"/>
      <c r="G3147"/>
      <c r="H3147"/>
      <c r="I3147"/>
      <c r="J3147"/>
      <c r="K3147"/>
      <c r="L3147"/>
      <c r="M3147"/>
      <c r="N3147"/>
      <c r="O3147"/>
      <c r="P3147" s="31"/>
    </row>
    <row r="3148" spans="1:16" ht="15" x14ac:dyDescent="0.25">
      <c r="A3148"/>
      <c r="B3148"/>
      <c r="C3148"/>
      <c r="D3148"/>
      <c r="E3148"/>
      <c r="F3148"/>
      <c r="G3148"/>
      <c r="H3148"/>
      <c r="I3148"/>
      <c r="J3148"/>
      <c r="K3148"/>
      <c r="L3148"/>
      <c r="M3148"/>
      <c r="N3148"/>
      <c r="O3148"/>
      <c r="P3148" s="31"/>
    </row>
    <row r="3149" spans="1:16" ht="15" x14ac:dyDescent="0.25">
      <c r="A3149"/>
      <c r="B3149"/>
      <c r="C3149"/>
      <c r="D3149"/>
      <c r="E3149"/>
      <c r="F3149"/>
      <c r="G3149"/>
      <c r="H3149"/>
      <c r="I3149"/>
      <c r="J3149"/>
      <c r="K3149"/>
      <c r="L3149"/>
      <c r="M3149"/>
      <c r="N3149"/>
      <c r="O3149"/>
      <c r="P3149" s="31"/>
    </row>
    <row r="3150" spans="1:16" ht="15" x14ac:dyDescent="0.25">
      <c r="A3150"/>
      <c r="B3150"/>
      <c r="C3150"/>
      <c r="D3150"/>
      <c r="E3150"/>
      <c r="F3150"/>
      <c r="G3150"/>
      <c r="H3150"/>
      <c r="I3150"/>
      <c r="J3150"/>
      <c r="K3150"/>
      <c r="L3150"/>
      <c r="M3150"/>
      <c r="N3150"/>
      <c r="O3150"/>
      <c r="P3150" s="31"/>
    </row>
    <row r="3151" spans="1:16" ht="15" x14ac:dyDescent="0.25">
      <c r="A3151"/>
      <c r="B3151"/>
      <c r="C3151"/>
      <c r="D3151"/>
      <c r="E3151"/>
      <c r="F3151"/>
      <c r="G3151"/>
      <c r="H3151"/>
      <c r="I3151"/>
      <c r="J3151"/>
      <c r="K3151"/>
      <c r="L3151"/>
      <c r="M3151"/>
      <c r="N3151"/>
      <c r="O3151"/>
      <c r="P3151" s="31"/>
    </row>
    <row r="3152" spans="1:16" ht="15" x14ac:dyDescent="0.25">
      <c r="A3152"/>
      <c r="B3152"/>
      <c r="C3152"/>
      <c r="D3152"/>
      <c r="E3152"/>
      <c r="F3152"/>
      <c r="G3152"/>
      <c r="H3152"/>
      <c r="I3152"/>
      <c r="J3152"/>
      <c r="K3152"/>
      <c r="L3152"/>
      <c r="M3152"/>
      <c r="N3152"/>
      <c r="O3152"/>
      <c r="P3152" s="31"/>
    </row>
    <row r="3153" spans="1:16" ht="15" x14ac:dyDescent="0.25">
      <c r="A3153"/>
      <c r="B3153"/>
      <c r="C3153"/>
      <c r="D3153"/>
      <c r="E3153"/>
      <c r="F3153"/>
      <c r="G3153"/>
      <c r="H3153"/>
      <c r="I3153"/>
      <c r="J3153"/>
      <c r="K3153"/>
      <c r="L3153"/>
      <c r="M3153"/>
      <c r="N3153"/>
      <c r="O3153"/>
      <c r="P3153" s="31"/>
    </row>
    <row r="3154" spans="1:16" ht="15" x14ac:dyDescent="0.25">
      <c r="A3154"/>
      <c r="B3154"/>
      <c r="C3154"/>
      <c r="D3154"/>
      <c r="E3154"/>
      <c r="F3154"/>
      <c r="G3154"/>
      <c r="H3154"/>
      <c r="I3154"/>
      <c r="J3154"/>
      <c r="K3154"/>
      <c r="L3154"/>
      <c r="M3154"/>
      <c r="N3154"/>
      <c r="O3154"/>
      <c r="P3154" s="31"/>
    </row>
    <row r="3155" spans="1:16" ht="15" x14ac:dyDescent="0.25">
      <c r="A3155"/>
      <c r="B3155"/>
      <c r="C3155"/>
      <c r="D3155"/>
      <c r="E3155"/>
      <c r="F3155"/>
      <c r="G3155"/>
      <c r="H3155"/>
      <c r="I3155"/>
      <c r="J3155"/>
      <c r="K3155"/>
      <c r="L3155"/>
      <c r="M3155"/>
      <c r="N3155"/>
      <c r="O3155"/>
      <c r="P3155" s="31"/>
    </row>
    <row r="3156" spans="1:16" ht="15" x14ac:dyDescent="0.25">
      <c r="A3156"/>
      <c r="B3156"/>
      <c r="C3156"/>
      <c r="D3156"/>
      <c r="E3156"/>
      <c r="F3156"/>
      <c r="G3156"/>
      <c r="H3156"/>
      <c r="I3156"/>
      <c r="J3156"/>
      <c r="K3156"/>
      <c r="L3156"/>
      <c r="M3156"/>
      <c r="N3156"/>
      <c r="O3156"/>
      <c r="P3156" s="31"/>
    </row>
    <row r="3157" spans="1:16" ht="15" x14ac:dyDescent="0.25">
      <c r="A3157"/>
      <c r="B3157"/>
      <c r="C3157"/>
      <c r="D3157"/>
      <c r="E3157"/>
      <c r="F3157"/>
      <c r="G3157"/>
      <c r="H3157"/>
      <c r="I3157"/>
      <c r="J3157"/>
      <c r="K3157"/>
      <c r="L3157"/>
      <c r="M3157"/>
      <c r="N3157"/>
      <c r="O3157"/>
      <c r="P3157" s="31"/>
    </row>
    <row r="3158" spans="1:16" ht="15" x14ac:dyDescent="0.25">
      <c r="A3158"/>
      <c r="B3158"/>
      <c r="C3158"/>
      <c r="D3158"/>
      <c r="E3158"/>
      <c r="F3158"/>
      <c r="G3158"/>
      <c r="H3158"/>
      <c r="I3158"/>
      <c r="J3158"/>
      <c r="K3158"/>
      <c r="L3158"/>
      <c r="M3158"/>
      <c r="N3158"/>
      <c r="O3158"/>
      <c r="P3158" s="31"/>
    </row>
    <row r="3159" spans="1:16" ht="15" x14ac:dyDescent="0.25">
      <c r="A3159"/>
      <c r="B3159"/>
      <c r="C3159"/>
      <c r="D3159"/>
      <c r="E3159"/>
      <c r="F3159"/>
      <c r="G3159"/>
      <c r="H3159"/>
      <c r="I3159"/>
      <c r="J3159"/>
      <c r="K3159"/>
      <c r="L3159"/>
      <c r="M3159"/>
      <c r="N3159"/>
      <c r="O3159"/>
      <c r="P3159" s="31"/>
    </row>
    <row r="3160" spans="1:16" ht="15" x14ac:dyDescent="0.25">
      <c r="A3160"/>
      <c r="B3160"/>
      <c r="C3160"/>
      <c r="D3160"/>
      <c r="E3160"/>
      <c r="F3160"/>
      <c r="G3160"/>
      <c r="H3160"/>
      <c r="I3160"/>
      <c r="J3160"/>
      <c r="K3160"/>
      <c r="L3160"/>
      <c r="M3160"/>
      <c r="N3160"/>
      <c r="O3160"/>
      <c r="P3160" s="31"/>
    </row>
    <row r="3161" spans="1:16" ht="15" x14ac:dyDescent="0.25">
      <c r="A3161"/>
      <c r="B3161"/>
      <c r="C3161"/>
      <c r="D3161"/>
      <c r="E3161"/>
      <c r="F3161"/>
      <c r="G3161"/>
      <c r="H3161"/>
      <c r="I3161"/>
      <c r="J3161"/>
      <c r="K3161"/>
      <c r="L3161"/>
      <c r="M3161"/>
      <c r="N3161"/>
      <c r="O3161"/>
      <c r="P3161" s="31"/>
    </row>
    <row r="3162" spans="1:16" ht="15" x14ac:dyDescent="0.25">
      <c r="A3162"/>
      <c r="B3162"/>
      <c r="C3162"/>
      <c r="D3162"/>
      <c r="E3162"/>
      <c r="F3162"/>
      <c r="G3162"/>
      <c r="H3162"/>
      <c r="I3162"/>
      <c r="J3162"/>
      <c r="K3162"/>
      <c r="L3162"/>
      <c r="M3162"/>
      <c r="N3162"/>
      <c r="O3162"/>
      <c r="P3162" s="31"/>
    </row>
    <row r="3163" spans="1:16" ht="15" x14ac:dyDescent="0.25">
      <c r="A3163"/>
      <c r="B3163"/>
      <c r="C3163"/>
      <c r="D3163"/>
      <c r="E3163"/>
      <c r="F3163"/>
      <c r="G3163"/>
      <c r="H3163"/>
      <c r="I3163"/>
      <c r="J3163"/>
      <c r="K3163"/>
      <c r="L3163"/>
      <c r="M3163"/>
      <c r="N3163"/>
      <c r="O3163"/>
      <c r="P3163" s="31"/>
    </row>
    <row r="3164" spans="1:16" ht="15" x14ac:dyDescent="0.25">
      <c r="A3164"/>
      <c r="B3164"/>
      <c r="C3164"/>
      <c r="D3164"/>
      <c r="E3164"/>
      <c r="F3164"/>
      <c r="G3164"/>
      <c r="H3164"/>
      <c r="I3164"/>
      <c r="J3164"/>
      <c r="K3164"/>
      <c r="L3164"/>
      <c r="M3164"/>
      <c r="N3164"/>
      <c r="O3164"/>
      <c r="P3164" s="31"/>
    </row>
    <row r="3165" spans="1:16" ht="15" x14ac:dyDescent="0.25">
      <c r="A3165"/>
      <c r="B3165"/>
      <c r="C3165"/>
      <c r="D3165"/>
      <c r="E3165"/>
      <c r="F3165"/>
      <c r="G3165"/>
      <c r="H3165"/>
      <c r="I3165"/>
      <c r="J3165"/>
      <c r="K3165"/>
      <c r="L3165"/>
      <c r="M3165"/>
      <c r="N3165"/>
      <c r="O3165"/>
      <c r="P3165" s="31"/>
    </row>
    <row r="3166" spans="1:16" ht="15" x14ac:dyDescent="0.25">
      <c r="A3166"/>
      <c r="B3166"/>
      <c r="C3166"/>
      <c r="D3166"/>
      <c r="E3166"/>
      <c r="F3166"/>
      <c r="G3166"/>
      <c r="H3166"/>
      <c r="I3166"/>
      <c r="J3166"/>
      <c r="K3166"/>
      <c r="L3166"/>
      <c r="M3166"/>
      <c r="N3166"/>
      <c r="O3166"/>
      <c r="P3166" s="31"/>
    </row>
    <row r="3167" spans="1:16" ht="15" x14ac:dyDescent="0.25">
      <c r="A3167"/>
      <c r="B3167"/>
      <c r="C3167"/>
      <c r="D3167"/>
      <c r="E3167"/>
      <c r="F3167"/>
      <c r="G3167"/>
      <c r="H3167"/>
      <c r="I3167"/>
      <c r="J3167"/>
      <c r="K3167"/>
      <c r="L3167"/>
      <c r="M3167"/>
      <c r="N3167"/>
      <c r="O3167"/>
      <c r="P3167" s="31"/>
    </row>
    <row r="3168" spans="1:16" ht="15" x14ac:dyDescent="0.25">
      <c r="A3168"/>
      <c r="B3168"/>
      <c r="C3168"/>
      <c r="D3168"/>
      <c r="E3168"/>
      <c r="F3168"/>
      <c r="G3168"/>
      <c r="H3168"/>
      <c r="I3168"/>
      <c r="J3168"/>
      <c r="K3168"/>
      <c r="L3168"/>
      <c r="M3168"/>
      <c r="N3168"/>
      <c r="O3168"/>
      <c r="P3168" s="31"/>
    </row>
    <row r="3169" spans="1:16" ht="15" x14ac:dyDescent="0.25">
      <c r="A3169"/>
      <c r="B3169"/>
      <c r="C3169"/>
      <c r="D3169"/>
      <c r="E3169"/>
      <c r="F3169"/>
      <c r="G3169"/>
      <c r="H3169"/>
      <c r="I3169"/>
      <c r="J3169"/>
      <c r="K3169"/>
      <c r="L3169"/>
      <c r="M3169"/>
      <c r="N3169"/>
      <c r="O3169"/>
      <c r="P3169" s="31"/>
    </row>
    <row r="3170" spans="1:16" ht="15" x14ac:dyDescent="0.25">
      <c r="A3170"/>
      <c r="B3170"/>
      <c r="C3170"/>
      <c r="D3170"/>
      <c r="E3170"/>
      <c r="F3170"/>
      <c r="G3170"/>
      <c r="H3170"/>
      <c r="I3170"/>
      <c r="J3170"/>
      <c r="K3170"/>
      <c r="L3170"/>
      <c r="M3170"/>
      <c r="N3170"/>
      <c r="O3170"/>
      <c r="P3170" s="31"/>
    </row>
    <row r="3171" spans="1:16" ht="15" x14ac:dyDescent="0.25">
      <c r="A3171"/>
      <c r="B3171"/>
      <c r="C3171"/>
      <c r="D3171"/>
      <c r="E3171"/>
      <c r="F3171"/>
      <c r="G3171"/>
      <c r="H3171"/>
      <c r="I3171"/>
      <c r="J3171"/>
      <c r="K3171"/>
      <c r="L3171"/>
      <c r="M3171"/>
      <c r="N3171"/>
      <c r="O3171"/>
      <c r="P3171" s="31"/>
    </row>
    <row r="3172" spans="1:16" ht="15" x14ac:dyDescent="0.25">
      <c r="A3172"/>
      <c r="B3172"/>
      <c r="C3172"/>
      <c r="D3172"/>
      <c r="E3172"/>
      <c r="F3172"/>
      <c r="G3172"/>
      <c r="H3172"/>
      <c r="I3172"/>
      <c r="J3172"/>
      <c r="K3172"/>
      <c r="L3172"/>
      <c r="M3172"/>
      <c r="N3172"/>
      <c r="O3172"/>
      <c r="P3172" s="31"/>
    </row>
    <row r="3173" spans="1:16" ht="15" x14ac:dyDescent="0.25">
      <c r="A3173"/>
      <c r="B3173"/>
      <c r="C3173"/>
      <c r="D3173"/>
      <c r="E3173"/>
      <c r="F3173"/>
      <c r="G3173"/>
      <c r="H3173"/>
      <c r="I3173"/>
      <c r="J3173"/>
      <c r="K3173"/>
      <c r="L3173"/>
      <c r="M3173"/>
      <c r="N3173"/>
      <c r="O3173"/>
      <c r="P3173" s="31"/>
    </row>
    <row r="3174" spans="1:16" ht="15" x14ac:dyDescent="0.25">
      <c r="A3174"/>
      <c r="B3174"/>
      <c r="C3174"/>
      <c r="D3174"/>
      <c r="E3174"/>
      <c r="F3174"/>
      <c r="G3174"/>
      <c r="H3174"/>
      <c r="I3174"/>
      <c r="J3174"/>
      <c r="K3174"/>
      <c r="L3174"/>
      <c r="M3174"/>
      <c r="N3174"/>
      <c r="O3174"/>
      <c r="P3174" s="31"/>
    </row>
    <row r="3175" spans="1:16" ht="15" x14ac:dyDescent="0.25">
      <c r="A3175"/>
      <c r="B3175"/>
      <c r="C3175"/>
      <c r="D3175"/>
      <c r="E3175"/>
      <c r="F3175"/>
      <c r="G3175"/>
      <c r="H3175"/>
      <c r="I3175"/>
      <c r="J3175"/>
      <c r="K3175"/>
      <c r="L3175"/>
      <c r="M3175"/>
      <c r="N3175"/>
      <c r="O3175"/>
      <c r="P3175" s="31"/>
    </row>
    <row r="3176" spans="1:16" ht="15" x14ac:dyDescent="0.25">
      <c r="A3176"/>
      <c r="B3176"/>
      <c r="C3176"/>
      <c r="D3176"/>
      <c r="E3176"/>
      <c r="F3176"/>
      <c r="G3176"/>
      <c r="H3176"/>
      <c r="I3176"/>
      <c r="J3176"/>
      <c r="K3176"/>
      <c r="L3176"/>
      <c r="M3176"/>
      <c r="N3176"/>
      <c r="O3176"/>
      <c r="P3176" s="31"/>
    </row>
    <row r="3177" spans="1:16" ht="15" x14ac:dyDescent="0.25">
      <c r="A3177"/>
      <c r="B3177"/>
      <c r="C3177"/>
      <c r="D3177"/>
      <c r="E3177"/>
      <c r="F3177"/>
      <c r="G3177"/>
      <c r="H3177"/>
      <c r="I3177"/>
      <c r="J3177"/>
      <c r="K3177"/>
      <c r="L3177"/>
      <c r="M3177"/>
      <c r="N3177"/>
      <c r="O3177"/>
      <c r="P3177" s="31"/>
    </row>
    <row r="3178" spans="1:16" ht="15" x14ac:dyDescent="0.25">
      <c r="A3178"/>
      <c r="B3178"/>
      <c r="C3178"/>
      <c r="D3178"/>
      <c r="E3178"/>
      <c r="F3178"/>
      <c r="G3178"/>
      <c r="H3178"/>
      <c r="I3178"/>
      <c r="J3178"/>
      <c r="K3178"/>
      <c r="L3178"/>
      <c r="M3178"/>
      <c r="N3178"/>
      <c r="O3178"/>
      <c r="P3178" s="31"/>
    </row>
    <row r="3179" spans="1:16" ht="15" x14ac:dyDescent="0.25">
      <c r="A3179"/>
      <c r="B3179"/>
      <c r="C3179"/>
      <c r="D3179"/>
      <c r="E3179"/>
      <c r="F3179"/>
      <c r="G3179"/>
      <c r="H3179"/>
      <c r="I3179"/>
      <c r="J3179"/>
      <c r="K3179"/>
      <c r="L3179"/>
      <c r="M3179"/>
      <c r="N3179"/>
      <c r="O3179"/>
      <c r="P3179" s="31"/>
    </row>
    <row r="3180" spans="1:16" ht="15" x14ac:dyDescent="0.25">
      <c r="A3180"/>
      <c r="B3180"/>
      <c r="C3180"/>
      <c r="D3180"/>
      <c r="E3180"/>
      <c r="F3180"/>
      <c r="G3180"/>
      <c r="H3180"/>
      <c r="I3180"/>
      <c r="J3180"/>
      <c r="K3180"/>
      <c r="L3180"/>
      <c r="M3180"/>
      <c r="N3180"/>
      <c r="O3180"/>
      <c r="P3180" s="31"/>
    </row>
    <row r="3181" spans="1:16" ht="15" x14ac:dyDescent="0.25">
      <c r="A3181"/>
      <c r="B3181"/>
      <c r="C3181"/>
      <c r="D3181"/>
      <c r="E3181"/>
      <c r="F3181"/>
      <c r="G3181"/>
      <c r="H3181"/>
      <c r="I3181"/>
      <c r="J3181"/>
      <c r="K3181"/>
      <c r="L3181"/>
      <c r="M3181"/>
      <c r="N3181"/>
      <c r="O3181"/>
      <c r="P3181" s="31"/>
    </row>
    <row r="3182" spans="1:16" ht="15" x14ac:dyDescent="0.25">
      <c r="A3182"/>
      <c r="B3182"/>
      <c r="C3182"/>
      <c r="D3182"/>
      <c r="E3182"/>
      <c r="F3182"/>
      <c r="G3182"/>
      <c r="H3182"/>
      <c r="I3182"/>
      <c r="J3182"/>
      <c r="K3182"/>
      <c r="L3182"/>
      <c r="M3182"/>
      <c r="N3182"/>
      <c r="O3182"/>
      <c r="P3182" s="31"/>
    </row>
    <row r="3183" spans="1:16" ht="15" x14ac:dyDescent="0.25">
      <c r="A3183"/>
      <c r="B3183"/>
      <c r="C3183"/>
      <c r="D3183"/>
      <c r="E3183"/>
      <c r="F3183"/>
      <c r="G3183"/>
      <c r="H3183"/>
      <c r="I3183"/>
      <c r="J3183"/>
      <c r="K3183"/>
      <c r="L3183"/>
      <c r="M3183"/>
      <c r="N3183"/>
      <c r="O3183"/>
      <c r="P3183" s="31"/>
    </row>
    <row r="3184" spans="1:16" ht="15" x14ac:dyDescent="0.25">
      <c r="A3184"/>
      <c r="B3184"/>
      <c r="C3184"/>
      <c r="D3184"/>
      <c r="E3184"/>
      <c r="F3184"/>
      <c r="G3184"/>
      <c r="H3184"/>
      <c r="I3184"/>
      <c r="J3184"/>
      <c r="K3184"/>
      <c r="L3184"/>
      <c r="M3184"/>
      <c r="N3184"/>
      <c r="O3184"/>
      <c r="P3184" s="31"/>
    </row>
    <row r="3185" spans="1:16" ht="15" x14ac:dyDescent="0.25">
      <c r="A3185"/>
      <c r="B3185"/>
      <c r="C3185"/>
      <c r="D3185"/>
      <c r="E3185"/>
      <c r="F3185"/>
      <c r="G3185"/>
      <c r="H3185"/>
      <c r="I3185"/>
      <c r="J3185"/>
      <c r="K3185"/>
      <c r="L3185"/>
      <c r="M3185"/>
      <c r="N3185"/>
      <c r="O3185"/>
      <c r="P3185" s="31"/>
    </row>
    <row r="3186" spans="1:16" ht="15" x14ac:dyDescent="0.25">
      <c r="A3186"/>
      <c r="B3186"/>
      <c r="C3186"/>
      <c r="D3186"/>
      <c r="E3186"/>
      <c r="F3186"/>
      <c r="G3186"/>
      <c r="H3186"/>
      <c r="I3186"/>
      <c r="J3186"/>
      <c r="K3186"/>
      <c r="L3186"/>
      <c r="M3186"/>
      <c r="N3186"/>
      <c r="O3186"/>
      <c r="P3186" s="31"/>
    </row>
    <row r="3187" spans="1:16" ht="15" x14ac:dyDescent="0.25">
      <c r="A3187"/>
      <c r="B3187"/>
      <c r="C3187"/>
      <c r="D3187"/>
      <c r="E3187"/>
      <c r="F3187"/>
      <c r="G3187"/>
      <c r="H3187"/>
      <c r="I3187"/>
      <c r="J3187"/>
      <c r="K3187"/>
      <c r="L3187"/>
      <c r="M3187"/>
      <c r="N3187"/>
      <c r="O3187"/>
      <c r="P3187" s="31"/>
    </row>
    <row r="3188" spans="1:16" ht="15" x14ac:dyDescent="0.25">
      <c r="A3188"/>
      <c r="B3188"/>
      <c r="C3188"/>
      <c r="D3188"/>
      <c r="E3188"/>
      <c r="F3188"/>
      <c r="G3188"/>
      <c r="H3188"/>
      <c r="I3188"/>
      <c r="J3188"/>
      <c r="K3188"/>
      <c r="L3188"/>
      <c r="M3188"/>
      <c r="N3188"/>
      <c r="O3188"/>
      <c r="P3188" s="31"/>
    </row>
    <row r="3189" spans="1:16" ht="15" x14ac:dyDescent="0.25">
      <c r="A3189"/>
      <c r="B3189"/>
      <c r="C3189"/>
      <c r="D3189"/>
      <c r="E3189"/>
      <c r="F3189"/>
      <c r="G3189"/>
      <c r="H3189"/>
      <c r="I3189"/>
      <c r="J3189"/>
      <c r="K3189"/>
      <c r="L3189"/>
      <c r="M3189"/>
      <c r="N3189"/>
      <c r="O3189"/>
      <c r="P3189" s="31"/>
    </row>
    <row r="3190" spans="1:16" ht="15" x14ac:dyDescent="0.25">
      <c r="A3190"/>
      <c r="B3190"/>
      <c r="C3190"/>
      <c r="D3190"/>
      <c r="E3190"/>
      <c r="F3190"/>
      <c r="G3190"/>
      <c r="H3190"/>
      <c r="I3190"/>
      <c r="J3190"/>
      <c r="K3190"/>
      <c r="L3190"/>
      <c r="M3190"/>
      <c r="N3190"/>
      <c r="O3190"/>
      <c r="P3190" s="31"/>
    </row>
    <row r="3191" spans="1:16" ht="15" x14ac:dyDescent="0.25">
      <c r="A3191"/>
      <c r="B3191"/>
      <c r="C3191"/>
      <c r="D3191"/>
      <c r="E3191"/>
      <c r="F3191"/>
      <c r="G3191"/>
      <c r="H3191"/>
      <c r="I3191"/>
      <c r="J3191"/>
      <c r="K3191"/>
      <c r="L3191"/>
      <c r="M3191"/>
      <c r="N3191"/>
      <c r="O3191"/>
      <c r="P3191" s="31"/>
    </row>
    <row r="3192" spans="1:16" ht="15" x14ac:dyDescent="0.25">
      <c r="A3192"/>
      <c r="B3192"/>
      <c r="C3192"/>
      <c r="D3192"/>
      <c r="E3192"/>
      <c r="F3192"/>
      <c r="G3192"/>
      <c r="H3192"/>
      <c r="I3192"/>
      <c r="J3192"/>
      <c r="K3192"/>
      <c r="L3192"/>
      <c r="M3192"/>
      <c r="N3192"/>
      <c r="O3192"/>
      <c r="P3192" s="31"/>
    </row>
    <row r="3193" spans="1:16" ht="15" x14ac:dyDescent="0.25">
      <c r="A3193"/>
      <c r="B3193"/>
      <c r="C3193"/>
      <c r="D3193"/>
      <c r="E3193"/>
      <c r="F3193"/>
      <c r="G3193"/>
      <c r="H3193"/>
      <c r="I3193"/>
      <c r="J3193"/>
      <c r="K3193"/>
      <c r="L3193"/>
      <c r="M3193"/>
      <c r="N3193"/>
      <c r="O3193"/>
      <c r="P3193" s="31"/>
    </row>
    <row r="3194" spans="1:16" ht="15" x14ac:dyDescent="0.25">
      <c r="A3194"/>
      <c r="B3194"/>
      <c r="C3194"/>
      <c r="D3194"/>
      <c r="E3194"/>
      <c r="F3194"/>
      <c r="G3194"/>
      <c r="H3194"/>
      <c r="I3194"/>
      <c r="J3194"/>
      <c r="K3194"/>
      <c r="L3194"/>
      <c r="M3194"/>
      <c r="N3194"/>
      <c r="O3194"/>
      <c r="P3194" s="31"/>
    </row>
    <row r="3195" spans="1:16" ht="15" x14ac:dyDescent="0.25">
      <c r="A3195"/>
      <c r="B3195"/>
      <c r="C3195"/>
      <c r="D3195"/>
      <c r="E3195"/>
      <c r="F3195"/>
      <c r="G3195"/>
      <c r="H3195"/>
      <c r="I3195"/>
      <c r="J3195"/>
      <c r="K3195"/>
      <c r="L3195"/>
      <c r="M3195"/>
      <c r="N3195"/>
      <c r="O3195"/>
      <c r="P3195" s="31"/>
    </row>
    <row r="3196" spans="1:16" ht="15" x14ac:dyDescent="0.25">
      <c r="A3196"/>
      <c r="B3196"/>
      <c r="C3196"/>
      <c r="D3196"/>
      <c r="E3196"/>
      <c r="F3196"/>
      <c r="G3196"/>
      <c r="H3196"/>
      <c r="I3196"/>
      <c r="J3196"/>
      <c r="K3196"/>
      <c r="L3196"/>
      <c r="M3196"/>
      <c r="N3196"/>
      <c r="O3196"/>
      <c r="P3196" s="31"/>
    </row>
    <row r="3197" spans="1:16" ht="15" x14ac:dyDescent="0.25">
      <c r="A3197"/>
      <c r="B3197"/>
      <c r="C3197"/>
      <c r="D3197"/>
      <c r="E3197"/>
      <c r="F3197"/>
      <c r="G3197"/>
      <c r="H3197"/>
      <c r="I3197"/>
      <c r="J3197"/>
      <c r="K3197"/>
      <c r="L3197"/>
      <c r="M3197"/>
      <c r="N3197"/>
      <c r="O3197"/>
      <c r="P3197" s="31"/>
    </row>
    <row r="3198" spans="1:16" ht="15" x14ac:dyDescent="0.25">
      <c r="A3198"/>
      <c r="B3198"/>
      <c r="C3198"/>
      <c r="D3198"/>
      <c r="E3198"/>
      <c r="F3198"/>
      <c r="G3198"/>
      <c r="H3198"/>
      <c r="I3198"/>
      <c r="J3198"/>
      <c r="K3198"/>
      <c r="L3198"/>
      <c r="M3198"/>
      <c r="N3198"/>
      <c r="O3198"/>
      <c r="P3198" s="31"/>
    </row>
    <row r="3199" spans="1:16" ht="15" x14ac:dyDescent="0.25">
      <c r="A3199"/>
      <c r="B3199"/>
      <c r="C3199"/>
      <c r="D3199"/>
      <c r="E3199"/>
      <c r="F3199"/>
      <c r="G3199"/>
      <c r="H3199"/>
      <c r="I3199"/>
      <c r="J3199"/>
      <c r="K3199"/>
      <c r="L3199"/>
      <c r="M3199"/>
      <c r="N3199"/>
      <c r="O3199"/>
      <c r="P3199" s="31"/>
    </row>
    <row r="3200" spans="1:16" ht="15" x14ac:dyDescent="0.25">
      <c r="A3200"/>
      <c r="B3200"/>
      <c r="C3200"/>
      <c r="D3200"/>
      <c r="E3200"/>
      <c r="F3200"/>
      <c r="G3200"/>
      <c r="H3200"/>
      <c r="I3200"/>
      <c r="J3200"/>
      <c r="K3200"/>
      <c r="L3200"/>
      <c r="M3200"/>
      <c r="N3200"/>
      <c r="O3200"/>
      <c r="P3200" s="31"/>
    </row>
    <row r="3201" spans="1:16" ht="15" x14ac:dyDescent="0.25">
      <c r="A3201"/>
      <c r="B3201"/>
      <c r="C3201"/>
      <c r="D3201"/>
      <c r="E3201"/>
      <c r="F3201"/>
      <c r="G3201"/>
      <c r="H3201"/>
      <c r="I3201"/>
      <c r="J3201"/>
      <c r="K3201"/>
      <c r="L3201"/>
      <c r="M3201"/>
      <c r="N3201"/>
      <c r="O3201"/>
      <c r="P3201" s="31"/>
    </row>
    <row r="3202" spans="1:16" ht="15" x14ac:dyDescent="0.25">
      <c r="A3202"/>
      <c r="B3202"/>
      <c r="C3202"/>
      <c r="D3202"/>
      <c r="E3202"/>
      <c r="F3202"/>
      <c r="G3202"/>
      <c r="H3202"/>
      <c r="I3202"/>
      <c r="J3202"/>
      <c r="K3202"/>
      <c r="L3202"/>
      <c r="M3202"/>
      <c r="N3202"/>
      <c r="O3202"/>
      <c r="P3202" s="31"/>
    </row>
    <row r="3203" spans="1:16" ht="15" x14ac:dyDescent="0.25">
      <c r="A3203"/>
      <c r="B3203"/>
      <c r="C3203"/>
      <c r="D3203"/>
      <c r="E3203"/>
      <c r="F3203"/>
      <c r="G3203"/>
      <c r="H3203"/>
      <c r="I3203"/>
      <c r="J3203"/>
      <c r="K3203"/>
      <c r="L3203"/>
      <c r="M3203"/>
      <c r="N3203"/>
      <c r="O3203"/>
      <c r="P3203" s="31"/>
    </row>
    <row r="3204" spans="1:16" ht="15" x14ac:dyDescent="0.25">
      <c r="A3204"/>
      <c r="B3204"/>
      <c r="C3204"/>
      <c r="D3204"/>
      <c r="E3204"/>
      <c r="F3204"/>
      <c r="G3204"/>
      <c r="H3204"/>
      <c r="I3204"/>
      <c r="J3204"/>
      <c r="K3204"/>
      <c r="L3204"/>
      <c r="M3204"/>
      <c r="N3204"/>
      <c r="O3204"/>
      <c r="P3204" s="31"/>
    </row>
    <row r="3205" spans="1:16" ht="15" x14ac:dyDescent="0.25">
      <c r="A3205"/>
      <c r="B3205"/>
      <c r="C3205"/>
      <c r="D3205"/>
      <c r="E3205"/>
      <c r="F3205"/>
      <c r="G3205"/>
      <c r="H3205"/>
      <c r="I3205"/>
      <c r="J3205"/>
      <c r="K3205"/>
      <c r="L3205"/>
      <c r="M3205"/>
      <c r="N3205"/>
      <c r="O3205"/>
      <c r="P3205" s="31"/>
    </row>
    <row r="3206" spans="1:16" ht="15" x14ac:dyDescent="0.25">
      <c r="A3206"/>
      <c r="B3206"/>
      <c r="C3206"/>
      <c r="D3206"/>
      <c r="E3206"/>
      <c r="F3206"/>
      <c r="G3206"/>
      <c r="H3206"/>
      <c r="I3206"/>
      <c r="J3206"/>
      <c r="K3206"/>
      <c r="L3206"/>
      <c r="M3206"/>
      <c r="N3206"/>
      <c r="O3206"/>
      <c r="P3206" s="31"/>
    </row>
    <row r="3207" spans="1:16" ht="15" x14ac:dyDescent="0.25">
      <c r="A3207"/>
      <c r="B3207"/>
      <c r="C3207"/>
      <c r="D3207"/>
      <c r="E3207"/>
      <c r="F3207"/>
      <c r="G3207"/>
      <c r="H3207"/>
      <c r="I3207"/>
      <c r="J3207"/>
      <c r="K3207"/>
      <c r="L3207"/>
      <c r="M3207"/>
      <c r="N3207"/>
      <c r="O3207"/>
      <c r="P3207" s="31"/>
    </row>
    <row r="3208" spans="1:16" ht="15" x14ac:dyDescent="0.25">
      <c r="A3208"/>
      <c r="B3208"/>
      <c r="C3208"/>
      <c r="D3208"/>
      <c r="E3208"/>
      <c r="F3208"/>
      <c r="G3208"/>
      <c r="H3208"/>
      <c r="I3208"/>
      <c r="J3208"/>
      <c r="K3208"/>
      <c r="L3208"/>
      <c r="M3208"/>
      <c r="N3208"/>
      <c r="O3208"/>
      <c r="P3208" s="31"/>
    </row>
    <row r="3209" spans="1:16" ht="15" x14ac:dyDescent="0.25">
      <c r="A3209"/>
      <c r="B3209"/>
      <c r="C3209"/>
      <c r="D3209"/>
      <c r="E3209"/>
      <c r="F3209"/>
      <c r="G3209"/>
      <c r="H3209"/>
      <c r="I3209"/>
      <c r="J3209"/>
      <c r="K3209"/>
      <c r="L3209"/>
      <c r="M3209"/>
      <c r="N3209"/>
      <c r="O3209"/>
      <c r="P3209" s="31"/>
    </row>
    <row r="3210" spans="1:16" ht="15" x14ac:dyDescent="0.25">
      <c r="A3210"/>
      <c r="B3210"/>
      <c r="C3210"/>
      <c r="D3210"/>
      <c r="E3210"/>
      <c r="F3210"/>
      <c r="G3210"/>
      <c r="H3210"/>
      <c r="I3210"/>
      <c r="J3210"/>
      <c r="K3210"/>
      <c r="L3210"/>
      <c r="M3210"/>
      <c r="N3210"/>
      <c r="O3210"/>
      <c r="P3210" s="31"/>
    </row>
    <row r="3211" spans="1:16" ht="15" x14ac:dyDescent="0.25">
      <c r="A3211"/>
      <c r="B3211"/>
      <c r="C3211"/>
      <c r="D3211"/>
      <c r="E3211"/>
      <c r="F3211"/>
      <c r="G3211"/>
      <c r="H3211"/>
      <c r="I3211"/>
      <c r="J3211"/>
      <c r="K3211"/>
      <c r="L3211"/>
      <c r="M3211"/>
      <c r="N3211"/>
      <c r="O3211"/>
      <c r="P3211" s="31"/>
    </row>
    <row r="3212" spans="1:16" ht="15" x14ac:dyDescent="0.25">
      <c r="A3212"/>
      <c r="B3212"/>
      <c r="C3212"/>
      <c r="D3212"/>
      <c r="E3212"/>
      <c r="F3212"/>
      <c r="G3212"/>
      <c r="H3212"/>
      <c r="I3212"/>
      <c r="J3212"/>
      <c r="K3212"/>
      <c r="L3212"/>
      <c r="M3212"/>
      <c r="N3212"/>
      <c r="O3212"/>
      <c r="P3212" s="31"/>
    </row>
    <row r="3213" spans="1:16" ht="15" x14ac:dyDescent="0.25">
      <c r="A3213"/>
      <c r="B3213"/>
      <c r="C3213"/>
      <c r="D3213"/>
      <c r="E3213"/>
      <c r="F3213"/>
      <c r="G3213"/>
      <c r="H3213"/>
      <c r="I3213"/>
      <c r="J3213"/>
      <c r="K3213"/>
      <c r="L3213"/>
      <c r="M3213"/>
      <c r="N3213"/>
      <c r="O3213"/>
      <c r="P3213" s="31"/>
    </row>
    <row r="3214" spans="1:16" ht="15" x14ac:dyDescent="0.25">
      <c r="A3214"/>
      <c r="B3214"/>
      <c r="C3214"/>
      <c r="D3214"/>
      <c r="E3214"/>
      <c r="F3214"/>
      <c r="G3214"/>
      <c r="H3214"/>
      <c r="I3214"/>
      <c r="J3214"/>
      <c r="K3214"/>
      <c r="L3214"/>
      <c r="M3214"/>
      <c r="N3214"/>
      <c r="O3214"/>
      <c r="P3214" s="31"/>
    </row>
    <row r="3215" spans="1:16" ht="15" x14ac:dyDescent="0.25">
      <c r="A3215"/>
      <c r="B3215"/>
      <c r="C3215"/>
      <c r="D3215"/>
      <c r="E3215"/>
      <c r="F3215"/>
      <c r="G3215"/>
      <c r="H3215"/>
      <c r="I3215"/>
      <c r="J3215"/>
      <c r="K3215"/>
      <c r="L3215"/>
      <c r="M3215"/>
      <c r="N3215"/>
      <c r="O3215"/>
      <c r="P3215" s="31"/>
    </row>
    <row r="3216" spans="1:16" ht="15" x14ac:dyDescent="0.25">
      <c r="A3216"/>
      <c r="B3216"/>
      <c r="C3216"/>
      <c r="D3216"/>
      <c r="E3216"/>
      <c r="F3216"/>
      <c r="G3216"/>
      <c r="H3216"/>
      <c r="I3216"/>
      <c r="J3216"/>
      <c r="K3216"/>
      <c r="L3216"/>
      <c r="M3216"/>
      <c r="N3216"/>
      <c r="O3216"/>
      <c r="P3216" s="31"/>
    </row>
    <row r="3217" spans="1:16" ht="15" x14ac:dyDescent="0.25">
      <c r="A3217"/>
      <c r="B3217"/>
      <c r="C3217"/>
      <c r="D3217"/>
      <c r="E3217"/>
      <c r="F3217"/>
      <c r="G3217"/>
      <c r="H3217"/>
      <c r="I3217"/>
      <c r="J3217"/>
      <c r="K3217"/>
      <c r="L3217"/>
      <c r="M3217"/>
      <c r="N3217"/>
      <c r="O3217"/>
      <c r="P3217" s="31"/>
    </row>
    <row r="3218" spans="1:16" ht="15" x14ac:dyDescent="0.25">
      <c r="A3218"/>
      <c r="B3218"/>
      <c r="C3218"/>
      <c r="D3218"/>
      <c r="E3218"/>
      <c r="F3218"/>
      <c r="G3218"/>
      <c r="H3218"/>
      <c r="I3218"/>
      <c r="J3218"/>
      <c r="K3218"/>
      <c r="L3218"/>
      <c r="M3218"/>
      <c r="N3218"/>
      <c r="O3218"/>
      <c r="P3218" s="31"/>
    </row>
    <row r="3219" spans="1:16" ht="15" x14ac:dyDescent="0.25">
      <c r="A3219"/>
      <c r="B3219"/>
      <c r="C3219"/>
      <c r="D3219"/>
      <c r="E3219"/>
      <c r="F3219"/>
      <c r="G3219"/>
      <c r="H3219"/>
      <c r="I3219"/>
      <c r="J3219"/>
      <c r="K3219"/>
      <c r="L3219"/>
      <c r="M3219"/>
      <c r="N3219"/>
      <c r="O3219"/>
      <c r="P3219" s="31"/>
    </row>
    <row r="3220" spans="1:16" ht="15" x14ac:dyDescent="0.25">
      <c r="A3220"/>
      <c r="B3220"/>
      <c r="C3220"/>
      <c r="D3220"/>
      <c r="E3220"/>
      <c r="F3220"/>
      <c r="G3220"/>
      <c r="H3220"/>
      <c r="I3220"/>
      <c r="J3220"/>
      <c r="K3220"/>
      <c r="L3220"/>
      <c r="M3220"/>
      <c r="N3220"/>
      <c r="O3220"/>
      <c r="P3220" s="31"/>
    </row>
    <row r="3221" spans="1:16" ht="15" x14ac:dyDescent="0.25">
      <c r="A3221"/>
      <c r="B3221"/>
      <c r="C3221"/>
      <c r="D3221"/>
      <c r="E3221"/>
      <c r="F3221"/>
      <c r="G3221"/>
      <c r="H3221"/>
      <c r="I3221"/>
      <c r="J3221"/>
      <c r="K3221"/>
      <c r="L3221"/>
      <c r="M3221"/>
      <c r="N3221"/>
      <c r="O3221"/>
      <c r="P3221" s="31"/>
    </row>
    <row r="3222" spans="1:16" ht="15" x14ac:dyDescent="0.25">
      <c r="A3222"/>
      <c r="B3222"/>
      <c r="C3222"/>
      <c r="D3222"/>
      <c r="E3222"/>
      <c r="F3222"/>
      <c r="G3222"/>
      <c r="H3222"/>
      <c r="I3222"/>
      <c r="J3222"/>
      <c r="K3222"/>
      <c r="L3222"/>
      <c r="M3222"/>
      <c r="N3222"/>
      <c r="O3222"/>
      <c r="P3222" s="31"/>
    </row>
    <row r="3223" spans="1:16" ht="15" x14ac:dyDescent="0.25">
      <c r="A3223"/>
      <c r="B3223"/>
      <c r="C3223"/>
      <c r="D3223"/>
      <c r="E3223"/>
      <c r="F3223"/>
      <c r="G3223"/>
      <c r="H3223"/>
      <c r="I3223"/>
      <c r="J3223"/>
      <c r="K3223"/>
      <c r="L3223"/>
      <c r="M3223"/>
      <c r="N3223"/>
      <c r="O3223"/>
      <c r="P3223" s="31"/>
    </row>
    <row r="3224" spans="1:16" ht="15" x14ac:dyDescent="0.25">
      <c r="A3224"/>
      <c r="B3224"/>
      <c r="C3224"/>
      <c r="D3224"/>
      <c r="E3224"/>
      <c r="F3224"/>
      <c r="G3224"/>
      <c r="H3224"/>
      <c r="I3224"/>
      <c r="J3224"/>
      <c r="K3224"/>
      <c r="L3224"/>
      <c r="M3224"/>
      <c r="N3224"/>
      <c r="O3224"/>
      <c r="P3224" s="31"/>
    </row>
    <row r="3225" spans="1:16" ht="15" x14ac:dyDescent="0.25">
      <c r="A3225"/>
      <c r="B3225"/>
      <c r="C3225"/>
      <c r="D3225"/>
      <c r="E3225"/>
      <c r="F3225"/>
      <c r="G3225"/>
      <c r="H3225"/>
      <c r="I3225"/>
      <c r="J3225"/>
      <c r="K3225"/>
      <c r="L3225"/>
      <c r="M3225"/>
      <c r="N3225"/>
      <c r="O3225"/>
      <c r="P3225" s="31"/>
    </row>
    <row r="3226" spans="1:16" ht="15" x14ac:dyDescent="0.25">
      <c r="A3226"/>
      <c r="B3226"/>
      <c r="C3226"/>
      <c r="D3226"/>
      <c r="E3226"/>
      <c r="F3226"/>
      <c r="G3226"/>
      <c r="H3226"/>
      <c r="I3226"/>
      <c r="J3226"/>
      <c r="K3226"/>
      <c r="L3226"/>
      <c r="M3226"/>
      <c r="N3226"/>
      <c r="O3226"/>
      <c r="P3226" s="31"/>
    </row>
    <row r="3227" spans="1:16" ht="15" x14ac:dyDescent="0.25">
      <c r="A3227"/>
      <c r="B3227"/>
      <c r="C3227"/>
      <c r="D3227"/>
      <c r="E3227"/>
      <c r="F3227"/>
      <c r="G3227"/>
      <c r="H3227"/>
      <c r="I3227"/>
      <c r="J3227"/>
      <c r="K3227"/>
      <c r="L3227"/>
      <c r="M3227"/>
      <c r="N3227"/>
      <c r="O3227"/>
      <c r="P3227" s="31"/>
    </row>
    <row r="3228" spans="1:16" ht="15" x14ac:dyDescent="0.25">
      <c r="A3228"/>
      <c r="B3228"/>
      <c r="C3228"/>
      <c r="D3228"/>
      <c r="E3228"/>
      <c r="F3228"/>
      <c r="G3228"/>
      <c r="H3228"/>
      <c r="I3228"/>
      <c r="J3228"/>
      <c r="K3228"/>
      <c r="L3228"/>
      <c r="M3228"/>
      <c r="N3228"/>
      <c r="O3228"/>
      <c r="P3228" s="31"/>
    </row>
    <row r="3229" spans="1:16" ht="15" x14ac:dyDescent="0.25">
      <c r="A3229"/>
      <c r="B3229"/>
      <c r="C3229"/>
      <c r="D3229"/>
      <c r="E3229"/>
      <c r="F3229"/>
      <c r="G3229"/>
      <c r="H3229"/>
      <c r="I3229"/>
      <c r="J3229"/>
      <c r="K3229"/>
      <c r="L3229"/>
      <c r="M3229"/>
      <c r="N3229"/>
      <c r="O3229"/>
      <c r="P3229" s="31"/>
    </row>
    <row r="3230" spans="1:16" ht="15" x14ac:dyDescent="0.25">
      <c r="A3230"/>
      <c r="B3230"/>
      <c r="C3230"/>
      <c r="D3230"/>
      <c r="E3230"/>
      <c r="F3230"/>
      <c r="G3230"/>
      <c r="H3230"/>
      <c r="I3230"/>
      <c r="J3230"/>
      <c r="K3230"/>
      <c r="L3230"/>
      <c r="M3230"/>
      <c r="N3230"/>
      <c r="O3230"/>
      <c r="P3230" s="31"/>
    </row>
    <row r="3231" spans="1:16" ht="15" x14ac:dyDescent="0.25">
      <c r="A3231"/>
      <c r="B3231"/>
      <c r="C3231"/>
      <c r="D3231"/>
      <c r="E3231"/>
      <c r="F3231"/>
      <c r="G3231"/>
      <c r="H3231"/>
      <c r="I3231"/>
      <c r="J3231"/>
      <c r="K3231"/>
      <c r="L3231"/>
      <c r="M3231"/>
      <c r="N3231"/>
      <c r="O3231"/>
      <c r="P3231" s="31"/>
    </row>
    <row r="3232" spans="1:16" ht="15" x14ac:dyDescent="0.25">
      <c r="A3232"/>
      <c r="B3232"/>
      <c r="C3232"/>
      <c r="D3232"/>
      <c r="E3232"/>
      <c r="F3232"/>
      <c r="G3232"/>
      <c r="H3232"/>
      <c r="I3232"/>
      <c r="J3232"/>
      <c r="K3232"/>
      <c r="L3232"/>
      <c r="M3232"/>
      <c r="N3232"/>
      <c r="O3232"/>
      <c r="P3232" s="31"/>
    </row>
    <row r="3233" spans="1:16" ht="15" x14ac:dyDescent="0.25">
      <c r="A3233"/>
      <c r="B3233"/>
      <c r="C3233"/>
      <c r="D3233"/>
      <c r="E3233"/>
      <c r="F3233"/>
      <c r="G3233"/>
      <c r="H3233"/>
      <c r="I3233"/>
      <c r="J3233"/>
      <c r="K3233"/>
      <c r="L3233"/>
      <c r="M3233"/>
      <c r="N3233"/>
      <c r="O3233"/>
      <c r="P3233" s="31"/>
    </row>
    <row r="3234" spans="1:16" ht="15" x14ac:dyDescent="0.25">
      <c r="A3234"/>
      <c r="B3234"/>
      <c r="C3234"/>
      <c r="D3234"/>
      <c r="E3234"/>
      <c r="F3234"/>
      <c r="G3234"/>
      <c r="H3234"/>
      <c r="I3234"/>
      <c r="J3234"/>
      <c r="K3234"/>
      <c r="L3234"/>
      <c r="M3234"/>
      <c r="N3234"/>
      <c r="O3234"/>
      <c r="P3234" s="31"/>
    </row>
    <row r="3235" spans="1:16" ht="15" x14ac:dyDescent="0.25">
      <c r="A3235"/>
      <c r="B3235"/>
      <c r="C3235"/>
      <c r="D3235"/>
      <c r="E3235"/>
      <c r="F3235"/>
      <c r="G3235"/>
      <c r="H3235"/>
      <c r="I3235"/>
      <c r="J3235"/>
      <c r="K3235"/>
      <c r="L3235"/>
      <c r="M3235"/>
      <c r="N3235"/>
      <c r="O3235"/>
      <c r="P3235" s="31"/>
    </row>
    <row r="3236" spans="1:16" ht="15" x14ac:dyDescent="0.25">
      <c r="A3236"/>
      <c r="B3236"/>
      <c r="C3236"/>
      <c r="D3236"/>
      <c r="E3236"/>
      <c r="F3236"/>
      <c r="G3236"/>
      <c r="H3236"/>
      <c r="I3236"/>
      <c r="J3236"/>
      <c r="K3236"/>
      <c r="L3236"/>
      <c r="M3236"/>
      <c r="N3236"/>
      <c r="O3236"/>
      <c r="P3236" s="31"/>
    </row>
    <row r="3237" spans="1:16" ht="15" x14ac:dyDescent="0.25">
      <c r="A3237"/>
      <c r="B3237"/>
      <c r="C3237"/>
      <c r="D3237"/>
      <c r="E3237"/>
      <c r="F3237"/>
      <c r="G3237"/>
      <c r="H3237"/>
      <c r="I3237"/>
      <c r="J3237"/>
      <c r="K3237"/>
      <c r="L3237"/>
      <c r="M3237"/>
      <c r="N3237"/>
      <c r="O3237"/>
      <c r="P3237" s="31"/>
    </row>
    <row r="3238" spans="1:16" ht="15" x14ac:dyDescent="0.25">
      <c r="A3238"/>
      <c r="B3238"/>
      <c r="C3238"/>
      <c r="D3238"/>
      <c r="E3238"/>
      <c r="F3238"/>
      <c r="G3238"/>
      <c r="H3238"/>
      <c r="I3238"/>
      <c r="J3238"/>
      <c r="K3238"/>
      <c r="L3238"/>
      <c r="M3238"/>
      <c r="N3238"/>
      <c r="O3238"/>
      <c r="P3238" s="31"/>
    </row>
    <row r="3239" spans="1:16" ht="15" x14ac:dyDescent="0.25">
      <c r="A3239"/>
      <c r="B3239"/>
      <c r="C3239"/>
      <c r="D3239"/>
      <c r="E3239"/>
      <c r="F3239"/>
      <c r="G3239"/>
      <c r="H3239"/>
      <c r="I3239"/>
      <c r="J3239"/>
      <c r="K3239"/>
      <c r="L3239"/>
      <c r="M3239"/>
      <c r="N3239"/>
      <c r="O3239"/>
      <c r="P3239" s="31"/>
    </row>
    <row r="3240" spans="1:16" ht="15" x14ac:dyDescent="0.25">
      <c r="A3240"/>
      <c r="B3240"/>
      <c r="C3240"/>
      <c r="D3240"/>
      <c r="E3240"/>
      <c r="F3240"/>
      <c r="G3240"/>
      <c r="H3240"/>
      <c r="I3240"/>
      <c r="J3240"/>
      <c r="K3240"/>
      <c r="L3240"/>
      <c r="M3240"/>
      <c r="N3240"/>
      <c r="O3240"/>
      <c r="P3240" s="31"/>
    </row>
    <row r="3241" spans="1:16" ht="15" x14ac:dyDescent="0.25">
      <c r="A3241"/>
      <c r="B3241"/>
      <c r="C3241"/>
      <c r="D3241"/>
      <c r="E3241"/>
      <c r="F3241"/>
      <c r="G3241"/>
      <c r="H3241"/>
      <c r="I3241"/>
      <c r="J3241"/>
      <c r="K3241"/>
      <c r="L3241"/>
      <c r="M3241"/>
      <c r="N3241"/>
      <c r="O3241"/>
      <c r="P3241" s="31"/>
    </row>
    <row r="3242" spans="1:16" ht="15" x14ac:dyDescent="0.25">
      <c r="A3242"/>
      <c r="B3242"/>
      <c r="C3242"/>
      <c r="D3242"/>
      <c r="E3242"/>
      <c r="F3242"/>
      <c r="G3242"/>
      <c r="H3242"/>
      <c r="I3242"/>
      <c r="J3242"/>
      <c r="K3242"/>
      <c r="L3242"/>
      <c r="M3242"/>
      <c r="N3242"/>
      <c r="O3242"/>
      <c r="P3242" s="31"/>
    </row>
    <row r="3243" spans="1:16" ht="15" x14ac:dyDescent="0.25">
      <c r="A3243"/>
      <c r="B3243"/>
      <c r="C3243"/>
      <c r="D3243"/>
      <c r="E3243"/>
      <c r="F3243"/>
      <c r="G3243"/>
      <c r="H3243"/>
      <c r="I3243"/>
      <c r="J3243"/>
      <c r="K3243"/>
      <c r="L3243"/>
      <c r="M3243"/>
      <c r="N3243"/>
      <c r="O3243"/>
      <c r="P3243" s="31"/>
    </row>
    <row r="3244" spans="1:16" ht="15" x14ac:dyDescent="0.25">
      <c r="A3244"/>
      <c r="B3244"/>
      <c r="C3244"/>
      <c r="D3244"/>
      <c r="E3244"/>
      <c r="F3244"/>
      <c r="G3244"/>
      <c r="H3244"/>
      <c r="I3244"/>
      <c r="J3244"/>
      <c r="K3244"/>
      <c r="L3244"/>
      <c r="M3244"/>
      <c r="N3244"/>
      <c r="O3244"/>
      <c r="P3244" s="31"/>
    </row>
    <row r="3245" spans="1:16" ht="15" x14ac:dyDescent="0.25">
      <c r="A3245"/>
      <c r="B3245"/>
      <c r="C3245"/>
      <c r="D3245"/>
      <c r="E3245"/>
      <c r="F3245"/>
      <c r="G3245"/>
      <c r="H3245"/>
      <c r="I3245"/>
      <c r="J3245"/>
      <c r="K3245"/>
      <c r="L3245"/>
      <c r="M3245"/>
      <c r="N3245"/>
      <c r="O3245"/>
      <c r="P3245" s="31"/>
    </row>
    <row r="3246" spans="1:16" ht="15" x14ac:dyDescent="0.25">
      <c r="A3246"/>
      <c r="B3246"/>
      <c r="C3246"/>
      <c r="D3246"/>
      <c r="E3246"/>
      <c r="F3246"/>
      <c r="G3246"/>
      <c r="H3246"/>
      <c r="I3246"/>
      <c r="J3246"/>
      <c r="K3246"/>
      <c r="L3246"/>
      <c r="M3246"/>
      <c r="N3246"/>
      <c r="O3246"/>
      <c r="P3246" s="31"/>
    </row>
    <row r="3247" spans="1:16" ht="15" x14ac:dyDescent="0.25">
      <c r="A3247"/>
      <c r="B3247"/>
      <c r="C3247"/>
      <c r="D3247"/>
      <c r="E3247"/>
      <c r="F3247"/>
      <c r="G3247"/>
      <c r="H3247"/>
      <c r="I3247"/>
      <c r="J3247"/>
      <c r="K3247"/>
      <c r="L3247"/>
      <c r="M3247"/>
      <c r="N3247"/>
      <c r="O3247"/>
      <c r="P3247" s="31"/>
    </row>
    <row r="3248" spans="1:16" ht="15" x14ac:dyDescent="0.25">
      <c r="A3248"/>
      <c r="B3248"/>
      <c r="C3248"/>
      <c r="D3248"/>
      <c r="E3248"/>
      <c r="F3248"/>
      <c r="G3248"/>
      <c r="H3248"/>
      <c r="I3248"/>
      <c r="J3248"/>
      <c r="K3248"/>
      <c r="L3248"/>
      <c r="M3248"/>
      <c r="N3248"/>
      <c r="O3248"/>
      <c r="P3248" s="31"/>
    </row>
    <row r="3249" spans="1:16" ht="15" x14ac:dyDescent="0.25">
      <c r="A3249"/>
      <c r="B3249"/>
      <c r="C3249"/>
      <c r="D3249"/>
      <c r="E3249"/>
      <c r="F3249"/>
      <c r="G3249"/>
      <c r="H3249"/>
      <c r="I3249"/>
      <c r="J3249"/>
      <c r="K3249"/>
      <c r="L3249"/>
      <c r="M3249"/>
      <c r="N3249"/>
      <c r="O3249"/>
      <c r="P3249" s="31"/>
    </row>
    <row r="3250" spans="1:16" ht="15" x14ac:dyDescent="0.25">
      <c r="A3250"/>
      <c r="B3250"/>
      <c r="C3250"/>
      <c r="D3250"/>
      <c r="E3250"/>
      <c r="F3250"/>
      <c r="G3250"/>
      <c r="H3250"/>
      <c r="I3250"/>
      <c r="J3250"/>
      <c r="K3250"/>
      <c r="L3250"/>
      <c r="M3250"/>
      <c r="N3250"/>
      <c r="O3250"/>
      <c r="P3250" s="31"/>
    </row>
    <row r="3251" spans="1:16" ht="15" x14ac:dyDescent="0.25">
      <c r="A3251"/>
      <c r="B3251"/>
      <c r="C3251"/>
      <c r="D3251"/>
      <c r="E3251"/>
      <c r="F3251"/>
      <c r="G3251"/>
      <c r="H3251"/>
      <c r="I3251"/>
      <c r="J3251"/>
      <c r="K3251"/>
      <c r="L3251"/>
      <c r="M3251"/>
      <c r="N3251"/>
      <c r="O3251"/>
      <c r="P3251" s="31"/>
    </row>
    <row r="3252" spans="1:16" ht="15" x14ac:dyDescent="0.25">
      <c r="A3252"/>
      <c r="B3252"/>
      <c r="C3252"/>
      <c r="D3252"/>
      <c r="E3252"/>
      <c r="F3252"/>
      <c r="G3252"/>
      <c r="H3252"/>
      <c r="I3252"/>
      <c r="J3252"/>
      <c r="K3252"/>
      <c r="L3252"/>
      <c r="M3252"/>
      <c r="N3252"/>
      <c r="O3252"/>
      <c r="P3252" s="31"/>
    </row>
    <row r="3253" spans="1:16" ht="15" x14ac:dyDescent="0.25">
      <c r="A3253"/>
      <c r="B3253"/>
      <c r="C3253"/>
      <c r="D3253"/>
      <c r="E3253"/>
      <c r="F3253"/>
      <c r="G3253"/>
      <c r="H3253"/>
      <c r="I3253"/>
      <c r="J3253"/>
      <c r="K3253"/>
      <c r="L3253"/>
      <c r="M3253"/>
      <c r="N3253"/>
      <c r="O3253"/>
      <c r="P3253" s="31"/>
    </row>
    <row r="3254" spans="1:16" ht="15" x14ac:dyDescent="0.25">
      <c r="A3254"/>
      <c r="B3254"/>
      <c r="C3254"/>
      <c r="D3254"/>
      <c r="E3254"/>
      <c r="F3254"/>
      <c r="G3254"/>
      <c r="H3254"/>
      <c r="I3254"/>
      <c r="J3254"/>
      <c r="K3254"/>
      <c r="L3254"/>
      <c r="M3254"/>
      <c r="N3254"/>
      <c r="O3254"/>
      <c r="P3254" s="31"/>
    </row>
    <row r="3255" spans="1:16" ht="15" x14ac:dyDescent="0.25">
      <c r="A3255"/>
      <c r="B3255"/>
      <c r="C3255"/>
      <c r="D3255"/>
      <c r="E3255"/>
      <c r="F3255"/>
      <c r="G3255"/>
      <c r="H3255"/>
      <c r="I3255"/>
      <c r="J3255"/>
      <c r="K3255"/>
      <c r="L3255"/>
      <c r="M3255"/>
      <c r="N3255"/>
      <c r="O3255"/>
      <c r="P3255" s="31"/>
    </row>
    <row r="3256" spans="1:16" ht="15" x14ac:dyDescent="0.25">
      <c r="A3256"/>
      <c r="B3256"/>
      <c r="C3256"/>
      <c r="D3256"/>
      <c r="E3256"/>
      <c r="F3256"/>
      <c r="G3256"/>
      <c r="H3256"/>
      <c r="I3256"/>
      <c r="J3256"/>
      <c r="K3256"/>
      <c r="L3256"/>
      <c r="M3256"/>
      <c r="N3256"/>
      <c r="O3256"/>
      <c r="P3256" s="31"/>
    </row>
    <row r="3257" spans="1:16" ht="15" x14ac:dyDescent="0.25">
      <c r="A3257"/>
      <c r="B3257"/>
      <c r="C3257"/>
      <c r="D3257"/>
      <c r="E3257"/>
      <c r="F3257"/>
      <c r="G3257"/>
      <c r="H3257"/>
      <c r="I3257"/>
      <c r="J3257"/>
      <c r="K3257"/>
      <c r="L3257"/>
      <c r="M3257"/>
      <c r="N3257"/>
      <c r="O3257"/>
      <c r="P3257" s="31"/>
    </row>
    <row r="3258" spans="1:16" ht="15" x14ac:dyDescent="0.25">
      <c r="A3258"/>
      <c r="B3258"/>
      <c r="C3258"/>
      <c r="D3258"/>
      <c r="E3258"/>
      <c r="F3258"/>
      <c r="G3258"/>
      <c r="H3258"/>
      <c r="I3258"/>
      <c r="J3258"/>
      <c r="K3258"/>
      <c r="L3258"/>
      <c r="M3258"/>
      <c r="N3258"/>
      <c r="O3258"/>
      <c r="P3258" s="31"/>
    </row>
    <row r="3259" spans="1:16" ht="15" x14ac:dyDescent="0.25">
      <c r="A3259"/>
      <c r="B3259"/>
      <c r="C3259"/>
      <c r="D3259"/>
      <c r="E3259"/>
      <c r="F3259"/>
      <c r="G3259"/>
      <c r="H3259"/>
      <c r="I3259"/>
      <c r="J3259"/>
      <c r="K3259"/>
      <c r="L3259"/>
      <c r="M3259"/>
      <c r="N3259"/>
      <c r="O3259"/>
      <c r="P3259" s="31"/>
    </row>
    <row r="3260" spans="1:16" ht="15" x14ac:dyDescent="0.25">
      <c r="A3260"/>
      <c r="B3260"/>
      <c r="C3260"/>
      <c r="D3260"/>
      <c r="E3260"/>
      <c r="F3260"/>
      <c r="G3260"/>
      <c r="H3260"/>
      <c r="I3260"/>
      <c r="J3260"/>
      <c r="K3260"/>
      <c r="L3260"/>
      <c r="M3260"/>
      <c r="N3260"/>
      <c r="O3260"/>
      <c r="P3260" s="31"/>
    </row>
    <row r="3261" spans="1:16" ht="15" x14ac:dyDescent="0.25">
      <c r="A3261"/>
      <c r="B3261"/>
      <c r="C3261"/>
      <c r="D3261"/>
      <c r="E3261"/>
      <c r="F3261"/>
      <c r="G3261"/>
      <c r="H3261"/>
      <c r="I3261"/>
      <c r="J3261"/>
      <c r="K3261"/>
      <c r="L3261"/>
      <c r="M3261"/>
      <c r="N3261"/>
      <c r="O3261"/>
      <c r="P3261" s="31"/>
    </row>
    <row r="3262" spans="1:16" ht="15" x14ac:dyDescent="0.25">
      <c r="A3262"/>
      <c r="B3262"/>
      <c r="C3262"/>
      <c r="D3262"/>
      <c r="E3262"/>
      <c r="F3262"/>
      <c r="G3262"/>
      <c r="H3262"/>
      <c r="I3262"/>
      <c r="J3262"/>
      <c r="K3262"/>
      <c r="L3262"/>
      <c r="M3262"/>
      <c r="N3262"/>
      <c r="O3262"/>
      <c r="P3262" s="31"/>
    </row>
    <row r="3263" spans="1:16" ht="15" x14ac:dyDescent="0.25">
      <c r="A3263"/>
      <c r="B3263"/>
      <c r="C3263"/>
      <c r="D3263"/>
      <c r="E3263"/>
      <c r="F3263"/>
      <c r="G3263"/>
      <c r="H3263"/>
      <c r="I3263"/>
      <c r="J3263"/>
      <c r="K3263"/>
      <c r="L3263"/>
      <c r="M3263"/>
      <c r="N3263"/>
      <c r="O3263"/>
      <c r="P3263" s="31"/>
    </row>
    <row r="3264" spans="1:16" ht="15" x14ac:dyDescent="0.25">
      <c r="A3264"/>
      <c r="B3264"/>
      <c r="C3264"/>
      <c r="D3264"/>
      <c r="E3264"/>
      <c r="F3264"/>
      <c r="G3264"/>
      <c r="H3264"/>
      <c r="I3264"/>
      <c r="J3264"/>
      <c r="K3264"/>
      <c r="L3264"/>
      <c r="M3264"/>
      <c r="N3264"/>
      <c r="O3264"/>
      <c r="P3264" s="31"/>
    </row>
    <row r="3265" spans="1:16" ht="15" x14ac:dyDescent="0.25">
      <c r="A3265"/>
      <c r="B3265"/>
      <c r="C3265"/>
      <c r="D3265"/>
      <c r="E3265"/>
      <c r="F3265"/>
      <c r="G3265"/>
      <c r="H3265"/>
      <c r="I3265"/>
      <c r="J3265"/>
      <c r="K3265"/>
      <c r="L3265"/>
      <c r="M3265"/>
      <c r="N3265"/>
      <c r="O3265"/>
      <c r="P3265" s="31"/>
    </row>
    <row r="3266" spans="1:16" ht="15" x14ac:dyDescent="0.25">
      <c r="A3266"/>
      <c r="B3266"/>
      <c r="C3266"/>
      <c r="D3266"/>
      <c r="E3266"/>
      <c r="F3266"/>
      <c r="G3266"/>
      <c r="H3266"/>
      <c r="I3266"/>
      <c r="J3266"/>
      <c r="K3266"/>
      <c r="L3266"/>
      <c r="M3266"/>
      <c r="N3266"/>
      <c r="O3266"/>
      <c r="P3266" s="31"/>
    </row>
    <row r="3267" spans="1:16" ht="15" x14ac:dyDescent="0.25">
      <c r="A3267"/>
      <c r="B3267"/>
      <c r="C3267"/>
      <c r="D3267"/>
      <c r="E3267"/>
      <c r="F3267"/>
      <c r="G3267"/>
      <c r="H3267"/>
      <c r="I3267"/>
      <c r="J3267"/>
      <c r="K3267"/>
      <c r="L3267"/>
      <c r="M3267"/>
      <c r="N3267"/>
      <c r="O3267"/>
      <c r="P3267" s="31"/>
    </row>
    <row r="3268" spans="1:16" ht="15" x14ac:dyDescent="0.25">
      <c r="A3268"/>
      <c r="B3268"/>
      <c r="C3268"/>
      <c r="D3268"/>
      <c r="E3268"/>
      <c r="F3268"/>
      <c r="G3268"/>
      <c r="H3268"/>
      <c r="I3268"/>
      <c r="J3268"/>
      <c r="K3268"/>
      <c r="L3268"/>
      <c r="M3268"/>
      <c r="N3268"/>
      <c r="O3268"/>
      <c r="P3268" s="31"/>
    </row>
    <row r="3269" spans="1:16" ht="15" x14ac:dyDescent="0.25">
      <c r="A3269"/>
      <c r="B3269"/>
      <c r="C3269"/>
      <c r="D3269"/>
      <c r="E3269"/>
      <c r="F3269"/>
      <c r="G3269"/>
      <c r="H3269"/>
      <c r="I3269"/>
      <c r="J3269"/>
      <c r="K3269"/>
      <c r="L3269"/>
      <c r="M3269"/>
      <c r="N3269"/>
      <c r="O3269"/>
      <c r="P3269" s="31"/>
    </row>
    <row r="3270" spans="1:16" ht="15" x14ac:dyDescent="0.25">
      <c r="A3270"/>
      <c r="B3270"/>
      <c r="C3270"/>
      <c r="D3270"/>
      <c r="E3270"/>
      <c r="F3270"/>
      <c r="G3270"/>
      <c r="H3270"/>
      <c r="I3270"/>
      <c r="J3270"/>
      <c r="K3270"/>
      <c r="L3270"/>
      <c r="M3270"/>
      <c r="N3270"/>
      <c r="O3270"/>
      <c r="P3270" s="31"/>
    </row>
    <row r="3271" spans="1:16" ht="15" x14ac:dyDescent="0.25">
      <c r="A3271"/>
      <c r="B3271"/>
      <c r="C3271"/>
      <c r="D3271"/>
      <c r="E3271"/>
      <c r="F3271"/>
      <c r="G3271"/>
      <c r="H3271"/>
      <c r="I3271"/>
      <c r="J3271"/>
      <c r="K3271"/>
      <c r="L3271"/>
      <c r="M3271"/>
      <c r="N3271"/>
      <c r="O3271"/>
      <c r="P3271" s="31"/>
    </row>
    <row r="3272" spans="1:16" ht="15" x14ac:dyDescent="0.25">
      <c r="A3272"/>
      <c r="B3272"/>
      <c r="C3272"/>
      <c r="D3272"/>
      <c r="E3272"/>
      <c r="F3272"/>
      <c r="G3272"/>
      <c r="H3272"/>
      <c r="I3272"/>
      <c r="J3272"/>
      <c r="K3272"/>
      <c r="L3272"/>
      <c r="M3272"/>
      <c r="N3272"/>
      <c r="O3272"/>
      <c r="P3272" s="31"/>
    </row>
    <row r="3273" spans="1:16" ht="15" x14ac:dyDescent="0.25">
      <c r="A3273"/>
      <c r="B3273"/>
      <c r="C3273"/>
      <c r="D3273"/>
      <c r="E3273"/>
      <c r="F3273"/>
      <c r="G3273"/>
      <c r="H3273"/>
      <c r="I3273"/>
      <c r="J3273"/>
      <c r="K3273"/>
      <c r="L3273"/>
      <c r="M3273"/>
      <c r="N3273"/>
      <c r="O3273"/>
      <c r="P3273" s="31"/>
    </row>
    <row r="3274" spans="1:16" ht="15" x14ac:dyDescent="0.25">
      <c r="A3274"/>
      <c r="B3274"/>
      <c r="C3274"/>
      <c r="D3274"/>
      <c r="E3274"/>
      <c r="F3274"/>
      <c r="G3274"/>
      <c r="H3274"/>
      <c r="I3274"/>
      <c r="J3274"/>
      <c r="K3274"/>
      <c r="L3274"/>
      <c r="M3274"/>
      <c r="N3274"/>
      <c r="O3274"/>
      <c r="P3274" s="31"/>
    </row>
    <row r="3275" spans="1:16" ht="15" x14ac:dyDescent="0.25">
      <c r="A3275"/>
      <c r="B3275"/>
      <c r="C3275"/>
      <c r="D3275"/>
      <c r="E3275"/>
      <c r="F3275"/>
      <c r="G3275"/>
      <c r="H3275"/>
      <c r="I3275"/>
      <c r="J3275"/>
      <c r="K3275"/>
      <c r="L3275"/>
      <c r="M3275"/>
      <c r="N3275"/>
      <c r="O3275"/>
      <c r="P3275" s="31"/>
    </row>
    <row r="3276" spans="1:16" ht="15" x14ac:dyDescent="0.25">
      <c r="A3276"/>
      <c r="B3276"/>
      <c r="C3276"/>
      <c r="D3276"/>
      <c r="E3276"/>
      <c r="F3276"/>
      <c r="G3276"/>
      <c r="H3276"/>
      <c r="I3276"/>
      <c r="J3276"/>
      <c r="K3276"/>
      <c r="L3276"/>
      <c r="M3276"/>
      <c r="N3276"/>
      <c r="O3276"/>
      <c r="P3276" s="31"/>
    </row>
    <row r="3277" spans="1:16" ht="15" x14ac:dyDescent="0.25">
      <c r="A3277"/>
      <c r="B3277"/>
      <c r="C3277"/>
      <c r="D3277"/>
      <c r="E3277"/>
      <c r="F3277"/>
      <c r="G3277"/>
      <c r="H3277"/>
      <c r="I3277"/>
      <c r="J3277"/>
      <c r="K3277"/>
      <c r="L3277"/>
      <c r="M3277"/>
      <c r="N3277"/>
      <c r="O3277"/>
      <c r="P3277" s="31"/>
    </row>
    <row r="3278" spans="1:16" ht="15" x14ac:dyDescent="0.25">
      <c r="A3278"/>
      <c r="B3278"/>
      <c r="C3278"/>
      <c r="D3278"/>
      <c r="E3278"/>
      <c r="F3278"/>
      <c r="G3278"/>
      <c r="H3278"/>
      <c r="I3278"/>
      <c r="J3278"/>
      <c r="K3278"/>
      <c r="L3278"/>
      <c r="M3278"/>
      <c r="N3278"/>
      <c r="O3278"/>
      <c r="P3278" s="31"/>
    </row>
    <row r="3279" spans="1:16" ht="15" x14ac:dyDescent="0.25">
      <c r="A3279"/>
      <c r="B3279"/>
      <c r="C3279"/>
      <c r="D3279"/>
      <c r="E3279"/>
      <c r="F3279"/>
      <c r="G3279"/>
      <c r="H3279"/>
      <c r="I3279"/>
      <c r="J3279"/>
      <c r="K3279"/>
      <c r="L3279"/>
      <c r="M3279"/>
      <c r="N3279"/>
      <c r="O3279"/>
      <c r="P3279" s="31"/>
    </row>
    <row r="3280" spans="1:16" ht="15" x14ac:dyDescent="0.25">
      <c r="A3280"/>
      <c r="B3280"/>
      <c r="C3280"/>
      <c r="D3280"/>
      <c r="E3280"/>
      <c r="F3280"/>
      <c r="G3280"/>
      <c r="H3280"/>
      <c r="I3280"/>
      <c r="J3280"/>
      <c r="K3280"/>
      <c r="L3280"/>
      <c r="M3280"/>
      <c r="N3280"/>
      <c r="O3280"/>
      <c r="P3280" s="31"/>
    </row>
    <row r="3281" spans="1:16" ht="15" x14ac:dyDescent="0.25">
      <c r="A3281"/>
      <c r="B3281"/>
      <c r="C3281"/>
      <c r="D3281"/>
      <c r="E3281"/>
      <c r="F3281"/>
      <c r="G3281"/>
      <c r="H3281"/>
      <c r="I3281"/>
      <c r="J3281"/>
      <c r="K3281"/>
      <c r="L3281"/>
      <c r="M3281"/>
      <c r="N3281"/>
      <c r="O3281"/>
      <c r="P3281" s="31"/>
    </row>
    <row r="3282" spans="1:16" ht="15" x14ac:dyDescent="0.25">
      <c r="A3282"/>
      <c r="B3282"/>
      <c r="C3282"/>
      <c r="D3282"/>
      <c r="E3282"/>
      <c r="F3282"/>
      <c r="G3282"/>
      <c r="H3282"/>
      <c r="I3282"/>
      <c r="J3282"/>
      <c r="K3282"/>
      <c r="L3282"/>
      <c r="M3282"/>
      <c r="N3282"/>
      <c r="O3282"/>
      <c r="P3282" s="31"/>
    </row>
    <row r="3283" spans="1:16" ht="15" x14ac:dyDescent="0.25">
      <c r="A3283"/>
      <c r="B3283"/>
      <c r="C3283"/>
      <c r="D3283"/>
      <c r="E3283"/>
      <c r="F3283"/>
      <c r="G3283"/>
      <c r="H3283"/>
      <c r="I3283"/>
      <c r="J3283"/>
      <c r="K3283"/>
      <c r="L3283"/>
      <c r="M3283"/>
      <c r="N3283"/>
      <c r="O3283"/>
      <c r="P3283" s="31"/>
    </row>
    <row r="3284" spans="1:16" ht="15" x14ac:dyDescent="0.25">
      <c r="A3284"/>
      <c r="B3284"/>
      <c r="C3284"/>
      <c r="D3284"/>
      <c r="E3284"/>
      <c r="F3284"/>
      <c r="G3284"/>
      <c r="H3284"/>
      <c r="I3284"/>
      <c r="J3284"/>
      <c r="K3284"/>
      <c r="L3284"/>
      <c r="M3284"/>
      <c r="N3284"/>
      <c r="O3284"/>
      <c r="P3284" s="31"/>
    </row>
    <row r="3285" spans="1:16" ht="15" x14ac:dyDescent="0.25">
      <c r="A3285"/>
      <c r="B3285"/>
      <c r="C3285"/>
      <c r="D3285"/>
      <c r="E3285"/>
      <c r="F3285"/>
      <c r="G3285"/>
      <c r="H3285"/>
      <c r="I3285"/>
      <c r="J3285"/>
      <c r="K3285"/>
      <c r="L3285"/>
      <c r="M3285"/>
      <c r="N3285"/>
      <c r="O3285"/>
      <c r="P3285" s="31"/>
    </row>
    <row r="3286" spans="1:16" ht="15" x14ac:dyDescent="0.25">
      <c r="A3286"/>
      <c r="B3286"/>
      <c r="C3286"/>
      <c r="D3286"/>
      <c r="E3286"/>
      <c r="F3286"/>
      <c r="G3286"/>
      <c r="H3286"/>
      <c r="I3286"/>
      <c r="J3286"/>
      <c r="K3286"/>
      <c r="L3286"/>
      <c r="M3286"/>
      <c r="N3286"/>
      <c r="O3286"/>
      <c r="P3286" s="31"/>
    </row>
    <row r="3287" spans="1:16" ht="15" x14ac:dyDescent="0.25">
      <c r="A3287"/>
      <c r="B3287"/>
      <c r="C3287"/>
      <c r="D3287"/>
      <c r="E3287"/>
      <c r="F3287"/>
      <c r="G3287"/>
      <c r="H3287"/>
      <c r="I3287"/>
      <c r="J3287"/>
      <c r="K3287"/>
      <c r="L3287"/>
      <c r="M3287"/>
      <c r="N3287"/>
      <c r="O3287"/>
      <c r="P3287" s="31"/>
    </row>
    <row r="3288" spans="1:16" ht="15" x14ac:dyDescent="0.25">
      <c r="A3288"/>
      <c r="B3288"/>
      <c r="C3288"/>
      <c r="D3288"/>
      <c r="E3288"/>
      <c r="F3288"/>
      <c r="G3288"/>
      <c r="H3288"/>
      <c r="I3288"/>
      <c r="J3288"/>
      <c r="K3288"/>
      <c r="L3288"/>
      <c r="M3288"/>
      <c r="N3288"/>
      <c r="O3288"/>
      <c r="P3288" s="31"/>
    </row>
    <row r="3289" spans="1:16" ht="15" x14ac:dyDescent="0.25">
      <c r="A3289"/>
      <c r="B3289"/>
      <c r="C3289"/>
      <c r="D3289"/>
      <c r="E3289"/>
      <c r="F3289"/>
      <c r="G3289"/>
      <c r="H3289"/>
      <c r="I3289"/>
      <c r="J3289"/>
      <c r="K3289"/>
      <c r="L3289"/>
      <c r="M3289"/>
      <c r="N3289"/>
      <c r="O3289"/>
      <c r="P3289" s="31"/>
    </row>
    <row r="3290" spans="1:16" ht="15" x14ac:dyDescent="0.25">
      <c r="A3290"/>
      <c r="B3290"/>
      <c r="C3290"/>
      <c r="D3290"/>
      <c r="E3290"/>
      <c r="F3290"/>
      <c r="G3290"/>
      <c r="H3290"/>
      <c r="I3290"/>
      <c r="J3290"/>
      <c r="K3290"/>
      <c r="L3290"/>
      <c r="M3290"/>
      <c r="N3290"/>
      <c r="O3290"/>
      <c r="P3290" s="31"/>
    </row>
    <row r="3291" spans="1:16" ht="15" x14ac:dyDescent="0.25">
      <c r="A3291"/>
      <c r="B3291"/>
      <c r="C3291"/>
      <c r="D3291"/>
      <c r="E3291"/>
      <c r="F3291"/>
      <c r="G3291"/>
      <c r="H3291"/>
      <c r="I3291"/>
      <c r="J3291"/>
      <c r="K3291"/>
      <c r="L3291"/>
      <c r="M3291"/>
      <c r="N3291"/>
      <c r="O3291"/>
      <c r="P3291" s="31"/>
    </row>
    <row r="3292" spans="1:16" ht="15" x14ac:dyDescent="0.25">
      <c r="A3292"/>
      <c r="B3292"/>
      <c r="C3292"/>
      <c r="D3292"/>
      <c r="E3292"/>
      <c r="F3292"/>
      <c r="G3292"/>
      <c r="H3292"/>
      <c r="I3292"/>
      <c r="J3292"/>
      <c r="K3292"/>
      <c r="L3292"/>
      <c r="M3292"/>
      <c r="N3292"/>
      <c r="O3292"/>
      <c r="P3292" s="31"/>
    </row>
    <row r="3293" spans="1:16" ht="15" x14ac:dyDescent="0.25">
      <c r="A3293"/>
      <c r="B3293"/>
      <c r="C3293"/>
      <c r="D3293"/>
      <c r="E3293"/>
      <c r="F3293"/>
      <c r="G3293"/>
      <c r="H3293"/>
      <c r="I3293"/>
      <c r="J3293"/>
      <c r="K3293"/>
      <c r="L3293"/>
      <c r="M3293"/>
      <c r="N3293"/>
      <c r="O3293"/>
      <c r="P3293" s="31"/>
    </row>
    <row r="3294" spans="1:16" ht="15" x14ac:dyDescent="0.25">
      <c r="A3294"/>
      <c r="B3294"/>
      <c r="C3294"/>
      <c r="D3294"/>
      <c r="E3294"/>
      <c r="F3294"/>
      <c r="G3294"/>
      <c r="H3294"/>
      <c r="I3294"/>
      <c r="J3294"/>
      <c r="K3294"/>
      <c r="L3294"/>
      <c r="M3294"/>
      <c r="N3294"/>
      <c r="O3294"/>
      <c r="P3294" s="31"/>
    </row>
    <row r="3295" spans="1:16" ht="15" x14ac:dyDescent="0.25">
      <c r="A3295"/>
      <c r="B3295"/>
      <c r="C3295"/>
      <c r="D3295"/>
      <c r="E3295"/>
      <c r="F3295"/>
      <c r="G3295"/>
      <c r="H3295"/>
      <c r="I3295"/>
      <c r="J3295"/>
      <c r="K3295"/>
      <c r="L3295"/>
      <c r="M3295"/>
      <c r="N3295"/>
      <c r="O3295"/>
      <c r="P3295" s="31"/>
    </row>
    <row r="3296" spans="1:16" ht="15" x14ac:dyDescent="0.25">
      <c r="A3296"/>
      <c r="B3296"/>
      <c r="C3296"/>
      <c r="D3296"/>
      <c r="E3296"/>
      <c r="F3296"/>
      <c r="G3296"/>
      <c r="H3296"/>
      <c r="I3296"/>
      <c r="J3296"/>
      <c r="K3296"/>
      <c r="L3296"/>
      <c r="M3296"/>
      <c r="N3296"/>
      <c r="O3296"/>
      <c r="P3296" s="31"/>
    </row>
    <row r="3297" spans="1:16" ht="15" x14ac:dyDescent="0.25">
      <c r="A3297"/>
      <c r="B3297"/>
      <c r="C3297"/>
      <c r="D3297"/>
      <c r="E3297"/>
      <c r="F3297"/>
      <c r="G3297"/>
      <c r="H3297"/>
      <c r="I3297"/>
      <c r="J3297"/>
      <c r="K3297"/>
      <c r="L3297"/>
      <c r="M3297"/>
      <c r="N3297"/>
      <c r="O3297"/>
      <c r="P3297" s="31"/>
    </row>
    <row r="3298" spans="1:16" ht="15" x14ac:dyDescent="0.25">
      <c r="A3298"/>
      <c r="B3298"/>
      <c r="C3298"/>
      <c r="D3298"/>
      <c r="E3298"/>
      <c r="F3298"/>
      <c r="G3298"/>
      <c r="H3298"/>
      <c r="I3298"/>
      <c r="J3298"/>
      <c r="K3298"/>
      <c r="L3298"/>
      <c r="M3298"/>
      <c r="N3298"/>
      <c r="O3298"/>
      <c r="P3298" s="31"/>
    </row>
    <row r="3299" spans="1:16" ht="15" x14ac:dyDescent="0.25">
      <c r="A3299"/>
      <c r="B3299"/>
      <c r="C3299"/>
      <c r="D3299"/>
      <c r="E3299"/>
      <c r="F3299"/>
      <c r="G3299"/>
      <c r="H3299"/>
      <c r="I3299"/>
      <c r="J3299"/>
      <c r="K3299"/>
      <c r="L3299"/>
      <c r="M3299"/>
      <c r="N3299"/>
      <c r="O3299"/>
      <c r="P3299" s="31"/>
    </row>
    <row r="3300" spans="1:16" ht="15" x14ac:dyDescent="0.25">
      <c r="A3300"/>
      <c r="B3300"/>
      <c r="C3300"/>
      <c r="D3300"/>
      <c r="E3300"/>
      <c r="F3300"/>
      <c r="G3300"/>
      <c r="H3300"/>
      <c r="I3300"/>
      <c r="J3300"/>
      <c r="K3300"/>
      <c r="L3300"/>
      <c r="M3300"/>
      <c r="N3300"/>
      <c r="O3300"/>
      <c r="P3300" s="31"/>
    </row>
    <row r="3301" spans="1:16" ht="15" x14ac:dyDescent="0.25">
      <c r="A3301"/>
      <c r="B3301"/>
      <c r="C3301"/>
      <c r="D3301"/>
      <c r="E3301"/>
      <c r="F3301"/>
      <c r="G3301"/>
      <c r="H3301"/>
      <c r="I3301"/>
      <c r="J3301"/>
      <c r="K3301"/>
      <c r="L3301"/>
      <c r="M3301"/>
      <c r="N3301"/>
      <c r="O3301"/>
      <c r="P3301" s="31"/>
    </row>
    <row r="3302" spans="1:16" ht="15" x14ac:dyDescent="0.25">
      <c r="A3302"/>
      <c r="B3302"/>
      <c r="C3302"/>
      <c r="D3302"/>
      <c r="E3302"/>
      <c r="F3302"/>
      <c r="G3302"/>
      <c r="H3302"/>
      <c r="I3302"/>
      <c r="J3302"/>
      <c r="K3302"/>
      <c r="L3302"/>
      <c r="M3302"/>
      <c r="N3302"/>
      <c r="O3302"/>
      <c r="P3302" s="31"/>
    </row>
    <row r="3303" spans="1:16" ht="15" x14ac:dyDescent="0.25">
      <c r="A3303"/>
      <c r="B3303"/>
      <c r="C3303"/>
      <c r="D3303"/>
      <c r="E3303"/>
      <c r="F3303"/>
      <c r="G3303"/>
      <c r="H3303"/>
      <c r="I3303"/>
      <c r="J3303"/>
      <c r="K3303"/>
      <c r="L3303"/>
      <c r="M3303"/>
      <c r="N3303"/>
      <c r="O3303"/>
      <c r="P3303" s="31"/>
    </row>
    <row r="3304" spans="1:16" ht="15" x14ac:dyDescent="0.25">
      <c r="A3304"/>
      <c r="B3304"/>
      <c r="C3304"/>
      <c r="D3304"/>
      <c r="E3304"/>
      <c r="F3304"/>
      <c r="G3304"/>
      <c r="H3304"/>
      <c r="I3304"/>
      <c r="J3304"/>
      <c r="K3304"/>
      <c r="L3304"/>
      <c r="M3304"/>
      <c r="N3304"/>
      <c r="O3304"/>
      <c r="P3304" s="31"/>
    </row>
    <row r="3305" spans="1:16" ht="15" x14ac:dyDescent="0.25">
      <c r="A3305"/>
      <c r="B3305"/>
      <c r="C3305"/>
      <c r="D3305"/>
      <c r="E3305"/>
      <c r="F3305"/>
      <c r="G3305"/>
      <c r="H3305"/>
      <c r="I3305"/>
      <c r="J3305"/>
      <c r="K3305"/>
      <c r="L3305"/>
      <c r="M3305"/>
      <c r="N3305"/>
      <c r="O3305"/>
      <c r="P3305" s="31"/>
    </row>
    <row r="3306" spans="1:16" ht="15" x14ac:dyDescent="0.25">
      <c r="A3306"/>
      <c r="B3306"/>
      <c r="C3306"/>
      <c r="D3306"/>
      <c r="E3306"/>
      <c r="F3306"/>
      <c r="G3306"/>
      <c r="H3306"/>
      <c r="I3306"/>
      <c r="J3306"/>
      <c r="K3306"/>
      <c r="L3306"/>
      <c r="M3306"/>
      <c r="N3306"/>
      <c r="O3306"/>
      <c r="P3306" s="31"/>
    </row>
    <row r="3307" spans="1:16" ht="15" x14ac:dyDescent="0.25">
      <c r="A3307"/>
      <c r="B3307"/>
      <c r="C3307"/>
      <c r="D3307"/>
      <c r="E3307"/>
      <c r="F3307"/>
      <c r="G3307"/>
      <c r="H3307"/>
      <c r="I3307"/>
      <c r="J3307"/>
      <c r="K3307"/>
      <c r="L3307"/>
      <c r="M3307"/>
      <c r="N3307"/>
      <c r="O3307"/>
      <c r="P3307" s="31"/>
    </row>
    <row r="3308" spans="1:16" ht="15" x14ac:dyDescent="0.25">
      <c r="A3308"/>
      <c r="B3308"/>
      <c r="C3308"/>
      <c r="D3308"/>
      <c r="E3308"/>
      <c r="F3308"/>
      <c r="G3308"/>
      <c r="H3308"/>
      <c r="I3308"/>
      <c r="J3308"/>
      <c r="K3308"/>
      <c r="L3308"/>
      <c r="M3308"/>
      <c r="N3308"/>
      <c r="O3308"/>
      <c r="P3308" s="31"/>
    </row>
    <row r="3309" spans="1:16" ht="15" x14ac:dyDescent="0.25">
      <c r="A3309"/>
      <c r="B3309"/>
      <c r="C3309"/>
      <c r="D3309"/>
      <c r="E3309"/>
      <c r="F3309"/>
      <c r="G3309"/>
      <c r="H3309"/>
      <c r="I3309"/>
      <c r="J3309"/>
      <c r="K3309"/>
      <c r="L3309"/>
      <c r="M3309"/>
      <c r="N3309"/>
      <c r="O3309"/>
      <c r="P3309" s="31"/>
    </row>
    <row r="3310" spans="1:16" ht="15" x14ac:dyDescent="0.25">
      <c r="A3310"/>
      <c r="B3310"/>
      <c r="C3310"/>
      <c r="D3310"/>
      <c r="E3310"/>
      <c r="F3310"/>
      <c r="G3310"/>
      <c r="H3310"/>
      <c r="I3310"/>
      <c r="J3310"/>
      <c r="K3310"/>
      <c r="L3310"/>
      <c r="M3310"/>
      <c r="N3310"/>
      <c r="O3310"/>
      <c r="P3310" s="31"/>
    </row>
    <row r="3311" spans="1:16" ht="15" x14ac:dyDescent="0.25">
      <c r="A3311"/>
      <c r="B3311"/>
      <c r="C3311"/>
      <c r="D3311"/>
      <c r="E3311"/>
      <c r="F3311"/>
      <c r="G3311"/>
      <c r="H3311"/>
      <c r="I3311"/>
      <c r="J3311"/>
      <c r="K3311"/>
      <c r="L3311"/>
      <c r="M3311"/>
      <c r="N3311"/>
      <c r="O3311"/>
      <c r="P3311" s="31"/>
    </row>
    <row r="3312" spans="1:16" ht="15" x14ac:dyDescent="0.25">
      <c r="A3312"/>
      <c r="B3312"/>
      <c r="C3312"/>
      <c r="D3312"/>
      <c r="E3312"/>
      <c r="F3312"/>
      <c r="G3312"/>
      <c r="H3312"/>
      <c r="I3312"/>
      <c r="J3312"/>
      <c r="K3312"/>
      <c r="L3312"/>
      <c r="M3312"/>
      <c r="N3312"/>
      <c r="O3312"/>
      <c r="P3312" s="31"/>
    </row>
    <row r="3313" spans="1:16" ht="15" x14ac:dyDescent="0.25">
      <c r="A3313"/>
      <c r="B3313"/>
      <c r="C3313"/>
      <c r="D3313"/>
      <c r="E3313"/>
      <c r="F3313"/>
      <c r="G3313"/>
      <c r="H3313"/>
      <c r="I3313"/>
      <c r="J3313"/>
      <c r="K3313"/>
      <c r="L3313"/>
      <c r="M3313"/>
      <c r="N3313"/>
      <c r="O3313"/>
      <c r="P3313" s="31"/>
    </row>
    <row r="3314" spans="1:16" ht="15" x14ac:dyDescent="0.25">
      <c r="A3314"/>
      <c r="B3314"/>
      <c r="C3314"/>
      <c r="D3314"/>
      <c r="E3314"/>
      <c r="F3314"/>
      <c r="G3314"/>
      <c r="H3314"/>
      <c r="I3314"/>
      <c r="J3314"/>
      <c r="K3314"/>
      <c r="L3314"/>
      <c r="M3314"/>
      <c r="N3314"/>
      <c r="O3314"/>
      <c r="P3314" s="31"/>
    </row>
    <row r="3315" spans="1:16" ht="15" x14ac:dyDescent="0.25">
      <c r="A3315"/>
      <c r="B3315"/>
      <c r="C3315"/>
      <c r="D3315"/>
      <c r="E3315"/>
      <c r="F3315"/>
      <c r="G3315"/>
      <c r="H3315"/>
      <c r="I3315"/>
      <c r="J3315"/>
      <c r="K3315"/>
      <c r="L3315"/>
      <c r="M3315"/>
      <c r="N3315"/>
      <c r="O3315"/>
      <c r="P3315" s="31"/>
    </row>
    <row r="3316" spans="1:16" ht="15" x14ac:dyDescent="0.25">
      <c r="A3316"/>
      <c r="B3316"/>
      <c r="C3316"/>
      <c r="D3316"/>
      <c r="E3316"/>
      <c r="F3316"/>
      <c r="G3316"/>
      <c r="H3316"/>
      <c r="I3316"/>
      <c r="J3316"/>
      <c r="K3316"/>
      <c r="L3316"/>
      <c r="M3316"/>
      <c r="N3316"/>
      <c r="O3316"/>
      <c r="P3316" s="31"/>
    </row>
    <row r="3317" spans="1:16" ht="15" x14ac:dyDescent="0.25">
      <c r="A3317"/>
      <c r="B3317"/>
      <c r="C3317"/>
      <c r="D3317"/>
      <c r="E3317"/>
      <c r="F3317"/>
      <c r="G3317"/>
      <c r="H3317"/>
      <c r="I3317"/>
      <c r="J3317"/>
      <c r="K3317"/>
      <c r="L3317"/>
      <c r="M3317"/>
      <c r="N3317"/>
      <c r="O3317"/>
      <c r="P3317" s="31"/>
    </row>
    <row r="3318" spans="1:16" ht="15" x14ac:dyDescent="0.25">
      <c r="A3318"/>
      <c r="B3318"/>
      <c r="C3318"/>
      <c r="D3318"/>
      <c r="E3318"/>
      <c r="F3318"/>
      <c r="G3318"/>
      <c r="H3318"/>
      <c r="I3318"/>
      <c r="J3318"/>
      <c r="K3318"/>
      <c r="L3318"/>
      <c r="M3318"/>
      <c r="N3318"/>
      <c r="O3318"/>
      <c r="P3318" s="31"/>
    </row>
    <row r="3319" spans="1:16" ht="15" x14ac:dyDescent="0.25">
      <c r="A3319"/>
      <c r="B3319"/>
      <c r="C3319"/>
      <c r="D3319"/>
      <c r="E3319"/>
      <c r="F3319"/>
      <c r="G3319"/>
      <c r="H3319"/>
      <c r="I3319"/>
      <c r="J3319"/>
      <c r="K3319"/>
      <c r="L3319"/>
      <c r="M3319"/>
      <c r="N3319"/>
      <c r="O3319"/>
      <c r="P3319" s="31"/>
    </row>
    <row r="3320" spans="1:16" ht="15" x14ac:dyDescent="0.25">
      <c r="A3320"/>
      <c r="B3320"/>
      <c r="C3320"/>
      <c r="D3320"/>
      <c r="E3320"/>
      <c r="F3320"/>
      <c r="G3320"/>
      <c r="H3320"/>
      <c r="I3320"/>
      <c r="J3320"/>
      <c r="K3320"/>
      <c r="L3320"/>
      <c r="M3320"/>
      <c r="N3320"/>
      <c r="O3320"/>
      <c r="P3320" s="31"/>
    </row>
    <row r="3321" spans="1:16" ht="15" x14ac:dyDescent="0.25">
      <c r="A3321"/>
      <c r="B3321"/>
      <c r="C3321"/>
      <c r="D3321"/>
      <c r="E3321"/>
      <c r="F3321"/>
      <c r="G3321"/>
      <c r="H3321"/>
      <c r="I3321"/>
      <c r="J3321"/>
      <c r="K3321"/>
      <c r="L3321"/>
      <c r="M3321"/>
      <c r="N3321"/>
      <c r="O3321"/>
      <c r="P3321" s="31"/>
    </row>
    <row r="3322" spans="1:16" ht="15" x14ac:dyDescent="0.25">
      <c r="A3322"/>
      <c r="B3322"/>
      <c r="C3322"/>
      <c r="D3322"/>
      <c r="E3322"/>
      <c r="F3322"/>
      <c r="G3322"/>
      <c r="H3322"/>
      <c r="I3322"/>
      <c r="J3322"/>
      <c r="K3322"/>
      <c r="L3322"/>
      <c r="M3322"/>
      <c r="N3322"/>
      <c r="O3322"/>
      <c r="P3322" s="31"/>
    </row>
    <row r="3323" spans="1:16" ht="15" x14ac:dyDescent="0.25">
      <c r="A3323"/>
      <c r="B3323"/>
      <c r="C3323"/>
      <c r="D3323"/>
      <c r="E3323"/>
      <c r="F3323"/>
      <c r="G3323"/>
      <c r="H3323"/>
      <c r="I3323"/>
      <c r="J3323"/>
      <c r="K3323"/>
      <c r="L3323"/>
      <c r="M3323"/>
      <c r="N3323"/>
      <c r="O3323"/>
      <c r="P3323" s="31"/>
    </row>
    <row r="3324" spans="1:16" ht="15" x14ac:dyDescent="0.25">
      <c r="A3324"/>
      <c r="B3324"/>
      <c r="C3324"/>
      <c r="D3324"/>
      <c r="E3324"/>
      <c r="F3324"/>
      <c r="G3324"/>
      <c r="H3324"/>
      <c r="I3324"/>
      <c r="J3324"/>
      <c r="K3324"/>
      <c r="L3324"/>
      <c r="M3324"/>
      <c r="N3324"/>
      <c r="O3324"/>
      <c r="P3324" s="31"/>
    </row>
    <row r="3325" spans="1:16" ht="15" x14ac:dyDescent="0.25">
      <c r="A3325"/>
      <c r="B3325"/>
      <c r="C3325"/>
      <c r="D3325"/>
      <c r="E3325"/>
      <c r="F3325"/>
      <c r="G3325"/>
      <c r="H3325"/>
      <c r="I3325"/>
      <c r="J3325"/>
      <c r="K3325"/>
      <c r="L3325"/>
      <c r="M3325"/>
      <c r="N3325"/>
      <c r="O3325"/>
      <c r="P3325" s="31"/>
    </row>
    <row r="3326" spans="1:16" ht="15" x14ac:dyDescent="0.25">
      <c r="A3326"/>
      <c r="B3326"/>
      <c r="C3326"/>
      <c r="D3326"/>
      <c r="E3326"/>
      <c r="F3326"/>
      <c r="G3326"/>
      <c r="H3326"/>
      <c r="I3326"/>
      <c r="J3326"/>
      <c r="K3326"/>
      <c r="L3326"/>
      <c r="M3326"/>
      <c r="N3326"/>
      <c r="O3326"/>
      <c r="P3326" s="31"/>
    </row>
    <row r="3327" spans="1:16" ht="15" x14ac:dyDescent="0.25">
      <c r="A3327"/>
      <c r="B3327"/>
      <c r="C3327"/>
      <c r="D3327"/>
      <c r="E3327"/>
      <c r="F3327"/>
      <c r="G3327"/>
      <c r="H3327"/>
      <c r="I3327"/>
      <c r="J3327"/>
      <c r="K3327"/>
      <c r="L3327"/>
      <c r="M3327"/>
      <c r="N3327"/>
      <c r="O3327"/>
      <c r="P3327" s="31"/>
    </row>
    <row r="3328" spans="1:16" ht="15" x14ac:dyDescent="0.25">
      <c r="A3328"/>
      <c r="B3328"/>
      <c r="C3328"/>
      <c r="D3328"/>
      <c r="E3328"/>
      <c r="F3328"/>
      <c r="G3328"/>
      <c r="H3328"/>
      <c r="I3328"/>
      <c r="J3328"/>
      <c r="K3328"/>
      <c r="L3328"/>
      <c r="M3328"/>
      <c r="N3328"/>
      <c r="O3328"/>
      <c r="P3328" s="31"/>
    </row>
    <row r="3329" spans="1:16" ht="15" x14ac:dyDescent="0.25">
      <c r="A3329"/>
      <c r="B3329"/>
      <c r="C3329"/>
      <c r="D3329"/>
      <c r="E3329"/>
      <c r="F3329"/>
      <c r="G3329"/>
      <c r="H3329"/>
      <c r="I3329"/>
      <c r="J3329"/>
      <c r="K3329"/>
      <c r="L3329"/>
      <c r="M3329"/>
      <c r="N3329"/>
      <c r="O3329"/>
      <c r="P3329" s="31"/>
    </row>
    <row r="3330" spans="1:16" ht="15" x14ac:dyDescent="0.25">
      <c r="A3330"/>
      <c r="B3330"/>
      <c r="C3330"/>
      <c r="D3330"/>
      <c r="E3330"/>
      <c r="F3330"/>
      <c r="G3330"/>
      <c r="H3330"/>
      <c r="I3330"/>
      <c r="J3330"/>
      <c r="K3330"/>
      <c r="L3330"/>
      <c r="M3330"/>
      <c r="N3330"/>
      <c r="O3330"/>
      <c r="P3330" s="31"/>
    </row>
    <row r="3331" spans="1:16" ht="15" x14ac:dyDescent="0.25">
      <c r="A3331"/>
      <c r="B3331"/>
      <c r="C3331"/>
      <c r="D3331"/>
      <c r="E3331"/>
      <c r="F3331"/>
      <c r="G3331"/>
      <c r="H3331"/>
      <c r="I3331"/>
      <c r="J3331"/>
      <c r="K3331"/>
      <c r="L3331"/>
      <c r="M3331"/>
      <c r="N3331"/>
      <c r="O3331"/>
      <c r="P3331" s="31"/>
    </row>
    <row r="3332" spans="1:16" ht="15" x14ac:dyDescent="0.25">
      <c r="A3332"/>
      <c r="B3332"/>
      <c r="C3332"/>
      <c r="D3332"/>
      <c r="E3332"/>
      <c r="F3332"/>
      <c r="G3332"/>
      <c r="H3332"/>
      <c r="I3332"/>
      <c r="J3332"/>
      <c r="K3332"/>
      <c r="L3332"/>
      <c r="M3332"/>
      <c r="N3332"/>
      <c r="O3332"/>
      <c r="P3332" s="31"/>
    </row>
    <row r="3333" spans="1:16" ht="15" x14ac:dyDescent="0.25">
      <c r="A3333"/>
      <c r="B3333"/>
      <c r="C3333"/>
      <c r="D3333"/>
      <c r="E3333"/>
      <c r="F3333"/>
      <c r="G3333"/>
      <c r="H3333"/>
      <c r="I3333"/>
      <c r="J3333"/>
      <c r="K3333"/>
      <c r="L3333"/>
      <c r="M3333"/>
      <c r="N3333"/>
      <c r="O3333"/>
      <c r="P3333" s="31"/>
    </row>
    <row r="3334" spans="1:16" ht="15" x14ac:dyDescent="0.25">
      <c r="A3334"/>
      <c r="B3334"/>
      <c r="C3334"/>
      <c r="D3334"/>
      <c r="E3334"/>
      <c r="F3334"/>
      <c r="G3334"/>
      <c r="H3334"/>
      <c r="I3334"/>
      <c r="J3334"/>
      <c r="K3334"/>
      <c r="L3334"/>
      <c r="M3334"/>
      <c r="N3334"/>
      <c r="O3334"/>
      <c r="P3334" s="31"/>
    </row>
    <row r="3335" spans="1:16" ht="15" x14ac:dyDescent="0.25">
      <c r="A3335"/>
      <c r="B3335"/>
      <c r="C3335"/>
      <c r="D3335"/>
      <c r="E3335"/>
      <c r="F3335"/>
      <c r="G3335"/>
      <c r="H3335"/>
      <c r="I3335"/>
      <c r="J3335"/>
      <c r="K3335"/>
      <c r="L3335"/>
      <c r="M3335"/>
      <c r="N3335"/>
      <c r="O3335"/>
      <c r="P3335" s="31"/>
    </row>
    <row r="3336" spans="1:16" ht="15" x14ac:dyDescent="0.25">
      <c r="A3336"/>
      <c r="B3336"/>
      <c r="C3336"/>
      <c r="D3336"/>
      <c r="E3336"/>
      <c r="F3336"/>
      <c r="G3336"/>
      <c r="H3336"/>
      <c r="I3336"/>
      <c r="J3336"/>
      <c r="K3336"/>
      <c r="L3336"/>
      <c r="M3336"/>
      <c r="N3336"/>
      <c r="O3336"/>
      <c r="P3336" s="31"/>
    </row>
    <row r="3337" spans="1:16" ht="15" x14ac:dyDescent="0.25">
      <c r="A3337"/>
      <c r="B3337"/>
      <c r="C3337"/>
      <c r="D3337"/>
      <c r="E3337"/>
      <c r="F3337"/>
      <c r="G3337"/>
      <c r="H3337"/>
      <c r="I3337"/>
      <c r="J3337"/>
      <c r="K3337"/>
      <c r="L3337"/>
      <c r="M3337"/>
      <c r="N3337"/>
      <c r="O3337"/>
      <c r="P3337" s="31"/>
    </row>
    <row r="3338" spans="1:16" ht="15" x14ac:dyDescent="0.25">
      <c r="A3338"/>
      <c r="B3338"/>
      <c r="C3338"/>
      <c r="D3338"/>
      <c r="E3338"/>
      <c r="F3338"/>
      <c r="G3338"/>
      <c r="H3338"/>
      <c r="I3338"/>
      <c r="J3338"/>
      <c r="K3338"/>
      <c r="L3338"/>
      <c r="M3338"/>
      <c r="N3338"/>
      <c r="O3338"/>
      <c r="P3338" s="31"/>
    </row>
    <row r="3339" spans="1:16" ht="15" x14ac:dyDescent="0.25">
      <c r="A3339"/>
      <c r="B3339"/>
      <c r="C3339"/>
      <c r="D3339"/>
      <c r="E3339"/>
      <c r="F3339"/>
      <c r="G3339"/>
      <c r="H3339"/>
      <c r="I3339"/>
      <c r="J3339"/>
      <c r="K3339"/>
      <c r="L3339"/>
      <c r="M3339"/>
      <c r="N3339"/>
      <c r="O3339"/>
      <c r="P3339" s="31"/>
    </row>
    <row r="3340" spans="1:16" ht="15" x14ac:dyDescent="0.25">
      <c r="A3340"/>
      <c r="B3340"/>
      <c r="C3340"/>
      <c r="D3340"/>
      <c r="E3340"/>
      <c r="F3340"/>
      <c r="G3340"/>
      <c r="H3340"/>
      <c r="I3340"/>
      <c r="J3340"/>
      <c r="K3340"/>
      <c r="L3340"/>
      <c r="M3340"/>
      <c r="N3340"/>
      <c r="O3340"/>
      <c r="P3340" s="31"/>
    </row>
    <row r="3341" spans="1:16" ht="15" x14ac:dyDescent="0.25">
      <c r="A3341"/>
      <c r="B3341"/>
      <c r="C3341"/>
      <c r="D3341"/>
      <c r="E3341"/>
      <c r="F3341"/>
      <c r="G3341"/>
      <c r="H3341"/>
      <c r="I3341"/>
      <c r="J3341"/>
      <c r="K3341"/>
      <c r="L3341"/>
      <c r="M3341"/>
      <c r="N3341"/>
      <c r="O3341"/>
      <c r="P3341" s="31"/>
    </row>
    <row r="3342" spans="1:16" ht="15" x14ac:dyDescent="0.25">
      <c r="A3342"/>
      <c r="B3342"/>
      <c r="C3342"/>
      <c r="D3342"/>
      <c r="E3342"/>
      <c r="F3342"/>
      <c r="G3342"/>
      <c r="H3342"/>
      <c r="I3342"/>
      <c r="J3342"/>
      <c r="K3342"/>
      <c r="L3342"/>
      <c r="M3342"/>
      <c r="N3342"/>
      <c r="O3342"/>
      <c r="P3342" s="31"/>
    </row>
    <row r="3343" spans="1:16" ht="15" x14ac:dyDescent="0.25">
      <c r="A3343"/>
      <c r="B3343"/>
      <c r="C3343"/>
      <c r="D3343"/>
      <c r="E3343"/>
      <c r="F3343"/>
      <c r="G3343"/>
      <c r="H3343"/>
      <c r="I3343"/>
      <c r="J3343"/>
      <c r="K3343"/>
      <c r="L3343"/>
      <c r="M3343"/>
      <c r="N3343"/>
      <c r="O3343"/>
      <c r="P3343" s="31"/>
    </row>
    <row r="3344" spans="1:16" ht="15" x14ac:dyDescent="0.25">
      <c r="A3344"/>
      <c r="B3344"/>
      <c r="C3344"/>
      <c r="D3344"/>
      <c r="E3344"/>
      <c r="F3344"/>
      <c r="G3344"/>
      <c r="H3344"/>
      <c r="I3344"/>
      <c r="J3344"/>
      <c r="K3344"/>
      <c r="L3344"/>
      <c r="M3344"/>
      <c r="N3344"/>
      <c r="O3344"/>
      <c r="P3344" s="31"/>
    </row>
    <row r="3345" spans="1:16" ht="15" x14ac:dyDescent="0.25">
      <c r="A3345"/>
      <c r="B3345"/>
      <c r="C3345"/>
      <c r="D3345"/>
      <c r="E3345"/>
      <c r="F3345"/>
      <c r="G3345"/>
      <c r="H3345"/>
      <c r="I3345"/>
      <c r="J3345"/>
      <c r="K3345"/>
      <c r="L3345"/>
      <c r="M3345"/>
      <c r="N3345"/>
      <c r="O3345"/>
      <c r="P3345" s="31"/>
    </row>
    <row r="3346" spans="1:16" ht="15" x14ac:dyDescent="0.25">
      <c r="A3346"/>
      <c r="B3346"/>
      <c r="C3346"/>
      <c r="D3346"/>
      <c r="E3346"/>
      <c r="F3346"/>
      <c r="G3346"/>
      <c r="H3346"/>
      <c r="I3346"/>
      <c r="J3346"/>
      <c r="K3346"/>
      <c r="L3346"/>
      <c r="M3346"/>
      <c r="N3346"/>
      <c r="O3346"/>
      <c r="P3346" s="31"/>
    </row>
    <row r="3347" spans="1:16" ht="15" x14ac:dyDescent="0.25">
      <c r="A3347"/>
      <c r="B3347"/>
      <c r="C3347"/>
      <c r="D3347"/>
      <c r="E3347"/>
      <c r="F3347"/>
      <c r="G3347"/>
      <c r="H3347"/>
      <c r="I3347"/>
      <c r="J3347"/>
      <c r="K3347"/>
      <c r="L3347"/>
      <c r="M3347"/>
      <c r="N3347"/>
      <c r="O3347"/>
      <c r="P3347" s="31"/>
    </row>
    <row r="3348" spans="1:16" ht="15" x14ac:dyDescent="0.25">
      <c r="A3348"/>
      <c r="B3348"/>
      <c r="C3348"/>
      <c r="D3348"/>
      <c r="E3348"/>
      <c r="F3348"/>
      <c r="G3348"/>
      <c r="H3348"/>
      <c r="I3348"/>
      <c r="J3348"/>
      <c r="K3348"/>
      <c r="L3348"/>
      <c r="M3348"/>
      <c r="N3348"/>
      <c r="O3348"/>
      <c r="P3348" s="31"/>
    </row>
    <row r="3349" spans="1:16" ht="15" x14ac:dyDescent="0.25">
      <c r="A3349"/>
      <c r="B3349"/>
      <c r="C3349"/>
      <c r="D3349"/>
      <c r="E3349"/>
      <c r="F3349"/>
      <c r="G3349"/>
      <c r="H3349"/>
      <c r="I3349"/>
      <c r="J3349"/>
      <c r="K3349"/>
      <c r="L3349"/>
      <c r="M3349"/>
      <c r="N3349"/>
      <c r="O3349"/>
      <c r="P3349" s="31"/>
    </row>
    <row r="3350" spans="1:16" ht="15" x14ac:dyDescent="0.25">
      <c r="A3350"/>
      <c r="B3350"/>
      <c r="C3350"/>
      <c r="D3350"/>
      <c r="E3350"/>
      <c r="F3350"/>
      <c r="G3350"/>
      <c r="H3350"/>
      <c r="I3350"/>
      <c r="J3350"/>
      <c r="K3350"/>
      <c r="L3350"/>
      <c r="M3350"/>
      <c r="N3350"/>
      <c r="O3350"/>
      <c r="P3350" s="31"/>
    </row>
    <row r="3351" spans="1:16" ht="15" x14ac:dyDescent="0.25">
      <c r="A3351"/>
      <c r="B3351"/>
      <c r="C3351"/>
      <c r="D3351"/>
      <c r="E3351"/>
      <c r="F3351"/>
      <c r="G3351"/>
      <c r="H3351"/>
      <c r="I3351"/>
      <c r="J3351"/>
      <c r="K3351"/>
      <c r="L3351"/>
      <c r="M3351"/>
      <c r="N3351"/>
      <c r="O3351"/>
      <c r="P3351" s="31"/>
    </row>
    <row r="3352" spans="1:16" ht="15" x14ac:dyDescent="0.25">
      <c r="A3352"/>
      <c r="B3352"/>
      <c r="C3352"/>
      <c r="D3352"/>
      <c r="E3352"/>
      <c r="F3352"/>
      <c r="G3352"/>
      <c r="H3352"/>
      <c r="I3352"/>
      <c r="J3352"/>
      <c r="K3352"/>
      <c r="L3352"/>
      <c r="M3352"/>
      <c r="N3352"/>
      <c r="O3352"/>
      <c r="P3352" s="31"/>
    </row>
    <row r="3353" spans="1:16" ht="15" x14ac:dyDescent="0.25">
      <c r="A3353"/>
      <c r="B3353"/>
      <c r="C3353"/>
      <c r="D3353"/>
      <c r="E3353"/>
      <c r="F3353"/>
      <c r="G3353"/>
      <c r="H3353"/>
      <c r="I3353"/>
      <c r="J3353"/>
      <c r="K3353"/>
      <c r="L3353"/>
      <c r="M3353"/>
      <c r="N3353"/>
      <c r="O3353"/>
      <c r="P3353" s="31"/>
    </row>
    <row r="3354" spans="1:16" s="32" customFormat="1" ht="15" x14ac:dyDescent="0.25">
      <c r="A3354"/>
      <c r="B3354"/>
      <c r="C3354"/>
      <c r="D3354"/>
      <c r="E3354"/>
      <c r="F3354"/>
      <c r="G3354"/>
      <c r="H3354"/>
      <c r="I3354"/>
      <c r="J3354"/>
      <c r="K3354"/>
      <c r="L3354"/>
      <c r="M3354"/>
      <c r="N3354"/>
      <c r="O3354"/>
      <c r="P3354" s="31"/>
    </row>
    <row r="3355" spans="1:16" s="32" customFormat="1" ht="15" x14ac:dyDescent="0.25">
      <c r="A3355"/>
      <c r="B3355"/>
      <c r="C3355"/>
      <c r="D3355"/>
      <c r="E3355"/>
      <c r="F3355"/>
      <c r="G3355"/>
      <c r="H3355"/>
      <c r="I3355"/>
      <c r="J3355"/>
      <c r="K3355"/>
      <c r="L3355"/>
      <c r="M3355"/>
      <c r="N3355"/>
      <c r="O3355"/>
      <c r="P3355" s="31"/>
    </row>
    <row r="3356" spans="1:16" s="32" customFormat="1" ht="15" x14ac:dyDescent="0.25">
      <c r="A3356"/>
      <c r="B3356"/>
      <c r="C3356"/>
      <c r="D3356"/>
      <c r="E3356"/>
      <c r="F3356"/>
      <c r="G3356"/>
      <c r="H3356"/>
      <c r="I3356"/>
      <c r="J3356"/>
      <c r="K3356"/>
      <c r="L3356"/>
      <c r="M3356"/>
      <c r="N3356"/>
      <c r="O3356"/>
      <c r="P3356" s="31"/>
    </row>
    <row r="3357" spans="1:16" s="32" customFormat="1" ht="15" x14ac:dyDescent="0.25">
      <c r="A3357"/>
      <c r="B3357"/>
      <c r="C3357"/>
      <c r="D3357"/>
      <c r="E3357"/>
      <c r="F3357"/>
      <c r="G3357"/>
      <c r="H3357"/>
      <c r="I3357"/>
      <c r="J3357"/>
      <c r="K3357"/>
      <c r="L3357"/>
      <c r="M3357"/>
      <c r="N3357"/>
      <c r="O3357"/>
      <c r="P3357" s="31"/>
    </row>
    <row r="3358" spans="1:16" s="32" customFormat="1" ht="15" x14ac:dyDescent="0.25">
      <c r="A3358"/>
      <c r="B3358"/>
      <c r="C3358"/>
      <c r="D3358"/>
      <c r="E3358"/>
      <c r="F3358"/>
      <c r="G3358"/>
      <c r="H3358"/>
      <c r="I3358"/>
      <c r="J3358"/>
      <c r="K3358"/>
      <c r="L3358"/>
      <c r="M3358"/>
      <c r="N3358"/>
      <c r="O3358"/>
      <c r="P3358" s="31"/>
    </row>
    <row r="3359" spans="1:16" s="32" customFormat="1" ht="15" x14ac:dyDescent="0.25">
      <c r="A3359"/>
      <c r="B3359"/>
      <c r="C3359"/>
      <c r="D3359"/>
      <c r="E3359"/>
      <c r="F3359"/>
      <c r="G3359"/>
      <c r="H3359"/>
      <c r="I3359"/>
      <c r="J3359"/>
      <c r="K3359"/>
      <c r="L3359"/>
      <c r="M3359"/>
      <c r="N3359"/>
      <c r="O3359"/>
      <c r="P3359" s="31"/>
    </row>
    <row r="3360" spans="1:16" s="32" customFormat="1" ht="15" x14ac:dyDescent="0.25">
      <c r="A3360"/>
      <c r="B3360"/>
      <c r="C3360"/>
      <c r="D3360"/>
      <c r="E3360"/>
      <c r="F3360"/>
      <c r="G3360"/>
      <c r="H3360"/>
      <c r="I3360"/>
      <c r="J3360"/>
      <c r="K3360"/>
      <c r="L3360"/>
      <c r="M3360"/>
      <c r="N3360"/>
      <c r="O3360"/>
      <c r="P3360" s="31"/>
    </row>
    <row r="3361" spans="1:16" s="32" customFormat="1" ht="15" x14ac:dyDescent="0.25">
      <c r="A3361"/>
      <c r="B3361"/>
      <c r="C3361"/>
      <c r="D3361"/>
      <c r="E3361"/>
      <c r="F3361"/>
      <c r="G3361"/>
      <c r="H3361"/>
      <c r="I3361"/>
      <c r="J3361"/>
      <c r="K3361"/>
      <c r="L3361"/>
      <c r="M3361"/>
      <c r="N3361"/>
      <c r="O3361"/>
      <c r="P3361" s="31"/>
    </row>
    <row r="3362" spans="1:16" s="32" customFormat="1" ht="15" x14ac:dyDescent="0.25">
      <c r="A3362"/>
      <c r="B3362"/>
      <c r="C3362"/>
      <c r="D3362"/>
      <c r="E3362"/>
      <c r="F3362"/>
      <c r="G3362"/>
      <c r="H3362"/>
      <c r="I3362"/>
      <c r="J3362"/>
      <c r="K3362"/>
      <c r="L3362"/>
      <c r="M3362"/>
      <c r="N3362"/>
      <c r="O3362"/>
      <c r="P3362" s="31"/>
    </row>
    <row r="3363" spans="1:16" s="32" customFormat="1" ht="15" x14ac:dyDescent="0.25">
      <c r="A3363"/>
      <c r="B3363"/>
      <c r="C3363"/>
      <c r="D3363"/>
      <c r="E3363"/>
      <c r="F3363"/>
      <c r="G3363"/>
      <c r="H3363"/>
      <c r="I3363"/>
      <c r="J3363"/>
      <c r="K3363"/>
      <c r="L3363"/>
      <c r="M3363"/>
      <c r="N3363"/>
      <c r="O3363"/>
      <c r="P3363" s="31"/>
    </row>
    <row r="3364" spans="1:16" s="32" customFormat="1" ht="15" x14ac:dyDescent="0.25">
      <c r="A3364"/>
      <c r="B3364"/>
      <c r="C3364"/>
      <c r="D3364"/>
      <c r="E3364"/>
      <c r="F3364"/>
      <c r="G3364"/>
      <c r="H3364"/>
      <c r="I3364"/>
      <c r="J3364"/>
      <c r="K3364"/>
      <c r="L3364"/>
      <c r="M3364"/>
      <c r="N3364"/>
      <c r="O3364"/>
      <c r="P3364" s="31"/>
    </row>
    <row r="3365" spans="1:16" s="32" customFormat="1" ht="15" x14ac:dyDescent="0.25">
      <c r="A3365"/>
      <c r="B3365"/>
      <c r="C3365"/>
      <c r="D3365"/>
      <c r="E3365"/>
      <c r="F3365"/>
      <c r="G3365"/>
      <c r="H3365"/>
      <c r="I3365"/>
      <c r="J3365"/>
      <c r="K3365"/>
      <c r="L3365"/>
      <c r="M3365"/>
      <c r="N3365"/>
      <c r="O3365"/>
      <c r="P3365" s="31"/>
    </row>
    <row r="3366" spans="1:16" s="32" customFormat="1" ht="15" x14ac:dyDescent="0.25">
      <c r="A3366"/>
      <c r="B3366"/>
      <c r="C3366"/>
      <c r="D3366"/>
      <c r="E3366"/>
      <c r="F3366"/>
      <c r="G3366"/>
      <c r="H3366"/>
      <c r="I3366"/>
      <c r="J3366"/>
      <c r="K3366"/>
      <c r="L3366"/>
      <c r="M3366"/>
      <c r="N3366"/>
      <c r="O3366"/>
      <c r="P3366" s="31"/>
    </row>
    <row r="3367" spans="1:16" s="32" customFormat="1" ht="15" x14ac:dyDescent="0.25">
      <c r="A3367"/>
      <c r="B3367"/>
      <c r="C3367"/>
      <c r="D3367"/>
      <c r="E3367"/>
      <c r="F3367"/>
      <c r="G3367"/>
      <c r="H3367"/>
      <c r="I3367"/>
      <c r="J3367"/>
      <c r="K3367"/>
      <c r="L3367"/>
      <c r="M3367"/>
      <c r="N3367"/>
      <c r="O3367"/>
      <c r="P3367" s="31"/>
    </row>
    <row r="3368" spans="1:16" s="32" customFormat="1" ht="15" x14ac:dyDescent="0.25">
      <c r="A3368"/>
      <c r="B3368"/>
      <c r="C3368"/>
      <c r="D3368"/>
      <c r="E3368"/>
      <c r="F3368"/>
      <c r="G3368"/>
      <c r="H3368"/>
      <c r="I3368"/>
      <c r="J3368"/>
      <c r="K3368"/>
      <c r="L3368"/>
      <c r="M3368"/>
      <c r="N3368"/>
      <c r="O3368"/>
      <c r="P3368" s="31"/>
    </row>
    <row r="3369" spans="1:16" s="32" customFormat="1" ht="15" x14ac:dyDescent="0.25">
      <c r="A3369"/>
      <c r="B3369"/>
      <c r="C3369"/>
      <c r="D3369"/>
      <c r="E3369"/>
      <c r="F3369"/>
      <c r="G3369"/>
      <c r="H3369"/>
      <c r="I3369"/>
      <c r="J3369"/>
      <c r="K3369"/>
      <c r="L3369"/>
      <c r="M3369"/>
      <c r="N3369"/>
      <c r="O3369"/>
      <c r="P3369" s="31"/>
    </row>
    <row r="3370" spans="1:16" s="32" customFormat="1" ht="15" x14ac:dyDescent="0.25">
      <c r="A3370"/>
      <c r="B3370"/>
      <c r="C3370"/>
      <c r="D3370"/>
      <c r="E3370"/>
      <c r="F3370"/>
      <c r="G3370"/>
      <c r="H3370"/>
      <c r="I3370"/>
      <c r="J3370"/>
      <c r="K3370"/>
      <c r="L3370"/>
      <c r="M3370"/>
      <c r="N3370"/>
      <c r="O3370"/>
      <c r="P3370" s="31"/>
    </row>
    <row r="3371" spans="1:16" s="32" customFormat="1" ht="15" x14ac:dyDescent="0.25">
      <c r="A3371"/>
      <c r="B3371"/>
      <c r="C3371"/>
      <c r="D3371"/>
      <c r="E3371"/>
      <c r="F3371"/>
      <c r="G3371"/>
      <c r="H3371"/>
      <c r="I3371"/>
      <c r="J3371"/>
      <c r="K3371"/>
      <c r="L3371"/>
      <c r="M3371"/>
      <c r="N3371"/>
      <c r="O3371"/>
      <c r="P3371" s="31"/>
    </row>
    <row r="3372" spans="1:16" s="32" customFormat="1" ht="15" x14ac:dyDescent="0.25">
      <c r="A3372"/>
      <c r="B3372"/>
      <c r="C3372"/>
      <c r="D3372"/>
      <c r="E3372"/>
      <c r="F3372"/>
      <c r="G3372"/>
      <c r="H3372"/>
      <c r="I3372"/>
      <c r="J3372"/>
      <c r="K3372"/>
      <c r="L3372"/>
      <c r="M3372"/>
      <c r="N3372"/>
      <c r="O3372"/>
      <c r="P3372" s="31"/>
    </row>
    <row r="3373" spans="1:16" s="32" customFormat="1" ht="15" x14ac:dyDescent="0.25">
      <c r="A3373"/>
      <c r="B3373"/>
      <c r="C3373"/>
      <c r="D3373"/>
      <c r="E3373"/>
      <c r="F3373"/>
      <c r="G3373"/>
      <c r="H3373"/>
      <c r="I3373"/>
      <c r="J3373"/>
      <c r="K3373"/>
      <c r="L3373"/>
      <c r="M3373"/>
      <c r="N3373"/>
      <c r="O3373"/>
      <c r="P3373" s="31"/>
    </row>
    <row r="3374" spans="1:16" s="32" customFormat="1" ht="15" x14ac:dyDescent="0.25">
      <c r="A3374"/>
      <c r="B3374"/>
      <c r="C3374"/>
      <c r="D3374"/>
      <c r="E3374"/>
      <c r="F3374"/>
      <c r="G3374"/>
      <c r="H3374"/>
      <c r="I3374"/>
      <c r="J3374"/>
      <c r="K3374"/>
      <c r="L3374"/>
      <c r="M3374"/>
      <c r="N3374"/>
      <c r="O3374"/>
      <c r="P3374" s="31"/>
    </row>
    <row r="3375" spans="1:16" s="32" customFormat="1" ht="15" x14ac:dyDescent="0.25">
      <c r="A3375"/>
      <c r="B3375"/>
      <c r="C3375"/>
      <c r="D3375"/>
      <c r="E3375"/>
      <c r="F3375"/>
      <c r="G3375"/>
      <c r="H3375"/>
      <c r="I3375"/>
      <c r="J3375"/>
      <c r="K3375"/>
      <c r="L3375"/>
      <c r="M3375"/>
      <c r="N3375"/>
      <c r="O3375"/>
      <c r="P3375" s="31"/>
    </row>
    <row r="3376" spans="1:16" s="32" customFormat="1" ht="15" x14ac:dyDescent="0.25">
      <c r="A3376"/>
      <c r="B3376"/>
      <c r="C3376"/>
      <c r="D3376"/>
      <c r="E3376"/>
      <c r="F3376"/>
      <c r="G3376"/>
      <c r="H3376"/>
      <c r="I3376"/>
      <c r="J3376"/>
      <c r="K3376"/>
      <c r="L3376"/>
      <c r="M3376"/>
      <c r="N3376"/>
      <c r="O3376"/>
      <c r="P3376" s="31"/>
    </row>
    <row r="3377" spans="1:16" s="32" customFormat="1" ht="15" x14ac:dyDescent="0.25">
      <c r="A3377"/>
      <c r="B3377"/>
      <c r="C3377"/>
      <c r="D3377"/>
      <c r="E3377"/>
      <c r="F3377"/>
      <c r="G3377"/>
      <c r="H3377"/>
      <c r="I3377"/>
      <c r="J3377"/>
      <c r="K3377"/>
      <c r="L3377"/>
      <c r="M3377"/>
      <c r="N3377"/>
      <c r="O3377"/>
      <c r="P3377" s="31"/>
    </row>
    <row r="3378" spans="1:16" s="32" customFormat="1" ht="15" x14ac:dyDescent="0.25">
      <c r="A3378"/>
      <c r="B3378"/>
      <c r="C3378"/>
      <c r="D3378"/>
      <c r="E3378"/>
      <c r="F3378"/>
      <c r="G3378"/>
      <c r="H3378"/>
      <c r="I3378"/>
      <c r="J3378"/>
      <c r="K3378"/>
      <c r="L3378"/>
      <c r="M3378"/>
      <c r="N3378"/>
      <c r="O3378"/>
      <c r="P3378" s="31"/>
    </row>
    <row r="3379" spans="1:16" s="32" customFormat="1" ht="15" x14ac:dyDescent="0.25">
      <c r="A3379"/>
      <c r="B3379"/>
      <c r="C3379"/>
      <c r="D3379"/>
      <c r="E3379"/>
      <c r="F3379"/>
      <c r="G3379"/>
      <c r="H3379"/>
      <c r="I3379"/>
      <c r="J3379"/>
      <c r="K3379"/>
      <c r="L3379"/>
      <c r="M3379"/>
      <c r="N3379"/>
      <c r="O3379"/>
      <c r="P3379" s="31"/>
    </row>
    <row r="3380" spans="1:16" s="32" customFormat="1" ht="15" x14ac:dyDescent="0.25">
      <c r="A3380"/>
      <c r="B3380"/>
      <c r="C3380"/>
      <c r="D3380"/>
      <c r="E3380"/>
      <c r="F3380"/>
      <c r="G3380"/>
      <c r="H3380"/>
      <c r="I3380"/>
      <c r="J3380"/>
      <c r="K3380"/>
      <c r="L3380"/>
      <c r="M3380"/>
      <c r="N3380"/>
      <c r="O3380"/>
      <c r="P3380" s="31"/>
    </row>
    <row r="3381" spans="1:16" s="32" customFormat="1" ht="15" x14ac:dyDescent="0.25">
      <c r="A3381"/>
      <c r="B3381"/>
      <c r="C3381"/>
      <c r="D3381"/>
      <c r="E3381"/>
      <c r="F3381"/>
      <c r="G3381"/>
      <c r="H3381"/>
      <c r="I3381"/>
      <c r="J3381"/>
      <c r="K3381"/>
      <c r="L3381"/>
      <c r="M3381"/>
      <c r="N3381"/>
      <c r="O3381"/>
      <c r="P3381" s="31"/>
    </row>
    <row r="3382" spans="1:16" s="33" customFormat="1" ht="15" x14ac:dyDescent="0.25">
      <c r="A3382"/>
      <c r="B3382"/>
      <c r="C3382"/>
      <c r="D3382"/>
      <c r="E3382"/>
      <c r="F3382"/>
      <c r="G3382"/>
      <c r="H3382"/>
      <c r="I3382"/>
      <c r="J3382"/>
      <c r="K3382"/>
      <c r="L3382"/>
      <c r="M3382"/>
      <c r="N3382"/>
      <c r="O3382"/>
      <c r="P3382" s="31"/>
    </row>
    <row r="3383" spans="1:16" s="33" customFormat="1" ht="15" x14ac:dyDescent="0.25">
      <c r="A3383"/>
      <c r="B3383"/>
      <c r="C3383"/>
      <c r="D3383"/>
      <c r="E3383"/>
      <c r="F3383"/>
      <c r="G3383"/>
      <c r="H3383"/>
      <c r="I3383"/>
      <c r="J3383"/>
      <c r="K3383"/>
      <c r="L3383"/>
      <c r="M3383"/>
      <c r="N3383"/>
      <c r="O3383"/>
    </row>
  </sheetData>
  <pageMargins left="0.70866141732283472" right="0.70866141732283472" top="0.78740157480314965" bottom="0.78740157480314965" header="0.31496062992125984" footer="0.31496062992125984"/>
  <pageSetup paperSize="8" scale="66"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55"/>
  <sheetViews>
    <sheetView showGridLines="0" view="pageBreakPreview" zoomScale="90" zoomScaleNormal="100" zoomScaleSheetLayoutView="90" workbookViewId="0">
      <pane ySplit="5" topLeftCell="A285" activePane="bottomLeft" state="frozen"/>
      <selection pane="bottomLeft" activeCell="C297" sqref="C297"/>
    </sheetView>
  </sheetViews>
  <sheetFormatPr baseColWidth="10" defaultRowHeight="18.75" x14ac:dyDescent="0.25"/>
  <cols>
    <col min="1" max="1" width="33.42578125" style="26" bestFit="1" customWidth="1"/>
    <col min="2" max="2" width="30.7109375" style="26" customWidth="1"/>
    <col min="3" max="3" width="16.28515625" style="34" bestFit="1" customWidth="1"/>
    <col min="4" max="14" width="16.28515625" style="25" bestFit="1" customWidth="1"/>
    <col min="15" max="15" width="17.42578125" style="25" bestFit="1" customWidth="1"/>
    <col min="16" max="16" width="17.140625" style="25" bestFit="1" customWidth="1"/>
    <col min="17" max="17" width="15.5703125" style="25" bestFit="1" customWidth="1"/>
    <col min="18" max="28" width="29.140625" style="25" bestFit="1" customWidth="1"/>
    <col min="29" max="29" width="30.85546875" style="25" bestFit="1" customWidth="1"/>
    <col min="30" max="30" width="37.28515625" style="25" bestFit="1" customWidth="1"/>
    <col min="31" max="31" width="8" style="25" bestFit="1" customWidth="1"/>
    <col min="32" max="32" width="5" style="25" bestFit="1" customWidth="1"/>
    <col min="33" max="33" width="8" style="25" bestFit="1" customWidth="1"/>
    <col min="34" max="34" width="5" style="25" bestFit="1" customWidth="1"/>
    <col min="35" max="35" width="8" style="25" bestFit="1" customWidth="1"/>
    <col min="36" max="36" width="5" style="25" bestFit="1" customWidth="1"/>
    <col min="37" max="38" width="9" style="25" bestFit="1" customWidth="1"/>
    <col min="39" max="39" width="8" style="25" bestFit="1" customWidth="1"/>
    <col min="40" max="40" width="5" style="25" bestFit="1" customWidth="1"/>
    <col min="41" max="41" width="9" style="25" bestFit="1" customWidth="1"/>
    <col min="42" max="42" width="5" style="25" bestFit="1" customWidth="1"/>
    <col min="43" max="43" width="8" style="25" bestFit="1" customWidth="1"/>
    <col min="44" max="44" width="5" style="25" bestFit="1" customWidth="1"/>
    <col min="45" max="46" width="8" style="25" bestFit="1" customWidth="1"/>
    <col min="47" max="47" width="5" style="25" bestFit="1" customWidth="1"/>
    <col min="48" max="48" width="9" style="25" bestFit="1" customWidth="1"/>
    <col min="49" max="49" width="7" style="25" bestFit="1" customWidth="1"/>
    <col min="50" max="54" width="5" style="25" bestFit="1" customWidth="1"/>
    <col min="55" max="55" width="7" style="25" bestFit="1" customWidth="1"/>
    <col min="56" max="57" width="8" style="25" bestFit="1" customWidth="1"/>
    <col min="58" max="58" width="7" style="25" bestFit="1" customWidth="1"/>
    <col min="59" max="59" width="5" style="25" bestFit="1" customWidth="1"/>
    <col min="60" max="60" width="9" style="25" bestFit="1" customWidth="1"/>
    <col min="61" max="61" width="5" style="25" bestFit="1" customWidth="1"/>
    <col min="62" max="62" width="8" style="25" bestFit="1" customWidth="1"/>
    <col min="63" max="63" width="5" style="25" bestFit="1" customWidth="1"/>
    <col min="64" max="65" width="8" style="25" bestFit="1" customWidth="1"/>
    <col min="66" max="66" width="7" style="25" bestFit="1" customWidth="1"/>
    <col min="67" max="72" width="5" style="25" bestFit="1" customWidth="1"/>
    <col min="73" max="73" width="7" style="25" bestFit="1" customWidth="1"/>
    <col min="74" max="75" width="5" style="25" bestFit="1" customWidth="1"/>
    <col min="76" max="76" width="9" style="25" bestFit="1" customWidth="1"/>
    <col min="77" max="77" width="5" style="25" bestFit="1" customWidth="1"/>
    <col min="78" max="78" width="7" style="25" bestFit="1" customWidth="1"/>
    <col min="79" max="80" width="5" style="25" bestFit="1" customWidth="1"/>
    <col min="81" max="81" width="7" style="25" bestFit="1" customWidth="1"/>
    <col min="82" max="82" width="8" style="25" bestFit="1" customWidth="1"/>
    <col min="83" max="84" width="5" style="25" bestFit="1" customWidth="1"/>
    <col min="85" max="85" width="7" style="25" bestFit="1" customWidth="1"/>
    <col min="86" max="86" width="8" style="25" bestFit="1" customWidth="1"/>
    <col min="87" max="87" width="7" style="25" bestFit="1" customWidth="1"/>
    <col min="88" max="89" width="5" style="25" bestFit="1" customWidth="1"/>
    <col min="90" max="91" width="8" style="25" bestFit="1" customWidth="1"/>
    <col min="92" max="92" width="5" style="25" bestFit="1" customWidth="1"/>
    <col min="93" max="93" width="8" style="25" bestFit="1" customWidth="1"/>
    <col min="94" max="94" width="5" style="25" bestFit="1" customWidth="1"/>
    <col min="95" max="95" width="7" style="25" bestFit="1" customWidth="1"/>
    <col min="96" max="99" width="5" style="25" bestFit="1" customWidth="1"/>
    <col min="100" max="102" width="8" style="25" bestFit="1" customWidth="1"/>
    <col min="103" max="104" width="5" style="25" bestFit="1" customWidth="1"/>
    <col min="105" max="105" width="8" style="25" bestFit="1" customWidth="1"/>
    <col min="106" max="106" width="5" style="25" bestFit="1" customWidth="1"/>
    <col min="107" max="108" width="7" style="25" bestFit="1" customWidth="1"/>
    <col min="109" max="109" width="8" style="25" bestFit="1" customWidth="1"/>
    <col min="110" max="110" width="5" style="25" bestFit="1" customWidth="1"/>
    <col min="111" max="115" width="8" style="25" bestFit="1" customWidth="1"/>
    <col min="116" max="116" width="7" style="25" bestFit="1" customWidth="1"/>
    <col min="117" max="117" width="5" style="25" bestFit="1" customWidth="1"/>
    <col min="118" max="118" width="8" style="25" bestFit="1" customWidth="1"/>
    <col min="119" max="119" width="5" style="25" bestFit="1" customWidth="1"/>
    <col min="120" max="120" width="7" style="25" bestFit="1" customWidth="1"/>
    <col min="121" max="122" width="5" style="25" bestFit="1" customWidth="1"/>
    <col min="123" max="124" width="7" style="25" bestFit="1" customWidth="1"/>
    <col min="125" max="126" width="5" style="25" bestFit="1" customWidth="1"/>
    <col min="127" max="127" width="7" style="25" bestFit="1" customWidth="1"/>
    <col min="128" max="128" width="8" style="25" bestFit="1" customWidth="1"/>
    <col min="129" max="129" width="5" style="25" bestFit="1" customWidth="1"/>
    <col min="130" max="130" width="8" style="25" bestFit="1" customWidth="1"/>
    <col min="131" max="131" width="5" style="25" bestFit="1" customWidth="1"/>
    <col min="132" max="133" width="7" style="25" bestFit="1" customWidth="1"/>
    <col min="134" max="134" width="8" style="25" bestFit="1" customWidth="1"/>
    <col min="135" max="136" width="5" style="25" bestFit="1" customWidth="1"/>
    <col min="137" max="137" width="8" style="25" bestFit="1" customWidth="1"/>
    <col min="138" max="138" width="5" style="25" bestFit="1" customWidth="1"/>
    <col min="139" max="139" width="7" style="25" bestFit="1" customWidth="1"/>
    <col min="140" max="140" width="5" style="25" bestFit="1" customWidth="1"/>
    <col min="141" max="141" width="8" style="25" bestFit="1" customWidth="1"/>
    <col min="142" max="142" width="5" style="25" bestFit="1" customWidth="1"/>
    <col min="143" max="143" width="9" style="25" bestFit="1" customWidth="1"/>
    <col min="144" max="145" width="8" style="25" bestFit="1" customWidth="1"/>
    <col min="146" max="146" width="7" style="25" bestFit="1" customWidth="1"/>
    <col min="147" max="147" width="5" style="25" bestFit="1" customWidth="1"/>
    <col min="148" max="148" width="7" style="25" bestFit="1" customWidth="1"/>
    <col min="149" max="149" width="5" style="25" bestFit="1" customWidth="1"/>
    <col min="150" max="150" width="8" style="25" bestFit="1" customWidth="1"/>
    <col min="151" max="151" width="7" style="25" bestFit="1" customWidth="1"/>
    <col min="152" max="152" width="8" style="25" bestFit="1" customWidth="1"/>
    <col min="153" max="154" width="5" style="25" bestFit="1" customWidth="1"/>
    <col min="155" max="155" width="7" style="25" bestFit="1" customWidth="1"/>
    <col min="156" max="158" width="8" style="25" bestFit="1" customWidth="1"/>
    <col min="159" max="161" width="5" style="25" bestFit="1" customWidth="1"/>
    <col min="162" max="162" width="7" style="25" bestFit="1" customWidth="1"/>
    <col min="163" max="165" width="8" style="25" bestFit="1" customWidth="1"/>
    <col min="166" max="170" width="5" style="25" bestFit="1" customWidth="1"/>
    <col min="171" max="171" width="7" style="25" bestFit="1" customWidth="1"/>
    <col min="172" max="173" width="8" style="25" bestFit="1" customWidth="1"/>
    <col min="174" max="174" width="5" style="25" bestFit="1" customWidth="1"/>
    <col min="175" max="176" width="8" style="25" bestFit="1" customWidth="1"/>
    <col min="177" max="177" width="5" style="25" bestFit="1" customWidth="1"/>
    <col min="178" max="178" width="8" style="25" bestFit="1" customWidth="1"/>
    <col min="179" max="179" width="7" style="25" bestFit="1" customWidth="1"/>
    <col min="180" max="180" width="5" style="25" bestFit="1" customWidth="1"/>
    <col min="181" max="184" width="8" style="25" bestFit="1" customWidth="1"/>
    <col min="185" max="185" width="7" style="25" bestFit="1" customWidth="1"/>
    <col min="186" max="186" width="8" style="25" bestFit="1" customWidth="1"/>
    <col min="187" max="187" width="5" style="25" bestFit="1" customWidth="1"/>
    <col min="188" max="189" width="8" style="25" bestFit="1" customWidth="1"/>
    <col min="190" max="190" width="5" style="25" bestFit="1" customWidth="1"/>
    <col min="191" max="192" width="8" style="25" bestFit="1" customWidth="1"/>
    <col min="193" max="193" width="5" style="25" bestFit="1" customWidth="1"/>
    <col min="194" max="194" width="7" style="25" bestFit="1" customWidth="1"/>
    <col min="195" max="195" width="5" style="25" bestFit="1" customWidth="1"/>
    <col min="196" max="196" width="8" style="25" bestFit="1" customWidth="1"/>
    <col min="197" max="197" width="7" style="25" bestFit="1" customWidth="1"/>
    <col min="198" max="198" width="5" style="25" bestFit="1" customWidth="1"/>
    <col min="199" max="199" width="7" style="25" bestFit="1" customWidth="1"/>
    <col min="200" max="203" width="5" style="25" bestFit="1" customWidth="1"/>
    <col min="204" max="204" width="8" style="25" bestFit="1" customWidth="1"/>
    <col min="205" max="206" width="5" style="25" bestFit="1" customWidth="1"/>
    <col min="207" max="207" width="8" style="25" bestFit="1" customWidth="1"/>
    <col min="208" max="208" width="5" style="25" bestFit="1" customWidth="1"/>
    <col min="209" max="209" width="8" style="25" bestFit="1" customWidth="1"/>
    <col min="210" max="210" width="5" style="25" bestFit="1" customWidth="1"/>
    <col min="211" max="211" width="8" style="25" bestFit="1" customWidth="1"/>
    <col min="212" max="212" width="5" style="25" bestFit="1" customWidth="1"/>
    <col min="213" max="213" width="8" style="25" bestFit="1" customWidth="1"/>
    <col min="214" max="214" width="7" style="25" bestFit="1" customWidth="1"/>
    <col min="215" max="215" width="8" style="25" bestFit="1" customWidth="1"/>
    <col min="216" max="216" width="5" style="25" bestFit="1" customWidth="1"/>
    <col min="217" max="217" width="7" style="25" bestFit="1" customWidth="1"/>
    <col min="218" max="219" width="8" style="25" bestFit="1" customWidth="1"/>
    <col min="220" max="220" width="5" style="25" bestFit="1" customWidth="1"/>
    <col min="221" max="225" width="8" style="25" bestFit="1" customWidth="1"/>
    <col min="226" max="226" width="7" style="25" bestFit="1" customWidth="1"/>
    <col min="227" max="227" width="8" style="25" bestFit="1" customWidth="1"/>
    <col min="228" max="228" width="7" style="25" bestFit="1" customWidth="1"/>
    <col min="229" max="231" width="8" style="25" bestFit="1" customWidth="1"/>
    <col min="232" max="233" width="7" style="25" bestFit="1" customWidth="1"/>
    <col min="234" max="234" width="5" style="25" bestFit="1" customWidth="1"/>
    <col min="235" max="235" width="8" style="25" bestFit="1" customWidth="1"/>
    <col min="236" max="236" width="5" style="25" bestFit="1" customWidth="1"/>
    <col min="237" max="239" width="8" style="25" bestFit="1" customWidth="1"/>
    <col min="240" max="244" width="5" style="25" bestFit="1" customWidth="1"/>
    <col min="245" max="245" width="8" style="25" bestFit="1" customWidth="1"/>
    <col min="246" max="246" width="5" style="25" bestFit="1" customWidth="1"/>
    <col min="247" max="247" width="8" style="25" bestFit="1" customWidth="1"/>
    <col min="248" max="248" width="5" style="25" bestFit="1" customWidth="1"/>
    <col min="249" max="249" width="8" style="25" bestFit="1" customWidth="1"/>
    <col min="250" max="250" width="7" style="25" bestFit="1" customWidth="1"/>
    <col min="251" max="255" width="5" style="25" bestFit="1" customWidth="1"/>
    <col min="256" max="257" width="8" style="25" bestFit="1" customWidth="1"/>
    <col min="258" max="258" width="5" style="25" bestFit="1" customWidth="1"/>
    <col min="259" max="259" width="8" style="25" bestFit="1" customWidth="1"/>
    <col min="260" max="269" width="5" style="25" bestFit="1" customWidth="1"/>
    <col min="270" max="270" width="8" style="25" bestFit="1" customWidth="1"/>
    <col min="271" max="271" width="7" style="25" bestFit="1" customWidth="1"/>
    <col min="272" max="272" width="5" style="25" bestFit="1" customWidth="1"/>
    <col min="273" max="273" width="8" style="25" bestFit="1" customWidth="1"/>
    <col min="274" max="274" width="7" style="25" bestFit="1" customWidth="1"/>
    <col min="275" max="275" width="5" style="25" bestFit="1" customWidth="1"/>
    <col min="276" max="276" width="8" style="25" bestFit="1" customWidth="1"/>
    <col min="277" max="279" width="5" style="25" bestFit="1" customWidth="1"/>
    <col min="280" max="280" width="8" style="25" bestFit="1" customWidth="1"/>
    <col min="281" max="282" width="5" style="25" bestFit="1" customWidth="1"/>
    <col min="283" max="283" width="8" style="25" bestFit="1" customWidth="1"/>
    <col min="284" max="285" width="5" style="25" bestFit="1" customWidth="1"/>
    <col min="286" max="286" width="8" style="25" bestFit="1" customWidth="1"/>
    <col min="287" max="288" width="7" style="25" bestFit="1" customWidth="1"/>
    <col min="289" max="291" width="5" style="25" bestFit="1" customWidth="1"/>
    <col min="292" max="294" width="8" style="25" bestFit="1" customWidth="1"/>
    <col min="295" max="295" width="5" style="25" bestFit="1" customWidth="1"/>
    <col min="296" max="296" width="8" style="25" bestFit="1" customWidth="1"/>
    <col min="297" max="303" width="5" style="25" bestFit="1" customWidth="1"/>
    <col min="304" max="304" width="8" style="25" bestFit="1" customWidth="1"/>
    <col min="305" max="312" width="5" style="25" bestFit="1" customWidth="1"/>
    <col min="313" max="313" width="8" style="25" bestFit="1" customWidth="1"/>
    <col min="314" max="317" width="5" style="25" bestFit="1" customWidth="1"/>
    <col min="318" max="318" width="8" style="25" bestFit="1" customWidth="1"/>
    <col min="319" max="324" width="5" style="25" bestFit="1" customWidth="1"/>
    <col min="325" max="325" width="8" style="25" bestFit="1" customWidth="1"/>
    <col min="326" max="328" width="5" style="25" bestFit="1" customWidth="1"/>
    <col min="329" max="329" width="8" style="25" bestFit="1" customWidth="1"/>
    <col min="330" max="331" width="5" style="25" bestFit="1" customWidth="1"/>
    <col min="332" max="332" width="7" style="25" bestFit="1" customWidth="1"/>
    <col min="333" max="333" width="5" style="25" bestFit="1" customWidth="1"/>
    <col min="334" max="334" width="7" style="25" bestFit="1" customWidth="1"/>
    <col min="335" max="335" width="5" style="25" bestFit="1" customWidth="1"/>
    <col min="336" max="337" width="8" style="25" bestFit="1" customWidth="1"/>
    <col min="338" max="340" width="5" style="25" bestFit="1" customWidth="1"/>
    <col min="341" max="341" width="8" style="25" bestFit="1" customWidth="1"/>
    <col min="342" max="342" width="5" style="25" bestFit="1" customWidth="1"/>
    <col min="343" max="343" width="8" style="25" bestFit="1" customWidth="1"/>
    <col min="344" max="344" width="5" style="25" bestFit="1" customWidth="1"/>
    <col min="345" max="345" width="8" style="25" bestFit="1" customWidth="1"/>
    <col min="346" max="347" width="5" style="25" bestFit="1" customWidth="1"/>
    <col min="348" max="348" width="8" style="25" bestFit="1" customWidth="1"/>
    <col min="349" max="350" width="5" style="25" bestFit="1" customWidth="1"/>
    <col min="351" max="351" width="7" style="25" bestFit="1" customWidth="1"/>
    <col min="352" max="352" width="5" style="25" bestFit="1" customWidth="1"/>
    <col min="353" max="353" width="7" style="25" bestFit="1" customWidth="1"/>
    <col min="354" max="356" width="5" style="25" bestFit="1" customWidth="1"/>
    <col min="357" max="357" width="8" style="25" bestFit="1" customWidth="1"/>
    <col min="358" max="358" width="5" style="25" bestFit="1" customWidth="1"/>
    <col min="359" max="359" width="8" style="25" bestFit="1" customWidth="1"/>
    <col min="360" max="361" width="5" style="25" bestFit="1" customWidth="1"/>
    <col min="362" max="362" width="8" style="25" bestFit="1" customWidth="1"/>
    <col min="363" max="363" width="5" style="25" bestFit="1" customWidth="1"/>
    <col min="364" max="364" width="8" style="25" bestFit="1" customWidth="1"/>
    <col min="365" max="365" width="5" style="25" bestFit="1" customWidth="1"/>
    <col min="366" max="366" width="8" style="25" bestFit="1" customWidth="1"/>
    <col min="367" max="370" width="5" style="25" bestFit="1" customWidth="1"/>
    <col min="371" max="371" width="8" style="25" bestFit="1" customWidth="1"/>
    <col min="372" max="390" width="5" style="25" bestFit="1" customWidth="1"/>
    <col min="391" max="391" width="8" style="25" bestFit="1" customWidth="1"/>
    <col min="392" max="393" width="5" style="25" bestFit="1" customWidth="1"/>
    <col min="394" max="394" width="7" style="25" bestFit="1" customWidth="1"/>
    <col min="395" max="396" width="5" style="25" bestFit="1" customWidth="1"/>
    <col min="397" max="397" width="8" style="25" bestFit="1" customWidth="1"/>
    <col min="398" max="398" width="5" style="25" bestFit="1" customWidth="1"/>
    <col min="399" max="399" width="8" style="25" bestFit="1" customWidth="1"/>
    <col min="400" max="400" width="5" style="25" bestFit="1" customWidth="1"/>
    <col min="401" max="401" width="9" style="25" bestFit="1" customWidth="1"/>
    <col min="402" max="405" width="5" style="25" bestFit="1" customWidth="1"/>
    <col min="406" max="406" width="8" style="25" bestFit="1" customWidth="1"/>
    <col min="407" max="407" width="7" style="25" bestFit="1" customWidth="1"/>
    <col min="408" max="408" width="8" style="25" bestFit="1" customWidth="1"/>
    <col min="409" max="409" width="7" style="25" bestFit="1" customWidth="1"/>
    <col min="410" max="410" width="8" style="25" bestFit="1" customWidth="1"/>
    <col min="411" max="413" width="5" style="25" bestFit="1" customWidth="1"/>
    <col min="414" max="414" width="8" style="25" bestFit="1" customWidth="1"/>
    <col min="415" max="416" width="5" style="25" bestFit="1" customWidth="1"/>
    <col min="417" max="417" width="7" style="25" bestFit="1" customWidth="1"/>
    <col min="418" max="418" width="5" style="25" bestFit="1" customWidth="1"/>
    <col min="419" max="419" width="7" style="25" bestFit="1" customWidth="1"/>
    <col min="420" max="420" width="8" style="25" bestFit="1" customWidth="1"/>
    <col min="421" max="423" width="5" style="25" bestFit="1" customWidth="1"/>
    <col min="424" max="424" width="7" style="25" bestFit="1" customWidth="1"/>
    <col min="425" max="425" width="8" style="25" bestFit="1" customWidth="1"/>
    <col min="426" max="426" width="5" style="25" bestFit="1" customWidth="1"/>
    <col min="427" max="427" width="8" style="25" bestFit="1" customWidth="1"/>
    <col min="428" max="428" width="5" style="25" bestFit="1" customWidth="1"/>
    <col min="429" max="429" width="8" style="25" bestFit="1" customWidth="1"/>
    <col min="430" max="430" width="5" style="25" bestFit="1" customWidth="1"/>
    <col min="431" max="431" width="8" style="25" bestFit="1" customWidth="1"/>
    <col min="432" max="435" width="5" style="25" bestFit="1" customWidth="1"/>
    <col min="436" max="437" width="8" style="25" bestFit="1" customWidth="1"/>
    <col min="438" max="438" width="5" style="25" bestFit="1" customWidth="1"/>
    <col min="439" max="439" width="7" style="25" bestFit="1" customWidth="1"/>
    <col min="440" max="441" width="5" style="25" bestFit="1" customWidth="1"/>
    <col min="442" max="442" width="7" style="25" bestFit="1" customWidth="1"/>
    <col min="443" max="443" width="5" style="25" bestFit="1" customWidth="1"/>
    <col min="444" max="445" width="8" style="25" bestFit="1" customWidth="1"/>
    <col min="446" max="449" width="5" style="25" bestFit="1" customWidth="1"/>
    <col min="450" max="451" width="8" style="25" bestFit="1" customWidth="1"/>
    <col min="452" max="452" width="5" style="25" bestFit="1" customWidth="1"/>
    <col min="453" max="453" width="7" style="25" bestFit="1" customWidth="1"/>
    <col min="454" max="455" width="5" style="25" bestFit="1" customWidth="1"/>
    <col min="456" max="456" width="8" style="25" bestFit="1" customWidth="1"/>
    <col min="457" max="460" width="5" style="25" bestFit="1" customWidth="1"/>
    <col min="461" max="463" width="8" style="25" bestFit="1" customWidth="1"/>
    <col min="464" max="466" width="5" style="25" bestFit="1" customWidth="1"/>
    <col min="467" max="467" width="8" style="25" bestFit="1" customWidth="1"/>
    <col min="468" max="468" width="5" style="25" bestFit="1" customWidth="1"/>
    <col min="469" max="469" width="8" style="25" bestFit="1" customWidth="1"/>
    <col min="470" max="470" width="5" style="25" bestFit="1" customWidth="1"/>
    <col min="471" max="471" width="8" style="25" bestFit="1" customWidth="1"/>
    <col min="472" max="472" width="5" style="25" bestFit="1" customWidth="1"/>
    <col min="473" max="473" width="8" style="25" bestFit="1" customWidth="1"/>
    <col min="474" max="476" width="5" style="25" bestFit="1" customWidth="1"/>
    <col min="477" max="477" width="8" style="25" bestFit="1" customWidth="1"/>
    <col min="478" max="478" width="7" style="25" bestFit="1" customWidth="1"/>
    <col min="479" max="479" width="8" style="25" bestFit="1" customWidth="1"/>
    <col min="480" max="481" width="5" style="25" bestFit="1" customWidth="1"/>
    <col min="482" max="482" width="9" style="25" bestFit="1" customWidth="1"/>
    <col min="483" max="484" width="6" style="25" bestFit="1" customWidth="1"/>
    <col min="485" max="485" width="9" style="25" bestFit="1" customWidth="1"/>
    <col min="486" max="486" width="6" style="25" bestFit="1" customWidth="1"/>
    <col min="487" max="487" width="8" style="25" bestFit="1" customWidth="1"/>
    <col min="488" max="488" width="6" style="25" bestFit="1" customWidth="1"/>
    <col min="489" max="489" width="8" style="25" bestFit="1" customWidth="1"/>
    <col min="490" max="490" width="6" style="25" bestFit="1" customWidth="1"/>
    <col min="491" max="491" width="8" style="25" bestFit="1" customWidth="1"/>
    <col min="492" max="492" width="9" style="25" bestFit="1" customWidth="1"/>
    <col min="493" max="493" width="6" style="25" bestFit="1" customWidth="1"/>
    <col min="494" max="494" width="9" style="25" bestFit="1" customWidth="1"/>
    <col min="495" max="497" width="6" style="25" bestFit="1" customWidth="1"/>
    <col min="498" max="498" width="8" style="25" bestFit="1" customWidth="1"/>
    <col min="499" max="501" width="9" style="25" bestFit="1" customWidth="1"/>
    <col min="502" max="502" width="11.85546875" style="25" bestFit="1" customWidth="1"/>
    <col min="503" max="503" width="6.140625" style="25" bestFit="1" customWidth="1"/>
    <col min="504" max="505" width="4" style="25" bestFit="1" customWidth="1"/>
    <col min="506" max="506" width="7" style="25" bestFit="1" customWidth="1"/>
    <col min="507" max="509" width="4" style="25" bestFit="1" customWidth="1"/>
    <col min="510" max="513" width="5" style="25" bestFit="1" customWidth="1"/>
    <col min="514" max="515" width="7" style="25" bestFit="1" customWidth="1"/>
    <col min="516" max="517" width="5" style="25" bestFit="1" customWidth="1"/>
    <col min="518" max="518" width="8" style="25" bestFit="1" customWidth="1"/>
    <col min="519" max="519" width="7" style="25" bestFit="1" customWidth="1"/>
    <col min="520" max="522" width="8" style="25" bestFit="1" customWidth="1"/>
    <col min="523" max="523" width="5" style="25" bestFit="1" customWidth="1"/>
    <col min="524" max="524" width="8" style="25" bestFit="1" customWidth="1"/>
    <col min="525" max="525" width="5" style="25" bestFit="1" customWidth="1"/>
    <col min="526" max="526" width="7" style="25" bestFit="1" customWidth="1"/>
    <col min="527" max="529" width="5" style="25" bestFit="1" customWidth="1"/>
    <col min="530" max="530" width="8" style="25" bestFit="1" customWidth="1"/>
    <col min="531" max="531" width="5" style="25" bestFit="1" customWidth="1"/>
    <col min="532" max="532" width="8" style="25" bestFit="1" customWidth="1"/>
    <col min="533" max="533" width="5" style="25" bestFit="1" customWidth="1"/>
    <col min="534" max="534" width="8" style="25" bestFit="1" customWidth="1"/>
    <col min="535" max="535" width="5" style="25" bestFit="1" customWidth="1"/>
    <col min="536" max="537" width="9" style="25" bestFit="1" customWidth="1"/>
    <col min="538" max="538" width="8" style="25" bestFit="1" customWidth="1"/>
    <col min="539" max="539" width="5" style="25" bestFit="1" customWidth="1"/>
    <col min="540" max="540" width="9" style="25" bestFit="1" customWidth="1"/>
    <col min="541" max="541" width="5" style="25" bestFit="1" customWidth="1"/>
    <col min="542" max="542" width="8" style="25" bestFit="1" customWidth="1"/>
    <col min="543" max="543" width="5" style="25" bestFit="1" customWidth="1"/>
    <col min="544" max="545" width="8" style="25" bestFit="1" customWidth="1"/>
    <col min="546" max="546" width="5" style="25" bestFit="1" customWidth="1"/>
    <col min="547" max="547" width="9" style="25" bestFit="1" customWidth="1"/>
    <col min="548" max="548" width="7" style="25" bestFit="1" customWidth="1"/>
    <col min="549" max="553" width="5" style="25" bestFit="1" customWidth="1"/>
    <col min="554" max="554" width="7" style="25" bestFit="1" customWidth="1"/>
    <col min="555" max="556" width="8" style="25" bestFit="1" customWidth="1"/>
    <col min="557" max="557" width="7" style="25" bestFit="1" customWidth="1"/>
    <col min="558" max="558" width="5" style="25" bestFit="1" customWidth="1"/>
    <col min="559" max="559" width="9" style="25" bestFit="1" customWidth="1"/>
    <col min="560" max="560" width="5" style="25" bestFit="1" customWidth="1"/>
    <col min="561" max="561" width="8" style="25" bestFit="1" customWidth="1"/>
    <col min="562" max="562" width="5" style="25" bestFit="1" customWidth="1"/>
    <col min="563" max="564" width="8" style="25" bestFit="1" customWidth="1"/>
    <col min="565" max="565" width="7" style="25" bestFit="1" customWidth="1"/>
    <col min="566" max="571" width="5" style="25" bestFit="1" customWidth="1"/>
    <col min="572" max="572" width="7" style="25" bestFit="1" customWidth="1"/>
    <col min="573" max="574" width="5" style="25" bestFit="1" customWidth="1"/>
    <col min="575" max="575" width="9" style="25" bestFit="1" customWidth="1"/>
    <col min="576" max="576" width="5" style="25" bestFit="1" customWidth="1"/>
    <col min="577" max="577" width="7" style="25" bestFit="1" customWidth="1"/>
    <col min="578" max="579" width="5" style="25" bestFit="1" customWidth="1"/>
    <col min="580" max="580" width="7" style="25" bestFit="1" customWidth="1"/>
    <col min="581" max="581" width="8" style="25" bestFit="1" customWidth="1"/>
    <col min="582" max="583" width="5" style="25" bestFit="1" customWidth="1"/>
    <col min="584" max="584" width="7" style="25" bestFit="1" customWidth="1"/>
    <col min="585" max="585" width="8" style="25" bestFit="1" customWidth="1"/>
    <col min="586" max="586" width="7" style="25" bestFit="1" customWidth="1"/>
    <col min="587" max="588" width="5" style="25" bestFit="1" customWidth="1"/>
    <col min="589" max="590" width="8" style="25" bestFit="1" customWidth="1"/>
    <col min="591" max="591" width="5" style="25" bestFit="1" customWidth="1"/>
    <col min="592" max="592" width="8" style="25" bestFit="1" customWidth="1"/>
    <col min="593" max="593" width="5" style="25" bestFit="1" customWidth="1"/>
    <col min="594" max="594" width="7" style="25" bestFit="1" customWidth="1"/>
    <col min="595" max="598" width="5" style="25" bestFit="1" customWidth="1"/>
    <col min="599" max="601" width="8" style="25" bestFit="1" customWidth="1"/>
    <col min="602" max="603" width="5" style="25" bestFit="1" customWidth="1"/>
    <col min="604" max="604" width="8" style="25" bestFit="1" customWidth="1"/>
    <col min="605" max="605" width="5" style="25" bestFit="1" customWidth="1"/>
    <col min="606" max="607" width="7" style="25" bestFit="1" customWidth="1"/>
    <col min="608" max="608" width="8" style="25" bestFit="1" customWidth="1"/>
    <col min="609" max="609" width="5" style="25" bestFit="1" customWidth="1"/>
    <col min="610" max="614" width="8" style="25" bestFit="1" customWidth="1"/>
    <col min="615" max="615" width="7" style="25" bestFit="1" customWidth="1"/>
    <col min="616" max="616" width="5" style="25" bestFit="1" customWidth="1"/>
    <col min="617" max="617" width="8" style="25" bestFit="1" customWidth="1"/>
    <col min="618" max="618" width="5" style="25" bestFit="1" customWidth="1"/>
    <col min="619" max="619" width="7" style="25" bestFit="1" customWidth="1"/>
    <col min="620" max="621" width="5" style="25" bestFit="1" customWidth="1"/>
    <col min="622" max="623" width="7" style="25" bestFit="1" customWidth="1"/>
    <col min="624" max="625" width="5" style="25" bestFit="1" customWidth="1"/>
    <col min="626" max="626" width="7" style="25" bestFit="1" customWidth="1"/>
    <col min="627" max="627" width="8" style="25" bestFit="1" customWidth="1"/>
    <col min="628" max="628" width="5" style="25" bestFit="1" customWidth="1"/>
    <col min="629" max="629" width="8" style="25" bestFit="1" customWidth="1"/>
    <col min="630" max="630" width="5" style="25" bestFit="1" customWidth="1"/>
    <col min="631" max="632" width="7" style="25" bestFit="1" customWidth="1"/>
    <col min="633" max="633" width="8" style="25" bestFit="1" customWidth="1"/>
    <col min="634" max="635" width="5" style="25" bestFit="1" customWidth="1"/>
    <col min="636" max="636" width="8" style="25" bestFit="1" customWidth="1"/>
    <col min="637" max="637" width="5" style="25" bestFit="1" customWidth="1"/>
    <col min="638" max="638" width="7" style="25" bestFit="1" customWidth="1"/>
    <col min="639" max="639" width="5" style="25" bestFit="1" customWidth="1"/>
    <col min="640" max="640" width="8" style="25" bestFit="1" customWidth="1"/>
    <col min="641" max="641" width="5" style="25" bestFit="1" customWidth="1"/>
    <col min="642" max="642" width="9" style="25" bestFit="1" customWidth="1"/>
    <col min="643" max="644" width="8" style="25" bestFit="1" customWidth="1"/>
    <col min="645" max="645" width="7" style="25" bestFit="1" customWidth="1"/>
    <col min="646" max="646" width="5" style="25" bestFit="1" customWidth="1"/>
    <col min="647" max="647" width="7" style="25" bestFit="1" customWidth="1"/>
    <col min="648" max="648" width="5" style="25" bestFit="1" customWidth="1"/>
    <col min="649" max="649" width="8" style="25" bestFit="1" customWidth="1"/>
    <col min="650" max="650" width="7" style="25" bestFit="1" customWidth="1"/>
    <col min="651" max="651" width="8" style="25" bestFit="1" customWidth="1"/>
    <col min="652" max="653" width="5" style="25" bestFit="1" customWidth="1"/>
    <col min="654" max="654" width="7" style="25" bestFit="1" customWidth="1"/>
    <col min="655" max="657" width="8" style="25" bestFit="1" customWidth="1"/>
    <col min="658" max="660" width="5" style="25" bestFit="1" customWidth="1"/>
    <col min="661" max="661" width="7" style="25" bestFit="1" customWidth="1"/>
    <col min="662" max="664" width="8" style="25" bestFit="1" customWidth="1"/>
    <col min="665" max="669" width="5" style="25" bestFit="1" customWidth="1"/>
    <col min="670" max="670" width="7" style="25" bestFit="1" customWidth="1"/>
    <col min="671" max="672" width="8" style="25" bestFit="1" customWidth="1"/>
    <col min="673" max="673" width="5" style="25" bestFit="1" customWidth="1"/>
    <col min="674" max="675" width="8" style="25" bestFit="1" customWidth="1"/>
    <col min="676" max="676" width="5" style="25" bestFit="1" customWidth="1"/>
    <col min="677" max="677" width="8" style="25" bestFit="1" customWidth="1"/>
    <col min="678" max="678" width="7" style="25" bestFit="1" customWidth="1"/>
    <col min="679" max="679" width="5" style="25" bestFit="1" customWidth="1"/>
    <col min="680" max="683" width="8" style="25" bestFit="1" customWidth="1"/>
    <col min="684" max="684" width="7" style="25" bestFit="1" customWidth="1"/>
    <col min="685" max="685" width="8" style="25" bestFit="1" customWidth="1"/>
    <col min="686" max="686" width="5" style="25" bestFit="1" customWidth="1"/>
    <col min="687" max="688" width="8" style="25" bestFit="1" customWidth="1"/>
    <col min="689" max="689" width="5" style="25" bestFit="1" customWidth="1"/>
    <col min="690" max="691" width="8" style="25" bestFit="1" customWidth="1"/>
    <col min="692" max="692" width="5" style="25" bestFit="1" customWidth="1"/>
    <col min="693" max="693" width="7" style="25" bestFit="1" customWidth="1"/>
    <col min="694" max="694" width="5" style="25" bestFit="1" customWidth="1"/>
    <col min="695" max="695" width="8" style="25" bestFit="1" customWidth="1"/>
    <col min="696" max="696" width="7" style="25" bestFit="1" customWidth="1"/>
    <col min="697" max="697" width="5" style="25" bestFit="1" customWidth="1"/>
    <col min="698" max="698" width="7" style="25" bestFit="1" customWidth="1"/>
    <col min="699" max="702" width="5" style="25" bestFit="1" customWidth="1"/>
    <col min="703" max="703" width="8" style="25" bestFit="1" customWidth="1"/>
    <col min="704" max="705" width="5" style="25" bestFit="1" customWidth="1"/>
    <col min="706" max="706" width="8" style="25" bestFit="1" customWidth="1"/>
    <col min="707" max="707" width="5" style="25" bestFit="1" customWidth="1"/>
    <col min="708" max="708" width="8" style="25" bestFit="1" customWidth="1"/>
    <col min="709" max="709" width="5" style="25" bestFit="1" customWidth="1"/>
    <col min="710" max="710" width="8" style="25" bestFit="1" customWidth="1"/>
    <col min="711" max="711" width="5" style="25" bestFit="1" customWidth="1"/>
    <col min="712" max="712" width="8" style="25" bestFit="1" customWidth="1"/>
    <col min="713" max="713" width="7" style="25" bestFit="1" customWidth="1"/>
    <col min="714" max="714" width="8" style="25" bestFit="1" customWidth="1"/>
    <col min="715" max="715" width="5" style="25" bestFit="1" customWidth="1"/>
    <col min="716" max="716" width="7" style="25" bestFit="1" customWidth="1"/>
    <col min="717" max="718" width="8" style="25" bestFit="1" customWidth="1"/>
    <col min="719" max="719" width="5" style="25" bestFit="1" customWidth="1"/>
    <col min="720" max="724" width="8" style="25" bestFit="1" customWidth="1"/>
    <col min="725" max="725" width="7" style="25" bestFit="1" customWidth="1"/>
    <col min="726" max="726" width="8" style="25" bestFit="1" customWidth="1"/>
    <col min="727" max="727" width="7" style="25" bestFit="1" customWidth="1"/>
    <col min="728" max="730" width="8" style="25" bestFit="1" customWidth="1"/>
    <col min="731" max="732" width="7" style="25" bestFit="1" customWidth="1"/>
    <col min="733" max="733" width="5" style="25" bestFit="1" customWidth="1"/>
    <col min="734" max="734" width="8" style="25" bestFit="1" customWidth="1"/>
    <col min="735" max="735" width="5" style="25" bestFit="1" customWidth="1"/>
    <col min="736" max="738" width="8" style="25" bestFit="1" customWidth="1"/>
    <col min="739" max="743" width="5" style="25" bestFit="1" customWidth="1"/>
    <col min="744" max="744" width="8" style="25" bestFit="1" customWidth="1"/>
    <col min="745" max="745" width="5" style="25" bestFit="1" customWidth="1"/>
    <col min="746" max="746" width="8" style="25" bestFit="1" customWidth="1"/>
    <col min="747" max="747" width="5" style="25" bestFit="1" customWidth="1"/>
    <col min="748" max="748" width="8" style="25" bestFit="1" customWidth="1"/>
    <col min="749" max="749" width="7" style="25" bestFit="1" customWidth="1"/>
    <col min="750" max="754" width="5" style="25" bestFit="1" customWidth="1"/>
    <col min="755" max="756" width="8" style="25" bestFit="1" customWidth="1"/>
    <col min="757" max="757" width="5" style="25" bestFit="1" customWidth="1"/>
    <col min="758" max="758" width="8" style="25" bestFit="1" customWidth="1"/>
    <col min="759" max="768" width="5" style="25" bestFit="1" customWidth="1"/>
    <col min="769" max="769" width="8" style="25" bestFit="1" customWidth="1"/>
    <col min="770" max="770" width="7" style="25" bestFit="1" customWidth="1"/>
    <col min="771" max="771" width="5" style="25" bestFit="1" customWidth="1"/>
    <col min="772" max="772" width="8" style="25" bestFit="1" customWidth="1"/>
    <col min="773" max="773" width="7" style="25" bestFit="1" customWidth="1"/>
    <col min="774" max="774" width="5" style="25" bestFit="1" customWidth="1"/>
    <col min="775" max="775" width="8" style="25" bestFit="1" customWidth="1"/>
    <col min="776" max="778" width="5" style="25" bestFit="1" customWidth="1"/>
    <col min="779" max="779" width="8" style="25" bestFit="1" customWidth="1"/>
    <col min="780" max="781" width="5" style="25" bestFit="1" customWidth="1"/>
    <col min="782" max="782" width="8" style="25" bestFit="1" customWidth="1"/>
    <col min="783" max="784" width="5" style="25" bestFit="1" customWidth="1"/>
    <col min="785" max="785" width="8" style="25" bestFit="1" customWidth="1"/>
    <col min="786" max="787" width="7" style="25" bestFit="1" customWidth="1"/>
    <col min="788" max="790" width="5" style="25" bestFit="1" customWidth="1"/>
    <col min="791" max="793" width="8" style="25" bestFit="1" customWidth="1"/>
    <col min="794" max="794" width="5" style="25" bestFit="1" customWidth="1"/>
    <col min="795" max="795" width="8" style="25" bestFit="1" customWidth="1"/>
    <col min="796" max="802" width="5" style="25" bestFit="1" customWidth="1"/>
    <col min="803" max="803" width="8" style="25" bestFit="1" customWidth="1"/>
    <col min="804" max="811" width="5" style="25" bestFit="1" customWidth="1"/>
    <col min="812" max="812" width="8" style="25" bestFit="1" customWidth="1"/>
    <col min="813" max="816" width="5" style="25" bestFit="1" customWidth="1"/>
    <col min="817" max="817" width="8" style="25" bestFit="1" customWidth="1"/>
    <col min="818" max="823" width="5" style="25" bestFit="1" customWidth="1"/>
    <col min="824" max="824" width="8" style="25" bestFit="1" customWidth="1"/>
    <col min="825" max="827" width="5" style="25" bestFit="1" customWidth="1"/>
    <col min="828" max="828" width="8" style="25" bestFit="1" customWidth="1"/>
    <col min="829" max="830" width="5" style="25" bestFit="1" customWidth="1"/>
    <col min="831" max="831" width="7" style="25" bestFit="1" customWidth="1"/>
    <col min="832" max="832" width="5" style="25" bestFit="1" customWidth="1"/>
    <col min="833" max="833" width="7" style="25" bestFit="1" customWidth="1"/>
    <col min="834" max="834" width="5" style="25" bestFit="1" customWidth="1"/>
    <col min="835" max="836" width="8" style="25" bestFit="1" customWidth="1"/>
    <col min="837" max="839" width="5" style="25" bestFit="1" customWidth="1"/>
    <col min="840" max="840" width="8" style="25" bestFit="1" customWidth="1"/>
    <col min="841" max="841" width="5" style="25" bestFit="1" customWidth="1"/>
    <col min="842" max="842" width="8" style="25" bestFit="1" customWidth="1"/>
    <col min="843" max="843" width="5" style="25" bestFit="1" customWidth="1"/>
    <col min="844" max="844" width="8" style="25" bestFit="1" customWidth="1"/>
    <col min="845" max="846" width="5" style="25" bestFit="1" customWidth="1"/>
    <col min="847" max="847" width="8" style="25" bestFit="1" customWidth="1"/>
    <col min="848" max="849" width="5" style="25" bestFit="1" customWidth="1"/>
    <col min="850" max="850" width="7" style="25" bestFit="1" customWidth="1"/>
    <col min="851" max="851" width="5" style="25" bestFit="1" customWidth="1"/>
    <col min="852" max="852" width="7" style="25" bestFit="1" customWidth="1"/>
    <col min="853" max="855" width="5" style="25" bestFit="1" customWidth="1"/>
    <col min="856" max="856" width="8" style="25" bestFit="1" customWidth="1"/>
    <col min="857" max="857" width="5" style="25" bestFit="1" customWidth="1"/>
    <col min="858" max="858" width="8" style="25" bestFit="1" customWidth="1"/>
    <col min="859" max="860" width="5" style="25" bestFit="1" customWidth="1"/>
    <col min="861" max="861" width="8" style="25" bestFit="1" customWidth="1"/>
    <col min="862" max="862" width="5" style="25" bestFit="1" customWidth="1"/>
    <col min="863" max="863" width="8" style="25" bestFit="1" customWidth="1"/>
    <col min="864" max="864" width="5" style="25" bestFit="1" customWidth="1"/>
    <col min="865" max="865" width="8" style="25" bestFit="1" customWidth="1"/>
    <col min="866" max="869" width="5" style="25" bestFit="1" customWidth="1"/>
    <col min="870" max="870" width="8" style="25" bestFit="1" customWidth="1"/>
    <col min="871" max="889" width="5" style="25" bestFit="1" customWidth="1"/>
    <col min="890" max="890" width="8" style="25" bestFit="1" customWidth="1"/>
    <col min="891" max="892" width="5" style="25" bestFit="1" customWidth="1"/>
    <col min="893" max="893" width="7" style="25" bestFit="1" customWidth="1"/>
    <col min="894" max="895" width="5" style="25" bestFit="1" customWidth="1"/>
    <col min="896" max="896" width="8" style="25" bestFit="1" customWidth="1"/>
    <col min="897" max="897" width="5" style="25" bestFit="1" customWidth="1"/>
    <col min="898" max="898" width="8" style="25" bestFit="1" customWidth="1"/>
    <col min="899" max="899" width="5" style="25" bestFit="1" customWidth="1"/>
    <col min="900" max="900" width="9" style="25" bestFit="1" customWidth="1"/>
    <col min="901" max="904" width="5" style="25" bestFit="1" customWidth="1"/>
    <col min="905" max="905" width="8" style="25" bestFit="1" customWidth="1"/>
    <col min="906" max="906" width="7" style="25" bestFit="1" customWidth="1"/>
    <col min="907" max="907" width="8" style="25" bestFit="1" customWidth="1"/>
    <col min="908" max="908" width="7" style="25" bestFit="1" customWidth="1"/>
    <col min="909" max="909" width="8" style="25" bestFit="1" customWidth="1"/>
    <col min="910" max="912" width="5" style="25" bestFit="1" customWidth="1"/>
    <col min="913" max="913" width="8" style="25" bestFit="1" customWidth="1"/>
    <col min="914" max="915" width="5" style="25" bestFit="1" customWidth="1"/>
    <col min="916" max="916" width="7" style="25" bestFit="1" customWidth="1"/>
    <col min="917" max="917" width="5" style="25" bestFit="1" customWidth="1"/>
    <col min="918" max="918" width="7" style="25" bestFit="1" customWidth="1"/>
    <col min="919" max="919" width="8" style="25" bestFit="1" customWidth="1"/>
    <col min="920" max="922" width="5" style="25" bestFit="1" customWidth="1"/>
    <col min="923" max="923" width="7" style="25" bestFit="1" customWidth="1"/>
    <col min="924" max="924" width="8" style="25" bestFit="1" customWidth="1"/>
    <col min="925" max="925" width="5" style="25" bestFit="1" customWidth="1"/>
    <col min="926" max="926" width="8" style="25" bestFit="1" customWidth="1"/>
    <col min="927" max="927" width="5" style="25" bestFit="1" customWidth="1"/>
    <col min="928" max="928" width="8" style="25" bestFit="1" customWidth="1"/>
    <col min="929" max="929" width="5" style="25" bestFit="1" customWidth="1"/>
    <col min="930" max="930" width="8" style="25" bestFit="1" customWidth="1"/>
    <col min="931" max="934" width="5" style="25" bestFit="1" customWidth="1"/>
    <col min="935" max="936" width="8" style="25" bestFit="1" customWidth="1"/>
    <col min="937" max="937" width="5" style="25" bestFit="1" customWidth="1"/>
    <col min="938" max="938" width="7" style="25" bestFit="1" customWidth="1"/>
    <col min="939" max="940" width="5" style="25" bestFit="1" customWidth="1"/>
    <col min="941" max="941" width="7" style="25" bestFit="1" customWidth="1"/>
    <col min="942" max="942" width="5" style="25" bestFit="1" customWidth="1"/>
    <col min="943" max="944" width="8" style="25" bestFit="1" customWidth="1"/>
    <col min="945" max="948" width="5" style="25" bestFit="1" customWidth="1"/>
    <col min="949" max="950" width="8" style="25" bestFit="1" customWidth="1"/>
    <col min="951" max="951" width="5" style="25" bestFit="1" customWidth="1"/>
    <col min="952" max="952" width="7" style="25" bestFit="1" customWidth="1"/>
    <col min="953" max="954" width="5" style="25" bestFit="1" customWidth="1"/>
    <col min="955" max="955" width="8" style="25" bestFit="1" customWidth="1"/>
    <col min="956" max="959" width="5" style="25" bestFit="1" customWidth="1"/>
    <col min="960" max="962" width="8" style="25" bestFit="1" customWidth="1"/>
    <col min="963" max="965" width="5" style="25" bestFit="1" customWidth="1"/>
    <col min="966" max="966" width="8" style="25" bestFit="1" customWidth="1"/>
    <col min="967" max="967" width="5" style="25" bestFit="1" customWidth="1"/>
    <col min="968" max="968" width="8" style="25" bestFit="1" customWidth="1"/>
    <col min="969" max="969" width="5" style="25" bestFit="1" customWidth="1"/>
    <col min="970" max="970" width="8" style="25" bestFit="1" customWidth="1"/>
    <col min="971" max="971" width="5" style="25" bestFit="1" customWidth="1"/>
    <col min="972" max="972" width="8" style="25" bestFit="1" customWidth="1"/>
    <col min="973" max="975" width="5" style="25" bestFit="1" customWidth="1"/>
    <col min="976" max="976" width="8" style="25" bestFit="1" customWidth="1"/>
    <col min="977" max="977" width="7" style="25" bestFit="1" customWidth="1"/>
    <col min="978" max="978" width="8" style="25" bestFit="1" customWidth="1"/>
    <col min="979" max="980" width="5" style="25" bestFit="1" customWidth="1"/>
    <col min="981" max="981" width="9" style="25" bestFit="1" customWidth="1"/>
    <col min="982" max="983" width="6" style="25" bestFit="1" customWidth="1"/>
    <col min="984" max="984" width="9" style="25" bestFit="1" customWidth="1"/>
    <col min="985" max="985" width="6" style="25" bestFit="1" customWidth="1"/>
    <col min="986" max="986" width="8" style="25" bestFit="1" customWidth="1"/>
    <col min="987" max="987" width="6" style="25" bestFit="1" customWidth="1"/>
    <col min="988" max="988" width="8" style="25" bestFit="1" customWidth="1"/>
    <col min="989" max="989" width="6" style="25" bestFit="1" customWidth="1"/>
    <col min="990" max="990" width="8" style="25" bestFit="1" customWidth="1"/>
    <col min="991" max="991" width="9" style="25" bestFit="1" customWidth="1"/>
    <col min="992" max="992" width="6" style="25" bestFit="1" customWidth="1"/>
    <col min="993" max="993" width="9" style="25" bestFit="1" customWidth="1"/>
    <col min="994" max="996" width="6" style="25" bestFit="1" customWidth="1"/>
    <col min="997" max="997" width="8" style="25" bestFit="1" customWidth="1"/>
    <col min="998" max="1000" width="9" style="25" bestFit="1" customWidth="1"/>
    <col min="1001" max="1001" width="12.28515625" style="25" bestFit="1" customWidth="1"/>
    <col min="1002" max="1002" width="6.28515625" style="25" bestFit="1" customWidth="1"/>
    <col min="1003" max="1004" width="4" style="25" bestFit="1" customWidth="1"/>
    <col min="1005" max="1005" width="7" style="25" bestFit="1" customWidth="1"/>
    <col min="1006" max="1008" width="4" style="25" bestFit="1" customWidth="1"/>
    <col min="1009" max="1012" width="5" style="25" bestFit="1" customWidth="1"/>
    <col min="1013" max="1014" width="7" style="25" bestFit="1" customWidth="1"/>
    <col min="1015" max="1016" width="5" style="25" bestFit="1" customWidth="1"/>
    <col min="1017" max="1017" width="8" style="25" bestFit="1" customWidth="1"/>
    <col min="1018" max="1018" width="7" style="25" bestFit="1" customWidth="1"/>
    <col min="1019" max="1021" width="8" style="25" bestFit="1" customWidth="1"/>
    <col min="1022" max="1022" width="5" style="25" bestFit="1" customWidth="1"/>
    <col min="1023" max="1023" width="8" style="25" bestFit="1" customWidth="1"/>
    <col min="1024" max="1024" width="5" style="25" bestFit="1" customWidth="1"/>
    <col min="1025" max="1025" width="7" style="25" bestFit="1" customWidth="1"/>
    <col min="1026" max="1028" width="5" style="25" bestFit="1" customWidth="1"/>
    <col min="1029" max="1029" width="8" style="25" bestFit="1" customWidth="1"/>
    <col min="1030" max="1030" width="5" style="25" bestFit="1" customWidth="1"/>
    <col min="1031" max="1031" width="8" style="25" bestFit="1" customWidth="1"/>
    <col min="1032" max="1032" width="5" style="25" bestFit="1" customWidth="1"/>
    <col min="1033" max="1033" width="8" style="25" bestFit="1" customWidth="1"/>
    <col min="1034" max="1034" width="5" style="25" bestFit="1" customWidth="1"/>
    <col min="1035" max="1036" width="9" style="25" bestFit="1" customWidth="1"/>
    <col min="1037" max="1037" width="8" style="25" bestFit="1" customWidth="1"/>
    <col min="1038" max="1038" width="5" style="25" bestFit="1" customWidth="1"/>
    <col min="1039" max="1039" width="9" style="25" bestFit="1" customWidth="1"/>
    <col min="1040" max="1040" width="5" style="25" bestFit="1" customWidth="1"/>
    <col min="1041" max="1041" width="8" style="25" bestFit="1" customWidth="1"/>
    <col min="1042" max="1042" width="5" style="25" bestFit="1" customWidth="1"/>
    <col min="1043" max="1044" width="8" style="25" bestFit="1" customWidth="1"/>
    <col min="1045" max="1045" width="5" style="25" bestFit="1" customWidth="1"/>
    <col min="1046" max="1046" width="9" style="25" bestFit="1" customWidth="1"/>
    <col min="1047" max="1047" width="7" style="25" bestFit="1" customWidth="1"/>
    <col min="1048" max="1052" width="5" style="25" bestFit="1" customWidth="1"/>
    <col min="1053" max="1053" width="7" style="25" bestFit="1" customWidth="1"/>
    <col min="1054" max="1055" width="8" style="25" bestFit="1" customWidth="1"/>
    <col min="1056" max="1056" width="7" style="25" bestFit="1" customWidth="1"/>
    <col min="1057" max="1057" width="5" style="25" bestFit="1" customWidth="1"/>
    <col min="1058" max="1058" width="9" style="25" bestFit="1" customWidth="1"/>
    <col min="1059" max="1059" width="5" style="25" bestFit="1" customWidth="1"/>
    <col min="1060" max="1060" width="8" style="25" bestFit="1" customWidth="1"/>
    <col min="1061" max="1061" width="5" style="25" bestFit="1" customWidth="1"/>
    <col min="1062" max="1063" width="8" style="25" bestFit="1" customWidth="1"/>
    <col min="1064" max="1064" width="7" style="25" bestFit="1" customWidth="1"/>
    <col min="1065" max="1070" width="5" style="25" bestFit="1" customWidth="1"/>
    <col min="1071" max="1071" width="7" style="25" bestFit="1" customWidth="1"/>
    <col min="1072" max="1073" width="5" style="25" bestFit="1" customWidth="1"/>
    <col min="1074" max="1074" width="9" style="25" bestFit="1" customWidth="1"/>
    <col min="1075" max="1075" width="5" style="25" bestFit="1" customWidth="1"/>
    <col min="1076" max="1076" width="7" style="25" bestFit="1" customWidth="1"/>
    <col min="1077" max="1078" width="5" style="25" bestFit="1" customWidth="1"/>
    <col min="1079" max="1079" width="7" style="25" bestFit="1" customWidth="1"/>
    <col min="1080" max="1080" width="8" style="25" bestFit="1" customWidth="1"/>
    <col min="1081" max="1082" width="5" style="25" bestFit="1" customWidth="1"/>
    <col min="1083" max="1083" width="7" style="25" bestFit="1" customWidth="1"/>
    <col min="1084" max="1084" width="8" style="25" bestFit="1" customWidth="1"/>
    <col min="1085" max="1085" width="7" style="25" bestFit="1" customWidth="1"/>
    <col min="1086" max="1087" width="5" style="25" bestFit="1" customWidth="1"/>
    <col min="1088" max="1089" width="8" style="25" bestFit="1" customWidth="1"/>
    <col min="1090" max="1090" width="5" style="25" bestFit="1" customWidth="1"/>
    <col min="1091" max="1091" width="8" style="25" bestFit="1" customWidth="1"/>
    <col min="1092" max="1092" width="5" style="25" bestFit="1" customWidth="1"/>
    <col min="1093" max="1093" width="7" style="25" bestFit="1" customWidth="1"/>
    <col min="1094" max="1097" width="5" style="25" bestFit="1" customWidth="1"/>
    <col min="1098" max="1100" width="8" style="25" bestFit="1" customWidth="1"/>
    <col min="1101" max="1102" width="5" style="25" bestFit="1" customWidth="1"/>
    <col min="1103" max="1103" width="8" style="25" bestFit="1" customWidth="1"/>
    <col min="1104" max="1104" width="5" style="25" bestFit="1" customWidth="1"/>
    <col min="1105" max="1106" width="7" style="25" bestFit="1" customWidth="1"/>
    <col min="1107" max="1107" width="8" style="25" bestFit="1" customWidth="1"/>
    <col min="1108" max="1108" width="5" style="25" bestFit="1" customWidth="1"/>
    <col min="1109" max="1113" width="8" style="25" bestFit="1" customWidth="1"/>
    <col min="1114" max="1114" width="7" style="25" bestFit="1" customWidth="1"/>
    <col min="1115" max="1115" width="5" style="25" bestFit="1" customWidth="1"/>
    <col min="1116" max="1116" width="8" style="25" bestFit="1" customWidth="1"/>
    <col min="1117" max="1117" width="5" style="25" bestFit="1" customWidth="1"/>
    <col min="1118" max="1118" width="7" style="25" bestFit="1" customWidth="1"/>
    <col min="1119" max="1120" width="5" style="25" bestFit="1" customWidth="1"/>
    <col min="1121" max="1122" width="7" style="25" bestFit="1" customWidth="1"/>
    <col min="1123" max="1124" width="5" style="25" bestFit="1" customWidth="1"/>
    <col min="1125" max="1125" width="7" style="25" bestFit="1" customWidth="1"/>
    <col min="1126" max="1126" width="8" style="25" bestFit="1" customWidth="1"/>
    <col min="1127" max="1127" width="5" style="25" bestFit="1" customWidth="1"/>
    <col min="1128" max="1128" width="8" style="25" bestFit="1" customWidth="1"/>
    <col min="1129" max="1129" width="5" style="25" bestFit="1" customWidth="1"/>
    <col min="1130" max="1131" width="7" style="25" bestFit="1" customWidth="1"/>
    <col min="1132" max="1132" width="8" style="25" bestFit="1" customWidth="1"/>
    <col min="1133" max="1134" width="5" style="25" bestFit="1" customWidth="1"/>
    <col min="1135" max="1135" width="8" style="25" bestFit="1" customWidth="1"/>
    <col min="1136" max="1136" width="5" style="25" bestFit="1" customWidth="1"/>
    <col min="1137" max="1137" width="7" style="25" bestFit="1" customWidth="1"/>
    <col min="1138" max="1138" width="5" style="25" bestFit="1" customWidth="1"/>
    <col min="1139" max="1139" width="8" style="25" bestFit="1" customWidth="1"/>
    <col min="1140" max="1140" width="5" style="25" bestFit="1" customWidth="1"/>
    <col min="1141" max="1141" width="9" style="25" bestFit="1" customWidth="1"/>
    <col min="1142" max="1143" width="8" style="25" bestFit="1" customWidth="1"/>
    <col min="1144" max="1144" width="7" style="25" bestFit="1" customWidth="1"/>
    <col min="1145" max="1145" width="5" style="25" bestFit="1" customWidth="1"/>
    <col min="1146" max="1146" width="7" style="25" bestFit="1" customWidth="1"/>
    <col min="1147" max="1147" width="5" style="25" bestFit="1" customWidth="1"/>
    <col min="1148" max="1148" width="8" style="25" bestFit="1" customWidth="1"/>
    <col min="1149" max="1149" width="7" style="25" bestFit="1" customWidth="1"/>
    <col min="1150" max="1150" width="8" style="25" bestFit="1" customWidth="1"/>
    <col min="1151" max="1152" width="5" style="25" bestFit="1" customWidth="1"/>
    <col min="1153" max="1153" width="7" style="25" bestFit="1" customWidth="1"/>
    <col min="1154" max="1156" width="8" style="25" bestFit="1" customWidth="1"/>
    <col min="1157" max="1159" width="5" style="25" bestFit="1" customWidth="1"/>
    <col min="1160" max="1160" width="7" style="25" bestFit="1" customWidth="1"/>
    <col min="1161" max="1163" width="8" style="25" bestFit="1" customWidth="1"/>
    <col min="1164" max="1168" width="5" style="25" bestFit="1" customWidth="1"/>
    <col min="1169" max="1169" width="7" style="25" bestFit="1" customWidth="1"/>
    <col min="1170" max="1171" width="8" style="25" bestFit="1" customWidth="1"/>
    <col min="1172" max="1172" width="5" style="25" bestFit="1" customWidth="1"/>
    <col min="1173" max="1174" width="8" style="25" bestFit="1" customWidth="1"/>
    <col min="1175" max="1175" width="5" style="25" bestFit="1" customWidth="1"/>
    <col min="1176" max="1176" width="8" style="25" bestFit="1" customWidth="1"/>
    <col min="1177" max="1177" width="7" style="25" bestFit="1" customWidth="1"/>
    <col min="1178" max="1178" width="5" style="25" bestFit="1" customWidth="1"/>
    <col min="1179" max="1182" width="8" style="25" bestFit="1" customWidth="1"/>
    <col min="1183" max="1183" width="7" style="25" bestFit="1" customWidth="1"/>
    <col min="1184" max="1184" width="8" style="25" bestFit="1" customWidth="1"/>
    <col min="1185" max="1185" width="5" style="25" bestFit="1" customWidth="1"/>
    <col min="1186" max="1187" width="8" style="25" bestFit="1" customWidth="1"/>
    <col min="1188" max="1188" width="5" style="25" bestFit="1" customWidth="1"/>
    <col min="1189" max="1190" width="8" style="25" bestFit="1" customWidth="1"/>
    <col min="1191" max="1191" width="5" style="25" bestFit="1" customWidth="1"/>
    <col min="1192" max="1192" width="7" style="25" bestFit="1" customWidth="1"/>
    <col min="1193" max="1193" width="5" style="25" bestFit="1" customWidth="1"/>
    <col min="1194" max="1194" width="8" style="25" bestFit="1" customWidth="1"/>
    <col min="1195" max="1195" width="7" style="25" bestFit="1" customWidth="1"/>
    <col min="1196" max="1196" width="5" style="25" bestFit="1" customWidth="1"/>
    <col min="1197" max="1197" width="7" style="25" bestFit="1" customWidth="1"/>
    <col min="1198" max="1201" width="5" style="25" bestFit="1" customWidth="1"/>
    <col min="1202" max="1202" width="8" style="25" bestFit="1" customWidth="1"/>
    <col min="1203" max="1204" width="5" style="25" bestFit="1" customWidth="1"/>
    <col min="1205" max="1205" width="8" style="25" bestFit="1" customWidth="1"/>
    <col min="1206" max="1206" width="5" style="25" bestFit="1" customWidth="1"/>
    <col min="1207" max="1207" width="8" style="25" bestFit="1" customWidth="1"/>
    <col min="1208" max="1208" width="5" style="25" bestFit="1" customWidth="1"/>
    <col min="1209" max="1209" width="8" style="25" bestFit="1" customWidth="1"/>
    <col min="1210" max="1210" width="5" style="25" bestFit="1" customWidth="1"/>
    <col min="1211" max="1211" width="8" style="25" bestFit="1" customWidth="1"/>
    <col min="1212" max="1212" width="7" style="25" bestFit="1" customWidth="1"/>
    <col min="1213" max="1213" width="8" style="25" bestFit="1" customWidth="1"/>
    <col min="1214" max="1214" width="5" style="25" bestFit="1" customWidth="1"/>
    <col min="1215" max="1215" width="7" style="25" bestFit="1" customWidth="1"/>
    <col min="1216" max="1217" width="8" style="25" bestFit="1" customWidth="1"/>
    <col min="1218" max="1218" width="5" style="25" bestFit="1" customWidth="1"/>
    <col min="1219" max="1223" width="8" style="25" bestFit="1" customWidth="1"/>
    <col min="1224" max="1224" width="7" style="25" bestFit="1" customWidth="1"/>
    <col min="1225" max="1225" width="8" style="25" bestFit="1" customWidth="1"/>
    <col min="1226" max="1226" width="7" style="25" bestFit="1" customWidth="1"/>
    <col min="1227" max="1229" width="8" style="25" bestFit="1" customWidth="1"/>
    <col min="1230" max="1231" width="7" style="25" bestFit="1" customWidth="1"/>
    <col min="1232" max="1232" width="5" style="25" bestFit="1" customWidth="1"/>
    <col min="1233" max="1233" width="8" style="25" bestFit="1" customWidth="1"/>
    <col min="1234" max="1234" width="5" style="25" bestFit="1" customWidth="1"/>
    <col min="1235" max="1237" width="8" style="25" bestFit="1" customWidth="1"/>
    <col min="1238" max="1242" width="5" style="25" bestFit="1" customWidth="1"/>
    <col min="1243" max="1243" width="8" style="25" bestFit="1" customWidth="1"/>
    <col min="1244" max="1244" width="5" style="25" bestFit="1" customWidth="1"/>
    <col min="1245" max="1245" width="8" style="25" bestFit="1" customWidth="1"/>
    <col min="1246" max="1246" width="5" style="25" bestFit="1" customWidth="1"/>
    <col min="1247" max="1247" width="8" style="25" bestFit="1" customWidth="1"/>
    <col min="1248" max="1248" width="7" style="25" bestFit="1" customWidth="1"/>
    <col min="1249" max="1253" width="5" style="25" bestFit="1" customWidth="1"/>
    <col min="1254" max="1255" width="8" style="25" bestFit="1" customWidth="1"/>
    <col min="1256" max="1256" width="5" style="25" bestFit="1" customWidth="1"/>
    <col min="1257" max="1257" width="8" style="25" bestFit="1" customWidth="1"/>
    <col min="1258" max="1267" width="5" style="25" bestFit="1" customWidth="1"/>
    <col min="1268" max="1268" width="8" style="25" bestFit="1" customWidth="1"/>
    <col min="1269" max="1269" width="7" style="25" bestFit="1" customWidth="1"/>
    <col min="1270" max="1270" width="5" style="25" bestFit="1" customWidth="1"/>
    <col min="1271" max="1271" width="8" style="25" bestFit="1" customWidth="1"/>
    <col min="1272" max="1272" width="7" style="25" bestFit="1" customWidth="1"/>
    <col min="1273" max="1273" width="5" style="25" bestFit="1" customWidth="1"/>
    <col min="1274" max="1274" width="8" style="25" bestFit="1" customWidth="1"/>
    <col min="1275" max="1277" width="5" style="25" bestFit="1" customWidth="1"/>
    <col min="1278" max="1278" width="8" style="25" bestFit="1" customWidth="1"/>
    <col min="1279" max="1280" width="5" style="25" bestFit="1" customWidth="1"/>
    <col min="1281" max="1281" width="8" style="25" bestFit="1" customWidth="1"/>
    <col min="1282" max="1283" width="5" style="25" bestFit="1" customWidth="1"/>
    <col min="1284" max="1284" width="8" style="25" bestFit="1" customWidth="1"/>
    <col min="1285" max="1286" width="7" style="25" bestFit="1" customWidth="1"/>
    <col min="1287" max="1289" width="5" style="25" bestFit="1" customWidth="1"/>
    <col min="1290" max="1292" width="8" style="25" bestFit="1" customWidth="1"/>
    <col min="1293" max="1293" width="5" style="25" bestFit="1" customWidth="1"/>
    <col min="1294" max="1294" width="8" style="25" bestFit="1" customWidth="1"/>
    <col min="1295" max="1301" width="5" style="25" bestFit="1" customWidth="1"/>
    <col min="1302" max="1302" width="8" style="25" bestFit="1" customWidth="1"/>
    <col min="1303" max="1310" width="5" style="25" bestFit="1" customWidth="1"/>
    <col min="1311" max="1311" width="8" style="25" bestFit="1" customWidth="1"/>
    <col min="1312" max="1315" width="5" style="25" bestFit="1" customWidth="1"/>
    <col min="1316" max="1316" width="8" style="25" bestFit="1" customWidth="1"/>
    <col min="1317" max="1322" width="5" style="25" bestFit="1" customWidth="1"/>
    <col min="1323" max="1323" width="8" style="25" bestFit="1" customWidth="1"/>
    <col min="1324" max="1326" width="5" style="25" bestFit="1" customWidth="1"/>
    <col min="1327" max="1327" width="8" style="25" bestFit="1" customWidth="1"/>
    <col min="1328" max="1329" width="5" style="25" bestFit="1" customWidth="1"/>
    <col min="1330" max="1330" width="7" style="25" bestFit="1" customWidth="1"/>
    <col min="1331" max="1331" width="5" style="25" bestFit="1" customWidth="1"/>
    <col min="1332" max="1332" width="7" style="25" bestFit="1" customWidth="1"/>
    <col min="1333" max="1333" width="5" style="25" bestFit="1" customWidth="1"/>
    <col min="1334" max="1335" width="8" style="25" bestFit="1" customWidth="1"/>
    <col min="1336" max="1338" width="5" style="25" bestFit="1" customWidth="1"/>
    <col min="1339" max="1339" width="8" style="25" bestFit="1" customWidth="1"/>
    <col min="1340" max="1340" width="5" style="25" bestFit="1" customWidth="1"/>
    <col min="1341" max="1341" width="8" style="25" bestFit="1" customWidth="1"/>
    <col min="1342" max="1342" width="5" style="25" bestFit="1" customWidth="1"/>
    <col min="1343" max="1343" width="8" style="25" bestFit="1" customWidth="1"/>
    <col min="1344" max="1345" width="5" style="25" bestFit="1" customWidth="1"/>
    <col min="1346" max="1346" width="8" style="25" bestFit="1" customWidth="1"/>
    <col min="1347" max="1348" width="5" style="25" bestFit="1" customWidth="1"/>
    <col min="1349" max="1349" width="7" style="25" bestFit="1" customWidth="1"/>
    <col min="1350" max="1350" width="5" style="25" bestFit="1" customWidth="1"/>
    <col min="1351" max="1351" width="7" style="25" bestFit="1" customWidth="1"/>
    <col min="1352" max="1354" width="5" style="25" bestFit="1" customWidth="1"/>
    <col min="1355" max="1355" width="8" style="25" bestFit="1" customWidth="1"/>
    <col min="1356" max="1356" width="5" style="25" bestFit="1" customWidth="1"/>
    <col min="1357" max="1357" width="8" style="25" bestFit="1" customWidth="1"/>
    <col min="1358" max="1359" width="5" style="25" bestFit="1" customWidth="1"/>
    <col min="1360" max="1360" width="8" style="25" bestFit="1" customWidth="1"/>
    <col min="1361" max="1361" width="5" style="25" bestFit="1" customWidth="1"/>
    <col min="1362" max="1362" width="8" style="25" bestFit="1" customWidth="1"/>
    <col min="1363" max="1363" width="5" style="25" bestFit="1" customWidth="1"/>
    <col min="1364" max="1364" width="8" style="25" bestFit="1" customWidth="1"/>
    <col min="1365" max="1368" width="5" style="25" bestFit="1" customWidth="1"/>
    <col min="1369" max="1369" width="8" style="25" bestFit="1" customWidth="1"/>
    <col min="1370" max="1388" width="5" style="25" bestFit="1" customWidth="1"/>
    <col min="1389" max="1389" width="8" style="25" bestFit="1" customWidth="1"/>
    <col min="1390" max="1391" width="5" style="25" bestFit="1" customWidth="1"/>
    <col min="1392" max="1392" width="7" style="25" bestFit="1" customWidth="1"/>
    <col min="1393" max="1394" width="5" style="25" bestFit="1" customWidth="1"/>
    <col min="1395" max="1395" width="8" style="25" bestFit="1" customWidth="1"/>
    <col min="1396" max="1396" width="5" style="25" bestFit="1" customWidth="1"/>
    <col min="1397" max="1397" width="8" style="25" bestFit="1" customWidth="1"/>
    <col min="1398" max="1398" width="5" style="25" bestFit="1" customWidth="1"/>
    <col min="1399" max="1399" width="9" style="25" bestFit="1" customWidth="1"/>
    <col min="1400" max="1403" width="5" style="25" bestFit="1" customWidth="1"/>
    <col min="1404" max="1404" width="8" style="25" bestFit="1" customWidth="1"/>
    <col min="1405" max="1405" width="7" style="25" bestFit="1" customWidth="1"/>
    <col min="1406" max="1406" width="8" style="25" bestFit="1" customWidth="1"/>
    <col min="1407" max="1407" width="7" style="25" bestFit="1" customWidth="1"/>
    <col min="1408" max="1408" width="8" style="25" bestFit="1" customWidth="1"/>
    <col min="1409" max="1411" width="5" style="25" bestFit="1" customWidth="1"/>
    <col min="1412" max="1412" width="8" style="25" bestFit="1" customWidth="1"/>
    <col min="1413" max="1414" width="5" style="25" bestFit="1" customWidth="1"/>
    <col min="1415" max="1415" width="7" style="25" bestFit="1" customWidth="1"/>
    <col min="1416" max="1416" width="5" style="25" bestFit="1" customWidth="1"/>
    <col min="1417" max="1417" width="7" style="25" bestFit="1" customWidth="1"/>
    <col min="1418" max="1418" width="8" style="25" bestFit="1" customWidth="1"/>
    <col min="1419" max="1421" width="5" style="25" bestFit="1" customWidth="1"/>
    <col min="1422" max="1422" width="7" style="25" bestFit="1" customWidth="1"/>
    <col min="1423" max="1423" width="8" style="25" bestFit="1" customWidth="1"/>
    <col min="1424" max="1424" width="5" style="25" bestFit="1" customWidth="1"/>
    <col min="1425" max="1425" width="8" style="25" bestFit="1" customWidth="1"/>
    <col min="1426" max="1426" width="5" style="25" bestFit="1" customWidth="1"/>
    <col min="1427" max="1427" width="8" style="25" bestFit="1" customWidth="1"/>
    <col min="1428" max="1428" width="5" style="25" bestFit="1" customWidth="1"/>
    <col min="1429" max="1429" width="8" style="25" bestFit="1" customWidth="1"/>
    <col min="1430" max="1433" width="5" style="25" bestFit="1" customWidth="1"/>
    <col min="1434" max="1435" width="8" style="25" bestFit="1" customWidth="1"/>
    <col min="1436" max="1436" width="5" style="25" bestFit="1" customWidth="1"/>
    <col min="1437" max="1437" width="7" style="25" bestFit="1" customWidth="1"/>
    <col min="1438" max="1439" width="5" style="25" bestFit="1" customWidth="1"/>
    <col min="1440" max="1440" width="7" style="25" bestFit="1" customWidth="1"/>
    <col min="1441" max="1441" width="5" style="25" bestFit="1" customWidth="1"/>
    <col min="1442" max="1443" width="8" style="25" bestFit="1" customWidth="1"/>
    <col min="1444" max="1447" width="5" style="25" bestFit="1" customWidth="1"/>
    <col min="1448" max="1449" width="8" style="25" bestFit="1" customWidth="1"/>
    <col min="1450" max="1450" width="5" style="25" bestFit="1" customWidth="1"/>
    <col min="1451" max="1451" width="7" style="25" bestFit="1" customWidth="1"/>
    <col min="1452" max="1453" width="5" style="25" bestFit="1" customWidth="1"/>
    <col min="1454" max="1454" width="8" style="25" bestFit="1" customWidth="1"/>
    <col min="1455" max="1458" width="5" style="25" bestFit="1" customWidth="1"/>
    <col min="1459" max="1461" width="8" style="25" bestFit="1" customWidth="1"/>
    <col min="1462" max="1464" width="5" style="25" bestFit="1" customWidth="1"/>
    <col min="1465" max="1465" width="8" style="25" bestFit="1" customWidth="1"/>
    <col min="1466" max="1466" width="5" style="25" bestFit="1" customWidth="1"/>
    <col min="1467" max="1467" width="8" style="25" bestFit="1" customWidth="1"/>
    <col min="1468" max="1468" width="5" style="25" bestFit="1" customWidth="1"/>
    <col min="1469" max="1469" width="8" style="25" bestFit="1" customWidth="1"/>
    <col min="1470" max="1470" width="5" style="25" bestFit="1" customWidth="1"/>
    <col min="1471" max="1471" width="8" style="25" bestFit="1" customWidth="1"/>
    <col min="1472" max="1474" width="5" style="25" bestFit="1" customWidth="1"/>
    <col min="1475" max="1475" width="8" style="25" bestFit="1" customWidth="1"/>
    <col min="1476" max="1476" width="7" style="25" bestFit="1" customWidth="1"/>
    <col min="1477" max="1477" width="8" style="25" bestFit="1" customWidth="1"/>
    <col min="1478" max="1479" width="5" style="25" bestFit="1" customWidth="1"/>
    <col min="1480" max="1480" width="9" style="25" bestFit="1" customWidth="1"/>
    <col min="1481" max="1482" width="6" style="25" bestFit="1" customWidth="1"/>
    <col min="1483" max="1483" width="9" style="25" bestFit="1" customWidth="1"/>
    <col min="1484" max="1484" width="6" style="25" bestFit="1" customWidth="1"/>
    <col min="1485" max="1485" width="8" style="25" bestFit="1" customWidth="1"/>
    <col min="1486" max="1486" width="6" style="25" bestFit="1" customWidth="1"/>
    <col min="1487" max="1487" width="8" style="25" bestFit="1" customWidth="1"/>
    <col min="1488" max="1488" width="6" style="25" bestFit="1" customWidth="1"/>
    <col min="1489" max="1489" width="8" style="25" bestFit="1" customWidth="1"/>
    <col min="1490" max="1490" width="9" style="25" bestFit="1" customWidth="1"/>
    <col min="1491" max="1491" width="6" style="25" bestFit="1" customWidth="1"/>
    <col min="1492" max="1492" width="9" style="25" bestFit="1" customWidth="1"/>
    <col min="1493" max="1495" width="6" style="25" bestFit="1" customWidth="1"/>
    <col min="1496" max="1496" width="8" style="25" bestFit="1" customWidth="1"/>
    <col min="1497" max="1499" width="9" style="25" bestFit="1" customWidth="1"/>
    <col min="1500" max="1500" width="12.42578125" style="25" bestFit="1" customWidth="1"/>
    <col min="1501" max="1501" width="6" style="25" bestFit="1" customWidth="1"/>
    <col min="1502" max="1503" width="4" style="25" bestFit="1" customWidth="1"/>
    <col min="1504" max="1504" width="7" style="25" bestFit="1" customWidth="1"/>
    <col min="1505" max="1507" width="4" style="25" bestFit="1" customWidth="1"/>
    <col min="1508" max="1511" width="5" style="25" bestFit="1" customWidth="1"/>
    <col min="1512" max="1513" width="7" style="25" bestFit="1" customWidth="1"/>
    <col min="1514" max="1515" width="5" style="25" bestFit="1" customWidth="1"/>
    <col min="1516" max="1516" width="8" style="25" bestFit="1" customWidth="1"/>
    <col min="1517" max="1517" width="7" style="25" bestFit="1" customWidth="1"/>
    <col min="1518" max="1520" width="8" style="25" bestFit="1" customWidth="1"/>
    <col min="1521" max="1521" width="5" style="25" bestFit="1" customWidth="1"/>
    <col min="1522" max="1522" width="8" style="25" bestFit="1" customWidth="1"/>
    <col min="1523" max="1523" width="5" style="25" bestFit="1" customWidth="1"/>
    <col min="1524" max="1524" width="7" style="25" bestFit="1" customWidth="1"/>
    <col min="1525" max="1527" width="5" style="25" bestFit="1" customWidth="1"/>
    <col min="1528" max="1528" width="8" style="25" bestFit="1" customWidth="1"/>
    <col min="1529" max="1529" width="5" style="25" bestFit="1" customWidth="1"/>
    <col min="1530" max="1530" width="8" style="25" bestFit="1" customWidth="1"/>
    <col min="1531" max="1531" width="5" style="25" bestFit="1" customWidth="1"/>
    <col min="1532" max="1532" width="8" style="25" bestFit="1" customWidth="1"/>
    <col min="1533" max="1533" width="5" style="25" bestFit="1" customWidth="1"/>
    <col min="1534" max="1535" width="9" style="25" bestFit="1" customWidth="1"/>
    <col min="1536" max="1536" width="8" style="25" bestFit="1" customWidth="1"/>
    <col min="1537" max="1537" width="5" style="25" bestFit="1" customWidth="1"/>
    <col min="1538" max="1538" width="9" style="25" bestFit="1" customWidth="1"/>
    <col min="1539" max="1539" width="5" style="25" bestFit="1" customWidth="1"/>
    <col min="1540" max="1540" width="8" style="25" bestFit="1" customWidth="1"/>
    <col min="1541" max="1541" width="5" style="25" bestFit="1" customWidth="1"/>
    <col min="1542" max="1543" width="8" style="25" bestFit="1" customWidth="1"/>
    <col min="1544" max="1544" width="5" style="25" bestFit="1" customWidth="1"/>
    <col min="1545" max="1545" width="9" style="25" bestFit="1" customWidth="1"/>
    <col min="1546" max="1546" width="7" style="25" bestFit="1" customWidth="1"/>
    <col min="1547" max="1551" width="5" style="25" bestFit="1" customWidth="1"/>
    <col min="1552" max="1552" width="7" style="25" bestFit="1" customWidth="1"/>
    <col min="1553" max="1554" width="8" style="25" bestFit="1" customWidth="1"/>
    <col min="1555" max="1555" width="7" style="25" bestFit="1" customWidth="1"/>
    <col min="1556" max="1556" width="5" style="25" bestFit="1" customWidth="1"/>
    <col min="1557" max="1557" width="9" style="25" bestFit="1" customWidth="1"/>
    <col min="1558" max="1558" width="5" style="25" bestFit="1" customWidth="1"/>
    <col min="1559" max="1559" width="8" style="25" bestFit="1" customWidth="1"/>
    <col min="1560" max="1560" width="5" style="25" bestFit="1" customWidth="1"/>
    <col min="1561" max="1562" width="8" style="25" bestFit="1" customWidth="1"/>
    <col min="1563" max="1563" width="7" style="25" bestFit="1" customWidth="1"/>
    <col min="1564" max="1569" width="5" style="25" bestFit="1" customWidth="1"/>
    <col min="1570" max="1570" width="7" style="25" bestFit="1" customWidth="1"/>
    <col min="1571" max="1572" width="5" style="25" bestFit="1" customWidth="1"/>
    <col min="1573" max="1573" width="9" style="25" bestFit="1" customWidth="1"/>
    <col min="1574" max="1574" width="5" style="25" bestFit="1" customWidth="1"/>
    <col min="1575" max="1575" width="7" style="25" bestFit="1" customWidth="1"/>
    <col min="1576" max="1577" width="5" style="25" bestFit="1" customWidth="1"/>
    <col min="1578" max="1578" width="7" style="25" bestFit="1" customWidth="1"/>
    <col min="1579" max="1579" width="8" style="25" bestFit="1" customWidth="1"/>
    <col min="1580" max="1581" width="5" style="25" bestFit="1" customWidth="1"/>
    <col min="1582" max="1582" width="7" style="25" bestFit="1" customWidth="1"/>
    <col min="1583" max="1583" width="8" style="25" bestFit="1" customWidth="1"/>
    <col min="1584" max="1584" width="7" style="25" bestFit="1" customWidth="1"/>
    <col min="1585" max="1586" width="5" style="25" bestFit="1" customWidth="1"/>
    <col min="1587" max="1588" width="8" style="25" bestFit="1" customWidth="1"/>
    <col min="1589" max="1589" width="5" style="25" bestFit="1" customWidth="1"/>
    <col min="1590" max="1590" width="8" style="25" bestFit="1" customWidth="1"/>
    <col min="1591" max="1591" width="5" style="25" bestFit="1" customWidth="1"/>
    <col min="1592" max="1592" width="7" style="25" bestFit="1" customWidth="1"/>
    <col min="1593" max="1596" width="5" style="25" bestFit="1" customWidth="1"/>
    <col min="1597" max="1599" width="8" style="25" bestFit="1" customWidth="1"/>
    <col min="1600" max="1601" width="5" style="25" bestFit="1" customWidth="1"/>
    <col min="1602" max="1602" width="8" style="25" bestFit="1" customWidth="1"/>
    <col min="1603" max="1603" width="5" style="25" bestFit="1" customWidth="1"/>
    <col min="1604" max="1605" width="7" style="25" bestFit="1" customWidth="1"/>
    <col min="1606" max="1606" width="8" style="25" bestFit="1" customWidth="1"/>
    <col min="1607" max="1607" width="5" style="25" bestFit="1" customWidth="1"/>
    <col min="1608" max="1612" width="8" style="25" bestFit="1" customWidth="1"/>
    <col min="1613" max="1613" width="7" style="25" bestFit="1" customWidth="1"/>
    <col min="1614" max="1614" width="5" style="25" bestFit="1" customWidth="1"/>
    <col min="1615" max="1615" width="8" style="25" bestFit="1" customWidth="1"/>
    <col min="1616" max="1616" width="5" style="25" bestFit="1" customWidth="1"/>
    <col min="1617" max="1617" width="7" style="25" bestFit="1" customWidth="1"/>
    <col min="1618" max="1619" width="5" style="25" bestFit="1" customWidth="1"/>
    <col min="1620" max="1621" width="7" style="25" bestFit="1" customWidth="1"/>
    <col min="1622" max="1623" width="5" style="25" bestFit="1" customWidth="1"/>
    <col min="1624" max="1624" width="7" style="25" bestFit="1" customWidth="1"/>
    <col min="1625" max="1625" width="8" style="25" bestFit="1" customWidth="1"/>
    <col min="1626" max="1626" width="5" style="25" bestFit="1" customWidth="1"/>
    <col min="1627" max="1627" width="8" style="25" bestFit="1" customWidth="1"/>
    <col min="1628" max="1628" width="5" style="25" bestFit="1" customWidth="1"/>
    <col min="1629" max="1630" width="7" style="25" bestFit="1" customWidth="1"/>
    <col min="1631" max="1631" width="8" style="25" bestFit="1" customWidth="1"/>
    <col min="1632" max="1633" width="5" style="25" bestFit="1" customWidth="1"/>
    <col min="1634" max="1634" width="8" style="25" bestFit="1" customWidth="1"/>
    <col min="1635" max="1635" width="5" style="25" bestFit="1" customWidth="1"/>
    <col min="1636" max="1636" width="7" style="25" bestFit="1" customWidth="1"/>
    <col min="1637" max="1637" width="5" style="25" bestFit="1" customWidth="1"/>
    <col min="1638" max="1638" width="8" style="25" bestFit="1" customWidth="1"/>
    <col min="1639" max="1639" width="5" style="25" bestFit="1" customWidth="1"/>
    <col min="1640" max="1640" width="9" style="25" bestFit="1" customWidth="1"/>
    <col min="1641" max="1642" width="8" style="25" bestFit="1" customWidth="1"/>
    <col min="1643" max="1643" width="7" style="25" bestFit="1" customWidth="1"/>
    <col min="1644" max="1644" width="5" style="25" bestFit="1" customWidth="1"/>
    <col min="1645" max="1645" width="7" style="25" bestFit="1" customWidth="1"/>
    <col min="1646" max="1646" width="5" style="25" bestFit="1" customWidth="1"/>
    <col min="1647" max="1647" width="8" style="25" bestFit="1" customWidth="1"/>
    <col min="1648" max="1648" width="7" style="25" bestFit="1" customWidth="1"/>
    <col min="1649" max="1649" width="8" style="25" bestFit="1" customWidth="1"/>
    <col min="1650" max="1651" width="5" style="25" bestFit="1" customWidth="1"/>
    <col min="1652" max="1652" width="7" style="25" bestFit="1" customWidth="1"/>
    <col min="1653" max="1655" width="8" style="25" bestFit="1" customWidth="1"/>
    <col min="1656" max="1658" width="5" style="25" bestFit="1" customWidth="1"/>
    <col min="1659" max="1659" width="7" style="25" bestFit="1" customWidth="1"/>
    <col min="1660" max="1662" width="8" style="25" bestFit="1" customWidth="1"/>
    <col min="1663" max="1667" width="5" style="25" bestFit="1" customWidth="1"/>
    <col min="1668" max="1668" width="7" style="25" bestFit="1" customWidth="1"/>
    <col min="1669" max="1670" width="8" style="25" bestFit="1" customWidth="1"/>
    <col min="1671" max="1671" width="5" style="25" bestFit="1" customWidth="1"/>
    <col min="1672" max="1673" width="8" style="25" bestFit="1" customWidth="1"/>
    <col min="1674" max="1674" width="5" style="25" bestFit="1" customWidth="1"/>
    <col min="1675" max="1675" width="8" style="25" bestFit="1" customWidth="1"/>
    <col min="1676" max="1676" width="7" style="25" bestFit="1" customWidth="1"/>
    <col min="1677" max="1677" width="5" style="25" bestFit="1" customWidth="1"/>
    <col min="1678" max="1681" width="8" style="25" bestFit="1" customWidth="1"/>
    <col min="1682" max="1682" width="7" style="25" bestFit="1" customWidth="1"/>
    <col min="1683" max="1683" width="8" style="25" bestFit="1" customWidth="1"/>
    <col min="1684" max="1684" width="5" style="25" bestFit="1" customWidth="1"/>
    <col min="1685" max="1686" width="8" style="25" bestFit="1" customWidth="1"/>
    <col min="1687" max="1687" width="5" style="25" bestFit="1" customWidth="1"/>
    <col min="1688" max="1689" width="8" style="25" bestFit="1" customWidth="1"/>
    <col min="1690" max="1690" width="5" style="25" bestFit="1" customWidth="1"/>
    <col min="1691" max="1691" width="7" style="25" bestFit="1" customWidth="1"/>
    <col min="1692" max="1692" width="5" style="25" bestFit="1" customWidth="1"/>
    <col min="1693" max="1693" width="8" style="25" bestFit="1" customWidth="1"/>
    <col min="1694" max="1694" width="7" style="25" bestFit="1" customWidth="1"/>
    <col min="1695" max="1695" width="5" style="25" bestFit="1" customWidth="1"/>
    <col min="1696" max="1696" width="7" style="25" bestFit="1" customWidth="1"/>
    <col min="1697" max="1700" width="5" style="25" bestFit="1" customWidth="1"/>
    <col min="1701" max="1701" width="8" style="25" bestFit="1" customWidth="1"/>
    <col min="1702" max="1703" width="5" style="25" bestFit="1" customWidth="1"/>
    <col min="1704" max="1704" width="8" style="25" bestFit="1" customWidth="1"/>
    <col min="1705" max="1705" width="5" style="25" bestFit="1" customWidth="1"/>
    <col min="1706" max="1706" width="8" style="25" bestFit="1" customWidth="1"/>
    <col min="1707" max="1707" width="5" style="25" bestFit="1" customWidth="1"/>
    <col min="1708" max="1708" width="8" style="25" bestFit="1" customWidth="1"/>
    <col min="1709" max="1709" width="5" style="25" bestFit="1" customWidth="1"/>
    <col min="1710" max="1710" width="8" style="25" bestFit="1" customWidth="1"/>
    <col min="1711" max="1711" width="7" style="25" bestFit="1" customWidth="1"/>
    <col min="1712" max="1712" width="8" style="25" bestFit="1" customWidth="1"/>
    <col min="1713" max="1713" width="5" style="25" bestFit="1" customWidth="1"/>
    <col min="1714" max="1714" width="7" style="25" bestFit="1" customWidth="1"/>
    <col min="1715" max="1716" width="8" style="25" bestFit="1" customWidth="1"/>
    <col min="1717" max="1717" width="5" style="25" bestFit="1" customWidth="1"/>
    <col min="1718" max="1722" width="8" style="25" bestFit="1" customWidth="1"/>
    <col min="1723" max="1723" width="7" style="25" bestFit="1" customWidth="1"/>
    <col min="1724" max="1724" width="8" style="25" bestFit="1" customWidth="1"/>
    <col min="1725" max="1725" width="7" style="25" bestFit="1" customWidth="1"/>
    <col min="1726" max="1728" width="8" style="25" bestFit="1" customWidth="1"/>
    <col min="1729" max="1730" width="7" style="25" bestFit="1" customWidth="1"/>
    <col min="1731" max="1731" width="5" style="25" bestFit="1" customWidth="1"/>
    <col min="1732" max="1732" width="8" style="25" bestFit="1" customWidth="1"/>
    <col min="1733" max="1733" width="5" style="25" bestFit="1" customWidth="1"/>
    <col min="1734" max="1736" width="8" style="25" bestFit="1" customWidth="1"/>
    <col min="1737" max="1741" width="5" style="25" bestFit="1" customWidth="1"/>
    <col min="1742" max="1742" width="8" style="25" bestFit="1" customWidth="1"/>
    <col min="1743" max="1743" width="5" style="25" bestFit="1" customWidth="1"/>
    <col min="1744" max="1744" width="8" style="25" bestFit="1" customWidth="1"/>
    <col min="1745" max="1745" width="5" style="25" bestFit="1" customWidth="1"/>
    <col min="1746" max="1746" width="8" style="25" bestFit="1" customWidth="1"/>
    <col min="1747" max="1747" width="7" style="25" bestFit="1" customWidth="1"/>
    <col min="1748" max="1752" width="5" style="25" bestFit="1" customWidth="1"/>
    <col min="1753" max="1754" width="8" style="25" bestFit="1" customWidth="1"/>
    <col min="1755" max="1755" width="5" style="25" bestFit="1" customWidth="1"/>
    <col min="1756" max="1756" width="8" style="25" bestFit="1" customWidth="1"/>
    <col min="1757" max="1766" width="5" style="25" bestFit="1" customWidth="1"/>
    <col min="1767" max="1767" width="8" style="25" bestFit="1" customWidth="1"/>
    <col min="1768" max="1768" width="7" style="25" bestFit="1" customWidth="1"/>
    <col min="1769" max="1769" width="5" style="25" bestFit="1" customWidth="1"/>
    <col min="1770" max="1770" width="8" style="25" bestFit="1" customWidth="1"/>
    <col min="1771" max="1771" width="7" style="25" bestFit="1" customWidth="1"/>
    <col min="1772" max="1772" width="5" style="25" bestFit="1" customWidth="1"/>
    <col min="1773" max="1773" width="8" style="25" bestFit="1" customWidth="1"/>
    <col min="1774" max="1776" width="5" style="25" bestFit="1" customWidth="1"/>
    <col min="1777" max="1777" width="8" style="25" bestFit="1" customWidth="1"/>
    <col min="1778" max="1779" width="5" style="25" bestFit="1" customWidth="1"/>
    <col min="1780" max="1780" width="8" style="25" bestFit="1" customWidth="1"/>
    <col min="1781" max="1782" width="5" style="25" bestFit="1" customWidth="1"/>
    <col min="1783" max="1783" width="8" style="25" bestFit="1" customWidth="1"/>
    <col min="1784" max="1785" width="7" style="25" bestFit="1" customWidth="1"/>
    <col min="1786" max="1788" width="5" style="25" bestFit="1" customWidth="1"/>
    <col min="1789" max="1791" width="8" style="25" bestFit="1" customWidth="1"/>
    <col min="1792" max="1792" width="5" style="25" bestFit="1" customWidth="1"/>
    <col min="1793" max="1793" width="8" style="25" bestFit="1" customWidth="1"/>
    <col min="1794" max="1800" width="5" style="25" bestFit="1" customWidth="1"/>
    <col min="1801" max="1801" width="8" style="25" bestFit="1" customWidth="1"/>
    <col min="1802" max="1809" width="5" style="25" bestFit="1" customWidth="1"/>
    <col min="1810" max="1810" width="8" style="25" bestFit="1" customWidth="1"/>
    <col min="1811" max="1814" width="5" style="25" bestFit="1" customWidth="1"/>
    <col min="1815" max="1815" width="8" style="25" bestFit="1" customWidth="1"/>
    <col min="1816" max="1821" width="5" style="25" bestFit="1" customWidth="1"/>
    <col min="1822" max="1822" width="8" style="25" bestFit="1" customWidth="1"/>
    <col min="1823" max="1825" width="5" style="25" bestFit="1" customWidth="1"/>
    <col min="1826" max="1826" width="8" style="25" bestFit="1" customWidth="1"/>
    <col min="1827" max="1828" width="5" style="25" bestFit="1" customWidth="1"/>
    <col min="1829" max="1829" width="7" style="25" bestFit="1" customWidth="1"/>
    <col min="1830" max="1830" width="5" style="25" bestFit="1" customWidth="1"/>
    <col min="1831" max="1831" width="7" style="25" bestFit="1" customWidth="1"/>
    <col min="1832" max="1832" width="5" style="25" bestFit="1" customWidth="1"/>
    <col min="1833" max="1834" width="8" style="25" bestFit="1" customWidth="1"/>
    <col min="1835" max="1837" width="5" style="25" bestFit="1" customWidth="1"/>
    <col min="1838" max="1838" width="8" style="25" bestFit="1" customWidth="1"/>
    <col min="1839" max="1839" width="5" style="25" bestFit="1" customWidth="1"/>
    <col min="1840" max="1840" width="8" style="25" bestFit="1" customWidth="1"/>
    <col min="1841" max="1841" width="5" style="25" bestFit="1" customWidth="1"/>
    <col min="1842" max="1842" width="8" style="25" bestFit="1" customWidth="1"/>
    <col min="1843" max="1844" width="5" style="25" bestFit="1" customWidth="1"/>
    <col min="1845" max="1845" width="8" style="25" bestFit="1" customWidth="1"/>
    <col min="1846" max="1847" width="5" style="25" bestFit="1" customWidth="1"/>
    <col min="1848" max="1848" width="7" style="25" bestFit="1" customWidth="1"/>
    <col min="1849" max="1849" width="5" style="25" bestFit="1" customWidth="1"/>
    <col min="1850" max="1850" width="7" style="25" bestFit="1" customWidth="1"/>
    <col min="1851" max="1853" width="5" style="25" bestFit="1" customWidth="1"/>
    <col min="1854" max="1854" width="8" style="25" bestFit="1" customWidth="1"/>
    <col min="1855" max="1855" width="5" style="25" bestFit="1" customWidth="1"/>
    <col min="1856" max="1856" width="8" style="25" bestFit="1" customWidth="1"/>
    <col min="1857" max="1858" width="5" style="25" bestFit="1" customWidth="1"/>
    <col min="1859" max="1859" width="8" style="25" bestFit="1" customWidth="1"/>
    <col min="1860" max="1860" width="5" style="25" bestFit="1" customWidth="1"/>
    <col min="1861" max="1861" width="8" style="25" bestFit="1" customWidth="1"/>
    <col min="1862" max="1862" width="5" style="25" bestFit="1" customWidth="1"/>
    <col min="1863" max="1863" width="8" style="25" bestFit="1" customWidth="1"/>
    <col min="1864" max="1867" width="5" style="25" bestFit="1" customWidth="1"/>
    <col min="1868" max="1868" width="8" style="25" bestFit="1" customWidth="1"/>
    <col min="1869" max="1887" width="5" style="25" bestFit="1" customWidth="1"/>
    <col min="1888" max="1888" width="8" style="25" bestFit="1" customWidth="1"/>
    <col min="1889" max="1890" width="5" style="25" bestFit="1" customWidth="1"/>
    <col min="1891" max="1891" width="7" style="25" bestFit="1" customWidth="1"/>
    <col min="1892" max="1893" width="5" style="25" bestFit="1" customWidth="1"/>
    <col min="1894" max="1894" width="8" style="25" bestFit="1" customWidth="1"/>
    <col min="1895" max="1895" width="5" style="25" bestFit="1" customWidth="1"/>
    <col min="1896" max="1896" width="8" style="25" bestFit="1" customWidth="1"/>
    <col min="1897" max="1897" width="5" style="25" bestFit="1" customWidth="1"/>
    <col min="1898" max="1898" width="9" style="25" bestFit="1" customWidth="1"/>
    <col min="1899" max="1902" width="5" style="25" bestFit="1" customWidth="1"/>
    <col min="1903" max="1903" width="8" style="25" bestFit="1" customWidth="1"/>
    <col min="1904" max="1904" width="7" style="25" bestFit="1" customWidth="1"/>
    <col min="1905" max="1905" width="8" style="25" bestFit="1" customWidth="1"/>
    <col min="1906" max="1906" width="7" style="25" bestFit="1" customWidth="1"/>
    <col min="1907" max="1907" width="8" style="25" bestFit="1" customWidth="1"/>
    <col min="1908" max="1910" width="5" style="25" bestFit="1" customWidth="1"/>
    <col min="1911" max="1911" width="8" style="25" bestFit="1" customWidth="1"/>
    <col min="1912" max="1913" width="5" style="25" bestFit="1" customWidth="1"/>
    <col min="1914" max="1914" width="7" style="25" bestFit="1" customWidth="1"/>
    <col min="1915" max="1915" width="5" style="25" bestFit="1" customWidth="1"/>
    <col min="1916" max="1916" width="7" style="25" bestFit="1" customWidth="1"/>
    <col min="1917" max="1917" width="8" style="25" bestFit="1" customWidth="1"/>
    <col min="1918" max="1920" width="5" style="25" bestFit="1" customWidth="1"/>
    <col min="1921" max="1921" width="7" style="25" bestFit="1" customWidth="1"/>
    <col min="1922" max="1922" width="8" style="25" bestFit="1" customWidth="1"/>
    <col min="1923" max="1923" width="5" style="25" bestFit="1" customWidth="1"/>
    <col min="1924" max="1924" width="8" style="25" bestFit="1" customWidth="1"/>
    <col min="1925" max="1925" width="5" style="25" bestFit="1" customWidth="1"/>
    <col min="1926" max="1926" width="8" style="25" bestFit="1" customWidth="1"/>
    <col min="1927" max="1927" width="5" style="25" bestFit="1" customWidth="1"/>
    <col min="1928" max="1928" width="8" style="25" bestFit="1" customWidth="1"/>
    <col min="1929" max="1932" width="5" style="25" bestFit="1" customWidth="1"/>
    <col min="1933" max="1934" width="8" style="25" bestFit="1" customWidth="1"/>
    <col min="1935" max="1935" width="5" style="25" bestFit="1" customWidth="1"/>
    <col min="1936" max="1936" width="7" style="25" bestFit="1" customWidth="1"/>
    <col min="1937" max="1938" width="5" style="25" bestFit="1" customWidth="1"/>
    <col min="1939" max="1939" width="7" style="25" bestFit="1" customWidth="1"/>
    <col min="1940" max="1940" width="5" style="25" bestFit="1" customWidth="1"/>
    <col min="1941" max="1942" width="8" style="25" bestFit="1" customWidth="1"/>
    <col min="1943" max="1946" width="5" style="25" bestFit="1" customWidth="1"/>
    <col min="1947" max="1948" width="8" style="25" bestFit="1" customWidth="1"/>
    <col min="1949" max="1949" width="5" style="25" bestFit="1" customWidth="1"/>
    <col min="1950" max="1950" width="7" style="25" bestFit="1" customWidth="1"/>
    <col min="1951" max="1952" width="5" style="25" bestFit="1" customWidth="1"/>
    <col min="1953" max="1953" width="8" style="25" bestFit="1" customWidth="1"/>
    <col min="1954" max="1957" width="5" style="25" bestFit="1" customWidth="1"/>
    <col min="1958" max="1960" width="8" style="25" bestFit="1" customWidth="1"/>
    <col min="1961" max="1963" width="5" style="25" bestFit="1" customWidth="1"/>
    <col min="1964" max="1964" width="8" style="25" bestFit="1" customWidth="1"/>
    <col min="1965" max="1965" width="5" style="25" bestFit="1" customWidth="1"/>
    <col min="1966" max="1966" width="8" style="25" bestFit="1" customWidth="1"/>
    <col min="1967" max="1967" width="5" style="25" bestFit="1" customWidth="1"/>
    <col min="1968" max="1968" width="8" style="25" bestFit="1" customWidth="1"/>
    <col min="1969" max="1969" width="5" style="25" bestFit="1" customWidth="1"/>
    <col min="1970" max="1970" width="8" style="25" bestFit="1" customWidth="1"/>
    <col min="1971" max="1973" width="5" style="25" bestFit="1" customWidth="1"/>
    <col min="1974" max="1974" width="8" style="25" bestFit="1" customWidth="1"/>
    <col min="1975" max="1975" width="7" style="25" bestFit="1" customWidth="1"/>
    <col min="1976" max="1976" width="8" style="25" bestFit="1" customWidth="1"/>
    <col min="1977" max="1978" width="5" style="25" bestFit="1" customWidth="1"/>
    <col min="1979" max="1979" width="9" style="25" bestFit="1" customWidth="1"/>
    <col min="1980" max="1981" width="6" style="25" bestFit="1" customWidth="1"/>
    <col min="1982" max="1982" width="9" style="25" bestFit="1" customWidth="1"/>
    <col min="1983" max="1983" width="6" style="25" bestFit="1" customWidth="1"/>
    <col min="1984" max="1984" width="8" style="25" bestFit="1" customWidth="1"/>
    <col min="1985" max="1985" width="6" style="25" bestFit="1" customWidth="1"/>
    <col min="1986" max="1986" width="8" style="25" bestFit="1" customWidth="1"/>
    <col min="1987" max="1987" width="6" style="25" bestFit="1" customWidth="1"/>
    <col min="1988" max="1988" width="8" style="25" bestFit="1" customWidth="1"/>
    <col min="1989" max="1989" width="9" style="25" bestFit="1" customWidth="1"/>
    <col min="1990" max="1990" width="6" style="25" bestFit="1" customWidth="1"/>
    <col min="1991" max="1991" width="9" style="25" bestFit="1" customWidth="1"/>
    <col min="1992" max="1994" width="6" style="25" bestFit="1" customWidth="1"/>
    <col min="1995" max="1995" width="8" style="25" bestFit="1" customWidth="1"/>
    <col min="1996" max="1998" width="9" style="25" bestFit="1" customWidth="1"/>
    <col min="1999" max="1999" width="12.140625" style="25" bestFit="1" customWidth="1"/>
    <col min="2000" max="2000" width="6.28515625" style="25" bestFit="1" customWidth="1"/>
    <col min="2001" max="2002" width="4" style="25" bestFit="1" customWidth="1"/>
    <col min="2003" max="2003" width="7" style="25" bestFit="1" customWidth="1"/>
    <col min="2004" max="2006" width="4" style="25" bestFit="1" customWidth="1"/>
    <col min="2007" max="2010" width="5" style="25" bestFit="1" customWidth="1"/>
    <col min="2011" max="2012" width="7" style="25" bestFit="1" customWidth="1"/>
    <col min="2013" max="2014" width="5" style="25" bestFit="1" customWidth="1"/>
    <col min="2015" max="2015" width="8" style="25" bestFit="1" customWidth="1"/>
    <col min="2016" max="2016" width="7" style="25" bestFit="1" customWidth="1"/>
    <col min="2017" max="2019" width="8" style="25" bestFit="1" customWidth="1"/>
    <col min="2020" max="2020" width="5" style="25" bestFit="1" customWidth="1"/>
    <col min="2021" max="2021" width="8" style="25" bestFit="1" customWidth="1"/>
    <col min="2022" max="2022" width="5" style="25" bestFit="1" customWidth="1"/>
    <col min="2023" max="2023" width="7" style="25" bestFit="1" customWidth="1"/>
    <col min="2024" max="2026" width="5" style="25" bestFit="1" customWidth="1"/>
    <col min="2027" max="2027" width="8" style="25" bestFit="1" customWidth="1"/>
    <col min="2028" max="2028" width="5" style="25" bestFit="1" customWidth="1"/>
    <col min="2029" max="2029" width="8" style="25" bestFit="1" customWidth="1"/>
    <col min="2030" max="2030" width="5" style="25" bestFit="1" customWidth="1"/>
    <col min="2031" max="2031" width="8" style="25" bestFit="1" customWidth="1"/>
    <col min="2032" max="2032" width="5" style="25" bestFit="1" customWidth="1"/>
    <col min="2033" max="2034" width="9" style="25" bestFit="1" customWidth="1"/>
    <col min="2035" max="2035" width="8" style="25" bestFit="1" customWidth="1"/>
    <col min="2036" max="2036" width="5" style="25" bestFit="1" customWidth="1"/>
    <col min="2037" max="2037" width="9" style="25" bestFit="1" customWidth="1"/>
    <col min="2038" max="2038" width="5" style="25" bestFit="1" customWidth="1"/>
    <col min="2039" max="2039" width="8" style="25" bestFit="1" customWidth="1"/>
    <col min="2040" max="2040" width="5" style="25" bestFit="1" customWidth="1"/>
    <col min="2041" max="2042" width="8" style="25" bestFit="1" customWidth="1"/>
    <col min="2043" max="2043" width="5" style="25" bestFit="1" customWidth="1"/>
    <col min="2044" max="2044" width="9" style="25" bestFit="1" customWidth="1"/>
    <col min="2045" max="2045" width="7" style="25" bestFit="1" customWidth="1"/>
    <col min="2046" max="2050" width="5" style="25" bestFit="1" customWidth="1"/>
    <col min="2051" max="2051" width="7" style="25" bestFit="1" customWidth="1"/>
    <col min="2052" max="2053" width="8" style="25" bestFit="1" customWidth="1"/>
    <col min="2054" max="2054" width="7" style="25" bestFit="1" customWidth="1"/>
    <col min="2055" max="2055" width="5" style="25" bestFit="1" customWidth="1"/>
    <col min="2056" max="2056" width="9" style="25" bestFit="1" customWidth="1"/>
    <col min="2057" max="2057" width="5" style="25" bestFit="1" customWidth="1"/>
    <col min="2058" max="2058" width="8" style="25" bestFit="1" customWidth="1"/>
    <col min="2059" max="2059" width="5" style="25" bestFit="1" customWidth="1"/>
    <col min="2060" max="2061" width="8" style="25" bestFit="1" customWidth="1"/>
    <col min="2062" max="2062" width="7" style="25" bestFit="1" customWidth="1"/>
    <col min="2063" max="2068" width="5" style="25" bestFit="1" customWidth="1"/>
    <col min="2069" max="2069" width="7" style="25" bestFit="1" customWidth="1"/>
    <col min="2070" max="2071" width="5" style="25" bestFit="1" customWidth="1"/>
    <col min="2072" max="2072" width="9" style="25" bestFit="1" customWidth="1"/>
    <col min="2073" max="2073" width="5" style="25" bestFit="1" customWidth="1"/>
    <col min="2074" max="2074" width="7" style="25" bestFit="1" customWidth="1"/>
    <col min="2075" max="2076" width="5" style="25" bestFit="1" customWidth="1"/>
    <col min="2077" max="2077" width="7" style="25" bestFit="1" customWidth="1"/>
    <col min="2078" max="2078" width="8" style="25" bestFit="1" customWidth="1"/>
    <col min="2079" max="2080" width="5" style="25" bestFit="1" customWidth="1"/>
    <col min="2081" max="2081" width="7" style="25" bestFit="1" customWidth="1"/>
    <col min="2082" max="2082" width="8" style="25" bestFit="1" customWidth="1"/>
    <col min="2083" max="2083" width="7" style="25" bestFit="1" customWidth="1"/>
    <col min="2084" max="2085" width="5" style="25" bestFit="1" customWidth="1"/>
    <col min="2086" max="2087" width="8" style="25" bestFit="1" customWidth="1"/>
    <col min="2088" max="2088" width="5" style="25" bestFit="1" customWidth="1"/>
    <col min="2089" max="2089" width="8" style="25" bestFit="1" customWidth="1"/>
    <col min="2090" max="2090" width="5" style="25" bestFit="1" customWidth="1"/>
    <col min="2091" max="2091" width="7" style="25" bestFit="1" customWidth="1"/>
    <col min="2092" max="2095" width="5" style="25" bestFit="1" customWidth="1"/>
    <col min="2096" max="2098" width="8" style="25" bestFit="1" customWidth="1"/>
    <col min="2099" max="2100" width="5" style="25" bestFit="1" customWidth="1"/>
    <col min="2101" max="2101" width="8" style="25" bestFit="1" customWidth="1"/>
    <col min="2102" max="2102" width="5" style="25" bestFit="1" customWidth="1"/>
    <col min="2103" max="2104" width="7" style="25" bestFit="1" customWidth="1"/>
    <col min="2105" max="2105" width="8" style="25" bestFit="1" customWidth="1"/>
    <col min="2106" max="2106" width="5" style="25" bestFit="1" customWidth="1"/>
    <col min="2107" max="2111" width="8" style="25" bestFit="1" customWidth="1"/>
    <col min="2112" max="2112" width="7" style="25" bestFit="1" customWidth="1"/>
    <col min="2113" max="2113" width="5" style="25" bestFit="1" customWidth="1"/>
    <col min="2114" max="2114" width="8" style="25" bestFit="1" customWidth="1"/>
    <col min="2115" max="2115" width="5" style="25" bestFit="1" customWidth="1"/>
    <col min="2116" max="2116" width="7" style="25" bestFit="1" customWidth="1"/>
    <col min="2117" max="2118" width="5" style="25" bestFit="1" customWidth="1"/>
    <col min="2119" max="2120" width="7" style="25" bestFit="1" customWidth="1"/>
    <col min="2121" max="2122" width="5" style="25" bestFit="1" customWidth="1"/>
    <col min="2123" max="2123" width="7" style="25" bestFit="1" customWidth="1"/>
    <col min="2124" max="2124" width="8" style="25" bestFit="1" customWidth="1"/>
    <col min="2125" max="2125" width="5" style="25" bestFit="1" customWidth="1"/>
    <col min="2126" max="2126" width="8" style="25" bestFit="1" customWidth="1"/>
    <col min="2127" max="2127" width="5" style="25" bestFit="1" customWidth="1"/>
    <col min="2128" max="2129" width="7" style="25" bestFit="1" customWidth="1"/>
    <col min="2130" max="2130" width="8" style="25" bestFit="1" customWidth="1"/>
    <col min="2131" max="2132" width="5" style="25" bestFit="1" customWidth="1"/>
    <col min="2133" max="2133" width="8" style="25" bestFit="1" customWidth="1"/>
    <col min="2134" max="2134" width="5" style="25" bestFit="1" customWidth="1"/>
    <col min="2135" max="2135" width="7" style="25" bestFit="1" customWidth="1"/>
    <col min="2136" max="2136" width="5" style="25" bestFit="1" customWidth="1"/>
    <col min="2137" max="2137" width="8" style="25" bestFit="1" customWidth="1"/>
    <col min="2138" max="2138" width="5" style="25" bestFit="1" customWidth="1"/>
    <col min="2139" max="2139" width="9" style="25" bestFit="1" customWidth="1"/>
    <col min="2140" max="2141" width="8" style="25" bestFit="1" customWidth="1"/>
    <col min="2142" max="2142" width="7" style="25" bestFit="1" customWidth="1"/>
    <col min="2143" max="2143" width="5" style="25" bestFit="1" customWidth="1"/>
    <col min="2144" max="2144" width="7" style="25" bestFit="1" customWidth="1"/>
    <col min="2145" max="2145" width="5" style="25" bestFit="1" customWidth="1"/>
    <col min="2146" max="2146" width="8" style="25" bestFit="1" customWidth="1"/>
    <col min="2147" max="2147" width="7" style="25" bestFit="1" customWidth="1"/>
    <col min="2148" max="2148" width="8" style="25" bestFit="1" customWidth="1"/>
    <col min="2149" max="2150" width="5" style="25" bestFit="1" customWidth="1"/>
    <col min="2151" max="2151" width="7" style="25" bestFit="1" customWidth="1"/>
    <col min="2152" max="2154" width="8" style="25" bestFit="1" customWidth="1"/>
    <col min="2155" max="2157" width="5" style="25" bestFit="1" customWidth="1"/>
    <col min="2158" max="2158" width="7" style="25" bestFit="1" customWidth="1"/>
    <col min="2159" max="2161" width="8" style="25" bestFit="1" customWidth="1"/>
    <col min="2162" max="2166" width="5" style="25" bestFit="1" customWidth="1"/>
    <col min="2167" max="2167" width="7" style="25" bestFit="1" customWidth="1"/>
    <col min="2168" max="2169" width="8" style="25" bestFit="1" customWidth="1"/>
    <col min="2170" max="2170" width="5" style="25" bestFit="1" customWidth="1"/>
    <col min="2171" max="2172" width="8" style="25" bestFit="1" customWidth="1"/>
    <col min="2173" max="2173" width="5" style="25" bestFit="1" customWidth="1"/>
    <col min="2174" max="2174" width="8" style="25" bestFit="1" customWidth="1"/>
    <col min="2175" max="2175" width="7" style="25" bestFit="1" customWidth="1"/>
    <col min="2176" max="2176" width="5" style="25" bestFit="1" customWidth="1"/>
    <col min="2177" max="2180" width="8" style="25" bestFit="1" customWidth="1"/>
    <col min="2181" max="2181" width="7" style="25" bestFit="1" customWidth="1"/>
    <col min="2182" max="2182" width="8" style="25" bestFit="1" customWidth="1"/>
    <col min="2183" max="2183" width="5" style="25" bestFit="1" customWidth="1"/>
    <col min="2184" max="2185" width="8" style="25" bestFit="1" customWidth="1"/>
    <col min="2186" max="2186" width="5" style="25" bestFit="1" customWidth="1"/>
    <col min="2187" max="2188" width="8" style="25" bestFit="1" customWidth="1"/>
    <col min="2189" max="2189" width="5" style="25" bestFit="1" customWidth="1"/>
    <col min="2190" max="2190" width="7" style="25" bestFit="1" customWidth="1"/>
    <col min="2191" max="2191" width="5" style="25" bestFit="1" customWidth="1"/>
    <col min="2192" max="2192" width="8" style="25" bestFit="1" customWidth="1"/>
    <col min="2193" max="2193" width="7" style="25" bestFit="1" customWidth="1"/>
    <col min="2194" max="2194" width="5" style="25" bestFit="1" customWidth="1"/>
    <col min="2195" max="2195" width="7" style="25" bestFit="1" customWidth="1"/>
    <col min="2196" max="2199" width="5" style="25" bestFit="1" customWidth="1"/>
    <col min="2200" max="2200" width="8" style="25" bestFit="1" customWidth="1"/>
    <col min="2201" max="2202" width="5" style="25" bestFit="1" customWidth="1"/>
    <col min="2203" max="2203" width="8" style="25" bestFit="1" customWidth="1"/>
    <col min="2204" max="2204" width="5" style="25" bestFit="1" customWidth="1"/>
    <col min="2205" max="2205" width="8" style="25" bestFit="1" customWidth="1"/>
    <col min="2206" max="2206" width="5" style="25" bestFit="1" customWidth="1"/>
    <col min="2207" max="2207" width="8" style="25" bestFit="1" customWidth="1"/>
    <col min="2208" max="2208" width="5" style="25" bestFit="1" customWidth="1"/>
    <col min="2209" max="2209" width="8" style="25" bestFit="1" customWidth="1"/>
    <col min="2210" max="2210" width="7" style="25" bestFit="1" customWidth="1"/>
    <col min="2211" max="2211" width="8" style="25" bestFit="1" customWidth="1"/>
    <col min="2212" max="2212" width="5" style="25" bestFit="1" customWidth="1"/>
    <col min="2213" max="2213" width="7" style="25" bestFit="1" customWidth="1"/>
    <col min="2214" max="2215" width="8" style="25" bestFit="1" customWidth="1"/>
    <col min="2216" max="2216" width="5" style="25" bestFit="1" customWidth="1"/>
    <col min="2217" max="2221" width="8" style="25" bestFit="1" customWidth="1"/>
    <col min="2222" max="2222" width="7" style="25" bestFit="1" customWidth="1"/>
    <col min="2223" max="2223" width="8" style="25" bestFit="1" customWidth="1"/>
    <col min="2224" max="2224" width="7" style="25" bestFit="1" customWidth="1"/>
    <col min="2225" max="2227" width="8" style="25" bestFit="1" customWidth="1"/>
    <col min="2228" max="2229" width="7" style="25" bestFit="1" customWidth="1"/>
    <col min="2230" max="2230" width="5" style="25" bestFit="1" customWidth="1"/>
    <col min="2231" max="2231" width="8" style="25" bestFit="1" customWidth="1"/>
    <col min="2232" max="2232" width="5" style="25" bestFit="1" customWidth="1"/>
    <col min="2233" max="2235" width="8" style="25" bestFit="1" customWidth="1"/>
    <col min="2236" max="2240" width="5" style="25" bestFit="1" customWidth="1"/>
    <col min="2241" max="2241" width="8" style="25" bestFit="1" customWidth="1"/>
    <col min="2242" max="2242" width="5" style="25" bestFit="1" customWidth="1"/>
    <col min="2243" max="2243" width="8" style="25" bestFit="1" customWidth="1"/>
    <col min="2244" max="2244" width="5" style="25" bestFit="1" customWidth="1"/>
    <col min="2245" max="2245" width="8" style="25" bestFit="1" customWidth="1"/>
    <col min="2246" max="2246" width="7" style="25" bestFit="1" customWidth="1"/>
    <col min="2247" max="2251" width="5" style="25" bestFit="1" customWidth="1"/>
    <col min="2252" max="2253" width="8" style="25" bestFit="1" customWidth="1"/>
    <col min="2254" max="2254" width="5" style="25" bestFit="1" customWidth="1"/>
    <col min="2255" max="2255" width="8" style="25" bestFit="1" customWidth="1"/>
    <col min="2256" max="2265" width="5" style="25" bestFit="1" customWidth="1"/>
    <col min="2266" max="2266" width="8" style="25" bestFit="1" customWidth="1"/>
    <col min="2267" max="2267" width="7" style="25" bestFit="1" customWidth="1"/>
    <col min="2268" max="2268" width="5" style="25" bestFit="1" customWidth="1"/>
    <col min="2269" max="2269" width="8" style="25" bestFit="1" customWidth="1"/>
    <col min="2270" max="2270" width="7" style="25" bestFit="1" customWidth="1"/>
    <col min="2271" max="2271" width="5" style="25" bestFit="1" customWidth="1"/>
    <col min="2272" max="2272" width="8" style="25" bestFit="1" customWidth="1"/>
    <col min="2273" max="2275" width="5" style="25" bestFit="1" customWidth="1"/>
    <col min="2276" max="2276" width="8" style="25" bestFit="1" customWidth="1"/>
    <col min="2277" max="2278" width="5" style="25" bestFit="1" customWidth="1"/>
    <col min="2279" max="2279" width="8" style="25" bestFit="1" customWidth="1"/>
    <col min="2280" max="2281" width="5" style="25" bestFit="1" customWidth="1"/>
    <col min="2282" max="2282" width="8" style="25" bestFit="1" customWidth="1"/>
    <col min="2283" max="2284" width="7" style="25" bestFit="1" customWidth="1"/>
    <col min="2285" max="2287" width="5" style="25" bestFit="1" customWidth="1"/>
    <col min="2288" max="2290" width="8" style="25" bestFit="1" customWidth="1"/>
    <col min="2291" max="2291" width="5" style="25" bestFit="1" customWidth="1"/>
    <col min="2292" max="2292" width="8" style="25" bestFit="1" customWidth="1"/>
    <col min="2293" max="2299" width="5" style="25" bestFit="1" customWidth="1"/>
    <col min="2300" max="2300" width="8" style="25" bestFit="1" customWidth="1"/>
    <col min="2301" max="2308" width="5" style="25" bestFit="1" customWidth="1"/>
    <col min="2309" max="2309" width="8" style="25" bestFit="1" customWidth="1"/>
    <col min="2310" max="2313" width="5" style="25" bestFit="1" customWidth="1"/>
    <col min="2314" max="2314" width="8" style="25" bestFit="1" customWidth="1"/>
    <col min="2315" max="2320" width="5" style="25" bestFit="1" customWidth="1"/>
    <col min="2321" max="2321" width="8" style="25" bestFit="1" customWidth="1"/>
    <col min="2322" max="2324" width="5" style="25" bestFit="1" customWidth="1"/>
    <col min="2325" max="2325" width="8" style="25" bestFit="1" customWidth="1"/>
    <col min="2326" max="2327" width="5" style="25" bestFit="1" customWidth="1"/>
    <col min="2328" max="2328" width="7" style="25" bestFit="1" customWidth="1"/>
    <col min="2329" max="2329" width="5" style="25" bestFit="1" customWidth="1"/>
    <col min="2330" max="2330" width="7" style="25" bestFit="1" customWidth="1"/>
    <col min="2331" max="2331" width="5" style="25" bestFit="1" customWidth="1"/>
    <col min="2332" max="2333" width="8" style="25" bestFit="1" customWidth="1"/>
    <col min="2334" max="2336" width="5" style="25" bestFit="1" customWidth="1"/>
    <col min="2337" max="2337" width="8" style="25" bestFit="1" customWidth="1"/>
    <col min="2338" max="2338" width="5" style="25" bestFit="1" customWidth="1"/>
    <col min="2339" max="2339" width="8" style="25" bestFit="1" customWidth="1"/>
    <col min="2340" max="2340" width="5" style="25" bestFit="1" customWidth="1"/>
    <col min="2341" max="2341" width="8" style="25" bestFit="1" customWidth="1"/>
    <col min="2342" max="2343" width="5" style="25" bestFit="1" customWidth="1"/>
    <col min="2344" max="2344" width="8" style="25" bestFit="1" customWidth="1"/>
    <col min="2345" max="2346" width="5" style="25" bestFit="1" customWidth="1"/>
    <col min="2347" max="2347" width="7" style="25" bestFit="1" customWidth="1"/>
    <col min="2348" max="2348" width="5" style="25" bestFit="1" customWidth="1"/>
    <col min="2349" max="2349" width="7" style="25" bestFit="1" customWidth="1"/>
    <col min="2350" max="2352" width="5" style="25" bestFit="1" customWidth="1"/>
    <col min="2353" max="2353" width="8" style="25" bestFit="1" customWidth="1"/>
    <col min="2354" max="2354" width="5" style="25" bestFit="1" customWidth="1"/>
    <col min="2355" max="2355" width="8" style="25" bestFit="1" customWidth="1"/>
    <col min="2356" max="2357" width="5" style="25" bestFit="1" customWidth="1"/>
    <col min="2358" max="2358" width="8" style="25" bestFit="1" customWidth="1"/>
    <col min="2359" max="2359" width="5" style="25" bestFit="1" customWidth="1"/>
    <col min="2360" max="2360" width="8" style="25" bestFit="1" customWidth="1"/>
    <col min="2361" max="2361" width="5" style="25" bestFit="1" customWidth="1"/>
    <col min="2362" max="2362" width="8" style="25" bestFit="1" customWidth="1"/>
    <col min="2363" max="2366" width="5" style="25" bestFit="1" customWidth="1"/>
    <col min="2367" max="2367" width="8" style="25" bestFit="1" customWidth="1"/>
    <col min="2368" max="2386" width="5" style="25" bestFit="1" customWidth="1"/>
    <col min="2387" max="2387" width="8" style="25" bestFit="1" customWidth="1"/>
    <col min="2388" max="2389" width="5" style="25" bestFit="1" customWidth="1"/>
    <col min="2390" max="2390" width="7" style="25" bestFit="1" customWidth="1"/>
    <col min="2391" max="2392" width="5" style="25" bestFit="1" customWidth="1"/>
    <col min="2393" max="2393" width="8" style="25" bestFit="1" customWidth="1"/>
    <col min="2394" max="2394" width="5" style="25" bestFit="1" customWidth="1"/>
    <col min="2395" max="2395" width="8" style="25" bestFit="1" customWidth="1"/>
    <col min="2396" max="2396" width="5" style="25" bestFit="1" customWidth="1"/>
    <col min="2397" max="2397" width="9" style="25" bestFit="1" customWidth="1"/>
    <col min="2398" max="2401" width="5" style="25" bestFit="1" customWidth="1"/>
    <col min="2402" max="2402" width="8" style="25" bestFit="1" customWidth="1"/>
    <col min="2403" max="2403" width="7" style="25" bestFit="1" customWidth="1"/>
    <col min="2404" max="2404" width="8" style="25" bestFit="1" customWidth="1"/>
    <col min="2405" max="2405" width="7" style="25" bestFit="1" customWidth="1"/>
    <col min="2406" max="2406" width="8" style="25" bestFit="1" customWidth="1"/>
    <col min="2407" max="2409" width="5" style="25" bestFit="1" customWidth="1"/>
    <col min="2410" max="2410" width="8" style="25" bestFit="1" customWidth="1"/>
    <col min="2411" max="2412" width="5" style="25" bestFit="1" customWidth="1"/>
    <col min="2413" max="2413" width="7" style="25" bestFit="1" customWidth="1"/>
    <col min="2414" max="2414" width="5" style="25" bestFit="1" customWidth="1"/>
    <col min="2415" max="2415" width="7" style="25" bestFit="1" customWidth="1"/>
    <col min="2416" max="2416" width="8" style="25" bestFit="1" customWidth="1"/>
    <col min="2417" max="2419" width="5" style="25" bestFit="1" customWidth="1"/>
    <col min="2420" max="2420" width="7" style="25" bestFit="1" customWidth="1"/>
    <col min="2421" max="2421" width="8" style="25" bestFit="1" customWidth="1"/>
    <col min="2422" max="2422" width="5" style="25" bestFit="1" customWidth="1"/>
    <col min="2423" max="2423" width="8" style="25" bestFit="1" customWidth="1"/>
    <col min="2424" max="2424" width="5" style="25" bestFit="1" customWidth="1"/>
    <col min="2425" max="2425" width="8" style="25" bestFit="1" customWidth="1"/>
    <col min="2426" max="2426" width="5" style="25" bestFit="1" customWidth="1"/>
    <col min="2427" max="2427" width="8" style="25" bestFit="1" customWidth="1"/>
    <col min="2428" max="2431" width="5" style="25" bestFit="1" customWidth="1"/>
    <col min="2432" max="2433" width="8" style="25" bestFit="1" customWidth="1"/>
    <col min="2434" max="2434" width="5" style="25" bestFit="1" customWidth="1"/>
    <col min="2435" max="2435" width="7" style="25" bestFit="1" customWidth="1"/>
    <col min="2436" max="2437" width="5" style="25" bestFit="1" customWidth="1"/>
    <col min="2438" max="2438" width="7" style="25" bestFit="1" customWidth="1"/>
    <col min="2439" max="2439" width="5" style="25" bestFit="1" customWidth="1"/>
    <col min="2440" max="2441" width="8" style="25" bestFit="1" customWidth="1"/>
    <col min="2442" max="2445" width="5" style="25" bestFit="1" customWidth="1"/>
    <col min="2446" max="2447" width="8" style="25" bestFit="1" customWidth="1"/>
    <col min="2448" max="2448" width="5" style="25" bestFit="1" customWidth="1"/>
    <col min="2449" max="2449" width="7" style="25" bestFit="1" customWidth="1"/>
    <col min="2450" max="2451" width="5" style="25" bestFit="1" customWidth="1"/>
    <col min="2452" max="2452" width="8" style="25" bestFit="1" customWidth="1"/>
    <col min="2453" max="2456" width="5" style="25" bestFit="1" customWidth="1"/>
    <col min="2457" max="2459" width="8" style="25" bestFit="1" customWidth="1"/>
    <col min="2460" max="2462" width="5" style="25" bestFit="1" customWidth="1"/>
    <col min="2463" max="2463" width="8" style="25" bestFit="1" customWidth="1"/>
    <col min="2464" max="2464" width="5" style="25" bestFit="1" customWidth="1"/>
    <col min="2465" max="2465" width="8" style="25" bestFit="1" customWidth="1"/>
    <col min="2466" max="2466" width="5" style="25" bestFit="1" customWidth="1"/>
    <col min="2467" max="2467" width="8" style="25" bestFit="1" customWidth="1"/>
    <col min="2468" max="2468" width="5" style="25" bestFit="1" customWidth="1"/>
    <col min="2469" max="2469" width="8" style="25" bestFit="1" customWidth="1"/>
    <col min="2470" max="2472" width="5" style="25" bestFit="1" customWidth="1"/>
    <col min="2473" max="2473" width="8" style="25" bestFit="1" customWidth="1"/>
    <col min="2474" max="2474" width="7" style="25" bestFit="1" customWidth="1"/>
    <col min="2475" max="2475" width="8" style="25" bestFit="1" customWidth="1"/>
    <col min="2476" max="2477" width="5" style="25" bestFit="1" customWidth="1"/>
    <col min="2478" max="2478" width="9" style="25" bestFit="1" customWidth="1"/>
    <col min="2479" max="2480" width="6" style="25" bestFit="1" customWidth="1"/>
    <col min="2481" max="2481" width="9" style="25" bestFit="1" customWidth="1"/>
    <col min="2482" max="2482" width="6" style="25" bestFit="1" customWidth="1"/>
    <col min="2483" max="2483" width="8" style="25" bestFit="1" customWidth="1"/>
    <col min="2484" max="2484" width="6" style="25" bestFit="1" customWidth="1"/>
    <col min="2485" max="2485" width="8" style="25" bestFit="1" customWidth="1"/>
    <col min="2486" max="2486" width="6" style="25" bestFit="1" customWidth="1"/>
    <col min="2487" max="2487" width="8" style="25" bestFit="1" customWidth="1"/>
    <col min="2488" max="2488" width="9" style="25" bestFit="1" customWidth="1"/>
    <col min="2489" max="2489" width="6" style="25" bestFit="1" customWidth="1"/>
    <col min="2490" max="2490" width="9" style="25" bestFit="1" customWidth="1"/>
    <col min="2491" max="2493" width="6" style="25" bestFit="1" customWidth="1"/>
    <col min="2494" max="2494" width="8" style="25" bestFit="1" customWidth="1"/>
    <col min="2495" max="2497" width="9" style="25" bestFit="1" customWidth="1"/>
    <col min="2498" max="2498" width="12.42578125" style="25" bestFit="1" customWidth="1"/>
    <col min="2499" max="2499" width="5.85546875" style="25" bestFit="1" customWidth="1"/>
    <col min="2500" max="2501" width="4" style="25" bestFit="1" customWidth="1"/>
    <col min="2502" max="2502" width="7" style="25" bestFit="1" customWidth="1"/>
    <col min="2503" max="2505" width="4" style="25" bestFit="1" customWidth="1"/>
    <col min="2506" max="2509" width="5" style="25" bestFit="1" customWidth="1"/>
    <col min="2510" max="2511" width="7" style="25" bestFit="1" customWidth="1"/>
    <col min="2512" max="2513" width="5" style="25" bestFit="1" customWidth="1"/>
    <col min="2514" max="2514" width="8" style="25" bestFit="1" customWidth="1"/>
    <col min="2515" max="2515" width="7" style="25" bestFit="1" customWidth="1"/>
    <col min="2516" max="2518" width="8" style="25" bestFit="1" customWidth="1"/>
    <col min="2519" max="2519" width="5" style="25" bestFit="1" customWidth="1"/>
    <col min="2520" max="2520" width="8" style="25" bestFit="1" customWidth="1"/>
    <col min="2521" max="2521" width="5" style="25" bestFit="1" customWidth="1"/>
    <col min="2522" max="2522" width="7" style="25" bestFit="1" customWidth="1"/>
    <col min="2523" max="2525" width="5" style="25" bestFit="1" customWidth="1"/>
    <col min="2526" max="2526" width="8" style="25" bestFit="1" customWidth="1"/>
    <col min="2527" max="2527" width="5" style="25" bestFit="1" customWidth="1"/>
    <col min="2528" max="2528" width="8" style="25" bestFit="1" customWidth="1"/>
    <col min="2529" max="2529" width="5" style="25" bestFit="1" customWidth="1"/>
    <col min="2530" max="2530" width="8" style="25" bestFit="1" customWidth="1"/>
    <col min="2531" max="2531" width="5" style="25" bestFit="1" customWidth="1"/>
    <col min="2532" max="2533" width="9" style="25" bestFit="1" customWidth="1"/>
    <col min="2534" max="2534" width="8" style="25" bestFit="1" customWidth="1"/>
    <col min="2535" max="2535" width="5" style="25" bestFit="1" customWidth="1"/>
    <col min="2536" max="2536" width="9" style="25" bestFit="1" customWidth="1"/>
    <col min="2537" max="2537" width="5" style="25" bestFit="1" customWidth="1"/>
    <col min="2538" max="2538" width="8" style="25" bestFit="1" customWidth="1"/>
    <col min="2539" max="2539" width="5" style="25" bestFit="1" customWidth="1"/>
    <col min="2540" max="2541" width="8" style="25" bestFit="1" customWidth="1"/>
    <col min="2542" max="2542" width="5" style="25" bestFit="1" customWidth="1"/>
    <col min="2543" max="2543" width="9" style="25" bestFit="1" customWidth="1"/>
    <col min="2544" max="2544" width="7" style="25" bestFit="1" customWidth="1"/>
    <col min="2545" max="2549" width="5" style="25" bestFit="1" customWidth="1"/>
    <col min="2550" max="2550" width="7" style="25" bestFit="1" customWidth="1"/>
    <col min="2551" max="2552" width="8" style="25" bestFit="1" customWidth="1"/>
    <col min="2553" max="2553" width="7" style="25" bestFit="1" customWidth="1"/>
    <col min="2554" max="2554" width="5" style="25" bestFit="1" customWidth="1"/>
    <col min="2555" max="2555" width="9" style="25" bestFit="1" customWidth="1"/>
    <col min="2556" max="2556" width="5" style="25" bestFit="1" customWidth="1"/>
    <col min="2557" max="2557" width="8" style="25" bestFit="1" customWidth="1"/>
    <col min="2558" max="2558" width="5" style="25" bestFit="1" customWidth="1"/>
    <col min="2559" max="2560" width="8" style="25" bestFit="1" customWidth="1"/>
    <col min="2561" max="2561" width="7" style="25" bestFit="1" customWidth="1"/>
    <col min="2562" max="2567" width="5" style="25" bestFit="1" customWidth="1"/>
    <col min="2568" max="2568" width="7" style="25" bestFit="1" customWidth="1"/>
    <col min="2569" max="2570" width="5" style="25" bestFit="1" customWidth="1"/>
    <col min="2571" max="2571" width="9" style="25" bestFit="1" customWidth="1"/>
    <col min="2572" max="2572" width="5" style="25" bestFit="1" customWidth="1"/>
    <col min="2573" max="2573" width="7" style="25" bestFit="1" customWidth="1"/>
    <col min="2574" max="2575" width="5" style="25" bestFit="1" customWidth="1"/>
    <col min="2576" max="2576" width="7" style="25" bestFit="1" customWidth="1"/>
    <col min="2577" max="2577" width="8" style="25" bestFit="1" customWidth="1"/>
    <col min="2578" max="2579" width="5" style="25" bestFit="1" customWidth="1"/>
    <col min="2580" max="2580" width="7" style="25" bestFit="1" customWidth="1"/>
    <col min="2581" max="2581" width="8" style="25" bestFit="1" customWidth="1"/>
    <col min="2582" max="2582" width="7" style="25" bestFit="1" customWidth="1"/>
    <col min="2583" max="2584" width="5" style="25" bestFit="1" customWidth="1"/>
    <col min="2585" max="2586" width="8" style="25" bestFit="1" customWidth="1"/>
    <col min="2587" max="2587" width="5" style="25" bestFit="1" customWidth="1"/>
    <col min="2588" max="2588" width="8" style="25" bestFit="1" customWidth="1"/>
    <col min="2589" max="2589" width="5" style="25" bestFit="1" customWidth="1"/>
    <col min="2590" max="2590" width="7" style="25" bestFit="1" customWidth="1"/>
    <col min="2591" max="2594" width="5" style="25" bestFit="1" customWidth="1"/>
    <col min="2595" max="2597" width="8" style="25" bestFit="1" customWidth="1"/>
    <col min="2598" max="2599" width="5" style="25" bestFit="1" customWidth="1"/>
    <col min="2600" max="2600" width="8" style="25" bestFit="1" customWidth="1"/>
    <col min="2601" max="2601" width="5" style="25" bestFit="1" customWidth="1"/>
    <col min="2602" max="2603" width="7" style="25" bestFit="1" customWidth="1"/>
    <col min="2604" max="2604" width="8" style="25" bestFit="1" customWidth="1"/>
    <col min="2605" max="2605" width="5" style="25" bestFit="1" customWidth="1"/>
    <col min="2606" max="2610" width="8" style="25" bestFit="1" customWidth="1"/>
    <col min="2611" max="2611" width="7" style="25" bestFit="1" customWidth="1"/>
    <col min="2612" max="2612" width="5" style="25" bestFit="1" customWidth="1"/>
    <col min="2613" max="2613" width="8" style="25" bestFit="1" customWidth="1"/>
    <col min="2614" max="2614" width="5" style="25" bestFit="1" customWidth="1"/>
    <col min="2615" max="2615" width="7" style="25" bestFit="1" customWidth="1"/>
    <col min="2616" max="2617" width="5" style="25" bestFit="1" customWidth="1"/>
    <col min="2618" max="2619" width="7" style="25" bestFit="1" customWidth="1"/>
    <col min="2620" max="2621" width="5" style="25" bestFit="1" customWidth="1"/>
    <col min="2622" max="2622" width="7" style="25" bestFit="1" customWidth="1"/>
    <col min="2623" max="2623" width="8" style="25" bestFit="1" customWidth="1"/>
    <col min="2624" max="2624" width="5" style="25" bestFit="1" customWidth="1"/>
    <col min="2625" max="2625" width="8" style="25" bestFit="1" customWidth="1"/>
    <col min="2626" max="2626" width="5" style="25" bestFit="1" customWidth="1"/>
    <col min="2627" max="2628" width="7" style="25" bestFit="1" customWidth="1"/>
    <col min="2629" max="2629" width="8" style="25" bestFit="1" customWidth="1"/>
    <col min="2630" max="2631" width="5" style="25" bestFit="1" customWidth="1"/>
    <col min="2632" max="2632" width="8" style="25" bestFit="1" customWidth="1"/>
    <col min="2633" max="2633" width="5" style="25" bestFit="1" customWidth="1"/>
    <col min="2634" max="2634" width="7" style="25" bestFit="1" customWidth="1"/>
    <col min="2635" max="2635" width="5" style="25" bestFit="1" customWidth="1"/>
    <col min="2636" max="2636" width="8" style="25" bestFit="1" customWidth="1"/>
    <col min="2637" max="2637" width="5" style="25" bestFit="1" customWidth="1"/>
    <col min="2638" max="2638" width="9" style="25" bestFit="1" customWidth="1"/>
    <col min="2639" max="2640" width="8" style="25" bestFit="1" customWidth="1"/>
    <col min="2641" max="2641" width="7" style="25" bestFit="1" customWidth="1"/>
    <col min="2642" max="2642" width="5" style="25" bestFit="1" customWidth="1"/>
    <col min="2643" max="2643" width="7" style="25" bestFit="1" customWidth="1"/>
    <col min="2644" max="2644" width="5" style="25" bestFit="1" customWidth="1"/>
    <col min="2645" max="2645" width="8" style="25" bestFit="1" customWidth="1"/>
    <col min="2646" max="2646" width="7" style="25" bestFit="1" customWidth="1"/>
    <col min="2647" max="2647" width="8" style="25" bestFit="1" customWidth="1"/>
    <col min="2648" max="2649" width="5" style="25" bestFit="1" customWidth="1"/>
    <col min="2650" max="2650" width="7" style="25" bestFit="1" customWidth="1"/>
    <col min="2651" max="2653" width="8" style="25" bestFit="1" customWidth="1"/>
    <col min="2654" max="2656" width="5" style="25" bestFit="1" customWidth="1"/>
    <col min="2657" max="2657" width="7" style="25" bestFit="1" customWidth="1"/>
    <col min="2658" max="2660" width="8" style="25" bestFit="1" customWidth="1"/>
    <col min="2661" max="2665" width="5" style="25" bestFit="1" customWidth="1"/>
    <col min="2666" max="2666" width="7" style="25" bestFit="1" customWidth="1"/>
    <col min="2667" max="2668" width="8" style="25" bestFit="1" customWidth="1"/>
    <col min="2669" max="2669" width="5" style="25" bestFit="1" customWidth="1"/>
    <col min="2670" max="2671" width="8" style="25" bestFit="1" customWidth="1"/>
    <col min="2672" max="2672" width="5" style="25" bestFit="1" customWidth="1"/>
    <col min="2673" max="2673" width="8" style="25" bestFit="1" customWidth="1"/>
    <col min="2674" max="2674" width="7" style="25" bestFit="1" customWidth="1"/>
    <col min="2675" max="2675" width="5" style="25" bestFit="1" customWidth="1"/>
    <col min="2676" max="2679" width="8" style="25" bestFit="1" customWidth="1"/>
    <col min="2680" max="2680" width="7" style="25" bestFit="1" customWidth="1"/>
    <col min="2681" max="2681" width="8" style="25" bestFit="1" customWidth="1"/>
    <col min="2682" max="2682" width="5" style="25" bestFit="1" customWidth="1"/>
    <col min="2683" max="2684" width="8" style="25" bestFit="1" customWidth="1"/>
    <col min="2685" max="2685" width="5" style="25" bestFit="1" customWidth="1"/>
    <col min="2686" max="2687" width="8" style="25" bestFit="1" customWidth="1"/>
    <col min="2688" max="2688" width="5" style="25" bestFit="1" customWidth="1"/>
    <col min="2689" max="2689" width="7" style="25" bestFit="1" customWidth="1"/>
    <col min="2690" max="2690" width="5" style="25" bestFit="1" customWidth="1"/>
    <col min="2691" max="2691" width="8" style="25" bestFit="1" customWidth="1"/>
    <col min="2692" max="2692" width="7" style="25" bestFit="1" customWidth="1"/>
    <col min="2693" max="2693" width="5" style="25" bestFit="1" customWidth="1"/>
    <col min="2694" max="2694" width="7" style="25" bestFit="1" customWidth="1"/>
    <col min="2695" max="2698" width="5" style="25" bestFit="1" customWidth="1"/>
    <col min="2699" max="2699" width="8" style="25" bestFit="1" customWidth="1"/>
    <col min="2700" max="2701" width="5" style="25" bestFit="1" customWidth="1"/>
    <col min="2702" max="2702" width="8" style="25" bestFit="1" customWidth="1"/>
    <col min="2703" max="2703" width="5" style="25" bestFit="1" customWidth="1"/>
    <col min="2704" max="2704" width="8" style="25" bestFit="1" customWidth="1"/>
    <col min="2705" max="2705" width="5" style="25" bestFit="1" customWidth="1"/>
    <col min="2706" max="2706" width="8" style="25" bestFit="1" customWidth="1"/>
    <col min="2707" max="2707" width="5" style="25" bestFit="1" customWidth="1"/>
    <col min="2708" max="2708" width="8" style="25" bestFit="1" customWidth="1"/>
    <col min="2709" max="2709" width="7" style="25" bestFit="1" customWidth="1"/>
    <col min="2710" max="2710" width="8" style="25" bestFit="1" customWidth="1"/>
    <col min="2711" max="2711" width="5" style="25" bestFit="1" customWidth="1"/>
    <col min="2712" max="2712" width="7" style="25" bestFit="1" customWidth="1"/>
    <col min="2713" max="2714" width="8" style="25" bestFit="1" customWidth="1"/>
    <col min="2715" max="2715" width="5" style="25" bestFit="1" customWidth="1"/>
    <col min="2716" max="2720" width="8" style="25" bestFit="1" customWidth="1"/>
    <col min="2721" max="2721" width="7" style="25" bestFit="1" customWidth="1"/>
    <col min="2722" max="2722" width="8" style="25" bestFit="1" customWidth="1"/>
    <col min="2723" max="2723" width="7" style="25" bestFit="1" customWidth="1"/>
    <col min="2724" max="2726" width="8" style="25" bestFit="1" customWidth="1"/>
    <col min="2727" max="2728" width="7" style="25" bestFit="1" customWidth="1"/>
    <col min="2729" max="2729" width="5" style="25" bestFit="1" customWidth="1"/>
    <col min="2730" max="2730" width="8" style="25" bestFit="1" customWidth="1"/>
    <col min="2731" max="2731" width="5" style="25" bestFit="1" customWidth="1"/>
    <col min="2732" max="2734" width="8" style="25" bestFit="1" customWidth="1"/>
    <col min="2735" max="2739" width="5" style="25" bestFit="1" customWidth="1"/>
    <col min="2740" max="2740" width="8" style="25" bestFit="1" customWidth="1"/>
    <col min="2741" max="2741" width="5" style="25" bestFit="1" customWidth="1"/>
    <col min="2742" max="2742" width="8" style="25" bestFit="1" customWidth="1"/>
    <col min="2743" max="2743" width="5" style="25" bestFit="1" customWidth="1"/>
    <col min="2744" max="2744" width="8" style="25" bestFit="1" customWidth="1"/>
    <col min="2745" max="2745" width="7" style="25" bestFit="1" customWidth="1"/>
    <col min="2746" max="2750" width="5" style="25" bestFit="1" customWidth="1"/>
    <col min="2751" max="2752" width="8" style="25" bestFit="1" customWidth="1"/>
    <col min="2753" max="2753" width="5" style="25" bestFit="1" customWidth="1"/>
    <col min="2754" max="2754" width="8" style="25" bestFit="1" customWidth="1"/>
    <col min="2755" max="2764" width="5" style="25" bestFit="1" customWidth="1"/>
    <col min="2765" max="2765" width="8" style="25" bestFit="1" customWidth="1"/>
    <col min="2766" max="2766" width="7" style="25" bestFit="1" customWidth="1"/>
    <col min="2767" max="2767" width="5" style="25" bestFit="1" customWidth="1"/>
    <col min="2768" max="2768" width="8" style="25" bestFit="1" customWidth="1"/>
    <col min="2769" max="2769" width="7" style="25" bestFit="1" customWidth="1"/>
    <col min="2770" max="2770" width="5" style="25" bestFit="1" customWidth="1"/>
    <col min="2771" max="2771" width="8" style="25" bestFit="1" customWidth="1"/>
    <col min="2772" max="2774" width="5" style="25" bestFit="1" customWidth="1"/>
    <col min="2775" max="2775" width="8" style="25" bestFit="1" customWidth="1"/>
    <col min="2776" max="2777" width="5" style="25" bestFit="1" customWidth="1"/>
    <col min="2778" max="2778" width="8" style="25" bestFit="1" customWidth="1"/>
    <col min="2779" max="2780" width="5" style="25" bestFit="1" customWidth="1"/>
    <col min="2781" max="2781" width="8" style="25" bestFit="1" customWidth="1"/>
    <col min="2782" max="2783" width="7" style="25" bestFit="1" customWidth="1"/>
    <col min="2784" max="2786" width="5" style="25" bestFit="1" customWidth="1"/>
    <col min="2787" max="2789" width="8" style="25" bestFit="1" customWidth="1"/>
    <col min="2790" max="2790" width="5" style="25" bestFit="1" customWidth="1"/>
    <col min="2791" max="2791" width="8" style="25" bestFit="1" customWidth="1"/>
    <col min="2792" max="2798" width="5" style="25" bestFit="1" customWidth="1"/>
    <col min="2799" max="2799" width="8" style="25" bestFit="1" customWidth="1"/>
    <col min="2800" max="2807" width="5" style="25" bestFit="1" customWidth="1"/>
    <col min="2808" max="2808" width="8" style="25" bestFit="1" customWidth="1"/>
    <col min="2809" max="2812" width="5" style="25" bestFit="1" customWidth="1"/>
    <col min="2813" max="2813" width="8" style="25" bestFit="1" customWidth="1"/>
    <col min="2814" max="2819" width="5" style="25" bestFit="1" customWidth="1"/>
    <col min="2820" max="2820" width="8" style="25" bestFit="1" customWidth="1"/>
    <col min="2821" max="2823" width="5" style="25" bestFit="1" customWidth="1"/>
    <col min="2824" max="2824" width="8" style="25" bestFit="1" customWidth="1"/>
    <col min="2825" max="2826" width="5" style="25" bestFit="1" customWidth="1"/>
    <col min="2827" max="2827" width="7" style="25" bestFit="1" customWidth="1"/>
    <col min="2828" max="2828" width="5" style="25" bestFit="1" customWidth="1"/>
    <col min="2829" max="2829" width="7" style="25" bestFit="1" customWidth="1"/>
    <col min="2830" max="2830" width="5" style="25" bestFit="1" customWidth="1"/>
    <col min="2831" max="2832" width="8" style="25" bestFit="1" customWidth="1"/>
    <col min="2833" max="2835" width="5" style="25" bestFit="1" customWidth="1"/>
    <col min="2836" max="2836" width="8" style="25" bestFit="1" customWidth="1"/>
    <col min="2837" max="2837" width="5" style="25" bestFit="1" customWidth="1"/>
    <col min="2838" max="2838" width="8" style="25" bestFit="1" customWidth="1"/>
    <col min="2839" max="2839" width="5" style="25" bestFit="1" customWidth="1"/>
    <col min="2840" max="2840" width="8" style="25" bestFit="1" customWidth="1"/>
    <col min="2841" max="2842" width="5" style="25" bestFit="1" customWidth="1"/>
    <col min="2843" max="2843" width="8" style="25" bestFit="1" customWidth="1"/>
    <col min="2844" max="2845" width="5" style="25" bestFit="1" customWidth="1"/>
    <col min="2846" max="2846" width="7" style="25" bestFit="1" customWidth="1"/>
    <col min="2847" max="2847" width="5" style="25" bestFit="1" customWidth="1"/>
    <col min="2848" max="2848" width="7" style="25" bestFit="1" customWidth="1"/>
    <col min="2849" max="2851" width="5" style="25" bestFit="1" customWidth="1"/>
    <col min="2852" max="2852" width="8" style="25" bestFit="1" customWidth="1"/>
    <col min="2853" max="2853" width="5" style="25" bestFit="1" customWidth="1"/>
    <col min="2854" max="2854" width="8" style="25" bestFit="1" customWidth="1"/>
    <col min="2855" max="2856" width="5" style="25" bestFit="1" customWidth="1"/>
    <col min="2857" max="2857" width="8" style="25" bestFit="1" customWidth="1"/>
    <col min="2858" max="2858" width="5" style="25" bestFit="1" customWidth="1"/>
    <col min="2859" max="2859" width="8" style="25" bestFit="1" customWidth="1"/>
    <col min="2860" max="2860" width="5" style="25" bestFit="1" customWidth="1"/>
    <col min="2861" max="2861" width="8" style="25" bestFit="1" customWidth="1"/>
    <col min="2862" max="2865" width="5" style="25" bestFit="1" customWidth="1"/>
    <col min="2866" max="2866" width="8" style="25" bestFit="1" customWidth="1"/>
    <col min="2867" max="2885" width="5" style="25" bestFit="1" customWidth="1"/>
    <col min="2886" max="2886" width="8" style="25" bestFit="1" customWidth="1"/>
    <col min="2887" max="2888" width="5" style="25" bestFit="1" customWidth="1"/>
    <col min="2889" max="2889" width="7" style="25" bestFit="1" customWidth="1"/>
    <col min="2890" max="2891" width="5" style="25" bestFit="1" customWidth="1"/>
    <col min="2892" max="2892" width="8" style="25" bestFit="1" customWidth="1"/>
    <col min="2893" max="2893" width="5" style="25" bestFit="1" customWidth="1"/>
    <col min="2894" max="2894" width="8" style="25" bestFit="1" customWidth="1"/>
    <col min="2895" max="2895" width="5" style="25" bestFit="1" customWidth="1"/>
    <col min="2896" max="2896" width="9" style="25" bestFit="1" customWidth="1"/>
    <col min="2897" max="2900" width="5" style="25" bestFit="1" customWidth="1"/>
    <col min="2901" max="2901" width="8" style="25" bestFit="1" customWidth="1"/>
    <col min="2902" max="2902" width="7" style="25" bestFit="1" customWidth="1"/>
    <col min="2903" max="2903" width="8" style="25" bestFit="1" customWidth="1"/>
    <col min="2904" max="2904" width="7" style="25" bestFit="1" customWidth="1"/>
    <col min="2905" max="2905" width="8" style="25" bestFit="1" customWidth="1"/>
    <col min="2906" max="2908" width="5" style="25" bestFit="1" customWidth="1"/>
    <col min="2909" max="2909" width="8" style="25" bestFit="1" customWidth="1"/>
    <col min="2910" max="2911" width="5" style="25" bestFit="1" customWidth="1"/>
    <col min="2912" max="2912" width="7" style="25" bestFit="1" customWidth="1"/>
    <col min="2913" max="2913" width="5" style="25" bestFit="1" customWidth="1"/>
    <col min="2914" max="2914" width="7" style="25" bestFit="1" customWidth="1"/>
    <col min="2915" max="2915" width="8" style="25" bestFit="1" customWidth="1"/>
    <col min="2916" max="2918" width="5" style="25" bestFit="1" customWidth="1"/>
    <col min="2919" max="2919" width="7" style="25" bestFit="1" customWidth="1"/>
    <col min="2920" max="2920" width="8" style="25" bestFit="1" customWidth="1"/>
    <col min="2921" max="2921" width="5" style="25" bestFit="1" customWidth="1"/>
    <col min="2922" max="2922" width="8" style="25" bestFit="1" customWidth="1"/>
    <col min="2923" max="2923" width="5" style="25" bestFit="1" customWidth="1"/>
    <col min="2924" max="2924" width="8" style="25" bestFit="1" customWidth="1"/>
    <col min="2925" max="2925" width="5" style="25" bestFit="1" customWidth="1"/>
    <col min="2926" max="2926" width="8" style="25" bestFit="1" customWidth="1"/>
    <col min="2927" max="2930" width="5" style="25" bestFit="1" customWidth="1"/>
    <col min="2931" max="2932" width="8" style="25" bestFit="1" customWidth="1"/>
    <col min="2933" max="2933" width="5" style="25" bestFit="1" customWidth="1"/>
    <col min="2934" max="2934" width="7" style="25" bestFit="1" customWidth="1"/>
    <col min="2935" max="2936" width="5" style="25" bestFit="1" customWidth="1"/>
    <col min="2937" max="2937" width="7" style="25" bestFit="1" customWidth="1"/>
    <col min="2938" max="2938" width="5" style="25" bestFit="1" customWidth="1"/>
    <col min="2939" max="2940" width="8" style="25" bestFit="1" customWidth="1"/>
    <col min="2941" max="2944" width="5" style="25" bestFit="1" customWidth="1"/>
    <col min="2945" max="2946" width="8" style="25" bestFit="1" customWidth="1"/>
    <col min="2947" max="2947" width="5" style="25" bestFit="1" customWidth="1"/>
    <col min="2948" max="2948" width="7" style="25" bestFit="1" customWidth="1"/>
    <col min="2949" max="2950" width="5" style="25" bestFit="1" customWidth="1"/>
    <col min="2951" max="2951" width="8" style="25" bestFit="1" customWidth="1"/>
    <col min="2952" max="2955" width="5" style="25" bestFit="1" customWidth="1"/>
    <col min="2956" max="2958" width="8" style="25" bestFit="1" customWidth="1"/>
    <col min="2959" max="2961" width="5" style="25" bestFit="1" customWidth="1"/>
    <col min="2962" max="2962" width="8" style="25" bestFit="1" customWidth="1"/>
    <col min="2963" max="2963" width="5" style="25" bestFit="1" customWidth="1"/>
    <col min="2964" max="2964" width="8" style="25" bestFit="1" customWidth="1"/>
    <col min="2965" max="2965" width="5" style="25" bestFit="1" customWidth="1"/>
    <col min="2966" max="2966" width="8" style="25" bestFit="1" customWidth="1"/>
    <col min="2967" max="2967" width="5" style="25" bestFit="1" customWidth="1"/>
    <col min="2968" max="2968" width="8" style="25" bestFit="1" customWidth="1"/>
    <col min="2969" max="2971" width="5" style="25" bestFit="1" customWidth="1"/>
    <col min="2972" max="2972" width="8" style="25" bestFit="1" customWidth="1"/>
    <col min="2973" max="2973" width="7" style="25" bestFit="1" customWidth="1"/>
    <col min="2974" max="2974" width="8" style="25" bestFit="1" customWidth="1"/>
    <col min="2975" max="2976" width="5" style="25" bestFit="1" customWidth="1"/>
    <col min="2977" max="2977" width="9" style="25" bestFit="1" customWidth="1"/>
    <col min="2978" max="2979" width="6" style="25" bestFit="1" customWidth="1"/>
    <col min="2980" max="2980" width="9" style="25" bestFit="1" customWidth="1"/>
    <col min="2981" max="2981" width="6" style="25" bestFit="1" customWidth="1"/>
    <col min="2982" max="2982" width="8" style="25" bestFit="1" customWidth="1"/>
    <col min="2983" max="2983" width="6" style="25" bestFit="1" customWidth="1"/>
    <col min="2984" max="2984" width="8" style="25" bestFit="1" customWidth="1"/>
    <col min="2985" max="2985" width="6" style="25" bestFit="1" customWidth="1"/>
    <col min="2986" max="2986" width="8" style="25" bestFit="1" customWidth="1"/>
    <col min="2987" max="2987" width="9" style="25" bestFit="1" customWidth="1"/>
    <col min="2988" max="2988" width="6" style="25" bestFit="1" customWidth="1"/>
    <col min="2989" max="2989" width="9" style="25" bestFit="1" customWidth="1"/>
    <col min="2990" max="2992" width="6" style="25" bestFit="1" customWidth="1"/>
    <col min="2993" max="2993" width="8" style="25" bestFit="1" customWidth="1"/>
    <col min="2994" max="2996" width="9" style="25" bestFit="1" customWidth="1"/>
    <col min="2997" max="2997" width="12" style="25" bestFit="1" customWidth="1"/>
    <col min="2998" max="2998" width="5.28515625" style="25" bestFit="1" customWidth="1"/>
    <col min="2999" max="3000" width="4" style="25" bestFit="1" customWidth="1"/>
    <col min="3001" max="3001" width="7" style="25" bestFit="1" customWidth="1"/>
    <col min="3002" max="3004" width="4" style="25" bestFit="1" customWidth="1"/>
    <col min="3005" max="3008" width="5" style="25" bestFit="1" customWidth="1"/>
    <col min="3009" max="3010" width="7" style="25" bestFit="1" customWidth="1"/>
    <col min="3011" max="3012" width="5" style="25" bestFit="1" customWidth="1"/>
    <col min="3013" max="3013" width="8" style="25" bestFit="1" customWidth="1"/>
    <col min="3014" max="3014" width="7" style="25" bestFit="1" customWidth="1"/>
    <col min="3015" max="3017" width="8" style="25" bestFit="1" customWidth="1"/>
    <col min="3018" max="3018" width="5" style="25" bestFit="1" customWidth="1"/>
    <col min="3019" max="3019" width="8" style="25" bestFit="1" customWidth="1"/>
    <col min="3020" max="3020" width="5" style="25" bestFit="1" customWidth="1"/>
    <col min="3021" max="3021" width="7" style="25" bestFit="1" customWidth="1"/>
    <col min="3022" max="3024" width="5" style="25" bestFit="1" customWidth="1"/>
    <col min="3025" max="3025" width="8" style="25" bestFit="1" customWidth="1"/>
    <col min="3026" max="3026" width="5" style="25" bestFit="1" customWidth="1"/>
    <col min="3027" max="3027" width="8" style="25" bestFit="1" customWidth="1"/>
    <col min="3028" max="3028" width="5" style="25" bestFit="1" customWidth="1"/>
    <col min="3029" max="3029" width="8" style="25" bestFit="1" customWidth="1"/>
    <col min="3030" max="3030" width="5" style="25" bestFit="1" customWidth="1"/>
    <col min="3031" max="3032" width="9" style="25" bestFit="1" customWidth="1"/>
    <col min="3033" max="3033" width="8" style="25" bestFit="1" customWidth="1"/>
    <col min="3034" max="3034" width="5" style="25" bestFit="1" customWidth="1"/>
    <col min="3035" max="3035" width="9" style="25" bestFit="1" customWidth="1"/>
    <col min="3036" max="3036" width="5" style="25" bestFit="1" customWidth="1"/>
    <col min="3037" max="3037" width="8" style="25" bestFit="1" customWidth="1"/>
    <col min="3038" max="3038" width="5" style="25" bestFit="1" customWidth="1"/>
    <col min="3039" max="3040" width="8" style="25" bestFit="1" customWidth="1"/>
    <col min="3041" max="3041" width="5" style="25" bestFit="1" customWidth="1"/>
    <col min="3042" max="3042" width="9" style="25" bestFit="1" customWidth="1"/>
    <col min="3043" max="3043" width="7" style="25" bestFit="1" customWidth="1"/>
    <col min="3044" max="3048" width="5" style="25" bestFit="1" customWidth="1"/>
    <col min="3049" max="3049" width="7" style="25" bestFit="1" customWidth="1"/>
    <col min="3050" max="3051" width="8" style="25" bestFit="1" customWidth="1"/>
    <col min="3052" max="3052" width="7" style="25" bestFit="1" customWidth="1"/>
    <col min="3053" max="3053" width="5" style="25" bestFit="1" customWidth="1"/>
    <col min="3054" max="3054" width="9" style="25" bestFit="1" customWidth="1"/>
    <col min="3055" max="3055" width="5" style="25" bestFit="1" customWidth="1"/>
    <col min="3056" max="3056" width="8" style="25" bestFit="1" customWidth="1"/>
    <col min="3057" max="3057" width="5" style="25" bestFit="1" customWidth="1"/>
    <col min="3058" max="3059" width="8" style="25" bestFit="1" customWidth="1"/>
    <col min="3060" max="3060" width="7" style="25" bestFit="1" customWidth="1"/>
    <col min="3061" max="3066" width="5" style="25" bestFit="1" customWidth="1"/>
    <col min="3067" max="3067" width="7" style="25" bestFit="1" customWidth="1"/>
    <col min="3068" max="3069" width="5" style="25" bestFit="1" customWidth="1"/>
    <col min="3070" max="3070" width="9" style="25" bestFit="1" customWidth="1"/>
    <col min="3071" max="3071" width="5" style="25" bestFit="1" customWidth="1"/>
    <col min="3072" max="3072" width="7" style="25" bestFit="1" customWidth="1"/>
    <col min="3073" max="3074" width="5" style="25" bestFit="1" customWidth="1"/>
    <col min="3075" max="3075" width="7" style="25" bestFit="1" customWidth="1"/>
    <col min="3076" max="3076" width="8" style="25" bestFit="1" customWidth="1"/>
    <col min="3077" max="3078" width="5" style="25" bestFit="1" customWidth="1"/>
    <col min="3079" max="3079" width="7" style="25" bestFit="1" customWidth="1"/>
    <col min="3080" max="3080" width="8" style="25" bestFit="1" customWidth="1"/>
    <col min="3081" max="3081" width="7" style="25" bestFit="1" customWidth="1"/>
    <col min="3082" max="3083" width="5" style="25" bestFit="1" customWidth="1"/>
    <col min="3084" max="3085" width="8" style="25" bestFit="1" customWidth="1"/>
    <col min="3086" max="3086" width="5" style="25" bestFit="1" customWidth="1"/>
    <col min="3087" max="3087" width="8" style="25" bestFit="1" customWidth="1"/>
    <col min="3088" max="3088" width="5" style="25" bestFit="1" customWidth="1"/>
    <col min="3089" max="3089" width="7" style="25" bestFit="1" customWidth="1"/>
    <col min="3090" max="3093" width="5" style="25" bestFit="1" customWidth="1"/>
    <col min="3094" max="3096" width="8" style="25" bestFit="1" customWidth="1"/>
    <col min="3097" max="3098" width="5" style="25" bestFit="1" customWidth="1"/>
    <col min="3099" max="3099" width="8" style="25" bestFit="1" customWidth="1"/>
    <col min="3100" max="3100" width="5" style="25" bestFit="1" customWidth="1"/>
    <col min="3101" max="3102" width="7" style="25" bestFit="1" customWidth="1"/>
    <col min="3103" max="3103" width="8" style="25" bestFit="1" customWidth="1"/>
    <col min="3104" max="3104" width="5" style="25" bestFit="1" customWidth="1"/>
    <col min="3105" max="3109" width="8" style="25" bestFit="1" customWidth="1"/>
    <col min="3110" max="3110" width="7" style="25" bestFit="1" customWidth="1"/>
    <col min="3111" max="3111" width="5" style="25" bestFit="1" customWidth="1"/>
    <col min="3112" max="3112" width="8" style="25" bestFit="1" customWidth="1"/>
    <col min="3113" max="3113" width="5" style="25" bestFit="1" customWidth="1"/>
    <col min="3114" max="3114" width="7" style="25" bestFit="1" customWidth="1"/>
    <col min="3115" max="3116" width="5" style="25" bestFit="1" customWidth="1"/>
    <col min="3117" max="3118" width="7" style="25" bestFit="1" customWidth="1"/>
    <col min="3119" max="3120" width="5" style="25" bestFit="1" customWidth="1"/>
    <col min="3121" max="3121" width="7" style="25" bestFit="1" customWidth="1"/>
    <col min="3122" max="3122" width="8" style="25" bestFit="1" customWidth="1"/>
    <col min="3123" max="3123" width="5" style="25" bestFit="1" customWidth="1"/>
    <col min="3124" max="3124" width="8" style="25" bestFit="1" customWidth="1"/>
    <col min="3125" max="3125" width="5" style="25" bestFit="1" customWidth="1"/>
    <col min="3126" max="3127" width="7" style="25" bestFit="1" customWidth="1"/>
    <col min="3128" max="3128" width="8" style="25" bestFit="1" customWidth="1"/>
    <col min="3129" max="3130" width="5" style="25" bestFit="1" customWidth="1"/>
    <col min="3131" max="3131" width="8" style="25" bestFit="1" customWidth="1"/>
    <col min="3132" max="3132" width="5" style="25" bestFit="1" customWidth="1"/>
    <col min="3133" max="3133" width="7" style="25" bestFit="1" customWidth="1"/>
    <col min="3134" max="3134" width="5" style="25" bestFit="1" customWidth="1"/>
    <col min="3135" max="3135" width="8" style="25" bestFit="1" customWidth="1"/>
    <col min="3136" max="3136" width="5" style="25" bestFit="1" customWidth="1"/>
    <col min="3137" max="3137" width="9" style="25" bestFit="1" customWidth="1"/>
    <col min="3138" max="3139" width="8" style="25" bestFit="1" customWidth="1"/>
    <col min="3140" max="3140" width="7" style="25" bestFit="1" customWidth="1"/>
    <col min="3141" max="3141" width="5" style="25" bestFit="1" customWidth="1"/>
    <col min="3142" max="3142" width="7" style="25" bestFit="1" customWidth="1"/>
    <col min="3143" max="3143" width="5" style="25" bestFit="1" customWidth="1"/>
    <col min="3144" max="3144" width="8" style="25" bestFit="1" customWidth="1"/>
    <col min="3145" max="3145" width="7" style="25" bestFit="1" customWidth="1"/>
    <col min="3146" max="3146" width="8" style="25" bestFit="1" customWidth="1"/>
    <col min="3147" max="3148" width="5" style="25" bestFit="1" customWidth="1"/>
    <col min="3149" max="3149" width="7" style="25" bestFit="1" customWidth="1"/>
    <col min="3150" max="3152" width="8" style="25" bestFit="1" customWidth="1"/>
    <col min="3153" max="3155" width="5" style="25" bestFit="1" customWidth="1"/>
    <col min="3156" max="3156" width="7" style="25" bestFit="1" customWidth="1"/>
    <col min="3157" max="3159" width="8" style="25" bestFit="1" customWidth="1"/>
    <col min="3160" max="3164" width="5" style="25" bestFit="1" customWidth="1"/>
    <col min="3165" max="3165" width="7" style="25" bestFit="1" customWidth="1"/>
    <col min="3166" max="3167" width="8" style="25" bestFit="1" customWidth="1"/>
    <col min="3168" max="3168" width="5" style="25" bestFit="1" customWidth="1"/>
    <col min="3169" max="3170" width="8" style="25" bestFit="1" customWidth="1"/>
    <col min="3171" max="3171" width="5" style="25" bestFit="1" customWidth="1"/>
    <col min="3172" max="3172" width="8" style="25" bestFit="1" customWidth="1"/>
    <col min="3173" max="3173" width="7" style="25" bestFit="1" customWidth="1"/>
    <col min="3174" max="3174" width="5" style="25" bestFit="1" customWidth="1"/>
    <col min="3175" max="3178" width="8" style="25" bestFit="1" customWidth="1"/>
    <col min="3179" max="3179" width="7" style="25" bestFit="1" customWidth="1"/>
    <col min="3180" max="3180" width="8" style="25" bestFit="1" customWidth="1"/>
    <col min="3181" max="3181" width="5" style="25" bestFit="1" customWidth="1"/>
    <col min="3182" max="3183" width="8" style="25" bestFit="1" customWidth="1"/>
    <col min="3184" max="3184" width="5" style="25" bestFit="1" customWidth="1"/>
    <col min="3185" max="3186" width="8" style="25" bestFit="1" customWidth="1"/>
    <col min="3187" max="3187" width="5" style="25" bestFit="1" customWidth="1"/>
    <col min="3188" max="3188" width="7" style="25" bestFit="1" customWidth="1"/>
    <col min="3189" max="3189" width="5" style="25" bestFit="1" customWidth="1"/>
    <col min="3190" max="3190" width="8" style="25" bestFit="1" customWidth="1"/>
    <col min="3191" max="3191" width="7" style="25" bestFit="1" customWidth="1"/>
    <col min="3192" max="3192" width="5" style="25" bestFit="1" customWidth="1"/>
    <col min="3193" max="3193" width="7" style="25" bestFit="1" customWidth="1"/>
    <col min="3194" max="3197" width="5" style="25" bestFit="1" customWidth="1"/>
    <col min="3198" max="3198" width="8" style="25" bestFit="1" customWidth="1"/>
    <col min="3199" max="3200" width="5" style="25" bestFit="1" customWidth="1"/>
    <col min="3201" max="3201" width="8" style="25" bestFit="1" customWidth="1"/>
    <col min="3202" max="3202" width="5" style="25" bestFit="1" customWidth="1"/>
    <col min="3203" max="3203" width="8" style="25" bestFit="1" customWidth="1"/>
    <col min="3204" max="3204" width="5" style="25" bestFit="1" customWidth="1"/>
    <col min="3205" max="3205" width="8" style="25" bestFit="1" customWidth="1"/>
    <col min="3206" max="3206" width="5" style="25" bestFit="1" customWidth="1"/>
    <col min="3207" max="3207" width="8" style="25" bestFit="1" customWidth="1"/>
    <col min="3208" max="3208" width="7" style="25" bestFit="1" customWidth="1"/>
    <col min="3209" max="3209" width="8" style="25" bestFit="1" customWidth="1"/>
    <col min="3210" max="3210" width="5" style="25" bestFit="1" customWidth="1"/>
    <col min="3211" max="3211" width="7" style="25" bestFit="1" customWidth="1"/>
    <col min="3212" max="3213" width="8" style="25" bestFit="1" customWidth="1"/>
    <col min="3214" max="3214" width="5" style="25" bestFit="1" customWidth="1"/>
    <col min="3215" max="3219" width="8" style="25" bestFit="1" customWidth="1"/>
    <col min="3220" max="3220" width="7" style="25" bestFit="1" customWidth="1"/>
    <col min="3221" max="3221" width="8" style="25" bestFit="1" customWidth="1"/>
    <col min="3222" max="3222" width="7" style="25" bestFit="1" customWidth="1"/>
    <col min="3223" max="3225" width="8" style="25" bestFit="1" customWidth="1"/>
    <col min="3226" max="3227" width="7" style="25" bestFit="1" customWidth="1"/>
    <col min="3228" max="3228" width="5" style="25" bestFit="1" customWidth="1"/>
    <col min="3229" max="3229" width="8" style="25" bestFit="1" customWidth="1"/>
    <col min="3230" max="3230" width="5" style="25" bestFit="1" customWidth="1"/>
    <col min="3231" max="3233" width="8" style="25" bestFit="1" customWidth="1"/>
    <col min="3234" max="3238" width="5" style="25" bestFit="1" customWidth="1"/>
    <col min="3239" max="3239" width="8" style="25" bestFit="1" customWidth="1"/>
    <col min="3240" max="3240" width="5" style="25" bestFit="1" customWidth="1"/>
    <col min="3241" max="3241" width="8" style="25" bestFit="1" customWidth="1"/>
    <col min="3242" max="3242" width="5" style="25" bestFit="1" customWidth="1"/>
    <col min="3243" max="3243" width="8" style="25" bestFit="1" customWidth="1"/>
    <col min="3244" max="3244" width="7" style="25" bestFit="1" customWidth="1"/>
    <col min="3245" max="3249" width="5" style="25" bestFit="1" customWidth="1"/>
    <col min="3250" max="3251" width="8" style="25" bestFit="1" customWidth="1"/>
    <col min="3252" max="3252" width="5" style="25" bestFit="1" customWidth="1"/>
    <col min="3253" max="3253" width="8" style="25" bestFit="1" customWidth="1"/>
    <col min="3254" max="3263" width="5" style="25" bestFit="1" customWidth="1"/>
    <col min="3264" max="3264" width="8" style="25" bestFit="1" customWidth="1"/>
    <col min="3265" max="3265" width="7" style="25" bestFit="1" customWidth="1"/>
    <col min="3266" max="3266" width="5" style="25" bestFit="1" customWidth="1"/>
    <col min="3267" max="3267" width="8" style="25" bestFit="1" customWidth="1"/>
    <col min="3268" max="3268" width="7" style="25" bestFit="1" customWidth="1"/>
    <col min="3269" max="3269" width="5" style="25" bestFit="1" customWidth="1"/>
    <col min="3270" max="3270" width="8" style="25" bestFit="1" customWidth="1"/>
    <col min="3271" max="3273" width="5" style="25" bestFit="1" customWidth="1"/>
    <col min="3274" max="3274" width="8" style="25" bestFit="1" customWidth="1"/>
    <col min="3275" max="3276" width="5" style="25" bestFit="1" customWidth="1"/>
    <col min="3277" max="3277" width="8" style="25" bestFit="1" customWidth="1"/>
    <col min="3278" max="3279" width="5" style="25" bestFit="1" customWidth="1"/>
    <col min="3280" max="3280" width="8" style="25" bestFit="1" customWidth="1"/>
    <col min="3281" max="3282" width="7" style="25" bestFit="1" customWidth="1"/>
    <col min="3283" max="3285" width="5" style="25" bestFit="1" customWidth="1"/>
    <col min="3286" max="3288" width="8" style="25" bestFit="1" customWidth="1"/>
    <col min="3289" max="3289" width="5" style="25" bestFit="1" customWidth="1"/>
    <col min="3290" max="3290" width="8" style="25" bestFit="1" customWidth="1"/>
    <col min="3291" max="3297" width="5" style="25" bestFit="1" customWidth="1"/>
    <col min="3298" max="3298" width="8" style="25" bestFit="1" customWidth="1"/>
    <col min="3299" max="3306" width="5" style="25" bestFit="1" customWidth="1"/>
    <col min="3307" max="3307" width="8" style="25" bestFit="1" customWidth="1"/>
    <col min="3308" max="3311" width="5" style="25" bestFit="1" customWidth="1"/>
    <col min="3312" max="3312" width="8" style="25" bestFit="1" customWidth="1"/>
    <col min="3313" max="3318" width="5" style="25" bestFit="1" customWidth="1"/>
    <col min="3319" max="3319" width="8" style="25" bestFit="1" customWidth="1"/>
    <col min="3320" max="3322" width="5" style="25" bestFit="1" customWidth="1"/>
    <col min="3323" max="3323" width="8" style="25" bestFit="1" customWidth="1"/>
    <col min="3324" max="3325" width="5" style="25" bestFit="1" customWidth="1"/>
    <col min="3326" max="3326" width="7" style="25" bestFit="1" customWidth="1"/>
    <col min="3327" max="3327" width="5" style="25" bestFit="1" customWidth="1"/>
    <col min="3328" max="3328" width="7" style="25" bestFit="1" customWidth="1"/>
    <col min="3329" max="3329" width="5" style="25" bestFit="1" customWidth="1"/>
    <col min="3330" max="3331" width="8" style="25" bestFit="1" customWidth="1"/>
    <col min="3332" max="3334" width="5" style="25" bestFit="1" customWidth="1"/>
    <col min="3335" max="3335" width="8" style="25" bestFit="1" customWidth="1"/>
    <col min="3336" max="3336" width="5" style="25" bestFit="1" customWidth="1"/>
    <col min="3337" max="3337" width="8" style="25" bestFit="1" customWidth="1"/>
    <col min="3338" max="3338" width="5" style="25" bestFit="1" customWidth="1"/>
    <col min="3339" max="3339" width="8" style="25" bestFit="1" customWidth="1"/>
    <col min="3340" max="3341" width="5" style="25" bestFit="1" customWidth="1"/>
    <col min="3342" max="3342" width="8" style="25" bestFit="1" customWidth="1"/>
    <col min="3343" max="3344" width="5" style="25" bestFit="1" customWidth="1"/>
    <col min="3345" max="3345" width="7" style="25" bestFit="1" customWidth="1"/>
    <col min="3346" max="3346" width="5" style="25" bestFit="1" customWidth="1"/>
    <col min="3347" max="3347" width="7" style="25" bestFit="1" customWidth="1"/>
    <col min="3348" max="3350" width="5" style="25" bestFit="1" customWidth="1"/>
    <col min="3351" max="3351" width="8" style="25" bestFit="1" customWidth="1"/>
    <col min="3352" max="3352" width="5" style="25" bestFit="1" customWidth="1"/>
    <col min="3353" max="3353" width="8" style="25" bestFit="1" customWidth="1"/>
    <col min="3354" max="3355" width="5" style="25" bestFit="1" customWidth="1"/>
    <col min="3356" max="3356" width="8" style="25" bestFit="1" customWidth="1"/>
    <col min="3357" max="3357" width="5" style="25" bestFit="1" customWidth="1"/>
    <col min="3358" max="3358" width="8" style="25" bestFit="1" customWidth="1"/>
    <col min="3359" max="3359" width="5" style="25" bestFit="1" customWidth="1"/>
    <col min="3360" max="3360" width="8" style="25" bestFit="1" customWidth="1"/>
    <col min="3361" max="3364" width="5" style="25" bestFit="1" customWidth="1"/>
    <col min="3365" max="3365" width="8" style="25" bestFit="1" customWidth="1"/>
    <col min="3366" max="3384" width="5" style="25" bestFit="1" customWidth="1"/>
    <col min="3385" max="3385" width="8" style="25" bestFit="1" customWidth="1"/>
    <col min="3386" max="3387" width="5" style="25" bestFit="1" customWidth="1"/>
    <col min="3388" max="3388" width="7" style="25" bestFit="1" customWidth="1"/>
    <col min="3389" max="3390" width="5" style="25" bestFit="1" customWidth="1"/>
    <col min="3391" max="3391" width="8" style="25" bestFit="1" customWidth="1"/>
    <col min="3392" max="3392" width="5" style="25" bestFit="1" customWidth="1"/>
    <col min="3393" max="3393" width="8" style="25" bestFit="1" customWidth="1"/>
    <col min="3394" max="3394" width="5" style="25" bestFit="1" customWidth="1"/>
    <col min="3395" max="3395" width="9" style="25" bestFit="1" customWidth="1"/>
    <col min="3396" max="3399" width="5" style="25" bestFit="1" customWidth="1"/>
    <col min="3400" max="3400" width="8" style="25" bestFit="1" customWidth="1"/>
    <col min="3401" max="3401" width="7" style="25" bestFit="1" customWidth="1"/>
    <col min="3402" max="3402" width="8" style="25" bestFit="1" customWidth="1"/>
    <col min="3403" max="3403" width="7" style="25" bestFit="1" customWidth="1"/>
    <col min="3404" max="3404" width="8" style="25" bestFit="1" customWidth="1"/>
    <col min="3405" max="3407" width="5" style="25" bestFit="1" customWidth="1"/>
    <col min="3408" max="3408" width="8" style="25" bestFit="1" customWidth="1"/>
    <col min="3409" max="3410" width="5" style="25" bestFit="1" customWidth="1"/>
    <col min="3411" max="3411" width="7" style="25" bestFit="1" customWidth="1"/>
    <col min="3412" max="3412" width="5" style="25" bestFit="1" customWidth="1"/>
    <col min="3413" max="3413" width="7" style="25" bestFit="1" customWidth="1"/>
    <col min="3414" max="3414" width="8" style="25" bestFit="1" customWidth="1"/>
    <col min="3415" max="3417" width="5" style="25" bestFit="1" customWidth="1"/>
    <col min="3418" max="3418" width="7" style="25" bestFit="1" customWidth="1"/>
    <col min="3419" max="3419" width="8" style="25" bestFit="1" customWidth="1"/>
    <col min="3420" max="3420" width="5" style="25" bestFit="1" customWidth="1"/>
    <col min="3421" max="3421" width="8" style="25" bestFit="1" customWidth="1"/>
    <col min="3422" max="3422" width="5" style="25" bestFit="1" customWidth="1"/>
    <col min="3423" max="3423" width="8" style="25" bestFit="1" customWidth="1"/>
    <col min="3424" max="3424" width="5" style="25" bestFit="1" customWidth="1"/>
    <col min="3425" max="3425" width="8" style="25" bestFit="1" customWidth="1"/>
    <col min="3426" max="3429" width="5" style="25" bestFit="1" customWidth="1"/>
    <col min="3430" max="3431" width="8" style="25" bestFit="1" customWidth="1"/>
    <col min="3432" max="3432" width="5" style="25" bestFit="1" customWidth="1"/>
    <col min="3433" max="3433" width="7" style="25" bestFit="1" customWidth="1"/>
    <col min="3434" max="3435" width="5" style="25" bestFit="1" customWidth="1"/>
    <col min="3436" max="3436" width="7" style="25" bestFit="1" customWidth="1"/>
    <col min="3437" max="3437" width="5" style="25" bestFit="1" customWidth="1"/>
    <col min="3438" max="3439" width="8" style="25" bestFit="1" customWidth="1"/>
    <col min="3440" max="3443" width="5" style="25" bestFit="1" customWidth="1"/>
    <col min="3444" max="3445" width="8" style="25" bestFit="1" customWidth="1"/>
    <col min="3446" max="3446" width="5" style="25" bestFit="1" customWidth="1"/>
    <col min="3447" max="3447" width="7" style="25" bestFit="1" customWidth="1"/>
    <col min="3448" max="3449" width="5" style="25" bestFit="1" customWidth="1"/>
    <col min="3450" max="3450" width="8" style="25" bestFit="1" customWidth="1"/>
    <col min="3451" max="3454" width="5" style="25" bestFit="1" customWidth="1"/>
    <col min="3455" max="3457" width="8" style="25" bestFit="1" customWidth="1"/>
    <col min="3458" max="3460" width="5" style="25" bestFit="1" customWidth="1"/>
    <col min="3461" max="3461" width="8" style="25" bestFit="1" customWidth="1"/>
    <col min="3462" max="3462" width="5" style="25" bestFit="1" customWidth="1"/>
    <col min="3463" max="3463" width="8" style="25" bestFit="1" customWidth="1"/>
    <col min="3464" max="3464" width="5" style="25" bestFit="1" customWidth="1"/>
    <col min="3465" max="3465" width="8" style="25" bestFit="1" customWidth="1"/>
    <col min="3466" max="3466" width="5" style="25" bestFit="1" customWidth="1"/>
    <col min="3467" max="3467" width="8" style="25" bestFit="1" customWidth="1"/>
    <col min="3468" max="3470" width="5" style="25" bestFit="1" customWidth="1"/>
    <col min="3471" max="3471" width="8" style="25" bestFit="1" customWidth="1"/>
    <col min="3472" max="3472" width="7" style="25" bestFit="1" customWidth="1"/>
    <col min="3473" max="3473" width="8" style="25" bestFit="1" customWidth="1"/>
    <col min="3474" max="3475" width="5" style="25" bestFit="1" customWidth="1"/>
    <col min="3476" max="3476" width="9" style="25" bestFit="1" customWidth="1"/>
    <col min="3477" max="3478" width="6" style="25" bestFit="1" customWidth="1"/>
    <col min="3479" max="3479" width="9" style="25" bestFit="1" customWidth="1"/>
    <col min="3480" max="3480" width="6" style="25" bestFit="1" customWidth="1"/>
    <col min="3481" max="3481" width="8" style="25" bestFit="1" customWidth="1"/>
    <col min="3482" max="3482" width="6" style="25" bestFit="1" customWidth="1"/>
    <col min="3483" max="3483" width="8" style="25" bestFit="1" customWidth="1"/>
    <col min="3484" max="3484" width="6" style="25" bestFit="1" customWidth="1"/>
    <col min="3485" max="3485" width="8" style="25" bestFit="1" customWidth="1"/>
    <col min="3486" max="3486" width="9" style="25" bestFit="1" customWidth="1"/>
    <col min="3487" max="3487" width="6" style="25" bestFit="1" customWidth="1"/>
    <col min="3488" max="3488" width="9" style="25" bestFit="1" customWidth="1"/>
    <col min="3489" max="3491" width="6" style="25" bestFit="1" customWidth="1"/>
    <col min="3492" max="3492" width="8" style="25" bestFit="1" customWidth="1"/>
    <col min="3493" max="3495" width="9" style="25" bestFit="1" customWidth="1"/>
    <col min="3496" max="3496" width="11.42578125" style="25"/>
    <col min="3497" max="3497" width="6.28515625" style="25" bestFit="1" customWidth="1"/>
    <col min="3498" max="3499" width="4" style="25" bestFit="1" customWidth="1"/>
    <col min="3500" max="3500" width="7" style="25" bestFit="1" customWidth="1"/>
    <col min="3501" max="3503" width="4" style="25" bestFit="1" customWidth="1"/>
    <col min="3504" max="3507" width="5" style="25" bestFit="1" customWidth="1"/>
    <col min="3508" max="3509" width="7" style="25" bestFit="1" customWidth="1"/>
    <col min="3510" max="3511" width="5" style="25" bestFit="1" customWidth="1"/>
    <col min="3512" max="3512" width="8" style="25" bestFit="1" customWidth="1"/>
    <col min="3513" max="3513" width="7" style="25" bestFit="1" customWidth="1"/>
    <col min="3514" max="3516" width="8" style="25" bestFit="1" customWidth="1"/>
    <col min="3517" max="3517" width="5" style="25" bestFit="1" customWidth="1"/>
    <col min="3518" max="3518" width="8" style="25" bestFit="1" customWidth="1"/>
    <col min="3519" max="3519" width="5" style="25" bestFit="1" customWidth="1"/>
    <col min="3520" max="3520" width="7" style="25" bestFit="1" customWidth="1"/>
    <col min="3521" max="3523" width="5" style="25" bestFit="1" customWidth="1"/>
    <col min="3524" max="3524" width="8" style="25" bestFit="1" customWidth="1"/>
    <col min="3525" max="3525" width="5" style="25" bestFit="1" customWidth="1"/>
    <col min="3526" max="3526" width="8" style="25" bestFit="1" customWidth="1"/>
    <col min="3527" max="3527" width="5" style="25" bestFit="1" customWidth="1"/>
    <col min="3528" max="3528" width="8" style="25" bestFit="1" customWidth="1"/>
    <col min="3529" max="3529" width="5" style="25" bestFit="1" customWidth="1"/>
    <col min="3530" max="3531" width="9" style="25" bestFit="1" customWidth="1"/>
    <col min="3532" max="3532" width="8" style="25" bestFit="1" customWidth="1"/>
    <col min="3533" max="3533" width="5" style="25" bestFit="1" customWidth="1"/>
    <col min="3534" max="3534" width="9" style="25" bestFit="1" customWidth="1"/>
    <col min="3535" max="3535" width="5" style="25" bestFit="1" customWidth="1"/>
    <col min="3536" max="3536" width="8" style="25" bestFit="1" customWidth="1"/>
    <col min="3537" max="3537" width="5" style="25" bestFit="1" customWidth="1"/>
    <col min="3538" max="3539" width="8" style="25" bestFit="1" customWidth="1"/>
    <col min="3540" max="3540" width="5" style="25" bestFit="1" customWidth="1"/>
    <col min="3541" max="3541" width="9" style="25" bestFit="1" customWidth="1"/>
    <col min="3542" max="3542" width="7" style="25" bestFit="1" customWidth="1"/>
    <col min="3543" max="3547" width="5" style="25" bestFit="1" customWidth="1"/>
    <col min="3548" max="3548" width="7" style="25" bestFit="1" customWidth="1"/>
    <col min="3549" max="3550" width="8" style="25" bestFit="1" customWidth="1"/>
    <col min="3551" max="3551" width="7" style="25" bestFit="1" customWidth="1"/>
    <col min="3552" max="3552" width="5" style="25" bestFit="1" customWidth="1"/>
    <col min="3553" max="3553" width="9" style="25" bestFit="1" customWidth="1"/>
    <col min="3554" max="3554" width="5" style="25" bestFit="1" customWidth="1"/>
    <col min="3555" max="3555" width="8" style="25" bestFit="1" customWidth="1"/>
    <col min="3556" max="3556" width="5" style="25" bestFit="1" customWidth="1"/>
    <col min="3557" max="3558" width="8" style="25" bestFit="1" customWidth="1"/>
    <col min="3559" max="3559" width="7" style="25" bestFit="1" customWidth="1"/>
    <col min="3560" max="3565" width="5" style="25" bestFit="1" customWidth="1"/>
    <col min="3566" max="3566" width="7" style="25" bestFit="1" customWidth="1"/>
    <col min="3567" max="3568" width="5" style="25" bestFit="1" customWidth="1"/>
    <col min="3569" max="3569" width="9" style="25" bestFit="1" customWidth="1"/>
    <col min="3570" max="3570" width="5" style="25" bestFit="1" customWidth="1"/>
    <col min="3571" max="3571" width="7" style="25" bestFit="1" customWidth="1"/>
    <col min="3572" max="3573" width="5" style="25" bestFit="1" customWidth="1"/>
    <col min="3574" max="3574" width="7" style="25" bestFit="1" customWidth="1"/>
    <col min="3575" max="3575" width="8" style="25" bestFit="1" customWidth="1"/>
    <col min="3576" max="3577" width="5" style="25" bestFit="1" customWidth="1"/>
    <col min="3578" max="3578" width="7" style="25" bestFit="1" customWidth="1"/>
    <col min="3579" max="3579" width="8" style="25" bestFit="1" customWidth="1"/>
    <col min="3580" max="3580" width="7" style="25" bestFit="1" customWidth="1"/>
    <col min="3581" max="3582" width="5" style="25" bestFit="1" customWidth="1"/>
    <col min="3583" max="3584" width="8" style="25" bestFit="1" customWidth="1"/>
    <col min="3585" max="3585" width="5" style="25" bestFit="1" customWidth="1"/>
    <col min="3586" max="3586" width="8" style="25" bestFit="1" customWidth="1"/>
    <col min="3587" max="3587" width="5" style="25" bestFit="1" customWidth="1"/>
    <col min="3588" max="3588" width="7" style="25" bestFit="1" customWidth="1"/>
    <col min="3589" max="3592" width="5" style="25" bestFit="1" customWidth="1"/>
    <col min="3593" max="3595" width="8" style="25" bestFit="1" customWidth="1"/>
    <col min="3596" max="3597" width="5" style="25" bestFit="1" customWidth="1"/>
    <col min="3598" max="3598" width="8" style="25" bestFit="1" customWidth="1"/>
    <col min="3599" max="3599" width="5" style="25" bestFit="1" customWidth="1"/>
    <col min="3600" max="3601" width="7" style="25" bestFit="1" customWidth="1"/>
    <col min="3602" max="3602" width="8" style="25" bestFit="1" customWidth="1"/>
    <col min="3603" max="3603" width="5" style="25" bestFit="1" customWidth="1"/>
    <col min="3604" max="3608" width="8" style="25" bestFit="1" customWidth="1"/>
    <col min="3609" max="3609" width="7" style="25" bestFit="1" customWidth="1"/>
    <col min="3610" max="3610" width="5" style="25" bestFit="1" customWidth="1"/>
    <col min="3611" max="3611" width="8" style="25" bestFit="1" customWidth="1"/>
    <col min="3612" max="3612" width="5" style="25" bestFit="1" customWidth="1"/>
    <col min="3613" max="3613" width="7" style="25" bestFit="1" customWidth="1"/>
    <col min="3614" max="3615" width="5" style="25" bestFit="1" customWidth="1"/>
    <col min="3616" max="3617" width="7" style="25" bestFit="1" customWidth="1"/>
    <col min="3618" max="3619" width="5" style="25" bestFit="1" customWidth="1"/>
    <col min="3620" max="3620" width="7" style="25" bestFit="1" customWidth="1"/>
    <col min="3621" max="3621" width="8" style="25" bestFit="1" customWidth="1"/>
    <col min="3622" max="3622" width="5" style="25" bestFit="1" customWidth="1"/>
    <col min="3623" max="3623" width="8" style="25" bestFit="1" customWidth="1"/>
    <col min="3624" max="3624" width="5" style="25" bestFit="1" customWidth="1"/>
    <col min="3625" max="3626" width="7" style="25" bestFit="1" customWidth="1"/>
    <col min="3627" max="3627" width="8" style="25" bestFit="1" customWidth="1"/>
    <col min="3628" max="3629" width="5" style="25" bestFit="1" customWidth="1"/>
    <col min="3630" max="3630" width="8" style="25" bestFit="1" customWidth="1"/>
    <col min="3631" max="3631" width="5" style="25" bestFit="1" customWidth="1"/>
    <col min="3632" max="3632" width="7" style="25" bestFit="1" customWidth="1"/>
    <col min="3633" max="3633" width="5" style="25" bestFit="1" customWidth="1"/>
    <col min="3634" max="3634" width="8" style="25" bestFit="1" customWidth="1"/>
    <col min="3635" max="3635" width="5" style="25" bestFit="1" customWidth="1"/>
    <col min="3636" max="3636" width="9" style="25" bestFit="1" customWidth="1"/>
    <col min="3637" max="3638" width="8" style="25" bestFit="1" customWidth="1"/>
    <col min="3639" max="3639" width="7" style="25" bestFit="1" customWidth="1"/>
    <col min="3640" max="3640" width="5" style="25" bestFit="1" customWidth="1"/>
    <col min="3641" max="3641" width="7" style="25" bestFit="1" customWidth="1"/>
    <col min="3642" max="3642" width="5" style="25" bestFit="1" customWidth="1"/>
    <col min="3643" max="3643" width="8" style="25" bestFit="1" customWidth="1"/>
    <col min="3644" max="3644" width="7" style="25" bestFit="1" customWidth="1"/>
    <col min="3645" max="3645" width="8" style="25" bestFit="1" customWidth="1"/>
    <col min="3646" max="3647" width="5" style="25" bestFit="1" customWidth="1"/>
    <col min="3648" max="3648" width="7" style="25" bestFit="1" customWidth="1"/>
    <col min="3649" max="3651" width="8" style="25" bestFit="1" customWidth="1"/>
    <col min="3652" max="3654" width="5" style="25" bestFit="1" customWidth="1"/>
    <col min="3655" max="3655" width="7" style="25" bestFit="1" customWidth="1"/>
    <col min="3656" max="3658" width="8" style="25" bestFit="1" customWidth="1"/>
    <col min="3659" max="3663" width="5" style="25" bestFit="1" customWidth="1"/>
    <col min="3664" max="3664" width="7" style="25" bestFit="1" customWidth="1"/>
    <col min="3665" max="3666" width="8" style="25" bestFit="1" customWidth="1"/>
    <col min="3667" max="3667" width="5" style="25" bestFit="1" customWidth="1"/>
    <col min="3668" max="3669" width="8" style="25" bestFit="1" customWidth="1"/>
    <col min="3670" max="3670" width="5" style="25" bestFit="1" customWidth="1"/>
    <col min="3671" max="3671" width="8" style="25" bestFit="1" customWidth="1"/>
    <col min="3672" max="3672" width="7" style="25" bestFit="1" customWidth="1"/>
    <col min="3673" max="3673" width="5" style="25" bestFit="1" customWidth="1"/>
    <col min="3674" max="3677" width="8" style="25" bestFit="1" customWidth="1"/>
    <col min="3678" max="3678" width="7" style="25" bestFit="1" customWidth="1"/>
    <col min="3679" max="3679" width="8" style="25" bestFit="1" customWidth="1"/>
    <col min="3680" max="3680" width="5" style="25" bestFit="1" customWidth="1"/>
    <col min="3681" max="3682" width="8" style="25" bestFit="1" customWidth="1"/>
    <col min="3683" max="3683" width="5" style="25" bestFit="1" customWidth="1"/>
    <col min="3684" max="3685" width="8" style="25" bestFit="1" customWidth="1"/>
    <col min="3686" max="3686" width="5" style="25" bestFit="1" customWidth="1"/>
    <col min="3687" max="3687" width="7" style="25" bestFit="1" customWidth="1"/>
    <col min="3688" max="3688" width="5" style="25" bestFit="1" customWidth="1"/>
    <col min="3689" max="3689" width="8" style="25" bestFit="1" customWidth="1"/>
    <col min="3690" max="3690" width="7" style="25" bestFit="1" customWidth="1"/>
    <col min="3691" max="3691" width="5" style="25" bestFit="1" customWidth="1"/>
    <col min="3692" max="3692" width="7" style="25" bestFit="1" customWidth="1"/>
    <col min="3693" max="3696" width="5" style="25" bestFit="1" customWidth="1"/>
    <col min="3697" max="3697" width="8" style="25" bestFit="1" customWidth="1"/>
    <col min="3698" max="3699" width="5" style="25" bestFit="1" customWidth="1"/>
    <col min="3700" max="3700" width="8" style="25" bestFit="1" customWidth="1"/>
    <col min="3701" max="3701" width="5" style="25" bestFit="1" customWidth="1"/>
    <col min="3702" max="3702" width="8" style="25" bestFit="1" customWidth="1"/>
    <col min="3703" max="3703" width="5" style="25" bestFit="1" customWidth="1"/>
    <col min="3704" max="3704" width="8" style="25" bestFit="1" customWidth="1"/>
    <col min="3705" max="3705" width="5" style="25" bestFit="1" customWidth="1"/>
    <col min="3706" max="3706" width="8" style="25" bestFit="1" customWidth="1"/>
    <col min="3707" max="3707" width="7" style="25" bestFit="1" customWidth="1"/>
    <col min="3708" max="3708" width="8" style="25" bestFit="1" customWidth="1"/>
    <col min="3709" max="3709" width="5" style="25" bestFit="1" customWidth="1"/>
    <col min="3710" max="3710" width="7" style="25" bestFit="1" customWidth="1"/>
    <col min="3711" max="3712" width="8" style="25" bestFit="1" customWidth="1"/>
    <col min="3713" max="3713" width="5" style="25" bestFit="1" customWidth="1"/>
    <col min="3714" max="3718" width="8" style="25" bestFit="1" customWidth="1"/>
    <col min="3719" max="3719" width="7" style="25" bestFit="1" customWidth="1"/>
    <col min="3720" max="3720" width="8" style="25" bestFit="1" customWidth="1"/>
    <col min="3721" max="3721" width="7" style="25" bestFit="1" customWidth="1"/>
    <col min="3722" max="3724" width="8" style="25" bestFit="1" customWidth="1"/>
    <col min="3725" max="3726" width="7" style="25" bestFit="1" customWidth="1"/>
    <col min="3727" max="3727" width="5" style="25" bestFit="1" customWidth="1"/>
    <col min="3728" max="3728" width="8" style="25" bestFit="1" customWidth="1"/>
    <col min="3729" max="3729" width="5" style="25" bestFit="1" customWidth="1"/>
    <col min="3730" max="3732" width="8" style="25" bestFit="1" customWidth="1"/>
    <col min="3733" max="3737" width="5" style="25" bestFit="1" customWidth="1"/>
    <col min="3738" max="3738" width="8" style="25" bestFit="1" customWidth="1"/>
    <col min="3739" max="3739" width="5" style="25" bestFit="1" customWidth="1"/>
    <col min="3740" max="3740" width="8" style="25" bestFit="1" customWidth="1"/>
    <col min="3741" max="3741" width="5" style="25" bestFit="1" customWidth="1"/>
    <col min="3742" max="3742" width="8" style="25" bestFit="1" customWidth="1"/>
    <col min="3743" max="3743" width="7" style="25" bestFit="1" customWidth="1"/>
    <col min="3744" max="3748" width="5" style="25" bestFit="1" customWidth="1"/>
    <col min="3749" max="3750" width="8" style="25" bestFit="1" customWidth="1"/>
    <col min="3751" max="3751" width="5" style="25" bestFit="1" customWidth="1"/>
    <col min="3752" max="3752" width="8" style="25" bestFit="1" customWidth="1"/>
    <col min="3753" max="3762" width="5" style="25" bestFit="1" customWidth="1"/>
    <col min="3763" max="3763" width="8" style="25" bestFit="1" customWidth="1"/>
    <col min="3764" max="3764" width="7" style="25" bestFit="1" customWidth="1"/>
    <col min="3765" max="3765" width="5" style="25" bestFit="1" customWidth="1"/>
    <col min="3766" max="3766" width="8" style="25" bestFit="1" customWidth="1"/>
    <col min="3767" max="3767" width="7" style="25" bestFit="1" customWidth="1"/>
    <col min="3768" max="3768" width="5" style="25" bestFit="1" customWidth="1"/>
    <col min="3769" max="3769" width="8" style="25" bestFit="1" customWidth="1"/>
    <col min="3770" max="3772" width="5" style="25" bestFit="1" customWidth="1"/>
    <col min="3773" max="3773" width="8" style="25" bestFit="1" customWidth="1"/>
    <col min="3774" max="3775" width="5" style="25" bestFit="1" customWidth="1"/>
    <col min="3776" max="3776" width="8" style="25" bestFit="1" customWidth="1"/>
    <col min="3777" max="3778" width="5" style="25" bestFit="1" customWidth="1"/>
    <col min="3779" max="3779" width="8" style="25" bestFit="1" customWidth="1"/>
    <col min="3780" max="3781" width="7" style="25" bestFit="1" customWidth="1"/>
    <col min="3782" max="3784" width="5" style="25" bestFit="1" customWidth="1"/>
    <col min="3785" max="3787" width="8" style="25" bestFit="1" customWidth="1"/>
    <col min="3788" max="3788" width="5" style="25" bestFit="1" customWidth="1"/>
    <col min="3789" max="3789" width="8" style="25" bestFit="1" customWidth="1"/>
    <col min="3790" max="3796" width="5" style="25" bestFit="1" customWidth="1"/>
    <col min="3797" max="3797" width="8" style="25" bestFit="1" customWidth="1"/>
    <col min="3798" max="3805" width="5" style="25" bestFit="1" customWidth="1"/>
    <col min="3806" max="3806" width="8" style="25" bestFit="1" customWidth="1"/>
    <col min="3807" max="3810" width="5" style="25" bestFit="1" customWidth="1"/>
    <col min="3811" max="3811" width="8" style="25" bestFit="1" customWidth="1"/>
    <col min="3812" max="3817" width="5" style="25" bestFit="1" customWidth="1"/>
    <col min="3818" max="3818" width="8" style="25" bestFit="1" customWidth="1"/>
    <col min="3819" max="3821" width="5" style="25" bestFit="1" customWidth="1"/>
    <col min="3822" max="3822" width="8" style="25" bestFit="1" customWidth="1"/>
    <col min="3823" max="3824" width="5" style="25" bestFit="1" customWidth="1"/>
    <col min="3825" max="3825" width="7" style="25" bestFit="1" customWidth="1"/>
    <col min="3826" max="3826" width="5" style="25" bestFit="1" customWidth="1"/>
    <col min="3827" max="3827" width="7" style="25" bestFit="1" customWidth="1"/>
    <col min="3828" max="3828" width="5" style="25" bestFit="1" customWidth="1"/>
    <col min="3829" max="3830" width="8" style="25" bestFit="1" customWidth="1"/>
    <col min="3831" max="3833" width="5" style="25" bestFit="1" customWidth="1"/>
    <col min="3834" max="3834" width="8" style="25" bestFit="1" customWidth="1"/>
    <col min="3835" max="3835" width="5" style="25" bestFit="1" customWidth="1"/>
    <col min="3836" max="3836" width="8" style="25" bestFit="1" customWidth="1"/>
    <col min="3837" max="3837" width="5" style="25" bestFit="1" customWidth="1"/>
    <col min="3838" max="3838" width="8" style="25" bestFit="1" customWidth="1"/>
    <col min="3839" max="3840" width="5" style="25" bestFit="1" customWidth="1"/>
    <col min="3841" max="3841" width="8" style="25" bestFit="1" customWidth="1"/>
    <col min="3842" max="3843" width="5" style="25" bestFit="1" customWidth="1"/>
    <col min="3844" max="3844" width="7" style="25" bestFit="1" customWidth="1"/>
    <col min="3845" max="3845" width="5" style="25" bestFit="1" customWidth="1"/>
    <col min="3846" max="3846" width="7" style="25" bestFit="1" customWidth="1"/>
    <col min="3847" max="3849" width="5" style="25" bestFit="1" customWidth="1"/>
    <col min="3850" max="3850" width="8" style="25" bestFit="1" customWidth="1"/>
    <col min="3851" max="3851" width="5" style="25" bestFit="1" customWidth="1"/>
    <col min="3852" max="3852" width="8" style="25" bestFit="1" customWidth="1"/>
    <col min="3853" max="3854" width="5" style="25" bestFit="1" customWidth="1"/>
    <col min="3855" max="3855" width="8" style="25" bestFit="1" customWidth="1"/>
    <col min="3856" max="3856" width="5" style="25" bestFit="1" customWidth="1"/>
    <col min="3857" max="3857" width="8" style="25" bestFit="1" customWidth="1"/>
    <col min="3858" max="3858" width="5" style="25" bestFit="1" customWidth="1"/>
    <col min="3859" max="3859" width="8" style="25" bestFit="1" customWidth="1"/>
    <col min="3860" max="3863" width="5" style="25" bestFit="1" customWidth="1"/>
    <col min="3864" max="3864" width="8" style="25" bestFit="1" customWidth="1"/>
    <col min="3865" max="3883" width="5" style="25" bestFit="1" customWidth="1"/>
    <col min="3884" max="3884" width="8" style="25" bestFit="1" customWidth="1"/>
    <col min="3885" max="3886" width="5" style="25" bestFit="1" customWidth="1"/>
    <col min="3887" max="3887" width="7" style="25" bestFit="1" customWidth="1"/>
    <col min="3888" max="3889" width="5" style="25" bestFit="1" customWidth="1"/>
    <col min="3890" max="3890" width="8" style="25" bestFit="1" customWidth="1"/>
    <col min="3891" max="3891" width="5" style="25" bestFit="1" customWidth="1"/>
    <col min="3892" max="3892" width="8" style="25" bestFit="1" customWidth="1"/>
    <col min="3893" max="3893" width="5" style="25" bestFit="1" customWidth="1"/>
    <col min="3894" max="3894" width="9" style="25" bestFit="1" customWidth="1"/>
    <col min="3895" max="3898" width="5" style="25" bestFit="1" customWidth="1"/>
    <col min="3899" max="3899" width="8" style="25" bestFit="1" customWidth="1"/>
    <col min="3900" max="3900" width="7" style="25" bestFit="1" customWidth="1"/>
    <col min="3901" max="3901" width="8" style="25" bestFit="1" customWidth="1"/>
    <col min="3902" max="3902" width="7" style="25" bestFit="1" customWidth="1"/>
    <col min="3903" max="3903" width="8" style="25" bestFit="1" customWidth="1"/>
    <col min="3904" max="3906" width="5" style="25" bestFit="1" customWidth="1"/>
    <col min="3907" max="3907" width="8" style="25" bestFit="1" customWidth="1"/>
    <col min="3908" max="3909" width="5" style="25" bestFit="1" customWidth="1"/>
    <col min="3910" max="3910" width="7" style="25" bestFit="1" customWidth="1"/>
    <col min="3911" max="3911" width="5" style="25" bestFit="1" customWidth="1"/>
    <col min="3912" max="3912" width="7" style="25" bestFit="1" customWidth="1"/>
    <col min="3913" max="3913" width="8" style="25" bestFit="1" customWidth="1"/>
    <col min="3914" max="3916" width="5" style="25" bestFit="1" customWidth="1"/>
    <col min="3917" max="3917" width="7" style="25" bestFit="1" customWidth="1"/>
    <col min="3918" max="3918" width="8" style="25" bestFit="1" customWidth="1"/>
    <col min="3919" max="3919" width="5" style="25" bestFit="1" customWidth="1"/>
    <col min="3920" max="3920" width="8" style="25" bestFit="1" customWidth="1"/>
    <col min="3921" max="3921" width="5" style="25" bestFit="1" customWidth="1"/>
    <col min="3922" max="3922" width="8" style="25" bestFit="1" customWidth="1"/>
    <col min="3923" max="3923" width="5" style="25" bestFit="1" customWidth="1"/>
    <col min="3924" max="3924" width="8" style="25" bestFit="1" customWidth="1"/>
    <col min="3925" max="3928" width="5" style="25" bestFit="1" customWidth="1"/>
    <col min="3929" max="3930" width="8" style="25" bestFit="1" customWidth="1"/>
    <col min="3931" max="3931" width="5" style="25" bestFit="1" customWidth="1"/>
    <col min="3932" max="3932" width="7" style="25" bestFit="1" customWidth="1"/>
    <col min="3933" max="3934" width="5" style="25" bestFit="1" customWidth="1"/>
    <col min="3935" max="3935" width="7" style="25" bestFit="1" customWidth="1"/>
    <col min="3936" max="3936" width="5" style="25" bestFit="1" customWidth="1"/>
    <col min="3937" max="3938" width="8" style="25" bestFit="1" customWidth="1"/>
    <col min="3939" max="3942" width="5" style="25" bestFit="1" customWidth="1"/>
    <col min="3943" max="3944" width="8" style="25" bestFit="1" customWidth="1"/>
    <col min="3945" max="3945" width="5" style="25" bestFit="1" customWidth="1"/>
    <col min="3946" max="3946" width="7" style="25" bestFit="1" customWidth="1"/>
    <col min="3947" max="3948" width="5" style="25" bestFit="1" customWidth="1"/>
    <col min="3949" max="3949" width="8" style="25" bestFit="1" customWidth="1"/>
    <col min="3950" max="3953" width="5" style="25" bestFit="1" customWidth="1"/>
    <col min="3954" max="3956" width="8" style="25" bestFit="1" customWidth="1"/>
    <col min="3957" max="3959" width="5" style="25" bestFit="1" customWidth="1"/>
    <col min="3960" max="3960" width="8" style="25" bestFit="1" customWidth="1"/>
    <col min="3961" max="3961" width="5" style="25" bestFit="1" customWidth="1"/>
    <col min="3962" max="3962" width="8" style="25" bestFit="1" customWidth="1"/>
    <col min="3963" max="3963" width="5" style="25" bestFit="1" customWidth="1"/>
    <col min="3964" max="3964" width="8" style="25" bestFit="1" customWidth="1"/>
    <col min="3965" max="3965" width="5" style="25" bestFit="1" customWidth="1"/>
    <col min="3966" max="3966" width="8" style="25" bestFit="1" customWidth="1"/>
    <col min="3967" max="3969" width="5" style="25" bestFit="1" customWidth="1"/>
    <col min="3970" max="3970" width="8" style="25" bestFit="1" customWidth="1"/>
    <col min="3971" max="3971" width="7" style="25" bestFit="1" customWidth="1"/>
    <col min="3972" max="3972" width="8" style="25" bestFit="1" customWidth="1"/>
    <col min="3973" max="3974" width="5" style="25" bestFit="1" customWidth="1"/>
    <col min="3975" max="3975" width="9" style="25" bestFit="1" customWidth="1"/>
    <col min="3976" max="3977" width="6" style="25" bestFit="1" customWidth="1"/>
    <col min="3978" max="3978" width="9" style="25" bestFit="1" customWidth="1"/>
    <col min="3979" max="3979" width="6" style="25" bestFit="1" customWidth="1"/>
    <col min="3980" max="3980" width="8" style="25" bestFit="1" customWidth="1"/>
    <col min="3981" max="3981" width="6" style="25" bestFit="1" customWidth="1"/>
    <col min="3982" max="3982" width="8" style="25" bestFit="1" customWidth="1"/>
    <col min="3983" max="3983" width="6" style="25" bestFit="1" customWidth="1"/>
    <col min="3984" max="3984" width="8" style="25" bestFit="1" customWidth="1"/>
    <col min="3985" max="3985" width="9" style="25" bestFit="1" customWidth="1"/>
    <col min="3986" max="3986" width="6" style="25" bestFit="1" customWidth="1"/>
    <col min="3987" max="3987" width="9" style="25" bestFit="1" customWidth="1"/>
    <col min="3988" max="3990" width="6" style="25" bestFit="1" customWidth="1"/>
    <col min="3991" max="3991" width="8" style="25" bestFit="1" customWidth="1"/>
    <col min="3992" max="3994" width="9" style="25" bestFit="1" customWidth="1"/>
    <col min="3995" max="3995" width="12.42578125" style="25" bestFit="1" customWidth="1"/>
    <col min="3996" max="3996" width="6.140625" style="25" bestFit="1" customWidth="1"/>
    <col min="3997" max="3998" width="4" style="25" bestFit="1" customWidth="1"/>
    <col min="3999" max="3999" width="7" style="25" bestFit="1" customWidth="1"/>
    <col min="4000" max="4002" width="4" style="25" bestFit="1" customWidth="1"/>
    <col min="4003" max="4006" width="5" style="25" bestFit="1" customWidth="1"/>
    <col min="4007" max="4008" width="7" style="25" bestFit="1" customWidth="1"/>
    <col min="4009" max="4010" width="5" style="25" bestFit="1" customWidth="1"/>
    <col min="4011" max="4011" width="8" style="25" bestFit="1" customWidth="1"/>
    <col min="4012" max="4012" width="7" style="25" bestFit="1" customWidth="1"/>
    <col min="4013" max="4015" width="8" style="25" bestFit="1" customWidth="1"/>
    <col min="4016" max="4016" width="5" style="25" bestFit="1" customWidth="1"/>
    <col min="4017" max="4017" width="8" style="25" bestFit="1" customWidth="1"/>
    <col min="4018" max="4018" width="5" style="25" bestFit="1" customWidth="1"/>
    <col min="4019" max="4019" width="7" style="25" bestFit="1" customWidth="1"/>
    <col min="4020" max="4022" width="5" style="25" bestFit="1" customWidth="1"/>
    <col min="4023" max="4023" width="8" style="25" bestFit="1" customWidth="1"/>
    <col min="4024" max="4024" width="5" style="25" bestFit="1" customWidth="1"/>
    <col min="4025" max="4025" width="8" style="25" bestFit="1" customWidth="1"/>
    <col min="4026" max="4026" width="5" style="25" bestFit="1" customWidth="1"/>
    <col min="4027" max="4027" width="8" style="25" bestFit="1" customWidth="1"/>
    <col min="4028" max="4028" width="5" style="25" bestFit="1" customWidth="1"/>
    <col min="4029" max="4030" width="9" style="25" bestFit="1" customWidth="1"/>
    <col min="4031" max="4031" width="8" style="25" bestFit="1" customWidth="1"/>
    <col min="4032" max="4032" width="5" style="25" bestFit="1" customWidth="1"/>
    <col min="4033" max="4033" width="9" style="25" bestFit="1" customWidth="1"/>
    <col min="4034" max="4034" width="5" style="25" bestFit="1" customWidth="1"/>
    <col min="4035" max="4035" width="8" style="25" bestFit="1" customWidth="1"/>
    <col min="4036" max="4036" width="5" style="25" bestFit="1" customWidth="1"/>
    <col min="4037" max="4038" width="8" style="25" bestFit="1" customWidth="1"/>
    <col min="4039" max="4039" width="5" style="25" bestFit="1" customWidth="1"/>
    <col min="4040" max="4040" width="9" style="25" bestFit="1" customWidth="1"/>
    <col min="4041" max="4041" width="7" style="25" bestFit="1" customWidth="1"/>
    <col min="4042" max="4046" width="5" style="25" bestFit="1" customWidth="1"/>
    <col min="4047" max="4047" width="7" style="25" bestFit="1" customWidth="1"/>
    <col min="4048" max="4049" width="8" style="25" bestFit="1" customWidth="1"/>
    <col min="4050" max="4050" width="7" style="25" bestFit="1" customWidth="1"/>
    <col min="4051" max="4051" width="5" style="25" bestFit="1" customWidth="1"/>
    <col min="4052" max="4052" width="9" style="25" bestFit="1" customWidth="1"/>
    <col min="4053" max="4053" width="5" style="25" bestFit="1" customWidth="1"/>
    <col min="4054" max="4054" width="8" style="25" bestFit="1" customWidth="1"/>
    <col min="4055" max="4055" width="5" style="25" bestFit="1" customWidth="1"/>
    <col min="4056" max="4057" width="8" style="25" bestFit="1" customWidth="1"/>
    <col min="4058" max="4058" width="7" style="25" bestFit="1" customWidth="1"/>
    <col min="4059" max="4064" width="5" style="25" bestFit="1" customWidth="1"/>
    <col min="4065" max="4065" width="7" style="25" bestFit="1" customWidth="1"/>
    <col min="4066" max="4067" width="5" style="25" bestFit="1" customWidth="1"/>
    <col min="4068" max="4068" width="9" style="25" bestFit="1" customWidth="1"/>
    <col min="4069" max="4069" width="5" style="25" bestFit="1" customWidth="1"/>
    <col min="4070" max="4070" width="7" style="25" bestFit="1" customWidth="1"/>
    <col min="4071" max="4072" width="5" style="25" bestFit="1" customWidth="1"/>
    <col min="4073" max="4073" width="7" style="25" bestFit="1" customWidth="1"/>
    <col min="4074" max="4074" width="8" style="25" bestFit="1" customWidth="1"/>
    <col min="4075" max="4076" width="5" style="25" bestFit="1" customWidth="1"/>
    <col min="4077" max="4077" width="7" style="25" bestFit="1" customWidth="1"/>
    <col min="4078" max="4078" width="8" style="25" bestFit="1" customWidth="1"/>
    <col min="4079" max="4079" width="7" style="25" bestFit="1" customWidth="1"/>
    <col min="4080" max="4081" width="5" style="25" bestFit="1" customWidth="1"/>
    <col min="4082" max="4083" width="8" style="25" bestFit="1" customWidth="1"/>
    <col min="4084" max="4084" width="5" style="25" bestFit="1" customWidth="1"/>
    <col min="4085" max="4085" width="8" style="25" bestFit="1" customWidth="1"/>
    <col min="4086" max="4086" width="5" style="25" bestFit="1" customWidth="1"/>
    <col min="4087" max="4087" width="7" style="25" bestFit="1" customWidth="1"/>
    <col min="4088" max="4091" width="5" style="25" bestFit="1" customWidth="1"/>
    <col min="4092" max="4094" width="8" style="25" bestFit="1" customWidth="1"/>
    <col min="4095" max="4096" width="5" style="25" bestFit="1" customWidth="1"/>
    <col min="4097" max="4097" width="8" style="25" bestFit="1" customWidth="1"/>
    <col min="4098" max="4098" width="5" style="25" bestFit="1" customWidth="1"/>
    <col min="4099" max="4100" width="7" style="25" bestFit="1" customWidth="1"/>
    <col min="4101" max="4101" width="8" style="25" bestFit="1" customWidth="1"/>
    <col min="4102" max="4102" width="5" style="25" bestFit="1" customWidth="1"/>
    <col min="4103" max="4107" width="8" style="25" bestFit="1" customWidth="1"/>
    <col min="4108" max="4108" width="7" style="25" bestFit="1" customWidth="1"/>
    <col min="4109" max="4109" width="5" style="25" bestFit="1" customWidth="1"/>
    <col min="4110" max="4110" width="8" style="25" bestFit="1" customWidth="1"/>
    <col min="4111" max="4111" width="5" style="25" bestFit="1" customWidth="1"/>
    <col min="4112" max="4112" width="7" style="25" bestFit="1" customWidth="1"/>
    <col min="4113" max="4114" width="5" style="25" bestFit="1" customWidth="1"/>
    <col min="4115" max="4116" width="7" style="25" bestFit="1" customWidth="1"/>
    <col min="4117" max="4118" width="5" style="25" bestFit="1" customWidth="1"/>
    <col min="4119" max="4119" width="7" style="25" bestFit="1" customWidth="1"/>
    <col min="4120" max="4120" width="8" style="25" bestFit="1" customWidth="1"/>
    <col min="4121" max="4121" width="5" style="25" bestFit="1" customWidth="1"/>
    <col min="4122" max="4122" width="8" style="25" bestFit="1" customWidth="1"/>
    <col min="4123" max="4123" width="5" style="25" bestFit="1" customWidth="1"/>
    <col min="4124" max="4125" width="7" style="25" bestFit="1" customWidth="1"/>
    <col min="4126" max="4126" width="8" style="25" bestFit="1" customWidth="1"/>
    <col min="4127" max="4128" width="5" style="25" bestFit="1" customWidth="1"/>
    <col min="4129" max="4129" width="8" style="25" bestFit="1" customWidth="1"/>
    <col min="4130" max="4130" width="5" style="25" bestFit="1" customWidth="1"/>
    <col min="4131" max="4131" width="7" style="25" bestFit="1" customWidth="1"/>
    <col min="4132" max="4132" width="5" style="25" bestFit="1" customWidth="1"/>
    <col min="4133" max="4133" width="8" style="25" bestFit="1" customWidth="1"/>
    <col min="4134" max="4134" width="5" style="25" bestFit="1" customWidth="1"/>
    <col min="4135" max="4135" width="9" style="25" bestFit="1" customWidth="1"/>
    <col min="4136" max="4137" width="8" style="25" bestFit="1" customWidth="1"/>
    <col min="4138" max="4138" width="7" style="25" bestFit="1" customWidth="1"/>
    <col min="4139" max="4139" width="5" style="25" bestFit="1" customWidth="1"/>
    <col min="4140" max="4140" width="7" style="25" bestFit="1" customWidth="1"/>
    <col min="4141" max="4141" width="5" style="25" bestFit="1" customWidth="1"/>
    <col min="4142" max="4142" width="8" style="25" bestFit="1" customWidth="1"/>
    <col min="4143" max="4143" width="7" style="25" bestFit="1" customWidth="1"/>
    <col min="4144" max="4144" width="8" style="25" bestFit="1" customWidth="1"/>
    <col min="4145" max="4146" width="5" style="25" bestFit="1" customWidth="1"/>
    <col min="4147" max="4147" width="7" style="25" bestFit="1" customWidth="1"/>
    <col min="4148" max="4150" width="8" style="25" bestFit="1" customWidth="1"/>
    <col min="4151" max="4153" width="5" style="25" bestFit="1" customWidth="1"/>
    <col min="4154" max="4154" width="7" style="25" bestFit="1" customWidth="1"/>
    <col min="4155" max="4157" width="8" style="25" bestFit="1" customWidth="1"/>
    <col min="4158" max="4162" width="5" style="25" bestFit="1" customWidth="1"/>
    <col min="4163" max="4163" width="7" style="25" bestFit="1" customWidth="1"/>
    <col min="4164" max="4165" width="8" style="25" bestFit="1" customWidth="1"/>
    <col min="4166" max="4166" width="5" style="25" bestFit="1" customWidth="1"/>
    <col min="4167" max="4168" width="8" style="25" bestFit="1" customWidth="1"/>
    <col min="4169" max="4169" width="5" style="25" bestFit="1" customWidth="1"/>
    <col min="4170" max="4170" width="8" style="25" bestFit="1" customWidth="1"/>
    <col min="4171" max="4171" width="7" style="25" bestFit="1" customWidth="1"/>
    <col min="4172" max="4172" width="5" style="25" bestFit="1" customWidth="1"/>
    <col min="4173" max="4176" width="8" style="25" bestFit="1" customWidth="1"/>
    <col min="4177" max="4177" width="7" style="25" bestFit="1" customWidth="1"/>
    <col min="4178" max="4178" width="8" style="25" bestFit="1" customWidth="1"/>
    <col min="4179" max="4179" width="5" style="25" bestFit="1" customWidth="1"/>
    <col min="4180" max="4181" width="8" style="25" bestFit="1" customWidth="1"/>
    <col min="4182" max="4182" width="5" style="25" bestFit="1" customWidth="1"/>
    <col min="4183" max="4184" width="8" style="25" bestFit="1" customWidth="1"/>
    <col min="4185" max="4185" width="5" style="25" bestFit="1" customWidth="1"/>
    <col min="4186" max="4186" width="7" style="25" bestFit="1" customWidth="1"/>
    <col min="4187" max="4187" width="5" style="25" bestFit="1" customWidth="1"/>
    <col min="4188" max="4188" width="8" style="25" bestFit="1" customWidth="1"/>
    <col min="4189" max="4189" width="7" style="25" bestFit="1" customWidth="1"/>
    <col min="4190" max="4190" width="5" style="25" bestFit="1" customWidth="1"/>
    <col min="4191" max="4191" width="7" style="25" bestFit="1" customWidth="1"/>
    <col min="4192" max="4195" width="5" style="25" bestFit="1" customWidth="1"/>
    <col min="4196" max="4196" width="8" style="25" bestFit="1" customWidth="1"/>
    <col min="4197" max="4198" width="5" style="25" bestFit="1" customWidth="1"/>
    <col min="4199" max="4199" width="8" style="25" bestFit="1" customWidth="1"/>
    <col min="4200" max="4200" width="5" style="25" bestFit="1" customWidth="1"/>
    <col min="4201" max="4201" width="8" style="25" bestFit="1" customWidth="1"/>
    <col min="4202" max="4202" width="5" style="25" bestFit="1" customWidth="1"/>
    <col min="4203" max="4203" width="8" style="25" bestFit="1" customWidth="1"/>
    <col min="4204" max="4204" width="5" style="25" bestFit="1" customWidth="1"/>
    <col min="4205" max="4205" width="8" style="25" bestFit="1" customWidth="1"/>
    <col min="4206" max="4206" width="7" style="25" bestFit="1" customWidth="1"/>
    <col min="4207" max="4207" width="8" style="25" bestFit="1" customWidth="1"/>
    <col min="4208" max="4208" width="5" style="25" bestFit="1" customWidth="1"/>
    <col min="4209" max="4209" width="7" style="25" bestFit="1" customWidth="1"/>
    <col min="4210" max="4211" width="8" style="25" bestFit="1" customWidth="1"/>
    <col min="4212" max="4212" width="5" style="25" bestFit="1" customWidth="1"/>
    <col min="4213" max="4217" width="8" style="25" bestFit="1" customWidth="1"/>
    <col min="4218" max="4218" width="7" style="25" bestFit="1" customWidth="1"/>
    <col min="4219" max="4219" width="8" style="25" bestFit="1" customWidth="1"/>
    <col min="4220" max="4220" width="7" style="25" bestFit="1" customWidth="1"/>
    <col min="4221" max="4223" width="8" style="25" bestFit="1" customWidth="1"/>
    <col min="4224" max="4225" width="7" style="25" bestFit="1" customWidth="1"/>
    <col min="4226" max="4226" width="5" style="25" bestFit="1" customWidth="1"/>
    <col min="4227" max="4227" width="8" style="25" bestFit="1" customWidth="1"/>
    <col min="4228" max="4228" width="5" style="25" bestFit="1" customWidth="1"/>
    <col min="4229" max="4231" width="8" style="25" bestFit="1" customWidth="1"/>
    <col min="4232" max="4236" width="5" style="25" bestFit="1" customWidth="1"/>
    <col min="4237" max="4237" width="8" style="25" bestFit="1" customWidth="1"/>
    <col min="4238" max="4238" width="5" style="25" bestFit="1" customWidth="1"/>
    <col min="4239" max="4239" width="8" style="25" bestFit="1" customWidth="1"/>
    <col min="4240" max="4240" width="5" style="25" bestFit="1" customWidth="1"/>
    <col min="4241" max="4241" width="8" style="25" bestFit="1" customWidth="1"/>
    <col min="4242" max="4242" width="7" style="25" bestFit="1" customWidth="1"/>
    <col min="4243" max="4247" width="5" style="25" bestFit="1" customWidth="1"/>
    <col min="4248" max="4249" width="8" style="25" bestFit="1" customWidth="1"/>
    <col min="4250" max="4250" width="5" style="25" bestFit="1" customWidth="1"/>
    <col min="4251" max="4251" width="8" style="25" bestFit="1" customWidth="1"/>
    <col min="4252" max="4261" width="5" style="25" bestFit="1" customWidth="1"/>
    <col min="4262" max="4262" width="8" style="25" bestFit="1" customWidth="1"/>
    <col min="4263" max="4263" width="7" style="25" bestFit="1" customWidth="1"/>
    <col min="4264" max="4264" width="5" style="25" bestFit="1" customWidth="1"/>
    <col min="4265" max="4265" width="8" style="25" bestFit="1" customWidth="1"/>
    <col min="4266" max="4266" width="7" style="25" bestFit="1" customWidth="1"/>
    <col min="4267" max="4267" width="5" style="25" bestFit="1" customWidth="1"/>
    <col min="4268" max="4268" width="8" style="25" bestFit="1" customWidth="1"/>
    <col min="4269" max="4271" width="5" style="25" bestFit="1" customWidth="1"/>
    <col min="4272" max="4272" width="8" style="25" bestFit="1" customWidth="1"/>
    <col min="4273" max="4274" width="5" style="25" bestFit="1" customWidth="1"/>
    <col min="4275" max="4275" width="8" style="25" bestFit="1" customWidth="1"/>
    <col min="4276" max="4277" width="5" style="25" bestFit="1" customWidth="1"/>
    <col min="4278" max="4278" width="8" style="25" bestFit="1" customWidth="1"/>
    <col min="4279" max="4280" width="7" style="25" bestFit="1" customWidth="1"/>
    <col min="4281" max="4283" width="5" style="25" bestFit="1" customWidth="1"/>
    <col min="4284" max="4286" width="8" style="25" bestFit="1" customWidth="1"/>
    <col min="4287" max="4287" width="5" style="25" bestFit="1" customWidth="1"/>
    <col min="4288" max="4288" width="8" style="25" bestFit="1" customWidth="1"/>
    <col min="4289" max="4295" width="5" style="25" bestFit="1" customWidth="1"/>
    <col min="4296" max="4296" width="8" style="25" bestFit="1" customWidth="1"/>
    <col min="4297" max="4304" width="5" style="25" bestFit="1" customWidth="1"/>
    <col min="4305" max="4305" width="8" style="25" bestFit="1" customWidth="1"/>
    <col min="4306" max="4309" width="5" style="25" bestFit="1" customWidth="1"/>
    <col min="4310" max="4310" width="8" style="25" bestFit="1" customWidth="1"/>
    <col min="4311" max="4316" width="5" style="25" bestFit="1" customWidth="1"/>
    <col min="4317" max="4317" width="8" style="25" bestFit="1" customWidth="1"/>
    <col min="4318" max="4320" width="5" style="25" bestFit="1" customWidth="1"/>
    <col min="4321" max="4321" width="8" style="25" bestFit="1" customWidth="1"/>
    <col min="4322" max="4323" width="5" style="25" bestFit="1" customWidth="1"/>
    <col min="4324" max="4324" width="7" style="25" bestFit="1" customWidth="1"/>
    <col min="4325" max="4325" width="5" style="25" bestFit="1" customWidth="1"/>
    <col min="4326" max="4326" width="7" style="25" bestFit="1" customWidth="1"/>
    <col min="4327" max="4327" width="5" style="25" bestFit="1" customWidth="1"/>
    <col min="4328" max="4329" width="8" style="25" bestFit="1" customWidth="1"/>
    <col min="4330" max="4332" width="5" style="25" bestFit="1" customWidth="1"/>
    <col min="4333" max="4333" width="8" style="25" bestFit="1" customWidth="1"/>
    <col min="4334" max="4334" width="5" style="25" bestFit="1" customWidth="1"/>
    <col min="4335" max="4335" width="8" style="25" bestFit="1" customWidth="1"/>
    <col min="4336" max="4336" width="5" style="25" bestFit="1" customWidth="1"/>
    <col min="4337" max="4337" width="8" style="25" bestFit="1" customWidth="1"/>
    <col min="4338" max="4339" width="5" style="25" bestFit="1" customWidth="1"/>
    <col min="4340" max="4340" width="8" style="25" bestFit="1" customWidth="1"/>
    <col min="4341" max="4342" width="5" style="25" bestFit="1" customWidth="1"/>
    <col min="4343" max="4343" width="7" style="25" bestFit="1" customWidth="1"/>
    <col min="4344" max="4344" width="5" style="25" bestFit="1" customWidth="1"/>
    <col min="4345" max="4345" width="7" style="25" bestFit="1" customWidth="1"/>
    <col min="4346" max="4348" width="5" style="25" bestFit="1" customWidth="1"/>
    <col min="4349" max="4349" width="8" style="25" bestFit="1" customWidth="1"/>
    <col min="4350" max="4350" width="5" style="25" bestFit="1" customWidth="1"/>
    <col min="4351" max="4351" width="8" style="25" bestFit="1" customWidth="1"/>
    <col min="4352" max="4353" width="5" style="25" bestFit="1" customWidth="1"/>
    <col min="4354" max="4354" width="8" style="25" bestFit="1" customWidth="1"/>
    <col min="4355" max="4355" width="5" style="25" bestFit="1" customWidth="1"/>
    <col min="4356" max="4356" width="8" style="25" bestFit="1" customWidth="1"/>
    <col min="4357" max="4357" width="5" style="25" bestFit="1" customWidth="1"/>
    <col min="4358" max="4358" width="8" style="25" bestFit="1" customWidth="1"/>
    <col min="4359" max="4362" width="5" style="25" bestFit="1" customWidth="1"/>
    <col min="4363" max="4363" width="8" style="25" bestFit="1" customWidth="1"/>
    <col min="4364" max="4382" width="5" style="25" bestFit="1" customWidth="1"/>
    <col min="4383" max="4383" width="8" style="25" bestFit="1" customWidth="1"/>
    <col min="4384" max="4385" width="5" style="25" bestFit="1" customWidth="1"/>
    <col min="4386" max="4386" width="7" style="25" bestFit="1" customWidth="1"/>
    <col min="4387" max="4388" width="5" style="25" bestFit="1" customWidth="1"/>
    <col min="4389" max="4389" width="8" style="25" bestFit="1" customWidth="1"/>
    <col min="4390" max="4390" width="5" style="25" bestFit="1" customWidth="1"/>
    <col min="4391" max="4391" width="8" style="25" bestFit="1" customWidth="1"/>
    <col min="4392" max="4392" width="5" style="25" bestFit="1" customWidth="1"/>
    <col min="4393" max="4393" width="9" style="25" bestFit="1" customWidth="1"/>
    <col min="4394" max="4397" width="5" style="25" bestFit="1" customWidth="1"/>
    <col min="4398" max="4398" width="8" style="25" bestFit="1" customWidth="1"/>
    <col min="4399" max="4399" width="7" style="25" bestFit="1" customWidth="1"/>
    <col min="4400" max="4400" width="8" style="25" bestFit="1" customWidth="1"/>
    <col min="4401" max="4401" width="7" style="25" bestFit="1" customWidth="1"/>
    <col min="4402" max="4402" width="8" style="25" bestFit="1" customWidth="1"/>
    <col min="4403" max="4405" width="5" style="25" bestFit="1" customWidth="1"/>
    <col min="4406" max="4406" width="8" style="25" bestFit="1" customWidth="1"/>
    <col min="4407" max="4408" width="5" style="25" bestFit="1" customWidth="1"/>
    <col min="4409" max="4409" width="7" style="25" bestFit="1" customWidth="1"/>
    <col min="4410" max="4410" width="5" style="25" bestFit="1" customWidth="1"/>
    <col min="4411" max="4411" width="7" style="25" bestFit="1" customWidth="1"/>
    <col min="4412" max="4412" width="8" style="25" bestFit="1" customWidth="1"/>
    <col min="4413" max="4415" width="5" style="25" bestFit="1" customWidth="1"/>
    <col min="4416" max="4416" width="7" style="25" bestFit="1" customWidth="1"/>
    <col min="4417" max="4417" width="8" style="25" bestFit="1" customWidth="1"/>
    <col min="4418" max="4418" width="5" style="25" bestFit="1" customWidth="1"/>
    <col min="4419" max="4419" width="8" style="25" bestFit="1" customWidth="1"/>
    <col min="4420" max="4420" width="5" style="25" bestFit="1" customWidth="1"/>
    <col min="4421" max="4421" width="8" style="25" bestFit="1" customWidth="1"/>
    <col min="4422" max="4422" width="5" style="25" bestFit="1" customWidth="1"/>
    <col min="4423" max="4423" width="8" style="25" bestFit="1" customWidth="1"/>
    <col min="4424" max="4427" width="5" style="25" bestFit="1" customWidth="1"/>
    <col min="4428" max="4429" width="8" style="25" bestFit="1" customWidth="1"/>
    <col min="4430" max="4430" width="5" style="25" bestFit="1" customWidth="1"/>
    <col min="4431" max="4431" width="7" style="25" bestFit="1" customWidth="1"/>
    <col min="4432" max="4433" width="5" style="25" bestFit="1" customWidth="1"/>
    <col min="4434" max="4434" width="7" style="25" bestFit="1" customWidth="1"/>
    <col min="4435" max="4435" width="5" style="25" bestFit="1" customWidth="1"/>
    <col min="4436" max="4437" width="8" style="25" bestFit="1" customWidth="1"/>
    <col min="4438" max="4441" width="5" style="25" bestFit="1" customWidth="1"/>
    <col min="4442" max="4443" width="8" style="25" bestFit="1" customWidth="1"/>
    <col min="4444" max="4444" width="5" style="25" bestFit="1" customWidth="1"/>
    <col min="4445" max="4445" width="7" style="25" bestFit="1" customWidth="1"/>
    <col min="4446" max="4447" width="5" style="25" bestFit="1" customWidth="1"/>
    <col min="4448" max="4448" width="8" style="25" bestFit="1" customWidth="1"/>
    <col min="4449" max="4452" width="5" style="25" bestFit="1" customWidth="1"/>
    <col min="4453" max="4455" width="8" style="25" bestFit="1" customWidth="1"/>
    <col min="4456" max="4458" width="5" style="25" bestFit="1" customWidth="1"/>
    <col min="4459" max="4459" width="8" style="25" bestFit="1" customWidth="1"/>
    <col min="4460" max="4460" width="5" style="25" bestFit="1" customWidth="1"/>
    <col min="4461" max="4461" width="8" style="25" bestFit="1" customWidth="1"/>
    <col min="4462" max="4462" width="5" style="25" bestFit="1" customWidth="1"/>
    <col min="4463" max="4463" width="8" style="25" bestFit="1" customWidth="1"/>
    <col min="4464" max="4464" width="5" style="25" bestFit="1" customWidth="1"/>
    <col min="4465" max="4465" width="8" style="25" bestFit="1" customWidth="1"/>
    <col min="4466" max="4468" width="5" style="25" bestFit="1" customWidth="1"/>
    <col min="4469" max="4469" width="8" style="25" bestFit="1" customWidth="1"/>
    <col min="4470" max="4470" width="7" style="25" bestFit="1" customWidth="1"/>
    <col min="4471" max="4471" width="8" style="25" bestFit="1" customWidth="1"/>
    <col min="4472" max="4473" width="5" style="25" bestFit="1" customWidth="1"/>
    <col min="4474" max="4474" width="9" style="25" bestFit="1" customWidth="1"/>
    <col min="4475" max="4476" width="6" style="25" bestFit="1" customWidth="1"/>
    <col min="4477" max="4477" width="9" style="25" bestFit="1" customWidth="1"/>
    <col min="4478" max="4478" width="6" style="25" bestFit="1" customWidth="1"/>
    <col min="4479" max="4479" width="8" style="25" bestFit="1" customWidth="1"/>
    <col min="4480" max="4480" width="6" style="25" bestFit="1" customWidth="1"/>
    <col min="4481" max="4481" width="8" style="25" bestFit="1" customWidth="1"/>
    <col min="4482" max="4482" width="6" style="25" bestFit="1" customWidth="1"/>
    <col min="4483" max="4483" width="8" style="25" bestFit="1" customWidth="1"/>
    <col min="4484" max="4484" width="9" style="25" bestFit="1" customWidth="1"/>
    <col min="4485" max="4485" width="6" style="25" bestFit="1" customWidth="1"/>
    <col min="4486" max="4486" width="9" style="25" bestFit="1" customWidth="1"/>
    <col min="4487" max="4489" width="6" style="25" bestFit="1" customWidth="1"/>
    <col min="4490" max="4490" width="8" style="25" bestFit="1" customWidth="1"/>
    <col min="4491" max="4493" width="9" style="25" bestFit="1" customWidth="1"/>
    <col min="4494" max="4494" width="12.28515625" style="25" bestFit="1" customWidth="1"/>
    <col min="4495" max="4495" width="6" style="25" bestFit="1" customWidth="1"/>
    <col min="4496" max="4497" width="4" style="25" bestFit="1" customWidth="1"/>
    <col min="4498" max="4498" width="7" style="25" bestFit="1" customWidth="1"/>
    <col min="4499" max="4501" width="4" style="25" bestFit="1" customWidth="1"/>
    <col min="4502" max="4505" width="5" style="25" bestFit="1" customWidth="1"/>
    <col min="4506" max="4507" width="7" style="25" bestFit="1" customWidth="1"/>
    <col min="4508" max="4509" width="5" style="25" bestFit="1" customWidth="1"/>
    <col min="4510" max="4510" width="8" style="25" bestFit="1" customWidth="1"/>
    <col min="4511" max="4511" width="7" style="25" bestFit="1" customWidth="1"/>
    <col min="4512" max="4514" width="8" style="25" bestFit="1" customWidth="1"/>
    <col min="4515" max="4515" width="5" style="25" bestFit="1" customWidth="1"/>
    <col min="4516" max="4516" width="8" style="25" bestFit="1" customWidth="1"/>
    <col min="4517" max="4517" width="5" style="25" bestFit="1" customWidth="1"/>
    <col min="4518" max="4518" width="7" style="25" bestFit="1" customWidth="1"/>
    <col min="4519" max="4521" width="5" style="25" bestFit="1" customWidth="1"/>
    <col min="4522" max="4522" width="8" style="25" bestFit="1" customWidth="1"/>
    <col min="4523" max="4523" width="5" style="25" bestFit="1" customWidth="1"/>
    <col min="4524" max="4524" width="8" style="25" bestFit="1" customWidth="1"/>
    <col min="4525" max="4525" width="5" style="25" bestFit="1" customWidth="1"/>
    <col min="4526" max="4526" width="8" style="25" bestFit="1" customWidth="1"/>
    <col min="4527" max="4527" width="5" style="25" bestFit="1" customWidth="1"/>
    <col min="4528" max="4529" width="9" style="25" bestFit="1" customWidth="1"/>
    <col min="4530" max="4530" width="8" style="25" bestFit="1" customWidth="1"/>
    <col min="4531" max="4531" width="5" style="25" bestFit="1" customWidth="1"/>
    <col min="4532" max="4532" width="9" style="25" bestFit="1" customWidth="1"/>
    <col min="4533" max="4533" width="5" style="25" bestFit="1" customWidth="1"/>
    <col min="4534" max="4534" width="8" style="25" bestFit="1" customWidth="1"/>
    <col min="4535" max="4535" width="5" style="25" bestFit="1" customWidth="1"/>
    <col min="4536" max="4537" width="8" style="25" bestFit="1" customWidth="1"/>
    <col min="4538" max="4538" width="5" style="25" bestFit="1" customWidth="1"/>
    <col min="4539" max="4539" width="9" style="25" bestFit="1" customWidth="1"/>
    <col min="4540" max="4540" width="7" style="25" bestFit="1" customWidth="1"/>
    <col min="4541" max="4545" width="5" style="25" bestFit="1" customWidth="1"/>
    <col min="4546" max="4546" width="7" style="25" bestFit="1" customWidth="1"/>
    <col min="4547" max="4548" width="8" style="25" bestFit="1" customWidth="1"/>
    <col min="4549" max="4549" width="7" style="25" bestFit="1" customWidth="1"/>
    <col min="4550" max="4550" width="5" style="25" bestFit="1" customWidth="1"/>
    <col min="4551" max="4551" width="9" style="25" bestFit="1" customWidth="1"/>
    <col min="4552" max="4552" width="5" style="25" bestFit="1" customWidth="1"/>
    <col min="4553" max="4553" width="8" style="25" bestFit="1" customWidth="1"/>
    <col min="4554" max="4554" width="5" style="25" bestFit="1" customWidth="1"/>
    <col min="4555" max="4556" width="8" style="25" bestFit="1" customWidth="1"/>
    <col min="4557" max="4557" width="7" style="25" bestFit="1" customWidth="1"/>
    <col min="4558" max="4563" width="5" style="25" bestFit="1" customWidth="1"/>
    <col min="4564" max="4564" width="7" style="25" bestFit="1" customWidth="1"/>
    <col min="4565" max="4566" width="5" style="25" bestFit="1" customWidth="1"/>
    <col min="4567" max="4567" width="9" style="25" bestFit="1" customWidth="1"/>
    <col min="4568" max="4568" width="5" style="25" bestFit="1" customWidth="1"/>
    <col min="4569" max="4569" width="7" style="25" bestFit="1" customWidth="1"/>
    <col min="4570" max="4571" width="5" style="25" bestFit="1" customWidth="1"/>
    <col min="4572" max="4572" width="7" style="25" bestFit="1" customWidth="1"/>
    <col min="4573" max="4573" width="8" style="25" bestFit="1" customWidth="1"/>
    <col min="4574" max="4575" width="5" style="25" bestFit="1" customWidth="1"/>
    <col min="4576" max="4576" width="7" style="25" bestFit="1" customWidth="1"/>
    <col min="4577" max="4577" width="8" style="25" bestFit="1" customWidth="1"/>
    <col min="4578" max="4578" width="7" style="25" bestFit="1" customWidth="1"/>
    <col min="4579" max="4580" width="5" style="25" bestFit="1" customWidth="1"/>
    <col min="4581" max="4582" width="8" style="25" bestFit="1" customWidth="1"/>
    <col min="4583" max="4583" width="5" style="25" bestFit="1" customWidth="1"/>
    <col min="4584" max="4584" width="8" style="25" bestFit="1" customWidth="1"/>
    <col min="4585" max="4585" width="5" style="25" bestFit="1" customWidth="1"/>
    <col min="4586" max="4586" width="7" style="25" bestFit="1" customWidth="1"/>
    <col min="4587" max="4590" width="5" style="25" bestFit="1" customWidth="1"/>
    <col min="4591" max="4593" width="8" style="25" bestFit="1" customWidth="1"/>
    <col min="4594" max="4595" width="5" style="25" bestFit="1" customWidth="1"/>
    <col min="4596" max="4596" width="8" style="25" bestFit="1" customWidth="1"/>
    <col min="4597" max="4597" width="5" style="25" bestFit="1" customWidth="1"/>
    <col min="4598" max="4599" width="7" style="25" bestFit="1" customWidth="1"/>
    <col min="4600" max="4600" width="8" style="25" bestFit="1" customWidth="1"/>
    <col min="4601" max="4601" width="5" style="25" bestFit="1" customWidth="1"/>
    <col min="4602" max="4606" width="8" style="25" bestFit="1" customWidth="1"/>
    <col min="4607" max="4607" width="7" style="25" bestFit="1" customWidth="1"/>
    <col min="4608" max="4608" width="5" style="25" bestFit="1" customWidth="1"/>
    <col min="4609" max="4609" width="8" style="25" bestFit="1" customWidth="1"/>
    <col min="4610" max="4610" width="5" style="25" bestFit="1" customWidth="1"/>
    <col min="4611" max="4611" width="7" style="25" bestFit="1" customWidth="1"/>
    <col min="4612" max="4613" width="5" style="25" bestFit="1" customWidth="1"/>
    <col min="4614" max="4615" width="7" style="25" bestFit="1" customWidth="1"/>
    <col min="4616" max="4617" width="5" style="25" bestFit="1" customWidth="1"/>
    <col min="4618" max="4618" width="7" style="25" bestFit="1" customWidth="1"/>
    <col min="4619" max="4619" width="8" style="25" bestFit="1" customWidth="1"/>
    <col min="4620" max="4620" width="5" style="25" bestFit="1" customWidth="1"/>
    <col min="4621" max="4621" width="8" style="25" bestFit="1" customWidth="1"/>
    <col min="4622" max="4622" width="5" style="25" bestFit="1" customWidth="1"/>
    <col min="4623" max="4624" width="7" style="25" bestFit="1" customWidth="1"/>
    <col min="4625" max="4625" width="8" style="25" bestFit="1" customWidth="1"/>
    <col min="4626" max="4627" width="5" style="25" bestFit="1" customWidth="1"/>
    <col min="4628" max="4628" width="8" style="25" bestFit="1" customWidth="1"/>
    <col min="4629" max="4629" width="5" style="25" bestFit="1" customWidth="1"/>
    <col min="4630" max="4630" width="7" style="25" bestFit="1" customWidth="1"/>
    <col min="4631" max="4631" width="5" style="25" bestFit="1" customWidth="1"/>
    <col min="4632" max="4632" width="8" style="25" bestFit="1" customWidth="1"/>
    <col min="4633" max="4633" width="5" style="25" bestFit="1" customWidth="1"/>
    <col min="4634" max="4634" width="9" style="25" bestFit="1" customWidth="1"/>
    <col min="4635" max="4636" width="8" style="25" bestFit="1" customWidth="1"/>
    <col min="4637" max="4637" width="7" style="25" bestFit="1" customWidth="1"/>
    <col min="4638" max="4638" width="5" style="25" bestFit="1" customWidth="1"/>
    <col min="4639" max="4639" width="7" style="25" bestFit="1" customWidth="1"/>
    <col min="4640" max="4640" width="5" style="25" bestFit="1" customWidth="1"/>
    <col min="4641" max="4641" width="8" style="25" bestFit="1" customWidth="1"/>
    <col min="4642" max="4642" width="7" style="25" bestFit="1" customWidth="1"/>
    <col min="4643" max="4643" width="8" style="25" bestFit="1" customWidth="1"/>
    <col min="4644" max="4645" width="5" style="25" bestFit="1" customWidth="1"/>
    <col min="4646" max="4646" width="7" style="25" bestFit="1" customWidth="1"/>
    <col min="4647" max="4649" width="8" style="25" bestFit="1" customWidth="1"/>
    <col min="4650" max="4652" width="5" style="25" bestFit="1" customWidth="1"/>
    <col min="4653" max="4653" width="7" style="25" bestFit="1" customWidth="1"/>
    <col min="4654" max="4656" width="8" style="25" bestFit="1" customWidth="1"/>
    <col min="4657" max="4661" width="5" style="25" bestFit="1" customWidth="1"/>
    <col min="4662" max="4662" width="7" style="25" bestFit="1" customWidth="1"/>
    <col min="4663" max="4664" width="8" style="25" bestFit="1" customWidth="1"/>
    <col min="4665" max="4665" width="5" style="25" bestFit="1" customWidth="1"/>
    <col min="4666" max="4667" width="8" style="25" bestFit="1" customWidth="1"/>
    <col min="4668" max="4668" width="5" style="25" bestFit="1" customWidth="1"/>
    <col min="4669" max="4669" width="8" style="25" bestFit="1" customWidth="1"/>
    <col min="4670" max="4670" width="7" style="25" bestFit="1" customWidth="1"/>
    <col min="4671" max="4671" width="5" style="25" bestFit="1" customWidth="1"/>
    <col min="4672" max="4675" width="8" style="25" bestFit="1" customWidth="1"/>
    <col min="4676" max="4676" width="7" style="25" bestFit="1" customWidth="1"/>
    <col min="4677" max="4677" width="8" style="25" bestFit="1" customWidth="1"/>
    <col min="4678" max="4678" width="5" style="25" bestFit="1" customWidth="1"/>
    <col min="4679" max="4680" width="8" style="25" bestFit="1" customWidth="1"/>
    <col min="4681" max="4681" width="5" style="25" bestFit="1" customWidth="1"/>
    <col min="4682" max="4683" width="8" style="25" bestFit="1" customWidth="1"/>
    <col min="4684" max="4684" width="5" style="25" bestFit="1" customWidth="1"/>
    <col min="4685" max="4685" width="7" style="25" bestFit="1" customWidth="1"/>
    <col min="4686" max="4686" width="5" style="25" bestFit="1" customWidth="1"/>
    <col min="4687" max="4687" width="8" style="25" bestFit="1" customWidth="1"/>
    <col min="4688" max="4688" width="7" style="25" bestFit="1" customWidth="1"/>
    <col min="4689" max="4689" width="5" style="25" bestFit="1" customWidth="1"/>
    <col min="4690" max="4690" width="7" style="25" bestFit="1" customWidth="1"/>
    <col min="4691" max="4694" width="5" style="25" bestFit="1" customWidth="1"/>
    <col min="4695" max="4695" width="8" style="25" bestFit="1" customWidth="1"/>
    <col min="4696" max="4697" width="5" style="25" bestFit="1" customWidth="1"/>
    <col min="4698" max="4698" width="8" style="25" bestFit="1" customWidth="1"/>
    <col min="4699" max="4699" width="5" style="25" bestFit="1" customWidth="1"/>
    <col min="4700" max="4700" width="8" style="25" bestFit="1" customWidth="1"/>
    <col min="4701" max="4701" width="5" style="25" bestFit="1" customWidth="1"/>
    <col min="4702" max="4702" width="8" style="25" bestFit="1" customWidth="1"/>
    <col min="4703" max="4703" width="5" style="25" bestFit="1" customWidth="1"/>
    <col min="4704" max="4704" width="8" style="25" bestFit="1" customWidth="1"/>
    <col min="4705" max="4705" width="7" style="25" bestFit="1" customWidth="1"/>
    <col min="4706" max="4706" width="8" style="25" bestFit="1" customWidth="1"/>
    <col min="4707" max="4707" width="5" style="25" bestFit="1" customWidth="1"/>
    <col min="4708" max="4708" width="7" style="25" bestFit="1" customWidth="1"/>
    <col min="4709" max="4710" width="8" style="25" bestFit="1" customWidth="1"/>
    <col min="4711" max="4711" width="5" style="25" bestFit="1" customWidth="1"/>
    <col min="4712" max="4716" width="8" style="25" bestFit="1" customWidth="1"/>
    <col min="4717" max="4717" width="7" style="25" bestFit="1" customWidth="1"/>
    <col min="4718" max="4718" width="8" style="25" bestFit="1" customWidth="1"/>
    <col min="4719" max="4719" width="7" style="25" bestFit="1" customWidth="1"/>
    <col min="4720" max="4722" width="8" style="25" bestFit="1" customWidth="1"/>
    <col min="4723" max="4724" width="7" style="25" bestFit="1" customWidth="1"/>
    <col min="4725" max="4725" width="5" style="25" bestFit="1" customWidth="1"/>
    <col min="4726" max="4726" width="8" style="25" bestFit="1" customWidth="1"/>
    <col min="4727" max="4727" width="5" style="25" bestFit="1" customWidth="1"/>
    <col min="4728" max="4730" width="8" style="25" bestFit="1" customWidth="1"/>
    <col min="4731" max="4735" width="5" style="25" bestFit="1" customWidth="1"/>
    <col min="4736" max="4736" width="8" style="25" bestFit="1" customWidth="1"/>
    <col min="4737" max="4737" width="5" style="25" bestFit="1" customWidth="1"/>
    <col min="4738" max="4738" width="8" style="25" bestFit="1" customWidth="1"/>
    <col min="4739" max="4739" width="5" style="25" bestFit="1" customWidth="1"/>
    <col min="4740" max="4740" width="8" style="25" bestFit="1" customWidth="1"/>
    <col min="4741" max="4741" width="7" style="25" bestFit="1" customWidth="1"/>
    <col min="4742" max="4746" width="5" style="25" bestFit="1" customWidth="1"/>
    <col min="4747" max="4748" width="8" style="25" bestFit="1" customWidth="1"/>
    <col min="4749" max="4749" width="5" style="25" bestFit="1" customWidth="1"/>
    <col min="4750" max="4750" width="8" style="25" bestFit="1" customWidth="1"/>
    <col min="4751" max="4760" width="5" style="25" bestFit="1" customWidth="1"/>
    <col min="4761" max="4761" width="8" style="25" bestFit="1" customWidth="1"/>
    <col min="4762" max="4762" width="7" style="25" bestFit="1" customWidth="1"/>
    <col min="4763" max="4763" width="5" style="25" bestFit="1" customWidth="1"/>
    <col min="4764" max="4764" width="8" style="25" bestFit="1" customWidth="1"/>
    <col min="4765" max="4765" width="7" style="25" bestFit="1" customWidth="1"/>
    <col min="4766" max="4766" width="5" style="25" bestFit="1" customWidth="1"/>
    <col min="4767" max="4767" width="8" style="25" bestFit="1" customWidth="1"/>
    <col min="4768" max="4770" width="5" style="25" bestFit="1" customWidth="1"/>
    <col min="4771" max="4771" width="8" style="25" bestFit="1" customWidth="1"/>
    <col min="4772" max="4773" width="5" style="25" bestFit="1" customWidth="1"/>
    <col min="4774" max="4774" width="8" style="25" bestFit="1" customWidth="1"/>
    <col min="4775" max="4776" width="5" style="25" bestFit="1" customWidth="1"/>
    <col min="4777" max="4777" width="8" style="25" bestFit="1" customWidth="1"/>
    <col min="4778" max="4779" width="7" style="25" bestFit="1" customWidth="1"/>
    <col min="4780" max="4782" width="5" style="25" bestFit="1" customWidth="1"/>
    <col min="4783" max="4785" width="8" style="25" bestFit="1" customWidth="1"/>
    <col min="4786" max="4786" width="5" style="25" bestFit="1" customWidth="1"/>
    <col min="4787" max="4787" width="8" style="25" bestFit="1" customWidth="1"/>
    <col min="4788" max="4794" width="5" style="25" bestFit="1" customWidth="1"/>
    <col min="4795" max="4795" width="8" style="25" bestFit="1" customWidth="1"/>
    <col min="4796" max="4803" width="5" style="25" bestFit="1" customWidth="1"/>
    <col min="4804" max="4804" width="8" style="25" bestFit="1" customWidth="1"/>
    <col min="4805" max="4808" width="5" style="25" bestFit="1" customWidth="1"/>
    <col min="4809" max="4809" width="8" style="25" bestFit="1" customWidth="1"/>
    <col min="4810" max="4815" width="5" style="25" bestFit="1" customWidth="1"/>
    <col min="4816" max="4816" width="8" style="25" bestFit="1" customWidth="1"/>
    <col min="4817" max="4819" width="5" style="25" bestFit="1" customWidth="1"/>
    <col min="4820" max="4820" width="8" style="25" bestFit="1" customWidth="1"/>
    <col min="4821" max="4822" width="5" style="25" bestFit="1" customWidth="1"/>
    <col min="4823" max="4823" width="7" style="25" bestFit="1" customWidth="1"/>
    <col min="4824" max="4824" width="5" style="25" bestFit="1" customWidth="1"/>
    <col min="4825" max="4825" width="7" style="25" bestFit="1" customWidth="1"/>
    <col min="4826" max="4826" width="5" style="25" bestFit="1" customWidth="1"/>
    <col min="4827" max="4828" width="8" style="25" bestFit="1" customWidth="1"/>
    <col min="4829" max="4831" width="5" style="25" bestFit="1" customWidth="1"/>
    <col min="4832" max="4832" width="8" style="25" bestFit="1" customWidth="1"/>
    <col min="4833" max="4833" width="5" style="25" bestFit="1" customWidth="1"/>
    <col min="4834" max="4834" width="8" style="25" bestFit="1" customWidth="1"/>
    <col min="4835" max="4835" width="5" style="25" bestFit="1" customWidth="1"/>
    <col min="4836" max="4836" width="8" style="25" bestFit="1" customWidth="1"/>
    <col min="4837" max="4838" width="5" style="25" bestFit="1" customWidth="1"/>
    <col min="4839" max="4839" width="8" style="25" bestFit="1" customWidth="1"/>
    <col min="4840" max="4841" width="5" style="25" bestFit="1" customWidth="1"/>
    <col min="4842" max="4842" width="7" style="25" bestFit="1" customWidth="1"/>
    <col min="4843" max="4843" width="5" style="25" bestFit="1" customWidth="1"/>
    <col min="4844" max="4844" width="7" style="25" bestFit="1" customWidth="1"/>
    <col min="4845" max="4847" width="5" style="25" bestFit="1" customWidth="1"/>
    <col min="4848" max="4848" width="8" style="25" bestFit="1" customWidth="1"/>
    <col min="4849" max="4849" width="5" style="25" bestFit="1" customWidth="1"/>
    <col min="4850" max="4850" width="8" style="25" bestFit="1" customWidth="1"/>
    <col min="4851" max="4852" width="5" style="25" bestFit="1" customWidth="1"/>
    <col min="4853" max="4853" width="8" style="25" bestFit="1" customWidth="1"/>
    <col min="4854" max="4854" width="5" style="25" bestFit="1" customWidth="1"/>
    <col min="4855" max="4855" width="8" style="25" bestFit="1" customWidth="1"/>
    <col min="4856" max="4856" width="5" style="25" bestFit="1" customWidth="1"/>
    <col min="4857" max="4857" width="8" style="25" bestFit="1" customWidth="1"/>
    <col min="4858" max="4861" width="5" style="25" bestFit="1" customWidth="1"/>
    <col min="4862" max="4862" width="8" style="25" bestFit="1" customWidth="1"/>
    <col min="4863" max="4881" width="5" style="25" bestFit="1" customWidth="1"/>
    <col min="4882" max="4882" width="8" style="25" bestFit="1" customWidth="1"/>
    <col min="4883" max="4884" width="5" style="25" bestFit="1" customWidth="1"/>
    <col min="4885" max="4885" width="7" style="25" bestFit="1" customWidth="1"/>
    <col min="4886" max="4887" width="5" style="25" bestFit="1" customWidth="1"/>
    <col min="4888" max="4888" width="8" style="25" bestFit="1" customWidth="1"/>
    <col min="4889" max="4889" width="5" style="25" bestFit="1" customWidth="1"/>
    <col min="4890" max="4890" width="8" style="25" bestFit="1" customWidth="1"/>
    <col min="4891" max="4891" width="5" style="25" bestFit="1" customWidth="1"/>
    <col min="4892" max="4892" width="9" style="25" bestFit="1" customWidth="1"/>
    <col min="4893" max="4896" width="5" style="25" bestFit="1" customWidth="1"/>
    <col min="4897" max="4897" width="8" style="25" bestFit="1" customWidth="1"/>
    <col min="4898" max="4898" width="7" style="25" bestFit="1" customWidth="1"/>
    <col min="4899" max="4899" width="8" style="25" bestFit="1" customWidth="1"/>
    <col min="4900" max="4900" width="7" style="25" bestFit="1" customWidth="1"/>
    <col min="4901" max="4901" width="8" style="25" bestFit="1" customWidth="1"/>
    <col min="4902" max="4904" width="5" style="25" bestFit="1" customWidth="1"/>
    <col min="4905" max="4905" width="8" style="25" bestFit="1" customWidth="1"/>
    <col min="4906" max="4907" width="5" style="25" bestFit="1" customWidth="1"/>
    <col min="4908" max="4908" width="7" style="25" bestFit="1" customWidth="1"/>
    <col min="4909" max="4909" width="5" style="25" bestFit="1" customWidth="1"/>
    <col min="4910" max="4910" width="7" style="25" bestFit="1" customWidth="1"/>
    <col min="4911" max="4911" width="8" style="25" bestFit="1" customWidth="1"/>
    <col min="4912" max="4914" width="5" style="25" bestFit="1" customWidth="1"/>
    <col min="4915" max="4915" width="7" style="25" bestFit="1" customWidth="1"/>
    <col min="4916" max="4916" width="8" style="25" bestFit="1" customWidth="1"/>
    <col min="4917" max="4917" width="5" style="25" bestFit="1" customWidth="1"/>
    <col min="4918" max="4918" width="8" style="25" bestFit="1" customWidth="1"/>
    <col min="4919" max="4919" width="5" style="25" bestFit="1" customWidth="1"/>
    <col min="4920" max="4920" width="8" style="25" bestFit="1" customWidth="1"/>
    <col min="4921" max="4921" width="5" style="25" bestFit="1" customWidth="1"/>
    <col min="4922" max="4922" width="8" style="25" bestFit="1" customWidth="1"/>
    <col min="4923" max="4926" width="5" style="25" bestFit="1" customWidth="1"/>
    <col min="4927" max="4928" width="8" style="25" bestFit="1" customWidth="1"/>
    <col min="4929" max="4929" width="5" style="25" bestFit="1" customWidth="1"/>
    <col min="4930" max="4930" width="7" style="25" bestFit="1" customWidth="1"/>
    <col min="4931" max="4932" width="5" style="25" bestFit="1" customWidth="1"/>
    <col min="4933" max="4933" width="7" style="25" bestFit="1" customWidth="1"/>
    <col min="4934" max="4934" width="5" style="25" bestFit="1" customWidth="1"/>
    <col min="4935" max="4936" width="8" style="25" bestFit="1" customWidth="1"/>
    <col min="4937" max="4940" width="5" style="25" bestFit="1" customWidth="1"/>
    <col min="4941" max="4942" width="8" style="25" bestFit="1" customWidth="1"/>
    <col min="4943" max="4943" width="5" style="25" bestFit="1" customWidth="1"/>
    <col min="4944" max="4944" width="7" style="25" bestFit="1" customWidth="1"/>
    <col min="4945" max="4946" width="5" style="25" bestFit="1" customWidth="1"/>
    <col min="4947" max="4947" width="8" style="25" bestFit="1" customWidth="1"/>
    <col min="4948" max="4951" width="5" style="25" bestFit="1" customWidth="1"/>
    <col min="4952" max="4954" width="8" style="25" bestFit="1" customWidth="1"/>
    <col min="4955" max="4957" width="5" style="25" bestFit="1" customWidth="1"/>
    <col min="4958" max="4958" width="8" style="25" bestFit="1" customWidth="1"/>
    <col min="4959" max="4959" width="5" style="25" bestFit="1" customWidth="1"/>
    <col min="4960" max="4960" width="8" style="25" bestFit="1" customWidth="1"/>
    <col min="4961" max="4961" width="5" style="25" bestFit="1" customWidth="1"/>
    <col min="4962" max="4962" width="8" style="25" bestFit="1" customWidth="1"/>
    <col min="4963" max="4963" width="5" style="25" bestFit="1" customWidth="1"/>
    <col min="4964" max="4964" width="8" style="25" bestFit="1" customWidth="1"/>
    <col min="4965" max="4967" width="5" style="25" bestFit="1" customWidth="1"/>
    <col min="4968" max="4968" width="8" style="25" bestFit="1" customWidth="1"/>
    <col min="4969" max="4969" width="7" style="25" bestFit="1" customWidth="1"/>
    <col min="4970" max="4970" width="8" style="25" bestFit="1" customWidth="1"/>
    <col min="4971" max="4972" width="5" style="25" bestFit="1" customWidth="1"/>
    <col min="4973" max="4973" width="9" style="25" bestFit="1" customWidth="1"/>
    <col min="4974" max="4975" width="6" style="25" bestFit="1" customWidth="1"/>
    <col min="4976" max="4976" width="9" style="25" bestFit="1" customWidth="1"/>
    <col min="4977" max="4977" width="6" style="25" bestFit="1" customWidth="1"/>
    <col min="4978" max="4978" width="8" style="25" bestFit="1" customWidth="1"/>
    <col min="4979" max="4979" width="6" style="25" bestFit="1" customWidth="1"/>
    <col min="4980" max="4980" width="8" style="25" bestFit="1" customWidth="1"/>
    <col min="4981" max="4981" width="6" style="25" bestFit="1" customWidth="1"/>
    <col min="4982" max="4982" width="8" style="25" bestFit="1" customWidth="1"/>
    <col min="4983" max="4983" width="9" style="25" bestFit="1" customWidth="1"/>
    <col min="4984" max="4984" width="6" style="25" bestFit="1" customWidth="1"/>
    <col min="4985" max="4985" width="9" style="25" bestFit="1" customWidth="1"/>
    <col min="4986" max="4988" width="6" style="25" bestFit="1" customWidth="1"/>
    <col min="4989" max="4989" width="8" style="25" bestFit="1" customWidth="1"/>
    <col min="4990" max="4992" width="9" style="25" bestFit="1" customWidth="1"/>
    <col min="4993" max="4993" width="12.140625" style="25" bestFit="1" customWidth="1"/>
    <col min="4994" max="4994" width="6.42578125" style="25" bestFit="1" customWidth="1"/>
    <col min="4995" max="4996" width="4" style="25" bestFit="1" customWidth="1"/>
    <col min="4997" max="4997" width="7" style="25" bestFit="1" customWidth="1"/>
    <col min="4998" max="5000" width="4" style="25" bestFit="1" customWidth="1"/>
    <col min="5001" max="5004" width="5" style="25" bestFit="1" customWidth="1"/>
    <col min="5005" max="5006" width="7" style="25" bestFit="1" customWidth="1"/>
    <col min="5007" max="5008" width="5" style="25" bestFit="1" customWidth="1"/>
    <col min="5009" max="5009" width="8" style="25" bestFit="1" customWidth="1"/>
    <col min="5010" max="5010" width="7" style="25" bestFit="1" customWidth="1"/>
    <col min="5011" max="5013" width="8" style="25" bestFit="1" customWidth="1"/>
    <col min="5014" max="5014" width="5" style="25" bestFit="1" customWidth="1"/>
    <col min="5015" max="5015" width="8" style="25" bestFit="1" customWidth="1"/>
    <col min="5016" max="5016" width="5" style="25" bestFit="1" customWidth="1"/>
    <col min="5017" max="5017" width="7" style="25" bestFit="1" customWidth="1"/>
    <col min="5018" max="5020" width="5" style="25" bestFit="1" customWidth="1"/>
    <col min="5021" max="5021" width="8" style="25" bestFit="1" customWidth="1"/>
    <col min="5022" max="5022" width="5" style="25" bestFit="1" customWidth="1"/>
    <col min="5023" max="5023" width="8" style="25" bestFit="1" customWidth="1"/>
    <col min="5024" max="5024" width="5" style="25" bestFit="1" customWidth="1"/>
    <col min="5025" max="5025" width="8" style="25" bestFit="1" customWidth="1"/>
    <col min="5026" max="5026" width="5" style="25" bestFit="1" customWidth="1"/>
    <col min="5027" max="5028" width="9" style="25" bestFit="1" customWidth="1"/>
    <col min="5029" max="5029" width="8" style="25" bestFit="1" customWidth="1"/>
    <col min="5030" max="5030" width="5" style="25" bestFit="1" customWidth="1"/>
    <col min="5031" max="5031" width="9" style="25" bestFit="1" customWidth="1"/>
    <col min="5032" max="5032" width="5" style="25" bestFit="1" customWidth="1"/>
    <col min="5033" max="5033" width="8" style="25" bestFit="1" customWidth="1"/>
    <col min="5034" max="5034" width="5" style="25" bestFit="1" customWidth="1"/>
    <col min="5035" max="5036" width="8" style="25" bestFit="1" customWidth="1"/>
    <col min="5037" max="5037" width="5" style="25" bestFit="1" customWidth="1"/>
    <col min="5038" max="5038" width="9" style="25" bestFit="1" customWidth="1"/>
    <col min="5039" max="5039" width="7" style="25" bestFit="1" customWidth="1"/>
    <col min="5040" max="5044" width="5" style="25" bestFit="1" customWidth="1"/>
    <col min="5045" max="5045" width="7" style="25" bestFit="1" customWidth="1"/>
    <col min="5046" max="5047" width="8" style="25" bestFit="1" customWidth="1"/>
    <col min="5048" max="5048" width="7" style="25" bestFit="1" customWidth="1"/>
    <col min="5049" max="5049" width="5" style="25" bestFit="1" customWidth="1"/>
    <col min="5050" max="5050" width="9" style="25" bestFit="1" customWidth="1"/>
    <col min="5051" max="5051" width="5" style="25" bestFit="1" customWidth="1"/>
    <col min="5052" max="5052" width="8" style="25" bestFit="1" customWidth="1"/>
    <col min="5053" max="5053" width="5" style="25" bestFit="1" customWidth="1"/>
    <col min="5054" max="5055" width="8" style="25" bestFit="1" customWidth="1"/>
    <col min="5056" max="5056" width="7" style="25" bestFit="1" customWidth="1"/>
    <col min="5057" max="5062" width="5" style="25" bestFit="1" customWidth="1"/>
    <col min="5063" max="5063" width="7" style="25" bestFit="1" customWidth="1"/>
    <col min="5064" max="5065" width="5" style="25" bestFit="1" customWidth="1"/>
    <col min="5066" max="5066" width="9" style="25" bestFit="1" customWidth="1"/>
    <col min="5067" max="5067" width="5" style="25" bestFit="1" customWidth="1"/>
    <col min="5068" max="5068" width="7" style="25" bestFit="1" customWidth="1"/>
    <col min="5069" max="5070" width="5" style="25" bestFit="1" customWidth="1"/>
    <col min="5071" max="5071" width="7" style="25" bestFit="1" customWidth="1"/>
    <col min="5072" max="5072" width="8" style="25" bestFit="1" customWidth="1"/>
    <col min="5073" max="5074" width="5" style="25" bestFit="1" customWidth="1"/>
    <col min="5075" max="5075" width="7" style="25" bestFit="1" customWidth="1"/>
    <col min="5076" max="5076" width="8" style="25" bestFit="1" customWidth="1"/>
    <col min="5077" max="5077" width="7" style="25" bestFit="1" customWidth="1"/>
    <col min="5078" max="5079" width="5" style="25" bestFit="1" customWidth="1"/>
    <col min="5080" max="5081" width="8" style="25" bestFit="1" customWidth="1"/>
    <col min="5082" max="5082" width="5" style="25" bestFit="1" customWidth="1"/>
    <col min="5083" max="5083" width="8" style="25" bestFit="1" customWidth="1"/>
    <col min="5084" max="5084" width="5" style="25" bestFit="1" customWidth="1"/>
    <col min="5085" max="5085" width="7" style="25" bestFit="1" customWidth="1"/>
    <col min="5086" max="5089" width="5" style="25" bestFit="1" customWidth="1"/>
    <col min="5090" max="5092" width="8" style="25" bestFit="1" customWidth="1"/>
    <col min="5093" max="5094" width="5" style="25" bestFit="1" customWidth="1"/>
    <col min="5095" max="5095" width="8" style="25" bestFit="1" customWidth="1"/>
    <col min="5096" max="5096" width="5" style="25" bestFit="1" customWidth="1"/>
    <col min="5097" max="5098" width="7" style="25" bestFit="1" customWidth="1"/>
    <col min="5099" max="5099" width="8" style="25" bestFit="1" customWidth="1"/>
    <col min="5100" max="5100" width="5" style="25" bestFit="1" customWidth="1"/>
    <col min="5101" max="5105" width="8" style="25" bestFit="1" customWidth="1"/>
    <col min="5106" max="5106" width="7" style="25" bestFit="1" customWidth="1"/>
    <col min="5107" max="5107" width="5" style="25" bestFit="1" customWidth="1"/>
    <col min="5108" max="5108" width="8" style="25" bestFit="1" customWidth="1"/>
    <col min="5109" max="5109" width="5" style="25" bestFit="1" customWidth="1"/>
    <col min="5110" max="5110" width="7" style="25" bestFit="1" customWidth="1"/>
    <col min="5111" max="5112" width="5" style="25" bestFit="1" customWidth="1"/>
    <col min="5113" max="5114" width="7" style="25" bestFit="1" customWidth="1"/>
    <col min="5115" max="5116" width="5" style="25" bestFit="1" customWidth="1"/>
    <col min="5117" max="5117" width="7" style="25" bestFit="1" customWidth="1"/>
    <col min="5118" max="5118" width="8" style="25" bestFit="1" customWidth="1"/>
    <col min="5119" max="5119" width="5" style="25" bestFit="1" customWidth="1"/>
    <col min="5120" max="5120" width="8" style="25" bestFit="1" customWidth="1"/>
    <col min="5121" max="5121" width="5" style="25" bestFit="1" customWidth="1"/>
    <col min="5122" max="5123" width="7" style="25" bestFit="1" customWidth="1"/>
    <col min="5124" max="5124" width="8" style="25" bestFit="1" customWidth="1"/>
    <col min="5125" max="5126" width="5" style="25" bestFit="1" customWidth="1"/>
    <col min="5127" max="5127" width="8" style="25" bestFit="1" customWidth="1"/>
    <col min="5128" max="5128" width="5" style="25" bestFit="1" customWidth="1"/>
    <col min="5129" max="5129" width="7" style="25" bestFit="1" customWidth="1"/>
    <col min="5130" max="5130" width="5" style="25" bestFit="1" customWidth="1"/>
    <col min="5131" max="5131" width="8" style="25" bestFit="1" customWidth="1"/>
    <col min="5132" max="5132" width="5" style="25" bestFit="1" customWidth="1"/>
    <col min="5133" max="5133" width="9" style="25" bestFit="1" customWidth="1"/>
    <col min="5134" max="5135" width="8" style="25" bestFit="1" customWidth="1"/>
    <col min="5136" max="5136" width="7" style="25" bestFit="1" customWidth="1"/>
    <col min="5137" max="5137" width="5" style="25" bestFit="1" customWidth="1"/>
    <col min="5138" max="5138" width="7" style="25" bestFit="1" customWidth="1"/>
    <col min="5139" max="5139" width="5" style="25" bestFit="1" customWidth="1"/>
    <col min="5140" max="5140" width="8" style="25" bestFit="1" customWidth="1"/>
    <col min="5141" max="5141" width="7" style="25" bestFit="1" customWidth="1"/>
    <col min="5142" max="5142" width="8" style="25" bestFit="1" customWidth="1"/>
    <col min="5143" max="5144" width="5" style="25" bestFit="1" customWidth="1"/>
    <col min="5145" max="5145" width="7" style="25" bestFit="1" customWidth="1"/>
    <col min="5146" max="5148" width="8" style="25" bestFit="1" customWidth="1"/>
    <col min="5149" max="5151" width="5" style="25" bestFit="1" customWidth="1"/>
    <col min="5152" max="5152" width="7" style="25" bestFit="1" customWidth="1"/>
    <col min="5153" max="5155" width="8" style="25" bestFit="1" customWidth="1"/>
    <col min="5156" max="5160" width="5" style="25" bestFit="1" customWidth="1"/>
    <col min="5161" max="5161" width="7" style="25" bestFit="1" customWidth="1"/>
    <col min="5162" max="5163" width="8" style="25" bestFit="1" customWidth="1"/>
    <col min="5164" max="5164" width="5" style="25" bestFit="1" customWidth="1"/>
    <col min="5165" max="5166" width="8" style="25" bestFit="1" customWidth="1"/>
    <col min="5167" max="5167" width="5" style="25" bestFit="1" customWidth="1"/>
    <col min="5168" max="5168" width="8" style="25" bestFit="1" customWidth="1"/>
    <col min="5169" max="5169" width="7" style="25" bestFit="1" customWidth="1"/>
    <col min="5170" max="5170" width="5" style="25" bestFit="1" customWidth="1"/>
    <col min="5171" max="5174" width="8" style="25" bestFit="1" customWidth="1"/>
    <col min="5175" max="5175" width="7" style="25" bestFit="1" customWidth="1"/>
    <col min="5176" max="5176" width="8" style="25" bestFit="1" customWidth="1"/>
    <col min="5177" max="5177" width="5" style="25" bestFit="1" customWidth="1"/>
    <col min="5178" max="5179" width="8" style="25" bestFit="1" customWidth="1"/>
    <col min="5180" max="5180" width="5" style="25" bestFit="1" customWidth="1"/>
    <col min="5181" max="5182" width="8" style="25" bestFit="1" customWidth="1"/>
    <col min="5183" max="5183" width="5" style="25" bestFit="1" customWidth="1"/>
    <col min="5184" max="5184" width="7" style="25" bestFit="1" customWidth="1"/>
    <col min="5185" max="5185" width="5" style="25" bestFit="1" customWidth="1"/>
    <col min="5186" max="5186" width="8" style="25" bestFit="1" customWidth="1"/>
    <col min="5187" max="5187" width="7" style="25" bestFit="1" customWidth="1"/>
    <col min="5188" max="5188" width="5" style="25" bestFit="1" customWidth="1"/>
    <col min="5189" max="5189" width="7" style="25" bestFit="1" customWidth="1"/>
    <col min="5190" max="5193" width="5" style="25" bestFit="1" customWidth="1"/>
    <col min="5194" max="5194" width="8" style="25" bestFit="1" customWidth="1"/>
    <col min="5195" max="5196" width="5" style="25" bestFit="1" customWidth="1"/>
    <col min="5197" max="5197" width="8" style="25" bestFit="1" customWidth="1"/>
    <col min="5198" max="5198" width="5" style="25" bestFit="1" customWidth="1"/>
    <col min="5199" max="5199" width="8" style="25" bestFit="1" customWidth="1"/>
    <col min="5200" max="5200" width="5" style="25" bestFit="1" customWidth="1"/>
    <col min="5201" max="5201" width="8" style="25" bestFit="1" customWidth="1"/>
    <col min="5202" max="5202" width="5" style="25" bestFit="1" customWidth="1"/>
    <col min="5203" max="5203" width="8" style="25" bestFit="1" customWidth="1"/>
    <col min="5204" max="5204" width="7" style="25" bestFit="1" customWidth="1"/>
    <col min="5205" max="5205" width="8" style="25" bestFit="1" customWidth="1"/>
    <col min="5206" max="5206" width="5" style="25" bestFit="1" customWidth="1"/>
    <col min="5207" max="5207" width="7" style="25" bestFit="1" customWidth="1"/>
    <col min="5208" max="5209" width="8" style="25" bestFit="1" customWidth="1"/>
    <col min="5210" max="5210" width="5" style="25" bestFit="1" customWidth="1"/>
    <col min="5211" max="5215" width="8" style="25" bestFit="1" customWidth="1"/>
    <col min="5216" max="5216" width="7" style="25" bestFit="1" customWidth="1"/>
    <col min="5217" max="5217" width="8" style="25" bestFit="1" customWidth="1"/>
    <col min="5218" max="5218" width="7" style="25" bestFit="1" customWidth="1"/>
    <col min="5219" max="5221" width="8" style="25" bestFit="1" customWidth="1"/>
    <col min="5222" max="5223" width="7" style="25" bestFit="1" customWidth="1"/>
    <col min="5224" max="5224" width="5" style="25" bestFit="1" customWidth="1"/>
    <col min="5225" max="5225" width="8" style="25" bestFit="1" customWidth="1"/>
    <col min="5226" max="5226" width="5" style="25" bestFit="1" customWidth="1"/>
    <col min="5227" max="5229" width="8" style="25" bestFit="1" customWidth="1"/>
    <col min="5230" max="5234" width="5" style="25" bestFit="1" customWidth="1"/>
    <col min="5235" max="5235" width="8" style="25" bestFit="1" customWidth="1"/>
    <col min="5236" max="5236" width="5" style="25" bestFit="1" customWidth="1"/>
    <col min="5237" max="5237" width="8" style="25" bestFit="1" customWidth="1"/>
    <col min="5238" max="5238" width="5" style="25" bestFit="1" customWidth="1"/>
    <col min="5239" max="5239" width="8" style="25" bestFit="1" customWidth="1"/>
    <col min="5240" max="5240" width="7" style="25" bestFit="1" customWidth="1"/>
    <col min="5241" max="5245" width="5" style="25" bestFit="1" customWidth="1"/>
    <col min="5246" max="5247" width="8" style="25" bestFit="1" customWidth="1"/>
    <col min="5248" max="5248" width="5" style="25" bestFit="1" customWidth="1"/>
    <col min="5249" max="5249" width="8" style="25" bestFit="1" customWidth="1"/>
    <col min="5250" max="5259" width="5" style="25" bestFit="1" customWidth="1"/>
    <col min="5260" max="5260" width="8" style="25" bestFit="1" customWidth="1"/>
    <col min="5261" max="5261" width="7" style="25" bestFit="1" customWidth="1"/>
    <col min="5262" max="5262" width="5" style="25" bestFit="1" customWidth="1"/>
    <col min="5263" max="5263" width="8" style="25" bestFit="1" customWidth="1"/>
    <col min="5264" max="5264" width="7" style="25" bestFit="1" customWidth="1"/>
    <col min="5265" max="5265" width="5" style="25" bestFit="1" customWidth="1"/>
    <col min="5266" max="5266" width="8" style="25" bestFit="1" customWidth="1"/>
    <col min="5267" max="5269" width="5" style="25" bestFit="1" customWidth="1"/>
    <col min="5270" max="5270" width="8" style="25" bestFit="1" customWidth="1"/>
    <col min="5271" max="5272" width="5" style="25" bestFit="1" customWidth="1"/>
    <col min="5273" max="5273" width="8" style="25" bestFit="1" customWidth="1"/>
    <col min="5274" max="5275" width="5" style="25" bestFit="1" customWidth="1"/>
    <col min="5276" max="5276" width="8" style="25" bestFit="1" customWidth="1"/>
    <col min="5277" max="5278" width="7" style="25" bestFit="1" customWidth="1"/>
    <col min="5279" max="5281" width="5" style="25" bestFit="1" customWidth="1"/>
    <col min="5282" max="5284" width="8" style="25" bestFit="1" customWidth="1"/>
    <col min="5285" max="5285" width="5" style="25" bestFit="1" customWidth="1"/>
    <col min="5286" max="5286" width="8" style="25" bestFit="1" customWidth="1"/>
    <col min="5287" max="5293" width="5" style="25" bestFit="1" customWidth="1"/>
    <col min="5294" max="5294" width="8" style="25" bestFit="1" customWidth="1"/>
    <col min="5295" max="5302" width="5" style="25" bestFit="1" customWidth="1"/>
    <col min="5303" max="5303" width="8" style="25" bestFit="1" customWidth="1"/>
    <col min="5304" max="5307" width="5" style="25" bestFit="1" customWidth="1"/>
    <col min="5308" max="5308" width="8" style="25" bestFit="1" customWidth="1"/>
    <col min="5309" max="5314" width="5" style="25" bestFit="1" customWidth="1"/>
    <col min="5315" max="5315" width="8" style="25" bestFit="1" customWidth="1"/>
    <col min="5316" max="5318" width="5" style="25" bestFit="1" customWidth="1"/>
    <col min="5319" max="5319" width="8" style="25" bestFit="1" customWidth="1"/>
    <col min="5320" max="5321" width="5" style="25" bestFit="1" customWidth="1"/>
    <col min="5322" max="5322" width="7" style="25" bestFit="1" customWidth="1"/>
    <col min="5323" max="5323" width="5" style="25" bestFit="1" customWidth="1"/>
    <col min="5324" max="5324" width="7" style="25" bestFit="1" customWidth="1"/>
    <col min="5325" max="5325" width="5" style="25" bestFit="1" customWidth="1"/>
    <col min="5326" max="5327" width="8" style="25" bestFit="1" customWidth="1"/>
    <col min="5328" max="5330" width="5" style="25" bestFit="1" customWidth="1"/>
    <col min="5331" max="5331" width="8" style="25" bestFit="1" customWidth="1"/>
    <col min="5332" max="5332" width="5" style="25" bestFit="1" customWidth="1"/>
    <col min="5333" max="5333" width="8" style="25" bestFit="1" customWidth="1"/>
    <col min="5334" max="5334" width="5" style="25" bestFit="1" customWidth="1"/>
    <col min="5335" max="5335" width="8" style="25" bestFit="1" customWidth="1"/>
    <col min="5336" max="5337" width="5" style="25" bestFit="1" customWidth="1"/>
    <col min="5338" max="5338" width="8" style="25" bestFit="1" customWidth="1"/>
    <col min="5339" max="5340" width="5" style="25" bestFit="1" customWidth="1"/>
    <col min="5341" max="5341" width="7" style="25" bestFit="1" customWidth="1"/>
    <col min="5342" max="5342" width="5" style="25" bestFit="1" customWidth="1"/>
    <col min="5343" max="5343" width="7" style="25" bestFit="1" customWidth="1"/>
    <col min="5344" max="5346" width="5" style="25" bestFit="1" customWidth="1"/>
    <col min="5347" max="5347" width="8" style="25" bestFit="1" customWidth="1"/>
    <col min="5348" max="5348" width="5" style="25" bestFit="1" customWidth="1"/>
    <col min="5349" max="5349" width="8" style="25" bestFit="1" customWidth="1"/>
    <col min="5350" max="5351" width="5" style="25" bestFit="1" customWidth="1"/>
    <col min="5352" max="5352" width="8" style="25" bestFit="1" customWidth="1"/>
    <col min="5353" max="5353" width="5" style="25" bestFit="1" customWidth="1"/>
    <col min="5354" max="5354" width="8" style="25" bestFit="1" customWidth="1"/>
    <col min="5355" max="5355" width="5" style="25" bestFit="1" customWidth="1"/>
    <col min="5356" max="5356" width="8" style="25" bestFit="1" customWidth="1"/>
    <col min="5357" max="5360" width="5" style="25" bestFit="1" customWidth="1"/>
    <col min="5361" max="5361" width="8" style="25" bestFit="1" customWidth="1"/>
    <col min="5362" max="5380" width="5" style="25" bestFit="1" customWidth="1"/>
    <col min="5381" max="5381" width="8" style="25" bestFit="1" customWidth="1"/>
    <col min="5382" max="5383" width="5" style="25" bestFit="1" customWidth="1"/>
    <col min="5384" max="5384" width="7" style="25" bestFit="1" customWidth="1"/>
    <col min="5385" max="5386" width="5" style="25" bestFit="1" customWidth="1"/>
    <col min="5387" max="5387" width="8" style="25" bestFit="1" customWidth="1"/>
    <col min="5388" max="5388" width="5" style="25" bestFit="1" customWidth="1"/>
    <col min="5389" max="5389" width="8" style="25" bestFit="1" customWidth="1"/>
    <col min="5390" max="5390" width="5" style="25" bestFit="1" customWidth="1"/>
    <col min="5391" max="5391" width="9" style="25" bestFit="1" customWidth="1"/>
    <col min="5392" max="5395" width="5" style="25" bestFit="1" customWidth="1"/>
    <col min="5396" max="5396" width="8" style="25" bestFit="1" customWidth="1"/>
    <col min="5397" max="5397" width="7" style="25" bestFit="1" customWidth="1"/>
    <col min="5398" max="5398" width="8" style="25" bestFit="1" customWidth="1"/>
    <col min="5399" max="5399" width="7" style="25" bestFit="1" customWidth="1"/>
    <col min="5400" max="5400" width="8" style="25" bestFit="1" customWidth="1"/>
    <col min="5401" max="5403" width="5" style="25" bestFit="1" customWidth="1"/>
    <col min="5404" max="5404" width="8" style="25" bestFit="1" customWidth="1"/>
    <col min="5405" max="5406" width="5" style="25" bestFit="1" customWidth="1"/>
    <col min="5407" max="5407" width="7" style="25" bestFit="1" customWidth="1"/>
    <col min="5408" max="5408" width="5" style="25" bestFit="1" customWidth="1"/>
    <col min="5409" max="5409" width="7" style="25" bestFit="1" customWidth="1"/>
    <col min="5410" max="5410" width="8" style="25" bestFit="1" customWidth="1"/>
    <col min="5411" max="5413" width="5" style="25" bestFit="1" customWidth="1"/>
    <col min="5414" max="5414" width="7" style="25" bestFit="1" customWidth="1"/>
    <col min="5415" max="5415" width="8" style="25" bestFit="1" customWidth="1"/>
    <col min="5416" max="5416" width="5" style="25" bestFit="1" customWidth="1"/>
    <col min="5417" max="5417" width="8" style="25" bestFit="1" customWidth="1"/>
    <col min="5418" max="5418" width="5" style="25" bestFit="1" customWidth="1"/>
    <col min="5419" max="5419" width="8" style="25" bestFit="1" customWidth="1"/>
    <col min="5420" max="5420" width="5" style="25" bestFit="1" customWidth="1"/>
    <col min="5421" max="5421" width="8" style="25" bestFit="1" customWidth="1"/>
    <col min="5422" max="5425" width="5" style="25" bestFit="1" customWidth="1"/>
    <col min="5426" max="5427" width="8" style="25" bestFit="1" customWidth="1"/>
    <col min="5428" max="5428" width="5" style="25" bestFit="1" customWidth="1"/>
    <col min="5429" max="5429" width="7" style="25" bestFit="1" customWidth="1"/>
    <col min="5430" max="5431" width="5" style="25" bestFit="1" customWidth="1"/>
    <col min="5432" max="5432" width="7" style="25" bestFit="1" customWidth="1"/>
    <col min="5433" max="5433" width="5" style="25" bestFit="1" customWidth="1"/>
    <col min="5434" max="5435" width="8" style="25" bestFit="1" customWidth="1"/>
    <col min="5436" max="5439" width="5" style="25" bestFit="1" customWidth="1"/>
    <col min="5440" max="5441" width="8" style="25" bestFit="1" customWidth="1"/>
    <col min="5442" max="5442" width="5" style="25" bestFit="1" customWidth="1"/>
    <col min="5443" max="5443" width="7" style="25" bestFit="1" customWidth="1"/>
    <col min="5444" max="5445" width="5" style="25" bestFit="1" customWidth="1"/>
    <col min="5446" max="5446" width="8" style="25" bestFit="1" customWidth="1"/>
    <col min="5447" max="5450" width="5" style="25" bestFit="1" customWidth="1"/>
    <col min="5451" max="5453" width="8" style="25" bestFit="1" customWidth="1"/>
    <col min="5454" max="5456" width="5" style="25" bestFit="1" customWidth="1"/>
    <col min="5457" max="5457" width="8" style="25" bestFit="1" customWidth="1"/>
    <col min="5458" max="5458" width="5" style="25" bestFit="1" customWidth="1"/>
    <col min="5459" max="5459" width="8" style="25" bestFit="1" customWidth="1"/>
    <col min="5460" max="5460" width="5" style="25" bestFit="1" customWidth="1"/>
    <col min="5461" max="5461" width="8" style="25" bestFit="1" customWidth="1"/>
    <col min="5462" max="5462" width="5" style="25" bestFit="1" customWidth="1"/>
    <col min="5463" max="5463" width="8" style="25" bestFit="1" customWidth="1"/>
    <col min="5464" max="5466" width="5" style="25" bestFit="1" customWidth="1"/>
    <col min="5467" max="5467" width="8" style="25" bestFit="1" customWidth="1"/>
    <col min="5468" max="5468" width="7" style="25" bestFit="1" customWidth="1"/>
    <col min="5469" max="5469" width="8" style="25" bestFit="1" customWidth="1"/>
    <col min="5470" max="5471" width="5" style="25" bestFit="1" customWidth="1"/>
    <col min="5472" max="5472" width="9" style="25" bestFit="1" customWidth="1"/>
    <col min="5473" max="5474" width="6" style="25" bestFit="1" customWidth="1"/>
    <col min="5475" max="5475" width="9" style="25" bestFit="1" customWidth="1"/>
    <col min="5476" max="5476" width="6" style="25" bestFit="1" customWidth="1"/>
    <col min="5477" max="5477" width="8" style="25" bestFit="1" customWidth="1"/>
    <col min="5478" max="5478" width="6" style="25" bestFit="1" customWidth="1"/>
    <col min="5479" max="5479" width="8" style="25" bestFit="1" customWidth="1"/>
    <col min="5480" max="5480" width="6" style="25" bestFit="1" customWidth="1"/>
    <col min="5481" max="5481" width="8" style="25" bestFit="1" customWidth="1"/>
    <col min="5482" max="5482" width="9" style="25" bestFit="1" customWidth="1"/>
    <col min="5483" max="5483" width="6" style="25" bestFit="1" customWidth="1"/>
    <col min="5484" max="5484" width="9" style="25" bestFit="1" customWidth="1"/>
    <col min="5485" max="5487" width="6" style="25" bestFit="1" customWidth="1"/>
    <col min="5488" max="5488" width="8" style="25" bestFit="1" customWidth="1"/>
    <col min="5489" max="5491" width="9" style="25" bestFit="1" customWidth="1"/>
    <col min="5492" max="5492" width="12.5703125" style="25" bestFit="1" customWidth="1"/>
    <col min="5493" max="5493" width="6.140625" style="25" bestFit="1" customWidth="1"/>
    <col min="5494" max="5495" width="4" style="25" bestFit="1" customWidth="1"/>
    <col min="5496" max="5496" width="7" style="25" bestFit="1" customWidth="1"/>
    <col min="5497" max="5499" width="4" style="25" bestFit="1" customWidth="1"/>
    <col min="5500" max="5503" width="5" style="25" bestFit="1" customWidth="1"/>
    <col min="5504" max="5505" width="7" style="25" bestFit="1" customWidth="1"/>
    <col min="5506" max="5507" width="5" style="25" bestFit="1" customWidth="1"/>
    <col min="5508" max="5508" width="8" style="25" bestFit="1" customWidth="1"/>
    <col min="5509" max="5509" width="7" style="25" bestFit="1" customWidth="1"/>
    <col min="5510" max="5512" width="8" style="25" bestFit="1" customWidth="1"/>
    <col min="5513" max="5513" width="5" style="25" bestFit="1" customWidth="1"/>
    <col min="5514" max="5514" width="8" style="25" bestFit="1" customWidth="1"/>
    <col min="5515" max="5515" width="5" style="25" bestFit="1" customWidth="1"/>
    <col min="5516" max="5516" width="7" style="25" bestFit="1" customWidth="1"/>
    <col min="5517" max="5519" width="5" style="25" bestFit="1" customWidth="1"/>
    <col min="5520" max="5520" width="8" style="25" bestFit="1" customWidth="1"/>
    <col min="5521" max="5521" width="5" style="25" bestFit="1" customWidth="1"/>
    <col min="5522" max="5522" width="8" style="25" bestFit="1" customWidth="1"/>
    <col min="5523" max="5523" width="5" style="25" bestFit="1" customWidth="1"/>
    <col min="5524" max="5524" width="8" style="25" bestFit="1" customWidth="1"/>
    <col min="5525" max="5525" width="5" style="25" bestFit="1" customWidth="1"/>
    <col min="5526" max="5527" width="9" style="25" bestFit="1" customWidth="1"/>
    <col min="5528" max="5528" width="8" style="25" bestFit="1" customWidth="1"/>
    <col min="5529" max="5529" width="5" style="25" bestFit="1" customWidth="1"/>
    <col min="5530" max="5530" width="9" style="25" bestFit="1" customWidth="1"/>
    <col min="5531" max="5531" width="5" style="25" bestFit="1" customWidth="1"/>
    <col min="5532" max="5532" width="8" style="25" bestFit="1" customWidth="1"/>
    <col min="5533" max="5533" width="5" style="25" bestFit="1" customWidth="1"/>
    <col min="5534" max="5535" width="8" style="25" bestFit="1" customWidth="1"/>
    <col min="5536" max="5536" width="5" style="25" bestFit="1" customWidth="1"/>
    <col min="5537" max="5537" width="9" style="25" bestFit="1" customWidth="1"/>
    <col min="5538" max="5538" width="7" style="25" bestFit="1" customWidth="1"/>
    <col min="5539" max="5543" width="5" style="25" bestFit="1" customWidth="1"/>
    <col min="5544" max="5544" width="7" style="25" bestFit="1" customWidth="1"/>
    <col min="5545" max="5546" width="8" style="25" bestFit="1" customWidth="1"/>
    <col min="5547" max="5547" width="7" style="25" bestFit="1" customWidth="1"/>
    <col min="5548" max="5548" width="5" style="25" bestFit="1" customWidth="1"/>
    <col min="5549" max="5549" width="9" style="25" bestFit="1" customWidth="1"/>
    <col min="5550" max="5550" width="5" style="25" bestFit="1" customWidth="1"/>
    <col min="5551" max="5551" width="8" style="25" bestFit="1" customWidth="1"/>
    <col min="5552" max="5552" width="5" style="25" bestFit="1" customWidth="1"/>
    <col min="5553" max="5554" width="8" style="25" bestFit="1" customWidth="1"/>
    <col min="5555" max="5555" width="7" style="25" bestFit="1" customWidth="1"/>
    <col min="5556" max="5561" width="5" style="25" bestFit="1" customWidth="1"/>
    <col min="5562" max="5562" width="7" style="25" bestFit="1" customWidth="1"/>
    <col min="5563" max="5564" width="5" style="25" bestFit="1" customWidth="1"/>
    <col min="5565" max="5565" width="9" style="25" bestFit="1" customWidth="1"/>
    <col min="5566" max="5566" width="5" style="25" bestFit="1" customWidth="1"/>
    <col min="5567" max="5567" width="7" style="25" bestFit="1" customWidth="1"/>
    <col min="5568" max="5569" width="5" style="25" bestFit="1" customWidth="1"/>
    <col min="5570" max="5570" width="7" style="25" bestFit="1" customWidth="1"/>
    <col min="5571" max="5571" width="8" style="25" bestFit="1" customWidth="1"/>
    <col min="5572" max="5573" width="5" style="25" bestFit="1" customWidth="1"/>
    <col min="5574" max="5574" width="7" style="25" bestFit="1" customWidth="1"/>
    <col min="5575" max="5575" width="8" style="25" bestFit="1" customWidth="1"/>
    <col min="5576" max="5576" width="7" style="25" bestFit="1" customWidth="1"/>
    <col min="5577" max="5578" width="5" style="25" bestFit="1" customWidth="1"/>
    <col min="5579" max="5580" width="8" style="25" bestFit="1" customWidth="1"/>
    <col min="5581" max="5581" width="5" style="25" bestFit="1" customWidth="1"/>
    <col min="5582" max="5582" width="8" style="25" bestFit="1" customWidth="1"/>
    <col min="5583" max="5583" width="5" style="25" bestFit="1" customWidth="1"/>
    <col min="5584" max="5584" width="7" style="25" bestFit="1" customWidth="1"/>
    <col min="5585" max="5588" width="5" style="25" bestFit="1" customWidth="1"/>
    <col min="5589" max="5591" width="8" style="25" bestFit="1" customWidth="1"/>
    <col min="5592" max="5593" width="5" style="25" bestFit="1" customWidth="1"/>
    <col min="5594" max="5594" width="8" style="25" bestFit="1" customWidth="1"/>
    <col min="5595" max="5595" width="5" style="25" bestFit="1" customWidth="1"/>
    <col min="5596" max="5597" width="7" style="25" bestFit="1" customWidth="1"/>
    <col min="5598" max="5598" width="8" style="25" bestFit="1" customWidth="1"/>
    <col min="5599" max="5599" width="5" style="25" bestFit="1" customWidth="1"/>
    <col min="5600" max="5604" width="8" style="25" bestFit="1" customWidth="1"/>
    <col min="5605" max="5605" width="7" style="25" bestFit="1" customWidth="1"/>
    <col min="5606" max="5606" width="5" style="25" bestFit="1" customWidth="1"/>
    <col min="5607" max="5607" width="8" style="25" bestFit="1" customWidth="1"/>
    <col min="5608" max="5608" width="5" style="25" bestFit="1" customWidth="1"/>
    <col min="5609" max="5609" width="7" style="25" bestFit="1" customWidth="1"/>
    <col min="5610" max="5611" width="5" style="25" bestFit="1" customWidth="1"/>
    <col min="5612" max="5613" width="7" style="25" bestFit="1" customWidth="1"/>
    <col min="5614" max="5615" width="5" style="25" bestFit="1" customWidth="1"/>
    <col min="5616" max="5616" width="7" style="25" bestFit="1" customWidth="1"/>
    <col min="5617" max="5617" width="8" style="25" bestFit="1" customWidth="1"/>
    <col min="5618" max="5618" width="5" style="25" bestFit="1" customWidth="1"/>
    <col min="5619" max="5619" width="8" style="25" bestFit="1" customWidth="1"/>
    <col min="5620" max="5620" width="5" style="25" bestFit="1" customWidth="1"/>
    <col min="5621" max="5622" width="7" style="25" bestFit="1" customWidth="1"/>
    <col min="5623" max="5623" width="8" style="25" bestFit="1" customWidth="1"/>
    <col min="5624" max="5625" width="5" style="25" bestFit="1" customWidth="1"/>
    <col min="5626" max="5626" width="8" style="25" bestFit="1" customWidth="1"/>
    <col min="5627" max="5627" width="5" style="25" bestFit="1" customWidth="1"/>
    <col min="5628" max="5628" width="7" style="25" bestFit="1" customWidth="1"/>
    <col min="5629" max="5629" width="5" style="25" bestFit="1" customWidth="1"/>
    <col min="5630" max="5630" width="8" style="25" bestFit="1" customWidth="1"/>
    <col min="5631" max="5631" width="5" style="25" bestFit="1" customWidth="1"/>
    <col min="5632" max="5632" width="9" style="25" bestFit="1" customWidth="1"/>
    <col min="5633" max="5634" width="8" style="25" bestFit="1" customWidth="1"/>
    <col min="5635" max="5635" width="7" style="25" bestFit="1" customWidth="1"/>
    <col min="5636" max="5636" width="5" style="25" bestFit="1" customWidth="1"/>
    <col min="5637" max="5637" width="7" style="25" bestFit="1" customWidth="1"/>
    <col min="5638" max="5638" width="5" style="25" bestFit="1" customWidth="1"/>
    <col min="5639" max="5639" width="8" style="25" bestFit="1" customWidth="1"/>
    <col min="5640" max="5640" width="7" style="25" bestFit="1" customWidth="1"/>
    <col min="5641" max="5641" width="8" style="25" bestFit="1" customWidth="1"/>
    <col min="5642" max="5643" width="5" style="25" bestFit="1" customWidth="1"/>
    <col min="5644" max="5644" width="7" style="25" bestFit="1" customWidth="1"/>
    <col min="5645" max="5647" width="8" style="25" bestFit="1" customWidth="1"/>
    <col min="5648" max="5650" width="5" style="25" bestFit="1" customWidth="1"/>
    <col min="5651" max="5651" width="7" style="25" bestFit="1" customWidth="1"/>
    <col min="5652" max="5654" width="8" style="25" bestFit="1" customWidth="1"/>
    <col min="5655" max="5659" width="5" style="25" bestFit="1" customWidth="1"/>
    <col min="5660" max="5660" width="7" style="25" bestFit="1" customWidth="1"/>
    <col min="5661" max="5662" width="8" style="25" bestFit="1" customWidth="1"/>
    <col min="5663" max="5663" width="5" style="25" bestFit="1" customWidth="1"/>
    <col min="5664" max="5665" width="8" style="25" bestFit="1" customWidth="1"/>
    <col min="5666" max="5666" width="5" style="25" bestFit="1" customWidth="1"/>
    <col min="5667" max="5667" width="8" style="25" bestFit="1" customWidth="1"/>
    <col min="5668" max="5668" width="7" style="25" bestFit="1" customWidth="1"/>
    <col min="5669" max="5669" width="5" style="25" bestFit="1" customWidth="1"/>
    <col min="5670" max="5673" width="8" style="25" bestFit="1" customWidth="1"/>
    <col min="5674" max="5674" width="7" style="25" bestFit="1" customWidth="1"/>
    <col min="5675" max="5675" width="8" style="25" bestFit="1" customWidth="1"/>
    <col min="5676" max="5676" width="5" style="25" bestFit="1" customWidth="1"/>
    <col min="5677" max="5678" width="8" style="25" bestFit="1" customWidth="1"/>
    <col min="5679" max="5679" width="5" style="25" bestFit="1" customWidth="1"/>
    <col min="5680" max="5681" width="8" style="25" bestFit="1" customWidth="1"/>
    <col min="5682" max="5682" width="5" style="25" bestFit="1" customWidth="1"/>
    <col min="5683" max="5683" width="7" style="25" bestFit="1" customWidth="1"/>
    <col min="5684" max="5684" width="5" style="25" bestFit="1" customWidth="1"/>
    <col min="5685" max="5685" width="8" style="25" bestFit="1" customWidth="1"/>
    <col min="5686" max="5686" width="7" style="25" bestFit="1" customWidth="1"/>
    <col min="5687" max="5687" width="5" style="25" bestFit="1" customWidth="1"/>
    <col min="5688" max="5688" width="7" style="25" bestFit="1" customWidth="1"/>
    <col min="5689" max="5692" width="5" style="25" bestFit="1" customWidth="1"/>
    <col min="5693" max="5693" width="8" style="25" bestFit="1" customWidth="1"/>
    <col min="5694" max="5695" width="5" style="25" bestFit="1" customWidth="1"/>
    <col min="5696" max="5696" width="8" style="25" bestFit="1" customWidth="1"/>
    <col min="5697" max="5697" width="5" style="25" bestFit="1" customWidth="1"/>
    <col min="5698" max="5698" width="8" style="25" bestFit="1" customWidth="1"/>
    <col min="5699" max="5699" width="5" style="25" bestFit="1" customWidth="1"/>
    <col min="5700" max="5700" width="8" style="25" bestFit="1" customWidth="1"/>
    <col min="5701" max="5701" width="5" style="25" bestFit="1" customWidth="1"/>
    <col min="5702" max="5702" width="8" style="25" bestFit="1" customWidth="1"/>
    <col min="5703" max="5703" width="7" style="25" bestFit="1" customWidth="1"/>
    <col min="5704" max="5704" width="8" style="25" bestFit="1" customWidth="1"/>
    <col min="5705" max="5705" width="5" style="25" bestFit="1" customWidth="1"/>
    <col min="5706" max="5706" width="7" style="25" bestFit="1" customWidth="1"/>
    <col min="5707" max="5708" width="8" style="25" bestFit="1" customWidth="1"/>
    <col min="5709" max="5709" width="5" style="25" bestFit="1" customWidth="1"/>
    <col min="5710" max="5714" width="8" style="25" bestFit="1" customWidth="1"/>
    <col min="5715" max="5715" width="7" style="25" bestFit="1" customWidth="1"/>
    <col min="5716" max="5716" width="8" style="25" bestFit="1" customWidth="1"/>
    <col min="5717" max="5717" width="7" style="25" bestFit="1" customWidth="1"/>
    <col min="5718" max="5720" width="8" style="25" bestFit="1" customWidth="1"/>
    <col min="5721" max="5722" width="7" style="25" bestFit="1" customWidth="1"/>
    <col min="5723" max="5723" width="5" style="25" bestFit="1" customWidth="1"/>
    <col min="5724" max="5724" width="8" style="25" bestFit="1" customWidth="1"/>
    <col min="5725" max="5725" width="5" style="25" bestFit="1" customWidth="1"/>
    <col min="5726" max="5728" width="8" style="25" bestFit="1" customWidth="1"/>
    <col min="5729" max="5733" width="5" style="25" bestFit="1" customWidth="1"/>
    <col min="5734" max="5734" width="8" style="25" bestFit="1" customWidth="1"/>
    <col min="5735" max="5735" width="5" style="25" bestFit="1" customWidth="1"/>
    <col min="5736" max="5736" width="8" style="25" bestFit="1" customWidth="1"/>
    <col min="5737" max="5737" width="5" style="25" bestFit="1" customWidth="1"/>
    <col min="5738" max="5738" width="8" style="25" bestFit="1" customWidth="1"/>
    <col min="5739" max="5739" width="7" style="25" bestFit="1" customWidth="1"/>
    <col min="5740" max="5744" width="5" style="25" bestFit="1" customWidth="1"/>
    <col min="5745" max="5746" width="8" style="25" bestFit="1" customWidth="1"/>
    <col min="5747" max="5747" width="5" style="25" bestFit="1" customWidth="1"/>
    <col min="5748" max="5748" width="8" style="25" bestFit="1" customWidth="1"/>
    <col min="5749" max="5758" width="5" style="25" bestFit="1" customWidth="1"/>
    <col min="5759" max="5759" width="8" style="25" bestFit="1" customWidth="1"/>
    <col min="5760" max="5760" width="7" style="25" bestFit="1" customWidth="1"/>
    <col min="5761" max="5761" width="5" style="25" bestFit="1" customWidth="1"/>
    <col min="5762" max="5762" width="8" style="25" bestFit="1" customWidth="1"/>
    <col min="5763" max="5763" width="7" style="25" bestFit="1" customWidth="1"/>
    <col min="5764" max="5764" width="5" style="25" bestFit="1" customWidth="1"/>
    <col min="5765" max="5765" width="8" style="25" bestFit="1" customWidth="1"/>
    <col min="5766" max="5768" width="5" style="25" bestFit="1" customWidth="1"/>
    <col min="5769" max="5769" width="8" style="25" bestFit="1" customWidth="1"/>
    <col min="5770" max="5771" width="5" style="25" bestFit="1" customWidth="1"/>
    <col min="5772" max="5772" width="8" style="25" bestFit="1" customWidth="1"/>
    <col min="5773" max="5774" width="5" style="25" bestFit="1" customWidth="1"/>
    <col min="5775" max="5775" width="8" style="25" bestFit="1" customWidth="1"/>
    <col min="5776" max="5777" width="7" style="25" bestFit="1" customWidth="1"/>
    <col min="5778" max="5780" width="5" style="25" bestFit="1" customWidth="1"/>
    <col min="5781" max="5783" width="8" style="25" bestFit="1" customWidth="1"/>
    <col min="5784" max="5784" width="5" style="25" bestFit="1" customWidth="1"/>
    <col min="5785" max="5785" width="8" style="25" bestFit="1" customWidth="1"/>
    <col min="5786" max="5792" width="5" style="25" bestFit="1" customWidth="1"/>
    <col min="5793" max="5793" width="8" style="25" bestFit="1" customWidth="1"/>
    <col min="5794" max="5801" width="5" style="25" bestFit="1" customWidth="1"/>
    <col min="5802" max="5802" width="8" style="25" bestFit="1" customWidth="1"/>
    <col min="5803" max="5806" width="5" style="25" bestFit="1" customWidth="1"/>
    <col min="5807" max="5807" width="8" style="25" bestFit="1" customWidth="1"/>
    <col min="5808" max="5813" width="5" style="25" bestFit="1" customWidth="1"/>
    <col min="5814" max="5814" width="8" style="25" bestFit="1" customWidth="1"/>
    <col min="5815" max="5817" width="5" style="25" bestFit="1" customWidth="1"/>
    <col min="5818" max="5818" width="8" style="25" bestFit="1" customWidth="1"/>
    <col min="5819" max="5820" width="5" style="25" bestFit="1" customWidth="1"/>
    <col min="5821" max="5821" width="7" style="25" bestFit="1" customWidth="1"/>
    <col min="5822" max="5822" width="5" style="25" bestFit="1" customWidth="1"/>
    <col min="5823" max="5823" width="7" style="25" bestFit="1" customWidth="1"/>
    <col min="5824" max="5824" width="5" style="25" bestFit="1" customWidth="1"/>
    <col min="5825" max="5826" width="8" style="25" bestFit="1" customWidth="1"/>
    <col min="5827" max="5829" width="5" style="25" bestFit="1" customWidth="1"/>
    <col min="5830" max="5830" width="8" style="25" bestFit="1" customWidth="1"/>
    <col min="5831" max="5831" width="5" style="25" bestFit="1" customWidth="1"/>
    <col min="5832" max="5832" width="8" style="25" bestFit="1" customWidth="1"/>
    <col min="5833" max="5833" width="5" style="25" bestFit="1" customWidth="1"/>
    <col min="5834" max="5834" width="8" style="25" bestFit="1" customWidth="1"/>
    <col min="5835" max="5836" width="5" style="25" bestFit="1" customWidth="1"/>
    <col min="5837" max="5837" width="8" style="25" bestFit="1" customWidth="1"/>
    <col min="5838" max="5839" width="5" style="25" bestFit="1" customWidth="1"/>
    <col min="5840" max="5840" width="7" style="25" bestFit="1" customWidth="1"/>
    <col min="5841" max="5841" width="5" style="25" bestFit="1" customWidth="1"/>
    <col min="5842" max="5842" width="7" style="25" bestFit="1" customWidth="1"/>
    <col min="5843" max="5845" width="5" style="25" bestFit="1" customWidth="1"/>
    <col min="5846" max="5846" width="8" style="25" bestFit="1" customWidth="1"/>
    <col min="5847" max="5847" width="5" style="25" bestFit="1" customWidth="1"/>
    <col min="5848" max="5848" width="8" style="25" bestFit="1" customWidth="1"/>
    <col min="5849" max="5850" width="5" style="25" bestFit="1" customWidth="1"/>
    <col min="5851" max="5851" width="8" style="25" bestFit="1" customWidth="1"/>
    <col min="5852" max="5852" width="5" style="25" bestFit="1" customWidth="1"/>
    <col min="5853" max="5853" width="8" style="25" bestFit="1" customWidth="1"/>
    <col min="5854" max="5854" width="5" style="25" bestFit="1" customWidth="1"/>
    <col min="5855" max="5855" width="8" style="25" bestFit="1" customWidth="1"/>
    <col min="5856" max="5859" width="5" style="25" bestFit="1" customWidth="1"/>
    <col min="5860" max="5860" width="8" style="25" bestFit="1" customWidth="1"/>
    <col min="5861" max="5879" width="5" style="25" bestFit="1" customWidth="1"/>
    <col min="5880" max="5880" width="8" style="25" bestFit="1" customWidth="1"/>
    <col min="5881" max="5882" width="5" style="25" bestFit="1" customWidth="1"/>
    <col min="5883" max="5883" width="7" style="25" bestFit="1" customWidth="1"/>
    <col min="5884" max="5885" width="5" style="25" bestFit="1" customWidth="1"/>
    <col min="5886" max="5886" width="8" style="25" bestFit="1" customWidth="1"/>
    <col min="5887" max="5887" width="5" style="25" bestFit="1" customWidth="1"/>
    <col min="5888" max="5888" width="8" style="25" bestFit="1" customWidth="1"/>
    <col min="5889" max="5889" width="5" style="25" bestFit="1" customWidth="1"/>
    <col min="5890" max="5890" width="9" style="25" bestFit="1" customWidth="1"/>
    <col min="5891" max="5894" width="5" style="25" bestFit="1" customWidth="1"/>
    <col min="5895" max="5895" width="8" style="25" bestFit="1" customWidth="1"/>
    <col min="5896" max="5896" width="7" style="25" bestFit="1" customWidth="1"/>
    <col min="5897" max="5897" width="8" style="25" bestFit="1" customWidth="1"/>
    <col min="5898" max="5898" width="7" style="25" bestFit="1" customWidth="1"/>
    <col min="5899" max="5899" width="8" style="25" bestFit="1" customWidth="1"/>
    <col min="5900" max="5902" width="5" style="25" bestFit="1" customWidth="1"/>
    <col min="5903" max="5903" width="8" style="25" bestFit="1" customWidth="1"/>
    <col min="5904" max="5905" width="5" style="25" bestFit="1" customWidth="1"/>
    <col min="5906" max="5906" width="7" style="25" bestFit="1" customWidth="1"/>
    <col min="5907" max="5907" width="5" style="25" bestFit="1" customWidth="1"/>
    <col min="5908" max="5908" width="7" style="25" bestFit="1" customWidth="1"/>
    <col min="5909" max="5909" width="8" style="25" bestFit="1" customWidth="1"/>
    <col min="5910" max="5912" width="5" style="25" bestFit="1" customWidth="1"/>
    <col min="5913" max="5913" width="7" style="25" bestFit="1" customWidth="1"/>
    <col min="5914" max="5914" width="8" style="25" bestFit="1" customWidth="1"/>
    <col min="5915" max="5915" width="5" style="25" bestFit="1" customWidth="1"/>
    <col min="5916" max="5916" width="8" style="25" bestFit="1" customWidth="1"/>
    <col min="5917" max="5917" width="5" style="25" bestFit="1" customWidth="1"/>
    <col min="5918" max="5918" width="8" style="25" bestFit="1" customWidth="1"/>
    <col min="5919" max="5919" width="5" style="25" bestFit="1" customWidth="1"/>
    <col min="5920" max="5920" width="8" style="25" bestFit="1" customWidth="1"/>
    <col min="5921" max="5924" width="5" style="25" bestFit="1" customWidth="1"/>
    <col min="5925" max="5926" width="8" style="25" bestFit="1" customWidth="1"/>
    <col min="5927" max="5927" width="5" style="25" bestFit="1" customWidth="1"/>
    <col min="5928" max="5928" width="7" style="25" bestFit="1" customWidth="1"/>
    <col min="5929" max="5930" width="5" style="25" bestFit="1" customWidth="1"/>
    <col min="5931" max="5931" width="7" style="25" bestFit="1" customWidth="1"/>
    <col min="5932" max="5932" width="5" style="25" bestFit="1" customWidth="1"/>
    <col min="5933" max="5934" width="8" style="25" bestFit="1" customWidth="1"/>
    <col min="5935" max="5938" width="5" style="25" bestFit="1" customWidth="1"/>
    <col min="5939" max="5940" width="8" style="25" bestFit="1" customWidth="1"/>
    <col min="5941" max="5941" width="5" style="25" bestFit="1" customWidth="1"/>
    <col min="5942" max="5942" width="7" style="25" bestFit="1" customWidth="1"/>
    <col min="5943" max="5944" width="5" style="25" bestFit="1" customWidth="1"/>
    <col min="5945" max="5945" width="8" style="25" bestFit="1" customWidth="1"/>
    <col min="5946" max="5949" width="5" style="25" bestFit="1" customWidth="1"/>
    <col min="5950" max="5952" width="8" style="25" bestFit="1" customWidth="1"/>
    <col min="5953" max="5955" width="5" style="25" bestFit="1" customWidth="1"/>
    <col min="5956" max="5956" width="8" style="25" bestFit="1" customWidth="1"/>
    <col min="5957" max="5957" width="5" style="25" bestFit="1" customWidth="1"/>
    <col min="5958" max="5958" width="8" style="25" bestFit="1" customWidth="1"/>
    <col min="5959" max="5959" width="5" style="25" bestFit="1" customWidth="1"/>
    <col min="5960" max="5960" width="8" style="25" bestFit="1" customWidth="1"/>
    <col min="5961" max="5961" width="5" style="25" bestFit="1" customWidth="1"/>
    <col min="5962" max="5962" width="8" style="25" bestFit="1" customWidth="1"/>
    <col min="5963" max="5965" width="5" style="25" bestFit="1" customWidth="1"/>
    <col min="5966" max="5966" width="8" style="25" bestFit="1" customWidth="1"/>
    <col min="5967" max="5967" width="7" style="25" bestFit="1" customWidth="1"/>
    <col min="5968" max="5968" width="8" style="25" bestFit="1" customWidth="1"/>
    <col min="5969" max="5970" width="5" style="25" bestFit="1" customWidth="1"/>
    <col min="5971" max="5971" width="9" style="25" bestFit="1" customWidth="1"/>
    <col min="5972" max="5973" width="6" style="25" bestFit="1" customWidth="1"/>
    <col min="5974" max="5974" width="9" style="25" bestFit="1" customWidth="1"/>
    <col min="5975" max="5975" width="6" style="25" bestFit="1" customWidth="1"/>
    <col min="5976" max="5976" width="8" style="25" bestFit="1" customWidth="1"/>
    <col min="5977" max="5977" width="6" style="25" bestFit="1" customWidth="1"/>
    <col min="5978" max="5978" width="8" style="25" bestFit="1" customWidth="1"/>
    <col min="5979" max="5979" width="6" style="25" bestFit="1" customWidth="1"/>
    <col min="5980" max="5980" width="8" style="25" bestFit="1" customWidth="1"/>
    <col min="5981" max="5981" width="9" style="25" bestFit="1" customWidth="1"/>
    <col min="5982" max="5982" width="6" style="25" bestFit="1" customWidth="1"/>
    <col min="5983" max="5983" width="9" style="25" bestFit="1" customWidth="1"/>
    <col min="5984" max="5986" width="6" style="25" bestFit="1" customWidth="1"/>
    <col min="5987" max="5987" width="8" style="25" bestFit="1" customWidth="1"/>
    <col min="5988" max="5990" width="9" style="25" bestFit="1" customWidth="1"/>
    <col min="5991" max="5991" width="12.28515625" style="25" bestFit="1" customWidth="1"/>
    <col min="5992" max="5992" width="15.5703125" style="25" bestFit="1" customWidth="1"/>
    <col min="5993" max="16384" width="11.42578125" style="25"/>
  </cols>
  <sheetData>
    <row r="1" spans="1:18" ht="23.25" x14ac:dyDescent="0.25">
      <c r="A1" s="46" t="s">
        <v>131</v>
      </c>
    </row>
    <row r="2" spans="1:18" s="38" customFormat="1" ht="15.75" x14ac:dyDescent="0.25">
      <c r="A2" s="37"/>
      <c r="C2" s="49" t="s">
        <v>16</v>
      </c>
      <c r="D2" s="49" t="s">
        <v>16</v>
      </c>
      <c r="E2" s="49" t="s">
        <v>16</v>
      </c>
      <c r="F2" s="49" t="s">
        <v>16</v>
      </c>
      <c r="G2" s="49" t="s">
        <v>16</v>
      </c>
      <c r="H2" s="49" t="s">
        <v>16</v>
      </c>
      <c r="I2" s="49" t="s">
        <v>16</v>
      </c>
      <c r="J2" s="49" t="s">
        <v>16</v>
      </c>
      <c r="K2" s="49" t="s">
        <v>16</v>
      </c>
      <c r="L2" s="49" t="s">
        <v>16</v>
      </c>
      <c r="M2" s="49" t="s">
        <v>16</v>
      </c>
      <c r="N2" s="49" t="s">
        <v>16</v>
      </c>
      <c r="O2" s="49" t="s">
        <v>132</v>
      </c>
    </row>
    <row r="3" spans="1:18" s="26" customFormat="1" x14ac:dyDescent="0.3">
      <c r="A3" s="51"/>
      <c r="B3" s="52"/>
      <c r="C3" s="43" t="s">
        <v>133</v>
      </c>
      <c r="D3" s="43" t="s">
        <v>134</v>
      </c>
      <c r="E3" s="43"/>
      <c r="F3" s="43"/>
      <c r="G3" s="43"/>
      <c r="H3" s="43"/>
      <c r="I3" s="43"/>
      <c r="J3" s="43"/>
      <c r="K3" s="43"/>
      <c r="L3" s="43"/>
      <c r="M3" s="43"/>
      <c r="N3" s="43"/>
      <c r="O3" s="43"/>
      <c r="P3" s="31"/>
      <c r="Q3" s="27"/>
      <c r="R3" s="27"/>
    </row>
    <row r="4" spans="1:18" s="26" customFormat="1" x14ac:dyDescent="0.3">
      <c r="A4" s="47"/>
      <c r="B4" s="48"/>
      <c r="C4" s="43" t="s">
        <v>68</v>
      </c>
      <c r="D4" s="43" t="s">
        <v>68</v>
      </c>
      <c r="E4" s="43" t="s">
        <v>68</v>
      </c>
      <c r="F4" s="43" t="s">
        <v>68</v>
      </c>
      <c r="G4" s="43" t="s">
        <v>68</v>
      </c>
      <c r="H4" s="43" t="s">
        <v>68</v>
      </c>
      <c r="I4" s="43" t="s">
        <v>68</v>
      </c>
      <c r="J4" s="43" t="s">
        <v>68</v>
      </c>
      <c r="K4" s="43" t="s">
        <v>68</v>
      </c>
      <c r="L4" s="43" t="s">
        <v>69</v>
      </c>
      <c r="M4" s="43" t="s">
        <v>69</v>
      </c>
      <c r="N4" s="43" t="s">
        <v>69</v>
      </c>
      <c r="O4" s="43" t="s">
        <v>69</v>
      </c>
      <c r="P4" s="31"/>
      <c r="Q4" s="27"/>
      <c r="R4" s="27"/>
    </row>
    <row r="5" spans="1:18" s="28" customFormat="1" ht="21" x14ac:dyDescent="0.35">
      <c r="A5" s="44" t="s">
        <v>135</v>
      </c>
      <c r="B5" s="44" t="s">
        <v>136</v>
      </c>
      <c r="C5" s="43" t="s">
        <v>70</v>
      </c>
      <c r="D5" s="43" t="s">
        <v>71</v>
      </c>
      <c r="E5" s="43" t="s">
        <v>72</v>
      </c>
      <c r="F5" s="43" t="s">
        <v>73</v>
      </c>
      <c r="G5" s="43" t="s">
        <v>74</v>
      </c>
      <c r="H5" s="43" t="s">
        <v>75</v>
      </c>
      <c r="I5" s="43" t="s">
        <v>76</v>
      </c>
      <c r="J5" s="43" t="s">
        <v>77</v>
      </c>
      <c r="K5" s="43" t="s">
        <v>78</v>
      </c>
      <c r="L5" s="43" t="s">
        <v>79</v>
      </c>
      <c r="M5" s="43" t="s">
        <v>80</v>
      </c>
      <c r="N5" s="43" t="s">
        <v>81</v>
      </c>
      <c r="O5" s="43" t="s">
        <v>70</v>
      </c>
      <c r="P5" s="31"/>
      <c r="Q5" s="29"/>
      <c r="R5" s="29"/>
    </row>
    <row r="6" spans="1:18" ht="15.75" x14ac:dyDescent="0.25">
      <c r="A6" s="30">
        <v>102</v>
      </c>
      <c r="B6" s="45" t="s">
        <v>85</v>
      </c>
      <c r="C6" s="35">
        <v>255.10256410256417</v>
      </c>
      <c r="D6" s="35">
        <v>253.5641025641026</v>
      </c>
      <c r="E6" s="35">
        <v>253.5641025641026</v>
      </c>
      <c r="F6" s="35">
        <v>253.5641025641026</v>
      </c>
      <c r="G6" s="35">
        <v>252.5641025641026</v>
      </c>
      <c r="H6" s="35">
        <v>251.05128205128207</v>
      </c>
      <c r="I6" s="35">
        <v>249.66666666666666</v>
      </c>
      <c r="J6" s="35">
        <v>249.66666666666666</v>
      </c>
      <c r="K6" s="35">
        <v>248.66666666666666</v>
      </c>
      <c r="L6" s="35">
        <v>248.15384615384613</v>
      </c>
      <c r="M6" s="35">
        <v>248.15384615384613</v>
      </c>
      <c r="N6" s="35">
        <v>248.15384615384613</v>
      </c>
      <c r="O6" s="35">
        <v>255.10256410256414</v>
      </c>
      <c r="P6" s="31"/>
      <c r="Q6" s="31"/>
      <c r="R6" s="31"/>
    </row>
    <row r="7" spans="1:18" ht="15.75" x14ac:dyDescent="0.25">
      <c r="A7" s="30">
        <v>102</v>
      </c>
      <c r="B7" s="45" t="s">
        <v>87</v>
      </c>
      <c r="C7" s="36">
        <v>364359</v>
      </c>
      <c r="D7" s="36">
        <v>556429</v>
      </c>
      <c r="E7" s="36">
        <v>752929</v>
      </c>
      <c r="F7" s="36">
        <v>949310</v>
      </c>
      <c r="G7" s="36">
        <v>1140683</v>
      </c>
      <c r="H7" s="36">
        <v>1324313</v>
      </c>
      <c r="I7" s="36">
        <v>1503757</v>
      </c>
      <c r="J7" s="36">
        <v>1693166</v>
      </c>
      <c r="K7" s="36">
        <v>1874846</v>
      </c>
      <c r="L7" s="36">
        <v>2054594</v>
      </c>
      <c r="M7" s="36">
        <v>2241674</v>
      </c>
      <c r="N7" s="36">
        <v>2427806</v>
      </c>
      <c r="O7" s="36">
        <v>16883866</v>
      </c>
      <c r="P7" s="31"/>
      <c r="Q7" s="31"/>
      <c r="R7" s="31"/>
    </row>
    <row r="8" spans="1:18" ht="15.75" x14ac:dyDescent="0.25">
      <c r="A8" s="30">
        <v>102</v>
      </c>
      <c r="B8" s="45" t="s">
        <v>89</v>
      </c>
      <c r="C8" s="36">
        <v>79885.710750000013</v>
      </c>
      <c r="D8" s="36">
        <v>121997.05824999999</v>
      </c>
      <c r="E8" s="36">
        <v>165079.68324999991</v>
      </c>
      <c r="F8" s="36">
        <v>208136.21749999988</v>
      </c>
      <c r="G8" s="36">
        <v>248598.75324999992</v>
      </c>
      <c r="H8" s="36">
        <v>275071.71675000008</v>
      </c>
      <c r="I8" s="36">
        <v>298268.60325000004</v>
      </c>
      <c r="J8" s="36">
        <v>319478.69275000005</v>
      </c>
      <c r="K8" s="36">
        <v>322287.89999999979</v>
      </c>
      <c r="L8" s="36">
        <v>321094.40624999977</v>
      </c>
      <c r="M8" s="36">
        <v>321094.40624999977</v>
      </c>
      <c r="N8" s="36">
        <v>321094.40624999977</v>
      </c>
      <c r="O8" s="36">
        <v>3002087.5545000006</v>
      </c>
      <c r="P8" s="31"/>
      <c r="Q8" s="31"/>
      <c r="R8" s="31"/>
    </row>
    <row r="9" spans="1:18" ht="15.75" x14ac:dyDescent="0.25">
      <c r="A9" s="30">
        <v>102</v>
      </c>
      <c r="B9" s="45" t="s">
        <v>91</v>
      </c>
      <c r="C9" s="36">
        <v>687.28846153846155</v>
      </c>
      <c r="D9" s="36">
        <v>1034.7692307692307</v>
      </c>
      <c r="E9" s="36">
        <v>1380.9230769230769</v>
      </c>
      <c r="F9" s="36">
        <v>1726.7307692307691</v>
      </c>
      <c r="G9" s="36">
        <v>2072.0769230769233</v>
      </c>
      <c r="H9" s="36">
        <v>2113.1538461538462</v>
      </c>
      <c r="I9" s="36">
        <v>2411.1923076923076</v>
      </c>
      <c r="J9" s="36">
        <v>2708.8269230769229</v>
      </c>
      <c r="K9" s="36">
        <v>3006.4038461538462</v>
      </c>
      <c r="L9" s="36">
        <v>3303.1730769230767</v>
      </c>
      <c r="M9" s="36">
        <v>3599.3076923076924</v>
      </c>
      <c r="N9" s="36">
        <v>3892.7307692307691</v>
      </c>
      <c r="O9" s="36">
        <v>27936.576923076926</v>
      </c>
      <c r="P9" s="31"/>
      <c r="Q9" s="31"/>
      <c r="R9" s="31"/>
    </row>
    <row r="10" spans="1:18" ht="15.75" x14ac:dyDescent="0.25">
      <c r="A10" s="30">
        <v>102</v>
      </c>
      <c r="B10" s="45" t="s">
        <v>93</v>
      </c>
      <c r="C10" s="36">
        <v>546.01250000000005</v>
      </c>
      <c r="D10" s="36">
        <v>822.06666666666672</v>
      </c>
      <c r="E10" s="36">
        <v>1097.0666666666668</v>
      </c>
      <c r="F10" s="36">
        <v>1371.7916666666667</v>
      </c>
      <c r="G10" s="36">
        <v>1646.15</v>
      </c>
      <c r="H10" s="36">
        <v>1678.7833333333335</v>
      </c>
      <c r="I10" s="36">
        <v>1915.5583333333336</v>
      </c>
      <c r="J10" s="36">
        <v>2152.0124999999998</v>
      </c>
      <c r="K10" s="36">
        <v>2388.4208333333336</v>
      </c>
      <c r="L10" s="36">
        <v>2624.1875</v>
      </c>
      <c r="M10" s="36">
        <v>2859.4500000000003</v>
      </c>
      <c r="N10" s="36">
        <v>3092.5583333333334</v>
      </c>
      <c r="O10" s="36">
        <v>22194.058333333334</v>
      </c>
      <c r="P10" s="31"/>
      <c r="Q10" s="31"/>
      <c r="R10" s="31"/>
    </row>
    <row r="11" spans="1:18" ht="15.75" x14ac:dyDescent="0.25">
      <c r="A11" s="30">
        <v>102</v>
      </c>
      <c r="B11" s="45" t="s">
        <v>95</v>
      </c>
      <c r="C11" s="36">
        <v>0</v>
      </c>
      <c r="D11" s="36">
        <v>0</v>
      </c>
      <c r="E11" s="36">
        <v>0</v>
      </c>
      <c r="F11" s="36">
        <v>0</v>
      </c>
      <c r="G11" s="36">
        <v>0</v>
      </c>
      <c r="H11" s="36">
        <v>0</v>
      </c>
      <c r="I11" s="36">
        <v>0</v>
      </c>
      <c r="J11" s="36">
        <v>0</v>
      </c>
      <c r="K11" s="36">
        <v>0</v>
      </c>
      <c r="L11" s="36">
        <v>0</v>
      </c>
      <c r="M11" s="36">
        <v>0</v>
      </c>
      <c r="N11" s="36">
        <v>0</v>
      </c>
      <c r="O11" s="36">
        <v>0</v>
      </c>
      <c r="P11" s="31"/>
      <c r="Q11" s="31"/>
      <c r="R11" s="31"/>
    </row>
    <row r="12" spans="1:18" ht="15.75" x14ac:dyDescent="0.25">
      <c r="A12" s="30">
        <v>102</v>
      </c>
      <c r="B12" s="45" t="s">
        <v>97</v>
      </c>
      <c r="C12" s="36">
        <v>159.94999999999999</v>
      </c>
      <c r="D12" s="36">
        <v>159.94999999999999</v>
      </c>
      <c r="E12" s="36">
        <v>159.94999999999999</v>
      </c>
      <c r="F12" s="36">
        <v>159.94999999999999</v>
      </c>
      <c r="G12" s="36">
        <v>159.94999999999999</v>
      </c>
      <c r="H12" s="36">
        <v>159.94999999999999</v>
      </c>
      <c r="I12" s="36">
        <v>159.94999999999999</v>
      </c>
      <c r="J12" s="36">
        <v>159.94999999999999</v>
      </c>
      <c r="K12" s="36">
        <v>159.94999999999999</v>
      </c>
      <c r="L12" s="36">
        <v>159.94999999999999</v>
      </c>
      <c r="M12" s="36">
        <v>159.94999999999999</v>
      </c>
      <c r="N12" s="36">
        <v>159.94999999999999</v>
      </c>
      <c r="O12" s="36">
        <v>1919.3999999999999</v>
      </c>
      <c r="P12" s="31"/>
      <c r="Q12" s="31"/>
      <c r="R12" s="31"/>
    </row>
    <row r="13" spans="1:18" ht="15.75" x14ac:dyDescent="0.25">
      <c r="A13" s="30">
        <v>102</v>
      </c>
      <c r="B13" s="45" t="s">
        <v>99</v>
      </c>
      <c r="C13" s="36">
        <v>137.81</v>
      </c>
      <c r="D13" s="36">
        <v>137.81</v>
      </c>
      <c r="E13" s="36">
        <v>137.81</v>
      </c>
      <c r="F13" s="36">
        <v>137.81</v>
      </c>
      <c r="G13" s="36">
        <v>137.81</v>
      </c>
      <c r="H13" s="36">
        <v>137.81</v>
      </c>
      <c r="I13" s="36">
        <v>137.81</v>
      </c>
      <c r="J13" s="36">
        <v>137.81</v>
      </c>
      <c r="K13" s="36">
        <v>137.81</v>
      </c>
      <c r="L13" s="36">
        <v>137.81</v>
      </c>
      <c r="M13" s="36">
        <v>137.81</v>
      </c>
      <c r="N13" s="36">
        <v>137.81</v>
      </c>
      <c r="O13" s="36">
        <v>1653.7199999999996</v>
      </c>
      <c r="P13" s="31"/>
      <c r="Q13" s="31"/>
      <c r="R13" s="31"/>
    </row>
    <row r="14" spans="1:18" ht="15.75" x14ac:dyDescent="0.25">
      <c r="A14" s="30">
        <v>102</v>
      </c>
      <c r="B14" s="45" t="s">
        <v>101</v>
      </c>
      <c r="C14" s="36">
        <v>0</v>
      </c>
      <c r="D14" s="36">
        <v>0</v>
      </c>
      <c r="E14" s="36">
        <v>0</v>
      </c>
      <c r="F14" s="36">
        <v>0</v>
      </c>
      <c r="G14" s="36">
        <v>0</v>
      </c>
      <c r="H14" s="36">
        <v>0</v>
      </c>
      <c r="I14" s="36">
        <v>0</v>
      </c>
      <c r="J14" s="36">
        <v>0</v>
      </c>
      <c r="K14" s="36">
        <v>0</v>
      </c>
      <c r="L14" s="36">
        <v>0</v>
      </c>
      <c r="M14" s="36">
        <v>0</v>
      </c>
      <c r="N14" s="36">
        <v>0</v>
      </c>
      <c r="O14" s="36">
        <v>0</v>
      </c>
      <c r="P14" s="31"/>
      <c r="Q14" s="31"/>
      <c r="R14" s="31"/>
    </row>
    <row r="15" spans="1:18" ht="15.75" x14ac:dyDescent="0.25">
      <c r="A15" s="30">
        <v>102</v>
      </c>
      <c r="B15" s="45" t="s">
        <v>103</v>
      </c>
      <c r="C15" s="36">
        <v>0</v>
      </c>
      <c r="D15" s="36">
        <v>0</v>
      </c>
      <c r="E15" s="36">
        <v>0</v>
      </c>
      <c r="F15" s="36">
        <v>0</v>
      </c>
      <c r="G15" s="36">
        <v>0</v>
      </c>
      <c r="H15" s="36">
        <v>0</v>
      </c>
      <c r="I15" s="36">
        <v>0</v>
      </c>
      <c r="J15" s="36">
        <v>0</v>
      </c>
      <c r="K15" s="36">
        <v>0</v>
      </c>
      <c r="L15" s="36">
        <v>0</v>
      </c>
      <c r="M15" s="36">
        <v>0</v>
      </c>
      <c r="N15" s="36">
        <v>0</v>
      </c>
      <c r="O15" s="36">
        <v>0</v>
      </c>
      <c r="P15" s="31"/>
      <c r="Q15" s="31"/>
      <c r="R15" s="31"/>
    </row>
    <row r="16" spans="1:18" ht="15.75" x14ac:dyDescent="0.25">
      <c r="A16" s="30">
        <v>102</v>
      </c>
      <c r="B16" s="45" t="s">
        <v>105</v>
      </c>
      <c r="C16" s="36">
        <v>5142.84</v>
      </c>
      <c r="D16" s="36">
        <v>5142.84</v>
      </c>
      <c r="E16" s="36">
        <v>5142.84</v>
      </c>
      <c r="F16" s="36">
        <v>5142.84</v>
      </c>
      <c r="G16" s="36">
        <v>5142.84</v>
      </c>
      <c r="H16" s="36">
        <v>5142.84</v>
      </c>
      <c r="I16" s="36">
        <v>5142.84</v>
      </c>
      <c r="J16" s="36">
        <v>5142.84</v>
      </c>
      <c r="K16" s="36">
        <v>5142.84</v>
      </c>
      <c r="L16" s="36">
        <v>5142.84</v>
      </c>
      <c r="M16" s="36">
        <v>5142.84</v>
      </c>
      <c r="N16" s="36">
        <v>5142.84</v>
      </c>
      <c r="O16" s="36">
        <v>61714.079999999987</v>
      </c>
      <c r="P16" s="31"/>
      <c r="Q16" s="31"/>
      <c r="R16" s="31"/>
    </row>
    <row r="17" spans="1:18" ht="15.75" x14ac:dyDescent="0.25">
      <c r="A17" s="30">
        <v>102</v>
      </c>
      <c r="B17" s="45" t="s">
        <v>107</v>
      </c>
      <c r="C17" s="36">
        <v>833.34</v>
      </c>
      <c r="D17" s="36">
        <v>833.34</v>
      </c>
      <c r="E17" s="36">
        <v>833.34</v>
      </c>
      <c r="F17" s="36">
        <v>833.34</v>
      </c>
      <c r="G17" s="36">
        <v>833.34</v>
      </c>
      <c r="H17" s="36">
        <v>833.34</v>
      </c>
      <c r="I17" s="36">
        <v>833.34</v>
      </c>
      <c r="J17" s="36">
        <v>833.34</v>
      </c>
      <c r="K17" s="36">
        <v>833.34</v>
      </c>
      <c r="L17" s="36">
        <v>833.34</v>
      </c>
      <c r="M17" s="36">
        <v>833.34</v>
      </c>
      <c r="N17" s="36">
        <v>833.34</v>
      </c>
      <c r="O17" s="36">
        <v>10000.08</v>
      </c>
      <c r="P17" s="31"/>
      <c r="Q17" s="31"/>
      <c r="R17" s="31"/>
    </row>
    <row r="18" spans="1:18" ht="15.75" x14ac:dyDescent="0.25">
      <c r="A18" s="30">
        <v>102</v>
      </c>
      <c r="B18" s="45" t="s">
        <v>109</v>
      </c>
      <c r="C18" s="36">
        <v>0</v>
      </c>
      <c r="D18" s="36">
        <v>0</v>
      </c>
      <c r="E18" s="36">
        <v>0</v>
      </c>
      <c r="F18" s="36">
        <v>0</v>
      </c>
      <c r="G18" s="36">
        <v>0</v>
      </c>
      <c r="H18" s="36">
        <v>0</v>
      </c>
      <c r="I18" s="36">
        <v>0</v>
      </c>
      <c r="J18" s="36">
        <v>0</v>
      </c>
      <c r="K18" s="36">
        <v>0</v>
      </c>
      <c r="L18" s="36">
        <v>0</v>
      </c>
      <c r="M18" s="36">
        <v>0</v>
      </c>
      <c r="N18" s="36">
        <v>0</v>
      </c>
      <c r="O18" s="36">
        <v>0</v>
      </c>
      <c r="P18" s="31"/>
      <c r="Q18" s="31"/>
      <c r="R18" s="31"/>
    </row>
    <row r="19" spans="1:18" ht="15.75" x14ac:dyDescent="0.25">
      <c r="A19" s="30">
        <v>102</v>
      </c>
      <c r="B19" s="45" t="s">
        <v>111</v>
      </c>
      <c r="C19" s="36">
        <v>0</v>
      </c>
      <c r="D19" s="36">
        <v>0</v>
      </c>
      <c r="E19" s="36">
        <v>0</v>
      </c>
      <c r="F19" s="36">
        <v>0</v>
      </c>
      <c r="G19" s="36">
        <v>0</v>
      </c>
      <c r="H19" s="36">
        <v>0</v>
      </c>
      <c r="I19" s="36">
        <v>0</v>
      </c>
      <c r="J19" s="36">
        <v>0</v>
      </c>
      <c r="K19" s="36">
        <v>0</v>
      </c>
      <c r="L19" s="36">
        <v>0</v>
      </c>
      <c r="M19" s="36">
        <v>0</v>
      </c>
      <c r="N19" s="36">
        <v>0</v>
      </c>
      <c r="O19" s="36">
        <v>0</v>
      </c>
      <c r="P19" s="31"/>
      <c r="Q19" s="31"/>
      <c r="R19" s="31"/>
    </row>
    <row r="20" spans="1:18" ht="15.75" x14ac:dyDescent="0.25">
      <c r="A20" s="30">
        <v>102</v>
      </c>
      <c r="B20" s="45" t="s">
        <v>113</v>
      </c>
      <c r="C20" s="36">
        <v>0</v>
      </c>
      <c r="D20" s="36">
        <v>0</v>
      </c>
      <c r="E20" s="36">
        <v>0</v>
      </c>
      <c r="F20" s="36">
        <v>0</v>
      </c>
      <c r="G20" s="36">
        <v>0</v>
      </c>
      <c r="H20" s="36">
        <v>0</v>
      </c>
      <c r="I20" s="36">
        <v>0</v>
      </c>
      <c r="J20" s="36">
        <v>0</v>
      </c>
      <c r="K20" s="36">
        <v>0</v>
      </c>
      <c r="L20" s="36">
        <v>0</v>
      </c>
      <c r="M20" s="36">
        <v>0</v>
      </c>
      <c r="N20" s="36">
        <v>0</v>
      </c>
      <c r="O20" s="36">
        <v>0</v>
      </c>
      <c r="P20" s="31"/>
      <c r="Q20" s="31"/>
      <c r="R20" s="31"/>
    </row>
    <row r="21" spans="1:18" ht="15.75" x14ac:dyDescent="0.25">
      <c r="A21" s="30">
        <v>102</v>
      </c>
      <c r="B21" s="45" t="s">
        <v>115</v>
      </c>
      <c r="C21" s="36">
        <v>7022.5</v>
      </c>
      <c r="D21" s="36">
        <v>6943</v>
      </c>
      <c r="E21" s="36">
        <v>6943</v>
      </c>
      <c r="F21" s="36">
        <v>6943</v>
      </c>
      <c r="G21" s="36">
        <v>6916.5</v>
      </c>
      <c r="H21" s="36">
        <v>6863.5</v>
      </c>
      <c r="I21" s="36">
        <v>6810.5</v>
      </c>
      <c r="J21" s="36">
        <v>6810.5</v>
      </c>
      <c r="K21" s="36">
        <v>6784</v>
      </c>
      <c r="L21" s="36">
        <v>6757.5</v>
      </c>
      <c r="M21" s="36">
        <v>6757.5</v>
      </c>
      <c r="N21" s="36">
        <v>6757.5</v>
      </c>
      <c r="O21" s="36">
        <v>82309</v>
      </c>
      <c r="P21" s="31"/>
      <c r="Q21" s="31"/>
      <c r="R21" s="31"/>
    </row>
    <row r="22" spans="1:18" ht="15.75" x14ac:dyDescent="0.25">
      <c r="A22" s="30">
        <v>102</v>
      </c>
      <c r="B22" s="45" t="s">
        <v>117</v>
      </c>
      <c r="C22" s="36">
        <v>0</v>
      </c>
      <c r="D22" s="36">
        <v>0</v>
      </c>
      <c r="E22" s="36">
        <v>0</v>
      </c>
      <c r="F22" s="36">
        <v>0</v>
      </c>
      <c r="G22" s="36">
        <v>0</v>
      </c>
      <c r="H22" s="36">
        <v>0</v>
      </c>
      <c r="I22" s="36">
        <v>0</v>
      </c>
      <c r="J22" s="36">
        <v>0</v>
      </c>
      <c r="K22" s="36">
        <v>0</v>
      </c>
      <c r="L22" s="36">
        <v>0</v>
      </c>
      <c r="M22" s="36">
        <v>0</v>
      </c>
      <c r="N22" s="36">
        <v>0</v>
      </c>
      <c r="O22" s="36">
        <v>0</v>
      </c>
      <c r="P22" s="31"/>
      <c r="Q22" s="31"/>
      <c r="R22" s="31"/>
    </row>
    <row r="23" spans="1:18" ht="15.75" x14ac:dyDescent="0.25">
      <c r="A23" s="30">
        <v>102</v>
      </c>
      <c r="B23" s="45" t="s">
        <v>119</v>
      </c>
      <c r="C23" s="36">
        <v>0</v>
      </c>
      <c r="D23" s="36">
        <v>0</v>
      </c>
      <c r="E23" s="36">
        <v>0</v>
      </c>
      <c r="F23" s="36">
        <v>0</v>
      </c>
      <c r="G23" s="36">
        <v>0</v>
      </c>
      <c r="H23" s="36">
        <v>0</v>
      </c>
      <c r="I23" s="36">
        <v>0</v>
      </c>
      <c r="J23" s="36">
        <v>0</v>
      </c>
      <c r="K23" s="36">
        <v>0</v>
      </c>
      <c r="L23" s="36">
        <v>0</v>
      </c>
      <c r="M23" s="36">
        <v>0</v>
      </c>
      <c r="N23" s="36">
        <v>0</v>
      </c>
      <c r="O23" s="36">
        <v>0</v>
      </c>
      <c r="P23" s="31"/>
      <c r="Q23" s="31"/>
      <c r="R23" s="31"/>
    </row>
    <row r="24" spans="1:18" ht="15.75" x14ac:dyDescent="0.25">
      <c r="A24" s="30">
        <v>102</v>
      </c>
      <c r="B24" s="45" t="s">
        <v>121</v>
      </c>
      <c r="C24" s="36">
        <v>0</v>
      </c>
      <c r="D24" s="36">
        <v>0</v>
      </c>
      <c r="E24" s="36">
        <v>0</v>
      </c>
      <c r="F24" s="36">
        <v>0</v>
      </c>
      <c r="G24" s="36">
        <v>0</v>
      </c>
      <c r="H24" s="36">
        <v>0</v>
      </c>
      <c r="I24" s="36">
        <v>0</v>
      </c>
      <c r="J24" s="36">
        <v>0</v>
      </c>
      <c r="K24" s="36">
        <v>0</v>
      </c>
      <c r="L24" s="36">
        <v>0</v>
      </c>
      <c r="M24" s="36">
        <v>0</v>
      </c>
      <c r="N24" s="36">
        <v>0</v>
      </c>
      <c r="O24" s="36">
        <v>0</v>
      </c>
      <c r="P24" s="31"/>
      <c r="Q24" s="31"/>
      <c r="R24" s="31"/>
    </row>
    <row r="25" spans="1:18" ht="15.75" x14ac:dyDescent="0.25">
      <c r="A25" s="30">
        <v>102</v>
      </c>
      <c r="B25" s="45" t="s">
        <v>123</v>
      </c>
      <c r="C25" s="36">
        <v>0</v>
      </c>
      <c r="D25" s="36">
        <v>0</v>
      </c>
      <c r="E25" s="36">
        <v>0</v>
      </c>
      <c r="F25" s="36">
        <v>0</v>
      </c>
      <c r="G25" s="36">
        <v>0</v>
      </c>
      <c r="H25" s="36">
        <v>0</v>
      </c>
      <c r="I25" s="36">
        <v>0</v>
      </c>
      <c r="J25" s="36">
        <v>0</v>
      </c>
      <c r="K25" s="36">
        <v>0</v>
      </c>
      <c r="L25" s="36">
        <v>0</v>
      </c>
      <c r="M25" s="36">
        <v>0</v>
      </c>
      <c r="N25" s="36">
        <v>0</v>
      </c>
      <c r="O25" s="36">
        <v>0</v>
      </c>
      <c r="P25" s="31"/>
      <c r="Q25" s="31"/>
      <c r="R25" s="31"/>
    </row>
    <row r="26" spans="1:18" ht="15.75" x14ac:dyDescent="0.25">
      <c r="A26" s="30">
        <v>102</v>
      </c>
      <c r="B26" s="45" t="s">
        <v>125</v>
      </c>
      <c r="C26" s="36">
        <v>3253.9354883365327</v>
      </c>
      <c r="D26" s="36">
        <v>3375.7721122307635</v>
      </c>
      <c r="E26" s="36">
        <v>3514.8795160769168</v>
      </c>
      <c r="F26" s="36">
        <v>3653.847812519225</v>
      </c>
      <c r="G26" s="36">
        <v>3786.6959574230718</v>
      </c>
      <c r="H26" s="36">
        <v>3791.3340193461486</v>
      </c>
      <c r="I26" s="36">
        <v>3899.2361440576869</v>
      </c>
      <c r="J26" s="36">
        <v>4018.8453267980717</v>
      </c>
      <c r="K26" s="36">
        <v>4132.4966499711518</v>
      </c>
      <c r="L26" s="36">
        <v>4245.8233892019225</v>
      </c>
      <c r="M26" s="36">
        <v>4364.8297731923076</v>
      </c>
      <c r="N26" s="36">
        <v>4482.7464825192374</v>
      </c>
      <c r="O26" s="36">
        <v>46520.442671673016</v>
      </c>
      <c r="P26" s="31"/>
      <c r="Q26" s="31"/>
      <c r="R26" s="31"/>
    </row>
    <row r="27" spans="1:18" ht="15.75" x14ac:dyDescent="0.25">
      <c r="A27" s="30">
        <v>102</v>
      </c>
      <c r="B27" s="45" t="s">
        <v>127</v>
      </c>
      <c r="C27" s="36">
        <v>6189.5254999999997</v>
      </c>
      <c r="D27" s="36">
        <v>6189.5254999999997</v>
      </c>
      <c r="E27" s="36">
        <v>6189.5254999999997</v>
      </c>
      <c r="F27" s="36">
        <v>6189.5254999999997</v>
      </c>
      <c r="G27" s="36">
        <v>6189.5254999999997</v>
      </c>
      <c r="H27" s="36">
        <v>6189.5254999999997</v>
      </c>
      <c r="I27" s="36">
        <v>6079.325499999999</v>
      </c>
      <c r="J27" s="36">
        <v>6079.325499999999</v>
      </c>
      <c r="K27" s="36">
        <v>6079.325499999999</v>
      </c>
      <c r="L27" s="36">
        <v>6079.325499999999</v>
      </c>
      <c r="M27" s="36">
        <v>6079.325499999999</v>
      </c>
      <c r="N27" s="36">
        <v>6079.325499999999</v>
      </c>
      <c r="O27" s="36">
        <v>73613.106</v>
      </c>
      <c r="P27" s="31"/>
      <c r="Q27" s="31"/>
      <c r="R27" s="31"/>
    </row>
    <row r="28" spans="1:18" ht="15.75" x14ac:dyDescent="0.25">
      <c r="A28" s="30">
        <v>102</v>
      </c>
      <c r="B28" s="45" t="s">
        <v>129</v>
      </c>
      <c r="C28" s="36">
        <v>822.45000000000061</v>
      </c>
      <c r="D28" s="36">
        <v>822.45000000000061</v>
      </c>
      <c r="E28" s="36">
        <v>822.45000000000061</v>
      </c>
      <c r="F28" s="36">
        <v>822.45000000000061</v>
      </c>
      <c r="G28" s="36">
        <v>822.45000000000061</v>
      </c>
      <c r="H28" s="36">
        <v>822.45000000000061</v>
      </c>
      <c r="I28" s="36">
        <v>822.45000000000061</v>
      </c>
      <c r="J28" s="36">
        <v>822.45000000000061</v>
      </c>
      <c r="K28" s="36">
        <v>822.45000000000061</v>
      </c>
      <c r="L28" s="36">
        <v>822.45000000000061</v>
      </c>
      <c r="M28" s="36">
        <v>822.45000000000061</v>
      </c>
      <c r="N28" s="36">
        <v>822.45000000000061</v>
      </c>
      <c r="O28" s="36">
        <v>9869.3999999999905</v>
      </c>
      <c r="P28" s="31"/>
      <c r="Q28" s="31"/>
      <c r="R28" s="31"/>
    </row>
    <row r="29" spans="1:18" ht="15" x14ac:dyDescent="0.25">
      <c r="A29" s="53"/>
      <c r="B29" s="53"/>
      <c r="C29" s="35"/>
      <c r="D29" s="35"/>
      <c r="E29" s="35"/>
      <c r="F29" s="35"/>
      <c r="G29" s="35"/>
      <c r="H29" s="35"/>
      <c r="I29" s="35"/>
      <c r="J29" s="35"/>
      <c r="K29" s="35"/>
      <c r="L29" s="35"/>
      <c r="M29" s="35"/>
      <c r="N29" s="35"/>
      <c r="O29" s="35"/>
      <c r="P29" s="31"/>
      <c r="Q29" s="31"/>
      <c r="R29" s="31"/>
    </row>
    <row r="30" spans="1:18" ht="15.75" x14ac:dyDescent="0.25">
      <c r="A30" s="30">
        <v>100</v>
      </c>
      <c r="B30" s="45" t="s">
        <v>85</v>
      </c>
      <c r="C30" s="35">
        <v>143.7179487179487</v>
      </c>
      <c r="D30" s="35">
        <v>143.7179487179487</v>
      </c>
      <c r="E30" s="35">
        <v>143.7179487179487</v>
      </c>
      <c r="F30" s="35">
        <v>143.7179487179487</v>
      </c>
      <c r="G30" s="35">
        <v>142.7179487179487</v>
      </c>
      <c r="H30" s="35">
        <v>138.7179487179487</v>
      </c>
      <c r="I30" s="35">
        <v>138.7179487179487</v>
      </c>
      <c r="J30" s="35">
        <v>138.7179487179487</v>
      </c>
      <c r="K30" s="35">
        <v>138.7179487179487</v>
      </c>
      <c r="L30" s="35">
        <v>138.7179487179487</v>
      </c>
      <c r="M30" s="35">
        <v>138.7179487179487</v>
      </c>
      <c r="N30" s="35">
        <v>130.7179487179487</v>
      </c>
      <c r="O30" s="35">
        <v>143.7179487179487</v>
      </c>
      <c r="P30" s="31"/>
      <c r="Q30" s="31"/>
      <c r="R30" s="31"/>
    </row>
    <row r="31" spans="1:18" ht="15.75" x14ac:dyDescent="0.25">
      <c r="A31" s="30">
        <v>100</v>
      </c>
      <c r="B31" s="45" t="s">
        <v>87</v>
      </c>
      <c r="C31" s="36">
        <v>200381</v>
      </c>
      <c r="D31" s="36">
        <v>313317</v>
      </c>
      <c r="E31" s="36">
        <v>425817</v>
      </c>
      <c r="F31" s="36">
        <v>538257</v>
      </c>
      <c r="G31" s="36">
        <v>646131</v>
      </c>
      <c r="H31" s="36">
        <v>736241</v>
      </c>
      <c r="I31" s="36">
        <v>843239</v>
      </c>
      <c r="J31" s="36">
        <v>950104</v>
      </c>
      <c r="K31" s="36">
        <v>1056949</v>
      </c>
      <c r="L31" s="36">
        <v>1163512</v>
      </c>
      <c r="M31" s="36">
        <v>1269892</v>
      </c>
      <c r="N31" s="36">
        <v>1298764</v>
      </c>
      <c r="O31" s="36">
        <v>9442604</v>
      </c>
      <c r="P31" s="31"/>
      <c r="Q31" s="31"/>
      <c r="R31" s="31"/>
    </row>
    <row r="32" spans="1:18" ht="15.75" x14ac:dyDescent="0.25">
      <c r="A32" s="30">
        <v>100</v>
      </c>
      <c r="B32" s="45" t="s">
        <v>89</v>
      </c>
      <c r="C32" s="36">
        <v>43933.534249999997</v>
      </c>
      <c r="D32" s="36">
        <v>68694.752250000005</v>
      </c>
      <c r="E32" s="36">
        <v>93360.37724999999</v>
      </c>
      <c r="F32" s="36">
        <v>118012.84724999998</v>
      </c>
      <c r="G32" s="36">
        <v>140838.87799999997</v>
      </c>
      <c r="H32" s="36">
        <v>153307.51725</v>
      </c>
      <c r="I32" s="36">
        <v>167591.75025000004</v>
      </c>
      <c r="J32" s="36">
        <v>179755.75375000003</v>
      </c>
      <c r="K32" s="36">
        <v>182506.57375000053</v>
      </c>
      <c r="L32" s="36">
        <v>182583.09375000047</v>
      </c>
      <c r="M32" s="36">
        <v>182583.09375000047</v>
      </c>
      <c r="N32" s="36">
        <v>172509.54375000042</v>
      </c>
      <c r="O32" s="36">
        <v>1685677.7152500006</v>
      </c>
      <c r="P32" s="31"/>
      <c r="Q32" s="31"/>
      <c r="R32" s="31"/>
    </row>
    <row r="33" spans="1:18" ht="15.75" x14ac:dyDescent="0.25">
      <c r="A33" s="30">
        <v>100</v>
      </c>
      <c r="B33" s="45" t="s">
        <v>91</v>
      </c>
      <c r="C33" s="36">
        <v>3407.2500000000005</v>
      </c>
      <c r="D33" s="36">
        <v>5013.9807692307704</v>
      </c>
      <c r="E33" s="36">
        <v>6614.9423076923067</v>
      </c>
      <c r="F33" s="36">
        <v>8213.7692307692323</v>
      </c>
      <c r="G33" s="36">
        <v>9810.4615384615372</v>
      </c>
      <c r="H33" s="36">
        <v>10188.865384615387</v>
      </c>
      <c r="I33" s="36">
        <v>11593.26923076923</v>
      </c>
      <c r="J33" s="36">
        <v>12996.403846153844</v>
      </c>
      <c r="K33" s="36">
        <v>14398.903846153846</v>
      </c>
      <c r="L33" s="36">
        <v>15797.596153846152</v>
      </c>
      <c r="M33" s="36">
        <v>17193.115384615387</v>
      </c>
      <c r="N33" s="36">
        <v>14130.807692307691</v>
      </c>
      <c r="O33" s="36">
        <v>129359.36538461538</v>
      </c>
      <c r="P33" s="31"/>
      <c r="Q33" s="31"/>
      <c r="R33" s="31"/>
    </row>
    <row r="34" spans="1:18" ht="15.75" x14ac:dyDescent="0.25">
      <c r="A34" s="30">
        <v>100</v>
      </c>
      <c r="B34" s="45" t="s">
        <v>93</v>
      </c>
      <c r="C34" s="36">
        <v>2706.8708333333334</v>
      </c>
      <c r="D34" s="36">
        <v>3983.3291666666673</v>
      </c>
      <c r="E34" s="36">
        <v>5255.2041666666673</v>
      </c>
      <c r="F34" s="36">
        <v>6525.383333333335</v>
      </c>
      <c r="G34" s="36">
        <v>7793.8666666666659</v>
      </c>
      <c r="H34" s="36">
        <v>8094.4875000000011</v>
      </c>
      <c r="I34" s="36">
        <v>9210.2083333333339</v>
      </c>
      <c r="J34" s="36">
        <v>10324.920833333337</v>
      </c>
      <c r="K34" s="36">
        <v>11439.129166666668</v>
      </c>
      <c r="L34" s="36">
        <v>12550.312500000004</v>
      </c>
      <c r="M34" s="36">
        <v>13658.975</v>
      </c>
      <c r="N34" s="36">
        <v>11226.14166666667</v>
      </c>
      <c r="O34" s="36">
        <v>102768.82916666668</v>
      </c>
      <c r="P34" s="31"/>
      <c r="Q34" s="31"/>
      <c r="R34" s="31"/>
    </row>
    <row r="35" spans="1:18" ht="15.75" x14ac:dyDescent="0.25">
      <c r="A35" s="30">
        <v>100</v>
      </c>
      <c r="B35" s="45" t="s">
        <v>95</v>
      </c>
      <c r="C35" s="36">
        <v>0</v>
      </c>
      <c r="D35" s="36">
        <v>0</v>
      </c>
      <c r="E35" s="36">
        <v>0</v>
      </c>
      <c r="F35" s="36">
        <v>0</v>
      </c>
      <c r="G35" s="36">
        <v>0</v>
      </c>
      <c r="H35" s="36">
        <v>0</v>
      </c>
      <c r="I35" s="36">
        <v>0</v>
      </c>
      <c r="J35" s="36">
        <v>0</v>
      </c>
      <c r="K35" s="36">
        <v>0</v>
      </c>
      <c r="L35" s="36">
        <v>0</v>
      </c>
      <c r="M35" s="36">
        <v>0</v>
      </c>
      <c r="N35" s="36">
        <v>0</v>
      </c>
      <c r="O35" s="36">
        <v>0</v>
      </c>
      <c r="P35" s="31"/>
      <c r="Q35" s="31"/>
      <c r="R35" s="31"/>
    </row>
    <row r="36" spans="1:18" ht="15.75" x14ac:dyDescent="0.25">
      <c r="A36" s="30">
        <v>100</v>
      </c>
      <c r="B36" s="45" t="s">
        <v>97</v>
      </c>
      <c r="C36" s="36">
        <v>0</v>
      </c>
      <c r="D36" s="36">
        <v>0</v>
      </c>
      <c r="E36" s="36">
        <v>0</v>
      </c>
      <c r="F36" s="36">
        <v>0</v>
      </c>
      <c r="G36" s="36">
        <v>0</v>
      </c>
      <c r="H36" s="36">
        <v>0</v>
      </c>
      <c r="I36" s="36">
        <v>0</v>
      </c>
      <c r="J36" s="36">
        <v>0</v>
      </c>
      <c r="K36" s="36">
        <v>0</v>
      </c>
      <c r="L36" s="36">
        <v>0</v>
      </c>
      <c r="M36" s="36">
        <v>0</v>
      </c>
      <c r="N36" s="36">
        <v>0</v>
      </c>
      <c r="O36" s="36">
        <v>0</v>
      </c>
      <c r="P36" s="31"/>
      <c r="Q36" s="31"/>
      <c r="R36" s="31"/>
    </row>
    <row r="37" spans="1:18" ht="15.75" x14ac:dyDescent="0.25">
      <c r="A37" s="30">
        <v>100</v>
      </c>
      <c r="B37" s="45" t="s">
        <v>99</v>
      </c>
      <c r="C37" s="36">
        <v>0</v>
      </c>
      <c r="D37" s="36">
        <v>0</v>
      </c>
      <c r="E37" s="36">
        <v>0</v>
      </c>
      <c r="F37" s="36">
        <v>0</v>
      </c>
      <c r="G37" s="36">
        <v>0</v>
      </c>
      <c r="H37" s="36">
        <v>0</v>
      </c>
      <c r="I37" s="36">
        <v>0</v>
      </c>
      <c r="J37" s="36">
        <v>0</v>
      </c>
      <c r="K37" s="36">
        <v>0</v>
      </c>
      <c r="L37" s="36">
        <v>0</v>
      </c>
      <c r="M37" s="36">
        <v>0</v>
      </c>
      <c r="N37" s="36">
        <v>0</v>
      </c>
      <c r="O37" s="36">
        <v>0</v>
      </c>
      <c r="P37" s="31"/>
      <c r="Q37" s="31"/>
      <c r="R37" s="31"/>
    </row>
    <row r="38" spans="1:18" ht="15.75" x14ac:dyDescent="0.25">
      <c r="A38" s="30">
        <v>100</v>
      </c>
      <c r="B38" s="45" t="s">
        <v>101</v>
      </c>
      <c r="C38" s="36">
        <v>0</v>
      </c>
      <c r="D38" s="36">
        <v>0</v>
      </c>
      <c r="E38" s="36">
        <v>0</v>
      </c>
      <c r="F38" s="36">
        <v>0</v>
      </c>
      <c r="G38" s="36">
        <v>0</v>
      </c>
      <c r="H38" s="36">
        <v>0</v>
      </c>
      <c r="I38" s="36">
        <v>0</v>
      </c>
      <c r="J38" s="36">
        <v>0</v>
      </c>
      <c r="K38" s="36">
        <v>0</v>
      </c>
      <c r="L38" s="36">
        <v>0</v>
      </c>
      <c r="M38" s="36">
        <v>0</v>
      </c>
      <c r="N38" s="36">
        <v>0</v>
      </c>
      <c r="O38" s="36">
        <v>0</v>
      </c>
      <c r="P38" s="31"/>
      <c r="Q38" s="31"/>
      <c r="R38" s="31"/>
    </row>
    <row r="39" spans="1:18" ht="15.75" x14ac:dyDescent="0.25">
      <c r="A39" s="30">
        <v>100</v>
      </c>
      <c r="B39" s="45" t="s">
        <v>103</v>
      </c>
      <c r="C39" s="36">
        <v>0</v>
      </c>
      <c r="D39" s="36">
        <v>0</v>
      </c>
      <c r="E39" s="36">
        <v>0</v>
      </c>
      <c r="F39" s="36">
        <v>0</v>
      </c>
      <c r="G39" s="36">
        <v>0</v>
      </c>
      <c r="H39" s="36">
        <v>0</v>
      </c>
      <c r="I39" s="36">
        <v>0</v>
      </c>
      <c r="J39" s="36">
        <v>0</v>
      </c>
      <c r="K39" s="36">
        <v>0</v>
      </c>
      <c r="L39" s="36">
        <v>0</v>
      </c>
      <c r="M39" s="36">
        <v>0</v>
      </c>
      <c r="N39" s="36">
        <v>0</v>
      </c>
      <c r="O39" s="36">
        <v>0</v>
      </c>
      <c r="P39" s="31"/>
      <c r="Q39" s="31"/>
      <c r="R39" s="31"/>
    </row>
    <row r="40" spans="1:18" ht="15.75" x14ac:dyDescent="0.25">
      <c r="A40" s="30">
        <v>100</v>
      </c>
      <c r="B40" s="45" t="s">
        <v>105</v>
      </c>
      <c r="C40" s="36">
        <v>0</v>
      </c>
      <c r="D40" s="36">
        <v>0</v>
      </c>
      <c r="E40" s="36">
        <v>0</v>
      </c>
      <c r="F40" s="36">
        <v>0</v>
      </c>
      <c r="G40" s="36">
        <v>0</v>
      </c>
      <c r="H40" s="36">
        <v>0</v>
      </c>
      <c r="I40" s="36">
        <v>0</v>
      </c>
      <c r="J40" s="36">
        <v>0</v>
      </c>
      <c r="K40" s="36">
        <v>0</v>
      </c>
      <c r="L40" s="36">
        <v>0</v>
      </c>
      <c r="M40" s="36">
        <v>0</v>
      </c>
      <c r="N40" s="36">
        <v>0</v>
      </c>
      <c r="O40" s="36">
        <v>0</v>
      </c>
      <c r="P40" s="31"/>
      <c r="Q40" s="31"/>
      <c r="R40" s="31"/>
    </row>
    <row r="41" spans="1:18" ht="15.75" x14ac:dyDescent="0.25">
      <c r="A41" s="30">
        <v>100</v>
      </c>
      <c r="B41" s="45" t="s">
        <v>107</v>
      </c>
      <c r="C41" s="36">
        <v>0</v>
      </c>
      <c r="D41" s="36">
        <v>0</v>
      </c>
      <c r="E41" s="36">
        <v>0</v>
      </c>
      <c r="F41" s="36">
        <v>0</v>
      </c>
      <c r="G41" s="36">
        <v>0</v>
      </c>
      <c r="H41" s="36">
        <v>0</v>
      </c>
      <c r="I41" s="36">
        <v>0</v>
      </c>
      <c r="J41" s="36">
        <v>0</v>
      </c>
      <c r="K41" s="36">
        <v>0</v>
      </c>
      <c r="L41" s="36">
        <v>0</v>
      </c>
      <c r="M41" s="36">
        <v>0</v>
      </c>
      <c r="N41" s="36">
        <v>0</v>
      </c>
      <c r="O41" s="36">
        <v>0</v>
      </c>
      <c r="P41" s="31"/>
      <c r="Q41" s="31"/>
      <c r="R41" s="31"/>
    </row>
    <row r="42" spans="1:18" ht="15.75" x14ac:dyDescent="0.25">
      <c r="A42" s="30">
        <v>100</v>
      </c>
      <c r="B42" s="45" t="s">
        <v>109</v>
      </c>
      <c r="C42" s="36">
        <v>0</v>
      </c>
      <c r="D42" s="36">
        <v>0</v>
      </c>
      <c r="E42" s="36">
        <v>0</v>
      </c>
      <c r="F42" s="36">
        <v>0</v>
      </c>
      <c r="G42" s="36">
        <v>0</v>
      </c>
      <c r="H42" s="36">
        <v>0</v>
      </c>
      <c r="I42" s="36">
        <v>0</v>
      </c>
      <c r="J42" s="36">
        <v>0</v>
      </c>
      <c r="K42" s="36">
        <v>0</v>
      </c>
      <c r="L42" s="36">
        <v>0</v>
      </c>
      <c r="M42" s="36">
        <v>0</v>
      </c>
      <c r="N42" s="36">
        <v>0</v>
      </c>
      <c r="O42" s="36">
        <v>0</v>
      </c>
      <c r="P42" s="31"/>
      <c r="Q42" s="31"/>
      <c r="R42" s="31"/>
    </row>
    <row r="43" spans="1:18" ht="15.75" x14ac:dyDescent="0.25">
      <c r="A43" s="30">
        <v>100</v>
      </c>
      <c r="B43" s="45" t="s">
        <v>111</v>
      </c>
      <c r="C43" s="36">
        <v>0</v>
      </c>
      <c r="D43" s="36">
        <v>0</v>
      </c>
      <c r="E43" s="36">
        <v>0</v>
      </c>
      <c r="F43" s="36">
        <v>0</v>
      </c>
      <c r="G43" s="36">
        <v>0</v>
      </c>
      <c r="H43" s="36">
        <v>0</v>
      </c>
      <c r="I43" s="36">
        <v>0</v>
      </c>
      <c r="J43" s="36">
        <v>0</v>
      </c>
      <c r="K43" s="36">
        <v>0</v>
      </c>
      <c r="L43" s="36">
        <v>0</v>
      </c>
      <c r="M43" s="36">
        <v>0</v>
      </c>
      <c r="N43" s="36">
        <v>0</v>
      </c>
      <c r="O43" s="36">
        <v>0</v>
      </c>
      <c r="P43" s="31"/>
      <c r="Q43" s="31"/>
      <c r="R43" s="31"/>
    </row>
    <row r="44" spans="1:18" ht="15.75" x14ac:dyDescent="0.25">
      <c r="A44" s="30">
        <v>100</v>
      </c>
      <c r="B44" s="45" t="s">
        <v>113</v>
      </c>
      <c r="C44" s="36">
        <v>-28.650000000000002</v>
      </c>
      <c r="D44" s="36">
        <v>-28.650000000000002</v>
      </c>
      <c r="E44" s="36">
        <v>-28.650000000000002</v>
      </c>
      <c r="F44" s="36">
        <v>-28.650000000000002</v>
      </c>
      <c r="G44" s="36">
        <v>-28.650000000000002</v>
      </c>
      <c r="H44" s="36">
        <v>-28.650000000000002</v>
      </c>
      <c r="I44" s="36">
        <v>-28.650000000000002</v>
      </c>
      <c r="J44" s="36">
        <v>-28.650000000000002</v>
      </c>
      <c r="K44" s="36">
        <v>-28.650000000000002</v>
      </c>
      <c r="L44" s="36">
        <v>-28.650000000000002</v>
      </c>
      <c r="M44" s="36">
        <v>-28.650000000000002</v>
      </c>
      <c r="N44" s="36">
        <v>-28.650000000000002</v>
      </c>
      <c r="O44" s="36">
        <v>-343.8</v>
      </c>
      <c r="P44" s="31"/>
      <c r="Q44" s="31"/>
      <c r="R44" s="31"/>
    </row>
    <row r="45" spans="1:18" ht="15.75" x14ac:dyDescent="0.25">
      <c r="A45" s="30">
        <v>100</v>
      </c>
      <c r="B45" s="45" t="s">
        <v>115</v>
      </c>
      <c r="C45" s="36">
        <v>3975</v>
      </c>
      <c r="D45" s="36">
        <v>3975</v>
      </c>
      <c r="E45" s="36">
        <v>3975</v>
      </c>
      <c r="F45" s="36">
        <v>3975</v>
      </c>
      <c r="G45" s="36">
        <v>3948.5</v>
      </c>
      <c r="H45" s="36">
        <v>3842.5</v>
      </c>
      <c r="I45" s="36">
        <v>3842.5</v>
      </c>
      <c r="J45" s="36">
        <v>3842.5</v>
      </c>
      <c r="K45" s="36">
        <v>3842.5</v>
      </c>
      <c r="L45" s="36">
        <v>3842.5</v>
      </c>
      <c r="M45" s="36">
        <v>3842.5</v>
      </c>
      <c r="N45" s="36">
        <v>3630.5</v>
      </c>
      <c r="O45" s="36">
        <v>46534</v>
      </c>
      <c r="P45" s="31"/>
      <c r="Q45" s="31"/>
      <c r="R45" s="31"/>
    </row>
    <row r="46" spans="1:18" ht="15.75" x14ac:dyDescent="0.25">
      <c r="A46" s="30">
        <v>100</v>
      </c>
      <c r="B46" s="45" t="s">
        <v>117</v>
      </c>
      <c r="C46" s="36">
        <v>0</v>
      </c>
      <c r="D46" s="36">
        <v>0</v>
      </c>
      <c r="E46" s="36">
        <v>0</v>
      </c>
      <c r="F46" s="36">
        <v>0</v>
      </c>
      <c r="G46" s="36">
        <v>0</v>
      </c>
      <c r="H46" s="36">
        <v>0</v>
      </c>
      <c r="I46" s="36">
        <v>0</v>
      </c>
      <c r="J46" s="36">
        <v>0</v>
      </c>
      <c r="K46" s="36">
        <v>0</v>
      </c>
      <c r="L46" s="36">
        <v>0</v>
      </c>
      <c r="M46" s="36">
        <v>0</v>
      </c>
      <c r="N46" s="36">
        <v>0</v>
      </c>
      <c r="O46" s="36">
        <v>0</v>
      </c>
      <c r="P46" s="31"/>
      <c r="Q46" s="31"/>
      <c r="R46" s="31"/>
    </row>
    <row r="47" spans="1:18" ht="15.75" x14ac:dyDescent="0.25">
      <c r="A47" s="30">
        <v>100</v>
      </c>
      <c r="B47" s="45" t="s">
        <v>119</v>
      </c>
      <c r="C47" s="36">
        <v>0</v>
      </c>
      <c r="D47" s="36">
        <v>0</v>
      </c>
      <c r="E47" s="36">
        <v>0</v>
      </c>
      <c r="F47" s="36">
        <v>0</v>
      </c>
      <c r="G47" s="36">
        <v>0</v>
      </c>
      <c r="H47" s="36">
        <v>0</v>
      </c>
      <c r="I47" s="36">
        <v>0</v>
      </c>
      <c r="J47" s="36">
        <v>0</v>
      </c>
      <c r="K47" s="36">
        <v>0</v>
      </c>
      <c r="L47" s="36">
        <v>0</v>
      </c>
      <c r="M47" s="36">
        <v>0</v>
      </c>
      <c r="N47" s="36">
        <v>0</v>
      </c>
      <c r="O47" s="36">
        <v>0</v>
      </c>
      <c r="P47" s="31"/>
      <c r="Q47" s="31"/>
      <c r="R47" s="31"/>
    </row>
    <row r="48" spans="1:18" ht="15.75" x14ac:dyDescent="0.25">
      <c r="A48" s="30">
        <v>100</v>
      </c>
      <c r="B48" s="45" t="s">
        <v>121</v>
      </c>
      <c r="C48" s="36">
        <v>0</v>
      </c>
      <c r="D48" s="36">
        <v>0</v>
      </c>
      <c r="E48" s="36">
        <v>0</v>
      </c>
      <c r="F48" s="36">
        <v>0</v>
      </c>
      <c r="G48" s="36">
        <v>0</v>
      </c>
      <c r="H48" s="36">
        <v>0</v>
      </c>
      <c r="I48" s="36">
        <v>0</v>
      </c>
      <c r="J48" s="36">
        <v>0</v>
      </c>
      <c r="K48" s="36">
        <v>0</v>
      </c>
      <c r="L48" s="36">
        <v>0</v>
      </c>
      <c r="M48" s="36">
        <v>0</v>
      </c>
      <c r="N48" s="36">
        <v>0</v>
      </c>
      <c r="O48" s="36">
        <v>0</v>
      </c>
      <c r="P48" s="31"/>
      <c r="Q48" s="31"/>
      <c r="R48" s="31"/>
    </row>
    <row r="49" spans="1:18" ht="15.75" x14ac:dyDescent="0.25">
      <c r="A49" s="30">
        <v>100</v>
      </c>
      <c r="B49" s="45" t="s">
        <v>123</v>
      </c>
      <c r="C49" s="36">
        <v>0</v>
      </c>
      <c r="D49" s="36">
        <v>0</v>
      </c>
      <c r="E49" s="36">
        <v>0</v>
      </c>
      <c r="F49" s="36">
        <v>0</v>
      </c>
      <c r="G49" s="36">
        <v>0</v>
      </c>
      <c r="H49" s="36">
        <v>0</v>
      </c>
      <c r="I49" s="36">
        <v>0</v>
      </c>
      <c r="J49" s="36">
        <v>0</v>
      </c>
      <c r="K49" s="36">
        <v>0</v>
      </c>
      <c r="L49" s="36">
        <v>0</v>
      </c>
      <c r="M49" s="36">
        <v>0</v>
      </c>
      <c r="N49" s="36">
        <v>0</v>
      </c>
      <c r="O49" s="36">
        <v>0</v>
      </c>
      <c r="P49" s="31"/>
      <c r="Q49" s="31"/>
      <c r="R49" s="31"/>
    </row>
    <row r="50" spans="1:18" ht="15.75" x14ac:dyDescent="0.25">
      <c r="A50" s="30">
        <v>100</v>
      </c>
      <c r="B50" s="45" t="s">
        <v>125</v>
      </c>
      <c r="C50" s="36">
        <v>2253.0424431250003</v>
      </c>
      <c r="D50" s="36">
        <v>2898.732642644231</v>
      </c>
      <c r="E50" s="36">
        <v>3542.1043854326931</v>
      </c>
      <c r="F50" s="36">
        <v>4184.6182992307713</v>
      </c>
      <c r="G50" s="36">
        <v>4820.3397090384642</v>
      </c>
      <c r="H50" s="36">
        <v>4948.6685860096159</v>
      </c>
      <c r="I50" s="36">
        <v>5513.050507980769</v>
      </c>
      <c r="J50" s="36">
        <v>6076.9223694711609</v>
      </c>
      <c r="K50" s="36">
        <v>6640.5392007211594</v>
      </c>
      <c r="L50" s="36">
        <v>7202.6258505288524</v>
      </c>
      <c r="M50" s="36">
        <v>7763.4373491346205</v>
      </c>
      <c r="N50" s="36">
        <v>6485.3231164423078</v>
      </c>
      <c r="O50" s="36">
        <v>62329.404459759593</v>
      </c>
      <c r="P50" s="31"/>
      <c r="Q50" s="31"/>
      <c r="R50" s="31"/>
    </row>
    <row r="51" spans="1:18" ht="15.75" x14ac:dyDescent="0.25">
      <c r="A51" s="30">
        <v>100</v>
      </c>
      <c r="B51" s="45" t="s">
        <v>127</v>
      </c>
      <c r="C51" s="36">
        <v>297.29680000000002</v>
      </c>
      <c r="D51" s="36">
        <v>297.29680000000002</v>
      </c>
      <c r="E51" s="36">
        <v>297.29680000000002</v>
      </c>
      <c r="F51" s="36">
        <v>297.29680000000002</v>
      </c>
      <c r="G51" s="36">
        <v>297.29680000000002</v>
      </c>
      <c r="H51" s="36">
        <v>297.29680000000002</v>
      </c>
      <c r="I51" s="36">
        <v>297.29680000000002</v>
      </c>
      <c r="J51" s="36">
        <v>297.29680000000002</v>
      </c>
      <c r="K51" s="36">
        <v>297.29680000000002</v>
      </c>
      <c r="L51" s="36">
        <v>297.29680000000002</v>
      </c>
      <c r="M51" s="36">
        <v>297.29680000000002</v>
      </c>
      <c r="N51" s="36">
        <v>297.29680000000002</v>
      </c>
      <c r="O51" s="36">
        <v>3567.5615999999995</v>
      </c>
      <c r="P51" s="31"/>
      <c r="Q51" s="31"/>
      <c r="R51" s="31"/>
    </row>
    <row r="52" spans="1:18" ht="15.75" x14ac:dyDescent="0.25">
      <c r="A52" s="30">
        <v>100</v>
      </c>
      <c r="B52" s="45" t="s">
        <v>129</v>
      </c>
      <c r="C52" s="36">
        <v>610.6841666666669</v>
      </c>
      <c r="D52" s="36">
        <v>610.6841666666669</v>
      </c>
      <c r="E52" s="36">
        <v>610.6841666666669</v>
      </c>
      <c r="F52" s="36">
        <v>610.6841666666669</v>
      </c>
      <c r="G52" s="36">
        <v>610.6841666666669</v>
      </c>
      <c r="H52" s="36">
        <v>610.6841666666669</v>
      </c>
      <c r="I52" s="36">
        <v>610.6841666666669</v>
      </c>
      <c r="J52" s="36">
        <v>610.6841666666669</v>
      </c>
      <c r="K52" s="36">
        <v>610.6841666666669</v>
      </c>
      <c r="L52" s="36">
        <v>610.6841666666669</v>
      </c>
      <c r="M52" s="36">
        <v>610.6841666666669</v>
      </c>
      <c r="N52" s="36">
        <v>610.6841666666669</v>
      </c>
      <c r="O52" s="36">
        <v>7328.2099999999964</v>
      </c>
      <c r="P52" s="31"/>
      <c r="Q52" s="31"/>
      <c r="R52" s="31"/>
    </row>
    <row r="53" spans="1:18" ht="15" x14ac:dyDescent="0.25">
      <c r="A53" s="53"/>
      <c r="B53" s="53"/>
      <c r="C53" s="35"/>
      <c r="D53" s="35"/>
      <c r="E53" s="35"/>
      <c r="F53" s="35"/>
      <c r="G53" s="35"/>
      <c r="H53" s="35"/>
      <c r="I53" s="35"/>
      <c r="J53" s="35"/>
      <c r="K53" s="35"/>
      <c r="L53" s="35"/>
      <c r="M53" s="35"/>
      <c r="N53" s="35"/>
      <c r="O53" s="35"/>
      <c r="P53" s="31"/>
      <c r="Q53" s="31"/>
      <c r="R53" s="31"/>
    </row>
    <row r="54" spans="1:18" ht="15.75" x14ac:dyDescent="0.25">
      <c r="A54" s="30">
        <v>106</v>
      </c>
      <c r="B54" s="45" t="s">
        <v>85</v>
      </c>
      <c r="C54" s="35">
        <v>47.769230769230766</v>
      </c>
      <c r="D54" s="35">
        <v>47.769230769230766</v>
      </c>
      <c r="E54" s="35">
        <v>47.769230769230766</v>
      </c>
      <c r="F54" s="35">
        <v>47.769230769230766</v>
      </c>
      <c r="G54" s="35">
        <v>47.769230769230766</v>
      </c>
      <c r="H54" s="35">
        <v>47.769230769230766</v>
      </c>
      <c r="I54" s="35">
        <v>47.769230769230766</v>
      </c>
      <c r="J54" s="35">
        <v>47.769230769230766</v>
      </c>
      <c r="K54" s="35">
        <v>47.769230769230766</v>
      </c>
      <c r="L54" s="35">
        <v>47.769230769230766</v>
      </c>
      <c r="M54" s="35">
        <v>46.769230769230766</v>
      </c>
      <c r="N54" s="35">
        <v>46.769230769230766</v>
      </c>
      <c r="O54" s="35">
        <v>47.769230769230766</v>
      </c>
      <c r="P54" s="31"/>
      <c r="Q54" s="31"/>
      <c r="R54" s="31"/>
    </row>
    <row r="55" spans="1:18" ht="15.75" x14ac:dyDescent="0.25">
      <c r="A55" s="30">
        <v>106</v>
      </c>
      <c r="B55" s="45" t="s">
        <v>87</v>
      </c>
      <c r="C55" s="36">
        <v>70307</v>
      </c>
      <c r="D55" s="36">
        <v>110213</v>
      </c>
      <c r="E55" s="36">
        <v>149963</v>
      </c>
      <c r="F55" s="36">
        <v>189692</v>
      </c>
      <c r="G55" s="36">
        <v>229368</v>
      </c>
      <c r="H55" s="36">
        <v>268846</v>
      </c>
      <c r="I55" s="36">
        <v>307960</v>
      </c>
      <c r="J55" s="36">
        <v>347021</v>
      </c>
      <c r="K55" s="36">
        <v>386075</v>
      </c>
      <c r="L55" s="36">
        <v>425029</v>
      </c>
      <c r="M55" s="36">
        <v>455027</v>
      </c>
      <c r="N55" s="36">
        <v>492999</v>
      </c>
      <c r="O55" s="36">
        <v>4008351</v>
      </c>
      <c r="P55" s="31"/>
      <c r="Q55" s="31"/>
      <c r="R55" s="31"/>
    </row>
    <row r="56" spans="1:18" ht="15.75" x14ac:dyDescent="0.25">
      <c r="A56" s="30">
        <v>106</v>
      </c>
      <c r="B56" s="45" t="s">
        <v>89</v>
      </c>
      <c r="C56" s="36">
        <v>15414.809750000008</v>
      </c>
      <c r="D56" s="36">
        <v>24164.200249999994</v>
      </c>
      <c r="E56" s="36">
        <v>32879.387750000002</v>
      </c>
      <c r="F56" s="36">
        <v>41589.97099999999</v>
      </c>
      <c r="G56" s="36">
        <v>50038.972750000015</v>
      </c>
      <c r="H56" s="36">
        <v>56001.459750000002</v>
      </c>
      <c r="I56" s="36">
        <v>61223.178750000014</v>
      </c>
      <c r="J56" s="36">
        <v>65720.842749999996</v>
      </c>
      <c r="K56" s="36">
        <v>66717.728749999951</v>
      </c>
      <c r="L56" s="36">
        <v>66737.268749999945</v>
      </c>
      <c r="M56" s="36">
        <v>65478.074999999946</v>
      </c>
      <c r="N56" s="36">
        <v>65478.074999999946</v>
      </c>
      <c r="O56" s="36">
        <v>714487.54899999977</v>
      </c>
      <c r="P56" s="31"/>
      <c r="Q56" s="31"/>
      <c r="R56" s="31"/>
    </row>
    <row r="57" spans="1:18" ht="15.75" x14ac:dyDescent="0.25">
      <c r="A57" s="30">
        <v>106</v>
      </c>
      <c r="B57" s="45" t="s">
        <v>91</v>
      </c>
      <c r="C57" s="36">
        <v>3828.9076923076918</v>
      </c>
      <c r="D57" s="36">
        <v>6008.5248076923071</v>
      </c>
      <c r="E57" s="36">
        <v>8179.6305769230776</v>
      </c>
      <c r="F57" s="36">
        <v>10349.640192307696</v>
      </c>
      <c r="G57" s="36">
        <v>12516.755000000001</v>
      </c>
      <c r="H57" s="36">
        <v>14673.06096153846</v>
      </c>
      <c r="I57" s="36">
        <v>16809.429038461534</v>
      </c>
      <c r="J57" s="36">
        <v>18942.902307692308</v>
      </c>
      <c r="K57" s="36">
        <v>21076.029423076921</v>
      </c>
      <c r="L57" s="36">
        <v>23203.655384615384</v>
      </c>
      <c r="M57" s="36">
        <v>24814.809615384616</v>
      </c>
      <c r="N57" s="36">
        <v>26886.626730769225</v>
      </c>
      <c r="O57" s="36">
        <v>216555.2111538462</v>
      </c>
      <c r="P57" s="31"/>
      <c r="Q57" s="31"/>
      <c r="R57" s="31"/>
    </row>
    <row r="58" spans="1:18" ht="15.75" x14ac:dyDescent="0.25">
      <c r="A58" s="30">
        <v>106</v>
      </c>
      <c r="B58" s="45" t="s">
        <v>93</v>
      </c>
      <c r="C58" s="36">
        <v>2928.8874999999998</v>
      </c>
      <c r="D58" s="36">
        <v>4585.3500000000013</v>
      </c>
      <c r="E58" s="36">
        <v>6235.3500000000031</v>
      </c>
      <c r="F58" s="36">
        <v>7884.479166666667</v>
      </c>
      <c r="G58" s="36">
        <v>9531.4083333333347</v>
      </c>
      <c r="H58" s="36">
        <v>11169.950000000004</v>
      </c>
      <c r="I58" s="36">
        <v>12793.55</v>
      </c>
      <c r="J58" s="36">
        <v>14414.950000000003</v>
      </c>
      <c r="K58" s="36">
        <v>16036.075000000003</v>
      </c>
      <c r="L58" s="36">
        <v>17653.029166666671</v>
      </c>
      <c r="M58" s="36">
        <v>18859.775000000005</v>
      </c>
      <c r="N58" s="36">
        <v>20432.591666666664</v>
      </c>
      <c r="O58" s="36">
        <v>163045.07083333336</v>
      </c>
      <c r="P58" s="31"/>
      <c r="Q58" s="31"/>
      <c r="R58" s="31"/>
    </row>
    <row r="59" spans="1:18" ht="15.75" x14ac:dyDescent="0.25">
      <c r="A59" s="30">
        <v>106</v>
      </c>
      <c r="B59" s="45" t="s">
        <v>95</v>
      </c>
      <c r="C59" s="36">
        <v>875</v>
      </c>
      <c r="D59" s="36">
        <v>875</v>
      </c>
      <c r="E59" s="36">
        <v>875</v>
      </c>
      <c r="F59" s="36">
        <v>875</v>
      </c>
      <c r="G59" s="36">
        <v>875</v>
      </c>
      <c r="H59" s="36">
        <v>875</v>
      </c>
      <c r="I59" s="36">
        <v>875</v>
      </c>
      <c r="J59" s="36">
        <v>875</v>
      </c>
      <c r="K59" s="36">
        <v>875</v>
      </c>
      <c r="L59" s="36">
        <v>875</v>
      </c>
      <c r="M59" s="36">
        <v>875</v>
      </c>
      <c r="N59" s="36">
        <v>875</v>
      </c>
      <c r="O59" s="36">
        <v>10500</v>
      </c>
      <c r="P59" s="31"/>
      <c r="Q59" s="31"/>
      <c r="R59" s="31"/>
    </row>
    <row r="60" spans="1:18" ht="15.75" x14ac:dyDescent="0.25">
      <c r="A60" s="30">
        <v>106</v>
      </c>
      <c r="B60" s="45" t="s">
        <v>97</v>
      </c>
      <c r="C60" s="36">
        <v>270</v>
      </c>
      <c r="D60" s="36">
        <v>270</v>
      </c>
      <c r="E60" s="36">
        <v>270</v>
      </c>
      <c r="F60" s="36">
        <v>270</v>
      </c>
      <c r="G60" s="36">
        <v>270</v>
      </c>
      <c r="H60" s="36">
        <v>270</v>
      </c>
      <c r="I60" s="36">
        <v>270</v>
      </c>
      <c r="J60" s="36">
        <v>270</v>
      </c>
      <c r="K60" s="36">
        <v>270</v>
      </c>
      <c r="L60" s="36">
        <v>270</v>
      </c>
      <c r="M60" s="36">
        <v>270</v>
      </c>
      <c r="N60" s="36">
        <v>270</v>
      </c>
      <c r="O60" s="36">
        <v>3600</v>
      </c>
      <c r="P60" s="31"/>
      <c r="Q60" s="31"/>
      <c r="R60" s="31"/>
    </row>
    <row r="61" spans="1:18" ht="15.75" x14ac:dyDescent="0.25">
      <c r="A61" s="30">
        <v>106</v>
      </c>
      <c r="B61" s="45" t="s">
        <v>99</v>
      </c>
      <c r="C61" s="36">
        <v>0</v>
      </c>
      <c r="D61" s="36">
        <v>0</v>
      </c>
      <c r="E61" s="36">
        <v>0</v>
      </c>
      <c r="F61" s="36">
        <v>0</v>
      </c>
      <c r="G61" s="36">
        <v>0</v>
      </c>
      <c r="H61" s="36">
        <v>0</v>
      </c>
      <c r="I61" s="36">
        <v>0</v>
      </c>
      <c r="J61" s="36">
        <v>0</v>
      </c>
      <c r="K61" s="36">
        <v>0</v>
      </c>
      <c r="L61" s="36">
        <v>0</v>
      </c>
      <c r="M61" s="36">
        <v>0</v>
      </c>
      <c r="N61" s="36">
        <v>0</v>
      </c>
      <c r="O61" s="36">
        <v>0</v>
      </c>
      <c r="P61" s="31"/>
      <c r="Q61" s="31"/>
      <c r="R61" s="31"/>
    </row>
    <row r="62" spans="1:18" ht="15.75" x14ac:dyDescent="0.25">
      <c r="A62" s="30">
        <v>106</v>
      </c>
      <c r="B62" s="45" t="s">
        <v>101</v>
      </c>
      <c r="C62" s="36">
        <v>1850</v>
      </c>
      <c r="D62" s="36">
        <v>1850</v>
      </c>
      <c r="E62" s="36">
        <v>1850</v>
      </c>
      <c r="F62" s="36">
        <v>1850</v>
      </c>
      <c r="G62" s="36">
        <v>1850</v>
      </c>
      <c r="H62" s="36">
        <v>1850</v>
      </c>
      <c r="I62" s="36">
        <v>1850</v>
      </c>
      <c r="J62" s="36">
        <v>1850</v>
      </c>
      <c r="K62" s="36">
        <v>1850</v>
      </c>
      <c r="L62" s="36">
        <v>1850</v>
      </c>
      <c r="M62" s="36">
        <v>1850</v>
      </c>
      <c r="N62" s="36">
        <v>1850</v>
      </c>
      <c r="O62" s="36">
        <v>24300</v>
      </c>
      <c r="P62" s="31"/>
      <c r="Q62" s="31"/>
      <c r="R62" s="31"/>
    </row>
    <row r="63" spans="1:18" ht="15.75" x14ac:dyDescent="0.25">
      <c r="A63" s="30">
        <v>106</v>
      </c>
      <c r="B63" s="45" t="s">
        <v>103</v>
      </c>
      <c r="C63" s="36">
        <v>250</v>
      </c>
      <c r="D63" s="36">
        <v>250</v>
      </c>
      <c r="E63" s="36">
        <v>250</v>
      </c>
      <c r="F63" s="36">
        <v>250</v>
      </c>
      <c r="G63" s="36">
        <v>250</v>
      </c>
      <c r="H63" s="36">
        <v>250</v>
      </c>
      <c r="I63" s="36">
        <v>250</v>
      </c>
      <c r="J63" s="36">
        <v>250</v>
      </c>
      <c r="K63" s="36">
        <v>250</v>
      </c>
      <c r="L63" s="36">
        <v>250</v>
      </c>
      <c r="M63" s="36">
        <v>250</v>
      </c>
      <c r="N63" s="36">
        <v>250</v>
      </c>
      <c r="O63" s="36">
        <v>3000</v>
      </c>
      <c r="P63" s="31"/>
      <c r="Q63" s="31"/>
      <c r="R63" s="31"/>
    </row>
    <row r="64" spans="1:18" ht="15.75" x14ac:dyDescent="0.25">
      <c r="A64" s="30">
        <v>106</v>
      </c>
      <c r="B64" s="45" t="s">
        <v>105</v>
      </c>
      <c r="C64" s="36">
        <v>0</v>
      </c>
      <c r="D64" s="36">
        <v>0</v>
      </c>
      <c r="E64" s="36">
        <v>0</v>
      </c>
      <c r="F64" s="36">
        <v>0</v>
      </c>
      <c r="G64" s="36">
        <v>0</v>
      </c>
      <c r="H64" s="36">
        <v>0</v>
      </c>
      <c r="I64" s="36">
        <v>0</v>
      </c>
      <c r="J64" s="36">
        <v>0</v>
      </c>
      <c r="K64" s="36">
        <v>0</v>
      </c>
      <c r="L64" s="36">
        <v>0</v>
      </c>
      <c r="M64" s="36">
        <v>0</v>
      </c>
      <c r="N64" s="36">
        <v>0</v>
      </c>
      <c r="O64" s="36">
        <v>0</v>
      </c>
      <c r="P64" s="31"/>
      <c r="Q64" s="31"/>
      <c r="R64" s="31"/>
    </row>
    <row r="65" spans="1:18" ht="15.75" x14ac:dyDescent="0.25">
      <c r="A65" s="30">
        <v>106</v>
      </c>
      <c r="B65" s="45" t="s">
        <v>107</v>
      </c>
      <c r="C65" s="36">
        <v>0</v>
      </c>
      <c r="D65" s="36">
        <v>0</v>
      </c>
      <c r="E65" s="36">
        <v>0</v>
      </c>
      <c r="F65" s="36">
        <v>0</v>
      </c>
      <c r="G65" s="36">
        <v>0</v>
      </c>
      <c r="H65" s="36">
        <v>0</v>
      </c>
      <c r="I65" s="36">
        <v>0</v>
      </c>
      <c r="J65" s="36">
        <v>0</v>
      </c>
      <c r="K65" s="36">
        <v>0</v>
      </c>
      <c r="L65" s="36">
        <v>0</v>
      </c>
      <c r="M65" s="36">
        <v>0</v>
      </c>
      <c r="N65" s="36">
        <v>0</v>
      </c>
      <c r="O65" s="36">
        <v>0</v>
      </c>
      <c r="P65" s="31"/>
      <c r="Q65" s="31"/>
      <c r="R65" s="31"/>
    </row>
    <row r="66" spans="1:18" ht="15.75" x14ac:dyDescent="0.25">
      <c r="A66" s="30">
        <v>106</v>
      </c>
      <c r="B66" s="45" t="s">
        <v>109</v>
      </c>
      <c r="C66" s="36">
        <v>0</v>
      </c>
      <c r="D66" s="36">
        <v>0</v>
      </c>
      <c r="E66" s="36">
        <v>0</v>
      </c>
      <c r="F66" s="36">
        <v>0</v>
      </c>
      <c r="G66" s="36">
        <v>0</v>
      </c>
      <c r="H66" s="36">
        <v>0</v>
      </c>
      <c r="I66" s="36">
        <v>0</v>
      </c>
      <c r="J66" s="36">
        <v>0</v>
      </c>
      <c r="K66" s="36">
        <v>0</v>
      </c>
      <c r="L66" s="36">
        <v>0</v>
      </c>
      <c r="M66" s="36">
        <v>0</v>
      </c>
      <c r="N66" s="36">
        <v>0</v>
      </c>
      <c r="O66" s="36">
        <v>0</v>
      </c>
      <c r="P66" s="31"/>
      <c r="Q66" s="31"/>
      <c r="R66" s="31"/>
    </row>
    <row r="67" spans="1:18" ht="15.75" x14ac:dyDescent="0.25">
      <c r="A67" s="30">
        <v>106</v>
      </c>
      <c r="B67" s="45" t="s">
        <v>111</v>
      </c>
      <c r="C67" s="36">
        <v>0</v>
      </c>
      <c r="D67" s="36">
        <v>0</v>
      </c>
      <c r="E67" s="36">
        <v>0</v>
      </c>
      <c r="F67" s="36">
        <v>0</v>
      </c>
      <c r="G67" s="36">
        <v>0</v>
      </c>
      <c r="H67" s="36">
        <v>0</v>
      </c>
      <c r="I67" s="36">
        <v>0</v>
      </c>
      <c r="J67" s="36">
        <v>0</v>
      </c>
      <c r="K67" s="36">
        <v>0</v>
      </c>
      <c r="L67" s="36">
        <v>0</v>
      </c>
      <c r="M67" s="36">
        <v>0</v>
      </c>
      <c r="N67" s="36">
        <v>0</v>
      </c>
      <c r="O67" s="36">
        <v>0</v>
      </c>
      <c r="P67" s="31"/>
      <c r="Q67" s="31"/>
      <c r="R67" s="31"/>
    </row>
    <row r="68" spans="1:18" ht="15.75" x14ac:dyDescent="0.25">
      <c r="A68" s="30">
        <v>106</v>
      </c>
      <c r="B68" s="45" t="s">
        <v>113</v>
      </c>
      <c r="C68" s="36">
        <v>0</v>
      </c>
      <c r="D68" s="36">
        <v>0</v>
      </c>
      <c r="E68" s="36">
        <v>0</v>
      </c>
      <c r="F68" s="36">
        <v>0</v>
      </c>
      <c r="G68" s="36">
        <v>0</v>
      </c>
      <c r="H68" s="36">
        <v>0</v>
      </c>
      <c r="I68" s="36">
        <v>0</v>
      </c>
      <c r="J68" s="36">
        <v>0</v>
      </c>
      <c r="K68" s="36">
        <v>0</v>
      </c>
      <c r="L68" s="36">
        <v>0</v>
      </c>
      <c r="M68" s="36">
        <v>0</v>
      </c>
      <c r="N68" s="36">
        <v>0</v>
      </c>
      <c r="O68" s="36">
        <v>0</v>
      </c>
      <c r="P68" s="31"/>
      <c r="Q68" s="31"/>
      <c r="R68" s="31"/>
    </row>
    <row r="69" spans="1:18" ht="15.75" x14ac:dyDescent="0.25">
      <c r="A69" s="30">
        <v>106</v>
      </c>
      <c r="B69" s="45" t="s">
        <v>115</v>
      </c>
      <c r="C69" s="36">
        <v>1285.25</v>
      </c>
      <c r="D69" s="36">
        <v>1285.25</v>
      </c>
      <c r="E69" s="36">
        <v>1285.25</v>
      </c>
      <c r="F69" s="36">
        <v>1285.25</v>
      </c>
      <c r="G69" s="36">
        <v>1285.25</v>
      </c>
      <c r="H69" s="36">
        <v>1285.25</v>
      </c>
      <c r="I69" s="36">
        <v>1285.25</v>
      </c>
      <c r="J69" s="36">
        <v>1285.25</v>
      </c>
      <c r="K69" s="36">
        <v>1285.25</v>
      </c>
      <c r="L69" s="36">
        <v>1285.25</v>
      </c>
      <c r="M69" s="36">
        <v>1258.75</v>
      </c>
      <c r="N69" s="36">
        <v>1258.75</v>
      </c>
      <c r="O69" s="36">
        <v>16801</v>
      </c>
      <c r="P69" s="31"/>
      <c r="Q69" s="31"/>
      <c r="R69" s="31"/>
    </row>
    <row r="70" spans="1:18" ht="15.75" x14ac:dyDescent="0.25">
      <c r="A70" s="30">
        <v>106</v>
      </c>
      <c r="B70" s="45" t="s">
        <v>117</v>
      </c>
      <c r="C70" s="36">
        <v>0</v>
      </c>
      <c r="D70" s="36">
        <v>0</v>
      </c>
      <c r="E70" s="36">
        <v>0</v>
      </c>
      <c r="F70" s="36">
        <v>0</v>
      </c>
      <c r="G70" s="36">
        <v>0</v>
      </c>
      <c r="H70" s="36">
        <v>0</v>
      </c>
      <c r="I70" s="36">
        <v>0</v>
      </c>
      <c r="J70" s="36">
        <v>0</v>
      </c>
      <c r="K70" s="36">
        <v>0</v>
      </c>
      <c r="L70" s="36">
        <v>0</v>
      </c>
      <c r="M70" s="36">
        <v>0</v>
      </c>
      <c r="N70" s="36">
        <v>0</v>
      </c>
      <c r="O70" s="36">
        <v>0</v>
      </c>
      <c r="P70" s="31"/>
      <c r="Q70" s="31"/>
      <c r="R70" s="31"/>
    </row>
    <row r="71" spans="1:18" ht="15.75" x14ac:dyDescent="0.25">
      <c r="A71" s="30">
        <v>106</v>
      </c>
      <c r="B71" s="45" t="s">
        <v>119</v>
      </c>
      <c r="C71" s="36">
        <v>0</v>
      </c>
      <c r="D71" s="36">
        <v>0</v>
      </c>
      <c r="E71" s="36">
        <v>0</v>
      </c>
      <c r="F71" s="36">
        <v>0</v>
      </c>
      <c r="G71" s="36">
        <v>0</v>
      </c>
      <c r="H71" s="36">
        <v>0</v>
      </c>
      <c r="I71" s="36">
        <v>0</v>
      </c>
      <c r="J71" s="36">
        <v>0</v>
      </c>
      <c r="K71" s="36">
        <v>0</v>
      </c>
      <c r="L71" s="36">
        <v>0</v>
      </c>
      <c r="M71" s="36">
        <v>0</v>
      </c>
      <c r="N71" s="36">
        <v>0</v>
      </c>
      <c r="O71" s="36">
        <v>0</v>
      </c>
      <c r="P71" s="31"/>
      <c r="Q71" s="31"/>
      <c r="R71" s="31"/>
    </row>
    <row r="72" spans="1:18" ht="15.75" x14ac:dyDescent="0.25">
      <c r="A72" s="30">
        <v>106</v>
      </c>
      <c r="B72" s="45" t="s">
        <v>121</v>
      </c>
      <c r="C72" s="36">
        <v>0</v>
      </c>
      <c r="D72" s="36">
        <v>0</v>
      </c>
      <c r="E72" s="36">
        <v>0</v>
      </c>
      <c r="F72" s="36">
        <v>0</v>
      </c>
      <c r="G72" s="36">
        <v>0</v>
      </c>
      <c r="H72" s="36">
        <v>0</v>
      </c>
      <c r="I72" s="36">
        <v>0</v>
      </c>
      <c r="J72" s="36">
        <v>0</v>
      </c>
      <c r="K72" s="36">
        <v>0</v>
      </c>
      <c r="L72" s="36">
        <v>0</v>
      </c>
      <c r="M72" s="36">
        <v>0</v>
      </c>
      <c r="N72" s="36">
        <v>0</v>
      </c>
      <c r="O72" s="36">
        <v>0</v>
      </c>
      <c r="P72" s="31"/>
      <c r="Q72" s="31"/>
      <c r="R72" s="31"/>
    </row>
    <row r="73" spans="1:18" ht="15.75" x14ac:dyDescent="0.25">
      <c r="A73" s="30">
        <v>106</v>
      </c>
      <c r="B73" s="45" t="s">
        <v>123</v>
      </c>
      <c r="C73" s="36">
        <v>0</v>
      </c>
      <c r="D73" s="36">
        <v>0</v>
      </c>
      <c r="E73" s="36">
        <v>0</v>
      </c>
      <c r="F73" s="36">
        <v>0</v>
      </c>
      <c r="G73" s="36">
        <v>0</v>
      </c>
      <c r="H73" s="36">
        <v>0</v>
      </c>
      <c r="I73" s="36">
        <v>0</v>
      </c>
      <c r="J73" s="36">
        <v>0</v>
      </c>
      <c r="K73" s="36">
        <v>0</v>
      </c>
      <c r="L73" s="36">
        <v>0</v>
      </c>
      <c r="M73" s="36">
        <v>0</v>
      </c>
      <c r="N73" s="36">
        <v>0</v>
      </c>
      <c r="O73" s="36">
        <v>0</v>
      </c>
      <c r="P73" s="31"/>
      <c r="Q73" s="31"/>
      <c r="R73" s="31"/>
    </row>
    <row r="74" spans="1:18" ht="15.75" x14ac:dyDescent="0.25">
      <c r="A74" s="30">
        <v>106</v>
      </c>
      <c r="B74" s="45" t="s">
        <v>125</v>
      </c>
      <c r="C74" s="36">
        <v>2527.9577208173068</v>
      </c>
      <c r="D74" s="36">
        <v>3387.0477506826924</v>
      </c>
      <c r="E74" s="36">
        <v>4242.7843877019232</v>
      </c>
      <c r="F74" s="36">
        <v>5098.0805179423096</v>
      </c>
      <c r="G74" s="36">
        <v>5952.2356659999996</v>
      </c>
      <c r="H74" s="36">
        <v>6802.0917923365414</v>
      </c>
      <c r="I74" s="36">
        <v>7644.1366431634633</v>
      </c>
      <c r="J74" s="36">
        <v>8485.0405118076924</v>
      </c>
      <c r="K74" s="36">
        <v>9325.8052730480777</v>
      </c>
      <c r="L74" s="36">
        <v>10164.403992759617</v>
      </c>
      <c r="M74" s="36">
        <v>10789.538037115382</v>
      </c>
      <c r="N74" s="36">
        <v>11605.753772605769</v>
      </c>
      <c r="O74" s="36">
        <v>98045.597101028863</v>
      </c>
      <c r="P74" s="31"/>
      <c r="Q74" s="31"/>
      <c r="R74" s="31"/>
    </row>
    <row r="75" spans="1:18" ht="15.75" x14ac:dyDescent="0.25">
      <c r="A75" s="30">
        <v>106</v>
      </c>
      <c r="B75" s="45" t="s">
        <v>127</v>
      </c>
      <c r="C75" s="36">
        <v>1044.3121999999998</v>
      </c>
      <c r="D75" s="36">
        <v>1044.3121999999998</v>
      </c>
      <c r="E75" s="36">
        <v>1044.3121999999998</v>
      </c>
      <c r="F75" s="36">
        <v>1044.3121999999998</v>
      </c>
      <c r="G75" s="36">
        <v>1044.3121999999998</v>
      </c>
      <c r="H75" s="36">
        <v>1044.3121999999998</v>
      </c>
      <c r="I75" s="36">
        <v>1044.3121999999998</v>
      </c>
      <c r="J75" s="36">
        <v>1044.3121999999998</v>
      </c>
      <c r="K75" s="36">
        <v>1044.3121999999998</v>
      </c>
      <c r="L75" s="36">
        <v>1044.3121999999998</v>
      </c>
      <c r="M75" s="36">
        <v>1044.3121999999998</v>
      </c>
      <c r="N75" s="36">
        <v>1044.3121999999998</v>
      </c>
      <c r="O75" s="36">
        <v>16689.052799999998</v>
      </c>
      <c r="P75" s="31"/>
      <c r="Q75" s="31"/>
      <c r="R75" s="31"/>
    </row>
    <row r="76" spans="1:18" ht="15.75" x14ac:dyDescent="0.25">
      <c r="A76" s="30">
        <v>106</v>
      </c>
      <c r="B76" s="45" t="s">
        <v>129</v>
      </c>
      <c r="C76" s="36">
        <v>141.8158333333333</v>
      </c>
      <c r="D76" s="36">
        <v>141.8158333333333</v>
      </c>
      <c r="E76" s="36">
        <v>141.8158333333333</v>
      </c>
      <c r="F76" s="36">
        <v>141.8158333333333</v>
      </c>
      <c r="G76" s="36">
        <v>141.8158333333333</v>
      </c>
      <c r="H76" s="36">
        <v>141.8158333333333</v>
      </c>
      <c r="I76" s="36">
        <v>141.8158333333333</v>
      </c>
      <c r="J76" s="36">
        <v>141.8158333333333</v>
      </c>
      <c r="K76" s="36">
        <v>141.8158333333333</v>
      </c>
      <c r="L76" s="36">
        <v>141.8158333333333</v>
      </c>
      <c r="M76" s="36">
        <v>141.8158333333333</v>
      </c>
      <c r="N76" s="36">
        <v>141.8158333333333</v>
      </c>
      <c r="O76" s="36">
        <v>1701.79</v>
      </c>
      <c r="P76" s="31"/>
      <c r="Q76" s="31"/>
      <c r="R76" s="31"/>
    </row>
    <row r="77" spans="1:18" ht="15" x14ac:dyDescent="0.25">
      <c r="A77" s="53"/>
      <c r="B77" s="53"/>
      <c r="C77" s="35"/>
      <c r="D77" s="35"/>
      <c r="E77" s="35"/>
      <c r="F77" s="35"/>
      <c r="G77" s="35"/>
      <c r="H77" s="35"/>
      <c r="I77" s="35"/>
      <c r="J77" s="35"/>
      <c r="K77" s="35"/>
      <c r="L77" s="35"/>
      <c r="M77" s="35"/>
      <c r="N77" s="35"/>
      <c r="O77" s="35"/>
      <c r="P77" s="31"/>
      <c r="Q77" s="31"/>
      <c r="R77" s="31"/>
    </row>
    <row r="78" spans="1:18" ht="15.75" x14ac:dyDescent="0.25">
      <c r="A78" s="30">
        <v>107</v>
      </c>
      <c r="B78" s="45" t="s">
        <v>85</v>
      </c>
      <c r="C78" s="35">
        <v>55.256410256410255</v>
      </c>
      <c r="D78" s="35">
        <v>55.256410256410255</v>
      </c>
      <c r="E78" s="35">
        <v>55.256410256410255</v>
      </c>
      <c r="F78" s="35">
        <v>55.256410256410255</v>
      </c>
      <c r="G78" s="35">
        <v>55.256410256410255</v>
      </c>
      <c r="H78" s="35">
        <v>54.256410256410255</v>
      </c>
      <c r="I78" s="35">
        <v>54.256410256410255</v>
      </c>
      <c r="J78" s="35">
        <v>54.256410256410255</v>
      </c>
      <c r="K78" s="35">
        <v>54.256410256410255</v>
      </c>
      <c r="L78" s="35">
        <v>54.256410256410255</v>
      </c>
      <c r="M78" s="35">
        <v>54.256410256410255</v>
      </c>
      <c r="N78" s="35">
        <v>53.256410256410255</v>
      </c>
      <c r="O78" s="35">
        <v>55.256410256410255</v>
      </c>
      <c r="P78" s="31"/>
      <c r="Q78" s="31"/>
      <c r="R78" s="31"/>
    </row>
    <row r="79" spans="1:18" ht="15.75" x14ac:dyDescent="0.25">
      <c r="A79" s="30">
        <v>107</v>
      </c>
      <c r="B79" s="45" t="s">
        <v>87</v>
      </c>
      <c r="C79" s="36">
        <v>81185</v>
      </c>
      <c r="D79" s="36">
        <v>126361</v>
      </c>
      <c r="E79" s="36">
        <v>171361</v>
      </c>
      <c r="F79" s="36">
        <v>216338</v>
      </c>
      <c r="G79" s="36">
        <v>261255</v>
      </c>
      <c r="H79" s="36">
        <v>300703</v>
      </c>
      <c r="I79" s="36">
        <v>344245</v>
      </c>
      <c r="J79" s="36">
        <v>387728</v>
      </c>
      <c r="K79" s="36">
        <v>431202</v>
      </c>
      <c r="L79" s="36">
        <v>474566</v>
      </c>
      <c r="M79" s="36">
        <v>517851</v>
      </c>
      <c r="N79" s="36">
        <v>551283</v>
      </c>
      <c r="O79" s="36">
        <v>4439917</v>
      </c>
      <c r="P79" s="31"/>
      <c r="Q79" s="31"/>
      <c r="R79" s="31"/>
    </row>
    <row r="80" spans="1:18" ht="15.75" x14ac:dyDescent="0.25">
      <c r="A80" s="30">
        <v>107</v>
      </c>
      <c r="B80" s="45" t="s">
        <v>89</v>
      </c>
      <c r="C80" s="36">
        <v>17799.811250000002</v>
      </c>
      <c r="D80" s="36">
        <v>27704.649250000002</v>
      </c>
      <c r="E80" s="36">
        <v>37570.899249999988</v>
      </c>
      <c r="F80" s="36">
        <v>47432.106500000002</v>
      </c>
      <c r="G80" s="36">
        <v>56937.15875000001</v>
      </c>
      <c r="H80" s="36">
        <v>62531.031750000031</v>
      </c>
      <c r="I80" s="36">
        <v>68343.888750000013</v>
      </c>
      <c r="J80" s="36">
        <v>73288.766250000001</v>
      </c>
      <c r="K80" s="36">
        <v>74280.011249999981</v>
      </c>
      <c r="L80" s="36">
        <v>74292.43124999998</v>
      </c>
      <c r="M80" s="36">
        <v>74292.43124999998</v>
      </c>
      <c r="N80" s="36">
        <v>73033.237499999974</v>
      </c>
      <c r="O80" s="36">
        <v>790548.39150000026</v>
      </c>
      <c r="P80" s="31"/>
      <c r="Q80" s="31"/>
      <c r="R80" s="31"/>
    </row>
    <row r="81" spans="1:18" ht="15.75" x14ac:dyDescent="0.25">
      <c r="A81" s="30">
        <v>107</v>
      </c>
      <c r="B81" s="45" t="s">
        <v>91</v>
      </c>
      <c r="C81" s="36">
        <v>4006.2028846153844</v>
      </c>
      <c r="D81" s="36">
        <v>6219.3576923076935</v>
      </c>
      <c r="E81" s="36">
        <v>8423.9249999999993</v>
      </c>
      <c r="F81" s="36">
        <v>10627.280769230771</v>
      </c>
      <c r="G81" s="36">
        <v>12827.697115384613</v>
      </c>
      <c r="H81" s="36">
        <v>14713.926923076926</v>
      </c>
      <c r="I81" s="36">
        <v>16840.644230769234</v>
      </c>
      <c r="J81" s="36">
        <v>18964.479807692307</v>
      </c>
      <c r="K81" s="36">
        <v>21087.853846153852</v>
      </c>
      <c r="L81" s="36">
        <v>23205.86826923077</v>
      </c>
      <c r="M81" s="36">
        <v>25319.904807692303</v>
      </c>
      <c r="N81" s="36">
        <v>26866.482692307691</v>
      </c>
      <c r="O81" s="36">
        <v>218368.82884615389</v>
      </c>
      <c r="P81" s="31"/>
      <c r="Q81" s="31"/>
      <c r="R81" s="31"/>
    </row>
    <row r="82" spans="1:18" ht="15.75" x14ac:dyDescent="0.25">
      <c r="A82" s="30">
        <v>107</v>
      </c>
      <c r="B82" s="45" t="s">
        <v>93</v>
      </c>
      <c r="C82" s="36">
        <v>3133.8083333333338</v>
      </c>
      <c r="D82" s="36">
        <v>4859.2500000000018</v>
      </c>
      <c r="E82" s="36">
        <v>6578.0000000000018</v>
      </c>
      <c r="F82" s="36">
        <v>8295.7875000000022</v>
      </c>
      <c r="G82" s="36">
        <v>10011.283333333331</v>
      </c>
      <c r="H82" s="36">
        <v>11477.262500000006</v>
      </c>
      <c r="I82" s="36">
        <v>13134.6875</v>
      </c>
      <c r="J82" s="36">
        <v>14789.866666666669</v>
      </c>
      <c r="K82" s="36">
        <v>16444.679166666669</v>
      </c>
      <c r="L82" s="36">
        <v>18095.320833333339</v>
      </c>
      <c r="M82" s="36">
        <v>19742.84583333334</v>
      </c>
      <c r="N82" s="36">
        <v>20939.600000000002</v>
      </c>
      <c r="O82" s="36">
        <v>168021.51666666666</v>
      </c>
      <c r="P82" s="31"/>
      <c r="Q82" s="31"/>
      <c r="R82" s="31"/>
    </row>
    <row r="83" spans="1:18" ht="15.75" x14ac:dyDescent="0.25">
      <c r="A83" s="30">
        <v>107</v>
      </c>
      <c r="B83" s="45" t="s">
        <v>95</v>
      </c>
      <c r="C83" s="36">
        <v>684.6</v>
      </c>
      <c r="D83" s="36">
        <v>684.6</v>
      </c>
      <c r="E83" s="36">
        <v>684.6</v>
      </c>
      <c r="F83" s="36">
        <v>684.6</v>
      </c>
      <c r="G83" s="36">
        <v>684.6</v>
      </c>
      <c r="H83" s="36">
        <v>684.6</v>
      </c>
      <c r="I83" s="36">
        <v>684.6</v>
      </c>
      <c r="J83" s="36">
        <v>684.6</v>
      </c>
      <c r="K83" s="36">
        <v>684.6</v>
      </c>
      <c r="L83" s="36">
        <v>684.6</v>
      </c>
      <c r="M83" s="36">
        <v>684.6</v>
      </c>
      <c r="N83" s="36">
        <v>684.6</v>
      </c>
      <c r="O83" s="36">
        <v>8215.2000000000025</v>
      </c>
      <c r="P83" s="31"/>
      <c r="Q83" s="31"/>
      <c r="R83" s="31"/>
    </row>
    <row r="84" spans="1:18" ht="15.75" x14ac:dyDescent="0.25">
      <c r="A84" s="30">
        <v>107</v>
      </c>
      <c r="B84" s="45" t="s">
        <v>97</v>
      </c>
      <c r="C84" s="36">
        <v>360</v>
      </c>
      <c r="D84" s="36">
        <v>360</v>
      </c>
      <c r="E84" s="36">
        <v>360</v>
      </c>
      <c r="F84" s="36">
        <v>360</v>
      </c>
      <c r="G84" s="36">
        <v>360</v>
      </c>
      <c r="H84" s="36">
        <v>360</v>
      </c>
      <c r="I84" s="36">
        <v>360</v>
      </c>
      <c r="J84" s="36">
        <v>360</v>
      </c>
      <c r="K84" s="36">
        <v>360</v>
      </c>
      <c r="L84" s="36">
        <v>360</v>
      </c>
      <c r="M84" s="36">
        <v>360</v>
      </c>
      <c r="N84" s="36">
        <v>360</v>
      </c>
      <c r="O84" s="36">
        <v>4680</v>
      </c>
      <c r="P84" s="31"/>
      <c r="Q84" s="31"/>
      <c r="R84" s="31"/>
    </row>
    <row r="85" spans="1:18" ht="15.75" x14ac:dyDescent="0.25">
      <c r="A85" s="30">
        <v>107</v>
      </c>
      <c r="B85" s="45" t="s">
        <v>99</v>
      </c>
      <c r="C85" s="36">
        <v>0</v>
      </c>
      <c r="D85" s="36">
        <v>0</v>
      </c>
      <c r="E85" s="36">
        <v>0</v>
      </c>
      <c r="F85" s="36">
        <v>0</v>
      </c>
      <c r="G85" s="36">
        <v>0</v>
      </c>
      <c r="H85" s="36">
        <v>0</v>
      </c>
      <c r="I85" s="36">
        <v>0</v>
      </c>
      <c r="J85" s="36">
        <v>0</v>
      </c>
      <c r="K85" s="36">
        <v>0</v>
      </c>
      <c r="L85" s="36">
        <v>0</v>
      </c>
      <c r="M85" s="36">
        <v>0</v>
      </c>
      <c r="N85" s="36">
        <v>0</v>
      </c>
      <c r="O85" s="36">
        <v>0</v>
      </c>
      <c r="P85" s="31"/>
      <c r="Q85" s="31"/>
      <c r="R85" s="31"/>
    </row>
    <row r="86" spans="1:18" ht="15.75" x14ac:dyDescent="0.25">
      <c r="A86" s="30">
        <v>107</v>
      </c>
      <c r="B86" s="45" t="s">
        <v>101</v>
      </c>
      <c r="C86" s="36">
        <v>1995.14</v>
      </c>
      <c r="D86" s="36">
        <v>1995.14</v>
      </c>
      <c r="E86" s="36">
        <v>1995.14</v>
      </c>
      <c r="F86" s="36">
        <v>1995.14</v>
      </c>
      <c r="G86" s="36">
        <v>1995.14</v>
      </c>
      <c r="H86" s="36">
        <v>1995.14</v>
      </c>
      <c r="I86" s="36">
        <v>1995.14</v>
      </c>
      <c r="J86" s="36">
        <v>1995.14</v>
      </c>
      <c r="K86" s="36">
        <v>1995.14</v>
      </c>
      <c r="L86" s="36">
        <v>1995.14</v>
      </c>
      <c r="M86" s="36">
        <v>1995.14</v>
      </c>
      <c r="N86" s="36">
        <v>1995.14</v>
      </c>
      <c r="O86" s="36">
        <v>26041.68</v>
      </c>
      <c r="P86" s="31"/>
      <c r="Q86" s="31"/>
      <c r="R86" s="31"/>
    </row>
    <row r="87" spans="1:18" ht="15.75" x14ac:dyDescent="0.25">
      <c r="A87" s="30">
        <v>107</v>
      </c>
      <c r="B87" s="45" t="s">
        <v>103</v>
      </c>
      <c r="C87" s="36">
        <v>1350</v>
      </c>
      <c r="D87" s="36">
        <v>1350</v>
      </c>
      <c r="E87" s="36">
        <v>1350</v>
      </c>
      <c r="F87" s="36">
        <v>1350</v>
      </c>
      <c r="G87" s="36">
        <v>1350</v>
      </c>
      <c r="H87" s="36">
        <v>1350</v>
      </c>
      <c r="I87" s="36">
        <v>1350</v>
      </c>
      <c r="J87" s="36">
        <v>1350</v>
      </c>
      <c r="K87" s="36">
        <v>1350</v>
      </c>
      <c r="L87" s="36">
        <v>1350</v>
      </c>
      <c r="M87" s="36">
        <v>1350</v>
      </c>
      <c r="N87" s="36">
        <v>1350</v>
      </c>
      <c r="O87" s="36">
        <v>16200</v>
      </c>
      <c r="P87" s="31"/>
      <c r="Q87" s="31"/>
      <c r="R87" s="31"/>
    </row>
    <row r="88" spans="1:18" ht="15.75" x14ac:dyDescent="0.25">
      <c r="A88" s="30">
        <v>107</v>
      </c>
      <c r="B88" s="45" t="s">
        <v>105</v>
      </c>
      <c r="C88" s="36">
        <v>0</v>
      </c>
      <c r="D88" s="36">
        <v>0</v>
      </c>
      <c r="E88" s="36">
        <v>0</v>
      </c>
      <c r="F88" s="36">
        <v>0</v>
      </c>
      <c r="G88" s="36">
        <v>0</v>
      </c>
      <c r="H88" s="36">
        <v>0</v>
      </c>
      <c r="I88" s="36">
        <v>0</v>
      </c>
      <c r="J88" s="36">
        <v>0</v>
      </c>
      <c r="K88" s="36">
        <v>0</v>
      </c>
      <c r="L88" s="36">
        <v>0</v>
      </c>
      <c r="M88" s="36">
        <v>0</v>
      </c>
      <c r="N88" s="36">
        <v>0</v>
      </c>
      <c r="O88" s="36">
        <v>0</v>
      </c>
      <c r="P88" s="31"/>
      <c r="Q88" s="31"/>
      <c r="R88" s="31"/>
    </row>
    <row r="89" spans="1:18" ht="15.75" x14ac:dyDescent="0.25">
      <c r="A89" s="30">
        <v>107</v>
      </c>
      <c r="B89" s="45" t="s">
        <v>107</v>
      </c>
      <c r="C89" s="36">
        <v>0</v>
      </c>
      <c r="D89" s="36">
        <v>0</v>
      </c>
      <c r="E89" s="36">
        <v>0</v>
      </c>
      <c r="F89" s="36">
        <v>0</v>
      </c>
      <c r="G89" s="36">
        <v>0</v>
      </c>
      <c r="H89" s="36">
        <v>0</v>
      </c>
      <c r="I89" s="36">
        <v>0</v>
      </c>
      <c r="J89" s="36">
        <v>0</v>
      </c>
      <c r="K89" s="36">
        <v>0</v>
      </c>
      <c r="L89" s="36">
        <v>0</v>
      </c>
      <c r="M89" s="36">
        <v>0</v>
      </c>
      <c r="N89" s="36">
        <v>0</v>
      </c>
      <c r="O89" s="36">
        <v>0</v>
      </c>
      <c r="P89" s="31"/>
      <c r="Q89" s="31"/>
      <c r="R89" s="31"/>
    </row>
    <row r="90" spans="1:18" ht="15.75" x14ac:dyDescent="0.25">
      <c r="A90" s="30">
        <v>107</v>
      </c>
      <c r="B90" s="45" t="s">
        <v>109</v>
      </c>
      <c r="C90" s="36">
        <v>0</v>
      </c>
      <c r="D90" s="36">
        <v>0</v>
      </c>
      <c r="E90" s="36">
        <v>0</v>
      </c>
      <c r="F90" s="36">
        <v>0</v>
      </c>
      <c r="G90" s="36">
        <v>0</v>
      </c>
      <c r="H90" s="36">
        <v>0</v>
      </c>
      <c r="I90" s="36">
        <v>0</v>
      </c>
      <c r="J90" s="36">
        <v>0</v>
      </c>
      <c r="K90" s="36">
        <v>0</v>
      </c>
      <c r="L90" s="36">
        <v>0</v>
      </c>
      <c r="M90" s="36">
        <v>0</v>
      </c>
      <c r="N90" s="36">
        <v>0</v>
      </c>
      <c r="O90" s="36">
        <v>0</v>
      </c>
      <c r="P90" s="31"/>
      <c r="Q90" s="31"/>
      <c r="R90" s="31"/>
    </row>
    <row r="91" spans="1:18" ht="15.75" x14ac:dyDescent="0.25">
      <c r="A91" s="30">
        <v>107</v>
      </c>
      <c r="B91" s="45" t="s">
        <v>111</v>
      </c>
      <c r="C91" s="36">
        <v>0</v>
      </c>
      <c r="D91" s="36">
        <v>0</v>
      </c>
      <c r="E91" s="36">
        <v>0</v>
      </c>
      <c r="F91" s="36">
        <v>0</v>
      </c>
      <c r="G91" s="36">
        <v>0</v>
      </c>
      <c r="H91" s="36">
        <v>0</v>
      </c>
      <c r="I91" s="36">
        <v>0</v>
      </c>
      <c r="J91" s="36">
        <v>0</v>
      </c>
      <c r="K91" s="36">
        <v>0</v>
      </c>
      <c r="L91" s="36">
        <v>0</v>
      </c>
      <c r="M91" s="36">
        <v>0</v>
      </c>
      <c r="N91" s="36">
        <v>0</v>
      </c>
      <c r="O91" s="36">
        <v>0</v>
      </c>
      <c r="P91" s="31"/>
      <c r="Q91" s="31"/>
      <c r="R91" s="31"/>
    </row>
    <row r="92" spans="1:18" ht="15.75" x14ac:dyDescent="0.25">
      <c r="A92" s="30">
        <v>107</v>
      </c>
      <c r="B92" s="45" t="s">
        <v>113</v>
      </c>
      <c r="C92" s="36">
        <v>0</v>
      </c>
      <c r="D92" s="36">
        <v>0</v>
      </c>
      <c r="E92" s="36">
        <v>0</v>
      </c>
      <c r="F92" s="36">
        <v>0</v>
      </c>
      <c r="G92" s="36">
        <v>0</v>
      </c>
      <c r="H92" s="36">
        <v>0</v>
      </c>
      <c r="I92" s="36">
        <v>0</v>
      </c>
      <c r="J92" s="36">
        <v>0</v>
      </c>
      <c r="K92" s="36">
        <v>0</v>
      </c>
      <c r="L92" s="36">
        <v>0</v>
      </c>
      <c r="M92" s="36">
        <v>0</v>
      </c>
      <c r="N92" s="36">
        <v>0</v>
      </c>
      <c r="O92" s="36">
        <v>0</v>
      </c>
      <c r="P92" s="31"/>
      <c r="Q92" s="31"/>
      <c r="R92" s="31"/>
    </row>
    <row r="93" spans="1:18" ht="15.75" x14ac:dyDescent="0.25">
      <c r="A93" s="30">
        <v>107</v>
      </c>
      <c r="B93" s="45" t="s">
        <v>115</v>
      </c>
      <c r="C93" s="36">
        <v>1470.75</v>
      </c>
      <c r="D93" s="36">
        <v>1470.75</v>
      </c>
      <c r="E93" s="36">
        <v>1470.75</v>
      </c>
      <c r="F93" s="36">
        <v>1470.75</v>
      </c>
      <c r="G93" s="36">
        <v>1470.75</v>
      </c>
      <c r="H93" s="36">
        <v>1444.25</v>
      </c>
      <c r="I93" s="36">
        <v>1444.25</v>
      </c>
      <c r="J93" s="36">
        <v>1444.25</v>
      </c>
      <c r="K93" s="36">
        <v>1444.25</v>
      </c>
      <c r="L93" s="36">
        <v>1444.25</v>
      </c>
      <c r="M93" s="36">
        <v>1444.25</v>
      </c>
      <c r="N93" s="36">
        <v>1417.75</v>
      </c>
      <c r="O93" s="36">
        <v>18868</v>
      </c>
      <c r="P93" s="31"/>
      <c r="Q93" s="31"/>
      <c r="R93" s="31"/>
    </row>
    <row r="94" spans="1:18" ht="15.75" x14ac:dyDescent="0.25">
      <c r="A94" s="30">
        <v>107</v>
      </c>
      <c r="B94" s="45" t="s">
        <v>117</v>
      </c>
      <c r="C94" s="36">
        <v>0</v>
      </c>
      <c r="D94" s="36">
        <v>0</v>
      </c>
      <c r="E94" s="36">
        <v>0</v>
      </c>
      <c r="F94" s="36">
        <v>0</v>
      </c>
      <c r="G94" s="36">
        <v>0</v>
      </c>
      <c r="H94" s="36">
        <v>0</v>
      </c>
      <c r="I94" s="36">
        <v>0</v>
      </c>
      <c r="J94" s="36">
        <v>0</v>
      </c>
      <c r="K94" s="36">
        <v>0</v>
      </c>
      <c r="L94" s="36">
        <v>0</v>
      </c>
      <c r="M94" s="36">
        <v>0</v>
      </c>
      <c r="N94" s="36">
        <v>0</v>
      </c>
      <c r="O94" s="36">
        <v>0</v>
      </c>
      <c r="P94" s="31"/>
      <c r="Q94" s="31"/>
      <c r="R94" s="31"/>
    </row>
    <row r="95" spans="1:18" ht="15.75" x14ac:dyDescent="0.25">
      <c r="A95" s="30">
        <v>107</v>
      </c>
      <c r="B95" s="45" t="s">
        <v>119</v>
      </c>
      <c r="C95" s="36">
        <v>0</v>
      </c>
      <c r="D95" s="36">
        <v>0</v>
      </c>
      <c r="E95" s="36">
        <v>0</v>
      </c>
      <c r="F95" s="36">
        <v>0</v>
      </c>
      <c r="G95" s="36">
        <v>0</v>
      </c>
      <c r="H95" s="36">
        <v>0</v>
      </c>
      <c r="I95" s="36">
        <v>0</v>
      </c>
      <c r="J95" s="36">
        <v>0</v>
      </c>
      <c r="K95" s="36">
        <v>0</v>
      </c>
      <c r="L95" s="36">
        <v>0</v>
      </c>
      <c r="M95" s="36">
        <v>0</v>
      </c>
      <c r="N95" s="36">
        <v>0</v>
      </c>
      <c r="O95" s="36">
        <v>0</v>
      </c>
      <c r="P95" s="31"/>
      <c r="Q95" s="31"/>
      <c r="R95" s="31"/>
    </row>
    <row r="96" spans="1:18" ht="15.75" x14ac:dyDescent="0.25">
      <c r="A96" s="30">
        <v>107</v>
      </c>
      <c r="B96" s="45" t="s">
        <v>121</v>
      </c>
      <c r="C96" s="36">
        <v>0</v>
      </c>
      <c r="D96" s="36">
        <v>0</v>
      </c>
      <c r="E96" s="36">
        <v>0</v>
      </c>
      <c r="F96" s="36">
        <v>0</v>
      </c>
      <c r="G96" s="36">
        <v>0</v>
      </c>
      <c r="H96" s="36">
        <v>0</v>
      </c>
      <c r="I96" s="36">
        <v>0</v>
      </c>
      <c r="J96" s="36">
        <v>0</v>
      </c>
      <c r="K96" s="36">
        <v>0</v>
      </c>
      <c r="L96" s="36">
        <v>0</v>
      </c>
      <c r="M96" s="36">
        <v>0</v>
      </c>
      <c r="N96" s="36">
        <v>0</v>
      </c>
      <c r="O96" s="36">
        <v>0</v>
      </c>
      <c r="P96" s="31"/>
      <c r="Q96" s="31"/>
      <c r="R96" s="31"/>
    </row>
    <row r="97" spans="1:18" ht="15.75" x14ac:dyDescent="0.25">
      <c r="A97" s="30">
        <v>107</v>
      </c>
      <c r="B97" s="45" t="s">
        <v>123</v>
      </c>
      <c r="C97" s="36">
        <v>0</v>
      </c>
      <c r="D97" s="36">
        <v>0</v>
      </c>
      <c r="E97" s="36">
        <v>0</v>
      </c>
      <c r="F97" s="36">
        <v>0</v>
      </c>
      <c r="G97" s="36">
        <v>0</v>
      </c>
      <c r="H97" s="36">
        <v>0</v>
      </c>
      <c r="I97" s="36">
        <v>0</v>
      </c>
      <c r="J97" s="36">
        <v>0</v>
      </c>
      <c r="K97" s="36">
        <v>0</v>
      </c>
      <c r="L97" s="36">
        <v>0</v>
      </c>
      <c r="M97" s="36">
        <v>0</v>
      </c>
      <c r="N97" s="36">
        <v>0</v>
      </c>
      <c r="O97" s="36">
        <v>0</v>
      </c>
      <c r="P97" s="31"/>
      <c r="Q97" s="31"/>
      <c r="R97" s="31"/>
    </row>
    <row r="98" spans="1:18" ht="15.75" x14ac:dyDescent="0.25">
      <c r="A98" s="30">
        <v>107</v>
      </c>
      <c r="B98" s="45" t="s">
        <v>125</v>
      </c>
      <c r="C98" s="36">
        <v>2911.4622477596149</v>
      </c>
      <c r="D98" s="36">
        <v>3793.5109281923078</v>
      </c>
      <c r="E98" s="36">
        <v>4672.137839250001</v>
      </c>
      <c r="F98" s="36">
        <v>5550.2778743942308</v>
      </c>
      <c r="G98" s="36">
        <v>6427.2464069903881</v>
      </c>
      <c r="H98" s="36">
        <v>7172.038931798078</v>
      </c>
      <c r="I98" s="36">
        <v>8019.4976016057717</v>
      </c>
      <c r="J98" s="36">
        <v>8865.8079534326971</v>
      </c>
      <c r="K98" s="36">
        <v>9711.9328287211592</v>
      </c>
      <c r="L98" s="36">
        <v>10555.923360019236</v>
      </c>
      <c r="M98" s="36">
        <v>11398.325066557698</v>
      </c>
      <c r="N98" s="36">
        <v>12006.759604442308</v>
      </c>
      <c r="O98" s="36">
        <v>103105.51075359619</v>
      </c>
      <c r="P98" s="31"/>
      <c r="Q98" s="31"/>
      <c r="R98" s="31"/>
    </row>
    <row r="99" spans="1:18" ht="15.75" x14ac:dyDescent="0.25">
      <c r="A99" s="30">
        <v>107</v>
      </c>
      <c r="B99" s="45" t="s">
        <v>127</v>
      </c>
      <c r="C99" s="36">
        <v>1169.7122000000002</v>
      </c>
      <c r="D99" s="36">
        <v>1169.7122000000002</v>
      </c>
      <c r="E99" s="36">
        <v>1169.7122000000002</v>
      </c>
      <c r="F99" s="36">
        <v>1169.7122000000002</v>
      </c>
      <c r="G99" s="36">
        <v>1169.7122000000002</v>
      </c>
      <c r="H99" s="36">
        <v>1169.7122000000002</v>
      </c>
      <c r="I99" s="36">
        <v>1169.7122000000002</v>
      </c>
      <c r="J99" s="36">
        <v>1169.7122000000002</v>
      </c>
      <c r="K99" s="36">
        <v>1169.7122000000002</v>
      </c>
      <c r="L99" s="36">
        <v>1169.7122000000002</v>
      </c>
      <c r="M99" s="36">
        <v>1169.7122000000002</v>
      </c>
      <c r="N99" s="36">
        <v>1169.7122000000002</v>
      </c>
      <c r="O99" s="36">
        <v>18193.852799999997</v>
      </c>
      <c r="P99" s="31"/>
      <c r="Q99" s="31"/>
      <c r="R99" s="31"/>
    </row>
    <row r="100" spans="1:18" ht="15.75" x14ac:dyDescent="0.25">
      <c r="A100" s="30">
        <v>107</v>
      </c>
      <c r="B100" s="45" t="s">
        <v>129</v>
      </c>
      <c r="C100" s="36">
        <v>383.18833333333373</v>
      </c>
      <c r="D100" s="36">
        <v>383.18833333333373</v>
      </c>
      <c r="E100" s="36">
        <v>383.18833333333373</v>
      </c>
      <c r="F100" s="36">
        <v>383.18833333333373</v>
      </c>
      <c r="G100" s="36">
        <v>383.18833333333373</v>
      </c>
      <c r="H100" s="36">
        <v>383.18833333333373</v>
      </c>
      <c r="I100" s="36">
        <v>383.18833333333373</v>
      </c>
      <c r="J100" s="36">
        <v>383.18833333333373</v>
      </c>
      <c r="K100" s="36">
        <v>383.18833333333373</v>
      </c>
      <c r="L100" s="36">
        <v>383.18833333333373</v>
      </c>
      <c r="M100" s="36">
        <v>383.18833333333373</v>
      </c>
      <c r="N100" s="36">
        <v>383.18833333333373</v>
      </c>
      <c r="O100" s="36">
        <v>4598.2599999999966</v>
      </c>
      <c r="P100" s="31"/>
      <c r="Q100" s="31"/>
      <c r="R100" s="31"/>
    </row>
    <row r="101" spans="1:18" ht="15" x14ac:dyDescent="0.25">
      <c r="A101" s="53"/>
      <c r="B101" s="53"/>
      <c r="C101" s="35"/>
      <c r="D101" s="35"/>
      <c r="E101" s="35"/>
      <c r="F101" s="35"/>
      <c r="G101" s="35"/>
      <c r="H101" s="35"/>
      <c r="I101" s="35"/>
      <c r="J101" s="35"/>
      <c r="K101" s="35"/>
      <c r="L101" s="35"/>
      <c r="M101" s="35"/>
      <c r="N101" s="35"/>
      <c r="O101" s="35"/>
      <c r="P101" s="31"/>
      <c r="Q101" s="31"/>
      <c r="R101" s="31"/>
    </row>
    <row r="102" spans="1:18" ht="15.75" x14ac:dyDescent="0.25">
      <c r="A102" s="30">
        <v>105</v>
      </c>
      <c r="B102" s="45" t="s">
        <v>85</v>
      </c>
      <c r="C102" s="35">
        <v>25.5</v>
      </c>
      <c r="D102" s="35">
        <v>25.5</v>
      </c>
      <c r="E102" s="35">
        <v>25.5</v>
      </c>
      <c r="F102" s="35">
        <v>24.5</v>
      </c>
      <c r="G102" s="35">
        <v>24.5</v>
      </c>
      <c r="H102" s="35">
        <v>24.5</v>
      </c>
      <c r="I102" s="35">
        <v>24.5</v>
      </c>
      <c r="J102" s="35">
        <v>24.5</v>
      </c>
      <c r="K102" s="35">
        <v>24.5</v>
      </c>
      <c r="L102" s="35">
        <v>24.5</v>
      </c>
      <c r="M102" s="35">
        <v>24.5</v>
      </c>
      <c r="N102" s="35">
        <v>24.5</v>
      </c>
      <c r="O102" s="35">
        <v>25.5</v>
      </c>
      <c r="P102" s="31"/>
      <c r="Q102" s="31"/>
      <c r="R102" s="31"/>
    </row>
    <row r="103" spans="1:18" ht="15.75" x14ac:dyDescent="0.25">
      <c r="A103" s="30">
        <v>105</v>
      </c>
      <c r="B103" s="45" t="s">
        <v>87</v>
      </c>
      <c r="C103" s="36">
        <v>37904</v>
      </c>
      <c r="D103" s="36">
        <v>58986</v>
      </c>
      <c r="E103" s="36">
        <v>79986</v>
      </c>
      <c r="F103" s="36">
        <v>97319</v>
      </c>
      <c r="G103" s="36">
        <v>117535</v>
      </c>
      <c r="H103" s="36">
        <v>137662</v>
      </c>
      <c r="I103" s="36">
        <v>157588</v>
      </c>
      <c r="J103" s="36">
        <v>177487</v>
      </c>
      <c r="K103" s="36">
        <v>197382</v>
      </c>
      <c r="L103" s="36">
        <v>217227</v>
      </c>
      <c r="M103" s="36">
        <v>237039</v>
      </c>
      <c r="N103" s="36">
        <v>256776</v>
      </c>
      <c r="O103" s="36">
        <v>2099495</v>
      </c>
      <c r="P103" s="31"/>
      <c r="Q103" s="31"/>
      <c r="R103" s="31"/>
    </row>
    <row r="104" spans="1:18" ht="15.75" x14ac:dyDescent="0.25">
      <c r="A104" s="30">
        <v>105</v>
      </c>
      <c r="B104" s="45" t="s">
        <v>89</v>
      </c>
      <c r="C104" s="36">
        <v>8310.452000000003</v>
      </c>
      <c r="D104" s="36">
        <v>12932.680500000002</v>
      </c>
      <c r="E104" s="36">
        <v>17536.930499999999</v>
      </c>
      <c r="F104" s="36">
        <v>21337.190750000002</v>
      </c>
      <c r="G104" s="36">
        <v>25657.044750000005</v>
      </c>
      <c r="H104" s="36">
        <v>28622.858250000005</v>
      </c>
      <c r="I104" s="36">
        <v>31282.97925</v>
      </c>
      <c r="J104" s="36">
        <v>33585.262249999992</v>
      </c>
      <c r="K104" s="36">
        <v>33994.611249999987</v>
      </c>
      <c r="L104" s="36">
        <v>33998.231249999983</v>
      </c>
      <c r="M104" s="36">
        <v>33998.231249999983</v>
      </c>
      <c r="N104" s="36">
        <v>33998.231249999983</v>
      </c>
      <c r="O104" s="36">
        <v>373327.76250000001</v>
      </c>
      <c r="P104" s="31"/>
      <c r="Q104" s="31"/>
      <c r="R104" s="31"/>
    </row>
    <row r="105" spans="1:18" ht="15.75" x14ac:dyDescent="0.25">
      <c r="A105" s="30">
        <v>105</v>
      </c>
      <c r="B105" s="45" t="s">
        <v>91</v>
      </c>
      <c r="C105" s="36">
        <v>1765.8076923076926</v>
      </c>
      <c r="D105" s="36">
        <v>2735.9038461538462</v>
      </c>
      <c r="E105" s="36">
        <v>3702.2500000000005</v>
      </c>
      <c r="F105" s="36">
        <v>4457.0961538461534</v>
      </c>
      <c r="G105" s="36">
        <v>5378.5961538461534</v>
      </c>
      <c r="H105" s="36">
        <v>6295.9615384615381</v>
      </c>
      <c r="I105" s="36">
        <v>7204.2692307692305</v>
      </c>
      <c r="J105" s="36">
        <v>8111.3461538461543</v>
      </c>
      <c r="K105" s="36">
        <v>9018.25</v>
      </c>
      <c r="L105" s="36">
        <v>9922.8653846153811</v>
      </c>
      <c r="M105" s="36">
        <v>10825.961538461539</v>
      </c>
      <c r="N105" s="36">
        <v>11725.51923076923</v>
      </c>
      <c r="O105" s="36">
        <v>84890.423076923078</v>
      </c>
      <c r="P105" s="31"/>
      <c r="Q105" s="31"/>
      <c r="R105" s="31"/>
    </row>
    <row r="106" spans="1:18" ht="15.75" x14ac:dyDescent="0.25">
      <c r="A106" s="30">
        <v>105</v>
      </c>
      <c r="B106" s="45" t="s">
        <v>93</v>
      </c>
      <c r="C106" s="36">
        <v>1385.6333333333337</v>
      </c>
      <c r="D106" s="36">
        <v>2144.8166666666671</v>
      </c>
      <c r="E106" s="36">
        <v>2901.0666666666671</v>
      </c>
      <c r="F106" s="36">
        <v>3489.2916666666661</v>
      </c>
      <c r="G106" s="36">
        <v>4209.9291666666668</v>
      </c>
      <c r="H106" s="36">
        <v>4927.3125</v>
      </c>
      <c r="I106" s="36">
        <v>5637.6375000000007</v>
      </c>
      <c r="J106" s="36">
        <v>6347.0000000000009</v>
      </c>
      <c r="K106" s="36">
        <v>7056.2250000000013</v>
      </c>
      <c r="L106" s="36">
        <v>7763.6625000000022</v>
      </c>
      <c r="M106" s="36">
        <v>8469.9083333333328</v>
      </c>
      <c r="N106" s="36">
        <v>9173.3583333333336</v>
      </c>
      <c r="O106" s="36">
        <v>66482.304166666654</v>
      </c>
      <c r="P106" s="31"/>
      <c r="Q106" s="31"/>
      <c r="R106" s="31"/>
    </row>
    <row r="107" spans="1:18" ht="15.75" x14ac:dyDescent="0.25">
      <c r="A107" s="30">
        <v>105</v>
      </c>
      <c r="B107" s="45" t="s">
        <v>95</v>
      </c>
      <c r="C107" s="36">
        <v>0</v>
      </c>
      <c r="D107" s="36">
        <v>0</v>
      </c>
      <c r="E107" s="36">
        <v>0</v>
      </c>
      <c r="F107" s="36">
        <v>0</v>
      </c>
      <c r="G107" s="36">
        <v>0</v>
      </c>
      <c r="H107" s="36">
        <v>0</v>
      </c>
      <c r="I107" s="36">
        <v>0</v>
      </c>
      <c r="J107" s="36">
        <v>0</v>
      </c>
      <c r="K107" s="36">
        <v>0</v>
      </c>
      <c r="L107" s="36">
        <v>0</v>
      </c>
      <c r="M107" s="36">
        <v>0</v>
      </c>
      <c r="N107" s="36">
        <v>0</v>
      </c>
      <c r="O107" s="36">
        <v>0</v>
      </c>
      <c r="P107" s="31"/>
      <c r="Q107" s="31"/>
      <c r="R107" s="31"/>
    </row>
    <row r="108" spans="1:18" ht="15.75" x14ac:dyDescent="0.25">
      <c r="A108" s="30">
        <v>105</v>
      </c>
      <c r="B108" s="45" t="s">
        <v>97</v>
      </c>
      <c r="C108" s="36">
        <v>225</v>
      </c>
      <c r="D108" s="36">
        <v>225</v>
      </c>
      <c r="E108" s="36">
        <v>225</v>
      </c>
      <c r="F108" s="36">
        <v>225</v>
      </c>
      <c r="G108" s="36">
        <v>225</v>
      </c>
      <c r="H108" s="36">
        <v>225</v>
      </c>
      <c r="I108" s="36">
        <v>225</v>
      </c>
      <c r="J108" s="36">
        <v>225</v>
      </c>
      <c r="K108" s="36">
        <v>225</v>
      </c>
      <c r="L108" s="36">
        <v>225</v>
      </c>
      <c r="M108" s="36">
        <v>225</v>
      </c>
      <c r="N108" s="36">
        <v>225</v>
      </c>
      <c r="O108" s="36">
        <v>2880</v>
      </c>
      <c r="P108" s="31"/>
      <c r="Q108" s="31"/>
      <c r="R108" s="31"/>
    </row>
    <row r="109" spans="1:18" ht="15.75" x14ac:dyDescent="0.25">
      <c r="A109" s="30">
        <v>105</v>
      </c>
      <c r="B109" s="45" t="s">
        <v>99</v>
      </c>
      <c r="C109" s="36">
        <v>0</v>
      </c>
      <c r="D109" s="36">
        <v>0</v>
      </c>
      <c r="E109" s="36">
        <v>0</v>
      </c>
      <c r="F109" s="36">
        <v>0</v>
      </c>
      <c r="G109" s="36">
        <v>0</v>
      </c>
      <c r="H109" s="36">
        <v>0</v>
      </c>
      <c r="I109" s="36">
        <v>0</v>
      </c>
      <c r="J109" s="36">
        <v>0</v>
      </c>
      <c r="K109" s="36">
        <v>0</v>
      </c>
      <c r="L109" s="36">
        <v>0</v>
      </c>
      <c r="M109" s="36">
        <v>0</v>
      </c>
      <c r="N109" s="36">
        <v>0</v>
      </c>
      <c r="O109" s="36">
        <v>0</v>
      </c>
      <c r="P109" s="31"/>
      <c r="Q109" s="31"/>
      <c r="R109" s="31"/>
    </row>
    <row r="110" spans="1:18" ht="15.75" x14ac:dyDescent="0.25">
      <c r="A110" s="30">
        <v>105</v>
      </c>
      <c r="B110" s="45" t="s">
        <v>101</v>
      </c>
      <c r="C110" s="36">
        <v>1840.46</v>
      </c>
      <c r="D110" s="36">
        <v>1840.46</v>
      </c>
      <c r="E110" s="36">
        <v>1840.46</v>
      </c>
      <c r="F110" s="36">
        <v>1840.46</v>
      </c>
      <c r="G110" s="36">
        <v>1840.46</v>
      </c>
      <c r="H110" s="36">
        <v>1840.46</v>
      </c>
      <c r="I110" s="36">
        <v>1840.46</v>
      </c>
      <c r="J110" s="36">
        <v>1840.46</v>
      </c>
      <c r="K110" s="36">
        <v>1840.46</v>
      </c>
      <c r="L110" s="36">
        <v>1840.46</v>
      </c>
      <c r="M110" s="36">
        <v>1840.46</v>
      </c>
      <c r="N110" s="36">
        <v>1840.46</v>
      </c>
      <c r="O110" s="36">
        <v>24185.52</v>
      </c>
      <c r="P110" s="31"/>
      <c r="Q110" s="31"/>
      <c r="R110" s="31"/>
    </row>
    <row r="111" spans="1:18" ht="15.75" x14ac:dyDescent="0.25">
      <c r="A111" s="30">
        <v>105</v>
      </c>
      <c r="B111" s="45" t="s">
        <v>103</v>
      </c>
      <c r="C111" s="36">
        <v>2300</v>
      </c>
      <c r="D111" s="36">
        <v>2300</v>
      </c>
      <c r="E111" s="36">
        <v>2300</v>
      </c>
      <c r="F111" s="36">
        <v>2300</v>
      </c>
      <c r="G111" s="36">
        <v>2300</v>
      </c>
      <c r="H111" s="36">
        <v>2300</v>
      </c>
      <c r="I111" s="36">
        <v>2300</v>
      </c>
      <c r="J111" s="36">
        <v>2300</v>
      </c>
      <c r="K111" s="36">
        <v>2300</v>
      </c>
      <c r="L111" s="36">
        <v>2300</v>
      </c>
      <c r="M111" s="36">
        <v>2300</v>
      </c>
      <c r="N111" s="36">
        <v>2300</v>
      </c>
      <c r="O111" s="36">
        <v>27600</v>
      </c>
      <c r="P111" s="31"/>
      <c r="Q111" s="31"/>
      <c r="R111" s="31"/>
    </row>
    <row r="112" spans="1:18" ht="15.75" x14ac:dyDescent="0.25">
      <c r="A112" s="30">
        <v>105</v>
      </c>
      <c r="B112" s="45" t="s">
        <v>105</v>
      </c>
      <c r="C112" s="36">
        <v>0</v>
      </c>
      <c r="D112" s="36">
        <v>0</v>
      </c>
      <c r="E112" s="36">
        <v>0</v>
      </c>
      <c r="F112" s="36">
        <v>0</v>
      </c>
      <c r="G112" s="36">
        <v>0</v>
      </c>
      <c r="H112" s="36">
        <v>0</v>
      </c>
      <c r="I112" s="36">
        <v>0</v>
      </c>
      <c r="J112" s="36">
        <v>0</v>
      </c>
      <c r="K112" s="36">
        <v>0</v>
      </c>
      <c r="L112" s="36">
        <v>0</v>
      </c>
      <c r="M112" s="36">
        <v>0</v>
      </c>
      <c r="N112" s="36">
        <v>0</v>
      </c>
      <c r="O112" s="36">
        <v>0</v>
      </c>
      <c r="P112" s="31"/>
      <c r="Q112" s="31"/>
      <c r="R112" s="31"/>
    </row>
    <row r="113" spans="1:18" ht="15.75" x14ac:dyDescent="0.25">
      <c r="A113" s="30">
        <v>105</v>
      </c>
      <c r="B113" s="45" t="s">
        <v>107</v>
      </c>
      <c r="C113" s="36">
        <v>0</v>
      </c>
      <c r="D113" s="36">
        <v>0</v>
      </c>
      <c r="E113" s="36">
        <v>0</v>
      </c>
      <c r="F113" s="36">
        <v>0</v>
      </c>
      <c r="G113" s="36">
        <v>0</v>
      </c>
      <c r="H113" s="36">
        <v>0</v>
      </c>
      <c r="I113" s="36">
        <v>0</v>
      </c>
      <c r="J113" s="36">
        <v>0</v>
      </c>
      <c r="K113" s="36">
        <v>0</v>
      </c>
      <c r="L113" s="36">
        <v>0</v>
      </c>
      <c r="M113" s="36">
        <v>0</v>
      </c>
      <c r="N113" s="36">
        <v>0</v>
      </c>
      <c r="O113" s="36">
        <v>0</v>
      </c>
      <c r="P113" s="31"/>
      <c r="Q113" s="31"/>
      <c r="R113" s="31"/>
    </row>
    <row r="114" spans="1:18" ht="15.75" x14ac:dyDescent="0.25">
      <c r="A114" s="30">
        <v>105</v>
      </c>
      <c r="B114" s="45" t="s">
        <v>109</v>
      </c>
      <c r="C114" s="36">
        <v>0</v>
      </c>
      <c r="D114" s="36">
        <v>0</v>
      </c>
      <c r="E114" s="36">
        <v>0</v>
      </c>
      <c r="F114" s="36">
        <v>0</v>
      </c>
      <c r="G114" s="36">
        <v>0</v>
      </c>
      <c r="H114" s="36">
        <v>0</v>
      </c>
      <c r="I114" s="36">
        <v>0</v>
      </c>
      <c r="J114" s="36">
        <v>0</v>
      </c>
      <c r="K114" s="36">
        <v>0</v>
      </c>
      <c r="L114" s="36">
        <v>0</v>
      </c>
      <c r="M114" s="36">
        <v>0</v>
      </c>
      <c r="N114" s="36">
        <v>0</v>
      </c>
      <c r="O114" s="36">
        <v>0</v>
      </c>
      <c r="P114" s="31"/>
      <c r="Q114" s="31"/>
      <c r="R114" s="31"/>
    </row>
    <row r="115" spans="1:18" ht="15.75" x14ac:dyDescent="0.25">
      <c r="A115" s="30">
        <v>105</v>
      </c>
      <c r="B115" s="45" t="s">
        <v>111</v>
      </c>
      <c r="C115" s="36">
        <v>0</v>
      </c>
      <c r="D115" s="36">
        <v>0</v>
      </c>
      <c r="E115" s="36">
        <v>0</v>
      </c>
      <c r="F115" s="36">
        <v>0</v>
      </c>
      <c r="G115" s="36">
        <v>0</v>
      </c>
      <c r="H115" s="36">
        <v>0</v>
      </c>
      <c r="I115" s="36">
        <v>0</v>
      </c>
      <c r="J115" s="36">
        <v>0</v>
      </c>
      <c r="K115" s="36">
        <v>0</v>
      </c>
      <c r="L115" s="36">
        <v>0</v>
      </c>
      <c r="M115" s="36">
        <v>0</v>
      </c>
      <c r="N115" s="36">
        <v>0</v>
      </c>
      <c r="O115" s="36">
        <v>0</v>
      </c>
      <c r="P115" s="31"/>
      <c r="Q115" s="31"/>
      <c r="R115" s="31"/>
    </row>
    <row r="116" spans="1:18" ht="15.75" x14ac:dyDescent="0.25">
      <c r="A116" s="30">
        <v>105</v>
      </c>
      <c r="B116" s="45" t="s">
        <v>113</v>
      </c>
      <c r="C116" s="36">
        <v>0</v>
      </c>
      <c r="D116" s="36">
        <v>0</v>
      </c>
      <c r="E116" s="36">
        <v>0</v>
      </c>
      <c r="F116" s="36">
        <v>0</v>
      </c>
      <c r="G116" s="36">
        <v>0</v>
      </c>
      <c r="H116" s="36">
        <v>0</v>
      </c>
      <c r="I116" s="36">
        <v>0</v>
      </c>
      <c r="J116" s="36">
        <v>0</v>
      </c>
      <c r="K116" s="36">
        <v>0</v>
      </c>
      <c r="L116" s="36">
        <v>0</v>
      </c>
      <c r="M116" s="36">
        <v>0</v>
      </c>
      <c r="N116" s="36">
        <v>0</v>
      </c>
      <c r="O116" s="36">
        <v>0</v>
      </c>
      <c r="P116" s="31"/>
      <c r="Q116" s="31"/>
      <c r="R116" s="31"/>
    </row>
    <row r="117" spans="1:18" ht="15.75" x14ac:dyDescent="0.25">
      <c r="A117" s="30">
        <v>105</v>
      </c>
      <c r="B117" s="45" t="s">
        <v>115</v>
      </c>
      <c r="C117" s="36">
        <v>675.75</v>
      </c>
      <c r="D117" s="36">
        <v>675.75</v>
      </c>
      <c r="E117" s="36">
        <v>675.75</v>
      </c>
      <c r="F117" s="36">
        <v>649.25</v>
      </c>
      <c r="G117" s="36">
        <v>649.25</v>
      </c>
      <c r="H117" s="36">
        <v>649.25</v>
      </c>
      <c r="I117" s="36">
        <v>649.25</v>
      </c>
      <c r="J117" s="36">
        <v>649.25</v>
      </c>
      <c r="K117" s="36">
        <v>649.25</v>
      </c>
      <c r="L117" s="36">
        <v>649.25</v>
      </c>
      <c r="M117" s="36">
        <v>649.25</v>
      </c>
      <c r="N117" s="36">
        <v>649.25</v>
      </c>
      <c r="O117" s="36">
        <v>8665.5</v>
      </c>
      <c r="P117" s="31"/>
      <c r="Q117" s="31"/>
      <c r="R117" s="31"/>
    </row>
    <row r="118" spans="1:18" ht="15.75" x14ac:dyDescent="0.25">
      <c r="A118" s="30">
        <v>105</v>
      </c>
      <c r="B118" s="45" t="s">
        <v>117</v>
      </c>
      <c r="C118" s="36">
        <v>0</v>
      </c>
      <c r="D118" s="36">
        <v>0</v>
      </c>
      <c r="E118" s="36">
        <v>0</v>
      </c>
      <c r="F118" s="36">
        <v>0</v>
      </c>
      <c r="G118" s="36">
        <v>0</v>
      </c>
      <c r="H118" s="36">
        <v>0</v>
      </c>
      <c r="I118" s="36">
        <v>0</v>
      </c>
      <c r="J118" s="36">
        <v>0</v>
      </c>
      <c r="K118" s="36">
        <v>0</v>
      </c>
      <c r="L118" s="36">
        <v>0</v>
      </c>
      <c r="M118" s="36">
        <v>0</v>
      </c>
      <c r="N118" s="36">
        <v>0</v>
      </c>
      <c r="O118" s="36">
        <v>0</v>
      </c>
      <c r="P118" s="31"/>
      <c r="Q118" s="31"/>
      <c r="R118" s="31"/>
    </row>
    <row r="119" spans="1:18" ht="15.75" x14ac:dyDescent="0.25">
      <c r="A119" s="30">
        <v>105</v>
      </c>
      <c r="B119" s="45" t="s">
        <v>119</v>
      </c>
      <c r="C119" s="36">
        <v>0</v>
      </c>
      <c r="D119" s="36">
        <v>0</v>
      </c>
      <c r="E119" s="36">
        <v>0</v>
      </c>
      <c r="F119" s="36">
        <v>0</v>
      </c>
      <c r="G119" s="36">
        <v>0</v>
      </c>
      <c r="H119" s="36">
        <v>0</v>
      </c>
      <c r="I119" s="36">
        <v>0</v>
      </c>
      <c r="J119" s="36">
        <v>0</v>
      </c>
      <c r="K119" s="36">
        <v>0</v>
      </c>
      <c r="L119" s="36">
        <v>0</v>
      </c>
      <c r="M119" s="36">
        <v>0</v>
      </c>
      <c r="N119" s="36">
        <v>0</v>
      </c>
      <c r="O119" s="36">
        <v>0</v>
      </c>
      <c r="P119" s="31"/>
      <c r="Q119" s="31"/>
      <c r="R119" s="31"/>
    </row>
    <row r="120" spans="1:18" ht="15.75" x14ac:dyDescent="0.25">
      <c r="A120" s="30">
        <v>105</v>
      </c>
      <c r="B120" s="45" t="s">
        <v>121</v>
      </c>
      <c r="C120" s="36">
        <v>0</v>
      </c>
      <c r="D120" s="36">
        <v>0</v>
      </c>
      <c r="E120" s="36">
        <v>0</v>
      </c>
      <c r="F120" s="36">
        <v>0</v>
      </c>
      <c r="G120" s="36">
        <v>0</v>
      </c>
      <c r="H120" s="36">
        <v>0</v>
      </c>
      <c r="I120" s="36">
        <v>0</v>
      </c>
      <c r="J120" s="36">
        <v>0</v>
      </c>
      <c r="K120" s="36">
        <v>0</v>
      </c>
      <c r="L120" s="36">
        <v>0</v>
      </c>
      <c r="M120" s="36">
        <v>0</v>
      </c>
      <c r="N120" s="36">
        <v>0</v>
      </c>
      <c r="O120" s="36">
        <v>0</v>
      </c>
      <c r="P120" s="31"/>
      <c r="Q120" s="31"/>
      <c r="R120" s="31"/>
    </row>
    <row r="121" spans="1:18" ht="15.75" x14ac:dyDescent="0.25">
      <c r="A121" s="30">
        <v>105</v>
      </c>
      <c r="B121" s="45" t="s">
        <v>123</v>
      </c>
      <c r="C121" s="36">
        <v>0</v>
      </c>
      <c r="D121" s="36">
        <v>0</v>
      </c>
      <c r="E121" s="36">
        <v>0</v>
      </c>
      <c r="F121" s="36">
        <v>0</v>
      </c>
      <c r="G121" s="36">
        <v>0</v>
      </c>
      <c r="H121" s="36">
        <v>0</v>
      </c>
      <c r="I121" s="36">
        <v>0</v>
      </c>
      <c r="J121" s="36">
        <v>0</v>
      </c>
      <c r="K121" s="36">
        <v>0</v>
      </c>
      <c r="L121" s="36">
        <v>0</v>
      </c>
      <c r="M121" s="36">
        <v>0</v>
      </c>
      <c r="N121" s="36">
        <v>0</v>
      </c>
      <c r="O121" s="36">
        <v>0</v>
      </c>
      <c r="P121" s="31"/>
      <c r="Q121" s="31"/>
      <c r="R121" s="31"/>
    </row>
    <row r="122" spans="1:18" ht="15.75" x14ac:dyDescent="0.25">
      <c r="A122" s="30">
        <v>105</v>
      </c>
      <c r="B122" s="45" t="s">
        <v>125</v>
      </c>
      <c r="C122" s="36">
        <v>1834.7441971923076</v>
      </c>
      <c r="D122" s="36">
        <v>2222.0163383461536</v>
      </c>
      <c r="E122" s="36">
        <v>2607.7917470000002</v>
      </c>
      <c r="F122" s="36">
        <v>2902.6378569038466</v>
      </c>
      <c r="G122" s="36">
        <v>3270.394550028846</v>
      </c>
      <c r="H122" s="36">
        <v>3636.4965254134622</v>
      </c>
      <c r="I122" s="36">
        <v>3998.9893168557696</v>
      </c>
      <c r="J122" s="36">
        <v>4360.9909256538467</v>
      </c>
      <c r="K122" s="36">
        <v>4722.9229807500005</v>
      </c>
      <c r="L122" s="36">
        <v>5083.9422242596156</v>
      </c>
      <c r="M122" s="36">
        <v>5444.3543622884617</v>
      </c>
      <c r="N122" s="36">
        <v>5803.3479349807703</v>
      </c>
      <c r="O122" s="36">
        <v>48082.904195201911</v>
      </c>
      <c r="P122" s="31"/>
      <c r="Q122" s="31"/>
      <c r="R122" s="31"/>
    </row>
    <row r="123" spans="1:18" ht="15.75" x14ac:dyDescent="0.25">
      <c r="A123" s="30">
        <v>105</v>
      </c>
      <c r="B123" s="45" t="s">
        <v>127</v>
      </c>
      <c r="C123" s="36">
        <v>1040.8181</v>
      </c>
      <c r="D123" s="36">
        <v>1040.8181</v>
      </c>
      <c r="E123" s="36">
        <v>1040.8181</v>
      </c>
      <c r="F123" s="36">
        <v>1040.8181</v>
      </c>
      <c r="G123" s="36">
        <v>1040.8181</v>
      </c>
      <c r="H123" s="36">
        <v>1040.8181</v>
      </c>
      <c r="I123" s="36">
        <v>1040.8181</v>
      </c>
      <c r="J123" s="36">
        <v>1040.8181</v>
      </c>
      <c r="K123" s="36">
        <v>1040.8181</v>
      </c>
      <c r="L123" s="36">
        <v>1040.8181</v>
      </c>
      <c r="M123" s="36">
        <v>1040.8181</v>
      </c>
      <c r="N123" s="36">
        <v>1040.8181</v>
      </c>
      <c r="O123" s="36">
        <v>19211.234399999998</v>
      </c>
      <c r="P123" s="31"/>
      <c r="Q123" s="31"/>
      <c r="R123" s="31"/>
    </row>
    <row r="124" spans="1:18" ht="15.75" x14ac:dyDescent="0.25">
      <c r="A124" s="30">
        <v>105</v>
      </c>
      <c r="B124" s="45" t="s">
        <v>129</v>
      </c>
      <c r="C124" s="36">
        <v>27.143333333333334</v>
      </c>
      <c r="D124" s="36">
        <v>27.143333333333334</v>
      </c>
      <c r="E124" s="36">
        <v>27.143333333333334</v>
      </c>
      <c r="F124" s="36">
        <v>27.143333333333334</v>
      </c>
      <c r="G124" s="36">
        <v>27.143333333333334</v>
      </c>
      <c r="H124" s="36">
        <v>27.143333333333334</v>
      </c>
      <c r="I124" s="36">
        <v>27.143333333333334</v>
      </c>
      <c r="J124" s="36">
        <v>27.143333333333334</v>
      </c>
      <c r="K124" s="36">
        <v>27.143333333333334</v>
      </c>
      <c r="L124" s="36">
        <v>27.143333333333334</v>
      </c>
      <c r="M124" s="36">
        <v>27.143333333333334</v>
      </c>
      <c r="N124" s="36">
        <v>27.143333333333334</v>
      </c>
      <c r="O124" s="36">
        <v>325.72000000000003</v>
      </c>
      <c r="P124" s="31"/>
      <c r="Q124" s="31"/>
      <c r="R124" s="31"/>
    </row>
    <row r="125" spans="1:18" ht="15" x14ac:dyDescent="0.25">
      <c r="A125" s="53"/>
      <c r="B125" s="53"/>
      <c r="C125" s="35"/>
      <c r="D125" s="35"/>
      <c r="E125" s="35"/>
      <c r="F125" s="35"/>
      <c r="G125" s="35"/>
      <c r="H125" s="35"/>
      <c r="I125" s="35"/>
      <c r="J125" s="35"/>
      <c r="K125" s="35"/>
      <c r="L125" s="35"/>
      <c r="M125" s="35"/>
      <c r="N125" s="35"/>
      <c r="O125" s="35"/>
      <c r="P125" s="31"/>
      <c r="Q125" s="31"/>
      <c r="R125" s="31"/>
    </row>
    <row r="126" spans="1:18" ht="15.75" x14ac:dyDescent="0.25">
      <c r="A126" s="30">
        <v>104</v>
      </c>
      <c r="B126" s="45" t="s">
        <v>85</v>
      </c>
      <c r="C126" s="35">
        <v>32.5</v>
      </c>
      <c r="D126" s="35">
        <v>32.5</v>
      </c>
      <c r="E126" s="35">
        <v>32.5</v>
      </c>
      <c r="F126" s="35">
        <v>32.5</v>
      </c>
      <c r="G126" s="35">
        <v>32.5</v>
      </c>
      <c r="H126" s="35">
        <v>32.5</v>
      </c>
      <c r="I126" s="35">
        <v>32.5</v>
      </c>
      <c r="J126" s="35">
        <v>32.5</v>
      </c>
      <c r="K126" s="35">
        <v>31.5</v>
      </c>
      <c r="L126" s="35">
        <v>31.5</v>
      </c>
      <c r="M126" s="35">
        <v>31.5</v>
      </c>
      <c r="N126" s="35">
        <v>31.5</v>
      </c>
      <c r="O126" s="35">
        <v>32.5</v>
      </c>
      <c r="P126" s="31"/>
      <c r="Q126" s="31"/>
      <c r="R126" s="31"/>
    </row>
    <row r="127" spans="1:18" ht="15.75" x14ac:dyDescent="0.25">
      <c r="A127" s="30">
        <v>104</v>
      </c>
      <c r="B127" s="45" t="s">
        <v>87</v>
      </c>
      <c r="C127" s="36">
        <v>48380</v>
      </c>
      <c r="D127" s="36">
        <v>74734</v>
      </c>
      <c r="E127" s="36">
        <v>100984</v>
      </c>
      <c r="F127" s="36">
        <v>127218</v>
      </c>
      <c r="G127" s="36">
        <v>153417</v>
      </c>
      <c r="H127" s="36">
        <v>179471</v>
      </c>
      <c r="I127" s="36">
        <v>205301</v>
      </c>
      <c r="J127" s="36">
        <v>231096</v>
      </c>
      <c r="K127" s="36">
        <v>249292</v>
      </c>
      <c r="L127" s="36">
        <v>274282</v>
      </c>
      <c r="M127" s="36">
        <v>299225</v>
      </c>
      <c r="N127" s="36">
        <v>324039</v>
      </c>
      <c r="O127" s="36">
        <v>2594079</v>
      </c>
      <c r="P127" s="31"/>
      <c r="Q127" s="31"/>
      <c r="R127" s="31"/>
    </row>
    <row r="128" spans="1:18" ht="15.75" x14ac:dyDescent="0.25">
      <c r="A128" s="30">
        <v>104</v>
      </c>
      <c r="B128" s="45" t="s">
        <v>89</v>
      </c>
      <c r="C128" s="36">
        <v>10607.314999999999</v>
      </c>
      <c r="D128" s="36">
        <v>16385.429500000002</v>
      </c>
      <c r="E128" s="36">
        <v>22140.742000000006</v>
      </c>
      <c r="F128" s="36">
        <v>27892.546499999997</v>
      </c>
      <c r="G128" s="36">
        <v>33437.136999999995</v>
      </c>
      <c r="H128" s="36">
        <v>37239.909749999999</v>
      </c>
      <c r="I128" s="36">
        <v>40688.214750000006</v>
      </c>
      <c r="J128" s="36">
        <v>43570.930250000005</v>
      </c>
      <c r="K128" s="36">
        <v>42807.987499999974</v>
      </c>
      <c r="L128" s="36">
        <v>42812.587499999972</v>
      </c>
      <c r="M128" s="36">
        <v>42812.587499999972</v>
      </c>
      <c r="N128" s="36">
        <v>42812.587499999972</v>
      </c>
      <c r="O128" s="36">
        <v>461285.61</v>
      </c>
      <c r="P128" s="31"/>
      <c r="Q128" s="31"/>
      <c r="R128" s="31"/>
    </row>
    <row r="129" spans="1:18" ht="15.75" x14ac:dyDescent="0.25">
      <c r="A129" s="30">
        <v>104</v>
      </c>
      <c r="B129" s="45" t="s">
        <v>91</v>
      </c>
      <c r="C129" s="36">
        <v>2282.8653846153848</v>
      </c>
      <c r="D129" s="36">
        <v>3506.4326923076924</v>
      </c>
      <c r="E129" s="36">
        <v>4725.1826923076924</v>
      </c>
      <c r="F129" s="36">
        <v>5943.0673076923076</v>
      </c>
      <c r="G129" s="36">
        <v>7159.3269230769238</v>
      </c>
      <c r="H129" s="36">
        <v>8368.3557692307677</v>
      </c>
      <c r="I129" s="36">
        <v>9567.6057692307695</v>
      </c>
      <c r="J129" s="36">
        <v>10765.23076923077</v>
      </c>
      <c r="K129" s="36">
        <v>11524.509615384615</v>
      </c>
      <c r="L129" s="36">
        <v>12676.480769230768</v>
      </c>
      <c r="M129" s="36">
        <v>13826.192307692309</v>
      </c>
      <c r="N129" s="36">
        <v>14969.317307692305</v>
      </c>
      <c r="O129" s="36">
        <v>109061.85576923074</v>
      </c>
      <c r="P129" s="31"/>
      <c r="Q129" s="31"/>
      <c r="R129" s="31"/>
    </row>
    <row r="130" spans="1:18" ht="15.75" x14ac:dyDescent="0.25">
      <c r="A130" s="30">
        <v>104</v>
      </c>
      <c r="B130" s="45" t="s">
        <v>93</v>
      </c>
      <c r="C130" s="36">
        <v>1805.2833333333338</v>
      </c>
      <c r="D130" s="36">
        <v>2771.5874999999996</v>
      </c>
      <c r="E130" s="36">
        <v>3734.0875000000005</v>
      </c>
      <c r="F130" s="36">
        <v>4695.9000000000015</v>
      </c>
      <c r="G130" s="36">
        <v>5656.4291666666668</v>
      </c>
      <c r="H130" s="36">
        <v>6611.2291666666679</v>
      </c>
      <c r="I130" s="36">
        <v>7558.3291666666664</v>
      </c>
      <c r="J130" s="36">
        <v>8504.1458333333321</v>
      </c>
      <c r="K130" s="36">
        <v>9101.7208333333347</v>
      </c>
      <c r="L130" s="36">
        <v>10011.283333333335</v>
      </c>
      <c r="M130" s="36">
        <v>10919.058333333336</v>
      </c>
      <c r="N130" s="36">
        <v>11821.608333333334</v>
      </c>
      <c r="O130" s="36">
        <v>86167.675000000003</v>
      </c>
      <c r="P130" s="31"/>
      <c r="Q130" s="31"/>
      <c r="R130" s="31"/>
    </row>
    <row r="131" spans="1:18" ht="15.75" x14ac:dyDescent="0.25">
      <c r="A131" s="30">
        <v>104</v>
      </c>
      <c r="B131" s="45" t="s">
        <v>95</v>
      </c>
      <c r="C131" s="36">
        <v>0</v>
      </c>
      <c r="D131" s="36">
        <v>0</v>
      </c>
      <c r="E131" s="36">
        <v>0</v>
      </c>
      <c r="F131" s="36">
        <v>0</v>
      </c>
      <c r="G131" s="36">
        <v>0</v>
      </c>
      <c r="H131" s="36">
        <v>0</v>
      </c>
      <c r="I131" s="36">
        <v>0</v>
      </c>
      <c r="J131" s="36">
        <v>0</v>
      </c>
      <c r="K131" s="36">
        <v>0</v>
      </c>
      <c r="L131" s="36">
        <v>0</v>
      </c>
      <c r="M131" s="36">
        <v>0</v>
      </c>
      <c r="N131" s="36">
        <v>0</v>
      </c>
      <c r="O131" s="36">
        <v>0</v>
      </c>
      <c r="P131" s="31"/>
      <c r="Q131" s="31"/>
      <c r="R131" s="31"/>
    </row>
    <row r="132" spans="1:18" ht="15.75" x14ac:dyDescent="0.25">
      <c r="A132" s="30">
        <v>104</v>
      </c>
      <c r="B132" s="45" t="s">
        <v>97</v>
      </c>
      <c r="C132" s="36">
        <v>255</v>
      </c>
      <c r="D132" s="36">
        <v>255</v>
      </c>
      <c r="E132" s="36">
        <v>255</v>
      </c>
      <c r="F132" s="36">
        <v>255</v>
      </c>
      <c r="G132" s="36">
        <v>255</v>
      </c>
      <c r="H132" s="36">
        <v>255</v>
      </c>
      <c r="I132" s="36">
        <v>255</v>
      </c>
      <c r="J132" s="36">
        <v>255</v>
      </c>
      <c r="K132" s="36">
        <v>255</v>
      </c>
      <c r="L132" s="36">
        <v>255</v>
      </c>
      <c r="M132" s="36">
        <v>255</v>
      </c>
      <c r="N132" s="36">
        <v>255</v>
      </c>
      <c r="O132" s="36">
        <v>3240</v>
      </c>
      <c r="P132" s="31"/>
      <c r="Q132" s="31"/>
      <c r="R132" s="31"/>
    </row>
    <row r="133" spans="1:18" ht="15.75" x14ac:dyDescent="0.25">
      <c r="A133" s="30">
        <v>104</v>
      </c>
      <c r="B133" s="45" t="s">
        <v>99</v>
      </c>
      <c r="C133" s="36">
        <v>0</v>
      </c>
      <c r="D133" s="36">
        <v>0</v>
      </c>
      <c r="E133" s="36">
        <v>0</v>
      </c>
      <c r="F133" s="36">
        <v>0</v>
      </c>
      <c r="G133" s="36">
        <v>0</v>
      </c>
      <c r="H133" s="36">
        <v>0</v>
      </c>
      <c r="I133" s="36">
        <v>0</v>
      </c>
      <c r="J133" s="36">
        <v>0</v>
      </c>
      <c r="K133" s="36">
        <v>0</v>
      </c>
      <c r="L133" s="36">
        <v>0</v>
      </c>
      <c r="M133" s="36">
        <v>0</v>
      </c>
      <c r="N133" s="36">
        <v>0</v>
      </c>
      <c r="O133" s="36">
        <v>0</v>
      </c>
      <c r="P133" s="31"/>
      <c r="Q133" s="31"/>
      <c r="R133" s="31"/>
    </row>
    <row r="134" spans="1:18" ht="15.75" x14ac:dyDescent="0.25">
      <c r="A134" s="30">
        <v>104</v>
      </c>
      <c r="B134" s="45" t="s">
        <v>101</v>
      </c>
      <c r="C134" s="36">
        <v>521.71</v>
      </c>
      <c r="D134" s="36">
        <v>521.71</v>
      </c>
      <c r="E134" s="36">
        <v>521.71</v>
      </c>
      <c r="F134" s="36">
        <v>521.71</v>
      </c>
      <c r="G134" s="36">
        <v>521.71</v>
      </c>
      <c r="H134" s="36">
        <v>521.71</v>
      </c>
      <c r="I134" s="36">
        <v>521.71</v>
      </c>
      <c r="J134" s="36">
        <v>521.71</v>
      </c>
      <c r="K134" s="36">
        <v>521.71</v>
      </c>
      <c r="L134" s="36">
        <v>521.71</v>
      </c>
      <c r="M134" s="36">
        <v>521.71</v>
      </c>
      <c r="N134" s="36">
        <v>521.71</v>
      </c>
      <c r="O134" s="36">
        <v>8360.52</v>
      </c>
      <c r="P134" s="31"/>
      <c r="Q134" s="31"/>
      <c r="R134" s="31"/>
    </row>
    <row r="135" spans="1:18" ht="15.75" x14ac:dyDescent="0.25">
      <c r="A135" s="30">
        <v>104</v>
      </c>
      <c r="B135" s="45" t="s">
        <v>103</v>
      </c>
      <c r="C135" s="36">
        <v>1625</v>
      </c>
      <c r="D135" s="36">
        <v>1625</v>
      </c>
      <c r="E135" s="36">
        <v>1625</v>
      </c>
      <c r="F135" s="36">
        <v>1625</v>
      </c>
      <c r="G135" s="36">
        <v>1625</v>
      </c>
      <c r="H135" s="36">
        <v>1625</v>
      </c>
      <c r="I135" s="36">
        <v>1625</v>
      </c>
      <c r="J135" s="36">
        <v>1625</v>
      </c>
      <c r="K135" s="36">
        <v>1625</v>
      </c>
      <c r="L135" s="36">
        <v>1625</v>
      </c>
      <c r="M135" s="36">
        <v>1625</v>
      </c>
      <c r="N135" s="36">
        <v>1625</v>
      </c>
      <c r="O135" s="36">
        <v>19500</v>
      </c>
      <c r="P135" s="31"/>
      <c r="Q135" s="31"/>
      <c r="R135" s="31"/>
    </row>
    <row r="136" spans="1:18" ht="15.75" x14ac:dyDescent="0.25">
      <c r="A136" s="30">
        <v>104</v>
      </c>
      <c r="B136" s="45" t="s">
        <v>105</v>
      </c>
      <c r="C136" s="36">
        <v>0</v>
      </c>
      <c r="D136" s="36">
        <v>0</v>
      </c>
      <c r="E136" s="36">
        <v>0</v>
      </c>
      <c r="F136" s="36">
        <v>0</v>
      </c>
      <c r="G136" s="36">
        <v>0</v>
      </c>
      <c r="H136" s="36">
        <v>0</v>
      </c>
      <c r="I136" s="36">
        <v>0</v>
      </c>
      <c r="J136" s="36">
        <v>0</v>
      </c>
      <c r="K136" s="36">
        <v>0</v>
      </c>
      <c r="L136" s="36">
        <v>0</v>
      </c>
      <c r="M136" s="36">
        <v>0</v>
      </c>
      <c r="N136" s="36">
        <v>0</v>
      </c>
      <c r="O136" s="36">
        <v>0</v>
      </c>
      <c r="P136" s="31"/>
      <c r="Q136" s="31"/>
      <c r="R136" s="31"/>
    </row>
    <row r="137" spans="1:18" ht="15.75" x14ac:dyDescent="0.25">
      <c r="A137" s="30">
        <v>104</v>
      </c>
      <c r="B137" s="45" t="s">
        <v>107</v>
      </c>
      <c r="C137" s="36">
        <v>0</v>
      </c>
      <c r="D137" s="36">
        <v>0</v>
      </c>
      <c r="E137" s="36">
        <v>0</v>
      </c>
      <c r="F137" s="36">
        <v>0</v>
      </c>
      <c r="G137" s="36">
        <v>0</v>
      </c>
      <c r="H137" s="36">
        <v>0</v>
      </c>
      <c r="I137" s="36">
        <v>0</v>
      </c>
      <c r="J137" s="36">
        <v>0</v>
      </c>
      <c r="K137" s="36">
        <v>0</v>
      </c>
      <c r="L137" s="36">
        <v>0</v>
      </c>
      <c r="M137" s="36">
        <v>0</v>
      </c>
      <c r="N137" s="36">
        <v>0</v>
      </c>
      <c r="O137" s="36">
        <v>0</v>
      </c>
      <c r="P137" s="31"/>
      <c r="Q137" s="31"/>
      <c r="R137" s="31"/>
    </row>
    <row r="138" spans="1:18" ht="15.75" x14ac:dyDescent="0.25">
      <c r="A138" s="30">
        <v>104</v>
      </c>
      <c r="B138" s="45" t="s">
        <v>109</v>
      </c>
      <c r="C138" s="36">
        <v>0</v>
      </c>
      <c r="D138" s="36">
        <v>0</v>
      </c>
      <c r="E138" s="36">
        <v>0</v>
      </c>
      <c r="F138" s="36">
        <v>0</v>
      </c>
      <c r="G138" s="36">
        <v>0</v>
      </c>
      <c r="H138" s="36">
        <v>0</v>
      </c>
      <c r="I138" s="36">
        <v>0</v>
      </c>
      <c r="J138" s="36">
        <v>0</v>
      </c>
      <c r="K138" s="36">
        <v>0</v>
      </c>
      <c r="L138" s="36">
        <v>0</v>
      </c>
      <c r="M138" s="36">
        <v>0</v>
      </c>
      <c r="N138" s="36">
        <v>0</v>
      </c>
      <c r="O138" s="36">
        <v>0</v>
      </c>
      <c r="P138" s="31"/>
      <c r="Q138" s="31"/>
      <c r="R138" s="31"/>
    </row>
    <row r="139" spans="1:18" ht="15.75" x14ac:dyDescent="0.25">
      <c r="A139" s="30">
        <v>104</v>
      </c>
      <c r="B139" s="45" t="s">
        <v>111</v>
      </c>
      <c r="C139" s="36">
        <v>0</v>
      </c>
      <c r="D139" s="36">
        <v>0</v>
      </c>
      <c r="E139" s="36">
        <v>0</v>
      </c>
      <c r="F139" s="36">
        <v>0</v>
      </c>
      <c r="G139" s="36">
        <v>0</v>
      </c>
      <c r="H139" s="36">
        <v>0</v>
      </c>
      <c r="I139" s="36">
        <v>0</v>
      </c>
      <c r="J139" s="36">
        <v>0</v>
      </c>
      <c r="K139" s="36">
        <v>0</v>
      </c>
      <c r="L139" s="36">
        <v>0</v>
      </c>
      <c r="M139" s="36">
        <v>0</v>
      </c>
      <c r="N139" s="36">
        <v>0</v>
      </c>
      <c r="O139" s="36">
        <v>0</v>
      </c>
      <c r="P139" s="31"/>
      <c r="Q139" s="31"/>
      <c r="R139" s="31"/>
    </row>
    <row r="140" spans="1:18" ht="15.75" x14ac:dyDescent="0.25">
      <c r="A140" s="30">
        <v>104</v>
      </c>
      <c r="B140" s="45" t="s">
        <v>113</v>
      </c>
      <c r="C140" s="36">
        <v>0</v>
      </c>
      <c r="D140" s="36">
        <v>0</v>
      </c>
      <c r="E140" s="36">
        <v>0</v>
      </c>
      <c r="F140" s="36">
        <v>0</v>
      </c>
      <c r="G140" s="36">
        <v>0</v>
      </c>
      <c r="H140" s="36">
        <v>0</v>
      </c>
      <c r="I140" s="36">
        <v>0</v>
      </c>
      <c r="J140" s="36">
        <v>0</v>
      </c>
      <c r="K140" s="36">
        <v>0</v>
      </c>
      <c r="L140" s="36">
        <v>0</v>
      </c>
      <c r="M140" s="36">
        <v>0</v>
      </c>
      <c r="N140" s="36">
        <v>0</v>
      </c>
      <c r="O140" s="36">
        <v>0</v>
      </c>
      <c r="P140" s="31"/>
      <c r="Q140" s="31"/>
      <c r="R140" s="31"/>
    </row>
    <row r="141" spans="1:18" ht="15.75" x14ac:dyDescent="0.25">
      <c r="A141" s="30">
        <v>104</v>
      </c>
      <c r="B141" s="45" t="s">
        <v>115</v>
      </c>
      <c r="C141" s="36">
        <v>861.25</v>
      </c>
      <c r="D141" s="36">
        <v>861.25</v>
      </c>
      <c r="E141" s="36">
        <v>861.25</v>
      </c>
      <c r="F141" s="36">
        <v>861.25</v>
      </c>
      <c r="G141" s="36">
        <v>861.25</v>
      </c>
      <c r="H141" s="36">
        <v>861.25</v>
      </c>
      <c r="I141" s="36">
        <v>861.25</v>
      </c>
      <c r="J141" s="36">
        <v>861.25</v>
      </c>
      <c r="K141" s="36">
        <v>834.75</v>
      </c>
      <c r="L141" s="36">
        <v>834.75</v>
      </c>
      <c r="M141" s="36">
        <v>834.75</v>
      </c>
      <c r="N141" s="36">
        <v>834.75</v>
      </c>
      <c r="O141" s="36">
        <v>11024</v>
      </c>
      <c r="P141" s="31"/>
      <c r="Q141" s="31"/>
      <c r="R141" s="31"/>
    </row>
    <row r="142" spans="1:18" ht="15.75" x14ac:dyDescent="0.25">
      <c r="A142" s="30">
        <v>104</v>
      </c>
      <c r="B142" s="45" t="s">
        <v>117</v>
      </c>
      <c r="C142" s="36">
        <v>0</v>
      </c>
      <c r="D142" s="36">
        <v>0</v>
      </c>
      <c r="E142" s="36">
        <v>0</v>
      </c>
      <c r="F142" s="36">
        <v>0</v>
      </c>
      <c r="G142" s="36">
        <v>0</v>
      </c>
      <c r="H142" s="36">
        <v>0</v>
      </c>
      <c r="I142" s="36">
        <v>0</v>
      </c>
      <c r="J142" s="36">
        <v>0</v>
      </c>
      <c r="K142" s="36">
        <v>0</v>
      </c>
      <c r="L142" s="36">
        <v>0</v>
      </c>
      <c r="M142" s="36">
        <v>0</v>
      </c>
      <c r="N142" s="36">
        <v>0</v>
      </c>
      <c r="O142" s="36">
        <v>0</v>
      </c>
      <c r="P142" s="31"/>
      <c r="Q142" s="31"/>
      <c r="R142" s="31"/>
    </row>
    <row r="143" spans="1:18" ht="15.75" x14ac:dyDescent="0.25">
      <c r="A143" s="30">
        <v>104</v>
      </c>
      <c r="B143" s="45" t="s">
        <v>119</v>
      </c>
      <c r="C143" s="36">
        <v>0</v>
      </c>
      <c r="D143" s="36">
        <v>0</v>
      </c>
      <c r="E143" s="36">
        <v>0</v>
      </c>
      <c r="F143" s="36">
        <v>0</v>
      </c>
      <c r="G143" s="36">
        <v>0</v>
      </c>
      <c r="H143" s="36">
        <v>0</v>
      </c>
      <c r="I143" s="36">
        <v>0</v>
      </c>
      <c r="J143" s="36">
        <v>0</v>
      </c>
      <c r="K143" s="36">
        <v>0</v>
      </c>
      <c r="L143" s="36">
        <v>0</v>
      </c>
      <c r="M143" s="36">
        <v>0</v>
      </c>
      <c r="N143" s="36">
        <v>0</v>
      </c>
      <c r="O143" s="36">
        <v>0</v>
      </c>
      <c r="P143" s="31"/>
      <c r="Q143" s="31"/>
      <c r="R143" s="31"/>
    </row>
    <row r="144" spans="1:18" ht="15.75" x14ac:dyDescent="0.25">
      <c r="A144" s="30">
        <v>104</v>
      </c>
      <c r="B144" s="45" t="s">
        <v>121</v>
      </c>
      <c r="C144" s="36">
        <v>0</v>
      </c>
      <c r="D144" s="36">
        <v>0</v>
      </c>
      <c r="E144" s="36">
        <v>0</v>
      </c>
      <c r="F144" s="36">
        <v>0</v>
      </c>
      <c r="G144" s="36">
        <v>0</v>
      </c>
      <c r="H144" s="36">
        <v>0</v>
      </c>
      <c r="I144" s="36">
        <v>0</v>
      </c>
      <c r="J144" s="36">
        <v>0</v>
      </c>
      <c r="K144" s="36">
        <v>0</v>
      </c>
      <c r="L144" s="36">
        <v>0</v>
      </c>
      <c r="M144" s="36">
        <v>0</v>
      </c>
      <c r="N144" s="36">
        <v>0</v>
      </c>
      <c r="O144" s="36">
        <v>0</v>
      </c>
      <c r="P144" s="31"/>
      <c r="Q144" s="31"/>
      <c r="R144" s="31"/>
    </row>
    <row r="145" spans="1:18" ht="15.75" x14ac:dyDescent="0.25">
      <c r="A145" s="30">
        <v>104</v>
      </c>
      <c r="B145" s="45" t="s">
        <v>123</v>
      </c>
      <c r="C145" s="36">
        <v>0</v>
      </c>
      <c r="D145" s="36">
        <v>0</v>
      </c>
      <c r="E145" s="36">
        <v>0</v>
      </c>
      <c r="F145" s="36">
        <v>0</v>
      </c>
      <c r="G145" s="36">
        <v>0</v>
      </c>
      <c r="H145" s="36">
        <v>0</v>
      </c>
      <c r="I145" s="36">
        <v>0</v>
      </c>
      <c r="J145" s="36">
        <v>0</v>
      </c>
      <c r="K145" s="36">
        <v>0</v>
      </c>
      <c r="L145" s="36">
        <v>0</v>
      </c>
      <c r="M145" s="36">
        <v>0</v>
      </c>
      <c r="N145" s="36">
        <v>0</v>
      </c>
      <c r="O145" s="36">
        <v>0</v>
      </c>
      <c r="P145" s="31"/>
      <c r="Q145" s="31"/>
      <c r="R145" s="31"/>
    </row>
    <row r="146" spans="1:18" ht="15.75" x14ac:dyDescent="0.25">
      <c r="A146" s="30">
        <v>104</v>
      </c>
      <c r="B146" s="45" t="s">
        <v>125</v>
      </c>
      <c r="C146" s="36">
        <v>1646.2807973846152</v>
      </c>
      <c r="D146" s="36">
        <v>2136.7025140673081</v>
      </c>
      <c r="E146" s="36">
        <v>2625.1934515673079</v>
      </c>
      <c r="F146" s="36">
        <v>3113.3366205576931</v>
      </c>
      <c r="G146" s="36">
        <v>3600.8284682980775</v>
      </c>
      <c r="H146" s="36">
        <v>4085.4179383942319</v>
      </c>
      <c r="I146" s="36">
        <v>4566.0930208942318</v>
      </c>
      <c r="J146" s="36">
        <v>5046.1167821442295</v>
      </c>
      <c r="K146" s="36">
        <v>5344.0495259903855</v>
      </c>
      <c r="L146" s="36">
        <v>5805.7299877692321</v>
      </c>
      <c r="M146" s="36">
        <v>6266.5040980576932</v>
      </c>
      <c r="N146" s="36">
        <v>6724.633014307693</v>
      </c>
      <c r="O146" s="36">
        <v>53155.439669769221</v>
      </c>
      <c r="P146" s="31"/>
      <c r="Q146" s="31"/>
      <c r="R146" s="31"/>
    </row>
    <row r="147" spans="1:18" ht="15.75" x14ac:dyDescent="0.25">
      <c r="A147" s="30">
        <v>104</v>
      </c>
      <c r="B147" s="45" t="s">
        <v>127</v>
      </c>
      <c r="C147" s="36">
        <v>1162.8208999999999</v>
      </c>
      <c r="D147" s="36">
        <v>1162.8208999999999</v>
      </c>
      <c r="E147" s="36">
        <v>1162.8208999999999</v>
      </c>
      <c r="F147" s="36">
        <v>1162.8208999999999</v>
      </c>
      <c r="G147" s="36">
        <v>1162.8208999999999</v>
      </c>
      <c r="H147" s="36">
        <v>1162.8208999999999</v>
      </c>
      <c r="I147" s="36">
        <v>1162.8208999999999</v>
      </c>
      <c r="J147" s="36">
        <v>1162.8208999999999</v>
      </c>
      <c r="K147" s="36">
        <v>1162.8208999999999</v>
      </c>
      <c r="L147" s="36">
        <v>1162.8208999999999</v>
      </c>
      <c r="M147" s="36">
        <v>1162.8208999999999</v>
      </c>
      <c r="N147" s="36">
        <v>1162.8208999999999</v>
      </c>
      <c r="O147" s="36">
        <v>20675.268</v>
      </c>
      <c r="P147" s="31"/>
      <c r="Q147" s="31"/>
      <c r="R147" s="31"/>
    </row>
    <row r="148" spans="1:18" ht="15.75" x14ac:dyDescent="0.25">
      <c r="A148" s="30">
        <v>104</v>
      </c>
      <c r="B148" s="45" t="s">
        <v>129</v>
      </c>
      <c r="C148" s="36">
        <v>41.874999999999986</v>
      </c>
      <c r="D148" s="36">
        <v>41.874999999999986</v>
      </c>
      <c r="E148" s="36">
        <v>41.874999999999986</v>
      </c>
      <c r="F148" s="36">
        <v>41.874999999999986</v>
      </c>
      <c r="G148" s="36">
        <v>41.874999999999986</v>
      </c>
      <c r="H148" s="36">
        <v>41.874999999999986</v>
      </c>
      <c r="I148" s="36">
        <v>41.874999999999986</v>
      </c>
      <c r="J148" s="36">
        <v>41.874999999999986</v>
      </c>
      <c r="K148" s="36">
        <v>41.874999999999986</v>
      </c>
      <c r="L148" s="36">
        <v>41.874999999999986</v>
      </c>
      <c r="M148" s="36">
        <v>41.874999999999986</v>
      </c>
      <c r="N148" s="36">
        <v>41.874999999999986</v>
      </c>
      <c r="O148" s="36">
        <v>502.50000000000011</v>
      </c>
      <c r="P148" s="31"/>
      <c r="Q148" s="31"/>
      <c r="R148" s="31"/>
    </row>
    <row r="149" spans="1:18" ht="15" x14ac:dyDescent="0.25">
      <c r="A149" s="53"/>
      <c r="B149" s="53"/>
      <c r="C149" s="35"/>
      <c r="D149" s="35"/>
      <c r="E149" s="35"/>
      <c r="F149" s="35"/>
      <c r="G149" s="35"/>
      <c r="H149" s="35"/>
      <c r="I149" s="35"/>
      <c r="J149" s="35"/>
      <c r="K149" s="35"/>
      <c r="L149" s="35"/>
      <c r="M149" s="35"/>
      <c r="N149" s="35"/>
      <c r="O149" s="35"/>
      <c r="P149" s="31"/>
      <c r="Q149" s="31"/>
      <c r="R149" s="31"/>
    </row>
    <row r="150" spans="1:18" ht="15.75" x14ac:dyDescent="0.25">
      <c r="A150" s="30">
        <v>109</v>
      </c>
      <c r="B150" s="45" t="s">
        <v>85</v>
      </c>
      <c r="C150" s="35">
        <v>35.705128205128204</v>
      </c>
      <c r="D150" s="35">
        <v>35.705128205128204</v>
      </c>
      <c r="E150" s="35">
        <v>35.705128205128204</v>
      </c>
      <c r="F150" s="35">
        <v>35.705128205128204</v>
      </c>
      <c r="G150" s="35">
        <v>35.705128205128204</v>
      </c>
      <c r="H150" s="35">
        <v>35.705128205128204</v>
      </c>
      <c r="I150" s="35">
        <v>35.705128205128204</v>
      </c>
      <c r="J150" s="35">
        <v>35.705128205128204</v>
      </c>
      <c r="K150" s="35">
        <v>35.705128205128204</v>
      </c>
      <c r="L150" s="35">
        <v>35.705128205128204</v>
      </c>
      <c r="M150" s="35">
        <v>35.705128205128204</v>
      </c>
      <c r="N150" s="35">
        <v>35.705128205128204</v>
      </c>
      <c r="O150" s="35">
        <v>35.705128205128204</v>
      </c>
      <c r="P150" s="31"/>
      <c r="Q150" s="31"/>
      <c r="R150" s="31"/>
    </row>
    <row r="151" spans="1:18" ht="15.75" x14ac:dyDescent="0.25">
      <c r="A151" s="30">
        <v>109</v>
      </c>
      <c r="B151" s="45" t="s">
        <v>87</v>
      </c>
      <c r="C151" s="36">
        <v>61333</v>
      </c>
      <c r="D151" s="36">
        <v>93711</v>
      </c>
      <c r="E151" s="36">
        <v>125961</v>
      </c>
      <c r="F151" s="36">
        <v>158186</v>
      </c>
      <c r="G151" s="36">
        <v>190370</v>
      </c>
      <c r="H151" s="36">
        <v>222372</v>
      </c>
      <c r="I151" s="36">
        <v>254106</v>
      </c>
      <c r="J151" s="36">
        <v>285797</v>
      </c>
      <c r="K151" s="36">
        <v>317483</v>
      </c>
      <c r="L151" s="36">
        <v>349088</v>
      </c>
      <c r="M151" s="36">
        <v>380632</v>
      </c>
      <c r="N151" s="36">
        <v>411998</v>
      </c>
      <c r="O151" s="36">
        <v>3718669</v>
      </c>
      <c r="P151" s="31"/>
      <c r="Q151" s="31"/>
      <c r="R151" s="31"/>
    </row>
    <row r="152" spans="1:18" ht="15.75" x14ac:dyDescent="0.25">
      <c r="A152" s="30">
        <v>109</v>
      </c>
      <c r="B152" s="45" t="s">
        <v>89</v>
      </c>
      <c r="C152" s="36">
        <v>13447.260249999999</v>
      </c>
      <c r="D152" s="36">
        <v>20546.136750000005</v>
      </c>
      <c r="E152" s="36">
        <v>27616.949250000001</v>
      </c>
      <c r="F152" s="36">
        <v>34682.280500000015</v>
      </c>
      <c r="G152" s="36">
        <v>41487.632249999995</v>
      </c>
      <c r="H152" s="36">
        <v>46002.74325</v>
      </c>
      <c r="I152" s="36">
        <v>50239.232250000001</v>
      </c>
      <c r="J152" s="36">
        <v>53663.109250000001</v>
      </c>
      <c r="K152" s="36">
        <v>54144.05124999996</v>
      </c>
      <c r="L152" s="36">
        <v>54145.331249999959</v>
      </c>
      <c r="M152" s="36">
        <v>54145.331249999959</v>
      </c>
      <c r="N152" s="36">
        <v>54145.331249999959</v>
      </c>
      <c r="O152" s="36">
        <v>657364.95125000004</v>
      </c>
      <c r="P152" s="31"/>
      <c r="Q152" s="31"/>
      <c r="R152" s="31"/>
    </row>
    <row r="153" spans="1:18" ht="15.75" x14ac:dyDescent="0.25">
      <c r="A153" s="30">
        <v>109</v>
      </c>
      <c r="B153" s="45" t="s">
        <v>91</v>
      </c>
      <c r="C153" s="36">
        <v>2555.1826923076928</v>
      </c>
      <c r="D153" s="36">
        <v>3909.076923076922</v>
      </c>
      <c r="E153" s="36">
        <v>5257.6346153846152</v>
      </c>
      <c r="F153" s="36">
        <v>6605.201923076922</v>
      </c>
      <c r="G153" s="36">
        <v>7951.0961538461552</v>
      </c>
      <c r="H153" s="36">
        <v>9289.8173076923067</v>
      </c>
      <c r="I153" s="36">
        <v>10616.798076923076</v>
      </c>
      <c r="J153" s="36">
        <v>11941.980769230768</v>
      </c>
      <c r="K153" s="36">
        <v>13266.990384615385</v>
      </c>
      <c r="L153" s="36">
        <v>14588.576923076924</v>
      </c>
      <c r="M153" s="36">
        <v>15907.673076923074</v>
      </c>
      <c r="N153" s="36">
        <v>17219.951923076926</v>
      </c>
      <c r="O153" s="36">
        <v>134372.94230769228</v>
      </c>
      <c r="P153" s="31"/>
      <c r="Q153" s="31"/>
      <c r="R153" s="31"/>
    </row>
    <row r="154" spans="1:18" ht="15.75" x14ac:dyDescent="0.25">
      <c r="A154" s="30">
        <v>109</v>
      </c>
      <c r="B154" s="45" t="s">
        <v>93</v>
      </c>
      <c r="C154" s="36">
        <v>2019.1875000000002</v>
      </c>
      <c r="D154" s="36">
        <v>3089.0291666666672</v>
      </c>
      <c r="E154" s="36">
        <v>4154.6541666666672</v>
      </c>
      <c r="F154" s="36">
        <v>5219.5000000000018</v>
      </c>
      <c r="G154" s="36">
        <v>6283.0166666666673</v>
      </c>
      <c r="H154" s="36">
        <v>7340.8500000000022</v>
      </c>
      <c r="I154" s="36">
        <v>8389.4250000000011</v>
      </c>
      <c r="J154" s="36">
        <v>9436.5791666666701</v>
      </c>
      <c r="K154" s="36">
        <v>10483.595833333338</v>
      </c>
      <c r="L154" s="36">
        <v>11527.908333333338</v>
      </c>
      <c r="M154" s="36">
        <v>12570.25</v>
      </c>
      <c r="N154" s="36">
        <v>13607.183333333338</v>
      </c>
      <c r="O154" s="36">
        <v>106246.75416666669</v>
      </c>
      <c r="P154" s="31"/>
      <c r="Q154" s="31"/>
      <c r="R154" s="31"/>
    </row>
    <row r="155" spans="1:18" ht="15.75" x14ac:dyDescent="0.25">
      <c r="A155" s="30">
        <v>109</v>
      </c>
      <c r="B155" s="45" t="s">
        <v>95</v>
      </c>
      <c r="C155" s="36">
        <v>0</v>
      </c>
      <c r="D155" s="36">
        <v>0</v>
      </c>
      <c r="E155" s="36">
        <v>0</v>
      </c>
      <c r="F155" s="36">
        <v>0</v>
      </c>
      <c r="G155" s="36">
        <v>0</v>
      </c>
      <c r="H155" s="36">
        <v>0</v>
      </c>
      <c r="I155" s="36">
        <v>0</v>
      </c>
      <c r="J155" s="36">
        <v>0</v>
      </c>
      <c r="K155" s="36">
        <v>0</v>
      </c>
      <c r="L155" s="36">
        <v>0</v>
      </c>
      <c r="M155" s="36">
        <v>0</v>
      </c>
      <c r="N155" s="36">
        <v>0</v>
      </c>
      <c r="O155" s="36">
        <v>0</v>
      </c>
      <c r="P155" s="31"/>
      <c r="Q155" s="31"/>
      <c r="R155" s="31"/>
    </row>
    <row r="156" spans="1:18" ht="15.75" x14ac:dyDescent="0.25">
      <c r="A156" s="30">
        <v>109</v>
      </c>
      <c r="B156" s="45" t="s">
        <v>97</v>
      </c>
      <c r="C156" s="36">
        <v>270</v>
      </c>
      <c r="D156" s="36">
        <v>270</v>
      </c>
      <c r="E156" s="36">
        <v>270</v>
      </c>
      <c r="F156" s="36">
        <v>270</v>
      </c>
      <c r="G156" s="36">
        <v>270</v>
      </c>
      <c r="H156" s="36">
        <v>270</v>
      </c>
      <c r="I156" s="36">
        <v>270</v>
      </c>
      <c r="J156" s="36">
        <v>270</v>
      </c>
      <c r="K156" s="36">
        <v>270</v>
      </c>
      <c r="L156" s="36">
        <v>270</v>
      </c>
      <c r="M156" s="36">
        <v>270</v>
      </c>
      <c r="N156" s="36">
        <v>270</v>
      </c>
      <c r="O156" s="36">
        <v>3600</v>
      </c>
      <c r="P156" s="31"/>
      <c r="Q156" s="31"/>
      <c r="R156" s="31"/>
    </row>
    <row r="157" spans="1:18" ht="15.75" x14ac:dyDescent="0.25">
      <c r="A157" s="30">
        <v>109</v>
      </c>
      <c r="B157" s="45" t="s">
        <v>99</v>
      </c>
      <c r="C157" s="36">
        <v>0</v>
      </c>
      <c r="D157" s="36">
        <v>0</v>
      </c>
      <c r="E157" s="36">
        <v>0</v>
      </c>
      <c r="F157" s="36">
        <v>0</v>
      </c>
      <c r="G157" s="36">
        <v>0</v>
      </c>
      <c r="H157" s="36">
        <v>0</v>
      </c>
      <c r="I157" s="36">
        <v>0</v>
      </c>
      <c r="J157" s="36">
        <v>0</v>
      </c>
      <c r="K157" s="36">
        <v>0</v>
      </c>
      <c r="L157" s="36">
        <v>0</v>
      </c>
      <c r="M157" s="36">
        <v>0</v>
      </c>
      <c r="N157" s="36">
        <v>0</v>
      </c>
      <c r="O157" s="36">
        <v>0</v>
      </c>
      <c r="P157" s="31"/>
      <c r="Q157" s="31"/>
      <c r="R157" s="31"/>
    </row>
    <row r="158" spans="1:18" ht="15.75" x14ac:dyDescent="0.25">
      <c r="A158" s="30">
        <v>109</v>
      </c>
      <c r="B158" s="45" t="s">
        <v>101</v>
      </c>
      <c r="C158" s="36">
        <v>2795.54</v>
      </c>
      <c r="D158" s="36">
        <v>2795.54</v>
      </c>
      <c r="E158" s="36">
        <v>2795.54</v>
      </c>
      <c r="F158" s="36">
        <v>2795.54</v>
      </c>
      <c r="G158" s="36">
        <v>2795.54</v>
      </c>
      <c r="H158" s="36">
        <v>2795.54</v>
      </c>
      <c r="I158" s="36">
        <v>2795.54</v>
      </c>
      <c r="J158" s="36">
        <v>2795.54</v>
      </c>
      <c r="K158" s="36">
        <v>2795.54</v>
      </c>
      <c r="L158" s="36">
        <v>2795.54</v>
      </c>
      <c r="M158" s="36">
        <v>2795.54</v>
      </c>
      <c r="N158" s="36">
        <v>2795.54</v>
      </c>
      <c r="O158" s="36">
        <v>40446.479999999996</v>
      </c>
      <c r="P158" s="31"/>
      <c r="Q158" s="31"/>
      <c r="R158" s="31"/>
    </row>
    <row r="159" spans="1:18" ht="15.75" x14ac:dyDescent="0.25">
      <c r="A159" s="30">
        <v>109</v>
      </c>
      <c r="B159" s="45" t="s">
        <v>103</v>
      </c>
      <c r="C159" s="36">
        <v>1600</v>
      </c>
      <c r="D159" s="36">
        <v>1600</v>
      </c>
      <c r="E159" s="36">
        <v>1600</v>
      </c>
      <c r="F159" s="36">
        <v>1600</v>
      </c>
      <c r="G159" s="36">
        <v>1600</v>
      </c>
      <c r="H159" s="36">
        <v>1600</v>
      </c>
      <c r="I159" s="36">
        <v>1600</v>
      </c>
      <c r="J159" s="36">
        <v>1600</v>
      </c>
      <c r="K159" s="36">
        <v>1600</v>
      </c>
      <c r="L159" s="36">
        <v>1600</v>
      </c>
      <c r="M159" s="36">
        <v>1600</v>
      </c>
      <c r="N159" s="36">
        <v>1600</v>
      </c>
      <c r="O159" s="36">
        <v>19200</v>
      </c>
      <c r="P159" s="31"/>
      <c r="Q159" s="31"/>
      <c r="R159" s="31"/>
    </row>
    <row r="160" spans="1:18" ht="15.75" x14ac:dyDescent="0.25">
      <c r="A160" s="30">
        <v>109</v>
      </c>
      <c r="B160" s="45" t="s">
        <v>105</v>
      </c>
      <c r="C160" s="36">
        <v>0</v>
      </c>
      <c r="D160" s="36">
        <v>0</v>
      </c>
      <c r="E160" s="36">
        <v>0</v>
      </c>
      <c r="F160" s="36">
        <v>0</v>
      </c>
      <c r="G160" s="36">
        <v>0</v>
      </c>
      <c r="H160" s="36">
        <v>0</v>
      </c>
      <c r="I160" s="36">
        <v>0</v>
      </c>
      <c r="J160" s="36">
        <v>0</v>
      </c>
      <c r="K160" s="36">
        <v>0</v>
      </c>
      <c r="L160" s="36">
        <v>0</v>
      </c>
      <c r="M160" s="36">
        <v>0</v>
      </c>
      <c r="N160" s="36">
        <v>0</v>
      </c>
      <c r="O160" s="36">
        <v>0</v>
      </c>
      <c r="P160" s="31"/>
      <c r="Q160" s="31"/>
      <c r="R160" s="31"/>
    </row>
    <row r="161" spans="1:18" ht="15.75" x14ac:dyDescent="0.25">
      <c r="A161" s="30">
        <v>109</v>
      </c>
      <c r="B161" s="45" t="s">
        <v>107</v>
      </c>
      <c r="C161" s="36">
        <v>0</v>
      </c>
      <c r="D161" s="36">
        <v>0</v>
      </c>
      <c r="E161" s="36">
        <v>0</v>
      </c>
      <c r="F161" s="36">
        <v>0</v>
      </c>
      <c r="G161" s="36">
        <v>0</v>
      </c>
      <c r="H161" s="36">
        <v>0</v>
      </c>
      <c r="I161" s="36">
        <v>0</v>
      </c>
      <c r="J161" s="36">
        <v>0</v>
      </c>
      <c r="K161" s="36">
        <v>0</v>
      </c>
      <c r="L161" s="36">
        <v>0</v>
      </c>
      <c r="M161" s="36">
        <v>0</v>
      </c>
      <c r="N161" s="36">
        <v>0</v>
      </c>
      <c r="O161" s="36">
        <v>0</v>
      </c>
      <c r="P161" s="31"/>
      <c r="Q161" s="31"/>
      <c r="R161" s="31"/>
    </row>
    <row r="162" spans="1:18" ht="15.75" x14ac:dyDescent="0.25">
      <c r="A162" s="30">
        <v>109</v>
      </c>
      <c r="B162" s="45" t="s">
        <v>109</v>
      </c>
      <c r="C162" s="36">
        <v>0</v>
      </c>
      <c r="D162" s="36">
        <v>0</v>
      </c>
      <c r="E162" s="36">
        <v>0</v>
      </c>
      <c r="F162" s="36">
        <v>0</v>
      </c>
      <c r="G162" s="36">
        <v>0</v>
      </c>
      <c r="H162" s="36">
        <v>0</v>
      </c>
      <c r="I162" s="36">
        <v>0</v>
      </c>
      <c r="J162" s="36">
        <v>0</v>
      </c>
      <c r="K162" s="36">
        <v>0</v>
      </c>
      <c r="L162" s="36">
        <v>0</v>
      </c>
      <c r="M162" s="36">
        <v>0</v>
      </c>
      <c r="N162" s="36">
        <v>0</v>
      </c>
      <c r="O162" s="36">
        <v>0</v>
      </c>
      <c r="P162" s="31"/>
      <c r="Q162" s="31"/>
      <c r="R162" s="31"/>
    </row>
    <row r="163" spans="1:18" ht="15.75" x14ac:dyDescent="0.25">
      <c r="A163" s="30">
        <v>109</v>
      </c>
      <c r="B163" s="45" t="s">
        <v>111</v>
      </c>
      <c r="C163" s="36">
        <v>0</v>
      </c>
      <c r="D163" s="36">
        <v>0</v>
      </c>
      <c r="E163" s="36">
        <v>0</v>
      </c>
      <c r="F163" s="36">
        <v>0</v>
      </c>
      <c r="G163" s="36">
        <v>0</v>
      </c>
      <c r="H163" s="36">
        <v>0</v>
      </c>
      <c r="I163" s="36">
        <v>0</v>
      </c>
      <c r="J163" s="36">
        <v>0</v>
      </c>
      <c r="K163" s="36">
        <v>0</v>
      </c>
      <c r="L163" s="36">
        <v>0</v>
      </c>
      <c r="M163" s="36">
        <v>0</v>
      </c>
      <c r="N163" s="36">
        <v>0</v>
      </c>
      <c r="O163" s="36">
        <v>0</v>
      </c>
      <c r="P163" s="31"/>
      <c r="Q163" s="31"/>
      <c r="R163" s="31"/>
    </row>
    <row r="164" spans="1:18" ht="15.75" x14ac:dyDescent="0.25">
      <c r="A164" s="30">
        <v>109</v>
      </c>
      <c r="B164" s="45" t="s">
        <v>113</v>
      </c>
      <c r="C164" s="36">
        <v>0</v>
      </c>
      <c r="D164" s="36">
        <v>0</v>
      </c>
      <c r="E164" s="36">
        <v>0</v>
      </c>
      <c r="F164" s="36">
        <v>0</v>
      </c>
      <c r="G164" s="36">
        <v>0</v>
      </c>
      <c r="H164" s="36">
        <v>0</v>
      </c>
      <c r="I164" s="36">
        <v>0</v>
      </c>
      <c r="J164" s="36">
        <v>0</v>
      </c>
      <c r="K164" s="36">
        <v>0</v>
      </c>
      <c r="L164" s="36">
        <v>0</v>
      </c>
      <c r="M164" s="36">
        <v>0</v>
      </c>
      <c r="N164" s="36">
        <v>0</v>
      </c>
      <c r="O164" s="36">
        <v>0</v>
      </c>
      <c r="P164" s="31"/>
      <c r="Q164" s="31"/>
      <c r="R164" s="31"/>
    </row>
    <row r="165" spans="1:18" ht="15.75" x14ac:dyDescent="0.25">
      <c r="A165" s="30">
        <v>109</v>
      </c>
      <c r="B165" s="45" t="s">
        <v>115</v>
      </c>
      <c r="C165" s="36">
        <v>967.25</v>
      </c>
      <c r="D165" s="36">
        <v>967.25</v>
      </c>
      <c r="E165" s="36">
        <v>967.25</v>
      </c>
      <c r="F165" s="36">
        <v>967.25</v>
      </c>
      <c r="G165" s="36">
        <v>967.25</v>
      </c>
      <c r="H165" s="36">
        <v>967.25</v>
      </c>
      <c r="I165" s="36">
        <v>967.25</v>
      </c>
      <c r="J165" s="36">
        <v>967.25</v>
      </c>
      <c r="K165" s="36">
        <v>967.25</v>
      </c>
      <c r="L165" s="36">
        <v>967.25</v>
      </c>
      <c r="M165" s="36">
        <v>967.25</v>
      </c>
      <c r="N165" s="36">
        <v>967.25</v>
      </c>
      <c r="O165" s="36">
        <v>13674</v>
      </c>
      <c r="P165" s="31"/>
      <c r="Q165" s="31"/>
      <c r="R165" s="31"/>
    </row>
    <row r="166" spans="1:18" ht="15.75" x14ac:dyDescent="0.25">
      <c r="A166" s="30">
        <v>109</v>
      </c>
      <c r="B166" s="45" t="s">
        <v>117</v>
      </c>
      <c r="C166" s="36">
        <v>0</v>
      </c>
      <c r="D166" s="36">
        <v>0</v>
      </c>
      <c r="E166" s="36">
        <v>0</v>
      </c>
      <c r="F166" s="36">
        <v>0</v>
      </c>
      <c r="G166" s="36">
        <v>0</v>
      </c>
      <c r="H166" s="36">
        <v>0</v>
      </c>
      <c r="I166" s="36">
        <v>0</v>
      </c>
      <c r="J166" s="36">
        <v>0</v>
      </c>
      <c r="K166" s="36">
        <v>0</v>
      </c>
      <c r="L166" s="36">
        <v>0</v>
      </c>
      <c r="M166" s="36">
        <v>0</v>
      </c>
      <c r="N166" s="36">
        <v>0</v>
      </c>
      <c r="O166" s="36">
        <v>0</v>
      </c>
      <c r="P166" s="31"/>
      <c r="Q166" s="31"/>
      <c r="R166" s="31"/>
    </row>
    <row r="167" spans="1:18" ht="15.75" x14ac:dyDescent="0.25">
      <c r="A167" s="30">
        <v>109</v>
      </c>
      <c r="B167" s="45" t="s">
        <v>119</v>
      </c>
      <c r="C167" s="36">
        <v>0</v>
      </c>
      <c r="D167" s="36">
        <v>0</v>
      </c>
      <c r="E167" s="36">
        <v>0</v>
      </c>
      <c r="F167" s="36">
        <v>0</v>
      </c>
      <c r="G167" s="36">
        <v>0</v>
      </c>
      <c r="H167" s="36">
        <v>0</v>
      </c>
      <c r="I167" s="36">
        <v>0</v>
      </c>
      <c r="J167" s="36">
        <v>0</v>
      </c>
      <c r="K167" s="36">
        <v>0</v>
      </c>
      <c r="L167" s="36">
        <v>0</v>
      </c>
      <c r="M167" s="36">
        <v>0</v>
      </c>
      <c r="N167" s="36">
        <v>0</v>
      </c>
      <c r="O167" s="36">
        <v>0</v>
      </c>
      <c r="P167" s="31"/>
      <c r="Q167" s="31"/>
      <c r="R167" s="31"/>
    </row>
    <row r="168" spans="1:18" ht="15.75" x14ac:dyDescent="0.25">
      <c r="A168" s="30">
        <v>109</v>
      </c>
      <c r="B168" s="45" t="s">
        <v>121</v>
      </c>
      <c r="C168" s="36">
        <v>0</v>
      </c>
      <c r="D168" s="36">
        <v>0</v>
      </c>
      <c r="E168" s="36">
        <v>0</v>
      </c>
      <c r="F168" s="36">
        <v>0</v>
      </c>
      <c r="G168" s="36">
        <v>0</v>
      </c>
      <c r="H168" s="36">
        <v>0</v>
      </c>
      <c r="I168" s="36">
        <v>0</v>
      </c>
      <c r="J168" s="36">
        <v>0</v>
      </c>
      <c r="K168" s="36">
        <v>0</v>
      </c>
      <c r="L168" s="36">
        <v>0</v>
      </c>
      <c r="M168" s="36">
        <v>0</v>
      </c>
      <c r="N168" s="36">
        <v>0</v>
      </c>
      <c r="O168" s="36">
        <v>0</v>
      </c>
      <c r="P168" s="31"/>
      <c r="Q168" s="31"/>
      <c r="R168" s="31"/>
    </row>
    <row r="169" spans="1:18" ht="15.75" x14ac:dyDescent="0.25">
      <c r="A169" s="30">
        <v>109</v>
      </c>
      <c r="B169" s="45" t="s">
        <v>123</v>
      </c>
      <c r="C169" s="36">
        <v>0</v>
      </c>
      <c r="D169" s="36">
        <v>0</v>
      </c>
      <c r="E169" s="36">
        <v>0</v>
      </c>
      <c r="F169" s="36">
        <v>0</v>
      </c>
      <c r="G169" s="36">
        <v>0</v>
      </c>
      <c r="H169" s="36">
        <v>0</v>
      </c>
      <c r="I169" s="36">
        <v>0</v>
      </c>
      <c r="J169" s="36">
        <v>0</v>
      </c>
      <c r="K169" s="36">
        <v>0</v>
      </c>
      <c r="L169" s="36">
        <v>0</v>
      </c>
      <c r="M169" s="36">
        <v>0</v>
      </c>
      <c r="N169" s="36">
        <v>0</v>
      </c>
      <c r="O169" s="36">
        <v>0</v>
      </c>
      <c r="P169" s="31"/>
      <c r="Q169" s="31"/>
      <c r="R169" s="31"/>
    </row>
    <row r="170" spans="1:18" ht="15.75" x14ac:dyDescent="0.25">
      <c r="A170" s="30">
        <v>109</v>
      </c>
      <c r="B170" s="45" t="s">
        <v>125</v>
      </c>
      <c r="C170" s="36">
        <v>2285.8935250673076</v>
      </c>
      <c r="D170" s="36">
        <v>2828.6891792980773</v>
      </c>
      <c r="E170" s="36">
        <v>3369.3453932403863</v>
      </c>
      <c r="F170" s="36">
        <v>3909.6053161730788</v>
      </c>
      <c r="G170" s="36">
        <v>4449.1928866538474</v>
      </c>
      <c r="H170" s="36">
        <v>4985.9012640576948</v>
      </c>
      <c r="I170" s="36">
        <v>5517.9069785769261</v>
      </c>
      <c r="J170" s="36">
        <v>6049.1918181442334</v>
      </c>
      <c r="K170" s="36">
        <v>6580.4071040096187</v>
      </c>
      <c r="L170" s="36">
        <v>7110.2501936730787</v>
      </c>
      <c r="M170" s="36">
        <v>7639.094193576926</v>
      </c>
      <c r="N170" s="36">
        <v>8165.2002611730795</v>
      </c>
      <c r="O170" s="36">
        <v>71113.12252143267</v>
      </c>
      <c r="P170" s="31"/>
      <c r="Q170" s="31"/>
      <c r="R170" s="31"/>
    </row>
    <row r="171" spans="1:18" ht="15.75" x14ac:dyDescent="0.25">
      <c r="A171" s="30">
        <v>109</v>
      </c>
      <c r="B171" s="45" t="s">
        <v>127</v>
      </c>
      <c r="C171" s="36">
        <v>1001.23445</v>
      </c>
      <c r="D171" s="36">
        <v>1001.23445</v>
      </c>
      <c r="E171" s="36">
        <v>1001.23445</v>
      </c>
      <c r="F171" s="36">
        <v>1001.23445</v>
      </c>
      <c r="G171" s="36">
        <v>1001.23445</v>
      </c>
      <c r="H171" s="36">
        <v>1001.23445</v>
      </c>
      <c r="I171" s="36">
        <v>1001.23445</v>
      </c>
      <c r="J171" s="36">
        <v>1001.23445</v>
      </c>
      <c r="K171" s="36">
        <v>1001.23445</v>
      </c>
      <c r="L171" s="36">
        <v>1001.23445</v>
      </c>
      <c r="M171" s="36">
        <v>1001.23445</v>
      </c>
      <c r="N171" s="36">
        <v>1001.23445</v>
      </c>
      <c r="O171" s="36">
        <v>15406.666799999999</v>
      </c>
      <c r="P171" s="31"/>
      <c r="Q171" s="31"/>
      <c r="R171" s="31"/>
    </row>
    <row r="172" spans="1:18" ht="15.75" x14ac:dyDescent="0.25">
      <c r="A172" s="30">
        <v>109</v>
      </c>
      <c r="B172" s="45" t="s">
        <v>129</v>
      </c>
      <c r="C172" s="36">
        <v>93.631666666666646</v>
      </c>
      <c r="D172" s="36">
        <v>93.631666666666646</v>
      </c>
      <c r="E172" s="36">
        <v>93.631666666666646</v>
      </c>
      <c r="F172" s="36">
        <v>93.631666666666646</v>
      </c>
      <c r="G172" s="36">
        <v>93.631666666666646</v>
      </c>
      <c r="H172" s="36">
        <v>93.631666666666646</v>
      </c>
      <c r="I172" s="36">
        <v>93.631666666666646</v>
      </c>
      <c r="J172" s="36">
        <v>93.631666666666646</v>
      </c>
      <c r="K172" s="36">
        <v>93.631666666666646</v>
      </c>
      <c r="L172" s="36">
        <v>93.631666666666646</v>
      </c>
      <c r="M172" s="36">
        <v>93.631666666666646</v>
      </c>
      <c r="N172" s="36">
        <v>93.631666666666646</v>
      </c>
      <c r="O172" s="36">
        <v>1183.9400000000005</v>
      </c>
      <c r="P172" s="31"/>
      <c r="Q172" s="31"/>
      <c r="R172" s="31"/>
    </row>
    <row r="173" spans="1:18" ht="15" x14ac:dyDescent="0.25">
      <c r="A173" s="53"/>
      <c r="B173" s="53"/>
      <c r="C173" s="35"/>
      <c r="D173" s="35"/>
      <c r="E173" s="35"/>
      <c r="F173" s="35"/>
      <c r="G173" s="35"/>
      <c r="H173" s="35"/>
      <c r="I173" s="35"/>
      <c r="J173" s="35"/>
      <c r="K173" s="35"/>
      <c r="L173" s="35"/>
      <c r="M173" s="35"/>
      <c r="N173" s="35"/>
      <c r="O173" s="35"/>
      <c r="P173" s="31"/>
      <c r="Q173" s="31"/>
      <c r="R173" s="31"/>
    </row>
    <row r="174" spans="1:18" ht="15.75" x14ac:dyDescent="0.25">
      <c r="A174" s="30">
        <v>108</v>
      </c>
      <c r="B174" s="45" t="s">
        <v>85</v>
      </c>
      <c r="C174" s="35">
        <v>28.5</v>
      </c>
      <c r="D174" s="35">
        <v>28.5</v>
      </c>
      <c r="E174" s="35">
        <v>28.5</v>
      </c>
      <c r="F174" s="35">
        <v>28.5</v>
      </c>
      <c r="G174" s="35">
        <v>28.5</v>
      </c>
      <c r="H174" s="35">
        <v>27.5</v>
      </c>
      <c r="I174" s="35">
        <v>27.5</v>
      </c>
      <c r="J174" s="35">
        <v>27.5</v>
      </c>
      <c r="K174" s="35">
        <v>27.5</v>
      </c>
      <c r="L174" s="35">
        <v>27.5</v>
      </c>
      <c r="M174" s="35">
        <v>27.5</v>
      </c>
      <c r="N174" s="35">
        <v>27.5</v>
      </c>
      <c r="O174" s="35">
        <v>28.5</v>
      </c>
      <c r="P174" s="31"/>
      <c r="Q174" s="31"/>
      <c r="R174" s="31"/>
    </row>
    <row r="175" spans="1:18" ht="15.75" x14ac:dyDescent="0.25">
      <c r="A175" s="30">
        <v>108</v>
      </c>
      <c r="B175" s="45" t="s">
        <v>87</v>
      </c>
      <c r="C175" s="36">
        <v>51392</v>
      </c>
      <c r="D175" s="36">
        <v>77744</v>
      </c>
      <c r="E175" s="36">
        <v>103994</v>
      </c>
      <c r="F175" s="36">
        <v>130220</v>
      </c>
      <c r="G175" s="36">
        <v>156412</v>
      </c>
      <c r="H175" s="36">
        <v>177202</v>
      </c>
      <c r="I175" s="36">
        <v>202293</v>
      </c>
      <c r="J175" s="36">
        <v>227351</v>
      </c>
      <c r="K175" s="36">
        <v>252402</v>
      </c>
      <c r="L175" s="36">
        <v>277391</v>
      </c>
      <c r="M175" s="36">
        <v>302329</v>
      </c>
      <c r="N175" s="36">
        <v>327089</v>
      </c>
      <c r="O175" s="36">
        <v>3153511</v>
      </c>
      <c r="P175" s="31"/>
      <c r="Q175" s="31"/>
      <c r="R175" s="31"/>
    </row>
    <row r="176" spans="1:18" ht="15.75" x14ac:dyDescent="0.25">
      <c r="A176" s="30">
        <v>108</v>
      </c>
      <c r="B176" s="45" t="s">
        <v>89</v>
      </c>
      <c r="C176" s="36">
        <v>11267.696</v>
      </c>
      <c r="D176" s="36">
        <v>17045.372000000003</v>
      </c>
      <c r="E176" s="36">
        <v>22800.684499999999</v>
      </c>
      <c r="F176" s="36">
        <v>28550.734999999993</v>
      </c>
      <c r="G176" s="36">
        <v>33997.236250000002</v>
      </c>
      <c r="H176" s="36">
        <v>36557.554500000006</v>
      </c>
      <c r="I176" s="36">
        <v>39907.202999999994</v>
      </c>
      <c r="J176" s="36">
        <v>42453.292500000003</v>
      </c>
      <c r="K176" s="36">
        <v>42811.207499999975</v>
      </c>
      <c r="L176" s="36">
        <v>42812.587499999972</v>
      </c>
      <c r="M176" s="36">
        <v>42812.587499999972</v>
      </c>
      <c r="N176" s="36">
        <v>42812.587499999972</v>
      </c>
      <c r="O176" s="36">
        <v>556934.87949999992</v>
      </c>
      <c r="P176" s="31"/>
      <c r="Q176" s="31"/>
      <c r="R176" s="31"/>
    </row>
    <row r="177" spans="1:18" ht="15.75" x14ac:dyDescent="0.25">
      <c r="A177" s="30">
        <v>108</v>
      </c>
      <c r="B177" s="45" t="s">
        <v>91</v>
      </c>
      <c r="C177" s="36">
        <v>2024.1346153846152</v>
      </c>
      <c r="D177" s="36">
        <v>3066.6923076923076</v>
      </c>
      <c r="E177" s="36">
        <v>4105.1538461538466</v>
      </c>
      <c r="F177" s="36">
        <v>5142.6923076923076</v>
      </c>
      <c r="G177" s="36">
        <v>6178.9038461538466</v>
      </c>
      <c r="H177" s="36">
        <v>6906.75</v>
      </c>
      <c r="I177" s="36">
        <v>7886.0192307692314</v>
      </c>
      <c r="J177" s="36">
        <v>8863.961538461539</v>
      </c>
      <c r="K177" s="36">
        <v>9841.6730769230762</v>
      </c>
      <c r="L177" s="36">
        <v>10816.961538461539</v>
      </c>
      <c r="M177" s="36">
        <v>11790.230769230771</v>
      </c>
      <c r="N177" s="36">
        <v>12756.634615384615</v>
      </c>
      <c r="O177" s="36">
        <v>104642.76923076922</v>
      </c>
      <c r="P177" s="31"/>
      <c r="Q177" s="31"/>
      <c r="R177" s="31"/>
    </row>
    <row r="178" spans="1:18" ht="15.75" x14ac:dyDescent="0.25">
      <c r="A178" s="30">
        <v>108</v>
      </c>
      <c r="B178" s="45" t="s">
        <v>93</v>
      </c>
      <c r="C178" s="36">
        <v>1608.0625</v>
      </c>
      <c r="D178" s="36">
        <v>2436.3166666666671</v>
      </c>
      <c r="E178" s="36">
        <v>3261.3166666666671</v>
      </c>
      <c r="F178" s="36">
        <v>4085.5833333333344</v>
      </c>
      <c r="G178" s="36">
        <v>4908.7958333333345</v>
      </c>
      <c r="H178" s="36">
        <v>5487.0291666666672</v>
      </c>
      <c r="I178" s="36">
        <v>6265.0041666666657</v>
      </c>
      <c r="J178" s="36">
        <v>7041.9250000000002</v>
      </c>
      <c r="K178" s="36">
        <v>7818.6625000000004</v>
      </c>
      <c r="L178" s="36">
        <v>8593.4750000000004</v>
      </c>
      <c r="M178" s="36">
        <v>9366.6833333333343</v>
      </c>
      <c r="N178" s="36">
        <v>10134.437500000002</v>
      </c>
      <c r="O178" s="36">
        <v>83132.866666666698</v>
      </c>
      <c r="P178" s="31"/>
      <c r="Q178" s="31"/>
      <c r="R178" s="31"/>
    </row>
    <row r="179" spans="1:18" ht="15.75" x14ac:dyDescent="0.25">
      <c r="A179" s="30">
        <v>108</v>
      </c>
      <c r="B179" s="45" t="s">
        <v>95</v>
      </c>
      <c r="C179" s="36">
        <v>425</v>
      </c>
      <c r="D179" s="36">
        <v>425</v>
      </c>
      <c r="E179" s="36">
        <v>425</v>
      </c>
      <c r="F179" s="36">
        <v>425</v>
      </c>
      <c r="G179" s="36">
        <v>425</v>
      </c>
      <c r="H179" s="36">
        <v>425</v>
      </c>
      <c r="I179" s="36">
        <v>425</v>
      </c>
      <c r="J179" s="36">
        <v>425</v>
      </c>
      <c r="K179" s="36">
        <v>425</v>
      </c>
      <c r="L179" s="36">
        <v>425</v>
      </c>
      <c r="M179" s="36">
        <v>425</v>
      </c>
      <c r="N179" s="36">
        <v>425</v>
      </c>
      <c r="O179" s="36">
        <v>5100</v>
      </c>
      <c r="P179" s="31"/>
      <c r="Q179" s="31"/>
      <c r="R179" s="31"/>
    </row>
    <row r="180" spans="1:18" ht="15.75" x14ac:dyDescent="0.25">
      <c r="A180" s="30">
        <v>108</v>
      </c>
      <c r="B180" s="45" t="s">
        <v>97</v>
      </c>
      <c r="C180" s="36">
        <v>270</v>
      </c>
      <c r="D180" s="36">
        <v>270</v>
      </c>
      <c r="E180" s="36">
        <v>270</v>
      </c>
      <c r="F180" s="36">
        <v>270</v>
      </c>
      <c r="G180" s="36">
        <v>270</v>
      </c>
      <c r="H180" s="36">
        <v>270</v>
      </c>
      <c r="I180" s="36">
        <v>270</v>
      </c>
      <c r="J180" s="36">
        <v>270</v>
      </c>
      <c r="K180" s="36">
        <v>270</v>
      </c>
      <c r="L180" s="36">
        <v>270</v>
      </c>
      <c r="M180" s="36">
        <v>270</v>
      </c>
      <c r="N180" s="36">
        <v>270</v>
      </c>
      <c r="O180" s="36">
        <v>3600</v>
      </c>
      <c r="P180" s="31"/>
      <c r="Q180" s="31"/>
      <c r="R180" s="31"/>
    </row>
    <row r="181" spans="1:18" ht="15.75" x14ac:dyDescent="0.25">
      <c r="A181" s="30">
        <v>108</v>
      </c>
      <c r="B181" s="45" t="s">
        <v>99</v>
      </c>
      <c r="C181" s="36">
        <v>0</v>
      </c>
      <c r="D181" s="36">
        <v>0</v>
      </c>
      <c r="E181" s="36">
        <v>0</v>
      </c>
      <c r="F181" s="36">
        <v>0</v>
      </c>
      <c r="G181" s="36">
        <v>0</v>
      </c>
      <c r="H181" s="36">
        <v>0</v>
      </c>
      <c r="I181" s="36">
        <v>0</v>
      </c>
      <c r="J181" s="36">
        <v>0</v>
      </c>
      <c r="K181" s="36">
        <v>0</v>
      </c>
      <c r="L181" s="36">
        <v>0</v>
      </c>
      <c r="M181" s="36">
        <v>0</v>
      </c>
      <c r="N181" s="36">
        <v>0</v>
      </c>
      <c r="O181" s="36">
        <v>0</v>
      </c>
      <c r="P181" s="31"/>
      <c r="Q181" s="31"/>
      <c r="R181" s="31"/>
    </row>
    <row r="182" spans="1:18" ht="15.75" x14ac:dyDescent="0.25">
      <c r="A182" s="30">
        <v>108</v>
      </c>
      <c r="B182" s="45" t="s">
        <v>101</v>
      </c>
      <c r="C182" s="36">
        <v>1870.1399999999999</v>
      </c>
      <c r="D182" s="36">
        <v>1870.1399999999999</v>
      </c>
      <c r="E182" s="36">
        <v>1870.1399999999999</v>
      </c>
      <c r="F182" s="36">
        <v>1870.1399999999999</v>
      </c>
      <c r="G182" s="36">
        <v>1870.1399999999999</v>
      </c>
      <c r="H182" s="36">
        <v>1870.1399999999999</v>
      </c>
      <c r="I182" s="36">
        <v>1870.1399999999999</v>
      </c>
      <c r="J182" s="36">
        <v>1870.1399999999999</v>
      </c>
      <c r="K182" s="36">
        <v>1870.1399999999999</v>
      </c>
      <c r="L182" s="36">
        <v>1870.1399999999999</v>
      </c>
      <c r="M182" s="36">
        <v>1870.1399999999999</v>
      </c>
      <c r="N182" s="36">
        <v>1870.1399999999999</v>
      </c>
      <c r="O182" s="36">
        <v>29341.68</v>
      </c>
      <c r="P182" s="31"/>
      <c r="Q182" s="31"/>
      <c r="R182" s="31"/>
    </row>
    <row r="183" spans="1:18" ht="15.75" x14ac:dyDescent="0.25">
      <c r="A183" s="30">
        <v>108</v>
      </c>
      <c r="B183" s="45" t="s">
        <v>103</v>
      </c>
      <c r="C183" s="36">
        <v>4870</v>
      </c>
      <c r="D183" s="36">
        <v>4870</v>
      </c>
      <c r="E183" s="36">
        <v>4870</v>
      </c>
      <c r="F183" s="36">
        <v>4870</v>
      </c>
      <c r="G183" s="36">
        <v>4870</v>
      </c>
      <c r="H183" s="36">
        <v>4870</v>
      </c>
      <c r="I183" s="36">
        <v>4870</v>
      </c>
      <c r="J183" s="36">
        <v>4870</v>
      </c>
      <c r="K183" s="36">
        <v>4870</v>
      </c>
      <c r="L183" s="36">
        <v>4870</v>
      </c>
      <c r="M183" s="36">
        <v>4870</v>
      </c>
      <c r="N183" s="36">
        <v>4870</v>
      </c>
      <c r="O183" s="36">
        <v>58440</v>
      </c>
      <c r="P183" s="31"/>
      <c r="Q183" s="31"/>
      <c r="R183" s="31"/>
    </row>
    <row r="184" spans="1:18" ht="15.75" x14ac:dyDescent="0.25">
      <c r="A184" s="30">
        <v>108</v>
      </c>
      <c r="B184" s="45" t="s">
        <v>105</v>
      </c>
      <c r="C184" s="36">
        <v>0</v>
      </c>
      <c r="D184" s="36">
        <v>0</v>
      </c>
      <c r="E184" s="36">
        <v>0</v>
      </c>
      <c r="F184" s="36">
        <v>0</v>
      </c>
      <c r="G184" s="36">
        <v>0</v>
      </c>
      <c r="H184" s="36">
        <v>0</v>
      </c>
      <c r="I184" s="36">
        <v>0</v>
      </c>
      <c r="J184" s="36">
        <v>0</v>
      </c>
      <c r="K184" s="36">
        <v>0</v>
      </c>
      <c r="L184" s="36">
        <v>0</v>
      </c>
      <c r="M184" s="36">
        <v>0</v>
      </c>
      <c r="N184" s="36">
        <v>0</v>
      </c>
      <c r="O184" s="36">
        <v>0</v>
      </c>
      <c r="P184" s="31"/>
      <c r="Q184" s="31"/>
      <c r="R184" s="31"/>
    </row>
    <row r="185" spans="1:18" ht="15.75" x14ac:dyDescent="0.25">
      <c r="A185" s="30">
        <v>108</v>
      </c>
      <c r="B185" s="45" t="s">
        <v>107</v>
      </c>
      <c r="C185" s="36">
        <v>0</v>
      </c>
      <c r="D185" s="36">
        <v>0</v>
      </c>
      <c r="E185" s="36">
        <v>0</v>
      </c>
      <c r="F185" s="36">
        <v>0</v>
      </c>
      <c r="G185" s="36">
        <v>0</v>
      </c>
      <c r="H185" s="36">
        <v>0</v>
      </c>
      <c r="I185" s="36">
        <v>0</v>
      </c>
      <c r="J185" s="36">
        <v>0</v>
      </c>
      <c r="K185" s="36">
        <v>0</v>
      </c>
      <c r="L185" s="36">
        <v>0</v>
      </c>
      <c r="M185" s="36">
        <v>0</v>
      </c>
      <c r="N185" s="36">
        <v>0</v>
      </c>
      <c r="O185" s="36">
        <v>0</v>
      </c>
      <c r="P185" s="31"/>
      <c r="Q185" s="31"/>
      <c r="R185" s="31"/>
    </row>
    <row r="186" spans="1:18" ht="15.75" x14ac:dyDescent="0.25">
      <c r="A186" s="30">
        <v>108</v>
      </c>
      <c r="B186" s="45" t="s">
        <v>109</v>
      </c>
      <c r="C186" s="36">
        <v>0</v>
      </c>
      <c r="D186" s="36">
        <v>0</v>
      </c>
      <c r="E186" s="36">
        <v>0</v>
      </c>
      <c r="F186" s="36">
        <v>0</v>
      </c>
      <c r="G186" s="36">
        <v>0</v>
      </c>
      <c r="H186" s="36">
        <v>0</v>
      </c>
      <c r="I186" s="36">
        <v>0</v>
      </c>
      <c r="J186" s="36">
        <v>0</v>
      </c>
      <c r="K186" s="36">
        <v>0</v>
      </c>
      <c r="L186" s="36">
        <v>0</v>
      </c>
      <c r="M186" s="36">
        <v>0</v>
      </c>
      <c r="N186" s="36">
        <v>0</v>
      </c>
      <c r="O186" s="36">
        <v>0</v>
      </c>
      <c r="P186" s="31"/>
      <c r="Q186" s="31"/>
      <c r="R186" s="31"/>
    </row>
    <row r="187" spans="1:18" ht="15.75" x14ac:dyDescent="0.25">
      <c r="A187" s="30">
        <v>108</v>
      </c>
      <c r="B187" s="45" t="s">
        <v>111</v>
      </c>
      <c r="C187" s="36">
        <v>0</v>
      </c>
      <c r="D187" s="36">
        <v>0</v>
      </c>
      <c r="E187" s="36">
        <v>0</v>
      </c>
      <c r="F187" s="36">
        <v>0</v>
      </c>
      <c r="G187" s="36">
        <v>0</v>
      </c>
      <c r="H187" s="36">
        <v>0</v>
      </c>
      <c r="I187" s="36">
        <v>0</v>
      </c>
      <c r="J187" s="36">
        <v>0</v>
      </c>
      <c r="K187" s="36">
        <v>0</v>
      </c>
      <c r="L187" s="36">
        <v>0</v>
      </c>
      <c r="M187" s="36">
        <v>0</v>
      </c>
      <c r="N187" s="36">
        <v>0</v>
      </c>
      <c r="O187" s="36">
        <v>0</v>
      </c>
      <c r="P187" s="31"/>
      <c r="Q187" s="31"/>
      <c r="R187" s="31"/>
    </row>
    <row r="188" spans="1:18" ht="15.75" x14ac:dyDescent="0.25">
      <c r="A188" s="30">
        <v>108</v>
      </c>
      <c r="B188" s="45" t="s">
        <v>113</v>
      </c>
      <c r="C188" s="36">
        <v>0</v>
      </c>
      <c r="D188" s="36">
        <v>0</v>
      </c>
      <c r="E188" s="36">
        <v>0</v>
      </c>
      <c r="F188" s="36">
        <v>0</v>
      </c>
      <c r="G188" s="36">
        <v>0</v>
      </c>
      <c r="H188" s="36">
        <v>0</v>
      </c>
      <c r="I188" s="36">
        <v>0</v>
      </c>
      <c r="J188" s="36">
        <v>0</v>
      </c>
      <c r="K188" s="36">
        <v>0</v>
      </c>
      <c r="L188" s="36">
        <v>0</v>
      </c>
      <c r="M188" s="36">
        <v>0</v>
      </c>
      <c r="N188" s="36">
        <v>0</v>
      </c>
      <c r="O188" s="36">
        <v>0</v>
      </c>
      <c r="P188" s="31"/>
      <c r="Q188" s="31"/>
      <c r="R188" s="31"/>
    </row>
    <row r="189" spans="1:18" ht="15.75" x14ac:dyDescent="0.25">
      <c r="A189" s="30">
        <v>108</v>
      </c>
      <c r="B189" s="45" t="s">
        <v>115</v>
      </c>
      <c r="C189" s="36">
        <v>755.25</v>
      </c>
      <c r="D189" s="36">
        <v>755.25</v>
      </c>
      <c r="E189" s="36">
        <v>755.25</v>
      </c>
      <c r="F189" s="36">
        <v>755.25</v>
      </c>
      <c r="G189" s="36">
        <v>755.25</v>
      </c>
      <c r="H189" s="36">
        <v>728.75</v>
      </c>
      <c r="I189" s="36">
        <v>728.75</v>
      </c>
      <c r="J189" s="36">
        <v>728.75</v>
      </c>
      <c r="K189" s="36">
        <v>728.75</v>
      </c>
      <c r="L189" s="36">
        <v>728.75</v>
      </c>
      <c r="M189" s="36">
        <v>728.75</v>
      </c>
      <c r="N189" s="36">
        <v>728.75</v>
      </c>
      <c r="O189" s="36">
        <v>10944.5</v>
      </c>
      <c r="P189" s="31"/>
      <c r="Q189" s="31"/>
      <c r="R189" s="31"/>
    </row>
    <row r="190" spans="1:18" ht="15.75" x14ac:dyDescent="0.25">
      <c r="A190" s="30">
        <v>108</v>
      </c>
      <c r="B190" s="45" t="s">
        <v>117</v>
      </c>
      <c r="C190" s="36">
        <v>0</v>
      </c>
      <c r="D190" s="36">
        <v>0</v>
      </c>
      <c r="E190" s="36">
        <v>0</v>
      </c>
      <c r="F190" s="36">
        <v>0</v>
      </c>
      <c r="G190" s="36">
        <v>0</v>
      </c>
      <c r="H190" s="36">
        <v>0</v>
      </c>
      <c r="I190" s="36">
        <v>0</v>
      </c>
      <c r="J190" s="36">
        <v>0</v>
      </c>
      <c r="K190" s="36">
        <v>0</v>
      </c>
      <c r="L190" s="36">
        <v>0</v>
      </c>
      <c r="M190" s="36">
        <v>0</v>
      </c>
      <c r="N190" s="36">
        <v>0</v>
      </c>
      <c r="O190" s="36">
        <v>0</v>
      </c>
      <c r="P190" s="31"/>
      <c r="Q190" s="31"/>
      <c r="R190" s="31"/>
    </row>
    <row r="191" spans="1:18" ht="15.75" x14ac:dyDescent="0.25">
      <c r="A191" s="30">
        <v>108</v>
      </c>
      <c r="B191" s="45" t="s">
        <v>119</v>
      </c>
      <c r="C191" s="36">
        <v>0</v>
      </c>
      <c r="D191" s="36">
        <v>0</v>
      </c>
      <c r="E191" s="36">
        <v>0</v>
      </c>
      <c r="F191" s="36">
        <v>0</v>
      </c>
      <c r="G191" s="36">
        <v>0</v>
      </c>
      <c r="H191" s="36">
        <v>0</v>
      </c>
      <c r="I191" s="36">
        <v>0</v>
      </c>
      <c r="J191" s="36">
        <v>0</v>
      </c>
      <c r="K191" s="36">
        <v>0</v>
      </c>
      <c r="L191" s="36">
        <v>0</v>
      </c>
      <c r="M191" s="36">
        <v>0</v>
      </c>
      <c r="N191" s="36">
        <v>0</v>
      </c>
      <c r="O191" s="36">
        <v>0</v>
      </c>
      <c r="P191" s="31"/>
      <c r="Q191" s="31"/>
      <c r="R191" s="31"/>
    </row>
    <row r="192" spans="1:18" ht="15.75" x14ac:dyDescent="0.25">
      <c r="A192" s="30">
        <v>108</v>
      </c>
      <c r="B192" s="45" t="s">
        <v>121</v>
      </c>
      <c r="C192" s="36">
        <v>0</v>
      </c>
      <c r="D192" s="36">
        <v>0</v>
      </c>
      <c r="E192" s="36">
        <v>0</v>
      </c>
      <c r="F192" s="36">
        <v>0</v>
      </c>
      <c r="G192" s="36">
        <v>0</v>
      </c>
      <c r="H192" s="36">
        <v>0</v>
      </c>
      <c r="I192" s="36">
        <v>0</v>
      </c>
      <c r="J192" s="36">
        <v>0</v>
      </c>
      <c r="K192" s="36">
        <v>0</v>
      </c>
      <c r="L192" s="36">
        <v>0</v>
      </c>
      <c r="M192" s="36">
        <v>0</v>
      </c>
      <c r="N192" s="36">
        <v>0</v>
      </c>
      <c r="O192" s="36">
        <v>0</v>
      </c>
      <c r="P192" s="31"/>
      <c r="Q192" s="31"/>
      <c r="R192" s="31"/>
    </row>
    <row r="193" spans="1:18" ht="15.75" x14ac:dyDescent="0.25">
      <c r="A193" s="30">
        <v>108</v>
      </c>
      <c r="B193" s="45" t="s">
        <v>123</v>
      </c>
      <c r="C193" s="36">
        <v>0</v>
      </c>
      <c r="D193" s="36">
        <v>0</v>
      </c>
      <c r="E193" s="36">
        <v>0</v>
      </c>
      <c r="F193" s="36">
        <v>0</v>
      </c>
      <c r="G193" s="36">
        <v>0</v>
      </c>
      <c r="H193" s="36">
        <v>0</v>
      </c>
      <c r="I193" s="36">
        <v>0</v>
      </c>
      <c r="J193" s="36">
        <v>0</v>
      </c>
      <c r="K193" s="36">
        <v>0</v>
      </c>
      <c r="L193" s="36">
        <v>0</v>
      </c>
      <c r="M193" s="36">
        <v>0</v>
      </c>
      <c r="N193" s="36">
        <v>0</v>
      </c>
      <c r="O193" s="36">
        <v>0</v>
      </c>
      <c r="P193" s="31"/>
      <c r="Q193" s="31"/>
      <c r="R193" s="31"/>
    </row>
    <row r="194" spans="1:18" ht="15.75" x14ac:dyDescent="0.25">
      <c r="A194" s="30">
        <v>108</v>
      </c>
      <c r="B194" s="45" t="s">
        <v>125</v>
      </c>
      <c r="C194" s="36">
        <v>2647.6683844903851</v>
      </c>
      <c r="D194" s="36">
        <v>3066.6367003076934</v>
      </c>
      <c r="E194" s="36">
        <v>3483.9589118461545</v>
      </c>
      <c r="F194" s="36">
        <v>3900.9101703076926</v>
      </c>
      <c r="G194" s="36">
        <v>4317.3281837211562</v>
      </c>
      <c r="H194" s="36">
        <v>4603.8900098750019</v>
      </c>
      <c r="I194" s="36">
        <v>4997.42485535577</v>
      </c>
      <c r="J194" s="36">
        <v>5390.4264557884644</v>
      </c>
      <c r="K194" s="36">
        <v>5783.3353179519245</v>
      </c>
      <c r="L194" s="36">
        <v>6175.2704282884633</v>
      </c>
      <c r="M194" s="36">
        <v>6566.39407876923</v>
      </c>
      <c r="N194" s="36">
        <v>6954.7587657403883</v>
      </c>
      <c r="O194" s="36">
        <v>66110.446670230769</v>
      </c>
      <c r="P194" s="31"/>
      <c r="Q194" s="31"/>
      <c r="R194" s="31"/>
    </row>
    <row r="195" spans="1:18" ht="15.75" x14ac:dyDescent="0.25">
      <c r="A195" s="30">
        <v>108</v>
      </c>
      <c r="B195" s="45" t="s">
        <v>127</v>
      </c>
      <c r="C195" s="36">
        <v>939.48445000000004</v>
      </c>
      <c r="D195" s="36">
        <v>939.48445000000004</v>
      </c>
      <c r="E195" s="36">
        <v>939.48445000000004</v>
      </c>
      <c r="F195" s="36">
        <v>939.48445000000004</v>
      </c>
      <c r="G195" s="36">
        <v>939.48445000000004</v>
      </c>
      <c r="H195" s="36">
        <v>939.48445000000004</v>
      </c>
      <c r="I195" s="36">
        <v>939.48445000000004</v>
      </c>
      <c r="J195" s="36">
        <v>939.48445000000004</v>
      </c>
      <c r="K195" s="36">
        <v>939.48445000000004</v>
      </c>
      <c r="L195" s="36">
        <v>939.48445000000004</v>
      </c>
      <c r="M195" s="36">
        <v>939.48445000000004</v>
      </c>
      <c r="N195" s="36">
        <v>939.48445000000004</v>
      </c>
      <c r="O195" s="36">
        <v>14665.666799999999</v>
      </c>
      <c r="P195" s="31"/>
      <c r="Q195" s="31"/>
      <c r="R195" s="31"/>
    </row>
    <row r="196" spans="1:18" ht="15.75" x14ac:dyDescent="0.25">
      <c r="A196" s="30">
        <v>108</v>
      </c>
      <c r="B196" s="45" t="s">
        <v>129</v>
      </c>
      <c r="C196" s="36">
        <v>67.729999999999976</v>
      </c>
      <c r="D196" s="36">
        <v>67.729999999999976</v>
      </c>
      <c r="E196" s="36">
        <v>67.729999999999976</v>
      </c>
      <c r="F196" s="36">
        <v>67.729999999999976</v>
      </c>
      <c r="G196" s="36">
        <v>67.729999999999976</v>
      </c>
      <c r="H196" s="36">
        <v>67.729999999999976</v>
      </c>
      <c r="I196" s="36">
        <v>67.729999999999976</v>
      </c>
      <c r="J196" s="36">
        <v>67.729999999999976</v>
      </c>
      <c r="K196" s="36">
        <v>67.729999999999976</v>
      </c>
      <c r="L196" s="36">
        <v>67.729999999999976</v>
      </c>
      <c r="M196" s="36">
        <v>67.729999999999976</v>
      </c>
      <c r="N196" s="36">
        <v>67.729999999999976</v>
      </c>
      <c r="O196" s="36">
        <v>873.11999999999966</v>
      </c>
      <c r="P196" s="31"/>
      <c r="Q196" s="31"/>
      <c r="R196" s="31"/>
    </row>
    <row r="197" spans="1:18" ht="15" x14ac:dyDescent="0.25">
      <c r="A197" s="53"/>
      <c r="B197" s="53"/>
      <c r="C197" s="35"/>
      <c r="D197" s="35"/>
      <c r="E197" s="35"/>
      <c r="F197" s="35"/>
      <c r="G197" s="35"/>
      <c r="H197" s="35"/>
      <c r="I197" s="35"/>
      <c r="J197" s="35"/>
      <c r="K197" s="35"/>
      <c r="L197" s="35"/>
      <c r="M197" s="35"/>
      <c r="N197" s="35"/>
      <c r="O197" s="35"/>
      <c r="P197" s="31"/>
      <c r="Q197" s="31"/>
      <c r="R197" s="31"/>
    </row>
    <row r="198" spans="1:18" ht="15.75" x14ac:dyDescent="0.25">
      <c r="A198" s="30">
        <v>101</v>
      </c>
      <c r="B198" s="45" t="s">
        <v>85</v>
      </c>
      <c r="C198" s="35">
        <v>24.92307692307692</v>
      </c>
      <c r="D198" s="35">
        <v>24.92307692307692</v>
      </c>
      <c r="E198" s="35">
        <v>24.92307692307692</v>
      </c>
      <c r="F198" s="35">
        <v>24.92307692307692</v>
      </c>
      <c r="G198" s="35">
        <v>24.92307692307692</v>
      </c>
      <c r="H198" s="35">
        <v>24.92307692307692</v>
      </c>
      <c r="I198" s="35">
        <v>24.92307692307692</v>
      </c>
      <c r="J198" s="35">
        <v>24.92307692307692</v>
      </c>
      <c r="K198" s="35">
        <v>24.92307692307692</v>
      </c>
      <c r="L198" s="35">
        <v>24.92307692307692</v>
      </c>
      <c r="M198" s="35">
        <v>24.92307692307692</v>
      </c>
      <c r="N198" s="35">
        <v>24.92307692307692</v>
      </c>
      <c r="O198" s="35">
        <v>24.92307692307692</v>
      </c>
      <c r="P198" s="31"/>
      <c r="Q198" s="31"/>
      <c r="R198" s="31"/>
    </row>
    <row r="199" spans="1:18" ht="15.75" x14ac:dyDescent="0.25">
      <c r="A199" s="30">
        <v>101</v>
      </c>
      <c r="B199" s="45" t="s">
        <v>87</v>
      </c>
      <c r="C199" s="36">
        <v>38356</v>
      </c>
      <c r="D199" s="36">
        <v>58684</v>
      </c>
      <c r="E199" s="36">
        <v>78934</v>
      </c>
      <c r="F199" s="36">
        <v>99168</v>
      </c>
      <c r="G199" s="36">
        <v>119376</v>
      </c>
      <c r="H199" s="36">
        <v>139440</v>
      </c>
      <c r="I199" s="36">
        <v>159366</v>
      </c>
      <c r="J199" s="36">
        <v>179265</v>
      </c>
      <c r="K199" s="36">
        <v>199160</v>
      </c>
      <c r="L199" s="36">
        <v>219004</v>
      </c>
      <c r="M199" s="36">
        <v>238807</v>
      </c>
      <c r="N199" s="36">
        <v>258463</v>
      </c>
      <c r="O199" s="36">
        <v>1788023</v>
      </c>
      <c r="P199" s="31"/>
      <c r="Q199" s="31"/>
      <c r="R199" s="31"/>
    </row>
    <row r="200" spans="1:18" ht="15.75" x14ac:dyDescent="0.25">
      <c r="A200" s="30">
        <v>101</v>
      </c>
      <c r="B200" s="45" t="s">
        <v>89</v>
      </c>
      <c r="C200" s="36">
        <v>8409.5529999999999</v>
      </c>
      <c r="D200" s="36">
        <v>12866.467000000002</v>
      </c>
      <c r="E200" s="36">
        <v>17306.279500000004</v>
      </c>
      <c r="F200" s="36">
        <v>21742.583999999999</v>
      </c>
      <c r="G200" s="36">
        <v>25942.777750000001</v>
      </c>
      <c r="H200" s="36">
        <v>28860.221249999999</v>
      </c>
      <c r="I200" s="36">
        <v>31520.342249999998</v>
      </c>
      <c r="J200" s="36">
        <v>33599.484250000001</v>
      </c>
      <c r="K200" s="36">
        <v>33994.051249999982</v>
      </c>
      <c r="L200" s="36">
        <v>33998.231249999983</v>
      </c>
      <c r="M200" s="36">
        <v>33998.231249999983</v>
      </c>
      <c r="N200" s="36">
        <v>33998.231249999983</v>
      </c>
      <c r="O200" s="36">
        <v>316236.45400000003</v>
      </c>
      <c r="P200" s="31"/>
      <c r="Q200" s="31"/>
      <c r="R200" s="31"/>
    </row>
    <row r="201" spans="1:18" ht="15.75" x14ac:dyDescent="0.25">
      <c r="A201" s="30">
        <v>101</v>
      </c>
      <c r="B201" s="45" t="s">
        <v>91</v>
      </c>
      <c r="C201" s="36">
        <v>254.53846153846152</v>
      </c>
      <c r="D201" s="36">
        <v>384.80769230769232</v>
      </c>
      <c r="E201" s="36">
        <v>514.61538461538453</v>
      </c>
      <c r="F201" s="36">
        <v>644.30769230769238</v>
      </c>
      <c r="G201" s="36">
        <v>773.82692307692309</v>
      </c>
      <c r="H201" s="36">
        <v>902.30769230769215</v>
      </c>
      <c r="I201" s="36">
        <v>1030.0384615384614</v>
      </c>
      <c r="J201" s="36">
        <v>1157.5961538461538</v>
      </c>
      <c r="K201" s="36">
        <v>1285.0961538461538</v>
      </c>
      <c r="L201" s="36">
        <v>1412.25</v>
      </c>
      <c r="M201" s="36">
        <v>1539.1730769230771</v>
      </c>
      <c r="N201" s="36">
        <v>1665</v>
      </c>
      <c r="O201" s="36">
        <v>11563.557692307691</v>
      </c>
      <c r="P201" s="31"/>
      <c r="Q201" s="31"/>
      <c r="R201" s="31"/>
    </row>
    <row r="202" spans="1:18" ht="15.75" x14ac:dyDescent="0.25">
      <c r="A202" s="30">
        <v>101</v>
      </c>
      <c r="B202" s="45" t="s">
        <v>93</v>
      </c>
      <c r="C202" s="36">
        <v>202.21666666666667</v>
      </c>
      <c r="D202" s="36">
        <v>305.70833333333337</v>
      </c>
      <c r="E202" s="36">
        <v>408.83333333333337</v>
      </c>
      <c r="F202" s="36">
        <v>511.86666666666673</v>
      </c>
      <c r="G202" s="36">
        <v>614.76250000000005</v>
      </c>
      <c r="H202" s="36">
        <v>716.83333333333348</v>
      </c>
      <c r="I202" s="36">
        <v>818.30833333333339</v>
      </c>
      <c r="J202" s="36">
        <v>919.64583333333348</v>
      </c>
      <c r="K202" s="36">
        <v>1020.9375</v>
      </c>
      <c r="L202" s="36">
        <v>1121.9541666666669</v>
      </c>
      <c r="M202" s="36">
        <v>1222.7875000000001</v>
      </c>
      <c r="N202" s="36">
        <v>1322.75</v>
      </c>
      <c r="O202" s="36">
        <v>9186.6041666666679</v>
      </c>
      <c r="P202" s="31"/>
      <c r="Q202" s="31"/>
      <c r="R202" s="31"/>
    </row>
    <row r="203" spans="1:18" ht="15.75" x14ac:dyDescent="0.25">
      <c r="A203" s="30">
        <v>101</v>
      </c>
      <c r="B203" s="45" t="s">
        <v>95</v>
      </c>
      <c r="C203" s="36">
        <v>0</v>
      </c>
      <c r="D203" s="36">
        <v>0</v>
      </c>
      <c r="E203" s="36">
        <v>0</v>
      </c>
      <c r="F203" s="36">
        <v>0</v>
      </c>
      <c r="G203" s="36">
        <v>0</v>
      </c>
      <c r="H203" s="36">
        <v>0</v>
      </c>
      <c r="I203" s="36">
        <v>0</v>
      </c>
      <c r="J203" s="36">
        <v>0</v>
      </c>
      <c r="K203" s="36">
        <v>0</v>
      </c>
      <c r="L203" s="36">
        <v>0</v>
      </c>
      <c r="M203" s="36">
        <v>0</v>
      </c>
      <c r="N203" s="36">
        <v>0</v>
      </c>
      <c r="O203" s="36">
        <v>0</v>
      </c>
      <c r="P203" s="31"/>
      <c r="Q203" s="31"/>
      <c r="R203" s="31"/>
    </row>
    <row r="204" spans="1:18" ht="15.75" x14ac:dyDescent="0.25">
      <c r="A204" s="30">
        <v>101</v>
      </c>
      <c r="B204" s="45" t="s">
        <v>97</v>
      </c>
      <c r="C204" s="36">
        <v>0</v>
      </c>
      <c r="D204" s="36">
        <v>0</v>
      </c>
      <c r="E204" s="36">
        <v>0</v>
      </c>
      <c r="F204" s="36">
        <v>0</v>
      </c>
      <c r="G204" s="36">
        <v>0</v>
      </c>
      <c r="H204" s="36">
        <v>0</v>
      </c>
      <c r="I204" s="36">
        <v>0</v>
      </c>
      <c r="J204" s="36">
        <v>0</v>
      </c>
      <c r="K204" s="36">
        <v>0</v>
      </c>
      <c r="L204" s="36">
        <v>0</v>
      </c>
      <c r="M204" s="36">
        <v>0</v>
      </c>
      <c r="N204" s="36">
        <v>0</v>
      </c>
      <c r="O204" s="36">
        <v>0</v>
      </c>
      <c r="P204" s="31"/>
      <c r="Q204" s="31"/>
      <c r="R204" s="31"/>
    </row>
    <row r="205" spans="1:18" ht="15.75" x14ac:dyDescent="0.25">
      <c r="A205" s="30">
        <v>101</v>
      </c>
      <c r="B205" s="45" t="s">
        <v>99</v>
      </c>
      <c r="C205" s="36">
        <v>0</v>
      </c>
      <c r="D205" s="36">
        <v>0</v>
      </c>
      <c r="E205" s="36">
        <v>0</v>
      </c>
      <c r="F205" s="36">
        <v>0</v>
      </c>
      <c r="G205" s="36">
        <v>0</v>
      </c>
      <c r="H205" s="36">
        <v>0</v>
      </c>
      <c r="I205" s="36">
        <v>0</v>
      </c>
      <c r="J205" s="36">
        <v>0</v>
      </c>
      <c r="K205" s="36">
        <v>0</v>
      </c>
      <c r="L205" s="36">
        <v>0</v>
      </c>
      <c r="M205" s="36">
        <v>0</v>
      </c>
      <c r="N205" s="36">
        <v>0</v>
      </c>
      <c r="O205" s="36">
        <v>0</v>
      </c>
      <c r="P205" s="31"/>
      <c r="Q205" s="31"/>
      <c r="R205" s="31"/>
    </row>
    <row r="206" spans="1:18" ht="15.75" x14ac:dyDescent="0.25">
      <c r="A206" s="30">
        <v>101</v>
      </c>
      <c r="B206" s="45" t="s">
        <v>101</v>
      </c>
      <c r="C206" s="36">
        <v>0</v>
      </c>
      <c r="D206" s="36">
        <v>0</v>
      </c>
      <c r="E206" s="36">
        <v>0</v>
      </c>
      <c r="F206" s="36">
        <v>0</v>
      </c>
      <c r="G206" s="36">
        <v>0</v>
      </c>
      <c r="H206" s="36">
        <v>0</v>
      </c>
      <c r="I206" s="36">
        <v>0</v>
      </c>
      <c r="J206" s="36">
        <v>0</v>
      </c>
      <c r="K206" s="36">
        <v>0</v>
      </c>
      <c r="L206" s="36">
        <v>0</v>
      </c>
      <c r="M206" s="36">
        <v>0</v>
      </c>
      <c r="N206" s="36">
        <v>0</v>
      </c>
      <c r="O206" s="36">
        <v>0</v>
      </c>
      <c r="P206" s="31"/>
      <c r="Q206" s="31"/>
      <c r="R206" s="31"/>
    </row>
    <row r="207" spans="1:18" ht="15.75" x14ac:dyDescent="0.25">
      <c r="A207" s="30">
        <v>101</v>
      </c>
      <c r="B207" s="45" t="s">
        <v>103</v>
      </c>
      <c r="C207" s="36">
        <v>0</v>
      </c>
      <c r="D207" s="36">
        <v>0</v>
      </c>
      <c r="E207" s="36">
        <v>0</v>
      </c>
      <c r="F207" s="36">
        <v>0</v>
      </c>
      <c r="G207" s="36">
        <v>0</v>
      </c>
      <c r="H207" s="36">
        <v>0</v>
      </c>
      <c r="I207" s="36">
        <v>0</v>
      </c>
      <c r="J207" s="36">
        <v>0</v>
      </c>
      <c r="K207" s="36">
        <v>0</v>
      </c>
      <c r="L207" s="36">
        <v>0</v>
      </c>
      <c r="M207" s="36">
        <v>0</v>
      </c>
      <c r="N207" s="36">
        <v>0</v>
      </c>
      <c r="O207" s="36">
        <v>0</v>
      </c>
      <c r="P207" s="31"/>
      <c r="Q207" s="31"/>
      <c r="R207" s="31"/>
    </row>
    <row r="208" spans="1:18" ht="15.75" x14ac:dyDescent="0.25">
      <c r="A208" s="30">
        <v>101</v>
      </c>
      <c r="B208" s="45" t="s">
        <v>105</v>
      </c>
      <c r="C208" s="36">
        <v>0</v>
      </c>
      <c r="D208" s="36">
        <v>0</v>
      </c>
      <c r="E208" s="36">
        <v>0</v>
      </c>
      <c r="F208" s="36">
        <v>0</v>
      </c>
      <c r="G208" s="36">
        <v>0</v>
      </c>
      <c r="H208" s="36">
        <v>0</v>
      </c>
      <c r="I208" s="36">
        <v>0</v>
      </c>
      <c r="J208" s="36">
        <v>0</v>
      </c>
      <c r="K208" s="36">
        <v>0</v>
      </c>
      <c r="L208" s="36">
        <v>0</v>
      </c>
      <c r="M208" s="36">
        <v>0</v>
      </c>
      <c r="N208" s="36">
        <v>0</v>
      </c>
      <c r="O208" s="36">
        <v>0</v>
      </c>
      <c r="P208" s="31"/>
      <c r="Q208" s="31"/>
      <c r="R208" s="31"/>
    </row>
    <row r="209" spans="1:18" ht="15.75" x14ac:dyDescent="0.25">
      <c r="A209" s="30">
        <v>101</v>
      </c>
      <c r="B209" s="45" t="s">
        <v>107</v>
      </c>
      <c r="C209" s="36">
        <v>0</v>
      </c>
      <c r="D209" s="36">
        <v>0</v>
      </c>
      <c r="E209" s="36">
        <v>0</v>
      </c>
      <c r="F209" s="36">
        <v>0</v>
      </c>
      <c r="G209" s="36">
        <v>0</v>
      </c>
      <c r="H209" s="36">
        <v>0</v>
      </c>
      <c r="I209" s="36">
        <v>0</v>
      </c>
      <c r="J209" s="36">
        <v>0</v>
      </c>
      <c r="K209" s="36">
        <v>0</v>
      </c>
      <c r="L209" s="36">
        <v>0</v>
      </c>
      <c r="M209" s="36">
        <v>0</v>
      </c>
      <c r="N209" s="36">
        <v>0</v>
      </c>
      <c r="O209" s="36">
        <v>0</v>
      </c>
      <c r="P209" s="31"/>
      <c r="Q209" s="31"/>
      <c r="R209" s="31"/>
    </row>
    <row r="210" spans="1:18" ht="15.75" x14ac:dyDescent="0.25">
      <c r="A210" s="30">
        <v>101</v>
      </c>
      <c r="B210" s="45" t="s">
        <v>109</v>
      </c>
      <c r="C210" s="36">
        <v>0</v>
      </c>
      <c r="D210" s="36">
        <v>0</v>
      </c>
      <c r="E210" s="36">
        <v>0</v>
      </c>
      <c r="F210" s="36">
        <v>0</v>
      </c>
      <c r="G210" s="36">
        <v>0</v>
      </c>
      <c r="H210" s="36">
        <v>0</v>
      </c>
      <c r="I210" s="36">
        <v>0</v>
      </c>
      <c r="J210" s="36">
        <v>0</v>
      </c>
      <c r="K210" s="36">
        <v>0</v>
      </c>
      <c r="L210" s="36">
        <v>0</v>
      </c>
      <c r="M210" s="36">
        <v>0</v>
      </c>
      <c r="N210" s="36">
        <v>0</v>
      </c>
      <c r="O210" s="36">
        <v>0</v>
      </c>
      <c r="P210" s="31"/>
      <c r="Q210" s="31"/>
      <c r="R210" s="31"/>
    </row>
    <row r="211" spans="1:18" ht="15.75" x14ac:dyDescent="0.25">
      <c r="A211" s="30">
        <v>101</v>
      </c>
      <c r="B211" s="45" t="s">
        <v>111</v>
      </c>
      <c r="C211" s="36">
        <v>0</v>
      </c>
      <c r="D211" s="36">
        <v>0</v>
      </c>
      <c r="E211" s="36">
        <v>0</v>
      </c>
      <c r="F211" s="36">
        <v>0</v>
      </c>
      <c r="G211" s="36">
        <v>0</v>
      </c>
      <c r="H211" s="36">
        <v>0</v>
      </c>
      <c r="I211" s="36">
        <v>0</v>
      </c>
      <c r="J211" s="36">
        <v>0</v>
      </c>
      <c r="K211" s="36">
        <v>0</v>
      </c>
      <c r="L211" s="36">
        <v>0</v>
      </c>
      <c r="M211" s="36">
        <v>0</v>
      </c>
      <c r="N211" s="36">
        <v>0</v>
      </c>
      <c r="O211" s="36">
        <v>0</v>
      </c>
      <c r="P211" s="31"/>
      <c r="Q211" s="31"/>
      <c r="R211" s="31"/>
    </row>
    <row r="212" spans="1:18" ht="15.75" x14ac:dyDescent="0.25">
      <c r="A212" s="30">
        <v>101</v>
      </c>
      <c r="B212" s="45" t="s">
        <v>113</v>
      </c>
      <c r="C212" s="36">
        <v>0</v>
      </c>
      <c r="D212" s="36">
        <v>0</v>
      </c>
      <c r="E212" s="36">
        <v>0</v>
      </c>
      <c r="F212" s="36">
        <v>0</v>
      </c>
      <c r="G212" s="36">
        <v>0</v>
      </c>
      <c r="H212" s="36">
        <v>0</v>
      </c>
      <c r="I212" s="36">
        <v>0</v>
      </c>
      <c r="J212" s="36">
        <v>0</v>
      </c>
      <c r="K212" s="36">
        <v>0</v>
      </c>
      <c r="L212" s="36">
        <v>0</v>
      </c>
      <c r="M212" s="36">
        <v>0</v>
      </c>
      <c r="N212" s="36">
        <v>0</v>
      </c>
      <c r="O212" s="36">
        <v>0</v>
      </c>
      <c r="P212" s="31"/>
      <c r="Q212" s="31"/>
      <c r="R212" s="31"/>
    </row>
    <row r="213" spans="1:18" ht="15.75" x14ac:dyDescent="0.25">
      <c r="A213" s="30">
        <v>101</v>
      </c>
      <c r="B213" s="45" t="s">
        <v>115</v>
      </c>
      <c r="C213" s="36">
        <v>715.5</v>
      </c>
      <c r="D213" s="36">
        <v>715.5</v>
      </c>
      <c r="E213" s="36">
        <v>715.5</v>
      </c>
      <c r="F213" s="36">
        <v>715.5</v>
      </c>
      <c r="G213" s="36">
        <v>715.5</v>
      </c>
      <c r="H213" s="36">
        <v>715.5</v>
      </c>
      <c r="I213" s="36">
        <v>715.5</v>
      </c>
      <c r="J213" s="36">
        <v>715.5</v>
      </c>
      <c r="K213" s="36">
        <v>715.5</v>
      </c>
      <c r="L213" s="36">
        <v>715.5</v>
      </c>
      <c r="M213" s="36">
        <v>715.5</v>
      </c>
      <c r="N213" s="36">
        <v>715.5</v>
      </c>
      <c r="O213" s="36">
        <v>8586</v>
      </c>
      <c r="P213" s="31"/>
      <c r="Q213" s="31"/>
      <c r="R213" s="31"/>
    </row>
    <row r="214" spans="1:18" ht="15.75" x14ac:dyDescent="0.25">
      <c r="A214" s="30">
        <v>101</v>
      </c>
      <c r="B214" s="45" t="s">
        <v>117</v>
      </c>
      <c r="C214" s="36">
        <v>0</v>
      </c>
      <c r="D214" s="36">
        <v>0</v>
      </c>
      <c r="E214" s="36">
        <v>0</v>
      </c>
      <c r="F214" s="36">
        <v>0</v>
      </c>
      <c r="G214" s="36">
        <v>0</v>
      </c>
      <c r="H214" s="36">
        <v>0</v>
      </c>
      <c r="I214" s="36">
        <v>0</v>
      </c>
      <c r="J214" s="36">
        <v>0</v>
      </c>
      <c r="K214" s="36">
        <v>0</v>
      </c>
      <c r="L214" s="36">
        <v>0</v>
      </c>
      <c r="M214" s="36">
        <v>0</v>
      </c>
      <c r="N214" s="36">
        <v>0</v>
      </c>
      <c r="O214" s="36">
        <v>0</v>
      </c>
      <c r="P214" s="31"/>
      <c r="Q214" s="31"/>
      <c r="R214" s="31"/>
    </row>
    <row r="215" spans="1:18" ht="15.75" x14ac:dyDescent="0.25">
      <c r="A215" s="30">
        <v>101</v>
      </c>
      <c r="B215" s="45" t="s">
        <v>119</v>
      </c>
      <c r="C215" s="36">
        <v>0</v>
      </c>
      <c r="D215" s="36">
        <v>0</v>
      </c>
      <c r="E215" s="36">
        <v>0</v>
      </c>
      <c r="F215" s="36">
        <v>0</v>
      </c>
      <c r="G215" s="36">
        <v>0</v>
      </c>
      <c r="H215" s="36">
        <v>0</v>
      </c>
      <c r="I215" s="36">
        <v>0</v>
      </c>
      <c r="J215" s="36">
        <v>0</v>
      </c>
      <c r="K215" s="36">
        <v>0</v>
      </c>
      <c r="L215" s="36">
        <v>0</v>
      </c>
      <c r="M215" s="36">
        <v>0</v>
      </c>
      <c r="N215" s="36">
        <v>0</v>
      </c>
      <c r="O215" s="36">
        <v>0</v>
      </c>
      <c r="P215" s="31"/>
      <c r="Q215" s="31"/>
      <c r="R215" s="31"/>
    </row>
    <row r="216" spans="1:18" ht="15.75" x14ac:dyDescent="0.25">
      <c r="A216" s="30">
        <v>101</v>
      </c>
      <c r="B216" s="45" t="s">
        <v>121</v>
      </c>
      <c r="C216" s="36">
        <v>0</v>
      </c>
      <c r="D216" s="36">
        <v>0</v>
      </c>
      <c r="E216" s="36">
        <v>0</v>
      </c>
      <c r="F216" s="36">
        <v>0</v>
      </c>
      <c r="G216" s="36">
        <v>0</v>
      </c>
      <c r="H216" s="36">
        <v>0</v>
      </c>
      <c r="I216" s="36">
        <v>0</v>
      </c>
      <c r="J216" s="36">
        <v>0</v>
      </c>
      <c r="K216" s="36">
        <v>0</v>
      </c>
      <c r="L216" s="36">
        <v>0</v>
      </c>
      <c r="M216" s="36">
        <v>0</v>
      </c>
      <c r="N216" s="36">
        <v>0</v>
      </c>
      <c r="O216" s="36">
        <v>0</v>
      </c>
      <c r="P216" s="31"/>
      <c r="Q216" s="31"/>
      <c r="R216" s="31"/>
    </row>
    <row r="217" spans="1:18" ht="15.75" x14ac:dyDescent="0.25">
      <c r="A217" s="30">
        <v>101</v>
      </c>
      <c r="B217" s="45" t="s">
        <v>123</v>
      </c>
      <c r="C217" s="36">
        <v>0</v>
      </c>
      <c r="D217" s="36">
        <v>0</v>
      </c>
      <c r="E217" s="36">
        <v>0</v>
      </c>
      <c r="F217" s="36">
        <v>0</v>
      </c>
      <c r="G217" s="36">
        <v>0</v>
      </c>
      <c r="H217" s="36">
        <v>0</v>
      </c>
      <c r="I217" s="36">
        <v>0</v>
      </c>
      <c r="J217" s="36">
        <v>0</v>
      </c>
      <c r="K217" s="36">
        <v>0</v>
      </c>
      <c r="L217" s="36">
        <v>0</v>
      </c>
      <c r="M217" s="36">
        <v>0</v>
      </c>
      <c r="N217" s="36">
        <v>0</v>
      </c>
      <c r="O217" s="36">
        <v>0</v>
      </c>
      <c r="P217" s="31"/>
      <c r="Q217" s="31"/>
      <c r="R217" s="31"/>
    </row>
    <row r="218" spans="1:18" ht="15.75" x14ac:dyDescent="0.25">
      <c r="A218" s="30">
        <v>101</v>
      </c>
      <c r="B218" s="45" t="s">
        <v>125</v>
      </c>
      <c r="C218" s="36">
        <v>262.52653596153846</v>
      </c>
      <c r="D218" s="36">
        <v>314.8772889423077</v>
      </c>
      <c r="E218" s="36">
        <v>367.0425653846155</v>
      </c>
      <c r="F218" s="36">
        <v>419.16147269230794</v>
      </c>
      <c r="G218" s="36">
        <v>471.21082629807711</v>
      </c>
      <c r="H218" s="36">
        <v>522.84285769230792</v>
      </c>
      <c r="I218" s="36">
        <v>574.17348971153865</v>
      </c>
      <c r="J218" s="36">
        <v>625.43456802884634</v>
      </c>
      <c r="K218" s="36">
        <v>676.67246177884647</v>
      </c>
      <c r="L218" s="36">
        <v>727.77124812500028</v>
      </c>
      <c r="M218" s="36">
        <v>778.77729620192315</v>
      </c>
      <c r="N218" s="36">
        <v>829.3428375000002</v>
      </c>
      <c r="O218" s="36">
        <v>6569.8334483173066</v>
      </c>
      <c r="P218" s="31"/>
      <c r="Q218" s="31"/>
      <c r="R218" s="31"/>
    </row>
    <row r="219" spans="1:18" ht="15.75" x14ac:dyDescent="0.25">
      <c r="A219" s="30">
        <v>101</v>
      </c>
      <c r="B219" s="45" t="s">
        <v>127</v>
      </c>
      <c r="C219" s="36">
        <v>0</v>
      </c>
      <c r="D219" s="36">
        <v>0</v>
      </c>
      <c r="E219" s="36">
        <v>0</v>
      </c>
      <c r="F219" s="36">
        <v>0</v>
      </c>
      <c r="G219" s="36">
        <v>0</v>
      </c>
      <c r="H219" s="36">
        <v>0</v>
      </c>
      <c r="I219" s="36">
        <v>0</v>
      </c>
      <c r="J219" s="36">
        <v>0</v>
      </c>
      <c r="K219" s="36">
        <v>0</v>
      </c>
      <c r="L219" s="36">
        <v>0</v>
      </c>
      <c r="M219" s="36">
        <v>0</v>
      </c>
      <c r="N219" s="36">
        <v>0</v>
      </c>
      <c r="O219" s="36">
        <v>0</v>
      </c>
      <c r="P219" s="31"/>
      <c r="Q219" s="31"/>
      <c r="R219" s="31"/>
    </row>
    <row r="220" spans="1:18" ht="15.75" x14ac:dyDescent="0.25">
      <c r="A220" s="30">
        <v>101</v>
      </c>
      <c r="B220" s="45" t="s">
        <v>129</v>
      </c>
      <c r="C220" s="36">
        <v>45.818333333333314</v>
      </c>
      <c r="D220" s="36">
        <v>45.818333333333314</v>
      </c>
      <c r="E220" s="36">
        <v>45.818333333333314</v>
      </c>
      <c r="F220" s="36">
        <v>45.818333333333314</v>
      </c>
      <c r="G220" s="36">
        <v>45.818333333333314</v>
      </c>
      <c r="H220" s="36">
        <v>45.818333333333314</v>
      </c>
      <c r="I220" s="36">
        <v>45.818333333333314</v>
      </c>
      <c r="J220" s="36">
        <v>45.818333333333314</v>
      </c>
      <c r="K220" s="36">
        <v>45.818333333333314</v>
      </c>
      <c r="L220" s="36">
        <v>45.818333333333314</v>
      </c>
      <c r="M220" s="36">
        <v>45.818333333333314</v>
      </c>
      <c r="N220" s="36">
        <v>45.818333333333314</v>
      </c>
      <c r="O220" s="36">
        <v>549.82000000000005</v>
      </c>
      <c r="P220" s="31"/>
      <c r="Q220" s="31"/>
      <c r="R220" s="31"/>
    </row>
    <row r="221" spans="1:18" ht="15" x14ac:dyDescent="0.25">
      <c r="A221" s="53"/>
      <c r="B221" s="53"/>
      <c r="C221" s="35"/>
      <c r="D221" s="35"/>
      <c r="E221" s="35"/>
      <c r="F221" s="35"/>
      <c r="G221" s="35"/>
      <c r="H221" s="35"/>
      <c r="I221" s="35"/>
      <c r="J221" s="35"/>
      <c r="K221" s="35"/>
      <c r="L221" s="35"/>
      <c r="M221" s="35"/>
      <c r="N221" s="35"/>
      <c r="O221" s="35"/>
      <c r="P221" s="31"/>
      <c r="Q221" s="31"/>
      <c r="R221" s="31"/>
    </row>
    <row r="222" spans="1:18" ht="15.75" x14ac:dyDescent="0.25">
      <c r="A222" s="30">
        <v>103</v>
      </c>
      <c r="B222" s="45" t="s">
        <v>85</v>
      </c>
      <c r="C222" s="35">
        <v>32.794871794871796</v>
      </c>
      <c r="D222" s="35">
        <v>32.794871794871796</v>
      </c>
      <c r="E222" s="35">
        <v>32.794871794871796</v>
      </c>
      <c r="F222" s="35">
        <v>32.794871794871796</v>
      </c>
      <c r="G222" s="35">
        <v>32.794871794871796</v>
      </c>
      <c r="H222" s="35">
        <v>32.794871794871796</v>
      </c>
      <c r="I222" s="35">
        <v>32.794871794871796</v>
      </c>
      <c r="J222" s="35">
        <v>32.794871794871796</v>
      </c>
      <c r="K222" s="35">
        <v>32.794871794871796</v>
      </c>
      <c r="L222" s="35">
        <v>32.794871794871796</v>
      </c>
      <c r="M222" s="35">
        <v>32.794871794871796</v>
      </c>
      <c r="N222" s="35">
        <v>32.794871794871796</v>
      </c>
      <c r="O222" s="35">
        <v>32.794871794871796</v>
      </c>
      <c r="P222" s="31"/>
      <c r="Q222" s="31"/>
      <c r="R222" s="31"/>
    </row>
    <row r="223" spans="1:18" ht="15.75" x14ac:dyDescent="0.25">
      <c r="A223" s="30">
        <v>103</v>
      </c>
      <c r="B223" s="45" t="s">
        <v>87</v>
      </c>
      <c r="C223" s="36">
        <v>48723</v>
      </c>
      <c r="D223" s="36">
        <v>74321</v>
      </c>
      <c r="E223" s="36">
        <v>99821</v>
      </c>
      <c r="F223" s="36">
        <v>125303</v>
      </c>
      <c r="G223" s="36">
        <v>150752</v>
      </c>
      <c r="H223" s="36">
        <v>176036</v>
      </c>
      <c r="I223" s="36">
        <v>201127</v>
      </c>
      <c r="J223" s="36">
        <v>226185</v>
      </c>
      <c r="K223" s="36">
        <v>251236</v>
      </c>
      <c r="L223" s="36">
        <v>276224</v>
      </c>
      <c r="M223" s="36">
        <v>301164</v>
      </c>
      <c r="N223" s="36">
        <v>325942</v>
      </c>
      <c r="O223" s="36">
        <v>2256834</v>
      </c>
      <c r="P223" s="31"/>
      <c r="Q223" s="31"/>
      <c r="R223" s="31"/>
    </row>
    <row r="224" spans="1:18" ht="15.75" x14ac:dyDescent="0.25">
      <c r="A224" s="30">
        <v>103</v>
      </c>
      <c r="B224" s="45" t="s">
        <v>89</v>
      </c>
      <c r="C224" s="36">
        <v>10682.517749999997</v>
      </c>
      <c r="D224" s="36">
        <v>16294.879249999998</v>
      </c>
      <c r="E224" s="36">
        <v>21885.754250000005</v>
      </c>
      <c r="F224" s="36">
        <v>27472.682750000011</v>
      </c>
      <c r="G224" s="36">
        <v>32782.349250000007</v>
      </c>
      <c r="H224" s="36">
        <v>36401.893499999991</v>
      </c>
      <c r="I224" s="36">
        <v>39751.542000000001</v>
      </c>
      <c r="J224" s="36">
        <v>42396.262999999992</v>
      </c>
      <c r="K224" s="36">
        <v>42811.207499999975</v>
      </c>
      <c r="L224" s="36">
        <v>42812.587499999972</v>
      </c>
      <c r="M224" s="36">
        <v>42812.587499999972</v>
      </c>
      <c r="N224" s="36">
        <v>42812.587499999972</v>
      </c>
      <c r="O224" s="36">
        <v>398916.85175000003</v>
      </c>
      <c r="P224" s="31"/>
      <c r="Q224" s="31"/>
      <c r="R224" s="31"/>
    </row>
    <row r="225" spans="1:18" ht="15.75" x14ac:dyDescent="0.25">
      <c r="A225" s="30">
        <v>103</v>
      </c>
      <c r="B225" s="45" t="s">
        <v>91</v>
      </c>
      <c r="C225" s="36">
        <v>2553.1176923076919</v>
      </c>
      <c r="D225" s="36">
        <v>3885.6900000000014</v>
      </c>
      <c r="E225" s="36">
        <v>5213.1899999999996</v>
      </c>
      <c r="F225" s="36">
        <v>6539.76</v>
      </c>
      <c r="G225" s="36">
        <v>7864.6176923076928</v>
      </c>
      <c r="H225" s="36">
        <v>9180.9253846153861</v>
      </c>
      <c r="I225" s="36">
        <v>10487.095384615382</v>
      </c>
      <c r="J225" s="36">
        <v>11791.58538461539</v>
      </c>
      <c r="K225" s="36">
        <v>13095.664615384612</v>
      </c>
      <c r="L225" s="36">
        <v>14396.434615384615</v>
      </c>
      <c r="M225" s="36">
        <v>15694.800000000003</v>
      </c>
      <c r="N225" s="36">
        <v>16984.878461538465</v>
      </c>
      <c r="O225" s="36">
        <v>117687.75923076924</v>
      </c>
      <c r="P225" s="31"/>
      <c r="Q225" s="31"/>
      <c r="R225" s="31"/>
    </row>
    <row r="226" spans="1:18" ht="15.75" x14ac:dyDescent="0.25">
      <c r="A226" s="30">
        <v>103</v>
      </c>
      <c r="B226" s="45" t="s">
        <v>93</v>
      </c>
      <c r="C226" s="36">
        <v>1904.8791666666668</v>
      </c>
      <c r="D226" s="36">
        <v>2905.604166666667</v>
      </c>
      <c r="E226" s="36">
        <v>3902.4791666666679</v>
      </c>
      <c r="F226" s="36">
        <v>4898.6666666666661</v>
      </c>
      <c r="G226" s="36">
        <v>5893.570833333335</v>
      </c>
      <c r="H226" s="36">
        <v>6882.1958333333332</v>
      </c>
      <c r="I226" s="36">
        <v>7863.0749999999998</v>
      </c>
      <c r="J226" s="36">
        <v>8842.6708333333354</v>
      </c>
      <c r="K226" s="36">
        <v>9821.991666666665</v>
      </c>
      <c r="L226" s="36">
        <v>10798.837499999998</v>
      </c>
      <c r="M226" s="36">
        <v>11773.850000000006</v>
      </c>
      <c r="N226" s="36">
        <v>12742.766666666666</v>
      </c>
      <c r="O226" s="36">
        <v>88230.587500000009</v>
      </c>
      <c r="P226" s="31"/>
      <c r="Q226" s="31"/>
      <c r="R226" s="31"/>
    </row>
    <row r="227" spans="1:18" ht="15.75" x14ac:dyDescent="0.25">
      <c r="A227" s="30">
        <v>103</v>
      </c>
      <c r="B227" s="45" t="s">
        <v>95</v>
      </c>
      <c r="C227" s="36">
        <v>875</v>
      </c>
      <c r="D227" s="36">
        <v>875</v>
      </c>
      <c r="E227" s="36">
        <v>875</v>
      </c>
      <c r="F227" s="36">
        <v>875</v>
      </c>
      <c r="G227" s="36">
        <v>875</v>
      </c>
      <c r="H227" s="36">
        <v>875</v>
      </c>
      <c r="I227" s="36">
        <v>875</v>
      </c>
      <c r="J227" s="36">
        <v>875</v>
      </c>
      <c r="K227" s="36">
        <v>875</v>
      </c>
      <c r="L227" s="36">
        <v>875</v>
      </c>
      <c r="M227" s="36">
        <v>875</v>
      </c>
      <c r="N227" s="36">
        <v>875</v>
      </c>
      <c r="O227" s="36">
        <v>10500</v>
      </c>
      <c r="P227" s="31"/>
      <c r="Q227" s="31"/>
      <c r="R227" s="31"/>
    </row>
    <row r="228" spans="1:18" ht="15.75" x14ac:dyDescent="0.25">
      <c r="A228" s="30">
        <v>103</v>
      </c>
      <c r="B228" s="45" t="s">
        <v>97</v>
      </c>
      <c r="C228" s="36">
        <v>300</v>
      </c>
      <c r="D228" s="36">
        <v>300</v>
      </c>
      <c r="E228" s="36">
        <v>300</v>
      </c>
      <c r="F228" s="36">
        <v>300</v>
      </c>
      <c r="G228" s="36">
        <v>300</v>
      </c>
      <c r="H228" s="36">
        <v>300</v>
      </c>
      <c r="I228" s="36">
        <v>300</v>
      </c>
      <c r="J228" s="36">
        <v>300</v>
      </c>
      <c r="K228" s="36">
        <v>300</v>
      </c>
      <c r="L228" s="36">
        <v>300</v>
      </c>
      <c r="M228" s="36">
        <v>300</v>
      </c>
      <c r="N228" s="36">
        <v>300</v>
      </c>
      <c r="O228" s="36">
        <v>3600</v>
      </c>
      <c r="P228" s="31"/>
      <c r="Q228" s="31"/>
      <c r="R228" s="31"/>
    </row>
    <row r="229" spans="1:18" ht="15.75" x14ac:dyDescent="0.25">
      <c r="A229" s="30">
        <v>103</v>
      </c>
      <c r="B229" s="45" t="s">
        <v>99</v>
      </c>
      <c r="C229" s="36">
        <v>0</v>
      </c>
      <c r="D229" s="36">
        <v>0</v>
      </c>
      <c r="E229" s="36">
        <v>0</v>
      </c>
      <c r="F229" s="36">
        <v>0</v>
      </c>
      <c r="G229" s="36">
        <v>0</v>
      </c>
      <c r="H229" s="36">
        <v>0</v>
      </c>
      <c r="I229" s="36">
        <v>0</v>
      </c>
      <c r="J229" s="36">
        <v>0</v>
      </c>
      <c r="K229" s="36">
        <v>0</v>
      </c>
      <c r="L229" s="36">
        <v>0</v>
      </c>
      <c r="M229" s="36">
        <v>0</v>
      </c>
      <c r="N229" s="36">
        <v>0</v>
      </c>
      <c r="O229" s="36">
        <v>0</v>
      </c>
      <c r="P229" s="31"/>
      <c r="Q229" s="31"/>
      <c r="R229" s="31"/>
    </row>
    <row r="230" spans="1:18" ht="15.75" x14ac:dyDescent="0.25">
      <c r="A230" s="30">
        <v>103</v>
      </c>
      <c r="B230" s="45" t="s">
        <v>101</v>
      </c>
      <c r="C230" s="36">
        <v>463.53999999999996</v>
      </c>
      <c r="D230" s="36">
        <v>463.53999999999996</v>
      </c>
      <c r="E230" s="36">
        <v>463.53999999999996</v>
      </c>
      <c r="F230" s="36">
        <v>463.53999999999996</v>
      </c>
      <c r="G230" s="36">
        <v>463.53999999999996</v>
      </c>
      <c r="H230" s="36">
        <v>463.53999999999996</v>
      </c>
      <c r="I230" s="36">
        <v>463.53999999999996</v>
      </c>
      <c r="J230" s="36">
        <v>463.53999999999996</v>
      </c>
      <c r="K230" s="36">
        <v>463.53999999999996</v>
      </c>
      <c r="L230" s="36">
        <v>463.53999999999996</v>
      </c>
      <c r="M230" s="36">
        <v>463.53999999999996</v>
      </c>
      <c r="N230" s="36">
        <v>463.53999999999996</v>
      </c>
      <c r="O230" s="36">
        <v>5562.4800000000014</v>
      </c>
      <c r="P230" s="31"/>
      <c r="Q230" s="31"/>
      <c r="R230" s="31"/>
    </row>
    <row r="231" spans="1:18" ht="15.75" x14ac:dyDescent="0.25">
      <c r="A231" s="30">
        <v>103</v>
      </c>
      <c r="B231" s="45" t="s">
        <v>103</v>
      </c>
      <c r="C231" s="36">
        <v>3741.25</v>
      </c>
      <c r="D231" s="36">
        <v>3741.25</v>
      </c>
      <c r="E231" s="36">
        <v>3741.25</v>
      </c>
      <c r="F231" s="36">
        <v>3741.25</v>
      </c>
      <c r="G231" s="36">
        <v>3741.25</v>
      </c>
      <c r="H231" s="36">
        <v>3741.25</v>
      </c>
      <c r="I231" s="36">
        <v>3741.25</v>
      </c>
      <c r="J231" s="36">
        <v>3741.25</v>
      </c>
      <c r="K231" s="36">
        <v>3741.25</v>
      </c>
      <c r="L231" s="36">
        <v>3741.25</v>
      </c>
      <c r="M231" s="36">
        <v>3741.25</v>
      </c>
      <c r="N231" s="36">
        <v>3741.25</v>
      </c>
      <c r="O231" s="36">
        <v>44895</v>
      </c>
      <c r="P231" s="31"/>
      <c r="Q231" s="31"/>
      <c r="R231" s="31"/>
    </row>
    <row r="232" spans="1:18" ht="15.75" x14ac:dyDescent="0.25">
      <c r="A232" s="30">
        <v>103</v>
      </c>
      <c r="B232" s="45" t="s">
        <v>105</v>
      </c>
      <c r="C232" s="36">
        <v>0</v>
      </c>
      <c r="D232" s="36">
        <v>0</v>
      </c>
      <c r="E232" s="36">
        <v>0</v>
      </c>
      <c r="F232" s="36">
        <v>0</v>
      </c>
      <c r="G232" s="36">
        <v>0</v>
      </c>
      <c r="H232" s="36">
        <v>0</v>
      </c>
      <c r="I232" s="36">
        <v>0</v>
      </c>
      <c r="J232" s="36">
        <v>0</v>
      </c>
      <c r="K232" s="36">
        <v>0</v>
      </c>
      <c r="L232" s="36">
        <v>0</v>
      </c>
      <c r="M232" s="36">
        <v>0</v>
      </c>
      <c r="N232" s="36">
        <v>0</v>
      </c>
      <c r="O232" s="36">
        <v>0</v>
      </c>
      <c r="P232" s="31"/>
      <c r="Q232" s="31"/>
      <c r="R232" s="31"/>
    </row>
    <row r="233" spans="1:18" ht="15.75" x14ac:dyDescent="0.25">
      <c r="A233" s="30">
        <v>103</v>
      </c>
      <c r="B233" s="45" t="s">
        <v>107</v>
      </c>
      <c r="C233" s="36">
        <v>0</v>
      </c>
      <c r="D233" s="36">
        <v>0</v>
      </c>
      <c r="E233" s="36">
        <v>0</v>
      </c>
      <c r="F233" s="36">
        <v>0</v>
      </c>
      <c r="G233" s="36">
        <v>0</v>
      </c>
      <c r="H233" s="36">
        <v>0</v>
      </c>
      <c r="I233" s="36">
        <v>0</v>
      </c>
      <c r="J233" s="36">
        <v>0</v>
      </c>
      <c r="K233" s="36">
        <v>0</v>
      </c>
      <c r="L233" s="36">
        <v>0</v>
      </c>
      <c r="M233" s="36">
        <v>0</v>
      </c>
      <c r="N233" s="36">
        <v>0</v>
      </c>
      <c r="O233" s="36">
        <v>0</v>
      </c>
      <c r="P233" s="31"/>
      <c r="Q233" s="31"/>
      <c r="R233" s="31"/>
    </row>
    <row r="234" spans="1:18" ht="15.75" x14ac:dyDescent="0.25">
      <c r="A234" s="30">
        <v>103</v>
      </c>
      <c r="B234" s="45" t="s">
        <v>109</v>
      </c>
      <c r="C234" s="36">
        <v>0</v>
      </c>
      <c r="D234" s="36">
        <v>0</v>
      </c>
      <c r="E234" s="36">
        <v>0</v>
      </c>
      <c r="F234" s="36">
        <v>0</v>
      </c>
      <c r="G234" s="36">
        <v>0</v>
      </c>
      <c r="H234" s="36">
        <v>0</v>
      </c>
      <c r="I234" s="36">
        <v>0</v>
      </c>
      <c r="J234" s="36">
        <v>0</v>
      </c>
      <c r="K234" s="36">
        <v>0</v>
      </c>
      <c r="L234" s="36">
        <v>0</v>
      </c>
      <c r="M234" s="36">
        <v>0</v>
      </c>
      <c r="N234" s="36">
        <v>0</v>
      </c>
      <c r="O234" s="36">
        <v>0</v>
      </c>
      <c r="P234" s="31"/>
      <c r="Q234" s="31"/>
      <c r="R234" s="31"/>
    </row>
    <row r="235" spans="1:18" ht="15.75" x14ac:dyDescent="0.25">
      <c r="A235" s="30">
        <v>103</v>
      </c>
      <c r="B235" s="45" t="s">
        <v>111</v>
      </c>
      <c r="C235" s="36">
        <v>0</v>
      </c>
      <c r="D235" s="36">
        <v>0</v>
      </c>
      <c r="E235" s="36">
        <v>0</v>
      </c>
      <c r="F235" s="36">
        <v>0</v>
      </c>
      <c r="G235" s="36">
        <v>0</v>
      </c>
      <c r="H235" s="36">
        <v>0</v>
      </c>
      <c r="I235" s="36">
        <v>0</v>
      </c>
      <c r="J235" s="36">
        <v>0</v>
      </c>
      <c r="K235" s="36">
        <v>0</v>
      </c>
      <c r="L235" s="36">
        <v>0</v>
      </c>
      <c r="M235" s="36">
        <v>0</v>
      </c>
      <c r="N235" s="36">
        <v>0</v>
      </c>
      <c r="O235" s="36">
        <v>0</v>
      </c>
      <c r="P235" s="31"/>
      <c r="Q235" s="31"/>
      <c r="R235" s="31"/>
    </row>
    <row r="236" spans="1:18" ht="15.75" x14ac:dyDescent="0.25">
      <c r="A236" s="30">
        <v>103</v>
      </c>
      <c r="B236" s="45" t="s">
        <v>113</v>
      </c>
      <c r="C236" s="36">
        <v>0</v>
      </c>
      <c r="D236" s="36">
        <v>0</v>
      </c>
      <c r="E236" s="36">
        <v>0</v>
      </c>
      <c r="F236" s="36">
        <v>0</v>
      </c>
      <c r="G236" s="36">
        <v>0</v>
      </c>
      <c r="H236" s="36">
        <v>0</v>
      </c>
      <c r="I236" s="36">
        <v>0</v>
      </c>
      <c r="J236" s="36">
        <v>0</v>
      </c>
      <c r="K236" s="36">
        <v>0</v>
      </c>
      <c r="L236" s="36">
        <v>0</v>
      </c>
      <c r="M236" s="36">
        <v>0</v>
      </c>
      <c r="N236" s="36">
        <v>0</v>
      </c>
      <c r="O236" s="36">
        <v>0</v>
      </c>
      <c r="P236" s="31"/>
      <c r="Q236" s="31"/>
      <c r="R236" s="31"/>
    </row>
    <row r="237" spans="1:18" ht="15.75" x14ac:dyDescent="0.25">
      <c r="A237" s="30">
        <v>103</v>
      </c>
      <c r="B237" s="45" t="s">
        <v>115</v>
      </c>
      <c r="C237" s="36">
        <v>901</v>
      </c>
      <c r="D237" s="36">
        <v>901</v>
      </c>
      <c r="E237" s="36">
        <v>901</v>
      </c>
      <c r="F237" s="36">
        <v>901</v>
      </c>
      <c r="G237" s="36">
        <v>901</v>
      </c>
      <c r="H237" s="36">
        <v>901</v>
      </c>
      <c r="I237" s="36">
        <v>901</v>
      </c>
      <c r="J237" s="36">
        <v>901</v>
      </c>
      <c r="K237" s="36">
        <v>901</v>
      </c>
      <c r="L237" s="36">
        <v>901</v>
      </c>
      <c r="M237" s="36">
        <v>901</v>
      </c>
      <c r="N237" s="36">
        <v>901</v>
      </c>
      <c r="O237" s="36">
        <v>10812</v>
      </c>
      <c r="P237" s="31"/>
      <c r="Q237" s="31"/>
      <c r="R237" s="31"/>
    </row>
    <row r="238" spans="1:18" ht="15.75" x14ac:dyDescent="0.25">
      <c r="A238" s="30">
        <v>103</v>
      </c>
      <c r="B238" s="45" t="s">
        <v>117</v>
      </c>
      <c r="C238" s="36">
        <v>0</v>
      </c>
      <c r="D238" s="36">
        <v>0</v>
      </c>
      <c r="E238" s="36">
        <v>0</v>
      </c>
      <c r="F238" s="36">
        <v>0</v>
      </c>
      <c r="G238" s="36">
        <v>0</v>
      </c>
      <c r="H238" s="36">
        <v>0</v>
      </c>
      <c r="I238" s="36">
        <v>0</v>
      </c>
      <c r="J238" s="36">
        <v>0</v>
      </c>
      <c r="K238" s="36">
        <v>0</v>
      </c>
      <c r="L238" s="36">
        <v>0</v>
      </c>
      <c r="M238" s="36">
        <v>0</v>
      </c>
      <c r="N238" s="36">
        <v>0</v>
      </c>
      <c r="O238" s="36">
        <v>0</v>
      </c>
      <c r="P238" s="31"/>
      <c r="Q238" s="31"/>
      <c r="R238" s="31"/>
    </row>
    <row r="239" spans="1:18" ht="15.75" x14ac:dyDescent="0.25">
      <c r="A239" s="30">
        <v>103</v>
      </c>
      <c r="B239" s="45" t="s">
        <v>119</v>
      </c>
      <c r="C239" s="36">
        <v>0</v>
      </c>
      <c r="D239" s="36">
        <v>0</v>
      </c>
      <c r="E239" s="36">
        <v>0</v>
      </c>
      <c r="F239" s="36">
        <v>0</v>
      </c>
      <c r="G239" s="36">
        <v>0</v>
      </c>
      <c r="H239" s="36">
        <v>0</v>
      </c>
      <c r="I239" s="36">
        <v>0</v>
      </c>
      <c r="J239" s="36">
        <v>0</v>
      </c>
      <c r="K239" s="36">
        <v>0</v>
      </c>
      <c r="L239" s="36">
        <v>0</v>
      </c>
      <c r="M239" s="36">
        <v>0</v>
      </c>
      <c r="N239" s="36">
        <v>0</v>
      </c>
      <c r="O239" s="36">
        <v>0</v>
      </c>
      <c r="P239" s="31"/>
      <c r="Q239" s="31"/>
      <c r="R239" s="31"/>
    </row>
    <row r="240" spans="1:18" ht="15.75" x14ac:dyDescent="0.25">
      <c r="A240" s="30">
        <v>103</v>
      </c>
      <c r="B240" s="45" t="s">
        <v>121</v>
      </c>
      <c r="C240" s="36">
        <v>0</v>
      </c>
      <c r="D240" s="36">
        <v>0</v>
      </c>
      <c r="E240" s="36">
        <v>0</v>
      </c>
      <c r="F240" s="36">
        <v>0</v>
      </c>
      <c r="G240" s="36">
        <v>0</v>
      </c>
      <c r="H240" s="36">
        <v>0</v>
      </c>
      <c r="I240" s="36">
        <v>0</v>
      </c>
      <c r="J240" s="36">
        <v>0</v>
      </c>
      <c r="K240" s="36">
        <v>0</v>
      </c>
      <c r="L240" s="36">
        <v>0</v>
      </c>
      <c r="M240" s="36">
        <v>0</v>
      </c>
      <c r="N240" s="36">
        <v>0</v>
      </c>
      <c r="O240" s="36">
        <v>0</v>
      </c>
      <c r="P240" s="31"/>
      <c r="Q240" s="31"/>
      <c r="R240" s="31"/>
    </row>
    <row r="241" spans="1:18" ht="15.75" x14ac:dyDescent="0.25">
      <c r="A241" s="30">
        <v>103</v>
      </c>
      <c r="B241" s="45" t="s">
        <v>123</v>
      </c>
      <c r="C241" s="36">
        <v>0</v>
      </c>
      <c r="D241" s="36">
        <v>0</v>
      </c>
      <c r="E241" s="36">
        <v>0</v>
      </c>
      <c r="F241" s="36">
        <v>0</v>
      </c>
      <c r="G241" s="36">
        <v>0</v>
      </c>
      <c r="H241" s="36">
        <v>0</v>
      </c>
      <c r="I241" s="36">
        <v>0</v>
      </c>
      <c r="J241" s="36">
        <v>0</v>
      </c>
      <c r="K241" s="36">
        <v>0</v>
      </c>
      <c r="L241" s="36">
        <v>0</v>
      </c>
      <c r="M241" s="36">
        <v>0</v>
      </c>
      <c r="N241" s="36">
        <v>0</v>
      </c>
      <c r="O241" s="36">
        <v>0</v>
      </c>
      <c r="P241" s="31"/>
      <c r="Q241" s="31"/>
      <c r="R241" s="31"/>
    </row>
    <row r="242" spans="1:18" ht="15.75" x14ac:dyDescent="0.25">
      <c r="A242" s="30">
        <v>103</v>
      </c>
      <c r="B242" s="45" t="s">
        <v>125</v>
      </c>
      <c r="C242" s="36">
        <v>2404.9513170673081</v>
      </c>
      <c r="D242" s="36">
        <v>2927.4932491249997</v>
      </c>
      <c r="E242" s="36">
        <v>3448.0370303749996</v>
      </c>
      <c r="F242" s="36">
        <v>3968.2185724999999</v>
      </c>
      <c r="G242" s="36">
        <v>4487.7292408173089</v>
      </c>
      <c r="H242" s="36">
        <v>5003.9189172596161</v>
      </c>
      <c r="I242" s="36">
        <v>5516.1035781346163</v>
      </c>
      <c r="J242" s="36">
        <v>6027.6246005096145</v>
      </c>
      <c r="K242" s="36">
        <v>6538.9920448653866</v>
      </c>
      <c r="L242" s="36">
        <v>7049.0641107403872</v>
      </c>
      <c r="M242" s="36">
        <v>7558.1870880000024</v>
      </c>
      <c r="N242" s="36">
        <v>8064.0890469615379</v>
      </c>
      <c r="O242" s="36">
        <v>62994.408796355776</v>
      </c>
      <c r="P242" s="31"/>
      <c r="Q242" s="31"/>
      <c r="R242" s="31"/>
    </row>
    <row r="243" spans="1:18" ht="15.75" x14ac:dyDescent="0.25">
      <c r="A243" s="30">
        <v>103</v>
      </c>
      <c r="B243" s="45" t="s">
        <v>127</v>
      </c>
      <c r="C243" s="36">
        <v>1107.0463999999999</v>
      </c>
      <c r="D243" s="36">
        <v>1107.0463999999999</v>
      </c>
      <c r="E243" s="36">
        <v>1107.0463999999999</v>
      </c>
      <c r="F243" s="36">
        <v>1107.0463999999999</v>
      </c>
      <c r="G243" s="36">
        <v>1107.0463999999999</v>
      </c>
      <c r="H243" s="36">
        <v>1107.0463999999999</v>
      </c>
      <c r="I243" s="36">
        <v>1107.0463999999999</v>
      </c>
      <c r="J243" s="36">
        <v>1107.0463999999999</v>
      </c>
      <c r="K243" s="36">
        <v>1107.0463999999999</v>
      </c>
      <c r="L243" s="36">
        <v>1107.0463999999999</v>
      </c>
      <c r="M243" s="36">
        <v>1107.0463999999999</v>
      </c>
      <c r="N243" s="36">
        <v>1107.0463999999999</v>
      </c>
      <c r="O243" s="36">
        <v>13284.5568</v>
      </c>
      <c r="P243" s="31"/>
      <c r="Q243" s="31"/>
      <c r="R243" s="31"/>
    </row>
    <row r="244" spans="1:18" ht="15.75" x14ac:dyDescent="0.25">
      <c r="A244" s="30">
        <v>103</v>
      </c>
      <c r="B244" s="45" t="s">
        <v>129</v>
      </c>
      <c r="C244" s="36">
        <v>58.028333333333315</v>
      </c>
      <c r="D244" s="36">
        <v>58.028333333333315</v>
      </c>
      <c r="E244" s="36">
        <v>58.028333333333315</v>
      </c>
      <c r="F244" s="36">
        <v>58.028333333333315</v>
      </c>
      <c r="G244" s="36">
        <v>58.028333333333315</v>
      </c>
      <c r="H244" s="36">
        <v>58.028333333333315</v>
      </c>
      <c r="I244" s="36">
        <v>58.028333333333315</v>
      </c>
      <c r="J244" s="36">
        <v>58.028333333333315</v>
      </c>
      <c r="K244" s="36">
        <v>58.028333333333315</v>
      </c>
      <c r="L244" s="36">
        <v>58.028333333333315</v>
      </c>
      <c r="M244" s="36">
        <v>58.028333333333315</v>
      </c>
      <c r="N244" s="36">
        <v>58.028333333333315</v>
      </c>
      <c r="O244" s="36">
        <v>696.3399999999998</v>
      </c>
      <c r="P244" s="31"/>
      <c r="Q244" s="31"/>
      <c r="R244" s="31"/>
    </row>
    <row r="245" spans="1:18" ht="15" x14ac:dyDescent="0.25">
      <c r="A245" s="53"/>
      <c r="B245" s="53"/>
      <c r="C245" s="35"/>
      <c r="D245" s="35"/>
      <c r="E245" s="35"/>
      <c r="F245" s="35"/>
      <c r="G245" s="35"/>
      <c r="H245" s="35"/>
      <c r="I245" s="35"/>
      <c r="J245" s="35"/>
      <c r="K245" s="35"/>
      <c r="L245" s="35"/>
      <c r="M245" s="35"/>
      <c r="N245" s="35"/>
      <c r="O245" s="35"/>
      <c r="P245" s="31"/>
      <c r="Q245" s="31"/>
      <c r="R245" s="31"/>
    </row>
    <row r="246" spans="1:18" ht="15.75" x14ac:dyDescent="0.25">
      <c r="A246" s="30">
        <v>110</v>
      </c>
      <c r="B246" s="45" t="s">
        <v>85</v>
      </c>
      <c r="C246" s="35">
        <v>7</v>
      </c>
      <c r="D246" s="35">
        <v>7</v>
      </c>
      <c r="E246" s="35">
        <v>7</v>
      </c>
      <c r="F246" s="35">
        <v>7</v>
      </c>
      <c r="G246" s="35">
        <v>7</v>
      </c>
      <c r="H246" s="35">
        <v>7</v>
      </c>
      <c r="I246" s="35">
        <v>7</v>
      </c>
      <c r="J246" s="35">
        <v>7</v>
      </c>
      <c r="K246" s="35">
        <v>7</v>
      </c>
      <c r="L246" s="35">
        <v>7</v>
      </c>
      <c r="M246" s="35">
        <v>7</v>
      </c>
      <c r="N246" s="35">
        <v>7</v>
      </c>
      <c r="O246" s="35">
        <v>7</v>
      </c>
      <c r="P246" s="31"/>
      <c r="Q246" s="31"/>
      <c r="R246" s="31"/>
    </row>
    <row r="247" spans="1:18" ht="15.75" x14ac:dyDescent="0.25">
      <c r="A247" s="30">
        <v>110</v>
      </c>
      <c r="B247" s="45" t="s">
        <v>87</v>
      </c>
      <c r="C247" s="36">
        <v>9889</v>
      </c>
      <c r="D247" s="36">
        <v>15160</v>
      </c>
      <c r="E247" s="36">
        <v>20410</v>
      </c>
      <c r="F247" s="36">
        <v>25657</v>
      </c>
      <c r="G247" s="36">
        <v>30897</v>
      </c>
      <c r="H247" s="36">
        <v>36105</v>
      </c>
      <c r="I247" s="36">
        <v>41271</v>
      </c>
      <c r="J247" s="36">
        <v>46430</v>
      </c>
      <c r="K247" s="36">
        <v>51589</v>
      </c>
      <c r="L247" s="36">
        <v>56734</v>
      </c>
      <c r="M247" s="36">
        <v>61869</v>
      </c>
      <c r="N247" s="36">
        <v>66973</v>
      </c>
      <c r="O247" s="36">
        <v>462984</v>
      </c>
      <c r="P247" s="31"/>
      <c r="Q247" s="31"/>
      <c r="R247" s="31"/>
    </row>
    <row r="248" spans="1:18" ht="15.75" x14ac:dyDescent="0.25">
      <c r="A248" s="30">
        <v>110</v>
      </c>
      <c r="B248" s="45" t="s">
        <v>89</v>
      </c>
      <c r="C248" s="36">
        <v>2168.1632500000001</v>
      </c>
      <c r="D248" s="36">
        <v>3323.83</v>
      </c>
      <c r="E248" s="36">
        <v>4474.8924999999999</v>
      </c>
      <c r="F248" s="36">
        <v>5625.2972500000005</v>
      </c>
      <c r="G248" s="36">
        <v>6730.9492500000006</v>
      </c>
      <c r="H248" s="36">
        <v>7476.1237499999997</v>
      </c>
      <c r="I248" s="36">
        <v>8165.7847500000007</v>
      </c>
      <c r="J248" s="36">
        <v>8729.4342500000002</v>
      </c>
      <c r="K248" s="36">
        <v>8813.65625</v>
      </c>
      <c r="L248" s="36">
        <v>8814.3562500000007</v>
      </c>
      <c r="M248" s="36">
        <v>8814.3562500000007</v>
      </c>
      <c r="N248" s="36">
        <v>8814.3562500000007</v>
      </c>
      <c r="O248" s="36">
        <v>81951.200000000012</v>
      </c>
      <c r="P248" s="31"/>
      <c r="Q248" s="31"/>
      <c r="R248" s="31"/>
    </row>
    <row r="249" spans="1:18" ht="15.75" x14ac:dyDescent="0.25">
      <c r="A249" s="30">
        <v>110</v>
      </c>
      <c r="B249" s="45" t="s">
        <v>91</v>
      </c>
      <c r="C249" s="36">
        <v>0</v>
      </c>
      <c r="D249" s="36">
        <v>0</v>
      </c>
      <c r="E249" s="36">
        <v>0</v>
      </c>
      <c r="F249" s="36">
        <v>0</v>
      </c>
      <c r="G249" s="36">
        <v>0</v>
      </c>
      <c r="H249" s="36">
        <v>0</v>
      </c>
      <c r="I249" s="36">
        <v>0</v>
      </c>
      <c r="J249" s="36">
        <v>0</v>
      </c>
      <c r="K249" s="36">
        <v>0</v>
      </c>
      <c r="L249" s="36">
        <v>0</v>
      </c>
      <c r="M249" s="36">
        <v>0</v>
      </c>
      <c r="N249" s="36">
        <v>0</v>
      </c>
      <c r="O249" s="36">
        <v>0</v>
      </c>
      <c r="P249" s="31"/>
      <c r="Q249" s="31"/>
      <c r="R249" s="31"/>
    </row>
    <row r="250" spans="1:18" ht="15.75" x14ac:dyDescent="0.25">
      <c r="A250" s="30">
        <v>110</v>
      </c>
      <c r="B250" s="45" t="s">
        <v>93</v>
      </c>
      <c r="C250" s="36">
        <v>0</v>
      </c>
      <c r="D250" s="36">
        <v>0</v>
      </c>
      <c r="E250" s="36">
        <v>0</v>
      </c>
      <c r="F250" s="36">
        <v>0</v>
      </c>
      <c r="G250" s="36">
        <v>0</v>
      </c>
      <c r="H250" s="36">
        <v>0</v>
      </c>
      <c r="I250" s="36">
        <v>0</v>
      </c>
      <c r="J250" s="36">
        <v>0</v>
      </c>
      <c r="K250" s="36">
        <v>0</v>
      </c>
      <c r="L250" s="36">
        <v>0</v>
      </c>
      <c r="M250" s="36">
        <v>0</v>
      </c>
      <c r="N250" s="36">
        <v>0</v>
      </c>
      <c r="O250" s="36">
        <v>0</v>
      </c>
      <c r="P250" s="31"/>
      <c r="Q250" s="31"/>
      <c r="R250" s="31"/>
    </row>
    <row r="251" spans="1:18" ht="15.75" x14ac:dyDescent="0.25">
      <c r="A251" s="30">
        <v>110</v>
      </c>
      <c r="B251" s="45" t="s">
        <v>95</v>
      </c>
      <c r="C251" s="36">
        <v>0</v>
      </c>
      <c r="D251" s="36">
        <v>0</v>
      </c>
      <c r="E251" s="36">
        <v>0</v>
      </c>
      <c r="F251" s="36">
        <v>0</v>
      </c>
      <c r="G251" s="36">
        <v>0</v>
      </c>
      <c r="H251" s="36">
        <v>0</v>
      </c>
      <c r="I251" s="36">
        <v>0</v>
      </c>
      <c r="J251" s="36">
        <v>0</v>
      </c>
      <c r="K251" s="36">
        <v>0</v>
      </c>
      <c r="L251" s="36">
        <v>0</v>
      </c>
      <c r="M251" s="36">
        <v>0</v>
      </c>
      <c r="N251" s="36">
        <v>0</v>
      </c>
      <c r="O251" s="36">
        <v>0</v>
      </c>
      <c r="P251" s="31"/>
      <c r="Q251" s="31"/>
      <c r="R251" s="31"/>
    </row>
    <row r="252" spans="1:18" ht="15.75" x14ac:dyDescent="0.25">
      <c r="A252" s="30">
        <v>110</v>
      </c>
      <c r="B252" s="45" t="s">
        <v>97</v>
      </c>
      <c r="C252" s="36">
        <v>180</v>
      </c>
      <c r="D252" s="36">
        <v>180</v>
      </c>
      <c r="E252" s="36">
        <v>180</v>
      </c>
      <c r="F252" s="36">
        <v>180</v>
      </c>
      <c r="G252" s="36">
        <v>180</v>
      </c>
      <c r="H252" s="36">
        <v>180</v>
      </c>
      <c r="I252" s="36">
        <v>180</v>
      </c>
      <c r="J252" s="36">
        <v>180</v>
      </c>
      <c r="K252" s="36">
        <v>180</v>
      </c>
      <c r="L252" s="36">
        <v>180</v>
      </c>
      <c r="M252" s="36">
        <v>180</v>
      </c>
      <c r="N252" s="36">
        <v>180</v>
      </c>
      <c r="O252" s="36">
        <v>2160</v>
      </c>
      <c r="P252" s="31"/>
      <c r="Q252" s="31"/>
      <c r="R252" s="31"/>
    </row>
    <row r="253" spans="1:18" ht="15.75" x14ac:dyDescent="0.25">
      <c r="A253" s="30">
        <v>110</v>
      </c>
      <c r="B253" s="45" t="s">
        <v>99</v>
      </c>
      <c r="C253" s="36">
        <v>0</v>
      </c>
      <c r="D253" s="36">
        <v>0</v>
      </c>
      <c r="E253" s="36">
        <v>0</v>
      </c>
      <c r="F253" s="36">
        <v>0</v>
      </c>
      <c r="G253" s="36">
        <v>0</v>
      </c>
      <c r="H253" s="36">
        <v>0</v>
      </c>
      <c r="I253" s="36">
        <v>0</v>
      </c>
      <c r="J253" s="36">
        <v>0</v>
      </c>
      <c r="K253" s="36">
        <v>0</v>
      </c>
      <c r="L253" s="36">
        <v>0</v>
      </c>
      <c r="M253" s="36">
        <v>0</v>
      </c>
      <c r="N253" s="36">
        <v>0</v>
      </c>
      <c r="O253" s="36">
        <v>0</v>
      </c>
      <c r="P253" s="31"/>
      <c r="Q253" s="31"/>
      <c r="R253" s="31"/>
    </row>
    <row r="254" spans="1:18" ht="15.75" x14ac:dyDescent="0.25">
      <c r="A254" s="30">
        <v>110</v>
      </c>
      <c r="B254" s="45" t="s">
        <v>101</v>
      </c>
      <c r="C254" s="36">
        <v>0</v>
      </c>
      <c r="D254" s="36">
        <v>0</v>
      </c>
      <c r="E254" s="36">
        <v>0</v>
      </c>
      <c r="F254" s="36">
        <v>0</v>
      </c>
      <c r="G254" s="36">
        <v>0</v>
      </c>
      <c r="H254" s="36">
        <v>0</v>
      </c>
      <c r="I254" s="36">
        <v>0</v>
      </c>
      <c r="J254" s="36">
        <v>0</v>
      </c>
      <c r="K254" s="36">
        <v>0</v>
      </c>
      <c r="L254" s="36">
        <v>0</v>
      </c>
      <c r="M254" s="36">
        <v>0</v>
      </c>
      <c r="N254" s="36">
        <v>0</v>
      </c>
      <c r="O254" s="36">
        <v>0</v>
      </c>
      <c r="P254" s="31"/>
      <c r="Q254" s="31"/>
      <c r="R254" s="31"/>
    </row>
    <row r="255" spans="1:18" ht="15.75" x14ac:dyDescent="0.25">
      <c r="A255" s="30">
        <v>110</v>
      </c>
      <c r="B255" s="45" t="s">
        <v>103</v>
      </c>
      <c r="C255" s="36">
        <v>0</v>
      </c>
      <c r="D255" s="36">
        <v>0</v>
      </c>
      <c r="E255" s="36">
        <v>0</v>
      </c>
      <c r="F255" s="36">
        <v>0</v>
      </c>
      <c r="G255" s="36">
        <v>0</v>
      </c>
      <c r="H255" s="36">
        <v>0</v>
      </c>
      <c r="I255" s="36">
        <v>0</v>
      </c>
      <c r="J255" s="36">
        <v>0</v>
      </c>
      <c r="K255" s="36">
        <v>0</v>
      </c>
      <c r="L255" s="36">
        <v>0</v>
      </c>
      <c r="M255" s="36">
        <v>0</v>
      </c>
      <c r="N255" s="36">
        <v>0</v>
      </c>
      <c r="O255" s="36">
        <v>0</v>
      </c>
      <c r="P255" s="31"/>
      <c r="Q255" s="31"/>
      <c r="R255" s="31"/>
    </row>
    <row r="256" spans="1:18" ht="15.75" x14ac:dyDescent="0.25">
      <c r="A256" s="30">
        <v>110</v>
      </c>
      <c r="B256" s="45" t="s">
        <v>105</v>
      </c>
      <c r="C256" s="36">
        <v>0</v>
      </c>
      <c r="D256" s="36">
        <v>0</v>
      </c>
      <c r="E256" s="36">
        <v>0</v>
      </c>
      <c r="F256" s="36">
        <v>0</v>
      </c>
      <c r="G256" s="36">
        <v>0</v>
      </c>
      <c r="H256" s="36">
        <v>0</v>
      </c>
      <c r="I256" s="36">
        <v>0</v>
      </c>
      <c r="J256" s="36">
        <v>0</v>
      </c>
      <c r="K256" s="36">
        <v>0</v>
      </c>
      <c r="L256" s="36">
        <v>0</v>
      </c>
      <c r="M256" s="36">
        <v>0</v>
      </c>
      <c r="N256" s="36">
        <v>0</v>
      </c>
      <c r="O256" s="36">
        <v>0</v>
      </c>
      <c r="P256" s="31"/>
      <c r="Q256" s="31"/>
      <c r="R256" s="31"/>
    </row>
    <row r="257" spans="1:18" ht="15.75" x14ac:dyDescent="0.25">
      <c r="A257" s="30">
        <v>110</v>
      </c>
      <c r="B257" s="45" t="s">
        <v>107</v>
      </c>
      <c r="C257" s="36">
        <v>0</v>
      </c>
      <c r="D257" s="36">
        <v>0</v>
      </c>
      <c r="E257" s="36">
        <v>0</v>
      </c>
      <c r="F257" s="36">
        <v>0</v>
      </c>
      <c r="G257" s="36">
        <v>0</v>
      </c>
      <c r="H257" s="36">
        <v>0</v>
      </c>
      <c r="I257" s="36">
        <v>0</v>
      </c>
      <c r="J257" s="36">
        <v>0</v>
      </c>
      <c r="K257" s="36">
        <v>0</v>
      </c>
      <c r="L257" s="36">
        <v>0</v>
      </c>
      <c r="M257" s="36">
        <v>0</v>
      </c>
      <c r="N257" s="36">
        <v>0</v>
      </c>
      <c r="O257" s="36">
        <v>0</v>
      </c>
      <c r="P257" s="31"/>
      <c r="Q257" s="31"/>
      <c r="R257" s="31"/>
    </row>
    <row r="258" spans="1:18" ht="15.75" x14ac:dyDescent="0.25">
      <c r="A258" s="30">
        <v>110</v>
      </c>
      <c r="B258" s="45" t="s">
        <v>109</v>
      </c>
      <c r="C258" s="36">
        <v>0</v>
      </c>
      <c r="D258" s="36">
        <v>0</v>
      </c>
      <c r="E258" s="36">
        <v>0</v>
      </c>
      <c r="F258" s="36">
        <v>0</v>
      </c>
      <c r="G258" s="36">
        <v>0</v>
      </c>
      <c r="H258" s="36">
        <v>0</v>
      </c>
      <c r="I258" s="36">
        <v>0</v>
      </c>
      <c r="J258" s="36">
        <v>0</v>
      </c>
      <c r="K258" s="36">
        <v>0</v>
      </c>
      <c r="L258" s="36">
        <v>0</v>
      </c>
      <c r="M258" s="36">
        <v>0</v>
      </c>
      <c r="N258" s="36">
        <v>0</v>
      </c>
      <c r="O258" s="36">
        <v>0</v>
      </c>
      <c r="P258" s="31"/>
      <c r="Q258" s="31"/>
      <c r="R258" s="31"/>
    </row>
    <row r="259" spans="1:18" ht="15.75" x14ac:dyDescent="0.25">
      <c r="A259" s="30">
        <v>110</v>
      </c>
      <c r="B259" s="45" t="s">
        <v>111</v>
      </c>
      <c r="C259" s="36">
        <v>0</v>
      </c>
      <c r="D259" s="36">
        <v>0</v>
      </c>
      <c r="E259" s="36">
        <v>0</v>
      </c>
      <c r="F259" s="36">
        <v>0</v>
      </c>
      <c r="G259" s="36">
        <v>0</v>
      </c>
      <c r="H259" s="36">
        <v>0</v>
      </c>
      <c r="I259" s="36">
        <v>0</v>
      </c>
      <c r="J259" s="36">
        <v>0</v>
      </c>
      <c r="K259" s="36">
        <v>0</v>
      </c>
      <c r="L259" s="36">
        <v>0</v>
      </c>
      <c r="M259" s="36">
        <v>0</v>
      </c>
      <c r="N259" s="36">
        <v>0</v>
      </c>
      <c r="O259" s="36">
        <v>0</v>
      </c>
      <c r="P259" s="31"/>
      <c r="Q259" s="31"/>
      <c r="R259" s="31"/>
    </row>
    <row r="260" spans="1:18" ht="15.75" x14ac:dyDescent="0.25">
      <c r="A260" s="30">
        <v>110</v>
      </c>
      <c r="B260" s="45" t="s">
        <v>113</v>
      </c>
      <c r="C260" s="36">
        <v>0</v>
      </c>
      <c r="D260" s="36">
        <v>0</v>
      </c>
      <c r="E260" s="36">
        <v>0</v>
      </c>
      <c r="F260" s="36">
        <v>0</v>
      </c>
      <c r="G260" s="36">
        <v>0</v>
      </c>
      <c r="H260" s="36">
        <v>0</v>
      </c>
      <c r="I260" s="36">
        <v>0</v>
      </c>
      <c r="J260" s="36">
        <v>0</v>
      </c>
      <c r="K260" s="36">
        <v>0</v>
      </c>
      <c r="L260" s="36">
        <v>0</v>
      </c>
      <c r="M260" s="36">
        <v>0</v>
      </c>
      <c r="N260" s="36">
        <v>0</v>
      </c>
      <c r="O260" s="36">
        <v>0</v>
      </c>
      <c r="P260" s="31"/>
      <c r="Q260" s="31"/>
      <c r="R260" s="31"/>
    </row>
    <row r="261" spans="1:18" ht="15.75" x14ac:dyDescent="0.25">
      <c r="A261" s="30">
        <v>110</v>
      </c>
      <c r="B261" s="45" t="s">
        <v>115</v>
      </c>
      <c r="C261" s="36">
        <v>185.5</v>
      </c>
      <c r="D261" s="36">
        <v>185.5</v>
      </c>
      <c r="E261" s="36">
        <v>185.5</v>
      </c>
      <c r="F261" s="36">
        <v>185.5</v>
      </c>
      <c r="G261" s="36">
        <v>185.5</v>
      </c>
      <c r="H261" s="36">
        <v>185.5</v>
      </c>
      <c r="I261" s="36">
        <v>185.5</v>
      </c>
      <c r="J261" s="36">
        <v>185.5</v>
      </c>
      <c r="K261" s="36">
        <v>185.5</v>
      </c>
      <c r="L261" s="36">
        <v>185.5</v>
      </c>
      <c r="M261" s="36">
        <v>185.5</v>
      </c>
      <c r="N261" s="36">
        <v>185.5</v>
      </c>
      <c r="O261" s="36">
        <v>2226</v>
      </c>
      <c r="P261" s="31"/>
      <c r="Q261" s="31"/>
      <c r="R261" s="31"/>
    </row>
    <row r="262" spans="1:18" ht="15.75" x14ac:dyDescent="0.25">
      <c r="A262" s="30">
        <v>110</v>
      </c>
      <c r="B262" s="45" t="s">
        <v>117</v>
      </c>
      <c r="C262" s="36">
        <v>0</v>
      </c>
      <c r="D262" s="36">
        <v>0</v>
      </c>
      <c r="E262" s="36">
        <v>0</v>
      </c>
      <c r="F262" s="36">
        <v>0</v>
      </c>
      <c r="G262" s="36">
        <v>0</v>
      </c>
      <c r="H262" s="36">
        <v>0</v>
      </c>
      <c r="I262" s="36">
        <v>0</v>
      </c>
      <c r="J262" s="36">
        <v>0</v>
      </c>
      <c r="K262" s="36">
        <v>0</v>
      </c>
      <c r="L262" s="36">
        <v>0</v>
      </c>
      <c r="M262" s="36">
        <v>0</v>
      </c>
      <c r="N262" s="36">
        <v>0</v>
      </c>
      <c r="O262" s="36">
        <v>0</v>
      </c>
      <c r="P262" s="31"/>
      <c r="Q262" s="31"/>
      <c r="R262" s="31"/>
    </row>
    <row r="263" spans="1:18" ht="15.75" x14ac:dyDescent="0.25">
      <c r="A263" s="30">
        <v>110</v>
      </c>
      <c r="B263" s="45" t="s">
        <v>119</v>
      </c>
      <c r="C263" s="36">
        <v>0</v>
      </c>
      <c r="D263" s="36">
        <v>0</v>
      </c>
      <c r="E263" s="36">
        <v>0</v>
      </c>
      <c r="F263" s="36">
        <v>0</v>
      </c>
      <c r="G263" s="36">
        <v>0</v>
      </c>
      <c r="H263" s="36">
        <v>0</v>
      </c>
      <c r="I263" s="36">
        <v>0</v>
      </c>
      <c r="J263" s="36">
        <v>0</v>
      </c>
      <c r="K263" s="36">
        <v>0</v>
      </c>
      <c r="L263" s="36">
        <v>0</v>
      </c>
      <c r="M263" s="36">
        <v>0</v>
      </c>
      <c r="N263" s="36">
        <v>0</v>
      </c>
      <c r="O263" s="36">
        <v>0</v>
      </c>
      <c r="P263" s="31"/>
      <c r="Q263" s="31"/>
      <c r="R263" s="31"/>
    </row>
    <row r="264" spans="1:18" ht="15.75" x14ac:dyDescent="0.25">
      <c r="A264" s="30">
        <v>110</v>
      </c>
      <c r="B264" s="45" t="s">
        <v>121</v>
      </c>
      <c r="C264" s="36">
        <v>0</v>
      </c>
      <c r="D264" s="36">
        <v>0</v>
      </c>
      <c r="E264" s="36">
        <v>0</v>
      </c>
      <c r="F264" s="36">
        <v>0</v>
      </c>
      <c r="G264" s="36">
        <v>0</v>
      </c>
      <c r="H264" s="36">
        <v>0</v>
      </c>
      <c r="I264" s="36">
        <v>0</v>
      </c>
      <c r="J264" s="36">
        <v>0</v>
      </c>
      <c r="K264" s="36">
        <v>0</v>
      </c>
      <c r="L264" s="36">
        <v>0</v>
      </c>
      <c r="M264" s="36">
        <v>0</v>
      </c>
      <c r="N264" s="36">
        <v>0</v>
      </c>
      <c r="O264" s="36">
        <v>0</v>
      </c>
      <c r="P264" s="31"/>
      <c r="Q264" s="31"/>
      <c r="R264" s="31"/>
    </row>
    <row r="265" spans="1:18" ht="15.75" x14ac:dyDescent="0.25">
      <c r="A265" s="30">
        <v>110</v>
      </c>
      <c r="B265" s="45" t="s">
        <v>123</v>
      </c>
      <c r="C265" s="36">
        <v>0</v>
      </c>
      <c r="D265" s="36">
        <v>0</v>
      </c>
      <c r="E265" s="36">
        <v>0</v>
      </c>
      <c r="F265" s="36">
        <v>0</v>
      </c>
      <c r="G265" s="36">
        <v>0</v>
      </c>
      <c r="H265" s="36">
        <v>0</v>
      </c>
      <c r="I265" s="36">
        <v>0</v>
      </c>
      <c r="J265" s="36">
        <v>0</v>
      </c>
      <c r="K265" s="36">
        <v>0</v>
      </c>
      <c r="L265" s="36">
        <v>0</v>
      </c>
      <c r="M265" s="36">
        <v>0</v>
      </c>
      <c r="N265" s="36">
        <v>0</v>
      </c>
      <c r="O265" s="36">
        <v>0</v>
      </c>
      <c r="P265" s="31"/>
      <c r="Q265" s="31"/>
      <c r="R265" s="31"/>
    </row>
    <row r="266" spans="1:18" ht="15.75" x14ac:dyDescent="0.25">
      <c r="A266" s="30">
        <v>110</v>
      </c>
      <c r="B266" s="45" t="s">
        <v>125</v>
      </c>
      <c r="C266" s="36">
        <v>81.853725000000011</v>
      </c>
      <c r="D266" s="36">
        <v>81.853725000000011</v>
      </c>
      <c r="E266" s="36">
        <v>81.853725000000011</v>
      </c>
      <c r="F266" s="36">
        <v>81.853725000000011</v>
      </c>
      <c r="G266" s="36">
        <v>81.853725000000011</v>
      </c>
      <c r="H266" s="36">
        <v>81.853725000000011</v>
      </c>
      <c r="I266" s="36">
        <v>81.853725000000011</v>
      </c>
      <c r="J266" s="36">
        <v>81.853725000000011</v>
      </c>
      <c r="K266" s="36">
        <v>81.853725000000011</v>
      </c>
      <c r="L266" s="36">
        <v>81.853725000000011</v>
      </c>
      <c r="M266" s="36">
        <v>81.853725000000011</v>
      </c>
      <c r="N266" s="36">
        <v>81.853725000000011</v>
      </c>
      <c r="O266" s="36">
        <v>982.24470000000019</v>
      </c>
      <c r="P266" s="31"/>
      <c r="Q266" s="31"/>
      <c r="R266" s="31"/>
    </row>
    <row r="267" spans="1:18" ht="15.75" x14ac:dyDescent="0.25">
      <c r="A267" s="30">
        <v>110</v>
      </c>
      <c r="B267" s="45" t="s">
        <v>127</v>
      </c>
      <c r="C267" s="36">
        <v>528.96</v>
      </c>
      <c r="D267" s="36">
        <v>528.96</v>
      </c>
      <c r="E267" s="36">
        <v>528.96</v>
      </c>
      <c r="F267" s="36">
        <v>528.96</v>
      </c>
      <c r="G267" s="36">
        <v>528.96</v>
      </c>
      <c r="H267" s="36">
        <v>528.96</v>
      </c>
      <c r="I267" s="36">
        <v>528.96</v>
      </c>
      <c r="J267" s="36">
        <v>528.96</v>
      </c>
      <c r="K267" s="36">
        <v>528.96</v>
      </c>
      <c r="L267" s="36">
        <v>528.96</v>
      </c>
      <c r="M267" s="36">
        <v>528.96</v>
      </c>
      <c r="N267" s="36">
        <v>528.96</v>
      </c>
      <c r="O267" s="36">
        <v>6347.52</v>
      </c>
      <c r="P267" s="31"/>
      <c r="Q267" s="31"/>
      <c r="R267" s="31"/>
    </row>
    <row r="268" spans="1:18" ht="15.75" x14ac:dyDescent="0.25">
      <c r="A268" s="30">
        <v>110</v>
      </c>
      <c r="B268" s="45" t="s">
        <v>129</v>
      </c>
      <c r="C268" s="36">
        <v>8.0883333333333329</v>
      </c>
      <c r="D268" s="36">
        <v>8.0883333333333329</v>
      </c>
      <c r="E268" s="36">
        <v>8.0883333333333329</v>
      </c>
      <c r="F268" s="36">
        <v>8.0883333333333329</v>
      </c>
      <c r="G268" s="36">
        <v>8.0883333333333329</v>
      </c>
      <c r="H268" s="36">
        <v>8.0883333333333329</v>
      </c>
      <c r="I268" s="36">
        <v>8.0883333333333329</v>
      </c>
      <c r="J268" s="36">
        <v>8.0883333333333329</v>
      </c>
      <c r="K268" s="36">
        <v>8.0883333333333329</v>
      </c>
      <c r="L268" s="36">
        <v>8.0883333333333329</v>
      </c>
      <c r="M268" s="36">
        <v>8.0883333333333329</v>
      </c>
      <c r="N268" s="36">
        <v>8.0883333333333329</v>
      </c>
      <c r="O268" s="36">
        <v>97.059999999999988</v>
      </c>
      <c r="P268" s="31"/>
      <c r="Q268" s="31"/>
      <c r="R268" s="31"/>
    </row>
    <row r="269" spans="1:18" ht="15" x14ac:dyDescent="0.25">
      <c r="A269" s="53"/>
      <c r="B269" s="53"/>
      <c r="C269" s="35"/>
      <c r="D269" s="35"/>
      <c r="E269" s="35"/>
      <c r="F269" s="35"/>
      <c r="G269" s="35"/>
      <c r="H269" s="35"/>
      <c r="I269" s="35"/>
      <c r="J269" s="35"/>
      <c r="K269" s="35"/>
      <c r="L269" s="35"/>
      <c r="M269" s="35"/>
      <c r="N269" s="35"/>
      <c r="O269" s="35"/>
      <c r="P269" s="31"/>
      <c r="Q269" s="31"/>
      <c r="R269" s="31"/>
    </row>
    <row r="270" spans="1:18" ht="15.75" x14ac:dyDescent="0.25">
      <c r="A270" s="30">
        <v>111</v>
      </c>
      <c r="B270" s="45" t="s">
        <v>85</v>
      </c>
      <c r="C270" s="35">
        <v>15.897435897435898</v>
      </c>
      <c r="D270" s="35">
        <v>15.897435897435898</v>
      </c>
      <c r="E270" s="35">
        <v>15.897435897435898</v>
      </c>
      <c r="F270" s="35">
        <v>15.897435897435898</v>
      </c>
      <c r="G270" s="35">
        <v>15.897435897435898</v>
      </c>
      <c r="H270" s="35">
        <v>15.897435897435898</v>
      </c>
      <c r="I270" s="35">
        <v>15.897435897435898</v>
      </c>
      <c r="J270" s="35">
        <v>15.897435897435898</v>
      </c>
      <c r="K270" s="35">
        <v>15.897435897435898</v>
      </c>
      <c r="L270" s="35">
        <v>15.897435897435898</v>
      </c>
      <c r="M270" s="35">
        <v>15.897435897435898</v>
      </c>
      <c r="N270" s="35">
        <v>15.897435897435898</v>
      </c>
      <c r="O270" s="35">
        <v>15.897435897435898</v>
      </c>
      <c r="P270" s="31"/>
      <c r="Q270" s="31"/>
      <c r="R270" s="31"/>
    </row>
    <row r="271" spans="1:18" ht="15.75" x14ac:dyDescent="0.25">
      <c r="A271" s="30">
        <v>111</v>
      </c>
      <c r="B271" s="45" t="s">
        <v>87</v>
      </c>
      <c r="C271" s="36">
        <v>23919</v>
      </c>
      <c r="D271" s="36">
        <v>35965</v>
      </c>
      <c r="E271" s="36">
        <v>47965</v>
      </c>
      <c r="F271" s="36">
        <v>59955</v>
      </c>
      <c r="G271" s="36">
        <v>71929</v>
      </c>
      <c r="H271" s="36">
        <v>83811</v>
      </c>
      <c r="I271" s="36">
        <v>95619</v>
      </c>
      <c r="J271" s="36">
        <v>107411</v>
      </c>
      <c r="K271" s="36">
        <v>119199</v>
      </c>
      <c r="L271" s="36">
        <v>130958</v>
      </c>
      <c r="M271" s="36">
        <v>142692</v>
      </c>
      <c r="N271" s="36">
        <v>154330</v>
      </c>
      <c r="O271" s="36">
        <v>1073753</v>
      </c>
      <c r="P271" s="31"/>
      <c r="Q271" s="31"/>
      <c r="R271" s="31"/>
    </row>
    <row r="272" spans="1:18" ht="15.75" x14ac:dyDescent="0.25">
      <c r="A272" s="30">
        <v>111</v>
      </c>
      <c r="B272" s="45" t="s">
        <v>89</v>
      </c>
      <c r="C272" s="36">
        <v>5244.2407499999999</v>
      </c>
      <c r="D272" s="36">
        <v>7885.326250000001</v>
      </c>
      <c r="E272" s="36">
        <v>10516.326249999998</v>
      </c>
      <c r="F272" s="36">
        <v>13145.133750000001</v>
      </c>
      <c r="G272" s="36">
        <v>15600.562499999998</v>
      </c>
      <c r="H272" s="36">
        <v>17259.8685</v>
      </c>
      <c r="I272" s="36">
        <v>18836.236500000003</v>
      </c>
      <c r="J272" s="36">
        <v>20003.457499999997</v>
      </c>
      <c r="K272" s="36">
        <v>20146.599999999999</v>
      </c>
      <c r="L272" s="36">
        <v>20147.099999999999</v>
      </c>
      <c r="M272" s="36">
        <v>20147.099999999999</v>
      </c>
      <c r="N272" s="36">
        <v>20147.099999999999</v>
      </c>
      <c r="O272" s="36">
        <v>189079.052</v>
      </c>
      <c r="P272" s="31"/>
      <c r="Q272" s="31"/>
      <c r="R272" s="31"/>
    </row>
    <row r="273" spans="1:18" ht="15.75" x14ac:dyDescent="0.25">
      <c r="A273" s="30">
        <v>111</v>
      </c>
      <c r="B273" s="45" t="s">
        <v>91</v>
      </c>
      <c r="C273" s="36">
        <v>0</v>
      </c>
      <c r="D273" s="36">
        <v>0</v>
      </c>
      <c r="E273" s="36">
        <v>0</v>
      </c>
      <c r="F273" s="36">
        <v>0</v>
      </c>
      <c r="G273" s="36">
        <v>0</v>
      </c>
      <c r="H273" s="36">
        <v>0</v>
      </c>
      <c r="I273" s="36">
        <v>0</v>
      </c>
      <c r="J273" s="36">
        <v>0</v>
      </c>
      <c r="K273" s="36">
        <v>0</v>
      </c>
      <c r="L273" s="36">
        <v>0</v>
      </c>
      <c r="M273" s="36">
        <v>0</v>
      </c>
      <c r="N273" s="36">
        <v>0</v>
      </c>
      <c r="O273" s="36">
        <v>0</v>
      </c>
      <c r="P273" s="31"/>
      <c r="Q273" s="31"/>
      <c r="R273" s="31"/>
    </row>
    <row r="274" spans="1:18" ht="15.75" x14ac:dyDescent="0.25">
      <c r="A274" s="30">
        <v>111</v>
      </c>
      <c r="B274" s="45" t="s">
        <v>93</v>
      </c>
      <c r="C274" s="36">
        <v>0</v>
      </c>
      <c r="D274" s="36">
        <v>0</v>
      </c>
      <c r="E274" s="36">
        <v>0</v>
      </c>
      <c r="F274" s="36">
        <v>0</v>
      </c>
      <c r="G274" s="36">
        <v>0</v>
      </c>
      <c r="H274" s="36">
        <v>0</v>
      </c>
      <c r="I274" s="36">
        <v>0</v>
      </c>
      <c r="J274" s="36">
        <v>0</v>
      </c>
      <c r="K274" s="36">
        <v>0</v>
      </c>
      <c r="L274" s="36">
        <v>0</v>
      </c>
      <c r="M274" s="36">
        <v>0</v>
      </c>
      <c r="N274" s="36">
        <v>0</v>
      </c>
      <c r="O274" s="36">
        <v>0</v>
      </c>
      <c r="P274" s="31"/>
      <c r="Q274" s="31"/>
      <c r="R274" s="31"/>
    </row>
    <row r="275" spans="1:18" ht="15.75" x14ac:dyDescent="0.25">
      <c r="A275" s="30">
        <v>111</v>
      </c>
      <c r="B275" s="45" t="s">
        <v>95</v>
      </c>
      <c r="C275" s="36">
        <v>0</v>
      </c>
      <c r="D275" s="36">
        <v>0</v>
      </c>
      <c r="E275" s="36">
        <v>0</v>
      </c>
      <c r="F275" s="36">
        <v>0</v>
      </c>
      <c r="G275" s="36">
        <v>0</v>
      </c>
      <c r="H275" s="36">
        <v>0</v>
      </c>
      <c r="I275" s="36">
        <v>0</v>
      </c>
      <c r="J275" s="36">
        <v>0</v>
      </c>
      <c r="K275" s="36">
        <v>0</v>
      </c>
      <c r="L275" s="36">
        <v>0</v>
      </c>
      <c r="M275" s="36">
        <v>0</v>
      </c>
      <c r="N275" s="36">
        <v>0</v>
      </c>
      <c r="O275" s="36">
        <v>0</v>
      </c>
      <c r="P275" s="31"/>
      <c r="Q275" s="31"/>
      <c r="R275" s="31"/>
    </row>
    <row r="276" spans="1:18" ht="15.75" x14ac:dyDescent="0.25">
      <c r="A276" s="30">
        <v>111</v>
      </c>
      <c r="B276" s="45" t="s">
        <v>97</v>
      </c>
      <c r="C276" s="36">
        <v>60</v>
      </c>
      <c r="D276" s="36">
        <v>60</v>
      </c>
      <c r="E276" s="36">
        <v>60</v>
      </c>
      <c r="F276" s="36">
        <v>60</v>
      </c>
      <c r="G276" s="36">
        <v>60</v>
      </c>
      <c r="H276" s="36">
        <v>60</v>
      </c>
      <c r="I276" s="36">
        <v>60</v>
      </c>
      <c r="J276" s="36">
        <v>60</v>
      </c>
      <c r="K276" s="36">
        <v>60</v>
      </c>
      <c r="L276" s="36">
        <v>60</v>
      </c>
      <c r="M276" s="36">
        <v>60</v>
      </c>
      <c r="N276" s="36">
        <v>60</v>
      </c>
      <c r="O276" s="36">
        <v>720</v>
      </c>
      <c r="P276" s="31"/>
      <c r="Q276" s="31"/>
      <c r="R276" s="31"/>
    </row>
    <row r="277" spans="1:18" ht="15.75" x14ac:dyDescent="0.25">
      <c r="A277" s="30">
        <v>111</v>
      </c>
      <c r="B277" s="45" t="s">
        <v>99</v>
      </c>
      <c r="C277" s="36">
        <v>0</v>
      </c>
      <c r="D277" s="36">
        <v>0</v>
      </c>
      <c r="E277" s="36">
        <v>0</v>
      </c>
      <c r="F277" s="36">
        <v>0</v>
      </c>
      <c r="G277" s="36">
        <v>0</v>
      </c>
      <c r="H277" s="36">
        <v>0</v>
      </c>
      <c r="I277" s="36">
        <v>0</v>
      </c>
      <c r="J277" s="36">
        <v>0</v>
      </c>
      <c r="K277" s="36">
        <v>0</v>
      </c>
      <c r="L277" s="36">
        <v>0</v>
      </c>
      <c r="M277" s="36">
        <v>0</v>
      </c>
      <c r="N277" s="36">
        <v>0</v>
      </c>
      <c r="O277" s="36">
        <v>0</v>
      </c>
      <c r="P277" s="31"/>
      <c r="Q277" s="31"/>
      <c r="R277" s="31"/>
    </row>
    <row r="278" spans="1:18" ht="15.75" x14ac:dyDescent="0.25">
      <c r="A278" s="30">
        <v>111</v>
      </c>
      <c r="B278" s="45" t="s">
        <v>101</v>
      </c>
      <c r="C278" s="36">
        <v>0</v>
      </c>
      <c r="D278" s="36">
        <v>0</v>
      </c>
      <c r="E278" s="36">
        <v>0</v>
      </c>
      <c r="F278" s="36">
        <v>0</v>
      </c>
      <c r="G278" s="36">
        <v>0</v>
      </c>
      <c r="H278" s="36">
        <v>0</v>
      </c>
      <c r="I278" s="36">
        <v>0</v>
      </c>
      <c r="J278" s="36">
        <v>0</v>
      </c>
      <c r="K278" s="36">
        <v>0</v>
      </c>
      <c r="L278" s="36">
        <v>0</v>
      </c>
      <c r="M278" s="36">
        <v>0</v>
      </c>
      <c r="N278" s="36">
        <v>0</v>
      </c>
      <c r="O278" s="36">
        <v>0</v>
      </c>
      <c r="P278" s="31"/>
      <c r="Q278" s="31"/>
      <c r="R278" s="31"/>
    </row>
    <row r="279" spans="1:18" ht="15.75" x14ac:dyDescent="0.25">
      <c r="A279" s="30">
        <v>111</v>
      </c>
      <c r="B279" s="45" t="s">
        <v>103</v>
      </c>
      <c r="C279" s="36">
        <v>0</v>
      </c>
      <c r="D279" s="36">
        <v>0</v>
      </c>
      <c r="E279" s="36">
        <v>0</v>
      </c>
      <c r="F279" s="36">
        <v>0</v>
      </c>
      <c r="G279" s="36">
        <v>0</v>
      </c>
      <c r="H279" s="36">
        <v>0</v>
      </c>
      <c r="I279" s="36">
        <v>0</v>
      </c>
      <c r="J279" s="36">
        <v>0</v>
      </c>
      <c r="K279" s="36">
        <v>0</v>
      </c>
      <c r="L279" s="36">
        <v>0</v>
      </c>
      <c r="M279" s="36">
        <v>0</v>
      </c>
      <c r="N279" s="36">
        <v>0</v>
      </c>
      <c r="O279" s="36">
        <v>0</v>
      </c>
      <c r="P279" s="31"/>
      <c r="Q279" s="31"/>
      <c r="R279" s="31"/>
    </row>
    <row r="280" spans="1:18" ht="15.75" x14ac:dyDescent="0.25">
      <c r="A280" s="30">
        <v>111</v>
      </c>
      <c r="B280" s="45" t="s">
        <v>105</v>
      </c>
      <c r="C280" s="36">
        <v>0</v>
      </c>
      <c r="D280" s="36">
        <v>0</v>
      </c>
      <c r="E280" s="36">
        <v>0</v>
      </c>
      <c r="F280" s="36">
        <v>0</v>
      </c>
      <c r="G280" s="36">
        <v>0</v>
      </c>
      <c r="H280" s="36">
        <v>0</v>
      </c>
      <c r="I280" s="36">
        <v>0</v>
      </c>
      <c r="J280" s="36">
        <v>0</v>
      </c>
      <c r="K280" s="36">
        <v>0</v>
      </c>
      <c r="L280" s="36">
        <v>0</v>
      </c>
      <c r="M280" s="36">
        <v>0</v>
      </c>
      <c r="N280" s="36">
        <v>0</v>
      </c>
      <c r="O280" s="36">
        <v>0</v>
      </c>
      <c r="P280" s="31"/>
      <c r="Q280" s="31"/>
      <c r="R280" s="31"/>
    </row>
    <row r="281" spans="1:18" ht="15.75" x14ac:dyDescent="0.25">
      <c r="A281" s="30">
        <v>111</v>
      </c>
      <c r="B281" s="45" t="s">
        <v>107</v>
      </c>
      <c r="C281" s="36">
        <v>0</v>
      </c>
      <c r="D281" s="36">
        <v>0</v>
      </c>
      <c r="E281" s="36">
        <v>0</v>
      </c>
      <c r="F281" s="36">
        <v>0</v>
      </c>
      <c r="G281" s="36">
        <v>0</v>
      </c>
      <c r="H281" s="36">
        <v>0</v>
      </c>
      <c r="I281" s="36">
        <v>0</v>
      </c>
      <c r="J281" s="36">
        <v>0</v>
      </c>
      <c r="K281" s="36">
        <v>0</v>
      </c>
      <c r="L281" s="36">
        <v>0</v>
      </c>
      <c r="M281" s="36">
        <v>0</v>
      </c>
      <c r="N281" s="36">
        <v>0</v>
      </c>
      <c r="O281" s="36">
        <v>0</v>
      </c>
      <c r="P281" s="31"/>
      <c r="Q281" s="31"/>
      <c r="R281" s="31"/>
    </row>
    <row r="282" spans="1:18" ht="15.75" x14ac:dyDescent="0.25">
      <c r="A282" s="30">
        <v>111</v>
      </c>
      <c r="B282" s="45" t="s">
        <v>109</v>
      </c>
      <c r="C282" s="36">
        <v>0</v>
      </c>
      <c r="D282" s="36">
        <v>0</v>
      </c>
      <c r="E282" s="36">
        <v>0</v>
      </c>
      <c r="F282" s="36">
        <v>0</v>
      </c>
      <c r="G282" s="36">
        <v>0</v>
      </c>
      <c r="H282" s="36">
        <v>0</v>
      </c>
      <c r="I282" s="36">
        <v>0</v>
      </c>
      <c r="J282" s="36">
        <v>0</v>
      </c>
      <c r="K282" s="36">
        <v>0</v>
      </c>
      <c r="L282" s="36">
        <v>0</v>
      </c>
      <c r="M282" s="36">
        <v>0</v>
      </c>
      <c r="N282" s="36">
        <v>0</v>
      </c>
      <c r="O282" s="36">
        <v>0</v>
      </c>
      <c r="P282" s="31"/>
      <c r="Q282" s="31"/>
      <c r="R282" s="31"/>
    </row>
    <row r="283" spans="1:18" ht="15.75" x14ac:dyDescent="0.25">
      <c r="A283" s="30">
        <v>111</v>
      </c>
      <c r="B283" s="45" t="s">
        <v>111</v>
      </c>
      <c r="C283" s="36">
        <v>0</v>
      </c>
      <c r="D283" s="36">
        <v>0</v>
      </c>
      <c r="E283" s="36">
        <v>0</v>
      </c>
      <c r="F283" s="36">
        <v>0</v>
      </c>
      <c r="G283" s="36">
        <v>0</v>
      </c>
      <c r="H283" s="36">
        <v>0</v>
      </c>
      <c r="I283" s="36">
        <v>0</v>
      </c>
      <c r="J283" s="36">
        <v>0</v>
      </c>
      <c r="K283" s="36">
        <v>0</v>
      </c>
      <c r="L283" s="36">
        <v>0</v>
      </c>
      <c r="M283" s="36">
        <v>0</v>
      </c>
      <c r="N283" s="36">
        <v>0</v>
      </c>
      <c r="O283" s="36">
        <v>0</v>
      </c>
      <c r="P283" s="31"/>
      <c r="Q283" s="31"/>
      <c r="R283" s="31"/>
    </row>
    <row r="284" spans="1:18" ht="15.75" x14ac:dyDescent="0.25">
      <c r="A284" s="30">
        <v>111</v>
      </c>
      <c r="B284" s="45" t="s">
        <v>113</v>
      </c>
      <c r="C284" s="36">
        <v>0</v>
      </c>
      <c r="D284" s="36">
        <v>0</v>
      </c>
      <c r="E284" s="36">
        <v>0</v>
      </c>
      <c r="F284" s="36">
        <v>0</v>
      </c>
      <c r="G284" s="36">
        <v>0</v>
      </c>
      <c r="H284" s="36">
        <v>0</v>
      </c>
      <c r="I284" s="36">
        <v>0</v>
      </c>
      <c r="J284" s="36">
        <v>0</v>
      </c>
      <c r="K284" s="36">
        <v>0</v>
      </c>
      <c r="L284" s="36">
        <v>0</v>
      </c>
      <c r="M284" s="36">
        <v>0</v>
      </c>
      <c r="N284" s="36">
        <v>0</v>
      </c>
      <c r="O284" s="36">
        <v>0</v>
      </c>
      <c r="P284" s="31"/>
      <c r="Q284" s="31"/>
      <c r="R284" s="31"/>
    </row>
    <row r="285" spans="1:18" ht="15.75" x14ac:dyDescent="0.25">
      <c r="A285" s="30">
        <v>111</v>
      </c>
      <c r="B285" s="45" t="s">
        <v>115</v>
      </c>
      <c r="C285" s="36">
        <v>424</v>
      </c>
      <c r="D285" s="36">
        <v>424</v>
      </c>
      <c r="E285" s="36">
        <v>424</v>
      </c>
      <c r="F285" s="36">
        <v>424</v>
      </c>
      <c r="G285" s="36">
        <v>424</v>
      </c>
      <c r="H285" s="36">
        <v>424</v>
      </c>
      <c r="I285" s="36">
        <v>424</v>
      </c>
      <c r="J285" s="36">
        <v>424</v>
      </c>
      <c r="K285" s="36">
        <v>424</v>
      </c>
      <c r="L285" s="36">
        <v>424</v>
      </c>
      <c r="M285" s="36">
        <v>424</v>
      </c>
      <c r="N285" s="36">
        <v>424</v>
      </c>
      <c r="O285" s="36">
        <v>5088</v>
      </c>
      <c r="P285" s="31"/>
      <c r="Q285" s="31"/>
      <c r="R285" s="31"/>
    </row>
    <row r="286" spans="1:18" ht="15.75" x14ac:dyDescent="0.25">
      <c r="A286" s="30">
        <v>111</v>
      </c>
      <c r="B286" s="45" t="s">
        <v>117</v>
      </c>
      <c r="C286" s="36">
        <v>0</v>
      </c>
      <c r="D286" s="36">
        <v>0</v>
      </c>
      <c r="E286" s="36">
        <v>0</v>
      </c>
      <c r="F286" s="36">
        <v>0</v>
      </c>
      <c r="G286" s="36">
        <v>0</v>
      </c>
      <c r="H286" s="36">
        <v>0</v>
      </c>
      <c r="I286" s="36">
        <v>0</v>
      </c>
      <c r="J286" s="36">
        <v>0</v>
      </c>
      <c r="K286" s="36">
        <v>0</v>
      </c>
      <c r="L286" s="36">
        <v>0</v>
      </c>
      <c r="M286" s="36">
        <v>0</v>
      </c>
      <c r="N286" s="36">
        <v>0</v>
      </c>
      <c r="O286" s="36">
        <v>0</v>
      </c>
      <c r="P286" s="31"/>
      <c r="Q286" s="31"/>
      <c r="R286" s="31"/>
    </row>
    <row r="287" spans="1:18" ht="15.75" x14ac:dyDescent="0.25">
      <c r="A287" s="30">
        <v>111</v>
      </c>
      <c r="B287" s="45" t="s">
        <v>119</v>
      </c>
      <c r="C287" s="36">
        <v>0</v>
      </c>
      <c r="D287" s="36">
        <v>0</v>
      </c>
      <c r="E287" s="36">
        <v>0</v>
      </c>
      <c r="F287" s="36">
        <v>0</v>
      </c>
      <c r="G287" s="36">
        <v>0</v>
      </c>
      <c r="H287" s="36">
        <v>0</v>
      </c>
      <c r="I287" s="36">
        <v>0</v>
      </c>
      <c r="J287" s="36">
        <v>0</v>
      </c>
      <c r="K287" s="36">
        <v>0</v>
      </c>
      <c r="L287" s="36">
        <v>0</v>
      </c>
      <c r="M287" s="36">
        <v>0</v>
      </c>
      <c r="N287" s="36">
        <v>0</v>
      </c>
      <c r="O287" s="36">
        <v>0</v>
      </c>
      <c r="P287" s="31"/>
      <c r="Q287" s="31"/>
      <c r="R287" s="31"/>
    </row>
    <row r="288" spans="1:18" ht="15.75" x14ac:dyDescent="0.25">
      <c r="A288" s="30">
        <v>111</v>
      </c>
      <c r="B288" s="45" t="s">
        <v>121</v>
      </c>
      <c r="C288" s="36">
        <v>0</v>
      </c>
      <c r="D288" s="36">
        <v>0</v>
      </c>
      <c r="E288" s="36">
        <v>0</v>
      </c>
      <c r="F288" s="36">
        <v>0</v>
      </c>
      <c r="G288" s="36">
        <v>0</v>
      </c>
      <c r="H288" s="36">
        <v>0</v>
      </c>
      <c r="I288" s="36">
        <v>0</v>
      </c>
      <c r="J288" s="36">
        <v>0</v>
      </c>
      <c r="K288" s="36">
        <v>0</v>
      </c>
      <c r="L288" s="36">
        <v>0</v>
      </c>
      <c r="M288" s="36">
        <v>0</v>
      </c>
      <c r="N288" s="36">
        <v>0</v>
      </c>
      <c r="O288" s="36">
        <v>0</v>
      </c>
      <c r="P288" s="31"/>
      <c r="Q288" s="31"/>
      <c r="R288" s="31"/>
    </row>
    <row r="289" spans="1:18" ht="15.75" x14ac:dyDescent="0.25">
      <c r="A289" s="30">
        <v>111</v>
      </c>
      <c r="B289" s="45" t="s">
        <v>123</v>
      </c>
      <c r="C289" s="36">
        <v>0</v>
      </c>
      <c r="D289" s="36">
        <v>0</v>
      </c>
      <c r="E289" s="36">
        <v>0</v>
      </c>
      <c r="F289" s="36">
        <v>0</v>
      </c>
      <c r="G289" s="36">
        <v>0</v>
      </c>
      <c r="H289" s="36">
        <v>0</v>
      </c>
      <c r="I289" s="36">
        <v>0</v>
      </c>
      <c r="J289" s="36">
        <v>0</v>
      </c>
      <c r="K289" s="36">
        <v>0</v>
      </c>
      <c r="L289" s="36">
        <v>0</v>
      </c>
      <c r="M289" s="36">
        <v>0</v>
      </c>
      <c r="N289" s="36">
        <v>0</v>
      </c>
      <c r="O289" s="36">
        <v>0</v>
      </c>
      <c r="P289" s="31"/>
      <c r="Q289" s="31"/>
      <c r="R289" s="31"/>
    </row>
    <row r="290" spans="1:18" ht="15.75" x14ac:dyDescent="0.25">
      <c r="A290" s="30">
        <v>111</v>
      </c>
      <c r="B290" s="45" t="s">
        <v>125</v>
      </c>
      <c r="C290" s="36">
        <v>108.39179999999999</v>
      </c>
      <c r="D290" s="36">
        <v>108.39179999999999</v>
      </c>
      <c r="E290" s="36">
        <v>108.39179999999999</v>
      </c>
      <c r="F290" s="36">
        <v>108.39179999999999</v>
      </c>
      <c r="G290" s="36">
        <v>108.39179999999999</v>
      </c>
      <c r="H290" s="36">
        <v>108.39179999999999</v>
      </c>
      <c r="I290" s="36">
        <v>108.39179999999999</v>
      </c>
      <c r="J290" s="36">
        <v>108.39179999999999</v>
      </c>
      <c r="K290" s="36">
        <v>108.39179999999999</v>
      </c>
      <c r="L290" s="36">
        <v>108.39179999999999</v>
      </c>
      <c r="M290" s="36">
        <v>108.39179999999999</v>
      </c>
      <c r="N290" s="36">
        <v>108.39179999999999</v>
      </c>
      <c r="O290" s="36">
        <v>1300.7016000000003</v>
      </c>
      <c r="P290" s="31"/>
      <c r="Q290" s="31"/>
      <c r="R290" s="31"/>
    </row>
    <row r="291" spans="1:18" ht="15.75" x14ac:dyDescent="0.25">
      <c r="A291" s="30">
        <v>111</v>
      </c>
      <c r="B291" s="45" t="s">
        <v>127</v>
      </c>
      <c r="C291" s="36">
        <v>383.33640000000003</v>
      </c>
      <c r="D291" s="36">
        <v>383.33640000000003</v>
      </c>
      <c r="E291" s="36">
        <v>383.33640000000003</v>
      </c>
      <c r="F291" s="36">
        <v>383.33640000000003</v>
      </c>
      <c r="G291" s="36">
        <v>383.33640000000003</v>
      </c>
      <c r="H291" s="36">
        <v>383.33640000000003</v>
      </c>
      <c r="I291" s="36">
        <v>383.33640000000003</v>
      </c>
      <c r="J291" s="36">
        <v>383.33640000000003</v>
      </c>
      <c r="K291" s="36">
        <v>383.33640000000003</v>
      </c>
      <c r="L291" s="36">
        <v>383.33640000000003</v>
      </c>
      <c r="M291" s="36">
        <v>383.33640000000003</v>
      </c>
      <c r="N291" s="36">
        <v>383.33640000000003</v>
      </c>
      <c r="O291" s="36">
        <v>4600.0367999999999</v>
      </c>
      <c r="P291" s="31"/>
      <c r="Q291" s="31"/>
      <c r="R291" s="31"/>
    </row>
    <row r="292" spans="1:18" ht="15.75" x14ac:dyDescent="0.25">
      <c r="A292" s="30">
        <v>111</v>
      </c>
      <c r="B292" s="45" t="s">
        <v>129</v>
      </c>
      <c r="C292" s="36">
        <v>12.031666666666665</v>
      </c>
      <c r="D292" s="36">
        <v>12.031666666666665</v>
      </c>
      <c r="E292" s="36">
        <v>12.031666666666665</v>
      </c>
      <c r="F292" s="36">
        <v>12.031666666666665</v>
      </c>
      <c r="G292" s="36">
        <v>12.031666666666665</v>
      </c>
      <c r="H292" s="36">
        <v>12.031666666666665</v>
      </c>
      <c r="I292" s="36">
        <v>12.031666666666665</v>
      </c>
      <c r="J292" s="36">
        <v>12.031666666666665</v>
      </c>
      <c r="K292" s="36">
        <v>12.031666666666665</v>
      </c>
      <c r="L292" s="36">
        <v>12.031666666666665</v>
      </c>
      <c r="M292" s="36">
        <v>12.031666666666665</v>
      </c>
      <c r="N292" s="36">
        <v>12.031666666666665</v>
      </c>
      <c r="O292" s="36">
        <v>144.38</v>
      </c>
      <c r="P292" s="31"/>
      <c r="Q292" s="31"/>
      <c r="R292" s="31"/>
    </row>
    <row r="293" spans="1:18" ht="15" x14ac:dyDescent="0.25">
      <c r="A293" s="53"/>
      <c r="B293" s="53"/>
      <c r="C293" s="35"/>
      <c r="D293" s="35"/>
      <c r="E293" s="35"/>
      <c r="F293" s="35"/>
      <c r="G293" s="35"/>
      <c r="H293" s="35"/>
      <c r="I293" s="35"/>
      <c r="J293" s="35"/>
      <c r="K293" s="35"/>
      <c r="L293" s="35"/>
      <c r="M293" s="35"/>
      <c r="N293" s="35"/>
      <c r="O293" s="35"/>
      <c r="P293" s="31"/>
      <c r="Q293" s="31"/>
      <c r="R293" s="31"/>
    </row>
    <row r="294" spans="1:18" ht="15" x14ac:dyDescent="0.25">
      <c r="A294" s="50" t="s">
        <v>86</v>
      </c>
      <c r="B294" s="50"/>
      <c r="C294" s="40">
        <v>704.66666666666674</v>
      </c>
      <c r="D294" s="40">
        <v>703.1282051282052</v>
      </c>
      <c r="E294" s="40">
        <v>703.1282051282052</v>
      </c>
      <c r="F294" s="40">
        <v>702.1282051282052</v>
      </c>
      <c r="G294" s="40">
        <v>700.1282051282052</v>
      </c>
      <c r="H294" s="40">
        <v>692.61538461538464</v>
      </c>
      <c r="I294" s="40">
        <v>691.23076923076917</v>
      </c>
      <c r="J294" s="40">
        <v>691.23076923076917</v>
      </c>
      <c r="K294" s="40">
        <v>689.23076923076917</v>
      </c>
      <c r="L294" s="40">
        <v>688.71794871794862</v>
      </c>
      <c r="M294" s="40">
        <v>687.71794871794862</v>
      </c>
      <c r="N294" s="40">
        <v>678.71794871794862</v>
      </c>
      <c r="O294" s="40">
        <v>704.66666666666663</v>
      </c>
      <c r="P294" s="31"/>
      <c r="Q294" s="31"/>
      <c r="R294" s="31"/>
    </row>
    <row r="295" spans="1:18" ht="15" x14ac:dyDescent="0.25">
      <c r="A295" s="50" t="s">
        <v>88</v>
      </c>
      <c r="B295" s="50"/>
      <c r="C295" s="41">
        <v>1036128</v>
      </c>
      <c r="D295" s="41">
        <v>1595625</v>
      </c>
      <c r="E295" s="41">
        <v>2158125</v>
      </c>
      <c r="F295" s="41">
        <v>2716623</v>
      </c>
      <c r="G295" s="41">
        <v>3268125</v>
      </c>
      <c r="H295" s="41">
        <v>3782202</v>
      </c>
      <c r="I295" s="41">
        <v>4315872</v>
      </c>
      <c r="J295" s="41">
        <v>4859041</v>
      </c>
      <c r="K295" s="41">
        <v>5386815</v>
      </c>
      <c r="L295" s="41">
        <v>5918609</v>
      </c>
      <c r="M295" s="41">
        <v>6448201</v>
      </c>
      <c r="N295" s="41">
        <v>6896462</v>
      </c>
      <c r="O295" s="41">
        <v>51922086</v>
      </c>
      <c r="P295" s="31"/>
      <c r="Q295" s="31"/>
      <c r="R295" s="31"/>
    </row>
    <row r="296" spans="1:18" ht="15" x14ac:dyDescent="0.25">
      <c r="A296" s="50" t="s">
        <v>90</v>
      </c>
      <c r="B296" s="50"/>
      <c r="C296" s="41">
        <v>227171.06399999998</v>
      </c>
      <c r="D296" s="41">
        <v>349840.78125000006</v>
      </c>
      <c r="E296" s="41">
        <v>473168.90624999994</v>
      </c>
      <c r="F296" s="41">
        <v>595619.59274999984</v>
      </c>
      <c r="G296" s="41">
        <v>712049.45174999977</v>
      </c>
      <c r="H296" s="41">
        <v>785332.89825000009</v>
      </c>
      <c r="I296" s="41">
        <v>855818.95575000008</v>
      </c>
      <c r="J296" s="41">
        <v>916245.28875000007</v>
      </c>
      <c r="K296" s="41">
        <v>925315.58625000028</v>
      </c>
      <c r="L296" s="41">
        <v>924248.21250000002</v>
      </c>
      <c r="M296" s="41">
        <v>922989.01875000005</v>
      </c>
      <c r="N296" s="41">
        <v>911656.27499999991</v>
      </c>
      <c r="O296" s="41">
        <v>9227897.9712499995</v>
      </c>
      <c r="P296" s="31"/>
      <c r="Q296" s="31"/>
      <c r="R296" s="31"/>
    </row>
    <row r="297" spans="1:18" ht="15" x14ac:dyDescent="0.25">
      <c r="A297" s="50" t="s">
        <v>92</v>
      </c>
      <c r="B297" s="50"/>
      <c r="C297" s="41">
        <v>23365.295576923076</v>
      </c>
      <c r="D297" s="41">
        <v>35765.235961538463</v>
      </c>
      <c r="E297" s="41">
        <v>48117.447500000002</v>
      </c>
      <c r="F297" s="41">
        <v>60249.546346153853</v>
      </c>
      <c r="G297" s="41">
        <v>72533.358269230768</v>
      </c>
      <c r="H297" s="41">
        <v>82633.124807692308</v>
      </c>
      <c r="I297" s="41">
        <v>94446.360961538478</v>
      </c>
      <c r="J297" s="41">
        <v>106244.31365384614</v>
      </c>
      <c r="K297" s="41">
        <v>117601.37480769231</v>
      </c>
      <c r="L297" s="41">
        <v>129323.8621153846</v>
      </c>
      <c r="M297" s="41">
        <v>140511.16826923078</v>
      </c>
      <c r="N297" s="41">
        <v>147097.94942307691</v>
      </c>
      <c r="O297" s="41">
        <v>1154439.2896153848</v>
      </c>
      <c r="P297" s="31"/>
      <c r="Q297" s="31"/>
      <c r="R297" s="31"/>
    </row>
    <row r="298" spans="1:18" ht="15" x14ac:dyDescent="0.25">
      <c r="A298" s="50" t="s">
        <v>94</v>
      </c>
      <c r="B298" s="50"/>
      <c r="C298" s="41">
        <v>18240.841666666667</v>
      </c>
      <c r="D298" s="41">
        <v>27903.058333333334</v>
      </c>
      <c r="E298" s="41">
        <v>37528.058333333349</v>
      </c>
      <c r="F298" s="41">
        <v>46978.250000000007</v>
      </c>
      <c r="G298" s="41">
        <v>56549.212500000009</v>
      </c>
      <c r="H298" s="41">
        <v>64385.933333333349</v>
      </c>
      <c r="I298" s="41">
        <v>73585.783333333326</v>
      </c>
      <c r="J298" s="41">
        <v>82773.716666666674</v>
      </c>
      <c r="K298" s="41">
        <v>91611.437500000015</v>
      </c>
      <c r="L298" s="41">
        <v>100739.97083333335</v>
      </c>
      <c r="M298" s="41">
        <v>109443.58333333336</v>
      </c>
      <c r="N298" s="41">
        <v>114492.99583333335</v>
      </c>
      <c r="O298" s="41">
        <v>895476.26666666672</v>
      </c>
      <c r="P298" s="31"/>
      <c r="Q298" s="31"/>
      <c r="R298" s="31"/>
    </row>
    <row r="299" spans="1:18" ht="15" x14ac:dyDescent="0.25">
      <c r="A299" s="50" t="s">
        <v>96</v>
      </c>
      <c r="B299" s="50"/>
      <c r="C299" s="41">
        <v>2859.6</v>
      </c>
      <c r="D299" s="41">
        <v>2859.6</v>
      </c>
      <c r="E299" s="41">
        <v>2859.6</v>
      </c>
      <c r="F299" s="41">
        <v>2859.6</v>
      </c>
      <c r="G299" s="41">
        <v>2859.6</v>
      </c>
      <c r="H299" s="41">
        <v>2859.6</v>
      </c>
      <c r="I299" s="41">
        <v>2859.6</v>
      </c>
      <c r="J299" s="41">
        <v>2859.6</v>
      </c>
      <c r="K299" s="41">
        <v>2859.6</v>
      </c>
      <c r="L299" s="41">
        <v>2859.6</v>
      </c>
      <c r="M299" s="41">
        <v>2859.6</v>
      </c>
      <c r="N299" s="41">
        <v>2859.6</v>
      </c>
      <c r="O299" s="41">
        <v>34315.200000000004</v>
      </c>
      <c r="P299" s="31"/>
      <c r="Q299" s="31"/>
      <c r="R299" s="31"/>
    </row>
    <row r="300" spans="1:18" ht="15" x14ac:dyDescent="0.25">
      <c r="A300" s="50" t="s">
        <v>98</v>
      </c>
      <c r="B300" s="50"/>
      <c r="C300" s="41">
        <v>2349.9499999999998</v>
      </c>
      <c r="D300" s="41">
        <v>2349.9499999999998</v>
      </c>
      <c r="E300" s="41">
        <v>2349.9499999999998</v>
      </c>
      <c r="F300" s="41">
        <v>2349.9499999999998</v>
      </c>
      <c r="G300" s="41">
        <v>2349.9499999999998</v>
      </c>
      <c r="H300" s="41">
        <v>2349.9499999999998</v>
      </c>
      <c r="I300" s="41">
        <v>2349.9499999999998</v>
      </c>
      <c r="J300" s="41">
        <v>2349.9499999999998</v>
      </c>
      <c r="K300" s="41">
        <v>2349.9499999999998</v>
      </c>
      <c r="L300" s="41">
        <v>2349.9499999999998</v>
      </c>
      <c r="M300" s="41">
        <v>2349.9499999999998</v>
      </c>
      <c r="N300" s="41">
        <v>2349.9499999999998</v>
      </c>
      <c r="O300" s="41">
        <v>29999.4</v>
      </c>
      <c r="P300" s="31"/>
      <c r="Q300" s="31"/>
      <c r="R300" s="31"/>
    </row>
    <row r="301" spans="1:18" ht="15" x14ac:dyDescent="0.25">
      <c r="A301" s="50" t="s">
        <v>100</v>
      </c>
      <c r="B301" s="50"/>
      <c r="C301" s="41">
        <v>137.81</v>
      </c>
      <c r="D301" s="41">
        <v>137.81</v>
      </c>
      <c r="E301" s="41">
        <v>137.81</v>
      </c>
      <c r="F301" s="41">
        <v>137.81</v>
      </c>
      <c r="G301" s="41">
        <v>137.81</v>
      </c>
      <c r="H301" s="41">
        <v>137.81</v>
      </c>
      <c r="I301" s="41">
        <v>137.81</v>
      </c>
      <c r="J301" s="41">
        <v>137.81</v>
      </c>
      <c r="K301" s="41">
        <v>137.81</v>
      </c>
      <c r="L301" s="41">
        <v>137.81</v>
      </c>
      <c r="M301" s="41">
        <v>137.81</v>
      </c>
      <c r="N301" s="41">
        <v>137.81</v>
      </c>
      <c r="O301" s="41">
        <v>1653.7199999999996</v>
      </c>
      <c r="P301" s="31"/>
      <c r="Q301" s="31"/>
      <c r="R301" s="31"/>
    </row>
    <row r="302" spans="1:18" ht="15" x14ac:dyDescent="0.25">
      <c r="A302" s="50" t="s">
        <v>102</v>
      </c>
      <c r="B302" s="50"/>
      <c r="C302" s="41">
        <v>11336.529999999999</v>
      </c>
      <c r="D302" s="41">
        <v>11336.529999999999</v>
      </c>
      <c r="E302" s="41">
        <v>11336.529999999999</v>
      </c>
      <c r="F302" s="41">
        <v>11336.529999999999</v>
      </c>
      <c r="G302" s="41">
        <v>11336.529999999999</v>
      </c>
      <c r="H302" s="41">
        <v>11336.529999999999</v>
      </c>
      <c r="I302" s="41">
        <v>11336.529999999999</v>
      </c>
      <c r="J302" s="41">
        <v>11336.529999999999</v>
      </c>
      <c r="K302" s="41">
        <v>11336.529999999999</v>
      </c>
      <c r="L302" s="41">
        <v>11336.529999999999</v>
      </c>
      <c r="M302" s="41">
        <v>11336.529999999999</v>
      </c>
      <c r="N302" s="41">
        <v>11336.529999999999</v>
      </c>
      <c r="O302" s="41">
        <v>158238.36000000002</v>
      </c>
      <c r="P302" s="31"/>
      <c r="Q302" s="31"/>
      <c r="R302" s="31"/>
    </row>
    <row r="303" spans="1:18" ht="15" x14ac:dyDescent="0.25">
      <c r="A303" s="50" t="s">
        <v>104</v>
      </c>
      <c r="B303" s="50"/>
      <c r="C303" s="41">
        <v>15736.25</v>
      </c>
      <c r="D303" s="41">
        <v>15736.25</v>
      </c>
      <c r="E303" s="41">
        <v>15736.25</v>
      </c>
      <c r="F303" s="41">
        <v>15736.25</v>
      </c>
      <c r="G303" s="41">
        <v>15736.25</v>
      </c>
      <c r="H303" s="41">
        <v>15736.25</v>
      </c>
      <c r="I303" s="41">
        <v>15736.25</v>
      </c>
      <c r="J303" s="41">
        <v>15736.25</v>
      </c>
      <c r="K303" s="41">
        <v>15736.25</v>
      </c>
      <c r="L303" s="41">
        <v>15736.25</v>
      </c>
      <c r="M303" s="41">
        <v>15736.25</v>
      </c>
      <c r="N303" s="41">
        <v>15736.25</v>
      </c>
      <c r="O303" s="41">
        <v>188835</v>
      </c>
      <c r="P303" s="31"/>
      <c r="Q303" s="31"/>
      <c r="R303" s="31"/>
    </row>
    <row r="304" spans="1:18" ht="15" x14ac:dyDescent="0.25">
      <c r="A304" s="50" t="s">
        <v>106</v>
      </c>
      <c r="B304" s="50"/>
      <c r="C304" s="41">
        <v>5142.84</v>
      </c>
      <c r="D304" s="41">
        <v>5142.84</v>
      </c>
      <c r="E304" s="41">
        <v>5142.84</v>
      </c>
      <c r="F304" s="41">
        <v>5142.84</v>
      </c>
      <c r="G304" s="41">
        <v>5142.84</v>
      </c>
      <c r="H304" s="41">
        <v>5142.84</v>
      </c>
      <c r="I304" s="41">
        <v>5142.84</v>
      </c>
      <c r="J304" s="41">
        <v>5142.84</v>
      </c>
      <c r="K304" s="41">
        <v>5142.84</v>
      </c>
      <c r="L304" s="41">
        <v>5142.84</v>
      </c>
      <c r="M304" s="41">
        <v>5142.84</v>
      </c>
      <c r="N304" s="41">
        <v>5142.84</v>
      </c>
      <c r="O304" s="41">
        <v>61714.079999999987</v>
      </c>
      <c r="P304" s="31"/>
      <c r="Q304" s="31"/>
      <c r="R304" s="31"/>
    </row>
    <row r="305" spans="1:18" ht="15" x14ac:dyDescent="0.25">
      <c r="A305" s="50" t="s">
        <v>108</v>
      </c>
      <c r="B305" s="50"/>
      <c r="C305" s="41">
        <v>833.34</v>
      </c>
      <c r="D305" s="41">
        <v>833.34</v>
      </c>
      <c r="E305" s="41">
        <v>833.34</v>
      </c>
      <c r="F305" s="41">
        <v>833.34</v>
      </c>
      <c r="G305" s="41">
        <v>833.34</v>
      </c>
      <c r="H305" s="41">
        <v>833.34</v>
      </c>
      <c r="I305" s="41">
        <v>833.34</v>
      </c>
      <c r="J305" s="41">
        <v>833.34</v>
      </c>
      <c r="K305" s="41">
        <v>833.34</v>
      </c>
      <c r="L305" s="41">
        <v>833.34</v>
      </c>
      <c r="M305" s="41">
        <v>833.34</v>
      </c>
      <c r="N305" s="41">
        <v>833.34</v>
      </c>
      <c r="O305" s="41">
        <v>10000.08</v>
      </c>
      <c r="P305" s="31"/>
      <c r="Q305" s="31"/>
      <c r="R305" s="31"/>
    </row>
    <row r="306" spans="1:18" ht="15" x14ac:dyDescent="0.25">
      <c r="A306" s="50" t="s">
        <v>110</v>
      </c>
      <c r="B306" s="50"/>
      <c r="C306" s="41">
        <v>0</v>
      </c>
      <c r="D306" s="41">
        <v>0</v>
      </c>
      <c r="E306" s="41">
        <v>0</v>
      </c>
      <c r="F306" s="41">
        <v>0</v>
      </c>
      <c r="G306" s="41">
        <v>0</v>
      </c>
      <c r="H306" s="41">
        <v>0</v>
      </c>
      <c r="I306" s="41">
        <v>0</v>
      </c>
      <c r="J306" s="41">
        <v>0</v>
      </c>
      <c r="K306" s="41">
        <v>0</v>
      </c>
      <c r="L306" s="41">
        <v>0</v>
      </c>
      <c r="M306" s="41">
        <v>0</v>
      </c>
      <c r="N306" s="41">
        <v>0</v>
      </c>
      <c r="O306" s="41">
        <v>0</v>
      </c>
      <c r="P306" s="31"/>
      <c r="Q306" s="31"/>
      <c r="R306" s="31"/>
    </row>
    <row r="307" spans="1:18" ht="15" x14ac:dyDescent="0.25">
      <c r="A307" s="50" t="s">
        <v>112</v>
      </c>
      <c r="B307" s="50"/>
      <c r="C307" s="41">
        <v>0</v>
      </c>
      <c r="D307" s="41">
        <v>0</v>
      </c>
      <c r="E307" s="41">
        <v>0</v>
      </c>
      <c r="F307" s="41">
        <v>0</v>
      </c>
      <c r="G307" s="41">
        <v>0</v>
      </c>
      <c r="H307" s="41">
        <v>0</v>
      </c>
      <c r="I307" s="41">
        <v>0</v>
      </c>
      <c r="J307" s="41">
        <v>0</v>
      </c>
      <c r="K307" s="41">
        <v>0</v>
      </c>
      <c r="L307" s="41">
        <v>0</v>
      </c>
      <c r="M307" s="41">
        <v>0</v>
      </c>
      <c r="N307" s="41">
        <v>0</v>
      </c>
      <c r="O307" s="41">
        <v>0</v>
      </c>
      <c r="P307" s="31"/>
      <c r="Q307" s="31"/>
      <c r="R307" s="31"/>
    </row>
    <row r="308" spans="1:18" ht="15" x14ac:dyDescent="0.25">
      <c r="A308" s="50" t="s">
        <v>114</v>
      </c>
      <c r="B308" s="50"/>
      <c r="C308" s="41">
        <v>-28.650000000000002</v>
      </c>
      <c r="D308" s="41">
        <v>-28.650000000000002</v>
      </c>
      <c r="E308" s="41">
        <v>-28.650000000000002</v>
      </c>
      <c r="F308" s="41">
        <v>-28.650000000000002</v>
      </c>
      <c r="G308" s="41">
        <v>-28.650000000000002</v>
      </c>
      <c r="H308" s="41">
        <v>-28.650000000000002</v>
      </c>
      <c r="I308" s="41">
        <v>-28.650000000000002</v>
      </c>
      <c r="J308" s="41">
        <v>-28.650000000000002</v>
      </c>
      <c r="K308" s="41">
        <v>-28.650000000000002</v>
      </c>
      <c r="L308" s="41">
        <v>-28.650000000000002</v>
      </c>
      <c r="M308" s="41">
        <v>-28.650000000000002</v>
      </c>
      <c r="N308" s="41">
        <v>-28.650000000000002</v>
      </c>
      <c r="O308" s="41">
        <v>-343.8</v>
      </c>
      <c r="P308" s="31"/>
      <c r="Q308" s="31"/>
      <c r="R308" s="31"/>
    </row>
    <row r="309" spans="1:18" ht="15" x14ac:dyDescent="0.25">
      <c r="A309" s="50" t="s">
        <v>116</v>
      </c>
      <c r="B309" s="50"/>
      <c r="C309" s="41">
        <v>19239</v>
      </c>
      <c r="D309" s="41">
        <v>19159.5</v>
      </c>
      <c r="E309" s="41">
        <v>19159.5</v>
      </c>
      <c r="F309" s="41">
        <v>19133</v>
      </c>
      <c r="G309" s="41">
        <v>19080</v>
      </c>
      <c r="H309" s="41">
        <v>18868</v>
      </c>
      <c r="I309" s="41">
        <v>18815</v>
      </c>
      <c r="J309" s="41">
        <v>18815</v>
      </c>
      <c r="K309" s="41">
        <v>18762</v>
      </c>
      <c r="L309" s="41">
        <v>18735.5</v>
      </c>
      <c r="M309" s="41">
        <v>18709</v>
      </c>
      <c r="N309" s="41">
        <v>18470.5</v>
      </c>
      <c r="O309" s="41">
        <v>235532</v>
      </c>
      <c r="P309" s="31"/>
      <c r="Q309" s="31"/>
      <c r="R309" s="31"/>
    </row>
    <row r="310" spans="1:18" ht="15" x14ac:dyDescent="0.25">
      <c r="A310" s="50" t="s">
        <v>118</v>
      </c>
      <c r="B310" s="50"/>
      <c r="C310" s="41">
        <v>0</v>
      </c>
      <c r="D310" s="41">
        <v>0</v>
      </c>
      <c r="E310" s="41">
        <v>0</v>
      </c>
      <c r="F310" s="41">
        <v>0</v>
      </c>
      <c r="G310" s="41">
        <v>0</v>
      </c>
      <c r="H310" s="41">
        <v>0</v>
      </c>
      <c r="I310" s="41">
        <v>0</v>
      </c>
      <c r="J310" s="41">
        <v>0</v>
      </c>
      <c r="K310" s="41">
        <v>0</v>
      </c>
      <c r="L310" s="41">
        <v>0</v>
      </c>
      <c r="M310" s="41">
        <v>0</v>
      </c>
      <c r="N310" s="41">
        <v>0</v>
      </c>
      <c r="O310" s="41">
        <v>0</v>
      </c>
      <c r="P310" s="31"/>
      <c r="Q310" s="31"/>
      <c r="R310" s="31"/>
    </row>
    <row r="311" spans="1:18" ht="15" x14ac:dyDescent="0.25">
      <c r="A311" s="50" t="s">
        <v>120</v>
      </c>
      <c r="B311" s="50"/>
      <c r="C311" s="41">
        <v>0</v>
      </c>
      <c r="D311" s="41">
        <v>0</v>
      </c>
      <c r="E311" s="41">
        <v>0</v>
      </c>
      <c r="F311" s="41">
        <v>0</v>
      </c>
      <c r="G311" s="41">
        <v>0</v>
      </c>
      <c r="H311" s="41">
        <v>0</v>
      </c>
      <c r="I311" s="41">
        <v>0</v>
      </c>
      <c r="J311" s="41">
        <v>0</v>
      </c>
      <c r="K311" s="41">
        <v>0</v>
      </c>
      <c r="L311" s="41">
        <v>0</v>
      </c>
      <c r="M311" s="41">
        <v>0</v>
      </c>
      <c r="N311" s="41">
        <v>0</v>
      </c>
      <c r="O311" s="41">
        <v>0</v>
      </c>
      <c r="P311" s="31"/>
      <c r="Q311" s="31"/>
      <c r="R311" s="31"/>
    </row>
    <row r="312" spans="1:18" ht="15" x14ac:dyDescent="0.25">
      <c r="A312" s="50" t="s">
        <v>122</v>
      </c>
      <c r="B312" s="50"/>
      <c r="C312" s="41">
        <v>0</v>
      </c>
      <c r="D312" s="41">
        <v>0</v>
      </c>
      <c r="E312" s="41">
        <v>0</v>
      </c>
      <c r="F312" s="41">
        <v>0</v>
      </c>
      <c r="G312" s="41">
        <v>0</v>
      </c>
      <c r="H312" s="41">
        <v>0</v>
      </c>
      <c r="I312" s="41">
        <v>0</v>
      </c>
      <c r="J312" s="41">
        <v>0</v>
      </c>
      <c r="K312" s="41">
        <v>0</v>
      </c>
      <c r="L312" s="41">
        <v>0</v>
      </c>
      <c r="M312" s="41">
        <v>0</v>
      </c>
      <c r="N312" s="41">
        <v>0</v>
      </c>
      <c r="O312" s="41">
        <v>0</v>
      </c>
      <c r="P312" s="31"/>
      <c r="Q312" s="31"/>
      <c r="R312" s="31"/>
    </row>
    <row r="313" spans="1:18" ht="15" x14ac:dyDescent="0.25">
      <c r="A313" s="50" t="s">
        <v>124</v>
      </c>
      <c r="B313" s="50"/>
      <c r="C313" s="41">
        <v>0</v>
      </c>
      <c r="D313" s="41">
        <v>0</v>
      </c>
      <c r="E313" s="41">
        <v>0</v>
      </c>
      <c r="F313" s="41">
        <v>0</v>
      </c>
      <c r="G313" s="41">
        <v>0</v>
      </c>
      <c r="H313" s="41">
        <v>0</v>
      </c>
      <c r="I313" s="41">
        <v>0</v>
      </c>
      <c r="J313" s="41">
        <v>0</v>
      </c>
      <c r="K313" s="41">
        <v>0</v>
      </c>
      <c r="L313" s="41">
        <v>0</v>
      </c>
      <c r="M313" s="41">
        <v>0</v>
      </c>
      <c r="N313" s="41">
        <v>0</v>
      </c>
      <c r="O313" s="41">
        <v>0</v>
      </c>
      <c r="P313" s="31"/>
      <c r="Q313" s="31"/>
      <c r="R313" s="31"/>
    </row>
    <row r="314" spans="1:18" ht="15" x14ac:dyDescent="0.25">
      <c r="A314" s="50" t="s">
        <v>126</v>
      </c>
      <c r="B314" s="50"/>
      <c r="C314" s="41">
        <v>22218.708182201917</v>
      </c>
      <c r="D314" s="41">
        <v>27141.724228836538</v>
      </c>
      <c r="E314" s="41">
        <v>32063.520752875</v>
      </c>
      <c r="F314" s="41">
        <v>36890.940038221153</v>
      </c>
      <c r="G314" s="41">
        <v>41773.447420269236</v>
      </c>
      <c r="H314" s="41">
        <v>45742.846367182698</v>
      </c>
      <c r="I314" s="41">
        <v>50436.857661336537</v>
      </c>
      <c r="J314" s="41">
        <v>55136.646836778855</v>
      </c>
      <c r="K314" s="41">
        <v>59647.398912807708</v>
      </c>
      <c r="L314" s="41">
        <v>64311.050310365412</v>
      </c>
      <c r="M314" s="41">
        <v>68759.686867894241</v>
      </c>
      <c r="N314" s="41">
        <v>71312.20036167308</v>
      </c>
      <c r="O314" s="41">
        <v>620310.05658736546</v>
      </c>
      <c r="P314" s="31"/>
      <c r="Q314" s="31"/>
      <c r="R314" s="31"/>
    </row>
    <row r="315" spans="1:18" ht="15" x14ac:dyDescent="0.25">
      <c r="A315" s="50" t="s">
        <v>128</v>
      </c>
      <c r="B315" s="50"/>
      <c r="C315" s="42">
        <v>14864.547399999999</v>
      </c>
      <c r="D315" s="42">
        <v>14864.547399999999</v>
      </c>
      <c r="E315" s="42">
        <v>14864.547399999999</v>
      </c>
      <c r="F315" s="42">
        <v>14864.547399999999</v>
      </c>
      <c r="G315" s="42">
        <v>14864.547399999999</v>
      </c>
      <c r="H315" s="42">
        <v>14864.547399999999</v>
      </c>
      <c r="I315" s="42">
        <v>14754.347399999999</v>
      </c>
      <c r="J315" s="42">
        <v>14754.347399999999</v>
      </c>
      <c r="K315" s="42">
        <v>14754.347399999999</v>
      </c>
      <c r="L315" s="42">
        <v>14754.347399999999</v>
      </c>
      <c r="M315" s="42">
        <v>14754.347399999999</v>
      </c>
      <c r="N315" s="42">
        <v>14754.347399999999</v>
      </c>
      <c r="O315" s="42">
        <v>206254.52279999998</v>
      </c>
      <c r="P315" s="31"/>
      <c r="Q315" s="31"/>
      <c r="R315" s="31"/>
    </row>
    <row r="316" spans="1:18" ht="15" x14ac:dyDescent="0.25">
      <c r="A316" s="50" t="s">
        <v>130</v>
      </c>
      <c r="B316" s="50"/>
      <c r="C316" s="42">
        <v>2312.485000000001</v>
      </c>
      <c r="D316" s="42">
        <v>2312.485000000001</v>
      </c>
      <c r="E316" s="42">
        <v>2312.485000000001</v>
      </c>
      <c r="F316" s="42">
        <v>2312.485000000001</v>
      </c>
      <c r="G316" s="42">
        <v>2312.485000000001</v>
      </c>
      <c r="H316" s="42">
        <v>2312.485000000001</v>
      </c>
      <c r="I316" s="42">
        <v>2312.485000000001</v>
      </c>
      <c r="J316" s="42">
        <v>2312.485000000001</v>
      </c>
      <c r="K316" s="42">
        <v>2312.485000000001</v>
      </c>
      <c r="L316" s="42">
        <v>2312.485000000001</v>
      </c>
      <c r="M316" s="42">
        <v>2312.485000000001</v>
      </c>
      <c r="N316" s="42">
        <v>2312.485000000001</v>
      </c>
      <c r="O316" s="42">
        <v>27870.539999999986</v>
      </c>
      <c r="P316" s="31"/>
      <c r="Q316" s="31"/>
      <c r="R316" s="31"/>
    </row>
    <row r="317" spans="1:18" ht="15" x14ac:dyDescent="0.25">
      <c r="A317"/>
      <c r="B317"/>
      <c r="C317"/>
      <c r="D317"/>
      <c r="E317"/>
      <c r="F317"/>
      <c r="G317"/>
      <c r="H317"/>
      <c r="I317"/>
      <c r="J317"/>
      <c r="K317"/>
      <c r="L317"/>
      <c r="M317"/>
      <c r="N317"/>
      <c r="O317"/>
      <c r="P317" s="31"/>
      <c r="Q317" s="31"/>
      <c r="R317" s="31"/>
    </row>
    <row r="318" spans="1:18" ht="15" x14ac:dyDescent="0.25">
      <c r="A318"/>
      <c r="B318"/>
      <c r="C318"/>
      <c r="D318"/>
      <c r="E318"/>
      <c r="F318"/>
      <c r="G318"/>
      <c r="H318"/>
      <c r="I318"/>
      <c r="J318"/>
      <c r="K318"/>
      <c r="L318"/>
      <c r="M318"/>
      <c r="N318"/>
      <c r="O318"/>
      <c r="P318" s="31"/>
      <c r="Q318" s="31"/>
      <c r="R318" s="31"/>
    </row>
    <row r="319" spans="1:18" ht="15" x14ac:dyDescent="0.25">
      <c r="A319"/>
      <c r="B319"/>
      <c r="C319"/>
      <c r="D319"/>
      <c r="E319"/>
      <c r="F319"/>
      <c r="G319"/>
      <c r="H319"/>
      <c r="I319"/>
      <c r="J319"/>
      <c r="K319"/>
      <c r="L319"/>
      <c r="M319"/>
      <c r="N319"/>
      <c r="O319"/>
      <c r="P319" s="31"/>
      <c r="Q319" s="31"/>
      <c r="R319" s="31"/>
    </row>
    <row r="320" spans="1:18" ht="15" x14ac:dyDescent="0.25">
      <c r="A320"/>
      <c r="B320"/>
      <c r="C320"/>
      <c r="D320"/>
      <c r="E320"/>
      <c r="F320"/>
      <c r="G320"/>
      <c r="H320"/>
      <c r="I320"/>
      <c r="J320"/>
      <c r="K320"/>
      <c r="L320"/>
      <c r="M320"/>
      <c r="N320"/>
      <c r="O320"/>
      <c r="P320" s="31"/>
      <c r="Q320" s="31"/>
      <c r="R320" s="31"/>
    </row>
    <row r="321" spans="1:18" ht="15" x14ac:dyDescent="0.25">
      <c r="A321"/>
      <c r="B321"/>
      <c r="C321"/>
      <c r="D321"/>
      <c r="E321"/>
      <c r="F321"/>
      <c r="G321"/>
      <c r="H321"/>
      <c r="I321"/>
      <c r="J321"/>
      <c r="K321"/>
      <c r="L321"/>
      <c r="M321"/>
      <c r="N321"/>
      <c r="O321"/>
      <c r="P321" s="31"/>
      <c r="Q321" s="31"/>
      <c r="R321" s="31"/>
    </row>
    <row r="322" spans="1:18" ht="15" x14ac:dyDescent="0.25">
      <c r="A322"/>
      <c r="B322"/>
      <c r="C322"/>
      <c r="D322"/>
      <c r="E322"/>
      <c r="F322"/>
      <c r="G322"/>
      <c r="H322"/>
      <c r="I322"/>
      <c r="J322"/>
      <c r="K322"/>
      <c r="L322"/>
      <c r="M322"/>
      <c r="N322"/>
      <c r="O322"/>
      <c r="P322" s="31"/>
      <c r="Q322" s="31"/>
      <c r="R322" s="31"/>
    </row>
    <row r="323" spans="1:18" ht="15" x14ac:dyDescent="0.25">
      <c r="A323"/>
      <c r="B323"/>
      <c r="C323"/>
      <c r="D323"/>
      <c r="E323"/>
      <c r="F323"/>
      <c r="G323"/>
      <c r="H323"/>
      <c r="I323"/>
      <c r="J323"/>
      <c r="K323"/>
      <c r="L323"/>
      <c r="M323"/>
      <c r="N323"/>
      <c r="O323"/>
      <c r="P323" s="31"/>
      <c r="Q323" s="31"/>
      <c r="R323" s="31"/>
    </row>
    <row r="324" spans="1:18" ht="15" x14ac:dyDescent="0.25">
      <c r="A324"/>
      <c r="B324"/>
      <c r="C324"/>
      <c r="D324"/>
      <c r="E324"/>
      <c r="F324"/>
      <c r="G324"/>
      <c r="H324"/>
      <c r="I324"/>
      <c r="J324"/>
      <c r="K324"/>
      <c r="L324"/>
      <c r="M324"/>
      <c r="N324"/>
      <c r="O324"/>
      <c r="P324" s="31"/>
      <c r="Q324" s="31"/>
      <c r="R324" s="31"/>
    </row>
    <row r="325" spans="1:18" ht="15" x14ac:dyDescent="0.25">
      <c r="A325"/>
      <c r="B325"/>
      <c r="C325"/>
      <c r="D325"/>
      <c r="E325"/>
      <c r="F325"/>
      <c r="G325"/>
      <c r="H325"/>
      <c r="I325"/>
      <c r="J325"/>
      <c r="K325"/>
      <c r="L325"/>
      <c r="M325"/>
      <c r="N325"/>
      <c r="O325"/>
      <c r="P325" s="31"/>
      <c r="Q325" s="31"/>
      <c r="R325" s="31"/>
    </row>
    <row r="326" spans="1:18" ht="15" x14ac:dyDescent="0.25">
      <c r="A326"/>
      <c r="B326"/>
      <c r="C326"/>
      <c r="D326"/>
      <c r="E326"/>
      <c r="F326"/>
      <c r="G326"/>
      <c r="H326"/>
      <c r="I326"/>
      <c r="J326"/>
      <c r="K326"/>
      <c r="L326"/>
      <c r="M326"/>
      <c r="N326"/>
      <c r="O326"/>
      <c r="P326" s="31"/>
      <c r="Q326" s="31"/>
      <c r="R326" s="31"/>
    </row>
    <row r="327" spans="1:18" ht="15" x14ac:dyDescent="0.25">
      <c r="A327"/>
      <c r="B327"/>
      <c r="C327"/>
      <c r="D327"/>
      <c r="E327"/>
      <c r="F327"/>
      <c r="G327"/>
      <c r="H327"/>
      <c r="I327"/>
      <c r="J327"/>
      <c r="K327"/>
      <c r="L327"/>
      <c r="M327"/>
      <c r="N327"/>
      <c r="O327"/>
      <c r="P327" s="31"/>
      <c r="Q327" s="31"/>
      <c r="R327" s="31"/>
    </row>
    <row r="328" spans="1:18" ht="15" x14ac:dyDescent="0.25">
      <c r="A328"/>
      <c r="B328"/>
      <c r="C328"/>
      <c r="D328"/>
      <c r="E328"/>
      <c r="F328"/>
      <c r="G328"/>
      <c r="H328"/>
      <c r="I328"/>
      <c r="J328"/>
      <c r="K328"/>
      <c r="L328"/>
      <c r="M328"/>
      <c r="N328"/>
      <c r="O328"/>
      <c r="P328" s="31"/>
      <c r="Q328" s="31"/>
      <c r="R328" s="31"/>
    </row>
    <row r="329" spans="1:18" ht="15" x14ac:dyDescent="0.25">
      <c r="A329"/>
      <c r="B329"/>
      <c r="C329"/>
      <c r="D329"/>
      <c r="E329"/>
      <c r="F329"/>
      <c r="G329"/>
      <c r="H329"/>
      <c r="I329"/>
      <c r="J329"/>
      <c r="K329"/>
      <c r="L329"/>
      <c r="M329"/>
      <c r="N329"/>
      <c r="O329"/>
      <c r="P329" s="31"/>
      <c r="Q329" s="31"/>
      <c r="R329" s="31"/>
    </row>
    <row r="330" spans="1:18" ht="15" x14ac:dyDescent="0.25">
      <c r="A330"/>
      <c r="B330"/>
      <c r="C330"/>
      <c r="D330"/>
      <c r="E330"/>
      <c r="F330"/>
      <c r="G330"/>
      <c r="H330"/>
      <c r="I330"/>
      <c r="J330"/>
      <c r="K330"/>
      <c r="L330"/>
      <c r="M330"/>
      <c r="N330"/>
      <c r="O330"/>
      <c r="P330" s="31"/>
      <c r="Q330" s="31"/>
      <c r="R330" s="31"/>
    </row>
    <row r="331" spans="1:18" ht="15" x14ac:dyDescent="0.25">
      <c r="A331"/>
      <c r="B331"/>
      <c r="C331"/>
      <c r="D331"/>
      <c r="E331"/>
      <c r="F331"/>
      <c r="G331"/>
      <c r="H331"/>
      <c r="I331"/>
      <c r="J331"/>
      <c r="K331"/>
      <c r="L331"/>
      <c r="M331"/>
      <c r="N331"/>
      <c r="O331"/>
      <c r="P331" s="31"/>
      <c r="Q331" s="31"/>
      <c r="R331" s="31"/>
    </row>
    <row r="332" spans="1:18" ht="15" x14ac:dyDescent="0.25">
      <c r="A332"/>
      <c r="B332"/>
      <c r="C332"/>
      <c r="D332"/>
      <c r="E332"/>
      <c r="F332"/>
      <c r="G332"/>
      <c r="H332"/>
      <c r="I332"/>
      <c r="J332"/>
      <c r="K332"/>
      <c r="L332"/>
      <c r="M332"/>
      <c r="N332"/>
      <c r="O332"/>
      <c r="P332" s="31"/>
      <c r="Q332" s="31"/>
      <c r="R332" s="31"/>
    </row>
    <row r="333" spans="1:18" ht="15" x14ac:dyDescent="0.25">
      <c r="A333"/>
      <c r="B333"/>
      <c r="C333"/>
      <c r="D333"/>
      <c r="E333"/>
      <c r="F333"/>
      <c r="G333"/>
      <c r="H333"/>
      <c r="I333"/>
      <c r="J333"/>
      <c r="K333"/>
      <c r="L333"/>
      <c r="M333"/>
      <c r="N333"/>
      <c r="O333"/>
      <c r="P333" s="31"/>
      <c r="Q333" s="31"/>
      <c r="R333" s="31"/>
    </row>
    <row r="334" spans="1:18" ht="15" x14ac:dyDescent="0.25">
      <c r="A334"/>
      <c r="B334"/>
      <c r="C334"/>
      <c r="D334"/>
      <c r="E334"/>
      <c r="F334"/>
      <c r="G334"/>
      <c r="H334"/>
      <c r="I334"/>
      <c r="J334"/>
      <c r="K334"/>
      <c r="L334"/>
      <c r="M334"/>
      <c r="N334"/>
      <c r="O334"/>
      <c r="P334" s="31"/>
      <c r="Q334" s="31"/>
      <c r="R334" s="31"/>
    </row>
    <row r="335" spans="1:18" ht="15" x14ac:dyDescent="0.25">
      <c r="A335"/>
      <c r="B335"/>
      <c r="C335"/>
      <c r="D335"/>
      <c r="E335"/>
      <c r="F335"/>
      <c r="G335"/>
      <c r="H335"/>
      <c r="I335"/>
      <c r="J335"/>
      <c r="K335"/>
      <c r="L335"/>
      <c r="M335"/>
      <c r="N335"/>
      <c r="O335"/>
      <c r="P335" s="31"/>
      <c r="Q335" s="31"/>
      <c r="R335" s="31"/>
    </row>
    <row r="336" spans="1:18" ht="15" x14ac:dyDescent="0.25">
      <c r="A336"/>
      <c r="B336"/>
      <c r="C336"/>
      <c r="D336"/>
      <c r="E336"/>
      <c r="F336"/>
      <c r="G336"/>
      <c r="H336"/>
      <c r="I336"/>
      <c r="J336"/>
      <c r="K336"/>
      <c r="L336"/>
      <c r="M336"/>
      <c r="N336"/>
      <c r="O336"/>
      <c r="P336" s="31"/>
      <c r="Q336" s="31"/>
      <c r="R336" s="31"/>
    </row>
    <row r="337" spans="1:18" ht="15" x14ac:dyDescent="0.25">
      <c r="A337"/>
      <c r="B337"/>
      <c r="C337"/>
      <c r="D337"/>
      <c r="E337"/>
      <c r="F337"/>
      <c r="G337"/>
      <c r="H337"/>
      <c r="I337"/>
      <c r="J337"/>
      <c r="K337"/>
      <c r="L337"/>
      <c r="M337"/>
      <c r="N337"/>
      <c r="O337"/>
      <c r="P337" s="31"/>
      <c r="Q337" s="31"/>
      <c r="R337" s="31"/>
    </row>
    <row r="338" spans="1:18" ht="15" x14ac:dyDescent="0.25">
      <c r="A338"/>
      <c r="B338"/>
      <c r="C338"/>
      <c r="D338"/>
      <c r="E338"/>
      <c r="F338"/>
      <c r="G338"/>
      <c r="H338"/>
      <c r="I338"/>
      <c r="J338"/>
      <c r="K338"/>
      <c r="L338"/>
      <c r="M338"/>
      <c r="N338"/>
      <c r="O338"/>
      <c r="P338" s="31"/>
      <c r="Q338" s="31"/>
      <c r="R338" s="31"/>
    </row>
    <row r="339" spans="1:18" ht="15" x14ac:dyDescent="0.25">
      <c r="A339"/>
      <c r="B339"/>
      <c r="C339"/>
      <c r="D339"/>
      <c r="E339"/>
      <c r="F339"/>
      <c r="G339"/>
      <c r="H339"/>
      <c r="I339"/>
      <c r="J339"/>
      <c r="K339"/>
      <c r="L339"/>
      <c r="M339"/>
      <c r="N339"/>
      <c r="O339"/>
      <c r="P339" s="31"/>
      <c r="Q339" s="31"/>
      <c r="R339" s="31"/>
    </row>
    <row r="340" spans="1:18" ht="15" x14ac:dyDescent="0.25">
      <c r="A340"/>
      <c r="B340"/>
      <c r="C340"/>
      <c r="D340"/>
      <c r="E340"/>
      <c r="F340"/>
      <c r="G340"/>
      <c r="H340"/>
      <c r="I340"/>
      <c r="J340"/>
      <c r="K340"/>
      <c r="L340"/>
      <c r="M340"/>
      <c r="N340"/>
      <c r="O340"/>
      <c r="P340" s="31"/>
      <c r="Q340" s="31"/>
      <c r="R340" s="31"/>
    </row>
    <row r="341" spans="1:18" ht="15" x14ac:dyDescent="0.25">
      <c r="A341"/>
      <c r="B341"/>
      <c r="C341"/>
      <c r="D341"/>
      <c r="E341"/>
      <c r="F341"/>
      <c r="G341"/>
      <c r="H341"/>
      <c r="I341"/>
      <c r="J341"/>
      <c r="K341"/>
      <c r="L341"/>
      <c r="M341"/>
      <c r="N341"/>
      <c r="O341"/>
      <c r="P341" s="31"/>
      <c r="Q341" s="31"/>
      <c r="R341" s="31"/>
    </row>
    <row r="342" spans="1:18" ht="15" x14ac:dyDescent="0.25">
      <c r="A342"/>
      <c r="B342"/>
      <c r="C342"/>
      <c r="D342"/>
      <c r="E342"/>
      <c r="F342"/>
      <c r="G342"/>
      <c r="H342"/>
      <c r="I342"/>
      <c r="J342"/>
      <c r="K342"/>
      <c r="L342"/>
      <c r="M342"/>
      <c r="N342"/>
      <c r="O342"/>
      <c r="P342" s="31"/>
      <c r="Q342" s="31"/>
      <c r="R342" s="31"/>
    </row>
    <row r="343" spans="1:18" ht="15" x14ac:dyDescent="0.25">
      <c r="A343"/>
      <c r="B343"/>
      <c r="C343"/>
      <c r="D343"/>
      <c r="E343"/>
      <c r="F343"/>
      <c r="G343"/>
      <c r="H343"/>
      <c r="I343"/>
      <c r="J343"/>
      <c r="K343"/>
      <c r="L343"/>
      <c r="M343"/>
      <c r="N343"/>
      <c r="O343"/>
      <c r="P343" s="31"/>
      <c r="Q343" s="31"/>
      <c r="R343" s="31"/>
    </row>
    <row r="344" spans="1:18" ht="15" x14ac:dyDescent="0.25">
      <c r="A344"/>
      <c r="B344"/>
      <c r="C344"/>
      <c r="D344"/>
      <c r="E344"/>
      <c r="F344"/>
      <c r="G344"/>
      <c r="H344"/>
      <c r="I344"/>
      <c r="J344"/>
      <c r="K344"/>
      <c r="L344"/>
      <c r="M344"/>
      <c r="N344"/>
      <c r="O344"/>
      <c r="P344" s="31"/>
      <c r="Q344" s="31"/>
      <c r="R344" s="31"/>
    </row>
    <row r="345" spans="1:18" ht="15" x14ac:dyDescent="0.25">
      <c r="A345"/>
      <c r="B345"/>
      <c r="C345"/>
      <c r="D345"/>
      <c r="E345"/>
      <c r="F345"/>
      <c r="G345"/>
      <c r="H345"/>
      <c r="I345"/>
      <c r="J345"/>
      <c r="K345"/>
      <c r="L345"/>
      <c r="M345"/>
      <c r="N345"/>
      <c r="O345"/>
      <c r="P345" s="31"/>
      <c r="Q345" s="31"/>
      <c r="R345" s="31"/>
    </row>
    <row r="346" spans="1:18" ht="15" x14ac:dyDescent="0.25">
      <c r="A346"/>
      <c r="B346"/>
      <c r="C346"/>
      <c r="D346"/>
      <c r="E346"/>
      <c r="F346"/>
      <c r="G346"/>
      <c r="H346"/>
      <c r="I346"/>
      <c r="J346"/>
      <c r="K346"/>
      <c r="L346"/>
      <c r="M346"/>
      <c r="N346"/>
      <c r="O346"/>
      <c r="P346" s="31"/>
      <c r="Q346" s="31"/>
      <c r="R346" s="31"/>
    </row>
    <row r="347" spans="1:18" ht="15" x14ac:dyDescent="0.25">
      <c r="A347"/>
      <c r="B347"/>
      <c r="C347"/>
      <c r="D347"/>
      <c r="E347"/>
      <c r="F347"/>
      <c r="G347"/>
      <c r="H347"/>
      <c r="I347"/>
      <c r="J347"/>
      <c r="K347"/>
      <c r="L347"/>
      <c r="M347"/>
      <c r="N347"/>
      <c r="O347"/>
      <c r="P347" s="31"/>
      <c r="Q347" s="31"/>
      <c r="R347" s="31"/>
    </row>
    <row r="348" spans="1:18" ht="15" x14ac:dyDescent="0.25">
      <c r="A348"/>
      <c r="B348"/>
      <c r="C348"/>
      <c r="D348"/>
      <c r="E348"/>
      <c r="F348"/>
      <c r="G348"/>
      <c r="H348"/>
      <c r="I348"/>
      <c r="J348"/>
      <c r="K348"/>
      <c r="L348"/>
      <c r="M348"/>
      <c r="N348"/>
      <c r="O348"/>
      <c r="P348" s="31"/>
      <c r="Q348" s="31"/>
      <c r="R348" s="31"/>
    </row>
    <row r="349" spans="1:18" ht="15" x14ac:dyDescent="0.25">
      <c r="A349"/>
      <c r="B349"/>
      <c r="C349"/>
      <c r="D349"/>
      <c r="E349"/>
      <c r="F349"/>
      <c r="G349"/>
      <c r="H349"/>
      <c r="I349"/>
      <c r="J349"/>
      <c r="K349"/>
      <c r="L349"/>
      <c r="M349"/>
      <c r="N349"/>
      <c r="O349"/>
      <c r="P349" s="31"/>
      <c r="Q349" s="31"/>
      <c r="R349" s="31"/>
    </row>
    <row r="350" spans="1:18" ht="15" x14ac:dyDescent="0.25">
      <c r="A350"/>
      <c r="B350"/>
      <c r="C350"/>
      <c r="D350"/>
      <c r="E350"/>
      <c r="F350"/>
      <c r="G350"/>
      <c r="H350"/>
      <c r="I350"/>
      <c r="J350"/>
      <c r="K350"/>
      <c r="L350"/>
      <c r="M350"/>
      <c r="N350"/>
      <c r="O350"/>
      <c r="P350" s="31"/>
      <c r="Q350" s="31"/>
      <c r="R350" s="31"/>
    </row>
    <row r="351" spans="1:18" ht="15" x14ac:dyDescent="0.25">
      <c r="A351"/>
      <c r="B351"/>
      <c r="C351"/>
      <c r="D351"/>
      <c r="E351"/>
      <c r="F351"/>
      <c r="G351"/>
      <c r="H351"/>
      <c r="I351"/>
      <c r="J351"/>
      <c r="K351"/>
      <c r="L351"/>
      <c r="M351"/>
      <c r="N351"/>
      <c r="O351"/>
      <c r="P351" s="31"/>
      <c r="Q351" s="31"/>
      <c r="R351" s="31"/>
    </row>
    <row r="352" spans="1:18" ht="15" x14ac:dyDescent="0.25">
      <c r="A352"/>
      <c r="B352"/>
      <c r="C352"/>
      <c r="D352"/>
      <c r="E352"/>
      <c r="F352"/>
      <c r="G352"/>
      <c r="H352"/>
      <c r="I352"/>
      <c r="J352"/>
      <c r="K352"/>
      <c r="L352"/>
      <c r="M352"/>
      <c r="N352"/>
      <c r="O352"/>
      <c r="P352" s="31"/>
      <c r="Q352" s="31"/>
      <c r="R352" s="31"/>
    </row>
    <row r="353" spans="1:18" ht="15" x14ac:dyDescent="0.25">
      <c r="A353"/>
      <c r="B353"/>
      <c r="C353"/>
      <c r="D353"/>
      <c r="E353"/>
      <c r="F353"/>
      <c r="G353"/>
      <c r="H353"/>
      <c r="I353"/>
      <c r="J353"/>
      <c r="K353"/>
      <c r="L353"/>
      <c r="M353"/>
      <c r="N353"/>
      <c r="O353"/>
      <c r="P353" s="31"/>
      <c r="Q353" s="31"/>
      <c r="R353" s="31"/>
    </row>
    <row r="354" spans="1:18" ht="15" x14ac:dyDescent="0.25">
      <c r="A354"/>
      <c r="B354"/>
      <c r="C354"/>
      <c r="D354"/>
      <c r="E354"/>
      <c r="F354"/>
      <c r="G354"/>
      <c r="H354"/>
      <c r="I354"/>
      <c r="J354"/>
      <c r="K354"/>
      <c r="L354"/>
      <c r="M354"/>
      <c r="N354"/>
      <c r="O354"/>
      <c r="P354" s="31"/>
      <c r="Q354" s="31"/>
      <c r="R354" s="31"/>
    </row>
    <row r="355" spans="1:18" ht="15" x14ac:dyDescent="0.25">
      <c r="A355"/>
      <c r="B355"/>
      <c r="C355"/>
      <c r="D355"/>
      <c r="E355"/>
      <c r="F355"/>
      <c r="G355"/>
      <c r="H355"/>
      <c r="I355"/>
      <c r="J355"/>
      <c r="K355"/>
      <c r="L355"/>
      <c r="M355"/>
      <c r="N355"/>
      <c r="O355"/>
      <c r="P355" s="31"/>
      <c r="Q355" s="31"/>
      <c r="R355" s="31"/>
    </row>
    <row r="356" spans="1:18" ht="15" x14ac:dyDescent="0.25">
      <c r="A356"/>
      <c r="B356"/>
      <c r="C356"/>
      <c r="D356"/>
      <c r="E356"/>
      <c r="F356"/>
      <c r="G356"/>
      <c r="H356"/>
      <c r="I356"/>
      <c r="J356"/>
      <c r="K356"/>
      <c r="L356"/>
      <c r="M356"/>
      <c r="N356"/>
      <c r="O356"/>
      <c r="P356" s="31"/>
      <c r="Q356" s="31"/>
      <c r="R356" s="31"/>
    </row>
    <row r="357" spans="1:18" ht="15" x14ac:dyDescent="0.25">
      <c r="A357"/>
      <c r="B357"/>
      <c r="C357"/>
      <c r="D357"/>
      <c r="E357"/>
      <c r="F357"/>
      <c r="G357"/>
      <c r="H357"/>
      <c r="I357"/>
      <c r="J357"/>
      <c r="K357"/>
      <c r="L357"/>
      <c r="M357"/>
      <c r="N357"/>
      <c r="O357"/>
      <c r="P357" s="31"/>
      <c r="Q357" s="31"/>
      <c r="R357" s="31"/>
    </row>
    <row r="358" spans="1:18" ht="15" x14ac:dyDescent="0.25">
      <c r="A358"/>
      <c r="B358"/>
      <c r="C358"/>
      <c r="D358"/>
      <c r="E358"/>
      <c r="F358"/>
      <c r="G358"/>
      <c r="H358"/>
      <c r="I358"/>
      <c r="J358"/>
      <c r="K358"/>
      <c r="L358"/>
      <c r="M358"/>
      <c r="N358"/>
      <c r="O358"/>
      <c r="P358" s="31"/>
      <c r="Q358" s="31"/>
      <c r="R358" s="31"/>
    </row>
    <row r="359" spans="1:18" ht="15" x14ac:dyDescent="0.25">
      <c r="A359"/>
      <c r="B359"/>
      <c r="C359"/>
      <c r="D359"/>
      <c r="E359"/>
      <c r="F359"/>
      <c r="G359"/>
      <c r="H359"/>
      <c r="I359"/>
      <c r="J359"/>
      <c r="K359"/>
      <c r="L359"/>
      <c r="M359"/>
      <c r="N359"/>
      <c r="O359"/>
      <c r="P359" s="31"/>
      <c r="Q359" s="31"/>
      <c r="R359" s="31"/>
    </row>
    <row r="360" spans="1:18" ht="15" x14ac:dyDescent="0.25">
      <c r="A360"/>
      <c r="B360"/>
      <c r="C360"/>
      <c r="D360"/>
      <c r="E360"/>
      <c r="F360"/>
      <c r="G360"/>
      <c r="H360"/>
      <c r="I360"/>
      <c r="J360"/>
      <c r="K360"/>
      <c r="L360"/>
      <c r="M360"/>
      <c r="N360"/>
      <c r="O360"/>
      <c r="P360" s="31"/>
      <c r="Q360" s="31"/>
      <c r="R360" s="31"/>
    </row>
    <row r="361" spans="1:18" ht="15" x14ac:dyDescent="0.25">
      <c r="A361"/>
      <c r="B361"/>
      <c r="C361"/>
      <c r="D361"/>
      <c r="E361"/>
      <c r="F361"/>
      <c r="G361"/>
      <c r="H361"/>
      <c r="I361"/>
      <c r="J361"/>
      <c r="K361"/>
      <c r="L361"/>
      <c r="M361"/>
      <c r="N361"/>
      <c r="O361"/>
      <c r="P361" s="31"/>
      <c r="Q361" s="31"/>
      <c r="R361" s="31"/>
    </row>
    <row r="362" spans="1:18" ht="15" x14ac:dyDescent="0.25">
      <c r="A362"/>
      <c r="B362"/>
      <c r="C362"/>
      <c r="D362"/>
      <c r="E362"/>
      <c r="F362"/>
      <c r="G362"/>
      <c r="H362"/>
      <c r="I362"/>
      <c r="J362"/>
      <c r="K362"/>
      <c r="L362"/>
      <c r="M362"/>
      <c r="N362"/>
      <c r="O362"/>
      <c r="P362" s="31"/>
      <c r="Q362" s="31"/>
      <c r="R362" s="31"/>
    </row>
    <row r="363" spans="1:18" ht="15" x14ac:dyDescent="0.25">
      <c r="A363"/>
      <c r="B363"/>
      <c r="C363"/>
      <c r="D363"/>
      <c r="E363"/>
      <c r="F363"/>
      <c r="G363"/>
      <c r="H363"/>
      <c r="I363"/>
      <c r="J363"/>
      <c r="K363"/>
      <c r="L363"/>
      <c r="M363"/>
      <c r="N363"/>
      <c r="O363"/>
      <c r="P363" s="31"/>
      <c r="Q363" s="31"/>
      <c r="R363" s="31"/>
    </row>
    <row r="364" spans="1:18" ht="15" x14ac:dyDescent="0.25">
      <c r="A364"/>
      <c r="B364"/>
      <c r="C364"/>
      <c r="D364"/>
      <c r="E364"/>
      <c r="F364"/>
      <c r="G364"/>
      <c r="H364"/>
      <c r="I364"/>
      <c r="J364"/>
      <c r="K364"/>
      <c r="L364"/>
      <c r="M364"/>
      <c r="N364"/>
      <c r="O364"/>
      <c r="P364" s="31"/>
      <c r="Q364" s="31"/>
      <c r="R364" s="31"/>
    </row>
    <row r="365" spans="1:18" ht="15" x14ac:dyDescent="0.25">
      <c r="A365"/>
      <c r="B365"/>
      <c r="C365"/>
      <c r="D365"/>
      <c r="E365"/>
      <c r="F365"/>
      <c r="G365"/>
      <c r="H365"/>
      <c r="I365"/>
      <c r="J365"/>
      <c r="K365"/>
      <c r="L365"/>
      <c r="M365"/>
      <c r="N365"/>
      <c r="O365"/>
      <c r="P365" s="31"/>
      <c r="Q365" s="31"/>
      <c r="R365" s="31"/>
    </row>
    <row r="366" spans="1:18" ht="15" x14ac:dyDescent="0.25">
      <c r="A366"/>
      <c r="B366"/>
      <c r="C366"/>
      <c r="D366"/>
      <c r="E366"/>
      <c r="F366"/>
      <c r="G366"/>
      <c r="H366"/>
      <c r="I366"/>
      <c r="J366"/>
      <c r="K366"/>
      <c r="L366"/>
      <c r="M366"/>
      <c r="N366"/>
      <c r="O366"/>
      <c r="P366" s="31"/>
      <c r="Q366" s="31"/>
      <c r="R366" s="31"/>
    </row>
    <row r="367" spans="1:18" ht="15" x14ac:dyDescent="0.25">
      <c r="A367"/>
      <c r="B367"/>
      <c r="C367"/>
      <c r="D367"/>
      <c r="E367"/>
      <c r="F367"/>
      <c r="G367"/>
      <c r="H367"/>
      <c r="I367"/>
      <c r="J367"/>
      <c r="K367"/>
      <c r="L367"/>
      <c r="M367"/>
      <c r="N367"/>
      <c r="O367"/>
      <c r="P367" s="31"/>
      <c r="Q367" s="31"/>
      <c r="R367" s="31"/>
    </row>
    <row r="368" spans="1:18" ht="15" x14ac:dyDescent="0.25">
      <c r="A368"/>
      <c r="B368"/>
      <c r="C368"/>
      <c r="D368"/>
      <c r="E368"/>
      <c r="F368"/>
      <c r="G368"/>
      <c r="H368"/>
      <c r="I368"/>
      <c r="J368"/>
      <c r="K368"/>
      <c r="L368"/>
      <c r="M368"/>
      <c r="N368"/>
      <c r="O368"/>
      <c r="P368" s="31"/>
      <c r="Q368" s="31"/>
      <c r="R368" s="31"/>
    </row>
    <row r="369" spans="1:18" ht="15" x14ac:dyDescent="0.25">
      <c r="A369"/>
      <c r="B369"/>
      <c r="C369"/>
      <c r="D369"/>
      <c r="E369"/>
      <c r="F369"/>
      <c r="G369"/>
      <c r="H369"/>
      <c r="I369"/>
      <c r="J369"/>
      <c r="K369"/>
      <c r="L369"/>
      <c r="M369"/>
      <c r="N369"/>
      <c r="O369"/>
      <c r="P369" s="31"/>
      <c r="Q369" s="31"/>
      <c r="R369" s="31"/>
    </row>
    <row r="370" spans="1:18" ht="15" x14ac:dyDescent="0.25">
      <c r="A370"/>
      <c r="B370"/>
      <c r="C370"/>
      <c r="D370"/>
      <c r="E370"/>
      <c r="F370"/>
      <c r="G370"/>
      <c r="H370"/>
      <c r="I370"/>
      <c r="J370"/>
      <c r="K370"/>
      <c r="L370"/>
      <c r="M370"/>
      <c r="N370"/>
      <c r="O370"/>
      <c r="P370" s="31"/>
      <c r="Q370" s="31"/>
      <c r="R370" s="31"/>
    </row>
    <row r="371" spans="1:18" ht="15" x14ac:dyDescent="0.25">
      <c r="A371"/>
      <c r="B371"/>
      <c r="C371"/>
      <c r="D371"/>
      <c r="E371"/>
      <c r="F371"/>
      <c r="G371"/>
      <c r="H371"/>
      <c r="I371"/>
      <c r="J371"/>
      <c r="K371"/>
      <c r="L371"/>
      <c r="M371"/>
      <c r="N371"/>
      <c r="O371"/>
      <c r="P371" s="31"/>
      <c r="Q371" s="31"/>
      <c r="R371" s="31"/>
    </row>
    <row r="372" spans="1:18" ht="15" x14ac:dyDescent="0.25">
      <c r="A372"/>
      <c r="B372"/>
      <c r="C372"/>
      <c r="D372"/>
      <c r="E372"/>
      <c r="F372"/>
      <c r="G372"/>
      <c r="H372"/>
      <c r="I372"/>
      <c r="J372"/>
      <c r="K372"/>
      <c r="L372"/>
      <c r="M372"/>
      <c r="N372"/>
      <c r="O372"/>
      <c r="P372" s="31"/>
      <c r="Q372" s="31"/>
      <c r="R372" s="31"/>
    </row>
    <row r="373" spans="1:18" ht="15" x14ac:dyDescent="0.25">
      <c r="A373"/>
      <c r="B373"/>
      <c r="C373"/>
      <c r="D373"/>
      <c r="E373"/>
      <c r="F373"/>
      <c r="G373"/>
      <c r="H373"/>
      <c r="I373"/>
      <c r="J373"/>
      <c r="K373"/>
      <c r="L373"/>
      <c r="M373"/>
      <c r="N373"/>
      <c r="O373"/>
      <c r="P373" s="31"/>
      <c r="Q373" s="31"/>
      <c r="R373" s="31"/>
    </row>
    <row r="374" spans="1:18" ht="15" x14ac:dyDescent="0.25">
      <c r="A374"/>
      <c r="B374"/>
      <c r="C374"/>
      <c r="D374"/>
      <c r="E374"/>
      <c r="F374"/>
      <c r="G374"/>
      <c r="H374"/>
      <c r="I374"/>
      <c r="J374"/>
      <c r="K374"/>
      <c r="L374"/>
      <c r="M374"/>
      <c r="N374"/>
      <c r="O374"/>
      <c r="P374" s="31"/>
      <c r="Q374" s="31"/>
      <c r="R374" s="31"/>
    </row>
    <row r="375" spans="1:18" ht="15" x14ac:dyDescent="0.25">
      <c r="A375"/>
      <c r="B375"/>
      <c r="C375"/>
      <c r="D375"/>
      <c r="E375"/>
      <c r="F375"/>
      <c r="G375"/>
      <c r="H375"/>
      <c r="I375"/>
      <c r="J375"/>
      <c r="K375"/>
      <c r="L375"/>
      <c r="M375"/>
      <c r="N375"/>
      <c r="O375"/>
      <c r="P375" s="31"/>
      <c r="Q375" s="31"/>
      <c r="R375" s="31"/>
    </row>
    <row r="376" spans="1:18" ht="15" x14ac:dyDescent="0.25">
      <c r="A376"/>
      <c r="B376"/>
      <c r="C376"/>
      <c r="D376"/>
      <c r="E376"/>
      <c r="F376"/>
      <c r="G376"/>
      <c r="H376"/>
      <c r="I376"/>
      <c r="J376"/>
      <c r="K376"/>
      <c r="L376"/>
      <c r="M376"/>
      <c r="N376"/>
      <c r="O376"/>
      <c r="P376" s="31"/>
      <c r="Q376" s="31"/>
      <c r="R376" s="31"/>
    </row>
    <row r="377" spans="1:18" ht="15" x14ac:dyDescent="0.25">
      <c r="A377"/>
      <c r="B377"/>
      <c r="C377"/>
      <c r="D377"/>
      <c r="E377"/>
      <c r="F377"/>
      <c r="G377"/>
      <c r="H377"/>
      <c r="I377"/>
      <c r="J377"/>
      <c r="K377"/>
      <c r="L377"/>
      <c r="M377"/>
      <c r="N377"/>
      <c r="O377"/>
      <c r="P377" s="31"/>
      <c r="Q377" s="31"/>
      <c r="R377" s="31"/>
    </row>
    <row r="378" spans="1:18" ht="15" x14ac:dyDescent="0.25">
      <c r="A378"/>
      <c r="B378"/>
      <c r="C378"/>
      <c r="D378"/>
      <c r="E378"/>
      <c r="F378"/>
      <c r="G378"/>
      <c r="H378"/>
      <c r="I378"/>
      <c r="J378"/>
      <c r="K378"/>
      <c r="L378"/>
      <c r="M378"/>
      <c r="N378"/>
      <c r="O378"/>
      <c r="P378" s="31"/>
      <c r="Q378" s="31"/>
      <c r="R378" s="31"/>
    </row>
    <row r="379" spans="1:18" ht="15" x14ac:dyDescent="0.25">
      <c r="A379"/>
      <c r="B379"/>
      <c r="C379"/>
      <c r="D379"/>
      <c r="E379"/>
      <c r="F379"/>
      <c r="G379"/>
      <c r="H379"/>
      <c r="I379"/>
      <c r="J379"/>
      <c r="K379"/>
      <c r="L379"/>
      <c r="M379"/>
      <c r="N379"/>
      <c r="O379"/>
      <c r="P379" s="31"/>
      <c r="Q379" s="31"/>
      <c r="R379" s="31"/>
    </row>
    <row r="380" spans="1:18" ht="15.75" thickBot="1" x14ac:dyDescent="0.3">
      <c r="A380"/>
      <c r="B380"/>
      <c r="C380"/>
      <c r="D380"/>
      <c r="E380"/>
      <c r="F380"/>
      <c r="G380"/>
      <c r="H380"/>
      <c r="I380"/>
      <c r="J380"/>
      <c r="K380"/>
      <c r="L380"/>
      <c r="M380"/>
      <c r="N380"/>
      <c r="O380"/>
      <c r="P380" s="31"/>
      <c r="Q380" s="31"/>
      <c r="R380" s="31"/>
    </row>
    <row r="381" spans="1:18" ht="15.75" thickBot="1" x14ac:dyDescent="0.3">
      <c r="A381"/>
      <c r="B381"/>
      <c r="C381"/>
      <c r="D381"/>
      <c r="E381"/>
      <c r="F381"/>
      <c r="G381"/>
      <c r="H381"/>
      <c r="I381"/>
      <c r="J381"/>
      <c r="K381"/>
      <c r="L381"/>
      <c r="M381"/>
      <c r="N381"/>
      <c r="O381"/>
      <c r="P381" s="31"/>
      <c r="Q381" s="31"/>
      <c r="R381" s="31"/>
    </row>
    <row r="382" spans="1:18" ht="15" x14ac:dyDescent="0.25">
      <c r="A382"/>
      <c r="B382"/>
      <c r="C382"/>
      <c r="D382"/>
      <c r="E382"/>
      <c r="F382"/>
      <c r="G382"/>
      <c r="H382"/>
      <c r="I382"/>
      <c r="J382"/>
      <c r="K382"/>
      <c r="L382"/>
      <c r="M382"/>
      <c r="N382"/>
      <c r="O382"/>
      <c r="P382" s="31"/>
      <c r="Q382" s="31"/>
      <c r="R382" s="31"/>
    </row>
    <row r="383" spans="1:18" ht="15" x14ac:dyDescent="0.25">
      <c r="A383"/>
      <c r="B383"/>
      <c r="C383"/>
      <c r="D383"/>
      <c r="E383"/>
      <c r="F383"/>
      <c r="G383"/>
      <c r="H383"/>
      <c r="I383"/>
      <c r="J383"/>
      <c r="K383"/>
      <c r="L383"/>
      <c r="M383"/>
      <c r="N383"/>
      <c r="O383"/>
      <c r="P383" s="31"/>
      <c r="Q383" s="31"/>
      <c r="R383" s="31"/>
    </row>
    <row r="384" spans="1:18" ht="15" x14ac:dyDescent="0.25">
      <c r="A384"/>
      <c r="B384"/>
      <c r="C384"/>
      <c r="D384"/>
      <c r="E384"/>
      <c r="F384"/>
      <c r="G384"/>
      <c r="H384"/>
      <c r="I384"/>
      <c r="J384"/>
      <c r="K384"/>
      <c r="L384"/>
      <c r="M384"/>
      <c r="N384"/>
      <c r="O384"/>
      <c r="P384" s="31"/>
      <c r="Q384" s="31"/>
      <c r="R384" s="31"/>
    </row>
    <row r="385" spans="1:18" ht="15.75" thickBot="1" x14ac:dyDescent="0.3">
      <c r="A385"/>
      <c r="B385"/>
      <c r="C385"/>
      <c r="D385"/>
      <c r="E385"/>
      <c r="F385"/>
      <c r="G385"/>
      <c r="H385"/>
      <c r="I385"/>
      <c r="J385"/>
      <c r="K385"/>
      <c r="L385"/>
      <c r="M385"/>
      <c r="N385"/>
      <c r="O385"/>
      <c r="P385" s="31"/>
      <c r="Q385" s="31"/>
      <c r="R385" s="31"/>
    </row>
    <row r="386" spans="1:18" ht="15.75" thickBot="1" x14ac:dyDescent="0.3">
      <c r="A386"/>
      <c r="B386"/>
      <c r="C386"/>
      <c r="D386"/>
      <c r="E386"/>
      <c r="F386"/>
      <c r="G386"/>
      <c r="H386"/>
      <c r="I386"/>
      <c r="J386"/>
      <c r="K386"/>
      <c r="L386"/>
      <c r="M386"/>
      <c r="N386"/>
      <c r="O386"/>
      <c r="P386" s="31"/>
      <c r="Q386" s="31"/>
      <c r="R386" s="31"/>
    </row>
    <row r="387" spans="1:18" ht="15.75" thickBot="1" x14ac:dyDescent="0.3">
      <c r="A387"/>
      <c r="B387"/>
      <c r="C387"/>
      <c r="D387"/>
      <c r="E387"/>
      <c r="F387"/>
      <c r="G387"/>
      <c r="H387"/>
      <c r="I387"/>
      <c r="J387"/>
      <c r="K387"/>
      <c r="L387"/>
      <c r="M387"/>
      <c r="N387"/>
      <c r="O387"/>
      <c r="P387" s="31"/>
      <c r="Q387" s="31"/>
      <c r="R387" s="31"/>
    </row>
    <row r="388" spans="1:18" ht="15" x14ac:dyDescent="0.25">
      <c r="A388"/>
      <c r="B388"/>
      <c r="C388"/>
      <c r="D388"/>
      <c r="E388"/>
      <c r="F388"/>
      <c r="G388"/>
      <c r="H388"/>
      <c r="I388"/>
      <c r="J388"/>
      <c r="K388"/>
      <c r="L388"/>
      <c r="M388"/>
      <c r="N388"/>
      <c r="O388"/>
      <c r="P388" s="31"/>
      <c r="Q388" s="31"/>
      <c r="R388" s="31"/>
    </row>
    <row r="389" spans="1:18" ht="15" x14ac:dyDescent="0.25">
      <c r="A389"/>
      <c r="B389"/>
      <c r="C389"/>
      <c r="D389"/>
      <c r="E389"/>
      <c r="F389"/>
      <c r="G389"/>
      <c r="H389"/>
      <c r="I389"/>
      <c r="J389"/>
      <c r="K389"/>
      <c r="L389"/>
      <c r="M389"/>
      <c r="N389"/>
      <c r="O389"/>
      <c r="P389" s="31"/>
      <c r="Q389" s="31"/>
      <c r="R389" s="31"/>
    </row>
    <row r="390" spans="1:18" ht="15" x14ac:dyDescent="0.25">
      <c r="A390"/>
      <c r="B390"/>
      <c r="C390"/>
      <c r="D390"/>
      <c r="E390"/>
      <c r="F390"/>
      <c r="G390"/>
      <c r="H390"/>
      <c r="I390"/>
      <c r="J390"/>
      <c r="K390"/>
      <c r="L390"/>
      <c r="M390"/>
      <c r="N390"/>
      <c r="O390"/>
      <c r="P390" s="31"/>
      <c r="Q390" s="31"/>
      <c r="R390" s="31"/>
    </row>
    <row r="391" spans="1:18" ht="15" x14ac:dyDescent="0.25">
      <c r="A391"/>
      <c r="B391"/>
      <c r="C391"/>
      <c r="D391"/>
      <c r="E391"/>
      <c r="F391"/>
      <c r="G391"/>
      <c r="H391"/>
      <c r="I391"/>
      <c r="J391"/>
      <c r="K391"/>
      <c r="L391"/>
      <c r="M391"/>
      <c r="N391"/>
      <c r="O391"/>
      <c r="P391" s="31"/>
      <c r="Q391" s="31"/>
      <c r="R391" s="31"/>
    </row>
    <row r="392" spans="1:18" ht="15" x14ac:dyDescent="0.25">
      <c r="A392"/>
      <c r="B392"/>
      <c r="C392"/>
      <c r="D392"/>
      <c r="E392"/>
      <c r="F392"/>
      <c r="G392"/>
      <c r="H392"/>
      <c r="I392"/>
      <c r="J392"/>
      <c r="K392"/>
      <c r="L392"/>
      <c r="M392"/>
      <c r="N392"/>
      <c r="O392"/>
      <c r="P392" s="31"/>
      <c r="Q392" s="31"/>
      <c r="R392" s="31"/>
    </row>
    <row r="393" spans="1:18" ht="15" x14ac:dyDescent="0.25">
      <c r="A393"/>
      <c r="B393"/>
      <c r="C393"/>
      <c r="D393"/>
      <c r="E393"/>
      <c r="F393"/>
      <c r="G393"/>
      <c r="H393"/>
      <c r="I393"/>
      <c r="J393"/>
      <c r="K393"/>
      <c r="L393"/>
      <c r="M393"/>
      <c r="N393"/>
      <c r="O393"/>
      <c r="P393" s="31"/>
      <c r="Q393" s="31"/>
      <c r="R393" s="31"/>
    </row>
    <row r="394" spans="1:18" ht="15" x14ac:dyDescent="0.25">
      <c r="A394"/>
      <c r="B394"/>
      <c r="C394"/>
      <c r="D394"/>
      <c r="E394"/>
      <c r="F394"/>
      <c r="G394"/>
      <c r="H394"/>
      <c r="I394"/>
      <c r="J394"/>
      <c r="K394"/>
      <c r="L394"/>
      <c r="M394"/>
      <c r="N394"/>
      <c r="O394"/>
      <c r="P394" s="31"/>
      <c r="Q394" s="31"/>
      <c r="R394" s="31"/>
    </row>
    <row r="395" spans="1:18" ht="15" x14ac:dyDescent="0.25">
      <c r="A395"/>
      <c r="B395"/>
      <c r="C395"/>
      <c r="D395"/>
      <c r="E395"/>
      <c r="F395"/>
      <c r="G395"/>
      <c r="H395"/>
      <c r="I395"/>
      <c r="J395"/>
      <c r="K395"/>
      <c r="L395"/>
      <c r="M395"/>
      <c r="N395"/>
      <c r="O395"/>
      <c r="P395" s="31"/>
      <c r="Q395" s="31"/>
      <c r="R395" s="31"/>
    </row>
    <row r="396" spans="1:18" ht="15" x14ac:dyDescent="0.25">
      <c r="A396"/>
      <c r="B396"/>
      <c r="C396"/>
      <c r="D396"/>
      <c r="E396"/>
      <c r="F396"/>
      <c r="G396"/>
      <c r="H396"/>
      <c r="I396"/>
      <c r="J396"/>
      <c r="K396"/>
      <c r="L396"/>
      <c r="M396"/>
      <c r="N396"/>
      <c r="O396"/>
      <c r="P396" s="31"/>
      <c r="Q396" s="31"/>
      <c r="R396" s="31"/>
    </row>
    <row r="397" spans="1:18" ht="15" x14ac:dyDescent="0.25">
      <c r="A397"/>
      <c r="B397"/>
      <c r="C397"/>
      <c r="D397"/>
      <c r="E397"/>
      <c r="F397"/>
      <c r="G397"/>
      <c r="H397"/>
      <c r="I397"/>
      <c r="J397"/>
      <c r="K397"/>
      <c r="L397"/>
      <c r="M397"/>
      <c r="N397"/>
      <c r="O397"/>
      <c r="P397" s="31"/>
      <c r="Q397" s="31"/>
      <c r="R397" s="31"/>
    </row>
    <row r="398" spans="1:18" ht="15" x14ac:dyDescent="0.25">
      <c r="A398"/>
      <c r="B398"/>
      <c r="C398"/>
      <c r="D398"/>
      <c r="E398"/>
      <c r="F398"/>
      <c r="G398"/>
      <c r="H398"/>
      <c r="I398"/>
      <c r="J398"/>
      <c r="K398"/>
      <c r="L398"/>
      <c r="M398"/>
      <c r="N398"/>
      <c r="O398"/>
      <c r="P398" s="31"/>
      <c r="Q398" s="31"/>
      <c r="R398" s="31"/>
    </row>
    <row r="399" spans="1:18" ht="15" x14ac:dyDescent="0.25">
      <c r="A399"/>
      <c r="B399"/>
      <c r="C399"/>
      <c r="D399"/>
      <c r="E399"/>
      <c r="F399"/>
      <c r="G399"/>
      <c r="H399"/>
      <c r="I399"/>
      <c r="J399"/>
      <c r="K399"/>
      <c r="L399"/>
      <c r="M399"/>
      <c r="N399"/>
      <c r="O399"/>
      <c r="P399" s="31"/>
      <c r="Q399" s="31"/>
      <c r="R399" s="31"/>
    </row>
    <row r="400" spans="1:18" ht="15" x14ac:dyDescent="0.25">
      <c r="A400"/>
      <c r="B400"/>
      <c r="C400"/>
      <c r="D400"/>
      <c r="E400"/>
      <c r="F400"/>
      <c r="G400"/>
      <c r="H400"/>
      <c r="I400"/>
      <c r="J400"/>
      <c r="K400"/>
      <c r="L400"/>
      <c r="M400"/>
      <c r="N400"/>
      <c r="O400"/>
      <c r="P400" s="31"/>
      <c r="Q400" s="31"/>
      <c r="R400" s="31"/>
    </row>
    <row r="401" spans="1:18" ht="15" x14ac:dyDescent="0.25">
      <c r="A401"/>
      <c r="B401"/>
      <c r="C401"/>
      <c r="D401"/>
      <c r="E401"/>
      <c r="F401"/>
      <c r="G401"/>
      <c r="H401"/>
      <c r="I401"/>
      <c r="J401"/>
      <c r="K401"/>
      <c r="L401"/>
      <c r="M401"/>
      <c r="N401"/>
      <c r="O401"/>
      <c r="P401" s="31"/>
      <c r="Q401" s="31"/>
      <c r="R401" s="31"/>
    </row>
    <row r="402" spans="1:18" ht="15" x14ac:dyDescent="0.25">
      <c r="A402"/>
      <c r="B402"/>
      <c r="C402"/>
      <c r="D402"/>
      <c r="E402"/>
      <c r="F402"/>
      <c r="G402"/>
      <c r="H402"/>
      <c r="I402"/>
      <c r="J402"/>
      <c r="K402"/>
      <c r="L402"/>
      <c r="M402"/>
      <c r="N402"/>
      <c r="O402"/>
      <c r="P402" s="31"/>
      <c r="Q402" s="31"/>
      <c r="R402" s="31"/>
    </row>
    <row r="403" spans="1:18" ht="15" x14ac:dyDescent="0.25">
      <c r="A403"/>
      <c r="B403"/>
      <c r="C403"/>
      <c r="D403"/>
      <c r="E403"/>
      <c r="F403"/>
      <c r="G403"/>
      <c r="H403"/>
      <c r="I403"/>
      <c r="J403"/>
      <c r="K403"/>
      <c r="L403"/>
      <c r="M403"/>
      <c r="N403"/>
      <c r="O403"/>
      <c r="P403" s="31"/>
      <c r="Q403" s="31"/>
      <c r="R403" s="31"/>
    </row>
    <row r="404" spans="1:18" ht="15" x14ac:dyDescent="0.25">
      <c r="A404"/>
      <c r="B404"/>
      <c r="C404"/>
      <c r="D404"/>
      <c r="E404"/>
      <c r="F404"/>
      <c r="G404"/>
      <c r="H404"/>
      <c r="I404"/>
      <c r="J404"/>
      <c r="K404"/>
      <c r="L404"/>
      <c r="M404"/>
      <c r="N404"/>
      <c r="O404"/>
      <c r="P404" s="31"/>
      <c r="Q404" s="31"/>
      <c r="R404" s="31"/>
    </row>
    <row r="405" spans="1:18" ht="15" x14ac:dyDescent="0.25">
      <c r="A405"/>
      <c r="B405"/>
      <c r="C405"/>
      <c r="D405"/>
      <c r="E405"/>
      <c r="F405"/>
      <c r="G405"/>
      <c r="H405"/>
      <c r="I405"/>
      <c r="J405"/>
      <c r="K405"/>
      <c r="L405"/>
      <c r="M405"/>
      <c r="N405"/>
      <c r="O405"/>
      <c r="P405" s="31"/>
      <c r="Q405" s="31"/>
      <c r="R405" s="31"/>
    </row>
    <row r="406" spans="1:18" ht="15" x14ac:dyDescent="0.25">
      <c r="A406"/>
      <c r="B406"/>
      <c r="C406"/>
      <c r="D406"/>
      <c r="E406"/>
      <c r="F406"/>
      <c r="G406"/>
      <c r="H406"/>
      <c r="I406"/>
      <c r="J406"/>
      <c r="K406"/>
      <c r="L406"/>
      <c r="M406"/>
      <c r="N406"/>
      <c r="O406"/>
      <c r="P406" s="31"/>
      <c r="Q406" s="31"/>
      <c r="R406" s="31"/>
    </row>
    <row r="407" spans="1:18" ht="15" x14ac:dyDescent="0.25">
      <c r="A407"/>
      <c r="B407"/>
      <c r="C407"/>
      <c r="D407"/>
      <c r="E407"/>
      <c r="F407"/>
      <c r="G407"/>
      <c r="H407"/>
      <c r="I407"/>
      <c r="J407"/>
      <c r="K407"/>
      <c r="L407"/>
      <c r="M407"/>
      <c r="N407"/>
      <c r="O407"/>
      <c r="P407" s="31"/>
      <c r="Q407" s="31"/>
      <c r="R407" s="31"/>
    </row>
    <row r="408" spans="1:18" ht="15" x14ac:dyDescent="0.25">
      <c r="A408" s="31"/>
      <c r="B408" s="31"/>
      <c r="C408" s="31"/>
      <c r="D408" s="31"/>
      <c r="E408" s="31"/>
      <c r="F408" s="31"/>
      <c r="G408" s="31"/>
      <c r="H408" s="31"/>
      <c r="I408" s="31"/>
      <c r="J408" s="31"/>
      <c r="K408" s="31"/>
      <c r="L408" s="31"/>
      <c r="M408" s="31"/>
      <c r="N408" s="31"/>
      <c r="O408" s="31"/>
      <c r="P408" s="31"/>
      <c r="Q408" s="31"/>
      <c r="R408" s="31"/>
    </row>
    <row r="409" spans="1:18" ht="15" x14ac:dyDescent="0.25">
      <c r="A409" s="31"/>
      <c r="B409" s="31"/>
      <c r="C409" s="31"/>
      <c r="D409" s="31"/>
      <c r="E409" s="31"/>
      <c r="F409" s="31"/>
      <c r="G409" s="31"/>
      <c r="H409" s="31"/>
      <c r="I409" s="31"/>
      <c r="J409" s="31"/>
      <c r="K409" s="31"/>
      <c r="L409" s="31"/>
      <c r="M409" s="31"/>
      <c r="N409" s="31"/>
      <c r="O409" s="31"/>
      <c r="P409" s="31"/>
      <c r="Q409" s="31"/>
      <c r="R409" s="31"/>
    </row>
    <row r="410" spans="1:18" ht="15" x14ac:dyDescent="0.25">
      <c r="A410" s="31"/>
      <c r="B410" s="31"/>
      <c r="C410" s="31"/>
      <c r="D410" s="31"/>
      <c r="E410" s="31"/>
      <c r="F410" s="31"/>
      <c r="G410" s="31"/>
      <c r="H410" s="31"/>
      <c r="I410" s="31"/>
      <c r="J410" s="31"/>
      <c r="K410" s="31"/>
      <c r="L410" s="31"/>
      <c r="M410" s="31"/>
      <c r="N410" s="31"/>
      <c r="O410" s="31"/>
      <c r="P410" s="31"/>
      <c r="Q410" s="31"/>
      <c r="R410" s="31"/>
    </row>
    <row r="411" spans="1:18" ht="15" x14ac:dyDescent="0.25">
      <c r="A411" s="31"/>
      <c r="B411" s="31"/>
      <c r="C411" s="31"/>
      <c r="D411" s="31"/>
      <c r="E411" s="31"/>
      <c r="F411" s="31"/>
      <c r="G411" s="31"/>
      <c r="H411" s="31"/>
      <c r="I411" s="31"/>
      <c r="J411" s="31"/>
      <c r="K411" s="31"/>
      <c r="L411" s="31"/>
      <c r="M411" s="31"/>
      <c r="N411" s="31"/>
      <c r="O411" s="31"/>
      <c r="P411" s="31"/>
      <c r="Q411" s="31"/>
      <c r="R411" s="31"/>
    </row>
    <row r="412" spans="1:18" ht="15" x14ac:dyDescent="0.25">
      <c r="A412" s="31"/>
      <c r="B412" s="31"/>
      <c r="C412" s="31"/>
      <c r="D412" s="31"/>
      <c r="E412" s="31"/>
      <c r="F412" s="31"/>
      <c r="G412" s="31"/>
      <c r="H412" s="31"/>
      <c r="I412" s="31"/>
      <c r="J412" s="31"/>
      <c r="K412" s="31"/>
      <c r="L412" s="31"/>
      <c r="M412" s="31"/>
      <c r="N412" s="31"/>
      <c r="O412" s="31"/>
      <c r="P412" s="31"/>
      <c r="Q412" s="31"/>
      <c r="R412" s="31"/>
    </row>
    <row r="413" spans="1:18" ht="15" x14ac:dyDescent="0.25">
      <c r="A413" s="31"/>
      <c r="B413" s="31"/>
      <c r="C413" s="31"/>
      <c r="D413" s="31"/>
      <c r="E413" s="31"/>
      <c r="F413" s="31"/>
      <c r="G413" s="31"/>
      <c r="H413" s="31"/>
      <c r="I413" s="31"/>
      <c r="J413" s="31"/>
      <c r="K413" s="31"/>
      <c r="L413" s="31"/>
      <c r="M413" s="31"/>
      <c r="N413" s="31"/>
      <c r="O413" s="31"/>
      <c r="P413" s="31"/>
      <c r="Q413" s="31"/>
      <c r="R413" s="31"/>
    </row>
    <row r="414" spans="1:18" ht="15" x14ac:dyDescent="0.25">
      <c r="A414" s="31"/>
      <c r="B414" s="31"/>
      <c r="C414" s="31"/>
      <c r="D414" s="31"/>
      <c r="E414" s="31"/>
      <c r="F414" s="31"/>
      <c r="G414" s="31"/>
      <c r="H414" s="31"/>
      <c r="I414" s="31"/>
      <c r="J414" s="31"/>
      <c r="K414" s="31"/>
      <c r="L414" s="31"/>
      <c r="M414" s="31"/>
      <c r="N414" s="31"/>
      <c r="O414" s="31"/>
      <c r="P414" s="31"/>
      <c r="Q414" s="31"/>
      <c r="R414" s="31"/>
    </row>
    <row r="415" spans="1:18" ht="15" x14ac:dyDescent="0.25">
      <c r="A415" s="31"/>
      <c r="B415" s="31"/>
      <c r="C415" s="31"/>
      <c r="D415" s="31"/>
      <c r="E415" s="31"/>
      <c r="F415" s="31"/>
      <c r="G415" s="31"/>
      <c r="H415" s="31"/>
      <c r="I415" s="31"/>
      <c r="J415" s="31"/>
      <c r="K415" s="31"/>
      <c r="L415" s="31"/>
      <c r="M415" s="31"/>
      <c r="N415" s="31"/>
      <c r="O415" s="31"/>
      <c r="P415" s="31"/>
      <c r="Q415" s="31"/>
      <c r="R415" s="31"/>
    </row>
    <row r="416" spans="1:18" ht="15" x14ac:dyDescent="0.25">
      <c r="A416" s="31"/>
      <c r="B416" s="31"/>
      <c r="C416" s="31"/>
      <c r="D416" s="31"/>
      <c r="E416" s="31"/>
      <c r="F416" s="31"/>
      <c r="G416" s="31"/>
      <c r="H416" s="31"/>
      <c r="I416" s="31"/>
      <c r="J416" s="31"/>
      <c r="K416" s="31"/>
      <c r="L416" s="31"/>
      <c r="M416" s="31"/>
      <c r="N416" s="31"/>
      <c r="O416" s="31"/>
      <c r="P416" s="31"/>
      <c r="Q416" s="31"/>
      <c r="R416" s="31"/>
    </row>
    <row r="417" spans="1:18" ht="15" x14ac:dyDescent="0.25">
      <c r="A417" s="31"/>
      <c r="B417" s="31"/>
      <c r="C417" s="31"/>
      <c r="D417" s="31"/>
      <c r="E417" s="31"/>
      <c r="F417" s="31"/>
      <c r="G417" s="31"/>
      <c r="H417" s="31"/>
      <c r="I417" s="31"/>
      <c r="J417" s="31"/>
      <c r="K417" s="31"/>
      <c r="L417" s="31"/>
      <c r="M417" s="31"/>
      <c r="N417" s="31"/>
      <c r="O417" s="31"/>
      <c r="P417" s="31"/>
      <c r="Q417" s="31"/>
      <c r="R417" s="31"/>
    </row>
    <row r="418" spans="1:18" ht="15" x14ac:dyDescent="0.25">
      <c r="A418" s="31"/>
      <c r="B418" s="31"/>
      <c r="C418" s="31"/>
      <c r="D418" s="31"/>
      <c r="E418" s="31"/>
      <c r="F418" s="31"/>
      <c r="G418" s="31"/>
      <c r="H418" s="31"/>
      <c r="I418" s="31"/>
      <c r="J418" s="31"/>
      <c r="K418" s="31"/>
      <c r="L418" s="31"/>
      <c r="M418" s="31"/>
      <c r="N418" s="31"/>
      <c r="O418" s="31"/>
      <c r="P418" s="31"/>
      <c r="Q418" s="31"/>
      <c r="R418" s="31"/>
    </row>
    <row r="419" spans="1:18" ht="15" x14ac:dyDescent="0.25">
      <c r="A419" s="31"/>
      <c r="B419" s="31"/>
      <c r="C419" s="31"/>
      <c r="D419" s="31"/>
      <c r="E419" s="31"/>
      <c r="F419" s="31"/>
      <c r="G419" s="31"/>
      <c r="H419" s="31"/>
      <c r="I419" s="31"/>
      <c r="J419" s="31"/>
      <c r="K419" s="31"/>
      <c r="L419" s="31"/>
      <c r="M419" s="31"/>
      <c r="N419" s="31"/>
      <c r="O419" s="31"/>
      <c r="P419" s="31"/>
      <c r="Q419" s="31"/>
      <c r="R419" s="31"/>
    </row>
    <row r="420" spans="1:18" ht="15" x14ac:dyDescent="0.25">
      <c r="A420" s="31"/>
      <c r="B420" s="31"/>
      <c r="C420" s="31"/>
      <c r="D420" s="31"/>
      <c r="E420" s="31"/>
      <c r="F420" s="31"/>
      <c r="G420" s="31"/>
      <c r="H420" s="31"/>
      <c r="I420" s="31"/>
      <c r="J420" s="31"/>
      <c r="K420" s="31"/>
      <c r="L420" s="31"/>
      <c r="M420" s="31"/>
      <c r="N420" s="31"/>
      <c r="O420" s="31"/>
      <c r="P420" s="31"/>
      <c r="Q420" s="31"/>
      <c r="R420" s="31"/>
    </row>
    <row r="421" spans="1:18" ht="15" x14ac:dyDescent="0.25">
      <c r="A421" s="31"/>
      <c r="B421" s="31"/>
      <c r="C421" s="31"/>
      <c r="D421" s="31"/>
      <c r="E421" s="31"/>
      <c r="F421" s="31"/>
      <c r="G421" s="31"/>
      <c r="H421" s="31"/>
      <c r="I421" s="31"/>
      <c r="J421" s="31"/>
      <c r="K421" s="31"/>
      <c r="L421" s="31"/>
      <c r="M421" s="31"/>
      <c r="N421" s="31"/>
      <c r="O421" s="31"/>
      <c r="P421" s="31"/>
      <c r="Q421" s="31"/>
      <c r="R421" s="31"/>
    </row>
    <row r="422" spans="1:18" ht="15" x14ac:dyDescent="0.25">
      <c r="A422" s="31"/>
      <c r="B422" s="31"/>
      <c r="C422" s="31"/>
      <c r="D422" s="31"/>
      <c r="E422" s="31"/>
      <c r="F422" s="31"/>
      <c r="G422" s="31"/>
      <c r="H422" s="31"/>
      <c r="I422" s="31"/>
      <c r="J422" s="31"/>
      <c r="K422" s="31"/>
      <c r="L422" s="31"/>
      <c r="M422" s="31"/>
      <c r="N422" s="31"/>
      <c r="O422" s="31"/>
      <c r="P422" s="31"/>
      <c r="Q422" s="31"/>
      <c r="R422" s="31"/>
    </row>
    <row r="423" spans="1:18" ht="15" x14ac:dyDescent="0.25">
      <c r="A423" s="31"/>
      <c r="B423" s="31"/>
      <c r="C423" s="31"/>
      <c r="D423" s="31"/>
      <c r="E423" s="31"/>
      <c r="F423" s="31"/>
      <c r="G423" s="31"/>
      <c r="H423" s="31"/>
      <c r="I423" s="31"/>
      <c r="J423" s="31"/>
      <c r="K423" s="31"/>
      <c r="L423" s="31"/>
      <c r="M423" s="31"/>
      <c r="N423" s="31"/>
      <c r="O423" s="31"/>
      <c r="P423" s="31"/>
      <c r="Q423" s="31"/>
      <c r="R423" s="31"/>
    </row>
    <row r="424" spans="1:18" ht="15" x14ac:dyDescent="0.25">
      <c r="A424" s="31"/>
      <c r="B424" s="31"/>
      <c r="C424" s="31"/>
      <c r="D424" s="31"/>
      <c r="E424" s="31"/>
      <c r="F424" s="31"/>
      <c r="G424" s="31"/>
      <c r="H424" s="31"/>
      <c r="I424" s="31"/>
      <c r="J424" s="31"/>
      <c r="K424" s="31"/>
      <c r="L424" s="31"/>
      <c r="M424" s="31"/>
      <c r="N424" s="31"/>
      <c r="O424" s="31"/>
      <c r="P424" s="31"/>
      <c r="Q424" s="31"/>
      <c r="R424" s="31"/>
    </row>
    <row r="425" spans="1:18" ht="15" x14ac:dyDescent="0.25">
      <c r="A425" s="31"/>
      <c r="B425" s="31"/>
      <c r="C425" s="31"/>
      <c r="D425" s="31"/>
      <c r="E425" s="31"/>
      <c r="F425" s="31"/>
      <c r="G425" s="31"/>
      <c r="H425" s="31"/>
      <c r="I425" s="31"/>
      <c r="J425" s="31"/>
      <c r="K425" s="31"/>
      <c r="L425" s="31"/>
      <c r="M425" s="31"/>
      <c r="N425" s="31"/>
      <c r="O425" s="31"/>
      <c r="P425" s="31"/>
      <c r="Q425" s="31"/>
      <c r="R425" s="31"/>
    </row>
    <row r="426" spans="1:18" ht="15" x14ac:dyDescent="0.25">
      <c r="A426" s="31"/>
      <c r="B426" s="31"/>
      <c r="C426" s="31"/>
      <c r="D426" s="31"/>
      <c r="E426" s="31"/>
      <c r="F426" s="31"/>
      <c r="G426" s="31"/>
      <c r="H426" s="31"/>
      <c r="I426" s="31"/>
      <c r="J426" s="31"/>
      <c r="K426" s="31"/>
      <c r="L426" s="31"/>
      <c r="M426" s="31"/>
      <c r="N426" s="31"/>
      <c r="O426" s="31"/>
      <c r="P426" s="31"/>
      <c r="Q426" s="31"/>
      <c r="R426" s="31"/>
    </row>
    <row r="427" spans="1:18" ht="15" x14ac:dyDescent="0.25">
      <c r="A427" s="31"/>
      <c r="B427" s="31"/>
      <c r="C427" s="31"/>
      <c r="D427" s="31"/>
      <c r="E427" s="31"/>
      <c r="F427" s="31"/>
      <c r="G427" s="31"/>
      <c r="H427" s="31"/>
      <c r="I427" s="31"/>
      <c r="J427" s="31"/>
      <c r="K427" s="31"/>
      <c r="L427" s="31"/>
      <c r="M427" s="31"/>
      <c r="N427" s="31"/>
      <c r="O427" s="31"/>
      <c r="P427" s="31"/>
      <c r="Q427" s="31"/>
      <c r="R427" s="31"/>
    </row>
    <row r="428" spans="1:18" ht="15" x14ac:dyDescent="0.25">
      <c r="A428" s="31"/>
      <c r="B428" s="31"/>
      <c r="C428" s="31"/>
      <c r="D428" s="31"/>
      <c r="E428" s="31"/>
      <c r="F428" s="31"/>
      <c r="G428" s="31"/>
      <c r="H428" s="31"/>
      <c r="I428" s="31"/>
      <c r="J428" s="31"/>
      <c r="K428" s="31"/>
      <c r="L428" s="31"/>
      <c r="M428" s="31"/>
      <c r="N428" s="31"/>
      <c r="O428" s="31"/>
      <c r="P428" s="31"/>
      <c r="Q428" s="31"/>
      <c r="R428" s="31"/>
    </row>
    <row r="429" spans="1:18" ht="15" x14ac:dyDescent="0.25">
      <c r="A429" s="31"/>
      <c r="B429" s="31"/>
      <c r="C429" s="31"/>
      <c r="D429" s="31"/>
      <c r="E429" s="31"/>
      <c r="F429" s="31"/>
      <c r="G429" s="31"/>
      <c r="H429" s="31"/>
      <c r="I429" s="31"/>
      <c r="J429" s="31"/>
      <c r="K429" s="31"/>
      <c r="L429" s="31"/>
      <c r="M429" s="31"/>
      <c r="N429" s="31"/>
      <c r="O429" s="31"/>
      <c r="P429" s="31"/>
      <c r="Q429" s="31"/>
      <c r="R429" s="31"/>
    </row>
    <row r="430" spans="1:18" ht="15" x14ac:dyDescent="0.25">
      <c r="A430" s="31"/>
      <c r="B430" s="31"/>
      <c r="C430" s="31"/>
      <c r="D430" s="31"/>
      <c r="E430" s="31"/>
      <c r="F430" s="31"/>
      <c r="G430" s="31"/>
      <c r="H430" s="31"/>
      <c r="I430" s="31"/>
      <c r="J430" s="31"/>
      <c r="K430" s="31"/>
      <c r="L430" s="31"/>
      <c r="M430" s="31"/>
      <c r="N430" s="31"/>
      <c r="O430" s="31"/>
      <c r="P430" s="31"/>
      <c r="Q430" s="31"/>
      <c r="R430" s="31"/>
    </row>
    <row r="431" spans="1:18" ht="15" x14ac:dyDescent="0.25">
      <c r="A431" s="31"/>
      <c r="B431" s="31"/>
      <c r="C431" s="31"/>
      <c r="D431" s="31"/>
      <c r="E431" s="31"/>
      <c r="F431" s="31"/>
      <c r="G431" s="31"/>
      <c r="H431" s="31"/>
      <c r="I431" s="31"/>
      <c r="J431" s="31"/>
      <c r="K431" s="31"/>
      <c r="L431" s="31"/>
      <c r="M431" s="31"/>
      <c r="N431" s="31"/>
      <c r="O431" s="31"/>
      <c r="P431" s="31"/>
      <c r="Q431" s="31"/>
      <c r="R431" s="31"/>
    </row>
    <row r="432" spans="1:18" ht="15" x14ac:dyDescent="0.25">
      <c r="A432" s="31"/>
      <c r="B432" s="31"/>
      <c r="C432" s="31"/>
      <c r="D432" s="31"/>
      <c r="E432" s="31"/>
      <c r="F432" s="31"/>
      <c r="G432" s="31"/>
      <c r="H432" s="31"/>
      <c r="I432" s="31"/>
      <c r="J432" s="31"/>
      <c r="K432" s="31"/>
      <c r="L432" s="31"/>
      <c r="M432" s="31"/>
      <c r="N432" s="31"/>
      <c r="O432" s="31"/>
      <c r="P432" s="31"/>
      <c r="Q432" s="31"/>
      <c r="R432" s="31"/>
    </row>
    <row r="433" spans="1:18" ht="15" x14ac:dyDescent="0.25">
      <c r="A433" s="31"/>
      <c r="B433" s="31"/>
      <c r="C433" s="31"/>
      <c r="D433" s="31"/>
      <c r="E433" s="31"/>
      <c r="F433" s="31"/>
      <c r="G433" s="31"/>
      <c r="H433" s="31"/>
      <c r="I433" s="31"/>
      <c r="J433" s="31"/>
      <c r="K433" s="31"/>
      <c r="L433" s="31"/>
      <c r="M433" s="31"/>
      <c r="N433" s="31"/>
      <c r="O433" s="31"/>
      <c r="P433" s="31"/>
      <c r="Q433" s="31"/>
      <c r="R433" s="31"/>
    </row>
    <row r="434" spans="1:18" ht="15" x14ac:dyDescent="0.25">
      <c r="A434" s="31"/>
      <c r="B434" s="31"/>
      <c r="C434" s="31"/>
      <c r="D434" s="31"/>
      <c r="E434" s="31"/>
      <c r="F434" s="31"/>
      <c r="G434" s="31"/>
      <c r="H434" s="31"/>
      <c r="I434" s="31"/>
      <c r="J434" s="31"/>
      <c r="K434" s="31"/>
      <c r="L434" s="31"/>
      <c r="M434" s="31"/>
      <c r="N434" s="31"/>
      <c r="O434" s="31"/>
      <c r="P434" s="31"/>
      <c r="Q434" s="31"/>
      <c r="R434" s="31"/>
    </row>
    <row r="435" spans="1:18" ht="15" x14ac:dyDescent="0.25">
      <c r="A435" s="31"/>
      <c r="B435" s="31"/>
      <c r="C435" s="31"/>
      <c r="D435" s="31"/>
      <c r="E435" s="31"/>
      <c r="F435" s="31"/>
      <c r="G435" s="31"/>
      <c r="H435" s="31"/>
      <c r="I435" s="31"/>
      <c r="J435" s="31"/>
      <c r="K435" s="31"/>
      <c r="L435" s="31"/>
      <c r="M435" s="31"/>
      <c r="N435" s="31"/>
      <c r="O435" s="31"/>
      <c r="P435" s="31"/>
      <c r="Q435" s="31"/>
      <c r="R435" s="31"/>
    </row>
    <row r="436" spans="1:18" ht="15" x14ac:dyDescent="0.25">
      <c r="A436" s="31"/>
      <c r="B436" s="31"/>
      <c r="C436" s="31"/>
      <c r="D436" s="31"/>
      <c r="E436" s="31"/>
      <c r="F436" s="31"/>
      <c r="G436" s="31"/>
      <c r="H436" s="31"/>
      <c r="I436" s="31"/>
      <c r="J436" s="31"/>
      <c r="K436" s="31"/>
      <c r="L436" s="31"/>
      <c r="M436" s="31"/>
      <c r="N436" s="31"/>
      <c r="O436" s="31"/>
      <c r="P436" s="31"/>
      <c r="Q436" s="31"/>
      <c r="R436" s="31"/>
    </row>
    <row r="437" spans="1:18" ht="15" x14ac:dyDescent="0.25">
      <c r="A437" s="31"/>
      <c r="B437" s="31"/>
      <c r="C437" s="31"/>
      <c r="D437" s="31"/>
      <c r="E437" s="31"/>
      <c r="F437" s="31"/>
      <c r="G437" s="31"/>
      <c r="H437" s="31"/>
      <c r="I437" s="31"/>
      <c r="J437" s="31"/>
      <c r="K437" s="31"/>
      <c r="L437" s="31"/>
      <c r="M437" s="31"/>
      <c r="N437" s="31"/>
      <c r="O437" s="31"/>
      <c r="P437" s="31"/>
      <c r="Q437" s="31"/>
      <c r="R437" s="31"/>
    </row>
    <row r="438" spans="1:18" ht="16.5" thickTop="1" thickBot="1" x14ac:dyDescent="0.3">
      <c r="A438" s="31"/>
      <c r="B438" s="31"/>
      <c r="C438" s="31"/>
      <c r="D438" s="31"/>
      <c r="E438" s="31"/>
      <c r="F438" s="31"/>
      <c r="G438" s="31"/>
      <c r="H438" s="31"/>
      <c r="I438" s="31"/>
      <c r="J438" s="31"/>
      <c r="K438" s="31"/>
      <c r="L438" s="31"/>
      <c r="M438" s="31"/>
      <c r="N438" s="31"/>
      <c r="O438" s="31"/>
      <c r="P438" s="31"/>
      <c r="Q438" s="31"/>
      <c r="R438" s="31"/>
    </row>
    <row r="439" spans="1:18" ht="15" x14ac:dyDescent="0.25">
      <c r="A439" s="31"/>
      <c r="B439" s="31"/>
      <c r="C439" s="31"/>
      <c r="D439" s="31"/>
      <c r="E439" s="31"/>
      <c r="F439" s="31"/>
      <c r="G439" s="31"/>
      <c r="H439" s="31"/>
      <c r="I439" s="31"/>
      <c r="J439" s="31"/>
      <c r="K439" s="31"/>
      <c r="L439" s="31"/>
      <c r="M439" s="31"/>
      <c r="N439" s="31"/>
      <c r="O439" s="31"/>
      <c r="P439" s="31"/>
      <c r="Q439" s="31"/>
      <c r="R439" s="31"/>
    </row>
    <row r="440" spans="1:18" ht="15" x14ac:dyDescent="0.25">
      <c r="A440" s="31"/>
      <c r="B440" s="31"/>
      <c r="C440" s="31"/>
      <c r="D440" s="31"/>
      <c r="E440" s="31"/>
      <c r="F440" s="31"/>
      <c r="G440" s="31"/>
      <c r="H440" s="31"/>
      <c r="I440" s="31"/>
      <c r="J440" s="31"/>
      <c r="K440" s="31"/>
      <c r="L440" s="31"/>
      <c r="M440" s="31"/>
      <c r="N440" s="31"/>
      <c r="O440" s="31"/>
      <c r="P440" s="31"/>
      <c r="Q440" s="31"/>
      <c r="R440" s="31"/>
    </row>
    <row r="441" spans="1:18" ht="15.75" thickBot="1" x14ac:dyDescent="0.3">
      <c r="A441" s="31"/>
      <c r="B441" s="31"/>
      <c r="C441" s="31"/>
      <c r="D441" s="31"/>
      <c r="E441" s="31"/>
      <c r="F441" s="31"/>
      <c r="G441" s="31"/>
      <c r="H441" s="31"/>
      <c r="I441" s="31"/>
      <c r="J441" s="31"/>
      <c r="K441" s="31"/>
      <c r="L441" s="31"/>
      <c r="M441" s="31"/>
      <c r="N441" s="31"/>
      <c r="O441" s="31"/>
      <c r="P441" s="31"/>
    </row>
    <row r="442" spans="1:18" ht="15.75" thickBot="1" x14ac:dyDescent="0.3">
      <c r="A442" s="31"/>
      <c r="B442" s="31"/>
      <c r="C442" s="31"/>
      <c r="D442" s="31"/>
      <c r="E442" s="31"/>
      <c r="F442" s="31"/>
      <c r="G442" s="31"/>
      <c r="H442" s="31"/>
      <c r="I442" s="31"/>
      <c r="J442" s="31"/>
      <c r="K442" s="31"/>
      <c r="L442" s="31"/>
      <c r="M442" s="31"/>
      <c r="N442" s="31"/>
      <c r="O442" s="31"/>
      <c r="P442" s="31"/>
    </row>
    <row r="443" spans="1:18" ht="15" x14ac:dyDescent="0.25">
      <c r="A443" s="31"/>
      <c r="B443" s="31"/>
      <c r="C443" s="31"/>
      <c r="D443" s="31"/>
      <c r="E443" s="31"/>
      <c r="F443" s="31"/>
      <c r="G443" s="31"/>
      <c r="H443" s="31"/>
      <c r="I443" s="31"/>
      <c r="J443" s="31"/>
      <c r="K443" s="31"/>
      <c r="L443" s="31"/>
      <c r="M443" s="31"/>
      <c r="N443" s="31"/>
      <c r="O443" s="31"/>
      <c r="P443" s="31"/>
    </row>
    <row r="444" spans="1:18" ht="15" x14ac:dyDescent="0.25">
      <c r="A444" s="31"/>
      <c r="B444" s="31"/>
      <c r="C444" s="31"/>
      <c r="D444" s="31"/>
      <c r="E444" s="31"/>
      <c r="F444" s="31"/>
      <c r="G444" s="31"/>
      <c r="H444" s="31"/>
      <c r="I444" s="31"/>
      <c r="J444" s="31"/>
      <c r="K444" s="31"/>
      <c r="L444" s="31"/>
      <c r="M444" s="31"/>
      <c r="N444" s="31"/>
      <c r="O444" s="31"/>
      <c r="P444" s="31"/>
    </row>
    <row r="445" spans="1:18" ht="15" x14ac:dyDescent="0.25">
      <c r="A445" s="31"/>
      <c r="B445" s="31"/>
      <c r="C445" s="31"/>
      <c r="D445" s="31"/>
      <c r="E445" s="31"/>
      <c r="F445" s="31"/>
      <c r="G445" s="31"/>
      <c r="H445" s="31"/>
      <c r="I445" s="31"/>
      <c r="J445" s="31"/>
      <c r="K445" s="31"/>
      <c r="L445" s="31"/>
      <c r="M445" s="31"/>
      <c r="N445" s="31"/>
      <c r="O445" s="31"/>
      <c r="P445" s="31"/>
    </row>
    <row r="446" spans="1:18" ht="15" x14ac:dyDescent="0.25">
      <c r="A446" s="31"/>
      <c r="B446" s="31"/>
      <c r="C446" s="31"/>
      <c r="D446" s="31"/>
      <c r="E446" s="31"/>
      <c r="F446" s="31"/>
      <c r="G446" s="31"/>
      <c r="H446" s="31"/>
      <c r="I446" s="31"/>
      <c r="J446" s="31"/>
      <c r="K446" s="31"/>
      <c r="L446" s="31"/>
      <c r="M446" s="31"/>
      <c r="N446" s="31"/>
      <c r="O446" s="31"/>
      <c r="P446" s="31"/>
    </row>
    <row r="447" spans="1:18" ht="15.75" thickBot="1" x14ac:dyDescent="0.3">
      <c r="A447" s="31"/>
      <c r="B447" s="31"/>
      <c r="C447" s="31"/>
      <c r="D447" s="31"/>
      <c r="E447" s="31"/>
      <c r="F447" s="31"/>
      <c r="G447" s="31"/>
      <c r="H447" s="31"/>
      <c r="I447" s="31"/>
      <c r="J447" s="31"/>
      <c r="K447" s="31"/>
      <c r="L447" s="31"/>
      <c r="M447" s="31"/>
      <c r="N447" s="31"/>
      <c r="O447" s="31"/>
      <c r="P447" s="31"/>
    </row>
    <row r="448" spans="1:18" ht="15.75" thickBot="1" x14ac:dyDescent="0.3">
      <c r="A448" s="31"/>
      <c r="B448" s="31"/>
      <c r="C448" s="31"/>
      <c r="D448" s="31"/>
      <c r="E448" s="31"/>
      <c r="F448" s="31"/>
      <c r="G448" s="31"/>
      <c r="H448" s="31"/>
      <c r="I448" s="31"/>
      <c r="J448" s="31"/>
      <c r="K448" s="31"/>
      <c r="L448" s="31"/>
      <c r="M448" s="31"/>
      <c r="N448" s="31"/>
      <c r="O448" s="31"/>
      <c r="P448" s="31"/>
    </row>
    <row r="449" spans="1:16" ht="15" x14ac:dyDescent="0.25">
      <c r="A449" s="31"/>
      <c r="B449" s="31"/>
      <c r="C449" s="31"/>
      <c r="D449" s="31"/>
      <c r="E449" s="31"/>
      <c r="F449" s="31"/>
      <c r="G449" s="31"/>
      <c r="H449" s="31"/>
      <c r="I449" s="31"/>
      <c r="J449" s="31"/>
      <c r="K449" s="31"/>
      <c r="L449" s="31"/>
      <c r="M449" s="31"/>
      <c r="N449" s="31"/>
      <c r="O449" s="31"/>
      <c r="P449" s="31"/>
    </row>
    <row r="450" spans="1:16" ht="15" x14ac:dyDescent="0.25">
      <c r="A450" s="31"/>
      <c r="B450" s="31"/>
      <c r="C450" s="31"/>
      <c r="D450" s="31"/>
      <c r="E450" s="31"/>
      <c r="F450" s="31"/>
      <c r="G450" s="31"/>
      <c r="H450" s="31"/>
      <c r="I450" s="31"/>
      <c r="J450" s="31"/>
      <c r="K450" s="31"/>
      <c r="L450" s="31"/>
      <c r="M450" s="31"/>
      <c r="N450" s="31"/>
      <c r="O450" s="31"/>
      <c r="P450" s="31"/>
    </row>
    <row r="451" spans="1:16" ht="15" x14ac:dyDescent="0.25">
      <c r="A451" s="31"/>
      <c r="B451" s="31"/>
      <c r="C451" s="31"/>
      <c r="D451" s="31"/>
      <c r="E451" s="31"/>
      <c r="F451" s="31"/>
      <c r="G451" s="31"/>
      <c r="H451" s="31"/>
      <c r="I451" s="31"/>
      <c r="J451" s="31"/>
      <c r="K451" s="31"/>
      <c r="L451" s="31"/>
      <c r="M451" s="31"/>
      <c r="N451" s="31"/>
      <c r="O451" s="31"/>
      <c r="P451" s="31"/>
    </row>
    <row r="452" spans="1:16" ht="15" x14ac:dyDescent="0.25">
      <c r="A452" s="31"/>
      <c r="B452" s="31"/>
      <c r="C452" s="31"/>
      <c r="D452" s="31"/>
      <c r="E452" s="31"/>
      <c r="F452" s="31"/>
      <c r="G452" s="31"/>
      <c r="H452" s="31"/>
      <c r="I452" s="31"/>
      <c r="J452" s="31"/>
      <c r="K452" s="31"/>
      <c r="L452" s="31"/>
      <c r="M452" s="31"/>
      <c r="N452" s="31"/>
      <c r="O452" s="31"/>
      <c r="P452" s="31"/>
    </row>
    <row r="453" spans="1:16" ht="15" x14ac:dyDescent="0.25">
      <c r="A453" s="31"/>
      <c r="B453" s="31"/>
      <c r="C453" s="31"/>
      <c r="D453" s="31"/>
      <c r="E453" s="31"/>
      <c r="F453" s="31"/>
      <c r="G453" s="31"/>
      <c r="H453" s="31"/>
      <c r="I453" s="31"/>
      <c r="J453" s="31"/>
      <c r="K453" s="31"/>
      <c r="L453" s="31"/>
      <c r="M453" s="31"/>
      <c r="N453" s="31"/>
      <c r="O453" s="31"/>
      <c r="P453" s="31"/>
    </row>
    <row r="454" spans="1:16" ht="15" x14ac:dyDescent="0.25">
      <c r="A454" s="31"/>
      <c r="B454" s="31"/>
      <c r="C454" s="31"/>
      <c r="D454" s="31"/>
      <c r="E454" s="31"/>
      <c r="F454" s="31"/>
      <c r="G454" s="31"/>
      <c r="H454" s="31"/>
      <c r="I454" s="31"/>
      <c r="J454" s="31"/>
      <c r="K454" s="31"/>
      <c r="L454" s="31"/>
      <c r="M454" s="31"/>
      <c r="N454" s="31"/>
      <c r="O454" s="31"/>
      <c r="P454" s="31"/>
    </row>
    <row r="455" spans="1:16" ht="15" x14ac:dyDescent="0.25">
      <c r="A455" s="31"/>
      <c r="B455" s="31"/>
      <c r="C455" s="31"/>
      <c r="D455" s="31"/>
      <c r="E455" s="31"/>
      <c r="F455" s="31"/>
      <c r="G455" s="31"/>
      <c r="H455" s="31"/>
      <c r="I455" s="31"/>
      <c r="J455" s="31"/>
      <c r="K455" s="31"/>
      <c r="L455" s="31"/>
      <c r="M455" s="31"/>
      <c r="N455" s="31"/>
      <c r="O455" s="31"/>
      <c r="P455" s="31"/>
    </row>
    <row r="456" spans="1:16" ht="15" x14ac:dyDescent="0.25">
      <c r="A456" s="31"/>
      <c r="B456" s="31"/>
      <c r="C456" s="31"/>
      <c r="D456" s="31"/>
      <c r="E456" s="31"/>
      <c r="F456" s="31"/>
      <c r="G456" s="31"/>
      <c r="H456" s="31"/>
      <c r="I456" s="31"/>
      <c r="J456" s="31"/>
      <c r="K456" s="31"/>
      <c r="L456" s="31"/>
      <c r="M456" s="31"/>
      <c r="N456" s="31"/>
      <c r="O456" s="31"/>
      <c r="P456" s="31"/>
    </row>
    <row r="457" spans="1:16" ht="15" x14ac:dyDescent="0.25">
      <c r="A457" s="31"/>
      <c r="B457" s="31"/>
      <c r="C457" s="31"/>
      <c r="D457" s="31"/>
      <c r="E457" s="31"/>
      <c r="F457" s="31"/>
      <c r="G457" s="31"/>
      <c r="H457" s="31"/>
      <c r="I457" s="31"/>
      <c r="J457" s="31"/>
      <c r="K457" s="31"/>
      <c r="L457" s="31"/>
      <c r="M457" s="31"/>
      <c r="N457" s="31"/>
      <c r="O457" s="31"/>
      <c r="P457" s="31"/>
    </row>
    <row r="458" spans="1:16" ht="15" x14ac:dyDescent="0.25">
      <c r="A458" s="31"/>
      <c r="B458" s="31"/>
      <c r="C458" s="31"/>
      <c r="D458" s="31"/>
      <c r="E458" s="31"/>
      <c r="F458" s="31"/>
      <c r="G458" s="31"/>
      <c r="H458" s="31"/>
      <c r="I458" s="31"/>
      <c r="J458" s="31"/>
      <c r="K458" s="31"/>
      <c r="L458" s="31"/>
      <c r="M458" s="31"/>
      <c r="N458" s="31"/>
      <c r="O458" s="31"/>
      <c r="P458" s="31"/>
    </row>
    <row r="459" spans="1:16" ht="15" x14ac:dyDescent="0.25">
      <c r="A459" s="31"/>
      <c r="B459" s="31"/>
      <c r="C459" s="31"/>
      <c r="D459" s="31"/>
      <c r="E459" s="31"/>
      <c r="F459" s="31"/>
      <c r="G459" s="31"/>
      <c r="H459" s="31"/>
      <c r="I459" s="31"/>
      <c r="J459" s="31"/>
      <c r="K459" s="31"/>
      <c r="L459" s="31"/>
      <c r="M459" s="31"/>
      <c r="N459" s="31"/>
      <c r="O459" s="31"/>
      <c r="P459" s="31"/>
    </row>
    <row r="460" spans="1:16" ht="15" x14ac:dyDescent="0.25">
      <c r="A460" s="31"/>
      <c r="B460" s="31"/>
      <c r="C460" s="31"/>
      <c r="D460" s="31"/>
      <c r="E460" s="31"/>
      <c r="F460" s="31"/>
      <c r="G460" s="31"/>
      <c r="H460" s="31"/>
      <c r="I460" s="31"/>
      <c r="J460" s="31"/>
      <c r="K460" s="31"/>
      <c r="L460" s="31"/>
      <c r="M460" s="31"/>
      <c r="N460" s="31"/>
      <c r="O460" s="31"/>
      <c r="P460" s="31"/>
    </row>
    <row r="461" spans="1:16" ht="15" x14ac:dyDescent="0.25">
      <c r="A461" s="31"/>
      <c r="B461" s="31"/>
      <c r="C461" s="31"/>
      <c r="D461" s="31"/>
      <c r="E461" s="31"/>
      <c r="F461" s="31"/>
      <c r="G461" s="31"/>
      <c r="H461" s="31"/>
      <c r="I461" s="31"/>
      <c r="J461" s="31"/>
      <c r="K461" s="31"/>
      <c r="L461" s="31"/>
      <c r="M461" s="31"/>
      <c r="N461" s="31"/>
      <c r="O461" s="31"/>
      <c r="P461" s="31"/>
    </row>
    <row r="462" spans="1:16" ht="15" x14ac:dyDescent="0.25">
      <c r="A462" s="31"/>
      <c r="B462" s="31"/>
      <c r="C462" s="31"/>
      <c r="D462" s="31"/>
      <c r="E462" s="31"/>
      <c r="F462" s="31"/>
      <c r="G462" s="31"/>
      <c r="H462" s="31"/>
      <c r="I462" s="31"/>
      <c r="J462" s="31"/>
      <c r="K462" s="31"/>
      <c r="L462" s="31"/>
      <c r="M462" s="31"/>
      <c r="N462" s="31"/>
      <c r="O462" s="31"/>
      <c r="P462" s="31"/>
    </row>
    <row r="463" spans="1:16" ht="15" x14ac:dyDescent="0.25">
      <c r="A463" s="31"/>
      <c r="B463" s="31"/>
      <c r="C463" s="31"/>
      <c r="D463" s="31"/>
      <c r="E463" s="31"/>
      <c r="F463" s="31"/>
      <c r="G463" s="31"/>
      <c r="H463" s="31"/>
      <c r="I463" s="31"/>
      <c r="J463" s="31"/>
      <c r="K463" s="31"/>
      <c r="L463" s="31"/>
      <c r="M463" s="31"/>
      <c r="N463" s="31"/>
      <c r="O463" s="31"/>
      <c r="P463" s="31"/>
    </row>
    <row r="464" spans="1:16" ht="15" x14ac:dyDescent="0.25">
      <c r="A464" s="31"/>
      <c r="B464" s="31"/>
      <c r="C464" s="31"/>
      <c r="D464" s="31"/>
      <c r="E464" s="31"/>
      <c r="F464" s="31"/>
      <c r="G464" s="31"/>
      <c r="H464" s="31"/>
      <c r="I464" s="31"/>
      <c r="J464" s="31"/>
      <c r="K464" s="31"/>
      <c r="L464" s="31"/>
      <c r="M464" s="31"/>
      <c r="N464" s="31"/>
      <c r="O464" s="31"/>
      <c r="P464" s="31"/>
    </row>
    <row r="465" spans="1:16" ht="15" x14ac:dyDescent="0.25">
      <c r="A465" s="31"/>
      <c r="B465" s="31"/>
      <c r="C465" s="31"/>
      <c r="D465" s="31"/>
      <c r="E465" s="31"/>
      <c r="F465" s="31"/>
      <c r="G465" s="31"/>
      <c r="H465" s="31"/>
      <c r="I465" s="31"/>
      <c r="J465" s="31"/>
      <c r="K465" s="31"/>
      <c r="L465" s="31"/>
      <c r="M465" s="31"/>
      <c r="N465" s="31"/>
      <c r="O465" s="31"/>
      <c r="P465" s="31"/>
    </row>
    <row r="466" spans="1:16" ht="15" x14ac:dyDescent="0.25">
      <c r="A466" s="31"/>
      <c r="B466" s="31"/>
      <c r="C466" s="31"/>
      <c r="D466" s="31"/>
      <c r="E466" s="31"/>
      <c r="F466" s="31"/>
      <c r="G466" s="31"/>
      <c r="H466" s="31"/>
      <c r="I466" s="31"/>
      <c r="J466" s="31"/>
      <c r="K466" s="31"/>
      <c r="L466" s="31"/>
      <c r="M466" s="31"/>
      <c r="N466" s="31"/>
      <c r="O466" s="31"/>
      <c r="P466" s="31"/>
    </row>
    <row r="467" spans="1:16" ht="15" x14ac:dyDescent="0.25">
      <c r="A467" s="31"/>
      <c r="B467" s="31"/>
      <c r="C467" s="31"/>
      <c r="D467" s="31"/>
      <c r="E467" s="31"/>
      <c r="F467" s="31"/>
      <c r="G467" s="31"/>
      <c r="H467" s="31"/>
      <c r="I467" s="31"/>
      <c r="J467" s="31"/>
      <c r="K467" s="31"/>
      <c r="L467" s="31"/>
      <c r="M467" s="31"/>
      <c r="N467" s="31"/>
      <c r="O467" s="31"/>
      <c r="P467" s="31"/>
    </row>
    <row r="468" spans="1:16" ht="15.75" thickBot="1" x14ac:dyDescent="0.3">
      <c r="A468" s="31"/>
      <c r="B468" s="31"/>
      <c r="C468" s="31"/>
      <c r="D468" s="31"/>
      <c r="E468" s="31"/>
      <c r="F468" s="31"/>
      <c r="G468" s="31"/>
      <c r="H468" s="31"/>
      <c r="I468" s="31"/>
      <c r="J468" s="31"/>
      <c r="K468" s="31"/>
      <c r="L468" s="31"/>
      <c r="M468" s="31"/>
      <c r="N468" s="31"/>
      <c r="O468" s="31"/>
      <c r="P468" s="31"/>
    </row>
    <row r="469" spans="1:16" ht="16.5" thickTop="1" thickBot="1" x14ac:dyDescent="0.3">
      <c r="A469" s="31"/>
      <c r="B469" s="31"/>
      <c r="C469" s="31"/>
      <c r="D469" s="31"/>
      <c r="E469" s="31"/>
      <c r="F469" s="31"/>
      <c r="G469" s="31"/>
      <c r="H469" s="31"/>
      <c r="I469" s="31"/>
      <c r="J469" s="31"/>
      <c r="K469" s="31"/>
      <c r="L469" s="31"/>
      <c r="M469" s="31"/>
      <c r="N469" s="31"/>
      <c r="O469" s="31"/>
      <c r="P469" s="31"/>
    </row>
    <row r="470" spans="1:16" ht="15" x14ac:dyDescent="0.25">
      <c r="A470" s="31"/>
      <c r="B470" s="31"/>
      <c r="C470" s="31"/>
      <c r="D470" s="31"/>
      <c r="E470" s="31"/>
      <c r="F470" s="31"/>
      <c r="G470" s="31"/>
      <c r="H470" s="31"/>
      <c r="I470" s="31"/>
      <c r="J470" s="31"/>
      <c r="K470" s="31"/>
      <c r="L470" s="31"/>
      <c r="M470" s="31"/>
      <c r="N470" s="31"/>
      <c r="O470" s="31"/>
      <c r="P470" s="31"/>
    </row>
    <row r="471" spans="1:16" ht="15" x14ac:dyDescent="0.25">
      <c r="A471" s="31"/>
      <c r="B471" s="31"/>
      <c r="C471" s="31"/>
      <c r="D471" s="31"/>
      <c r="E471" s="31"/>
      <c r="F471" s="31"/>
      <c r="G471" s="31"/>
      <c r="H471" s="31"/>
      <c r="I471" s="31"/>
      <c r="J471" s="31"/>
      <c r="K471" s="31"/>
      <c r="L471" s="31"/>
      <c r="M471" s="31"/>
      <c r="N471" s="31"/>
      <c r="O471" s="31"/>
      <c r="P471" s="31"/>
    </row>
    <row r="472" spans="1:16" ht="15.75" thickBot="1" x14ac:dyDescent="0.3">
      <c r="A472" s="31"/>
      <c r="B472" s="31"/>
      <c r="C472" s="31"/>
      <c r="D472" s="31"/>
      <c r="E472" s="31"/>
      <c r="F472" s="31"/>
      <c r="G472" s="31"/>
      <c r="H472" s="31"/>
      <c r="I472" s="31"/>
      <c r="J472" s="31"/>
      <c r="K472" s="31"/>
      <c r="L472" s="31"/>
      <c r="M472" s="31"/>
      <c r="N472" s="31"/>
      <c r="O472" s="31"/>
      <c r="P472" s="31"/>
    </row>
    <row r="473" spans="1:16" ht="15.75" thickBot="1" x14ac:dyDescent="0.3">
      <c r="A473" s="31"/>
      <c r="B473" s="31"/>
      <c r="C473" s="31"/>
      <c r="D473" s="31"/>
      <c r="E473" s="31"/>
      <c r="F473" s="31"/>
      <c r="G473" s="31"/>
      <c r="H473" s="31"/>
      <c r="I473" s="31"/>
      <c r="J473" s="31"/>
      <c r="K473" s="31"/>
      <c r="L473" s="31"/>
      <c r="M473" s="31"/>
      <c r="N473" s="31"/>
      <c r="O473" s="31"/>
      <c r="P473" s="31"/>
    </row>
    <row r="474" spans="1:16" ht="15" x14ac:dyDescent="0.25">
      <c r="A474" s="31"/>
      <c r="B474" s="31"/>
      <c r="C474" s="31"/>
      <c r="D474" s="31"/>
      <c r="E474" s="31"/>
      <c r="F474" s="31"/>
      <c r="G474" s="31"/>
      <c r="H474" s="31"/>
      <c r="I474" s="31"/>
      <c r="J474" s="31"/>
      <c r="K474" s="31"/>
      <c r="L474" s="31"/>
      <c r="M474" s="31"/>
      <c r="N474" s="31"/>
      <c r="O474" s="31"/>
      <c r="P474" s="31"/>
    </row>
    <row r="475" spans="1:16" ht="15" x14ac:dyDescent="0.25">
      <c r="A475" s="31"/>
      <c r="B475" s="31"/>
      <c r="C475" s="31"/>
      <c r="D475" s="31"/>
      <c r="E475" s="31"/>
      <c r="F475" s="31"/>
      <c r="G475" s="31"/>
      <c r="H475" s="31"/>
      <c r="I475" s="31"/>
      <c r="J475" s="31"/>
      <c r="K475" s="31"/>
      <c r="L475" s="31"/>
      <c r="M475" s="31"/>
      <c r="N475" s="31"/>
      <c r="O475" s="31"/>
      <c r="P475" s="31"/>
    </row>
    <row r="476" spans="1:16" ht="15" x14ac:dyDescent="0.25">
      <c r="A476" s="31"/>
      <c r="B476" s="31"/>
      <c r="C476" s="31"/>
      <c r="D476" s="31"/>
      <c r="E476" s="31"/>
      <c r="F476" s="31"/>
      <c r="G476" s="31"/>
      <c r="H476" s="31"/>
      <c r="I476" s="31"/>
      <c r="J476" s="31"/>
      <c r="K476" s="31"/>
      <c r="L476" s="31"/>
      <c r="M476" s="31"/>
      <c r="N476" s="31"/>
      <c r="O476" s="31"/>
      <c r="P476" s="31"/>
    </row>
    <row r="477" spans="1:16" ht="15" x14ac:dyDescent="0.25">
      <c r="A477" s="31"/>
      <c r="B477" s="31"/>
      <c r="C477" s="31"/>
      <c r="D477" s="31"/>
      <c r="E477" s="31"/>
      <c r="F477" s="31"/>
      <c r="G477" s="31"/>
      <c r="H477" s="31"/>
      <c r="I477" s="31"/>
      <c r="J477" s="31"/>
      <c r="K477" s="31"/>
      <c r="L477" s="31"/>
      <c r="M477" s="31"/>
      <c r="N477" s="31"/>
      <c r="O477" s="31"/>
      <c r="P477" s="31"/>
    </row>
    <row r="478" spans="1:16" ht="15.75" thickBot="1" x14ac:dyDescent="0.3">
      <c r="A478" s="31"/>
      <c r="B478" s="31"/>
      <c r="C478" s="31"/>
      <c r="D478" s="31"/>
      <c r="E478" s="31"/>
      <c r="F478" s="31"/>
      <c r="G478" s="31"/>
      <c r="H478" s="31"/>
      <c r="I478" s="31"/>
      <c r="J478" s="31"/>
      <c r="K478" s="31"/>
      <c r="L478" s="31"/>
      <c r="M478" s="31"/>
      <c r="N478" s="31"/>
      <c r="O478" s="31"/>
      <c r="P478" s="31"/>
    </row>
    <row r="479" spans="1:16" ht="15.75" thickBot="1" x14ac:dyDescent="0.3">
      <c r="A479" s="31"/>
      <c r="B479" s="31"/>
      <c r="C479" s="31"/>
      <c r="D479" s="31"/>
      <c r="E479" s="31"/>
      <c r="F479" s="31"/>
      <c r="G479" s="31"/>
      <c r="H479" s="31"/>
      <c r="I479" s="31"/>
      <c r="J479" s="31"/>
      <c r="K479" s="31"/>
      <c r="L479" s="31"/>
      <c r="M479" s="31"/>
      <c r="N479" s="31"/>
      <c r="O479" s="31"/>
      <c r="P479" s="31"/>
    </row>
    <row r="480" spans="1:16" ht="15" x14ac:dyDescent="0.25">
      <c r="A480" s="31"/>
      <c r="B480" s="31"/>
      <c r="C480" s="31"/>
      <c r="D480" s="31"/>
      <c r="E480" s="31"/>
      <c r="F480" s="31"/>
      <c r="G480" s="31"/>
      <c r="H480" s="31"/>
      <c r="I480" s="31"/>
      <c r="J480" s="31"/>
      <c r="K480" s="31"/>
      <c r="L480" s="31"/>
      <c r="M480" s="31"/>
      <c r="N480" s="31"/>
      <c r="O480" s="31"/>
      <c r="P480" s="31"/>
    </row>
    <row r="481" spans="1:16" ht="15" x14ac:dyDescent="0.25">
      <c r="A481" s="31"/>
      <c r="B481" s="31"/>
      <c r="C481" s="31"/>
      <c r="D481" s="31"/>
      <c r="E481" s="31"/>
      <c r="F481" s="31"/>
      <c r="G481" s="31"/>
      <c r="H481" s="31"/>
      <c r="I481" s="31"/>
      <c r="J481" s="31"/>
      <c r="K481" s="31"/>
      <c r="L481" s="31"/>
      <c r="M481" s="31"/>
      <c r="N481" s="31"/>
      <c r="O481" s="31"/>
      <c r="P481" s="31"/>
    </row>
    <row r="482" spans="1:16" ht="15" x14ac:dyDescent="0.25">
      <c r="A482" s="31"/>
      <c r="B482" s="31"/>
      <c r="C482" s="31"/>
      <c r="D482" s="31"/>
      <c r="E482" s="31"/>
      <c r="F482" s="31"/>
      <c r="G482" s="31"/>
      <c r="H482" s="31"/>
      <c r="I482" s="31"/>
      <c r="J482" s="31"/>
      <c r="K482" s="31"/>
      <c r="L482" s="31"/>
      <c r="M482" s="31"/>
      <c r="N482" s="31"/>
      <c r="O482" s="31"/>
      <c r="P482" s="31"/>
    </row>
    <row r="483" spans="1:16" ht="15" x14ac:dyDescent="0.25">
      <c r="A483" s="31"/>
      <c r="B483" s="31"/>
      <c r="C483" s="31"/>
      <c r="D483" s="31"/>
      <c r="E483" s="31"/>
      <c r="F483" s="31"/>
      <c r="G483" s="31"/>
      <c r="H483" s="31"/>
      <c r="I483" s="31"/>
      <c r="J483" s="31"/>
      <c r="K483" s="31"/>
      <c r="L483" s="31"/>
      <c r="M483" s="31"/>
      <c r="N483" s="31"/>
      <c r="O483" s="31"/>
      <c r="P483" s="31"/>
    </row>
    <row r="484" spans="1:16" ht="15" x14ac:dyDescent="0.25">
      <c r="A484" s="31"/>
      <c r="B484" s="31"/>
      <c r="C484" s="31"/>
      <c r="D484" s="31"/>
      <c r="E484" s="31"/>
      <c r="F484" s="31"/>
      <c r="G484" s="31"/>
      <c r="H484" s="31"/>
      <c r="I484" s="31"/>
      <c r="J484" s="31"/>
      <c r="K484" s="31"/>
      <c r="L484" s="31"/>
      <c r="M484" s="31"/>
      <c r="N484" s="31"/>
      <c r="O484" s="31"/>
      <c r="P484" s="31"/>
    </row>
    <row r="485" spans="1:16" ht="15" x14ac:dyDescent="0.25">
      <c r="A485" s="31"/>
      <c r="B485" s="31"/>
      <c r="C485" s="31"/>
      <c r="D485" s="31"/>
      <c r="E485" s="31"/>
      <c r="F485" s="31"/>
      <c r="G485" s="31"/>
      <c r="H485" s="31"/>
      <c r="I485" s="31"/>
      <c r="J485" s="31"/>
      <c r="K485" s="31"/>
      <c r="L485" s="31"/>
      <c r="M485" s="31"/>
      <c r="N485" s="31"/>
      <c r="O485" s="31"/>
      <c r="P485" s="31"/>
    </row>
    <row r="486" spans="1:16" ht="15" x14ac:dyDescent="0.25">
      <c r="A486" s="31"/>
      <c r="B486" s="31"/>
      <c r="C486" s="31"/>
      <c r="D486" s="31"/>
      <c r="E486" s="31"/>
      <c r="F486" s="31"/>
      <c r="G486" s="31"/>
      <c r="H486" s="31"/>
      <c r="I486" s="31"/>
      <c r="J486" s="31"/>
      <c r="K486" s="31"/>
      <c r="L486" s="31"/>
      <c r="M486" s="31"/>
      <c r="N486" s="31"/>
      <c r="O486" s="31"/>
      <c r="P486" s="31"/>
    </row>
    <row r="487" spans="1:16" ht="15" x14ac:dyDescent="0.25">
      <c r="A487" s="31"/>
      <c r="B487" s="31"/>
      <c r="C487" s="31"/>
      <c r="D487" s="31"/>
      <c r="E487" s="31"/>
      <c r="F487" s="31"/>
      <c r="G487" s="31"/>
      <c r="H487" s="31"/>
      <c r="I487" s="31"/>
      <c r="J487" s="31"/>
      <c r="K487" s="31"/>
      <c r="L487" s="31"/>
      <c r="M487" s="31"/>
      <c r="N487" s="31"/>
      <c r="O487" s="31"/>
      <c r="P487" s="31"/>
    </row>
    <row r="488" spans="1:16" ht="15" x14ac:dyDescent="0.25">
      <c r="A488" s="31"/>
      <c r="B488" s="31"/>
      <c r="C488" s="31"/>
      <c r="D488" s="31"/>
      <c r="E488" s="31"/>
      <c r="F488" s="31"/>
      <c r="G488" s="31"/>
      <c r="H488" s="31"/>
      <c r="I488" s="31"/>
      <c r="J488" s="31"/>
      <c r="K488" s="31"/>
      <c r="L488" s="31"/>
      <c r="M488" s="31"/>
      <c r="N488" s="31"/>
      <c r="O488" s="31"/>
      <c r="P488" s="31"/>
    </row>
    <row r="489" spans="1:16" ht="15" x14ac:dyDescent="0.25">
      <c r="A489" s="31"/>
      <c r="B489" s="31"/>
      <c r="C489" s="31"/>
      <c r="D489" s="31"/>
      <c r="E489" s="31"/>
      <c r="F489" s="31"/>
      <c r="G489" s="31"/>
      <c r="H489" s="31"/>
      <c r="I489" s="31"/>
      <c r="J489" s="31"/>
      <c r="K489" s="31"/>
      <c r="L489" s="31"/>
      <c r="M489" s="31"/>
      <c r="N489" s="31"/>
      <c r="O489" s="31"/>
      <c r="P489" s="31"/>
    </row>
    <row r="490" spans="1:16" ht="15" x14ac:dyDescent="0.25">
      <c r="A490" s="31"/>
      <c r="B490" s="31"/>
      <c r="C490" s="31"/>
      <c r="D490" s="31"/>
      <c r="E490" s="31"/>
      <c r="F490" s="31"/>
      <c r="G490" s="31"/>
      <c r="H490" s="31"/>
      <c r="I490" s="31"/>
      <c r="J490" s="31"/>
      <c r="K490" s="31"/>
      <c r="L490" s="31"/>
      <c r="M490" s="31"/>
      <c r="N490" s="31"/>
      <c r="O490" s="31"/>
      <c r="P490" s="31"/>
    </row>
    <row r="491" spans="1:16" ht="15" x14ac:dyDescent="0.25">
      <c r="A491" s="31"/>
      <c r="B491" s="31"/>
      <c r="C491" s="31"/>
      <c r="D491" s="31"/>
      <c r="E491" s="31"/>
      <c r="F491" s="31"/>
      <c r="G491" s="31"/>
      <c r="H491" s="31"/>
      <c r="I491" s="31"/>
      <c r="J491" s="31"/>
      <c r="K491" s="31"/>
      <c r="L491" s="31"/>
      <c r="M491" s="31"/>
      <c r="N491" s="31"/>
      <c r="O491" s="31"/>
      <c r="P491" s="31"/>
    </row>
    <row r="492" spans="1:16" ht="15" x14ac:dyDescent="0.25">
      <c r="A492" s="31"/>
      <c r="B492" s="31"/>
      <c r="C492" s="31"/>
      <c r="D492" s="31"/>
      <c r="E492" s="31"/>
      <c r="F492" s="31"/>
      <c r="G492" s="31"/>
      <c r="H492" s="31"/>
      <c r="I492" s="31"/>
      <c r="J492" s="31"/>
      <c r="K492" s="31"/>
      <c r="L492" s="31"/>
      <c r="M492" s="31"/>
      <c r="N492" s="31"/>
      <c r="O492" s="31"/>
      <c r="P492" s="31"/>
    </row>
    <row r="493" spans="1:16" ht="15" x14ac:dyDescent="0.25">
      <c r="A493" s="31"/>
      <c r="B493" s="31"/>
      <c r="C493" s="31"/>
      <c r="D493" s="31"/>
      <c r="E493" s="31"/>
      <c r="F493" s="31"/>
      <c r="G493" s="31"/>
      <c r="H493" s="31"/>
      <c r="I493" s="31"/>
      <c r="J493" s="31"/>
      <c r="K493" s="31"/>
      <c r="L493" s="31"/>
      <c r="M493" s="31"/>
      <c r="N493" s="31"/>
      <c r="O493" s="31"/>
      <c r="P493" s="31"/>
    </row>
    <row r="494" spans="1:16" ht="15" x14ac:dyDescent="0.25">
      <c r="A494" s="31"/>
      <c r="B494" s="31"/>
      <c r="C494" s="31"/>
      <c r="D494" s="31"/>
      <c r="E494" s="31"/>
      <c r="F494" s="31"/>
      <c r="G494" s="31"/>
      <c r="H494" s="31"/>
      <c r="I494" s="31"/>
      <c r="J494" s="31"/>
      <c r="K494" s="31"/>
      <c r="L494" s="31"/>
      <c r="M494" s="31"/>
      <c r="N494" s="31"/>
      <c r="O494" s="31"/>
      <c r="P494" s="31"/>
    </row>
    <row r="495" spans="1:16" ht="15" x14ac:dyDescent="0.25">
      <c r="A495" s="31"/>
      <c r="B495" s="31"/>
      <c r="C495" s="31"/>
      <c r="D495" s="31"/>
      <c r="E495" s="31"/>
      <c r="F495" s="31"/>
      <c r="G495" s="31"/>
      <c r="H495" s="31"/>
      <c r="I495" s="31"/>
      <c r="J495" s="31"/>
      <c r="K495" s="31"/>
      <c r="L495" s="31"/>
      <c r="M495" s="31"/>
      <c r="N495" s="31"/>
      <c r="O495" s="31"/>
      <c r="P495" s="31"/>
    </row>
    <row r="496" spans="1:16" ht="15" x14ac:dyDescent="0.25">
      <c r="A496" s="31"/>
      <c r="B496" s="31"/>
      <c r="C496" s="31"/>
      <c r="D496" s="31"/>
      <c r="E496" s="31"/>
      <c r="F496" s="31"/>
      <c r="G496" s="31"/>
      <c r="H496" s="31"/>
      <c r="I496" s="31"/>
      <c r="J496" s="31"/>
      <c r="K496" s="31"/>
      <c r="L496" s="31"/>
      <c r="M496" s="31"/>
      <c r="N496" s="31"/>
      <c r="O496" s="31"/>
      <c r="P496" s="31"/>
    </row>
    <row r="497" spans="1:16" ht="15" x14ac:dyDescent="0.25">
      <c r="A497" s="31"/>
      <c r="B497" s="31"/>
      <c r="C497" s="31"/>
      <c r="D497" s="31"/>
      <c r="E497" s="31"/>
      <c r="F497" s="31"/>
      <c r="G497" s="31"/>
      <c r="H497" s="31"/>
      <c r="I497" s="31"/>
      <c r="J497" s="31"/>
      <c r="K497" s="31"/>
      <c r="L497" s="31"/>
      <c r="M497" s="31"/>
      <c r="N497" s="31"/>
      <c r="O497" s="31"/>
      <c r="P497" s="31"/>
    </row>
    <row r="498" spans="1:16" ht="15" x14ac:dyDescent="0.25">
      <c r="A498" s="31"/>
      <c r="B498" s="31"/>
      <c r="C498" s="31"/>
      <c r="D498" s="31"/>
      <c r="E498" s="31"/>
      <c r="F498" s="31"/>
      <c r="G498" s="31"/>
      <c r="H498" s="31"/>
      <c r="I498" s="31"/>
      <c r="J498" s="31"/>
      <c r="K498" s="31"/>
      <c r="L498" s="31"/>
      <c r="M498" s="31"/>
      <c r="N498" s="31"/>
      <c r="O498" s="31"/>
      <c r="P498" s="31"/>
    </row>
    <row r="499" spans="1:16" ht="15.75" thickBot="1" x14ac:dyDescent="0.3">
      <c r="A499" s="31"/>
      <c r="B499" s="31"/>
      <c r="C499" s="31"/>
      <c r="D499" s="31"/>
      <c r="E499" s="31"/>
      <c r="F499" s="31"/>
      <c r="G499" s="31"/>
      <c r="H499" s="31"/>
      <c r="I499" s="31"/>
      <c r="J499" s="31"/>
      <c r="K499" s="31"/>
      <c r="L499" s="31"/>
      <c r="M499" s="31"/>
      <c r="N499" s="31"/>
      <c r="O499" s="31"/>
      <c r="P499" s="31"/>
    </row>
    <row r="500" spans="1:16" ht="16.5" thickTop="1" thickBot="1" x14ac:dyDescent="0.3">
      <c r="A500" s="31"/>
      <c r="B500" s="31"/>
      <c r="C500" s="31"/>
      <c r="D500" s="31"/>
      <c r="E500" s="31"/>
      <c r="F500" s="31"/>
      <c r="G500" s="31"/>
      <c r="H500" s="31"/>
      <c r="I500" s="31"/>
      <c r="J500" s="31"/>
      <c r="K500" s="31"/>
      <c r="L500" s="31"/>
      <c r="M500" s="31"/>
      <c r="N500" s="31"/>
      <c r="O500" s="31"/>
      <c r="P500" s="31"/>
    </row>
    <row r="501" spans="1:16" ht="15" x14ac:dyDescent="0.25">
      <c r="A501" s="31"/>
      <c r="B501" s="31"/>
      <c r="C501" s="31"/>
      <c r="D501" s="31"/>
      <c r="E501" s="31"/>
      <c r="F501" s="31"/>
      <c r="G501" s="31"/>
      <c r="H501" s="31"/>
      <c r="I501" s="31"/>
      <c r="J501" s="31"/>
      <c r="K501" s="31"/>
      <c r="L501" s="31"/>
      <c r="M501" s="31"/>
      <c r="N501" s="31"/>
      <c r="O501" s="31"/>
      <c r="P501" s="31"/>
    </row>
    <row r="502" spans="1:16" ht="15" x14ac:dyDescent="0.25">
      <c r="A502" s="31"/>
      <c r="B502" s="31"/>
      <c r="C502" s="31"/>
      <c r="D502" s="31"/>
      <c r="E502" s="31"/>
      <c r="F502" s="31"/>
      <c r="G502" s="31"/>
      <c r="H502" s="31"/>
      <c r="I502" s="31"/>
      <c r="J502" s="31"/>
      <c r="K502" s="31"/>
      <c r="L502" s="31"/>
      <c r="M502" s="31"/>
      <c r="N502" s="31"/>
      <c r="O502" s="31"/>
      <c r="P502" s="31"/>
    </row>
    <row r="503" spans="1:16" ht="15.75" thickBot="1" x14ac:dyDescent="0.3">
      <c r="A503" s="31"/>
      <c r="B503" s="31"/>
      <c r="C503" s="31"/>
      <c r="D503" s="31"/>
      <c r="E503" s="31"/>
      <c r="F503" s="31"/>
      <c r="G503" s="31"/>
      <c r="H503" s="31"/>
      <c r="I503" s="31"/>
      <c r="J503" s="31"/>
      <c r="K503" s="31"/>
      <c r="L503" s="31"/>
      <c r="M503" s="31"/>
      <c r="N503" s="31"/>
      <c r="O503" s="31"/>
      <c r="P503" s="31"/>
    </row>
    <row r="504" spans="1:16" ht="15.75" thickBot="1" x14ac:dyDescent="0.3">
      <c r="A504" s="31"/>
      <c r="B504" s="31"/>
      <c r="C504" s="31"/>
      <c r="D504" s="31"/>
      <c r="E504" s="31"/>
      <c r="F504" s="31"/>
      <c r="G504" s="31"/>
      <c r="H504" s="31"/>
      <c r="I504" s="31"/>
      <c r="J504" s="31"/>
      <c r="K504" s="31"/>
      <c r="L504" s="31"/>
      <c r="M504" s="31"/>
      <c r="N504" s="31"/>
      <c r="O504" s="31"/>
      <c r="P504" s="31"/>
    </row>
    <row r="505" spans="1:16" ht="15" x14ac:dyDescent="0.25">
      <c r="A505" s="31"/>
      <c r="B505" s="31"/>
      <c r="C505" s="31"/>
      <c r="D505" s="31"/>
      <c r="E505" s="31"/>
      <c r="F505" s="31"/>
      <c r="G505" s="31"/>
      <c r="H505" s="31"/>
      <c r="I505" s="31"/>
      <c r="J505" s="31"/>
      <c r="K505" s="31"/>
      <c r="L505" s="31"/>
      <c r="M505" s="31"/>
      <c r="N505" s="31"/>
      <c r="O505" s="31"/>
      <c r="P505" s="31"/>
    </row>
    <row r="506" spans="1:16" ht="15" x14ac:dyDescent="0.25">
      <c r="A506" s="31"/>
      <c r="B506" s="31"/>
      <c r="C506" s="31"/>
      <c r="D506" s="31"/>
      <c r="E506" s="31"/>
      <c r="F506" s="31"/>
      <c r="G506" s="31"/>
      <c r="H506" s="31"/>
      <c r="I506" s="31"/>
      <c r="J506" s="31"/>
      <c r="K506" s="31"/>
      <c r="L506" s="31"/>
      <c r="M506" s="31"/>
      <c r="N506" s="31"/>
      <c r="O506" s="31"/>
      <c r="P506" s="31"/>
    </row>
    <row r="507" spans="1:16" ht="15" x14ac:dyDescent="0.25">
      <c r="A507" s="31"/>
      <c r="B507" s="31"/>
      <c r="C507" s="31"/>
      <c r="D507" s="31"/>
      <c r="E507" s="31"/>
      <c r="F507" s="31"/>
      <c r="G507" s="31"/>
      <c r="H507" s="31"/>
      <c r="I507" s="31"/>
      <c r="J507" s="31"/>
      <c r="K507" s="31"/>
      <c r="L507" s="31"/>
      <c r="M507" s="31"/>
      <c r="N507" s="31"/>
      <c r="O507" s="31"/>
      <c r="P507" s="31"/>
    </row>
    <row r="508" spans="1:16" ht="15" x14ac:dyDescent="0.25">
      <c r="A508" s="31"/>
      <c r="B508" s="31"/>
      <c r="C508" s="31"/>
      <c r="D508" s="31"/>
      <c r="E508" s="31"/>
      <c r="F508" s="31"/>
      <c r="G508" s="31"/>
      <c r="H508" s="31"/>
      <c r="I508" s="31"/>
      <c r="J508" s="31"/>
      <c r="K508" s="31"/>
      <c r="L508" s="31"/>
      <c r="M508" s="31"/>
      <c r="N508" s="31"/>
      <c r="O508" s="31"/>
      <c r="P508" s="31"/>
    </row>
    <row r="509" spans="1:16" ht="15.75" thickBot="1" x14ac:dyDescent="0.3">
      <c r="A509" s="31"/>
      <c r="B509" s="31"/>
      <c r="C509" s="31"/>
      <c r="D509" s="31"/>
      <c r="E509" s="31"/>
      <c r="F509" s="31"/>
      <c r="G509" s="31"/>
      <c r="H509" s="31"/>
      <c r="I509" s="31"/>
      <c r="J509" s="31"/>
      <c r="K509" s="31"/>
      <c r="L509" s="31"/>
      <c r="M509" s="31"/>
      <c r="N509" s="31"/>
      <c r="O509" s="31"/>
      <c r="P509" s="31"/>
    </row>
    <row r="510" spans="1:16" ht="15.75" thickBot="1" x14ac:dyDescent="0.3">
      <c r="A510" s="31"/>
      <c r="B510" s="31"/>
      <c r="C510" s="31"/>
      <c r="D510" s="31"/>
      <c r="E510" s="31"/>
      <c r="F510" s="31"/>
      <c r="G510" s="31"/>
      <c r="H510" s="31"/>
      <c r="I510" s="31"/>
      <c r="J510" s="31"/>
      <c r="K510" s="31"/>
      <c r="L510" s="31"/>
      <c r="M510" s="31"/>
      <c r="N510" s="31"/>
      <c r="O510" s="31"/>
      <c r="P510" s="31"/>
    </row>
    <row r="511" spans="1:16" ht="15" x14ac:dyDescent="0.25">
      <c r="A511" s="31"/>
      <c r="B511" s="31"/>
      <c r="C511" s="31"/>
      <c r="D511" s="31"/>
      <c r="E511" s="31"/>
      <c r="F511" s="31"/>
      <c r="G511" s="31"/>
      <c r="H511" s="31"/>
      <c r="I511" s="31"/>
      <c r="J511" s="31"/>
      <c r="K511" s="31"/>
      <c r="L511" s="31"/>
      <c r="M511" s="31"/>
      <c r="N511" s="31"/>
      <c r="O511" s="31"/>
      <c r="P511" s="31"/>
    </row>
    <row r="512" spans="1:16" ht="15" x14ac:dyDescent="0.25">
      <c r="A512" s="31"/>
      <c r="B512" s="31"/>
      <c r="C512" s="31"/>
      <c r="D512" s="31"/>
      <c r="E512" s="31"/>
      <c r="F512" s="31"/>
      <c r="G512" s="31"/>
      <c r="H512" s="31"/>
      <c r="I512" s="31"/>
      <c r="J512" s="31"/>
      <c r="K512" s="31"/>
      <c r="L512" s="31"/>
      <c r="M512" s="31"/>
      <c r="N512" s="31"/>
      <c r="O512" s="31"/>
      <c r="P512" s="31"/>
    </row>
    <row r="513" spans="1:16" ht="15" x14ac:dyDescent="0.25">
      <c r="A513" s="31"/>
      <c r="B513" s="31"/>
      <c r="C513" s="31"/>
      <c r="D513" s="31"/>
      <c r="E513" s="31"/>
      <c r="F513" s="31"/>
      <c r="G513" s="31"/>
      <c r="H513" s="31"/>
      <c r="I513" s="31"/>
      <c r="J513" s="31"/>
      <c r="K513" s="31"/>
      <c r="L513" s="31"/>
      <c r="M513" s="31"/>
      <c r="N513" s="31"/>
      <c r="O513" s="31"/>
      <c r="P513" s="31"/>
    </row>
    <row r="514" spans="1:16" ht="15" x14ac:dyDescent="0.25">
      <c r="A514" s="31"/>
      <c r="B514" s="31"/>
      <c r="C514" s="31"/>
      <c r="D514" s="31"/>
      <c r="E514" s="31"/>
      <c r="F514" s="31"/>
      <c r="G514" s="31"/>
      <c r="H514" s="31"/>
      <c r="I514" s="31"/>
      <c r="J514" s="31"/>
      <c r="K514" s="31"/>
      <c r="L514" s="31"/>
      <c r="M514" s="31"/>
      <c r="N514" s="31"/>
      <c r="O514" s="31"/>
      <c r="P514" s="31"/>
    </row>
    <row r="515" spans="1:16" ht="15" x14ac:dyDescent="0.25">
      <c r="A515" s="31"/>
      <c r="B515" s="31"/>
      <c r="C515" s="31"/>
      <c r="D515" s="31"/>
      <c r="E515" s="31"/>
      <c r="F515" s="31"/>
      <c r="G515" s="31"/>
      <c r="H515" s="31"/>
      <c r="I515" s="31"/>
      <c r="J515" s="31"/>
      <c r="K515" s="31"/>
      <c r="L515" s="31"/>
      <c r="M515" s="31"/>
      <c r="N515" s="31"/>
      <c r="O515" s="31"/>
      <c r="P515" s="31"/>
    </row>
    <row r="516" spans="1:16" ht="15" x14ac:dyDescent="0.25">
      <c r="A516" s="31"/>
      <c r="B516" s="31"/>
      <c r="C516" s="31"/>
      <c r="D516" s="31"/>
      <c r="E516" s="31"/>
      <c r="F516" s="31"/>
      <c r="G516" s="31"/>
      <c r="H516" s="31"/>
      <c r="I516" s="31"/>
      <c r="J516" s="31"/>
      <c r="K516" s="31"/>
      <c r="L516" s="31"/>
      <c r="M516" s="31"/>
      <c r="N516" s="31"/>
      <c r="O516" s="31"/>
      <c r="P516" s="31"/>
    </row>
    <row r="517" spans="1:16" ht="15" x14ac:dyDescent="0.25">
      <c r="A517" s="31"/>
      <c r="B517" s="31"/>
      <c r="C517" s="31"/>
      <c r="D517" s="31"/>
      <c r="E517" s="31"/>
      <c r="F517" s="31"/>
      <c r="G517" s="31"/>
      <c r="H517" s="31"/>
      <c r="I517" s="31"/>
      <c r="J517" s="31"/>
      <c r="K517" s="31"/>
      <c r="L517" s="31"/>
      <c r="M517" s="31"/>
      <c r="N517" s="31"/>
      <c r="O517" s="31"/>
      <c r="P517" s="31"/>
    </row>
    <row r="518" spans="1:16" ht="15" x14ac:dyDescent="0.25">
      <c r="A518" s="31"/>
      <c r="B518" s="31"/>
      <c r="C518" s="31"/>
      <c r="D518" s="31"/>
      <c r="E518" s="31"/>
      <c r="F518" s="31"/>
      <c r="G518" s="31"/>
      <c r="H518" s="31"/>
      <c r="I518" s="31"/>
      <c r="J518" s="31"/>
      <c r="K518" s="31"/>
      <c r="L518" s="31"/>
      <c r="M518" s="31"/>
      <c r="N518" s="31"/>
      <c r="O518" s="31"/>
      <c r="P518" s="31"/>
    </row>
    <row r="519" spans="1:16" ht="15" x14ac:dyDescent="0.25">
      <c r="A519" s="31"/>
      <c r="B519" s="31"/>
      <c r="C519" s="31"/>
      <c r="D519" s="31"/>
      <c r="E519" s="31"/>
      <c r="F519" s="31"/>
      <c r="G519" s="31"/>
      <c r="H519" s="31"/>
      <c r="I519" s="31"/>
      <c r="J519" s="31"/>
      <c r="K519" s="31"/>
      <c r="L519" s="31"/>
      <c r="M519" s="31"/>
      <c r="N519" s="31"/>
      <c r="O519" s="31"/>
      <c r="P519" s="31"/>
    </row>
    <row r="520" spans="1:16" ht="15" x14ac:dyDescent="0.25">
      <c r="A520" s="31"/>
      <c r="B520" s="31"/>
      <c r="C520" s="31"/>
      <c r="D520" s="31"/>
      <c r="E520" s="31"/>
      <c r="F520" s="31"/>
      <c r="G520" s="31"/>
      <c r="H520" s="31"/>
      <c r="I520" s="31"/>
      <c r="J520" s="31"/>
      <c r="K520" s="31"/>
      <c r="L520" s="31"/>
      <c r="M520" s="31"/>
      <c r="N520" s="31"/>
      <c r="O520" s="31"/>
      <c r="P520" s="31"/>
    </row>
    <row r="521" spans="1:16" ht="15" x14ac:dyDescent="0.25">
      <c r="A521" s="31"/>
      <c r="B521" s="31"/>
      <c r="C521" s="31"/>
      <c r="D521" s="31"/>
      <c r="E521" s="31"/>
      <c r="F521" s="31"/>
      <c r="G521" s="31"/>
      <c r="H521" s="31"/>
      <c r="I521" s="31"/>
      <c r="J521" s="31"/>
      <c r="K521" s="31"/>
      <c r="L521" s="31"/>
      <c r="M521" s="31"/>
      <c r="N521" s="31"/>
      <c r="O521" s="31"/>
      <c r="P521" s="31"/>
    </row>
    <row r="522" spans="1:16" ht="15" x14ac:dyDescent="0.25">
      <c r="A522" s="31"/>
      <c r="B522" s="31"/>
      <c r="C522" s="31"/>
      <c r="D522" s="31"/>
      <c r="E522" s="31"/>
      <c r="F522" s="31"/>
      <c r="G522" s="31"/>
      <c r="H522" s="31"/>
      <c r="I522" s="31"/>
      <c r="J522" s="31"/>
      <c r="K522" s="31"/>
      <c r="L522" s="31"/>
      <c r="M522" s="31"/>
      <c r="N522" s="31"/>
      <c r="O522" s="31"/>
      <c r="P522" s="31"/>
    </row>
    <row r="523" spans="1:16" ht="15" x14ac:dyDescent="0.25">
      <c r="A523" s="31"/>
      <c r="B523" s="31"/>
      <c r="C523" s="31"/>
      <c r="D523" s="31"/>
      <c r="E523" s="31"/>
      <c r="F523" s="31"/>
      <c r="G523" s="31"/>
      <c r="H523" s="31"/>
      <c r="I523" s="31"/>
      <c r="J523" s="31"/>
      <c r="K523" s="31"/>
      <c r="L523" s="31"/>
      <c r="M523" s="31"/>
      <c r="N523" s="31"/>
      <c r="O523" s="31"/>
      <c r="P523" s="31"/>
    </row>
    <row r="524" spans="1:16" ht="15" x14ac:dyDescent="0.25">
      <c r="A524" s="31"/>
      <c r="B524" s="31"/>
      <c r="C524" s="31"/>
      <c r="D524" s="31"/>
      <c r="E524" s="31"/>
      <c r="F524" s="31"/>
      <c r="G524" s="31"/>
      <c r="H524" s="31"/>
      <c r="I524" s="31"/>
      <c r="J524" s="31"/>
      <c r="K524" s="31"/>
      <c r="L524" s="31"/>
      <c r="M524" s="31"/>
      <c r="N524" s="31"/>
      <c r="O524" s="31"/>
      <c r="P524" s="31"/>
    </row>
    <row r="525" spans="1:16" ht="15" x14ac:dyDescent="0.25">
      <c r="A525" s="31"/>
      <c r="B525" s="31"/>
      <c r="C525" s="31"/>
      <c r="D525" s="31"/>
      <c r="E525" s="31"/>
      <c r="F525" s="31"/>
      <c r="G525" s="31"/>
      <c r="H525" s="31"/>
      <c r="I525" s="31"/>
      <c r="J525" s="31"/>
      <c r="K525" s="31"/>
      <c r="L525" s="31"/>
      <c r="M525" s="31"/>
      <c r="N525" s="31"/>
      <c r="O525" s="31"/>
      <c r="P525" s="31"/>
    </row>
    <row r="526" spans="1:16" ht="15" x14ac:dyDescent="0.25">
      <c r="A526" s="31"/>
      <c r="B526" s="31"/>
      <c r="C526" s="31"/>
      <c r="D526" s="31"/>
      <c r="E526" s="31"/>
      <c r="F526" s="31"/>
      <c r="G526" s="31"/>
      <c r="H526" s="31"/>
      <c r="I526" s="31"/>
      <c r="J526" s="31"/>
      <c r="K526" s="31"/>
      <c r="L526" s="31"/>
      <c r="M526" s="31"/>
      <c r="N526" s="31"/>
      <c r="O526" s="31"/>
      <c r="P526" s="31"/>
    </row>
    <row r="527" spans="1:16" ht="15" x14ac:dyDescent="0.25">
      <c r="A527" s="31"/>
      <c r="B527" s="31"/>
      <c r="C527" s="31"/>
      <c r="D527" s="31"/>
      <c r="E527" s="31"/>
      <c r="F527" s="31"/>
      <c r="G527" s="31"/>
      <c r="H527" s="31"/>
      <c r="I527" s="31"/>
      <c r="J527" s="31"/>
      <c r="K527" s="31"/>
      <c r="L527" s="31"/>
      <c r="M527" s="31"/>
      <c r="N527" s="31"/>
      <c r="O527" s="31"/>
      <c r="P527" s="31"/>
    </row>
    <row r="528" spans="1:16" ht="15" x14ac:dyDescent="0.25">
      <c r="A528" s="31"/>
      <c r="B528" s="31"/>
      <c r="C528" s="31"/>
      <c r="D528" s="31"/>
      <c r="E528" s="31"/>
      <c r="F528" s="31"/>
      <c r="G528" s="31"/>
      <c r="H528" s="31"/>
      <c r="I528" s="31"/>
      <c r="J528" s="31"/>
      <c r="K528" s="31"/>
      <c r="L528" s="31"/>
      <c r="M528" s="31"/>
      <c r="N528" s="31"/>
      <c r="O528" s="31"/>
      <c r="P528" s="31"/>
    </row>
    <row r="529" spans="1:16" ht="15" x14ac:dyDescent="0.25">
      <c r="A529" s="31"/>
      <c r="B529" s="31"/>
      <c r="C529" s="31"/>
      <c r="D529" s="31"/>
      <c r="E529" s="31"/>
      <c r="F529" s="31"/>
      <c r="G529" s="31"/>
      <c r="H529" s="31"/>
      <c r="I529" s="31"/>
      <c r="J529" s="31"/>
      <c r="K529" s="31"/>
      <c r="L529" s="31"/>
      <c r="M529" s="31"/>
      <c r="N529" s="31"/>
      <c r="O529" s="31"/>
      <c r="P529" s="31"/>
    </row>
    <row r="530" spans="1:16" ht="15.75" thickBot="1" x14ac:dyDescent="0.3">
      <c r="A530" s="31"/>
      <c r="B530" s="31"/>
      <c r="C530" s="31"/>
      <c r="D530" s="31"/>
      <c r="E530" s="31"/>
      <c r="F530" s="31"/>
      <c r="G530" s="31"/>
      <c r="H530" s="31"/>
      <c r="I530" s="31"/>
      <c r="J530" s="31"/>
      <c r="K530" s="31"/>
      <c r="L530" s="31"/>
      <c r="M530" s="31"/>
      <c r="N530" s="31"/>
      <c r="O530" s="31"/>
      <c r="P530" s="31"/>
    </row>
    <row r="531" spans="1:16" ht="16.5" thickTop="1" thickBot="1" x14ac:dyDescent="0.3">
      <c r="A531" s="31"/>
      <c r="B531" s="31"/>
      <c r="C531" s="31"/>
      <c r="D531" s="31"/>
      <c r="E531" s="31"/>
      <c r="F531" s="31"/>
      <c r="G531" s="31"/>
      <c r="H531" s="31"/>
      <c r="I531" s="31"/>
      <c r="J531" s="31"/>
      <c r="K531" s="31"/>
      <c r="L531" s="31"/>
      <c r="M531" s="31"/>
      <c r="N531" s="31"/>
      <c r="O531" s="31"/>
      <c r="P531" s="31"/>
    </row>
    <row r="532" spans="1:16" ht="15" x14ac:dyDescent="0.25">
      <c r="A532" s="31"/>
      <c r="B532" s="31"/>
      <c r="C532" s="31"/>
      <c r="D532" s="31"/>
      <c r="E532" s="31"/>
      <c r="F532" s="31"/>
      <c r="G532" s="31"/>
      <c r="H532" s="31"/>
      <c r="I532" s="31"/>
      <c r="J532" s="31"/>
      <c r="K532" s="31"/>
      <c r="L532" s="31"/>
      <c r="M532" s="31"/>
      <c r="N532" s="31"/>
      <c r="O532" s="31"/>
      <c r="P532" s="31"/>
    </row>
    <row r="533" spans="1:16" ht="15" x14ac:dyDescent="0.25">
      <c r="A533" s="31"/>
      <c r="B533" s="31"/>
      <c r="C533" s="31"/>
      <c r="D533" s="31"/>
      <c r="E533" s="31"/>
      <c r="F533" s="31"/>
      <c r="G533" s="31"/>
      <c r="H533" s="31"/>
      <c r="I533" s="31"/>
      <c r="J533" s="31"/>
      <c r="K533" s="31"/>
      <c r="L533" s="31"/>
      <c r="M533" s="31"/>
      <c r="N533" s="31"/>
      <c r="O533" s="31"/>
      <c r="P533" s="31"/>
    </row>
    <row r="534" spans="1:16" ht="15.75" thickBot="1" x14ac:dyDescent="0.3">
      <c r="A534" s="31"/>
      <c r="B534" s="31"/>
      <c r="C534" s="31"/>
      <c r="D534" s="31"/>
      <c r="E534" s="31"/>
      <c r="F534" s="31"/>
      <c r="G534" s="31"/>
      <c r="H534" s="31"/>
      <c r="I534" s="31"/>
      <c r="J534" s="31"/>
      <c r="K534" s="31"/>
      <c r="L534" s="31"/>
      <c r="M534" s="31"/>
      <c r="N534" s="31"/>
      <c r="O534" s="31"/>
      <c r="P534" s="31"/>
    </row>
    <row r="535" spans="1:16" ht="15.75" thickBot="1" x14ac:dyDescent="0.3">
      <c r="A535" s="31"/>
      <c r="B535" s="31"/>
      <c r="C535" s="31"/>
      <c r="D535" s="31"/>
      <c r="E535" s="31"/>
      <c r="F535" s="31"/>
      <c r="G535" s="31"/>
      <c r="H535" s="31"/>
      <c r="I535" s="31"/>
      <c r="J535" s="31"/>
      <c r="K535" s="31"/>
      <c r="L535" s="31"/>
      <c r="M535" s="31"/>
      <c r="N535" s="31"/>
      <c r="O535" s="31"/>
      <c r="P535" s="31"/>
    </row>
    <row r="536" spans="1:16" ht="15" x14ac:dyDescent="0.25">
      <c r="A536" s="31"/>
      <c r="B536" s="31"/>
      <c r="C536" s="31"/>
      <c r="D536" s="31"/>
      <c r="E536" s="31"/>
      <c r="F536" s="31"/>
      <c r="G536" s="31"/>
      <c r="H536" s="31"/>
      <c r="I536" s="31"/>
      <c r="J536" s="31"/>
      <c r="K536" s="31"/>
      <c r="L536" s="31"/>
      <c r="M536" s="31"/>
      <c r="N536" s="31"/>
      <c r="O536" s="31"/>
      <c r="P536" s="31"/>
    </row>
    <row r="537" spans="1:16" ht="15" x14ac:dyDescent="0.25">
      <c r="A537" s="31"/>
      <c r="B537" s="31"/>
      <c r="C537" s="31"/>
      <c r="D537" s="31"/>
      <c r="E537" s="31"/>
      <c r="F537" s="31"/>
      <c r="G537" s="31"/>
      <c r="H537" s="31"/>
      <c r="I537" s="31"/>
      <c r="J537" s="31"/>
      <c r="K537" s="31"/>
      <c r="L537" s="31"/>
      <c r="M537" s="31"/>
      <c r="N537" s="31"/>
      <c r="O537" s="31"/>
      <c r="P537" s="31"/>
    </row>
    <row r="538" spans="1:16" ht="15" x14ac:dyDescent="0.25">
      <c r="A538" s="31"/>
      <c r="B538" s="31"/>
      <c r="C538" s="31"/>
      <c r="D538" s="31"/>
      <c r="E538" s="31"/>
      <c r="F538" s="31"/>
      <c r="G538" s="31"/>
      <c r="H538" s="31"/>
      <c r="I538" s="31"/>
      <c r="J538" s="31"/>
      <c r="K538" s="31"/>
      <c r="L538" s="31"/>
      <c r="M538" s="31"/>
      <c r="N538" s="31"/>
      <c r="O538" s="31"/>
      <c r="P538" s="31"/>
    </row>
    <row r="539" spans="1:16" ht="15" x14ac:dyDescent="0.25">
      <c r="A539" s="31"/>
      <c r="B539" s="31"/>
      <c r="C539" s="31"/>
      <c r="D539" s="31"/>
      <c r="E539" s="31"/>
      <c r="F539" s="31"/>
      <c r="G539" s="31"/>
      <c r="H539" s="31"/>
      <c r="I539" s="31"/>
      <c r="J539" s="31"/>
      <c r="K539" s="31"/>
      <c r="L539" s="31"/>
      <c r="M539" s="31"/>
      <c r="N539" s="31"/>
      <c r="O539" s="31"/>
      <c r="P539" s="31"/>
    </row>
    <row r="540" spans="1:16" ht="15.75" thickBot="1" x14ac:dyDescent="0.3">
      <c r="A540" s="31"/>
      <c r="B540" s="31"/>
      <c r="C540" s="31"/>
      <c r="D540" s="31"/>
      <c r="E540" s="31"/>
      <c r="F540" s="31"/>
      <c r="G540" s="31"/>
      <c r="H540" s="31"/>
      <c r="I540" s="31"/>
      <c r="J540" s="31"/>
      <c r="K540" s="31"/>
      <c r="L540" s="31"/>
      <c r="M540" s="31"/>
      <c r="N540" s="31"/>
      <c r="O540" s="31"/>
      <c r="P540" s="31"/>
    </row>
    <row r="541" spans="1:16" ht="15.75" thickBot="1" x14ac:dyDescent="0.3">
      <c r="A541" s="31"/>
      <c r="B541" s="31"/>
      <c r="C541" s="31"/>
      <c r="D541" s="31"/>
      <c r="E541" s="31"/>
      <c r="F541" s="31"/>
      <c r="G541" s="31"/>
      <c r="H541" s="31"/>
      <c r="I541" s="31"/>
      <c r="J541" s="31"/>
      <c r="K541" s="31"/>
      <c r="L541" s="31"/>
      <c r="M541" s="31"/>
      <c r="N541" s="31"/>
      <c r="O541" s="31"/>
      <c r="P541" s="31"/>
    </row>
    <row r="542" spans="1:16" ht="15" x14ac:dyDescent="0.25">
      <c r="A542" s="31"/>
      <c r="B542" s="31"/>
      <c r="C542" s="31"/>
      <c r="D542" s="31"/>
      <c r="E542" s="31"/>
      <c r="F542" s="31"/>
      <c r="G542" s="31"/>
      <c r="H542" s="31"/>
      <c r="I542" s="31"/>
      <c r="J542" s="31"/>
      <c r="K542" s="31"/>
      <c r="L542" s="31"/>
      <c r="M542" s="31"/>
      <c r="N542" s="31"/>
      <c r="O542" s="31"/>
      <c r="P542" s="31"/>
    </row>
    <row r="543" spans="1:16" ht="15" x14ac:dyDescent="0.25">
      <c r="A543" s="31"/>
      <c r="B543" s="31"/>
      <c r="C543" s="31"/>
      <c r="D543" s="31"/>
      <c r="E543" s="31"/>
      <c r="F543" s="31"/>
      <c r="G543" s="31"/>
      <c r="H543" s="31"/>
      <c r="I543" s="31"/>
      <c r="J543" s="31"/>
      <c r="K543" s="31"/>
      <c r="L543" s="31"/>
      <c r="M543" s="31"/>
      <c r="N543" s="31"/>
      <c r="O543" s="31"/>
      <c r="P543" s="31"/>
    </row>
    <row r="544" spans="1:16" ht="15" x14ac:dyDescent="0.25">
      <c r="A544" s="31"/>
      <c r="B544" s="31"/>
      <c r="C544" s="31"/>
      <c r="D544" s="31"/>
      <c r="E544" s="31"/>
      <c r="F544" s="31"/>
      <c r="G544" s="31"/>
      <c r="H544" s="31"/>
      <c r="I544" s="31"/>
      <c r="J544" s="31"/>
      <c r="K544" s="31"/>
      <c r="L544" s="31"/>
      <c r="M544" s="31"/>
      <c r="N544" s="31"/>
      <c r="O544" s="31"/>
      <c r="P544" s="31"/>
    </row>
    <row r="545" spans="1:16" ht="15" x14ac:dyDescent="0.25">
      <c r="A545" s="31"/>
      <c r="B545" s="31"/>
      <c r="C545" s="31"/>
      <c r="D545" s="31"/>
      <c r="E545" s="31"/>
      <c r="F545" s="31"/>
      <c r="G545" s="31"/>
      <c r="H545" s="31"/>
      <c r="I545" s="31"/>
      <c r="J545" s="31"/>
      <c r="K545" s="31"/>
      <c r="L545" s="31"/>
      <c r="M545" s="31"/>
      <c r="N545" s="31"/>
      <c r="O545" s="31"/>
      <c r="P545" s="31"/>
    </row>
    <row r="546" spans="1:16" ht="15" x14ac:dyDescent="0.25">
      <c r="A546" s="31"/>
      <c r="B546" s="31"/>
      <c r="C546" s="31"/>
      <c r="D546" s="31"/>
      <c r="E546" s="31"/>
      <c r="F546" s="31"/>
      <c r="G546" s="31"/>
      <c r="H546" s="31"/>
      <c r="I546" s="31"/>
      <c r="J546" s="31"/>
      <c r="K546" s="31"/>
      <c r="L546" s="31"/>
      <c r="M546" s="31"/>
      <c r="N546" s="31"/>
      <c r="O546" s="31"/>
      <c r="P546" s="31"/>
    </row>
    <row r="547" spans="1:16" ht="15" x14ac:dyDescent="0.25">
      <c r="A547" s="31"/>
      <c r="B547" s="31"/>
      <c r="C547" s="31"/>
      <c r="D547" s="31"/>
      <c r="E547" s="31"/>
      <c r="F547" s="31"/>
      <c r="G547" s="31"/>
      <c r="H547" s="31"/>
      <c r="I547" s="31"/>
      <c r="J547" s="31"/>
      <c r="K547" s="31"/>
      <c r="L547" s="31"/>
      <c r="M547" s="31"/>
      <c r="N547" s="31"/>
      <c r="O547" s="31"/>
      <c r="P547" s="31"/>
    </row>
    <row r="548" spans="1:16" ht="15" x14ac:dyDescent="0.25">
      <c r="A548" s="31"/>
      <c r="B548" s="31"/>
      <c r="C548" s="31"/>
      <c r="D548" s="31"/>
      <c r="E548" s="31"/>
      <c r="F548" s="31"/>
      <c r="G548" s="31"/>
      <c r="H548" s="31"/>
      <c r="I548" s="31"/>
      <c r="J548" s="31"/>
      <c r="K548" s="31"/>
      <c r="L548" s="31"/>
      <c r="M548" s="31"/>
      <c r="N548" s="31"/>
      <c r="O548" s="31"/>
      <c r="P548" s="31"/>
    </row>
    <row r="549" spans="1:16" ht="15" x14ac:dyDescent="0.25">
      <c r="A549" s="31"/>
      <c r="B549" s="31"/>
      <c r="C549" s="31"/>
      <c r="D549" s="31"/>
      <c r="E549" s="31"/>
      <c r="F549" s="31"/>
      <c r="G549" s="31"/>
      <c r="H549" s="31"/>
      <c r="I549" s="31"/>
      <c r="J549" s="31"/>
      <c r="K549" s="31"/>
      <c r="L549" s="31"/>
      <c r="M549" s="31"/>
      <c r="N549" s="31"/>
      <c r="O549" s="31"/>
      <c r="P549" s="31"/>
    </row>
    <row r="550" spans="1:16" ht="15" x14ac:dyDescent="0.25">
      <c r="A550" s="31"/>
      <c r="B550" s="31"/>
      <c r="C550" s="31"/>
      <c r="D550" s="31"/>
      <c r="E550" s="31"/>
      <c r="F550" s="31"/>
      <c r="G550" s="31"/>
      <c r="H550" s="31"/>
      <c r="I550" s="31"/>
      <c r="J550" s="31"/>
      <c r="K550" s="31"/>
      <c r="L550" s="31"/>
      <c r="M550" s="31"/>
      <c r="N550" s="31"/>
      <c r="O550" s="31"/>
      <c r="P550" s="31"/>
    </row>
    <row r="551" spans="1:16" ht="15" x14ac:dyDescent="0.25">
      <c r="A551" s="31"/>
      <c r="B551" s="31"/>
      <c r="C551" s="31"/>
      <c r="D551" s="31"/>
      <c r="E551" s="31"/>
      <c r="F551" s="31"/>
      <c r="G551" s="31"/>
      <c r="H551" s="31"/>
      <c r="I551" s="31"/>
      <c r="J551" s="31"/>
      <c r="K551" s="31"/>
      <c r="L551" s="31"/>
      <c r="M551" s="31"/>
      <c r="N551" s="31"/>
      <c r="O551" s="31"/>
      <c r="P551" s="31"/>
    </row>
    <row r="552" spans="1:16" ht="15" x14ac:dyDescent="0.25">
      <c r="A552" s="31"/>
      <c r="B552" s="31"/>
      <c r="C552" s="31"/>
      <c r="D552" s="31"/>
      <c r="E552" s="31"/>
      <c r="F552" s="31"/>
      <c r="G552" s="31"/>
      <c r="H552" s="31"/>
      <c r="I552" s="31"/>
      <c r="J552" s="31"/>
      <c r="K552" s="31"/>
      <c r="L552" s="31"/>
      <c r="M552" s="31"/>
      <c r="N552" s="31"/>
      <c r="O552" s="31"/>
      <c r="P552" s="31"/>
    </row>
    <row r="553" spans="1:16" ht="15" x14ac:dyDescent="0.25">
      <c r="A553" s="31"/>
      <c r="B553" s="31"/>
      <c r="C553" s="31"/>
      <c r="D553" s="31"/>
      <c r="E553" s="31"/>
      <c r="F553" s="31"/>
      <c r="G553" s="31"/>
      <c r="H553" s="31"/>
      <c r="I553" s="31"/>
      <c r="J553" s="31"/>
      <c r="K553" s="31"/>
      <c r="L553" s="31"/>
      <c r="M553" s="31"/>
      <c r="N553" s="31"/>
      <c r="O553" s="31"/>
      <c r="P553" s="31"/>
    </row>
    <row r="554" spans="1:16" ht="15" x14ac:dyDescent="0.25">
      <c r="A554" s="31"/>
      <c r="B554" s="31"/>
      <c r="C554" s="31"/>
      <c r="D554" s="31"/>
      <c r="E554" s="31"/>
      <c r="F554" s="31"/>
      <c r="G554" s="31"/>
      <c r="H554" s="31"/>
      <c r="I554" s="31"/>
      <c r="J554" s="31"/>
      <c r="K554" s="31"/>
      <c r="L554" s="31"/>
      <c r="M554" s="31"/>
      <c r="N554" s="31"/>
      <c r="O554" s="31"/>
      <c r="P554" s="31"/>
    </row>
    <row r="555" spans="1:16" ht="15" x14ac:dyDescent="0.25">
      <c r="A555" s="31"/>
      <c r="B555" s="31"/>
      <c r="C555" s="31"/>
      <c r="D555" s="31"/>
      <c r="E555" s="31"/>
      <c r="F555" s="31"/>
      <c r="G555" s="31"/>
      <c r="H555" s="31"/>
      <c r="I555" s="31"/>
      <c r="J555" s="31"/>
      <c r="K555" s="31"/>
      <c r="L555" s="31"/>
      <c r="M555" s="31"/>
      <c r="N555" s="31"/>
      <c r="O555" s="31"/>
      <c r="P555" s="31"/>
    </row>
    <row r="556" spans="1:16" ht="15" x14ac:dyDescent="0.25">
      <c r="A556" s="31"/>
      <c r="B556" s="31"/>
      <c r="C556" s="31"/>
      <c r="D556" s="31"/>
      <c r="E556" s="31"/>
      <c r="F556" s="31"/>
      <c r="G556" s="31"/>
      <c r="H556" s="31"/>
      <c r="I556" s="31"/>
      <c r="J556" s="31"/>
      <c r="K556" s="31"/>
      <c r="L556" s="31"/>
      <c r="M556" s="31"/>
      <c r="N556" s="31"/>
      <c r="O556" s="31"/>
      <c r="P556" s="31"/>
    </row>
    <row r="557" spans="1:16" ht="15" x14ac:dyDescent="0.25">
      <c r="A557" s="31"/>
      <c r="B557" s="31"/>
      <c r="C557" s="31"/>
      <c r="D557" s="31"/>
      <c r="E557" s="31"/>
      <c r="F557" s="31"/>
      <c r="G557" s="31"/>
      <c r="H557" s="31"/>
      <c r="I557" s="31"/>
      <c r="J557" s="31"/>
      <c r="K557" s="31"/>
      <c r="L557" s="31"/>
      <c r="M557" s="31"/>
      <c r="N557" s="31"/>
      <c r="O557" s="31"/>
      <c r="P557" s="31"/>
    </row>
    <row r="558" spans="1:16" ht="15" x14ac:dyDescent="0.25">
      <c r="A558" s="31"/>
      <c r="B558" s="31"/>
      <c r="C558" s="31"/>
      <c r="D558" s="31"/>
      <c r="E558" s="31"/>
      <c r="F558" s="31"/>
      <c r="G558" s="31"/>
      <c r="H558" s="31"/>
      <c r="I558" s="31"/>
      <c r="J558" s="31"/>
      <c r="K558" s="31"/>
      <c r="L558" s="31"/>
      <c r="M558" s="31"/>
      <c r="N558" s="31"/>
      <c r="O558" s="31"/>
      <c r="P558" s="31"/>
    </row>
    <row r="559" spans="1:16" ht="15" x14ac:dyDescent="0.25">
      <c r="A559" s="31"/>
      <c r="B559" s="31"/>
      <c r="C559" s="31"/>
      <c r="D559" s="31"/>
      <c r="E559" s="31"/>
      <c r="F559" s="31"/>
      <c r="G559" s="31"/>
      <c r="H559" s="31"/>
      <c r="I559" s="31"/>
      <c r="J559" s="31"/>
      <c r="K559" s="31"/>
      <c r="L559" s="31"/>
      <c r="M559" s="31"/>
      <c r="N559" s="31"/>
      <c r="O559" s="31"/>
      <c r="P559" s="31"/>
    </row>
    <row r="560" spans="1:16" ht="15" x14ac:dyDescent="0.25">
      <c r="A560" s="31"/>
      <c r="B560" s="31"/>
      <c r="C560" s="31"/>
      <c r="D560" s="31"/>
      <c r="E560" s="31"/>
      <c r="F560" s="31"/>
      <c r="G560" s="31"/>
      <c r="H560" s="31"/>
      <c r="I560" s="31"/>
      <c r="J560" s="31"/>
      <c r="K560" s="31"/>
      <c r="L560" s="31"/>
      <c r="M560" s="31"/>
      <c r="N560" s="31"/>
      <c r="O560" s="31"/>
      <c r="P560" s="31"/>
    </row>
    <row r="561" spans="1:16" ht="15.75" thickBot="1" x14ac:dyDescent="0.3">
      <c r="A561" s="31"/>
      <c r="B561" s="31"/>
      <c r="C561" s="31"/>
      <c r="D561" s="31"/>
      <c r="E561" s="31"/>
      <c r="F561" s="31"/>
      <c r="G561" s="31"/>
      <c r="H561" s="31"/>
      <c r="I561" s="31"/>
      <c r="J561" s="31"/>
      <c r="K561" s="31"/>
      <c r="L561" s="31"/>
      <c r="M561" s="31"/>
      <c r="N561" s="31"/>
      <c r="O561" s="31"/>
      <c r="P561" s="31"/>
    </row>
    <row r="562" spans="1:16" ht="16.5" thickTop="1" thickBot="1" x14ac:dyDescent="0.3">
      <c r="A562" s="31"/>
      <c r="B562" s="31"/>
      <c r="C562" s="31"/>
      <c r="D562" s="31"/>
      <c r="E562" s="31"/>
      <c r="F562" s="31"/>
      <c r="G562" s="31"/>
      <c r="H562" s="31"/>
      <c r="I562" s="31"/>
      <c r="J562" s="31"/>
      <c r="K562" s="31"/>
      <c r="L562" s="31"/>
      <c r="M562" s="31"/>
      <c r="N562" s="31"/>
      <c r="O562" s="31"/>
      <c r="P562" s="31"/>
    </row>
    <row r="563" spans="1:16" ht="15" x14ac:dyDescent="0.25">
      <c r="A563" s="31"/>
      <c r="B563" s="31"/>
      <c r="C563" s="31"/>
      <c r="D563" s="31"/>
      <c r="E563" s="31"/>
      <c r="F563" s="31"/>
      <c r="G563" s="31"/>
      <c r="H563" s="31"/>
      <c r="I563" s="31"/>
      <c r="J563" s="31"/>
      <c r="K563" s="31"/>
      <c r="L563" s="31"/>
      <c r="M563" s="31"/>
      <c r="N563" s="31"/>
      <c r="O563" s="31"/>
      <c r="P563" s="31"/>
    </row>
    <row r="564" spans="1:16" ht="15" x14ac:dyDescent="0.25">
      <c r="A564" s="31"/>
      <c r="B564" s="31"/>
      <c r="C564" s="31"/>
      <c r="D564" s="31"/>
      <c r="E564" s="31"/>
      <c r="F564" s="31"/>
      <c r="G564" s="31"/>
      <c r="H564" s="31"/>
      <c r="I564" s="31"/>
      <c r="J564" s="31"/>
      <c r="K564" s="31"/>
      <c r="L564" s="31"/>
      <c r="M564" s="31"/>
      <c r="N564" s="31"/>
      <c r="O564" s="31"/>
      <c r="P564" s="31"/>
    </row>
    <row r="565" spans="1:16" ht="15.75" thickBot="1" x14ac:dyDescent="0.3">
      <c r="A565" s="31"/>
      <c r="B565" s="31"/>
      <c r="C565" s="31"/>
      <c r="D565" s="31"/>
      <c r="E565" s="31"/>
      <c r="F565" s="31"/>
      <c r="G565" s="31"/>
      <c r="H565" s="31"/>
      <c r="I565" s="31"/>
      <c r="J565" s="31"/>
      <c r="K565" s="31"/>
      <c r="L565" s="31"/>
      <c r="M565" s="31"/>
      <c r="N565" s="31"/>
      <c r="O565" s="31"/>
      <c r="P565" s="31"/>
    </row>
    <row r="566" spans="1:16" ht="15.75" thickBot="1" x14ac:dyDescent="0.3">
      <c r="A566" s="31"/>
      <c r="B566" s="31"/>
      <c r="C566" s="31"/>
      <c r="D566" s="31"/>
      <c r="E566" s="31"/>
      <c r="F566" s="31"/>
      <c r="G566" s="31"/>
      <c r="H566" s="31"/>
      <c r="I566" s="31"/>
      <c r="J566" s="31"/>
      <c r="K566" s="31"/>
      <c r="L566" s="31"/>
      <c r="M566" s="31"/>
      <c r="N566" s="31"/>
      <c r="O566" s="31"/>
      <c r="P566" s="31"/>
    </row>
    <row r="567" spans="1:16" ht="15" x14ac:dyDescent="0.25">
      <c r="A567" s="31"/>
      <c r="B567" s="31"/>
      <c r="C567" s="31"/>
      <c r="D567" s="31"/>
      <c r="E567" s="31"/>
      <c r="F567" s="31"/>
      <c r="G567" s="31"/>
      <c r="H567" s="31"/>
      <c r="I567" s="31"/>
      <c r="J567" s="31"/>
      <c r="K567" s="31"/>
      <c r="L567" s="31"/>
      <c r="M567" s="31"/>
      <c r="N567" s="31"/>
      <c r="O567" s="31"/>
      <c r="P567" s="31"/>
    </row>
    <row r="568" spans="1:16" ht="15" x14ac:dyDescent="0.25">
      <c r="A568" s="31"/>
      <c r="B568" s="31"/>
      <c r="C568" s="31"/>
      <c r="D568" s="31"/>
      <c r="E568" s="31"/>
      <c r="F568" s="31"/>
      <c r="G568" s="31"/>
      <c r="H568" s="31"/>
      <c r="I568" s="31"/>
      <c r="J568" s="31"/>
      <c r="K568" s="31"/>
      <c r="L568" s="31"/>
      <c r="M568" s="31"/>
      <c r="N568" s="31"/>
      <c r="O568" s="31"/>
      <c r="P568" s="31"/>
    </row>
    <row r="569" spans="1:16" ht="15" x14ac:dyDescent="0.25">
      <c r="A569" s="31"/>
      <c r="B569" s="31"/>
      <c r="C569" s="31"/>
      <c r="D569" s="31"/>
      <c r="E569" s="31"/>
      <c r="F569" s="31"/>
      <c r="G569" s="31"/>
      <c r="H569" s="31"/>
      <c r="I569" s="31"/>
      <c r="J569" s="31"/>
      <c r="K569" s="31"/>
      <c r="L569" s="31"/>
      <c r="M569" s="31"/>
      <c r="N569" s="31"/>
      <c r="O569" s="31"/>
      <c r="P569" s="31"/>
    </row>
    <row r="570" spans="1:16" ht="15" x14ac:dyDescent="0.25">
      <c r="A570" s="31"/>
      <c r="B570" s="31"/>
      <c r="C570" s="31"/>
      <c r="D570" s="31"/>
      <c r="E570" s="31"/>
      <c r="F570" s="31"/>
      <c r="G570" s="31"/>
      <c r="H570" s="31"/>
      <c r="I570" s="31"/>
      <c r="J570" s="31"/>
      <c r="K570" s="31"/>
      <c r="L570" s="31"/>
      <c r="M570" s="31"/>
      <c r="N570" s="31"/>
      <c r="O570" s="31"/>
      <c r="P570" s="31"/>
    </row>
    <row r="571" spans="1:16" ht="15.75" thickBot="1" x14ac:dyDescent="0.3">
      <c r="A571" s="31"/>
      <c r="B571" s="31"/>
      <c r="C571" s="31"/>
      <c r="D571" s="31"/>
      <c r="E571" s="31"/>
      <c r="F571" s="31"/>
      <c r="G571" s="31"/>
      <c r="H571" s="31"/>
      <c r="I571" s="31"/>
      <c r="J571" s="31"/>
      <c r="K571" s="31"/>
      <c r="L571" s="31"/>
      <c r="M571" s="31"/>
      <c r="N571" s="31"/>
      <c r="O571" s="31"/>
      <c r="P571" s="31"/>
    </row>
    <row r="572" spans="1:16" ht="15.75" thickBot="1" x14ac:dyDescent="0.3">
      <c r="A572" s="31"/>
      <c r="B572" s="31"/>
      <c r="C572" s="31"/>
      <c r="D572" s="31"/>
      <c r="E572" s="31"/>
      <c r="F572" s="31"/>
      <c r="G572" s="31"/>
      <c r="H572" s="31"/>
      <c r="I572" s="31"/>
      <c r="J572" s="31"/>
      <c r="K572" s="31"/>
      <c r="L572" s="31"/>
      <c r="M572" s="31"/>
      <c r="N572" s="31"/>
      <c r="O572" s="31"/>
      <c r="P572" s="31"/>
    </row>
    <row r="573" spans="1:16" ht="15" x14ac:dyDescent="0.25">
      <c r="A573" s="31"/>
      <c r="B573" s="31"/>
      <c r="C573" s="31"/>
      <c r="D573" s="31"/>
      <c r="E573" s="31"/>
      <c r="F573" s="31"/>
      <c r="G573" s="31"/>
      <c r="H573" s="31"/>
      <c r="I573" s="31"/>
      <c r="J573" s="31"/>
      <c r="K573" s="31"/>
      <c r="L573" s="31"/>
      <c r="M573" s="31"/>
      <c r="N573" s="31"/>
      <c r="O573" s="31"/>
      <c r="P573" s="31"/>
    </row>
    <row r="574" spans="1:16" ht="15" x14ac:dyDescent="0.25">
      <c r="A574" s="31"/>
      <c r="B574" s="31"/>
      <c r="C574" s="31"/>
      <c r="D574" s="31"/>
      <c r="E574" s="31"/>
      <c r="F574" s="31"/>
      <c r="G574" s="31"/>
      <c r="H574" s="31"/>
      <c r="I574" s="31"/>
      <c r="J574" s="31"/>
      <c r="K574" s="31"/>
      <c r="L574" s="31"/>
      <c r="M574" s="31"/>
      <c r="N574" s="31"/>
      <c r="O574" s="31"/>
      <c r="P574" s="31"/>
    </row>
    <row r="575" spans="1:16" ht="15" x14ac:dyDescent="0.25">
      <c r="A575" s="31"/>
      <c r="B575" s="31"/>
      <c r="C575" s="31"/>
      <c r="D575" s="31"/>
      <c r="E575" s="31"/>
      <c r="F575" s="31"/>
      <c r="G575" s="31"/>
      <c r="H575" s="31"/>
      <c r="I575" s="31"/>
      <c r="J575" s="31"/>
      <c r="K575" s="31"/>
      <c r="L575" s="31"/>
      <c r="M575" s="31"/>
      <c r="N575" s="31"/>
      <c r="O575" s="31"/>
      <c r="P575" s="31"/>
    </row>
    <row r="576" spans="1:16" ht="15" x14ac:dyDescent="0.25">
      <c r="A576" s="31"/>
      <c r="B576" s="31"/>
      <c r="C576" s="31"/>
      <c r="D576" s="31"/>
      <c r="E576" s="31"/>
      <c r="F576" s="31"/>
      <c r="G576" s="31"/>
      <c r="H576" s="31"/>
      <c r="I576" s="31"/>
      <c r="J576" s="31"/>
      <c r="K576" s="31"/>
      <c r="L576" s="31"/>
      <c r="M576" s="31"/>
      <c r="N576" s="31"/>
      <c r="O576" s="31"/>
      <c r="P576" s="31"/>
    </row>
    <row r="577" spans="1:16" ht="15" x14ac:dyDescent="0.25">
      <c r="A577" s="31"/>
      <c r="B577" s="31"/>
      <c r="C577" s="31"/>
      <c r="D577" s="31"/>
      <c r="E577" s="31"/>
      <c r="F577" s="31"/>
      <c r="G577" s="31"/>
      <c r="H577" s="31"/>
      <c r="I577" s="31"/>
      <c r="J577" s="31"/>
      <c r="K577" s="31"/>
      <c r="L577" s="31"/>
      <c r="M577" s="31"/>
      <c r="N577" s="31"/>
      <c r="O577" s="31"/>
      <c r="P577" s="31"/>
    </row>
    <row r="578" spans="1:16" ht="15" x14ac:dyDescent="0.25">
      <c r="A578" s="31"/>
      <c r="B578" s="31"/>
      <c r="C578" s="31"/>
      <c r="D578" s="31"/>
      <c r="E578" s="31"/>
      <c r="F578" s="31"/>
      <c r="G578" s="31"/>
      <c r="H578" s="31"/>
      <c r="I578" s="31"/>
      <c r="J578" s="31"/>
      <c r="K578" s="31"/>
      <c r="L578" s="31"/>
      <c r="M578" s="31"/>
      <c r="N578" s="31"/>
      <c r="O578" s="31"/>
      <c r="P578" s="31"/>
    </row>
    <row r="579" spans="1:16" ht="15" x14ac:dyDescent="0.25">
      <c r="A579" s="31"/>
      <c r="B579" s="31"/>
      <c r="C579" s="31"/>
      <c r="D579" s="31"/>
      <c r="E579" s="31"/>
      <c r="F579" s="31"/>
      <c r="G579" s="31"/>
      <c r="H579" s="31"/>
      <c r="I579" s="31"/>
      <c r="J579" s="31"/>
      <c r="K579" s="31"/>
      <c r="L579" s="31"/>
      <c r="M579" s="31"/>
      <c r="N579" s="31"/>
      <c r="O579" s="31"/>
      <c r="P579" s="31"/>
    </row>
    <row r="580" spans="1:16" ht="15" x14ac:dyDescent="0.25">
      <c r="A580" s="31"/>
      <c r="B580" s="31"/>
      <c r="C580" s="31"/>
      <c r="D580" s="31"/>
      <c r="E580" s="31"/>
      <c r="F580" s="31"/>
      <c r="G580" s="31"/>
      <c r="H580" s="31"/>
      <c r="I580" s="31"/>
      <c r="J580" s="31"/>
      <c r="K580" s="31"/>
      <c r="L580" s="31"/>
      <c r="M580" s="31"/>
      <c r="N580" s="31"/>
      <c r="O580" s="31"/>
      <c r="P580" s="31"/>
    </row>
    <row r="581" spans="1:16" ht="15" x14ac:dyDescent="0.25">
      <c r="A581" s="31"/>
      <c r="B581" s="31"/>
      <c r="C581" s="31"/>
      <c r="D581" s="31"/>
      <c r="E581" s="31"/>
      <c r="F581" s="31"/>
      <c r="G581" s="31"/>
      <c r="H581" s="31"/>
      <c r="I581" s="31"/>
      <c r="J581" s="31"/>
      <c r="K581" s="31"/>
      <c r="L581" s="31"/>
      <c r="M581" s="31"/>
      <c r="N581" s="31"/>
      <c r="O581" s="31"/>
      <c r="P581" s="31"/>
    </row>
    <row r="582" spans="1:16" ht="15" x14ac:dyDescent="0.25">
      <c r="A582" s="31"/>
      <c r="B582" s="31"/>
      <c r="C582" s="31"/>
      <c r="D582" s="31"/>
      <c r="E582" s="31"/>
      <c r="F582" s="31"/>
      <c r="G582" s="31"/>
      <c r="H582" s="31"/>
      <c r="I582" s="31"/>
      <c r="J582" s="31"/>
      <c r="K582" s="31"/>
      <c r="L582" s="31"/>
      <c r="M582" s="31"/>
      <c r="N582" s="31"/>
      <c r="O582" s="31"/>
      <c r="P582" s="31"/>
    </row>
    <row r="583" spans="1:16" ht="15" x14ac:dyDescent="0.25">
      <c r="A583" s="31"/>
      <c r="B583" s="31"/>
      <c r="C583" s="31"/>
      <c r="D583" s="31"/>
      <c r="E583" s="31"/>
      <c r="F583" s="31"/>
      <c r="G583" s="31"/>
      <c r="H583" s="31"/>
      <c r="I583" s="31"/>
      <c r="J583" s="31"/>
      <c r="K583" s="31"/>
      <c r="L583" s="31"/>
      <c r="M583" s="31"/>
      <c r="N583" s="31"/>
      <c r="O583" s="31"/>
      <c r="P583" s="31"/>
    </row>
    <row r="584" spans="1:16" ht="15" x14ac:dyDescent="0.25">
      <c r="A584" s="31"/>
      <c r="B584" s="31"/>
      <c r="C584" s="31"/>
      <c r="D584" s="31"/>
      <c r="E584" s="31"/>
      <c r="F584" s="31"/>
      <c r="G584" s="31"/>
      <c r="H584" s="31"/>
      <c r="I584" s="31"/>
      <c r="J584" s="31"/>
      <c r="K584" s="31"/>
      <c r="L584" s="31"/>
      <c r="M584" s="31"/>
      <c r="N584" s="31"/>
      <c r="O584" s="31"/>
      <c r="P584" s="31"/>
    </row>
    <row r="585" spans="1:16" ht="15" x14ac:dyDescent="0.25">
      <c r="A585" s="31"/>
      <c r="B585" s="31"/>
      <c r="C585" s="31"/>
      <c r="D585" s="31"/>
      <c r="E585" s="31"/>
      <c r="F585" s="31"/>
      <c r="G585" s="31"/>
      <c r="H585" s="31"/>
      <c r="I585" s="31"/>
      <c r="J585" s="31"/>
      <c r="K585" s="31"/>
      <c r="L585" s="31"/>
      <c r="M585" s="31"/>
      <c r="N585" s="31"/>
      <c r="O585" s="31"/>
      <c r="P585" s="31"/>
    </row>
    <row r="586" spans="1:16" ht="15" x14ac:dyDescent="0.25">
      <c r="A586" s="31"/>
      <c r="B586" s="31"/>
      <c r="C586" s="31"/>
      <c r="D586" s="31"/>
      <c r="E586" s="31"/>
      <c r="F586" s="31"/>
      <c r="G586" s="31"/>
      <c r="H586" s="31"/>
      <c r="I586" s="31"/>
      <c r="J586" s="31"/>
      <c r="K586" s="31"/>
      <c r="L586" s="31"/>
      <c r="M586" s="31"/>
      <c r="N586" s="31"/>
      <c r="O586" s="31"/>
      <c r="P586" s="31"/>
    </row>
    <row r="587" spans="1:16" ht="15" x14ac:dyDescent="0.25">
      <c r="A587" s="31"/>
      <c r="B587" s="31"/>
      <c r="C587" s="31"/>
      <c r="D587" s="31"/>
      <c r="E587" s="31"/>
      <c r="F587" s="31"/>
      <c r="G587" s="31"/>
      <c r="H587" s="31"/>
      <c r="I587" s="31"/>
      <c r="J587" s="31"/>
      <c r="K587" s="31"/>
      <c r="L587" s="31"/>
      <c r="M587" s="31"/>
      <c r="N587" s="31"/>
      <c r="O587" s="31"/>
      <c r="P587" s="31"/>
    </row>
    <row r="588" spans="1:16" ht="15" x14ac:dyDescent="0.25">
      <c r="A588" s="31"/>
      <c r="B588" s="31"/>
      <c r="C588" s="31"/>
      <c r="D588" s="31"/>
      <c r="E588" s="31"/>
      <c r="F588" s="31"/>
      <c r="G588" s="31"/>
      <c r="H588" s="31"/>
      <c r="I588" s="31"/>
      <c r="J588" s="31"/>
      <c r="K588" s="31"/>
      <c r="L588" s="31"/>
      <c r="M588" s="31"/>
      <c r="N588" s="31"/>
      <c r="O588" s="31"/>
      <c r="P588" s="31"/>
    </row>
    <row r="589" spans="1:16" ht="15" x14ac:dyDescent="0.25">
      <c r="A589" s="31"/>
      <c r="B589" s="31"/>
      <c r="C589" s="31"/>
      <c r="D589" s="31"/>
      <c r="E589" s="31"/>
      <c r="F589" s="31"/>
      <c r="G589" s="31"/>
      <c r="H589" s="31"/>
      <c r="I589" s="31"/>
      <c r="J589" s="31"/>
      <c r="K589" s="31"/>
      <c r="L589" s="31"/>
      <c r="M589" s="31"/>
      <c r="N589" s="31"/>
      <c r="O589" s="31"/>
      <c r="P589" s="31"/>
    </row>
    <row r="590" spans="1:16" ht="15" x14ac:dyDescent="0.25">
      <c r="A590" s="31"/>
      <c r="B590" s="31"/>
      <c r="C590" s="31"/>
      <c r="D590" s="31"/>
      <c r="E590" s="31"/>
      <c r="F590" s="31"/>
      <c r="G590" s="31"/>
      <c r="H590" s="31"/>
      <c r="I590" s="31"/>
      <c r="J590" s="31"/>
      <c r="K590" s="31"/>
      <c r="L590" s="31"/>
      <c r="M590" s="31"/>
      <c r="N590" s="31"/>
      <c r="O590" s="31"/>
      <c r="P590" s="31"/>
    </row>
    <row r="591" spans="1:16" ht="15" x14ac:dyDescent="0.25">
      <c r="A591" s="31"/>
      <c r="B591" s="31"/>
      <c r="C591" s="31"/>
      <c r="D591" s="31"/>
      <c r="E591" s="31"/>
      <c r="F591" s="31"/>
      <c r="G591" s="31"/>
      <c r="H591" s="31"/>
      <c r="I591" s="31"/>
      <c r="J591" s="31"/>
      <c r="K591" s="31"/>
      <c r="L591" s="31"/>
      <c r="M591" s="31"/>
      <c r="N591" s="31"/>
      <c r="O591" s="31"/>
      <c r="P591" s="31"/>
    </row>
    <row r="592" spans="1:16" ht="15.75" thickBot="1" x14ac:dyDescent="0.3">
      <c r="A592" s="31"/>
      <c r="B592" s="31"/>
      <c r="C592" s="31"/>
      <c r="D592" s="31"/>
      <c r="E592" s="31"/>
      <c r="F592" s="31"/>
      <c r="G592" s="31"/>
      <c r="H592" s="31"/>
      <c r="I592" s="31"/>
      <c r="J592" s="31"/>
      <c r="K592" s="31"/>
      <c r="L592" s="31"/>
      <c r="M592" s="31"/>
      <c r="N592" s="31"/>
      <c r="O592" s="31"/>
      <c r="P592" s="31"/>
    </row>
    <row r="593" spans="1:16" ht="16.5" thickTop="1" thickBot="1" x14ac:dyDescent="0.3">
      <c r="A593" s="31"/>
      <c r="B593" s="31"/>
      <c r="C593" s="31"/>
      <c r="D593" s="31"/>
      <c r="E593" s="31"/>
      <c r="F593" s="31"/>
      <c r="G593" s="31"/>
      <c r="H593" s="31"/>
      <c r="I593" s="31"/>
      <c r="J593" s="31"/>
      <c r="K593" s="31"/>
      <c r="L593" s="31"/>
      <c r="M593" s="31"/>
      <c r="N593" s="31"/>
      <c r="O593" s="31"/>
      <c r="P593" s="31"/>
    </row>
    <row r="594" spans="1:16" ht="15" x14ac:dyDescent="0.25">
      <c r="A594" s="31"/>
      <c r="B594" s="31"/>
      <c r="C594" s="31"/>
      <c r="D594" s="31"/>
      <c r="E594" s="31"/>
      <c r="F594" s="31"/>
      <c r="G594" s="31"/>
      <c r="H594" s="31"/>
      <c r="I594" s="31"/>
      <c r="J594" s="31"/>
      <c r="K594" s="31"/>
      <c r="L594" s="31"/>
      <c r="M594" s="31"/>
      <c r="N594" s="31"/>
      <c r="O594" s="31"/>
      <c r="P594" s="31"/>
    </row>
    <row r="595" spans="1:16" ht="15" x14ac:dyDescent="0.25">
      <c r="A595" s="31"/>
      <c r="B595" s="31"/>
      <c r="C595" s="31"/>
      <c r="D595" s="31"/>
      <c r="E595" s="31"/>
      <c r="F595" s="31"/>
      <c r="G595" s="31"/>
      <c r="H595" s="31"/>
      <c r="I595" s="31"/>
      <c r="J595" s="31"/>
      <c r="K595" s="31"/>
      <c r="L595" s="31"/>
      <c r="M595" s="31"/>
      <c r="N595" s="31"/>
      <c r="O595" s="31"/>
      <c r="P595" s="31"/>
    </row>
    <row r="596" spans="1:16" ht="15.75" thickBot="1" x14ac:dyDescent="0.3">
      <c r="A596" s="31"/>
      <c r="B596" s="31"/>
      <c r="C596" s="31"/>
      <c r="D596" s="31"/>
      <c r="E596" s="31"/>
      <c r="F596" s="31"/>
      <c r="G596" s="31"/>
      <c r="H596" s="31"/>
      <c r="I596" s="31"/>
      <c r="J596" s="31"/>
      <c r="K596" s="31"/>
      <c r="L596" s="31"/>
      <c r="M596" s="31"/>
      <c r="N596" s="31"/>
      <c r="O596" s="31"/>
      <c r="P596" s="31"/>
    </row>
    <row r="597" spans="1:16" ht="15.75" thickBot="1" x14ac:dyDescent="0.3">
      <c r="A597" s="31"/>
      <c r="B597" s="31"/>
      <c r="C597" s="31"/>
      <c r="D597" s="31"/>
      <c r="E597" s="31"/>
      <c r="F597" s="31"/>
      <c r="G597" s="31"/>
      <c r="H597" s="31"/>
      <c r="I597" s="31"/>
      <c r="J597" s="31"/>
      <c r="K597" s="31"/>
      <c r="L597" s="31"/>
      <c r="M597" s="31"/>
      <c r="N597" s="31"/>
      <c r="O597" s="31"/>
      <c r="P597" s="31"/>
    </row>
    <row r="598" spans="1:16" ht="15" x14ac:dyDescent="0.25">
      <c r="A598" s="31"/>
      <c r="B598" s="31"/>
      <c r="C598" s="31"/>
      <c r="D598" s="31"/>
      <c r="E598" s="31"/>
      <c r="F598" s="31"/>
      <c r="G598" s="31"/>
      <c r="H598" s="31"/>
      <c r="I598" s="31"/>
      <c r="J598" s="31"/>
      <c r="K598" s="31"/>
      <c r="L598" s="31"/>
      <c r="M598" s="31"/>
      <c r="N598" s="31"/>
      <c r="O598" s="31"/>
      <c r="P598" s="31"/>
    </row>
    <row r="599" spans="1:16" ht="15" x14ac:dyDescent="0.25">
      <c r="A599" s="31"/>
      <c r="B599" s="31"/>
      <c r="C599" s="31"/>
      <c r="D599" s="31"/>
      <c r="E599" s="31"/>
      <c r="F599" s="31"/>
      <c r="G599" s="31"/>
      <c r="H599" s="31"/>
      <c r="I599" s="31"/>
      <c r="J599" s="31"/>
      <c r="K599" s="31"/>
      <c r="L599" s="31"/>
      <c r="M599" s="31"/>
      <c r="N599" s="31"/>
      <c r="O599" s="31"/>
      <c r="P599" s="31"/>
    </row>
    <row r="600" spans="1:16" ht="15" x14ac:dyDescent="0.25">
      <c r="A600" s="31"/>
      <c r="B600" s="31"/>
      <c r="C600" s="31"/>
      <c r="D600" s="31"/>
      <c r="E600" s="31"/>
      <c r="F600" s="31"/>
      <c r="G600" s="31"/>
      <c r="H600" s="31"/>
      <c r="I600" s="31"/>
      <c r="J600" s="31"/>
      <c r="K600" s="31"/>
      <c r="L600" s="31"/>
      <c r="M600" s="31"/>
      <c r="N600" s="31"/>
      <c r="O600" s="31"/>
      <c r="P600" s="31"/>
    </row>
    <row r="601" spans="1:16" ht="15" x14ac:dyDescent="0.25">
      <c r="A601" s="31"/>
      <c r="B601" s="31"/>
      <c r="C601" s="31"/>
      <c r="D601" s="31"/>
      <c r="E601" s="31"/>
      <c r="F601" s="31"/>
      <c r="G601" s="31"/>
      <c r="H601" s="31"/>
      <c r="I601" s="31"/>
      <c r="J601" s="31"/>
      <c r="K601" s="31"/>
      <c r="L601" s="31"/>
      <c r="M601" s="31"/>
      <c r="N601" s="31"/>
      <c r="O601" s="31"/>
      <c r="P601" s="31"/>
    </row>
    <row r="602" spans="1:16" ht="15.75" thickBot="1" x14ac:dyDescent="0.3">
      <c r="A602" s="31"/>
      <c r="B602" s="31"/>
      <c r="C602" s="31"/>
      <c r="D602" s="31"/>
      <c r="E602" s="31"/>
      <c r="F602" s="31"/>
      <c r="G602" s="31"/>
      <c r="H602" s="31"/>
      <c r="I602" s="31"/>
      <c r="J602" s="31"/>
      <c r="K602" s="31"/>
      <c r="L602" s="31"/>
      <c r="M602" s="31"/>
      <c r="N602" s="31"/>
      <c r="O602" s="31"/>
      <c r="P602" s="31"/>
    </row>
    <row r="603" spans="1:16" ht="15.75" thickBot="1" x14ac:dyDescent="0.3">
      <c r="A603" s="31"/>
      <c r="B603" s="31"/>
      <c r="C603" s="31"/>
      <c r="D603" s="31"/>
      <c r="E603" s="31"/>
      <c r="F603" s="31"/>
      <c r="G603" s="31"/>
      <c r="H603" s="31"/>
      <c r="I603" s="31"/>
      <c r="J603" s="31"/>
      <c r="K603" s="31"/>
      <c r="L603" s="31"/>
      <c r="M603" s="31"/>
      <c r="N603" s="31"/>
      <c r="O603" s="31"/>
      <c r="P603" s="31"/>
    </row>
    <row r="604" spans="1:16" ht="15" x14ac:dyDescent="0.25">
      <c r="A604" s="31"/>
      <c r="B604" s="31"/>
      <c r="C604" s="31"/>
      <c r="D604" s="31"/>
      <c r="E604" s="31"/>
      <c r="F604" s="31"/>
      <c r="G604" s="31"/>
      <c r="H604" s="31"/>
      <c r="I604" s="31"/>
      <c r="J604" s="31"/>
      <c r="K604" s="31"/>
      <c r="L604" s="31"/>
      <c r="M604" s="31"/>
      <c r="N604" s="31"/>
      <c r="O604" s="31"/>
      <c r="P604" s="31"/>
    </row>
    <row r="605" spans="1:16" ht="15" x14ac:dyDescent="0.25">
      <c r="A605" s="31"/>
      <c r="B605" s="31"/>
      <c r="C605" s="31"/>
      <c r="D605" s="31"/>
      <c r="E605" s="31"/>
      <c r="F605" s="31"/>
      <c r="G605" s="31"/>
      <c r="H605" s="31"/>
      <c r="I605" s="31"/>
      <c r="J605" s="31"/>
      <c r="K605" s="31"/>
      <c r="L605" s="31"/>
      <c r="M605" s="31"/>
      <c r="N605" s="31"/>
      <c r="O605" s="31"/>
      <c r="P605" s="31"/>
    </row>
    <row r="606" spans="1:16" ht="15" x14ac:dyDescent="0.25">
      <c r="A606" s="31"/>
      <c r="B606" s="31"/>
      <c r="C606" s="31"/>
      <c r="D606" s="31"/>
      <c r="E606" s="31"/>
      <c r="F606" s="31"/>
      <c r="G606" s="31"/>
      <c r="H606" s="31"/>
      <c r="I606" s="31"/>
      <c r="J606" s="31"/>
      <c r="K606" s="31"/>
      <c r="L606" s="31"/>
      <c r="M606" s="31"/>
      <c r="N606" s="31"/>
      <c r="O606" s="31"/>
      <c r="P606" s="31"/>
    </row>
    <row r="607" spans="1:16" ht="15" x14ac:dyDescent="0.25">
      <c r="A607" s="31"/>
      <c r="B607" s="31"/>
      <c r="C607" s="31"/>
      <c r="D607" s="31"/>
      <c r="E607" s="31"/>
      <c r="F607" s="31"/>
      <c r="G607" s="31"/>
      <c r="H607" s="31"/>
      <c r="I607" s="31"/>
      <c r="J607" s="31"/>
      <c r="K607" s="31"/>
      <c r="L607" s="31"/>
      <c r="M607" s="31"/>
      <c r="N607" s="31"/>
      <c r="O607" s="31"/>
      <c r="P607" s="31"/>
    </row>
    <row r="608" spans="1:16" ht="15" x14ac:dyDescent="0.25">
      <c r="A608" s="31"/>
      <c r="B608" s="31"/>
      <c r="C608" s="31"/>
      <c r="D608" s="31"/>
      <c r="E608" s="31"/>
      <c r="F608" s="31"/>
      <c r="G608" s="31"/>
      <c r="H608" s="31"/>
      <c r="I608" s="31"/>
      <c r="J608" s="31"/>
      <c r="K608" s="31"/>
      <c r="L608" s="31"/>
      <c r="M608" s="31"/>
      <c r="N608" s="31"/>
      <c r="O608" s="31"/>
      <c r="P608" s="31"/>
    </row>
    <row r="609" spans="1:16" ht="15" x14ac:dyDescent="0.25">
      <c r="A609" s="31"/>
      <c r="B609" s="31"/>
      <c r="C609" s="31"/>
      <c r="D609" s="31"/>
      <c r="E609" s="31"/>
      <c r="F609" s="31"/>
      <c r="G609" s="31"/>
      <c r="H609" s="31"/>
      <c r="I609" s="31"/>
      <c r="J609" s="31"/>
      <c r="K609" s="31"/>
      <c r="L609" s="31"/>
      <c r="M609" s="31"/>
      <c r="N609" s="31"/>
      <c r="O609" s="31"/>
      <c r="P609" s="31"/>
    </row>
    <row r="610" spans="1:16" ht="15" x14ac:dyDescent="0.25">
      <c r="A610" s="31"/>
      <c r="B610" s="31"/>
      <c r="C610" s="31"/>
      <c r="D610" s="31"/>
      <c r="E610" s="31"/>
      <c r="F610" s="31"/>
      <c r="G610" s="31"/>
      <c r="H610" s="31"/>
      <c r="I610" s="31"/>
      <c r="J610" s="31"/>
      <c r="K610" s="31"/>
      <c r="L610" s="31"/>
      <c r="M610" s="31"/>
      <c r="N610" s="31"/>
      <c r="O610" s="31"/>
      <c r="P610" s="31"/>
    </row>
    <row r="611" spans="1:16" ht="15" x14ac:dyDescent="0.25">
      <c r="A611" s="31"/>
      <c r="B611" s="31"/>
      <c r="C611" s="31"/>
      <c r="D611" s="31"/>
      <c r="E611" s="31"/>
      <c r="F611" s="31"/>
      <c r="G611" s="31"/>
      <c r="H611" s="31"/>
      <c r="I611" s="31"/>
      <c r="J611" s="31"/>
      <c r="K611" s="31"/>
      <c r="L611" s="31"/>
      <c r="M611" s="31"/>
      <c r="N611" s="31"/>
      <c r="O611" s="31"/>
      <c r="P611" s="31"/>
    </row>
    <row r="612" spans="1:16" ht="15" x14ac:dyDescent="0.25">
      <c r="A612" s="31"/>
      <c r="B612" s="31"/>
      <c r="C612" s="31"/>
      <c r="D612" s="31"/>
      <c r="E612" s="31"/>
      <c r="F612" s="31"/>
      <c r="G612" s="31"/>
      <c r="H612" s="31"/>
      <c r="I612" s="31"/>
      <c r="J612" s="31"/>
      <c r="K612" s="31"/>
      <c r="L612" s="31"/>
      <c r="M612" s="31"/>
      <c r="N612" s="31"/>
      <c r="O612" s="31"/>
      <c r="P612" s="31"/>
    </row>
    <row r="613" spans="1:16" ht="15" x14ac:dyDescent="0.25">
      <c r="A613" s="31"/>
      <c r="B613" s="31"/>
      <c r="C613" s="31"/>
      <c r="D613" s="31"/>
      <c r="E613" s="31"/>
      <c r="F613" s="31"/>
      <c r="G613" s="31"/>
      <c r="H613" s="31"/>
      <c r="I613" s="31"/>
      <c r="J613" s="31"/>
      <c r="K613" s="31"/>
      <c r="L613" s="31"/>
      <c r="M613" s="31"/>
      <c r="N613" s="31"/>
      <c r="O613" s="31"/>
      <c r="P613" s="31"/>
    </row>
    <row r="614" spans="1:16" ht="15" x14ac:dyDescent="0.25">
      <c r="A614" s="31"/>
      <c r="B614" s="31"/>
      <c r="C614" s="31"/>
      <c r="D614" s="31"/>
      <c r="E614" s="31"/>
      <c r="F614" s="31"/>
      <c r="G614" s="31"/>
      <c r="H614" s="31"/>
      <c r="I614" s="31"/>
      <c r="J614" s="31"/>
      <c r="K614" s="31"/>
      <c r="L614" s="31"/>
      <c r="M614" s="31"/>
      <c r="N614" s="31"/>
      <c r="O614" s="31"/>
      <c r="P614" s="31"/>
    </row>
    <row r="615" spans="1:16" ht="15" x14ac:dyDescent="0.25">
      <c r="A615" s="31"/>
      <c r="B615" s="31"/>
      <c r="C615" s="31"/>
      <c r="D615" s="31"/>
      <c r="E615" s="31"/>
      <c r="F615" s="31"/>
      <c r="G615" s="31"/>
      <c r="H615" s="31"/>
      <c r="I615" s="31"/>
      <c r="J615" s="31"/>
      <c r="K615" s="31"/>
      <c r="L615" s="31"/>
      <c r="M615" s="31"/>
      <c r="N615" s="31"/>
      <c r="O615" s="31"/>
      <c r="P615" s="31"/>
    </row>
    <row r="616" spans="1:16" ht="15" x14ac:dyDescent="0.25">
      <c r="A616" s="31"/>
      <c r="B616" s="31"/>
      <c r="C616" s="31"/>
      <c r="D616" s="31"/>
      <c r="E616" s="31"/>
      <c r="F616" s="31"/>
      <c r="G616" s="31"/>
      <c r="H616" s="31"/>
      <c r="I616" s="31"/>
      <c r="J616" s="31"/>
      <c r="K616" s="31"/>
      <c r="L616" s="31"/>
      <c r="M616" s="31"/>
      <c r="N616" s="31"/>
      <c r="O616" s="31"/>
      <c r="P616" s="31"/>
    </row>
    <row r="617" spans="1:16" ht="15" x14ac:dyDescent="0.25">
      <c r="A617" s="31"/>
      <c r="B617" s="31"/>
      <c r="C617" s="31"/>
      <c r="D617" s="31"/>
      <c r="E617" s="31"/>
      <c r="F617" s="31"/>
      <c r="G617" s="31"/>
      <c r="H617" s="31"/>
      <c r="I617" s="31"/>
      <c r="J617" s="31"/>
      <c r="K617" s="31"/>
      <c r="L617" s="31"/>
      <c r="M617" s="31"/>
      <c r="N617" s="31"/>
      <c r="O617" s="31"/>
      <c r="P617" s="31"/>
    </row>
    <row r="618" spans="1:16" ht="15" x14ac:dyDescent="0.25">
      <c r="A618" s="31"/>
      <c r="B618" s="31"/>
      <c r="C618" s="31"/>
      <c r="D618" s="31"/>
      <c r="E618" s="31"/>
      <c r="F618" s="31"/>
      <c r="G618" s="31"/>
      <c r="H618" s="31"/>
      <c r="I618" s="31"/>
      <c r="J618" s="31"/>
      <c r="K618" s="31"/>
      <c r="L618" s="31"/>
      <c r="M618" s="31"/>
      <c r="N618" s="31"/>
      <c r="O618" s="31"/>
      <c r="P618" s="31"/>
    </row>
    <row r="619" spans="1:16" ht="15" x14ac:dyDescent="0.25">
      <c r="A619" s="31"/>
      <c r="B619" s="31"/>
      <c r="C619" s="31"/>
      <c r="D619" s="31"/>
      <c r="E619" s="31"/>
      <c r="F619" s="31"/>
      <c r="G619" s="31"/>
      <c r="H619" s="31"/>
      <c r="I619" s="31"/>
      <c r="J619" s="31"/>
      <c r="K619" s="31"/>
      <c r="L619" s="31"/>
      <c r="M619" s="31"/>
      <c r="N619" s="31"/>
      <c r="O619" s="31"/>
      <c r="P619" s="31"/>
    </row>
    <row r="620" spans="1:16" ht="15" x14ac:dyDescent="0.25">
      <c r="A620" s="31"/>
      <c r="B620" s="31"/>
      <c r="C620" s="31"/>
      <c r="D620" s="31"/>
      <c r="E620" s="31"/>
      <c r="F620" s="31"/>
      <c r="G620" s="31"/>
      <c r="H620" s="31"/>
      <c r="I620" s="31"/>
      <c r="J620" s="31"/>
      <c r="K620" s="31"/>
      <c r="L620" s="31"/>
      <c r="M620" s="31"/>
      <c r="N620" s="31"/>
      <c r="O620" s="31"/>
      <c r="P620" s="31"/>
    </row>
    <row r="621" spans="1:16" ht="15" x14ac:dyDescent="0.25">
      <c r="A621" s="31"/>
      <c r="B621" s="31"/>
      <c r="C621" s="31"/>
      <c r="D621" s="31"/>
      <c r="E621" s="31"/>
      <c r="F621" s="31"/>
      <c r="G621" s="31"/>
      <c r="H621" s="31"/>
      <c r="I621" s="31"/>
      <c r="J621" s="31"/>
      <c r="K621" s="31"/>
      <c r="L621" s="31"/>
      <c r="M621" s="31"/>
      <c r="N621" s="31"/>
      <c r="O621" s="31"/>
      <c r="P621" s="31"/>
    </row>
    <row r="622" spans="1:16" ht="15" x14ac:dyDescent="0.25">
      <c r="A622" s="31"/>
      <c r="B622" s="31"/>
      <c r="C622" s="31"/>
      <c r="D622" s="31"/>
      <c r="E622" s="31"/>
      <c r="F622" s="31"/>
      <c r="G622" s="31"/>
      <c r="H622" s="31"/>
      <c r="I622" s="31"/>
      <c r="J622" s="31"/>
      <c r="K622" s="31"/>
      <c r="L622" s="31"/>
      <c r="M622" s="31"/>
      <c r="N622" s="31"/>
      <c r="O622" s="31"/>
      <c r="P622" s="31"/>
    </row>
    <row r="623" spans="1:16" ht="15.75" thickBot="1" x14ac:dyDescent="0.3">
      <c r="A623" s="31"/>
      <c r="B623" s="31"/>
      <c r="C623" s="31"/>
      <c r="D623" s="31"/>
      <c r="E623" s="31"/>
      <c r="F623" s="31"/>
      <c r="G623" s="31"/>
      <c r="H623" s="31"/>
      <c r="I623" s="31"/>
      <c r="J623" s="31"/>
      <c r="K623" s="31"/>
      <c r="L623" s="31"/>
      <c r="M623" s="31"/>
      <c r="N623" s="31"/>
      <c r="O623" s="31"/>
      <c r="P623" s="31"/>
    </row>
    <row r="624" spans="1:16" ht="16.5" thickTop="1" thickBot="1" x14ac:dyDescent="0.3">
      <c r="A624" s="31"/>
      <c r="B624" s="31"/>
      <c r="C624" s="31"/>
      <c r="D624" s="31"/>
      <c r="E624" s="31"/>
      <c r="F624" s="31"/>
      <c r="G624" s="31"/>
      <c r="H624" s="31"/>
      <c r="I624" s="31"/>
      <c r="J624" s="31"/>
      <c r="K624" s="31"/>
      <c r="L624" s="31"/>
      <c r="M624" s="31"/>
      <c r="N624" s="31"/>
      <c r="O624" s="31"/>
      <c r="P624" s="31"/>
    </row>
    <row r="625" spans="1:16" ht="15" x14ac:dyDescent="0.25">
      <c r="A625" s="31"/>
      <c r="B625" s="31"/>
      <c r="C625" s="31"/>
      <c r="D625" s="31"/>
      <c r="E625" s="31"/>
      <c r="F625" s="31"/>
      <c r="G625" s="31"/>
      <c r="H625" s="31"/>
      <c r="I625" s="31"/>
      <c r="J625" s="31"/>
      <c r="K625" s="31"/>
      <c r="L625" s="31"/>
      <c r="M625" s="31"/>
      <c r="N625" s="31"/>
      <c r="O625" s="31"/>
      <c r="P625" s="31"/>
    </row>
    <row r="626" spans="1:16" ht="15" x14ac:dyDescent="0.25">
      <c r="A626" s="31"/>
      <c r="B626" s="31"/>
      <c r="C626" s="31"/>
      <c r="D626" s="31"/>
      <c r="E626" s="31"/>
      <c r="F626" s="31"/>
      <c r="G626" s="31"/>
      <c r="H626" s="31"/>
      <c r="I626" s="31"/>
      <c r="J626" s="31"/>
      <c r="K626" s="31"/>
      <c r="L626" s="31"/>
      <c r="M626" s="31"/>
      <c r="N626" s="31"/>
      <c r="O626" s="31"/>
      <c r="P626" s="31"/>
    </row>
    <row r="627" spans="1:16" ht="15.75" thickBot="1" x14ac:dyDescent="0.3">
      <c r="A627" s="31"/>
      <c r="B627" s="31"/>
      <c r="C627" s="31"/>
      <c r="D627" s="31"/>
      <c r="E627" s="31"/>
      <c r="F627" s="31"/>
      <c r="G627" s="31"/>
      <c r="H627" s="31"/>
      <c r="I627" s="31"/>
      <c r="J627" s="31"/>
      <c r="K627" s="31"/>
      <c r="L627" s="31"/>
      <c r="M627" s="31"/>
      <c r="N627" s="31"/>
      <c r="O627" s="31"/>
      <c r="P627" s="31"/>
    </row>
    <row r="628" spans="1:16" ht="15.75" thickBot="1" x14ac:dyDescent="0.3">
      <c r="A628" s="31"/>
      <c r="B628" s="31"/>
      <c r="C628" s="31"/>
      <c r="D628" s="31"/>
      <c r="E628" s="31"/>
      <c r="F628" s="31"/>
      <c r="G628" s="31"/>
      <c r="H628" s="31"/>
      <c r="I628" s="31"/>
      <c r="J628" s="31"/>
      <c r="K628" s="31"/>
      <c r="L628" s="31"/>
      <c r="M628" s="31"/>
      <c r="N628" s="31"/>
      <c r="O628" s="31"/>
      <c r="P628" s="31"/>
    </row>
    <row r="629" spans="1:16" ht="15" x14ac:dyDescent="0.25">
      <c r="A629" s="31"/>
      <c r="B629" s="31"/>
      <c r="C629" s="31"/>
      <c r="D629" s="31"/>
      <c r="E629" s="31"/>
      <c r="F629" s="31"/>
      <c r="G629" s="31"/>
      <c r="H629" s="31"/>
      <c r="I629" s="31"/>
      <c r="J629" s="31"/>
      <c r="K629" s="31"/>
      <c r="L629" s="31"/>
      <c r="M629" s="31"/>
      <c r="N629" s="31"/>
      <c r="O629" s="31"/>
      <c r="P629" s="31"/>
    </row>
    <row r="630" spans="1:16" ht="15" x14ac:dyDescent="0.25">
      <c r="A630" s="31"/>
      <c r="B630" s="31"/>
      <c r="C630" s="31"/>
      <c r="D630" s="31"/>
      <c r="E630" s="31"/>
      <c r="F630" s="31"/>
      <c r="G630" s="31"/>
      <c r="H630" s="31"/>
      <c r="I630" s="31"/>
      <c r="J630" s="31"/>
      <c r="K630" s="31"/>
      <c r="L630" s="31"/>
      <c r="M630" s="31"/>
      <c r="N630" s="31"/>
      <c r="O630" s="31"/>
      <c r="P630" s="31"/>
    </row>
    <row r="631" spans="1:16" ht="15" x14ac:dyDescent="0.25">
      <c r="A631" s="31"/>
      <c r="B631" s="31"/>
      <c r="C631" s="31"/>
      <c r="D631" s="31"/>
      <c r="E631" s="31"/>
      <c r="F631" s="31"/>
      <c r="G631" s="31"/>
      <c r="H631" s="31"/>
      <c r="I631" s="31"/>
      <c r="J631" s="31"/>
      <c r="K631" s="31"/>
      <c r="L631" s="31"/>
      <c r="M631" s="31"/>
      <c r="N631" s="31"/>
      <c r="O631" s="31"/>
      <c r="P631" s="31"/>
    </row>
    <row r="632" spans="1:16" ht="15" x14ac:dyDescent="0.25">
      <c r="A632" s="31"/>
      <c r="B632" s="31"/>
      <c r="C632" s="31"/>
      <c r="D632" s="31"/>
      <c r="E632" s="31"/>
      <c r="F632" s="31"/>
      <c r="G632" s="31"/>
      <c r="H632" s="31"/>
      <c r="I632" s="31"/>
      <c r="J632" s="31"/>
      <c r="K632" s="31"/>
      <c r="L632" s="31"/>
      <c r="M632" s="31"/>
      <c r="N632" s="31"/>
      <c r="O632" s="31"/>
      <c r="P632" s="31"/>
    </row>
    <row r="633" spans="1:16" ht="15.75" thickBot="1" x14ac:dyDescent="0.3">
      <c r="A633" s="31"/>
      <c r="B633" s="31"/>
      <c r="C633" s="31"/>
      <c r="D633" s="31"/>
      <c r="E633" s="31"/>
      <c r="F633" s="31"/>
      <c r="G633" s="31"/>
      <c r="H633" s="31"/>
      <c r="I633" s="31"/>
      <c r="J633" s="31"/>
      <c r="K633" s="31"/>
      <c r="L633" s="31"/>
      <c r="M633" s="31"/>
      <c r="N633" s="31"/>
      <c r="O633" s="31"/>
      <c r="P633" s="31"/>
    </row>
    <row r="634" spans="1:16" ht="15.75" thickBot="1" x14ac:dyDescent="0.3">
      <c r="A634" s="31"/>
      <c r="B634" s="31"/>
      <c r="C634" s="31"/>
      <c r="D634" s="31"/>
      <c r="E634" s="31"/>
      <c r="F634" s="31"/>
      <c r="G634" s="31"/>
      <c r="H634" s="31"/>
      <c r="I634" s="31"/>
      <c r="J634" s="31"/>
      <c r="K634" s="31"/>
      <c r="L634" s="31"/>
      <c r="M634" s="31"/>
      <c r="N634" s="31"/>
      <c r="O634" s="31"/>
      <c r="P634" s="31"/>
    </row>
    <row r="635" spans="1:16" ht="15" x14ac:dyDescent="0.25">
      <c r="A635" s="31"/>
      <c r="B635" s="31"/>
      <c r="C635" s="31"/>
      <c r="D635" s="31"/>
      <c r="E635" s="31"/>
      <c r="F635" s="31"/>
      <c r="G635" s="31"/>
      <c r="H635" s="31"/>
      <c r="I635" s="31"/>
      <c r="J635" s="31"/>
      <c r="K635" s="31"/>
      <c r="L635" s="31"/>
      <c r="M635" s="31"/>
      <c r="N635" s="31"/>
      <c r="O635" s="31"/>
      <c r="P635" s="31"/>
    </row>
    <row r="636" spans="1:16" ht="15" x14ac:dyDescent="0.25">
      <c r="A636" s="31"/>
      <c r="B636" s="31"/>
      <c r="C636" s="31"/>
      <c r="D636" s="31"/>
      <c r="E636" s="31"/>
      <c r="F636" s="31"/>
      <c r="G636" s="31"/>
      <c r="H636" s="31"/>
      <c r="I636" s="31"/>
      <c r="J636" s="31"/>
      <c r="K636" s="31"/>
      <c r="L636" s="31"/>
      <c r="M636" s="31"/>
      <c r="N636" s="31"/>
      <c r="O636" s="31"/>
      <c r="P636" s="31"/>
    </row>
    <row r="637" spans="1:16" ht="15" x14ac:dyDescent="0.25">
      <c r="A637" s="31"/>
      <c r="B637" s="31"/>
      <c r="C637" s="31"/>
      <c r="D637" s="31"/>
      <c r="E637" s="31"/>
      <c r="F637" s="31"/>
      <c r="G637" s="31"/>
      <c r="H637" s="31"/>
      <c r="I637" s="31"/>
      <c r="J637" s="31"/>
      <c r="K637" s="31"/>
      <c r="L637" s="31"/>
      <c r="M637" s="31"/>
      <c r="N637" s="31"/>
      <c r="O637" s="31"/>
      <c r="P637" s="31"/>
    </row>
    <row r="638" spans="1:16" ht="15" x14ac:dyDescent="0.25">
      <c r="A638" s="31"/>
      <c r="B638" s="31"/>
      <c r="C638" s="31"/>
      <c r="D638" s="31"/>
      <c r="E638" s="31"/>
      <c r="F638" s="31"/>
      <c r="G638" s="31"/>
      <c r="H638" s="31"/>
      <c r="I638" s="31"/>
      <c r="J638" s="31"/>
      <c r="K638" s="31"/>
      <c r="L638" s="31"/>
      <c r="M638" s="31"/>
      <c r="N638" s="31"/>
      <c r="O638" s="31"/>
      <c r="P638" s="31"/>
    </row>
    <row r="639" spans="1:16" ht="15" x14ac:dyDescent="0.25">
      <c r="A639" s="31"/>
      <c r="B639" s="31"/>
      <c r="C639" s="31"/>
      <c r="D639" s="31"/>
      <c r="E639" s="31"/>
      <c r="F639" s="31"/>
      <c r="G639" s="31"/>
      <c r="H639" s="31"/>
      <c r="I639" s="31"/>
      <c r="J639" s="31"/>
      <c r="K639" s="31"/>
      <c r="L639" s="31"/>
      <c r="M639" s="31"/>
      <c r="N639" s="31"/>
      <c r="O639" s="31"/>
      <c r="P639" s="31"/>
    </row>
    <row r="640" spans="1:16" ht="15" x14ac:dyDescent="0.25">
      <c r="A640" s="31"/>
      <c r="B640" s="31"/>
      <c r="C640" s="31"/>
      <c r="D640" s="31"/>
      <c r="E640" s="31"/>
      <c r="F640" s="31"/>
      <c r="G640" s="31"/>
      <c r="H640" s="31"/>
      <c r="I640" s="31"/>
      <c r="J640" s="31"/>
      <c r="K640" s="31"/>
      <c r="L640" s="31"/>
      <c r="M640" s="31"/>
      <c r="N640" s="31"/>
      <c r="O640" s="31"/>
      <c r="P640" s="31"/>
    </row>
    <row r="641" spans="1:16" ht="15" x14ac:dyDescent="0.25">
      <c r="A641" s="31"/>
      <c r="B641" s="31"/>
      <c r="C641" s="31"/>
      <c r="D641" s="31"/>
      <c r="E641" s="31"/>
      <c r="F641" s="31"/>
      <c r="G641" s="31"/>
      <c r="H641" s="31"/>
      <c r="I641" s="31"/>
      <c r="J641" s="31"/>
      <c r="K641" s="31"/>
      <c r="L641" s="31"/>
      <c r="M641" s="31"/>
      <c r="N641" s="31"/>
      <c r="O641" s="31"/>
      <c r="P641" s="31"/>
    </row>
    <row r="642" spans="1:16" ht="15" x14ac:dyDescent="0.25">
      <c r="A642" s="31"/>
      <c r="B642" s="31"/>
      <c r="C642" s="31"/>
      <c r="D642" s="31"/>
      <c r="E642" s="31"/>
      <c r="F642" s="31"/>
      <c r="G642" s="31"/>
      <c r="H642" s="31"/>
      <c r="I642" s="31"/>
      <c r="J642" s="31"/>
      <c r="K642" s="31"/>
      <c r="L642" s="31"/>
      <c r="M642" s="31"/>
      <c r="N642" s="31"/>
      <c r="O642" s="31"/>
      <c r="P642" s="31"/>
    </row>
    <row r="643" spans="1:16" ht="15" x14ac:dyDescent="0.25">
      <c r="A643" s="31"/>
      <c r="B643" s="31"/>
      <c r="C643" s="31"/>
      <c r="D643" s="31"/>
      <c r="E643" s="31"/>
      <c r="F643" s="31"/>
      <c r="G643" s="31"/>
      <c r="H643" s="31"/>
      <c r="I643" s="31"/>
      <c r="J643" s="31"/>
      <c r="K643" s="31"/>
      <c r="L643" s="31"/>
      <c r="M643" s="31"/>
      <c r="N643" s="31"/>
      <c r="O643" s="31"/>
      <c r="P643" s="31"/>
    </row>
    <row r="644" spans="1:16" ht="15" x14ac:dyDescent="0.25">
      <c r="A644" s="31"/>
      <c r="B644" s="31"/>
      <c r="C644" s="31"/>
      <c r="D644" s="31"/>
      <c r="E644" s="31"/>
      <c r="F644" s="31"/>
      <c r="G644" s="31"/>
      <c r="H644" s="31"/>
      <c r="I644" s="31"/>
      <c r="J644" s="31"/>
      <c r="K644" s="31"/>
      <c r="L644" s="31"/>
      <c r="M644" s="31"/>
      <c r="N644" s="31"/>
      <c r="O644" s="31"/>
      <c r="P644" s="31"/>
    </row>
    <row r="645" spans="1:16" ht="15" x14ac:dyDescent="0.25">
      <c r="A645" s="31"/>
      <c r="B645" s="31"/>
      <c r="C645" s="31"/>
      <c r="D645" s="31"/>
      <c r="E645" s="31"/>
      <c r="F645" s="31"/>
      <c r="G645" s="31"/>
      <c r="H645" s="31"/>
      <c r="I645" s="31"/>
      <c r="J645" s="31"/>
      <c r="K645" s="31"/>
      <c r="L645" s="31"/>
      <c r="M645" s="31"/>
      <c r="N645" s="31"/>
      <c r="O645" s="31"/>
      <c r="P645" s="31"/>
    </row>
    <row r="646" spans="1:16" ht="15" x14ac:dyDescent="0.25">
      <c r="A646" s="31"/>
      <c r="B646" s="31"/>
      <c r="C646" s="31"/>
      <c r="D646" s="31"/>
      <c r="E646" s="31"/>
      <c r="F646" s="31"/>
      <c r="G646" s="31"/>
      <c r="H646" s="31"/>
      <c r="I646" s="31"/>
      <c r="J646" s="31"/>
      <c r="K646" s="31"/>
      <c r="L646" s="31"/>
      <c r="M646" s="31"/>
      <c r="N646" s="31"/>
      <c r="O646" s="31"/>
      <c r="P646" s="31"/>
    </row>
    <row r="647" spans="1:16" ht="15" x14ac:dyDescent="0.25">
      <c r="A647" s="31"/>
      <c r="B647" s="31"/>
      <c r="C647" s="31"/>
      <c r="D647" s="31"/>
      <c r="E647" s="31"/>
      <c r="F647" s="31"/>
      <c r="G647" s="31"/>
      <c r="H647" s="31"/>
      <c r="I647" s="31"/>
      <c r="J647" s="31"/>
      <c r="K647" s="31"/>
      <c r="L647" s="31"/>
      <c r="M647" s="31"/>
      <c r="N647" s="31"/>
      <c r="O647" s="31"/>
      <c r="P647" s="31"/>
    </row>
    <row r="648" spans="1:16" ht="15" x14ac:dyDescent="0.25">
      <c r="A648" s="31"/>
      <c r="B648" s="31"/>
      <c r="C648" s="31"/>
      <c r="D648" s="31"/>
      <c r="E648" s="31"/>
      <c r="F648" s="31"/>
      <c r="G648" s="31"/>
      <c r="H648" s="31"/>
      <c r="I648" s="31"/>
      <c r="J648" s="31"/>
      <c r="K648" s="31"/>
      <c r="L648" s="31"/>
      <c r="M648" s="31"/>
      <c r="N648" s="31"/>
      <c r="O648" s="31"/>
      <c r="P648" s="31"/>
    </row>
    <row r="649" spans="1:16" ht="15" x14ac:dyDescent="0.25">
      <c r="A649" s="31"/>
      <c r="B649" s="31"/>
      <c r="C649" s="31"/>
      <c r="D649" s="31"/>
      <c r="E649" s="31"/>
      <c r="F649" s="31"/>
      <c r="G649" s="31"/>
      <c r="H649" s="31"/>
      <c r="I649" s="31"/>
      <c r="J649" s="31"/>
      <c r="K649" s="31"/>
      <c r="L649" s="31"/>
      <c r="M649" s="31"/>
      <c r="N649" s="31"/>
      <c r="O649" s="31"/>
      <c r="P649" s="31"/>
    </row>
    <row r="650" spans="1:16" ht="15" x14ac:dyDescent="0.25">
      <c r="A650" s="31"/>
      <c r="B650" s="31"/>
      <c r="C650" s="31"/>
      <c r="D650" s="31"/>
      <c r="E650" s="31"/>
      <c r="F650" s="31"/>
      <c r="G650" s="31"/>
      <c r="H650" s="31"/>
      <c r="I650" s="31"/>
      <c r="J650" s="31"/>
      <c r="K650" s="31"/>
      <c r="L650" s="31"/>
      <c r="M650" s="31"/>
      <c r="N650" s="31"/>
      <c r="O650" s="31"/>
      <c r="P650" s="31"/>
    </row>
    <row r="651" spans="1:16" ht="15" x14ac:dyDescent="0.25">
      <c r="A651" s="31"/>
      <c r="B651" s="31"/>
      <c r="C651" s="31"/>
      <c r="D651" s="31"/>
      <c r="E651" s="31"/>
      <c r="F651" s="31"/>
      <c r="G651" s="31"/>
      <c r="H651" s="31"/>
      <c r="I651" s="31"/>
      <c r="J651" s="31"/>
      <c r="K651" s="31"/>
      <c r="L651" s="31"/>
      <c r="M651" s="31"/>
      <c r="N651" s="31"/>
      <c r="O651" s="31"/>
      <c r="P651" s="31"/>
    </row>
    <row r="652" spans="1:16" ht="15" x14ac:dyDescent="0.25">
      <c r="A652" s="31"/>
      <c r="B652" s="31"/>
      <c r="C652" s="31"/>
      <c r="D652" s="31"/>
      <c r="E652" s="31"/>
      <c r="F652" s="31"/>
      <c r="G652" s="31"/>
      <c r="H652" s="31"/>
      <c r="I652" s="31"/>
      <c r="J652" s="31"/>
      <c r="K652" s="31"/>
      <c r="L652" s="31"/>
      <c r="M652" s="31"/>
      <c r="N652" s="31"/>
      <c r="O652" s="31"/>
      <c r="P652" s="31"/>
    </row>
    <row r="653" spans="1:16" ht="15" x14ac:dyDescent="0.25">
      <c r="A653" s="31"/>
      <c r="B653" s="31"/>
      <c r="C653" s="31"/>
      <c r="D653" s="31"/>
      <c r="E653" s="31"/>
      <c r="F653" s="31"/>
      <c r="G653" s="31"/>
      <c r="H653" s="31"/>
      <c r="I653" s="31"/>
      <c r="J653" s="31"/>
      <c r="K653" s="31"/>
      <c r="L653" s="31"/>
      <c r="M653" s="31"/>
      <c r="N653" s="31"/>
      <c r="O653" s="31"/>
      <c r="P653" s="31"/>
    </row>
    <row r="654" spans="1:16" ht="15.75" thickBot="1" x14ac:dyDescent="0.3">
      <c r="A654" s="31"/>
      <c r="B654" s="31"/>
      <c r="C654" s="31"/>
      <c r="D654" s="31"/>
      <c r="E654" s="31"/>
      <c r="F654" s="31"/>
      <c r="G654" s="31"/>
      <c r="H654" s="31"/>
      <c r="I654" s="31"/>
      <c r="J654" s="31"/>
      <c r="K654" s="31"/>
      <c r="L654" s="31"/>
      <c r="M654" s="31"/>
      <c r="N654" s="31"/>
      <c r="O654" s="31"/>
      <c r="P654" s="31"/>
    </row>
    <row r="655" spans="1:16" ht="16.5" thickTop="1" thickBot="1" x14ac:dyDescent="0.3">
      <c r="A655" s="31"/>
      <c r="B655" s="31"/>
      <c r="C655" s="31"/>
      <c r="D655" s="31"/>
      <c r="E655" s="31"/>
      <c r="F655" s="31"/>
      <c r="G655" s="31"/>
      <c r="H655" s="31"/>
      <c r="I655" s="31"/>
      <c r="J655" s="31"/>
      <c r="K655" s="31"/>
      <c r="L655" s="31"/>
      <c r="M655" s="31"/>
      <c r="N655" s="31"/>
      <c r="O655" s="31"/>
      <c r="P655" s="31"/>
    </row>
    <row r="656" spans="1:16" ht="15" x14ac:dyDescent="0.25">
      <c r="A656" s="31"/>
      <c r="B656" s="31"/>
      <c r="C656" s="31"/>
      <c r="D656" s="31"/>
      <c r="E656" s="31"/>
      <c r="F656" s="31"/>
      <c r="G656" s="31"/>
      <c r="H656" s="31"/>
      <c r="I656" s="31"/>
      <c r="J656" s="31"/>
      <c r="K656" s="31"/>
      <c r="L656" s="31"/>
      <c r="M656" s="31"/>
      <c r="N656" s="31"/>
      <c r="O656" s="31"/>
      <c r="P656" s="31"/>
    </row>
    <row r="657" spans="1:16" ht="15" x14ac:dyDescent="0.25">
      <c r="A657" s="31"/>
      <c r="B657" s="31"/>
      <c r="C657" s="31"/>
      <c r="D657" s="31"/>
      <c r="E657" s="31"/>
      <c r="F657" s="31"/>
      <c r="G657" s="31"/>
      <c r="H657" s="31"/>
      <c r="I657" s="31"/>
      <c r="J657" s="31"/>
      <c r="K657" s="31"/>
      <c r="L657" s="31"/>
      <c r="M657" s="31"/>
      <c r="N657" s="31"/>
      <c r="O657" s="31"/>
      <c r="P657" s="31"/>
    </row>
    <row r="658" spans="1:16" ht="15.75" thickBot="1" x14ac:dyDescent="0.3">
      <c r="A658" s="31"/>
      <c r="B658" s="31"/>
      <c r="C658" s="31"/>
      <c r="D658" s="31"/>
      <c r="E658" s="31"/>
      <c r="F658" s="31"/>
      <c r="G658" s="31"/>
      <c r="H658" s="31"/>
      <c r="I658" s="31"/>
      <c r="J658" s="31"/>
      <c r="K658" s="31"/>
      <c r="L658" s="31"/>
      <c r="M658" s="31"/>
      <c r="N658" s="31"/>
      <c r="O658" s="31"/>
      <c r="P658" s="31"/>
    </row>
    <row r="659" spans="1:16" ht="15.75" thickBot="1" x14ac:dyDescent="0.3">
      <c r="A659" s="31"/>
      <c r="B659" s="31"/>
      <c r="C659" s="31"/>
      <c r="D659" s="31"/>
      <c r="E659" s="31"/>
      <c r="F659" s="31"/>
      <c r="G659" s="31"/>
      <c r="H659" s="31"/>
      <c r="I659" s="31"/>
      <c r="J659" s="31"/>
      <c r="K659" s="31"/>
      <c r="L659" s="31"/>
      <c r="M659" s="31"/>
      <c r="N659" s="31"/>
      <c r="O659" s="31"/>
      <c r="P659" s="31"/>
    </row>
    <row r="660" spans="1:16" ht="15" x14ac:dyDescent="0.25">
      <c r="A660" s="31"/>
      <c r="B660" s="31"/>
      <c r="C660" s="31"/>
      <c r="D660" s="31"/>
      <c r="E660" s="31"/>
      <c r="F660" s="31"/>
      <c r="G660" s="31"/>
      <c r="H660" s="31"/>
      <c r="I660" s="31"/>
      <c r="J660" s="31"/>
      <c r="K660" s="31"/>
      <c r="L660" s="31"/>
      <c r="M660" s="31"/>
      <c r="N660" s="31"/>
      <c r="O660" s="31"/>
      <c r="P660" s="31"/>
    </row>
    <row r="661" spans="1:16" ht="15" x14ac:dyDescent="0.25">
      <c r="A661" s="31"/>
      <c r="B661" s="31"/>
      <c r="C661" s="31"/>
      <c r="D661" s="31"/>
      <c r="E661" s="31"/>
      <c r="F661" s="31"/>
      <c r="G661" s="31"/>
      <c r="H661" s="31"/>
      <c r="I661" s="31"/>
      <c r="J661" s="31"/>
      <c r="K661" s="31"/>
      <c r="L661" s="31"/>
      <c r="M661" s="31"/>
      <c r="N661" s="31"/>
      <c r="O661" s="31"/>
      <c r="P661" s="31"/>
    </row>
    <row r="662" spans="1:16" ht="15" x14ac:dyDescent="0.25">
      <c r="A662" s="31"/>
      <c r="B662" s="31"/>
      <c r="C662" s="31"/>
      <c r="D662" s="31"/>
      <c r="E662" s="31"/>
      <c r="F662" s="31"/>
      <c r="G662" s="31"/>
      <c r="H662" s="31"/>
      <c r="I662" s="31"/>
      <c r="J662" s="31"/>
      <c r="K662" s="31"/>
      <c r="L662" s="31"/>
      <c r="M662" s="31"/>
      <c r="N662" s="31"/>
      <c r="O662" s="31"/>
      <c r="P662" s="31"/>
    </row>
    <row r="663" spans="1:16" ht="15" x14ac:dyDescent="0.25">
      <c r="A663" s="31"/>
      <c r="B663" s="31"/>
      <c r="C663" s="31"/>
      <c r="D663" s="31"/>
      <c r="E663" s="31"/>
      <c r="F663" s="31"/>
      <c r="G663" s="31"/>
      <c r="H663" s="31"/>
      <c r="I663" s="31"/>
      <c r="J663" s="31"/>
      <c r="K663" s="31"/>
      <c r="L663" s="31"/>
      <c r="M663" s="31"/>
      <c r="N663" s="31"/>
      <c r="O663" s="31"/>
      <c r="P663" s="31"/>
    </row>
    <row r="664" spans="1:16" ht="15.75" thickBot="1" x14ac:dyDescent="0.3">
      <c r="A664" s="31"/>
      <c r="B664" s="31"/>
      <c r="C664" s="31"/>
      <c r="D664" s="31"/>
      <c r="E664" s="31"/>
      <c r="F664" s="31"/>
      <c r="G664" s="31"/>
      <c r="H664" s="31"/>
      <c r="I664" s="31"/>
      <c r="J664" s="31"/>
      <c r="K664" s="31"/>
      <c r="L664" s="31"/>
      <c r="M664" s="31"/>
      <c r="N664" s="31"/>
      <c r="O664" s="31"/>
      <c r="P664" s="31"/>
    </row>
    <row r="665" spans="1:16" ht="15.75" thickBot="1" x14ac:dyDescent="0.3">
      <c r="A665" s="31"/>
      <c r="B665" s="31"/>
      <c r="C665" s="31"/>
      <c r="D665" s="31"/>
      <c r="E665" s="31"/>
      <c r="F665" s="31"/>
      <c r="G665" s="31"/>
      <c r="H665" s="31"/>
      <c r="I665" s="31"/>
      <c r="J665" s="31"/>
      <c r="K665" s="31"/>
      <c r="L665" s="31"/>
      <c r="M665" s="31"/>
      <c r="N665" s="31"/>
      <c r="O665" s="31"/>
      <c r="P665" s="31"/>
    </row>
    <row r="666" spans="1:16" ht="15" x14ac:dyDescent="0.25">
      <c r="A666" s="31"/>
      <c r="B666" s="31"/>
      <c r="C666" s="31"/>
      <c r="D666" s="31"/>
      <c r="E666" s="31"/>
      <c r="F666" s="31"/>
      <c r="G666" s="31"/>
      <c r="H666" s="31"/>
      <c r="I666" s="31"/>
      <c r="J666" s="31"/>
      <c r="K666" s="31"/>
      <c r="L666" s="31"/>
      <c r="M666" s="31"/>
      <c r="N666" s="31"/>
      <c r="O666" s="31"/>
      <c r="P666" s="31"/>
    </row>
    <row r="667" spans="1:16" ht="15" x14ac:dyDescent="0.25">
      <c r="A667" s="31"/>
      <c r="B667" s="31"/>
      <c r="C667" s="31"/>
      <c r="D667" s="31"/>
      <c r="E667" s="31"/>
      <c r="F667" s="31"/>
      <c r="G667" s="31"/>
      <c r="H667" s="31"/>
      <c r="I667" s="31"/>
      <c r="J667" s="31"/>
      <c r="K667" s="31"/>
      <c r="L667" s="31"/>
      <c r="M667" s="31"/>
      <c r="N667" s="31"/>
      <c r="O667" s="31"/>
      <c r="P667" s="31"/>
    </row>
    <row r="668" spans="1:16" ht="15" x14ac:dyDescent="0.25">
      <c r="A668" s="31"/>
      <c r="B668" s="31"/>
      <c r="C668" s="31"/>
      <c r="D668" s="31"/>
      <c r="E668" s="31"/>
      <c r="F668" s="31"/>
      <c r="G668" s="31"/>
      <c r="H668" s="31"/>
      <c r="I668" s="31"/>
      <c r="J668" s="31"/>
      <c r="K668" s="31"/>
      <c r="L668" s="31"/>
      <c r="M668" s="31"/>
      <c r="N668" s="31"/>
      <c r="O668" s="31"/>
      <c r="P668" s="31"/>
    </row>
    <row r="669" spans="1:16" ht="15" x14ac:dyDescent="0.25">
      <c r="A669" s="31"/>
      <c r="B669" s="31"/>
      <c r="C669" s="31"/>
      <c r="D669" s="31"/>
      <c r="E669" s="31"/>
      <c r="F669" s="31"/>
      <c r="G669" s="31"/>
      <c r="H669" s="31"/>
      <c r="I669" s="31"/>
      <c r="J669" s="31"/>
      <c r="K669" s="31"/>
      <c r="L669" s="31"/>
      <c r="M669" s="31"/>
      <c r="N669" s="31"/>
      <c r="O669" s="31"/>
      <c r="P669" s="31"/>
    </row>
    <row r="670" spans="1:16" ht="15" x14ac:dyDescent="0.25">
      <c r="A670" s="31"/>
      <c r="B670" s="31"/>
      <c r="C670" s="31"/>
      <c r="D670" s="31"/>
      <c r="E670" s="31"/>
      <c r="F670" s="31"/>
      <c r="G670" s="31"/>
      <c r="H670" s="31"/>
      <c r="I670" s="31"/>
      <c r="J670" s="31"/>
      <c r="K670" s="31"/>
      <c r="L670" s="31"/>
      <c r="M670" s="31"/>
      <c r="N670" s="31"/>
      <c r="O670" s="31"/>
      <c r="P670" s="31"/>
    </row>
    <row r="671" spans="1:16" ht="15" x14ac:dyDescent="0.25">
      <c r="A671" s="31"/>
      <c r="B671" s="31"/>
      <c r="C671" s="31"/>
      <c r="D671" s="31"/>
      <c r="E671" s="31"/>
      <c r="F671" s="31"/>
      <c r="G671" s="31"/>
      <c r="H671" s="31"/>
      <c r="I671" s="31"/>
      <c r="J671" s="31"/>
      <c r="K671" s="31"/>
      <c r="L671" s="31"/>
      <c r="M671" s="31"/>
      <c r="N671" s="31"/>
      <c r="O671" s="31"/>
      <c r="P671" s="31"/>
    </row>
    <row r="672" spans="1:16" ht="15" x14ac:dyDescent="0.25">
      <c r="A672" s="31"/>
      <c r="B672" s="31"/>
      <c r="C672" s="31"/>
      <c r="D672" s="31"/>
      <c r="E672" s="31"/>
      <c r="F672" s="31"/>
      <c r="G672" s="31"/>
      <c r="H672" s="31"/>
      <c r="I672" s="31"/>
      <c r="J672" s="31"/>
      <c r="K672" s="31"/>
      <c r="L672" s="31"/>
      <c r="M672" s="31"/>
      <c r="N672" s="31"/>
      <c r="O672" s="31"/>
      <c r="P672" s="31"/>
    </row>
    <row r="673" spans="1:16" ht="15" x14ac:dyDescent="0.25">
      <c r="A673" s="31"/>
      <c r="B673" s="31"/>
      <c r="C673" s="31"/>
      <c r="D673" s="31"/>
      <c r="E673" s="31"/>
      <c r="F673" s="31"/>
      <c r="G673" s="31"/>
      <c r="H673" s="31"/>
      <c r="I673" s="31"/>
      <c r="J673" s="31"/>
      <c r="K673" s="31"/>
      <c r="L673" s="31"/>
      <c r="M673" s="31"/>
      <c r="N673" s="31"/>
      <c r="O673" s="31"/>
      <c r="P673" s="31"/>
    </row>
    <row r="674" spans="1:16" ht="15" x14ac:dyDescent="0.25">
      <c r="A674" s="31"/>
      <c r="B674" s="31"/>
      <c r="C674" s="31"/>
      <c r="D674" s="31"/>
      <c r="E674" s="31"/>
      <c r="F674" s="31"/>
      <c r="G674" s="31"/>
      <c r="H674" s="31"/>
      <c r="I674" s="31"/>
      <c r="J674" s="31"/>
      <c r="K674" s="31"/>
      <c r="L674" s="31"/>
      <c r="M674" s="31"/>
      <c r="N674" s="31"/>
      <c r="O674" s="31"/>
      <c r="P674" s="31"/>
    </row>
    <row r="675" spans="1:16" ht="15" x14ac:dyDescent="0.25">
      <c r="A675" s="31"/>
      <c r="B675" s="31"/>
      <c r="C675" s="31"/>
      <c r="D675" s="31"/>
      <c r="E675" s="31"/>
      <c r="F675" s="31"/>
      <c r="G675" s="31"/>
      <c r="H675" s="31"/>
      <c r="I675" s="31"/>
      <c r="J675" s="31"/>
      <c r="K675" s="31"/>
      <c r="L675" s="31"/>
      <c r="M675" s="31"/>
      <c r="N675" s="31"/>
      <c r="O675" s="31"/>
      <c r="P675" s="31"/>
    </row>
    <row r="676" spans="1:16" ht="15" x14ac:dyDescent="0.25">
      <c r="A676" s="31"/>
      <c r="B676" s="31"/>
      <c r="C676" s="31"/>
      <c r="D676" s="31"/>
      <c r="E676" s="31"/>
      <c r="F676" s="31"/>
      <c r="G676" s="31"/>
      <c r="H676" s="31"/>
      <c r="I676" s="31"/>
      <c r="J676" s="31"/>
      <c r="K676" s="31"/>
      <c r="L676" s="31"/>
      <c r="M676" s="31"/>
      <c r="N676" s="31"/>
      <c r="O676" s="31"/>
      <c r="P676" s="31"/>
    </row>
    <row r="677" spans="1:16" ht="15" x14ac:dyDescent="0.25">
      <c r="A677" s="31"/>
      <c r="B677" s="31"/>
      <c r="C677" s="31"/>
      <c r="D677" s="31"/>
      <c r="E677" s="31"/>
      <c r="F677" s="31"/>
      <c r="G677" s="31"/>
      <c r="H677" s="31"/>
      <c r="I677" s="31"/>
      <c r="J677" s="31"/>
      <c r="K677" s="31"/>
      <c r="L677" s="31"/>
      <c r="M677" s="31"/>
      <c r="N677" s="31"/>
      <c r="O677" s="31"/>
      <c r="P677" s="31"/>
    </row>
    <row r="678" spans="1:16" ht="15" x14ac:dyDescent="0.25">
      <c r="A678" s="31"/>
      <c r="B678" s="31"/>
      <c r="C678" s="31"/>
      <c r="D678" s="31"/>
      <c r="E678" s="31"/>
      <c r="F678" s="31"/>
      <c r="G678" s="31"/>
      <c r="H678" s="31"/>
      <c r="I678" s="31"/>
      <c r="J678" s="31"/>
      <c r="K678" s="31"/>
      <c r="L678" s="31"/>
      <c r="M678" s="31"/>
      <c r="N678" s="31"/>
      <c r="O678" s="31"/>
      <c r="P678" s="31"/>
    </row>
    <row r="679" spans="1:16" ht="15" x14ac:dyDescent="0.25">
      <c r="A679" s="31"/>
      <c r="B679" s="31"/>
      <c r="C679" s="31"/>
      <c r="D679" s="31"/>
      <c r="E679" s="31"/>
      <c r="F679" s="31"/>
      <c r="G679" s="31"/>
      <c r="H679" s="31"/>
      <c r="I679" s="31"/>
      <c r="J679" s="31"/>
      <c r="K679" s="31"/>
      <c r="L679" s="31"/>
      <c r="M679" s="31"/>
      <c r="N679" s="31"/>
      <c r="O679" s="31"/>
      <c r="P679" s="31"/>
    </row>
    <row r="680" spans="1:16" ht="15" x14ac:dyDescent="0.25">
      <c r="A680" s="31"/>
      <c r="B680" s="31"/>
      <c r="C680" s="31"/>
      <c r="D680" s="31"/>
      <c r="E680" s="31"/>
      <c r="F680" s="31"/>
      <c r="G680" s="31"/>
      <c r="H680" s="31"/>
      <c r="I680" s="31"/>
      <c r="J680" s="31"/>
      <c r="K680" s="31"/>
      <c r="L680" s="31"/>
      <c r="M680" s="31"/>
      <c r="N680" s="31"/>
      <c r="O680" s="31"/>
      <c r="P680" s="31"/>
    </row>
    <row r="681" spans="1:16" ht="15" x14ac:dyDescent="0.25">
      <c r="A681" s="31"/>
      <c r="B681" s="31"/>
      <c r="C681" s="31"/>
      <c r="D681" s="31"/>
      <c r="E681" s="31"/>
      <c r="F681" s="31"/>
      <c r="G681" s="31"/>
      <c r="H681" s="31"/>
      <c r="I681" s="31"/>
      <c r="J681" s="31"/>
      <c r="K681" s="31"/>
      <c r="L681" s="31"/>
      <c r="M681" s="31"/>
      <c r="N681" s="31"/>
      <c r="O681" s="31"/>
      <c r="P681" s="31"/>
    </row>
    <row r="682" spans="1:16" ht="15" x14ac:dyDescent="0.25">
      <c r="A682" s="31"/>
      <c r="B682" s="31"/>
      <c r="C682" s="31"/>
      <c r="D682" s="31"/>
      <c r="E682" s="31"/>
      <c r="F682" s="31"/>
      <c r="G682" s="31"/>
      <c r="H682" s="31"/>
      <c r="I682" s="31"/>
      <c r="J682" s="31"/>
      <c r="K682" s="31"/>
      <c r="L682" s="31"/>
      <c r="M682" s="31"/>
      <c r="N682" s="31"/>
      <c r="O682" s="31"/>
      <c r="P682" s="31"/>
    </row>
    <row r="683" spans="1:16" ht="15" x14ac:dyDescent="0.25">
      <c r="A683" s="31"/>
      <c r="B683" s="31"/>
      <c r="C683" s="31"/>
      <c r="D683" s="31"/>
      <c r="E683" s="31"/>
      <c r="F683" s="31"/>
      <c r="G683" s="31"/>
      <c r="H683" s="31"/>
      <c r="I683" s="31"/>
      <c r="J683" s="31"/>
      <c r="K683" s="31"/>
      <c r="L683" s="31"/>
      <c r="M683" s="31"/>
      <c r="N683" s="31"/>
      <c r="O683" s="31"/>
      <c r="P683" s="31"/>
    </row>
    <row r="684" spans="1:16" ht="15" x14ac:dyDescent="0.25">
      <c r="A684" s="31"/>
      <c r="B684" s="31"/>
      <c r="C684" s="31"/>
      <c r="D684" s="31"/>
      <c r="E684" s="31"/>
      <c r="F684" s="31"/>
      <c r="G684" s="31"/>
      <c r="H684" s="31"/>
      <c r="I684" s="31"/>
      <c r="J684" s="31"/>
      <c r="K684" s="31"/>
      <c r="L684" s="31"/>
      <c r="M684" s="31"/>
      <c r="N684" s="31"/>
      <c r="O684" s="31"/>
      <c r="P684" s="31"/>
    </row>
    <row r="685" spans="1:16" ht="15.75" thickBot="1" x14ac:dyDescent="0.3">
      <c r="A685" s="31"/>
      <c r="B685" s="31"/>
      <c r="C685" s="31"/>
      <c r="D685" s="31"/>
      <c r="E685" s="31"/>
      <c r="F685" s="31"/>
      <c r="G685" s="31"/>
      <c r="H685" s="31"/>
      <c r="I685" s="31"/>
      <c r="J685" s="31"/>
      <c r="K685" s="31"/>
      <c r="L685" s="31"/>
      <c r="M685" s="31"/>
      <c r="N685" s="31"/>
      <c r="O685" s="31"/>
      <c r="P685" s="31"/>
    </row>
    <row r="686" spans="1:16" ht="16.5" thickTop="1" thickBot="1" x14ac:dyDescent="0.3">
      <c r="A686" s="31"/>
      <c r="B686" s="31"/>
      <c r="C686" s="31"/>
      <c r="D686" s="31"/>
      <c r="E686" s="31"/>
      <c r="F686" s="31"/>
      <c r="G686" s="31"/>
      <c r="H686" s="31"/>
      <c r="I686" s="31"/>
      <c r="J686" s="31"/>
      <c r="K686" s="31"/>
      <c r="L686" s="31"/>
      <c r="M686" s="31"/>
      <c r="N686" s="31"/>
      <c r="O686" s="31"/>
      <c r="P686" s="31"/>
    </row>
    <row r="687" spans="1:16" ht="15" x14ac:dyDescent="0.25">
      <c r="A687" s="31"/>
      <c r="B687" s="31"/>
      <c r="C687" s="31"/>
      <c r="D687" s="31"/>
      <c r="E687" s="31"/>
      <c r="F687" s="31"/>
      <c r="G687" s="31"/>
      <c r="H687" s="31"/>
      <c r="I687" s="31"/>
      <c r="J687" s="31"/>
      <c r="K687" s="31"/>
      <c r="L687" s="31"/>
      <c r="M687" s="31"/>
      <c r="N687" s="31"/>
      <c r="O687" s="31"/>
      <c r="P687" s="31"/>
    </row>
    <row r="688" spans="1:16" ht="15" x14ac:dyDescent="0.25">
      <c r="A688" s="31"/>
      <c r="B688" s="31"/>
      <c r="C688" s="31"/>
      <c r="D688" s="31"/>
      <c r="E688" s="31"/>
      <c r="F688" s="31"/>
      <c r="G688" s="31"/>
      <c r="H688" s="31"/>
      <c r="I688" s="31"/>
      <c r="J688" s="31"/>
      <c r="K688" s="31"/>
      <c r="L688" s="31"/>
      <c r="M688" s="31"/>
      <c r="N688" s="31"/>
      <c r="O688" s="31"/>
      <c r="P688" s="31"/>
    </row>
    <row r="689" spans="1:16" ht="15.75" thickBot="1" x14ac:dyDescent="0.3">
      <c r="A689" s="31"/>
      <c r="B689" s="31"/>
      <c r="C689" s="31"/>
      <c r="D689" s="31"/>
      <c r="E689" s="31"/>
      <c r="F689" s="31"/>
      <c r="G689" s="31"/>
      <c r="H689" s="31"/>
      <c r="I689" s="31"/>
      <c r="J689" s="31"/>
      <c r="K689" s="31"/>
      <c r="L689" s="31"/>
      <c r="M689" s="31"/>
      <c r="N689" s="31"/>
      <c r="O689" s="31"/>
      <c r="P689" s="31"/>
    </row>
    <row r="690" spans="1:16" ht="15.75" thickBot="1" x14ac:dyDescent="0.3">
      <c r="A690" s="31"/>
      <c r="B690" s="31"/>
      <c r="C690" s="31"/>
      <c r="D690" s="31"/>
      <c r="E690" s="31"/>
      <c r="F690" s="31"/>
      <c r="G690" s="31"/>
      <c r="H690" s="31"/>
      <c r="I690" s="31"/>
      <c r="J690" s="31"/>
      <c r="K690" s="31"/>
      <c r="L690" s="31"/>
      <c r="M690" s="31"/>
      <c r="N690" s="31"/>
      <c r="O690" s="31"/>
      <c r="P690" s="31"/>
    </row>
    <row r="691" spans="1:16" ht="15" x14ac:dyDescent="0.25">
      <c r="A691" s="31"/>
      <c r="B691" s="31"/>
      <c r="C691" s="31"/>
      <c r="D691" s="31"/>
      <c r="E691" s="31"/>
      <c r="F691" s="31"/>
      <c r="G691" s="31"/>
      <c r="H691" s="31"/>
      <c r="I691" s="31"/>
      <c r="J691" s="31"/>
      <c r="K691" s="31"/>
      <c r="L691" s="31"/>
      <c r="M691" s="31"/>
      <c r="N691" s="31"/>
      <c r="O691" s="31"/>
      <c r="P691" s="31"/>
    </row>
    <row r="692" spans="1:16" ht="15" x14ac:dyDescent="0.25">
      <c r="A692" s="31"/>
      <c r="B692" s="31"/>
      <c r="C692" s="31"/>
      <c r="D692" s="31"/>
      <c r="E692" s="31"/>
      <c r="F692" s="31"/>
      <c r="G692" s="31"/>
      <c r="H692" s="31"/>
      <c r="I692" s="31"/>
      <c r="J692" s="31"/>
      <c r="K692" s="31"/>
      <c r="L692" s="31"/>
      <c r="M692" s="31"/>
      <c r="N692" s="31"/>
      <c r="O692" s="31"/>
      <c r="P692" s="31"/>
    </row>
    <row r="693" spans="1:16" ht="15" x14ac:dyDescent="0.25">
      <c r="A693" s="31"/>
      <c r="B693" s="31"/>
      <c r="C693" s="31"/>
      <c r="D693" s="31"/>
      <c r="E693" s="31"/>
      <c r="F693" s="31"/>
      <c r="G693" s="31"/>
      <c r="H693" s="31"/>
      <c r="I693" s="31"/>
      <c r="J693" s="31"/>
      <c r="K693" s="31"/>
      <c r="L693" s="31"/>
      <c r="M693" s="31"/>
      <c r="N693" s="31"/>
      <c r="O693" s="31"/>
      <c r="P693" s="31"/>
    </row>
    <row r="694" spans="1:16" ht="15" x14ac:dyDescent="0.25">
      <c r="A694" s="31"/>
      <c r="B694" s="31"/>
      <c r="C694" s="31"/>
      <c r="D694" s="31"/>
      <c r="E694" s="31"/>
      <c r="F694" s="31"/>
      <c r="G694" s="31"/>
      <c r="H694" s="31"/>
      <c r="I694" s="31"/>
      <c r="J694" s="31"/>
      <c r="K694" s="31"/>
      <c r="L694" s="31"/>
      <c r="M694" s="31"/>
      <c r="N694" s="31"/>
      <c r="O694" s="31"/>
      <c r="P694" s="31"/>
    </row>
    <row r="695" spans="1:16" ht="15.75" thickBot="1" x14ac:dyDescent="0.3">
      <c r="A695" s="31"/>
      <c r="B695" s="31"/>
      <c r="C695" s="31"/>
      <c r="D695" s="31"/>
      <c r="E695" s="31"/>
      <c r="F695" s="31"/>
      <c r="G695" s="31"/>
      <c r="H695" s="31"/>
      <c r="I695" s="31"/>
      <c r="J695" s="31"/>
      <c r="K695" s="31"/>
      <c r="L695" s="31"/>
      <c r="M695" s="31"/>
      <c r="N695" s="31"/>
      <c r="O695" s="31"/>
      <c r="P695" s="31"/>
    </row>
    <row r="696" spans="1:16" ht="15.75" thickBot="1" x14ac:dyDescent="0.3">
      <c r="A696" s="31"/>
      <c r="B696" s="31"/>
      <c r="C696" s="31"/>
      <c r="D696" s="31"/>
      <c r="E696" s="31"/>
      <c r="F696" s="31"/>
      <c r="G696" s="31"/>
      <c r="H696" s="31"/>
      <c r="I696" s="31"/>
      <c r="J696" s="31"/>
      <c r="K696" s="31"/>
      <c r="L696" s="31"/>
      <c r="M696" s="31"/>
      <c r="N696" s="31"/>
      <c r="O696" s="31"/>
      <c r="P696" s="31"/>
    </row>
    <row r="697" spans="1:16" ht="15" x14ac:dyDescent="0.25">
      <c r="A697" s="31"/>
      <c r="B697" s="31"/>
      <c r="C697" s="31"/>
      <c r="D697" s="31"/>
      <c r="E697" s="31"/>
      <c r="F697" s="31"/>
      <c r="G697" s="31"/>
      <c r="H697" s="31"/>
      <c r="I697" s="31"/>
      <c r="J697" s="31"/>
      <c r="K697" s="31"/>
      <c r="L697" s="31"/>
      <c r="M697" s="31"/>
      <c r="N697" s="31"/>
      <c r="O697" s="31"/>
      <c r="P697" s="31"/>
    </row>
    <row r="698" spans="1:16" ht="15" x14ac:dyDescent="0.25">
      <c r="A698" s="31"/>
      <c r="B698" s="31"/>
      <c r="C698" s="31"/>
      <c r="D698" s="31"/>
      <c r="E698" s="31"/>
      <c r="F698" s="31"/>
      <c r="G698" s="31"/>
      <c r="H698" s="31"/>
      <c r="I698" s="31"/>
      <c r="J698" s="31"/>
      <c r="K698" s="31"/>
      <c r="L698" s="31"/>
      <c r="M698" s="31"/>
      <c r="N698" s="31"/>
      <c r="O698" s="31"/>
      <c r="P698" s="31"/>
    </row>
    <row r="699" spans="1:16" ht="15" x14ac:dyDescent="0.25">
      <c r="A699" s="31"/>
      <c r="B699" s="31"/>
      <c r="C699" s="31"/>
      <c r="D699" s="31"/>
      <c r="E699" s="31"/>
      <c r="F699" s="31"/>
      <c r="G699" s="31"/>
      <c r="H699" s="31"/>
      <c r="I699" s="31"/>
      <c r="J699" s="31"/>
      <c r="K699" s="31"/>
      <c r="L699" s="31"/>
      <c r="M699" s="31"/>
      <c r="N699" s="31"/>
      <c r="O699" s="31"/>
      <c r="P699" s="31"/>
    </row>
    <row r="700" spans="1:16" ht="15" x14ac:dyDescent="0.25">
      <c r="A700" s="31"/>
      <c r="B700" s="31"/>
      <c r="C700" s="31"/>
      <c r="D700" s="31"/>
      <c r="E700" s="31"/>
      <c r="F700" s="31"/>
      <c r="G700" s="31"/>
      <c r="H700" s="31"/>
      <c r="I700" s="31"/>
      <c r="J700" s="31"/>
      <c r="K700" s="31"/>
      <c r="L700" s="31"/>
      <c r="M700" s="31"/>
      <c r="N700" s="31"/>
      <c r="O700" s="31"/>
      <c r="P700" s="31"/>
    </row>
    <row r="701" spans="1:16" ht="15" x14ac:dyDescent="0.25">
      <c r="A701" s="31"/>
      <c r="B701" s="31"/>
      <c r="C701" s="31"/>
      <c r="D701" s="31"/>
      <c r="E701" s="31"/>
      <c r="F701" s="31"/>
      <c r="G701" s="31"/>
      <c r="H701" s="31"/>
      <c r="I701" s="31"/>
      <c r="J701" s="31"/>
      <c r="K701" s="31"/>
      <c r="L701" s="31"/>
      <c r="M701" s="31"/>
      <c r="N701" s="31"/>
      <c r="O701" s="31"/>
      <c r="P701" s="31"/>
    </row>
    <row r="702" spans="1:16" ht="15" x14ac:dyDescent="0.25">
      <c r="A702" s="31"/>
      <c r="B702" s="31"/>
      <c r="C702" s="31"/>
      <c r="D702" s="31"/>
      <c r="E702" s="31"/>
      <c r="F702" s="31"/>
      <c r="G702" s="31"/>
      <c r="H702" s="31"/>
      <c r="I702" s="31"/>
      <c r="J702" s="31"/>
      <c r="K702" s="31"/>
      <c r="L702" s="31"/>
      <c r="M702" s="31"/>
      <c r="N702" s="31"/>
      <c r="O702" s="31"/>
      <c r="P702" s="31"/>
    </row>
    <row r="703" spans="1:16" ht="15" x14ac:dyDescent="0.25">
      <c r="A703" s="31"/>
      <c r="B703" s="31"/>
      <c r="C703" s="31"/>
      <c r="D703" s="31"/>
      <c r="E703" s="31"/>
      <c r="F703" s="31"/>
      <c r="G703" s="31"/>
      <c r="H703" s="31"/>
      <c r="I703" s="31"/>
      <c r="J703" s="31"/>
      <c r="K703" s="31"/>
      <c r="L703" s="31"/>
      <c r="M703" s="31"/>
      <c r="N703" s="31"/>
      <c r="O703" s="31"/>
      <c r="P703" s="31"/>
    </row>
    <row r="704" spans="1:16" ht="15" x14ac:dyDescent="0.25">
      <c r="A704" s="31"/>
      <c r="B704" s="31"/>
      <c r="C704" s="31"/>
      <c r="D704" s="31"/>
      <c r="E704" s="31"/>
      <c r="F704" s="31"/>
      <c r="G704" s="31"/>
      <c r="H704" s="31"/>
      <c r="I704" s="31"/>
      <c r="J704" s="31"/>
      <c r="K704" s="31"/>
      <c r="L704" s="31"/>
      <c r="M704" s="31"/>
      <c r="N704" s="31"/>
      <c r="O704" s="31"/>
      <c r="P704" s="31"/>
    </row>
    <row r="705" spans="1:16" ht="15" x14ac:dyDescent="0.25">
      <c r="A705" s="31"/>
      <c r="B705" s="31"/>
      <c r="C705" s="31"/>
      <c r="D705" s="31"/>
      <c r="E705" s="31"/>
      <c r="F705" s="31"/>
      <c r="G705" s="31"/>
      <c r="H705" s="31"/>
      <c r="I705" s="31"/>
      <c r="J705" s="31"/>
      <c r="K705" s="31"/>
      <c r="L705" s="31"/>
      <c r="M705" s="31"/>
      <c r="N705" s="31"/>
      <c r="O705" s="31"/>
      <c r="P705" s="31"/>
    </row>
    <row r="706" spans="1:16" ht="15" x14ac:dyDescent="0.25">
      <c r="A706" s="31"/>
      <c r="B706" s="31"/>
      <c r="C706" s="31"/>
      <c r="D706" s="31"/>
      <c r="E706" s="31"/>
      <c r="F706" s="31"/>
      <c r="G706" s="31"/>
      <c r="H706" s="31"/>
      <c r="I706" s="31"/>
      <c r="J706" s="31"/>
      <c r="K706" s="31"/>
      <c r="L706" s="31"/>
      <c r="M706" s="31"/>
      <c r="N706" s="31"/>
      <c r="O706" s="31"/>
      <c r="P706" s="31"/>
    </row>
    <row r="707" spans="1:16" ht="15" x14ac:dyDescent="0.25">
      <c r="A707" s="31"/>
      <c r="B707" s="31"/>
      <c r="C707" s="31"/>
      <c r="D707" s="31"/>
      <c r="E707" s="31"/>
      <c r="F707" s="31"/>
      <c r="G707" s="31"/>
      <c r="H707" s="31"/>
      <c r="I707" s="31"/>
      <c r="J707" s="31"/>
      <c r="K707" s="31"/>
      <c r="L707" s="31"/>
      <c r="M707" s="31"/>
      <c r="N707" s="31"/>
      <c r="O707" s="31"/>
      <c r="P707" s="31"/>
    </row>
    <row r="708" spans="1:16" ht="15" x14ac:dyDescent="0.25">
      <c r="A708" s="31"/>
      <c r="B708" s="31"/>
      <c r="C708" s="31"/>
      <c r="D708" s="31"/>
      <c r="E708" s="31"/>
      <c r="F708" s="31"/>
      <c r="G708" s="31"/>
      <c r="H708" s="31"/>
      <c r="I708" s="31"/>
      <c r="J708" s="31"/>
      <c r="K708" s="31"/>
      <c r="L708" s="31"/>
      <c r="M708" s="31"/>
      <c r="N708" s="31"/>
      <c r="O708" s="31"/>
      <c r="P708" s="31"/>
    </row>
    <row r="709" spans="1:16" ht="15" x14ac:dyDescent="0.25">
      <c r="A709" s="31"/>
      <c r="B709" s="31"/>
      <c r="C709" s="31"/>
      <c r="D709" s="31"/>
      <c r="E709" s="31"/>
      <c r="F709" s="31"/>
      <c r="G709" s="31"/>
      <c r="H709" s="31"/>
      <c r="I709" s="31"/>
      <c r="J709" s="31"/>
      <c r="K709" s="31"/>
      <c r="L709" s="31"/>
      <c r="M709" s="31"/>
      <c r="N709" s="31"/>
      <c r="O709" s="31"/>
      <c r="P709" s="31"/>
    </row>
    <row r="710" spans="1:16" ht="15" x14ac:dyDescent="0.25">
      <c r="A710" s="31"/>
      <c r="B710" s="31"/>
      <c r="C710" s="31"/>
      <c r="D710" s="31"/>
      <c r="E710" s="31"/>
      <c r="F710" s="31"/>
      <c r="G710" s="31"/>
      <c r="H710" s="31"/>
      <c r="I710" s="31"/>
      <c r="J710" s="31"/>
      <c r="K710" s="31"/>
      <c r="L710" s="31"/>
      <c r="M710" s="31"/>
      <c r="N710" s="31"/>
      <c r="O710" s="31"/>
      <c r="P710" s="31"/>
    </row>
    <row r="711" spans="1:16" ht="15" x14ac:dyDescent="0.25">
      <c r="A711" s="31"/>
      <c r="B711" s="31"/>
      <c r="C711" s="31"/>
      <c r="D711" s="31"/>
      <c r="E711" s="31"/>
      <c r="F711" s="31"/>
      <c r="G711" s="31"/>
      <c r="H711" s="31"/>
      <c r="I711" s="31"/>
      <c r="J711" s="31"/>
      <c r="K711" s="31"/>
      <c r="L711" s="31"/>
      <c r="M711" s="31"/>
      <c r="N711" s="31"/>
      <c r="O711" s="31"/>
      <c r="P711" s="31"/>
    </row>
    <row r="712" spans="1:16" ht="15" x14ac:dyDescent="0.25">
      <c r="A712" s="31"/>
      <c r="B712" s="31"/>
      <c r="C712" s="31"/>
      <c r="D712" s="31"/>
      <c r="E712" s="31"/>
      <c r="F712" s="31"/>
      <c r="G712" s="31"/>
      <c r="H712" s="31"/>
      <c r="I712" s="31"/>
      <c r="J712" s="31"/>
      <c r="K712" s="31"/>
      <c r="L712" s="31"/>
      <c r="M712" s="31"/>
      <c r="N712" s="31"/>
      <c r="O712" s="31"/>
      <c r="P712" s="31"/>
    </row>
    <row r="713" spans="1:16" ht="15" x14ac:dyDescent="0.25">
      <c r="A713" s="31"/>
      <c r="B713" s="31"/>
      <c r="C713" s="31"/>
      <c r="D713" s="31"/>
      <c r="E713" s="31"/>
      <c r="F713" s="31"/>
      <c r="G713" s="31"/>
      <c r="H713" s="31"/>
      <c r="I713" s="31"/>
      <c r="J713" s="31"/>
      <c r="K713" s="31"/>
      <c r="L713" s="31"/>
      <c r="M713" s="31"/>
      <c r="N713" s="31"/>
      <c r="O713" s="31"/>
      <c r="P713" s="31"/>
    </row>
    <row r="714" spans="1:16" ht="15" x14ac:dyDescent="0.25">
      <c r="A714" s="31"/>
      <c r="B714" s="31"/>
      <c r="C714" s="31"/>
      <c r="D714" s="31"/>
      <c r="E714" s="31"/>
      <c r="F714" s="31"/>
      <c r="G714" s="31"/>
      <c r="H714" s="31"/>
      <c r="I714" s="31"/>
      <c r="J714" s="31"/>
      <c r="K714" s="31"/>
      <c r="L714" s="31"/>
      <c r="M714" s="31"/>
      <c r="N714" s="31"/>
      <c r="O714" s="31"/>
      <c r="P714" s="31"/>
    </row>
    <row r="715" spans="1:16" ht="15" x14ac:dyDescent="0.25">
      <c r="A715" s="31"/>
      <c r="B715" s="31"/>
      <c r="C715" s="31"/>
      <c r="D715" s="31"/>
      <c r="E715" s="31"/>
      <c r="F715" s="31"/>
      <c r="G715" s="31"/>
      <c r="H715" s="31"/>
      <c r="I715" s="31"/>
      <c r="J715" s="31"/>
      <c r="K715" s="31"/>
      <c r="L715" s="31"/>
      <c r="M715" s="31"/>
      <c r="N715" s="31"/>
      <c r="O715" s="31"/>
      <c r="P715" s="31"/>
    </row>
    <row r="716" spans="1:16" ht="15.75" thickBot="1" x14ac:dyDescent="0.3">
      <c r="A716" s="31"/>
      <c r="B716" s="31"/>
      <c r="C716" s="31"/>
      <c r="D716" s="31"/>
      <c r="E716" s="31"/>
      <c r="F716" s="31"/>
      <c r="G716" s="31"/>
      <c r="H716" s="31"/>
      <c r="I716" s="31"/>
      <c r="J716" s="31"/>
      <c r="K716" s="31"/>
      <c r="L716" s="31"/>
      <c r="M716" s="31"/>
      <c r="N716" s="31"/>
      <c r="O716" s="31"/>
      <c r="P716" s="31"/>
    </row>
    <row r="717" spans="1:16" ht="16.5" thickTop="1" thickBot="1" x14ac:dyDescent="0.3">
      <c r="A717" s="31"/>
      <c r="B717" s="31"/>
      <c r="C717" s="31"/>
      <c r="D717" s="31"/>
      <c r="E717" s="31"/>
      <c r="F717" s="31"/>
      <c r="G717" s="31"/>
      <c r="H717" s="31"/>
      <c r="I717" s="31"/>
      <c r="J717" s="31"/>
      <c r="K717" s="31"/>
      <c r="L717" s="31"/>
      <c r="M717" s="31"/>
      <c r="N717" s="31"/>
      <c r="O717" s="31"/>
      <c r="P717" s="31"/>
    </row>
    <row r="718" spans="1:16" ht="15" x14ac:dyDescent="0.25">
      <c r="A718" s="31"/>
      <c r="B718" s="31"/>
      <c r="C718" s="31"/>
      <c r="D718" s="31"/>
      <c r="E718" s="31"/>
      <c r="F718" s="31"/>
      <c r="G718" s="31"/>
      <c r="H718" s="31"/>
      <c r="I718" s="31"/>
      <c r="J718" s="31"/>
      <c r="K718" s="31"/>
      <c r="L718" s="31"/>
      <c r="M718" s="31"/>
      <c r="N718" s="31"/>
      <c r="O718" s="31"/>
      <c r="P718" s="31"/>
    </row>
    <row r="719" spans="1:16" ht="15" x14ac:dyDescent="0.25">
      <c r="A719" s="31"/>
      <c r="B719" s="31"/>
      <c r="C719" s="31"/>
      <c r="D719" s="31"/>
      <c r="E719" s="31"/>
      <c r="F719" s="31"/>
      <c r="G719" s="31"/>
      <c r="H719" s="31"/>
      <c r="I719" s="31"/>
      <c r="J719" s="31"/>
      <c r="K719" s="31"/>
      <c r="L719" s="31"/>
      <c r="M719" s="31"/>
      <c r="N719" s="31"/>
      <c r="O719" s="31"/>
      <c r="P719" s="31"/>
    </row>
    <row r="720" spans="1:16" ht="15.75" thickBot="1" x14ac:dyDescent="0.3">
      <c r="A720" s="31"/>
      <c r="B720" s="31"/>
      <c r="C720" s="31"/>
      <c r="D720" s="31"/>
      <c r="E720" s="31"/>
      <c r="F720" s="31"/>
      <c r="G720" s="31"/>
      <c r="H720" s="31"/>
      <c r="I720" s="31"/>
      <c r="J720" s="31"/>
      <c r="K720" s="31"/>
      <c r="L720" s="31"/>
      <c r="M720" s="31"/>
      <c r="N720" s="31"/>
      <c r="O720" s="31"/>
      <c r="P720" s="31"/>
    </row>
    <row r="721" spans="1:16" ht="15.75" thickBot="1" x14ac:dyDescent="0.3">
      <c r="A721" s="31"/>
      <c r="B721" s="31"/>
      <c r="C721" s="31"/>
      <c r="D721" s="31"/>
      <c r="E721" s="31"/>
      <c r="F721" s="31"/>
      <c r="G721" s="31"/>
      <c r="H721" s="31"/>
      <c r="I721" s="31"/>
      <c r="J721" s="31"/>
      <c r="K721" s="31"/>
      <c r="L721" s="31"/>
      <c r="M721" s="31"/>
      <c r="N721" s="31"/>
      <c r="O721" s="31"/>
      <c r="P721" s="31"/>
    </row>
    <row r="722" spans="1:16" ht="15" x14ac:dyDescent="0.25">
      <c r="A722" s="31"/>
      <c r="B722" s="31"/>
      <c r="C722" s="31"/>
      <c r="D722" s="31"/>
      <c r="E722" s="31"/>
      <c r="F722" s="31"/>
      <c r="G722" s="31"/>
      <c r="H722" s="31"/>
      <c r="I722" s="31"/>
      <c r="J722" s="31"/>
      <c r="K722" s="31"/>
      <c r="L722" s="31"/>
      <c r="M722" s="31"/>
      <c r="N722" s="31"/>
      <c r="O722" s="31"/>
      <c r="P722" s="31"/>
    </row>
    <row r="723" spans="1:16" ht="15" x14ac:dyDescent="0.25">
      <c r="A723" s="31"/>
      <c r="B723" s="31"/>
      <c r="C723" s="31"/>
      <c r="D723" s="31"/>
      <c r="E723" s="31"/>
      <c r="F723" s="31"/>
      <c r="G723" s="31"/>
      <c r="H723" s="31"/>
      <c r="I723" s="31"/>
      <c r="J723" s="31"/>
      <c r="K723" s="31"/>
      <c r="L723" s="31"/>
      <c r="M723" s="31"/>
      <c r="N723" s="31"/>
      <c r="O723" s="31"/>
      <c r="P723" s="31"/>
    </row>
    <row r="724" spans="1:16" ht="15" x14ac:dyDescent="0.25">
      <c r="A724" s="31"/>
      <c r="B724" s="31"/>
      <c r="C724" s="31"/>
      <c r="D724" s="31"/>
      <c r="E724" s="31"/>
      <c r="F724" s="31"/>
      <c r="G724" s="31"/>
      <c r="H724" s="31"/>
      <c r="I724" s="31"/>
      <c r="J724" s="31"/>
      <c r="K724" s="31"/>
      <c r="L724" s="31"/>
      <c r="M724" s="31"/>
      <c r="N724" s="31"/>
      <c r="O724" s="31"/>
      <c r="P724" s="31"/>
    </row>
    <row r="725" spans="1:16" ht="15" x14ac:dyDescent="0.25">
      <c r="A725" s="31"/>
      <c r="B725" s="31"/>
      <c r="C725" s="31"/>
      <c r="D725" s="31"/>
      <c r="E725" s="31"/>
      <c r="F725" s="31"/>
      <c r="G725" s="31"/>
      <c r="H725" s="31"/>
      <c r="I725" s="31"/>
      <c r="J725" s="31"/>
      <c r="K725" s="31"/>
      <c r="L725" s="31"/>
      <c r="M725" s="31"/>
      <c r="N725" s="31"/>
      <c r="O725" s="31"/>
      <c r="P725" s="31"/>
    </row>
    <row r="726" spans="1:16" ht="15.75" thickBot="1" x14ac:dyDescent="0.3">
      <c r="A726" s="31"/>
      <c r="B726" s="31"/>
      <c r="C726" s="31"/>
      <c r="D726" s="31"/>
      <c r="E726" s="31"/>
      <c r="F726" s="31"/>
      <c r="G726" s="31"/>
      <c r="H726" s="31"/>
      <c r="I726" s="31"/>
      <c r="J726" s="31"/>
      <c r="K726" s="31"/>
      <c r="L726" s="31"/>
      <c r="M726" s="31"/>
      <c r="N726" s="31"/>
      <c r="O726" s="31"/>
      <c r="P726" s="31"/>
    </row>
    <row r="727" spans="1:16" ht="15.75" thickBot="1" x14ac:dyDescent="0.3">
      <c r="A727" s="31"/>
      <c r="B727" s="31"/>
      <c r="C727" s="31"/>
      <c r="D727" s="31"/>
      <c r="E727" s="31"/>
      <c r="F727" s="31"/>
      <c r="G727" s="31"/>
      <c r="H727" s="31"/>
      <c r="I727" s="31"/>
      <c r="J727" s="31"/>
      <c r="K727" s="31"/>
      <c r="L727" s="31"/>
      <c r="M727" s="31"/>
      <c r="N727" s="31"/>
      <c r="O727" s="31"/>
      <c r="P727" s="31"/>
    </row>
    <row r="728" spans="1:16" ht="15" x14ac:dyDescent="0.25">
      <c r="A728" s="31"/>
      <c r="B728" s="31"/>
      <c r="C728" s="31"/>
      <c r="D728" s="31"/>
      <c r="E728" s="31"/>
      <c r="F728" s="31"/>
      <c r="G728" s="31"/>
      <c r="H728" s="31"/>
      <c r="I728" s="31"/>
      <c r="J728" s="31"/>
      <c r="K728" s="31"/>
      <c r="L728" s="31"/>
      <c r="M728" s="31"/>
      <c r="N728" s="31"/>
      <c r="O728" s="31"/>
      <c r="P728" s="31"/>
    </row>
    <row r="729" spans="1:16" ht="15" x14ac:dyDescent="0.25">
      <c r="A729" s="31"/>
      <c r="B729" s="31"/>
      <c r="C729" s="31"/>
      <c r="D729" s="31"/>
      <c r="E729" s="31"/>
      <c r="F729" s="31"/>
      <c r="G729" s="31"/>
      <c r="H729" s="31"/>
      <c r="I729" s="31"/>
      <c r="J729" s="31"/>
      <c r="K729" s="31"/>
      <c r="L729" s="31"/>
      <c r="M729" s="31"/>
      <c r="N729" s="31"/>
      <c r="O729" s="31"/>
      <c r="P729" s="31"/>
    </row>
    <row r="730" spans="1:16" ht="15" x14ac:dyDescent="0.25">
      <c r="A730" s="31"/>
      <c r="B730" s="31"/>
      <c r="C730" s="31"/>
      <c r="D730" s="31"/>
      <c r="E730" s="31"/>
      <c r="F730" s="31"/>
      <c r="G730" s="31"/>
      <c r="H730" s="31"/>
      <c r="I730" s="31"/>
      <c r="J730" s="31"/>
      <c r="K730" s="31"/>
      <c r="L730" s="31"/>
      <c r="M730" s="31"/>
      <c r="N730" s="31"/>
      <c r="O730" s="31"/>
      <c r="P730" s="31"/>
    </row>
    <row r="731" spans="1:16" ht="15" x14ac:dyDescent="0.25">
      <c r="A731" s="31"/>
      <c r="B731" s="31"/>
      <c r="C731" s="31"/>
      <c r="D731" s="31"/>
      <c r="E731" s="31"/>
      <c r="F731" s="31"/>
      <c r="G731" s="31"/>
      <c r="H731" s="31"/>
      <c r="I731" s="31"/>
      <c r="J731" s="31"/>
      <c r="K731" s="31"/>
      <c r="L731" s="31"/>
      <c r="M731" s="31"/>
      <c r="N731" s="31"/>
      <c r="O731" s="31"/>
      <c r="P731" s="31"/>
    </row>
    <row r="732" spans="1:16" ht="15" x14ac:dyDescent="0.25">
      <c r="A732" s="31"/>
      <c r="B732" s="31"/>
      <c r="C732" s="31"/>
      <c r="D732" s="31"/>
      <c r="E732" s="31"/>
      <c r="F732" s="31"/>
      <c r="G732" s="31"/>
      <c r="H732" s="31"/>
      <c r="I732" s="31"/>
      <c r="J732" s="31"/>
      <c r="K732" s="31"/>
      <c r="L732" s="31"/>
      <c r="M732" s="31"/>
      <c r="N732" s="31"/>
      <c r="O732" s="31"/>
      <c r="P732" s="31"/>
    </row>
    <row r="733" spans="1:16" ht="15" x14ac:dyDescent="0.25">
      <c r="A733" s="31"/>
      <c r="B733" s="31"/>
      <c r="C733" s="31"/>
      <c r="D733" s="31"/>
      <c r="E733" s="31"/>
      <c r="F733" s="31"/>
      <c r="G733" s="31"/>
      <c r="H733" s="31"/>
      <c r="I733" s="31"/>
      <c r="J733" s="31"/>
      <c r="K733" s="31"/>
      <c r="L733" s="31"/>
      <c r="M733" s="31"/>
      <c r="N733" s="31"/>
      <c r="O733" s="31"/>
      <c r="P733" s="31"/>
    </row>
    <row r="734" spans="1:16" ht="15" x14ac:dyDescent="0.25">
      <c r="A734" s="31"/>
      <c r="B734" s="31"/>
      <c r="C734" s="31"/>
      <c r="D734" s="31"/>
      <c r="E734" s="31"/>
      <c r="F734" s="31"/>
      <c r="G734" s="31"/>
      <c r="H734" s="31"/>
      <c r="I734" s="31"/>
      <c r="J734" s="31"/>
      <c r="K734" s="31"/>
      <c r="L734" s="31"/>
      <c r="M734" s="31"/>
      <c r="N734" s="31"/>
      <c r="O734" s="31"/>
      <c r="P734" s="31"/>
    </row>
    <row r="735" spans="1:16" ht="15" x14ac:dyDescent="0.25">
      <c r="A735" s="31"/>
      <c r="B735" s="31"/>
      <c r="C735" s="31"/>
      <c r="D735" s="31"/>
      <c r="E735" s="31"/>
      <c r="F735" s="31"/>
      <c r="G735" s="31"/>
      <c r="H735" s="31"/>
      <c r="I735" s="31"/>
      <c r="J735" s="31"/>
      <c r="K735" s="31"/>
      <c r="L735" s="31"/>
      <c r="M735" s="31"/>
      <c r="N735" s="31"/>
      <c r="O735" s="31"/>
      <c r="P735" s="31"/>
    </row>
    <row r="736" spans="1:16" ht="15" x14ac:dyDescent="0.25">
      <c r="A736" s="31"/>
      <c r="B736" s="31"/>
      <c r="C736" s="31"/>
      <c r="D736" s="31"/>
      <c r="E736" s="31"/>
      <c r="F736" s="31"/>
      <c r="G736" s="31"/>
      <c r="H736" s="31"/>
      <c r="I736" s="31"/>
      <c r="J736" s="31"/>
      <c r="K736" s="31"/>
      <c r="L736" s="31"/>
      <c r="M736" s="31"/>
      <c r="N736" s="31"/>
      <c r="O736" s="31"/>
      <c r="P736" s="31"/>
    </row>
    <row r="737" spans="1:16" ht="15" x14ac:dyDescent="0.25">
      <c r="A737" s="31"/>
      <c r="B737" s="31"/>
      <c r="C737" s="31"/>
      <c r="D737" s="31"/>
      <c r="E737" s="31"/>
      <c r="F737" s="31"/>
      <c r="G737" s="31"/>
      <c r="H737" s="31"/>
      <c r="I737" s="31"/>
      <c r="J737" s="31"/>
      <c r="K737" s="31"/>
      <c r="L737" s="31"/>
      <c r="M737" s="31"/>
      <c r="N737" s="31"/>
      <c r="O737" s="31"/>
      <c r="P737" s="31"/>
    </row>
    <row r="738" spans="1:16" ht="15" x14ac:dyDescent="0.25">
      <c r="A738" s="31"/>
      <c r="B738" s="31"/>
      <c r="C738" s="31"/>
      <c r="D738" s="31"/>
      <c r="E738" s="31"/>
      <c r="F738" s="31"/>
      <c r="G738" s="31"/>
      <c r="H738" s="31"/>
      <c r="I738" s="31"/>
      <c r="J738" s="31"/>
      <c r="K738" s="31"/>
      <c r="L738" s="31"/>
      <c r="M738" s="31"/>
      <c r="N738" s="31"/>
      <c r="O738" s="31"/>
      <c r="P738" s="31"/>
    </row>
    <row r="739" spans="1:16" ht="15" x14ac:dyDescent="0.25">
      <c r="A739" s="31"/>
      <c r="B739" s="31"/>
      <c r="C739" s="31"/>
      <c r="D739" s="31"/>
      <c r="E739" s="31"/>
      <c r="F739" s="31"/>
      <c r="G739" s="31"/>
      <c r="H739" s="31"/>
      <c r="I739" s="31"/>
      <c r="J739" s="31"/>
      <c r="K739" s="31"/>
      <c r="L739" s="31"/>
      <c r="M739" s="31"/>
      <c r="N739" s="31"/>
      <c r="O739" s="31"/>
      <c r="P739" s="31"/>
    </row>
    <row r="740" spans="1:16" ht="15" x14ac:dyDescent="0.25">
      <c r="A740" s="31"/>
      <c r="B740" s="31"/>
      <c r="C740" s="31"/>
      <c r="D740" s="31"/>
      <c r="E740" s="31"/>
      <c r="F740" s="31"/>
      <c r="G740" s="31"/>
      <c r="H740" s="31"/>
      <c r="I740" s="31"/>
      <c r="J740" s="31"/>
      <c r="K740" s="31"/>
      <c r="L740" s="31"/>
      <c r="M740" s="31"/>
      <c r="N740" s="31"/>
      <c r="O740" s="31"/>
      <c r="P740" s="31"/>
    </row>
    <row r="741" spans="1:16" ht="15" x14ac:dyDescent="0.25">
      <c r="A741" s="31"/>
      <c r="B741" s="31"/>
      <c r="C741" s="31"/>
      <c r="D741" s="31"/>
      <c r="E741" s="31"/>
      <c r="F741" s="31"/>
      <c r="G741" s="31"/>
      <c r="H741" s="31"/>
      <c r="I741" s="31"/>
      <c r="J741" s="31"/>
      <c r="K741" s="31"/>
      <c r="L741" s="31"/>
      <c r="M741" s="31"/>
      <c r="N741" s="31"/>
      <c r="O741" s="31"/>
      <c r="P741" s="31"/>
    </row>
    <row r="742" spans="1:16" ht="15" x14ac:dyDescent="0.25">
      <c r="A742" s="31"/>
      <c r="B742" s="31"/>
      <c r="C742" s="31"/>
      <c r="D742" s="31"/>
      <c r="E742" s="31"/>
      <c r="F742" s="31"/>
      <c r="G742" s="31"/>
      <c r="H742" s="31"/>
      <c r="I742" s="31"/>
      <c r="J742" s="31"/>
      <c r="K742" s="31"/>
      <c r="L742" s="31"/>
      <c r="M742" s="31"/>
      <c r="N742" s="31"/>
      <c r="O742" s="31"/>
      <c r="P742" s="31"/>
    </row>
    <row r="743" spans="1:16" ht="15" x14ac:dyDescent="0.25">
      <c r="A743" s="31"/>
      <c r="B743" s="31"/>
      <c r="C743" s="31"/>
      <c r="D743" s="31"/>
      <c r="E743" s="31"/>
      <c r="F743" s="31"/>
      <c r="G743" s="31"/>
      <c r="H743" s="31"/>
      <c r="I743" s="31"/>
      <c r="J743" s="31"/>
      <c r="K743" s="31"/>
      <c r="L743" s="31"/>
      <c r="M743" s="31"/>
      <c r="N743" s="31"/>
      <c r="O743" s="31"/>
      <c r="P743" s="31"/>
    </row>
    <row r="744" spans="1:16" ht="15" x14ac:dyDescent="0.25">
      <c r="A744" s="31"/>
      <c r="B744" s="31"/>
      <c r="C744" s="31"/>
      <c r="D744" s="31"/>
      <c r="E744" s="31"/>
      <c r="F744" s="31"/>
      <c r="G744" s="31"/>
      <c r="H744" s="31"/>
      <c r="I744" s="31"/>
      <c r="J744" s="31"/>
      <c r="K744" s="31"/>
      <c r="L744" s="31"/>
      <c r="M744" s="31"/>
      <c r="N744" s="31"/>
      <c r="O744" s="31"/>
      <c r="P744" s="31"/>
    </row>
    <row r="745" spans="1:16" ht="15" x14ac:dyDescent="0.25">
      <c r="A745" s="31"/>
      <c r="B745" s="31"/>
      <c r="C745" s="31"/>
      <c r="D745" s="31"/>
      <c r="E745" s="31"/>
      <c r="F745" s="31"/>
      <c r="G745" s="31"/>
      <c r="H745" s="31"/>
      <c r="I745" s="31"/>
      <c r="J745" s="31"/>
      <c r="K745" s="31"/>
      <c r="L745" s="31"/>
      <c r="M745" s="31"/>
      <c r="N745" s="31"/>
      <c r="O745" s="31"/>
      <c r="P745" s="31"/>
    </row>
    <row r="746" spans="1:16" ht="15" x14ac:dyDescent="0.25">
      <c r="A746" s="31"/>
      <c r="B746" s="31"/>
      <c r="C746" s="31"/>
      <c r="D746" s="31"/>
      <c r="E746" s="31"/>
      <c r="F746" s="31"/>
      <c r="G746" s="31"/>
      <c r="H746" s="31"/>
      <c r="I746" s="31"/>
      <c r="J746" s="31"/>
      <c r="K746" s="31"/>
      <c r="L746" s="31"/>
      <c r="M746" s="31"/>
      <c r="N746" s="31"/>
      <c r="O746" s="31"/>
      <c r="P746" s="31"/>
    </row>
    <row r="747" spans="1:16" ht="15.75" thickBot="1" x14ac:dyDescent="0.3">
      <c r="A747" s="31"/>
      <c r="B747" s="31"/>
      <c r="C747" s="31"/>
      <c r="D747" s="31"/>
      <c r="E747" s="31"/>
      <c r="F747" s="31"/>
      <c r="G747" s="31"/>
      <c r="H747" s="31"/>
      <c r="I747" s="31"/>
      <c r="J747" s="31"/>
      <c r="K747" s="31"/>
      <c r="L747" s="31"/>
      <c r="M747" s="31"/>
      <c r="N747" s="31"/>
      <c r="O747" s="31"/>
      <c r="P747" s="31"/>
    </row>
    <row r="748" spans="1:16" ht="16.5" thickTop="1" thickBot="1" x14ac:dyDescent="0.3">
      <c r="A748" s="31"/>
      <c r="B748" s="31"/>
      <c r="C748" s="31"/>
      <c r="D748" s="31"/>
      <c r="E748" s="31"/>
      <c r="F748" s="31"/>
      <c r="G748" s="31"/>
      <c r="H748" s="31"/>
      <c r="I748" s="31"/>
      <c r="J748" s="31"/>
      <c r="K748" s="31"/>
      <c r="L748" s="31"/>
      <c r="M748" s="31"/>
      <c r="N748" s="31"/>
      <c r="O748" s="31"/>
      <c r="P748" s="31"/>
    </row>
    <row r="749" spans="1:16" ht="15" x14ac:dyDescent="0.25">
      <c r="A749" s="31"/>
      <c r="B749" s="31"/>
      <c r="C749" s="31"/>
      <c r="D749" s="31"/>
      <c r="E749" s="31"/>
      <c r="F749" s="31"/>
      <c r="G749" s="31"/>
      <c r="H749" s="31"/>
      <c r="I749" s="31"/>
      <c r="J749" s="31"/>
      <c r="K749" s="31"/>
      <c r="L749" s="31"/>
      <c r="M749" s="31"/>
      <c r="N749" s="31"/>
      <c r="O749" s="31"/>
      <c r="P749" s="31"/>
    </row>
    <row r="750" spans="1:16" ht="15" x14ac:dyDescent="0.25">
      <c r="A750" s="31"/>
      <c r="B750" s="31"/>
      <c r="C750" s="31"/>
      <c r="D750" s="31"/>
      <c r="E750" s="31"/>
      <c r="F750" s="31"/>
      <c r="G750" s="31"/>
      <c r="H750" s="31"/>
      <c r="I750" s="31"/>
      <c r="J750" s="31"/>
      <c r="K750" s="31"/>
      <c r="L750" s="31"/>
      <c r="M750" s="31"/>
      <c r="N750" s="31"/>
      <c r="O750" s="31"/>
      <c r="P750" s="31"/>
    </row>
    <row r="751" spans="1:16" ht="15.75" thickBot="1" x14ac:dyDescent="0.3">
      <c r="A751" s="31"/>
      <c r="B751" s="31"/>
      <c r="C751" s="31"/>
      <c r="D751" s="31"/>
      <c r="E751" s="31"/>
      <c r="F751" s="31"/>
      <c r="G751" s="31"/>
      <c r="H751" s="31"/>
      <c r="I751" s="31"/>
      <c r="J751" s="31"/>
      <c r="K751" s="31"/>
      <c r="L751" s="31"/>
      <c r="M751" s="31"/>
      <c r="N751" s="31"/>
      <c r="O751" s="31"/>
      <c r="P751" s="31"/>
    </row>
    <row r="752" spans="1:16" ht="15.75" thickBot="1" x14ac:dyDescent="0.3">
      <c r="A752" s="31"/>
      <c r="B752" s="31"/>
      <c r="C752" s="31"/>
      <c r="D752" s="31"/>
      <c r="E752" s="31"/>
      <c r="F752" s="31"/>
      <c r="G752" s="31"/>
      <c r="H752" s="31"/>
      <c r="I752" s="31"/>
      <c r="J752" s="31"/>
      <c r="K752" s="31"/>
      <c r="L752" s="31"/>
      <c r="M752" s="31"/>
      <c r="N752" s="31"/>
      <c r="O752" s="31"/>
      <c r="P752" s="31"/>
    </row>
    <row r="753" spans="1:16" ht="15" x14ac:dyDescent="0.25">
      <c r="A753" s="31"/>
      <c r="B753" s="31"/>
      <c r="C753" s="31"/>
      <c r="D753" s="31"/>
      <c r="E753" s="31"/>
      <c r="F753" s="31"/>
      <c r="G753" s="31"/>
      <c r="H753" s="31"/>
      <c r="I753" s="31"/>
      <c r="J753" s="31"/>
      <c r="K753" s="31"/>
      <c r="L753" s="31"/>
      <c r="M753" s="31"/>
      <c r="N753" s="31"/>
      <c r="O753" s="31"/>
      <c r="P753" s="31"/>
    </row>
    <row r="754" spans="1:16" ht="15" x14ac:dyDescent="0.25">
      <c r="A754" s="31"/>
      <c r="B754" s="31"/>
      <c r="C754" s="31"/>
      <c r="D754" s="31"/>
      <c r="E754" s="31"/>
      <c r="F754" s="31"/>
      <c r="G754" s="31"/>
      <c r="H754" s="31"/>
      <c r="I754" s="31"/>
      <c r="J754" s="31"/>
      <c r="K754" s="31"/>
      <c r="L754" s="31"/>
      <c r="M754" s="31"/>
      <c r="N754" s="31"/>
      <c r="O754" s="31"/>
      <c r="P754" s="31"/>
    </row>
    <row r="755" spans="1:16" ht="15" x14ac:dyDescent="0.25">
      <c r="A755" s="31"/>
      <c r="B755" s="31"/>
      <c r="C755" s="31"/>
      <c r="D755" s="31"/>
      <c r="E755" s="31"/>
      <c r="F755" s="31"/>
      <c r="G755" s="31"/>
      <c r="H755" s="31"/>
      <c r="I755" s="31"/>
      <c r="J755" s="31"/>
      <c r="K755" s="31"/>
      <c r="L755" s="31"/>
      <c r="M755" s="31"/>
      <c r="N755" s="31"/>
      <c r="O755" s="31"/>
      <c r="P755" s="31"/>
    </row>
    <row r="756" spans="1:16" ht="15" x14ac:dyDescent="0.25">
      <c r="A756" s="31"/>
      <c r="B756" s="31"/>
      <c r="C756" s="31"/>
      <c r="D756" s="31"/>
      <c r="E756" s="31"/>
      <c r="F756" s="31"/>
      <c r="G756" s="31"/>
      <c r="H756" s="31"/>
      <c r="I756" s="31"/>
      <c r="J756" s="31"/>
      <c r="K756" s="31"/>
      <c r="L756" s="31"/>
      <c r="M756" s="31"/>
      <c r="N756" s="31"/>
      <c r="O756" s="31"/>
      <c r="P756" s="31"/>
    </row>
    <row r="757" spans="1:16" ht="15.75" thickBot="1" x14ac:dyDescent="0.3">
      <c r="A757" s="31"/>
      <c r="B757" s="31"/>
      <c r="C757" s="31"/>
      <c r="D757" s="31"/>
      <c r="E757" s="31"/>
      <c r="F757" s="31"/>
      <c r="G757" s="31"/>
      <c r="H757" s="31"/>
      <c r="I757" s="31"/>
      <c r="J757" s="31"/>
      <c r="K757" s="31"/>
      <c r="L757" s="31"/>
      <c r="M757" s="31"/>
      <c r="N757" s="31"/>
      <c r="O757" s="31"/>
      <c r="P757" s="31"/>
    </row>
    <row r="758" spans="1:16" ht="15.75" thickBot="1" x14ac:dyDescent="0.3">
      <c r="A758" s="31"/>
      <c r="B758" s="31"/>
      <c r="C758" s="31"/>
      <c r="D758" s="31"/>
      <c r="E758" s="31"/>
      <c r="F758" s="31"/>
      <c r="G758" s="31"/>
      <c r="H758" s="31"/>
      <c r="I758" s="31"/>
      <c r="J758" s="31"/>
      <c r="K758" s="31"/>
      <c r="L758" s="31"/>
      <c r="M758" s="31"/>
      <c r="N758" s="31"/>
      <c r="O758" s="31"/>
      <c r="P758" s="31"/>
    </row>
    <row r="759" spans="1:16" ht="15" x14ac:dyDescent="0.25">
      <c r="A759" s="31"/>
      <c r="B759" s="31"/>
      <c r="C759" s="31"/>
      <c r="D759" s="31"/>
      <c r="E759" s="31"/>
      <c r="F759" s="31"/>
      <c r="G759" s="31"/>
      <c r="H759" s="31"/>
      <c r="I759" s="31"/>
      <c r="J759" s="31"/>
      <c r="K759" s="31"/>
      <c r="L759" s="31"/>
      <c r="M759" s="31"/>
      <c r="N759" s="31"/>
      <c r="O759" s="31"/>
      <c r="P759" s="31"/>
    </row>
    <row r="760" spans="1:16" ht="15" x14ac:dyDescent="0.25">
      <c r="A760" s="31"/>
      <c r="B760" s="31"/>
      <c r="C760" s="31"/>
      <c r="D760" s="31"/>
      <c r="E760" s="31"/>
      <c r="F760" s="31"/>
      <c r="G760" s="31"/>
      <c r="H760" s="31"/>
      <c r="I760" s="31"/>
      <c r="J760" s="31"/>
      <c r="K760" s="31"/>
      <c r="L760" s="31"/>
      <c r="M760" s="31"/>
      <c r="N760" s="31"/>
      <c r="O760" s="31"/>
      <c r="P760" s="31"/>
    </row>
    <row r="761" spans="1:16" ht="15" x14ac:dyDescent="0.25">
      <c r="A761" s="31"/>
      <c r="B761" s="31"/>
      <c r="C761" s="31"/>
      <c r="D761" s="31"/>
      <c r="E761" s="31"/>
      <c r="F761" s="31"/>
      <c r="G761" s="31"/>
      <c r="H761" s="31"/>
      <c r="I761" s="31"/>
      <c r="J761" s="31"/>
      <c r="K761" s="31"/>
      <c r="L761" s="31"/>
      <c r="M761" s="31"/>
      <c r="N761" s="31"/>
      <c r="O761" s="31"/>
      <c r="P761" s="31"/>
    </row>
    <row r="762" spans="1:16" ht="15" x14ac:dyDescent="0.25">
      <c r="A762" s="31"/>
      <c r="B762" s="31"/>
      <c r="C762" s="31"/>
      <c r="D762" s="31"/>
      <c r="E762" s="31"/>
      <c r="F762" s="31"/>
      <c r="G762" s="31"/>
      <c r="H762" s="31"/>
      <c r="I762" s="31"/>
      <c r="J762" s="31"/>
      <c r="K762" s="31"/>
      <c r="L762" s="31"/>
      <c r="M762" s="31"/>
      <c r="N762" s="31"/>
      <c r="O762" s="31"/>
      <c r="P762" s="31"/>
    </row>
    <row r="763" spans="1:16" ht="15" x14ac:dyDescent="0.25">
      <c r="A763" s="31"/>
      <c r="B763" s="31"/>
      <c r="C763" s="31"/>
      <c r="D763" s="31"/>
      <c r="E763" s="31"/>
      <c r="F763" s="31"/>
      <c r="G763" s="31"/>
      <c r="H763" s="31"/>
      <c r="I763" s="31"/>
      <c r="J763" s="31"/>
      <c r="K763" s="31"/>
      <c r="L763" s="31"/>
      <c r="M763" s="31"/>
      <c r="N763" s="31"/>
      <c r="O763" s="31"/>
      <c r="P763" s="31"/>
    </row>
    <row r="764" spans="1:16" ht="15" x14ac:dyDescent="0.25">
      <c r="A764" s="31"/>
      <c r="B764" s="31"/>
      <c r="C764" s="31"/>
      <c r="D764" s="31"/>
      <c r="E764" s="31"/>
      <c r="F764" s="31"/>
      <c r="G764" s="31"/>
      <c r="H764" s="31"/>
      <c r="I764" s="31"/>
      <c r="J764" s="31"/>
      <c r="K764" s="31"/>
      <c r="L764" s="31"/>
      <c r="M764" s="31"/>
      <c r="N764" s="31"/>
      <c r="O764" s="31"/>
      <c r="P764" s="31"/>
    </row>
    <row r="765" spans="1:16" ht="15" x14ac:dyDescent="0.25">
      <c r="A765" s="31"/>
      <c r="B765" s="31"/>
      <c r="C765" s="31"/>
      <c r="D765" s="31"/>
      <c r="E765" s="31"/>
      <c r="F765" s="31"/>
      <c r="G765" s="31"/>
      <c r="H765" s="31"/>
      <c r="I765" s="31"/>
      <c r="J765" s="31"/>
      <c r="K765" s="31"/>
      <c r="L765" s="31"/>
      <c r="M765" s="31"/>
      <c r="N765" s="31"/>
      <c r="O765" s="31"/>
      <c r="P765" s="31"/>
    </row>
    <row r="766" spans="1:16" ht="15" x14ac:dyDescent="0.25">
      <c r="A766" s="31"/>
      <c r="B766" s="31"/>
      <c r="C766" s="31"/>
      <c r="D766" s="31"/>
      <c r="E766" s="31"/>
      <c r="F766" s="31"/>
      <c r="G766" s="31"/>
      <c r="H766" s="31"/>
      <c r="I766" s="31"/>
      <c r="J766" s="31"/>
      <c r="K766" s="31"/>
      <c r="L766" s="31"/>
      <c r="M766" s="31"/>
      <c r="N766" s="31"/>
      <c r="O766" s="31"/>
      <c r="P766" s="31"/>
    </row>
    <row r="767" spans="1:16" ht="15" x14ac:dyDescent="0.25">
      <c r="A767" s="31"/>
      <c r="B767" s="31"/>
      <c r="C767" s="31"/>
      <c r="D767" s="31"/>
      <c r="E767" s="31"/>
      <c r="F767" s="31"/>
      <c r="G767" s="31"/>
      <c r="H767" s="31"/>
      <c r="I767" s="31"/>
      <c r="J767" s="31"/>
      <c r="K767" s="31"/>
      <c r="L767" s="31"/>
      <c r="M767" s="31"/>
      <c r="N767" s="31"/>
      <c r="O767" s="31"/>
      <c r="P767" s="31"/>
    </row>
    <row r="768" spans="1:16" ht="15" x14ac:dyDescent="0.25">
      <c r="A768" s="31"/>
      <c r="B768" s="31"/>
      <c r="C768" s="31"/>
      <c r="D768" s="31"/>
      <c r="E768" s="31"/>
      <c r="F768" s="31"/>
      <c r="G768" s="31"/>
      <c r="H768" s="31"/>
      <c r="I768" s="31"/>
      <c r="J768" s="31"/>
      <c r="K768" s="31"/>
      <c r="L768" s="31"/>
      <c r="M768" s="31"/>
      <c r="N768" s="31"/>
      <c r="O768" s="31"/>
      <c r="P768" s="31"/>
    </row>
    <row r="769" spans="1:16" ht="15" x14ac:dyDescent="0.25">
      <c r="A769" s="31"/>
      <c r="B769" s="31"/>
      <c r="C769" s="31"/>
      <c r="D769" s="31"/>
      <c r="E769" s="31"/>
      <c r="F769" s="31"/>
      <c r="G769" s="31"/>
      <c r="H769" s="31"/>
      <c r="I769" s="31"/>
      <c r="J769" s="31"/>
      <c r="K769" s="31"/>
      <c r="L769" s="31"/>
      <c r="M769" s="31"/>
      <c r="N769" s="31"/>
      <c r="O769" s="31"/>
      <c r="P769" s="31"/>
    </row>
    <row r="770" spans="1:16" ht="15" x14ac:dyDescent="0.25">
      <c r="A770" s="31"/>
      <c r="B770" s="31"/>
      <c r="C770" s="31"/>
      <c r="D770" s="31"/>
      <c r="E770" s="31"/>
      <c r="F770" s="31"/>
      <c r="G770" s="31"/>
      <c r="H770" s="31"/>
      <c r="I770" s="31"/>
      <c r="J770" s="31"/>
      <c r="K770" s="31"/>
      <c r="L770" s="31"/>
      <c r="M770" s="31"/>
      <c r="N770" s="31"/>
      <c r="O770" s="31"/>
      <c r="P770" s="31"/>
    </row>
    <row r="771" spans="1:16" ht="15" x14ac:dyDescent="0.25">
      <c r="A771" s="31"/>
      <c r="B771" s="31"/>
      <c r="C771" s="31"/>
      <c r="D771" s="31"/>
      <c r="E771" s="31"/>
      <c r="F771" s="31"/>
      <c r="G771" s="31"/>
      <c r="H771" s="31"/>
      <c r="I771" s="31"/>
      <c r="J771" s="31"/>
      <c r="K771" s="31"/>
      <c r="L771" s="31"/>
      <c r="M771" s="31"/>
      <c r="N771" s="31"/>
      <c r="O771" s="31"/>
      <c r="P771" s="31"/>
    </row>
    <row r="772" spans="1:16" ht="15" x14ac:dyDescent="0.25">
      <c r="A772" s="31"/>
      <c r="B772" s="31"/>
      <c r="C772" s="31"/>
      <c r="D772" s="31"/>
      <c r="E772" s="31"/>
      <c r="F772" s="31"/>
      <c r="G772" s="31"/>
      <c r="H772" s="31"/>
      <c r="I772" s="31"/>
      <c r="J772" s="31"/>
      <c r="K772" s="31"/>
      <c r="L772" s="31"/>
      <c r="M772" s="31"/>
      <c r="N772" s="31"/>
      <c r="O772" s="31"/>
      <c r="P772" s="31"/>
    </row>
    <row r="773" spans="1:16" ht="15" x14ac:dyDescent="0.25">
      <c r="A773" s="31"/>
      <c r="B773" s="31"/>
      <c r="C773" s="31"/>
      <c r="D773" s="31"/>
      <c r="E773" s="31"/>
      <c r="F773" s="31"/>
      <c r="G773" s="31"/>
      <c r="H773" s="31"/>
      <c r="I773" s="31"/>
      <c r="J773" s="31"/>
      <c r="K773" s="31"/>
      <c r="L773" s="31"/>
      <c r="M773" s="31"/>
      <c r="N773" s="31"/>
      <c r="O773" s="31"/>
      <c r="P773" s="31"/>
    </row>
    <row r="774" spans="1:16" ht="15" x14ac:dyDescent="0.25">
      <c r="A774" s="31"/>
      <c r="B774" s="31"/>
      <c r="C774" s="31"/>
      <c r="D774" s="31"/>
      <c r="E774" s="31"/>
      <c r="F774" s="31"/>
      <c r="G774" s="31"/>
      <c r="H774" s="31"/>
      <c r="I774" s="31"/>
      <c r="J774" s="31"/>
      <c r="K774" s="31"/>
      <c r="L774" s="31"/>
      <c r="M774" s="31"/>
      <c r="N774" s="31"/>
      <c r="O774" s="31"/>
      <c r="P774" s="31"/>
    </row>
    <row r="775" spans="1:16" ht="15" x14ac:dyDescent="0.25">
      <c r="A775" s="31"/>
      <c r="B775" s="31"/>
      <c r="C775" s="31"/>
      <c r="D775" s="31"/>
      <c r="E775" s="31"/>
      <c r="F775" s="31"/>
      <c r="G775" s="31"/>
      <c r="H775" s="31"/>
      <c r="I775" s="31"/>
      <c r="J775" s="31"/>
      <c r="K775" s="31"/>
      <c r="L775" s="31"/>
      <c r="M775" s="31"/>
      <c r="N775" s="31"/>
      <c r="O775" s="31"/>
      <c r="P775" s="31"/>
    </row>
    <row r="776" spans="1:16" ht="15" x14ac:dyDescent="0.25">
      <c r="A776" s="31"/>
      <c r="B776" s="31"/>
      <c r="C776" s="31"/>
      <c r="D776" s="31"/>
      <c r="E776" s="31"/>
      <c r="F776" s="31"/>
      <c r="G776" s="31"/>
      <c r="H776" s="31"/>
      <c r="I776" s="31"/>
      <c r="J776" s="31"/>
      <c r="K776" s="31"/>
      <c r="L776" s="31"/>
      <c r="M776" s="31"/>
      <c r="N776" s="31"/>
      <c r="O776" s="31"/>
      <c r="P776" s="31"/>
    </row>
    <row r="777" spans="1:16" ht="15" x14ac:dyDescent="0.25">
      <c r="A777" s="31"/>
      <c r="B777" s="31"/>
      <c r="C777" s="31"/>
      <c r="D777" s="31"/>
      <c r="E777" s="31"/>
      <c r="F777" s="31"/>
      <c r="G777" s="31"/>
      <c r="H777" s="31"/>
      <c r="I777" s="31"/>
      <c r="J777" s="31"/>
      <c r="K777" s="31"/>
      <c r="L777" s="31"/>
      <c r="M777" s="31"/>
      <c r="N777" s="31"/>
      <c r="O777" s="31"/>
      <c r="P777" s="31"/>
    </row>
    <row r="778" spans="1:16" ht="15.75" thickBot="1" x14ac:dyDescent="0.3">
      <c r="A778" s="31"/>
      <c r="B778" s="31"/>
      <c r="C778" s="31"/>
      <c r="D778" s="31"/>
      <c r="E778" s="31"/>
      <c r="F778" s="31"/>
      <c r="G778" s="31"/>
      <c r="H778" s="31"/>
      <c r="I778" s="31"/>
      <c r="J778" s="31"/>
      <c r="K778" s="31"/>
      <c r="L778" s="31"/>
      <c r="M778" s="31"/>
      <c r="N778" s="31"/>
      <c r="O778" s="31"/>
      <c r="P778" s="31"/>
    </row>
    <row r="779" spans="1:16" ht="16.5" thickTop="1" thickBot="1" x14ac:dyDescent="0.3">
      <c r="A779" s="31"/>
      <c r="B779" s="31"/>
      <c r="C779" s="31"/>
      <c r="D779" s="31"/>
      <c r="E779" s="31"/>
      <c r="F779" s="31"/>
      <c r="G779" s="31"/>
      <c r="H779" s="31"/>
      <c r="I779" s="31"/>
      <c r="J779" s="31"/>
      <c r="K779" s="31"/>
      <c r="L779" s="31"/>
      <c r="M779" s="31"/>
      <c r="N779" s="31"/>
      <c r="O779" s="31"/>
      <c r="P779" s="31"/>
    </row>
    <row r="780" spans="1:16" ht="15" x14ac:dyDescent="0.25">
      <c r="A780" s="31"/>
      <c r="B780" s="31"/>
      <c r="C780" s="31"/>
      <c r="D780" s="31"/>
      <c r="E780" s="31"/>
      <c r="F780" s="31"/>
      <c r="G780" s="31"/>
      <c r="H780" s="31"/>
      <c r="I780" s="31"/>
      <c r="J780" s="31"/>
      <c r="K780" s="31"/>
      <c r="L780" s="31"/>
      <c r="M780" s="31"/>
      <c r="N780" s="31"/>
      <c r="O780" s="31"/>
      <c r="P780" s="31"/>
    </row>
    <row r="781" spans="1:16" ht="15" x14ac:dyDescent="0.25">
      <c r="A781" s="31"/>
      <c r="B781" s="31"/>
      <c r="C781" s="31"/>
      <c r="D781" s="31"/>
      <c r="E781" s="31"/>
      <c r="F781" s="31"/>
      <c r="G781" s="31"/>
      <c r="H781" s="31"/>
      <c r="I781" s="31"/>
      <c r="J781" s="31"/>
      <c r="K781" s="31"/>
      <c r="L781" s="31"/>
      <c r="M781" s="31"/>
      <c r="N781" s="31"/>
      <c r="O781" s="31"/>
      <c r="P781" s="31"/>
    </row>
    <row r="782" spans="1:16" ht="15.75" thickBot="1" x14ac:dyDescent="0.3">
      <c r="A782" s="31"/>
      <c r="B782" s="31"/>
      <c r="C782" s="31"/>
      <c r="D782" s="31"/>
      <c r="E782" s="31"/>
      <c r="F782" s="31"/>
      <c r="G782" s="31"/>
      <c r="H782" s="31"/>
      <c r="I782" s="31"/>
      <c r="J782" s="31"/>
      <c r="K782" s="31"/>
      <c r="L782" s="31"/>
      <c r="M782" s="31"/>
      <c r="N782" s="31"/>
      <c r="O782" s="31"/>
      <c r="P782" s="31"/>
    </row>
    <row r="783" spans="1:16" ht="15.75" thickBot="1" x14ac:dyDescent="0.3">
      <c r="A783" s="31"/>
      <c r="B783" s="31"/>
      <c r="C783" s="31"/>
      <c r="D783" s="31"/>
      <c r="E783" s="31"/>
      <c r="F783" s="31"/>
      <c r="G783" s="31"/>
      <c r="H783" s="31"/>
      <c r="I783" s="31"/>
      <c r="J783" s="31"/>
      <c r="K783" s="31"/>
      <c r="L783" s="31"/>
      <c r="M783" s="31"/>
      <c r="N783" s="31"/>
      <c r="O783" s="31"/>
      <c r="P783" s="31"/>
    </row>
    <row r="784" spans="1:16" ht="15" x14ac:dyDescent="0.25">
      <c r="A784" s="31"/>
      <c r="B784" s="31"/>
      <c r="C784" s="31"/>
      <c r="D784" s="31"/>
      <c r="E784" s="31"/>
      <c r="F784" s="31"/>
      <c r="G784" s="31"/>
      <c r="H784" s="31"/>
      <c r="I784" s="31"/>
      <c r="J784" s="31"/>
      <c r="K784" s="31"/>
      <c r="L784" s="31"/>
      <c r="M784" s="31"/>
      <c r="N784" s="31"/>
      <c r="O784" s="31"/>
      <c r="P784" s="31"/>
    </row>
    <row r="785" spans="1:16" ht="15" x14ac:dyDescent="0.25">
      <c r="A785" s="31"/>
      <c r="B785" s="31"/>
      <c r="C785" s="31"/>
      <c r="D785" s="31"/>
      <c r="E785" s="31"/>
      <c r="F785" s="31"/>
      <c r="G785" s="31"/>
      <c r="H785" s="31"/>
      <c r="I785" s="31"/>
      <c r="J785" s="31"/>
      <c r="K785" s="31"/>
      <c r="L785" s="31"/>
      <c r="M785" s="31"/>
      <c r="N785" s="31"/>
      <c r="O785" s="31"/>
      <c r="P785" s="31"/>
    </row>
    <row r="786" spans="1:16" ht="15" x14ac:dyDescent="0.25">
      <c r="A786" s="31"/>
      <c r="B786" s="31"/>
      <c r="C786" s="31"/>
      <c r="D786" s="31"/>
      <c r="E786" s="31"/>
      <c r="F786" s="31"/>
      <c r="G786" s="31"/>
      <c r="H786" s="31"/>
      <c r="I786" s="31"/>
      <c r="J786" s="31"/>
      <c r="K786" s="31"/>
      <c r="L786" s="31"/>
      <c r="M786" s="31"/>
      <c r="N786" s="31"/>
      <c r="O786" s="31"/>
      <c r="P786" s="31"/>
    </row>
    <row r="787" spans="1:16" ht="15" x14ac:dyDescent="0.25">
      <c r="A787" s="31"/>
      <c r="B787" s="31"/>
      <c r="C787" s="31"/>
      <c r="D787" s="31"/>
      <c r="E787" s="31"/>
      <c r="F787" s="31"/>
      <c r="G787" s="31"/>
      <c r="H787" s="31"/>
      <c r="I787" s="31"/>
      <c r="J787" s="31"/>
      <c r="K787" s="31"/>
      <c r="L787" s="31"/>
      <c r="M787" s="31"/>
      <c r="N787" s="31"/>
      <c r="O787" s="31"/>
      <c r="P787" s="31"/>
    </row>
    <row r="788" spans="1:16" ht="15.75" thickBot="1" x14ac:dyDescent="0.3">
      <c r="A788" s="31"/>
      <c r="B788" s="31"/>
      <c r="C788" s="31"/>
      <c r="D788" s="31"/>
      <c r="E788" s="31"/>
      <c r="F788" s="31"/>
      <c r="G788" s="31"/>
      <c r="H788" s="31"/>
      <c r="I788" s="31"/>
      <c r="J788" s="31"/>
      <c r="K788" s="31"/>
      <c r="L788" s="31"/>
      <c r="M788" s="31"/>
      <c r="N788" s="31"/>
      <c r="O788" s="31"/>
      <c r="P788" s="31"/>
    </row>
    <row r="789" spans="1:16" ht="15.75" thickBot="1" x14ac:dyDescent="0.3">
      <c r="A789" s="31"/>
      <c r="B789" s="31"/>
      <c r="C789" s="31"/>
      <c r="D789" s="31"/>
      <c r="E789" s="31"/>
      <c r="F789" s="31"/>
      <c r="G789" s="31"/>
      <c r="H789" s="31"/>
      <c r="I789" s="31"/>
      <c r="J789" s="31"/>
      <c r="K789" s="31"/>
      <c r="L789" s="31"/>
      <c r="M789" s="31"/>
      <c r="N789" s="31"/>
      <c r="O789" s="31"/>
      <c r="P789" s="31"/>
    </row>
    <row r="790" spans="1:16" ht="15" x14ac:dyDescent="0.25">
      <c r="A790" s="31"/>
      <c r="B790" s="31"/>
      <c r="C790" s="31"/>
      <c r="D790" s="31"/>
      <c r="E790" s="31"/>
      <c r="F790" s="31"/>
      <c r="G790" s="31"/>
      <c r="H790" s="31"/>
      <c r="I790" s="31"/>
      <c r="J790" s="31"/>
      <c r="K790" s="31"/>
      <c r="L790" s="31"/>
      <c r="M790" s="31"/>
      <c r="N790" s="31"/>
      <c r="O790" s="31"/>
      <c r="P790" s="31"/>
    </row>
    <row r="791" spans="1:16" ht="15" x14ac:dyDescent="0.25">
      <c r="A791" s="31"/>
      <c r="B791" s="31"/>
      <c r="C791" s="31"/>
      <c r="D791" s="31"/>
      <c r="E791" s="31"/>
      <c r="F791" s="31"/>
      <c r="G791" s="31"/>
      <c r="H791" s="31"/>
      <c r="I791" s="31"/>
      <c r="J791" s="31"/>
      <c r="K791" s="31"/>
      <c r="L791" s="31"/>
      <c r="M791" s="31"/>
      <c r="N791" s="31"/>
      <c r="O791" s="31"/>
      <c r="P791" s="31"/>
    </row>
    <row r="792" spans="1:16" ht="15" x14ac:dyDescent="0.25">
      <c r="A792" s="31"/>
      <c r="B792" s="31"/>
      <c r="C792" s="31"/>
      <c r="D792" s="31"/>
      <c r="E792" s="31"/>
      <c r="F792" s="31"/>
      <c r="G792" s="31"/>
      <c r="H792" s="31"/>
      <c r="I792" s="31"/>
      <c r="J792" s="31"/>
      <c r="K792" s="31"/>
      <c r="L792" s="31"/>
      <c r="M792" s="31"/>
      <c r="N792" s="31"/>
      <c r="O792" s="31"/>
      <c r="P792" s="31"/>
    </row>
    <row r="793" spans="1:16" ht="15" x14ac:dyDescent="0.25">
      <c r="A793" s="31"/>
      <c r="B793" s="31"/>
      <c r="C793" s="31"/>
      <c r="D793" s="31"/>
      <c r="E793" s="31"/>
      <c r="F793" s="31"/>
      <c r="G793" s="31"/>
      <c r="H793" s="31"/>
      <c r="I793" s="31"/>
      <c r="J793" s="31"/>
      <c r="K793" s="31"/>
      <c r="L793" s="31"/>
      <c r="M793" s="31"/>
      <c r="N793" s="31"/>
      <c r="O793" s="31"/>
      <c r="P793" s="31"/>
    </row>
    <row r="794" spans="1:16" ht="15" x14ac:dyDescent="0.25">
      <c r="A794" s="31"/>
      <c r="B794" s="31"/>
      <c r="C794" s="31"/>
      <c r="D794" s="31"/>
      <c r="E794" s="31"/>
      <c r="F794" s="31"/>
      <c r="G794" s="31"/>
      <c r="H794" s="31"/>
      <c r="I794" s="31"/>
      <c r="J794" s="31"/>
      <c r="K794" s="31"/>
      <c r="L794" s="31"/>
      <c r="M794" s="31"/>
      <c r="N794" s="31"/>
      <c r="O794" s="31"/>
      <c r="P794" s="31"/>
    </row>
    <row r="795" spans="1:16" ht="15" x14ac:dyDescent="0.25">
      <c r="A795" s="31"/>
      <c r="B795" s="31"/>
      <c r="C795" s="31"/>
      <c r="D795" s="31"/>
      <c r="E795" s="31"/>
      <c r="F795" s="31"/>
      <c r="G795" s="31"/>
      <c r="H795" s="31"/>
      <c r="I795" s="31"/>
      <c r="J795" s="31"/>
      <c r="K795" s="31"/>
      <c r="L795" s="31"/>
      <c r="M795" s="31"/>
      <c r="N795" s="31"/>
      <c r="O795" s="31"/>
      <c r="P795" s="31"/>
    </row>
    <row r="796" spans="1:16" ht="15" x14ac:dyDescent="0.25">
      <c r="A796" s="31"/>
      <c r="B796" s="31"/>
      <c r="C796" s="31"/>
      <c r="D796" s="31"/>
      <c r="E796" s="31"/>
      <c r="F796" s="31"/>
      <c r="G796" s="31"/>
      <c r="H796" s="31"/>
      <c r="I796" s="31"/>
      <c r="J796" s="31"/>
      <c r="K796" s="31"/>
      <c r="L796" s="31"/>
      <c r="M796" s="31"/>
      <c r="N796" s="31"/>
      <c r="O796" s="31"/>
      <c r="P796" s="31"/>
    </row>
    <row r="797" spans="1:16" ht="15" x14ac:dyDescent="0.25">
      <c r="A797" s="31"/>
      <c r="B797" s="31"/>
      <c r="C797" s="31"/>
      <c r="D797" s="31"/>
      <c r="E797" s="31"/>
      <c r="F797" s="31"/>
      <c r="G797" s="31"/>
      <c r="H797" s="31"/>
      <c r="I797" s="31"/>
      <c r="J797" s="31"/>
      <c r="K797" s="31"/>
      <c r="L797" s="31"/>
      <c r="M797" s="31"/>
      <c r="N797" s="31"/>
      <c r="O797" s="31"/>
      <c r="P797" s="31"/>
    </row>
    <row r="798" spans="1:16" ht="15" x14ac:dyDescent="0.25">
      <c r="A798" s="31"/>
      <c r="B798" s="31"/>
      <c r="C798" s="31"/>
      <c r="D798" s="31"/>
      <c r="E798" s="31"/>
      <c r="F798" s="31"/>
      <c r="G798" s="31"/>
      <c r="H798" s="31"/>
      <c r="I798" s="31"/>
      <c r="J798" s="31"/>
      <c r="K798" s="31"/>
      <c r="L798" s="31"/>
      <c r="M798" s="31"/>
      <c r="N798" s="31"/>
      <c r="O798" s="31"/>
      <c r="P798" s="31"/>
    </row>
    <row r="799" spans="1:16" ht="15" x14ac:dyDescent="0.25">
      <c r="A799" s="31"/>
      <c r="B799" s="31"/>
      <c r="C799" s="31"/>
      <c r="D799" s="31"/>
      <c r="E799" s="31"/>
      <c r="F799" s="31"/>
      <c r="G799" s="31"/>
      <c r="H799" s="31"/>
      <c r="I799" s="31"/>
      <c r="J799" s="31"/>
      <c r="K799" s="31"/>
      <c r="L799" s="31"/>
      <c r="M799" s="31"/>
      <c r="N799" s="31"/>
      <c r="O799" s="31"/>
      <c r="P799" s="31"/>
    </row>
    <row r="800" spans="1:16" ht="15" x14ac:dyDescent="0.25">
      <c r="A800" s="31"/>
      <c r="B800" s="31"/>
      <c r="C800" s="31"/>
      <c r="D800" s="31"/>
      <c r="E800" s="31"/>
      <c r="F800" s="31"/>
      <c r="G800" s="31"/>
      <c r="H800" s="31"/>
      <c r="I800" s="31"/>
      <c r="J800" s="31"/>
      <c r="K800" s="31"/>
      <c r="L800" s="31"/>
      <c r="M800" s="31"/>
      <c r="N800" s="31"/>
      <c r="O800" s="31"/>
      <c r="P800" s="31"/>
    </row>
    <row r="801" spans="1:16" ht="15" x14ac:dyDescent="0.25">
      <c r="A801" s="31"/>
      <c r="B801" s="31"/>
      <c r="C801" s="31"/>
      <c r="D801" s="31"/>
      <c r="E801" s="31"/>
      <c r="F801" s="31"/>
      <c r="G801" s="31"/>
      <c r="H801" s="31"/>
      <c r="I801" s="31"/>
      <c r="J801" s="31"/>
      <c r="K801" s="31"/>
      <c r="L801" s="31"/>
      <c r="M801" s="31"/>
      <c r="N801" s="31"/>
      <c r="O801" s="31"/>
      <c r="P801" s="31"/>
    </row>
    <row r="802" spans="1:16" ht="15" x14ac:dyDescent="0.25">
      <c r="A802" s="31"/>
      <c r="B802" s="31"/>
      <c r="C802" s="31"/>
      <c r="D802" s="31"/>
      <c r="E802" s="31"/>
      <c r="F802" s="31"/>
      <c r="G802" s="31"/>
      <c r="H802" s="31"/>
      <c r="I802" s="31"/>
      <c r="J802" s="31"/>
      <c r="K802" s="31"/>
      <c r="L802" s="31"/>
      <c r="M802" s="31"/>
      <c r="N802" s="31"/>
      <c r="O802" s="31"/>
      <c r="P802" s="31"/>
    </row>
    <row r="803" spans="1:16" ht="15" x14ac:dyDescent="0.25">
      <c r="A803" s="31"/>
      <c r="B803" s="31"/>
      <c r="C803" s="31"/>
      <c r="D803" s="31"/>
      <c r="E803" s="31"/>
      <c r="F803" s="31"/>
      <c r="G803" s="31"/>
      <c r="H803" s="31"/>
      <c r="I803" s="31"/>
      <c r="J803" s="31"/>
      <c r="K803" s="31"/>
      <c r="L803" s="31"/>
      <c r="M803" s="31"/>
      <c r="N803" s="31"/>
      <c r="O803" s="31"/>
      <c r="P803" s="31"/>
    </row>
    <row r="804" spans="1:16" ht="15" x14ac:dyDescent="0.25">
      <c r="A804" s="31"/>
      <c r="B804" s="31"/>
      <c r="C804" s="31"/>
      <c r="D804" s="31"/>
      <c r="E804" s="31"/>
      <c r="F804" s="31"/>
      <c r="G804" s="31"/>
      <c r="H804" s="31"/>
      <c r="I804" s="31"/>
      <c r="J804" s="31"/>
      <c r="K804" s="31"/>
      <c r="L804" s="31"/>
      <c r="M804" s="31"/>
      <c r="N804" s="31"/>
      <c r="O804" s="31"/>
      <c r="P804" s="31"/>
    </row>
    <row r="805" spans="1:16" ht="15" x14ac:dyDescent="0.25">
      <c r="A805" s="31"/>
      <c r="B805" s="31"/>
      <c r="C805" s="31"/>
      <c r="D805" s="31"/>
      <c r="E805" s="31"/>
      <c r="F805" s="31"/>
      <c r="G805" s="31"/>
      <c r="H805" s="31"/>
      <c r="I805" s="31"/>
      <c r="J805" s="31"/>
      <c r="K805" s="31"/>
      <c r="L805" s="31"/>
      <c r="M805" s="31"/>
      <c r="N805" s="31"/>
      <c r="O805" s="31"/>
      <c r="P805" s="31"/>
    </row>
    <row r="806" spans="1:16" ht="15" x14ac:dyDescent="0.25">
      <c r="A806" s="31"/>
      <c r="B806" s="31"/>
      <c r="C806" s="31"/>
      <c r="D806" s="31"/>
      <c r="E806" s="31"/>
      <c r="F806" s="31"/>
      <c r="G806" s="31"/>
      <c r="H806" s="31"/>
      <c r="I806" s="31"/>
      <c r="J806" s="31"/>
      <c r="K806" s="31"/>
      <c r="L806" s="31"/>
      <c r="M806" s="31"/>
      <c r="N806" s="31"/>
      <c r="O806" s="31"/>
      <c r="P806" s="31"/>
    </row>
    <row r="807" spans="1:16" ht="15" x14ac:dyDescent="0.25">
      <c r="A807" s="31"/>
      <c r="B807" s="31"/>
      <c r="C807" s="31"/>
      <c r="D807" s="31"/>
      <c r="E807" s="31"/>
      <c r="F807" s="31"/>
      <c r="G807" s="31"/>
      <c r="H807" s="31"/>
      <c r="I807" s="31"/>
      <c r="J807" s="31"/>
      <c r="K807" s="31"/>
      <c r="L807" s="31"/>
      <c r="M807" s="31"/>
      <c r="N807" s="31"/>
      <c r="O807" s="31"/>
      <c r="P807" s="31"/>
    </row>
    <row r="808" spans="1:16" ht="15" x14ac:dyDescent="0.25">
      <c r="A808" s="31"/>
      <c r="B808" s="31"/>
      <c r="C808" s="31"/>
      <c r="D808" s="31"/>
      <c r="E808" s="31"/>
      <c r="F808" s="31"/>
      <c r="G808" s="31"/>
      <c r="H808" s="31"/>
      <c r="I808" s="31"/>
      <c r="J808" s="31"/>
      <c r="K808" s="31"/>
      <c r="L808" s="31"/>
      <c r="M808" s="31"/>
      <c r="N808" s="31"/>
      <c r="O808" s="31"/>
      <c r="P808" s="31"/>
    </row>
    <row r="809" spans="1:16" ht="15.75" thickBot="1" x14ac:dyDescent="0.3">
      <c r="A809" s="31"/>
      <c r="B809" s="31"/>
      <c r="C809" s="31"/>
      <c r="D809" s="31"/>
      <c r="E809" s="31"/>
      <c r="F809" s="31"/>
      <c r="G809" s="31"/>
      <c r="H809" s="31"/>
      <c r="I809" s="31"/>
      <c r="J809" s="31"/>
      <c r="K809" s="31"/>
      <c r="L809" s="31"/>
      <c r="M809" s="31"/>
      <c r="N809" s="31"/>
      <c r="O809" s="31"/>
      <c r="P809" s="31"/>
    </row>
    <row r="810" spans="1:16" ht="16.5" thickTop="1" thickBot="1" x14ac:dyDescent="0.3">
      <c r="A810" s="31"/>
      <c r="B810" s="31"/>
      <c r="C810" s="31"/>
      <c r="D810" s="31"/>
      <c r="E810" s="31"/>
      <c r="F810" s="31"/>
      <c r="G810" s="31"/>
      <c r="H810" s="31"/>
      <c r="I810" s="31"/>
      <c r="J810" s="31"/>
      <c r="K810" s="31"/>
      <c r="L810" s="31"/>
      <c r="M810" s="31"/>
      <c r="N810" s="31"/>
      <c r="O810" s="31"/>
      <c r="P810" s="31"/>
    </row>
    <row r="811" spans="1:16" ht="15" x14ac:dyDescent="0.25">
      <c r="A811" s="31"/>
      <c r="B811" s="31"/>
      <c r="C811" s="31"/>
      <c r="D811" s="31"/>
      <c r="E811" s="31"/>
      <c r="F811" s="31"/>
      <c r="G811" s="31"/>
      <c r="H811" s="31"/>
      <c r="I811" s="31"/>
      <c r="J811" s="31"/>
      <c r="K811" s="31"/>
      <c r="L811" s="31"/>
      <c r="M811" s="31"/>
      <c r="N811" s="31"/>
      <c r="O811" s="31"/>
      <c r="P811" s="31"/>
    </row>
    <row r="812" spans="1:16" ht="15" x14ac:dyDescent="0.25">
      <c r="A812" s="31"/>
      <c r="B812" s="31"/>
      <c r="C812" s="31"/>
      <c r="D812" s="31"/>
      <c r="E812" s="31"/>
      <c r="F812" s="31"/>
      <c r="G812" s="31"/>
      <c r="H812" s="31"/>
      <c r="I812" s="31"/>
      <c r="J812" s="31"/>
      <c r="K812" s="31"/>
      <c r="L812" s="31"/>
      <c r="M812" s="31"/>
      <c r="N812" s="31"/>
      <c r="O812" s="31"/>
      <c r="P812" s="31"/>
    </row>
    <row r="813" spans="1:16" ht="15.75" thickBot="1" x14ac:dyDescent="0.3">
      <c r="A813" s="31"/>
      <c r="B813" s="31"/>
      <c r="C813" s="31"/>
      <c r="D813" s="31"/>
      <c r="E813" s="31"/>
      <c r="F813" s="31"/>
      <c r="G813" s="31"/>
      <c r="H813" s="31"/>
      <c r="I813" s="31"/>
      <c r="J813" s="31"/>
      <c r="K813" s="31"/>
      <c r="L813" s="31"/>
      <c r="M813" s="31"/>
      <c r="N813" s="31"/>
      <c r="O813" s="31"/>
      <c r="P813" s="31"/>
    </row>
    <row r="814" spans="1:16" ht="15.75" thickBot="1" x14ac:dyDescent="0.3">
      <c r="A814" s="31"/>
      <c r="B814" s="31"/>
      <c r="C814" s="31"/>
      <c r="D814" s="31"/>
      <c r="E814" s="31"/>
      <c r="F814" s="31"/>
      <c r="G814" s="31"/>
      <c r="H814" s="31"/>
      <c r="I814" s="31"/>
      <c r="J814" s="31"/>
      <c r="K814" s="31"/>
      <c r="L814" s="31"/>
      <c r="M814" s="31"/>
      <c r="N814" s="31"/>
      <c r="O814" s="31"/>
      <c r="P814" s="31"/>
    </row>
    <row r="815" spans="1:16" ht="15" x14ac:dyDescent="0.25">
      <c r="A815" s="31"/>
      <c r="B815" s="31"/>
      <c r="C815" s="31"/>
      <c r="D815" s="31"/>
      <c r="E815" s="31"/>
      <c r="F815" s="31"/>
      <c r="G815" s="31"/>
      <c r="H815" s="31"/>
      <c r="I815" s="31"/>
      <c r="J815" s="31"/>
      <c r="K815" s="31"/>
      <c r="L815" s="31"/>
      <c r="M815" s="31"/>
      <c r="N815" s="31"/>
      <c r="O815" s="31"/>
      <c r="P815" s="31"/>
    </row>
    <row r="816" spans="1:16" ht="15" x14ac:dyDescent="0.25">
      <c r="A816" s="31"/>
      <c r="B816" s="31"/>
      <c r="C816" s="31"/>
      <c r="D816" s="31"/>
      <c r="E816" s="31"/>
      <c r="F816" s="31"/>
      <c r="G816" s="31"/>
      <c r="H816" s="31"/>
      <c r="I816" s="31"/>
      <c r="J816" s="31"/>
      <c r="K816" s="31"/>
      <c r="L816" s="31"/>
      <c r="M816" s="31"/>
      <c r="N816" s="31"/>
      <c r="O816" s="31"/>
      <c r="P816" s="31"/>
    </row>
    <row r="817" spans="1:16" ht="15" x14ac:dyDescent="0.25">
      <c r="A817" s="31"/>
      <c r="B817" s="31"/>
      <c r="C817" s="31"/>
      <c r="D817" s="31"/>
      <c r="E817" s="31"/>
      <c r="F817" s="31"/>
      <c r="G817" s="31"/>
      <c r="H817" s="31"/>
      <c r="I817" s="31"/>
      <c r="J817" s="31"/>
      <c r="K817" s="31"/>
      <c r="L817" s="31"/>
      <c r="M817" s="31"/>
      <c r="N817" s="31"/>
      <c r="O817" s="31"/>
      <c r="P817" s="31"/>
    </row>
    <row r="818" spans="1:16" ht="15" x14ac:dyDescent="0.25">
      <c r="A818" s="31"/>
      <c r="B818" s="31"/>
      <c r="C818" s="31"/>
      <c r="D818" s="31"/>
      <c r="E818" s="31"/>
      <c r="F818" s="31"/>
      <c r="G818" s="31"/>
      <c r="H818" s="31"/>
      <c r="I818" s="31"/>
      <c r="J818" s="31"/>
      <c r="K818" s="31"/>
      <c r="L818" s="31"/>
      <c r="M818" s="31"/>
      <c r="N818" s="31"/>
      <c r="O818" s="31"/>
      <c r="P818" s="31"/>
    </row>
    <row r="819" spans="1:16" ht="15.75" thickBot="1" x14ac:dyDescent="0.3">
      <c r="A819" s="31"/>
      <c r="B819" s="31"/>
      <c r="C819" s="31"/>
      <c r="D819" s="31"/>
      <c r="E819" s="31"/>
      <c r="F819" s="31"/>
      <c r="G819" s="31"/>
      <c r="H819" s="31"/>
      <c r="I819" s="31"/>
      <c r="J819" s="31"/>
      <c r="K819" s="31"/>
      <c r="L819" s="31"/>
      <c r="M819" s="31"/>
      <c r="N819" s="31"/>
      <c r="O819" s="31"/>
      <c r="P819" s="31"/>
    </row>
    <row r="820" spans="1:16" ht="15.75" thickBot="1" x14ac:dyDescent="0.3">
      <c r="A820" s="31"/>
      <c r="B820" s="31"/>
      <c r="C820" s="31"/>
      <c r="D820" s="31"/>
      <c r="E820" s="31"/>
      <c r="F820" s="31"/>
      <c r="G820" s="31"/>
      <c r="H820" s="31"/>
      <c r="I820" s="31"/>
      <c r="J820" s="31"/>
      <c r="K820" s="31"/>
      <c r="L820" s="31"/>
      <c r="M820" s="31"/>
      <c r="N820" s="31"/>
      <c r="O820" s="31"/>
      <c r="P820" s="31"/>
    </row>
    <row r="821" spans="1:16" ht="15" x14ac:dyDescent="0.25">
      <c r="A821" s="31"/>
      <c r="B821" s="31"/>
      <c r="C821" s="31"/>
      <c r="D821" s="31"/>
      <c r="E821" s="31"/>
      <c r="F821" s="31"/>
      <c r="G821" s="31"/>
      <c r="H821" s="31"/>
      <c r="I821" s="31"/>
      <c r="J821" s="31"/>
      <c r="K821" s="31"/>
      <c r="L821" s="31"/>
      <c r="M821" s="31"/>
      <c r="N821" s="31"/>
      <c r="O821" s="31"/>
      <c r="P821" s="31"/>
    </row>
    <row r="822" spans="1:16" ht="15" x14ac:dyDescent="0.25">
      <c r="A822" s="31"/>
      <c r="B822" s="31"/>
      <c r="C822" s="31"/>
      <c r="D822" s="31"/>
      <c r="E822" s="31"/>
      <c r="F822" s="31"/>
      <c r="G822" s="31"/>
      <c r="H822" s="31"/>
      <c r="I822" s="31"/>
      <c r="J822" s="31"/>
      <c r="K822" s="31"/>
      <c r="L822" s="31"/>
      <c r="M822" s="31"/>
      <c r="N822" s="31"/>
      <c r="O822" s="31"/>
      <c r="P822" s="31"/>
    </row>
    <row r="823" spans="1:16" ht="15" x14ac:dyDescent="0.25">
      <c r="A823" s="31"/>
      <c r="B823" s="31"/>
      <c r="C823" s="31"/>
      <c r="D823" s="31"/>
      <c r="E823" s="31"/>
      <c r="F823" s="31"/>
      <c r="G823" s="31"/>
      <c r="H823" s="31"/>
      <c r="I823" s="31"/>
      <c r="J823" s="31"/>
      <c r="K823" s="31"/>
      <c r="L823" s="31"/>
      <c r="M823" s="31"/>
      <c r="N823" s="31"/>
      <c r="O823" s="31"/>
      <c r="P823" s="31"/>
    </row>
    <row r="824" spans="1:16" ht="15" x14ac:dyDescent="0.25">
      <c r="A824" s="31"/>
      <c r="B824" s="31"/>
      <c r="C824" s="31"/>
      <c r="D824" s="31"/>
      <c r="E824" s="31"/>
      <c r="F824" s="31"/>
      <c r="G824" s="31"/>
      <c r="H824" s="31"/>
      <c r="I824" s="31"/>
      <c r="J824" s="31"/>
      <c r="K824" s="31"/>
      <c r="L824" s="31"/>
      <c r="M824" s="31"/>
      <c r="N824" s="31"/>
      <c r="O824" s="31"/>
      <c r="P824" s="31"/>
    </row>
    <row r="825" spans="1:16" ht="15" x14ac:dyDescent="0.25">
      <c r="A825" s="31"/>
      <c r="B825" s="31"/>
      <c r="C825" s="31"/>
      <c r="D825" s="31"/>
      <c r="E825" s="31"/>
      <c r="F825" s="31"/>
      <c r="G825" s="31"/>
      <c r="H825" s="31"/>
      <c r="I825" s="31"/>
      <c r="J825" s="31"/>
      <c r="K825" s="31"/>
      <c r="L825" s="31"/>
      <c r="M825" s="31"/>
      <c r="N825" s="31"/>
      <c r="O825" s="31"/>
      <c r="P825" s="31"/>
    </row>
    <row r="826" spans="1:16" ht="15" x14ac:dyDescent="0.25">
      <c r="A826" s="31"/>
      <c r="B826" s="31"/>
      <c r="C826" s="31"/>
      <c r="D826" s="31"/>
      <c r="E826" s="31"/>
      <c r="F826" s="31"/>
      <c r="G826" s="31"/>
      <c r="H826" s="31"/>
      <c r="I826" s="31"/>
      <c r="J826" s="31"/>
      <c r="K826" s="31"/>
      <c r="L826" s="31"/>
      <c r="M826" s="31"/>
      <c r="N826" s="31"/>
      <c r="O826" s="31"/>
      <c r="P826" s="31"/>
    </row>
    <row r="827" spans="1:16" ht="15" x14ac:dyDescent="0.25">
      <c r="A827" s="31"/>
      <c r="B827" s="31"/>
      <c r="C827" s="31"/>
      <c r="D827" s="31"/>
      <c r="E827" s="31"/>
      <c r="F827" s="31"/>
      <c r="G827" s="31"/>
      <c r="H827" s="31"/>
      <c r="I827" s="31"/>
      <c r="J827" s="31"/>
      <c r="K827" s="31"/>
      <c r="L827" s="31"/>
      <c r="M827" s="31"/>
      <c r="N827" s="31"/>
      <c r="O827" s="31"/>
      <c r="P827" s="31"/>
    </row>
    <row r="828" spans="1:16" ht="15" x14ac:dyDescent="0.25">
      <c r="A828" s="31"/>
      <c r="B828" s="31"/>
      <c r="C828" s="31"/>
      <c r="D828" s="31"/>
      <c r="E828" s="31"/>
      <c r="F828" s="31"/>
      <c r="G828" s="31"/>
      <c r="H828" s="31"/>
      <c r="I828" s="31"/>
      <c r="J828" s="31"/>
      <c r="K828" s="31"/>
      <c r="L828" s="31"/>
      <c r="M828" s="31"/>
      <c r="N828" s="31"/>
      <c r="O828" s="31"/>
      <c r="P828" s="31"/>
    </row>
    <row r="829" spans="1:16" ht="15" x14ac:dyDescent="0.25">
      <c r="A829" s="31"/>
      <c r="B829" s="31"/>
      <c r="C829" s="31"/>
      <c r="D829" s="31"/>
      <c r="E829" s="31"/>
      <c r="F829" s="31"/>
      <c r="G829" s="31"/>
      <c r="H829" s="31"/>
      <c r="I829" s="31"/>
      <c r="J829" s="31"/>
      <c r="K829" s="31"/>
      <c r="L829" s="31"/>
      <c r="M829" s="31"/>
      <c r="N829" s="31"/>
      <c r="O829" s="31"/>
      <c r="P829" s="31"/>
    </row>
    <row r="830" spans="1:16" ht="15" x14ac:dyDescent="0.25">
      <c r="A830" s="31"/>
      <c r="B830" s="31"/>
      <c r="C830" s="31"/>
      <c r="D830" s="31"/>
      <c r="E830" s="31"/>
      <c r="F830" s="31"/>
      <c r="G830" s="31"/>
      <c r="H830" s="31"/>
      <c r="I830" s="31"/>
      <c r="J830" s="31"/>
      <c r="K830" s="31"/>
      <c r="L830" s="31"/>
      <c r="M830" s="31"/>
      <c r="N830" s="31"/>
      <c r="O830" s="31"/>
      <c r="P830" s="31"/>
    </row>
    <row r="831" spans="1:16" ht="15" x14ac:dyDescent="0.25">
      <c r="A831" s="31"/>
      <c r="B831" s="31"/>
      <c r="C831" s="31"/>
      <c r="D831" s="31"/>
      <c r="E831" s="31"/>
      <c r="F831" s="31"/>
      <c r="G831" s="31"/>
      <c r="H831" s="31"/>
      <c r="I831" s="31"/>
      <c r="J831" s="31"/>
      <c r="K831" s="31"/>
      <c r="L831" s="31"/>
      <c r="M831" s="31"/>
      <c r="N831" s="31"/>
      <c r="O831" s="31"/>
      <c r="P831" s="31"/>
    </row>
    <row r="832" spans="1:16" ht="15" x14ac:dyDescent="0.25">
      <c r="A832" s="31"/>
      <c r="B832" s="31"/>
      <c r="C832" s="31"/>
      <c r="D832" s="31"/>
      <c r="E832" s="31"/>
      <c r="F832" s="31"/>
      <c r="G832" s="31"/>
      <c r="H832" s="31"/>
      <c r="I832" s="31"/>
      <c r="J832" s="31"/>
      <c r="K832" s="31"/>
      <c r="L832" s="31"/>
      <c r="M832" s="31"/>
      <c r="N832" s="31"/>
      <c r="O832" s="31"/>
      <c r="P832" s="31"/>
    </row>
    <row r="833" spans="1:16" ht="15" x14ac:dyDescent="0.25">
      <c r="A833" s="31"/>
      <c r="B833" s="31"/>
      <c r="C833" s="31"/>
      <c r="D833" s="31"/>
      <c r="E833" s="31"/>
      <c r="F833" s="31"/>
      <c r="G833" s="31"/>
      <c r="H833" s="31"/>
      <c r="I833" s="31"/>
      <c r="J833" s="31"/>
      <c r="K833" s="31"/>
      <c r="L833" s="31"/>
      <c r="M833" s="31"/>
      <c r="N833" s="31"/>
      <c r="O833" s="31"/>
      <c r="P833" s="31"/>
    </row>
    <row r="834" spans="1:16" ht="15" x14ac:dyDescent="0.25">
      <c r="A834" s="31"/>
      <c r="B834" s="31"/>
      <c r="C834" s="31"/>
      <c r="D834" s="31"/>
      <c r="E834" s="31"/>
      <c r="F834" s="31"/>
      <c r="G834" s="31"/>
      <c r="H834" s="31"/>
      <c r="I834" s="31"/>
      <c r="J834" s="31"/>
      <c r="K834" s="31"/>
      <c r="L834" s="31"/>
      <c r="M834" s="31"/>
      <c r="N834" s="31"/>
      <c r="O834" s="31"/>
      <c r="P834" s="31"/>
    </row>
    <row r="835" spans="1:16" ht="15" x14ac:dyDescent="0.25">
      <c r="A835" s="31"/>
      <c r="B835" s="31"/>
      <c r="C835" s="31"/>
      <c r="D835" s="31"/>
      <c r="E835" s="31"/>
      <c r="F835" s="31"/>
      <c r="G835" s="31"/>
      <c r="H835" s="31"/>
      <c r="I835" s="31"/>
      <c r="J835" s="31"/>
      <c r="K835" s="31"/>
      <c r="L835" s="31"/>
      <c r="M835" s="31"/>
      <c r="N835" s="31"/>
      <c r="O835" s="31"/>
      <c r="P835" s="31"/>
    </row>
    <row r="836" spans="1:16" ht="15" x14ac:dyDescent="0.25">
      <c r="A836" s="31"/>
      <c r="B836" s="31"/>
      <c r="C836" s="31"/>
      <c r="D836" s="31"/>
      <c r="E836" s="31"/>
      <c r="F836" s="31"/>
      <c r="G836" s="31"/>
      <c r="H836" s="31"/>
      <c r="I836" s="31"/>
      <c r="J836" s="31"/>
      <c r="K836" s="31"/>
      <c r="L836" s="31"/>
      <c r="M836" s="31"/>
      <c r="N836" s="31"/>
      <c r="O836" s="31"/>
      <c r="P836" s="31"/>
    </row>
    <row r="837" spans="1:16" ht="15" x14ac:dyDescent="0.25">
      <c r="A837" s="31"/>
      <c r="B837" s="31"/>
      <c r="C837" s="31"/>
      <c r="D837" s="31"/>
      <c r="E837" s="31"/>
      <c r="F837" s="31"/>
      <c r="G837" s="31"/>
      <c r="H837" s="31"/>
      <c r="I837" s="31"/>
      <c r="J837" s="31"/>
      <c r="K837" s="31"/>
      <c r="L837" s="31"/>
      <c r="M837" s="31"/>
      <c r="N837" s="31"/>
      <c r="O837" s="31"/>
      <c r="P837" s="31"/>
    </row>
    <row r="838" spans="1:16" ht="15" x14ac:dyDescent="0.25">
      <c r="A838" s="31"/>
      <c r="B838" s="31"/>
      <c r="C838" s="31"/>
      <c r="D838" s="31"/>
      <c r="E838" s="31"/>
      <c r="F838" s="31"/>
      <c r="G838" s="31"/>
      <c r="H838" s="31"/>
      <c r="I838" s="31"/>
      <c r="J838" s="31"/>
      <c r="K838" s="31"/>
      <c r="L838" s="31"/>
      <c r="M838" s="31"/>
      <c r="N838" s="31"/>
      <c r="O838" s="31"/>
      <c r="P838" s="31"/>
    </row>
    <row r="839" spans="1:16" ht="15" x14ac:dyDescent="0.25">
      <c r="A839" s="31"/>
      <c r="B839" s="31"/>
      <c r="C839" s="31"/>
      <c r="D839" s="31"/>
      <c r="E839" s="31"/>
      <c r="F839" s="31"/>
      <c r="G839" s="31"/>
      <c r="H839" s="31"/>
      <c r="I839" s="31"/>
      <c r="J839" s="31"/>
      <c r="K839" s="31"/>
      <c r="L839" s="31"/>
      <c r="M839" s="31"/>
      <c r="N839" s="31"/>
      <c r="O839" s="31"/>
      <c r="P839" s="31"/>
    </row>
    <row r="840" spans="1:16" ht="15.75" thickBot="1" x14ac:dyDescent="0.3">
      <c r="A840" s="31"/>
      <c r="B840" s="31"/>
      <c r="C840" s="31"/>
      <c r="D840" s="31"/>
      <c r="E840" s="31"/>
      <c r="F840" s="31"/>
      <c r="G840" s="31"/>
      <c r="H840" s="31"/>
      <c r="I840" s="31"/>
      <c r="J840" s="31"/>
      <c r="K840" s="31"/>
      <c r="L840" s="31"/>
      <c r="M840" s="31"/>
      <c r="N840" s="31"/>
      <c r="O840" s="31"/>
      <c r="P840" s="31"/>
    </row>
    <row r="841" spans="1:16" ht="16.5" thickTop="1" thickBot="1" x14ac:dyDescent="0.3">
      <c r="A841" s="31"/>
      <c r="B841" s="31"/>
      <c r="C841" s="31"/>
      <c r="D841" s="31"/>
      <c r="E841" s="31"/>
      <c r="F841" s="31"/>
      <c r="G841" s="31"/>
      <c r="H841" s="31"/>
      <c r="I841" s="31"/>
      <c r="J841" s="31"/>
      <c r="K841" s="31"/>
      <c r="L841" s="31"/>
      <c r="M841" s="31"/>
      <c r="N841" s="31"/>
      <c r="O841" s="31"/>
      <c r="P841" s="31"/>
    </row>
    <row r="842" spans="1:16" ht="15" x14ac:dyDescent="0.25">
      <c r="A842" s="31"/>
      <c r="B842" s="31"/>
      <c r="C842" s="31"/>
      <c r="D842" s="31"/>
      <c r="E842" s="31"/>
      <c r="F842" s="31"/>
      <c r="G842" s="31"/>
      <c r="H842" s="31"/>
      <c r="I842" s="31"/>
      <c r="J842" s="31"/>
      <c r="K842" s="31"/>
      <c r="L842" s="31"/>
      <c r="M842" s="31"/>
      <c r="N842" s="31"/>
      <c r="O842" s="31"/>
      <c r="P842" s="31"/>
    </row>
    <row r="843" spans="1:16" ht="15" x14ac:dyDescent="0.25">
      <c r="A843" s="31"/>
      <c r="B843" s="31"/>
      <c r="C843" s="31"/>
      <c r="D843" s="31"/>
      <c r="E843" s="31"/>
      <c r="F843" s="31"/>
      <c r="G843" s="31"/>
      <c r="H843" s="31"/>
      <c r="I843" s="31"/>
      <c r="J843" s="31"/>
      <c r="K843" s="31"/>
      <c r="L843" s="31"/>
      <c r="M843" s="31"/>
      <c r="N843" s="31"/>
      <c r="O843" s="31"/>
      <c r="P843" s="31"/>
    </row>
    <row r="844" spans="1:16" ht="15.75" thickBot="1" x14ac:dyDescent="0.3">
      <c r="A844" s="31"/>
      <c r="B844" s="31"/>
      <c r="C844" s="31"/>
      <c r="D844" s="31"/>
      <c r="E844" s="31"/>
      <c r="F844" s="31"/>
      <c r="G844" s="31"/>
      <c r="H844" s="31"/>
      <c r="I844" s="31"/>
      <c r="J844" s="31"/>
      <c r="K844" s="31"/>
      <c r="L844" s="31"/>
      <c r="M844" s="31"/>
      <c r="N844" s="31"/>
      <c r="O844" s="31"/>
      <c r="P844" s="31"/>
    </row>
    <row r="845" spans="1:16" ht="15.75" thickBot="1" x14ac:dyDescent="0.3">
      <c r="A845" s="31"/>
      <c r="B845" s="31"/>
      <c r="C845" s="31"/>
      <c r="D845" s="31"/>
      <c r="E845" s="31"/>
      <c r="F845" s="31"/>
      <c r="G845" s="31"/>
      <c r="H845" s="31"/>
      <c r="I845" s="31"/>
      <c r="J845" s="31"/>
      <c r="K845" s="31"/>
      <c r="L845" s="31"/>
      <c r="M845" s="31"/>
      <c r="N845" s="31"/>
      <c r="O845" s="31"/>
      <c r="P845" s="31"/>
    </row>
    <row r="846" spans="1:16" ht="15" x14ac:dyDescent="0.25">
      <c r="A846" s="31"/>
      <c r="B846" s="31"/>
      <c r="C846" s="31"/>
      <c r="D846" s="31"/>
      <c r="E846" s="31"/>
      <c r="F846" s="31"/>
      <c r="G846" s="31"/>
      <c r="H846" s="31"/>
      <c r="I846" s="31"/>
      <c r="J846" s="31"/>
      <c r="K846" s="31"/>
      <c r="L846" s="31"/>
      <c r="M846" s="31"/>
      <c r="N846" s="31"/>
      <c r="O846" s="31"/>
      <c r="P846" s="31"/>
    </row>
    <row r="847" spans="1:16" ht="15" x14ac:dyDescent="0.25">
      <c r="A847" s="31"/>
      <c r="B847" s="31"/>
      <c r="C847" s="31"/>
      <c r="D847" s="31"/>
      <c r="E847" s="31"/>
      <c r="F847" s="31"/>
      <c r="G847" s="31"/>
      <c r="H847" s="31"/>
      <c r="I847" s="31"/>
      <c r="J847" s="31"/>
      <c r="K847" s="31"/>
      <c r="L847" s="31"/>
      <c r="M847" s="31"/>
      <c r="N847" s="31"/>
      <c r="O847" s="31"/>
      <c r="P847" s="31"/>
    </row>
    <row r="848" spans="1:16" ht="15" x14ac:dyDescent="0.25">
      <c r="A848" s="31"/>
      <c r="B848" s="31"/>
      <c r="C848" s="31"/>
      <c r="D848" s="31"/>
      <c r="E848" s="31"/>
      <c r="F848" s="31"/>
      <c r="G848" s="31"/>
      <c r="H848" s="31"/>
      <c r="I848" s="31"/>
      <c r="J848" s="31"/>
      <c r="K848" s="31"/>
      <c r="L848" s="31"/>
      <c r="M848" s="31"/>
      <c r="N848" s="31"/>
      <c r="O848" s="31"/>
      <c r="P848" s="31"/>
    </row>
    <row r="849" spans="1:16" ht="15" x14ac:dyDescent="0.25">
      <c r="A849" s="31"/>
      <c r="B849" s="31"/>
      <c r="C849" s="31"/>
      <c r="D849" s="31"/>
      <c r="E849" s="31"/>
      <c r="F849" s="31"/>
      <c r="G849" s="31"/>
      <c r="H849" s="31"/>
      <c r="I849" s="31"/>
      <c r="J849" s="31"/>
      <c r="K849" s="31"/>
      <c r="L849" s="31"/>
      <c r="M849" s="31"/>
      <c r="N849" s="31"/>
      <c r="O849" s="31"/>
      <c r="P849" s="31"/>
    </row>
    <row r="850" spans="1:16" ht="15.75" thickBot="1" x14ac:dyDescent="0.3">
      <c r="A850" s="31"/>
      <c r="B850" s="31"/>
      <c r="C850" s="31"/>
      <c r="D850" s="31"/>
      <c r="E850" s="31"/>
      <c r="F850" s="31"/>
      <c r="G850" s="31"/>
      <c r="H850" s="31"/>
      <c r="I850" s="31"/>
      <c r="J850" s="31"/>
      <c r="K850" s="31"/>
      <c r="L850" s="31"/>
      <c r="M850" s="31"/>
      <c r="N850" s="31"/>
      <c r="O850" s="31"/>
      <c r="P850" s="31"/>
    </row>
    <row r="851" spans="1:16" ht="15.75" thickBot="1" x14ac:dyDescent="0.3">
      <c r="A851" s="31"/>
      <c r="B851" s="31"/>
      <c r="C851" s="31"/>
      <c r="D851" s="31"/>
      <c r="E851" s="31"/>
      <c r="F851" s="31"/>
      <c r="G851" s="31"/>
      <c r="H851" s="31"/>
      <c r="I851" s="31"/>
      <c r="J851" s="31"/>
      <c r="K851" s="31"/>
      <c r="L851" s="31"/>
      <c r="M851" s="31"/>
      <c r="N851" s="31"/>
      <c r="O851" s="31"/>
      <c r="P851" s="31"/>
    </row>
    <row r="852" spans="1:16" ht="15" x14ac:dyDescent="0.25">
      <c r="A852" s="31"/>
      <c r="B852" s="31"/>
      <c r="C852" s="31"/>
      <c r="D852" s="31"/>
      <c r="E852" s="31"/>
      <c r="F852" s="31"/>
      <c r="G852" s="31"/>
      <c r="H852" s="31"/>
      <c r="I852" s="31"/>
      <c r="J852" s="31"/>
      <c r="K852" s="31"/>
      <c r="L852" s="31"/>
      <c r="M852" s="31"/>
      <c r="N852" s="31"/>
      <c r="O852" s="31"/>
      <c r="P852" s="31"/>
    </row>
    <row r="853" spans="1:16" ht="15" x14ac:dyDescent="0.25">
      <c r="A853" s="31"/>
      <c r="B853" s="31"/>
      <c r="C853" s="31"/>
      <c r="D853" s="31"/>
      <c r="E853" s="31"/>
      <c r="F853" s="31"/>
      <c r="G853" s="31"/>
      <c r="H853" s="31"/>
      <c r="I853" s="31"/>
      <c r="J853" s="31"/>
      <c r="K853" s="31"/>
      <c r="L853" s="31"/>
      <c r="M853" s="31"/>
      <c r="N853" s="31"/>
      <c r="O853" s="31"/>
      <c r="P853" s="31"/>
    </row>
    <row r="854" spans="1:16" ht="15" x14ac:dyDescent="0.25">
      <c r="A854" s="31"/>
      <c r="B854" s="31"/>
      <c r="C854" s="31"/>
      <c r="D854" s="31"/>
      <c r="E854" s="31"/>
      <c r="F854" s="31"/>
      <c r="G854" s="31"/>
      <c r="H854" s="31"/>
      <c r="I854" s="31"/>
      <c r="J854" s="31"/>
      <c r="K854" s="31"/>
      <c r="L854" s="31"/>
      <c r="M854" s="31"/>
      <c r="N854" s="31"/>
      <c r="O854" s="31"/>
      <c r="P854" s="31"/>
    </row>
    <row r="855" spans="1:16" ht="15" x14ac:dyDescent="0.25">
      <c r="A855" s="31"/>
      <c r="B855" s="31"/>
      <c r="C855" s="31"/>
      <c r="D855" s="31"/>
      <c r="E855" s="31"/>
      <c r="F855" s="31"/>
      <c r="G855" s="31"/>
      <c r="H855" s="31"/>
      <c r="I855" s="31"/>
      <c r="J855" s="31"/>
      <c r="K855" s="31"/>
      <c r="L855" s="31"/>
      <c r="M855" s="31"/>
      <c r="N855" s="31"/>
      <c r="O855" s="31"/>
      <c r="P855" s="31"/>
    </row>
    <row r="856" spans="1:16" ht="15" x14ac:dyDescent="0.25">
      <c r="A856" s="31"/>
      <c r="B856" s="31"/>
      <c r="C856" s="31"/>
      <c r="D856" s="31"/>
      <c r="E856" s="31"/>
      <c r="F856" s="31"/>
      <c r="G856" s="31"/>
      <c r="H856" s="31"/>
      <c r="I856" s="31"/>
      <c r="J856" s="31"/>
      <c r="K856" s="31"/>
      <c r="L856" s="31"/>
      <c r="M856" s="31"/>
      <c r="N856" s="31"/>
      <c r="O856" s="31"/>
      <c r="P856" s="31"/>
    </row>
    <row r="857" spans="1:16" ht="15" x14ac:dyDescent="0.25">
      <c r="A857" s="31"/>
      <c r="B857" s="31"/>
      <c r="C857" s="31"/>
      <c r="D857" s="31"/>
      <c r="E857" s="31"/>
      <c r="F857" s="31"/>
      <c r="G857" s="31"/>
      <c r="H857" s="31"/>
      <c r="I857" s="31"/>
      <c r="J857" s="31"/>
      <c r="K857" s="31"/>
      <c r="L857" s="31"/>
      <c r="M857" s="31"/>
      <c r="N857" s="31"/>
      <c r="O857" s="31"/>
      <c r="P857" s="31"/>
    </row>
    <row r="858" spans="1:16" ht="15" x14ac:dyDescent="0.25">
      <c r="A858" s="31"/>
      <c r="B858" s="31"/>
      <c r="C858" s="31"/>
      <c r="D858" s="31"/>
      <c r="E858" s="31"/>
      <c r="F858" s="31"/>
      <c r="G858" s="31"/>
      <c r="H858" s="31"/>
      <c r="I858" s="31"/>
      <c r="J858" s="31"/>
      <c r="K858" s="31"/>
      <c r="L858" s="31"/>
      <c r="M858" s="31"/>
      <c r="N858" s="31"/>
      <c r="O858" s="31"/>
      <c r="P858" s="31"/>
    </row>
    <row r="859" spans="1:16" ht="15" x14ac:dyDescent="0.25">
      <c r="A859" s="31"/>
      <c r="B859" s="31"/>
      <c r="C859" s="31"/>
      <c r="D859" s="31"/>
      <c r="E859" s="31"/>
      <c r="F859" s="31"/>
      <c r="G859" s="31"/>
      <c r="H859" s="31"/>
      <c r="I859" s="31"/>
      <c r="J859" s="31"/>
      <c r="K859" s="31"/>
      <c r="L859" s="31"/>
      <c r="M859" s="31"/>
      <c r="N859" s="31"/>
      <c r="O859" s="31"/>
      <c r="P859" s="31"/>
    </row>
    <row r="860" spans="1:16" ht="15" x14ac:dyDescent="0.25">
      <c r="A860" s="31"/>
      <c r="B860" s="31"/>
      <c r="C860" s="31"/>
      <c r="D860" s="31"/>
      <c r="E860" s="31"/>
      <c r="F860" s="31"/>
      <c r="G860" s="31"/>
      <c r="H860" s="31"/>
      <c r="I860" s="31"/>
      <c r="J860" s="31"/>
      <c r="K860" s="31"/>
      <c r="L860" s="31"/>
      <c r="M860" s="31"/>
      <c r="N860" s="31"/>
      <c r="O860" s="31"/>
      <c r="P860" s="31"/>
    </row>
    <row r="861" spans="1:16" ht="15" x14ac:dyDescent="0.25">
      <c r="A861" s="31"/>
      <c r="B861" s="31"/>
      <c r="C861" s="31"/>
      <c r="D861" s="31"/>
      <c r="E861" s="31"/>
      <c r="F861" s="31"/>
      <c r="G861" s="31"/>
      <c r="H861" s="31"/>
      <c r="I861" s="31"/>
      <c r="J861" s="31"/>
      <c r="K861" s="31"/>
      <c r="L861" s="31"/>
      <c r="M861" s="31"/>
      <c r="N861" s="31"/>
      <c r="O861" s="31"/>
      <c r="P861" s="31"/>
    </row>
    <row r="862" spans="1:16" ht="15" x14ac:dyDescent="0.25">
      <c r="A862" s="31"/>
      <c r="B862" s="31"/>
      <c r="C862" s="31"/>
      <c r="D862" s="31"/>
      <c r="E862" s="31"/>
      <c r="F862" s="31"/>
      <c r="G862" s="31"/>
      <c r="H862" s="31"/>
      <c r="I862" s="31"/>
      <c r="J862" s="31"/>
      <c r="K862" s="31"/>
      <c r="L862" s="31"/>
      <c r="M862" s="31"/>
      <c r="N862" s="31"/>
      <c r="O862" s="31"/>
      <c r="P862" s="31"/>
    </row>
    <row r="863" spans="1:16" ht="15" x14ac:dyDescent="0.25">
      <c r="A863" s="31"/>
      <c r="B863" s="31"/>
      <c r="C863" s="31"/>
      <c r="D863" s="31"/>
      <c r="E863" s="31"/>
      <c r="F863" s="31"/>
      <c r="G863" s="31"/>
      <c r="H863" s="31"/>
      <c r="I863" s="31"/>
      <c r="J863" s="31"/>
      <c r="K863" s="31"/>
      <c r="L863" s="31"/>
      <c r="M863" s="31"/>
      <c r="N863" s="31"/>
      <c r="O863" s="31"/>
      <c r="P863" s="31"/>
    </row>
    <row r="864" spans="1:16" ht="15" x14ac:dyDescent="0.25">
      <c r="A864" s="31"/>
      <c r="B864" s="31"/>
      <c r="C864" s="31"/>
      <c r="D864" s="31"/>
      <c r="E864" s="31"/>
      <c r="F864" s="31"/>
      <c r="G864" s="31"/>
      <c r="H864" s="31"/>
      <c r="I864" s="31"/>
      <c r="J864" s="31"/>
      <c r="K864" s="31"/>
      <c r="L864" s="31"/>
      <c r="M864" s="31"/>
      <c r="N864" s="31"/>
      <c r="O864" s="31"/>
      <c r="P864" s="31"/>
    </row>
    <row r="865" spans="1:16" ht="15" x14ac:dyDescent="0.25">
      <c r="A865" s="31"/>
      <c r="B865" s="31"/>
      <c r="C865" s="31"/>
      <c r="D865" s="31"/>
      <c r="E865" s="31"/>
      <c r="F865" s="31"/>
      <c r="G865" s="31"/>
      <c r="H865" s="31"/>
      <c r="I865" s="31"/>
      <c r="J865" s="31"/>
      <c r="K865" s="31"/>
      <c r="L865" s="31"/>
      <c r="M865" s="31"/>
      <c r="N865" s="31"/>
      <c r="O865" s="31"/>
      <c r="P865" s="31"/>
    </row>
    <row r="866" spans="1:16" ht="15" x14ac:dyDescent="0.25">
      <c r="A866" s="31"/>
      <c r="B866" s="31"/>
      <c r="C866" s="31"/>
      <c r="D866" s="31"/>
      <c r="E866" s="31"/>
      <c r="F866" s="31"/>
      <c r="G866" s="31"/>
      <c r="H866" s="31"/>
      <c r="I866" s="31"/>
      <c r="J866" s="31"/>
      <c r="K866" s="31"/>
      <c r="L866" s="31"/>
      <c r="M866" s="31"/>
      <c r="N866" s="31"/>
      <c r="O866" s="31"/>
      <c r="P866" s="31"/>
    </row>
    <row r="867" spans="1:16" ht="15" x14ac:dyDescent="0.25">
      <c r="A867" s="31"/>
      <c r="B867" s="31"/>
      <c r="C867" s="31"/>
      <c r="D867" s="31"/>
      <c r="E867" s="31"/>
      <c r="F867" s="31"/>
      <c r="G867" s="31"/>
      <c r="H867" s="31"/>
      <c r="I867" s="31"/>
      <c r="J867" s="31"/>
      <c r="K867" s="31"/>
      <c r="L867" s="31"/>
      <c r="M867" s="31"/>
      <c r="N867" s="31"/>
      <c r="O867" s="31"/>
      <c r="P867" s="31"/>
    </row>
    <row r="868" spans="1:16" ht="15" x14ac:dyDescent="0.25">
      <c r="A868" s="31"/>
      <c r="B868" s="31"/>
      <c r="C868" s="31"/>
      <c r="D868" s="31"/>
      <c r="E868" s="31"/>
      <c r="F868" s="31"/>
      <c r="G868" s="31"/>
      <c r="H868" s="31"/>
      <c r="I868" s="31"/>
      <c r="J868" s="31"/>
      <c r="K868" s="31"/>
      <c r="L868" s="31"/>
      <c r="M868" s="31"/>
      <c r="N868" s="31"/>
      <c r="O868" s="31"/>
      <c r="P868" s="31"/>
    </row>
    <row r="869" spans="1:16" ht="15" x14ac:dyDescent="0.25">
      <c r="A869" s="31"/>
      <c r="B869" s="31"/>
      <c r="C869" s="31"/>
      <c r="D869" s="31"/>
      <c r="E869" s="31"/>
      <c r="F869" s="31"/>
      <c r="G869" s="31"/>
      <c r="H869" s="31"/>
      <c r="I869" s="31"/>
      <c r="J869" s="31"/>
      <c r="K869" s="31"/>
      <c r="L869" s="31"/>
      <c r="M869" s="31"/>
      <c r="N869" s="31"/>
      <c r="O869" s="31"/>
      <c r="P869" s="31"/>
    </row>
    <row r="870" spans="1:16" ht="15" x14ac:dyDescent="0.25">
      <c r="A870" s="31"/>
      <c r="B870" s="31"/>
      <c r="C870" s="31"/>
      <c r="D870" s="31"/>
      <c r="E870" s="31"/>
      <c r="F870" s="31"/>
      <c r="G870" s="31"/>
      <c r="H870" s="31"/>
      <c r="I870" s="31"/>
      <c r="J870" s="31"/>
      <c r="K870" s="31"/>
      <c r="L870" s="31"/>
      <c r="M870" s="31"/>
      <c r="N870" s="31"/>
      <c r="O870" s="31"/>
      <c r="P870" s="31"/>
    </row>
    <row r="871" spans="1:16" ht="15.75" thickBot="1" x14ac:dyDescent="0.3">
      <c r="A871" s="31"/>
      <c r="B871" s="31"/>
      <c r="C871" s="31"/>
      <c r="D871" s="31"/>
      <c r="E871" s="31"/>
      <c r="F871" s="31"/>
      <c r="G871" s="31"/>
      <c r="H871" s="31"/>
      <c r="I871" s="31"/>
      <c r="J871" s="31"/>
      <c r="K871" s="31"/>
      <c r="L871" s="31"/>
      <c r="M871" s="31"/>
      <c r="N871" s="31"/>
      <c r="O871" s="31"/>
      <c r="P871" s="31"/>
    </row>
    <row r="872" spans="1:16" ht="16.5" thickTop="1" thickBot="1" x14ac:dyDescent="0.3">
      <c r="A872" s="31"/>
      <c r="B872" s="31"/>
      <c r="C872" s="31"/>
      <c r="D872" s="31"/>
      <c r="E872" s="31"/>
      <c r="F872" s="31"/>
      <c r="G872" s="31"/>
      <c r="H872" s="31"/>
      <c r="I872" s="31"/>
      <c r="J872" s="31"/>
      <c r="K872" s="31"/>
      <c r="L872" s="31"/>
      <c r="M872" s="31"/>
      <c r="N872" s="31"/>
      <c r="O872" s="31"/>
      <c r="P872" s="31"/>
    </row>
    <row r="873" spans="1:16" ht="15" x14ac:dyDescent="0.25">
      <c r="A873" s="31"/>
      <c r="B873" s="31"/>
      <c r="C873" s="31"/>
      <c r="D873" s="31"/>
      <c r="E873" s="31"/>
      <c r="F873" s="31"/>
      <c r="G873" s="31"/>
      <c r="H873" s="31"/>
      <c r="I873" s="31"/>
      <c r="J873" s="31"/>
      <c r="K873" s="31"/>
      <c r="L873" s="31"/>
      <c r="M873" s="31"/>
      <c r="N873" s="31"/>
      <c r="O873" s="31"/>
      <c r="P873" s="31"/>
    </row>
    <row r="874" spans="1:16" ht="15" x14ac:dyDescent="0.25">
      <c r="A874" s="31"/>
      <c r="B874" s="31"/>
      <c r="C874" s="31"/>
      <c r="D874" s="31"/>
      <c r="E874" s="31"/>
      <c r="F874" s="31"/>
      <c r="G874" s="31"/>
      <c r="H874" s="31"/>
      <c r="I874" s="31"/>
      <c r="J874" s="31"/>
      <c r="K874" s="31"/>
      <c r="L874" s="31"/>
      <c r="M874" s="31"/>
      <c r="N874" s="31"/>
      <c r="O874" s="31"/>
      <c r="P874" s="31"/>
    </row>
    <row r="875" spans="1:16" ht="15.75" thickBot="1" x14ac:dyDescent="0.3">
      <c r="A875" s="31"/>
      <c r="B875" s="31"/>
      <c r="C875" s="31"/>
      <c r="D875" s="31"/>
      <c r="E875" s="31"/>
      <c r="F875" s="31"/>
      <c r="G875" s="31"/>
      <c r="H875" s="31"/>
      <c r="I875" s="31"/>
      <c r="J875" s="31"/>
      <c r="K875" s="31"/>
      <c r="L875" s="31"/>
      <c r="M875" s="31"/>
      <c r="N875" s="31"/>
      <c r="O875" s="31"/>
      <c r="P875" s="31"/>
    </row>
    <row r="876" spans="1:16" ht="15.75" thickBot="1" x14ac:dyDescent="0.3">
      <c r="A876" s="31"/>
      <c r="B876" s="31"/>
      <c r="C876" s="31"/>
      <c r="D876" s="31"/>
      <c r="E876" s="31"/>
      <c r="F876" s="31"/>
      <c r="G876" s="31"/>
      <c r="H876" s="31"/>
      <c r="I876" s="31"/>
      <c r="J876" s="31"/>
      <c r="K876" s="31"/>
      <c r="L876" s="31"/>
      <c r="M876" s="31"/>
      <c r="N876" s="31"/>
      <c r="O876" s="31"/>
      <c r="P876" s="31"/>
    </row>
    <row r="877" spans="1:16" ht="15" x14ac:dyDescent="0.25">
      <c r="A877" s="31"/>
      <c r="B877" s="31"/>
      <c r="C877" s="31"/>
      <c r="D877" s="31"/>
      <c r="E877" s="31"/>
      <c r="F877" s="31"/>
      <c r="G877" s="31"/>
      <c r="H877" s="31"/>
      <c r="I877" s="31"/>
      <c r="J877" s="31"/>
      <c r="K877" s="31"/>
      <c r="L877" s="31"/>
      <c r="M877" s="31"/>
      <c r="N877" s="31"/>
      <c r="O877" s="31"/>
      <c r="P877" s="31"/>
    </row>
    <row r="878" spans="1:16" ht="15" x14ac:dyDescent="0.25">
      <c r="A878" s="31"/>
      <c r="B878" s="31"/>
      <c r="C878" s="31"/>
      <c r="D878" s="31"/>
      <c r="E878" s="31"/>
      <c r="F878" s="31"/>
      <c r="G878" s="31"/>
      <c r="H878" s="31"/>
      <c r="I878" s="31"/>
      <c r="J878" s="31"/>
      <c r="K878" s="31"/>
      <c r="L878" s="31"/>
      <c r="M878" s="31"/>
      <c r="N878" s="31"/>
      <c r="O878" s="31"/>
      <c r="P878" s="31"/>
    </row>
    <row r="879" spans="1:16" ht="15" x14ac:dyDescent="0.25">
      <c r="A879" s="31"/>
      <c r="B879" s="31"/>
      <c r="C879" s="31"/>
      <c r="D879" s="31"/>
      <c r="E879" s="31"/>
      <c r="F879" s="31"/>
      <c r="G879" s="31"/>
      <c r="H879" s="31"/>
      <c r="I879" s="31"/>
      <c r="J879" s="31"/>
      <c r="K879" s="31"/>
      <c r="L879" s="31"/>
      <c r="M879" s="31"/>
      <c r="N879" s="31"/>
      <c r="O879" s="31"/>
      <c r="P879" s="31"/>
    </row>
    <row r="880" spans="1:16" ht="15" x14ac:dyDescent="0.25">
      <c r="A880" s="31"/>
      <c r="B880" s="31"/>
      <c r="C880" s="31"/>
      <c r="D880" s="31"/>
      <c r="E880" s="31"/>
      <c r="F880" s="31"/>
      <c r="G880" s="31"/>
      <c r="H880" s="31"/>
      <c r="I880" s="31"/>
      <c r="J880" s="31"/>
      <c r="K880" s="31"/>
      <c r="L880" s="31"/>
      <c r="M880" s="31"/>
      <c r="N880" s="31"/>
      <c r="O880" s="31"/>
      <c r="P880" s="31"/>
    </row>
    <row r="881" spans="1:16" ht="15.75" thickBot="1" x14ac:dyDescent="0.3">
      <c r="A881" s="31"/>
      <c r="B881" s="31"/>
      <c r="C881" s="31"/>
      <c r="D881" s="31"/>
      <c r="E881" s="31"/>
      <c r="F881" s="31"/>
      <c r="G881" s="31"/>
      <c r="H881" s="31"/>
      <c r="I881" s="31"/>
      <c r="J881" s="31"/>
      <c r="K881" s="31"/>
      <c r="L881" s="31"/>
      <c r="M881" s="31"/>
      <c r="N881" s="31"/>
      <c r="O881" s="31"/>
      <c r="P881" s="31"/>
    </row>
    <row r="882" spans="1:16" ht="15.75" thickBot="1" x14ac:dyDescent="0.3">
      <c r="A882" s="31"/>
      <c r="B882" s="31"/>
      <c r="C882" s="31"/>
      <c r="D882" s="31"/>
      <c r="E882" s="31"/>
      <c r="F882" s="31"/>
      <c r="G882" s="31"/>
      <c r="H882" s="31"/>
      <c r="I882" s="31"/>
      <c r="J882" s="31"/>
      <c r="K882" s="31"/>
      <c r="L882" s="31"/>
      <c r="M882" s="31"/>
      <c r="N882" s="31"/>
      <c r="O882" s="31"/>
      <c r="P882" s="31"/>
    </row>
    <row r="883" spans="1:16" ht="15" x14ac:dyDescent="0.25">
      <c r="A883" s="31"/>
      <c r="B883" s="31"/>
      <c r="C883" s="31"/>
      <c r="D883" s="31"/>
      <c r="E883" s="31"/>
      <c r="F883" s="31"/>
      <c r="G883" s="31"/>
      <c r="H883" s="31"/>
      <c r="I883" s="31"/>
      <c r="J883" s="31"/>
      <c r="K883" s="31"/>
      <c r="L883" s="31"/>
      <c r="M883" s="31"/>
      <c r="N883" s="31"/>
      <c r="O883" s="31"/>
      <c r="P883" s="31"/>
    </row>
    <row r="884" spans="1:16" ht="15" x14ac:dyDescent="0.25">
      <c r="A884" s="31"/>
      <c r="B884" s="31"/>
      <c r="C884" s="31"/>
      <c r="D884" s="31"/>
      <c r="E884" s="31"/>
      <c r="F884" s="31"/>
      <c r="G884" s="31"/>
      <c r="H884" s="31"/>
      <c r="I884" s="31"/>
      <c r="J884" s="31"/>
      <c r="K884" s="31"/>
      <c r="L884" s="31"/>
      <c r="M884" s="31"/>
      <c r="N884" s="31"/>
      <c r="O884" s="31"/>
      <c r="P884" s="31"/>
    </row>
    <row r="885" spans="1:16" ht="15" x14ac:dyDescent="0.25">
      <c r="A885" s="31"/>
      <c r="B885" s="31"/>
      <c r="C885" s="31"/>
      <c r="D885" s="31"/>
      <c r="E885" s="31"/>
      <c r="F885" s="31"/>
      <c r="G885" s="31"/>
      <c r="H885" s="31"/>
      <c r="I885" s="31"/>
      <c r="J885" s="31"/>
      <c r="K885" s="31"/>
      <c r="L885" s="31"/>
      <c r="M885" s="31"/>
      <c r="N885" s="31"/>
      <c r="O885" s="31"/>
      <c r="P885" s="31"/>
    </row>
    <row r="886" spans="1:16" ht="15" x14ac:dyDescent="0.25">
      <c r="A886" s="31"/>
      <c r="B886" s="31"/>
      <c r="C886" s="31"/>
      <c r="D886" s="31"/>
      <c r="E886" s="31"/>
      <c r="F886" s="31"/>
      <c r="G886" s="31"/>
      <c r="H886" s="31"/>
      <c r="I886" s="31"/>
      <c r="J886" s="31"/>
      <c r="K886" s="31"/>
      <c r="L886" s="31"/>
      <c r="M886" s="31"/>
      <c r="N886" s="31"/>
      <c r="O886" s="31"/>
      <c r="P886" s="31"/>
    </row>
    <row r="887" spans="1:16" ht="15" x14ac:dyDescent="0.25">
      <c r="A887" s="31"/>
      <c r="B887" s="31"/>
      <c r="C887" s="31"/>
      <c r="D887" s="31"/>
      <c r="E887" s="31"/>
      <c r="F887" s="31"/>
      <c r="G887" s="31"/>
      <c r="H887" s="31"/>
      <c r="I887" s="31"/>
      <c r="J887" s="31"/>
      <c r="K887" s="31"/>
      <c r="L887" s="31"/>
      <c r="M887" s="31"/>
      <c r="N887" s="31"/>
      <c r="O887" s="31"/>
      <c r="P887" s="31"/>
    </row>
    <row r="888" spans="1:16" ht="15" x14ac:dyDescent="0.25">
      <c r="A888" s="31"/>
      <c r="B888" s="31"/>
      <c r="C888" s="31"/>
      <c r="D888" s="31"/>
      <c r="E888" s="31"/>
      <c r="F888" s="31"/>
      <c r="G888" s="31"/>
      <c r="H888" s="31"/>
      <c r="I888" s="31"/>
      <c r="J888" s="31"/>
      <c r="K888" s="31"/>
      <c r="L888" s="31"/>
      <c r="M888" s="31"/>
      <c r="N888" s="31"/>
      <c r="O888" s="31"/>
      <c r="P888" s="31"/>
    </row>
    <row r="889" spans="1:16" ht="15" x14ac:dyDescent="0.25">
      <c r="A889" s="31"/>
      <c r="B889" s="31"/>
      <c r="C889" s="31"/>
      <c r="D889" s="31"/>
      <c r="E889" s="31"/>
      <c r="F889" s="31"/>
      <c r="G889" s="31"/>
      <c r="H889" s="31"/>
      <c r="I889" s="31"/>
      <c r="J889" s="31"/>
      <c r="K889" s="31"/>
      <c r="L889" s="31"/>
      <c r="M889" s="31"/>
      <c r="N889" s="31"/>
      <c r="O889" s="31"/>
      <c r="P889" s="31"/>
    </row>
    <row r="890" spans="1:16" ht="15" x14ac:dyDescent="0.25">
      <c r="A890" s="31"/>
      <c r="B890" s="31"/>
      <c r="C890" s="31"/>
      <c r="D890" s="31"/>
      <c r="E890" s="31"/>
      <c r="F890" s="31"/>
      <c r="G890" s="31"/>
      <c r="H890" s="31"/>
      <c r="I890" s="31"/>
      <c r="J890" s="31"/>
      <c r="K890" s="31"/>
      <c r="L890" s="31"/>
      <c r="M890" s="31"/>
      <c r="N890" s="31"/>
      <c r="O890" s="31"/>
      <c r="P890" s="31"/>
    </row>
    <row r="891" spans="1:16" ht="15" x14ac:dyDescent="0.25">
      <c r="A891" s="31"/>
      <c r="B891" s="31"/>
      <c r="C891" s="31"/>
      <c r="D891" s="31"/>
      <c r="E891" s="31"/>
      <c r="F891" s="31"/>
      <c r="G891" s="31"/>
      <c r="H891" s="31"/>
      <c r="I891" s="31"/>
      <c r="J891" s="31"/>
      <c r="K891" s="31"/>
      <c r="L891" s="31"/>
      <c r="M891" s="31"/>
      <c r="N891" s="31"/>
      <c r="O891" s="31"/>
      <c r="P891" s="31"/>
    </row>
    <row r="892" spans="1:16" ht="15" x14ac:dyDescent="0.25">
      <c r="A892" s="31"/>
      <c r="B892" s="31"/>
      <c r="C892" s="31"/>
      <c r="D892" s="31"/>
      <c r="E892" s="31"/>
      <c r="F892" s="31"/>
      <c r="G892" s="31"/>
      <c r="H892" s="31"/>
      <c r="I892" s="31"/>
      <c r="J892" s="31"/>
      <c r="K892" s="31"/>
      <c r="L892" s="31"/>
      <c r="M892" s="31"/>
      <c r="N892" s="31"/>
      <c r="O892" s="31"/>
      <c r="P892" s="31"/>
    </row>
    <row r="893" spans="1:16" ht="15" x14ac:dyDescent="0.25">
      <c r="A893" s="31"/>
      <c r="B893" s="31"/>
      <c r="C893" s="31"/>
      <c r="D893" s="31"/>
      <c r="E893" s="31"/>
      <c r="F893" s="31"/>
      <c r="G893" s="31"/>
      <c r="H893" s="31"/>
      <c r="I893" s="31"/>
      <c r="J893" s="31"/>
      <c r="K893" s="31"/>
      <c r="L893" s="31"/>
      <c r="M893" s="31"/>
      <c r="N893" s="31"/>
      <c r="O893" s="31"/>
      <c r="P893" s="31"/>
    </row>
    <row r="894" spans="1:16" ht="15" x14ac:dyDescent="0.25">
      <c r="A894" s="31"/>
      <c r="B894" s="31"/>
      <c r="C894" s="31"/>
      <c r="D894" s="31"/>
      <c r="E894" s="31"/>
      <c r="F894" s="31"/>
      <c r="G894" s="31"/>
      <c r="H894" s="31"/>
      <c r="I894" s="31"/>
      <c r="J894" s="31"/>
      <c r="K894" s="31"/>
      <c r="L894" s="31"/>
      <c r="M894" s="31"/>
      <c r="N894" s="31"/>
      <c r="O894" s="31"/>
      <c r="P894" s="31"/>
    </row>
    <row r="895" spans="1:16" ht="15" x14ac:dyDescent="0.25">
      <c r="A895" s="31"/>
      <c r="B895" s="31"/>
      <c r="C895" s="31"/>
      <c r="D895" s="31"/>
      <c r="E895" s="31"/>
      <c r="F895" s="31"/>
      <c r="G895" s="31"/>
      <c r="H895" s="31"/>
      <c r="I895" s="31"/>
      <c r="J895" s="31"/>
      <c r="K895" s="31"/>
      <c r="L895" s="31"/>
      <c r="M895" s="31"/>
      <c r="N895" s="31"/>
      <c r="O895" s="31"/>
      <c r="P895" s="31"/>
    </row>
    <row r="896" spans="1:16" ht="15" x14ac:dyDescent="0.25">
      <c r="A896" s="31"/>
      <c r="B896" s="31"/>
      <c r="C896" s="31"/>
      <c r="D896" s="31"/>
      <c r="E896" s="31"/>
      <c r="F896" s="31"/>
      <c r="G896" s="31"/>
      <c r="H896" s="31"/>
      <c r="I896" s="31"/>
      <c r="J896" s="31"/>
      <c r="K896" s="31"/>
      <c r="L896" s="31"/>
      <c r="M896" s="31"/>
      <c r="N896" s="31"/>
      <c r="O896" s="31"/>
      <c r="P896" s="31"/>
    </row>
    <row r="897" spans="1:16" ht="15" x14ac:dyDescent="0.25">
      <c r="A897" s="31"/>
      <c r="B897" s="31"/>
      <c r="C897" s="31"/>
      <c r="D897" s="31"/>
      <c r="E897" s="31"/>
      <c r="F897" s="31"/>
      <c r="G897" s="31"/>
      <c r="H897" s="31"/>
      <c r="I897" s="31"/>
      <c r="J897" s="31"/>
      <c r="K897" s="31"/>
      <c r="L897" s="31"/>
      <c r="M897" s="31"/>
      <c r="N897" s="31"/>
      <c r="O897" s="31"/>
      <c r="P897" s="31"/>
    </row>
    <row r="898" spans="1:16" ht="15" x14ac:dyDescent="0.25">
      <c r="A898" s="31"/>
      <c r="B898" s="31"/>
      <c r="C898" s="31"/>
      <c r="D898" s="31"/>
      <c r="E898" s="31"/>
      <c r="F898" s="31"/>
      <c r="G898" s="31"/>
      <c r="H898" s="31"/>
      <c r="I898" s="31"/>
      <c r="J898" s="31"/>
      <c r="K898" s="31"/>
      <c r="L898" s="31"/>
      <c r="M898" s="31"/>
      <c r="N898" s="31"/>
      <c r="O898" s="31"/>
      <c r="P898" s="31"/>
    </row>
    <row r="899" spans="1:16" ht="15" x14ac:dyDescent="0.25">
      <c r="A899" s="31"/>
      <c r="B899" s="31"/>
      <c r="C899" s="31"/>
      <c r="D899" s="31"/>
      <c r="E899" s="31"/>
      <c r="F899" s="31"/>
      <c r="G899" s="31"/>
      <c r="H899" s="31"/>
      <c r="I899" s="31"/>
      <c r="J899" s="31"/>
      <c r="K899" s="31"/>
      <c r="L899" s="31"/>
      <c r="M899" s="31"/>
      <c r="N899" s="31"/>
      <c r="O899" s="31"/>
      <c r="P899" s="31"/>
    </row>
    <row r="900" spans="1:16" ht="15" x14ac:dyDescent="0.25">
      <c r="A900" s="31"/>
      <c r="B900" s="31"/>
      <c r="C900" s="31"/>
      <c r="D900" s="31"/>
      <c r="E900" s="31"/>
      <c r="F900" s="31"/>
      <c r="G900" s="31"/>
      <c r="H900" s="31"/>
      <c r="I900" s="31"/>
      <c r="J900" s="31"/>
      <c r="K900" s="31"/>
      <c r="L900" s="31"/>
      <c r="M900" s="31"/>
      <c r="N900" s="31"/>
      <c r="O900" s="31"/>
      <c r="P900" s="31"/>
    </row>
    <row r="901" spans="1:16" ht="15" x14ac:dyDescent="0.25">
      <c r="A901" s="31"/>
      <c r="B901" s="31"/>
      <c r="C901" s="31"/>
      <c r="D901" s="31"/>
      <c r="E901" s="31"/>
      <c r="F901" s="31"/>
      <c r="G901" s="31"/>
      <c r="H901" s="31"/>
      <c r="I901" s="31"/>
      <c r="J901" s="31"/>
      <c r="K901" s="31"/>
      <c r="L901" s="31"/>
      <c r="M901" s="31"/>
      <c r="N901" s="31"/>
      <c r="O901" s="31"/>
      <c r="P901" s="31"/>
    </row>
    <row r="902" spans="1:16" ht="15.75" thickBot="1" x14ac:dyDescent="0.3">
      <c r="A902" s="31"/>
      <c r="B902" s="31"/>
      <c r="C902" s="31"/>
      <c r="D902" s="31"/>
      <c r="E902" s="31"/>
      <c r="F902" s="31"/>
      <c r="G902" s="31"/>
      <c r="H902" s="31"/>
      <c r="I902" s="31"/>
      <c r="J902" s="31"/>
      <c r="K902" s="31"/>
      <c r="L902" s="31"/>
      <c r="M902" s="31"/>
      <c r="N902" s="31"/>
      <c r="O902" s="31"/>
      <c r="P902" s="31"/>
    </row>
    <row r="903" spans="1:16" ht="16.5" thickTop="1" thickBot="1" x14ac:dyDescent="0.3">
      <c r="A903" s="31"/>
      <c r="B903" s="31"/>
      <c r="C903" s="31"/>
      <c r="D903" s="31"/>
      <c r="E903" s="31"/>
      <c r="F903" s="31"/>
      <c r="G903" s="31"/>
      <c r="H903" s="31"/>
      <c r="I903" s="31"/>
      <c r="J903" s="31"/>
      <c r="K903" s="31"/>
      <c r="L903" s="31"/>
      <c r="M903" s="31"/>
      <c r="N903" s="31"/>
      <c r="O903" s="31"/>
      <c r="P903" s="31"/>
    </row>
    <row r="904" spans="1:16" ht="15" x14ac:dyDescent="0.25">
      <c r="A904" s="31"/>
      <c r="B904" s="31"/>
      <c r="C904" s="31"/>
      <c r="D904" s="31"/>
      <c r="E904" s="31"/>
      <c r="F904" s="31"/>
      <c r="G904" s="31"/>
      <c r="H904" s="31"/>
      <c r="I904" s="31"/>
      <c r="J904" s="31"/>
      <c r="K904" s="31"/>
      <c r="L904" s="31"/>
      <c r="M904" s="31"/>
      <c r="N904" s="31"/>
      <c r="O904" s="31"/>
      <c r="P904" s="31"/>
    </row>
    <row r="905" spans="1:16" ht="15" x14ac:dyDescent="0.25">
      <c r="A905" s="31"/>
      <c r="B905" s="31"/>
      <c r="C905" s="31"/>
      <c r="D905" s="31"/>
      <c r="E905" s="31"/>
      <c r="F905" s="31"/>
      <c r="G905" s="31"/>
      <c r="H905" s="31"/>
      <c r="I905" s="31"/>
      <c r="J905" s="31"/>
      <c r="K905" s="31"/>
      <c r="L905" s="31"/>
      <c r="M905" s="31"/>
      <c r="N905" s="31"/>
      <c r="O905" s="31"/>
      <c r="P905" s="31"/>
    </row>
    <row r="906" spans="1:16" ht="15.75" thickBot="1" x14ac:dyDescent="0.3">
      <c r="A906" s="31"/>
      <c r="B906" s="31"/>
      <c r="C906" s="31"/>
      <c r="D906" s="31"/>
      <c r="E906" s="31"/>
      <c r="F906" s="31"/>
      <c r="G906" s="31"/>
      <c r="H906" s="31"/>
      <c r="I906" s="31"/>
      <c r="J906" s="31"/>
      <c r="K906" s="31"/>
      <c r="L906" s="31"/>
      <c r="M906" s="31"/>
      <c r="N906" s="31"/>
      <c r="O906" s="31"/>
      <c r="P906" s="31"/>
    </row>
    <row r="907" spans="1:16" ht="15.75" thickBot="1" x14ac:dyDescent="0.3">
      <c r="A907" s="31"/>
      <c r="B907" s="31"/>
      <c r="C907" s="31"/>
      <c r="D907" s="31"/>
      <c r="E907" s="31"/>
      <c r="F907" s="31"/>
      <c r="G907" s="31"/>
      <c r="H907" s="31"/>
      <c r="I907" s="31"/>
      <c r="J907" s="31"/>
      <c r="K907" s="31"/>
      <c r="L907" s="31"/>
      <c r="M907" s="31"/>
      <c r="N907" s="31"/>
      <c r="O907" s="31"/>
      <c r="P907" s="31"/>
    </row>
    <row r="908" spans="1:16" ht="15" x14ac:dyDescent="0.25">
      <c r="A908" s="31"/>
      <c r="B908" s="31"/>
      <c r="C908" s="31"/>
      <c r="D908" s="31"/>
      <c r="E908" s="31"/>
      <c r="F908" s="31"/>
      <c r="G908" s="31"/>
      <c r="H908" s="31"/>
      <c r="I908" s="31"/>
      <c r="J908" s="31"/>
      <c r="K908" s="31"/>
      <c r="L908" s="31"/>
      <c r="M908" s="31"/>
      <c r="N908" s="31"/>
      <c r="O908" s="31"/>
      <c r="P908" s="31"/>
    </row>
    <row r="909" spans="1:16" ht="15" x14ac:dyDescent="0.25">
      <c r="A909" s="31"/>
      <c r="B909" s="31"/>
      <c r="C909" s="31"/>
      <c r="D909" s="31"/>
      <c r="E909" s="31"/>
      <c r="F909" s="31"/>
      <c r="G909" s="31"/>
      <c r="H909" s="31"/>
      <c r="I909" s="31"/>
      <c r="J909" s="31"/>
      <c r="K909" s="31"/>
      <c r="L909" s="31"/>
      <c r="M909" s="31"/>
      <c r="N909" s="31"/>
      <c r="O909" s="31"/>
      <c r="P909" s="31"/>
    </row>
    <row r="910" spans="1:16" ht="15" x14ac:dyDescent="0.25">
      <c r="A910" s="31"/>
      <c r="B910" s="31"/>
      <c r="C910" s="31"/>
      <c r="D910" s="31"/>
      <c r="E910" s="31"/>
      <c r="F910" s="31"/>
      <c r="G910" s="31"/>
      <c r="H910" s="31"/>
      <c r="I910" s="31"/>
      <c r="J910" s="31"/>
      <c r="K910" s="31"/>
      <c r="L910" s="31"/>
      <c r="M910" s="31"/>
      <c r="N910" s="31"/>
      <c r="O910" s="31"/>
      <c r="P910" s="31"/>
    </row>
    <row r="911" spans="1:16" ht="15" x14ac:dyDescent="0.25">
      <c r="A911" s="31"/>
      <c r="B911" s="31"/>
      <c r="C911" s="31"/>
      <c r="D911" s="31"/>
      <c r="E911" s="31"/>
      <c r="F911" s="31"/>
      <c r="G911" s="31"/>
      <c r="H911" s="31"/>
      <c r="I911" s="31"/>
      <c r="J911" s="31"/>
      <c r="K911" s="31"/>
      <c r="L911" s="31"/>
      <c r="M911" s="31"/>
      <c r="N911" s="31"/>
      <c r="O911" s="31"/>
      <c r="P911" s="31"/>
    </row>
    <row r="912" spans="1:16" ht="15.75" thickBot="1" x14ac:dyDescent="0.3">
      <c r="A912" s="31"/>
      <c r="B912" s="31"/>
      <c r="C912" s="31"/>
      <c r="D912" s="31"/>
      <c r="E912" s="31"/>
      <c r="F912" s="31"/>
      <c r="G912" s="31"/>
      <c r="H912" s="31"/>
      <c r="I912" s="31"/>
      <c r="J912" s="31"/>
      <c r="K912" s="31"/>
      <c r="L912" s="31"/>
      <c r="M912" s="31"/>
      <c r="N912" s="31"/>
      <c r="O912" s="31"/>
      <c r="P912" s="31"/>
    </row>
    <row r="913" spans="1:16" ht="15.75" thickBot="1" x14ac:dyDescent="0.3">
      <c r="A913" s="31"/>
      <c r="B913" s="31"/>
      <c r="C913" s="31"/>
      <c r="D913" s="31"/>
      <c r="E913" s="31"/>
      <c r="F913" s="31"/>
      <c r="G913" s="31"/>
      <c r="H913" s="31"/>
      <c r="I913" s="31"/>
      <c r="J913" s="31"/>
      <c r="K913" s="31"/>
      <c r="L913" s="31"/>
      <c r="M913" s="31"/>
      <c r="N913" s="31"/>
      <c r="O913" s="31"/>
      <c r="P913" s="31"/>
    </row>
    <row r="914" spans="1:16" ht="15" x14ac:dyDescent="0.25">
      <c r="A914" s="31"/>
      <c r="B914" s="31"/>
      <c r="C914" s="31"/>
      <c r="D914" s="31"/>
      <c r="E914" s="31"/>
      <c r="F914" s="31"/>
      <c r="G914" s="31"/>
      <c r="H914" s="31"/>
      <c r="I914" s="31"/>
      <c r="J914" s="31"/>
      <c r="K914" s="31"/>
      <c r="L914" s="31"/>
      <c r="M914" s="31"/>
      <c r="N914" s="31"/>
      <c r="O914" s="31"/>
      <c r="P914" s="31"/>
    </row>
    <row r="915" spans="1:16" ht="15" x14ac:dyDescent="0.25">
      <c r="A915" s="31"/>
      <c r="B915" s="31"/>
      <c r="C915" s="31"/>
      <c r="D915" s="31"/>
      <c r="E915" s="31"/>
      <c r="F915" s="31"/>
      <c r="G915" s="31"/>
      <c r="H915" s="31"/>
      <c r="I915" s="31"/>
      <c r="J915" s="31"/>
      <c r="K915" s="31"/>
      <c r="L915" s="31"/>
      <c r="M915" s="31"/>
      <c r="N915" s="31"/>
      <c r="O915" s="31"/>
      <c r="P915" s="31"/>
    </row>
    <row r="916" spans="1:16" ht="15" x14ac:dyDescent="0.25">
      <c r="A916" s="31"/>
      <c r="B916" s="31"/>
      <c r="C916" s="31"/>
      <c r="D916" s="31"/>
      <c r="E916" s="31"/>
      <c r="F916" s="31"/>
      <c r="G916" s="31"/>
      <c r="H916" s="31"/>
      <c r="I916" s="31"/>
      <c r="J916" s="31"/>
      <c r="K916" s="31"/>
      <c r="L916" s="31"/>
      <c r="M916" s="31"/>
      <c r="N916" s="31"/>
      <c r="O916" s="31"/>
      <c r="P916" s="31"/>
    </row>
    <row r="917" spans="1:16" ht="15" x14ac:dyDescent="0.25">
      <c r="A917" s="31"/>
      <c r="B917" s="31"/>
      <c r="C917" s="31"/>
      <c r="D917" s="31"/>
      <c r="E917" s="31"/>
      <c r="F917" s="31"/>
      <c r="G917" s="31"/>
      <c r="H917" s="31"/>
      <c r="I917" s="31"/>
      <c r="J917" s="31"/>
      <c r="K917" s="31"/>
      <c r="L917" s="31"/>
      <c r="M917" s="31"/>
      <c r="N917" s="31"/>
      <c r="O917" s="31"/>
      <c r="P917" s="31"/>
    </row>
    <row r="918" spans="1:16" ht="15" x14ac:dyDescent="0.25">
      <c r="A918" s="31"/>
      <c r="B918" s="31"/>
      <c r="C918" s="31"/>
      <c r="D918" s="31"/>
      <c r="E918" s="31"/>
      <c r="F918" s="31"/>
      <c r="G918" s="31"/>
      <c r="H918" s="31"/>
      <c r="I918" s="31"/>
      <c r="J918" s="31"/>
      <c r="K918" s="31"/>
      <c r="L918" s="31"/>
      <c r="M918" s="31"/>
      <c r="N918" s="31"/>
      <c r="O918" s="31"/>
      <c r="P918" s="31"/>
    </row>
    <row r="919" spans="1:16" ht="15" x14ac:dyDescent="0.25">
      <c r="A919" s="31"/>
      <c r="B919" s="31"/>
      <c r="C919" s="31"/>
      <c r="D919" s="31"/>
      <c r="E919" s="31"/>
      <c r="F919" s="31"/>
      <c r="G919" s="31"/>
      <c r="H919" s="31"/>
      <c r="I919" s="31"/>
      <c r="J919" s="31"/>
      <c r="K919" s="31"/>
      <c r="L919" s="31"/>
      <c r="M919" s="31"/>
      <c r="N919" s="31"/>
      <c r="O919" s="31"/>
      <c r="P919" s="31"/>
    </row>
    <row r="920" spans="1:16" ht="15" x14ac:dyDescent="0.25">
      <c r="A920" s="31"/>
      <c r="B920" s="31"/>
      <c r="C920" s="31"/>
      <c r="D920" s="31"/>
      <c r="E920" s="31"/>
      <c r="F920" s="31"/>
      <c r="G920" s="31"/>
      <c r="H920" s="31"/>
      <c r="I920" s="31"/>
      <c r="J920" s="31"/>
      <c r="K920" s="31"/>
      <c r="L920" s="31"/>
      <c r="M920" s="31"/>
      <c r="N920" s="31"/>
      <c r="O920" s="31"/>
      <c r="P920" s="31"/>
    </row>
    <row r="921" spans="1:16" ht="15" x14ac:dyDescent="0.25">
      <c r="A921" s="31"/>
      <c r="B921" s="31"/>
      <c r="C921" s="31"/>
      <c r="D921" s="31"/>
      <c r="E921" s="31"/>
      <c r="F921" s="31"/>
      <c r="G921" s="31"/>
      <c r="H921" s="31"/>
      <c r="I921" s="31"/>
      <c r="J921" s="31"/>
      <c r="K921" s="31"/>
      <c r="L921" s="31"/>
      <c r="M921" s="31"/>
      <c r="N921" s="31"/>
      <c r="O921" s="31"/>
      <c r="P921" s="31"/>
    </row>
    <row r="922" spans="1:16" ht="15" x14ac:dyDescent="0.25">
      <c r="A922" s="31"/>
      <c r="B922" s="31"/>
      <c r="C922" s="31"/>
      <c r="D922" s="31"/>
      <c r="E922" s="31"/>
      <c r="F922" s="31"/>
      <c r="G922" s="31"/>
      <c r="H922" s="31"/>
      <c r="I922" s="31"/>
      <c r="J922" s="31"/>
      <c r="K922" s="31"/>
      <c r="L922" s="31"/>
      <c r="M922" s="31"/>
      <c r="N922" s="31"/>
      <c r="O922" s="31"/>
      <c r="P922" s="31"/>
    </row>
    <row r="923" spans="1:16" ht="15" x14ac:dyDescent="0.25">
      <c r="A923" s="31"/>
      <c r="B923" s="31"/>
      <c r="C923" s="31"/>
      <c r="D923" s="31"/>
      <c r="E923" s="31"/>
      <c r="F923" s="31"/>
      <c r="G923" s="31"/>
      <c r="H923" s="31"/>
      <c r="I923" s="31"/>
      <c r="J923" s="31"/>
      <c r="K923" s="31"/>
      <c r="L923" s="31"/>
      <c r="M923" s="31"/>
      <c r="N923" s="31"/>
      <c r="O923" s="31"/>
      <c r="P923" s="31"/>
    </row>
    <row r="924" spans="1:16" ht="15" x14ac:dyDescent="0.25">
      <c r="A924" s="31"/>
      <c r="B924" s="31"/>
      <c r="C924" s="31"/>
      <c r="D924" s="31"/>
      <c r="E924" s="31"/>
      <c r="F924" s="31"/>
      <c r="G924" s="31"/>
      <c r="H924" s="31"/>
      <c r="I924" s="31"/>
      <c r="J924" s="31"/>
      <c r="K924" s="31"/>
      <c r="L924" s="31"/>
      <c r="M924" s="31"/>
      <c r="N924" s="31"/>
      <c r="O924" s="31"/>
      <c r="P924" s="31"/>
    </row>
    <row r="925" spans="1:16" ht="15" x14ac:dyDescent="0.25">
      <c r="A925" s="31"/>
      <c r="B925" s="31"/>
      <c r="C925" s="31"/>
      <c r="D925" s="31"/>
      <c r="E925" s="31"/>
      <c r="F925" s="31"/>
      <c r="G925" s="31"/>
      <c r="H925" s="31"/>
      <c r="I925" s="31"/>
      <c r="J925" s="31"/>
      <c r="K925" s="31"/>
      <c r="L925" s="31"/>
      <c r="M925" s="31"/>
      <c r="N925" s="31"/>
      <c r="O925" s="31"/>
      <c r="P925" s="31"/>
    </row>
    <row r="926" spans="1:16" ht="15" x14ac:dyDescent="0.25">
      <c r="A926" s="31"/>
      <c r="B926" s="31"/>
      <c r="C926" s="31"/>
      <c r="D926" s="31"/>
      <c r="E926" s="31"/>
      <c r="F926" s="31"/>
      <c r="G926" s="31"/>
      <c r="H926" s="31"/>
      <c r="I926" s="31"/>
      <c r="J926" s="31"/>
      <c r="K926" s="31"/>
      <c r="L926" s="31"/>
      <c r="M926" s="31"/>
      <c r="N926" s="31"/>
      <c r="O926" s="31"/>
      <c r="P926" s="31"/>
    </row>
    <row r="927" spans="1:16" ht="15" x14ac:dyDescent="0.25">
      <c r="A927" s="31"/>
      <c r="B927" s="31"/>
      <c r="C927" s="31"/>
      <c r="D927" s="31"/>
      <c r="E927" s="31"/>
      <c r="F927" s="31"/>
      <c r="G927" s="31"/>
      <c r="H927" s="31"/>
      <c r="I927" s="31"/>
      <c r="J927" s="31"/>
      <c r="K927" s="31"/>
      <c r="L927" s="31"/>
      <c r="M927" s="31"/>
      <c r="N927" s="31"/>
      <c r="O927" s="31"/>
      <c r="P927" s="31"/>
    </row>
    <row r="928" spans="1:16" ht="15" x14ac:dyDescent="0.25">
      <c r="A928" s="31"/>
      <c r="B928" s="31"/>
      <c r="C928" s="31"/>
      <c r="D928" s="31"/>
      <c r="E928" s="31"/>
      <c r="F928" s="31"/>
      <c r="G928" s="31"/>
      <c r="H928" s="31"/>
      <c r="I928" s="31"/>
      <c r="J928" s="31"/>
      <c r="K928" s="31"/>
      <c r="L928" s="31"/>
      <c r="M928" s="31"/>
      <c r="N928" s="31"/>
      <c r="O928" s="31"/>
      <c r="P928" s="31"/>
    </row>
    <row r="929" spans="1:16" ht="15" x14ac:dyDescent="0.25">
      <c r="A929" s="31"/>
      <c r="B929" s="31"/>
      <c r="C929" s="31"/>
      <c r="D929" s="31"/>
      <c r="E929" s="31"/>
      <c r="F929" s="31"/>
      <c r="G929" s="31"/>
      <c r="H929" s="31"/>
      <c r="I929" s="31"/>
      <c r="J929" s="31"/>
      <c r="K929" s="31"/>
      <c r="L929" s="31"/>
      <c r="M929" s="31"/>
      <c r="N929" s="31"/>
      <c r="O929" s="31"/>
      <c r="P929" s="31"/>
    </row>
    <row r="930" spans="1:16" ht="15" x14ac:dyDescent="0.25">
      <c r="A930" s="31"/>
      <c r="B930" s="31"/>
      <c r="C930" s="31"/>
      <c r="D930" s="31"/>
      <c r="E930" s="31"/>
      <c r="F930" s="31"/>
      <c r="G930" s="31"/>
      <c r="H930" s="31"/>
      <c r="I930" s="31"/>
      <c r="J930" s="31"/>
      <c r="K930" s="31"/>
      <c r="L930" s="31"/>
      <c r="M930" s="31"/>
      <c r="N930" s="31"/>
      <c r="O930" s="31"/>
      <c r="P930" s="31"/>
    </row>
    <row r="931" spans="1:16" ht="15" x14ac:dyDescent="0.25">
      <c r="A931" s="31"/>
      <c r="B931" s="31"/>
      <c r="C931" s="31"/>
      <c r="D931" s="31"/>
      <c r="E931" s="31"/>
      <c r="F931" s="31"/>
      <c r="G931" s="31"/>
      <c r="H931" s="31"/>
      <c r="I931" s="31"/>
      <c r="J931" s="31"/>
      <c r="K931" s="31"/>
      <c r="L931" s="31"/>
      <c r="M931" s="31"/>
      <c r="N931" s="31"/>
      <c r="O931" s="31"/>
      <c r="P931" s="31"/>
    </row>
    <row r="932" spans="1:16" ht="15" x14ac:dyDescent="0.25">
      <c r="A932" s="31"/>
      <c r="B932" s="31"/>
      <c r="C932" s="31"/>
      <c r="D932" s="31"/>
      <c r="E932" s="31"/>
      <c r="F932" s="31"/>
      <c r="G932" s="31"/>
      <c r="H932" s="31"/>
      <c r="I932" s="31"/>
      <c r="J932" s="31"/>
      <c r="K932" s="31"/>
      <c r="L932" s="31"/>
      <c r="M932" s="31"/>
      <c r="N932" s="31"/>
      <c r="O932" s="31"/>
      <c r="P932" s="31"/>
    </row>
    <row r="933" spans="1:16" ht="15.75" thickBot="1" x14ac:dyDescent="0.3">
      <c r="A933" s="31"/>
      <c r="B933" s="31"/>
      <c r="C933" s="31"/>
      <c r="D933" s="31"/>
      <c r="E933" s="31"/>
      <c r="F933" s="31"/>
      <c r="G933" s="31"/>
      <c r="H933" s="31"/>
      <c r="I933" s="31"/>
      <c r="J933" s="31"/>
      <c r="K933" s="31"/>
      <c r="L933" s="31"/>
      <c r="M933" s="31"/>
      <c r="N933" s="31"/>
      <c r="O933" s="31"/>
      <c r="P933" s="31"/>
    </row>
    <row r="934" spans="1:16" ht="16.5" thickTop="1" thickBot="1" x14ac:dyDescent="0.3">
      <c r="A934" s="31"/>
      <c r="B934" s="31"/>
      <c r="C934" s="31"/>
      <c r="D934" s="31"/>
      <c r="E934" s="31"/>
      <c r="F934" s="31"/>
      <c r="G934" s="31"/>
      <c r="H934" s="31"/>
      <c r="I934" s="31"/>
      <c r="J934" s="31"/>
      <c r="K934" s="31"/>
      <c r="L934" s="31"/>
      <c r="M934" s="31"/>
      <c r="N934" s="31"/>
      <c r="O934" s="31"/>
      <c r="P934" s="31"/>
    </row>
    <row r="935" spans="1:16" ht="15" x14ac:dyDescent="0.25">
      <c r="A935" s="31"/>
      <c r="B935" s="31"/>
      <c r="C935" s="31"/>
      <c r="D935" s="31"/>
      <c r="E935" s="31"/>
      <c r="F935" s="31"/>
      <c r="G935" s="31"/>
      <c r="H935" s="31"/>
      <c r="I935" s="31"/>
      <c r="J935" s="31"/>
      <c r="K935" s="31"/>
      <c r="L935" s="31"/>
      <c r="M935" s="31"/>
      <c r="N935" s="31"/>
      <c r="O935" s="31"/>
      <c r="P935" s="31"/>
    </row>
    <row r="936" spans="1:16" ht="15" x14ac:dyDescent="0.25">
      <c r="A936" s="31"/>
      <c r="B936" s="31"/>
      <c r="C936" s="31"/>
      <c r="D936" s="31"/>
      <c r="E936" s="31"/>
      <c r="F936" s="31"/>
      <c r="G936" s="31"/>
      <c r="H936" s="31"/>
      <c r="I936" s="31"/>
      <c r="J936" s="31"/>
      <c r="K936" s="31"/>
      <c r="L936" s="31"/>
      <c r="M936" s="31"/>
      <c r="N936" s="31"/>
      <c r="O936" s="31"/>
      <c r="P936" s="31"/>
    </row>
    <row r="937" spans="1:16" ht="15.75" thickBot="1" x14ac:dyDescent="0.3">
      <c r="A937" s="31"/>
      <c r="B937" s="31"/>
      <c r="C937" s="31"/>
      <c r="D937" s="31"/>
      <c r="E937" s="31"/>
      <c r="F937" s="31"/>
      <c r="G937" s="31"/>
      <c r="H937" s="31"/>
      <c r="I937" s="31"/>
      <c r="J937" s="31"/>
      <c r="K937" s="31"/>
      <c r="L937" s="31"/>
      <c r="M937" s="31"/>
      <c r="N937" s="31"/>
      <c r="O937" s="31"/>
      <c r="P937" s="31"/>
    </row>
    <row r="938" spans="1:16" ht="15.75" thickBot="1" x14ac:dyDescent="0.3">
      <c r="A938" s="31"/>
      <c r="B938" s="31"/>
      <c r="C938" s="31"/>
      <c r="D938" s="31"/>
      <c r="E938" s="31"/>
      <c r="F938" s="31"/>
      <c r="G938" s="31"/>
      <c r="H938" s="31"/>
      <c r="I938" s="31"/>
      <c r="J938" s="31"/>
      <c r="K938" s="31"/>
      <c r="L938" s="31"/>
      <c r="M938" s="31"/>
      <c r="N938" s="31"/>
      <c r="O938" s="31"/>
      <c r="P938" s="31"/>
    </row>
    <row r="939" spans="1:16" ht="15" x14ac:dyDescent="0.25">
      <c r="A939" s="31"/>
      <c r="B939" s="31"/>
      <c r="C939" s="31"/>
      <c r="D939" s="31"/>
      <c r="E939" s="31"/>
      <c r="F939" s="31"/>
      <c r="G939" s="31"/>
      <c r="H939" s="31"/>
      <c r="I939" s="31"/>
      <c r="J939" s="31"/>
      <c r="K939" s="31"/>
      <c r="L939" s="31"/>
      <c r="M939" s="31"/>
      <c r="N939" s="31"/>
      <c r="O939" s="31"/>
      <c r="P939" s="31"/>
    </row>
    <row r="940" spans="1:16" ht="15" x14ac:dyDescent="0.25">
      <c r="A940" s="31"/>
      <c r="B940" s="31"/>
      <c r="C940" s="31"/>
      <c r="D940" s="31"/>
      <c r="E940" s="31"/>
      <c r="F940" s="31"/>
      <c r="G940" s="31"/>
      <c r="H940" s="31"/>
      <c r="I940" s="31"/>
      <c r="J940" s="31"/>
      <c r="K940" s="31"/>
      <c r="L940" s="31"/>
      <c r="M940" s="31"/>
      <c r="N940" s="31"/>
      <c r="O940" s="31"/>
      <c r="P940" s="31"/>
    </row>
    <row r="941" spans="1:16" ht="15" x14ac:dyDescent="0.25">
      <c r="A941" s="31"/>
      <c r="B941" s="31"/>
      <c r="C941" s="31"/>
      <c r="D941" s="31"/>
      <c r="E941" s="31"/>
      <c r="F941" s="31"/>
      <c r="G941" s="31"/>
      <c r="H941" s="31"/>
      <c r="I941" s="31"/>
      <c r="J941" s="31"/>
      <c r="K941" s="31"/>
      <c r="L941" s="31"/>
      <c r="M941" s="31"/>
      <c r="N941" s="31"/>
      <c r="O941" s="31"/>
      <c r="P941" s="31"/>
    </row>
    <row r="942" spans="1:16" ht="15" x14ac:dyDescent="0.25">
      <c r="A942" s="31"/>
      <c r="B942" s="31"/>
      <c r="C942" s="31"/>
      <c r="D942" s="31"/>
      <c r="E942" s="31"/>
      <c r="F942" s="31"/>
      <c r="G942" s="31"/>
      <c r="H942" s="31"/>
      <c r="I942" s="31"/>
      <c r="J942" s="31"/>
      <c r="K942" s="31"/>
      <c r="L942" s="31"/>
      <c r="M942" s="31"/>
      <c r="N942" s="31"/>
      <c r="O942" s="31"/>
      <c r="P942" s="31"/>
    </row>
    <row r="943" spans="1:16" ht="15.75" thickBot="1" x14ac:dyDescent="0.3">
      <c r="A943" s="31"/>
      <c r="B943" s="31"/>
      <c r="C943" s="31"/>
      <c r="D943" s="31"/>
      <c r="E943" s="31"/>
      <c r="F943" s="31"/>
      <c r="G943" s="31"/>
      <c r="H943" s="31"/>
      <c r="I943" s="31"/>
      <c r="J943" s="31"/>
      <c r="K943" s="31"/>
      <c r="L943" s="31"/>
      <c r="M943" s="31"/>
      <c r="N943" s="31"/>
      <c r="O943" s="31"/>
      <c r="P943" s="31"/>
    </row>
    <row r="944" spans="1:16" ht="15.75" thickBot="1" x14ac:dyDescent="0.3">
      <c r="A944" s="31"/>
      <c r="B944" s="31"/>
      <c r="C944" s="31"/>
      <c r="D944" s="31"/>
      <c r="E944" s="31"/>
      <c r="F944" s="31"/>
      <c r="G944" s="31"/>
      <c r="H944" s="31"/>
      <c r="I944" s="31"/>
      <c r="J944" s="31"/>
      <c r="K944" s="31"/>
      <c r="L944" s="31"/>
      <c r="M944" s="31"/>
      <c r="N944" s="31"/>
      <c r="O944" s="31"/>
      <c r="P944" s="31"/>
    </row>
    <row r="945" spans="1:16" ht="15" x14ac:dyDescent="0.25">
      <c r="A945" s="31"/>
      <c r="B945" s="31"/>
      <c r="C945" s="31"/>
      <c r="D945" s="31"/>
      <c r="E945" s="31"/>
      <c r="F945" s="31"/>
      <c r="G945" s="31"/>
      <c r="H945" s="31"/>
      <c r="I945" s="31"/>
      <c r="J945" s="31"/>
      <c r="K945" s="31"/>
      <c r="L945" s="31"/>
      <c r="M945" s="31"/>
      <c r="N945" s="31"/>
      <c r="O945" s="31"/>
      <c r="P945" s="31"/>
    </row>
    <row r="946" spans="1:16" ht="15" x14ac:dyDescent="0.25">
      <c r="A946" s="31"/>
      <c r="B946" s="31"/>
      <c r="C946" s="31"/>
      <c r="D946" s="31"/>
      <c r="E946" s="31"/>
      <c r="F946" s="31"/>
      <c r="G946" s="31"/>
      <c r="H946" s="31"/>
      <c r="I946" s="31"/>
      <c r="J946" s="31"/>
      <c r="K946" s="31"/>
      <c r="L946" s="31"/>
      <c r="M946" s="31"/>
      <c r="N946" s="31"/>
      <c r="O946" s="31"/>
      <c r="P946" s="31"/>
    </row>
    <row r="947" spans="1:16" ht="15" x14ac:dyDescent="0.25">
      <c r="A947" s="31"/>
      <c r="B947" s="31"/>
      <c r="C947" s="31"/>
      <c r="D947" s="31"/>
      <c r="E947" s="31"/>
      <c r="F947" s="31"/>
      <c r="G947" s="31"/>
      <c r="H947" s="31"/>
      <c r="I947" s="31"/>
      <c r="J947" s="31"/>
      <c r="K947" s="31"/>
      <c r="L947" s="31"/>
      <c r="M947" s="31"/>
      <c r="N947" s="31"/>
      <c r="O947" s="31"/>
      <c r="P947" s="31"/>
    </row>
    <row r="948" spans="1:16" ht="15" x14ac:dyDescent="0.25">
      <c r="A948" s="31"/>
      <c r="B948" s="31"/>
      <c r="C948" s="31"/>
      <c r="D948" s="31"/>
      <c r="E948" s="31"/>
      <c r="F948" s="31"/>
      <c r="G948" s="31"/>
      <c r="H948" s="31"/>
      <c r="I948" s="31"/>
      <c r="J948" s="31"/>
      <c r="K948" s="31"/>
      <c r="L948" s="31"/>
      <c r="M948" s="31"/>
      <c r="N948" s="31"/>
      <c r="O948" s="31"/>
      <c r="P948" s="31"/>
    </row>
    <row r="949" spans="1:16" ht="15" x14ac:dyDescent="0.25">
      <c r="A949" s="31"/>
      <c r="B949" s="31"/>
      <c r="C949" s="31"/>
      <c r="D949" s="31"/>
      <c r="E949" s="31"/>
      <c r="F949" s="31"/>
      <c r="G949" s="31"/>
      <c r="H949" s="31"/>
      <c r="I949" s="31"/>
      <c r="J949" s="31"/>
      <c r="K949" s="31"/>
      <c r="L949" s="31"/>
      <c r="M949" s="31"/>
      <c r="N949" s="31"/>
      <c r="O949" s="31"/>
      <c r="P949" s="31"/>
    </row>
    <row r="950" spans="1:16" ht="15" x14ac:dyDescent="0.25">
      <c r="A950" s="31"/>
      <c r="B950" s="31"/>
      <c r="C950" s="31"/>
      <c r="D950" s="31"/>
      <c r="E950" s="31"/>
      <c r="F950" s="31"/>
      <c r="G950" s="31"/>
      <c r="H950" s="31"/>
      <c r="I950" s="31"/>
      <c r="J950" s="31"/>
      <c r="K950" s="31"/>
      <c r="L950" s="31"/>
      <c r="M950" s="31"/>
      <c r="N950" s="31"/>
      <c r="O950" s="31"/>
      <c r="P950" s="31"/>
    </row>
    <row r="951" spans="1:16" ht="15" x14ac:dyDescent="0.25">
      <c r="A951" s="31"/>
      <c r="B951" s="31"/>
      <c r="C951" s="31"/>
      <c r="D951" s="31"/>
      <c r="E951" s="31"/>
      <c r="F951" s="31"/>
      <c r="G951" s="31"/>
      <c r="H951" s="31"/>
      <c r="I951" s="31"/>
      <c r="J951" s="31"/>
      <c r="K951" s="31"/>
      <c r="L951" s="31"/>
      <c r="M951" s="31"/>
      <c r="N951" s="31"/>
      <c r="O951" s="31"/>
      <c r="P951" s="31"/>
    </row>
    <row r="952" spans="1:16" ht="15" x14ac:dyDescent="0.25">
      <c r="A952" s="31"/>
      <c r="B952" s="31"/>
      <c r="C952" s="31"/>
      <c r="D952" s="31"/>
      <c r="E952" s="31"/>
      <c r="F952" s="31"/>
      <c r="G952" s="31"/>
      <c r="H952" s="31"/>
      <c r="I952" s="31"/>
      <c r="J952" s="31"/>
      <c r="K952" s="31"/>
      <c r="L952" s="31"/>
      <c r="M952" s="31"/>
      <c r="N952" s="31"/>
      <c r="O952" s="31"/>
      <c r="P952" s="31"/>
    </row>
    <row r="953" spans="1:16" ht="15" x14ac:dyDescent="0.25">
      <c r="A953" s="31"/>
      <c r="B953" s="31"/>
      <c r="C953" s="31"/>
      <c r="D953" s="31"/>
      <c r="E953" s="31"/>
      <c r="F953" s="31"/>
      <c r="G953" s="31"/>
      <c r="H953" s="31"/>
      <c r="I953" s="31"/>
      <c r="J953" s="31"/>
      <c r="K953" s="31"/>
      <c r="L953" s="31"/>
      <c r="M953" s="31"/>
      <c r="N953" s="31"/>
      <c r="O953" s="31"/>
      <c r="P953" s="31"/>
    </row>
    <row r="954" spans="1:16" ht="15" x14ac:dyDescent="0.25">
      <c r="A954" s="31"/>
      <c r="B954" s="31"/>
      <c r="C954" s="31"/>
      <c r="D954" s="31"/>
      <c r="E954" s="31"/>
      <c r="F954" s="31"/>
      <c r="G954" s="31"/>
      <c r="H954" s="31"/>
      <c r="I954" s="31"/>
      <c r="J954" s="31"/>
      <c r="K954" s="31"/>
      <c r="L954" s="31"/>
      <c r="M954" s="31"/>
      <c r="N954" s="31"/>
      <c r="O954" s="31"/>
      <c r="P954" s="31"/>
    </row>
    <row r="955" spans="1:16" ht="15" x14ac:dyDescent="0.25">
      <c r="A955" s="31"/>
      <c r="B955" s="31"/>
      <c r="C955" s="31"/>
      <c r="D955" s="31"/>
      <c r="E955" s="31"/>
      <c r="F955" s="31"/>
      <c r="G955" s="31"/>
      <c r="H955" s="31"/>
      <c r="I955" s="31"/>
      <c r="J955" s="31"/>
      <c r="K955" s="31"/>
      <c r="L955" s="31"/>
      <c r="M955" s="31"/>
      <c r="N955" s="31"/>
      <c r="O955" s="31"/>
      <c r="P955" s="31"/>
    </row>
    <row r="956" spans="1:16" ht="15" x14ac:dyDescent="0.25">
      <c r="A956" s="31"/>
      <c r="B956" s="31"/>
      <c r="C956" s="31"/>
      <c r="D956" s="31"/>
      <c r="E956" s="31"/>
      <c r="F956" s="31"/>
      <c r="G956" s="31"/>
      <c r="H956" s="31"/>
      <c r="I956" s="31"/>
      <c r="J956" s="31"/>
      <c r="K956" s="31"/>
      <c r="L956" s="31"/>
      <c r="M956" s="31"/>
      <c r="N956" s="31"/>
      <c r="O956" s="31"/>
      <c r="P956" s="31"/>
    </row>
    <row r="957" spans="1:16" ht="15" x14ac:dyDescent="0.25">
      <c r="A957" s="31"/>
      <c r="B957" s="31"/>
      <c r="C957" s="31"/>
      <c r="D957" s="31"/>
      <c r="E957" s="31"/>
      <c r="F957" s="31"/>
      <c r="G957" s="31"/>
      <c r="H957" s="31"/>
      <c r="I957" s="31"/>
      <c r="J957" s="31"/>
      <c r="K957" s="31"/>
      <c r="L957" s="31"/>
      <c r="M957" s="31"/>
      <c r="N957" s="31"/>
      <c r="O957" s="31"/>
      <c r="P957" s="31"/>
    </row>
    <row r="958" spans="1:16" ht="15" x14ac:dyDescent="0.25">
      <c r="A958" s="31"/>
      <c r="B958" s="31"/>
      <c r="C958" s="31"/>
      <c r="D958" s="31"/>
      <c r="E958" s="31"/>
      <c r="F958" s="31"/>
      <c r="G958" s="31"/>
      <c r="H958" s="31"/>
      <c r="I958" s="31"/>
      <c r="J958" s="31"/>
      <c r="K958" s="31"/>
      <c r="L958" s="31"/>
      <c r="M958" s="31"/>
      <c r="N958" s="31"/>
      <c r="O958" s="31"/>
      <c r="P958" s="31"/>
    </row>
    <row r="959" spans="1:16" ht="15" x14ac:dyDescent="0.25">
      <c r="A959" s="31"/>
      <c r="B959" s="31"/>
      <c r="C959" s="31"/>
      <c r="D959" s="31"/>
      <c r="E959" s="31"/>
      <c r="F959" s="31"/>
      <c r="G959" s="31"/>
      <c r="H959" s="31"/>
      <c r="I959" s="31"/>
      <c r="J959" s="31"/>
      <c r="K959" s="31"/>
      <c r="L959" s="31"/>
      <c r="M959" s="31"/>
      <c r="N959" s="31"/>
      <c r="O959" s="31"/>
      <c r="P959" s="31"/>
    </row>
    <row r="960" spans="1:16" ht="15" x14ac:dyDescent="0.25">
      <c r="A960" s="31"/>
      <c r="B960" s="31"/>
      <c r="C960" s="31"/>
      <c r="D960" s="31"/>
      <c r="E960" s="31"/>
      <c r="F960" s="31"/>
      <c r="G960" s="31"/>
      <c r="H960" s="31"/>
      <c r="I960" s="31"/>
      <c r="J960" s="31"/>
      <c r="K960" s="31"/>
      <c r="L960" s="31"/>
      <c r="M960" s="31"/>
      <c r="N960" s="31"/>
      <c r="O960" s="31"/>
      <c r="P960" s="31"/>
    </row>
    <row r="961" spans="1:16" ht="15" x14ac:dyDescent="0.25">
      <c r="A961" s="31"/>
      <c r="B961" s="31"/>
      <c r="C961" s="31"/>
      <c r="D961" s="31"/>
      <c r="E961" s="31"/>
      <c r="F961" s="31"/>
      <c r="G961" s="31"/>
      <c r="H961" s="31"/>
      <c r="I961" s="31"/>
      <c r="J961" s="31"/>
      <c r="K961" s="31"/>
      <c r="L961" s="31"/>
      <c r="M961" s="31"/>
      <c r="N961" s="31"/>
      <c r="O961" s="31"/>
      <c r="P961" s="31"/>
    </row>
    <row r="962" spans="1:16" ht="15" x14ac:dyDescent="0.25">
      <c r="A962" s="31"/>
      <c r="B962" s="31"/>
      <c r="C962" s="31"/>
      <c r="D962" s="31"/>
      <c r="E962" s="31"/>
      <c r="F962" s="31"/>
      <c r="G962" s="31"/>
      <c r="H962" s="31"/>
      <c r="I962" s="31"/>
      <c r="J962" s="31"/>
      <c r="K962" s="31"/>
      <c r="L962" s="31"/>
      <c r="M962" s="31"/>
      <c r="N962" s="31"/>
      <c r="O962" s="31"/>
      <c r="P962" s="31"/>
    </row>
    <row r="963" spans="1:16" ht="15" x14ac:dyDescent="0.25">
      <c r="A963" s="31"/>
      <c r="B963" s="31"/>
      <c r="C963" s="31"/>
      <c r="D963" s="31"/>
      <c r="E963" s="31"/>
      <c r="F963" s="31"/>
      <c r="G963" s="31"/>
      <c r="H963" s="31"/>
      <c r="I963" s="31"/>
      <c r="J963" s="31"/>
      <c r="K963" s="31"/>
      <c r="L963" s="31"/>
      <c r="M963" s="31"/>
      <c r="N963" s="31"/>
      <c r="O963" s="31"/>
      <c r="P963" s="31"/>
    </row>
    <row r="964" spans="1:16" ht="15.75" thickBot="1" x14ac:dyDescent="0.3">
      <c r="A964" s="31"/>
      <c r="B964" s="31"/>
      <c r="C964" s="31"/>
      <c r="D964" s="31"/>
      <c r="E964" s="31"/>
      <c r="F964" s="31"/>
      <c r="G964" s="31"/>
      <c r="H964" s="31"/>
      <c r="I964" s="31"/>
      <c r="J964" s="31"/>
      <c r="K964" s="31"/>
      <c r="L964" s="31"/>
      <c r="M964" s="31"/>
      <c r="N964" s="31"/>
      <c r="O964" s="31"/>
      <c r="P964" s="31"/>
    </row>
    <row r="965" spans="1:16" ht="16.5" thickTop="1" thickBot="1" x14ac:dyDescent="0.3">
      <c r="A965" s="31"/>
      <c r="B965" s="31"/>
      <c r="C965" s="31"/>
      <c r="D965" s="31"/>
      <c r="E965" s="31"/>
      <c r="F965" s="31"/>
      <c r="G965" s="31"/>
      <c r="H965" s="31"/>
      <c r="I965" s="31"/>
      <c r="J965" s="31"/>
      <c r="K965" s="31"/>
      <c r="L965" s="31"/>
      <c r="M965" s="31"/>
      <c r="N965" s="31"/>
      <c r="O965" s="31"/>
      <c r="P965" s="31"/>
    </row>
    <row r="966" spans="1:16" ht="15" x14ac:dyDescent="0.25">
      <c r="A966" s="31"/>
      <c r="B966" s="31"/>
      <c r="C966" s="31"/>
      <c r="D966" s="31"/>
      <c r="E966" s="31"/>
      <c r="F966" s="31"/>
      <c r="G966" s="31"/>
      <c r="H966" s="31"/>
      <c r="I966" s="31"/>
      <c r="J966" s="31"/>
      <c r="K966" s="31"/>
      <c r="L966" s="31"/>
      <c r="M966" s="31"/>
      <c r="N966" s="31"/>
      <c r="O966" s="31"/>
      <c r="P966" s="31"/>
    </row>
    <row r="967" spans="1:16" ht="15" x14ac:dyDescent="0.25">
      <c r="A967" s="31"/>
      <c r="B967" s="31"/>
      <c r="C967" s="31"/>
      <c r="D967" s="31"/>
      <c r="E967" s="31"/>
      <c r="F967" s="31"/>
      <c r="G967" s="31"/>
      <c r="H967" s="31"/>
      <c r="I967" s="31"/>
      <c r="J967" s="31"/>
      <c r="K967" s="31"/>
      <c r="L967" s="31"/>
      <c r="M967" s="31"/>
      <c r="N967" s="31"/>
      <c r="O967" s="31"/>
      <c r="P967" s="31"/>
    </row>
    <row r="968" spans="1:16" ht="15.75" thickBot="1" x14ac:dyDescent="0.3">
      <c r="A968" s="31"/>
      <c r="B968" s="31"/>
      <c r="C968" s="31"/>
      <c r="D968" s="31"/>
      <c r="E968" s="31"/>
      <c r="F968" s="31"/>
      <c r="G968" s="31"/>
      <c r="H968" s="31"/>
      <c r="I968" s="31"/>
      <c r="J968" s="31"/>
      <c r="K968" s="31"/>
      <c r="L968" s="31"/>
      <c r="M968" s="31"/>
      <c r="N968" s="31"/>
      <c r="O968" s="31"/>
      <c r="P968" s="31"/>
    </row>
    <row r="969" spans="1:16" ht="15.75" thickBot="1" x14ac:dyDescent="0.3">
      <c r="A969" s="31"/>
      <c r="B969" s="31"/>
      <c r="C969" s="31"/>
      <c r="D969" s="31"/>
      <c r="E969" s="31"/>
      <c r="F969" s="31"/>
      <c r="G969" s="31"/>
      <c r="H969" s="31"/>
      <c r="I969" s="31"/>
      <c r="J969" s="31"/>
      <c r="K969" s="31"/>
      <c r="L969" s="31"/>
      <c r="M969" s="31"/>
      <c r="N969" s="31"/>
      <c r="O969" s="31"/>
      <c r="P969" s="31"/>
    </row>
    <row r="970" spans="1:16" ht="15" x14ac:dyDescent="0.25">
      <c r="A970" s="31"/>
      <c r="B970" s="31"/>
      <c r="C970" s="31"/>
      <c r="D970" s="31"/>
      <c r="E970" s="31"/>
      <c r="F970" s="31"/>
      <c r="G970" s="31"/>
      <c r="H970" s="31"/>
      <c r="I970" s="31"/>
      <c r="J970" s="31"/>
      <c r="K970" s="31"/>
      <c r="L970" s="31"/>
      <c r="M970" s="31"/>
      <c r="N970" s="31"/>
      <c r="O970" s="31"/>
      <c r="P970" s="31"/>
    </row>
    <row r="971" spans="1:16" ht="15" x14ac:dyDescent="0.25">
      <c r="A971" s="31"/>
      <c r="B971" s="31"/>
      <c r="C971" s="31"/>
      <c r="D971" s="31"/>
      <c r="E971" s="31"/>
      <c r="F971" s="31"/>
      <c r="G971" s="31"/>
      <c r="H971" s="31"/>
      <c r="I971" s="31"/>
      <c r="J971" s="31"/>
      <c r="K971" s="31"/>
      <c r="L971" s="31"/>
      <c r="M971" s="31"/>
      <c r="N971" s="31"/>
      <c r="O971" s="31"/>
      <c r="P971" s="31"/>
    </row>
    <row r="972" spans="1:16" ht="15" x14ac:dyDescent="0.25">
      <c r="A972" s="31"/>
      <c r="B972" s="31"/>
      <c r="C972" s="31"/>
      <c r="D972" s="31"/>
      <c r="E972" s="31"/>
      <c r="F972" s="31"/>
      <c r="G972" s="31"/>
      <c r="H972" s="31"/>
      <c r="I972" s="31"/>
      <c r="J972" s="31"/>
      <c r="K972" s="31"/>
      <c r="L972" s="31"/>
      <c r="M972" s="31"/>
      <c r="N972" s="31"/>
      <c r="O972" s="31"/>
      <c r="P972" s="31"/>
    </row>
    <row r="973" spans="1:16" ht="15" x14ac:dyDescent="0.25">
      <c r="A973" s="31"/>
      <c r="B973" s="31"/>
      <c r="C973" s="31"/>
      <c r="D973" s="31"/>
      <c r="E973" s="31"/>
      <c r="F973" s="31"/>
      <c r="G973" s="31"/>
      <c r="H973" s="31"/>
      <c r="I973" s="31"/>
      <c r="J973" s="31"/>
      <c r="K973" s="31"/>
      <c r="L973" s="31"/>
      <c r="M973" s="31"/>
      <c r="N973" s="31"/>
      <c r="O973" s="31"/>
      <c r="P973" s="31"/>
    </row>
    <row r="974" spans="1:16" ht="15.75" thickBot="1" x14ac:dyDescent="0.3">
      <c r="A974" s="31"/>
      <c r="B974" s="31"/>
      <c r="C974" s="31"/>
      <c r="D974" s="31"/>
      <c r="E974" s="31"/>
      <c r="F974" s="31"/>
      <c r="G974" s="31"/>
      <c r="H974" s="31"/>
      <c r="I974" s="31"/>
      <c r="J974" s="31"/>
      <c r="K974" s="31"/>
      <c r="L974" s="31"/>
      <c r="M974" s="31"/>
      <c r="N974" s="31"/>
      <c r="O974" s="31"/>
      <c r="P974" s="31"/>
    </row>
    <row r="975" spans="1:16" ht="15.75" thickBot="1" x14ac:dyDescent="0.3">
      <c r="A975" s="31"/>
      <c r="B975" s="31"/>
      <c r="C975" s="31"/>
      <c r="D975" s="31"/>
      <c r="E975" s="31"/>
      <c r="F975" s="31"/>
      <c r="G975" s="31"/>
      <c r="H975" s="31"/>
      <c r="I975" s="31"/>
      <c r="J975" s="31"/>
      <c r="K975" s="31"/>
      <c r="L975" s="31"/>
      <c r="M975" s="31"/>
      <c r="N975" s="31"/>
      <c r="O975" s="31"/>
      <c r="P975" s="31"/>
    </row>
    <row r="976" spans="1:16" ht="15" x14ac:dyDescent="0.25">
      <c r="A976" s="31"/>
      <c r="B976" s="31"/>
      <c r="C976" s="31"/>
      <c r="D976" s="31"/>
      <c r="E976" s="31"/>
      <c r="F976" s="31"/>
      <c r="G976" s="31"/>
      <c r="H976" s="31"/>
      <c r="I976" s="31"/>
      <c r="J976" s="31"/>
      <c r="K976" s="31"/>
      <c r="L976" s="31"/>
      <c r="M976" s="31"/>
      <c r="N976" s="31"/>
      <c r="O976" s="31"/>
      <c r="P976" s="31"/>
    </row>
    <row r="977" spans="1:16" ht="15" x14ac:dyDescent="0.25">
      <c r="A977" s="31"/>
      <c r="B977" s="31"/>
      <c r="C977" s="31"/>
      <c r="D977" s="31"/>
      <c r="E977" s="31"/>
      <c r="F977" s="31"/>
      <c r="G977" s="31"/>
      <c r="H977" s="31"/>
      <c r="I977" s="31"/>
      <c r="J977" s="31"/>
      <c r="K977" s="31"/>
      <c r="L977" s="31"/>
      <c r="M977" s="31"/>
      <c r="N977" s="31"/>
      <c r="O977" s="31"/>
      <c r="P977" s="31"/>
    </row>
    <row r="978" spans="1:16" ht="15" x14ac:dyDescent="0.25">
      <c r="A978" s="31"/>
      <c r="B978" s="31"/>
      <c r="C978" s="31"/>
      <c r="D978" s="31"/>
      <c r="E978" s="31"/>
      <c r="F978" s="31"/>
      <c r="G978" s="31"/>
      <c r="H978" s="31"/>
      <c r="I978" s="31"/>
      <c r="J978" s="31"/>
      <c r="K978" s="31"/>
      <c r="L978" s="31"/>
      <c r="M978" s="31"/>
      <c r="N978" s="31"/>
      <c r="O978" s="31"/>
      <c r="P978" s="31"/>
    </row>
    <row r="979" spans="1:16" ht="15" x14ac:dyDescent="0.25">
      <c r="A979" s="31"/>
      <c r="B979" s="31"/>
      <c r="C979" s="31"/>
      <c r="D979" s="31"/>
      <c r="E979" s="31"/>
      <c r="F979" s="31"/>
      <c r="G979" s="31"/>
      <c r="H979" s="31"/>
      <c r="I979" s="31"/>
      <c r="J979" s="31"/>
      <c r="K979" s="31"/>
      <c r="L979" s="31"/>
      <c r="M979" s="31"/>
      <c r="N979" s="31"/>
      <c r="O979" s="31"/>
      <c r="P979" s="31"/>
    </row>
    <row r="980" spans="1:16" ht="15" x14ac:dyDescent="0.25">
      <c r="A980" s="31"/>
      <c r="B980" s="31"/>
      <c r="C980" s="31"/>
      <c r="D980" s="31"/>
      <c r="E980" s="31"/>
      <c r="F980" s="31"/>
      <c r="G980" s="31"/>
      <c r="H980" s="31"/>
      <c r="I980" s="31"/>
      <c r="J980" s="31"/>
      <c r="K980" s="31"/>
      <c r="L980" s="31"/>
      <c r="M980" s="31"/>
      <c r="N980" s="31"/>
      <c r="O980" s="31"/>
      <c r="P980" s="31"/>
    </row>
    <row r="981" spans="1:16" ht="15" x14ac:dyDescent="0.25">
      <c r="A981" s="31"/>
      <c r="B981" s="31"/>
      <c r="C981" s="31"/>
      <c r="D981" s="31"/>
      <c r="E981" s="31"/>
      <c r="F981" s="31"/>
      <c r="G981" s="31"/>
      <c r="H981" s="31"/>
      <c r="I981" s="31"/>
      <c r="J981" s="31"/>
      <c r="K981" s="31"/>
      <c r="L981" s="31"/>
      <c r="M981" s="31"/>
      <c r="N981" s="31"/>
      <c r="O981" s="31"/>
      <c r="P981" s="31"/>
    </row>
    <row r="982" spans="1:16" ht="15" x14ac:dyDescent="0.25">
      <c r="A982" s="31"/>
      <c r="B982" s="31"/>
      <c r="C982" s="31"/>
      <c r="D982" s="31"/>
      <c r="E982" s="31"/>
      <c r="F982" s="31"/>
      <c r="G982" s="31"/>
      <c r="H982" s="31"/>
      <c r="I982" s="31"/>
      <c r="J982" s="31"/>
      <c r="K982" s="31"/>
      <c r="L982" s="31"/>
      <c r="M982" s="31"/>
      <c r="N982" s="31"/>
      <c r="O982" s="31"/>
      <c r="P982" s="31"/>
    </row>
    <row r="983" spans="1:16" ht="15" x14ac:dyDescent="0.25">
      <c r="A983" s="31"/>
      <c r="B983" s="31"/>
      <c r="C983" s="31"/>
      <c r="D983" s="31"/>
      <c r="E983" s="31"/>
      <c r="F983" s="31"/>
      <c r="G983" s="31"/>
      <c r="H983" s="31"/>
      <c r="I983" s="31"/>
      <c r="J983" s="31"/>
      <c r="K983" s="31"/>
      <c r="L983" s="31"/>
      <c r="M983" s="31"/>
      <c r="N983" s="31"/>
      <c r="O983" s="31"/>
      <c r="P983" s="31"/>
    </row>
    <row r="984" spans="1:16" ht="15" x14ac:dyDescent="0.25">
      <c r="A984" s="31"/>
      <c r="B984" s="31"/>
      <c r="C984" s="31"/>
      <c r="D984" s="31"/>
      <c r="E984" s="31"/>
      <c r="F984" s="31"/>
      <c r="G984" s="31"/>
      <c r="H984" s="31"/>
      <c r="I984" s="31"/>
      <c r="J984" s="31"/>
      <c r="K984" s="31"/>
      <c r="L984" s="31"/>
      <c r="M984" s="31"/>
      <c r="N984" s="31"/>
      <c r="O984" s="31"/>
      <c r="P984" s="31"/>
    </row>
    <row r="985" spans="1:16" ht="15" x14ac:dyDescent="0.25">
      <c r="A985" s="31"/>
      <c r="B985" s="31"/>
      <c r="C985" s="31"/>
      <c r="D985" s="31"/>
      <c r="E985" s="31"/>
      <c r="F985" s="31"/>
      <c r="G985" s="31"/>
      <c r="H985" s="31"/>
      <c r="I985" s="31"/>
      <c r="J985" s="31"/>
      <c r="K985" s="31"/>
      <c r="L985" s="31"/>
      <c r="M985" s="31"/>
      <c r="N985" s="31"/>
      <c r="O985" s="31"/>
      <c r="P985" s="31"/>
    </row>
    <row r="986" spans="1:16" ht="15" x14ac:dyDescent="0.25">
      <c r="A986" s="31"/>
      <c r="B986" s="31"/>
      <c r="C986" s="31"/>
      <c r="D986" s="31"/>
      <c r="E986" s="31"/>
      <c r="F986" s="31"/>
      <c r="G986" s="31"/>
      <c r="H986" s="31"/>
      <c r="I986" s="31"/>
      <c r="J986" s="31"/>
      <c r="K986" s="31"/>
      <c r="L986" s="31"/>
      <c r="M986" s="31"/>
      <c r="N986" s="31"/>
      <c r="O986" s="31"/>
      <c r="P986" s="31"/>
    </row>
    <row r="987" spans="1:16" ht="15" x14ac:dyDescent="0.25">
      <c r="A987" s="31"/>
      <c r="B987" s="31"/>
      <c r="C987" s="31"/>
      <c r="D987" s="31"/>
      <c r="E987" s="31"/>
      <c r="F987" s="31"/>
      <c r="G987" s="31"/>
      <c r="H987" s="31"/>
      <c r="I987" s="31"/>
      <c r="J987" s="31"/>
      <c r="K987" s="31"/>
      <c r="L987" s="31"/>
      <c r="M987" s="31"/>
      <c r="N987" s="31"/>
      <c r="O987" s="31"/>
      <c r="P987" s="31"/>
    </row>
    <row r="988" spans="1:16" ht="15" x14ac:dyDescent="0.25">
      <c r="A988" s="31"/>
      <c r="B988" s="31"/>
      <c r="C988" s="31"/>
      <c r="D988" s="31"/>
      <c r="E988" s="31"/>
      <c r="F988" s="31"/>
      <c r="G988" s="31"/>
      <c r="H988" s="31"/>
      <c r="I988" s="31"/>
      <c r="J988" s="31"/>
      <c r="K988" s="31"/>
      <c r="L988" s="31"/>
      <c r="M988" s="31"/>
      <c r="N988" s="31"/>
      <c r="O988" s="31"/>
      <c r="P988" s="31"/>
    </row>
    <row r="989" spans="1:16" ht="15" x14ac:dyDescent="0.25">
      <c r="A989" s="31"/>
      <c r="B989" s="31"/>
      <c r="C989" s="31"/>
      <c r="D989" s="31"/>
      <c r="E989" s="31"/>
      <c r="F989" s="31"/>
      <c r="G989" s="31"/>
      <c r="H989" s="31"/>
      <c r="I989" s="31"/>
      <c r="J989" s="31"/>
      <c r="K989" s="31"/>
      <c r="L989" s="31"/>
      <c r="M989" s="31"/>
      <c r="N989" s="31"/>
      <c r="O989" s="31"/>
      <c r="P989" s="31"/>
    </row>
    <row r="990" spans="1:16" ht="15" x14ac:dyDescent="0.25">
      <c r="A990" s="31"/>
      <c r="B990" s="31"/>
      <c r="C990" s="31"/>
      <c r="D990" s="31"/>
      <c r="E990" s="31"/>
      <c r="F990" s="31"/>
      <c r="G990" s="31"/>
      <c r="H990" s="31"/>
      <c r="I990" s="31"/>
      <c r="J990" s="31"/>
      <c r="K990" s="31"/>
      <c r="L990" s="31"/>
      <c r="M990" s="31"/>
      <c r="N990" s="31"/>
      <c r="O990" s="31"/>
      <c r="P990" s="31"/>
    </row>
    <row r="991" spans="1:16" ht="15" x14ac:dyDescent="0.25">
      <c r="A991" s="31"/>
      <c r="B991" s="31"/>
      <c r="C991" s="31"/>
      <c r="D991" s="31"/>
      <c r="E991" s="31"/>
      <c r="F991" s="31"/>
      <c r="G991" s="31"/>
      <c r="H991" s="31"/>
      <c r="I991" s="31"/>
      <c r="J991" s="31"/>
      <c r="K991" s="31"/>
      <c r="L991" s="31"/>
      <c r="M991" s="31"/>
      <c r="N991" s="31"/>
      <c r="O991" s="31"/>
      <c r="P991" s="31"/>
    </row>
    <row r="992" spans="1:16" ht="15" x14ac:dyDescent="0.25">
      <c r="A992" s="31"/>
      <c r="B992" s="31"/>
      <c r="C992" s="31"/>
      <c r="D992" s="31"/>
      <c r="E992" s="31"/>
      <c r="F992" s="31"/>
      <c r="G992" s="31"/>
      <c r="H992" s="31"/>
      <c r="I992" s="31"/>
      <c r="J992" s="31"/>
      <c r="K992" s="31"/>
      <c r="L992" s="31"/>
      <c r="M992" s="31"/>
      <c r="N992" s="31"/>
      <c r="O992" s="31"/>
      <c r="P992" s="31"/>
    </row>
    <row r="993" spans="1:16" ht="15" x14ac:dyDescent="0.25">
      <c r="A993" s="31"/>
      <c r="B993" s="31"/>
      <c r="C993" s="31"/>
      <c r="D993" s="31"/>
      <c r="E993" s="31"/>
      <c r="F993" s="31"/>
      <c r="G993" s="31"/>
      <c r="H993" s="31"/>
      <c r="I993" s="31"/>
      <c r="J993" s="31"/>
      <c r="K993" s="31"/>
      <c r="L993" s="31"/>
      <c r="M993" s="31"/>
      <c r="N993" s="31"/>
      <c r="O993" s="31"/>
      <c r="P993" s="31"/>
    </row>
    <row r="994" spans="1:16" ht="15" x14ac:dyDescent="0.25">
      <c r="A994" s="31"/>
      <c r="B994" s="31"/>
      <c r="C994" s="31"/>
      <c r="D994" s="31"/>
      <c r="E994" s="31"/>
      <c r="F994" s="31"/>
      <c r="G994" s="31"/>
      <c r="H994" s="31"/>
      <c r="I994" s="31"/>
      <c r="J994" s="31"/>
      <c r="K994" s="31"/>
      <c r="L994" s="31"/>
      <c r="M994" s="31"/>
      <c r="N994" s="31"/>
      <c r="O994" s="31"/>
      <c r="P994" s="31"/>
    </row>
    <row r="995" spans="1:16" ht="15.75" thickBot="1" x14ac:dyDescent="0.3">
      <c r="A995" s="31"/>
      <c r="B995" s="31"/>
      <c r="C995" s="31"/>
      <c r="D995" s="31"/>
      <c r="E995" s="31"/>
      <c r="F995" s="31"/>
      <c r="G995" s="31"/>
      <c r="H995" s="31"/>
      <c r="I995" s="31"/>
      <c r="J995" s="31"/>
      <c r="K995" s="31"/>
      <c r="L995" s="31"/>
      <c r="M995" s="31"/>
      <c r="N995" s="31"/>
      <c r="O995" s="31"/>
      <c r="P995" s="31"/>
    </row>
    <row r="996" spans="1:16" ht="16.5" thickTop="1" thickBot="1" x14ac:dyDescent="0.3">
      <c r="A996" s="31"/>
      <c r="B996" s="31"/>
      <c r="C996" s="31"/>
      <c r="D996" s="31"/>
      <c r="E996" s="31"/>
      <c r="F996" s="31"/>
      <c r="G996" s="31"/>
      <c r="H996" s="31"/>
      <c r="I996" s="31"/>
      <c r="J996" s="31"/>
      <c r="K996" s="31"/>
      <c r="L996" s="31"/>
      <c r="M996" s="31"/>
      <c r="N996" s="31"/>
      <c r="O996" s="31"/>
      <c r="P996" s="31"/>
    </row>
    <row r="997" spans="1:16" ht="15" x14ac:dyDescent="0.25">
      <c r="A997" s="31"/>
      <c r="B997" s="31"/>
      <c r="C997" s="31"/>
      <c r="D997" s="31"/>
      <c r="E997" s="31"/>
      <c r="F997" s="31"/>
      <c r="G997" s="31"/>
      <c r="H997" s="31"/>
      <c r="I997" s="31"/>
      <c r="J997" s="31"/>
      <c r="K997" s="31"/>
      <c r="L997" s="31"/>
      <c r="M997" s="31"/>
      <c r="N997" s="31"/>
      <c r="O997" s="31"/>
      <c r="P997" s="31"/>
    </row>
    <row r="998" spans="1:16" ht="15" x14ac:dyDescent="0.25">
      <c r="A998" s="31"/>
      <c r="B998" s="31"/>
      <c r="C998" s="31"/>
      <c r="D998" s="31"/>
      <c r="E998" s="31"/>
      <c r="F998" s="31"/>
      <c r="G998" s="31"/>
      <c r="H998" s="31"/>
      <c r="I998" s="31"/>
      <c r="J998" s="31"/>
      <c r="K998" s="31"/>
      <c r="L998" s="31"/>
      <c r="M998" s="31"/>
      <c r="N998" s="31"/>
      <c r="O998" s="31"/>
      <c r="P998" s="31"/>
    </row>
    <row r="999" spans="1:16" ht="15.75" thickBot="1" x14ac:dyDescent="0.3">
      <c r="A999" s="31"/>
      <c r="B999" s="31"/>
      <c r="C999" s="31"/>
      <c r="D999" s="31"/>
      <c r="E999" s="31"/>
      <c r="F999" s="31"/>
      <c r="G999" s="31"/>
      <c r="H999" s="31"/>
      <c r="I999" s="31"/>
      <c r="J999" s="31"/>
      <c r="K999" s="31"/>
      <c r="L999" s="31"/>
      <c r="M999" s="31"/>
      <c r="N999" s="31"/>
      <c r="O999" s="31"/>
      <c r="P999" s="31"/>
    </row>
    <row r="1000" spans="1:16" ht="15.75" thickBot="1" x14ac:dyDescent="0.3">
      <c r="A1000" s="31"/>
      <c r="B1000" s="31"/>
      <c r="C1000" s="31"/>
      <c r="D1000" s="31"/>
      <c r="E1000" s="31"/>
      <c r="F1000" s="31"/>
      <c r="G1000" s="31"/>
      <c r="H1000" s="31"/>
      <c r="I1000" s="31"/>
      <c r="J1000" s="31"/>
      <c r="K1000" s="31"/>
      <c r="L1000" s="31"/>
      <c r="M1000" s="31"/>
      <c r="N1000" s="31"/>
      <c r="O1000" s="31"/>
      <c r="P1000" s="31"/>
    </row>
    <row r="1001" spans="1:16" ht="15" x14ac:dyDescent="0.25">
      <c r="A1001" s="31"/>
      <c r="B1001" s="31"/>
      <c r="C1001" s="31"/>
      <c r="D1001" s="31"/>
      <c r="E1001" s="31"/>
      <c r="F1001" s="31"/>
      <c r="G1001" s="31"/>
      <c r="H1001" s="31"/>
      <c r="I1001" s="31"/>
      <c r="J1001" s="31"/>
      <c r="K1001" s="31"/>
      <c r="L1001" s="31"/>
      <c r="M1001" s="31"/>
      <c r="N1001" s="31"/>
      <c r="O1001" s="31"/>
      <c r="P1001" s="31"/>
    </row>
    <row r="1002" spans="1:16" ht="15" x14ac:dyDescent="0.25">
      <c r="A1002" s="31"/>
      <c r="B1002" s="31"/>
      <c r="C1002" s="31"/>
      <c r="D1002" s="31"/>
      <c r="E1002" s="31"/>
      <c r="F1002" s="31"/>
      <c r="G1002" s="31"/>
      <c r="H1002" s="31"/>
      <c r="I1002" s="31"/>
      <c r="J1002" s="31"/>
      <c r="K1002" s="31"/>
      <c r="L1002" s="31"/>
      <c r="M1002" s="31"/>
      <c r="N1002" s="31"/>
      <c r="O1002" s="31"/>
      <c r="P1002" s="31"/>
    </row>
    <row r="1003" spans="1:16" ht="15" x14ac:dyDescent="0.25">
      <c r="A1003" s="31"/>
      <c r="B1003" s="31"/>
      <c r="C1003" s="31"/>
      <c r="D1003" s="31"/>
      <c r="E1003" s="31"/>
      <c r="F1003" s="31"/>
      <c r="G1003" s="31"/>
      <c r="H1003" s="31"/>
      <c r="I1003" s="31"/>
      <c r="J1003" s="31"/>
      <c r="K1003" s="31"/>
      <c r="L1003" s="31"/>
      <c r="M1003" s="31"/>
      <c r="N1003" s="31"/>
      <c r="O1003" s="31"/>
      <c r="P1003" s="31"/>
    </row>
    <row r="1004" spans="1:16" ht="15" x14ac:dyDescent="0.25">
      <c r="A1004" s="31"/>
      <c r="B1004" s="31"/>
      <c r="C1004" s="31"/>
      <c r="D1004" s="31"/>
      <c r="E1004" s="31"/>
      <c r="F1004" s="31"/>
      <c r="G1004" s="31"/>
      <c r="H1004" s="31"/>
      <c r="I1004" s="31"/>
      <c r="J1004" s="31"/>
      <c r="K1004" s="31"/>
      <c r="L1004" s="31"/>
      <c r="M1004" s="31"/>
      <c r="N1004" s="31"/>
      <c r="O1004" s="31"/>
      <c r="P1004" s="31"/>
    </row>
    <row r="1005" spans="1:16" ht="15.75" thickBot="1" x14ac:dyDescent="0.3">
      <c r="A1005" s="31"/>
      <c r="B1005" s="31"/>
      <c r="C1005" s="31"/>
      <c r="D1005" s="31"/>
      <c r="E1005" s="31"/>
      <c r="F1005" s="31"/>
      <c r="G1005" s="31"/>
      <c r="H1005" s="31"/>
      <c r="I1005" s="31"/>
      <c r="J1005" s="31"/>
      <c r="K1005" s="31"/>
      <c r="L1005" s="31"/>
      <c r="M1005" s="31"/>
      <c r="N1005" s="31"/>
      <c r="O1005" s="31"/>
      <c r="P1005" s="31"/>
    </row>
    <row r="1006" spans="1:16" ht="15.75" thickBot="1" x14ac:dyDescent="0.3">
      <c r="A1006" s="31"/>
      <c r="B1006" s="31"/>
      <c r="C1006" s="31"/>
      <c r="D1006" s="31"/>
      <c r="E1006" s="31"/>
      <c r="F1006" s="31"/>
      <c r="G1006" s="31"/>
      <c r="H1006" s="31"/>
      <c r="I1006" s="31"/>
      <c r="J1006" s="31"/>
      <c r="K1006" s="31"/>
      <c r="L1006" s="31"/>
      <c r="M1006" s="31"/>
      <c r="N1006" s="31"/>
      <c r="O1006" s="31"/>
      <c r="P1006" s="31"/>
    </row>
    <row r="1007" spans="1:16" ht="15" x14ac:dyDescent="0.25">
      <c r="A1007" s="31"/>
      <c r="B1007" s="31"/>
      <c r="C1007" s="31"/>
      <c r="D1007" s="31"/>
      <c r="E1007" s="31"/>
      <c r="F1007" s="31"/>
      <c r="G1007" s="31"/>
      <c r="H1007" s="31"/>
      <c r="I1007" s="31"/>
      <c r="J1007" s="31"/>
      <c r="K1007" s="31"/>
      <c r="L1007" s="31"/>
      <c r="M1007" s="31"/>
      <c r="N1007" s="31"/>
      <c r="O1007" s="31"/>
      <c r="P1007" s="31"/>
    </row>
    <row r="1008" spans="1:16" ht="15" x14ac:dyDescent="0.25">
      <c r="A1008" s="31"/>
      <c r="B1008" s="31"/>
      <c r="C1008" s="31"/>
      <c r="D1008" s="31"/>
      <c r="E1008" s="31"/>
      <c r="F1008" s="31"/>
      <c r="G1008" s="31"/>
      <c r="H1008" s="31"/>
      <c r="I1008" s="31"/>
      <c r="J1008" s="31"/>
      <c r="K1008" s="31"/>
      <c r="L1008" s="31"/>
      <c r="M1008" s="31"/>
      <c r="N1008" s="31"/>
      <c r="O1008" s="31"/>
      <c r="P1008" s="31"/>
    </row>
    <row r="1009" spans="1:16" ht="15" x14ac:dyDescent="0.25">
      <c r="A1009" s="31"/>
      <c r="B1009" s="31"/>
      <c r="C1009" s="31"/>
      <c r="D1009" s="31"/>
      <c r="E1009" s="31"/>
      <c r="F1009" s="31"/>
      <c r="G1009" s="31"/>
      <c r="H1009" s="31"/>
      <c r="I1009" s="31"/>
      <c r="J1009" s="31"/>
      <c r="K1009" s="31"/>
      <c r="L1009" s="31"/>
      <c r="M1009" s="31"/>
      <c r="N1009" s="31"/>
      <c r="O1009" s="31"/>
      <c r="P1009" s="31"/>
    </row>
    <row r="1010" spans="1:16" ht="15" x14ac:dyDescent="0.25">
      <c r="A1010" s="31"/>
      <c r="B1010" s="31"/>
      <c r="C1010" s="31"/>
      <c r="D1010" s="31"/>
      <c r="E1010" s="31"/>
      <c r="F1010" s="31"/>
      <c r="G1010" s="31"/>
      <c r="H1010" s="31"/>
      <c r="I1010" s="31"/>
      <c r="J1010" s="31"/>
      <c r="K1010" s="31"/>
      <c r="L1010" s="31"/>
      <c r="M1010" s="31"/>
      <c r="N1010" s="31"/>
      <c r="O1010" s="31"/>
      <c r="P1010" s="31"/>
    </row>
    <row r="1011" spans="1:16" ht="15" x14ac:dyDescent="0.25">
      <c r="A1011" s="31"/>
      <c r="B1011" s="31"/>
      <c r="C1011" s="31"/>
      <c r="D1011" s="31"/>
      <c r="E1011" s="31"/>
      <c r="F1011" s="31"/>
      <c r="G1011" s="31"/>
      <c r="H1011" s="31"/>
      <c r="I1011" s="31"/>
      <c r="J1011" s="31"/>
      <c r="K1011" s="31"/>
      <c r="L1011" s="31"/>
      <c r="M1011" s="31"/>
      <c r="N1011" s="31"/>
      <c r="O1011" s="31"/>
      <c r="P1011" s="31"/>
    </row>
    <row r="1012" spans="1:16" ht="15" x14ac:dyDescent="0.25">
      <c r="A1012" s="31"/>
      <c r="B1012" s="31"/>
      <c r="C1012" s="31"/>
      <c r="D1012" s="31"/>
      <c r="E1012" s="31"/>
      <c r="F1012" s="31"/>
      <c r="G1012" s="31"/>
      <c r="H1012" s="31"/>
      <c r="I1012" s="31"/>
      <c r="J1012" s="31"/>
      <c r="K1012" s="31"/>
      <c r="L1012" s="31"/>
      <c r="M1012" s="31"/>
      <c r="N1012" s="31"/>
      <c r="O1012" s="31"/>
      <c r="P1012" s="31"/>
    </row>
    <row r="1013" spans="1:16" ht="15" x14ac:dyDescent="0.25">
      <c r="A1013" s="31"/>
      <c r="B1013" s="31"/>
      <c r="C1013" s="31"/>
      <c r="D1013" s="31"/>
      <c r="E1013" s="31"/>
      <c r="F1013" s="31"/>
      <c r="G1013" s="31"/>
      <c r="H1013" s="31"/>
      <c r="I1013" s="31"/>
      <c r="J1013" s="31"/>
      <c r="K1013" s="31"/>
      <c r="L1013" s="31"/>
      <c r="M1013" s="31"/>
      <c r="N1013" s="31"/>
      <c r="O1013" s="31"/>
      <c r="P1013" s="31"/>
    </row>
    <row r="1014" spans="1:16" ht="15" x14ac:dyDescent="0.25">
      <c r="A1014" s="31"/>
      <c r="B1014" s="31"/>
      <c r="C1014" s="31"/>
      <c r="D1014" s="31"/>
      <c r="E1014" s="31"/>
      <c r="F1014" s="31"/>
      <c r="G1014" s="31"/>
      <c r="H1014" s="31"/>
      <c r="I1014" s="31"/>
      <c r="J1014" s="31"/>
      <c r="K1014" s="31"/>
      <c r="L1014" s="31"/>
      <c r="M1014" s="31"/>
      <c r="N1014" s="31"/>
      <c r="O1014" s="31"/>
      <c r="P1014" s="31"/>
    </row>
    <row r="1015" spans="1:16" ht="15" x14ac:dyDescent="0.25">
      <c r="A1015" s="31"/>
      <c r="B1015" s="31"/>
      <c r="C1015" s="31"/>
      <c r="D1015" s="31"/>
      <c r="E1015" s="31"/>
      <c r="F1015" s="31"/>
      <c r="G1015" s="31"/>
      <c r="H1015" s="31"/>
      <c r="I1015" s="31"/>
      <c r="J1015" s="31"/>
      <c r="K1015" s="31"/>
      <c r="L1015" s="31"/>
      <c r="M1015" s="31"/>
      <c r="N1015" s="31"/>
      <c r="O1015" s="31"/>
      <c r="P1015" s="31"/>
    </row>
    <row r="1016" spans="1:16" ht="15" x14ac:dyDescent="0.25">
      <c r="A1016" s="31"/>
      <c r="B1016" s="31"/>
      <c r="C1016" s="31"/>
      <c r="D1016" s="31"/>
      <c r="E1016" s="31"/>
      <c r="F1016" s="31"/>
      <c r="G1016" s="31"/>
      <c r="H1016" s="31"/>
      <c r="I1016" s="31"/>
      <c r="J1016" s="31"/>
      <c r="K1016" s="31"/>
      <c r="L1016" s="31"/>
      <c r="M1016" s="31"/>
      <c r="N1016" s="31"/>
      <c r="O1016" s="31"/>
      <c r="P1016" s="31"/>
    </row>
    <row r="1017" spans="1:16" ht="15" x14ac:dyDescent="0.25">
      <c r="A1017" s="31"/>
      <c r="B1017" s="31"/>
      <c r="C1017" s="31"/>
      <c r="D1017" s="31"/>
      <c r="E1017" s="31"/>
      <c r="F1017" s="31"/>
      <c r="G1017" s="31"/>
      <c r="H1017" s="31"/>
      <c r="I1017" s="31"/>
      <c r="J1017" s="31"/>
      <c r="K1017" s="31"/>
      <c r="L1017" s="31"/>
      <c r="M1017" s="31"/>
      <c r="N1017" s="31"/>
      <c r="O1017" s="31"/>
      <c r="P1017" s="31"/>
    </row>
    <row r="1018" spans="1:16" ht="15" x14ac:dyDescent="0.25">
      <c r="A1018" s="31"/>
      <c r="B1018" s="31"/>
      <c r="C1018" s="31"/>
      <c r="D1018" s="31"/>
      <c r="E1018" s="31"/>
      <c r="F1018" s="31"/>
      <c r="G1018" s="31"/>
      <c r="H1018" s="31"/>
      <c r="I1018" s="31"/>
      <c r="J1018" s="31"/>
      <c r="K1018" s="31"/>
      <c r="L1018" s="31"/>
      <c r="M1018" s="31"/>
      <c r="N1018" s="31"/>
      <c r="O1018" s="31"/>
      <c r="P1018" s="31"/>
    </row>
    <row r="1019" spans="1:16" ht="15" x14ac:dyDescent="0.25">
      <c r="A1019" s="31"/>
      <c r="B1019" s="31"/>
      <c r="C1019" s="31"/>
      <c r="D1019" s="31"/>
      <c r="E1019" s="31"/>
      <c r="F1019" s="31"/>
      <c r="G1019" s="31"/>
      <c r="H1019" s="31"/>
      <c r="I1019" s="31"/>
      <c r="J1019" s="31"/>
      <c r="K1019" s="31"/>
      <c r="L1019" s="31"/>
      <c r="M1019" s="31"/>
      <c r="N1019" s="31"/>
      <c r="O1019" s="31"/>
      <c r="P1019" s="31"/>
    </row>
    <row r="1020" spans="1:16" ht="15" x14ac:dyDescent="0.25">
      <c r="A1020" s="31"/>
      <c r="B1020" s="31"/>
      <c r="C1020" s="31"/>
      <c r="D1020" s="31"/>
      <c r="E1020" s="31"/>
      <c r="F1020" s="31"/>
      <c r="G1020" s="31"/>
      <c r="H1020" s="31"/>
      <c r="I1020" s="31"/>
      <c r="J1020" s="31"/>
      <c r="K1020" s="31"/>
      <c r="L1020" s="31"/>
      <c r="M1020" s="31"/>
      <c r="N1020" s="31"/>
      <c r="O1020" s="31"/>
      <c r="P1020" s="31"/>
    </row>
    <row r="1021" spans="1:16" ht="15" x14ac:dyDescent="0.25">
      <c r="A1021" s="31"/>
      <c r="B1021" s="31"/>
      <c r="C1021" s="31"/>
      <c r="D1021" s="31"/>
      <c r="E1021" s="31"/>
      <c r="F1021" s="31"/>
      <c r="G1021" s="31"/>
      <c r="H1021" s="31"/>
      <c r="I1021" s="31"/>
      <c r="J1021" s="31"/>
      <c r="K1021" s="31"/>
      <c r="L1021" s="31"/>
      <c r="M1021" s="31"/>
      <c r="N1021" s="31"/>
      <c r="O1021" s="31"/>
      <c r="P1021" s="31"/>
    </row>
    <row r="1022" spans="1:16" ht="15" x14ac:dyDescent="0.25">
      <c r="A1022" s="31"/>
      <c r="B1022" s="31"/>
      <c r="C1022" s="31"/>
      <c r="D1022" s="31"/>
      <c r="E1022" s="31"/>
      <c r="F1022" s="31"/>
      <c r="G1022" s="31"/>
      <c r="H1022" s="31"/>
      <c r="I1022" s="31"/>
      <c r="J1022" s="31"/>
      <c r="K1022" s="31"/>
      <c r="L1022" s="31"/>
      <c r="M1022" s="31"/>
      <c r="N1022" s="31"/>
      <c r="O1022" s="31"/>
      <c r="P1022" s="31"/>
    </row>
    <row r="1023" spans="1:16" ht="15" x14ac:dyDescent="0.25">
      <c r="A1023" s="31"/>
      <c r="B1023" s="31"/>
      <c r="C1023" s="31"/>
      <c r="D1023" s="31"/>
      <c r="E1023" s="31"/>
      <c r="F1023" s="31"/>
      <c r="G1023" s="31"/>
      <c r="H1023" s="31"/>
      <c r="I1023" s="31"/>
      <c r="J1023" s="31"/>
      <c r="K1023" s="31"/>
      <c r="L1023" s="31"/>
      <c r="M1023" s="31"/>
      <c r="N1023" s="31"/>
      <c r="O1023" s="31"/>
      <c r="P1023" s="31"/>
    </row>
    <row r="1024" spans="1:16" ht="15" x14ac:dyDescent="0.25">
      <c r="A1024" s="31"/>
      <c r="B1024" s="31"/>
      <c r="C1024" s="31"/>
      <c r="D1024" s="31"/>
      <c r="E1024" s="31"/>
      <c r="F1024" s="31"/>
      <c r="G1024" s="31"/>
      <c r="H1024" s="31"/>
      <c r="I1024" s="31"/>
      <c r="J1024" s="31"/>
      <c r="K1024" s="31"/>
      <c r="L1024" s="31"/>
      <c r="M1024" s="31"/>
      <c r="N1024" s="31"/>
      <c r="O1024" s="31"/>
      <c r="P1024" s="31"/>
    </row>
    <row r="1025" spans="1:16" ht="15" x14ac:dyDescent="0.25">
      <c r="A1025" s="31"/>
      <c r="B1025" s="31"/>
      <c r="C1025" s="31"/>
      <c r="D1025" s="31"/>
      <c r="E1025" s="31"/>
      <c r="F1025" s="31"/>
      <c r="G1025" s="31"/>
      <c r="H1025" s="31"/>
      <c r="I1025" s="31"/>
      <c r="J1025" s="31"/>
      <c r="K1025" s="31"/>
      <c r="L1025" s="31"/>
      <c r="M1025" s="31"/>
      <c r="N1025" s="31"/>
      <c r="O1025" s="31"/>
      <c r="P1025" s="31"/>
    </row>
    <row r="1026" spans="1:16" ht="15.75" thickBot="1" x14ac:dyDescent="0.3">
      <c r="A1026" s="31"/>
      <c r="B1026" s="31"/>
      <c r="C1026" s="31"/>
      <c r="D1026" s="31"/>
      <c r="E1026" s="31"/>
      <c r="F1026" s="31"/>
      <c r="G1026" s="31"/>
      <c r="H1026" s="31"/>
      <c r="I1026" s="31"/>
      <c r="J1026" s="31"/>
      <c r="K1026" s="31"/>
      <c r="L1026" s="31"/>
      <c r="M1026" s="31"/>
      <c r="N1026" s="31"/>
      <c r="O1026" s="31"/>
      <c r="P1026" s="31"/>
    </row>
    <row r="1027" spans="1:16" ht="16.5" thickTop="1" thickBot="1" x14ac:dyDescent="0.3">
      <c r="A1027" s="31"/>
      <c r="B1027" s="31"/>
      <c r="C1027" s="31"/>
      <c r="D1027" s="31"/>
      <c r="E1027" s="31"/>
      <c r="F1027" s="31"/>
      <c r="G1027" s="31"/>
      <c r="H1027" s="31"/>
      <c r="I1027" s="31"/>
      <c r="J1027" s="31"/>
      <c r="K1027" s="31"/>
      <c r="L1027" s="31"/>
      <c r="M1027" s="31"/>
      <c r="N1027" s="31"/>
      <c r="O1027" s="31"/>
      <c r="P1027" s="31"/>
    </row>
    <row r="1028" spans="1:16" ht="15" x14ac:dyDescent="0.25">
      <c r="A1028" s="31"/>
      <c r="B1028" s="31"/>
      <c r="C1028" s="31"/>
      <c r="D1028" s="31"/>
      <c r="E1028" s="31"/>
      <c r="F1028" s="31"/>
      <c r="G1028" s="31"/>
      <c r="H1028" s="31"/>
      <c r="I1028" s="31"/>
      <c r="J1028" s="31"/>
      <c r="K1028" s="31"/>
      <c r="L1028" s="31"/>
      <c r="M1028" s="31"/>
      <c r="N1028" s="31"/>
      <c r="O1028" s="31"/>
      <c r="P1028" s="31"/>
    </row>
    <row r="1029" spans="1:16" ht="15" x14ac:dyDescent="0.25">
      <c r="A1029" s="31"/>
      <c r="B1029" s="31"/>
      <c r="C1029" s="31"/>
      <c r="D1029" s="31"/>
      <c r="E1029" s="31"/>
      <c r="F1029" s="31"/>
      <c r="G1029" s="31"/>
      <c r="H1029" s="31"/>
      <c r="I1029" s="31"/>
      <c r="J1029" s="31"/>
      <c r="K1029" s="31"/>
      <c r="L1029" s="31"/>
      <c r="M1029" s="31"/>
      <c r="N1029" s="31"/>
      <c r="O1029" s="31"/>
      <c r="P1029" s="31"/>
    </row>
    <row r="1030" spans="1:16" ht="15.75" thickBot="1" x14ac:dyDescent="0.3">
      <c r="A1030" s="31"/>
      <c r="B1030" s="31"/>
      <c r="C1030" s="31"/>
      <c r="D1030" s="31"/>
      <c r="E1030" s="31"/>
      <c r="F1030" s="31"/>
      <c r="G1030" s="31"/>
      <c r="H1030" s="31"/>
      <c r="I1030" s="31"/>
      <c r="J1030" s="31"/>
      <c r="K1030" s="31"/>
      <c r="L1030" s="31"/>
      <c r="M1030" s="31"/>
      <c r="N1030" s="31"/>
      <c r="O1030" s="31"/>
      <c r="P1030" s="31"/>
    </row>
    <row r="1031" spans="1:16" ht="15.75" thickBot="1" x14ac:dyDescent="0.3">
      <c r="A1031" s="31"/>
      <c r="B1031" s="31"/>
      <c r="C1031" s="31"/>
      <c r="D1031" s="31"/>
      <c r="E1031" s="31"/>
      <c r="F1031" s="31"/>
      <c r="G1031" s="31"/>
      <c r="H1031" s="31"/>
      <c r="I1031" s="31"/>
      <c r="J1031" s="31"/>
      <c r="K1031" s="31"/>
      <c r="L1031" s="31"/>
      <c r="M1031" s="31"/>
      <c r="N1031" s="31"/>
      <c r="O1031" s="31"/>
      <c r="P1031" s="31"/>
    </row>
    <row r="1032" spans="1:16" ht="15" x14ac:dyDescent="0.25">
      <c r="A1032" s="31"/>
      <c r="B1032" s="31"/>
      <c r="C1032" s="31"/>
      <c r="D1032" s="31"/>
      <c r="E1032" s="31"/>
      <c r="F1032" s="31"/>
      <c r="G1032" s="31"/>
      <c r="H1032" s="31"/>
      <c r="I1032" s="31"/>
      <c r="J1032" s="31"/>
      <c r="K1032" s="31"/>
      <c r="L1032" s="31"/>
      <c r="M1032" s="31"/>
      <c r="N1032" s="31"/>
      <c r="O1032" s="31"/>
      <c r="P1032" s="31"/>
    </row>
    <row r="1033" spans="1:16" ht="15" x14ac:dyDescent="0.25">
      <c r="A1033" s="31"/>
      <c r="B1033" s="31"/>
      <c r="C1033" s="31"/>
      <c r="D1033" s="31"/>
      <c r="E1033" s="31"/>
      <c r="F1033" s="31"/>
      <c r="G1033" s="31"/>
      <c r="H1033" s="31"/>
      <c r="I1033" s="31"/>
      <c r="J1033" s="31"/>
      <c r="K1033" s="31"/>
      <c r="L1033" s="31"/>
      <c r="M1033" s="31"/>
      <c r="N1033" s="31"/>
      <c r="O1033" s="31"/>
      <c r="P1033" s="31"/>
    </row>
    <row r="1034" spans="1:16" ht="15" x14ac:dyDescent="0.25">
      <c r="A1034" s="31"/>
      <c r="B1034" s="31"/>
      <c r="C1034" s="31"/>
      <c r="D1034" s="31"/>
      <c r="E1034" s="31"/>
      <c r="F1034" s="31"/>
      <c r="G1034" s="31"/>
      <c r="H1034" s="31"/>
      <c r="I1034" s="31"/>
      <c r="J1034" s="31"/>
      <c r="K1034" s="31"/>
      <c r="L1034" s="31"/>
      <c r="M1034" s="31"/>
      <c r="N1034" s="31"/>
      <c r="O1034" s="31"/>
      <c r="P1034" s="31"/>
    </row>
    <row r="1035" spans="1:16" ht="15" x14ac:dyDescent="0.25">
      <c r="A1035" s="31"/>
      <c r="B1035" s="31"/>
      <c r="C1035" s="31"/>
      <c r="D1035" s="31"/>
      <c r="E1035" s="31"/>
      <c r="F1035" s="31"/>
      <c r="G1035" s="31"/>
      <c r="H1035" s="31"/>
      <c r="I1035" s="31"/>
      <c r="J1035" s="31"/>
      <c r="K1035" s="31"/>
      <c r="L1035" s="31"/>
      <c r="M1035" s="31"/>
      <c r="N1035" s="31"/>
      <c r="O1035" s="31"/>
      <c r="P1035" s="31"/>
    </row>
    <row r="1036" spans="1:16" ht="15.75" thickBot="1" x14ac:dyDescent="0.3">
      <c r="A1036" s="31"/>
      <c r="B1036" s="31"/>
      <c r="C1036" s="31"/>
      <c r="D1036" s="31"/>
      <c r="E1036" s="31"/>
      <c r="F1036" s="31"/>
      <c r="G1036" s="31"/>
      <c r="H1036" s="31"/>
      <c r="I1036" s="31"/>
      <c r="J1036" s="31"/>
      <c r="K1036" s="31"/>
      <c r="L1036" s="31"/>
      <c r="M1036" s="31"/>
      <c r="N1036" s="31"/>
      <c r="O1036" s="31"/>
      <c r="P1036" s="31"/>
    </row>
    <row r="1037" spans="1:16" ht="15.75" thickBot="1" x14ac:dyDescent="0.3">
      <c r="A1037" s="31"/>
      <c r="B1037" s="31"/>
      <c r="C1037" s="31"/>
      <c r="D1037" s="31"/>
      <c r="E1037" s="31"/>
      <c r="F1037" s="31"/>
      <c r="G1037" s="31"/>
      <c r="H1037" s="31"/>
      <c r="I1037" s="31"/>
      <c r="J1037" s="31"/>
      <c r="K1037" s="31"/>
      <c r="L1037" s="31"/>
      <c r="M1037" s="31"/>
      <c r="N1037" s="31"/>
      <c r="O1037" s="31"/>
      <c r="P1037" s="31"/>
    </row>
    <row r="1038" spans="1:16" ht="15" x14ac:dyDescent="0.25">
      <c r="A1038" s="31"/>
      <c r="B1038" s="31"/>
      <c r="C1038" s="31"/>
      <c r="D1038" s="31"/>
      <c r="E1038" s="31"/>
      <c r="F1038" s="31"/>
      <c r="G1038" s="31"/>
      <c r="H1038" s="31"/>
      <c r="I1038" s="31"/>
      <c r="J1038" s="31"/>
      <c r="K1038" s="31"/>
      <c r="L1038" s="31"/>
      <c r="M1038" s="31"/>
      <c r="N1038" s="31"/>
      <c r="O1038" s="31"/>
      <c r="P1038" s="31"/>
    </row>
    <row r="1039" spans="1:16" ht="15" x14ac:dyDescent="0.25">
      <c r="A1039" s="31"/>
      <c r="B1039" s="31"/>
      <c r="C1039" s="31"/>
      <c r="D1039" s="31"/>
      <c r="E1039" s="31"/>
      <c r="F1039" s="31"/>
      <c r="G1039" s="31"/>
      <c r="H1039" s="31"/>
      <c r="I1039" s="31"/>
      <c r="J1039" s="31"/>
      <c r="K1039" s="31"/>
      <c r="L1039" s="31"/>
      <c r="M1039" s="31"/>
      <c r="N1039" s="31"/>
      <c r="O1039" s="31"/>
      <c r="P1039" s="31"/>
    </row>
    <row r="1040" spans="1:16" ht="15" x14ac:dyDescent="0.25">
      <c r="A1040" s="31"/>
      <c r="B1040" s="31"/>
      <c r="C1040" s="31"/>
      <c r="D1040" s="31"/>
      <c r="E1040" s="31"/>
      <c r="F1040" s="31"/>
      <c r="G1040" s="31"/>
      <c r="H1040" s="31"/>
      <c r="I1040" s="31"/>
      <c r="J1040" s="31"/>
      <c r="K1040" s="31"/>
      <c r="L1040" s="31"/>
      <c r="M1040" s="31"/>
      <c r="N1040" s="31"/>
      <c r="O1040" s="31"/>
      <c r="P1040" s="31"/>
    </row>
    <row r="1041" spans="1:16" ht="15" x14ac:dyDescent="0.25">
      <c r="A1041" s="31"/>
      <c r="B1041" s="31"/>
      <c r="C1041" s="31"/>
      <c r="D1041" s="31"/>
      <c r="E1041" s="31"/>
      <c r="F1041" s="31"/>
      <c r="G1041" s="31"/>
      <c r="H1041" s="31"/>
      <c r="I1041" s="31"/>
      <c r="J1041" s="31"/>
      <c r="K1041" s="31"/>
      <c r="L1041" s="31"/>
      <c r="M1041" s="31"/>
      <c r="N1041" s="31"/>
      <c r="O1041" s="31"/>
      <c r="P1041" s="31"/>
    </row>
    <row r="1042" spans="1:16" ht="15" x14ac:dyDescent="0.25">
      <c r="A1042" s="31"/>
      <c r="B1042" s="31"/>
      <c r="C1042" s="31"/>
      <c r="D1042" s="31"/>
      <c r="E1042" s="31"/>
      <c r="F1042" s="31"/>
      <c r="G1042" s="31"/>
      <c r="H1042" s="31"/>
      <c r="I1042" s="31"/>
      <c r="J1042" s="31"/>
      <c r="K1042" s="31"/>
      <c r="L1042" s="31"/>
      <c r="M1042" s="31"/>
      <c r="N1042" s="31"/>
      <c r="O1042" s="31"/>
      <c r="P1042" s="31"/>
    </row>
    <row r="1043" spans="1:16" ht="15" x14ac:dyDescent="0.25">
      <c r="A1043" s="31"/>
      <c r="B1043" s="31"/>
      <c r="C1043" s="31"/>
      <c r="D1043" s="31"/>
      <c r="E1043" s="31"/>
      <c r="F1043" s="31"/>
      <c r="G1043" s="31"/>
      <c r="H1043" s="31"/>
      <c r="I1043" s="31"/>
      <c r="J1043" s="31"/>
      <c r="K1043" s="31"/>
      <c r="L1043" s="31"/>
      <c r="M1043" s="31"/>
      <c r="N1043" s="31"/>
      <c r="O1043" s="31"/>
      <c r="P1043" s="31"/>
    </row>
    <row r="1044" spans="1:16" ht="15" x14ac:dyDescent="0.25">
      <c r="A1044" s="31"/>
      <c r="B1044" s="31"/>
      <c r="C1044" s="31"/>
      <c r="D1044" s="31"/>
      <c r="E1044" s="31"/>
      <c r="F1044" s="31"/>
      <c r="G1044" s="31"/>
      <c r="H1044" s="31"/>
      <c r="I1044" s="31"/>
      <c r="J1044" s="31"/>
      <c r="K1044" s="31"/>
      <c r="L1044" s="31"/>
      <c r="M1044" s="31"/>
      <c r="N1044" s="31"/>
      <c r="O1044" s="31"/>
      <c r="P1044" s="31"/>
    </row>
    <row r="1045" spans="1:16" ht="15" x14ac:dyDescent="0.25">
      <c r="A1045" s="31"/>
      <c r="B1045" s="31"/>
      <c r="C1045" s="31"/>
      <c r="D1045" s="31"/>
      <c r="E1045" s="31"/>
      <c r="F1045" s="31"/>
      <c r="G1045" s="31"/>
      <c r="H1045" s="31"/>
      <c r="I1045" s="31"/>
      <c r="J1045" s="31"/>
      <c r="K1045" s="31"/>
      <c r="L1045" s="31"/>
      <c r="M1045" s="31"/>
      <c r="N1045" s="31"/>
      <c r="O1045" s="31"/>
      <c r="P1045" s="31"/>
    </row>
    <row r="1046" spans="1:16" ht="15" x14ac:dyDescent="0.25">
      <c r="A1046" s="31"/>
      <c r="B1046" s="31"/>
      <c r="C1046" s="31"/>
      <c r="D1046" s="31"/>
      <c r="E1046" s="31"/>
      <c r="F1046" s="31"/>
      <c r="G1046" s="31"/>
      <c r="H1046" s="31"/>
      <c r="I1046" s="31"/>
      <c r="J1046" s="31"/>
      <c r="K1046" s="31"/>
      <c r="L1046" s="31"/>
      <c r="M1046" s="31"/>
      <c r="N1046" s="31"/>
      <c r="O1046" s="31"/>
      <c r="P1046" s="31"/>
    </row>
    <row r="1047" spans="1:16" ht="15" x14ac:dyDescent="0.25">
      <c r="A1047" s="31"/>
      <c r="B1047" s="31"/>
      <c r="C1047" s="31"/>
      <c r="D1047" s="31"/>
      <c r="E1047" s="31"/>
      <c r="F1047" s="31"/>
      <c r="G1047" s="31"/>
      <c r="H1047" s="31"/>
      <c r="I1047" s="31"/>
      <c r="J1047" s="31"/>
      <c r="K1047" s="31"/>
      <c r="L1047" s="31"/>
      <c r="M1047" s="31"/>
      <c r="N1047" s="31"/>
      <c r="O1047" s="31"/>
      <c r="P1047" s="31"/>
    </row>
    <row r="1048" spans="1:16" ht="15" x14ac:dyDescent="0.25">
      <c r="A1048" s="31"/>
      <c r="B1048" s="31"/>
      <c r="C1048" s="31"/>
      <c r="D1048" s="31"/>
      <c r="E1048" s="31"/>
      <c r="F1048" s="31"/>
      <c r="G1048" s="31"/>
      <c r="H1048" s="31"/>
      <c r="I1048" s="31"/>
      <c r="J1048" s="31"/>
      <c r="K1048" s="31"/>
      <c r="L1048" s="31"/>
      <c r="M1048" s="31"/>
      <c r="N1048" s="31"/>
      <c r="O1048" s="31"/>
      <c r="P1048" s="31"/>
    </row>
    <row r="1049" spans="1:16" ht="15" x14ac:dyDescent="0.25">
      <c r="A1049" s="31"/>
      <c r="B1049" s="31"/>
      <c r="C1049" s="31"/>
      <c r="D1049" s="31"/>
      <c r="E1049" s="31"/>
      <c r="F1049" s="31"/>
      <c r="G1049" s="31"/>
      <c r="H1049" s="31"/>
      <c r="I1049" s="31"/>
      <c r="J1049" s="31"/>
      <c r="K1049" s="31"/>
      <c r="L1049" s="31"/>
      <c r="M1049" s="31"/>
      <c r="N1049" s="31"/>
      <c r="O1049" s="31"/>
      <c r="P1049" s="31"/>
    </row>
    <row r="1050" spans="1:16" ht="15" x14ac:dyDescent="0.25">
      <c r="A1050" s="31"/>
      <c r="B1050" s="31"/>
      <c r="C1050" s="31"/>
      <c r="D1050" s="31"/>
      <c r="E1050" s="31"/>
      <c r="F1050" s="31"/>
      <c r="G1050" s="31"/>
      <c r="H1050" s="31"/>
      <c r="I1050" s="31"/>
      <c r="J1050" s="31"/>
      <c r="K1050" s="31"/>
      <c r="L1050" s="31"/>
      <c r="M1050" s="31"/>
      <c r="N1050" s="31"/>
      <c r="O1050" s="31"/>
      <c r="P1050" s="31"/>
    </row>
    <row r="1051" spans="1:16" ht="15" x14ac:dyDescent="0.25">
      <c r="A1051" s="31"/>
      <c r="B1051" s="31"/>
      <c r="C1051" s="31"/>
      <c r="D1051" s="31"/>
      <c r="E1051" s="31"/>
      <c r="F1051" s="31"/>
      <c r="G1051" s="31"/>
      <c r="H1051" s="31"/>
      <c r="I1051" s="31"/>
      <c r="J1051" s="31"/>
      <c r="K1051" s="31"/>
      <c r="L1051" s="31"/>
      <c r="M1051" s="31"/>
      <c r="N1051" s="31"/>
      <c r="O1051" s="31"/>
      <c r="P1051" s="31"/>
    </row>
    <row r="1052" spans="1:16" ht="15" x14ac:dyDescent="0.25">
      <c r="A1052" s="31"/>
      <c r="B1052" s="31"/>
      <c r="C1052" s="31"/>
      <c r="D1052" s="31"/>
      <c r="E1052" s="31"/>
      <c r="F1052" s="31"/>
      <c r="G1052" s="31"/>
      <c r="H1052" s="31"/>
      <c r="I1052" s="31"/>
      <c r="J1052" s="31"/>
      <c r="K1052" s="31"/>
      <c r="L1052" s="31"/>
      <c r="M1052" s="31"/>
      <c r="N1052" s="31"/>
      <c r="O1052" s="31"/>
      <c r="P1052" s="31"/>
    </row>
    <row r="1053" spans="1:16" ht="15" x14ac:dyDescent="0.25">
      <c r="A1053" s="31"/>
      <c r="B1053" s="31"/>
      <c r="C1053" s="31"/>
      <c r="D1053" s="31"/>
      <c r="E1053" s="31"/>
      <c r="F1053" s="31"/>
      <c r="G1053" s="31"/>
      <c r="H1053" s="31"/>
      <c r="I1053" s="31"/>
      <c r="J1053" s="31"/>
      <c r="K1053" s="31"/>
      <c r="L1053" s="31"/>
      <c r="M1053" s="31"/>
      <c r="N1053" s="31"/>
      <c r="O1053" s="31"/>
      <c r="P1053" s="31"/>
    </row>
    <row r="1054" spans="1:16" ht="15" x14ac:dyDescent="0.25">
      <c r="A1054" s="31"/>
      <c r="B1054" s="31"/>
      <c r="C1054" s="31"/>
      <c r="D1054" s="31"/>
      <c r="E1054" s="31"/>
      <c r="F1054" s="31"/>
      <c r="G1054" s="31"/>
      <c r="H1054" s="31"/>
      <c r="I1054" s="31"/>
      <c r="J1054" s="31"/>
      <c r="K1054" s="31"/>
      <c r="L1054" s="31"/>
      <c r="M1054" s="31"/>
      <c r="N1054" s="31"/>
      <c r="O1054" s="31"/>
      <c r="P1054" s="31"/>
    </row>
    <row r="1055" spans="1:16" ht="15" x14ac:dyDescent="0.25">
      <c r="A1055" s="31"/>
      <c r="B1055" s="31"/>
      <c r="C1055" s="31"/>
      <c r="D1055" s="31"/>
      <c r="E1055" s="31"/>
      <c r="F1055" s="31"/>
      <c r="G1055" s="31"/>
      <c r="H1055" s="31"/>
      <c r="I1055" s="31"/>
      <c r="J1055" s="31"/>
      <c r="K1055" s="31"/>
      <c r="L1055" s="31"/>
      <c r="M1055" s="31"/>
      <c r="N1055" s="31"/>
      <c r="O1055" s="31"/>
      <c r="P1055" s="31"/>
    </row>
    <row r="1056" spans="1:16" ht="15" x14ac:dyDescent="0.25">
      <c r="A1056" s="31"/>
      <c r="B1056" s="31"/>
      <c r="C1056" s="31"/>
      <c r="D1056" s="31"/>
      <c r="E1056" s="31"/>
      <c r="F1056" s="31"/>
      <c r="G1056" s="31"/>
      <c r="H1056" s="31"/>
      <c r="I1056" s="31"/>
      <c r="J1056" s="31"/>
      <c r="K1056" s="31"/>
      <c r="L1056" s="31"/>
      <c r="M1056" s="31"/>
      <c r="N1056" s="31"/>
      <c r="O1056" s="31"/>
      <c r="P1056" s="31"/>
    </row>
    <row r="1057" spans="1:16" ht="15.75" thickBot="1" x14ac:dyDescent="0.3">
      <c r="A1057" s="31"/>
      <c r="B1057" s="31"/>
      <c r="C1057" s="31"/>
      <c r="D1057" s="31"/>
      <c r="E1057" s="31"/>
      <c r="F1057" s="31"/>
      <c r="G1057" s="31"/>
      <c r="H1057" s="31"/>
      <c r="I1057" s="31"/>
      <c r="J1057" s="31"/>
      <c r="K1057" s="31"/>
      <c r="L1057" s="31"/>
      <c r="M1057" s="31"/>
      <c r="N1057" s="31"/>
      <c r="O1057" s="31"/>
      <c r="P1057" s="31"/>
    </row>
    <row r="1058" spans="1:16" ht="16.5" thickTop="1" thickBot="1" x14ac:dyDescent="0.3">
      <c r="A1058" s="31"/>
      <c r="B1058" s="31"/>
      <c r="C1058" s="31"/>
      <c r="D1058" s="31"/>
      <c r="E1058" s="31"/>
      <c r="F1058" s="31"/>
      <c r="G1058" s="31"/>
      <c r="H1058" s="31"/>
      <c r="I1058" s="31"/>
      <c r="J1058" s="31"/>
      <c r="K1058" s="31"/>
      <c r="L1058" s="31"/>
      <c r="M1058" s="31"/>
      <c r="N1058" s="31"/>
      <c r="O1058" s="31"/>
      <c r="P1058" s="31"/>
    </row>
    <row r="1059" spans="1:16" ht="15" x14ac:dyDescent="0.25">
      <c r="A1059" s="31"/>
      <c r="B1059" s="31"/>
      <c r="C1059" s="31"/>
      <c r="D1059" s="31"/>
      <c r="E1059" s="31"/>
      <c r="F1059" s="31"/>
      <c r="G1059" s="31"/>
      <c r="H1059" s="31"/>
      <c r="I1059" s="31"/>
      <c r="J1059" s="31"/>
      <c r="K1059" s="31"/>
      <c r="L1059" s="31"/>
      <c r="M1059" s="31"/>
      <c r="N1059" s="31"/>
      <c r="O1059" s="31"/>
      <c r="P1059" s="31"/>
    </row>
    <row r="1060" spans="1:16" ht="15" x14ac:dyDescent="0.25">
      <c r="A1060" s="31"/>
      <c r="B1060" s="31"/>
      <c r="C1060" s="31"/>
      <c r="D1060" s="31"/>
      <c r="E1060" s="31"/>
      <c r="F1060" s="31"/>
      <c r="G1060" s="31"/>
      <c r="H1060" s="31"/>
      <c r="I1060" s="31"/>
      <c r="J1060" s="31"/>
      <c r="K1060" s="31"/>
      <c r="L1060" s="31"/>
      <c r="M1060" s="31"/>
      <c r="N1060" s="31"/>
      <c r="O1060" s="31"/>
      <c r="P1060" s="31"/>
    </row>
    <row r="1061" spans="1:16" ht="15.75" thickBot="1" x14ac:dyDescent="0.3">
      <c r="A1061" s="31"/>
      <c r="B1061" s="31"/>
      <c r="C1061" s="31"/>
      <c r="D1061" s="31"/>
      <c r="E1061" s="31"/>
      <c r="F1061" s="31"/>
      <c r="G1061" s="31"/>
      <c r="H1061" s="31"/>
      <c r="I1061" s="31"/>
      <c r="J1061" s="31"/>
      <c r="K1061" s="31"/>
      <c r="L1061" s="31"/>
      <c r="M1061" s="31"/>
      <c r="N1061" s="31"/>
      <c r="O1061" s="31"/>
      <c r="P1061" s="31"/>
    </row>
    <row r="1062" spans="1:16" ht="15.75" thickBot="1" x14ac:dyDescent="0.3">
      <c r="A1062" s="31"/>
      <c r="B1062" s="31"/>
      <c r="C1062" s="31"/>
      <c r="D1062" s="31"/>
      <c r="E1062" s="31"/>
      <c r="F1062" s="31"/>
      <c r="G1062" s="31"/>
      <c r="H1062" s="31"/>
      <c r="I1062" s="31"/>
      <c r="J1062" s="31"/>
      <c r="K1062" s="31"/>
      <c r="L1062" s="31"/>
      <c r="M1062" s="31"/>
      <c r="N1062" s="31"/>
      <c r="O1062" s="31"/>
      <c r="P1062" s="31"/>
    </row>
    <row r="1063" spans="1:16" ht="15" x14ac:dyDescent="0.25">
      <c r="A1063" s="31"/>
      <c r="B1063" s="31"/>
      <c r="C1063" s="31"/>
      <c r="D1063" s="31"/>
      <c r="E1063" s="31"/>
      <c r="F1063" s="31"/>
      <c r="G1063" s="31"/>
      <c r="H1063" s="31"/>
      <c r="I1063" s="31"/>
      <c r="J1063" s="31"/>
      <c r="K1063" s="31"/>
      <c r="L1063" s="31"/>
      <c r="M1063" s="31"/>
      <c r="N1063" s="31"/>
      <c r="O1063" s="31"/>
      <c r="P1063" s="31"/>
    </row>
    <row r="1064" spans="1:16" ht="15" x14ac:dyDescent="0.25">
      <c r="A1064" s="31"/>
      <c r="B1064" s="31"/>
      <c r="C1064" s="31"/>
      <c r="D1064" s="31"/>
      <c r="E1064" s="31"/>
      <c r="F1064" s="31"/>
      <c r="G1064" s="31"/>
      <c r="H1064" s="31"/>
      <c r="I1064" s="31"/>
      <c r="J1064" s="31"/>
      <c r="K1064" s="31"/>
      <c r="L1064" s="31"/>
      <c r="M1064" s="31"/>
      <c r="N1064" s="31"/>
      <c r="O1064" s="31"/>
      <c r="P1064" s="31"/>
    </row>
    <row r="1065" spans="1:16" ht="15" x14ac:dyDescent="0.25">
      <c r="A1065" s="31"/>
      <c r="B1065" s="31"/>
      <c r="C1065" s="31"/>
      <c r="D1065" s="31"/>
      <c r="E1065" s="31"/>
      <c r="F1065" s="31"/>
      <c r="G1065" s="31"/>
      <c r="H1065" s="31"/>
      <c r="I1065" s="31"/>
      <c r="J1065" s="31"/>
      <c r="K1065" s="31"/>
      <c r="L1065" s="31"/>
      <c r="M1065" s="31"/>
      <c r="N1065" s="31"/>
      <c r="O1065" s="31"/>
      <c r="P1065" s="31"/>
    </row>
    <row r="1066" spans="1:16" ht="15" x14ac:dyDescent="0.25">
      <c r="A1066" s="31"/>
      <c r="B1066" s="31"/>
      <c r="C1066" s="31"/>
      <c r="D1066" s="31"/>
      <c r="E1066" s="31"/>
      <c r="F1066" s="31"/>
      <c r="G1066" s="31"/>
      <c r="H1066" s="31"/>
      <c r="I1066" s="31"/>
      <c r="J1066" s="31"/>
      <c r="K1066" s="31"/>
      <c r="L1066" s="31"/>
      <c r="M1066" s="31"/>
      <c r="N1066" s="31"/>
      <c r="O1066" s="31"/>
      <c r="P1066" s="31"/>
    </row>
    <row r="1067" spans="1:16" ht="15.75" thickBot="1" x14ac:dyDescent="0.3">
      <c r="A1067" s="31"/>
      <c r="B1067" s="31"/>
      <c r="C1067" s="31"/>
      <c r="D1067" s="31"/>
      <c r="E1067" s="31"/>
      <c r="F1067" s="31"/>
      <c r="G1067" s="31"/>
      <c r="H1067" s="31"/>
      <c r="I1067" s="31"/>
      <c r="J1067" s="31"/>
      <c r="K1067" s="31"/>
      <c r="L1067" s="31"/>
      <c r="M1067" s="31"/>
      <c r="N1067" s="31"/>
      <c r="O1067" s="31"/>
      <c r="P1067" s="31"/>
    </row>
    <row r="1068" spans="1:16" ht="15.75" thickBot="1" x14ac:dyDescent="0.3">
      <c r="A1068" s="31"/>
      <c r="B1068" s="31"/>
      <c r="C1068" s="31"/>
      <c r="D1068" s="31"/>
      <c r="E1068" s="31"/>
      <c r="F1068" s="31"/>
      <c r="G1068" s="31"/>
      <c r="H1068" s="31"/>
      <c r="I1068" s="31"/>
      <c r="J1068" s="31"/>
      <c r="K1068" s="31"/>
      <c r="L1068" s="31"/>
      <c r="M1068" s="31"/>
      <c r="N1068" s="31"/>
      <c r="O1068" s="31"/>
      <c r="P1068" s="31"/>
    </row>
    <row r="1069" spans="1:16" ht="15" x14ac:dyDescent="0.25">
      <c r="A1069" s="31"/>
      <c r="B1069" s="31"/>
      <c r="C1069" s="31"/>
      <c r="D1069" s="31"/>
      <c r="E1069" s="31"/>
      <c r="F1069" s="31"/>
      <c r="G1069" s="31"/>
      <c r="H1069" s="31"/>
      <c r="I1069" s="31"/>
      <c r="J1069" s="31"/>
      <c r="K1069" s="31"/>
      <c r="L1069" s="31"/>
      <c r="M1069" s="31"/>
      <c r="N1069" s="31"/>
      <c r="O1069" s="31"/>
      <c r="P1069" s="31"/>
    </row>
    <row r="1070" spans="1:16" ht="15" x14ac:dyDescent="0.25">
      <c r="A1070" s="31"/>
      <c r="B1070" s="31"/>
      <c r="C1070" s="31"/>
      <c r="D1070" s="31"/>
      <c r="E1070" s="31"/>
      <c r="F1070" s="31"/>
      <c r="G1070" s="31"/>
      <c r="H1070" s="31"/>
      <c r="I1070" s="31"/>
      <c r="J1070" s="31"/>
      <c r="K1070" s="31"/>
      <c r="L1070" s="31"/>
      <c r="M1070" s="31"/>
      <c r="N1070" s="31"/>
      <c r="O1070" s="31"/>
      <c r="P1070" s="31"/>
    </row>
    <row r="1071" spans="1:16" ht="15" x14ac:dyDescent="0.25">
      <c r="A1071" s="31"/>
      <c r="B1071" s="31"/>
      <c r="C1071" s="31"/>
      <c r="D1071" s="31"/>
      <c r="E1071" s="31"/>
      <c r="F1071" s="31"/>
      <c r="G1071" s="31"/>
      <c r="H1071" s="31"/>
      <c r="I1071" s="31"/>
      <c r="J1071" s="31"/>
      <c r="K1071" s="31"/>
      <c r="L1071" s="31"/>
      <c r="M1071" s="31"/>
      <c r="N1071" s="31"/>
      <c r="O1071" s="31"/>
      <c r="P1071" s="31"/>
    </row>
    <row r="1072" spans="1:16" ht="15" x14ac:dyDescent="0.25">
      <c r="A1072" s="31"/>
      <c r="B1072" s="31"/>
      <c r="C1072" s="31"/>
      <c r="D1072" s="31"/>
      <c r="E1072" s="31"/>
      <c r="F1072" s="31"/>
      <c r="G1072" s="31"/>
      <c r="H1072" s="31"/>
      <c r="I1072" s="31"/>
      <c r="J1072" s="31"/>
      <c r="K1072" s="31"/>
      <c r="L1072" s="31"/>
      <c r="M1072" s="31"/>
      <c r="N1072" s="31"/>
      <c r="O1072" s="31"/>
      <c r="P1072" s="31"/>
    </row>
    <row r="1073" spans="1:16" ht="15" x14ac:dyDescent="0.25">
      <c r="A1073" s="31"/>
      <c r="B1073" s="31"/>
      <c r="C1073" s="31"/>
      <c r="D1073" s="31"/>
      <c r="E1073" s="31"/>
      <c r="F1073" s="31"/>
      <c r="G1073" s="31"/>
      <c r="H1073" s="31"/>
      <c r="I1073" s="31"/>
      <c r="J1073" s="31"/>
      <c r="K1073" s="31"/>
      <c r="L1073" s="31"/>
      <c r="M1073" s="31"/>
      <c r="N1073" s="31"/>
      <c r="O1073" s="31"/>
      <c r="P1073" s="31"/>
    </row>
    <row r="1074" spans="1:16" ht="15" x14ac:dyDescent="0.25">
      <c r="A1074" s="31"/>
      <c r="B1074" s="31"/>
      <c r="C1074" s="31"/>
      <c r="D1074" s="31"/>
      <c r="E1074" s="31"/>
      <c r="F1074" s="31"/>
      <c r="G1074" s="31"/>
      <c r="H1074" s="31"/>
      <c r="I1074" s="31"/>
      <c r="J1074" s="31"/>
      <c r="K1074" s="31"/>
      <c r="L1074" s="31"/>
      <c r="M1074" s="31"/>
      <c r="N1074" s="31"/>
      <c r="O1074" s="31"/>
      <c r="P1074" s="31"/>
    </row>
    <row r="1075" spans="1:16" ht="15" x14ac:dyDescent="0.25">
      <c r="A1075" s="31"/>
      <c r="B1075" s="31"/>
      <c r="C1075" s="31"/>
      <c r="D1075" s="31"/>
      <c r="E1075" s="31"/>
      <c r="F1075" s="31"/>
      <c r="G1075" s="31"/>
      <c r="H1075" s="31"/>
      <c r="I1075" s="31"/>
      <c r="J1075" s="31"/>
      <c r="K1075" s="31"/>
      <c r="L1075" s="31"/>
      <c r="M1075" s="31"/>
      <c r="N1075" s="31"/>
      <c r="O1075" s="31"/>
      <c r="P1075" s="31"/>
    </row>
    <row r="1076" spans="1:16" ht="15" x14ac:dyDescent="0.25">
      <c r="A1076" s="31"/>
      <c r="B1076" s="31"/>
      <c r="C1076" s="31"/>
      <c r="D1076" s="31"/>
      <c r="E1076" s="31"/>
      <c r="F1076" s="31"/>
      <c r="G1076" s="31"/>
      <c r="H1076" s="31"/>
      <c r="I1076" s="31"/>
      <c r="J1076" s="31"/>
      <c r="K1076" s="31"/>
      <c r="L1076" s="31"/>
      <c r="M1076" s="31"/>
      <c r="N1076" s="31"/>
      <c r="O1076" s="31"/>
      <c r="P1076" s="31"/>
    </row>
    <row r="1077" spans="1:16" ht="15" x14ac:dyDescent="0.25">
      <c r="A1077" s="31"/>
      <c r="B1077" s="31"/>
      <c r="C1077" s="31"/>
      <c r="D1077" s="31"/>
      <c r="E1077" s="31"/>
      <c r="F1077" s="31"/>
      <c r="G1077" s="31"/>
      <c r="H1077" s="31"/>
      <c r="I1077" s="31"/>
      <c r="J1077" s="31"/>
      <c r="K1077" s="31"/>
      <c r="L1077" s="31"/>
      <c r="M1077" s="31"/>
      <c r="N1077" s="31"/>
      <c r="O1077" s="31"/>
      <c r="P1077" s="31"/>
    </row>
    <row r="1078" spans="1:16" ht="15" x14ac:dyDescent="0.25">
      <c r="A1078" s="31"/>
      <c r="B1078" s="31"/>
      <c r="C1078" s="31"/>
      <c r="D1078" s="31"/>
      <c r="E1078" s="31"/>
      <c r="F1078" s="31"/>
      <c r="G1078" s="31"/>
      <c r="H1078" s="31"/>
      <c r="I1078" s="31"/>
      <c r="J1078" s="31"/>
      <c r="K1078" s="31"/>
      <c r="L1078" s="31"/>
      <c r="M1078" s="31"/>
      <c r="N1078" s="31"/>
      <c r="O1078" s="31"/>
      <c r="P1078" s="31"/>
    </row>
    <row r="1079" spans="1:16" ht="15" x14ac:dyDescent="0.25">
      <c r="A1079" s="31"/>
      <c r="B1079" s="31"/>
      <c r="C1079" s="31"/>
      <c r="D1079" s="31"/>
      <c r="E1079" s="31"/>
      <c r="F1079" s="31"/>
      <c r="G1079" s="31"/>
      <c r="H1079" s="31"/>
      <c r="I1079" s="31"/>
      <c r="J1079" s="31"/>
      <c r="K1079" s="31"/>
      <c r="L1079" s="31"/>
      <c r="M1079" s="31"/>
      <c r="N1079" s="31"/>
      <c r="O1079" s="31"/>
      <c r="P1079" s="31"/>
    </row>
    <row r="1080" spans="1:16" ht="15" x14ac:dyDescent="0.25">
      <c r="A1080" s="31"/>
      <c r="B1080" s="31"/>
      <c r="C1080" s="31"/>
      <c r="D1080" s="31"/>
      <c r="E1080" s="31"/>
      <c r="F1080" s="31"/>
      <c r="G1080" s="31"/>
      <c r="H1080" s="31"/>
      <c r="I1080" s="31"/>
      <c r="J1080" s="31"/>
      <c r="K1080" s="31"/>
      <c r="L1080" s="31"/>
      <c r="M1080" s="31"/>
      <c r="N1080" s="31"/>
      <c r="O1080" s="31"/>
      <c r="P1080" s="31"/>
    </row>
    <row r="1081" spans="1:16" ht="15" x14ac:dyDescent="0.25">
      <c r="A1081" s="31"/>
      <c r="B1081" s="31"/>
      <c r="C1081" s="31"/>
      <c r="D1081" s="31"/>
      <c r="E1081" s="31"/>
      <c r="F1081" s="31"/>
      <c r="G1081" s="31"/>
      <c r="H1081" s="31"/>
      <c r="I1081" s="31"/>
      <c r="J1081" s="31"/>
      <c r="K1081" s="31"/>
      <c r="L1081" s="31"/>
      <c r="M1081" s="31"/>
      <c r="N1081" s="31"/>
      <c r="O1081" s="31"/>
      <c r="P1081" s="31"/>
    </row>
    <row r="1082" spans="1:16" ht="15" x14ac:dyDescent="0.25">
      <c r="A1082" s="31"/>
      <c r="B1082" s="31"/>
      <c r="C1082" s="31"/>
      <c r="D1082" s="31"/>
      <c r="E1082" s="31"/>
      <c r="F1082" s="31"/>
      <c r="G1082" s="31"/>
      <c r="H1082" s="31"/>
      <c r="I1082" s="31"/>
      <c r="J1082" s="31"/>
      <c r="K1082" s="31"/>
      <c r="L1082" s="31"/>
      <c r="M1082" s="31"/>
      <c r="N1082" s="31"/>
      <c r="O1082" s="31"/>
      <c r="P1082" s="31"/>
    </row>
    <row r="1083" spans="1:16" ht="15" x14ac:dyDescent="0.25">
      <c r="A1083" s="31"/>
      <c r="B1083" s="31"/>
      <c r="C1083" s="31"/>
      <c r="D1083" s="31"/>
      <c r="E1083" s="31"/>
      <c r="F1083" s="31"/>
      <c r="G1083" s="31"/>
      <c r="H1083" s="31"/>
      <c r="I1083" s="31"/>
      <c r="J1083" s="31"/>
      <c r="K1083" s="31"/>
      <c r="L1083" s="31"/>
      <c r="M1083" s="31"/>
      <c r="N1083" s="31"/>
      <c r="O1083" s="31"/>
      <c r="P1083" s="31"/>
    </row>
    <row r="1084" spans="1:16" ht="15" x14ac:dyDescent="0.25">
      <c r="A1084" s="31"/>
      <c r="B1084" s="31"/>
      <c r="C1084" s="31"/>
      <c r="D1084" s="31"/>
      <c r="E1084" s="31"/>
      <c r="F1084" s="31"/>
      <c r="G1084" s="31"/>
      <c r="H1084" s="31"/>
      <c r="I1084" s="31"/>
      <c r="J1084" s="31"/>
      <c r="K1084" s="31"/>
      <c r="L1084" s="31"/>
      <c r="M1084" s="31"/>
      <c r="N1084" s="31"/>
      <c r="O1084" s="31"/>
      <c r="P1084" s="31"/>
    </row>
    <row r="1085" spans="1:16" ht="15" x14ac:dyDescent="0.25">
      <c r="A1085" s="31"/>
      <c r="B1085" s="31"/>
      <c r="C1085" s="31"/>
      <c r="D1085" s="31"/>
      <c r="E1085" s="31"/>
      <c r="F1085" s="31"/>
      <c r="G1085" s="31"/>
      <c r="H1085" s="31"/>
      <c r="I1085" s="31"/>
      <c r="J1085" s="31"/>
      <c r="K1085" s="31"/>
      <c r="L1085" s="31"/>
      <c r="M1085" s="31"/>
      <c r="N1085" s="31"/>
      <c r="O1085" s="31"/>
      <c r="P1085" s="31"/>
    </row>
    <row r="1086" spans="1:16" ht="15" x14ac:dyDescent="0.25">
      <c r="A1086" s="31"/>
      <c r="B1086" s="31"/>
      <c r="C1086" s="31"/>
      <c r="D1086" s="31"/>
      <c r="E1086" s="31"/>
      <c r="F1086" s="31"/>
      <c r="G1086" s="31"/>
      <c r="H1086" s="31"/>
      <c r="I1086" s="31"/>
      <c r="J1086" s="31"/>
      <c r="K1086" s="31"/>
      <c r="L1086" s="31"/>
      <c r="M1086" s="31"/>
      <c r="N1086" s="31"/>
      <c r="O1086" s="31"/>
      <c r="P1086" s="31"/>
    </row>
    <row r="1087" spans="1:16" ht="15" x14ac:dyDescent="0.25">
      <c r="A1087" s="31"/>
      <c r="B1087" s="31"/>
      <c r="C1087" s="31"/>
      <c r="D1087" s="31"/>
      <c r="E1087" s="31"/>
      <c r="F1087" s="31"/>
      <c r="G1087" s="31"/>
      <c r="H1087" s="31"/>
      <c r="I1087" s="31"/>
      <c r="J1087" s="31"/>
      <c r="K1087" s="31"/>
      <c r="L1087" s="31"/>
      <c r="M1087" s="31"/>
      <c r="N1087" s="31"/>
      <c r="O1087" s="31"/>
      <c r="P1087" s="31"/>
    </row>
    <row r="1088" spans="1:16" ht="15.75" thickBot="1" x14ac:dyDescent="0.3">
      <c r="A1088" s="31"/>
      <c r="B1088" s="31"/>
      <c r="C1088" s="31"/>
      <c r="D1088" s="31"/>
      <c r="E1088" s="31"/>
      <c r="F1088" s="31"/>
      <c r="G1088" s="31"/>
      <c r="H1088" s="31"/>
      <c r="I1088" s="31"/>
      <c r="J1088" s="31"/>
      <c r="K1088" s="31"/>
      <c r="L1088" s="31"/>
      <c r="M1088" s="31"/>
      <c r="N1088" s="31"/>
      <c r="O1088" s="31"/>
      <c r="P1088" s="31"/>
    </row>
    <row r="1089" spans="1:16" ht="16.5" thickTop="1" thickBot="1" x14ac:dyDescent="0.3">
      <c r="A1089" s="31"/>
      <c r="B1089" s="31"/>
      <c r="C1089" s="31"/>
      <c r="D1089" s="31"/>
      <c r="E1089" s="31"/>
      <c r="F1089" s="31"/>
      <c r="G1089" s="31"/>
      <c r="H1089" s="31"/>
      <c r="I1089" s="31"/>
      <c r="J1089" s="31"/>
      <c r="K1089" s="31"/>
      <c r="L1089" s="31"/>
      <c r="M1089" s="31"/>
      <c r="N1089" s="31"/>
      <c r="O1089" s="31"/>
      <c r="P1089" s="31"/>
    </row>
    <row r="1090" spans="1:16" ht="15" x14ac:dyDescent="0.25">
      <c r="A1090" s="31"/>
      <c r="B1090" s="31"/>
      <c r="C1090" s="31"/>
      <c r="D1090" s="31"/>
      <c r="E1090" s="31"/>
      <c r="F1090" s="31"/>
      <c r="G1090" s="31"/>
      <c r="H1090" s="31"/>
      <c r="I1090" s="31"/>
      <c r="J1090" s="31"/>
      <c r="K1090" s="31"/>
      <c r="L1090" s="31"/>
      <c r="M1090" s="31"/>
      <c r="N1090" s="31"/>
      <c r="O1090" s="31"/>
      <c r="P1090" s="31"/>
    </row>
    <row r="1091" spans="1:16" ht="15" x14ac:dyDescent="0.25">
      <c r="A1091" s="31"/>
      <c r="B1091" s="31"/>
      <c r="C1091" s="31"/>
      <c r="D1091" s="31"/>
      <c r="E1091" s="31"/>
      <c r="F1091" s="31"/>
      <c r="G1091" s="31"/>
      <c r="H1091" s="31"/>
      <c r="I1091" s="31"/>
      <c r="J1091" s="31"/>
      <c r="K1091" s="31"/>
      <c r="L1091" s="31"/>
      <c r="M1091" s="31"/>
      <c r="N1091" s="31"/>
      <c r="O1091" s="31"/>
      <c r="P1091" s="31"/>
    </row>
    <row r="1092" spans="1:16" ht="15.75" thickBot="1" x14ac:dyDescent="0.3">
      <c r="A1092" s="31"/>
      <c r="B1092" s="31"/>
      <c r="C1092" s="31"/>
      <c r="D1092" s="31"/>
      <c r="E1092" s="31"/>
      <c r="F1092" s="31"/>
      <c r="G1092" s="31"/>
      <c r="H1092" s="31"/>
      <c r="I1092" s="31"/>
      <c r="J1092" s="31"/>
      <c r="K1092" s="31"/>
      <c r="L1092" s="31"/>
      <c r="M1092" s="31"/>
      <c r="N1092" s="31"/>
      <c r="O1092" s="31"/>
      <c r="P1092" s="31"/>
    </row>
    <row r="1093" spans="1:16" ht="15.75" thickBot="1" x14ac:dyDescent="0.3">
      <c r="A1093" s="31"/>
      <c r="B1093" s="31"/>
      <c r="C1093" s="31"/>
      <c r="D1093" s="31"/>
      <c r="E1093" s="31"/>
      <c r="F1093" s="31"/>
      <c r="G1093" s="31"/>
      <c r="H1093" s="31"/>
      <c r="I1093" s="31"/>
      <c r="J1093" s="31"/>
      <c r="K1093" s="31"/>
      <c r="L1093" s="31"/>
      <c r="M1093" s="31"/>
      <c r="N1093" s="31"/>
      <c r="O1093" s="31"/>
      <c r="P1093" s="31"/>
    </row>
    <row r="1094" spans="1:16" ht="15" x14ac:dyDescent="0.25">
      <c r="A1094" s="31"/>
      <c r="B1094" s="31"/>
      <c r="C1094" s="31"/>
      <c r="D1094" s="31"/>
      <c r="E1094" s="31"/>
      <c r="F1094" s="31"/>
      <c r="G1094" s="31"/>
      <c r="H1094" s="31"/>
      <c r="I1094" s="31"/>
      <c r="J1094" s="31"/>
      <c r="K1094" s="31"/>
      <c r="L1094" s="31"/>
      <c r="M1094" s="31"/>
      <c r="N1094" s="31"/>
      <c r="O1094" s="31"/>
      <c r="P1094" s="31"/>
    </row>
    <row r="1095" spans="1:16" ht="15" x14ac:dyDescent="0.25">
      <c r="A1095" s="31"/>
      <c r="B1095" s="31"/>
      <c r="C1095" s="31"/>
      <c r="D1095" s="31"/>
      <c r="E1095" s="31"/>
      <c r="F1095" s="31"/>
      <c r="G1095" s="31"/>
      <c r="H1095" s="31"/>
      <c r="I1095" s="31"/>
      <c r="J1095" s="31"/>
      <c r="K1095" s="31"/>
      <c r="L1095" s="31"/>
      <c r="M1095" s="31"/>
      <c r="N1095" s="31"/>
      <c r="O1095" s="31"/>
      <c r="P1095" s="31"/>
    </row>
    <row r="1096" spans="1:16" ht="15" x14ac:dyDescent="0.25">
      <c r="A1096" s="31"/>
      <c r="B1096" s="31"/>
      <c r="C1096" s="31"/>
      <c r="D1096" s="31"/>
      <c r="E1096" s="31"/>
      <c r="F1096" s="31"/>
      <c r="G1096" s="31"/>
      <c r="H1096" s="31"/>
      <c r="I1096" s="31"/>
      <c r="J1096" s="31"/>
      <c r="K1096" s="31"/>
      <c r="L1096" s="31"/>
      <c r="M1096" s="31"/>
      <c r="N1096" s="31"/>
      <c r="O1096" s="31"/>
      <c r="P1096" s="31"/>
    </row>
    <row r="1097" spans="1:16" ht="15" x14ac:dyDescent="0.25">
      <c r="A1097" s="31"/>
      <c r="B1097" s="31"/>
      <c r="C1097" s="31"/>
      <c r="D1097" s="31"/>
      <c r="E1097" s="31"/>
      <c r="F1097" s="31"/>
      <c r="G1097" s="31"/>
      <c r="H1097" s="31"/>
      <c r="I1097" s="31"/>
      <c r="J1097" s="31"/>
      <c r="K1097" s="31"/>
      <c r="L1097" s="31"/>
      <c r="M1097" s="31"/>
      <c r="N1097" s="31"/>
      <c r="O1097" s="31"/>
      <c r="P1097" s="31"/>
    </row>
    <row r="1098" spans="1:16" ht="15.75" thickBot="1" x14ac:dyDescent="0.3">
      <c r="A1098" s="31"/>
      <c r="B1098" s="31"/>
      <c r="C1098" s="31"/>
      <c r="D1098" s="31"/>
      <c r="E1098" s="31"/>
      <c r="F1098" s="31"/>
      <c r="G1098" s="31"/>
      <c r="H1098" s="31"/>
      <c r="I1098" s="31"/>
      <c r="J1098" s="31"/>
      <c r="K1098" s="31"/>
      <c r="L1098" s="31"/>
      <c r="M1098" s="31"/>
      <c r="N1098" s="31"/>
      <c r="O1098" s="31"/>
      <c r="P1098" s="31"/>
    </row>
    <row r="1099" spans="1:16" ht="15.75" thickBot="1" x14ac:dyDescent="0.3">
      <c r="A1099" s="31"/>
      <c r="B1099" s="31"/>
      <c r="C1099" s="31"/>
      <c r="D1099" s="31"/>
      <c r="E1099" s="31"/>
      <c r="F1099" s="31"/>
      <c r="G1099" s="31"/>
      <c r="H1099" s="31"/>
      <c r="I1099" s="31"/>
      <c r="J1099" s="31"/>
      <c r="K1099" s="31"/>
      <c r="L1099" s="31"/>
      <c r="M1099" s="31"/>
      <c r="N1099" s="31"/>
      <c r="O1099" s="31"/>
      <c r="P1099" s="31"/>
    </row>
    <row r="1100" spans="1:16" ht="15" x14ac:dyDescent="0.25">
      <c r="A1100" s="31"/>
      <c r="B1100" s="31"/>
      <c r="C1100" s="31"/>
      <c r="D1100" s="31"/>
      <c r="E1100" s="31"/>
      <c r="F1100" s="31"/>
      <c r="G1100" s="31"/>
      <c r="H1100" s="31"/>
      <c r="I1100" s="31"/>
      <c r="J1100" s="31"/>
      <c r="K1100" s="31"/>
      <c r="L1100" s="31"/>
      <c r="M1100" s="31"/>
      <c r="N1100" s="31"/>
      <c r="O1100" s="31"/>
      <c r="P1100" s="31"/>
    </row>
    <row r="1101" spans="1:16" ht="15" x14ac:dyDescent="0.25">
      <c r="A1101" s="31"/>
      <c r="B1101" s="31"/>
      <c r="C1101" s="31"/>
      <c r="D1101" s="31"/>
      <c r="E1101" s="31"/>
      <c r="F1101" s="31"/>
      <c r="G1101" s="31"/>
      <c r="H1101" s="31"/>
      <c r="I1101" s="31"/>
      <c r="J1101" s="31"/>
      <c r="K1101" s="31"/>
      <c r="L1101" s="31"/>
      <c r="M1101" s="31"/>
      <c r="N1101" s="31"/>
      <c r="O1101" s="31"/>
      <c r="P1101" s="31"/>
    </row>
    <row r="1102" spans="1:16" ht="15" x14ac:dyDescent="0.25">
      <c r="A1102" s="31"/>
      <c r="B1102" s="31"/>
      <c r="C1102" s="31"/>
      <c r="D1102" s="31"/>
      <c r="E1102" s="31"/>
      <c r="F1102" s="31"/>
      <c r="G1102" s="31"/>
      <c r="H1102" s="31"/>
      <c r="I1102" s="31"/>
      <c r="J1102" s="31"/>
      <c r="K1102" s="31"/>
      <c r="L1102" s="31"/>
      <c r="M1102" s="31"/>
      <c r="N1102" s="31"/>
      <c r="O1102" s="31"/>
      <c r="P1102" s="31"/>
    </row>
    <row r="1103" spans="1:16" ht="15" x14ac:dyDescent="0.25">
      <c r="A1103" s="31"/>
      <c r="B1103" s="31"/>
      <c r="C1103" s="31"/>
      <c r="D1103" s="31"/>
      <c r="E1103" s="31"/>
      <c r="F1103" s="31"/>
      <c r="G1103" s="31"/>
      <c r="H1103" s="31"/>
      <c r="I1103" s="31"/>
      <c r="J1103" s="31"/>
      <c r="K1103" s="31"/>
      <c r="L1103" s="31"/>
      <c r="M1103" s="31"/>
      <c r="N1103" s="31"/>
      <c r="O1103" s="31"/>
      <c r="P1103" s="31"/>
    </row>
    <row r="1104" spans="1:16" ht="15" x14ac:dyDescent="0.25">
      <c r="A1104" s="31"/>
      <c r="B1104" s="31"/>
      <c r="C1104" s="31"/>
      <c r="D1104" s="31"/>
      <c r="E1104" s="31"/>
      <c r="F1104" s="31"/>
      <c r="G1104" s="31"/>
      <c r="H1104" s="31"/>
      <c r="I1104" s="31"/>
      <c r="J1104" s="31"/>
      <c r="K1104" s="31"/>
      <c r="L1104" s="31"/>
      <c r="M1104" s="31"/>
      <c r="N1104" s="31"/>
      <c r="O1104" s="31"/>
      <c r="P1104" s="31"/>
    </row>
    <row r="1105" spans="1:16" ht="15" x14ac:dyDescent="0.25">
      <c r="A1105" s="31"/>
      <c r="B1105" s="31"/>
      <c r="C1105" s="31"/>
      <c r="D1105" s="31"/>
      <c r="E1105" s="31"/>
      <c r="F1105" s="31"/>
      <c r="G1105" s="31"/>
      <c r="H1105" s="31"/>
      <c r="I1105" s="31"/>
      <c r="J1105" s="31"/>
      <c r="K1105" s="31"/>
      <c r="L1105" s="31"/>
      <c r="M1105" s="31"/>
      <c r="N1105" s="31"/>
      <c r="O1105" s="31"/>
      <c r="P1105" s="31"/>
    </row>
    <row r="1106" spans="1:16" ht="15" x14ac:dyDescent="0.25">
      <c r="A1106" s="31"/>
      <c r="B1106" s="31"/>
      <c r="C1106" s="31"/>
      <c r="D1106" s="31"/>
      <c r="E1106" s="31"/>
      <c r="F1106" s="31"/>
      <c r="G1106" s="31"/>
      <c r="H1106" s="31"/>
      <c r="I1106" s="31"/>
      <c r="J1106" s="31"/>
      <c r="K1106" s="31"/>
      <c r="L1106" s="31"/>
      <c r="M1106" s="31"/>
      <c r="N1106" s="31"/>
      <c r="O1106" s="31"/>
      <c r="P1106" s="31"/>
    </row>
    <row r="1107" spans="1:16" ht="15" x14ac:dyDescent="0.25">
      <c r="A1107" s="31"/>
      <c r="B1107" s="31"/>
      <c r="C1107" s="31"/>
      <c r="D1107" s="31"/>
      <c r="E1107" s="31"/>
      <c r="F1107" s="31"/>
      <c r="G1107" s="31"/>
      <c r="H1107" s="31"/>
      <c r="I1107" s="31"/>
      <c r="J1107" s="31"/>
      <c r="K1107" s="31"/>
      <c r="L1107" s="31"/>
      <c r="M1107" s="31"/>
      <c r="N1107" s="31"/>
      <c r="O1107" s="31"/>
      <c r="P1107" s="31"/>
    </row>
    <row r="1108" spans="1:16" ht="15" x14ac:dyDescent="0.25">
      <c r="A1108" s="31"/>
      <c r="B1108" s="31"/>
      <c r="C1108" s="31"/>
      <c r="D1108" s="31"/>
      <c r="E1108" s="31"/>
      <c r="F1108" s="31"/>
      <c r="G1108" s="31"/>
      <c r="H1108" s="31"/>
      <c r="I1108" s="31"/>
      <c r="J1108" s="31"/>
      <c r="K1108" s="31"/>
      <c r="L1108" s="31"/>
      <c r="M1108" s="31"/>
      <c r="N1108" s="31"/>
      <c r="O1108" s="31"/>
      <c r="P1108" s="31"/>
    </row>
    <row r="1109" spans="1:16" ht="15" x14ac:dyDescent="0.25">
      <c r="A1109" s="31"/>
      <c r="B1109" s="31"/>
      <c r="C1109" s="31"/>
      <c r="D1109" s="31"/>
      <c r="E1109" s="31"/>
      <c r="F1109" s="31"/>
      <c r="G1109" s="31"/>
      <c r="H1109" s="31"/>
      <c r="I1109" s="31"/>
      <c r="J1109" s="31"/>
      <c r="K1109" s="31"/>
      <c r="L1109" s="31"/>
      <c r="M1109" s="31"/>
      <c r="N1109" s="31"/>
      <c r="O1109" s="31"/>
      <c r="P1109" s="31"/>
    </row>
    <row r="1110" spans="1:16" ht="15" x14ac:dyDescent="0.25">
      <c r="A1110" s="31"/>
      <c r="B1110" s="31"/>
      <c r="C1110" s="31"/>
      <c r="D1110" s="31"/>
      <c r="E1110" s="31"/>
      <c r="F1110" s="31"/>
      <c r="G1110" s="31"/>
      <c r="H1110" s="31"/>
      <c r="I1110" s="31"/>
      <c r="J1110" s="31"/>
      <c r="K1110" s="31"/>
      <c r="L1110" s="31"/>
      <c r="M1110" s="31"/>
      <c r="N1110" s="31"/>
      <c r="O1110" s="31"/>
      <c r="P1110" s="31"/>
    </row>
    <row r="1111" spans="1:16" ht="15" x14ac:dyDescent="0.25">
      <c r="A1111" s="31"/>
      <c r="B1111" s="31"/>
      <c r="C1111" s="31"/>
      <c r="D1111" s="31"/>
      <c r="E1111" s="31"/>
      <c r="F1111" s="31"/>
      <c r="G1111" s="31"/>
      <c r="H1111" s="31"/>
      <c r="I1111" s="31"/>
      <c r="J1111" s="31"/>
      <c r="K1111" s="31"/>
      <c r="L1111" s="31"/>
      <c r="M1111" s="31"/>
      <c r="N1111" s="31"/>
      <c r="O1111" s="31"/>
      <c r="P1111" s="31"/>
    </row>
    <row r="1112" spans="1:16" ht="15" x14ac:dyDescent="0.25">
      <c r="A1112" s="31"/>
      <c r="B1112" s="31"/>
      <c r="C1112" s="31"/>
      <c r="D1112" s="31"/>
      <c r="E1112" s="31"/>
      <c r="F1112" s="31"/>
      <c r="G1112" s="31"/>
      <c r="H1112" s="31"/>
      <c r="I1112" s="31"/>
      <c r="J1112" s="31"/>
      <c r="K1112" s="31"/>
      <c r="L1112" s="31"/>
      <c r="M1112" s="31"/>
      <c r="N1112" s="31"/>
      <c r="O1112" s="31"/>
      <c r="P1112" s="31"/>
    </row>
    <row r="1113" spans="1:16" ht="15" x14ac:dyDescent="0.25">
      <c r="A1113" s="31"/>
      <c r="B1113" s="31"/>
      <c r="C1113" s="31"/>
      <c r="D1113" s="31"/>
      <c r="E1113" s="31"/>
      <c r="F1113" s="31"/>
      <c r="G1113" s="31"/>
      <c r="H1113" s="31"/>
      <c r="I1113" s="31"/>
      <c r="J1113" s="31"/>
      <c r="K1113" s="31"/>
      <c r="L1113" s="31"/>
      <c r="M1113" s="31"/>
      <c r="N1113" s="31"/>
      <c r="O1113" s="31"/>
      <c r="P1113" s="31"/>
    </row>
    <row r="1114" spans="1:16" ht="15" x14ac:dyDescent="0.25">
      <c r="A1114" s="31"/>
      <c r="B1114" s="31"/>
      <c r="C1114" s="31"/>
      <c r="D1114" s="31"/>
      <c r="E1114" s="31"/>
      <c r="F1114" s="31"/>
      <c r="G1114" s="31"/>
      <c r="H1114" s="31"/>
      <c r="I1114" s="31"/>
      <c r="J1114" s="31"/>
      <c r="K1114" s="31"/>
      <c r="L1114" s="31"/>
      <c r="M1114" s="31"/>
      <c r="N1114" s="31"/>
      <c r="O1114" s="31"/>
      <c r="P1114" s="31"/>
    </row>
    <row r="1115" spans="1:16" ht="15" x14ac:dyDescent="0.25">
      <c r="A1115" s="31"/>
      <c r="B1115" s="31"/>
      <c r="C1115" s="31"/>
      <c r="D1115" s="31"/>
      <c r="E1115" s="31"/>
      <c r="F1115" s="31"/>
      <c r="G1115" s="31"/>
      <c r="H1115" s="31"/>
      <c r="I1115" s="31"/>
      <c r="J1115" s="31"/>
      <c r="K1115" s="31"/>
      <c r="L1115" s="31"/>
      <c r="M1115" s="31"/>
      <c r="N1115" s="31"/>
      <c r="O1115" s="31"/>
      <c r="P1115" s="31"/>
    </row>
    <row r="1116" spans="1:16" ht="15" x14ac:dyDescent="0.25">
      <c r="A1116" s="31"/>
      <c r="B1116" s="31"/>
      <c r="C1116" s="31"/>
      <c r="D1116" s="31"/>
      <c r="E1116" s="31"/>
      <c r="F1116" s="31"/>
      <c r="G1116" s="31"/>
      <c r="H1116" s="31"/>
      <c r="I1116" s="31"/>
      <c r="J1116" s="31"/>
      <c r="K1116" s="31"/>
      <c r="L1116" s="31"/>
      <c r="M1116" s="31"/>
      <c r="N1116" s="31"/>
      <c r="O1116" s="31"/>
      <c r="P1116" s="31"/>
    </row>
    <row r="1117" spans="1:16" ht="15" x14ac:dyDescent="0.25">
      <c r="A1117" s="31"/>
      <c r="B1117" s="31"/>
      <c r="C1117" s="31"/>
      <c r="D1117" s="31"/>
      <c r="E1117" s="31"/>
      <c r="F1117" s="31"/>
      <c r="G1117" s="31"/>
      <c r="H1117" s="31"/>
      <c r="I1117" s="31"/>
      <c r="J1117" s="31"/>
      <c r="K1117" s="31"/>
      <c r="L1117" s="31"/>
      <c r="M1117" s="31"/>
      <c r="N1117" s="31"/>
      <c r="O1117" s="31"/>
      <c r="P1117" s="31"/>
    </row>
    <row r="1118" spans="1:16" ht="15" x14ac:dyDescent="0.25">
      <c r="A1118" s="31"/>
      <c r="B1118" s="31"/>
      <c r="C1118" s="31"/>
      <c r="D1118" s="31"/>
      <c r="E1118" s="31"/>
      <c r="F1118" s="31"/>
      <c r="G1118" s="31"/>
      <c r="H1118" s="31"/>
      <c r="I1118" s="31"/>
      <c r="J1118" s="31"/>
      <c r="K1118" s="31"/>
      <c r="L1118" s="31"/>
      <c r="M1118" s="31"/>
      <c r="N1118" s="31"/>
      <c r="O1118" s="31"/>
      <c r="P1118" s="31"/>
    </row>
    <row r="1119" spans="1:16" ht="15.75" thickBot="1" x14ac:dyDescent="0.3">
      <c r="A1119" s="31"/>
      <c r="B1119" s="31"/>
      <c r="C1119" s="31"/>
      <c r="D1119" s="31"/>
      <c r="E1119" s="31"/>
      <c r="F1119" s="31"/>
      <c r="G1119" s="31"/>
      <c r="H1119" s="31"/>
      <c r="I1119" s="31"/>
      <c r="J1119" s="31"/>
      <c r="K1119" s="31"/>
      <c r="L1119" s="31"/>
      <c r="M1119" s="31"/>
      <c r="N1119" s="31"/>
      <c r="O1119" s="31"/>
      <c r="P1119" s="31"/>
    </row>
    <row r="1120" spans="1:16" ht="16.5" thickTop="1" thickBot="1" x14ac:dyDescent="0.3">
      <c r="A1120" s="31"/>
      <c r="B1120" s="31"/>
      <c r="C1120" s="31"/>
      <c r="D1120" s="31"/>
      <c r="E1120" s="31"/>
      <c r="F1120" s="31"/>
      <c r="G1120" s="31"/>
      <c r="H1120" s="31"/>
      <c r="I1120" s="31"/>
      <c r="J1120" s="31"/>
      <c r="K1120" s="31"/>
      <c r="L1120" s="31"/>
      <c r="M1120" s="31"/>
      <c r="N1120" s="31"/>
      <c r="O1120" s="31"/>
      <c r="P1120" s="31"/>
    </row>
    <row r="1121" spans="1:16" ht="15" x14ac:dyDescent="0.25">
      <c r="A1121" s="31"/>
      <c r="B1121" s="31"/>
      <c r="C1121" s="31"/>
      <c r="D1121" s="31"/>
      <c r="E1121" s="31"/>
      <c r="F1121" s="31"/>
      <c r="G1121" s="31"/>
      <c r="H1121" s="31"/>
      <c r="I1121" s="31"/>
      <c r="J1121" s="31"/>
      <c r="K1121" s="31"/>
      <c r="L1121" s="31"/>
      <c r="M1121" s="31"/>
      <c r="N1121" s="31"/>
      <c r="O1121" s="31"/>
      <c r="P1121" s="31"/>
    </row>
    <row r="1122" spans="1:16" ht="15" x14ac:dyDescent="0.25">
      <c r="A1122" s="31"/>
      <c r="B1122" s="31"/>
      <c r="C1122" s="31"/>
      <c r="D1122" s="31"/>
      <c r="E1122" s="31"/>
      <c r="F1122" s="31"/>
      <c r="G1122" s="31"/>
      <c r="H1122" s="31"/>
      <c r="I1122" s="31"/>
      <c r="J1122" s="31"/>
      <c r="K1122" s="31"/>
      <c r="L1122" s="31"/>
      <c r="M1122" s="31"/>
      <c r="N1122" s="31"/>
      <c r="O1122" s="31"/>
      <c r="P1122" s="31"/>
    </row>
    <row r="1123" spans="1:16" ht="15.75" thickBot="1" x14ac:dyDescent="0.3">
      <c r="A1123" s="31"/>
      <c r="B1123" s="31"/>
      <c r="C1123" s="31"/>
      <c r="D1123" s="31"/>
      <c r="E1123" s="31"/>
      <c r="F1123" s="31"/>
      <c r="G1123" s="31"/>
      <c r="H1123" s="31"/>
      <c r="I1123" s="31"/>
      <c r="J1123" s="31"/>
      <c r="K1123" s="31"/>
      <c r="L1123" s="31"/>
      <c r="M1123" s="31"/>
      <c r="N1123" s="31"/>
      <c r="O1123" s="31"/>
      <c r="P1123" s="31"/>
    </row>
    <row r="1124" spans="1:16" ht="15.75" thickBot="1" x14ac:dyDescent="0.3">
      <c r="A1124" s="31"/>
      <c r="B1124" s="31"/>
      <c r="C1124" s="31"/>
      <c r="D1124" s="31"/>
      <c r="E1124" s="31"/>
      <c r="F1124" s="31"/>
      <c r="G1124" s="31"/>
      <c r="H1124" s="31"/>
      <c r="I1124" s="31"/>
      <c r="J1124" s="31"/>
      <c r="K1124" s="31"/>
      <c r="L1124" s="31"/>
      <c r="M1124" s="31"/>
      <c r="N1124" s="31"/>
      <c r="O1124" s="31"/>
      <c r="P1124" s="31"/>
    </row>
    <row r="1125" spans="1:16" ht="15" x14ac:dyDescent="0.25">
      <c r="A1125" s="31"/>
      <c r="B1125" s="31"/>
      <c r="C1125" s="31"/>
      <c r="D1125" s="31"/>
      <c r="E1125" s="31"/>
      <c r="F1125" s="31"/>
      <c r="G1125" s="31"/>
      <c r="H1125" s="31"/>
      <c r="I1125" s="31"/>
      <c r="J1125" s="31"/>
      <c r="K1125" s="31"/>
      <c r="L1125" s="31"/>
      <c r="M1125" s="31"/>
      <c r="N1125" s="31"/>
      <c r="O1125" s="31"/>
      <c r="P1125" s="31"/>
    </row>
    <row r="1126" spans="1:16" ht="15" x14ac:dyDescent="0.25">
      <c r="A1126" s="31"/>
      <c r="B1126" s="31"/>
      <c r="C1126" s="31"/>
      <c r="D1126" s="31"/>
      <c r="E1126" s="31"/>
      <c r="F1126" s="31"/>
      <c r="G1126" s="31"/>
      <c r="H1126" s="31"/>
      <c r="I1126" s="31"/>
      <c r="J1126" s="31"/>
      <c r="K1126" s="31"/>
      <c r="L1126" s="31"/>
      <c r="M1126" s="31"/>
      <c r="N1126" s="31"/>
      <c r="O1126" s="31"/>
      <c r="P1126" s="31"/>
    </row>
    <row r="1127" spans="1:16" ht="15" x14ac:dyDescent="0.25">
      <c r="A1127" s="31"/>
      <c r="B1127" s="31"/>
      <c r="C1127" s="31"/>
      <c r="D1127" s="31"/>
      <c r="E1127" s="31"/>
      <c r="F1127" s="31"/>
      <c r="G1127" s="31"/>
      <c r="H1127" s="31"/>
      <c r="I1127" s="31"/>
      <c r="J1127" s="31"/>
      <c r="K1127" s="31"/>
      <c r="L1127" s="31"/>
      <c r="M1127" s="31"/>
      <c r="N1127" s="31"/>
      <c r="O1127" s="31"/>
      <c r="P1127" s="31"/>
    </row>
    <row r="1128" spans="1:16" ht="15" x14ac:dyDescent="0.25">
      <c r="A1128" s="31"/>
      <c r="B1128" s="31"/>
      <c r="C1128" s="31"/>
      <c r="D1128" s="31"/>
      <c r="E1128" s="31"/>
      <c r="F1128" s="31"/>
      <c r="G1128" s="31"/>
      <c r="H1128" s="31"/>
      <c r="I1128" s="31"/>
      <c r="J1128" s="31"/>
      <c r="K1128" s="31"/>
      <c r="L1128" s="31"/>
      <c r="M1128" s="31"/>
      <c r="N1128" s="31"/>
      <c r="O1128" s="31"/>
      <c r="P1128" s="31"/>
    </row>
    <row r="1129" spans="1:16" ht="15.75" thickBot="1" x14ac:dyDescent="0.3">
      <c r="A1129" s="31"/>
      <c r="B1129" s="31"/>
      <c r="C1129" s="31"/>
      <c r="D1129" s="31"/>
      <c r="E1129" s="31"/>
      <c r="F1129" s="31"/>
      <c r="G1129" s="31"/>
      <c r="H1129" s="31"/>
      <c r="I1129" s="31"/>
      <c r="J1129" s="31"/>
      <c r="K1129" s="31"/>
      <c r="L1129" s="31"/>
      <c r="M1129" s="31"/>
      <c r="N1129" s="31"/>
      <c r="O1129" s="31"/>
      <c r="P1129" s="31"/>
    </row>
    <row r="1130" spans="1:16" ht="15.75" thickBot="1" x14ac:dyDescent="0.3">
      <c r="A1130" s="31"/>
      <c r="B1130" s="31"/>
      <c r="C1130" s="31"/>
      <c r="D1130" s="31"/>
      <c r="E1130" s="31"/>
      <c r="F1130" s="31"/>
      <c r="G1130" s="31"/>
      <c r="H1130" s="31"/>
      <c r="I1130" s="31"/>
      <c r="J1130" s="31"/>
      <c r="K1130" s="31"/>
      <c r="L1130" s="31"/>
      <c r="M1130" s="31"/>
      <c r="N1130" s="31"/>
      <c r="O1130" s="31"/>
      <c r="P1130" s="31"/>
    </row>
    <row r="1131" spans="1:16" ht="15" x14ac:dyDescent="0.25">
      <c r="A1131" s="31"/>
      <c r="B1131" s="31"/>
      <c r="C1131" s="31"/>
      <c r="D1131" s="31"/>
      <c r="E1131" s="31"/>
      <c r="F1131" s="31"/>
      <c r="G1131" s="31"/>
      <c r="H1131" s="31"/>
      <c r="I1131" s="31"/>
      <c r="J1131" s="31"/>
      <c r="K1131" s="31"/>
      <c r="L1131" s="31"/>
      <c r="M1131" s="31"/>
      <c r="N1131" s="31"/>
      <c r="O1131" s="31"/>
      <c r="P1131" s="31"/>
    </row>
    <row r="1132" spans="1:16" ht="15" x14ac:dyDescent="0.25">
      <c r="A1132" s="31"/>
      <c r="B1132" s="31"/>
      <c r="C1132" s="31"/>
      <c r="D1132" s="31"/>
      <c r="E1132" s="31"/>
      <c r="F1132" s="31"/>
      <c r="G1132" s="31"/>
      <c r="H1132" s="31"/>
      <c r="I1132" s="31"/>
      <c r="J1132" s="31"/>
      <c r="K1132" s="31"/>
      <c r="L1132" s="31"/>
      <c r="M1132" s="31"/>
      <c r="N1132" s="31"/>
      <c r="O1132" s="31"/>
      <c r="P1132" s="31"/>
    </row>
    <row r="1133" spans="1:16" ht="15" x14ac:dyDescent="0.25">
      <c r="A1133" s="31"/>
      <c r="B1133" s="31"/>
      <c r="C1133" s="31"/>
      <c r="D1133" s="31"/>
      <c r="E1133" s="31"/>
      <c r="F1133" s="31"/>
      <c r="G1133" s="31"/>
      <c r="H1133" s="31"/>
      <c r="I1133" s="31"/>
      <c r="J1133" s="31"/>
      <c r="K1133" s="31"/>
      <c r="L1133" s="31"/>
      <c r="M1133" s="31"/>
      <c r="N1133" s="31"/>
      <c r="O1133" s="31"/>
      <c r="P1133" s="31"/>
    </row>
    <row r="1134" spans="1:16" ht="15" x14ac:dyDescent="0.25">
      <c r="A1134" s="31"/>
      <c r="B1134" s="31"/>
      <c r="C1134" s="31"/>
      <c r="D1134" s="31"/>
      <c r="E1134" s="31"/>
      <c r="F1134" s="31"/>
      <c r="G1134" s="31"/>
      <c r="H1134" s="31"/>
      <c r="I1134" s="31"/>
      <c r="J1134" s="31"/>
      <c r="K1134" s="31"/>
      <c r="L1134" s="31"/>
      <c r="M1134" s="31"/>
      <c r="N1134" s="31"/>
      <c r="O1134" s="31"/>
      <c r="P1134" s="31"/>
    </row>
    <row r="1135" spans="1:16" ht="15" x14ac:dyDescent="0.25">
      <c r="A1135" s="31"/>
      <c r="B1135" s="31"/>
      <c r="C1135" s="31"/>
      <c r="D1135" s="31"/>
      <c r="E1135" s="31"/>
      <c r="F1135" s="31"/>
      <c r="G1135" s="31"/>
      <c r="H1135" s="31"/>
      <c r="I1135" s="31"/>
      <c r="J1135" s="31"/>
      <c r="K1135" s="31"/>
      <c r="L1135" s="31"/>
      <c r="M1135" s="31"/>
      <c r="N1135" s="31"/>
      <c r="O1135" s="31"/>
      <c r="P1135" s="31"/>
    </row>
    <row r="1136" spans="1:16" ht="15" x14ac:dyDescent="0.25">
      <c r="A1136" s="31"/>
      <c r="B1136" s="31"/>
      <c r="C1136" s="31"/>
      <c r="D1136" s="31"/>
      <c r="E1136" s="31"/>
      <c r="F1136" s="31"/>
      <c r="G1136" s="31"/>
      <c r="H1136" s="31"/>
      <c r="I1136" s="31"/>
      <c r="J1136" s="31"/>
      <c r="K1136" s="31"/>
      <c r="L1136" s="31"/>
      <c r="M1136" s="31"/>
      <c r="N1136" s="31"/>
      <c r="O1136" s="31"/>
      <c r="P1136" s="31"/>
    </row>
    <row r="1137" spans="1:16" ht="15" x14ac:dyDescent="0.25">
      <c r="A1137" s="31"/>
      <c r="B1137" s="31"/>
      <c r="C1137" s="31"/>
      <c r="D1137" s="31"/>
      <c r="E1137" s="31"/>
      <c r="F1137" s="31"/>
      <c r="G1137" s="31"/>
      <c r="H1137" s="31"/>
      <c r="I1137" s="31"/>
      <c r="J1137" s="31"/>
      <c r="K1137" s="31"/>
      <c r="L1137" s="31"/>
      <c r="M1137" s="31"/>
      <c r="N1137" s="31"/>
      <c r="O1137" s="31"/>
      <c r="P1137" s="31"/>
    </row>
    <row r="1138" spans="1:16" ht="15" x14ac:dyDescent="0.25">
      <c r="A1138" s="31"/>
      <c r="B1138" s="31"/>
      <c r="C1138" s="31"/>
      <c r="D1138" s="31"/>
      <c r="E1138" s="31"/>
      <c r="F1138" s="31"/>
      <c r="G1138" s="31"/>
      <c r="H1138" s="31"/>
      <c r="I1138" s="31"/>
      <c r="J1138" s="31"/>
      <c r="K1138" s="31"/>
      <c r="L1138" s="31"/>
      <c r="M1138" s="31"/>
      <c r="N1138" s="31"/>
      <c r="O1138" s="31"/>
      <c r="P1138" s="31"/>
    </row>
    <row r="1139" spans="1:16" ht="15" x14ac:dyDescent="0.25">
      <c r="A1139" s="31"/>
      <c r="B1139" s="31"/>
      <c r="C1139" s="31"/>
      <c r="D1139" s="31"/>
      <c r="E1139" s="31"/>
      <c r="F1139" s="31"/>
      <c r="G1139" s="31"/>
      <c r="H1139" s="31"/>
      <c r="I1139" s="31"/>
      <c r="J1139" s="31"/>
      <c r="K1139" s="31"/>
      <c r="L1139" s="31"/>
      <c r="M1139" s="31"/>
      <c r="N1139" s="31"/>
      <c r="O1139" s="31"/>
      <c r="P1139" s="31"/>
    </row>
    <row r="1140" spans="1:16" ht="15" x14ac:dyDescent="0.25">
      <c r="A1140" s="31"/>
      <c r="B1140" s="31"/>
      <c r="C1140" s="31"/>
      <c r="D1140" s="31"/>
      <c r="E1140" s="31"/>
      <c r="F1140" s="31"/>
      <c r="G1140" s="31"/>
      <c r="H1140" s="31"/>
      <c r="I1140" s="31"/>
      <c r="J1140" s="31"/>
      <c r="K1140" s="31"/>
      <c r="L1140" s="31"/>
      <c r="M1140" s="31"/>
      <c r="N1140" s="31"/>
      <c r="O1140" s="31"/>
      <c r="P1140" s="31"/>
    </row>
    <row r="1141" spans="1:16" ht="15" x14ac:dyDescent="0.25">
      <c r="A1141" s="31"/>
      <c r="B1141" s="31"/>
      <c r="C1141" s="31"/>
      <c r="D1141" s="31"/>
      <c r="E1141" s="31"/>
      <c r="F1141" s="31"/>
      <c r="G1141" s="31"/>
      <c r="H1141" s="31"/>
      <c r="I1141" s="31"/>
      <c r="J1141" s="31"/>
      <c r="K1141" s="31"/>
      <c r="L1141" s="31"/>
      <c r="M1141" s="31"/>
      <c r="N1141" s="31"/>
      <c r="O1141" s="31"/>
      <c r="P1141" s="31"/>
    </row>
    <row r="1142" spans="1:16" ht="15" x14ac:dyDescent="0.25">
      <c r="A1142" s="31"/>
      <c r="B1142" s="31"/>
      <c r="C1142" s="31"/>
      <c r="D1142" s="31"/>
      <c r="E1142" s="31"/>
      <c r="F1142" s="31"/>
      <c r="G1142" s="31"/>
      <c r="H1142" s="31"/>
      <c r="I1142" s="31"/>
      <c r="J1142" s="31"/>
      <c r="K1142" s="31"/>
      <c r="L1142" s="31"/>
      <c r="M1142" s="31"/>
      <c r="N1142" s="31"/>
      <c r="O1142" s="31"/>
      <c r="P1142" s="31"/>
    </row>
    <row r="1143" spans="1:16" ht="15" x14ac:dyDescent="0.25">
      <c r="A1143" s="31"/>
      <c r="B1143" s="31"/>
      <c r="C1143" s="31"/>
      <c r="D1143" s="31"/>
      <c r="E1143" s="31"/>
      <c r="F1143" s="31"/>
      <c r="G1143" s="31"/>
      <c r="H1143" s="31"/>
      <c r="I1143" s="31"/>
      <c r="J1143" s="31"/>
      <c r="K1143" s="31"/>
      <c r="L1143" s="31"/>
      <c r="M1143" s="31"/>
      <c r="N1143" s="31"/>
      <c r="O1143" s="31"/>
      <c r="P1143" s="31"/>
    </row>
    <row r="1144" spans="1:16" ht="15" x14ac:dyDescent="0.25">
      <c r="A1144" s="31"/>
      <c r="B1144" s="31"/>
      <c r="C1144" s="31"/>
      <c r="D1144" s="31"/>
      <c r="E1144" s="31"/>
      <c r="F1144" s="31"/>
      <c r="G1144" s="31"/>
      <c r="H1144" s="31"/>
      <c r="I1144" s="31"/>
      <c r="J1144" s="31"/>
      <c r="K1144" s="31"/>
      <c r="L1144" s="31"/>
      <c r="M1144" s="31"/>
      <c r="N1144" s="31"/>
      <c r="O1144" s="31"/>
      <c r="P1144" s="31"/>
    </row>
    <row r="1145" spans="1:16" ht="15" x14ac:dyDescent="0.25">
      <c r="A1145" s="31"/>
      <c r="B1145" s="31"/>
      <c r="C1145" s="31"/>
      <c r="D1145" s="31"/>
      <c r="E1145" s="31"/>
      <c r="F1145" s="31"/>
      <c r="G1145" s="31"/>
      <c r="H1145" s="31"/>
      <c r="I1145" s="31"/>
      <c r="J1145" s="31"/>
      <c r="K1145" s="31"/>
      <c r="L1145" s="31"/>
      <c r="M1145" s="31"/>
      <c r="N1145" s="31"/>
      <c r="O1145" s="31"/>
      <c r="P1145" s="31"/>
    </row>
    <row r="1146" spans="1:16" ht="15" x14ac:dyDescent="0.25">
      <c r="A1146" s="31"/>
      <c r="B1146" s="31"/>
      <c r="C1146" s="31"/>
      <c r="D1146" s="31"/>
      <c r="E1146" s="31"/>
      <c r="F1146" s="31"/>
      <c r="G1146" s="31"/>
      <c r="H1146" s="31"/>
      <c r="I1146" s="31"/>
      <c r="J1146" s="31"/>
      <c r="K1146" s="31"/>
      <c r="L1146" s="31"/>
      <c r="M1146" s="31"/>
      <c r="N1146" s="31"/>
      <c r="O1146" s="31"/>
      <c r="P1146" s="31"/>
    </row>
    <row r="1147" spans="1:16" ht="15" x14ac:dyDescent="0.25">
      <c r="A1147" s="31"/>
      <c r="B1147" s="31"/>
      <c r="C1147" s="31"/>
      <c r="D1147" s="31"/>
      <c r="E1147" s="31"/>
      <c r="F1147" s="31"/>
      <c r="G1147" s="31"/>
      <c r="H1147" s="31"/>
      <c r="I1147" s="31"/>
      <c r="J1147" s="31"/>
      <c r="K1147" s="31"/>
      <c r="L1147" s="31"/>
      <c r="M1147" s="31"/>
      <c r="N1147" s="31"/>
      <c r="O1147" s="31"/>
      <c r="P1147" s="31"/>
    </row>
    <row r="1148" spans="1:16" ht="15" x14ac:dyDescent="0.25">
      <c r="A1148" s="31"/>
      <c r="B1148" s="31"/>
      <c r="C1148" s="31"/>
      <c r="D1148" s="31"/>
      <c r="E1148" s="31"/>
      <c r="F1148" s="31"/>
      <c r="G1148" s="31"/>
      <c r="H1148" s="31"/>
      <c r="I1148" s="31"/>
      <c r="J1148" s="31"/>
      <c r="K1148" s="31"/>
      <c r="L1148" s="31"/>
      <c r="M1148" s="31"/>
      <c r="N1148" s="31"/>
      <c r="O1148" s="31"/>
      <c r="P1148" s="31"/>
    </row>
    <row r="1149" spans="1:16" ht="15" x14ac:dyDescent="0.25">
      <c r="A1149" s="31"/>
      <c r="B1149" s="31"/>
      <c r="C1149" s="31"/>
      <c r="D1149" s="31"/>
      <c r="E1149" s="31"/>
      <c r="F1149" s="31"/>
      <c r="G1149" s="31"/>
      <c r="H1149" s="31"/>
      <c r="I1149" s="31"/>
      <c r="J1149" s="31"/>
      <c r="K1149" s="31"/>
      <c r="L1149" s="31"/>
      <c r="M1149" s="31"/>
      <c r="N1149" s="31"/>
      <c r="O1149" s="31"/>
      <c r="P1149" s="31"/>
    </row>
    <row r="1150" spans="1:16" ht="15.75" thickBot="1" x14ac:dyDescent="0.3">
      <c r="A1150" s="31"/>
      <c r="B1150" s="31"/>
      <c r="C1150" s="31"/>
      <c r="D1150" s="31"/>
      <c r="E1150" s="31"/>
      <c r="F1150" s="31"/>
      <c r="G1150" s="31"/>
      <c r="H1150" s="31"/>
      <c r="I1150" s="31"/>
      <c r="J1150" s="31"/>
      <c r="K1150" s="31"/>
      <c r="L1150" s="31"/>
      <c r="M1150" s="31"/>
      <c r="N1150" s="31"/>
      <c r="O1150" s="31"/>
      <c r="P1150" s="31"/>
    </row>
    <row r="1151" spans="1:16" ht="16.5" thickTop="1" thickBot="1" x14ac:dyDescent="0.3">
      <c r="A1151" s="31"/>
      <c r="B1151" s="31"/>
      <c r="C1151" s="31"/>
      <c r="D1151" s="31"/>
      <c r="E1151" s="31"/>
      <c r="F1151" s="31"/>
      <c r="G1151" s="31"/>
      <c r="H1151" s="31"/>
      <c r="I1151" s="31"/>
      <c r="J1151" s="31"/>
      <c r="K1151" s="31"/>
      <c r="L1151" s="31"/>
      <c r="M1151" s="31"/>
      <c r="N1151" s="31"/>
      <c r="O1151" s="31"/>
      <c r="P1151" s="31"/>
    </row>
    <row r="1152" spans="1:16" ht="15" x14ac:dyDescent="0.25">
      <c r="A1152" s="31"/>
      <c r="B1152" s="31"/>
      <c r="C1152" s="31"/>
      <c r="D1152" s="31"/>
      <c r="E1152" s="31"/>
      <c r="F1152" s="31"/>
      <c r="G1152" s="31"/>
      <c r="H1152" s="31"/>
      <c r="I1152" s="31"/>
      <c r="J1152" s="31"/>
      <c r="K1152" s="31"/>
      <c r="L1152" s="31"/>
      <c r="M1152" s="31"/>
      <c r="N1152" s="31"/>
      <c r="O1152" s="31"/>
      <c r="P1152" s="31"/>
    </row>
    <row r="1153" spans="1:16" ht="15" x14ac:dyDescent="0.25">
      <c r="A1153" s="31"/>
      <c r="B1153" s="31"/>
      <c r="C1153" s="31"/>
      <c r="D1153" s="31"/>
      <c r="E1153" s="31"/>
      <c r="F1153" s="31"/>
      <c r="G1153" s="31"/>
      <c r="H1153" s="31"/>
      <c r="I1153" s="31"/>
      <c r="J1153" s="31"/>
      <c r="K1153" s="31"/>
      <c r="L1153" s="31"/>
      <c r="M1153" s="31"/>
      <c r="N1153" s="31"/>
      <c r="O1153" s="31"/>
      <c r="P1153" s="31"/>
    </row>
    <row r="1154" spans="1:16" ht="15.75" thickBot="1" x14ac:dyDescent="0.3">
      <c r="A1154" s="31"/>
      <c r="B1154" s="31"/>
      <c r="C1154" s="31"/>
      <c r="D1154" s="31"/>
      <c r="E1154" s="31"/>
      <c r="F1154" s="31"/>
      <c r="G1154" s="31"/>
      <c r="H1154" s="31"/>
      <c r="I1154" s="31"/>
      <c r="J1154" s="31"/>
      <c r="K1154" s="31"/>
      <c r="L1154" s="31"/>
      <c r="M1154" s="31"/>
      <c r="N1154" s="31"/>
      <c r="O1154" s="31"/>
      <c r="P1154" s="31"/>
    </row>
    <row r="1155" spans="1:16" ht="15.75" thickBot="1" x14ac:dyDescent="0.3">
      <c r="A1155" s="31"/>
      <c r="B1155" s="31"/>
      <c r="C1155" s="31"/>
      <c r="D1155" s="31"/>
      <c r="E1155" s="31"/>
      <c r="F1155" s="31"/>
      <c r="G1155" s="31"/>
      <c r="H1155" s="31"/>
      <c r="I1155" s="31"/>
      <c r="J1155" s="31"/>
      <c r="K1155" s="31"/>
      <c r="L1155" s="31"/>
      <c r="M1155" s="31"/>
      <c r="N1155" s="31"/>
      <c r="O1155" s="31"/>
      <c r="P1155" s="31"/>
    </row>
    <row r="1156" spans="1:16" ht="15" x14ac:dyDescent="0.25">
      <c r="A1156" s="31"/>
      <c r="B1156" s="31"/>
      <c r="C1156" s="31"/>
      <c r="D1156" s="31"/>
      <c r="E1156" s="31"/>
      <c r="F1156" s="31"/>
      <c r="G1156" s="31"/>
      <c r="H1156" s="31"/>
      <c r="I1156" s="31"/>
      <c r="J1156" s="31"/>
      <c r="K1156" s="31"/>
      <c r="L1156" s="31"/>
      <c r="M1156" s="31"/>
      <c r="N1156" s="31"/>
      <c r="O1156" s="31"/>
      <c r="P1156" s="31"/>
    </row>
    <row r="1157" spans="1:16" ht="15" x14ac:dyDescent="0.25">
      <c r="A1157" s="31"/>
      <c r="B1157" s="31"/>
      <c r="C1157" s="31"/>
      <c r="D1157" s="31"/>
      <c r="E1157" s="31"/>
      <c r="F1157" s="31"/>
      <c r="G1157" s="31"/>
      <c r="H1157" s="31"/>
      <c r="I1157" s="31"/>
      <c r="J1157" s="31"/>
      <c r="K1157" s="31"/>
      <c r="L1157" s="31"/>
      <c r="M1157" s="31"/>
      <c r="N1157" s="31"/>
      <c r="O1157" s="31"/>
      <c r="P1157" s="31"/>
    </row>
    <row r="1158" spans="1:16" ht="15" x14ac:dyDescent="0.25">
      <c r="A1158" s="31"/>
      <c r="B1158" s="31"/>
      <c r="C1158" s="31"/>
      <c r="D1158" s="31"/>
      <c r="E1158" s="31"/>
      <c r="F1158" s="31"/>
      <c r="G1158" s="31"/>
      <c r="H1158" s="31"/>
      <c r="I1158" s="31"/>
      <c r="J1158" s="31"/>
      <c r="K1158" s="31"/>
      <c r="L1158" s="31"/>
      <c r="M1158" s="31"/>
      <c r="N1158" s="31"/>
      <c r="O1158" s="31"/>
      <c r="P1158" s="31"/>
    </row>
    <row r="1159" spans="1:16" ht="15" x14ac:dyDescent="0.25">
      <c r="A1159" s="31"/>
      <c r="B1159" s="31"/>
      <c r="C1159" s="31"/>
      <c r="D1159" s="31"/>
      <c r="E1159" s="31"/>
      <c r="F1159" s="31"/>
      <c r="G1159" s="31"/>
      <c r="H1159" s="31"/>
      <c r="I1159" s="31"/>
      <c r="J1159" s="31"/>
      <c r="K1159" s="31"/>
      <c r="L1159" s="31"/>
      <c r="M1159" s="31"/>
      <c r="N1159" s="31"/>
      <c r="O1159" s="31"/>
      <c r="P1159" s="31"/>
    </row>
    <row r="1160" spans="1:16" ht="15.75" thickBot="1" x14ac:dyDescent="0.3">
      <c r="A1160" s="31"/>
      <c r="B1160" s="31"/>
      <c r="C1160" s="31"/>
      <c r="D1160" s="31"/>
      <c r="E1160" s="31"/>
      <c r="F1160" s="31"/>
      <c r="G1160" s="31"/>
      <c r="H1160" s="31"/>
      <c r="I1160" s="31"/>
      <c r="J1160" s="31"/>
      <c r="K1160" s="31"/>
      <c r="L1160" s="31"/>
      <c r="M1160" s="31"/>
      <c r="N1160" s="31"/>
      <c r="O1160" s="31"/>
      <c r="P1160" s="31"/>
    </row>
    <row r="1161" spans="1:16" ht="15.75" thickBot="1" x14ac:dyDescent="0.3">
      <c r="A1161" s="31"/>
      <c r="B1161" s="31"/>
      <c r="C1161" s="31"/>
      <c r="D1161" s="31"/>
      <c r="E1161" s="31"/>
      <c r="F1161" s="31"/>
      <c r="G1161" s="31"/>
      <c r="H1161" s="31"/>
      <c r="I1161" s="31"/>
      <c r="J1161" s="31"/>
      <c r="K1161" s="31"/>
      <c r="L1161" s="31"/>
      <c r="M1161" s="31"/>
      <c r="N1161" s="31"/>
      <c r="O1161" s="31"/>
      <c r="P1161" s="31"/>
    </row>
    <row r="1162" spans="1:16" ht="15" x14ac:dyDescent="0.25">
      <c r="A1162" s="31"/>
      <c r="B1162" s="31"/>
      <c r="C1162" s="31"/>
      <c r="D1162" s="31"/>
      <c r="E1162" s="31"/>
      <c r="F1162" s="31"/>
      <c r="G1162" s="31"/>
      <c r="H1162" s="31"/>
      <c r="I1162" s="31"/>
      <c r="J1162" s="31"/>
      <c r="K1162" s="31"/>
      <c r="L1162" s="31"/>
      <c r="M1162" s="31"/>
      <c r="N1162" s="31"/>
      <c r="O1162" s="31"/>
      <c r="P1162" s="31"/>
    </row>
    <row r="1163" spans="1:16" ht="15" x14ac:dyDescent="0.25">
      <c r="A1163" s="31"/>
      <c r="B1163" s="31"/>
      <c r="C1163" s="31"/>
      <c r="D1163" s="31"/>
      <c r="E1163" s="31"/>
      <c r="F1163" s="31"/>
      <c r="G1163" s="31"/>
      <c r="H1163" s="31"/>
      <c r="I1163" s="31"/>
      <c r="J1163" s="31"/>
      <c r="K1163" s="31"/>
      <c r="L1163" s="31"/>
      <c r="M1163" s="31"/>
      <c r="N1163" s="31"/>
      <c r="O1163" s="31"/>
      <c r="P1163" s="31"/>
    </row>
    <row r="1164" spans="1:16" ht="15" x14ac:dyDescent="0.25">
      <c r="A1164" s="31"/>
      <c r="B1164" s="31"/>
      <c r="C1164" s="31"/>
      <c r="D1164" s="31"/>
      <c r="E1164" s="31"/>
      <c r="F1164" s="31"/>
      <c r="G1164" s="31"/>
      <c r="H1164" s="31"/>
      <c r="I1164" s="31"/>
      <c r="J1164" s="31"/>
      <c r="K1164" s="31"/>
      <c r="L1164" s="31"/>
      <c r="M1164" s="31"/>
      <c r="N1164" s="31"/>
      <c r="O1164" s="31"/>
      <c r="P1164" s="31"/>
    </row>
    <row r="1165" spans="1:16" ht="15" x14ac:dyDescent="0.25">
      <c r="A1165" s="31"/>
      <c r="B1165" s="31"/>
      <c r="C1165" s="31"/>
      <c r="D1165" s="31"/>
      <c r="E1165" s="31"/>
      <c r="F1165" s="31"/>
      <c r="G1165" s="31"/>
      <c r="H1165" s="31"/>
      <c r="I1165" s="31"/>
      <c r="J1165" s="31"/>
      <c r="K1165" s="31"/>
      <c r="L1165" s="31"/>
      <c r="M1165" s="31"/>
      <c r="N1165" s="31"/>
      <c r="O1165" s="31"/>
      <c r="P1165" s="31"/>
    </row>
    <row r="1166" spans="1:16" ht="15" x14ac:dyDescent="0.25">
      <c r="A1166" s="31"/>
      <c r="B1166" s="31"/>
      <c r="C1166" s="31"/>
      <c r="D1166" s="31"/>
      <c r="E1166" s="31"/>
      <c r="F1166" s="31"/>
      <c r="G1166" s="31"/>
      <c r="H1166" s="31"/>
      <c r="I1166" s="31"/>
      <c r="J1166" s="31"/>
      <c r="K1166" s="31"/>
      <c r="L1166" s="31"/>
      <c r="M1166" s="31"/>
      <c r="N1166" s="31"/>
      <c r="O1166" s="31"/>
      <c r="P1166" s="31"/>
    </row>
    <row r="1167" spans="1:16" ht="15" x14ac:dyDescent="0.25">
      <c r="A1167" s="31"/>
      <c r="B1167" s="31"/>
      <c r="C1167" s="31"/>
      <c r="D1167" s="31"/>
      <c r="E1167" s="31"/>
      <c r="F1167" s="31"/>
      <c r="G1167" s="31"/>
      <c r="H1167" s="31"/>
      <c r="I1167" s="31"/>
      <c r="J1167" s="31"/>
      <c r="K1167" s="31"/>
      <c r="L1167" s="31"/>
      <c r="M1167" s="31"/>
      <c r="N1167" s="31"/>
      <c r="O1167" s="31"/>
      <c r="P1167" s="31"/>
    </row>
    <row r="1168" spans="1:16" ht="15" x14ac:dyDescent="0.25">
      <c r="A1168" s="31"/>
      <c r="B1168" s="31"/>
      <c r="C1168" s="31"/>
      <c r="D1168" s="31"/>
      <c r="E1168" s="31"/>
      <c r="F1168" s="31"/>
      <c r="G1168" s="31"/>
      <c r="H1168" s="31"/>
      <c r="I1168" s="31"/>
      <c r="J1168" s="31"/>
      <c r="K1168" s="31"/>
      <c r="L1168" s="31"/>
      <c r="M1168" s="31"/>
      <c r="N1168" s="31"/>
      <c r="O1168" s="31"/>
      <c r="P1168" s="31"/>
    </row>
    <row r="1169" spans="1:16" ht="15" x14ac:dyDescent="0.25">
      <c r="A1169" s="31"/>
      <c r="B1169" s="31"/>
      <c r="C1169" s="31"/>
      <c r="D1169" s="31"/>
      <c r="E1169" s="31"/>
      <c r="F1169" s="31"/>
      <c r="G1169" s="31"/>
      <c r="H1169" s="31"/>
      <c r="I1169" s="31"/>
      <c r="J1169" s="31"/>
      <c r="K1169" s="31"/>
      <c r="L1169" s="31"/>
      <c r="M1169" s="31"/>
      <c r="N1169" s="31"/>
      <c r="O1169" s="31"/>
      <c r="P1169" s="31"/>
    </row>
    <row r="1170" spans="1:16" ht="15" x14ac:dyDescent="0.25">
      <c r="A1170" s="31"/>
      <c r="B1170" s="31"/>
      <c r="C1170" s="31"/>
      <c r="D1170" s="31"/>
      <c r="E1170" s="31"/>
      <c r="F1170" s="31"/>
      <c r="G1170" s="31"/>
      <c r="H1170" s="31"/>
      <c r="I1170" s="31"/>
      <c r="J1170" s="31"/>
      <c r="K1170" s="31"/>
      <c r="L1170" s="31"/>
      <c r="M1170" s="31"/>
      <c r="N1170" s="31"/>
      <c r="O1170" s="31"/>
      <c r="P1170" s="31"/>
    </row>
    <row r="1171" spans="1:16" ht="15" x14ac:dyDescent="0.25">
      <c r="A1171" s="31"/>
      <c r="B1171" s="31"/>
      <c r="C1171" s="31"/>
      <c r="D1171" s="31"/>
      <c r="E1171" s="31"/>
      <c r="F1171" s="31"/>
      <c r="G1171" s="31"/>
      <c r="H1171" s="31"/>
      <c r="I1171" s="31"/>
      <c r="J1171" s="31"/>
      <c r="K1171" s="31"/>
      <c r="L1171" s="31"/>
      <c r="M1171" s="31"/>
      <c r="N1171" s="31"/>
      <c r="O1171" s="31"/>
      <c r="P1171" s="31"/>
    </row>
    <row r="1172" spans="1:16" ht="15" x14ac:dyDescent="0.25">
      <c r="A1172" s="31"/>
      <c r="B1172" s="31"/>
      <c r="C1172" s="31"/>
      <c r="D1172" s="31"/>
      <c r="E1172" s="31"/>
      <c r="F1172" s="31"/>
      <c r="G1172" s="31"/>
      <c r="H1172" s="31"/>
      <c r="I1172" s="31"/>
      <c r="J1172" s="31"/>
      <c r="K1172" s="31"/>
      <c r="L1172" s="31"/>
      <c r="M1172" s="31"/>
      <c r="N1172" s="31"/>
      <c r="O1172" s="31"/>
      <c r="P1172" s="31"/>
    </row>
    <row r="1173" spans="1:16" ht="15" x14ac:dyDescent="0.25">
      <c r="A1173" s="31"/>
      <c r="B1173" s="31"/>
      <c r="C1173" s="31"/>
      <c r="D1173" s="31"/>
      <c r="E1173" s="31"/>
      <c r="F1173" s="31"/>
      <c r="G1173" s="31"/>
      <c r="H1173" s="31"/>
      <c r="I1173" s="31"/>
      <c r="J1173" s="31"/>
      <c r="K1173" s="31"/>
      <c r="L1173" s="31"/>
      <c r="M1173" s="31"/>
      <c r="N1173" s="31"/>
      <c r="O1173" s="31"/>
      <c r="P1173" s="31"/>
    </row>
    <row r="1174" spans="1:16" ht="15" x14ac:dyDescent="0.25">
      <c r="A1174" s="31"/>
      <c r="B1174" s="31"/>
      <c r="C1174" s="31"/>
      <c r="D1174" s="31"/>
      <c r="E1174" s="31"/>
      <c r="F1174" s="31"/>
      <c r="G1174" s="31"/>
      <c r="H1174" s="31"/>
      <c r="I1174" s="31"/>
      <c r="J1174" s="31"/>
      <c r="K1174" s="31"/>
      <c r="L1174" s="31"/>
      <c r="M1174" s="31"/>
      <c r="N1174" s="31"/>
      <c r="O1174" s="31"/>
      <c r="P1174" s="31"/>
    </row>
    <row r="1175" spans="1:16" ht="15" x14ac:dyDescent="0.25">
      <c r="A1175" s="31"/>
      <c r="B1175" s="31"/>
      <c r="C1175" s="31"/>
      <c r="D1175" s="31"/>
      <c r="E1175" s="31"/>
      <c r="F1175" s="31"/>
      <c r="G1175" s="31"/>
      <c r="H1175" s="31"/>
      <c r="I1175" s="31"/>
      <c r="J1175" s="31"/>
      <c r="K1175" s="31"/>
      <c r="L1175" s="31"/>
      <c r="M1175" s="31"/>
      <c r="N1175" s="31"/>
      <c r="O1175" s="31"/>
      <c r="P1175" s="31"/>
    </row>
    <row r="1176" spans="1:16" ht="15" x14ac:dyDescent="0.25">
      <c r="A1176" s="31"/>
      <c r="B1176" s="31"/>
      <c r="C1176" s="31"/>
      <c r="D1176" s="31"/>
      <c r="E1176" s="31"/>
      <c r="F1176" s="31"/>
      <c r="G1176" s="31"/>
      <c r="H1176" s="31"/>
      <c r="I1176" s="31"/>
      <c r="J1176" s="31"/>
      <c r="K1176" s="31"/>
      <c r="L1176" s="31"/>
      <c r="M1176" s="31"/>
      <c r="N1176" s="31"/>
      <c r="O1176" s="31"/>
      <c r="P1176" s="31"/>
    </row>
    <row r="1177" spans="1:16" ht="15" x14ac:dyDescent="0.25">
      <c r="A1177" s="31"/>
      <c r="B1177" s="31"/>
      <c r="C1177" s="31"/>
      <c r="D1177" s="31"/>
      <c r="E1177" s="31"/>
      <c r="F1177" s="31"/>
      <c r="G1177" s="31"/>
      <c r="H1177" s="31"/>
      <c r="I1177" s="31"/>
      <c r="J1177" s="31"/>
      <c r="K1177" s="31"/>
      <c r="L1177" s="31"/>
      <c r="M1177" s="31"/>
      <c r="N1177" s="31"/>
      <c r="O1177" s="31"/>
      <c r="P1177" s="31"/>
    </row>
    <row r="1178" spans="1:16" ht="15" x14ac:dyDescent="0.25">
      <c r="A1178" s="31"/>
      <c r="B1178" s="31"/>
      <c r="C1178" s="31"/>
      <c r="D1178" s="31"/>
      <c r="E1178" s="31"/>
      <c r="F1178" s="31"/>
      <c r="G1178" s="31"/>
      <c r="H1178" s="31"/>
      <c r="I1178" s="31"/>
      <c r="J1178" s="31"/>
      <c r="K1178" s="31"/>
      <c r="L1178" s="31"/>
      <c r="M1178" s="31"/>
      <c r="N1178" s="31"/>
      <c r="O1178" s="31"/>
      <c r="P1178" s="31"/>
    </row>
    <row r="1179" spans="1:16" ht="15" x14ac:dyDescent="0.25">
      <c r="A1179" s="31"/>
      <c r="B1179" s="31"/>
      <c r="C1179" s="31"/>
      <c r="D1179" s="31"/>
      <c r="E1179" s="31"/>
      <c r="F1179" s="31"/>
      <c r="G1179" s="31"/>
      <c r="H1179" s="31"/>
      <c r="I1179" s="31"/>
      <c r="J1179" s="31"/>
      <c r="K1179" s="31"/>
      <c r="L1179" s="31"/>
      <c r="M1179" s="31"/>
      <c r="N1179" s="31"/>
      <c r="O1179" s="31"/>
      <c r="P1179" s="31"/>
    </row>
    <row r="1180" spans="1:16" ht="15" x14ac:dyDescent="0.25">
      <c r="A1180" s="31"/>
      <c r="B1180" s="31"/>
      <c r="C1180" s="31"/>
      <c r="D1180" s="31"/>
      <c r="E1180" s="31"/>
      <c r="F1180" s="31"/>
      <c r="G1180" s="31"/>
      <c r="H1180" s="31"/>
      <c r="I1180" s="31"/>
      <c r="J1180" s="31"/>
      <c r="K1180" s="31"/>
      <c r="L1180" s="31"/>
      <c r="M1180" s="31"/>
      <c r="N1180" s="31"/>
      <c r="O1180" s="31"/>
      <c r="P1180" s="31"/>
    </row>
    <row r="1181" spans="1:16" ht="15.75" thickBot="1" x14ac:dyDescent="0.3">
      <c r="A1181" s="31"/>
      <c r="B1181" s="31"/>
      <c r="C1181" s="31"/>
      <c r="D1181" s="31"/>
      <c r="E1181" s="31"/>
      <c r="F1181" s="31"/>
      <c r="G1181" s="31"/>
      <c r="H1181" s="31"/>
      <c r="I1181" s="31"/>
      <c r="J1181" s="31"/>
      <c r="K1181" s="31"/>
      <c r="L1181" s="31"/>
      <c r="M1181" s="31"/>
      <c r="N1181" s="31"/>
      <c r="O1181" s="31"/>
      <c r="P1181" s="31"/>
    </row>
    <row r="1182" spans="1:16" ht="16.5" thickTop="1" thickBot="1" x14ac:dyDescent="0.3">
      <c r="A1182" s="31"/>
      <c r="B1182" s="31"/>
      <c r="C1182" s="31"/>
      <c r="D1182" s="31"/>
      <c r="E1182" s="31"/>
      <c r="F1182" s="31"/>
      <c r="G1182" s="31"/>
      <c r="H1182" s="31"/>
      <c r="I1182" s="31"/>
      <c r="J1182" s="31"/>
      <c r="K1182" s="31"/>
      <c r="L1182" s="31"/>
      <c r="M1182" s="31"/>
      <c r="N1182" s="31"/>
      <c r="O1182" s="31"/>
      <c r="P1182" s="31"/>
    </row>
    <row r="1183" spans="1:16" ht="15" x14ac:dyDescent="0.25">
      <c r="A1183" s="31"/>
      <c r="B1183" s="31"/>
      <c r="C1183" s="31"/>
      <c r="D1183" s="31"/>
      <c r="E1183" s="31"/>
      <c r="F1183" s="31"/>
      <c r="G1183" s="31"/>
      <c r="H1183" s="31"/>
      <c r="I1183" s="31"/>
      <c r="J1183" s="31"/>
      <c r="K1183" s="31"/>
      <c r="L1183" s="31"/>
      <c r="M1183" s="31"/>
      <c r="N1183" s="31"/>
      <c r="O1183" s="31"/>
      <c r="P1183" s="31"/>
    </row>
    <row r="1184" spans="1:16" ht="15" x14ac:dyDescent="0.25">
      <c r="A1184" s="31"/>
      <c r="B1184" s="31"/>
      <c r="C1184" s="31"/>
      <c r="D1184" s="31"/>
      <c r="E1184" s="31"/>
      <c r="F1184" s="31"/>
      <c r="G1184" s="31"/>
      <c r="H1184" s="31"/>
      <c r="I1184" s="31"/>
      <c r="J1184" s="31"/>
      <c r="K1184" s="31"/>
      <c r="L1184" s="31"/>
      <c r="M1184" s="31"/>
      <c r="N1184" s="31"/>
      <c r="O1184" s="31"/>
      <c r="P1184" s="31"/>
    </row>
    <row r="1185" spans="1:16" ht="15.75" thickBot="1" x14ac:dyDescent="0.3">
      <c r="A1185" s="31"/>
      <c r="B1185" s="31"/>
      <c r="C1185" s="31"/>
      <c r="D1185" s="31"/>
      <c r="E1185" s="31"/>
      <c r="F1185" s="31"/>
      <c r="G1185" s="31"/>
      <c r="H1185" s="31"/>
      <c r="I1185" s="31"/>
      <c r="J1185" s="31"/>
      <c r="K1185" s="31"/>
      <c r="L1185" s="31"/>
      <c r="M1185" s="31"/>
      <c r="N1185" s="31"/>
      <c r="O1185" s="31"/>
      <c r="P1185" s="31"/>
    </row>
    <row r="1186" spans="1:16" ht="15.75" thickBot="1" x14ac:dyDescent="0.3">
      <c r="A1186" s="31"/>
      <c r="B1186" s="31"/>
      <c r="C1186" s="31"/>
      <c r="D1186" s="31"/>
      <c r="E1186" s="31"/>
      <c r="F1186" s="31"/>
      <c r="G1186" s="31"/>
      <c r="H1186" s="31"/>
      <c r="I1186" s="31"/>
      <c r="J1186" s="31"/>
      <c r="K1186" s="31"/>
      <c r="L1186" s="31"/>
      <c r="M1186" s="31"/>
      <c r="N1186" s="31"/>
      <c r="O1186" s="31"/>
      <c r="P1186" s="31"/>
    </row>
    <row r="1187" spans="1:16" ht="15" x14ac:dyDescent="0.25">
      <c r="A1187" s="31"/>
      <c r="B1187" s="31"/>
      <c r="C1187" s="31"/>
      <c r="D1187" s="31"/>
      <c r="E1187" s="31"/>
      <c r="F1187" s="31"/>
      <c r="G1187" s="31"/>
      <c r="H1187" s="31"/>
      <c r="I1187" s="31"/>
      <c r="J1187" s="31"/>
      <c r="K1187" s="31"/>
      <c r="L1187" s="31"/>
      <c r="M1187" s="31"/>
      <c r="N1187" s="31"/>
      <c r="O1187" s="31"/>
      <c r="P1187" s="31"/>
    </row>
    <row r="1188" spans="1:16" ht="15" x14ac:dyDescent="0.25">
      <c r="A1188" s="31"/>
      <c r="B1188" s="31"/>
      <c r="C1188" s="31"/>
      <c r="D1188" s="31"/>
      <c r="E1188" s="31"/>
      <c r="F1188" s="31"/>
      <c r="G1188" s="31"/>
      <c r="H1188" s="31"/>
      <c r="I1188" s="31"/>
      <c r="J1188" s="31"/>
      <c r="K1188" s="31"/>
      <c r="L1188" s="31"/>
      <c r="M1188" s="31"/>
      <c r="N1188" s="31"/>
      <c r="O1188" s="31"/>
      <c r="P1188" s="31"/>
    </row>
    <row r="1189" spans="1:16" ht="15" x14ac:dyDescent="0.25">
      <c r="A1189" s="31"/>
      <c r="B1189" s="31"/>
      <c r="C1189" s="31"/>
      <c r="D1189" s="31"/>
      <c r="E1189" s="31"/>
      <c r="F1189" s="31"/>
      <c r="G1189" s="31"/>
      <c r="H1189" s="31"/>
      <c r="I1189" s="31"/>
      <c r="J1189" s="31"/>
      <c r="K1189" s="31"/>
      <c r="L1189" s="31"/>
      <c r="M1189" s="31"/>
      <c r="N1189" s="31"/>
      <c r="O1189" s="31"/>
      <c r="P1189" s="31"/>
    </row>
    <row r="1190" spans="1:16" ht="15" x14ac:dyDescent="0.25">
      <c r="A1190" s="31"/>
      <c r="B1190" s="31"/>
      <c r="C1190" s="31"/>
      <c r="D1190" s="31"/>
      <c r="E1190" s="31"/>
      <c r="F1190" s="31"/>
      <c r="G1190" s="31"/>
      <c r="H1190" s="31"/>
      <c r="I1190" s="31"/>
      <c r="J1190" s="31"/>
      <c r="K1190" s="31"/>
      <c r="L1190" s="31"/>
      <c r="M1190" s="31"/>
      <c r="N1190" s="31"/>
      <c r="O1190" s="31"/>
      <c r="P1190" s="31"/>
    </row>
    <row r="1191" spans="1:16" ht="15.75" thickBot="1" x14ac:dyDescent="0.3">
      <c r="A1191" s="31"/>
      <c r="B1191" s="31"/>
      <c r="C1191" s="31"/>
      <c r="D1191" s="31"/>
      <c r="E1191" s="31"/>
      <c r="F1191" s="31"/>
      <c r="G1191" s="31"/>
      <c r="H1191" s="31"/>
      <c r="I1191" s="31"/>
      <c r="J1191" s="31"/>
      <c r="K1191" s="31"/>
      <c r="L1191" s="31"/>
      <c r="M1191" s="31"/>
      <c r="N1191" s="31"/>
      <c r="O1191" s="31"/>
      <c r="P1191" s="31"/>
    </row>
    <row r="1192" spans="1:16" ht="15.75" thickBot="1" x14ac:dyDescent="0.3">
      <c r="A1192" s="31"/>
      <c r="B1192" s="31"/>
      <c r="C1192" s="31"/>
      <c r="D1192" s="31"/>
      <c r="E1192" s="31"/>
      <c r="F1192" s="31"/>
      <c r="G1192" s="31"/>
      <c r="H1192" s="31"/>
      <c r="I1192" s="31"/>
      <c r="J1192" s="31"/>
      <c r="K1192" s="31"/>
      <c r="L1192" s="31"/>
      <c r="M1192" s="31"/>
      <c r="N1192" s="31"/>
      <c r="O1192" s="31"/>
      <c r="P1192" s="31"/>
    </row>
    <row r="1193" spans="1:16" ht="15" x14ac:dyDescent="0.25">
      <c r="A1193" s="31"/>
      <c r="B1193" s="31"/>
      <c r="C1193" s="31"/>
      <c r="D1193" s="31"/>
      <c r="E1193" s="31"/>
      <c r="F1193" s="31"/>
      <c r="G1193" s="31"/>
      <c r="H1193" s="31"/>
      <c r="I1193" s="31"/>
      <c r="J1193" s="31"/>
      <c r="K1193" s="31"/>
      <c r="L1193" s="31"/>
      <c r="M1193" s="31"/>
      <c r="N1193" s="31"/>
      <c r="O1193" s="31"/>
      <c r="P1193" s="31"/>
    </row>
    <row r="1194" spans="1:16" ht="15" x14ac:dyDescent="0.25">
      <c r="A1194" s="31"/>
      <c r="B1194" s="31"/>
      <c r="C1194" s="31"/>
      <c r="D1194" s="31"/>
      <c r="E1194" s="31"/>
      <c r="F1194" s="31"/>
      <c r="G1194" s="31"/>
      <c r="H1194" s="31"/>
      <c r="I1194" s="31"/>
      <c r="J1194" s="31"/>
      <c r="K1194" s="31"/>
      <c r="L1194" s="31"/>
      <c r="M1194" s="31"/>
      <c r="N1194" s="31"/>
      <c r="O1194" s="31"/>
      <c r="P1194" s="31"/>
    </row>
    <row r="1195" spans="1:16" ht="15" x14ac:dyDescent="0.25">
      <c r="A1195" s="31"/>
      <c r="B1195" s="31"/>
      <c r="C1195" s="31"/>
      <c r="D1195" s="31"/>
      <c r="E1195" s="31"/>
      <c r="F1195" s="31"/>
      <c r="G1195" s="31"/>
      <c r="H1195" s="31"/>
      <c r="I1195" s="31"/>
      <c r="J1195" s="31"/>
      <c r="K1195" s="31"/>
      <c r="L1195" s="31"/>
      <c r="M1195" s="31"/>
      <c r="N1195" s="31"/>
      <c r="O1195" s="31"/>
      <c r="P1195" s="31"/>
    </row>
    <row r="1196" spans="1:16" ht="15" x14ac:dyDescent="0.25">
      <c r="A1196" s="31"/>
      <c r="B1196" s="31"/>
      <c r="C1196" s="31"/>
      <c r="D1196" s="31"/>
      <c r="E1196" s="31"/>
      <c r="F1196" s="31"/>
      <c r="G1196" s="31"/>
      <c r="H1196" s="31"/>
      <c r="I1196" s="31"/>
      <c r="J1196" s="31"/>
      <c r="K1196" s="31"/>
      <c r="L1196" s="31"/>
      <c r="M1196" s="31"/>
      <c r="N1196" s="31"/>
      <c r="O1196" s="31"/>
      <c r="P1196" s="31"/>
    </row>
    <row r="1197" spans="1:16" ht="15" x14ac:dyDescent="0.25">
      <c r="A1197" s="31"/>
      <c r="B1197" s="31"/>
      <c r="C1197" s="31"/>
      <c r="D1197" s="31"/>
      <c r="E1197" s="31"/>
      <c r="F1197" s="31"/>
      <c r="G1197" s="31"/>
      <c r="H1197" s="31"/>
      <c r="I1197" s="31"/>
      <c r="J1197" s="31"/>
      <c r="K1197" s="31"/>
      <c r="L1197" s="31"/>
      <c r="M1197" s="31"/>
      <c r="N1197" s="31"/>
      <c r="O1197" s="31"/>
      <c r="P1197" s="31"/>
    </row>
    <row r="1198" spans="1:16" ht="15" x14ac:dyDescent="0.25">
      <c r="A1198" s="31"/>
      <c r="B1198" s="31"/>
      <c r="C1198" s="31"/>
      <c r="D1198" s="31"/>
      <c r="E1198" s="31"/>
      <c r="F1198" s="31"/>
      <c r="G1198" s="31"/>
      <c r="H1198" s="31"/>
      <c r="I1198" s="31"/>
      <c r="J1198" s="31"/>
      <c r="K1198" s="31"/>
      <c r="L1198" s="31"/>
      <c r="M1198" s="31"/>
      <c r="N1198" s="31"/>
      <c r="O1198" s="31"/>
      <c r="P1198" s="31"/>
    </row>
    <row r="1199" spans="1:16" ht="15" x14ac:dyDescent="0.25">
      <c r="A1199" s="31"/>
      <c r="B1199" s="31"/>
      <c r="C1199" s="31"/>
      <c r="D1199" s="31"/>
      <c r="E1199" s="31"/>
      <c r="F1199" s="31"/>
      <c r="G1199" s="31"/>
      <c r="H1199" s="31"/>
      <c r="I1199" s="31"/>
      <c r="J1199" s="31"/>
      <c r="K1199" s="31"/>
      <c r="L1199" s="31"/>
      <c r="M1199" s="31"/>
      <c r="N1199" s="31"/>
      <c r="O1199" s="31"/>
      <c r="P1199" s="31"/>
    </row>
    <row r="1200" spans="1:16" ht="15" x14ac:dyDescent="0.25">
      <c r="A1200" s="31"/>
      <c r="B1200" s="31"/>
      <c r="C1200" s="31"/>
      <c r="D1200" s="31"/>
      <c r="E1200" s="31"/>
      <c r="F1200" s="31"/>
      <c r="G1200" s="31"/>
      <c r="H1200" s="31"/>
      <c r="I1200" s="31"/>
      <c r="J1200" s="31"/>
      <c r="K1200" s="31"/>
      <c r="L1200" s="31"/>
      <c r="M1200" s="31"/>
      <c r="N1200" s="31"/>
      <c r="O1200" s="31"/>
      <c r="P1200" s="31"/>
    </row>
    <row r="1201" spans="1:16" ht="15" x14ac:dyDescent="0.25">
      <c r="A1201" s="31"/>
      <c r="B1201" s="31"/>
      <c r="C1201" s="31"/>
      <c r="D1201" s="31"/>
      <c r="E1201" s="31"/>
      <c r="F1201" s="31"/>
      <c r="G1201" s="31"/>
      <c r="H1201" s="31"/>
      <c r="I1201" s="31"/>
      <c r="J1201" s="31"/>
      <c r="K1201" s="31"/>
      <c r="L1201" s="31"/>
      <c r="M1201" s="31"/>
      <c r="N1201" s="31"/>
      <c r="O1201" s="31"/>
      <c r="P1201" s="31"/>
    </row>
    <row r="1202" spans="1:16" ht="15" x14ac:dyDescent="0.25">
      <c r="A1202" s="31"/>
      <c r="B1202" s="31"/>
      <c r="C1202" s="31"/>
      <c r="D1202" s="31"/>
      <c r="E1202" s="31"/>
      <c r="F1202" s="31"/>
      <c r="G1202" s="31"/>
      <c r="H1202" s="31"/>
      <c r="I1202" s="31"/>
      <c r="J1202" s="31"/>
      <c r="K1202" s="31"/>
      <c r="L1202" s="31"/>
      <c r="M1202" s="31"/>
      <c r="N1202" s="31"/>
      <c r="O1202" s="31"/>
      <c r="P1202" s="31"/>
    </row>
    <row r="1203" spans="1:16" ht="15" x14ac:dyDescent="0.25">
      <c r="A1203" s="31"/>
      <c r="B1203" s="31"/>
      <c r="C1203" s="31"/>
      <c r="D1203" s="31"/>
      <c r="E1203" s="31"/>
      <c r="F1203" s="31"/>
      <c r="G1203" s="31"/>
      <c r="H1203" s="31"/>
      <c r="I1203" s="31"/>
      <c r="J1203" s="31"/>
      <c r="K1203" s="31"/>
      <c r="L1203" s="31"/>
      <c r="M1203" s="31"/>
      <c r="N1203" s="31"/>
      <c r="O1203" s="31"/>
      <c r="P1203" s="31"/>
    </row>
    <row r="1204" spans="1:16" ht="15" x14ac:dyDescent="0.25">
      <c r="A1204" s="31"/>
      <c r="B1204" s="31"/>
      <c r="C1204" s="31"/>
      <c r="D1204" s="31"/>
      <c r="E1204" s="31"/>
      <c r="F1204" s="31"/>
      <c r="G1204" s="31"/>
      <c r="H1204" s="31"/>
      <c r="I1204" s="31"/>
      <c r="J1204" s="31"/>
      <c r="K1204" s="31"/>
      <c r="L1204" s="31"/>
      <c r="M1204" s="31"/>
      <c r="N1204" s="31"/>
      <c r="O1204" s="31"/>
      <c r="P1204" s="31"/>
    </row>
    <row r="1205" spans="1:16" ht="15" x14ac:dyDescent="0.25">
      <c r="A1205" s="31"/>
      <c r="B1205" s="31"/>
      <c r="C1205" s="31"/>
      <c r="D1205" s="31"/>
      <c r="E1205" s="31"/>
      <c r="F1205" s="31"/>
      <c r="G1205" s="31"/>
      <c r="H1205" s="31"/>
      <c r="I1205" s="31"/>
      <c r="J1205" s="31"/>
      <c r="K1205" s="31"/>
      <c r="L1205" s="31"/>
      <c r="M1205" s="31"/>
      <c r="N1205" s="31"/>
      <c r="O1205" s="31"/>
      <c r="P1205" s="31"/>
    </row>
    <row r="1206" spans="1:16" ht="15" x14ac:dyDescent="0.25">
      <c r="A1206" s="31"/>
      <c r="B1206" s="31"/>
      <c r="C1206" s="31"/>
      <c r="D1206" s="31"/>
      <c r="E1206" s="31"/>
      <c r="F1206" s="31"/>
      <c r="G1206" s="31"/>
      <c r="H1206" s="31"/>
      <c r="I1206" s="31"/>
      <c r="J1206" s="31"/>
      <c r="K1206" s="31"/>
      <c r="L1206" s="31"/>
      <c r="M1206" s="31"/>
      <c r="N1206" s="31"/>
      <c r="O1206" s="31"/>
      <c r="P1206" s="31"/>
    </row>
    <row r="1207" spans="1:16" ht="15" x14ac:dyDescent="0.25">
      <c r="A1207" s="31"/>
      <c r="B1207" s="31"/>
      <c r="C1207" s="31"/>
      <c r="D1207" s="31"/>
      <c r="E1207" s="31"/>
      <c r="F1207" s="31"/>
      <c r="G1207" s="31"/>
      <c r="H1207" s="31"/>
      <c r="I1207" s="31"/>
      <c r="J1207" s="31"/>
      <c r="K1207" s="31"/>
      <c r="L1207" s="31"/>
      <c r="M1207" s="31"/>
      <c r="N1207" s="31"/>
      <c r="O1207" s="31"/>
      <c r="P1207" s="31"/>
    </row>
    <row r="1208" spans="1:16" ht="15" x14ac:dyDescent="0.25">
      <c r="A1208" s="31"/>
      <c r="B1208" s="31"/>
      <c r="C1208" s="31"/>
      <c r="D1208" s="31"/>
      <c r="E1208" s="31"/>
      <c r="F1208" s="31"/>
      <c r="G1208" s="31"/>
      <c r="H1208" s="31"/>
      <c r="I1208" s="31"/>
      <c r="J1208" s="31"/>
      <c r="K1208" s="31"/>
      <c r="L1208" s="31"/>
      <c r="M1208" s="31"/>
      <c r="N1208" s="31"/>
      <c r="O1208" s="31"/>
      <c r="P1208" s="31"/>
    </row>
    <row r="1209" spans="1:16" ht="15" x14ac:dyDescent="0.25">
      <c r="A1209" s="31"/>
      <c r="B1209" s="31"/>
      <c r="C1209" s="31"/>
      <c r="D1209" s="31"/>
      <c r="E1209" s="31"/>
      <c r="F1209" s="31"/>
      <c r="G1209" s="31"/>
      <c r="H1209" s="31"/>
      <c r="I1209" s="31"/>
      <c r="J1209" s="31"/>
      <c r="K1209" s="31"/>
      <c r="L1209" s="31"/>
      <c r="M1209" s="31"/>
      <c r="N1209" s="31"/>
      <c r="O1209" s="31"/>
      <c r="P1209" s="31"/>
    </row>
    <row r="1210" spans="1:16" ht="15" x14ac:dyDescent="0.25">
      <c r="A1210" s="31"/>
      <c r="B1210" s="31"/>
      <c r="C1210" s="31"/>
      <c r="D1210" s="31"/>
      <c r="E1210" s="31"/>
      <c r="F1210" s="31"/>
      <c r="G1210" s="31"/>
      <c r="H1210" s="31"/>
      <c r="I1210" s="31"/>
      <c r="J1210" s="31"/>
      <c r="K1210" s="31"/>
      <c r="L1210" s="31"/>
      <c r="M1210" s="31"/>
      <c r="N1210" s="31"/>
      <c r="O1210" s="31"/>
      <c r="P1210" s="31"/>
    </row>
    <row r="1211" spans="1:16" ht="15" x14ac:dyDescent="0.25">
      <c r="A1211" s="31"/>
      <c r="B1211" s="31"/>
      <c r="C1211" s="31"/>
      <c r="D1211" s="31"/>
      <c r="E1211" s="31"/>
      <c r="F1211" s="31"/>
      <c r="G1211" s="31"/>
      <c r="H1211" s="31"/>
      <c r="I1211" s="31"/>
      <c r="J1211" s="31"/>
      <c r="K1211" s="31"/>
      <c r="L1211" s="31"/>
      <c r="M1211" s="31"/>
      <c r="N1211" s="31"/>
      <c r="O1211" s="31"/>
      <c r="P1211" s="31"/>
    </row>
    <row r="1212" spans="1:16" ht="15.75" thickBot="1" x14ac:dyDescent="0.3">
      <c r="A1212" s="31"/>
      <c r="B1212" s="31"/>
      <c r="C1212" s="31"/>
      <c r="D1212" s="31"/>
      <c r="E1212" s="31"/>
      <c r="F1212" s="31"/>
      <c r="G1212" s="31"/>
      <c r="H1212" s="31"/>
      <c r="I1212" s="31"/>
      <c r="J1212" s="31"/>
      <c r="K1212" s="31"/>
      <c r="L1212" s="31"/>
      <c r="M1212" s="31"/>
      <c r="N1212" s="31"/>
      <c r="O1212" s="31"/>
      <c r="P1212" s="31"/>
    </row>
    <row r="1213" spans="1:16" ht="16.5" thickTop="1" thickBot="1" x14ac:dyDescent="0.3">
      <c r="A1213" s="31"/>
      <c r="B1213" s="31"/>
      <c r="C1213" s="31"/>
      <c r="D1213" s="31"/>
      <c r="E1213" s="31"/>
      <c r="F1213" s="31"/>
      <c r="G1213" s="31"/>
      <c r="H1213" s="31"/>
      <c r="I1213" s="31"/>
      <c r="J1213" s="31"/>
      <c r="K1213" s="31"/>
      <c r="L1213" s="31"/>
      <c r="M1213" s="31"/>
      <c r="N1213" s="31"/>
      <c r="O1213" s="31"/>
      <c r="P1213" s="31"/>
    </row>
    <row r="1214" spans="1:16" ht="15" x14ac:dyDescent="0.25">
      <c r="A1214" s="31"/>
      <c r="B1214" s="31"/>
      <c r="C1214" s="31"/>
      <c r="D1214" s="31"/>
      <c r="E1214" s="31"/>
      <c r="F1214" s="31"/>
      <c r="G1214" s="31"/>
      <c r="H1214" s="31"/>
      <c r="I1214" s="31"/>
      <c r="J1214" s="31"/>
      <c r="K1214" s="31"/>
      <c r="L1214" s="31"/>
      <c r="M1214" s="31"/>
      <c r="N1214" s="31"/>
      <c r="O1214" s="31"/>
      <c r="P1214" s="31"/>
    </row>
    <row r="1215" spans="1:16" ht="15" x14ac:dyDescent="0.25">
      <c r="A1215" s="31"/>
      <c r="B1215" s="31"/>
      <c r="C1215" s="31"/>
      <c r="D1215" s="31"/>
      <c r="E1215" s="31"/>
      <c r="F1215" s="31"/>
      <c r="G1215" s="31"/>
      <c r="H1215" s="31"/>
      <c r="I1215" s="31"/>
      <c r="J1215" s="31"/>
      <c r="K1215" s="31"/>
      <c r="L1215" s="31"/>
      <c r="M1215" s="31"/>
      <c r="N1215" s="31"/>
      <c r="O1215" s="31"/>
      <c r="P1215" s="31"/>
    </row>
    <row r="1216" spans="1:16" ht="15.75" thickBot="1" x14ac:dyDescent="0.3">
      <c r="A1216" s="31"/>
      <c r="B1216" s="31"/>
      <c r="C1216" s="31"/>
      <c r="D1216" s="31"/>
      <c r="E1216" s="31"/>
      <c r="F1216" s="31"/>
      <c r="G1216" s="31"/>
      <c r="H1216" s="31"/>
      <c r="I1216" s="31"/>
      <c r="J1216" s="31"/>
      <c r="K1216" s="31"/>
      <c r="L1216" s="31"/>
      <c r="M1216" s="31"/>
      <c r="N1216" s="31"/>
      <c r="O1216" s="31"/>
      <c r="P1216" s="31"/>
    </row>
    <row r="1217" spans="1:16" ht="15.75" thickBot="1" x14ac:dyDescent="0.3">
      <c r="A1217" s="31"/>
      <c r="B1217" s="31"/>
      <c r="C1217" s="31"/>
      <c r="D1217" s="31"/>
      <c r="E1217" s="31"/>
      <c r="F1217" s="31"/>
      <c r="G1217" s="31"/>
      <c r="H1217" s="31"/>
      <c r="I1217" s="31"/>
      <c r="J1217" s="31"/>
      <c r="K1217" s="31"/>
      <c r="L1217" s="31"/>
      <c r="M1217" s="31"/>
      <c r="N1217" s="31"/>
      <c r="O1217" s="31"/>
      <c r="P1217" s="31"/>
    </row>
    <row r="1218" spans="1:16" ht="15" x14ac:dyDescent="0.25">
      <c r="A1218" s="31"/>
      <c r="B1218" s="31"/>
      <c r="C1218" s="31"/>
      <c r="D1218" s="31"/>
      <c r="E1218" s="31"/>
      <c r="F1218" s="31"/>
      <c r="G1218" s="31"/>
      <c r="H1218" s="31"/>
      <c r="I1218" s="31"/>
      <c r="J1218" s="31"/>
      <c r="K1218" s="31"/>
      <c r="L1218" s="31"/>
      <c r="M1218" s="31"/>
      <c r="N1218" s="31"/>
      <c r="O1218" s="31"/>
      <c r="P1218" s="31"/>
    </row>
    <row r="1219" spans="1:16" ht="15" x14ac:dyDescent="0.25">
      <c r="A1219" s="31"/>
      <c r="B1219" s="31"/>
      <c r="C1219" s="31"/>
      <c r="D1219" s="31"/>
      <c r="E1219" s="31"/>
      <c r="F1219" s="31"/>
      <c r="G1219" s="31"/>
      <c r="H1219" s="31"/>
      <c r="I1219" s="31"/>
      <c r="J1219" s="31"/>
      <c r="K1219" s="31"/>
      <c r="L1219" s="31"/>
      <c r="M1219" s="31"/>
      <c r="N1219" s="31"/>
      <c r="O1219" s="31"/>
      <c r="P1219" s="31"/>
    </row>
    <row r="1220" spans="1:16" ht="15" x14ac:dyDescent="0.25">
      <c r="A1220" s="31"/>
      <c r="B1220" s="31"/>
      <c r="C1220" s="31"/>
      <c r="D1220" s="31"/>
      <c r="E1220" s="31"/>
      <c r="F1220" s="31"/>
      <c r="G1220" s="31"/>
      <c r="H1220" s="31"/>
      <c r="I1220" s="31"/>
      <c r="J1220" s="31"/>
      <c r="K1220" s="31"/>
      <c r="L1220" s="31"/>
      <c r="M1220" s="31"/>
      <c r="N1220" s="31"/>
      <c r="O1220" s="31"/>
      <c r="P1220" s="31"/>
    </row>
    <row r="1221" spans="1:16" ht="15" x14ac:dyDescent="0.25">
      <c r="A1221" s="31"/>
      <c r="B1221" s="31"/>
      <c r="C1221" s="31"/>
      <c r="D1221" s="31"/>
      <c r="E1221" s="31"/>
      <c r="F1221" s="31"/>
      <c r="G1221" s="31"/>
      <c r="H1221" s="31"/>
      <c r="I1221" s="31"/>
      <c r="J1221" s="31"/>
      <c r="K1221" s="31"/>
      <c r="L1221" s="31"/>
      <c r="M1221" s="31"/>
      <c r="N1221" s="31"/>
      <c r="O1221" s="31"/>
      <c r="P1221" s="31"/>
    </row>
    <row r="1222" spans="1:16" ht="15.75" thickBot="1" x14ac:dyDescent="0.3">
      <c r="A1222" s="31"/>
      <c r="B1222" s="31"/>
      <c r="C1222" s="31"/>
      <c r="D1222" s="31"/>
      <c r="E1222" s="31"/>
      <c r="F1222" s="31"/>
      <c r="G1222" s="31"/>
      <c r="H1222" s="31"/>
      <c r="I1222" s="31"/>
      <c r="J1222" s="31"/>
      <c r="K1222" s="31"/>
      <c r="L1222" s="31"/>
      <c r="M1222" s="31"/>
      <c r="N1222" s="31"/>
      <c r="O1222" s="31"/>
      <c r="P1222" s="31"/>
    </row>
    <row r="1223" spans="1:16" ht="15.75" thickBot="1" x14ac:dyDescent="0.3">
      <c r="A1223" s="31"/>
      <c r="B1223" s="31"/>
      <c r="C1223" s="31"/>
      <c r="D1223" s="31"/>
      <c r="E1223" s="31"/>
      <c r="F1223" s="31"/>
      <c r="G1223" s="31"/>
      <c r="H1223" s="31"/>
      <c r="I1223" s="31"/>
      <c r="J1223" s="31"/>
      <c r="K1223" s="31"/>
      <c r="L1223" s="31"/>
      <c r="M1223" s="31"/>
      <c r="N1223" s="31"/>
      <c r="O1223" s="31"/>
      <c r="P1223" s="31"/>
    </row>
    <row r="1224" spans="1:16" ht="15" x14ac:dyDescent="0.25">
      <c r="A1224" s="31"/>
      <c r="B1224" s="31"/>
      <c r="C1224" s="31"/>
      <c r="D1224" s="31"/>
      <c r="E1224" s="31"/>
      <c r="F1224" s="31"/>
      <c r="G1224" s="31"/>
      <c r="H1224" s="31"/>
      <c r="I1224" s="31"/>
      <c r="J1224" s="31"/>
      <c r="K1224" s="31"/>
      <c r="L1224" s="31"/>
      <c r="M1224" s="31"/>
      <c r="N1224" s="31"/>
      <c r="O1224" s="31"/>
      <c r="P1224" s="31"/>
    </row>
    <row r="1225" spans="1:16" ht="15" x14ac:dyDescent="0.25">
      <c r="A1225" s="31"/>
      <c r="B1225" s="31"/>
      <c r="C1225" s="31"/>
      <c r="D1225" s="31"/>
      <c r="E1225" s="31"/>
      <c r="F1225" s="31"/>
      <c r="G1225" s="31"/>
      <c r="H1225" s="31"/>
      <c r="I1225" s="31"/>
      <c r="J1225" s="31"/>
      <c r="K1225" s="31"/>
      <c r="L1225" s="31"/>
      <c r="M1225" s="31"/>
      <c r="N1225" s="31"/>
      <c r="O1225" s="31"/>
      <c r="P1225" s="31"/>
    </row>
    <row r="1226" spans="1:16" ht="15" x14ac:dyDescent="0.25">
      <c r="A1226" s="31"/>
      <c r="B1226" s="31"/>
      <c r="C1226" s="31"/>
      <c r="D1226" s="31"/>
      <c r="E1226" s="31"/>
      <c r="F1226" s="31"/>
      <c r="G1226" s="31"/>
      <c r="H1226" s="31"/>
      <c r="I1226" s="31"/>
      <c r="J1226" s="31"/>
      <c r="K1226" s="31"/>
      <c r="L1226" s="31"/>
      <c r="M1226" s="31"/>
      <c r="N1226" s="31"/>
      <c r="O1226" s="31"/>
      <c r="P1226" s="31"/>
    </row>
    <row r="1227" spans="1:16" ht="15" x14ac:dyDescent="0.25">
      <c r="A1227" s="31"/>
      <c r="B1227" s="31"/>
      <c r="C1227" s="31"/>
      <c r="D1227" s="31"/>
      <c r="E1227" s="31"/>
      <c r="F1227" s="31"/>
      <c r="G1227" s="31"/>
      <c r="H1227" s="31"/>
      <c r="I1227" s="31"/>
      <c r="J1227" s="31"/>
      <c r="K1227" s="31"/>
      <c r="L1227" s="31"/>
      <c r="M1227" s="31"/>
      <c r="N1227" s="31"/>
      <c r="O1227" s="31"/>
      <c r="P1227" s="31"/>
    </row>
    <row r="1228" spans="1:16" ht="15" x14ac:dyDescent="0.25">
      <c r="A1228" s="31"/>
      <c r="B1228" s="31"/>
      <c r="C1228" s="31"/>
      <c r="D1228" s="31"/>
      <c r="E1228" s="31"/>
      <c r="F1228" s="31"/>
      <c r="G1228" s="31"/>
      <c r="H1228" s="31"/>
      <c r="I1228" s="31"/>
      <c r="J1228" s="31"/>
      <c r="K1228" s="31"/>
      <c r="L1228" s="31"/>
      <c r="M1228" s="31"/>
      <c r="N1228" s="31"/>
      <c r="O1228" s="31"/>
      <c r="P1228" s="31"/>
    </row>
    <row r="1229" spans="1:16" ht="15" x14ac:dyDescent="0.25">
      <c r="A1229" s="31"/>
      <c r="B1229" s="31"/>
      <c r="C1229" s="31"/>
      <c r="D1229" s="31"/>
      <c r="E1229" s="31"/>
      <c r="F1229" s="31"/>
      <c r="G1229" s="31"/>
      <c r="H1229" s="31"/>
      <c r="I1229" s="31"/>
      <c r="J1229" s="31"/>
      <c r="K1229" s="31"/>
      <c r="L1229" s="31"/>
      <c r="M1229" s="31"/>
      <c r="N1229" s="31"/>
      <c r="O1229" s="31"/>
      <c r="P1229" s="31"/>
    </row>
    <row r="1230" spans="1:16" ht="15" x14ac:dyDescent="0.25">
      <c r="A1230" s="31"/>
      <c r="B1230" s="31"/>
      <c r="C1230" s="31"/>
      <c r="D1230" s="31"/>
      <c r="E1230" s="31"/>
      <c r="F1230" s="31"/>
      <c r="G1230" s="31"/>
      <c r="H1230" s="31"/>
      <c r="I1230" s="31"/>
      <c r="J1230" s="31"/>
      <c r="K1230" s="31"/>
      <c r="L1230" s="31"/>
      <c r="M1230" s="31"/>
      <c r="N1230" s="31"/>
      <c r="O1230" s="31"/>
      <c r="P1230" s="31"/>
    </row>
    <row r="1231" spans="1:16" ht="15" x14ac:dyDescent="0.25">
      <c r="A1231" s="31"/>
      <c r="B1231" s="31"/>
      <c r="C1231" s="31"/>
      <c r="D1231" s="31"/>
      <c r="E1231" s="31"/>
      <c r="F1231" s="31"/>
      <c r="G1231" s="31"/>
      <c r="H1231" s="31"/>
      <c r="I1231" s="31"/>
      <c r="J1231" s="31"/>
      <c r="K1231" s="31"/>
      <c r="L1231" s="31"/>
      <c r="M1231" s="31"/>
      <c r="N1231" s="31"/>
      <c r="O1231" s="31"/>
      <c r="P1231" s="31"/>
    </row>
    <row r="1232" spans="1:16" ht="15" x14ac:dyDescent="0.25">
      <c r="A1232" s="31"/>
      <c r="B1232" s="31"/>
      <c r="C1232" s="31"/>
      <c r="D1232" s="31"/>
      <c r="E1232" s="31"/>
      <c r="F1232" s="31"/>
      <c r="G1232" s="31"/>
      <c r="H1232" s="31"/>
      <c r="I1232" s="31"/>
      <c r="J1232" s="31"/>
      <c r="K1232" s="31"/>
      <c r="L1232" s="31"/>
      <c r="M1232" s="31"/>
      <c r="N1232" s="31"/>
      <c r="O1232" s="31"/>
      <c r="P1232" s="31"/>
    </row>
    <row r="1233" spans="1:16" ht="15" x14ac:dyDescent="0.25">
      <c r="A1233" s="31"/>
      <c r="B1233" s="31"/>
      <c r="C1233" s="31"/>
      <c r="D1233" s="31"/>
      <c r="E1233" s="31"/>
      <c r="F1233" s="31"/>
      <c r="G1233" s="31"/>
      <c r="H1233" s="31"/>
      <c r="I1233" s="31"/>
      <c r="J1233" s="31"/>
      <c r="K1233" s="31"/>
      <c r="L1233" s="31"/>
      <c r="M1233" s="31"/>
      <c r="N1233" s="31"/>
      <c r="O1233" s="31"/>
      <c r="P1233" s="31"/>
    </row>
    <row r="1234" spans="1:16" ht="15" x14ac:dyDescent="0.25">
      <c r="A1234" s="31"/>
      <c r="B1234" s="31"/>
      <c r="C1234" s="31"/>
      <c r="D1234" s="31"/>
      <c r="E1234" s="31"/>
      <c r="F1234" s="31"/>
      <c r="G1234" s="31"/>
      <c r="H1234" s="31"/>
      <c r="I1234" s="31"/>
      <c r="J1234" s="31"/>
      <c r="K1234" s="31"/>
      <c r="L1234" s="31"/>
      <c r="M1234" s="31"/>
      <c r="N1234" s="31"/>
      <c r="O1234" s="31"/>
      <c r="P1234" s="31"/>
    </row>
    <row r="1235" spans="1:16" ht="15" x14ac:dyDescent="0.25">
      <c r="A1235" s="31"/>
      <c r="B1235" s="31"/>
      <c r="C1235" s="31"/>
      <c r="D1235" s="31"/>
      <c r="E1235" s="31"/>
      <c r="F1235" s="31"/>
      <c r="G1235" s="31"/>
      <c r="H1235" s="31"/>
      <c r="I1235" s="31"/>
      <c r="J1235" s="31"/>
      <c r="K1235" s="31"/>
      <c r="L1235" s="31"/>
      <c r="M1235" s="31"/>
      <c r="N1235" s="31"/>
      <c r="O1235" s="31"/>
      <c r="P1235" s="31"/>
    </row>
    <row r="1236" spans="1:16" ht="15" x14ac:dyDescent="0.25">
      <c r="A1236" s="31"/>
      <c r="B1236" s="31"/>
      <c r="C1236" s="31"/>
      <c r="D1236" s="31"/>
      <c r="E1236" s="31"/>
      <c r="F1236" s="31"/>
      <c r="G1236" s="31"/>
      <c r="H1236" s="31"/>
      <c r="I1236" s="31"/>
      <c r="J1236" s="31"/>
      <c r="K1236" s="31"/>
      <c r="L1236" s="31"/>
      <c r="M1236" s="31"/>
      <c r="N1236" s="31"/>
      <c r="O1236" s="31"/>
      <c r="P1236" s="31"/>
    </row>
    <row r="1237" spans="1:16" ht="15" x14ac:dyDescent="0.25">
      <c r="A1237" s="31"/>
      <c r="B1237" s="31"/>
      <c r="C1237" s="31"/>
      <c r="D1237" s="31"/>
      <c r="E1237" s="31"/>
      <c r="F1237" s="31"/>
      <c r="G1237" s="31"/>
      <c r="H1237" s="31"/>
      <c r="I1237" s="31"/>
      <c r="J1237" s="31"/>
      <c r="K1237" s="31"/>
      <c r="L1237" s="31"/>
      <c r="M1237" s="31"/>
      <c r="N1237" s="31"/>
      <c r="O1237" s="31"/>
      <c r="P1237" s="31"/>
    </row>
    <row r="1238" spans="1:16" ht="15" x14ac:dyDescent="0.25">
      <c r="A1238" s="31"/>
      <c r="B1238" s="31"/>
      <c r="C1238" s="31"/>
      <c r="D1238" s="31"/>
      <c r="E1238" s="31"/>
      <c r="F1238" s="31"/>
      <c r="G1238" s="31"/>
      <c r="H1238" s="31"/>
      <c r="I1238" s="31"/>
      <c r="J1238" s="31"/>
      <c r="K1238" s="31"/>
      <c r="L1238" s="31"/>
      <c r="M1238" s="31"/>
      <c r="N1238" s="31"/>
      <c r="O1238" s="31"/>
      <c r="P1238" s="31"/>
    </row>
    <row r="1239" spans="1:16" ht="15" x14ac:dyDescent="0.25">
      <c r="A1239" s="31"/>
      <c r="B1239" s="31"/>
      <c r="C1239" s="31"/>
      <c r="D1239" s="31"/>
      <c r="E1239" s="31"/>
      <c r="F1239" s="31"/>
      <c r="G1239" s="31"/>
      <c r="H1239" s="31"/>
      <c r="I1239" s="31"/>
      <c r="J1239" s="31"/>
      <c r="K1239" s="31"/>
      <c r="L1239" s="31"/>
      <c r="M1239" s="31"/>
      <c r="N1239" s="31"/>
      <c r="O1239" s="31"/>
      <c r="P1239" s="31"/>
    </row>
    <row r="1240" spans="1:16" ht="15" x14ac:dyDescent="0.25">
      <c r="A1240" s="31"/>
      <c r="B1240" s="31"/>
      <c r="C1240" s="31"/>
      <c r="D1240" s="31"/>
      <c r="E1240" s="31"/>
      <c r="F1240" s="31"/>
      <c r="G1240" s="31"/>
      <c r="H1240" s="31"/>
      <c r="I1240" s="31"/>
      <c r="J1240" s="31"/>
      <c r="K1240" s="31"/>
      <c r="L1240" s="31"/>
      <c r="M1240" s="31"/>
      <c r="N1240" s="31"/>
      <c r="O1240" s="31"/>
      <c r="P1240" s="31"/>
    </row>
    <row r="1241" spans="1:16" ht="15" x14ac:dyDescent="0.25">
      <c r="A1241" s="31"/>
      <c r="B1241" s="31"/>
      <c r="C1241" s="31"/>
      <c r="D1241" s="31"/>
      <c r="E1241" s="31"/>
      <c r="F1241" s="31"/>
      <c r="G1241" s="31"/>
      <c r="H1241" s="31"/>
      <c r="I1241" s="31"/>
      <c r="J1241" s="31"/>
      <c r="K1241" s="31"/>
      <c r="L1241" s="31"/>
      <c r="M1241" s="31"/>
      <c r="N1241" s="31"/>
      <c r="O1241" s="31"/>
      <c r="P1241" s="31"/>
    </row>
    <row r="1242" spans="1:16" ht="15" x14ac:dyDescent="0.25">
      <c r="A1242" s="31"/>
      <c r="B1242" s="31"/>
      <c r="C1242" s="31"/>
      <c r="D1242" s="31"/>
      <c r="E1242" s="31"/>
      <c r="F1242" s="31"/>
      <c r="G1242" s="31"/>
      <c r="H1242" s="31"/>
      <c r="I1242" s="31"/>
      <c r="J1242" s="31"/>
      <c r="K1242" s="31"/>
      <c r="L1242" s="31"/>
      <c r="M1242" s="31"/>
      <c r="N1242" s="31"/>
      <c r="O1242" s="31"/>
      <c r="P1242" s="31"/>
    </row>
    <row r="1243" spans="1:16" ht="15.75" thickBot="1" x14ac:dyDescent="0.3">
      <c r="A1243" s="31"/>
      <c r="B1243" s="31"/>
      <c r="C1243" s="31"/>
      <c r="D1243" s="31"/>
      <c r="E1243" s="31"/>
      <c r="F1243" s="31"/>
      <c r="G1243" s="31"/>
      <c r="H1243" s="31"/>
      <c r="I1243" s="31"/>
      <c r="J1243" s="31"/>
      <c r="K1243" s="31"/>
      <c r="L1243" s="31"/>
      <c r="M1243" s="31"/>
      <c r="N1243" s="31"/>
      <c r="O1243" s="31"/>
      <c r="P1243" s="31"/>
    </row>
    <row r="1244" spans="1:16" ht="16.5" thickTop="1" thickBot="1" x14ac:dyDescent="0.3">
      <c r="A1244" s="31"/>
      <c r="B1244" s="31"/>
      <c r="C1244" s="31"/>
      <c r="D1244" s="31"/>
      <c r="E1244" s="31"/>
      <c r="F1244" s="31"/>
      <c r="G1244" s="31"/>
      <c r="H1244" s="31"/>
      <c r="I1244" s="31"/>
      <c r="J1244" s="31"/>
      <c r="K1244" s="31"/>
      <c r="L1244" s="31"/>
      <c r="M1244" s="31"/>
      <c r="N1244" s="31"/>
      <c r="O1244" s="31"/>
      <c r="P1244" s="31"/>
    </row>
    <row r="1245" spans="1:16" ht="15" x14ac:dyDescent="0.25">
      <c r="A1245" s="31"/>
      <c r="B1245" s="31"/>
      <c r="C1245" s="31"/>
      <c r="D1245" s="31"/>
      <c r="E1245" s="31"/>
      <c r="F1245" s="31"/>
      <c r="G1245" s="31"/>
      <c r="H1245" s="31"/>
      <c r="I1245" s="31"/>
      <c r="J1245" s="31"/>
      <c r="K1245" s="31"/>
      <c r="L1245" s="31"/>
      <c r="M1245" s="31"/>
      <c r="N1245" s="31"/>
      <c r="O1245" s="31"/>
      <c r="P1245" s="31"/>
    </row>
    <row r="1246" spans="1:16" ht="15" x14ac:dyDescent="0.25">
      <c r="A1246" s="31"/>
      <c r="B1246" s="31"/>
      <c r="C1246" s="31"/>
      <c r="D1246" s="31"/>
      <c r="E1246" s="31"/>
      <c r="F1246" s="31"/>
      <c r="G1246" s="31"/>
      <c r="H1246" s="31"/>
      <c r="I1246" s="31"/>
      <c r="J1246" s="31"/>
      <c r="K1246" s="31"/>
      <c r="L1246" s="31"/>
      <c r="M1246" s="31"/>
      <c r="N1246" s="31"/>
      <c r="O1246" s="31"/>
      <c r="P1246" s="31"/>
    </row>
    <row r="1247" spans="1:16" ht="15.75" thickBot="1" x14ac:dyDescent="0.3">
      <c r="A1247" s="31"/>
      <c r="B1247" s="31"/>
      <c r="C1247" s="31"/>
      <c r="D1247" s="31"/>
      <c r="E1247" s="31"/>
      <c r="F1247" s="31"/>
      <c r="G1247" s="31"/>
      <c r="H1247" s="31"/>
      <c r="I1247" s="31"/>
      <c r="J1247" s="31"/>
      <c r="K1247" s="31"/>
      <c r="L1247" s="31"/>
      <c r="M1247" s="31"/>
      <c r="N1247" s="31"/>
      <c r="O1247" s="31"/>
      <c r="P1247" s="31"/>
    </row>
    <row r="1248" spans="1:16" ht="15.75" thickBot="1" x14ac:dyDescent="0.3">
      <c r="A1248" s="31"/>
      <c r="B1248" s="31"/>
      <c r="C1248" s="31"/>
      <c r="D1248" s="31"/>
      <c r="E1248" s="31"/>
      <c r="F1248" s="31"/>
      <c r="G1248" s="31"/>
      <c r="H1248" s="31"/>
      <c r="I1248" s="31"/>
      <c r="J1248" s="31"/>
      <c r="K1248" s="31"/>
      <c r="L1248" s="31"/>
      <c r="M1248" s="31"/>
      <c r="N1248" s="31"/>
      <c r="O1248" s="31"/>
      <c r="P1248" s="31"/>
    </row>
    <row r="1249" spans="1:16" ht="15" x14ac:dyDescent="0.25">
      <c r="A1249" s="31"/>
      <c r="B1249" s="31"/>
      <c r="C1249" s="31"/>
      <c r="D1249" s="31"/>
      <c r="E1249" s="31"/>
      <c r="F1249" s="31"/>
      <c r="G1249" s="31"/>
      <c r="H1249" s="31"/>
      <c r="I1249" s="31"/>
      <c r="J1249" s="31"/>
      <c r="K1249" s="31"/>
      <c r="L1249" s="31"/>
      <c r="M1249" s="31"/>
      <c r="N1249" s="31"/>
      <c r="O1249" s="31"/>
      <c r="P1249" s="31"/>
    </row>
    <row r="1250" spans="1:16" ht="15" x14ac:dyDescent="0.25">
      <c r="A1250" s="31"/>
      <c r="B1250" s="31"/>
      <c r="C1250" s="31"/>
      <c r="D1250" s="31"/>
      <c r="E1250" s="31"/>
      <c r="F1250" s="31"/>
      <c r="G1250" s="31"/>
      <c r="H1250" s="31"/>
      <c r="I1250" s="31"/>
      <c r="J1250" s="31"/>
      <c r="K1250" s="31"/>
      <c r="L1250" s="31"/>
      <c r="M1250" s="31"/>
      <c r="N1250" s="31"/>
      <c r="O1250" s="31"/>
      <c r="P1250" s="31"/>
    </row>
    <row r="1251" spans="1:16" ht="15" x14ac:dyDescent="0.25">
      <c r="A1251" s="31"/>
      <c r="B1251" s="31"/>
      <c r="C1251" s="31"/>
      <c r="D1251" s="31"/>
      <c r="E1251" s="31"/>
      <c r="F1251" s="31"/>
      <c r="G1251" s="31"/>
      <c r="H1251" s="31"/>
      <c r="I1251" s="31"/>
      <c r="J1251" s="31"/>
      <c r="K1251" s="31"/>
      <c r="L1251" s="31"/>
      <c r="M1251" s="31"/>
      <c r="N1251" s="31"/>
      <c r="O1251" s="31"/>
      <c r="P1251" s="31"/>
    </row>
    <row r="1252" spans="1:16" ht="15" x14ac:dyDescent="0.25">
      <c r="A1252" s="31"/>
      <c r="B1252" s="31"/>
      <c r="C1252" s="31"/>
      <c r="D1252" s="31"/>
      <c r="E1252" s="31"/>
      <c r="F1252" s="31"/>
      <c r="G1252" s="31"/>
      <c r="H1252" s="31"/>
      <c r="I1252" s="31"/>
      <c r="J1252" s="31"/>
      <c r="K1252" s="31"/>
      <c r="L1252" s="31"/>
      <c r="M1252" s="31"/>
      <c r="N1252" s="31"/>
      <c r="O1252" s="31"/>
      <c r="P1252" s="31"/>
    </row>
    <row r="1253" spans="1:16" ht="15.75" thickBot="1" x14ac:dyDescent="0.3">
      <c r="A1253" s="31"/>
      <c r="B1253" s="31"/>
      <c r="C1253" s="31"/>
      <c r="D1253" s="31"/>
      <c r="E1253" s="31"/>
      <c r="F1253" s="31"/>
      <c r="G1253" s="31"/>
      <c r="H1253" s="31"/>
      <c r="I1253" s="31"/>
      <c r="J1253" s="31"/>
      <c r="K1253" s="31"/>
      <c r="L1253" s="31"/>
      <c r="M1253" s="31"/>
      <c r="N1253" s="31"/>
      <c r="O1253" s="31"/>
      <c r="P1253" s="31"/>
    </row>
    <row r="1254" spans="1:16" ht="15.75" thickBot="1" x14ac:dyDescent="0.3">
      <c r="A1254" s="31"/>
      <c r="B1254" s="31"/>
      <c r="C1254" s="31"/>
      <c r="D1254" s="31"/>
      <c r="E1254" s="31"/>
      <c r="F1254" s="31"/>
      <c r="G1254" s="31"/>
      <c r="H1254" s="31"/>
      <c r="I1254" s="31"/>
      <c r="J1254" s="31"/>
      <c r="K1254" s="31"/>
      <c r="L1254" s="31"/>
      <c r="M1254" s="31"/>
      <c r="N1254" s="31"/>
      <c r="O1254" s="31"/>
      <c r="P1254" s="31"/>
    </row>
    <row r="1255" spans="1:16" ht="15" x14ac:dyDescent="0.25">
      <c r="A1255" s="31"/>
      <c r="B1255" s="31"/>
      <c r="C1255" s="31"/>
      <c r="D1255" s="31"/>
      <c r="E1255" s="31"/>
      <c r="F1255" s="31"/>
      <c r="G1255" s="31"/>
      <c r="H1255" s="31"/>
      <c r="I1255" s="31"/>
      <c r="J1255" s="31"/>
      <c r="K1255" s="31"/>
      <c r="L1255" s="31"/>
      <c r="M1255" s="31"/>
      <c r="N1255" s="31"/>
      <c r="O1255" s="31"/>
      <c r="P1255" s="31"/>
    </row>
    <row r="1256" spans="1:16" ht="15" x14ac:dyDescent="0.25">
      <c r="A1256" s="31"/>
      <c r="B1256" s="31"/>
      <c r="C1256" s="31"/>
      <c r="D1256" s="31"/>
      <c r="E1256" s="31"/>
      <c r="F1256" s="31"/>
      <c r="G1256" s="31"/>
      <c r="H1256" s="31"/>
      <c r="I1256" s="31"/>
      <c r="J1256" s="31"/>
      <c r="K1256" s="31"/>
      <c r="L1256" s="31"/>
      <c r="M1256" s="31"/>
      <c r="N1256" s="31"/>
      <c r="O1256" s="31"/>
      <c r="P1256" s="31"/>
    </row>
    <row r="1257" spans="1:16" ht="15" x14ac:dyDescent="0.25">
      <c r="A1257" s="31"/>
      <c r="B1257" s="31"/>
      <c r="C1257" s="31"/>
      <c r="D1257" s="31"/>
      <c r="E1257" s="31"/>
      <c r="F1257" s="31"/>
      <c r="G1257" s="31"/>
      <c r="H1257" s="31"/>
      <c r="I1257" s="31"/>
      <c r="J1257" s="31"/>
      <c r="K1257" s="31"/>
      <c r="L1257" s="31"/>
      <c r="M1257" s="31"/>
      <c r="N1257" s="31"/>
      <c r="O1257" s="31"/>
      <c r="P1257" s="31"/>
    </row>
    <row r="1258" spans="1:16" ht="15" x14ac:dyDescent="0.25">
      <c r="A1258" s="31"/>
      <c r="B1258" s="31"/>
      <c r="C1258" s="31"/>
      <c r="D1258" s="31"/>
      <c r="E1258" s="31"/>
      <c r="F1258" s="31"/>
      <c r="G1258" s="31"/>
      <c r="H1258" s="31"/>
      <c r="I1258" s="31"/>
      <c r="J1258" s="31"/>
      <c r="K1258" s="31"/>
      <c r="L1258" s="31"/>
      <c r="M1258" s="31"/>
      <c r="N1258" s="31"/>
      <c r="O1258" s="31"/>
      <c r="P1258" s="31"/>
    </row>
    <row r="1259" spans="1:16" ht="15" x14ac:dyDescent="0.25">
      <c r="A1259" s="31"/>
      <c r="B1259" s="31"/>
      <c r="C1259" s="31"/>
      <c r="D1259" s="31"/>
      <c r="E1259" s="31"/>
      <c r="F1259" s="31"/>
      <c r="G1259" s="31"/>
      <c r="H1259" s="31"/>
      <c r="I1259" s="31"/>
      <c r="J1259" s="31"/>
      <c r="K1259" s="31"/>
      <c r="L1259" s="31"/>
      <c r="M1259" s="31"/>
      <c r="N1259" s="31"/>
      <c r="O1259" s="31"/>
      <c r="P1259" s="31"/>
    </row>
    <row r="1260" spans="1:16" ht="15" x14ac:dyDescent="0.25">
      <c r="A1260" s="31"/>
      <c r="B1260" s="31"/>
      <c r="C1260" s="31"/>
      <c r="D1260" s="31"/>
      <c r="E1260" s="31"/>
      <c r="F1260" s="31"/>
      <c r="G1260" s="31"/>
      <c r="H1260" s="31"/>
      <c r="I1260" s="31"/>
      <c r="J1260" s="31"/>
      <c r="K1260" s="31"/>
      <c r="L1260" s="31"/>
      <c r="M1260" s="31"/>
      <c r="N1260" s="31"/>
      <c r="O1260" s="31"/>
      <c r="P1260" s="31"/>
    </row>
    <row r="1261" spans="1:16" ht="15" x14ac:dyDescent="0.25">
      <c r="A1261" s="31"/>
      <c r="B1261" s="31"/>
      <c r="C1261" s="31"/>
      <c r="D1261" s="31"/>
      <c r="E1261" s="31"/>
      <c r="F1261" s="31"/>
      <c r="G1261" s="31"/>
      <c r="H1261" s="31"/>
      <c r="I1261" s="31"/>
      <c r="J1261" s="31"/>
      <c r="K1261" s="31"/>
      <c r="L1261" s="31"/>
      <c r="M1261" s="31"/>
      <c r="N1261" s="31"/>
      <c r="O1261" s="31"/>
      <c r="P1261" s="31"/>
    </row>
    <row r="1262" spans="1:16" ht="15" x14ac:dyDescent="0.25">
      <c r="A1262" s="31"/>
      <c r="B1262" s="31"/>
      <c r="C1262" s="31"/>
      <c r="D1262" s="31"/>
      <c r="E1262" s="31"/>
      <c r="F1262" s="31"/>
      <c r="G1262" s="31"/>
      <c r="H1262" s="31"/>
      <c r="I1262" s="31"/>
      <c r="J1262" s="31"/>
      <c r="K1262" s="31"/>
      <c r="L1262" s="31"/>
      <c r="M1262" s="31"/>
      <c r="N1262" s="31"/>
      <c r="O1262" s="31"/>
      <c r="P1262" s="31"/>
    </row>
    <row r="1263" spans="1:16" ht="15" x14ac:dyDescent="0.25">
      <c r="A1263" s="31"/>
      <c r="B1263" s="31"/>
      <c r="C1263" s="31"/>
      <c r="D1263" s="31"/>
      <c r="E1263" s="31"/>
      <c r="F1263" s="31"/>
      <c r="G1263" s="31"/>
      <c r="H1263" s="31"/>
      <c r="I1263" s="31"/>
      <c r="J1263" s="31"/>
      <c r="K1263" s="31"/>
      <c r="L1263" s="31"/>
      <c r="M1263" s="31"/>
      <c r="N1263" s="31"/>
      <c r="O1263" s="31"/>
      <c r="P1263" s="31"/>
    </row>
    <row r="1264" spans="1:16" ht="15" x14ac:dyDescent="0.25">
      <c r="A1264" s="31"/>
      <c r="B1264" s="31"/>
      <c r="C1264" s="31"/>
      <c r="D1264" s="31"/>
      <c r="E1264" s="31"/>
      <c r="F1264" s="31"/>
      <c r="G1264" s="31"/>
      <c r="H1264" s="31"/>
      <c r="I1264" s="31"/>
      <c r="J1264" s="31"/>
      <c r="K1264" s="31"/>
      <c r="L1264" s="31"/>
      <c r="M1264" s="31"/>
      <c r="N1264" s="31"/>
      <c r="O1264" s="31"/>
      <c r="P1264" s="31"/>
    </row>
    <row r="1265" spans="1:16" ht="15" x14ac:dyDescent="0.25">
      <c r="A1265" s="31"/>
      <c r="B1265" s="31"/>
      <c r="C1265" s="31"/>
      <c r="D1265" s="31"/>
      <c r="E1265" s="31"/>
      <c r="F1265" s="31"/>
      <c r="G1265" s="31"/>
      <c r="H1265" s="31"/>
      <c r="I1265" s="31"/>
      <c r="J1265" s="31"/>
      <c r="K1265" s="31"/>
      <c r="L1265" s="31"/>
      <c r="M1265" s="31"/>
      <c r="N1265" s="31"/>
      <c r="O1265" s="31"/>
      <c r="P1265" s="31"/>
    </row>
    <row r="1266" spans="1:16" ht="15" x14ac:dyDescent="0.25">
      <c r="A1266" s="31"/>
      <c r="B1266" s="31"/>
      <c r="C1266" s="31"/>
      <c r="D1266" s="31"/>
      <c r="E1266" s="31"/>
      <c r="F1266" s="31"/>
      <c r="G1266" s="31"/>
      <c r="H1266" s="31"/>
      <c r="I1266" s="31"/>
      <c r="J1266" s="31"/>
      <c r="K1266" s="31"/>
      <c r="L1266" s="31"/>
      <c r="M1266" s="31"/>
      <c r="N1266" s="31"/>
      <c r="O1266" s="31"/>
      <c r="P1266" s="31"/>
    </row>
    <row r="1267" spans="1:16" ht="15" x14ac:dyDescent="0.25">
      <c r="A1267" s="31"/>
      <c r="B1267" s="31"/>
      <c r="C1267" s="31"/>
      <c r="D1267" s="31"/>
      <c r="E1267" s="31"/>
      <c r="F1267" s="31"/>
      <c r="G1267" s="31"/>
      <c r="H1267" s="31"/>
      <c r="I1267" s="31"/>
      <c r="J1267" s="31"/>
      <c r="K1267" s="31"/>
      <c r="L1267" s="31"/>
      <c r="M1267" s="31"/>
      <c r="N1267" s="31"/>
      <c r="O1267" s="31"/>
      <c r="P1267" s="31"/>
    </row>
    <row r="1268" spans="1:16" ht="15" x14ac:dyDescent="0.25">
      <c r="A1268" s="31"/>
      <c r="B1268" s="31"/>
      <c r="C1268" s="31"/>
      <c r="D1268" s="31"/>
      <c r="E1268" s="31"/>
      <c r="F1268" s="31"/>
      <c r="G1268" s="31"/>
      <c r="H1268" s="31"/>
      <c r="I1268" s="31"/>
      <c r="J1268" s="31"/>
      <c r="K1268" s="31"/>
      <c r="L1268" s="31"/>
      <c r="M1268" s="31"/>
      <c r="N1268" s="31"/>
      <c r="O1268" s="31"/>
      <c r="P1268" s="31"/>
    </row>
    <row r="1269" spans="1:16" ht="15" x14ac:dyDescent="0.25">
      <c r="A1269" s="31"/>
      <c r="B1269" s="31"/>
      <c r="C1269" s="31"/>
      <c r="D1269" s="31"/>
      <c r="E1269" s="31"/>
      <c r="F1269" s="31"/>
      <c r="G1269" s="31"/>
      <c r="H1269" s="31"/>
      <c r="I1269" s="31"/>
      <c r="J1269" s="31"/>
      <c r="K1269" s="31"/>
      <c r="L1269" s="31"/>
      <c r="M1269" s="31"/>
      <c r="N1269" s="31"/>
      <c r="O1269" s="31"/>
      <c r="P1269" s="31"/>
    </row>
    <row r="1270" spans="1:16" ht="15" x14ac:dyDescent="0.25">
      <c r="A1270" s="31"/>
      <c r="B1270" s="31"/>
      <c r="C1270" s="31"/>
      <c r="D1270" s="31"/>
      <c r="E1270" s="31"/>
      <c r="F1270" s="31"/>
      <c r="G1270" s="31"/>
      <c r="H1270" s="31"/>
      <c r="I1270" s="31"/>
      <c r="J1270" s="31"/>
      <c r="K1270" s="31"/>
      <c r="L1270" s="31"/>
      <c r="M1270" s="31"/>
      <c r="N1270" s="31"/>
      <c r="O1270" s="31"/>
      <c r="P1270" s="31"/>
    </row>
    <row r="1271" spans="1:16" ht="15" x14ac:dyDescent="0.25">
      <c r="A1271" s="31"/>
      <c r="B1271" s="31"/>
      <c r="C1271" s="31"/>
      <c r="D1271" s="31"/>
      <c r="E1271" s="31"/>
      <c r="F1271" s="31"/>
      <c r="G1271" s="31"/>
      <c r="H1271" s="31"/>
      <c r="I1271" s="31"/>
      <c r="J1271" s="31"/>
      <c r="K1271" s="31"/>
      <c r="L1271" s="31"/>
      <c r="M1271" s="31"/>
      <c r="N1271" s="31"/>
      <c r="O1271" s="31"/>
      <c r="P1271" s="31"/>
    </row>
    <row r="1272" spans="1:16" ht="15" x14ac:dyDescent="0.25">
      <c r="A1272" s="31"/>
      <c r="B1272" s="31"/>
      <c r="C1272" s="31"/>
      <c r="D1272" s="31"/>
      <c r="E1272" s="31"/>
      <c r="F1272" s="31"/>
      <c r="G1272" s="31"/>
      <c r="H1272" s="31"/>
      <c r="I1272" s="31"/>
      <c r="J1272" s="31"/>
      <c r="K1272" s="31"/>
      <c r="L1272" s="31"/>
      <c r="M1272" s="31"/>
      <c r="N1272" s="31"/>
      <c r="O1272" s="31"/>
      <c r="P1272" s="31"/>
    </row>
    <row r="1273" spans="1:16" ht="15" x14ac:dyDescent="0.25">
      <c r="A1273" s="31"/>
      <c r="B1273" s="31"/>
      <c r="C1273" s="31"/>
      <c r="D1273" s="31"/>
      <c r="E1273" s="31"/>
      <c r="F1273" s="31"/>
      <c r="G1273" s="31"/>
      <c r="H1273" s="31"/>
      <c r="I1273" s="31"/>
      <c r="J1273" s="31"/>
      <c r="K1273" s="31"/>
      <c r="L1273" s="31"/>
      <c r="M1273" s="31"/>
      <c r="N1273" s="31"/>
      <c r="O1273" s="31"/>
      <c r="P1273" s="31"/>
    </row>
    <row r="1274" spans="1:16" ht="15.75" thickBot="1" x14ac:dyDescent="0.3">
      <c r="A1274" s="31"/>
      <c r="B1274" s="31"/>
      <c r="C1274" s="31"/>
      <c r="D1274" s="31"/>
      <c r="E1274" s="31"/>
      <c r="F1274" s="31"/>
      <c r="G1274" s="31"/>
      <c r="H1274" s="31"/>
      <c r="I1274" s="31"/>
      <c r="J1274" s="31"/>
      <c r="K1274" s="31"/>
      <c r="L1274" s="31"/>
      <c r="M1274" s="31"/>
      <c r="N1274" s="31"/>
      <c r="O1274" s="31"/>
      <c r="P1274" s="31"/>
    </row>
    <row r="1275" spans="1:16" ht="16.5" thickTop="1" thickBot="1" x14ac:dyDescent="0.3">
      <c r="A1275" s="31"/>
      <c r="B1275" s="31"/>
      <c r="C1275" s="31"/>
      <c r="D1275" s="31"/>
      <c r="E1275" s="31"/>
      <c r="F1275" s="31"/>
      <c r="G1275" s="31"/>
      <c r="H1275" s="31"/>
      <c r="I1275" s="31"/>
      <c r="J1275" s="31"/>
      <c r="K1275" s="31"/>
      <c r="L1275" s="31"/>
      <c r="M1275" s="31"/>
      <c r="N1275" s="31"/>
      <c r="O1275" s="31"/>
      <c r="P1275" s="31"/>
    </row>
    <row r="1276" spans="1:16" ht="15" x14ac:dyDescent="0.25">
      <c r="A1276" s="31"/>
      <c r="B1276" s="31"/>
      <c r="C1276" s="31"/>
      <c r="D1276" s="31"/>
      <c r="E1276" s="31"/>
      <c r="F1276" s="31"/>
      <c r="G1276" s="31"/>
      <c r="H1276" s="31"/>
      <c r="I1276" s="31"/>
      <c r="J1276" s="31"/>
      <c r="K1276" s="31"/>
      <c r="L1276" s="31"/>
      <c r="M1276" s="31"/>
      <c r="N1276" s="31"/>
      <c r="O1276" s="31"/>
      <c r="P1276" s="31"/>
    </row>
    <row r="1277" spans="1:16" ht="15" x14ac:dyDescent="0.25">
      <c r="A1277" s="31"/>
      <c r="B1277" s="31"/>
      <c r="C1277" s="31"/>
      <c r="D1277" s="31"/>
      <c r="E1277" s="31"/>
      <c r="F1277" s="31"/>
      <c r="G1277" s="31"/>
      <c r="H1277" s="31"/>
      <c r="I1277" s="31"/>
      <c r="J1277" s="31"/>
      <c r="K1277" s="31"/>
      <c r="L1277" s="31"/>
      <c r="M1277" s="31"/>
      <c r="N1277" s="31"/>
      <c r="O1277" s="31"/>
      <c r="P1277" s="31"/>
    </row>
    <row r="1278" spans="1:16" ht="15.75" thickBot="1" x14ac:dyDescent="0.3">
      <c r="A1278" s="31"/>
      <c r="B1278" s="31"/>
      <c r="C1278" s="31"/>
      <c r="D1278" s="31"/>
      <c r="E1278" s="31"/>
      <c r="F1278" s="31"/>
      <c r="G1278" s="31"/>
      <c r="H1278" s="31"/>
      <c r="I1278" s="31"/>
      <c r="J1278" s="31"/>
      <c r="K1278" s="31"/>
      <c r="L1278" s="31"/>
      <c r="M1278" s="31"/>
      <c r="N1278" s="31"/>
      <c r="O1278" s="31"/>
      <c r="P1278" s="31"/>
    </row>
    <row r="1279" spans="1:16" ht="15.75" thickBot="1" x14ac:dyDescent="0.3">
      <c r="A1279" s="31"/>
      <c r="B1279" s="31"/>
      <c r="C1279" s="31"/>
      <c r="D1279" s="31"/>
      <c r="E1279" s="31"/>
      <c r="F1279" s="31"/>
      <c r="G1279" s="31"/>
      <c r="H1279" s="31"/>
      <c r="I1279" s="31"/>
      <c r="J1279" s="31"/>
      <c r="K1279" s="31"/>
      <c r="L1279" s="31"/>
      <c r="M1279" s="31"/>
      <c r="N1279" s="31"/>
      <c r="O1279" s="31"/>
      <c r="P1279" s="31"/>
    </row>
    <row r="1280" spans="1:16" ht="15" x14ac:dyDescent="0.25">
      <c r="A1280" s="31"/>
      <c r="B1280" s="31"/>
      <c r="C1280" s="31"/>
      <c r="D1280" s="31"/>
      <c r="E1280" s="31"/>
      <c r="F1280" s="31"/>
      <c r="G1280" s="31"/>
      <c r="H1280" s="31"/>
      <c r="I1280" s="31"/>
      <c r="J1280" s="31"/>
      <c r="K1280" s="31"/>
      <c r="L1280" s="31"/>
      <c r="M1280" s="31"/>
      <c r="N1280" s="31"/>
      <c r="O1280" s="31"/>
      <c r="P1280" s="31"/>
    </row>
    <row r="1281" spans="1:16" ht="15" x14ac:dyDescent="0.25">
      <c r="A1281" s="31"/>
      <c r="B1281" s="31"/>
      <c r="C1281" s="31"/>
      <c r="D1281" s="31"/>
      <c r="E1281" s="31"/>
      <c r="F1281" s="31"/>
      <c r="G1281" s="31"/>
      <c r="H1281" s="31"/>
      <c r="I1281" s="31"/>
      <c r="J1281" s="31"/>
      <c r="K1281" s="31"/>
      <c r="L1281" s="31"/>
      <c r="M1281" s="31"/>
      <c r="N1281" s="31"/>
      <c r="O1281" s="31"/>
      <c r="P1281" s="31"/>
    </row>
    <row r="1282" spans="1:16" ht="15" x14ac:dyDescent="0.25">
      <c r="A1282" s="31"/>
      <c r="B1282" s="31"/>
      <c r="C1282" s="31"/>
      <c r="D1282" s="31"/>
      <c r="E1282" s="31"/>
      <c r="F1282" s="31"/>
      <c r="G1282" s="31"/>
      <c r="H1282" s="31"/>
      <c r="I1282" s="31"/>
      <c r="J1282" s="31"/>
      <c r="K1282" s="31"/>
      <c r="L1282" s="31"/>
      <c r="M1282" s="31"/>
      <c r="N1282" s="31"/>
      <c r="O1282" s="31"/>
      <c r="P1282" s="31"/>
    </row>
    <row r="1283" spans="1:16" ht="15" x14ac:dyDescent="0.25">
      <c r="A1283" s="31"/>
      <c r="B1283" s="31"/>
      <c r="C1283" s="31"/>
      <c r="D1283" s="31"/>
      <c r="E1283" s="31"/>
      <c r="F1283" s="31"/>
      <c r="G1283" s="31"/>
      <c r="H1283" s="31"/>
      <c r="I1283" s="31"/>
      <c r="J1283" s="31"/>
      <c r="K1283" s="31"/>
      <c r="L1283" s="31"/>
      <c r="M1283" s="31"/>
      <c r="N1283" s="31"/>
      <c r="O1283" s="31"/>
      <c r="P1283" s="31"/>
    </row>
    <row r="1284" spans="1:16" ht="15.75" thickBot="1" x14ac:dyDescent="0.3">
      <c r="A1284" s="31"/>
      <c r="B1284" s="31"/>
      <c r="C1284" s="31"/>
      <c r="D1284" s="31"/>
      <c r="E1284" s="31"/>
      <c r="F1284" s="31"/>
      <c r="G1284" s="31"/>
      <c r="H1284" s="31"/>
      <c r="I1284" s="31"/>
      <c r="J1284" s="31"/>
      <c r="K1284" s="31"/>
      <c r="L1284" s="31"/>
      <c r="M1284" s="31"/>
      <c r="N1284" s="31"/>
      <c r="O1284" s="31"/>
      <c r="P1284" s="31"/>
    </row>
    <row r="1285" spans="1:16" ht="15.75" thickBot="1" x14ac:dyDescent="0.3">
      <c r="A1285" s="31"/>
      <c r="B1285" s="31"/>
      <c r="C1285" s="31"/>
      <c r="D1285" s="31"/>
      <c r="E1285" s="31"/>
      <c r="F1285" s="31"/>
      <c r="G1285" s="31"/>
      <c r="H1285" s="31"/>
      <c r="I1285" s="31"/>
      <c r="J1285" s="31"/>
      <c r="K1285" s="31"/>
      <c r="L1285" s="31"/>
      <c r="M1285" s="31"/>
      <c r="N1285" s="31"/>
      <c r="O1285" s="31"/>
      <c r="P1285" s="31"/>
    </row>
    <row r="1286" spans="1:16" ht="15" x14ac:dyDescent="0.25">
      <c r="A1286" s="31"/>
      <c r="B1286" s="31"/>
      <c r="C1286" s="31"/>
      <c r="D1286" s="31"/>
      <c r="E1286" s="31"/>
      <c r="F1286" s="31"/>
      <c r="G1286" s="31"/>
      <c r="H1286" s="31"/>
      <c r="I1286" s="31"/>
      <c r="J1286" s="31"/>
      <c r="K1286" s="31"/>
      <c r="L1286" s="31"/>
      <c r="M1286" s="31"/>
      <c r="N1286" s="31"/>
      <c r="O1286" s="31"/>
      <c r="P1286" s="31"/>
    </row>
    <row r="1287" spans="1:16" ht="15" x14ac:dyDescent="0.25">
      <c r="A1287" s="31"/>
      <c r="B1287" s="31"/>
      <c r="C1287" s="31"/>
      <c r="D1287" s="31"/>
      <c r="E1287" s="31"/>
      <c r="F1287" s="31"/>
      <c r="G1287" s="31"/>
      <c r="H1287" s="31"/>
      <c r="I1287" s="31"/>
      <c r="J1287" s="31"/>
      <c r="K1287" s="31"/>
      <c r="L1287" s="31"/>
      <c r="M1287" s="31"/>
      <c r="N1287" s="31"/>
      <c r="O1287" s="31"/>
      <c r="P1287" s="31"/>
    </row>
    <row r="1288" spans="1:16" ht="15" x14ac:dyDescent="0.25">
      <c r="A1288" s="31"/>
      <c r="B1288" s="31"/>
      <c r="C1288" s="31"/>
      <c r="D1288" s="31"/>
      <c r="E1288" s="31"/>
      <c r="F1288" s="31"/>
      <c r="G1288" s="31"/>
      <c r="H1288" s="31"/>
      <c r="I1288" s="31"/>
      <c r="J1288" s="31"/>
      <c r="K1288" s="31"/>
      <c r="L1288" s="31"/>
      <c r="M1288" s="31"/>
      <c r="N1288" s="31"/>
      <c r="O1288" s="31"/>
      <c r="P1288" s="31"/>
    </row>
    <row r="1289" spans="1:16" ht="15" x14ac:dyDescent="0.25">
      <c r="A1289" s="31"/>
      <c r="B1289" s="31"/>
      <c r="C1289" s="31"/>
      <c r="D1289" s="31"/>
      <c r="E1289" s="31"/>
      <c r="F1289" s="31"/>
      <c r="G1289" s="31"/>
      <c r="H1289" s="31"/>
      <c r="I1289" s="31"/>
      <c r="J1289" s="31"/>
      <c r="K1289" s="31"/>
      <c r="L1289" s="31"/>
      <c r="M1289" s="31"/>
      <c r="N1289" s="31"/>
      <c r="O1289" s="31"/>
      <c r="P1289" s="31"/>
    </row>
    <row r="1290" spans="1:16" ht="15" x14ac:dyDescent="0.25">
      <c r="A1290" s="31"/>
      <c r="B1290" s="31"/>
      <c r="C1290" s="31"/>
      <c r="D1290" s="31"/>
      <c r="E1290" s="31"/>
      <c r="F1290" s="31"/>
      <c r="G1290" s="31"/>
      <c r="H1290" s="31"/>
      <c r="I1290" s="31"/>
      <c r="J1290" s="31"/>
      <c r="K1290" s="31"/>
      <c r="L1290" s="31"/>
      <c r="M1290" s="31"/>
      <c r="N1290" s="31"/>
      <c r="O1290" s="31"/>
      <c r="P1290" s="31"/>
    </row>
    <row r="1291" spans="1:16" ht="15" x14ac:dyDescent="0.25">
      <c r="A1291" s="31"/>
      <c r="B1291" s="31"/>
      <c r="C1291" s="31"/>
      <c r="D1291" s="31"/>
      <c r="E1291" s="31"/>
      <c r="F1291" s="31"/>
      <c r="G1291" s="31"/>
      <c r="H1291" s="31"/>
      <c r="I1291" s="31"/>
      <c r="J1291" s="31"/>
      <c r="K1291" s="31"/>
      <c r="L1291" s="31"/>
      <c r="M1291" s="31"/>
      <c r="N1291" s="31"/>
      <c r="O1291" s="31"/>
      <c r="P1291" s="31"/>
    </row>
    <row r="1292" spans="1:16" ht="15" x14ac:dyDescent="0.25">
      <c r="A1292" s="31"/>
      <c r="B1292" s="31"/>
      <c r="C1292" s="31"/>
      <c r="D1292" s="31"/>
      <c r="E1292" s="31"/>
      <c r="F1292" s="31"/>
      <c r="G1292" s="31"/>
      <c r="H1292" s="31"/>
      <c r="I1292" s="31"/>
      <c r="J1292" s="31"/>
      <c r="K1292" s="31"/>
      <c r="L1292" s="31"/>
      <c r="M1292" s="31"/>
      <c r="N1292" s="31"/>
      <c r="O1292" s="31"/>
      <c r="P1292" s="31"/>
    </row>
    <row r="1293" spans="1:16" ht="15" x14ac:dyDescent="0.25">
      <c r="A1293" s="31"/>
      <c r="B1293" s="31"/>
      <c r="C1293" s="31"/>
      <c r="D1293" s="31"/>
      <c r="E1293" s="31"/>
      <c r="F1293" s="31"/>
      <c r="G1293" s="31"/>
      <c r="H1293" s="31"/>
      <c r="I1293" s="31"/>
      <c r="J1293" s="31"/>
      <c r="K1293" s="31"/>
      <c r="L1293" s="31"/>
      <c r="M1293" s="31"/>
      <c r="N1293" s="31"/>
      <c r="O1293" s="31"/>
      <c r="P1293" s="31"/>
    </row>
    <row r="1294" spans="1:16" ht="15" x14ac:dyDescent="0.25">
      <c r="A1294" s="31"/>
      <c r="B1294" s="31"/>
      <c r="C1294" s="31"/>
      <c r="D1294" s="31"/>
      <c r="E1294" s="31"/>
      <c r="F1294" s="31"/>
      <c r="G1294" s="31"/>
      <c r="H1294" s="31"/>
      <c r="I1294" s="31"/>
      <c r="J1294" s="31"/>
      <c r="K1294" s="31"/>
      <c r="L1294" s="31"/>
      <c r="M1294" s="31"/>
      <c r="N1294" s="31"/>
      <c r="O1294" s="31"/>
      <c r="P1294" s="31"/>
    </row>
    <row r="1295" spans="1:16" ht="15" x14ac:dyDescent="0.25">
      <c r="A1295" s="31"/>
      <c r="B1295" s="31"/>
      <c r="C1295" s="31"/>
      <c r="D1295" s="31"/>
      <c r="E1295" s="31"/>
      <c r="F1295" s="31"/>
      <c r="G1295" s="31"/>
      <c r="H1295" s="31"/>
      <c r="I1295" s="31"/>
      <c r="J1295" s="31"/>
      <c r="K1295" s="31"/>
      <c r="L1295" s="31"/>
      <c r="M1295" s="31"/>
      <c r="N1295" s="31"/>
      <c r="O1295" s="31"/>
      <c r="P1295" s="31"/>
    </row>
    <row r="1296" spans="1:16" ht="15" x14ac:dyDescent="0.25">
      <c r="A1296" s="31"/>
      <c r="B1296" s="31"/>
      <c r="C1296" s="31"/>
      <c r="D1296" s="31"/>
      <c r="E1296" s="31"/>
      <c r="F1296" s="31"/>
      <c r="G1296" s="31"/>
      <c r="H1296" s="31"/>
      <c r="I1296" s="31"/>
      <c r="J1296" s="31"/>
      <c r="K1296" s="31"/>
      <c r="L1296" s="31"/>
      <c r="M1296" s="31"/>
      <c r="N1296" s="31"/>
      <c r="O1296" s="31"/>
      <c r="P1296" s="31"/>
    </row>
    <row r="1297" spans="1:16" ht="15" x14ac:dyDescent="0.25">
      <c r="A1297" s="31"/>
      <c r="B1297" s="31"/>
      <c r="C1297" s="31"/>
      <c r="D1297" s="31"/>
      <c r="E1297" s="31"/>
      <c r="F1297" s="31"/>
      <c r="G1297" s="31"/>
      <c r="H1297" s="31"/>
      <c r="I1297" s="31"/>
      <c r="J1297" s="31"/>
      <c r="K1297" s="31"/>
      <c r="L1297" s="31"/>
      <c r="M1297" s="31"/>
      <c r="N1297" s="31"/>
      <c r="O1297" s="31"/>
      <c r="P1297" s="31"/>
    </row>
    <row r="1298" spans="1:16" ht="15" x14ac:dyDescent="0.25">
      <c r="A1298" s="31"/>
      <c r="B1298" s="31"/>
      <c r="C1298" s="31"/>
      <c r="D1298" s="31"/>
      <c r="E1298" s="31"/>
      <c r="F1298" s="31"/>
      <c r="G1298" s="31"/>
      <c r="H1298" s="31"/>
      <c r="I1298" s="31"/>
      <c r="J1298" s="31"/>
      <c r="K1298" s="31"/>
      <c r="L1298" s="31"/>
      <c r="M1298" s="31"/>
      <c r="N1298" s="31"/>
      <c r="O1298" s="31"/>
      <c r="P1298" s="31"/>
    </row>
    <row r="1299" spans="1:16" ht="15" x14ac:dyDescent="0.25">
      <c r="A1299" s="31"/>
      <c r="B1299" s="31"/>
      <c r="C1299" s="31"/>
      <c r="D1299" s="31"/>
      <c r="E1299" s="31"/>
      <c r="F1299" s="31"/>
      <c r="G1299" s="31"/>
      <c r="H1299" s="31"/>
      <c r="I1299" s="31"/>
      <c r="J1299" s="31"/>
      <c r="K1299" s="31"/>
      <c r="L1299" s="31"/>
      <c r="M1299" s="31"/>
      <c r="N1299" s="31"/>
      <c r="O1299" s="31"/>
      <c r="P1299" s="31"/>
    </row>
    <row r="1300" spans="1:16" ht="15" x14ac:dyDescent="0.25">
      <c r="A1300" s="31"/>
      <c r="B1300" s="31"/>
      <c r="C1300" s="31"/>
      <c r="D1300" s="31"/>
      <c r="E1300" s="31"/>
      <c r="F1300" s="31"/>
      <c r="G1300" s="31"/>
      <c r="H1300" s="31"/>
      <c r="I1300" s="31"/>
      <c r="J1300" s="31"/>
      <c r="K1300" s="31"/>
      <c r="L1300" s="31"/>
      <c r="M1300" s="31"/>
      <c r="N1300" s="31"/>
      <c r="O1300" s="31"/>
      <c r="P1300" s="31"/>
    </row>
    <row r="1301" spans="1:16" ht="15" x14ac:dyDescent="0.25">
      <c r="A1301" s="31"/>
      <c r="B1301" s="31"/>
      <c r="C1301" s="31"/>
      <c r="D1301" s="31"/>
      <c r="E1301" s="31"/>
      <c r="F1301" s="31"/>
      <c r="G1301" s="31"/>
      <c r="H1301" s="31"/>
      <c r="I1301" s="31"/>
      <c r="J1301" s="31"/>
      <c r="K1301" s="31"/>
      <c r="L1301" s="31"/>
      <c r="M1301" s="31"/>
      <c r="N1301" s="31"/>
      <c r="O1301" s="31"/>
      <c r="P1301" s="31"/>
    </row>
    <row r="1302" spans="1:16" ht="15" x14ac:dyDescent="0.25">
      <c r="A1302" s="31"/>
      <c r="B1302" s="31"/>
      <c r="C1302" s="31"/>
      <c r="D1302" s="31"/>
      <c r="E1302" s="31"/>
      <c r="F1302" s="31"/>
      <c r="G1302" s="31"/>
      <c r="H1302" s="31"/>
      <c r="I1302" s="31"/>
      <c r="J1302" s="31"/>
      <c r="K1302" s="31"/>
      <c r="L1302" s="31"/>
      <c r="M1302" s="31"/>
      <c r="N1302" s="31"/>
      <c r="O1302" s="31"/>
      <c r="P1302" s="31"/>
    </row>
    <row r="1303" spans="1:16" ht="15" x14ac:dyDescent="0.25">
      <c r="A1303" s="31"/>
      <c r="B1303" s="31"/>
      <c r="C1303" s="31"/>
      <c r="D1303" s="31"/>
      <c r="E1303" s="31"/>
      <c r="F1303" s="31"/>
      <c r="G1303" s="31"/>
      <c r="H1303" s="31"/>
      <c r="I1303" s="31"/>
      <c r="J1303" s="31"/>
      <c r="K1303" s="31"/>
      <c r="L1303" s="31"/>
      <c r="M1303" s="31"/>
      <c r="N1303" s="31"/>
      <c r="O1303" s="31"/>
      <c r="P1303" s="31"/>
    </row>
    <row r="1304" spans="1:16" ht="15" x14ac:dyDescent="0.25">
      <c r="A1304" s="31"/>
      <c r="B1304" s="31"/>
      <c r="C1304" s="31"/>
      <c r="D1304" s="31"/>
      <c r="E1304" s="31"/>
      <c r="F1304" s="31"/>
      <c r="G1304" s="31"/>
      <c r="H1304" s="31"/>
      <c r="I1304" s="31"/>
      <c r="J1304" s="31"/>
      <c r="K1304" s="31"/>
      <c r="L1304" s="31"/>
      <c r="M1304" s="31"/>
      <c r="N1304" s="31"/>
      <c r="O1304" s="31"/>
      <c r="P1304" s="31"/>
    </row>
    <row r="1305" spans="1:16" ht="15.75" thickBot="1" x14ac:dyDescent="0.3">
      <c r="A1305" s="31"/>
      <c r="B1305" s="31"/>
      <c r="C1305" s="31"/>
      <c r="D1305" s="31"/>
      <c r="E1305" s="31"/>
      <c r="F1305" s="31"/>
      <c r="G1305" s="31"/>
      <c r="H1305" s="31"/>
      <c r="I1305" s="31"/>
      <c r="J1305" s="31"/>
      <c r="K1305" s="31"/>
      <c r="L1305" s="31"/>
      <c r="M1305" s="31"/>
      <c r="N1305" s="31"/>
      <c r="O1305" s="31"/>
      <c r="P1305" s="31"/>
    </row>
    <row r="1306" spans="1:16" ht="16.5" thickTop="1" thickBot="1" x14ac:dyDescent="0.3">
      <c r="A1306" s="31"/>
      <c r="B1306" s="31"/>
      <c r="C1306" s="31"/>
      <c r="D1306" s="31"/>
      <c r="E1306" s="31"/>
      <c r="F1306" s="31"/>
      <c r="G1306" s="31"/>
      <c r="H1306" s="31"/>
      <c r="I1306" s="31"/>
      <c r="J1306" s="31"/>
      <c r="K1306" s="31"/>
      <c r="L1306" s="31"/>
      <c r="M1306" s="31"/>
      <c r="N1306" s="31"/>
      <c r="O1306" s="31"/>
      <c r="P1306" s="31"/>
    </row>
    <row r="1307" spans="1:16" ht="15" x14ac:dyDescent="0.25">
      <c r="A1307" s="31"/>
      <c r="B1307" s="31"/>
      <c r="C1307" s="31"/>
      <c r="D1307" s="31"/>
      <c r="E1307" s="31"/>
      <c r="F1307" s="31"/>
      <c r="G1307" s="31"/>
      <c r="H1307" s="31"/>
      <c r="I1307" s="31"/>
      <c r="J1307" s="31"/>
      <c r="K1307" s="31"/>
      <c r="L1307" s="31"/>
      <c r="M1307" s="31"/>
      <c r="N1307" s="31"/>
      <c r="O1307" s="31"/>
      <c r="P1307" s="31"/>
    </row>
    <row r="1308" spans="1:16" ht="15" x14ac:dyDescent="0.25">
      <c r="A1308" s="31"/>
      <c r="B1308" s="31"/>
      <c r="C1308" s="31"/>
      <c r="D1308" s="31"/>
      <c r="E1308" s="31"/>
      <c r="F1308" s="31"/>
      <c r="G1308" s="31"/>
      <c r="H1308" s="31"/>
      <c r="I1308" s="31"/>
      <c r="J1308" s="31"/>
      <c r="K1308" s="31"/>
      <c r="L1308" s="31"/>
      <c r="M1308" s="31"/>
      <c r="N1308" s="31"/>
      <c r="O1308" s="31"/>
      <c r="P1308" s="31"/>
    </row>
    <row r="1309" spans="1:16" ht="15.75" thickBot="1" x14ac:dyDescent="0.3">
      <c r="A1309" s="31"/>
      <c r="B1309" s="31"/>
      <c r="C1309" s="31"/>
      <c r="D1309" s="31"/>
      <c r="E1309" s="31"/>
      <c r="F1309" s="31"/>
      <c r="G1309" s="31"/>
      <c r="H1309" s="31"/>
      <c r="I1309" s="31"/>
      <c r="J1309" s="31"/>
      <c r="K1309" s="31"/>
      <c r="L1309" s="31"/>
      <c r="M1309" s="31"/>
      <c r="N1309" s="31"/>
      <c r="O1309" s="31"/>
      <c r="P1309" s="31"/>
    </row>
    <row r="1310" spans="1:16" ht="15.75" thickBot="1" x14ac:dyDescent="0.3">
      <c r="A1310" s="31"/>
      <c r="B1310" s="31"/>
      <c r="C1310" s="31"/>
      <c r="D1310" s="31"/>
      <c r="E1310" s="31"/>
      <c r="F1310" s="31"/>
      <c r="G1310" s="31"/>
      <c r="H1310" s="31"/>
      <c r="I1310" s="31"/>
      <c r="J1310" s="31"/>
      <c r="K1310" s="31"/>
      <c r="L1310" s="31"/>
      <c r="M1310" s="31"/>
      <c r="N1310" s="31"/>
      <c r="O1310" s="31"/>
      <c r="P1310" s="31"/>
    </row>
    <row r="1311" spans="1:16" ht="15" x14ac:dyDescent="0.25">
      <c r="A1311" s="31"/>
      <c r="B1311" s="31"/>
      <c r="C1311" s="31"/>
      <c r="D1311" s="31"/>
      <c r="E1311" s="31"/>
      <c r="F1311" s="31"/>
      <c r="G1311" s="31"/>
      <c r="H1311" s="31"/>
      <c r="I1311" s="31"/>
      <c r="J1311" s="31"/>
      <c r="K1311" s="31"/>
      <c r="L1311" s="31"/>
      <c r="M1311" s="31"/>
      <c r="N1311" s="31"/>
      <c r="O1311" s="31"/>
      <c r="P1311" s="31"/>
    </row>
    <row r="1312" spans="1:16" ht="15" x14ac:dyDescent="0.25">
      <c r="A1312" s="31"/>
      <c r="B1312" s="31"/>
      <c r="C1312" s="31"/>
      <c r="D1312" s="31"/>
      <c r="E1312" s="31"/>
      <c r="F1312" s="31"/>
      <c r="G1312" s="31"/>
      <c r="H1312" s="31"/>
      <c r="I1312" s="31"/>
      <c r="J1312" s="31"/>
      <c r="K1312" s="31"/>
      <c r="L1312" s="31"/>
      <c r="M1312" s="31"/>
      <c r="N1312" s="31"/>
      <c r="O1312" s="31"/>
      <c r="P1312" s="31"/>
    </row>
    <row r="1313" spans="1:16" ht="15" x14ac:dyDescent="0.25">
      <c r="A1313" s="31"/>
      <c r="B1313" s="31"/>
      <c r="C1313" s="31"/>
      <c r="D1313" s="31"/>
      <c r="E1313" s="31"/>
      <c r="F1313" s="31"/>
      <c r="G1313" s="31"/>
      <c r="H1313" s="31"/>
      <c r="I1313" s="31"/>
      <c r="J1313" s="31"/>
      <c r="K1313" s="31"/>
      <c r="L1313" s="31"/>
      <c r="M1313" s="31"/>
      <c r="N1313" s="31"/>
      <c r="O1313" s="31"/>
      <c r="P1313" s="31"/>
    </row>
    <row r="1314" spans="1:16" ht="15" x14ac:dyDescent="0.25">
      <c r="A1314" s="31"/>
      <c r="B1314" s="31"/>
      <c r="C1314" s="31"/>
      <c r="D1314" s="31"/>
      <c r="E1314" s="31"/>
      <c r="F1314" s="31"/>
      <c r="G1314" s="31"/>
      <c r="H1314" s="31"/>
      <c r="I1314" s="31"/>
      <c r="J1314" s="31"/>
      <c r="K1314" s="31"/>
      <c r="L1314" s="31"/>
      <c r="M1314" s="31"/>
      <c r="N1314" s="31"/>
      <c r="O1314" s="31"/>
      <c r="P1314" s="31"/>
    </row>
    <row r="1315" spans="1:16" ht="15.75" thickBot="1" x14ac:dyDescent="0.3">
      <c r="A1315" s="31"/>
      <c r="B1315" s="31"/>
      <c r="C1315" s="31"/>
      <c r="D1315" s="31"/>
      <c r="E1315" s="31"/>
      <c r="F1315" s="31"/>
      <c r="G1315" s="31"/>
      <c r="H1315" s="31"/>
      <c r="I1315" s="31"/>
      <c r="J1315" s="31"/>
      <c r="K1315" s="31"/>
      <c r="L1315" s="31"/>
      <c r="M1315" s="31"/>
      <c r="N1315" s="31"/>
      <c r="O1315" s="31"/>
      <c r="P1315" s="31"/>
    </row>
    <row r="1316" spans="1:16" ht="15.75" thickBot="1" x14ac:dyDescent="0.3">
      <c r="A1316" s="31"/>
      <c r="B1316" s="31"/>
      <c r="C1316" s="31"/>
      <c r="D1316" s="31"/>
      <c r="E1316" s="31"/>
      <c r="F1316" s="31"/>
      <c r="G1316" s="31"/>
      <c r="H1316" s="31"/>
      <c r="I1316" s="31"/>
      <c r="J1316" s="31"/>
      <c r="K1316" s="31"/>
      <c r="L1316" s="31"/>
      <c r="M1316" s="31"/>
      <c r="N1316" s="31"/>
      <c r="O1316" s="31"/>
      <c r="P1316" s="31"/>
    </row>
    <row r="1317" spans="1:16" ht="15" x14ac:dyDescent="0.25">
      <c r="A1317" s="31"/>
      <c r="B1317" s="31"/>
      <c r="C1317" s="31"/>
      <c r="D1317" s="31"/>
      <c r="E1317" s="31"/>
      <c r="F1317" s="31"/>
      <c r="G1317" s="31"/>
      <c r="H1317" s="31"/>
      <c r="I1317" s="31"/>
      <c r="J1317" s="31"/>
      <c r="K1317" s="31"/>
      <c r="L1317" s="31"/>
      <c r="M1317" s="31"/>
      <c r="N1317" s="31"/>
      <c r="O1317" s="31"/>
      <c r="P1317" s="31"/>
    </row>
    <row r="1318" spans="1:16" ht="15" x14ac:dyDescent="0.25">
      <c r="A1318" s="31"/>
      <c r="B1318" s="31"/>
      <c r="C1318" s="31"/>
      <c r="D1318" s="31"/>
      <c r="E1318" s="31"/>
      <c r="F1318" s="31"/>
      <c r="G1318" s="31"/>
      <c r="H1318" s="31"/>
      <c r="I1318" s="31"/>
      <c r="J1318" s="31"/>
      <c r="K1318" s="31"/>
      <c r="L1318" s="31"/>
      <c r="M1318" s="31"/>
      <c r="N1318" s="31"/>
      <c r="O1318" s="31"/>
      <c r="P1318" s="31"/>
    </row>
    <row r="1319" spans="1:16" ht="15" x14ac:dyDescent="0.25">
      <c r="A1319" s="31"/>
      <c r="B1319" s="31"/>
      <c r="C1319" s="31"/>
      <c r="D1319" s="31"/>
      <c r="E1319" s="31"/>
      <c r="F1319" s="31"/>
      <c r="G1319" s="31"/>
      <c r="H1319" s="31"/>
      <c r="I1319" s="31"/>
      <c r="J1319" s="31"/>
      <c r="K1319" s="31"/>
      <c r="L1319" s="31"/>
      <c r="M1319" s="31"/>
      <c r="N1319" s="31"/>
      <c r="O1319" s="31"/>
      <c r="P1319" s="31"/>
    </row>
    <row r="1320" spans="1:16" ht="15" x14ac:dyDescent="0.25">
      <c r="A1320" s="31"/>
      <c r="B1320" s="31"/>
      <c r="C1320" s="31"/>
      <c r="D1320" s="31"/>
      <c r="E1320" s="31"/>
      <c r="F1320" s="31"/>
      <c r="G1320" s="31"/>
      <c r="H1320" s="31"/>
      <c r="I1320" s="31"/>
      <c r="J1320" s="31"/>
      <c r="K1320" s="31"/>
      <c r="L1320" s="31"/>
      <c r="M1320" s="31"/>
      <c r="N1320" s="31"/>
      <c r="O1320" s="31"/>
      <c r="P1320" s="31"/>
    </row>
    <row r="1321" spans="1:16" ht="15" x14ac:dyDescent="0.25">
      <c r="A1321" s="31"/>
      <c r="B1321" s="31"/>
      <c r="C1321" s="31"/>
      <c r="D1321" s="31"/>
      <c r="E1321" s="31"/>
      <c r="F1321" s="31"/>
      <c r="G1321" s="31"/>
      <c r="H1321" s="31"/>
      <c r="I1321" s="31"/>
      <c r="J1321" s="31"/>
      <c r="K1321" s="31"/>
      <c r="L1321" s="31"/>
      <c r="M1321" s="31"/>
      <c r="N1321" s="31"/>
      <c r="O1321" s="31"/>
      <c r="P1321" s="31"/>
    </row>
    <row r="1322" spans="1:16" ht="15" x14ac:dyDescent="0.25">
      <c r="A1322" s="31"/>
      <c r="B1322" s="31"/>
      <c r="C1322" s="31"/>
      <c r="D1322" s="31"/>
      <c r="E1322" s="31"/>
      <c r="F1322" s="31"/>
      <c r="G1322" s="31"/>
      <c r="H1322" s="31"/>
      <c r="I1322" s="31"/>
      <c r="J1322" s="31"/>
      <c r="K1322" s="31"/>
      <c r="L1322" s="31"/>
      <c r="M1322" s="31"/>
      <c r="N1322" s="31"/>
      <c r="O1322" s="31"/>
      <c r="P1322" s="31"/>
    </row>
    <row r="1323" spans="1:16" ht="15" x14ac:dyDescent="0.25">
      <c r="A1323" s="31"/>
      <c r="B1323" s="31"/>
      <c r="C1323" s="31"/>
      <c r="D1323" s="31"/>
      <c r="E1323" s="31"/>
      <c r="F1323" s="31"/>
      <c r="G1323" s="31"/>
      <c r="H1323" s="31"/>
      <c r="I1323" s="31"/>
      <c r="J1323" s="31"/>
      <c r="K1323" s="31"/>
      <c r="L1323" s="31"/>
      <c r="M1323" s="31"/>
      <c r="N1323" s="31"/>
      <c r="O1323" s="31"/>
      <c r="P1323" s="31"/>
    </row>
    <row r="1324" spans="1:16" ht="15" x14ac:dyDescent="0.25">
      <c r="A1324" s="31"/>
      <c r="B1324" s="31"/>
      <c r="C1324" s="31"/>
      <c r="D1324" s="31"/>
      <c r="E1324" s="31"/>
      <c r="F1324" s="31"/>
      <c r="G1324" s="31"/>
      <c r="H1324" s="31"/>
      <c r="I1324" s="31"/>
      <c r="J1324" s="31"/>
      <c r="K1324" s="31"/>
      <c r="L1324" s="31"/>
      <c r="M1324" s="31"/>
      <c r="N1324" s="31"/>
      <c r="O1324" s="31"/>
      <c r="P1324" s="31"/>
    </row>
    <row r="1325" spans="1:16" ht="15" x14ac:dyDescent="0.25">
      <c r="A1325" s="31"/>
      <c r="B1325" s="31"/>
      <c r="C1325" s="31"/>
      <c r="D1325" s="31"/>
      <c r="E1325" s="31"/>
      <c r="F1325" s="31"/>
      <c r="G1325" s="31"/>
      <c r="H1325" s="31"/>
      <c r="I1325" s="31"/>
      <c r="J1325" s="31"/>
      <c r="K1325" s="31"/>
      <c r="L1325" s="31"/>
      <c r="M1325" s="31"/>
      <c r="N1325" s="31"/>
      <c r="O1325" s="31"/>
      <c r="P1325" s="31"/>
    </row>
    <row r="1326" spans="1:16" ht="15" x14ac:dyDescent="0.25">
      <c r="A1326" s="31"/>
      <c r="B1326" s="31"/>
      <c r="C1326" s="31"/>
      <c r="D1326" s="31"/>
      <c r="E1326" s="31"/>
      <c r="F1326" s="31"/>
      <c r="G1326" s="31"/>
      <c r="H1326" s="31"/>
      <c r="I1326" s="31"/>
      <c r="J1326" s="31"/>
      <c r="K1326" s="31"/>
      <c r="L1326" s="31"/>
      <c r="M1326" s="31"/>
      <c r="N1326" s="31"/>
      <c r="O1326" s="31"/>
      <c r="P1326" s="31"/>
    </row>
    <row r="1327" spans="1:16" ht="15" x14ac:dyDescent="0.25">
      <c r="A1327" s="31"/>
      <c r="B1327" s="31"/>
      <c r="C1327" s="31"/>
      <c r="D1327" s="31"/>
      <c r="E1327" s="31"/>
      <c r="F1327" s="31"/>
      <c r="G1327" s="31"/>
      <c r="H1327" s="31"/>
      <c r="I1327" s="31"/>
      <c r="J1327" s="31"/>
      <c r="K1327" s="31"/>
      <c r="L1327" s="31"/>
      <c r="M1327" s="31"/>
      <c r="N1327" s="31"/>
      <c r="O1327" s="31"/>
      <c r="P1327" s="31"/>
    </row>
    <row r="1328" spans="1:16" ht="15" x14ac:dyDescent="0.25">
      <c r="A1328" s="31"/>
      <c r="B1328" s="31"/>
      <c r="C1328" s="31"/>
      <c r="D1328" s="31"/>
      <c r="E1328" s="31"/>
      <c r="F1328" s="31"/>
      <c r="G1328" s="31"/>
      <c r="H1328" s="31"/>
      <c r="I1328" s="31"/>
      <c r="J1328" s="31"/>
      <c r="K1328" s="31"/>
      <c r="L1328" s="31"/>
      <c r="M1328" s="31"/>
      <c r="N1328" s="31"/>
      <c r="O1328" s="31"/>
      <c r="P1328" s="31"/>
    </row>
    <row r="1329" spans="1:16" ht="15" x14ac:dyDescent="0.25">
      <c r="A1329" s="31"/>
      <c r="B1329" s="31"/>
      <c r="C1329" s="31"/>
      <c r="D1329" s="31"/>
      <c r="E1329" s="31"/>
      <c r="F1329" s="31"/>
      <c r="G1329" s="31"/>
      <c r="H1329" s="31"/>
      <c r="I1329" s="31"/>
      <c r="J1329" s="31"/>
      <c r="K1329" s="31"/>
      <c r="L1329" s="31"/>
      <c r="M1329" s="31"/>
      <c r="N1329" s="31"/>
      <c r="O1329" s="31"/>
      <c r="P1329" s="31"/>
    </row>
    <row r="1330" spans="1:16" ht="15" x14ac:dyDescent="0.25">
      <c r="A1330" s="31"/>
      <c r="B1330" s="31"/>
      <c r="C1330" s="31"/>
      <c r="D1330" s="31"/>
      <c r="E1330" s="31"/>
      <c r="F1330" s="31"/>
      <c r="G1330" s="31"/>
      <c r="H1330" s="31"/>
      <c r="I1330" s="31"/>
      <c r="J1330" s="31"/>
      <c r="K1330" s="31"/>
      <c r="L1330" s="31"/>
      <c r="M1330" s="31"/>
      <c r="N1330" s="31"/>
      <c r="O1330" s="31"/>
      <c r="P1330" s="31"/>
    </row>
    <row r="1331" spans="1:16" ht="15" x14ac:dyDescent="0.25">
      <c r="A1331" s="31"/>
      <c r="B1331" s="31"/>
      <c r="C1331" s="31"/>
      <c r="D1331" s="31"/>
      <c r="E1331" s="31"/>
      <c r="F1331" s="31"/>
      <c r="G1331" s="31"/>
      <c r="H1331" s="31"/>
      <c r="I1331" s="31"/>
      <c r="J1331" s="31"/>
      <c r="K1331" s="31"/>
      <c r="L1331" s="31"/>
      <c r="M1331" s="31"/>
      <c r="N1331" s="31"/>
      <c r="O1331" s="31"/>
      <c r="P1331" s="31"/>
    </row>
    <row r="1332" spans="1:16" ht="15" x14ac:dyDescent="0.25">
      <c r="A1332" s="31"/>
      <c r="B1332" s="31"/>
      <c r="C1332" s="31"/>
      <c r="D1332" s="31"/>
      <c r="E1332" s="31"/>
      <c r="F1332" s="31"/>
      <c r="G1332" s="31"/>
      <c r="H1332" s="31"/>
      <c r="I1332" s="31"/>
      <c r="J1332" s="31"/>
      <c r="K1332" s="31"/>
      <c r="L1332" s="31"/>
      <c r="M1332" s="31"/>
      <c r="N1332" s="31"/>
      <c r="O1332" s="31"/>
      <c r="P1332" s="31"/>
    </row>
    <row r="1333" spans="1:16" ht="15" x14ac:dyDescent="0.25">
      <c r="A1333" s="31"/>
      <c r="B1333" s="31"/>
      <c r="C1333" s="31"/>
      <c r="D1333" s="31"/>
      <c r="E1333" s="31"/>
      <c r="F1333" s="31"/>
      <c r="G1333" s="31"/>
      <c r="H1333" s="31"/>
      <c r="I1333" s="31"/>
      <c r="J1333" s="31"/>
      <c r="K1333" s="31"/>
      <c r="L1333" s="31"/>
      <c r="M1333" s="31"/>
      <c r="N1333" s="31"/>
      <c r="O1333" s="31"/>
      <c r="P1333" s="31"/>
    </row>
    <row r="1334" spans="1:16" ht="15" x14ac:dyDescent="0.25">
      <c r="A1334" s="31"/>
      <c r="B1334" s="31"/>
      <c r="C1334" s="31"/>
      <c r="D1334" s="31"/>
      <c r="E1334" s="31"/>
      <c r="F1334" s="31"/>
      <c r="G1334" s="31"/>
      <c r="H1334" s="31"/>
      <c r="I1334" s="31"/>
      <c r="J1334" s="31"/>
      <c r="K1334" s="31"/>
      <c r="L1334" s="31"/>
      <c r="M1334" s="31"/>
      <c r="N1334" s="31"/>
      <c r="O1334" s="31"/>
      <c r="P1334" s="31"/>
    </row>
    <row r="1335" spans="1:16" ht="15" x14ac:dyDescent="0.25">
      <c r="A1335" s="31"/>
      <c r="B1335" s="31"/>
      <c r="C1335" s="31"/>
      <c r="D1335" s="31"/>
      <c r="E1335" s="31"/>
      <c r="F1335" s="31"/>
      <c r="G1335" s="31"/>
      <c r="H1335" s="31"/>
      <c r="I1335" s="31"/>
      <c r="J1335" s="31"/>
      <c r="K1335" s="31"/>
      <c r="L1335" s="31"/>
      <c r="M1335" s="31"/>
      <c r="N1335" s="31"/>
      <c r="O1335" s="31"/>
      <c r="P1335" s="31"/>
    </row>
    <row r="1336" spans="1:16" ht="15.75" thickBot="1" x14ac:dyDescent="0.3">
      <c r="A1336" s="31"/>
      <c r="B1336" s="31"/>
      <c r="C1336" s="31"/>
      <c r="D1336" s="31"/>
      <c r="E1336" s="31"/>
      <c r="F1336" s="31"/>
      <c r="G1336" s="31"/>
      <c r="H1336" s="31"/>
      <c r="I1336" s="31"/>
      <c r="J1336" s="31"/>
      <c r="K1336" s="31"/>
      <c r="L1336" s="31"/>
      <c r="M1336" s="31"/>
      <c r="N1336" s="31"/>
      <c r="O1336" s="31"/>
      <c r="P1336" s="31"/>
    </row>
    <row r="1337" spans="1:16" ht="16.5" thickTop="1" thickBot="1" x14ac:dyDescent="0.3">
      <c r="A1337" s="31"/>
      <c r="B1337" s="31"/>
      <c r="C1337" s="31"/>
      <c r="D1337" s="31"/>
      <c r="E1337" s="31"/>
      <c r="F1337" s="31"/>
      <c r="G1337" s="31"/>
      <c r="H1337" s="31"/>
      <c r="I1337" s="31"/>
      <c r="J1337" s="31"/>
      <c r="K1337" s="31"/>
      <c r="L1337" s="31"/>
      <c r="M1337" s="31"/>
      <c r="N1337" s="31"/>
      <c r="O1337" s="31"/>
      <c r="P1337" s="31"/>
    </row>
    <row r="1338" spans="1:16" ht="15" x14ac:dyDescent="0.25">
      <c r="A1338" s="31"/>
      <c r="B1338" s="31"/>
      <c r="C1338" s="31"/>
      <c r="D1338" s="31"/>
      <c r="E1338" s="31"/>
      <c r="F1338" s="31"/>
      <c r="G1338" s="31"/>
      <c r="H1338" s="31"/>
      <c r="I1338" s="31"/>
      <c r="J1338" s="31"/>
      <c r="K1338" s="31"/>
      <c r="L1338" s="31"/>
      <c r="M1338" s="31"/>
      <c r="N1338" s="31"/>
      <c r="O1338" s="31"/>
      <c r="P1338" s="31"/>
    </row>
    <row r="1339" spans="1:16" ht="15" x14ac:dyDescent="0.25">
      <c r="A1339" s="31"/>
      <c r="B1339" s="31"/>
      <c r="C1339" s="31"/>
      <c r="D1339" s="31"/>
      <c r="E1339" s="31"/>
      <c r="F1339" s="31"/>
      <c r="G1339" s="31"/>
      <c r="H1339" s="31"/>
      <c r="I1339" s="31"/>
      <c r="J1339" s="31"/>
      <c r="K1339" s="31"/>
      <c r="L1339" s="31"/>
      <c r="M1339" s="31"/>
      <c r="N1339" s="31"/>
      <c r="O1339" s="31"/>
      <c r="P1339" s="31"/>
    </row>
    <row r="1340" spans="1:16" ht="15.75" thickBot="1" x14ac:dyDescent="0.3">
      <c r="A1340" s="31"/>
      <c r="B1340" s="31"/>
      <c r="C1340" s="31"/>
      <c r="D1340" s="31"/>
      <c r="E1340" s="31"/>
      <c r="F1340" s="31"/>
      <c r="G1340" s="31"/>
      <c r="H1340" s="31"/>
      <c r="I1340" s="31"/>
      <c r="J1340" s="31"/>
      <c r="K1340" s="31"/>
      <c r="L1340" s="31"/>
      <c r="M1340" s="31"/>
      <c r="N1340" s="31"/>
      <c r="O1340" s="31"/>
      <c r="P1340" s="31"/>
    </row>
    <row r="1341" spans="1:16" ht="15.75" thickBot="1" x14ac:dyDescent="0.3">
      <c r="A1341" s="31"/>
      <c r="B1341" s="31"/>
      <c r="C1341" s="31"/>
      <c r="D1341" s="31"/>
      <c r="E1341" s="31"/>
      <c r="F1341" s="31"/>
      <c r="G1341" s="31"/>
      <c r="H1341" s="31"/>
      <c r="I1341" s="31"/>
      <c r="J1341" s="31"/>
      <c r="K1341" s="31"/>
      <c r="L1341" s="31"/>
      <c r="M1341" s="31"/>
      <c r="N1341" s="31"/>
      <c r="O1341" s="31"/>
      <c r="P1341" s="31"/>
    </row>
    <row r="1342" spans="1:16" ht="15" x14ac:dyDescent="0.25">
      <c r="A1342" s="31"/>
      <c r="B1342" s="31"/>
      <c r="C1342" s="31"/>
      <c r="D1342" s="31"/>
      <c r="E1342" s="31"/>
      <c r="F1342" s="31"/>
      <c r="G1342" s="31"/>
      <c r="H1342" s="31"/>
      <c r="I1342" s="31"/>
      <c r="J1342" s="31"/>
      <c r="K1342" s="31"/>
      <c r="L1342" s="31"/>
      <c r="M1342" s="31"/>
      <c r="N1342" s="31"/>
      <c r="O1342" s="31"/>
      <c r="P1342" s="31"/>
    </row>
    <row r="1343" spans="1:16" ht="15" x14ac:dyDescent="0.25">
      <c r="A1343" s="31"/>
      <c r="B1343" s="31"/>
      <c r="C1343" s="31"/>
      <c r="D1343" s="31"/>
      <c r="E1343" s="31"/>
      <c r="F1343" s="31"/>
      <c r="G1343" s="31"/>
      <c r="H1343" s="31"/>
      <c r="I1343" s="31"/>
      <c r="J1343" s="31"/>
      <c r="K1343" s="31"/>
      <c r="L1343" s="31"/>
      <c r="M1343" s="31"/>
      <c r="N1343" s="31"/>
      <c r="O1343" s="31"/>
      <c r="P1343" s="31"/>
    </row>
    <row r="1344" spans="1:16" ht="15" x14ac:dyDescent="0.25">
      <c r="A1344" s="31"/>
      <c r="B1344" s="31"/>
      <c r="C1344" s="31"/>
      <c r="D1344" s="31"/>
      <c r="E1344" s="31"/>
      <c r="F1344" s="31"/>
      <c r="G1344" s="31"/>
      <c r="H1344" s="31"/>
      <c r="I1344" s="31"/>
      <c r="J1344" s="31"/>
      <c r="K1344" s="31"/>
      <c r="L1344" s="31"/>
      <c r="M1344" s="31"/>
      <c r="N1344" s="31"/>
      <c r="O1344" s="31"/>
      <c r="P1344" s="31"/>
    </row>
    <row r="1345" spans="1:16" ht="15" x14ac:dyDescent="0.25">
      <c r="A1345" s="31"/>
      <c r="B1345" s="31"/>
      <c r="C1345" s="31"/>
      <c r="D1345" s="31"/>
      <c r="E1345" s="31"/>
      <c r="F1345" s="31"/>
      <c r="G1345" s="31"/>
      <c r="H1345" s="31"/>
      <c r="I1345" s="31"/>
      <c r="J1345" s="31"/>
      <c r="K1345" s="31"/>
      <c r="L1345" s="31"/>
      <c r="M1345" s="31"/>
      <c r="N1345" s="31"/>
      <c r="O1345" s="31"/>
      <c r="P1345" s="31"/>
    </row>
    <row r="1346" spans="1:16" ht="15.75" thickBot="1" x14ac:dyDescent="0.3">
      <c r="A1346" s="31"/>
      <c r="B1346" s="31"/>
      <c r="C1346" s="31"/>
      <c r="D1346" s="31"/>
      <c r="E1346" s="31"/>
      <c r="F1346" s="31"/>
      <c r="G1346" s="31"/>
      <c r="H1346" s="31"/>
      <c r="I1346" s="31"/>
      <c r="J1346" s="31"/>
      <c r="K1346" s="31"/>
      <c r="L1346" s="31"/>
      <c r="M1346" s="31"/>
      <c r="N1346" s="31"/>
      <c r="O1346" s="31"/>
      <c r="P1346" s="31"/>
    </row>
    <row r="1347" spans="1:16" ht="15.75" thickBot="1" x14ac:dyDescent="0.3">
      <c r="A1347" s="31"/>
      <c r="B1347" s="31"/>
      <c r="C1347" s="31"/>
      <c r="D1347" s="31"/>
      <c r="E1347" s="31"/>
      <c r="F1347" s="31"/>
      <c r="G1347" s="31"/>
      <c r="H1347" s="31"/>
      <c r="I1347" s="31"/>
      <c r="J1347" s="31"/>
      <c r="K1347" s="31"/>
      <c r="L1347" s="31"/>
      <c r="M1347" s="31"/>
      <c r="N1347" s="31"/>
      <c r="O1347" s="31"/>
      <c r="P1347" s="31"/>
    </row>
    <row r="1348" spans="1:16" ht="15" x14ac:dyDescent="0.25">
      <c r="A1348" s="31"/>
      <c r="B1348" s="31"/>
      <c r="C1348" s="31"/>
      <c r="D1348" s="31"/>
      <c r="E1348" s="31"/>
      <c r="F1348" s="31"/>
      <c r="G1348" s="31"/>
      <c r="H1348" s="31"/>
      <c r="I1348" s="31"/>
      <c r="J1348" s="31"/>
      <c r="K1348" s="31"/>
      <c r="L1348" s="31"/>
      <c r="M1348" s="31"/>
      <c r="N1348" s="31"/>
      <c r="O1348" s="31"/>
      <c r="P1348" s="31"/>
    </row>
    <row r="1349" spans="1:16" ht="15" x14ac:dyDescent="0.25">
      <c r="A1349" s="31"/>
      <c r="B1349" s="31"/>
      <c r="C1349" s="31"/>
      <c r="D1349" s="31"/>
      <c r="E1349" s="31"/>
      <c r="F1349" s="31"/>
      <c r="G1349" s="31"/>
      <c r="H1349" s="31"/>
      <c r="I1349" s="31"/>
      <c r="J1349" s="31"/>
      <c r="K1349" s="31"/>
      <c r="L1349" s="31"/>
      <c r="M1349" s="31"/>
      <c r="N1349" s="31"/>
      <c r="O1349" s="31"/>
      <c r="P1349" s="31"/>
    </row>
    <row r="1350" spans="1:16" ht="15" x14ac:dyDescent="0.25">
      <c r="A1350" s="31"/>
      <c r="B1350" s="31"/>
      <c r="C1350" s="31"/>
      <c r="D1350" s="31"/>
      <c r="E1350" s="31"/>
      <c r="F1350" s="31"/>
      <c r="G1350" s="31"/>
      <c r="H1350" s="31"/>
      <c r="I1350" s="31"/>
      <c r="J1350" s="31"/>
      <c r="K1350" s="31"/>
      <c r="L1350" s="31"/>
      <c r="M1350" s="31"/>
      <c r="N1350" s="31"/>
      <c r="O1350" s="31"/>
      <c r="P1350" s="31"/>
    </row>
    <row r="1351" spans="1:16" ht="15" x14ac:dyDescent="0.25">
      <c r="A1351" s="31"/>
      <c r="B1351" s="31"/>
      <c r="C1351" s="31"/>
      <c r="D1351" s="31"/>
      <c r="E1351" s="31"/>
      <c r="F1351" s="31"/>
      <c r="G1351" s="31"/>
      <c r="H1351" s="31"/>
      <c r="I1351" s="31"/>
      <c r="J1351" s="31"/>
      <c r="K1351" s="31"/>
      <c r="L1351" s="31"/>
      <c r="M1351" s="31"/>
      <c r="N1351" s="31"/>
      <c r="O1351" s="31"/>
      <c r="P1351" s="31"/>
    </row>
    <row r="1352" spans="1:16" ht="15" x14ac:dyDescent="0.25">
      <c r="A1352" s="31"/>
      <c r="B1352" s="31"/>
      <c r="C1352" s="31"/>
      <c r="D1352" s="31"/>
      <c r="E1352" s="31"/>
      <c r="F1352" s="31"/>
      <c r="G1352" s="31"/>
      <c r="H1352" s="31"/>
      <c r="I1352" s="31"/>
      <c r="J1352" s="31"/>
      <c r="K1352" s="31"/>
      <c r="L1352" s="31"/>
      <c r="M1352" s="31"/>
      <c r="N1352" s="31"/>
      <c r="O1352" s="31"/>
      <c r="P1352" s="31"/>
    </row>
    <row r="1353" spans="1:16" ht="15" x14ac:dyDescent="0.25">
      <c r="A1353" s="31"/>
      <c r="B1353" s="31"/>
      <c r="C1353" s="31"/>
      <c r="D1353" s="31"/>
      <c r="E1353" s="31"/>
      <c r="F1353" s="31"/>
      <c r="G1353" s="31"/>
      <c r="H1353" s="31"/>
      <c r="I1353" s="31"/>
      <c r="J1353" s="31"/>
      <c r="K1353" s="31"/>
      <c r="L1353" s="31"/>
      <c r="M1353" s="31"/>
      <c r="N1353" s="31"/>
      <c r="O1353" s="31"/>
      <c r="P1353" s="31"/>
    </row>
    <row r="1354" spans="1:16" ht="15" x14ac:dyDescent="0.25">
      <c r="A1354" s="31"/>
      <c r="B1354" s="31"/>
      <c r="C1354" s="31"/>
      <c r="D1354" s="31"/>
      <c r="E1354" s="31"/>
      <c r="F1354" s="31"/>
      <c r="G1354" s="31"/>
      <c r="H1354" s="31"/>
      <c r="I1354" s="31"/>
      <c r="J1354" s="31"/>
      <c r="K1354" s="31"/>
      <c r="L1354" s="31"/>
      <c r="M1354" s="31"/>
      <c r="N1354" s="31"/>
      <c r="O1354" s="31"/>
      <c r="P1354" s="31"/>
    </row>
    <row r="1355" spans="1:16" ht="15" x14ac:dyDescent="0.25">
      <c r="A1355" s="31"/>
      <c r="B1355" s="31"/>
      <c r="C1355" s="31"/>
      <c r="D1355" s="31"/>
      <c r="E1355" s="31"/>
      <c r="F1355" s="31"/>
      <c r="G1355" s="31"/>
      <c r="H1355" s="31"/>
      <c r="I1355" s="31"/>
      <c r="J1355" s="31"/>
      <c r="K1355" s="31"/>
      <c r="L1355" s="31"/>
      <c r="M1355" s="31"/>
      <c r="N1355" s="31"/>
      <c r="O1355" s="31"/>
      <c r="P1355" s="31"/>
    </row>
    <row r="1356" spans="1:16" ht="15" x14ac:dyDescent="0.25">
      <c r="A1356" s="31"/>
      <c r="B1356" s="31"/>
      <c r="C1356" s="31"/>
      <c r="D1356" s="31"/>
      <c r="E1356" s="31"/>
      <c r="F1356" s="31"/>
      <c r="G1356" s="31"/>
      <c r="H1356" s="31"/>
      <c r="I1356" s="31"/>
      <c r="J1356" s="31"/>
      <c r="K1356" s="31"/>
      <c r="L1356" s="31"/>
      <c r="M1356" s="31"/>
      <c r="N1356" s="31"/>
      <c r="O1356" s="31"/>
      <c r="P1356" s="31"/>
    </row>
    <row r="1357" spans="1:16" ht="15" x14ac:dyDescent="0.25">
      <c r="A1357" s="31"/>
      <c r="B1357" s="31"/>
      <c r="C1357" s="31"/>
      <c r="D1357" s="31"/>
      <c r="E1357" s="31"/>
      <c r="F1357" s="31"/>
      <c r="G1357" s="31"/>
      <c r="H1357" s="31"/>
      <c r="I1357" s="31"/>
      <c r="J1357" s="31"/>
      <c r="K1357" s="31"/>
      <c r="L1357" s="31"/>
      <c r="M1357" s="31"/>
      <c r="N1357" s="31"/>
      <c r="O1357" s="31"/>
      <c r="P1357" s="31"/>
    </row>
    <row r="1358" spans="1:16" ht="15" x14ac:dyDescent="0.25">
      <c r="A1358" s="31"/>
      <c r="B1358" s="31"/>
      <c r="C1358" s="31"/>
      <c r="D1358" s="31"/>
      <c r="E1358" s="31"/>
      <c r="F1358" s="31"/>
      <c r="G1358" s="31"/>
      <c r="H1358" s="31"/>
      <c r="I1358" s="31"/>
      <c r="J1358" s="31"/>
      <c r="K1358" s="31"/>
      <c r="L1358" s="31"/>
      <c r="M1358" s="31"/>
      <c r="N1358" s="31"/>
      <c r="O1358" s="31"/>
      <c r="P1358" s="31"/>
    </row>
    <row r="1359" spans="1:16" ht="15" x14ac:dyDescent="0.25">
      <c r="A1359" s="31"/>
      <c r="B1359" s="31"/>
      <c r="C1359" s="31"/>
      <c r="D1359" s="31"/>
      <c r="E1359" s="31"/>
      <c r="F1359" s="31"/>
      <c r="G1359" s="31"/>
      <c r="H1359" s="31"/>
      <c r="I1359" s="31"/>
      <c r="J1359" s="31"/>
      <c r="K1359" s="31"/>
      <c r="L1359" s="31"/>
      <c r="M1359" s="31"/>
      <c r="N1359" s="31"/>
      <c r="O1359" s="31"/>
      <c r="P1359" s="31"/>
    </row>
    <row r="1360" spans="1:16" ht="15" x14ac:dyDescent="0.25">
      <c r="A1360" s="31"/>
      <c r="B1360" s="31"/>
      <c r="C1360" s="31"/>
      <c r="D1360" s="31"/>
      <c r="E1360" s="31"/>
      <c r="F1360" s="31"/>
      <c r="G1360" s="31"/>
      <c r="H1360" s="31"/>
      <c r="I1360" s="31"/>
      <c r="J1360" s="31"/>
      <c r="K1360" s="31"/>
      <c r="L1360" s="31"/>
      <c r="M1360" s="31"/>
      <c r="N1360" s="31"/>
      <c r="O1360" s="31"/>
      <c r="P1360" s="31"/>
    </row>
    <row r="1361" spans="1:16" ht="15" x14ac:dyDescent="0.25">
      <c r="A1361" s="31"/>
      <c r="B1361" s="31"/>
      <c r="C1361" s="31"/>
      <c r="D1361" s="31"/>
      <c r="E1361" s="31"/>
      <c r="F1361" s="31"/>
      <c r="G1361" s="31"/>
      <c r="H1361" s="31"/>
      <c r="I1361" s="31"/>
      <c r="J1361" s="31"/>
      <c r="K1361" s="31"/>
      <c r="L1361" s="31"/>
      <c r="M1361" s="31"/>
      <c r="N1361" s="31"/>
      <c r="O1361" s="31"/>
      <c r="P1361" s="31"/>
    </row>
    <row r="1362" spans="1:16" ht="15" x14ac:dyDescent="0.25">
      <c r="A1362" s="31"/>
      <c r="B1362" s="31"/>
      <c r="C1362" s="31"/>
      <c r="D1362" s="31"/>
      <c r="E1362" s="31"/>
      <c r="F1362" s="31"/>
      <c r="G1362" s="31"/>
      <c r="H1362" s="31"/>
      <c r="I1362" s="31"/>
      <c r="J1362" s="31"/>
      <c r="K1362" s="31"/>
      <c r="L1362" s="31"/>
      <c r="M1362" s="31"/>
      <c r="N1362" s="31"/>
      <c r="O1362" s="31"/>
      <c r="P1362" s="31"/>
    </row>
    <row r="1363" spans="1:16" ht="15" x14ac:dyDescent="0.25">
      <c r="A1363" s="31"/>
      <c r="B1363" s="31"/>
      <c r="C1363" s="31"/>
      <c r="D1363" s="31"/>
      <c r="E1363" s="31"/>
      <c r="F1363" s="31"/>
      <c r="G1363" s="31"/>
      <c r="H1363" s="31"/>
      <c r="I1363" s="31"/>
      <c r="J1363" s="31"/>
      <c r="K1363" s="31"/>
      <c r="L1363" s="31"/>
      <c r="M1363" s="31"/>
      <c r="N1363" s="31"/>
      <c r="O1363" s="31"/>
      <c r="P1363" s="31"/>
    </row>
    <row r="1364" spans="1:16" ht="15" x14ac:dyDescent="0.25">
      <c r="A1364" s="31"/>
      <c r="B1364" s="31"/>
      <c r="C1364" s="31"/>
      <c r="D1364" s="31"/>
      <c r="E1364" s="31"/>
      <c r="F1364" s="31"/>
      <c r="G1364" s="31"/>
      <c r="H1364" s="31"/>
      <c r="I1364" s="31"/>
      <c r="J1364" s="31"/>
      <c r="K1364" s="31"/>
      <c r="L1364" s="31"/>
      <c r="M1364" s="31"/>
      <c r="N1364" s="31"/>
      <c r="O1364" s="31"/>
      <c r="P1364" s="31"/>
    </row>
    <row r="1365" spans="1:16" ht="15" x14ac:dyDescent="0.25">
      <c r="A1365" s="31"/>
      <c r="B1365" s="31"/>
      <c r="C1365" s="31"/>
      <c r="D1365" s="31"/>
      <c r="E1365" s="31"/>
      <c r="F1365" s="31"/>
      <c r="G1365" s="31"/>
      <c r="H1365" s="31"/>
      <c r="I1365" s="31"/>
      <c r="J1365" s="31"/>
      <c r="K1365" s="31"/>
      <c r="L1365" s="31"/>
      <c r="M1365" s="31"/>
      <c r="N1365" s="31"/>
      <c r="O1365" s="31"/>
      <c r="P1365" s="31"/>
    </row>
    <row r="1366" spans="1:16" ht="15" x14ac:dyDescent="0.25">
      <c r="A1366" s="31"/>
      <c r="B1366" s="31"/>
      <c r="C1366" s="31"/>
      <c r="D1366" s="31"/>
      <c r="E1366" s="31"/>
      <c r="F1366" s="31"/>
      <c r="G1366" s="31"/>
      <c r="H1366" s="31"/>
      <c r="I1366" s="31"/>
      <c r="J1366" s="31"/>
      <c r="K1366" s="31"/>
      <c r="L1366" s="31"/>
      <c r="M1366" s="31"/>
      <c r="N1366" s="31"/>
      <c r="O1366" s="31"/>
      <c r="P1366" s="31"/>
    </row>
    <row r="1367" spans="1:16" ht="15.75" thickBot="1" x14ac:dyDescent="0.3">
      <c r="A1367" s="31"/>
      <c r="B1367" s="31"/>
      <c r="C1367" s="31"/>
      <c r="D1367" s="31"/>
      <c r="E1367" s="31"/>
      <c r="F1367" s="31"/>
      <c r="G1367" s="31"/>
      <c r="H1367" s="31"/>
      <c r="I1367" s="31"/>
      <c r="J1367" s="31"/>
      <c r="K1367" s="31"/>
      <c r="L1367" s="31"/>
      <c r="M1367" s="31"/>
      <c r="N1367" s="31"/>
      <c r="O1367" s="31"/>
      <c r="P1367" s="31"/>
    </row>
    <row r="1368" spans="1:16" ht="16.5" thickTop="1" thickBot="1" x14ac:dyDescent="0.3">
      <c r="A1368" s="31"/>
      <c r="B1368" s="31"/>
      <c r="C1368" s="31"/>
      <c r="D1368" s="31"/>
      <c r="E1368" s="31"/>
      <c r="F1368" s="31"/>
      <c r="G1368" s="31"/>
      <c r="H1368" s="31"/>
      <c r="I1368" s="31"/>
      <c r="J1368" s="31"/>
      <c r="K1368" s="31"/>
      <c r="L1368" s="31"/>
      <c r="M1368" s="31"/>
      <c r="N1368" s="31"/>
      <c r="O1368" s="31"/>
      <c r="P1368" s="31"/>
    </row>
    <row r="1369" spans="1:16" ht="15" x14ac:dyDescent="0.25">
      <c r="A1369" s="31"/>
      <c r="B1369" s="31"/>
      <c r="C1369" s="31"/>
      <c r="D1369" s="31"/>
      <c r="E1369" s="31"/>
      <c r="F1369" s="31"/>
      <c r="G1369" s="31"/>
      <c r="H1369" s="31"/>
      <c r="I1369" s="31"/>
      <c r="J1369" s="31"/>
      <c r="K1369" s="31"/>
      <c r="L1369" s="31"/>
      <c r="M1369" s="31"/>
      <c r="N1369" s="31"/>
      <c r="O1369" s="31"/>
      <c r="P1369" s="31"/>
    </row>
    <row r="1370" spans="1:16" ht="15" x14ac:dyDescent="0.25">
      <c r="A1370" s="31"/>
      <c r="B1370" s="31"/>
      <c r="C1370" s="31"/>
      <c r="D1370" s="31"/>
      <c r="E1370" s="31"/>
      <c r="F1370" s="31"/>
      <c r="G1370" s="31"/>
      <c r="H1370" s="31"/>
      <c r="I1370" s="31"/>
      <c r="J1370" s="31"/>
      <c r="K1370" s="31"/>
      <c r="L1370" s="31"/>
      <c r="M1370" s="31"/>
      <c r="N1370" s="31"/>
      <c r="O1370" s="31"/>
      <c r="P1370" s="31"/>
    </row>
    <row r="1371" spans="1:16" ht="15.75" thickBot="1" x14ac:dyDescent="0.3">
      <c r="A1371" s="31"/>
      <c r="B1371" s="31"/>
      <c r="C1371" s="31"/>
      <c r="D1371" s="31"/>
      <c r="E1371" s="31"/>
      <c r="F1371" s="31"/>
      <c r="G1371" s="31"/>
      <c r="H1371" s="31"/>
      <c r="I1371" s="31"/>
      <c r="J1371" s="31"/>
      <c r="K1371" s="31"/>
      <c r="L1371" s="31"/>
      <c r="M1371" s="31"/>
      <c r="N1371" s="31"/>
      <c r="O1371" s="31"/>
      <c r="P1371" s="31"/>
    </row>
    <row r="1372" spans="1:16" ht="15.75" thickBot="1" x14ac:dyDescent="0.3">
      <c r="A1372" s="31"/>
      <c r="B1372" s="31"/>
      <c r="C1372" s="31"/>
      <c r="D1372" s="31"/>
      <c r="E1372" s="31"/>
      <c r="F1372" s="31"/>
      <c r="G1372" s="31"/>
      <c r="H1372" s="31"/>
      <c r="I1372" s="31"/>
      <c r="J1372" s="31"/>
      <c r="K1372" s="31"/>
      <c r="L1372" s="31"/>
      <c r="M1372" s="31"/>
      <c r="N1372" s="31"/>
      <c r="O1372" s="31"/>
      <c r="P1372" s="31"/>
    </row>
    <row r="1373" spans="1:16" ht="15" x14ac:dyDescent="0.25">
      <c r="A1373" s="31"/>
      <c r="B1373" s="31"/>
      <c r="C1373" s="31"/>
      <c r="D1373" s="31"/>
      <c r="E1373" s="31"/>
      <c r="F1373" s="31"/>
      <c r="G1373" s="31"/>
      <c r="H1373" s="31"/>
      <c r="I1373" s="31"/>
      <c r="J1373" s="31"/>
      <c r="K1373" s="31"/>
      <c r="L1373" s="31"/>
      <c r="M1373" s="31"/>
      <c r="N1373" s="31"/>
      <c r="O1373" s="31"/>
      <c r="P1373" s="31"/>
    </row>
    <row r="1374" spans="1:16" ht="15" x14ac:dyDescent="0.25">
      <c r="A1374" s="31"/>
      <c r="B1374" s="31"/>
      <c r="C1374" s="31"/>
      <c r="D1374" s="31"/>
      <c r="E1374" s="31"/>
      <c r="F1374" s="31"/>
      <c r="G1374" s="31"/>
      <c r="H1374" s="31"/>
      <c r="I1374" s="31"/>
      <c r="J1374" s="31"/>
      <c r="K1374" s="31"/>
      <c r="L1374" s="31"/>
      <c r="M1374" s="31"/>
      <c r="N1374" s="31"/>
      <c r="O1374" s="31"/>
      <c r="P1374" s="31"/>
    </row>
    <row r="1375" spans="1:16" ht="15" x14ac:dyDescent="0.25">
      <c r="A1375" s="31"/>
      <c r="B1375" s="31"/>
      <c r="C1375" s="31"/>
      <c r="D1375" s="31"/>
      <c r="E1375" s="31"/>
      <c r="F1375" s="31"/>
      <c r="G1375" s="31"/>
      <c r="H1375" s="31"/>
      <c r="I1375" s="31"/>
      <c r="J1375" s="31"/>
      <c r="K1375" s="31"/>
      <c r="L1375" s="31"/>
      <c r="M1375" s="31"/>
      <c r="N1375" s="31"/>
      <c r="O1375" s="31"/>
      <c r="P1375" s="31"/>
    </row>
    <row r="1376" spans="1:16" ht="15" x14ac:dyDescent="0.25">
      <c r="A1376" s="31"/>
      <c r="B1376" s="31"/>
      <c r="C1376" s="31"/>
      <c r="D1376" s="31"/>
      <c r="E1376" s="31"/>
      <c r="F1376" s="31"/>
      <c r="G1376" s="31"/>
      <c r="H1376" s="31"/>
      <c r="I1376" s="31"/>
      <c r="J1376" s="31"/>
      <c r="K1376" s="31"/>
      <c r="L1376" s="31"/>
      <c r="M1376" s="31"/>
      <c r="N1376" s="31"/>
      <c r="O1376" s="31"/>
      <c r="P1376" s="31"/>
    </row>
    <row r="1377" spans="1:16" ht="15.75" thickBot="1" x14ac:dyDescent="0.3">
      <c r="A1377" s="31"/>
      <c r="B1377" s="31"/>
      <c r="C1377" s="31"/>
      <c r="D1377" s="31"/>
      <c r="E1377" s="31"/>
      <c r="F1377" s="31"/>
      <c r="G1377" s="31"/>
      <c r="H1377" s="31"/>
      <c r="I1377" s="31"/>
      <c r="J1377" s="31"/>
      <c r="K1377" s="31"/>
      <c r="L1377" s="31"/>
      <c r="M1377" s="31"/>
      <c r="N1377" s="31"/>
      <c r="O1377" s="31"/>
      <c r="P1377" s="31"/>
    </row>
    <row r="1378" spans="1:16" ht="15.75" thickBot="1" x14ac:dyDescent="0.3">
      <c r="A1378" s="31"/>
      <c r="B1378" s="31"/>
      <c r="C1378" s="31"/>
      <c r="D1378" s="31"/>
      <c r="E1378" s="31"/>
      <c r="F1378" s="31"/>
      <c r="G1378" s="31"/>
      <c r="H1378" s="31"/>
      <c r="I1378" s="31"/>
      <c r="J1378" s="31"/>
      <c r="K1378" s="31"/>
      <c r="L1378" s="31"/>
      <c r="M1378" s="31"/>
      <c r="N1378" s="31"/>
      <c r="O1378" s="31"/>
      <c r="P1378" s="31"/>
    </row>
    <row r="1379" spans="1:16" ht="15" x14ac:dyDescent="0.25">
      <c r="A1379" s="31"/>
      <c r="B1379" s="31"/>
      <c r="C1379" s="31"/>
      <c r="D1379" s="31"/>
      <c r="E1379" s="31"/>
      <c r="F1379" s="31"/>
      <c r="G1379" s="31"/>
      <c r="H1379" s="31"/>
      <c r="I1379" s="31"/>
      <c r="J1379" s="31"/>
      <c r="K1379" s="31"/>
      <c r="L1379" s="31"/>
      <c r="M1379" s="31"/>
      <c r="N1379" s="31"/>
      <c r="O1379" s="31"/>
      <c r="P1379" s="31"/>
    </row>
    <row r="1380" spans="1:16" ht="15" x14ac:dyDescent="0.25">
      <c r="A1380" s="31"/>
      <c r="B1380" s="31"/>
      <c r="C1380" s="31"/>
      <c r="D1380" s="31"/>
      <c r="E1380" s="31"/>
      <c r="F1380" s="31"/>
      <c r="G1380" s="31"/>
      <c r="H1380" s="31"/>
      <c r="I1380" s="31"/>
      <c r="J1380" s="31"/>
      <c r="K1380" s="31"/>
      <c r="L1380" s="31"/>
      <c r="M1380" s="31"/>
      <c r="N1380" s="31"/>
      <c r="O1380" s="31"/>
      <c r="P1380" s="31"/>
    </row>
    <row r="1381" spans="1:16" ht="15" x14ac:dyDescent="0.25">
      <c r="A1381" s="31"/>
      <c r="B1381" s="31"/>
      <c r="C1381" s="31"/>
      <c r="D1381" s="31"/>
      <c r="E1381" s="31"/>
      <c r="F1381" s="31"/>
      <c r="G1381" s="31"/>
      <c r="H1381" s="31"/>
      <c r="I1381" s="31"/>
      <c r="J1381" s="31"/>
      <c r="K1381" s="31"/>
      <c r="L1381" s="31"/>
      <c r="M1381" s="31"/>
      <c r="N1381" s="31"/>
      <c r="O1381" s="31"/>
      <c r="P1381" s="31"/>
    </row>
    <row r="1382" spans="1:16" ht="15" x14ac:dyDescent="0.25">
      <c r="A1382" s="31"/>
      <c r="B1382" s="31"/>
      <c r="C1382" s="31"/>
      <c r="D1382" s="31"/>
      <c r="E1382" s="31"/>
      <c r="F1382" s="31"/>
      <c r="G1382" s="31"/>
      <c r="H1382" s="31"/>
      <c r="I1382" s="31"/>
      <c r="J1382" s="31"/>
      <c r="K1382" s="31"/>
      <c r="L1382" s="31"/>
      <c r="M1382" s="31"/>
      <c r="N1382" s="31"/>
      <c r="O1382" s="31"/>
      <c r="P1382" s="31"/>
    </row>
    <row r="1383" spans="1:16" ht="15" x14ac:dyDescent="0.25">
      <c r="A1383" s="31"/>
      <c r="B1383" s="31"/>
      <c r="C1383" s="31"/>
      <c r="D1383" s="31"/>
      <c r="E1383" s="31"/>
      <c r="F1383" s="31"/>
      <c r="G1383" s="31"/>
      <c r="H1383" s="31"/>
      <c r="I1383" s="31"/>
      <c r="J1383" s="31"/>
      <c r="K1383" s="31"/>
      <c r="L1383" s="31"/>
      <c r="M1383" s="31"/>
      <c r="N1383" s="31"/>
      <c r="O1383" s="31"/>
      <c r="P1383" s="31"/>
    </row>
    <row r="1384" spans="1:16" ht="15" x14ac:dyDescent="0.25">
      <c r="A1384" s="31"/>
      <c r="B1384" s="31"/>
      <c r="C1384" s="31"/>
      <c r="D1384" s="31"/>
      <c r="E1384" s="31"/>
      <c r="F1384" s="31"/>
      <c r="G1384" s="31"/>
      <c r="H1384" s="31"/>
      <c r="I1384" s="31"/>
      <c r="J1384" s="31"/>
      <c r="K1384" s="31"/>
      <c r="L1384" s="31"/>
      <c r="M1384" s="31"/>
      <c r="N1384" s="31"/>
      <c r="O1384" s="31"/>
      <c r="P1384" s="31"/>
    </row>
    <row r="1385" spans="1:16" ht="15" x14ac:dyDescent="0.25">
      <c r="A1385" s="31"/>
      <c r="B1385" s="31"/>
      <c r="C1385" s="31"/>
      <c r="D1385" s="31"/>
      <c r="E1385" s="31"/>
      <c r="F1385" s="31"/>
      <c r="G1385" s="31"/>
      <c r="H1385" s="31"/>
      <c r="I1385" s="31"/>
      <c r="J1385" s="31"/>
      <c r="K1385" s="31"/>
      <c r="L1385" s="31"/>
      <c r="M1385" s="31"/>
      <c r="N1385" s="31"/>
      <c r="O1385" s="31"/>
      <c r="P1385" s="31"/>
    </row>
    <row r="1386" spans="1:16" ht="15" x14ac:dyDescent="0.25">
      <c r="A1386" s="31"/>
      <c r="B1386" s="31"/>
      <c r="C1386" s="31"/>
      <c r="D1386" s="31"/>
      <c r="E1386" s="31"/>
      <c r="F1386" s="31"/>
      <c r="G1386" s="31"/>
      <c r="H1386" s="31"/>
      <c r="I1386" s="31"/>
      <c r="J1386" s="31"/>
      <c r="K1386" s="31"/>
      <c r="L1386" s="31"/>
      <c r="M1386" s="31"/>
      <c r="N1386" s="31"/>
      <c r="O1386" s="31"/>
      <c r="P1386" s="31"/>
    </row>
    <row r="1387" spans="1:16" ht="15" x14ac:dyDescent="0.25">
      <c r="A1387" s="31"/>
      <c r="B1387" s="31"/>
      <c r="C1387" s="31"/>
      <c r="D1387" s="31"/>
      <c r="E1387" s="31"/>
      <c r="F1387" s="31"/>
      <c r="G1387" s="31"/>
      <c r="H1387" s="31"/>
      <c r="I1387" s="31"/>
      <c r="J1387" s="31"/>
      <c r="K1387" s="31"/>
      <c r="L1387" s="31"/>
      <c r="M1387" s="31"/>
      <c r="N1387" s="31"/>
      <c r="O1387" s="31"/>
      <c r="P1387" s="31"/>
    </row>
    <row r="1388" spans="1:16" ht="15" x14ac:dyDescent="0.25">
      <c r="A1388" s="31"/>
      <c r="B1388" s="31"/>
      <c r="C1388" s="31"/>
      <c r="D1388" s="31"/>
      <c r="E1388" s="31"/>
      <c r="F1388" s="31"/>
      <c r="G1388" s="31"/>
      <c r="H1388" s="31"/>
      <c r="I1388" s="31"/>
      <c r="J1388" s="31"/>
      <c r="K1388" s="31"/>
      <c r="L1388" s="31"/>
      <c r="M1388" s="31"/>
      <c r="N1388" s="31"/>
      <c r="O1388" s="31"/>
      <c r="P1388" s="31"/>
    </row>
    <row r="1389" spans="1:16" ht="15" x14ac:dyDescent="0.25">
      <c r="A1389" s="31"/>
      <c r="B1389" s="31"/>
      <c r="C1389" s="31"/>
      <c r="D1389" s="31"/>
      <c r="E1389" s="31"/>
      <c r="F1389" s="31"/>
      <c r="G1389" s="31"/>
      <c r="H1389" s="31"/>
      <c r="I1389" s="31"/>
      <c r="J1389" s="31"/>
      <c r="K1389" s="31"/>
      <c r="L1389" s="31"/>
      <c r="M1389" s="31"/>
      <c r="N1389" s="31"/>
      <c r="O1389" s="31"/>
      <c r="P1389" s="31"/>
    </row>
    <row r="1390" spans="1:16" ht="15" x14ac:dyDescent="0.25">
      <c r="A1390" s="31"/>
      <c r="B1390" s="31"/>
      <c r="C1390" s="31"/>
      <c r="D1390" s="31"/>
      <c r="E1390" s="31"/>
      <c r="F1390" s="31"/>
      <c r="G1390" s="31"/>
      <c r="H1390" s="31"/>
      <c r="I1390" s="31"/>
      <c r="J1390" s="31"/>
      <c r="K1390" s="31"/>
      <c r="L1390" s="31"/>
      <c r="M1390" s="31"/>
      <c r="N1390" s="31"/>
      <c r="O1390" s="31"/>
      <c r="P1390" s="31"/>
    </row>
    <row r="1391" spans="1:16" ht="15" x14ac:dyDescent="0.25">
      <c r="A1391" s="31"/>
      <c r="B1391" s="31"/>
      <c r="C1391" s="31"/>
      <c r="D1391" s="31"/>
      <c r="E1391" s="31"/>
      <c r="F1391" s="31"/>
      <c r="G1391" s="31"/>
      <c r="H1391" s="31"/>
      <c r="I1391" s="31"/>
      <c r="J1391" s="31"/>
      <c r="K1391" s="31"/>
      <c r="L1391" s="31"/>
      <c r="M1391" s="31"/>
      <c r="N1391" s="31"/>
      <c r="O1391" s="31"/>
      <c r="P1391" s="31"/>
    </row>
    <row r="1392" spans="1:16" ht="15" x14ac:dyDescent="0.25">
      <c r="A1392" s="31"/>
      <c r="B1392" s="31"/>
      <c r="C1392" s="31"/>
      <c r="D1392" s="31"/>
      <c r="E1392" s="31"/>
      <c r="F1392" s="31"/>
      <c r="G1392" s="31"/>
      <c r="H1392" s="31"/>
      <c r="I1392" s="31"/>
      <c r="J1392" s="31"/>
      <c r="K1392" s="31"/>
      <c r="L1392" s="31"/>
      <c r="M1392" s="31"/>
      <c r="N1392" s="31"/>
      <c r="O1392" s="31"/>
      <c r="P1392" s="31"/>
    </row>
    <row r="1393" spans="1:16" ht="15" x14ac:dyDescent="0.25">
      <c r="A1393" s="31"/>
      <c r="B1393" s="31"/>
      <c r="C1393" s="31"/>
      <c r="D1393" s="31"/>
      <c r="E1393" s="31"/>
      <c r="F1393" s="31"/>
      <c r="G1393" s="31"/>
      <c r="H1393" s="31"/>
      <c r="I1393" s="31"/>
      <c r="J1393" s="31"/>
      <c r="K1393" s="31"/>
      <c r="L1393" s="31"/>
      <c r="M1393" s="31"/>
      <c r="N1393" s="31"/>
      <c r="O1393" s="31"/>
      <c r="P1393" s="31"/>
    </row>
    <row r="1394" spans="1:16" ht="15" x14ac:dyDescent="0.25">
      <c r="A1394" s="31"/>
      <c r="B1394" s="31"/>
      <c r="C1394" s="31"/>
      <c r="D1394" s="31"/>
      <c r="E1394" s="31"/>
      <c r="F1394" s="31"/>
      <c r="G1394" s="31"/>
      <c r="H1394" s="31"/>
      <c r="I1394" s="31"/>
      <c r="J1394" s="31"/>
      <c r="K1394" s="31"/>
      <c r="L1394" s="31"/>
      <c r="M1394" s="31"/>
      <c r="N1394" s="31"/>
      <c r="O1394" s="31"/>
      <c r="P1394" s="31"/>
    </row>
    <row r="1395" spans="1:16" ht="15" x14ac:dyDescent="0.25">
      <c r="A1395" s="31"/>
      <c r="B1395" s="31"/>
      <c r="C1395" s="31"/>
      <c r="D1395" s="31"/>
      <c r="E1395" s="31"/>
      <c r="F1395" s="31"/>
      <c r="G1395" s="31"/>
      <c r="H1395" s="31"/>
      <c r="I1395" s="31"/>
      <c r="J1395" s="31"/>
      <c r="K1395" s="31"/>
      <c r="L1395" s="31"/>
      <c r="M1395" s="31"/>
      <c r="N1395" s="31"/>
      <c r="O1395" s="31"/>
      <c r="P1395" s="31"/>
    </row>
    <row r="1396" spans="1:16" ht="15" x14ac:dyDescent="0.25">
      <c r="A1396" s="31"/>
      <c r="B1396" s="31"/>
      <c r="C1396" s="31"/>
      <c r="D1396" s="31"/>
      <c r="E1396" s="31"/>
      <c r="F1396" s="31"/>
      <c r="G1396" s="31"/>
      <c r="H1396" s="31"/>
      <c r="I1396" s="31"/>
      <c r="J1396" s="31"/>
      <c r="K1396" s="31"/>
      <c r="L1396" s="31"/>
      <c r="M1396" s="31"/>
      <c r="N1396" s="31"/>
      <c r="O1396" s="31"/>
      <c r="P1396" s="31"/>
    </row>
    <row r="1397" spans="1:16" ht="15" x14ac:dyDescent="0.25">
      <c r="A1397" s="31"/>
      <c r="B1397" s="31"/>
      <c r="C1397" s="31"/>
      <c r="D1397" s="31"/>
      <c r="E1397" s="31"/>
      <c r="F1397" s="31"/>
      <c r="G1397" s="31"/>
      <c r="H1397" s="31"/>
      <c r="I1397" s="31"/>
      <c r="J1397" s="31"/>
      <c r="K1397" s="31"/>
      <c r="L1397" s="31"/>
      <c r="M1397" s="31"/>
      <c r="N1397" s="31"/>
      <c r="O1397" s="31"/>
      <c r="P1397" s="31"/>
    </row>
    <row r="1398" spans="1:16" ht="15.75" thickBot="1" x14ac:dyDescent="0.3">
      <c r="A1398" s="31"/>
      <c r="B1398" s="31"/>
      <c r="C1398" s="31"/>
      <c r="D1398" s="31"/>
      <c r="E1398" s="31"/>
      <c r="F1398" s="31"/>
      <c r="G1398" s="31"/>
      <c r="H1398" s="31"/>
      <c r="I1398" s="31"/>
      <c r="J1398" s="31"/>
      <c r="K1398" s="31"/>
      <c r="L1398" s="31"/>
      <c r="M1398" s="31"/>
      <c r="N1398" s="31"/>
      <c r="O1398" s="31"/>
      <c r="P1398" s="31"/>
    </row>
    <row r="1399" spans="1:16" ht="16.5" thickTop="1" thickBot="1" x14ac:dyDescent="0.3">
      <c r="A1399" s="31"/>
      <c r="B1399" s="31"/>
      <c r="C1399" s="31"/>
      <c r="D1399" s="31"/>
      <c r="E1399" s="31"/>
      <c r="F1399" s="31"/>
      <c r="G1399" s="31"/>
      <c r="H1399" s="31"/>
      <c r="I1399" s="31"/>
      <c r="J1399" s="31"/>
      <c r="K1399" s="31"/>
      <c r="L1399" s="31"/>
      <c r="M1399" s="31"/>
      <c r="N1399" s="31"/>
      <c r="O1399" s="31"/>
      <c r="P1399" s="31"/>
    </row>
    <row r="1400" spans="1:16" ht="15" x14ac:dyDescent="0.25">
      <c r="A1400" s="31"/>
      <c r="B1400" s="31"/>
      <c r="C1400" s="31"/>
      <c r="D1400" s="31"/>
      <c r="E1400" s="31"/>
      <c r="F1400" s="31"/>
      <c r="G1400" s="31"/>
      <c r="H1400" s="31"/>
      <c r="I1400" s="31"/>
      <c r="J1400" s="31"/>
      <c r="K1400" s="31"/>
      <c r="L1400" s="31"/>
      <c r="M1400" s="31"/>
      <c r="N1400" s="31"/>
      <c r="O1400" s="31"/>
      <c r="P1400" s="31"/>
    </row>
    <row r="1401" spans="1:16" ht="15" x14ac:dyDescent="0.25">
      <c r="A1401" s="31"/>
      <c r="B1401" s="31"/>
      <c r="C1401" s="31"/>
      <c r="D1401" s="31"/>
      <c r="E1401" s="31"/>
      <c r="F1401" s="31"/>
      <c r="G1401" s="31"/>
      <c r="H1401" s="31"/>
      <c r="I1401" s="31"/>
      <c r="J1401" s="31"/>
      <c r="K1401" s="31"/>
      <c r="L1401" s="31"/>
      <c r="M1401" s="31"/>
      <c r="N1401" s="31"/>
      <c r="O1401" s="31"/>
      <c r="P1401" s="31"/>
    </row>
    <row r="1402" spans="1:16" ht="15.75" thickBot="1" x14ac:dyDescent="0.3">
      <c r="A1402" s="31"/>
      <c r="B1402" s="31"/>
      <c r="C1402" s="31"/>
      <c r="D1402" s="31"/>
      <c r="E1402" s="31"/>
      <c r="F1402" s="31"/>
      <c r="G1402" s="31"/>
      <c r="H1402" s="31"/>
      <c r="I1402" s="31"/>
      <c r="J1402" s="31"/>
      <c r="K1402" s="31"/>
      <c r="L1402" s="31"/>
      <c r="M1402" s="31"/>
      <c r="N1402" s="31"/>
      <c r="O1402" s="31"/>
      <c r="P1402" s="31"/>
    </row>
    <row r="1403" spans="1:16" ht="15.75" thickBot="1" x14ac:dyDescent="0.3">
      <c r="A1403" s="31"/>
      <c r="B1403" s="31"/>
      <c r="C1403" s="31"/>
      <c r="D1403" s="31"/>
      <c r="E1403" s="31"/>
      <c r="F1403" s="31"/>
      <c r="G1403" s="31"/>
      <c r="H1403" s="31"/>
      <c r="I1403" s="31"/>
      <c r="J1403" s="31"/>
      <c r="K1403" s="31"/>
      <c r="L1403" s="31"/>
      <c r="M1403" s="31"/>
      <c r="N1403" s="31"/>
      <c r="O1403" s="31"/>
      <c r="P1403" s="31"/>
    </row>
    <row r="1404" spans="1:16" ht="15" x14ac:dyDescent="0.25">
      <c r="A1404" s="31"/>
      <c r="B1404" s="31"/>
      <c r="C1404" s="31"/>
      <c r="D1404" s="31"/>
      <c r="E1404" s="31"/>
      <c r="F1404" s="31"/>
      <c r="G1404" s="31"/>
      <c r="H1404" s="31"/>
      <c r="I1404" s="31"/>
      <c r="J1404" s="31"/>
      <c r="K1404" s="31"/>
      <c r="L1404" s="31"/>
      <c r="M1404" s="31"/>
      <c r="N1404" s="31"/>
      <c r="O1404" s="31"/>
      <c r="P1404" s="31"/>
    </row>
    <row r="1405" spans="1:16" ht="15" x14ac:dyDescent="0.25">
      <c r="A1405" s="31"/>
      <c r="B1405" s="31"/>
      <c r="C1405" s="31"/>
      <c r="D1405" s="31"/>
      <c r="E1405" s="31"/>
      <c r="F1405" s="31"/>
      <c r="G1405" s="31"/>
      <c r="H1405" s="31"/>
      <c r="I1405" s="31"/>
      <c r="J1405" s="31"/>
      <c r="K1405" s="31"/>
      <c r="L1405" s="31"/>
      <c r="M1405" s="31"/>
      <c r="N1405" s="31"/>
      <c r="O1405" s="31"/>
      <c r="P1405" s="31"/>
    </row>
    <row r="1406" spans="1:16" ht="15" x14ac:dyDescent="0.25">
      <c r="A1406" s="31"/>
      <c r="B1406" s="31"/>
      <c r="C1406" s="31"/>
      <c r="D1406" s="31"/>
      <c r="E1406" s="31"/>
      <c r="F1406" s="31"/>
      <c r="G1406" s="31"/>
      <c r="H1406" s="31"/>
      <c r="I1406" s="31"/>
      <c r="J1406" s="31"/>
      <c r="K1406" s="31"/>
      <c r="L1406" s="31"/>
      <c r="M1406" s="31"/>
      <c r="N1406" s="31"/>
      <c r="O1406" s="31"/>
      <c r="P1406" s="31"/>
    </row>
    <row r="1407" spans="1:16" ht="15" x14ac:dyDescent="0.25">
      <c r="A1407" s="31"/>
      <c r="B1407" s="31"/>
      <c r="C1407" s="31"/>
      <c r="D1407" s="31"/>
      <c r="E1407" s="31"/>
      <c r="F1407" s="31"/>
      <c r="G1407" s="31"/>
      <c r="H1407" s="31"/>
      <c r="I1407" s="31"/>
      <c r="J1407" s="31"/>
      <c r="K1407" s="31"/>
      <c r="L1407" s="31"/>
      <c r="M1407" s="31"/>
      <c r="N1407" s="31"/>
      <c r="O1407" s="31"/>
      <c r="P1407" s="31"/>
    </row>
    <row r="1408" spans="1:16" ht="15.75" thickBot="1" x14ac:dyDescent="0.3">
      <c r="A1408" s="31"/>
      <c r="B1408" s="31"/>
      <c r="C1408" s="31"/>
      <c r="D1408" s="31"/>
      <c r="E1408" s="31"/>
      <c r="F1408" s="31"/>
      <c r="G1408" s="31"/>
      <c r="H1408" s="31"/>
      <c r="I1408" s="31"/>
      <c r="J1408" s="31"/>
      <c r="K1408" s="31"/>
      <c r="L1408" s="31"/>
      <c r="M1408" s="31"/>
      <c r="N1408" s="31"/>
      <c r="O1408" s="31"/>
      <c r="P1408" s="31"/>
    </row>
    <row r="1409" spans="1:16" ht="15.75" thickBot="1" x14ac:dyDescent="0.3">
      <c r="A1409" s="31"/>
      <c r="B1409" s="31"/>
      <c r="C1409" s="31"/>
      <c r="D1409" s="31"/>
      <c r="E1409" s="31"/>
      <c r="F1409" s="31"/>
      <c r="G1409" s="31"/>
      <c r="H1409" s="31"/>
      <c r="I1409" s="31"/>
      <c r="J1409" s="31"/>
      <c r="K1409" s="31"/>
      <c r="L1409" s="31"/>
      <c r="M1409" s="31"/>
      <c r="N1409" s="31"/>
      <c r="O1409" s="31"/>
      <c r="P1409" s="31"/>
    </row>
    <row r="1410" spans="1:16" ht="15" x14ac:dyDescent="0.25">
      <c r="A1410" s="31"/>
      <c r="B1410" s="31"/>
      <c r="C1410" s="31"/>
      <c r="D1410" s="31"/>
      <c r="E1410" s="31"/>
      <c r="F1410" s="31"/>
      <c r="G1410" s="31"/>
      <c r="H1410" s="31"/>
      <c r="I1410" s="31"/>
      <c r="J1410" s="31"/>
      <c r="K1410" s="31"/>
      <c r="L1410" s="31"/>
      <c r="M1410" s="31"/>
      <c r="N1410" s="31"/>
      <c r="O1410" s="31"/>
      <c r="P1410" s="31"/>
    </row>
    <row r="1411" spans="1:16" ht="15" x14ac:dyDescent="0.25">
      <c r="A1411" s="31"/>
      <c r="B1411" s="31"/>
      <c r="C1411" s="31"/>
      <c r="D1411" s="31"/>
      <c r="E1411" s="31"/>
      <c r="F1411" s="31"/>
      <c r="G1411" s="31"/>
      <c r="H1411" s="31"/>
      <c r="I1411" s="31"/>
      <c r="J1411" s="31"/>
      <c r="K1411" s="31"/>
      <c r="L1411" s="31"/>
      <c r="M1411" s="31"/>
      <c r="N1411" s="31"/>
      <c r="O1411" s="31"/>
      <c r="P1411" s="31"/>
    </row>
    <row r="1412" spans="1:16" ht="15" x14ac:dyDescent="0.25">
      <c r="A1412" s="31"/>
      <c r="B1412" s="31"/>
      <c r="C1412" s="31"/>
      <c r="D1412" s="31"/>
      <c r="E1412" s="31"/>
      <c r="F1412" s="31"/>
      <c r="G1412" s="31"/>
      <c r="H1412" s="31"/>
      <c r="I1412" s="31"/>
      <c r="J1412" s="31"/>
      <c r="K1412" s="31"/>
      <c r="L1412" s="31"/>
      <c r="M1412" s="31"/>
      <c r="N1412" s="31"/>
      <c r="O1412" s="31"/>
      <c r="P1412" s="31"/>
    </row>
    <row r="1413" spans="1:16" ht="15" x14ac:dyDescent="0.25">
      <c r="A1413" s="31"/>
      <c r="B1413" s="31"/>
      <c r="C1413" s="31"/>
      <c r="D1413" s="31"/>
      <c r="E1413" s="31"/>
      <c r="F1413" s="31"/>
      <c r="G1413" s="31"/>
      <c r="H1413" s="31"/>
      <c r="I1413" s="31"/>
      <c r="J1413" s="31"/>
      <c r="K1413" s="31"/>
      <c r="L1413" s="31"/>
      <c r="M1413" s="31"/>
      <c r="N1413" s="31"/>
      <c r="O1413" s="31"/>
      <c r="P1413" s="31"/>
    </row>
    <row r="1414" spans="1:16" ht="15" x14ac:dyDescent="0.25">
      <c r="A1414" s="31"/>
      <c r="B1414" s="31"/>
      <c r="C1414" s="31"/>
      <c r="D1414" s="31"/>
      <c r="E1414" s="31"/>
      <c r="F1414" s="31"/>
      <c r="G1414" s="31"/>
      <c r="H1414" s="31"/>
      <c r="I1414" s="31"/>
      <c r="J1414" s="31"/>
      <c r="K1414" s="31"/>
      <c r="L1414" s="31"/>
      <c r="M1414" s="31"/>
      <c r="N1414" s="31"/>
      <c r="O1414" s="31"/>
      <c r="P1414" s="31"/>
    </row>
    <row r="1415" spans="1:16" ht="15" x14ac:dyDescent="0.25">
      <c r="A1415" s="31"/>
      <c r="B1415" s="31"/>
      <c r="C1415" s="31"/>
      <c r="D1415" s="31"/>
      <c r="E1415" s="31"/>
      <c r="F1415" s="31"/>
      <c r="G1415" s="31"/>
      <c r="H1415" s="31"/>
      <c r="I1415" s="31"/>
      <c r="J1415" s="31"/>
      <c r="K1415" s="31"/>
      <c r="L1415" s="31"/>
      <c r="M1415" s="31"/>
      <c r="N1415" s="31"/>
      <c r="O1415" s="31"/>
      <c r="P1415" s="31"/>
    </row>
    <row r="1416" spans="1:16" ht="15" x14ac:dyDescent="0.25">
      <c r="A1416" s="31"/>
      <c r="B1416" s="31"/>
      <c r="C1416" s="31"/>
      <c r="D1416" s="31"/>
      <c r="E1416" s="31"/>
      <c r="F1416" s="31"/>
      <c r="G1416" s="31"/>
      <c r="H1416" s="31"/>
      <c r="I1416" s="31"/>
      <c r="J1416" s="31"/>
      <c r="K1416" s="31"/>
      <c r="L1416" s="31"/>
      <c r="M1416" s="31"/>
      <c r="N1416" s="31"/>
      <c r="O1416" s="31"/>
      <c r="P1416" s="31"/>
    </row>
    <row r="1417" spans="1:16" ht="15" x14ac:dyDescent="0.25">
      <c r="A1417" s="31"/>
      <c r="B1417" s="31"/>
      <c r="C1417" s="31"/>
      <c r="D1417" s="31"/>
      <c r="E1417" s="31"/>
      <c r="F1417" s="31"/>
      <c r="G1417" s="31"/>
      <c r="H1417" s="31"/>
      <c r="I1417" s="31"/>
      <c r="J1417" s="31"/>
      <c r="K1417" s="31"/>
      <c r="L1417" s="31"/>
      <c r="M1417" s="31"/>
      <c r="N1417" s="31"/>
      <c r="O1417" s="31"/>
      <c r="P1417" s="31"/>
    </row>
    <row r="1418" spans="1:16" ht="15" x14ac:dyDescent="0.25">
      <c r="A1418" s="31"/>
      <c r="B1418" s="31"/>
      <c r="C1418" s="31"/>
      <c r="D1418" s="31"/>
      <c r="E1418" s="31"/>
      <c r="F1418" s="31"/>
      <c r="G1418" s="31"/>
      <c r="H1418" s="31"/>
      <c r="I1418" s="31"/>
      <c r="J1418" s="31"/>
      <c r="K1418" s="31"/>
      <c r="L1418" s="31"/>
      <c r="M1418" s="31"/>
      <c r="N1418" s="31"/>
      <c r="O1418" s="31"/>
      <c r="P1418" s="31"/>
    </row>
    <row r="1419" spans="1:16" ht="15" x14ac:dyDescent="0.25">
      <c r="A1419" s="31"/>
      <c r="B1419" s="31"/>
      <c r="C1419" s="31"/>
      <c r="D1419" s="31"/>
      <c r="E1419" s="31"/>
      <c r="F1419" s="31"/>
      <c r="G1419" s="31"/>
      <c r="H1419" s="31"/>
      <c r="I1419" s="31"/>
      <c r="J1419" s="31"/>
      <c r="K1419" s="31"/>
      <c r="L1419" s="31"/>
      <c r="M1419" s="31"/>
      <c r="N1419" s="31"/>
      <c r="O1419" s="31"/>
      <c r="P1419" s="31"/>
    </row>
    <row r="1420" spans="1:16" ht="15" x14ac:dyDescent="0.25">
      <c r="A1420" s="31"/>
      <c r="B1420" s="31"/>
      <c r="C1420" s="31"/>
      <c r="D1420" s="31"/>
      <c r="E1420" s="31"/>
      <c r="F1420" s="31"/>
      <c r="G1420" s="31"/>
      <c r="H1420" s="31"/>
      <c r="I1420" s="31"/>
      <c r="J1420" s="31"/>
      <c r="K1420" s="31"/>
      <c r="L1420" s="31"/>
      <c r="M1420" s="31"/>
      <c r="N1420" s="31"/>
      <c r="O1420" s="31"/>
      <c r="P1420" s="31"/>
    </row>
    <row r="1421" spans="1:16" ht="15" x14ac:dyDescent="0.25">
      <c r="A1421" s="31"/>
      <c r="B1421" s="31"/>
      <c r="C1421" s="31"/>
      <c r="D1421" s="31"/>
      <c r="E1421" s="31"/>
      <c r="F1421" s="31"/>
      <c r="G1421" s="31"/>
      <c r="H1421" s="31"/>
      <c r="I1421" s="31"/>
      <c r="J1421" s="31"/>
      <c r="K1421" s="31"/>
      <c r="L1421" s="31"/>
      <c r="M1421" s="31"/>
      <c r="N1421" s="31"/>
      <c r="O1421" s="31"/>
      <c r="P1421" s="31"/>
    </row>
    <row r="1422" spans="1:16" ht="15" x14ac:dyDescent="0.25">
      <c r="A1422" s="31"/>
      <c r="B1422" s="31"/>
      <c r="C1422" s="31"/>
      <c r="D1422" s="31"/>
      <c r="E1422" s="31"/>
      <c r="F1422" s="31"/>
      <c r="G1422" s="31"/>
      <c r="H1422" s="31"/>
      <c r="I1422" s="31"/>
      <c r="J1422" s="31"/>
      <c r="K1422" s="31"/>
      <c r="L1422" s="31"/>
      <c r="M1422" s="31"/>
      <c r="N1422" s="31"/>
      <c r="O1422" s="31"/>
      <c r="P1422" s="31"/>
    </row>
    <row r="1423" spans="1:16" ht="15" x14ac:dyDescent="0.25">
      <c r="A1423" s="31"/>
      <c r="B1423" s="31"/>
      <c r="C1423" s="31"/>
      <c r="D1423" s="31"/>
      <c r="E1423" s="31"/>
      <c r="F1423" s="31"/>
      <c r="G1423" s="31"/>
      <c r="H1423" s="31"/>
      <c r="I1423" s="31"/>
      <c r="J1423" s="31"/>
      <c r="K1423" s="31"/>
      <c r="L1423" s="31"/>
      <c r="M1423" s="31"/>
      <c r="N1423" s="31"/>
      <c r="O1423" s="31"/>
      <c r="P1423" s="31"/>
    </row>
    <row r="1424" spans="1:16" ht="15" x14ac:dyDescent="0.25">
      <c r="A1424" s="31"/>
      <c r="B1424" s="31"/>
      <c r="C1424" s="31"/>
      <c r="D1424" s="31"/>
      <c r="E1424" s="31"/>
      <c r="F1424" s="31"/>
      <c r="G1424" s="31"/>
      <c r="H1424" s="31"/>
      <c r="I1424" s="31"/>
      <c r="J1424" s="31"/>
      <c r="K1424" s="31"/>
      <c r="L1424" s="31"/>
      <c r="M1424" s="31"/>
      <c r="N1424" s="31"/>
      <c r="O1424" s="31"/>
      <c r="P1424" s="31"/>
    </row>
    <row r="1425" spans="1:16" ht="15" x14ac:dyDescent="0.25">
      <c r="A1425" s="31"/>
      <c r="B1425" s="31"/>
      <c r="C1425" s="31"/>
      <c r="D1425" s="31"/>
      <c r="E1425" s="31"/>
      <c r="F1425" s="31"/>
      <c r="G1425" s="31"/>
      <c r="H1425" s="31"/>
      <c r="I1425" s="31"/>
      <c r="J1425" s="31"/>
      <c r="K1425" s="31"/>
      <c r="L1425" s="31"/>
      <c r="M1425" s="31"/>
      <c r="N1425" s="31"/>
      <c r="O1425" s="31"/>
      <c r="P1425" s="31"/>
    </row>
    <row r="1426" spans="1:16" ht="15" x14ac:dyDescent="0.25">
      <c r="A1426" s="31"/>
      <c r="B1426" s="31"/>
      <c r="C1426" s="31"/>
      <c r="D1426" s="31"/>
      <c r="E1426" s="31"/>
      <c r="F1426" s="31"/>
      <c r="G1426" s="31"/>
      <c r="H1426" s="31"/>
      <c r="I1426" s="31"/>
      <c r="J1426" s="31"/>
      <c r="K1426" s="31"/>
      <c r="L1426" s="31"/>
      <c r="M1426" s="31"/>
      <c r="N1426" s="31"/>
      <c r="O1426" s="31"/>
      <c r="P1426" s="31"/>
    </row>
    <row r="1427" spans="1:16" ht="15" x14ac:dyDescent="0.25">
      <c r="A1427" s="31"/>
      <c r="B1427" s="31"/>
      <c r="C1427" s="31"/>
      <c r="D1427" s="31"/>
      <c r="E1427" s="31"/>
      <c r="F1427" s="31"/>
      <c r="G1427" s="31"/>
      <c r="H1427" s="31"/>
      <c r="I1427" s="31"/>
      <c r="J1427" s="31"/>
      <c r="K1427" s="31"/>
      <c r="L1427" s="31"/>
      <c r="M1427" s="31"/>
      <c r="N1427" s="31"/>
      <c r="O1427" s="31"/>
      <c r="P1427" s="31"/>
    </row>
    <row r="1428" spans="1:16" ht="15" x14ac:dyDescent="0.25">
      <c r="A1428" s="31"/>
      <c r="B1428" s="31"/>
      <c r="C1428" s="31"/>
      <c r="D1428" s="31"/>
      <c r="E1428" s="31"/>
      <c r="F1428" s="31"/>
      <c r="G1428" s="31"/>
      <c r="H1428" s="31"/>
      <c r="I1428" s="31"/>
      <c r="J1428" s="31"/>
      <c r="K1428" s="31"/>
      <c r="L1428" s="31"/>
      <c r="M1428" s="31"/>
      <c r="N1428" s="31"/>
      <c r="O1428" s="31"/>
      <c r="P1428" s="31"/>
    </row>
    <row r="1429" spans="1:16" ht="15.75" thickBot="1" x14ac:dyDescent="0.3">
      <c r="A1429" s="31"/>
      <c r="B1429" s="31"/>
      <c r="C1429" s="31"/>
      <c r="D1429" s="31"/>
      <c r="E1429" s="31"/>
      <c r="F1429" s="31"/>
      <c r="G1429" s="31"/>
      <c r="H1429" s="31"/>
      <c r="I1429" s="31"/>
      <c r="J1429" s="31"/>
      <c r="K1429" s="31"/>
      <c r="L1429" s="31"/>
      <c r="M1429" s="31"/>
      <c r="N1429" s="31"/>
      <c r="O1429" s="31"/>
      <c r="P1429" s="31"/>
    </row>
    <row r="1430" spans="1:16" ht="16.5" thickTop="1" thickBot="1" x14ac:dyDescent="0.3">
      <c r="A1430" s="31"/>
      <c r="B1430" s="31"/>
      <c r="C1430" s="31"/>
      <c r="D1430" s="31"/>
      <c r="E1430" s="31"/>
      <c r="F1430" s="31"/>
      <c r="G1430" s="31"/>
      <c r="H1430" s="31"/>
      <c r="I1430" s="31"/>
      <c r="J1430" s="31"/>
      <c r="K1430" s="31"/>
      <c r="L1430" s="31"/>
      <c r="M1430" s="31"/>
      <c r="N1430" s="31"/>
      <c r="O1430" s="31"/>
      <c r="P1430" s="31"/>
    </row>
    <row r="1431" spans="1:16" ht="15" x14ac:dyDescent="0.25">
      <c r="A1431" s="31"/>
      <c r="B1431" s="31"/>
      <c r="C1431" s="31"/>
      <c r="D1431" s="31"/>
      <c r="E1431" s="31"/>
      <c r="F1431" s="31"/>
      <c r="G1431" s="31"/>
      <c r="H1431" s="31"/>
      <c r="I1431" s="31"/>
      <c r="J1431" s="31"/>
      <c r="K1431" s="31"/>
      <c r="L1431" s="31"/>
      <c r="M1431" s="31"/>
      <c r="N1431" s="31"/>
      <c r="O1431" s="31"/>
      <c r="P1431" s="31"/>
    </row>
    <row r="1432" spans="1:16" ht="15" x14ac:dyDescent="0.25">
      <c r="A1432" s="31"/>
      <c r="B1432" s="31"/>
      <c r="C1432" s="31"/>
      <c r="D1432" s="31"/>
      <c r="E1432" s="31"/>
      <c r="F1432" s="31"/>
      <c r="G1432" s="31"/>
      <c r="H1432" s="31"/>
      <c r="I1432" s="31"/>
      <c r="J1432" s="31"/>
      <c r="K1432" s="31"/>
      <c r="L1432" s="31"/>
      <c r="M1432" s="31"/>
      <c r="N1432" s="31"/>
      <c r="O1432" s="31"/>
      <c r="P1432" s="31"/>
    </row>
    <row r="1433" spans="1:16" ht="15.75" thickBot="1" x14ac:dyDescent="0.3">
      <c r="A1433" s="31"/>
      <c r="B1433" s="31"/>
      <c r="C1433" s="31"/>
      <c r="D1433" s="31"/>
      <c r="E1433" s="31"/>
      <c r="F1433" s="31"/>
      <c r="G1433" s="31"/>
      <c r="H1433" s="31"/>
      <c r="I1433" s="31"/>
      <c r="J1433" s="31"/>
      <c r="K1433" s="31"/>
      <c r="L1433" s="31"/>
      <c r="M1433" s="31"/>
      <c r="N1433" s="31"/>
      <c r="O1433" s="31"/>
      <c r="P1433" s="31"/>
    </row>
    <row r="1434" spans="1:16" ht="15.75" thickBot="1" x14ac:dyDescent="0.3">
      <c r="A1434" s="31"/>
      <c r="B1434" s="31"/>
      <c r="C1434" s="31"/>
      <c r="D1434" s="31"/>
      <c r="E1434" s="31"/>
      <c r="F1434" s="31"/>
      <c r="G1434" s="31"/>
      <c r="H1434" s="31"/>
      <c r="I1434" s="31"/>
      <c r="J1434" s="31"/>
      <c r="K1434" s="31"/>
      <c r="L1434" s="31"/>
      <c r="M1434" s="31"/>
      <c r="N1434" s="31"/>
      <c r="O1434" s="31"/>
      <c r="P1434" s="31"/>
    </row>
    <row r="1435" spans="1:16" ht="15" x14ac:dyDescent="0.25">
      <c r="A1435" s="31"/>
      <c r="B1435" s="31"/>
      <c r="C1435" s="31"/>
      <c r="D1435" s="31"/>
      <c r="E1435" s="31"/>
      <c r="F1435" s="31"/>
      <c r="G1435" s="31"/>
      <c r="H1435" s="31"/>
      <c r="I1435" s="31"/>
      <c r="J1435" s="31"/>
      <c r="K1435" s="31"/>
      <c r="L1435" s="31"/>
      <c r="M1435" s="31"/>
      <c r="N1435" s="31"/>
      <c r="O1435" s="31"/>
      <c r="P1435" s="31"/>
    </row>
    <row r="1436" spans="1:16" ht="15" x14ac:dyDescent="0.25">
      <c r="A1436" s="31"/>
      <c r="B1436" s="31"/>
      <c r="C1436" s="31"/>
      <c r="D1436" s="31"/>
      <c r="E1436" s="31"/>
      <c r="F1436" s="31"/>
      <c r="G1436" s="31"/>
      <c r="H1436" s="31"/>
      <c r="I1436" s="31"/>
      <c r="J1436" s="31"/>
      <c r="K1436" s="31"/>
      <c r="L1436" s="31"/>
      <c r="M1436" s="31"/>
      <c r="N1436" s="31"/>
      <c r="O1436" s="31"/>
      <c r="P1436" s="31"/>
    </row>
    <row r="1437" spans="1:16" ht="15" x14ac:dyDescent="0.25">
      <c r="A1437" s="31"/>
      <c r="B1437" s="31"/>
      <c r="C1437" s="31"/>
      <c r="D1437" s="31"/>
      <c r="E1437" s="31"/>
      <c r="F1437" s="31"/>
      <c r="G1437" s="31"/>
      <c r="H1437" s="31"/>
      <c r="I1437" s="31"/>
      <c r="J1437" s="31"/>
      <c r="K1437" s="31"/>
      <c r="L1437" s="31"/>
      <c r="M1437" s="31"/>
      <c r="N1437" s="31"/>
      <c r="O1437" s="31"/>
      <c r="P1437" s="31"/>
    </row>
    <row r="1438" spans="1:16" ht="15" x14ac:dyDescent="0.25">
      <c r="A1438" s="31"/>
      <c r="B1438" s="31"/>
      <c r="C1438" s="31"/>
      <c r="D1438" s="31"/>
      <c r="E1438" s="31"/>
      <c r="F1438" s="31"/>
      <c r="G1438" s="31"/>
      <c r="H1438" s="31"/>
      <c r="I1438" s="31"/>
      <c r="J1438" s="31"/>
      <c r="K1438" s="31"/>
      <c r="L1438" s="31"/>
      <c r="M1438" s="31"/>
      <c r="N1438" s="31"/>
      <c r="O1438" s="31"/>
      <c r="P1438" s="31"/>
    </row>
    <row r="1439" spans="1:16" ht="15.75" thickBot="1" x14ac:dyDescent="0.3">
      <c r="A1439" s="31"/>
      <c r="B1439" s="31"/>
      <c r="C1439" s="31"/>
      <c r="D1439" s="31"/>
      <c r="E1439" s="31"/>
      <c r="F1439" s="31"/>
      <c r="G1439" s="31"/>
      <c r="H1439" s="31"/>
      <c r="I1439" s="31"/>
      <c r="J1439" s="31"/>
      <c r="K1439" s="31"/>
      <c r="L1439" s="31"/>
      <c r="M1439" s="31"/>
      <c r="N1439" s="31"/>
      <c r="O1439" s="31"/>
      <c r="P1439" s="31"/>
    </row>
    <row r="1440" spans="1:16" ht="15.75" thickBot="1" x14ac:dyDescent="0.3">
      <c r="A1440" s="31"/>
      <c r="B1440" s="31"/>
      <c r="C1440" s="31"/>
      <c r="D1440" s="31"/>
      <c r="E1440" s="31"/>
      <c r="F1440" s="31"/>
      <c r="G1440" s="31"/>
      <c r="H1440" s="31"/>
      <c r="I1440" s="31"/>
      <c r="J1440" s="31"/>
      <c r="K1440" s="31"/>
      <c r="L1440" s="31"/>
      <c r="M1440" s="31"/>
      <c r="N1440" s="31"/>
      <c r="O1440" s="31"/>
      <c r="P1440" s="31"/>
    </row>
    <row r="1441" spans="1:16" ht="15" x14ac:dyDescent="0.25">
      <c r="A1441" s="31"/>
      <c r="B1441" s="31"/>
      <c r="C1441" s="31"/>
      <c r="D1441" s="31"/>
      <c r="E1441" s="31"/>
      <c r="F1441" s="31"/>
      <c r="G1441" s="31"/>
      <c r="H1441" s="31"/>
      <c r="I1441" s="31"/>
      <c r="J1441" s="31"/>
      <c r="K1441" s="31"/>
      <c r="L1441" s="31"/>
      <c r="M1441" s="31"/>
      <c r="N1441" s="31"/>
      <c r="O1441" s="31"/>
      <c r="P1441" s="31"/>
    </row>
    <row r="1442" spans="1:16" ht="15" x14ac:dyDescent="0.25">
      <c r="A1442" s="31"/>
      <c r="B1442" s="31"/>
      <c r="C1442" s="31"/>
      <c r="D1442" s="31"/>
      <c r="E1442" s="31"/>
      <c r="F1442" s="31"/>
      <c r="G1442" s="31"/>
      <c r="H1442" s="31"/>
      <c r="I1442" s="31"/>
      <c r="J1442" s="31"/>
      <c r="K1442" s="31"/>
      <c r="L1442" s="31"/>
      <c r="M1442" s="31"/>
      <c r="N1442" s="31"/>
      <c r="O1442" s="31"/>
      <c r="P1442" s="31"/>
    </row>
    <row r="1443" spans="1:16" ht="15" x14ac:dyDescent="0.25">
      <c r="A1443" s="31"/>
      <c r="B1443" s="31"/>
      <c r="C1443" s="31"/>
      <c r="D1443" s="31"/>
      <c r="E1443" s="31"/>
      <c r="F1443" s="31"/>
      <c r="G1443" s="31"/>
      <c r="H1443" s="31"/>
      <c r="I1443" s="31"/>
      <c r="J1443" s="31"/>
      <c r="K1443" s="31"/>
      <c r="L1443" s="31"/>
      <c r="M1443" s="31"/>
      <c r="N1443" s="31"/>
      <c r="O1443" s="31"/>
      <c r="P1443" s="31"/>
    </row>
    <row r="1444" spans="1:16" ht="15" x14ac:dyDescent="0.25">
      <c r="A1444" s="31"/>
      <c r="B1444" s="31"/>
      <c r="C1444" s="31"/>
      <c r="D1444" s="31"/>
      <c r="E1444" s="31"/>
      <c r="F1444" s="31"/>
      <c r="G1444" s="31"/>
      <c r="H1444" s="31"/>
      <c r="I1444" s="31"/>
      <c r="J1444" s="31"/>
      <c r="K1444" s="31"/>
      <c r="L1444" s="31"/>
      <c r="M1444" s="31"/>
      <c r="N1444" s="31"/>
      <c r="O1444" s="31"/>
      <c r="P1444" s="31"/>
    </row>
    <row r="1445" spans="1:16" ht="15" x14ac:dyDescent="0.25">
      <c r="A1445" s="31"/>
      <c r="B1445" s="31"/>
      <c r="C1445" s="31"/>
      <c r="D1445" s="31"/>
      <c r="E1445" s="31"/>
      <c r="F1445" s="31"/>
      <c r="G1445" s="31"/>
      <c r="H1445" s="31"/>
      <c r="I1445" s="31"/>
      <c r="J1445" s="31"/>
      <c r="K1445" s="31"/>
      <c r="L1445" s="31"/>
      <c r="M1445" s="31"/>
      <c r="N1445" s="31"/>
      <c r="O1445" s="31"/>
      <c r="P1445" s="31"/>
    </row>
    <row r="1446" spans="1:16" ht="15" x14ac:dyDescent="0.25">
      <c r="A1446" s="31"/>
      <c r="B1446" s="31"/>
      <c r="C1446" s="31"/>
      <c r="D1446" s="31"/>
      <c r="E1446" s="31"/>
      <c r="F1446" s="31"/>
      <c r="G1446" s="31"/>
      <c r="H1446" s="31"/>
      <c r="I1446" s="31"/>
      <c r="J1446" s="31"/>
      <c r="K1446" s="31"/>
      <c r="L1446" s="31"/>
      <c r="M1446" s="31"/>
      <c r="N1446" s="31"/>
      <c r="O1446" s="31"/>
      <c r="P1446" s="31"/>
    </row>
    <row r="1447" spans="1:16" ht="15" x14ac:dyDescent="0.25">
      <c r="A1447" s="31"/>
      <c r="B1447" s="31"/>
      <c r="C1447" s="31"/>
      <c r="D1447" s="31"/>
      <c r="E1447" s="31"/>
      <c r="F1447" s="31"/>
      <c r="G1447" s="31"/>
      <c r="H1447" s="31"/>
      <c r="I1447" s="31"/>
      <c r="J1447" s="31"/>
      <c r="K1447" s="31"/>
      <c r="L1447" s="31"/>
      <c r="M1447" s="31"/>
      <c r="N1447" s="31"/>
      <c r="O1447" s="31"/>
      <c r="P1447" s="31"/>
    </row>
    <row r="1448" spans="1:16" ht="15" x14ac:dyDescent="0.25">
      <c r="A1448" s="31"/>
      <c r="B1448" s="31"/>
      <c r="C1448" s="31"/>
      <c r="D1448" s="31"/>
      <c r="E1448" s="31"/>
      <c r="F1448" s="31"/>
      <c r="G1448" s="31"/>
      <c r="H1448" s="31"/>
      <c r="I1448" s="31"/>
      <c r="J1448" s="31"/>
      <c r="K1448" s="31"/>
      <c r="L1448" s="31"/>
      <c r="M1448" s="31"/>
      <c r="N1448" s="31"/>
      <c r="O1448" s="31"/>
      <c r="P1448" s="31"/>
    </row>
    <row r="1449" spans="1:16" ht="15" x14ac:dyDescent="0.25">
      <c r="A1449" s="31"/>
      <c r="B1449" s="31"/>
      <c r="C1449" s="31"/>
      <c r="D1449" s="31"/>
      <c r="E1449" s="31"/>
      <c r="F1449" s="31"/>
      <c r="G1449" s="31"/>
      <c r="H1449" s="31"/>
      <c r="I1449" s="31"/>
      <c r="J1449" s="31"/>
      <c r="K1449" s="31"/>
      <c r="L1449" s="31"/>
      <c r="M1449" s="31"/>
      <c r="N1449" s="31"/>
      <c r="O1449" s="31"/>
      <c r="P1449" s="31"/>
    </row>
    <row r="1450" spans="1:16" ht="15" x14ac:dyDescent="0.25">
      <c r="A1450" s="31"/>
      <c r="B1450" s="31"/>
      <c r="C1450" s="31"/>
      <c r="D1450" s="31"/>
      <c r="E1450" s="31"/>
      <c r="F1450" s="31"/>
      <c r="G1450" s="31"/>
      <c r="H1450" s="31"/>
      <c r="I1450" s="31"/>
      <c r="J1450" s="31"/>
      <c r="K1450" s="31"/>
      <c r="L1450" s="31"/>
      <c r="M1450" s="31"/>
      <c r="N1450" s="31"/>
      <c r="O1450" s="31"/>
      <c r="P1450" s="31"/>
    </row>
    <row r="1451" spans="1:16" ht="15" x14ac:dyDescent="0.25">
      <c r="A1451" s="31"/>
      <c r="B1451" s="31"/>
      <c r="C1451" s="31"/>
      <c r="D1451" s="31"/>
      <c r="E1451" s="31"/>
      <c r="F1451" s="31"/>
      <c r="G1451" s="31"/>
      <c r="H1451" s="31"/>
      <c r="I1451" s="31"/>
      <c r="J1451" s="31"/>
      <c r="K1451" s="31"/>
      <c r="L1451" s="31"/>
      <c r="M1451" s="31"/>
      <c r="N1451" s="31"/>
      <c r="O1451" s="31"/>
      <c r="P1451" s="31"/>
    </row>
    <row r="1452" spans="1:16" ht="15" x14ac:dyDescent="0.25">
      <c r="A1452" s="31"/>
      <c r="B1452" s="31"/>
      <c r="C1452" s="31"/>
      <c r="D1452" s="31"/>
      <c r="E1452" s="31"/>
      <c r="F1452" s="31"/>
      <c r="G1452" s="31"/>
      <c r="H1452" s="31"/>
      <c r="I1452" s="31"/>
      <c r="J1452" s="31"/>
      <c r="K1452" s="31"/>
      <c r="L1452" s="31"/>
      <c r="M1452" s="31"/>
      <c r="N1452" s="31"/>
      <c r="O1452" s="31"/>
      <c r="P1452" s="31"/>
    </row>
    <row r="1453" spans="1:16" ht="15" x14ac:dyDescent="0.25">
      <c r="A1453" s="31"/>
      <c r="B1453" s="31"/>
      <c r="C1453" s="31"/>
      <c r="D1453" s="31"/>
      <c r="E1453" s="31"/>
      <c r="F1453" s="31"/>
      <c r="G1453" s="31"/>
      <c r="H1453" s="31"/>
      <c r="I1453" s="31"/>
      <c r="J1453" s="31"/>
      <c r="K1453" s="31"/>
      <c r="L1453" s="31"/>
      <c r="M1453" s="31"/>
      <c r="N1453" s="31"/>
      <c r="O1453" s="31"/>
      <c r="P1453" s="31"/>
    </row>
    <row r="1454" spans="1:16" ht="15" x14ac:dyDescent="0.25">
      <c r="A1454" s="31"/>
      <c r="B1454" s="31"/>
      <c r="C1454" s="31"/>
      <c r="D1454" s="31"/>
      <c r="E1454" s="31"/>
      <c r="F1454" s="31"/>
      <c r="G1454" s="31"/>
      <c r="H1454" s="31"/>
      <c r="I1454" s="31"/>
      <c r="J1454" s="31"/>
      <c r="K1454" s="31"/>
      <c r="L1454" s="31"/>
      <c r="M1454" s="31"/>
      <c r="N1454" s="31"/>
      <c r="O1454" s="31"/>
      <c r="P1454" s="31"/>
    </row>
    <row r="1455" spans="1:16" ht="15" x14ac:dyDescent="0.25">
      <c r="A1455" s="31"/>
      <c r="B1455" s="31"/>
      <c r="C1455" s="31"/>
      <c r="D1455" s="31"/>
      <c r="E1455" s="31"/>
      <c r="F1455" s="31"/>
      <c r="G1455" s="31"/>
      <c r="H1455" s="31"/>
      <c r="I1455" s="31"/>
      <c r="J1455" s="31"/>
      <c r="K1455" s="31"/>
      <c r="L1455" s="31"/>
      <c r="M1455" s="31"/>
      <c r="N1455" s="31"/>
      <c r="O1455" s="31"/>
      <c r="P1455" s="31"/>
    </row>
    <row r="1456" spans="1:16" ht="15" x14ac:dyDescent="0.25">
      <c r="A1456" s="31"/>
      <c r="B1456" s="31"/>
      <c r="C1456" s="31"/>
      <c r="D1456" s="31"/>
      <c r="E1456" s="31"/>
      <c r="F1456" s="31"/>
      <c r="G1456" s="31"/>
      <c r="H1456" s="31"/>
      <c r="I1456" s="31"/>
      <c r="J1456" s="31"/>
      <c r="K1456" s="31"/>
      <c r="L1456" s="31"/>
      <c r="M1456" s="31"/>
      <c r="N1456" s="31"/>
      <c r="O1456" s="31"/>
      <c r="P1456" s="31"/>
    </row>
    <row r="1457" spans="1:16" ht="15" x14ac:dyDescent="0.25">
      <c r="A1457" s="31"/>
      <c r="B1457" s="31"/>
      <c r="C1457" s="31"/>
      <c r="D1457" s="31"/>
      <c r="E1457" s="31"/>
      <c r="F1457" s="31"/>
      <c r="G1457" s="31"/>
      <c r="H1457" s="31"/>
      <c r="I1457" s="31"/>
      <c r="J1457" s="31"/>
      <c r="K1457" s="31"/>
      <c r="L1457" s="31"/>
      <c r="M1457" s="31"/>
      <c r="N1457" s="31"/>
      <c r="O1457" s="31"/>
      <c r="P1457" s="31"/>
    </row>
    <row r="1458" spans="1:16" ht="15" x14ac:dyDescent="0.25">
      <c r="A1458" s="31"/>
      <c r="B1458" s="31"/>
      <c r="C1458" s="31"/>
      <c r="D1458" s="31"/>
      <c r="E1458" s="31"/>
      <c r="F1458" s="31"/>
      <c r="G1458" s="31"/>
      <c r="H1458" s="31"/>
      <c r="I1458" s="31"/>
      <c r="J1458" s="31"/>
      <c r="K1458" s="31"/>
      <c r="L1458" s="31"/>
      <c r="M1458" s="31"/>
      <c r="N1458" s="31"/>
      <c r="O1458" s="31"/>
      <c r="P1458" s="31"/>
    </row>
    <row r="1459" spans="1:16" ht="15" x14ac:dyDescent="0.25">
      <c r="A1459" s="31"/>
      <c r="B1459" s="31"/>
      <c r="C1459" s="31"/>
      <c r="D1459" s="31"/>
      <c r="E1459" s="31"/>
      <c r="F1459" s="31"/>
      <c r="G1459" s="31"/>
      <c r="H1459" s="31"/>
      <c r="I1459" s="31"/>
      <c r="J1459" s="31"/>
      <c r="K1459" s="31"/>
      <c r="L1459" s="31"/>
      <c r="M1459" s="31"/>
      <c r="N1459" s="31"/>
      <c r="O1459" s="31"/>
      <c r="P1459" s="31"/>
    </row>
    <row r="1460" spans="1:16" ht="15.75" thickBot="1" x14ac:dyDescent="0.3">
      <c r="A1460" s="31"/>
      <c r="B1460" s="31"/>
      <c r="C1460" s="31"/>
      <c r="D1460" s="31"/>
      <c r="E1460" s="31"/>
      <c r="F1460" s="31"/>
      <c r="G1460" s="31"/>
      <c r="H1460" s="31"/>
      <c r="I1460" s="31"/>
      <c r="J1460" s="31"/>
      <c r="K1460" s="31"/>
      <c r="L1460" s="31"/>
      <c r="M1460" s="31"/>
      <c r="N1460" s="31"/>
      <c r="O1460" s="31"/>
      <c r="P1460" s="31"/>
    </row>
    <row r="1461" spans="1:16" ht="16.5" thickTop="1" thickBot="1" x14ac:dyDescent="0.3">
      <c r="A1461" s="31"/>
      <c r="B1461" s="31"/>
      <c r="C1461" s="31"/>
      <c r="D1461" s="31"/>
      <c r="E1461" s="31"/>
      <c r="F1461" s="31"/>
      <c r="G1461" s="31"/>
      <c r="H1461" s="31"/>
      <c r="I1461" s="31"/>
      <c r="J1461" s="31"/>
      <c r="K1461" s="31"/>
      <c r="L1461" s="31"/>
      <c r="M1461" s="31"/>
      <c r="N1461" s="31"/>
      <c r="O1461" s="31"/>
      <c r="P1461" s="31"/>
    </row>
    <row r="1462" spans="1:16" ht="15" x14ac:dyDescent="0.25">
      <c r="A1462" s="31"/>
      <c r="B1462" s="31"/>
      <c r="C1462" s="31"/>
      <c r="D1462" s="31"/>
      <c r="E1462" s="31"/>
      <c r="F1462" s="31"/>
      <c r="G1462" s="31"/>
      <c r="H1462" s="31"/>
      <c r="I1462" s="31"/>
      <c r="J1462" s="31"/>
      <c r="K1462" s="31"/>
      <c r="L1462" s="31"/>
      <c r="M1462" s="31"/>
      <c r="N1462" s="31"/>
      <c r="O1462" s="31"/>
      <c r="P1462" s="31"/>
    </row>
    <row r="1463" spans="1:16" ht="15" x14ac:dyDescent="0.25">
      <c r="A1463" s="31"/>
      <c r="B1463" s="31"/>
      <c r="C1463" s="31"/>
      <c r="D1463" s="31"/>
      <c r="E1463" s="31"/>
      <c r="F1463" s="31"/>
      <c r="G1463" s="31"/>
      <c r="H1463" s="31"/>
      <c r="I1463" s="31"/>
      <c r="J1463" s="31"/>
      <c r="K1463" s="31"/>
      <c r="L1463" s="31"/>
      <c r="M1463" s="31"/>
      <c r="N1463" s="31"/>
      <c r="O1463" s="31"/>
      <c r="P1463" s="31"/>
    </row>
    <row r="1464" spans="1:16" ht="15.75" thickBot="1" x14ac:dyDescent="0.3">
      <c r="A1464" s="31"/>
      <c r="B1464" s="31"/>
      <c r="C1464" s="31"/>
      <c r="D1464" s="31"/>
      <c r="E1464" s="31"/>
      <c r="F1464" s="31"/>
      <c r="G1464" s="31"/>
      <c r="H1464" s="31"/>
      <c r="I1464" s="31"/>
      <c r="J1464" s="31"/>
      <c r="K1464" s="31"/>
      <c r="L1464" s="31"/>
      <c r="M1464" s="31"/>
      <c r="N1464" s="31"/>
      <c r="O1464" s="31"/>
      <c r="P1464" s="31"/>
    </row>
    <row r="1465" spans="1:16" ht="15.75" thickBot="1" x14ac:dyDescent="0.3">
      <c r="A1465" s="31"/>
      <c r="B1465" s="31"/>
      <c r="C1465" s="31"/>
      <c r="D1465" s="31"/>
      <c r="E1465" s="31"/>
      <c r="F1465" s="31"/>
      <c r="G1465" s="31"/>
      <c r="H1465" s="31"/>
      <c r="I1465" s="31"/>
      <c r="J1465" s="31"/>
      <c r="K1465" s="31"/>
      <c r="L1465" s="31"/>
      <c r="M1465" s="31"/>
      <c r="N1465" s="31"/>
      <c r="O1465" s="31"/>
      <c r="P1465" s="31"/>
    </row>
    <row r="1466" spans="1:16" ht="15" x14ac:dyDescent="0.25">
      <c r="A1466" s="31"/>
      <c r="B1466" s="31"/>
      <c r="C1466" s="31"/>
      <c r="D1466" s="31"/>
      <c r="E1466" s="31"/>
      <c r="F1466" s="31"/>
      <c r="G1466" s="31"/>
      <c r="H1466" s="31"/>
      <c r="I1466" s="31"/>
      <c r="J1466" s="31"/>
      <c r="K1466" s="31"/>
      <c r="L1466" s="31"/>
      <c r="M1466" s="31"/>
      <c r="N1466" s="31"/>
      <c r="O1466" s="31"/>
      <c r="P1466" s="31"/>
    </row>
    <row r="1467" spans="1:16" ht="15" x14ac:dyDescent="0.25">
      <c r="A1467" s="31"/>
      <c r="B1467" s="31"/>
      <c r="C1467" s="31"/>
      <c r="D1467" s="31"/>
      <c r="E1467" s="31"/>
      <c r="F1467" s="31"/>
      <c r="G1467" s="31"/>
      <c r="H1467" s="31"/>
      <c r="I1467" s="31"/>
      <c r="J1467" s="31"/>
      <c r="K1467" s="31"/>
      <c r="L1467" s="31"/>
      <c r="M1467" s="31"/>
      <c r="N1467" s="31"/>
      <c r="O1467" s="31"/>
      <c r="P1467" s="31"/>
    </row>
    <row r="1468" spans="1:16" ht="15" x14ac:dyDescent="0.25">
      <c r="A1468" s="31"/>
      <c r="B1468" s="31"/>
      <c r="C1468" s="31"/>
      <c r="D1468" s="31"/>
      <c r="E1468" s="31"/>
      <c r="F1468" s="31"/>
      <c r="G1468" s="31"/>
      <c r="H1468" s="31"/>
      <c r="I1468" s="31"/>
      <c r="J1468" s="31"/>
      <c r="K1468" s="31"/>
      <c r="L1468" s="31"/>
      <c r="M1468" s="31"/>
      <c r="N1468" s="31"/>
      <c r="O1468" s="31"/>
      <c r="P1468" s="31"/>
    </row>
    <row r="1469" spans="1:16" ht="15" x14ac:dyDescent="0.25">
      <c r="A1469" s="31"/>
      <c r="B1469" s="31"/>
      <c r="C1469" s="31"/>
      <c r="D1469" s="31"/>
      <c r="E1469" s="31"/>
      <c r="F1469" s="31"/>
      <c r="G1469" s="31"/>
      <c r="H1469" s="31"/>
      <c r="I1469" s="31"/>
      <c r="J1469" s="31"/>
      <c r="K1469" s="31"/>
      <c r="L1469" s="31"/>
      <c r="M1469" s="31"/>
      <c r="N1469" s="31"/>
      <c r="O1469" s="31"/>
      <c r="P1469" s="31"/>
    </row>
    <row r="1470" spans="1:16" ht="15.75" thickBot="1" x14ac:dyDescent="0.3">
      <c r="A1470" s="31"/>
      <c r="B1470" s="31"/>
      <c r="C1470" s="31"/>
      <c r="D1470" s="31"/>
      <c r="E1470" s="31"/>
      <c r="F1470" s="31"/>
      <c r="G1470" s="31"/>
      <c r="H1470" s="31"/>
      <c r="I1470" s="31"/>
      <c r="J1470" s="31"/>
      <c r="K1470" s="31"/>
      <c r="L1470" s="31"/>
      <c r="M1470" s="31"/>
      <c r="N1470" s="31"/>
      <c r="O1470" s="31"/>
      <c r="P1470" s="31"/>
    </row>
    <row r="1471" spans="1:16" ht="15.75" thickBot="1" x14ac:dyDescent="0.3">
      <c r="A1471" s="31"/>
      <c r="B1471" s="31"/>
      <c r="C1471" s="31"/>
      <c r="D1471" s="31"/>
      <c r="E1471" s="31"/>
      <c r="F1471" s="31"/>
      <c r="G1471" s="31"/>
      <c r="H1471" s="31"/>
      <c r="I1471" s="31"/>
      <c r="J1471" s="31"/>
      <c r="K1471" s="31"/>
      <c r="L1471" s="31"/>
      <c r="M1471" s="31"/>
      <c r="N1471" s="31"/>
      <c r="O1471" s="31"/>
      <c r="P1471" s="31"/>
    </row>
    <row r="1472" spans="1:16" ht="15" x14ac:dyDescent="0.25">
      <c r="A1472" s="31"/>
      <c r="B1472" s="31"/>
      <c r="C1472" s="31"/>
      <c r="D1472" s="31"/>
      <c r="E1472" s="31"/>
      <c r="F1472" s="31"/>
      <c r="G1472" s="31"/>
      <c r="H1472" s="31"/>
      <c r="I1472" s="31"/>
      <c r="J1472" s="31"/>
      <c r="K1472" s="31"/>
      <c r="L1472" s="31"/>
      <c r="M1472" s="31"/>
      <c r="N1472" s="31"/>
      <c r="O1472" s="31"/>
      <c r="P1472" s="31"/>
    </row>
    <row r="1473" spans="1:16" ht="15" x14ac:dyDescent="0.25">
      <c r="A1473" s="31"/>
      <c r="B1473" s="31"/>
      <c r="C1473" s="31"/>
      <c r="D1473" s="31"/>
      <c r="E1473" s="31"/>
      <c r="F1473" s="31"/>
      <c r="G1473" s="31"/>
      <c r="H1473" s="31"/>
      <c r="I1473" s="31"/>
      <c r="J1473" s="31"/>
      <c r="K1473" s="31"/>
      <c r="L1473" s="31"/>
      <c r="M1473" s="31"/>
      <c r="N1473" s="31"/>
      <c r="O1473" s="31"/>
      <c r="P1473" s="31"/>
    </row>
    <row r="1474" spans="1:16" ht="15" x14ac:dyDescent="0.25">
      <c r="A1474" s="31"/>
      <c r="B1474" s="31"/>
      <c r="C1474" s="31"/>
      <c r="D1474" s="31"/>
      <c r="E1474" s="31"/>
      <c r="F1474" s="31"/>
      <c r="G1474" s="31"/>
      <c r="H1474" s="31"/>
      <c r="I1474" s="31"/>
      <c r="J1474" s="31"/>
      <c r="K1474" s="31"/>
      <c r="L1474" s="31"/>
      <c r="M1474" s="31"/>
      <c r="N1474" s="31"/>
      <c r="O1474" s="31"/>
      <c r="P1474" s="31"/>
    </row>
    <row r="1475" spans="1:16" ht="15" x14ac:dyDescent="0.25">
      <c r="A1475" s="31"/>
      <c r="B1475" s="31"/>
      <c r="C1475" s="31"/>
      <c r="D1475" s="31"/>
      <c r="E1475" s="31"/>
      <c r="F1475" s="31"/>
      <c r="G1475" s="31"/>
      <c r="H1475" s="31"/>
      <c r="I1475" s="31"/>
      <c r="J1475" s="31"/>
      <c r="K1475" s="31"/>
      <c r="L1475" s="31"/>
      <c r="M1475" s="31"/>
      <c r="N1475" s="31"/>
      <c r="O1475" s="31"/>
      <c r="P1475" s="31"/>
    </row>
    <row r="1476" spans="1:16" ht="15" x14ac:dyDescent="0.25">
      <c r="A1476" s="31"/>
      <c r="B1476" s="31"/>
      <c r="C1476" s="31"/>
      <c r="D1476" s="31"/>
      <c r="E1476" s="31"/>
      <c r="F1476" s="31"/>
      <c r="G1476" s="31"/>
      <c r="H1476" s="31"/>
      <c r="I1476" s="31"/>
      <c r="J1476" s="31"/>
      <c r="K1476" s="31"/>
      <c r="L1476" s="31"/>
      <c r="M1476" s="31"/>
      <c r="N1476" s="31"/>
      <c r="O1476" s="31"/>
      <c r="P1476" s="31"/>
    </row>
    <row r="1477" spans="1:16" ht="15" x14ac:dyDescent="0.25">
      <c r="A1477" s="31"/>
      <c r="B1477" s="31"/>
      <c r="C1477" s="31"/>
      <c r="D1477" s="31"/>
      <c r="E1477" s="31"/>
      <c r="F1477" s="31"/>
      <c r="G1477" s="31"/>
      <c r="H1477" s="31"/>
      <c r="I1477" s="31"/>
      <c r="J1477" s="31"/>
      <c r="K1477" s="31"/>
      <c r="L1477" s="31"/>
      <c r="M1477" s="31"/>
      <c r="N1477" s="31"/>
      <c r="O1477" s="31"/>
      <c r="P1477" s="31"/>
    </row>
    <row r="1478" spans="1:16" ht="15" x14ac:dyDescent="0.25">
      <c r="A1478" s="31"/>
      <c r="B1478" s="31"/>
      <c r="C1478" s="31"/>
      <c r="D1478" s="31"/>
      <c r="E1478" s="31"/>
      <c r="F1478" s="31"/>
      <c r="G1478" s="31"/>
      <c r="H1478" s="31"/>
      <c r="I1478" s="31"/>
      <c r="J1478" s="31"/>
      <c r="K1478" s="31"/>
      <c r="L1478" s="31"/>
      <c r="M1478" s="31"/>
      <c r="N1478" s="31"/>
      <c r="O1478" s="31"/>
      <c r="P1478" s="31"/>
    </row>
    <row r="1479" spans="1:16" ht="15" x14ac:dyDescent="0.25">
      <c r="A1479" s="31"/>
      <c r="B1479" s="31"/>
      <c r="C1479" s="31"/>
      <c r="D1479" s="31"/>
      <c r="E1479" s="31"/>
      <c r="F1479" s="31"/>
      <c r="G1479" s="31"/>
      <c r="H1479" s="31"/>
      <c r="I1479" s="31"/>
      <c r="J1479" s="31"/>
      <c r="K1479" s="31"/>
      <c r="L1479" s="31"/>
      <c r="M1479" s="31"/>
      <c r="N1479" s="31"/>
      <c r="O1479" s="31"/>
      <c r="P1479" s="31"/>
    </row>
    <row r="1480" spans="1:16" ht="15" x14ac:dyDescent="0.25">
      <c r="A1480" s="31"/>
      <c r="B1480" s="31"/>
      <c r="C1480" s="31"/>
      <c r="D1480" s="31"/>
      <c r="E1480" s="31"/>
      <c r="F1480" s="31"/>
      <c r="G1480" s="31"/>
      <c r="H1480" s="31"/>
      <c r="I1480" s="31"/>
      <c r="J1480" s="31"/>
      <c r="K1480" s="31"/>
      <c r="L1480" s="31"/>
      <c r="M1480" s="31"/>
      <c r="N1480" s="31"/>
      <c r="O1480" s="31"/>
      <c r="P1480" s="31"/>
    </row>
    <row r="1481" spans="1:16" ht="15" x14ac:dyDescent="0.25">
      <c r="A1481" s="31"/>
      <c r="B1481" s="31"/>
      <c r="C1481" s="31"/>
      <c r="D1481" s="31"/>
      <c r="E1481" s="31"/>
      <c r="F1481" s="31"/>
      <c r="G1481" s="31"/>
      <c r="H1481" s="31"/>
      <c r="I1481" s="31"/>
      <c r="J1481" s="31"/>
      <c r="K1481" s="31"/>
      <c r="L1481" s="31"/>
      <c r="M1481" s="31"/>
      <c r="N1481" s="31"/>
      <c r="O1481" s="31"/>
      <c r="P1481" s="31"/>
    </row>
    <row r="1482" spans="1:16" ht="15" x14ac:dyDescent="0.25">
      <c r="A1482" s="31"/>
      <c r="B1482" s="31"/>
      <c r="C1482" s="31"/>
      <c r="D1482" s="31"/>
      <c r="E1482" s="31"/>
      <c r="F1482" s="31"/>
      <c r="G1482" s="31"/>
      <c r="H1482" s="31"/>
      <c r="I1482" s="31"/>
      <c r="J1482" s="31"/>
      <c r="K1482" s="31"/>
      <c r="L1482" s="31"/>
      <c r="M1482" s="31"/>
      <c r="N1482" s="31"/>
      <c r="O1482" s="31"/>
      <c r="P1482" s="31"/>
    </row>
    <row r="1483" spans="1:16" ht="15" x14ac:dyDescent="0.25">
      <c r="A1483" s="31"/>
      <c r="B1483" s="31"/>
      <c r="C1483" s="31"/>
      <c r="D1483" s="31"/>
      <c r="E1483" s="31"/>
      <c r="F1483" s="31"/>
      <c r="G1483" s="31"/>
      <c r="H1483" s="31"/>
      <c r="I1483" s="31"/>
      <c r="J1483" s="31"/>
      <c r="K1483" s="31"/>
      <c r="L1483" s="31"/>
      <c r="M1483" s="31"/>
      <c r="N1483" s="31"/>
      <c r="O1483" s="31"/>
      <c r="P1483" s="31"/>
    </row>
    <row r="1484" spans="1:16" ht="15" x14ac:dyDescent="0.25">
      <c r="A1484" s="31"/>
      <c r="B1484" s="31"/>
      <c r="C1484" s="31"/>
      <c r="D1484" s="31"/>
      <c r="E1484" s="31"/>
      <c r="F1484" s="31"/>
      <c r="G1484" s="31"/>
      <c r="H1484" s="31"/>
      <c r="I1484" s="31"/>
      <c r="J1484" s="31"/>
      <c r="K1484" s="31"/>
      <c r="L1484" s="31"/>
      <c r="M1484" s="31"/>
      <c r="N1484" s="31"/>
      <c r="O1484" s="31"/>
      <c r="P1484" s="31"/>
    </row>
    <row r="1485" spans="1:16" ht="15" x14ac:dyDescent="0.25">
      <c r="A1485" s="31"/>
      <c r="B1485" s="31"/>
      <c r="C1485" s="31"/>
      <c r="D1485" s="31"/>
      <c r="E1485" s="31"/>
      <c r="F1485" s="31"/>
      <c r="G1485" s="31"/>
      <c r="H1485" s="31"/>
      <c r="I1485" s="31"/>
      <c r="J1485" s="31"/>
      <c r="K1485" s="31"/>
      <c r="L1485" s="31"/>
      <c r="M1485" s="31"/>
      <c r="N1485" s="31"/>
      <c r="O1485" s="31"/>
      <c r="P1485" s="31"/>
    </row>
    <row r="1486" spans="1:16" ht="15" x14ac:dyDescent="0.25">
      <c r="A1486" s="31"/>
      <c r="B1486" s="31"/>
      <c r="C1486" s="31"/>
      <c r="D1486" s="31"/>
      <c r="E1486" s="31"/>
      <c r="F1486" s="31"/>
      <c r="G1486" s="31"/>
      <c r="H1486" s="31"/>
      <c r="I1486" s="31"/>
      <c r="J1486" s="31"/>
      <c r="K1486" s="31"/>
      <c r="L1486" s="31"/>
      <c r="M1486" s="31"/>
      <c r="N1486" s="31"/>
      <c r="O1486" s="31"/>
      <c r="P1486" s="31"/>
    </row>
    <row r="1487" spans="1:16" ht="15" x14ac:dyDescent="0.25">
      <c r="A1487" s="31"/>
      <c r="B1487" s="31"/>
      <c r="C1487" s="31"/>
      <c r="D1487" s="31"/>
      <c r="E1487" s="31"/>
      <c r="F1487" s="31"/>
      <c r="G1487" s="31"/>
      <c r="H1487" s="31"/>
      <c r="I1487" s="31"/>
      <c r="J1487" s="31"/>
      <c r="K1487" s="31"/>
      <c r="L1487" s="31"/>
      <c r="M1487" s="31"/>
      <c r="N1487" s="31"/>
      <c r="O1487" s="31"/>
      <c r="P1487" s="31"/>
    </row>
    <row r="1488" spans="1:16" ht="15" x14ac:dyDescent="0.25">
      <c r="A1488" s="31"/>
      <c r="B1488" s="31"/>
      <c r="C1488" s="31"/>
      <c r="D1488" s="31"/>
      <c r="E1488" s="31"/>
      <c r="F1488" s="31"/>
      <c r="G1488" s="31"/>
      <c r="H1488" s="31"/>
      <c r="I1488" s="31"/>
      <c r="J1488" s="31"/>
      <c r="K1488" s="31"/>
      <c r="L1488" s="31"/>
      <c r="M1488" s="31"/>
      <c r="N1488" s="31"/>
      <c r="O1488" s="31"/>
      <c r="P1488" s="31"/>
    </row>
    <row r="1489" spans="1:16" ht="15" x14ac:dyDescent="0.25">
      <c r="A1489" s="31"/>
      <c r="B1489" s="31"/>
      <c r="C1489" s="31"/>
      <c r="D1489" s="31"/>
      <c r="E1489" s="31"/>
      <c r="F1489" s="31"/>
      <c r="G1489" s="31"/>
      <c r="H1489" s="31"/>
      <c r="I1489" s="31"/>
      <c r="J1489" s="31"/>
      <c r="K1489" s="31"/>
      <c r="L1489" s="31"/>
      <c r="M1489" s="31"/>
      <c r="N1489" s="31"/>
      <c r="O1489" s="31"/>
      <c r="P1489" s="31"/>
    </row>
    <row r="1490" spans="1:16" ht="15" x14ac:dyDescent="0.25">
      <c r="A1490" s="31"/>
      <c r="B1490" s="31"/>
      <c r="C1490" s="31"/>
      <c r="D1490" s="31"/>
      <c r="E1490" s="31"/>
      <c r="F1490" s="31"/>
      <c r="G1490" s="31"/>
      <c r="H1490" s="31"/>
      <c r="I1490" s="31"/>
      <c r="J1490" s="31"/>
      <c r="K1490" s="31"/>
      <c r="L1490" s="31"/>
      <c r="M1490" s="31"/>
      <c r="N1490" s="31"/>
      <c r="O1490" s="31"/>
      <c r="P1490" s="31"/>
    </row>
    <row r="1491" spans="1:16" ht="15.75" thickBot="1" x14ac:dyDescent="0.3">
      <c r="A1491" s="31"/>
      <c r="B1491" s="31"/>
      <c r="C1491" s="31"/>
      <c r="D1491" s="31"/>
      <c r="E1491" s="31"/>
      <c r="F1491" s="31"/>
      <c r="G1491" s="31"/>
      <c r="H1491" s="31"/>
      <c r="I1491" s="31"/>
      <c r="J1491" s="31"/>
      <c r="K1491" s="31"/>
      <c r="L1491" s="31"/>
      <c r="M1491" s="31"/>
      <c r="N1491" s="31"/>
      <c r="O1491" s="31"/>
      <c r="P1491" s="31"/>
    </row>
    <row r="1492" spans="1:16" ht="16.5" thickTop="1" thickBot="1" x14ac:dyDescent="0.3">
      <c r="A1492" s="31"/>
      <c r="B1492" s="31"/>
      <c r="C1492" s="31"/>
      <c r="D1492" s="31"/>
      <c r="E1492" s="31"/>
      <c r="F1492" s="31"/>
      <c r="G1492" s="31"/>
      <c r="H1492" s="31"/>
      <c r="I1492" s="31"/>
      <c r="J1492" s="31"/>
      <c r="K1492" s="31"/>
      <c r="L1492" s="31"/>
      <c r="M1492" s="31"/>
      <c r="N1492" s="31"/>
      <c r="O1492" s="31"/>
      <c r="P1492" s="31"/>
    </row>
    <row r="1493" spans="1:16" ht="15" x14ac:dyDescent="0.25">
      <c r="A1493" s="31"/>
      <c r="B1493" s="31"/>
      <c r="C1493" s="31"/>
      <c r="D1493" s="31"/>
      <c r="E1493" s="31"/>
      <c r="F1493" s="31"/>
      <c r="G1493" s="31"/>
      <c r="H1493" s="31"/>
      <c r="I1493" s="31"/>
      <c r="J1493" s="31"/>
      <c r="K1493" s="31"/>
      <c r="L1493" s="31"/>
      <c r="M1493" s="31"/>
      <c r="N1493" s="31"/>
      <c r="O1493" s="31"/>
      <c r="P1493" s="31"/>
    </row>
    <row r="1494" spans="1:16" ht="15" x14ac:dyDescent="0.25">
      <c r="A1494" s="31"/>
      <c r="B1494" s="31"/>
      <c r="C1494" s="31"/>
      <c r="D1494" s="31"/>
      <c r="E1494" s="31"/>
      <c r="F1494" s="31"/>
      <c r="G1494" s="31"/>
      <c r="H1494" s="31"/>
      <c r="I1494" s="31"/>
      <c r="J1494" s="31"/>
      <c r="K1494" s="31"/>
      <c r="L1494" s="31"/>
      <c r="M1494" s="31"/>
      <c r="N1494" s="31"/>
      <c r="O1494" s="31"/>
      <c r="P1494" s="31"/>
    </row>
    <row r="1495" spans="1:16" ht="15.75" thickBot="1" x14ac:dyDescent="0.3">
      <c r="A1495" s="31"/>
      <c r="B1495" s="31"/>
      <c r="C1495" s="31"/>
      <c r="D1495" s="31"/>
      <c r="E1495" s="31"/>
      <c r="F1495" s="31"/>
      <c r="G1495" s="31"/>
      <c r="H1495" s="31"/>
      <c r="I1495" s="31"/>
      <c r="J1495" s="31"/>
      <c r="K1495" s="31"/>
      <c r="L1495" s="31"/>
      <c r="M1495" s="31"/>
      <c r="N1495" s="31"/>
      <c r="O1495" s="31"/>
      <c r="P1495" s="31"/>
    </row>
    <row r="1496" spans="1:16" ht="15.75" thickBot="1" x14ac:dyDescent="0.3">
      <c r="A1496" s="31"/>
      <c r="B1496" s="31"/>
      <c r="C1496" s="31"/>
      <c r="D1496" s="31"/>
      <c r="E1496" s="31"/>
      <c r="F1496" s="31"/>
      <c r="G1496" s="31"/>
      <c r="H1496" s="31"/>
      <c r="I1496" s="31"/>
      <c r="J1496" s="31"/>
      <c r="K1496" s="31"/>
      <c r="L1496" s="31"/>
      <c r="M1496" s="31"/>
      <c r="N1496" s="31"/>
      <c r="O1496" s="31"/>
      <c r="P1496" s="31"/>
    </row>
    <row r="1497" spans="1:16" ht="15" x14ac:dyDescent="0.25">
      <c r="A1497" s="31"/>
      <c r="B1497" s="31"/>
      <c r="C1497" s="31"/>
      <c r="D1497" s="31"/>
      <c r="E1497" s="31"/>
      <c r="F1497" s="31"/>
      <c r="G1497" s="31"/>
      <c r="H1497" s="31"/>
      <c r="I1497" s="31"/>
      <c r="J1497" s="31"/>
      <c r="K1497" s="31"/>
      <c r="L1497" s="31"/>
      <c r="M1497" s="31"/>
      <c r="N1497" s="31"/>
      <c r="O1497" s="31"/>
      <c r="P1497" s="31"/>
    </row>
    <row r="1498" spans="1:16" ht="15" x14ac:dyDescent="0.25">
      <c r="A1498" s="31"/>
      <c r="B1498" s="31"/>
      <c r="C1498" s="31"/>
      <c r="D1498" s="31"/>
      <c r="E1498" s="31"/>
      <c r="F1498" s="31"/>
      <c r="G1498" s="31"/>
      <c r="H1498" s="31"/>
      <c r="I1498" s="31"/>
      <c r="J1498" s="31"/>
      <c r="K1498" s="31"/>
      <c r="L1498" s="31"/>
      <c r="M1498" s="31"/>
      <c r="N1498" s="31"/>
      <c r="O1498" s="31"/>
      <c r="P1498" s="31"/>
    </row>
    <row r="1499" spans="1:16" ht="15" x14ac:dyDescent="0.25">
      <c r="A1499" s="31"/>
      <c r="B1499" s="31"/>
      <c r="C1499" s="31"/>
      <c r="D1499" s="31"/>
      <c r="E1499" s="31"/>
      <c r="F1499" s="31"/>
      <c r="G1499" s="31"/>
      <c r="H1499" s="31"/>
      <c r="I1499" s="31"/>
      <c r="J1499" s="31"/>
      <c r="K1499" s="31"/>
      <c r="L1499" s="31"/>
      <c r="M1499" s="31"/>
      <c r="N1499" s="31"/>
      <c r="O1499" s="31"/>
      <c r="P1499" s="31"/>
    </row>
    <row r="1500" spans="1:16" ht="15" x14ac:dyDescent="0.25">
      <c r="A1500" s="31"/>
      <c r="B1500" s="31"/>
      <c r="C1500" s="31"/>
      <c r="D1500" s="31"/>
      <c r="E1500" s="31"/>
      <c r="F1500" s="31"/>
      <c r="G1500" s="31"/>
      <c r="H1500" s="31"/>
      <c r="I1500" s="31"/>
      <c r="J1500" s="31"/>
      <c r="K1500" s="31"/>
      <c r="L1500" s="31"/>
      <c r="M1500" s="31"/>
      <c r="N1500" s="31"/>
      <c r="O1500" s="31"/>
      <c r="P1500" s="31"/>
    </row>
    <row r="1501" spans="1:16" ht="15.75" thickBot="1" x14ac:dyDescent="0.3">
      <c r="A1501" s="31"/>
      <c r="B1501" s="31"/>
      <c r="C1501" s="31"/>
      <c r="D1501" s="31"/>
      <c r="E1501" s="31"/>
      <c r="F1501" s="31"/>
      <c r="G1501" s="31"/>
      <c r="H1501" s="31"/>
      <c r="I1501" s="31"/>
      <c r="J1501" s="31"/>
      <c r="K1501" s="31"/>
      <c r="L1501" s="31"/>
      <c r="M1501" s="31"/>
      <c r="N1501" s="31"/>
      <c r="O1501" s="31"/>
      <c r="P1501" s="31"/>
    </row>
    <row r="1502" spans="1:16" ht="15.75" thickBot="1" x14ac:dyDescent="0.3">
      <c r="A1502" s="31"/>
      <c r="B1502" s="31"/>
      <c r="C1502" s="31"/>
      <c r="D1502" s="31"/>
      <c r="E1502" s="31"/>
      <c r="F1502" s="31"/>
      <c r="G1502" s="31"/>
      <c r="H1502" s="31"/>
      <c r="I1502" s="31"/>
      <c r="J1502" s="31"/>
      <c r="K1502" s="31"/>
      <c r="L1502" s="31"/>
      <c r="M1502" s="31"/>
      <c r="N1502" s="31"/>
      <c r="O1502" s="31"/>
      <c r="P1502" s="31"/>
    </row>
    <row r="1503" spans="1:16" ht="15" x14ac:dyDescent="0.25">
      <c r="A1503" s="31"/>
      <c r="B1503" s="31"/>
      <c r="C1503" s="31"/>
      <c r="D1503" s="31"/>
      <c r="E1503" s="31"/>
      <c r="F1503" s="31"/>
      <c r="G1503" s="31"/>
      <c r="H1503" s="31"/>
      <c r="I1503" s="31"/>
      <c r="J1503" s="31"/>
      <c r="K1503" s="31"/>
      <c r="L1503" s="31"/>
      <c r="M1503" s="31"/>
      <c r="N1503" s="31"/>
      <c r="O1503" s="31"/>
      <c r="P1503" s="31"/>
    </row>
    <row r="1504" spans="1:16" ht="15" x14ac:dyDescent="0.25">
      <c r="A1504" s="31"/>
      <c r="B1504" s="31"/>
      <c r="C1504" s="31"/>
      <c r="D1504" s="31"/>
      <c r="E1504" s="31"/>
      <c r="F1504" s="31"/>
      <c r="G1504" s="31"/>
      <c r="H1504" s="31"/>
      <c r="I1504" s="31"/>
      <c r="J1504" s="31"/>
      <c r="K1504" s="31"/>
      <c r="L1504" s="31"/>
      <c r="M1504" s="31"/>
      <c r="N1504" s="31"/>
      <c r="O1504" s="31"/>
      <c r="P1504" s="31"/>
    </row>
    <row r="1505" spans="1:16" ht="15" x14ac:dyDescent="0.25">
      <c r="A1505" s="31"/>
      <c r="B1505" s="31"/>
      <c r="C1505" s="31"/>
      <c r="D1505" s="31"/>
      <c r="E1505" s="31"/>
      <c r="F1505" s="31"/>
      <c r="G1505" s="31"/>
      <c r="H1505" s="31"/>
      <c r="I1505" s="31"/>
      <c r="J1505" s="31"/>
      <c r="K1505" s="31"/>
      <c r="L1505" s="31"/>
      <c r="M1505" s="31"/>
      <c r="N1505" s="31"/>
      <c r="O1505" s="31"/>
      <c r="P1505" s="31"/>
    </row>
    <row r="1506" spans="1:16" ht="15" x14ac:dyDescent="0.25">
      <c r="A1506" s="31"/>
      <c r="B1506" s="31"/>
      <c r="C1506" s="31"/>
      <c r="D1506" s="31"/>
      <c r="E1506" s="31"/>
      <c r="F1506" s="31"/>
      <c r="G1506" s="31"/>
      <c r="H1506" s="31"/>
      <c r="I1506" s="31"/>
      <c r="J1506" s="31"/>
      <c r="K1506" s="31"/>
      <c r="L1506" s="31"/>
      <c r="M1506" s="31"/>
      <c r="N1506" s="31"/>
      <c r="O1506" s="31"/>
      <c r="P1506" s="31"/>
    </row>
    <row r="1507" spans="1:16" ht="15" x14ac:dyDescent="0.25">
      <c r="A1507" s="31"/>
      <c r="B1507" s="31"/>
      <c r="C1507" s="31"/>
      <c r="D1507" s="31"/>
      <c r="E1507" s="31"/>
      <c r="F1507" s="31"/>
      <c r="G1507" s="31"/>
      <c r="H1507" s="31"/>
      <c r="I1507" s="31"/>
      <c r="J1507" s="31"/>
      <c r="K1507" s="31"/>
      <c r="L1507" s="31"/>
      <c r="M1507" s="31"/>
      <c r="N1507" s="31"/>
      <c r="O1507" s="31"/>
      <c r="P1507" s="31"/>
    </row>
    <row r="1508" spans="1:16" ht="15" x14ac:dyDescent="0.25">
      <c r="A1508" s="31"/>
      <c r="B1508" s="31"/>
      <c r="C1508" s="31"/>
      <c r="D1508" s="31"/>
      <c r="E1508" s="31"/>
      <c r="F1508" s="31"/>
      <c r="G1508" s="31"/>
      <c r="H1508" s="31"/>
      <c r="I1508" s="31"/>
      <c r="J1508" s="31"/>
      <c r="K1508" s="31"/>
      <c r="L1508" s="31"/>
      <c r="M1508" s="31"/>
      <c r="N1508" s="31"/>
      <c r="O1508" s="31"/>
      <c r="P1508" s="31"/>
    </row>
    <row r="1509" spans="1:16" ht="15" x14ac:dyDescent="0.25">
      <c r="A1509" s="31"/>
      <c r="B1509" s="31"/>
      <c r="C1509" s="31"/>
      <c r="D1509" s="31"/>
      <c r="E1509" s="31"/>
      <c r="F1509" s="31"/>
      <c r="G1509" s="31"/>
      <c r="H1509" s="31"/>
      <c r="I1509" s="31"/>
      <c r="J1509" s="31"/>
      <c r="K1509" s="31"/>
      <c r="L1509" s="31"/>
      <c r="M1509" s="31"/>
      <c r="N1509" s="31"/>
      <c r="O1509" s="31"/>
      <c r="P1509" s="31"/>
    </row>
    <row r="1510" spans="1:16" ht="15" x14ac:dyDescent="0.25">
      <c r="A1510" s="31"/>
      <c r="B1510" s="31"/>
      <c r="C1510" s="31"/>
      <c r="D1510" s="31"/>
      <c r="E1510" s="31"/>
      <c r="F1510" s="31"/>
      <c r="G1510" s="31"/>
      <c r="H1510" s="31"/>
      <c r="I1510" s="31"/>
      <c r="J1510" s="31"/>
      <c r="K1510" s="31"/>
      <c r="L1510" s="31"/>
      <c r="M1510" s="31"/>
      <c r="N1510" s="31"/>
      <c r="O1510" s="31"/>
      <c r="P1510" s="31"/>
    </row>
    <row r="1511" spans="1:16" ht="15" x14ac:dyDescent="0.25">
      <c r="A1511" s="31"/>
      <c r="B1511" s="31"/>
      <c r="C1511" s="31"/>
      <c r="D1511" s="31"/>
      <c r="E1511" s="31"/>
      <c r="F1511" s="31"/>
      <c r="G1511" s="31"/>
      <c r="H1511" s="31"/>
      <c r="I1511" s="31"/>
      <c r="J1511" s="31"/>
      <c r="K1511" s="31"/>
      <c r="L1511" s="31"/>
      <c r="M1511" s="31"/>
      <c r="N1511" s="31"/>
      <c r="O1511" s="31"/>
      <c r="P1511" s="31"/>
    </row>
    <row r="1512" spans="1:16" ht="15" x14ac:dyDescent="0.25">
      <c r="A1512" s="31"/>
      <c r="B1512" s="31"/>
      <c r="C1512" s="31"/>
      <c r="D1512" s="31"/>
      <c r="E1512" s="31"/>
      <c r="F1512" s="31"/>
      <c r="G1512" s="31"/>
      <c r="H1512" s="31"/>
      <c r="I1512" s="31"/>
      <c r="J1512" s="31"/>
      <c r="K1512" s="31"/>
      <c r="L1512" s="31"/>
      <c r="M1512" s="31"/>
      <c r="N1512" s="31"/>
      <c r="O1512" s="31"/>
      <c r="P1512" s="31"/>
    </row>
    <row r="1513" spans="1:16" ht="15" x14ac:dyDescent="0.25">
      <c r="A1513" s="31"/>
      <c r="B1513" s="31"/>
      <c r="C1513" s="31"/>
      <c r="D1513" s="31"/>
      <c r="E1513" s="31"/>
      <c r="F1513" s="31"/>
      <c r="G1513" s="31"/>
      <c r="H1513" s="31"/>
      <c r="I1513" s="31"/>
      <c r="J1513" s="31"/>
      <c r="K1513" s="31"/>
      <c r="L1513" s="31"/>
      <c r="M1513" s="31"/>
      <c r="N1513" s="31"/>
      <c r="O1513" s="31"/>
      <c r="P1513" s="31"/>
    </row>
    <row r="1514" spans="1:16" ht="15" x14ac:dyDescent="0.25">
      <c r="A1514" s="31"/>
      <c r="B1514" s="31"/>
      <c r="C1514" s="31"/>
      <c r="D1514" s="31"/>
      <c r="E1514" s="31"/>
      <c r="F1514" s="31"/>
      <c r="G1514" s="31"/>
      <c r="H1514" s="31"/>
      <c r="I1514" s="31"/>
      <c r="J1514" s="31"/>
      <c r="K1514" s="31"/>
      <c r="L1514" s="31"/>
      <c r="M1514" s="31"/>
      <c r="N1514" s="31"/>
      <c r="O1514" s="31"/>
      <c r="P1514" s="31"/>
    </row>
    <row r="1515" spans="1:16" ht="15" x14ac:dyDescent="0.25">
      <c r="A1515" s="31"/>
      <c r="B1515" s="31"/>
      <c r="C1515" s="31"/>
      <c r="D1515" s="31"/>
      <c r="E1515" s="31"/>
      <c r="F1515" s="31"/>
      <c r="G1515" s="31"/>
      <c r="H1515" s="31"/>
      <c r="I1515" s="31"/>
      <c r="J1515" s="31"/>
      <c r="K1515" s="31"/>
      <c r="L1515" s="31"/>
      <c r="M1515" s="31"/>
      <c r="N1515" s="31"/>
      <c r="O1515" s="31"/>
      <c r="P1515" s="31"/>
    </row>
    <row r="1516" spans="1:16" ht="15" x14ac:dyDescent="0.25">
      <c r="A1516" s="31"/>
      <c r="B1516" s="31"/>
      <c r="C1516" s="31"/>
      <c r="D1516" s="31"/>
      <c r="E1516" s="31"/>
      <c r="F1516" s="31"/>
      <c r="G1516" s="31"/>
      <c r="H1516" s="31"/>
      <c r="I1516" s="31"/>
      <c r="J1516" s="31"/>
      <c r="K1516" s="31"/>
      <c r="L1516" s="31"/>
      <c r="M1516" s="31"/>
      <c r="N1516" s="31"/>
      <c r="O1516" s="31"/>
      <c r="P1516" s="31"/>
    </row>
    <row r="1517" spans="1:16" ht="15" x14ac:dyDescent="0.25">
      <c r="A1517" s="31"/>
      <c r="B1517" s="31"/>
      <c r="C1517" s="31"/>
      <c r="D1517" s="31"/>
      <c r="E1517" s="31"/>
      <c r="F1517" s="31"/>
      <c r="G1517" s="31"/>
      <c r="H1517" s="31"/>
      <c r="I1517" s="31"/>
      <c r="J1517" s="31"/>
      <c r="K1517" s="31"/>
      <c r="L1517" s="31"/>
      <c r="M1517" s="31"/>
      <c r="N1517" s="31"/>
      <c r="O1517" s="31"/>
      <c r="P1517" s="31"/>
    </row>
    <row r="1518" spans="1:16" ht="15" x14ac:dyDescent="0.25">
      <c r="A1518" s="31"/>
      <c r="B1518" s="31"/>
      <c r="C1518" s="31"/>
      <c r="D1518" s="31"/>
      <c r="E1518" s="31"/>
      <c r="F1518" s="31"/>
      <c r="G1518" s="31"/>
      <c r="H1518" s="31"/>
      <c r="I1518" s="31"/>
      <c r="J1518" s="31"/>
      <c r="K1518" s="31"/>
      <c r="L1518" s="31"/>
      <c r="M1518" s="31"/>
      <c r="N1518" s="31"/>
      <c r="O1518" s="31"/>
      <c r="P1518" s="31"/>
    </row>
    <row r="1519" spans="1:16" ht="15" x14ac:dyDescent="0.25">
      <c r="A1519" s="31"/>
      <c r="B1519" s="31"/>
      <c r="C1519" s="31"/>
      <c r="D1519" s="31"/>
      <c r="E1519" s="31"/>
      <c r="F1519" s="31"/>
      <c r="G1519" s="31"/>
      <c r="H1519" s="31"/>
      <c r="I1519" s="31"/>
      <c r="J1519" s="31"/>
      <c r="K1519" s="31"/>
      <c r="L1519" s="31"/>
      <c r="M1519" s="31"/>
      <c r="N1519" s="31"/>
      <c r="O1519" s="31"/>
      <c r="P1519" s="31"/>
    </row>
    <row r="1520" spans="1:16" ht="15" x14ac:dyDescent="0.25">
      <c r="A1520" s="31"/>
      <c r="B1520" s="31"/>
      <c r="C1520" s="31"/>
      <c r="D1520" s="31"/>
      <c r="E1520" s="31"/>
      <c r="F1520" s="31"/>
      <c r="G1520" s="31"/>
      <c r="H1520" s="31"/>
      <c r="I1520" s="31"/>
      <c r="J1520" s="31"/>
      <c r="K1520" s="31"/>
      <c r="L1520" s="31"/>
      <c r="M1520" s="31"/>
      <c r="N1520" s="31"/>
      <c r="O1520" s="31"/>
      <c r="P1520" s="31"/>
    </row>
    <row r="1521" spans="1:16" ht="15" x14ac:dyDescent="0.25">
      <c r="A1521" s="31"/>
      <c r="B1521" s="31"/>
      <c r="C1521" s="31"/>
      <c r="D1521" s="31"/>
      <c r="E1521" s="31"/>
      <c r="F1521" s="31"/>
      <c r="G1521" s="31"/>
      <c r="H1521" s="31"/>
      <c r="I1521" s="31"/>
      <c r="J1521" s="31"/>
      <c r="K1521" s="31"/>
      <c r="L1521" s="31"/>
      <c r="M1521" s="31"/>
      <c r="N1521" s="31"/>
      <c r="O1521" s="31"/>
      <c r="P1521" s="31"/>
    </row>
    <row r="1522" spans="1:16" ht="15.75" thickBot="1" x14ac:dyDescent="0.3">
      <c r="A1522" s="31"/>
      <c r="B1522" s="31"/>
      <c r="C1522" s="31"/>
      <c r="D1522" s="31"/>
      <c r="E1522" s="31"/>
      <c r="F1522" s="31"/>
      <c r="G1522" s="31"/>
      <c r="H1522" s="31"/>
      <c r="I1522" s="31"/>
      <c r="J1522" s="31"/>
      <c r="K1522" s="31"/>
      <c r="L1522" s="31"/>
      <c r="M1522" s="31"/>
      <c r="N1522" s="31"/>
      <c r="O1522" s="31"/>
      <c r="P1522" s="31"/>
    </row>
    <row r="1523" spans="1:16" ht="16.5" thickTop="1" thickBot="1" x14ac:dyDescent="0.3">
      <c r="A1523" s="31"/>
      <c r="B1523" s="31"/>
      <c r="C1523" s="31"/>
      <c r="D1523" s="31"/>
      <c r="E1523" s="31"/>
      <c r="F1523" s="31"/>
      <c r="G1523" s="31"/>
      <c r="H1523" s="31"/>
      <c r="I1523" s="31"/>
      <c r="J1523" s="31"/>
      <c r="K1523" s="31"/>
      <c r="L1523" s="31"/>
      <c r="M1523" s="31"/>
      <c r="N1523" s="31"/>
      <c r="O1523" s="31"/>
      <c r="P1523" s="31"/>
    </row>
    <row r="1524" spans="1:16" ht="15" x14ac:dyDescent="0.25">
      <c r="A1524" s="31"/>
      <c r="B1524" s="31"/>
      <c r="C1524" s="31"/>
      <c r="D1524" s="31"/>
      <c r="E1524" s="31"/>
      <c r="F1524" s="31"/>
      <c r="G1524" s="31"/>
      <c r="H1524" s="31"/>
      <c r="I1524" s="31"/>
      <c r="J1524" s="31"/>
      <c r="K1524" s="31"/>
      <c r="L1524" s="31"/>
      <c r="M1524" s="31"/>
      <c r="N1524" s="31"/>
      <c r="O1524" s="31"/>
      <c r="P1524" s="31"/>
    </row>
    <row r="1525" spans="1:16" ht="15" x14ac:dyDescent="0.25">
      <c r="A1525" s="31"/>
      <c r="B1525" s="31"/>
      <c r="C1525" s="31"/>
      <c r="D1525" s="31"/>
      <c r="E1525" s="31"/>
      <c r="F1525" s="31"/>
      <c r="G1525" s="31"/>
      <c r="H1525" s="31"/>
      <c r="I1525" s="31"/>
      <c r="J1525" s="31"/>
      <c r="K1525" s="31"/>
      <c r="L1525" s="31"/>
      <c r="M1525" s="31"/>
      <c r="N1525" s="31"/>
      <c r="O1525" s="31"/>
      <c r="P1525" s="31"/>
    </row>
    <row r="1526" spans="1:16" ht="15.75" thickBot="1" x14ac:dyDescent="0.3">
      <c r="A1526" s="31"/>
      <c r="B1526" s="31"/>
      <c r="C1526" s="31"/>
      <c r="D1526" s="31"/>
      <c r="E1526" s="31"/>
      <c r="F1526" s="31"/>
      <c r="G1526" s="31"/>
      <c r="H1526" s="31"/>
      <c r="I1526" s="31"/>
      <c r="J1526" s="31"/>
      <c r="K1526" s="31"/>
      <c r="L1526" s="31"/>
      <c r="M1526" s="31"/>
      <c r="N1526" s="31"/>
      <c r="O1526" s="31"/>
      <c r="P1526" s="31"/>
    </row>
    <row r="1527" spans="1:16" ht="15.75" thickBot="1" x14ac:dyDescent="0.3">
      <c r="A1527" s="31"/>
      <c r="B1527" s="31"/>
      <c r="C1527" s="31"/>
      <c r="D1527" s="31"/>
      <c r="E1527" s="31"/>
      <c r="F1527" s="31"/>
      <c r="G1527" s="31"/>
      <c r="H1527" s="31"/>
      <c r="I1527" s="31"/>
      <c r="J1527" s="31"/>
      <c r="K1527" s="31"/>
      <c r="L1527" s="31"/>
      <c r="M1527" s="31"/>
      <c r="N1527" s="31"/>
      <c r="O1527" s="31"/>
      <c r="P1527" s="31"/>
    </row>
    <row r="1528" spans="1:16" ht="15" x14ac:dyDescent="0.25">
      <c r="A1528" s="31"/>
      <c r="B1528" s="31"/>
      <c r="C1528" s="31"/>
      <c r="D1528" s="31"/>
      <c r="E1528" s="31"/>
      <c r="F1528" s="31"/>
      <c r="G1528" s="31"/>
      <c r="H1528" s="31"/>
      <c r="I1528" s="31"/>
      <c r="J1528" s="31"/>
      <c r="K1528" s="31"/>
      <c r="L1528" s="31"/>
      <c r="M1528" s="31"/>
      <c r="N1528" s="31"/>
      <c r="O1528" s="31"/>
      <c r="P1528" s="31"/>
    </row>
    <row r="1529" spans="1:16" ht="15" x14ac:dyDescent="0.25">
      <c r="A1529" s="31"/>
      <c r="B1529" s="31"/>
      <c r="C1529" s="31"/>
      <c r="D1529" s="31"/>
      <c r="E1529" s="31"/>
      <c r="F1529" s="31"/>
      <c r="G1529" s="31"/>
      <c r="H1529" s="31"/>
      <c r="I1529" s="31"/>
      <c r="J1529" s="31"/>
      <c r="K1529" s="31"/>
      <c r="L1529" s="31"/>
      <c r="M1529" s="31"/>
      <c r="N1529" s="31"/>
      <c r="O1529" s="31"/>
      <c r="P1529" s="31"/>
    </row>
    <row r="1530" spans="1:16" ht="15" x14ac:dyDescent="0.25">
      <c r="A1530" s="31"/>
      <c r="B1530" s="31"/>
      <c r="C1530" s="31"/>
      <c r="D1530" s="31"/>
      <c r="E1530" s="31"/>
      <c r="F1530" s="31"/>
      <c r="G1530" s="31"/>
      <c r="H1530" s="31"/>
      <c r="I1530" s="31"/>
      <c r="J1530" s="31"/>
      <c r="K1530" s="31"/>
      <c r="L1530" s="31"/>
      <c r="M1530" s="31"/>
      <c r="N1530" s="31"/>
      <c r="O1530" s="31"/>
      <c r="P1530" s="31"/>
    </row>
    <row r="1531" spans="1:16" ht="15" x14ac:dyDescent="0.25">
      <c r="A1531" s="31"/>
      <c r="B1531" s="31"/>
      <c r="C1531" s="31"/>
      <c r="D1531" s="31"/>
      <c r="E1531" s="31"/>
      <c r="F1531" s="31"/>
      <c r="G1531" s="31"/>
      <c r="H1531" s="31"/>
      <c r="I1531" s="31"/>
      <c r="J1531" s="31"/>
      <c r="K1531" s="31"/>
      <c r="L1531" s="31"/>
      <c r="M1531" s="31"/>
      <c r="N1531" s="31"/>
      <c r="O1531" s="31"/>
      <c r="P1531" s="31"/>
    </row>
    <row r="1532" spans="1:16" ht="15.75" thickBot="1" x14ac:dyDescent="0.3">
      <c r="A1532" s="31"/>
      <c r="B1532" s="31"/>
      <c r="C1532" s="31"/>
      <c r="D1532" s="31"/>
      <c r="E1532" s="31"/>
      <c r="F1532" s="31"/>
      <c r="G1532" s="31"/>
      <c r="H1532" s="31"/>
      <c r="I1532" s="31"/>
      <c r="J1532" s="31"/>
      <c r="K1532" s="31"/>
      <c r="L1532" s="31"/>
      <c r="M1532" s="31"/>
      <c r="N1532" s="31"/>
      <c r="O1532" s="31"/>
      <c r="P1532" s="31"/>
    </row>
    <row r="1533" spans="1:16" ht="15.75" thickBot="1" x14ac:dyDescent="0.3">
      <c r="A1533" s="31"/>
      <c r="B1533" s="31"/>
      <c r="C1533" s="31"/>
      <c r="D1533" s="31"/>
      <c r="E1533" s="31"/>
      <c r="F1533" s="31"/>
      <c r="G1533" s="31"/>
      <c r="H1533" s="31"/>
      <c r="I1533" s="31"/>
      <c r="J1533" s="31"/>
      <c r="K1533" s="31"/>
      <c r="L1533" s="31"/>
      <c r="M1533" s="31"/>
      <c r="N1533" s="31"/>
      <c r="O1533" s="31"/>
      <c r="P1533" s="31"/>
    </row>
    <row r="1534" spans="1:16" ht="15" x14ac:dyDescent="0.25">
      <c r="A1534" s="31"/>
      <c r="B1534" s="31"/>
      <c r="C1534" s="31"/>
      <c r="D1534" s="31"/>
      <c r="E1534" s="31"/>
      <c r="F1534" s="31"/>
      <c r="G1534" s="31"/>
      <c r="H1534" s="31"/>
      <c r="I1534" s="31"/>
      <c r="J1534" s="31"/>
      <c r="K1534" s="31"/>
      <c r="L1534" s="31"/>
      <c r="M1534" s="31"/>
      <c r="N1534" s="31"/>
      <c r="O1534" s="31"/>
      <c r="P1534" s="31"/>
    </row>
    <row r="1535" spans="1:16" ht="15" x14ac:dyDescent="0.25">
      <c r="A1535" s="31"/>
      <c r="B1535" s="31"/>
      <c r="C1535" s="31"/>
      <c r="D1535" s="31"/>
      <c r="E1535" s="31"/>
      <c r="F1535" s="31"/>
      <c r="G1535" s="31"/>
      <c r="H1535" s="31"/>
      <c r="I1535" s="31"/>
      <c r="J1535" s="31"/>
      <c r="K1535" s="31"/>
      <c r="L1535" s="31"/>
      <c r="M1535" s="31"/>
      <c r="N1535" s="31"/>
      <c r="O1535" s="31"/>
      <c r="P1535" s="31"/>
    </row>
    <row r="1536" spans="1:16" ht="15" x14ac:dyDescent="0.25">
      <c r="A1536" s="31"/>
      <c r="B1536" s="31"/>
      <c r="C1536" s="31"/>
      <c r="D1536" s="31"/>
      <c r="E1536" s="31"/>
      <c r="F1536" s="31"/>
      <c r="G1536" s="31"/>
      <c r="H1536" s="31"/>
      <c r="I1536" s="31"/>
      <c r="J1536" s="31"/>
      <c r="K1536" s="31"/>
      <c r="L1536" s="31"/>
      <c r="M1536" s="31"/>
      <c r="N1536" s="31"/>
      <c r="O1536" s="31"/>
      <c r="P1536" s="31"/>
    </row>
    <row r="1537" spans="1:16" ht="15" x14ac:dyDescent="0.25">
      <c r="A1537" s="31"/>
      <c r="B1537" s="31"/>
      <c r="C1537" s="31"/>
      <c r="D1537" s="31"/>
      <c r="E1537" s="31"/>
      <c r="F1537" s="31"/>
      <c r="G1537" s="31"/>
      <c r="H1537" s="31"/>
      <c r="I1537" s="31"/>
      <c r="J1537" s="31"/>
      <c r="K1537" s="31"/>
      <c r="L1537" s="31"/>
      <c r="M1537" s="31"/>
      <c r="N1537" s="31"/>
      <c r="O1537" s="31"/>
      <c r="P1537" s="31"/>
    </row>
    <row r="1538" spans="1:16" ht="15" x14ac:dyDescent="0.25">
      <c r="A1538" s="31"/>
      <c r="B1538" s="31"/>
      <c r="C1538" s="31"/>
      <c r="D1538" s="31"/>
      <c r="E1538" s="31"/>
      <c r="F1538" s="31"/>
      <c r="G1538" s="31"/>
      <c r="H1538" s="31"/>
      <c r="I1538" s="31"/>
      <c r="J1538" s="31"/>
      <c r="K1538" s="31"/>
      <c r="L1538" s="31"/>
      <c r="M1538" s="31"/>
      <c r="N1538" s="31"/>
      <c r="O1538" s="31"/>
      <c r="P1538" s="31"/>
    </row>
    <row r="1539" spans="1:16" ht="15" x14ac:dyDescent="0.25">
      <c r="A1539" s="31"/>
      <c r="B1539" s="31"/>
      <c r="C1539" s="31"/>
      <c r="D1539" s="31"/>
      <c r="E1539" s="31"/>
      <c r="F1539" s="31"/>
      <c r="G1539" s="31"/>
      <c r="H1539" s="31"/>
      <c r="I1539" s="31"/>
      <c r="J1539" s="31"/>
      <c r="K1539" s="31"/>
      <c r="L1539" s="31"/>
      <c r="M1539" s="31"/>
      <c r="N1539" s="31"/>
      <c r="O1539" s="31"/>
      <c r="P1539" s="31"/>
    </row>
    <row r="1540" spans="1:16" ht="15" x14ac:dyDescent="0.25">
      <c r="A1540" s="31"/>
      <c r="B1540" s="31"/>
      <c r="C1540" s="31"/>
      <c r="D1540" s="31"/>
      <c r="E1540" s="31"/>
      <c r="F1540" s="31"/>
      <c r="G1540" s="31"/>
      <c r="H1540" s="31"/>
      <c r="I1540" s="31"/>
      <c r="J1540" s="31"/>
      <c r="K1540" s="31"/>
      <c r="L1540" s="31"/>
      <c r="M1540" s="31"/>
      <c r="N1540" s="31"/>
      <c r="O1540" s="31"/>
      <c r="P1540" s="31"/>
    </row>
    <row r="1541" spans="1:16" ht="15" x14ac:dyDescent="0.25">
      <c r="A1541" s="31"/>
      <c r="B1541" s="31"/>
      <c r="C1541" s="31"/>
      <c r="D1541" s="31"/>
      <c r="E1541" s="31"/>
      <c r="F1541" s="31"/>
      <c r="G1541" s="31"/>
      <c r="H1541" s="31"/>
      <c r="I1541" s="31"/>
      <c r="J1541" s="31"/>
      <c r="K1541" s="31"/>
      <c r="L1541" s="31"/>
      <c r="M1541" s="31"/>
      <c r="N1541" s="31"/>
      <c r="O1541" s="31"/>
      <c r="P1541" s="31"/>
    </row>
    <row r="1542" spans="1:16" ht="15" x14ac:dyDescent="0.25">
      <c r="A1542" s="31"/>
      <c r="B1542" s="31"/>
      <c r="C1542" s="31"/>
      <c r="D1542" s="31"/>
      <c r="E1542" s="31"/>
      <c r="F1542" s="31"/>
      <c r="G1542" s="31"/>
      <c r="H1542" s="31"/>
      <c r="I1542" s="31"/>
      <c r="J1542" s="31"/>
      <c r="K1542" s="31"/>
      <c r="L1542" s="31"/>
      <c r="M1542" s="31"/>
      <c r="N1542" s="31"/>
      <c r="O1542" s="31"/>
      <c r="P1542" s="31"/>
    </row>
    <row r="1543" spans="1:16" ht="15" x14ac:dyDescent="0.25">
      <c r="A1543" s="31"/>
      <c r="B1543" s="31"/>
      <c r="C1543" s="31"/>
      <c r="D1543" s="31"/>
      <c r="E1543" s="31"/>
      <c r="F1543" s="31"/>
      <c r="G1543" s="31"/>
      <c r="H1543" s="31"/>
      <c r="I1543" s="31"/>
      <c r="J1543" s="31"/>
      <c r="K1543" s="31"/>
      <c r="L1543" s="31"/>
      <c r="M1543" s="31"/>
      <c r="N1543" s="31"/>
      <c r="O1543" s="31"/>
      <c r="P1543" s="31"/>
    </row>
    <row r="1544" spans="1:16" ht="15" x14ac:dyDescent="0.25">
      <c r="A1544" s="31"/>
      <c r="B1544" s="31"/>
      <c r="C1544" s="31"/>
      <c r="D1544" s="31"/>
      <c r="E1544" s="31"/>
      <c r="F1544" s="31"/>
      <c r="G1544" s="31"/>
      <c r="H1544" s="31"/>
      <c r="I1544" s="31"/>
      <c r="J1544" s="31"/>
      <c r="K1544" s="31"/>
      <c r="L1544" s="31"/>
      <c r="M1544" s="31"/>
      <c r="N1544" s="31"/>
      <c r="O1544" s="31"/>
      <c r="P1544" s="31"/>
    </row>
    <row r="1545" spans="1:16" ht="15" x14ac:dyDescent="0.25">
      <c r="A1545" s="31"/>
      <c r="B1545" s="31"/>
      <c r="C1545" s="31"/>
      <c r="D1545" s="31"/>
      <c r="E1545" s="31"/>
      <c r="F1545" s="31"/>
      <c r="G1545" s="31"/>
      <c r="H1545" s="31"/>
      <c r="I1545" s="31"/>
      <c r="J1545" s="31"/>
      <c r="K1545" s="31"/>
      <c r="L1545" s="31"/>
      <c r="M1545" s="31"/>
      <c r="N1545" s="31"/>
      <c r="O1545" s="31"/>
      <c r="P1545" s="31"/>
    </row>
    <row r="1546" spans="1:16" ht="15" x14ac:dyDescent="0.25">
      <c r="A1546" s="31"/>
      <c r="B1546" s="31"/>
      <c r="C1546" s="31"/>
      <c r="D1546" s="31"/>
      <c r="E1546" s="31"/>
      <c r="F1546" s="31"/>
      <c r="G1546" s="31"/>
      <c r="H1546" s="31"/>
      <c r="I1546" s="31"/>
      <c r="J1546" s="31"/>
      <c r="K1546" s="31"/>
      <c r="L1546" s="31"/>
      <c r="M1546" s="31"/>
      <c r="N1546" s="31"/>
      <c r="O1546" s="31"/>
      <c r="P1546" s="31"/>
    </row>
    <row r="1547" spans="1:16" ht="15" x14ac:dyDescent="0.25">
      <c r="A1547" s="31"/>
      <c r="B1547" s="31"/>
      <c r="C1547" s="31"/>
      <c r="D1547" s="31"/>
      <c r="E1547" s="31"/>
      <c r="F1547" s="31"/>
      <c r="G1547" s="31"/>
      <c r="H1547" s="31"/>
      <c r="I1547" s="31"/>
      <c r="J1547" s="31"/>
      <c r="K1547" s="31"/>
      <c r="L1547" s="31"/>
      <c r="M1547" s="31"/>
      <c r="N1547" s="31"/>
      <c r="O1547" s="31"/>
      <c r="P1547" s="31"/>
    </row>
    <row r="1548" spans="1:16" ht="15" x14ac:dyDescent="0.25">
      <c r="A1548" s="31"/>
      <c r="B1548" s="31"/>
      <c r="C1548" s="31"/>
      <c r="D1548" s="31"/>
      <c r="E1548" s="31"/>
      <c r="F1548" s="31"/>
      <c r="G1548" s="31"/>
      <c r="H1548" s="31"/>
      <c r="I1548" s="31"/>
      <c r="J1548" s="31"/>
      <c r="K1548" s="31"/>
      <c r="L1548" s="31"/>
      <c r="M1548" s="31"/>
      <c r="N1548" s="31"/>
      <c r="O1548" s="31"/>
      <c r="P1548" s="31"/>
    </row>
    <row r="1549" spans="1:16" ht="15" x14ac:dyDescent="0.25">
      <c r="A1549" s="31"/>
      <c r="B1549" s="31"/>
      <c r="C1549" s="31"/>
      <c r="D1549" s="31"/>
      <c r="E1549" s="31"/>
      <c r="F1549" s="31"/>
      <c r="G1549" s="31"/>
      <c r="H1549" s="31"/>
      <c r="I1549" s="31"/>
      <c r="J1549" s="31"/>
      <c r="K1549" s="31"/>
      <c r="L1549" s="31"/>
      <c r="M1549" s="31"/>
      <c r="N1549" s="31"/>
      <c r="O1549" s="31"/>
      <c r="P1549" s="31"/>
    </row>
    <row r="1550" spans="1:16" ht="15" x14ac:dyDescent="0.25">
      <c r="A1550" s="31"/>
      <c r="B1550" s="31"/>
      <c r="C1550" s="31"/>
      <c r="D1550" s="31"/>
      <c r="E1550" s="31"/>
      <c r="F1550" s="31"/>
      <c r="G1550" s="31"/>
      <c r="H1550" s="31"/>
      <c r="I1550" s="31"/>
      <c r="J1550" s="31"/>
      <c r="K1550" s="31"/>
      <c r="L1550" s="31"/>
      <c r="M1550" s="31"/>
      <c r="N1550" s="31"/>
      <c r="O1550" s="31"/>
      <c r="P1550" s="31"/>
    </row>
    <row r="1551" spans="1:16" ht="15" x14ac:dyDescent="0.25">
      <c r="A1551" s="31"/>
      <c r="B1551" s="31"/>
      <c r="C1551" s="31"/>
      <c r="D1551" s="31"/>
      <c r="E1551" s="31"/>
      <c r="F1551" s="31"/>
      <c r="G1551" s="31"/>
      <c r="H1551" s="31"/>
      <c r="I1551" s="31"/>
      <c r="J1551" s="31"/>
      <c r="K1551" s="31"/>
      <c r="L1551" s="31"/>
      <c r="M1551" s="31"/>
      <c r="N1551" s="31"/>
      <c r="O1551" s="31"/>
      <c r="P1551" s="31"/>
    </row>
    <row r="1552" spans="1:16" ht="15" x14ac:dyDescent="0.25">
      <c r="A1552" s="31"/>
      <c r="B1552" s="31"/>
      <c r="C1552" s="31"/>
      <c r="D1552" s="31"/>
      <c r="E1552" s="31"/>
      <c r="F1552" s="31"/>
      <c r="G1552" s="31"/>
      <c r="H1552" s="31"/>
      <c r="I1552" s="31"/>
      <c r="J1552" s="31"/>
      <c r="K1552" s="31"/>
      <c r="L1552" s="31"/>
      <c r="M1552" s="31"/>
      <c r="N1552" s="31"/>
      <c r="O1552" s="31"/>
      <c r="P1552" s="31"/>
    </row>
    <row r="1553" spans="1:16" ht="15.75" thickBot="1" x14ac:dyDescent="0.3">
      <c r="A1553" s="31"/>
      <c r="B1553" s="31"/>
      <c r="C1553" s="31"/>
      <c r="D1553" s="31"/>
      <c r="E1553" s="31"/>
      <c r="F1553" s="31"/>
      <c r="G1553" s="31"/>
      <c r="H1553" s="31"/>
      <c r="I1553" s="31"/>
      <c r="J1553" s="31"/>
      <c r="K1553" s="31"/>
      <c r="L1553" s="31"/>
      <c r="M1553" s="31"/>
      <c r="N1553" s="31"/>
      <c r="O1553" s="31"/>
      <c r="P1553" s="31"/>
    </row>
    <row r="1554" spans="1:16" ht="16.5" thickTop="1" thickBot="1" x14ac:dyDescent="0.3">
      <c r="A1554" s="31"/>
      <c r="B1554" s="31"/>
      <c r="C1554" s="31"/>
      <c r="D1554" s="31"/>
      <c r="E1554" s="31"/>
      <c r="F1554" s="31"/>
      <c r="G1554" s="31"/>
      <c r="H1554" s="31"/>
      <c r="I1554" s="31"/>
      <c r="J1554" s="31"/>
      <c r="K1554" s="31"/>
      <c r="L1554" s="31"/>
      <c r="M1554" s="31"/>
      <c r="N1554" s="31"/>
      <c r="O1554" s="31"/>
      <c r="P1554" s="31"/>
    </row>
    <row r="1555" spans="1:16" ht="15" x14ac:dyDescent="0.25">
      <c r="A1555" s="31"/>
      <c r="B1555" s="31"/>
      <c r="C1555" s="31"/>
      <c r="D1555" s="31"/>
      <c r="E1555" s="31"/>
      <c r="F1555" s="31"/>
      <c r="G1555" s="31"/>
      <c r="H1555" s="31"/>
      <c r="I1555" s="31"/>
      <c r="J1555" s="31"/>
      <c r="K1555" s="31"/>
      <c r="L1555" s="31"/>
      <c r="M1555" s="31"/>
      <c r="N1555" s="31"/>
      <c r="O1555" s="31"/>
      <c r="P1555" s="31"/>
    </row>
    <row r="1556" spans="1:16" ht="15" x14ac:dyDescent="0.25">
      <c r="A1556" s="31"/>
      <c r="B1556" s="31"/>
      <c r="C1556" s="31"/>
      <c r="D1556" s="31"/>
      <c r="E1556" s="31"/>
      <c r="F1556" s="31"/>
      <c r="G1556" s="31"/>
      <c r="H1556" s="31"/>
      <c r="I1556" s="31"/>
      <c r="J1556" s="31"/>
      <c r="K1556" s="31"/>
      <c r="L1556" s="31"/>
      <c r="M1556" s="31"/>
      <c r="N1556" s="31"/>
      <c r="O1556" s="31"/>
      <c r="P1556" s="31"/>
    </row>
    <row r="1557" spans="1:16" ht="15.75" thickBot="1" x14ac:dyDescent="0.3">
      <c r="A1557" s="31"/>
      <c r="B1557" s="31"/>
      <c r="C1557" s="31"/>
      <c r="D1557" s="31"/>
      <c r="E1557" s="31"/>
      <c r="F1557" s="31"/>
      <c r="G1557" s="31"/>
      <c r="H1557" s="31"/>
      <c r="I1557" s="31"/>
      <c r="J1557" s="31"/>
      <c r="K1557" s="31"/>
      <c r="L1557" s="31"/>
      <c r="M1557" s="31"/>
      <c r="N1557" s="31"/>
      <c r="O1557" s="31"/>
      <c r="P1557" s="31"/>
    </row>
    <row r="1558" spans="1:16" ht="15.75" thickBot="1" x14ac:dyDescent="0.3">
      <c r="A1558" s="31"/>
      <c r="B1558" s="31"/>
      <c r="C1558" s="31"/>
      <c r="D1558" s="31"/>
      <c r="E1558" s="31"/>
      <c r="F1558" s="31"/>
      <c r="G1558" s="31"/>
      <c r="H1558" s="31"/>
      <c r="I1558" s="31"/>
      <c r="J1558" s="31"/>
      <c r="K1558" s="31"/>
      <c r="L1558" s="31"/>
      <c r="M1558" s="31"/>
      <c r="N1558" s="31"/>
      <c r="O1558" s="31"/>
      <c r="P1558" s="31"/>
    </row>
    <row r="1559" spans="1:16" ht="15" x14ac:dyDescent="0.25">
      <c r="A1559" s="31"/>
      <c r="B1559" s="31"/>
      <c r="C1559" s="31"/>
      <c r="D1559" s="31"/>
      <c r="E1559" s="31"/>
      <c r="F1559" s="31"/>
      <c r="G1559" s="31"/>
      <c r="H1559" s="31"/>
      <c r="I1559" s="31"/>
      <c r="J1559" s="31"/>
      <c r="K1559" s="31"/>
      <c r="L1559" s="31"/>
      <c r="M1559" s="31"/>
      <c r="N1559" s="31"/>
      <c r="O1559" s="31"/>
      <c r="P1559" s="31"/>
    </row>
    <row r="1560" spans="1:16" ht="15" x14ac:dyDescent="0.25">
      <c r="A1560" s="31"/>
      <c r="B1560" s="31"/>
      <c r="C1560" s="31"/>
      <c r="D1560" s="31"/>
      <c r="E1560" s="31"/>
      <c r="F1560" s="31"/>
      <c r="G1560" s="31"/>
      <c r="H1560" s="31"/>
      <c r="I1560" s="31"/>
      <c r="J1560" s="31"/>
      <c r="K1560" s="31"/>
      <c r="L1560" s="31"/>
      <c r="M1560" s="31"/>
      <c r="N1560" s="31"/>
      <c r="O1560" s="31"/>
      <c r="P1560" s="31"/>
    </row>
    <row r="1561" spans="1:16" ht="15" x14ac:dyDescent="0.25">
      <c r="A1561" s="31"/>
      <c r="B1561" s="31"/>
      <c r="C1561" s="31"/>
      <c r="D1561" s="31"/>
      <c r="E1561" s="31"/>
      <c r="F1561" s="31"/>
      <c r="G1561" s="31"/>
      <c r="H1561" s="31"/>
      <c r="I1561" s="31"/>
      <c r="J1561" s="31"/>
      <c r="K1561" s="31"/>
      <c r="L1561" s="31"/>
      <c r="M1561" s="31"/>
      <c r="N1561" s="31"/>
      <c r="O1561" s="31"/>
      <c r="P1561" s="31"/>
    </row>
    <row r="1562" spans="1:16" ht="15" x14ac:dyDescent="0.25">
      <c r="A1562" s="31"/>
      <c r="B1562" s="31"/>
      <c r="C1562" s="31"/>
      <c r="D1562" s="31"/>
      <c r="E1562" s="31"/>
      <c r="F1562" s="31"/>
      <c r="G1562" s="31"/>
      <c r="H1562" s="31"/>
      <c r="I1562" s="31"/>
      <c r="J1562" s="31"/>
      <c r="K1562" s="31"/>
      <c r="L1562" s="31"/>
      <c r="M1562" s="31"/>
      <c r="N1562" s="31"/>
      <c r="O1562" s="31"/>
      <c r="P1562" s="31"/>
    </row>
    <row r="1563" spans="1:16" ht="15.75" thickBot="1" x14ac:dyDescent="0.3">
      <c r="A1563" s="31"/>
      <c r="B1563" s="31"/>
      <c r="C1563" s="31"/>
      <c r="D1563" s="31"/>
      <c r="E1563" s="31"/>
      <c r="F1563" s="31"/>
      <c r="G1563" s="31"/>
      <c r="H1563" s="31"/>
      <c r="I1563" s="31"/>
      <c r="J1563" s="31"/>
      <c r="K1563" s="31"/>
      <c r="L1563" s="31"/>
      <c r="M1563" s="31"/>
      <c r="N1563" s="31"/>
      <c r="O1563" s="31"/>
      <c r="P1563" s="31"/>
    </row>
    <row r="1564" spans="1:16" ht="15.75" thickBot="1" x14ac:dyDescent="0.3">
      <c r="A1564" s="31"/>
      <c r="B1564" s="31"/>
      <c r="C1564" s="31"/>
      <c r="D1564" s="31"/>
      <c r="E1564" s="31"/>
      <c r="F1564" s="31"/>
      <c r="G1564" s="31"/>
      <c r="H1564" s="31"/>
      <c r="I1564" s="31"/>
      <c r="J1564" s="31"/>
      <c r="K1564" s="31"/>
      <c r="L1564" s="31"/>
      <c r="M1564" s="31"/>
      <c r="N1564" s="31"/>
      <c r="O1564" s="31"/>
      <c r="P1564" s="31"/>
    </row>
    <row r="1565" spans="1:16" ht="15" x14ac:dyDescent="0.25">
      <c r="A1565" s="31"/>
      <c r="B1565" s="31"/>
      <c r="C1565" s="31"/>
      <c r="D1565" s="31"/>
      <c r="E1565" s="31"/>
      <c r="F1565" s="31"/>
      <c r="G1565" s="31"/>
      <c r="H1565" s="31"/>
      <c r="I1565" s="31"/>
      <c r="J1565" s="31"/>
      <c r="K1565" s="31"/>
      <c r="L1565" s="31"/>
      <c r="M1565" s="31"/>
      <c r="N1565" s="31"/>
      <c r="O1565" s="31"/>
      <c r="P1565" s="31"/>
    </row>
    <row r="1566" spans="1:16" ht="15" x14ac:dyDescent="0.25">
      <c r="A1566" s="31"/>
      <c r="B1566" s="31"/>
      <c r="C1566" s="31"/>
      <c r="D1566" s="31"/>
      <c r="E1566" s="31"/>
      <c r="F1566" s="31"/>
      <c r="G1566" s="31"/>
      <c r="H1566" s="31"/>
      <c r="I1566" s="31"/>
      <c r="J1566" s="31"/>
      <c r="K1566" s="31"/>
      <c r="L1566" s="31"/>
      <c r="M1566" s="31"/>
      <c r="N1566" s="31"/>
      <c r="O1566" s="31"/>
      <c r="P1566" s="31"/>
    </row>
    <row r="1567" spans="1:16" ht="15" x14ac:dyDescent="0.25">
      <c r="A1567" s="31"/>
      <c r="B1567" s="31"/>
      <c r="C1567" s="31"/>
      <c r="D1567" s="31"/>
      <c r="E1567" s="31"/>
      <c r="F1567" s="31"/>
      <c r="G1567" s="31"/>
      <c r="H1567" s="31"/>
      <c r="I1567" s="31"/>
      <c r="J1567" s="31"/>
      <c r="K1567" s="31"/>
      <c r="L1567" s="31"/>
      <c r="M1567" s="31"/>
      <c r="N1567" s="31"/>
      <c r="O1567" s="31"/>
      <c r="P1567" s="31"/>
    </row>
    <row r="1568" spans="1:16" ht="15" x14ac:dyDescent="0.25">
      <c r="A1568" s="31"/>
      <c r="B1568" s="31"/>
      <c r="C1568" s="31"/>
      <c r="D1568" s="31"/>
      <c r="E1568" s="31"/>
      <c r="F1568" s="31"/>
      <c r="G1568" s="31"/>
      <c r="H1568" s="31"/>
      <c r="I1568" s="31"/>
      <c r="J1568" s="31"/>
      <c r="K1568" s="31"/>
      <c r="L1568" s="31"/>
      <c r="M1568" s="31"/>
      <c r="N1568" s="31"/>
      <c r="O1568" s="31"/>
      <c r="P1568" s="31"/>
    </row>
    <row r="1569" spans="1:16" ht="15" x14ac:dyDescent="0.25">
      <c r="A1569" s="31"/>
      <c r="B1569" s="31"/>
      <c r="C1569" s="31"/>
      <c r="D1569" s="31"/>
      <c r="E1569" s="31"/>
      <c r="F1569" s="31"/>
      <c r="G1569" s="31"/>
      <c r="H1569" s="31"/>
      <c r="I1569" s="31"/>
      <c r="J1569" s="31"/>
      <c r="K1569" s="31"/>
      <c r="L1569" s="31"/>
      <c r="M1569" s="31"/>
      <c r="N1569" s="31"/>
      <c r="O1569" s="31"/>
      <c r="P1569" s="31"/>
    </row>
    <row r="1570" spans="1:16" ht="15" x14ac:dyDescent="0.25">
      <c r="A1570" s="31"/>
      <c r="B1570" s="31"/>
      <c r="C1570" s="31"/>
      <c r="D1570" s="31"/>
      <c r="E1570" s="31"/>
      <c r="F1570" s="31"/>
      <c r="G1570" s="31"/>
      <c r="H1570" s="31"/>
      <c r="I1570" s="31"/>
      <c r="J1570" s="31"/>
      <c r="K1570" s="31"/>
      <c r="L1570" s="31"/>
      <c r="M1570" s="31"/>
      <c r="N1570" s="31"/>
      <c r="O1570" s="31"/>
      <c r="P1570" s="31"/>
    </row>
    <row r="1571" spans="1:16" ht="15" x14ac:dyDescent="0.25">
      <c r="A1571" s="31"/>
      <c r="B1571" s="31"/>
      <c r="C1571" s="31"/>
      <c r="D1571" s="31"/>
      <c r="E1571" s="31"/>
      <c r="F1571" s="31"/>
      <c r="G1571" s="31"/>
      <c r="H1571" s="31"/>
      <c r="I1571" s="31"/>
      <c r="J1571" s="31"/>
      <c r="K1571" s="31"/>
      <c r="L1571" s="31"/>
      <c r="M1571" s="31"/>
      <c r="N1571" s="31"/>
      <c r="O1571" s="31"/>
      <c r="P1571" s="31"/>
    </row>
    <row r="1572" spans="1:16" ht="15" x14ac:dyDescent="0.25">
      <c r="A1572" s="31"/>
      <c r="B1572" s="31"/>
      <c r="C1572" s="31"/>
      <c r="D1572" s="31"/>
      <c r="E1572" s="31"/>
      <c r="F1572" s="31"/>
      <c r="G1572" s="31"/>
      <c r="H1572" s="31"/>
      <c r="I1572" s="31"/>
      <c r="J1572" s="31"/>
      <c r="K1572" s="31"/>
      <c r="L1572" s="31"/>
      <c r="M1572" s="31"/>
      <c r="N1572" s="31"/>
      <c r="O1572" s="31"/>
      <c r="P1572" s="31"/>
    </row>
    <row r="1573" spans="1:16" ht="15" x14ac:dyDescent="0.25">
      <c r="A1573" s="31"/>
      <c r="B1573" s="31"/>
      <c r="C1573" s="31"/>
      <c r="D1573" s="31"/>
      <c r="E1573" s="31"/>
      <c r="F1573" s="31"/>
      <c r="G1573" s="31"/>
      <c r="H1573" s="31"/>
      <c r="I1573" s="31"/>
      <c r="J1573" s="31"/>
      <c r="K1573" s="31"/>
      <c r="L1573" s="31"/>
      <c r="M1573" s="31"/>
      <c r="N1573" s="31"/>
      <c r="O1573" s="31"/>
      <c r="P1573" s="31"/>
    </row>
    <row r="1574" spans="1:16" ht="15" x14ac:dyDescent="0.25">
      <c r="A1574" s="31"/>
      <c r="B1574" s="31"/>
      <c r="C1574" s="31"/>
      <c r="D1574" s="31"/>
      <c r="E1574" s="31"/>
      <c r="F1574" s="31"/>
      <c r="G1574" s="31"/>
      <c r="H1574" s="31"/>
      <c r="I1574" s="31"/>
      <c r="J1574" s="31"/>
      <c r="K1574" s="31"/>
      <c r="L1574" s="31"/>
      <c r="M1574" s="31"/>
      <c r="N1574" s="31"/>
      <c r="O1574" s="31"/>
      <c r="P1574" s="31"/>
    </row>
    <row r="1575" spans="1:16" ht="15" x14ac:dyDescent="0.25">
      <c r="A1575" s="31"/>
      <c r="B1575" s="31"/>
      <c r="C1575" s="31"/>
      <c r="D1575" s="31"/>
      <c r="E1575" s="31"/>
      <c r="F1575" s="31"/>
      <c r="G1575" s="31"/>
      <c r="H1575" s="31"/>
      <c r="I1575" s="31"/>
      <c r="J1575" s="31"/>
      <c r="K1575" s="31"/>
      <c r="L1575" s="31"/>
      <c r="M1575" s="31"/>
      <c r="N1575" s="31"/>
      <c r="O1575" s="31"/>
      <c r="P1575" s="31"/>
    </row>
    <row r="1576" spans="1:16" ht="15" x14ac:dyDescent="0.25">
      <c r="A1576" s="31"/>
      <c r="B1576" s="31"/>
      <c r="C1576" s="31"/>
      <c r="D1576" s="31"/>
      <c r="E1576" s="31"/>
      <c r="F1576" s="31"/>
      <c r="G1576" s="31"/>
      <c r="H1576" s="31"/>
      <c r="I1576" s="31"/>
      <c r="J1576" s="31"/>
      <c r="K1576" s="31"/>
      <c r="L1576" s="31"/>
      <c r="M1576" s="31"/>
      <c r="N1576" s="31"/>
      <c r="O1576" s="31"/>
      <c r="P1576" s="31"/>
    </row>
    <row r="1577" spans="1:16" ht="15" x14ac:dyDescent="0.25">
      <c r="A1577" s="31"/>
      <c r="B1577" s="31"/>
      <c r="C1577" s="31"/>
      <c r="D1577" s="31"/>
      <c r="E1577" s="31"/>
      <c r="F1577" s="31"/>
      <c r="G1577" s="31"/>
      <c r="H1577" s="31"/>
      <c r="I1577" s="31"/>
      <c r="J1577" s="31"/>
      <c r="K1577" s="31"/>
      <c r="L1577" s="31"/>
      <c r="M1577" s="31"/>
      <c r="N1577" s="31"/>
      <c r="O1577" s="31"/>
      <c r="P1577" s="31"/>
    </row>
    <row r="1578" spans="1:16" ht="15" x14ac:dyDescent="0.25">
      <c r="A1578" s="31"/>
      <c r="B1578" s="31"/>
      <c r="C1578" s="31"/>
      <c r="D1578" s="31"/>
      <c r="E1578" s="31"/>
      <c r="F1578" s="31"/>
      <c r="G1578" s="31"/>
      <c r="H1578" s="31"/>
      <c r="I1578" s="31"/>
      <c r="J1578" s="31"/>
      <c r="K1578" s="31"/>
      <c r="L1578" s="31"/>
      <c r="M1578" s="31"/>
      <c r="N1578" s="31"/>
      <c r="O1578" s="31"/>
      <c r="P1578" s="31"/>
    </row>
    <row r="1579" spans="1:16" ht="15" x14ac:dyDescent="0.25">
      <c r="A1579" s="31"/>
      <c r="B1579" s="31"/>
      <c r="C1579" s="31"/>
      <c r="D1579" s="31"/>
      <c r="E1579" s="31"/>
      <c r="F1579" s="31"/>
      <c r="G1579" s="31"/>
      <c r="H1579" s="31"/>
      <c r="I1579" s="31"/>
      <c r="J1579" s="31"/>
      <c r="K1579" s="31"/>
      <c r="L1579" s="31"/>
      <c r="M1579" s="31"/>
      <c r="N1579" s="31"/>
      <c r="O1579" s="31"/>
      <c r="P1579" s="31"/>
    </row>
    <row r="1580" spans="1:16" ht="15" x14ac:dyDescent="0.25">
      <c r="A1580" s="31"/>
      <c r="B1580" s="31"/>
      <c r="C1580" s="31"/>
      <c r="D1580" s="31"/>
      <c r="E1580" s="31"/>
      <c r="F1580" s="31"/>
      <c r="G1580" s="31"/>
      <c r="H1580" s="31"/>
      <c r="I1580" s="31"/>
      <c r="J1580" s="31"/>
      <c r="K1580" s="31"/>
      <c r="L1580" s="31"/>
      <c r="M1580" s="31"/>
      <c r="N1580" s="31"/>
      <c r="O1580" s="31"/>
      <c r="P1580" s="31"/>
    </row>
    <row r="1581" spans="1:16" ht="15" x14ac:dyDescent="0.25">
      <c r="A1581" s="31"/>
      <c r="B1581" s="31"/>
      <c r="C1581" s="31"/>
      <c r="D1581" s="31"/>
      <c r="E1581" s="31"/>
      <c r="F1581" s="31"/>
      <c r="G1581" s="31"/>
      <c r="H1581" s="31"/>
      <c r="I1581" s="31"/>
      <c r="J1581" s="31"/>
      <c r="K1581" s="31"/>
      <c r="L1581" s="31"/>
      <c r="M1581" s="31"/>
      <c r="N1581" s="31"/>
      <c r="O1581" s="31"/>
      <c r="P1581" s="31"/>
    </row>
    <row r="1582" spans="1:16" ht="15" x14ac:dyDescent="0.25">
      <c r="A1582" s="31"/>
      <c r="B1582" s="31"/>
      <c r="C1582" s="31"/>
      <c r="D1582" s="31"/>
      <c r="E1582" s="31"/>
      <c r="F1582" s="31"/>
      <c r="G1582" s="31"/>
      <c r="H1582" s="31"/>
      <c r="I1582" s="31"/>
      <c r="J1582" s="31"/>
      <c r="K1582" s="31"/>
      <c r="L1582" s="31"/>
      <c r="M1582" s="31"/>
      <c r="N1582" s="31"/>
      <c r="O1582" s="31"/>
      <c r="P1582" s="31"/>
    </row>
    <row r="1583" spans="1:16" ht="15" x14ac:dyDescent="0.25">
      <c r="A1583" s="31"/>
      <c r="B1583" s="31"/>
      <c r="C1583" s="31"/>
      <c r="D1583" s="31"/>
      <c r="E1583" s="31"/>
      <c r="F1583" s="31"/>
      <c r="G1583" s="31"/>
      <c r="H1583" s="31"/>
      <c r="I1583" s="31"/>
      <c r="J1583" s="31"/>
      <c r="K1583" s="31"/>
      <c r="L1583" s="31"/>
      <c r="M1583" s="31"/>
      <c r="N1583" s="31"/>
      <c r="O1583" s="31"/>
      <c r="P1583" s="31"/>
    </row>
    <row r="1584" spans="1:16" ht="15.75" thickBot="1" x14ac:dyDescent="0.3">
      <c r="A1584" s="31"/>
      <c r="B1584" s="31"/>
      <c r="C1584" s="31"/>
      <c r="D1584" s="31"/>
      <c r="E1584" s="31"/>
      <c r="F1584" s="31"/>
      <c r="G1584" s="31"/>
      <c r="H1584" s="31"/>
      <c r="I1584" s="31"/>
      <c r="J1584" s="31"/>
      <c r="K1584" s="31"/>
      <c r="L1584" s="31"/>
      <c r="M1584" s="31"/>
      <c r="N1584" s="31"/>
      <c r="O1584" s="31"/>
      <c r="P1584" s="31"/>
    </row>
    <row r="1585" spans="1:16" ht="16.5" thickTop="1" thickBot="1" x14ac:dyDescent="0.3">
      <c r="A1585" s="31"/>
      <c r="B1585" s="31"/>
      <c r="C1585" s="31"/>
      <c r="D1585" s="31"/>
      <c r="E1585" s="31"/>
      <c r="F1585" s="31"/>
      <c r="G1585" s="31"/>
      <c r="H1585" s="31"/>
      <c r="I1585" s="31"/>
      <c r="J1585" s="31"/>
      <c r="K1585" s="31"/>
      <c r="L1585" s="31"/>
      <c r="M1585" s="31"/>
      <c r="N1585" s="31"/>
      <c r="O1585" s="31"/>
      <c r="P1585" s="31"/>
    </row>
    <row r="1586" spans="1:16" ht="15" x14ac:dyDescent="0.25">
      <c r="A1586" s="31"/>
      <c r="B1586" s="31"/>
      <c r="C1586" s="31"/>
      <c r="D1586" s="31"/>
      <c r="E1586" s="31"/>
      <c r="F1586" s="31"/>
      <c r="G1586" s="31"/>
      <c r="H1586" s="31"/>
      <c r="I1586" s="31"/>
      <c r="J1586" s="31"/>
      <c r="K1586" s="31"/>
      <c r="L1586" s="31"/>
      <c r="M1586" s="31"/>
      <c r="N1586" s="31"/>
      <c r="O1586" s="31"/>
      <c r="P1586" s="31"/>
    </row>
    <row r="1587" spans="1:16" ht="15" x14ac:dyDescent="0.25">
      <c r="A1587" s="31"/>
      <c r="B1587" s="31"/>
      <c r="C1587" s="31"/>
      <c r="D1587" s="31"/>
      <c r="E1587" s="31"/>
      <c r="F1587" s="31"/>
      <c r="G1587" s="31"/>
      <c r="H1587" s="31"/>
      <c r="I1587" s="31"/>
      <c r="J1587" s="31"/>
      <c r="K1587" s="31"/>
      <c r="L1587" s="31"/>
      <c r="M1587" s="31"/>
      <c r="N1587" s="31"/>
      <c r="O1587" s="31"/>
      <c r="P1587" s="31"/>
    </row>
    <row r="1588" spans="1:16" ht="15.75" thickBot="1" x14ac:dyDescent="0.3">
      <c r="A1588" s="31"/>
      <c r="B1588" s="31"/>
      <c r="C1588" s="31"/>
      <c r="D1588" s="31"/>
      <c r="E1588" s="31"/>
      <c r="F1588" s="31"/>
      <c r="G1588" s="31"/>
      <c r="H1588" s="31"/>
      <c r="I1588" s="31"/>
      <c r="J1588" s="31"/>
      <c r="K1588" s="31"/>
      <c r="L1588" s="31"/>
      <c r="M1588" s="31"/>
      <c r="N1588" s="31"/>
      <c r="O1588" s="31"/>
      <c r="P1588" s="31"/>
    </row>
    <row r="1589" spans="1:16" ht="15.75" thickBot="1" x14ac:dyDescent="0.3">
      <c r="A1589" s="31"/>
      <c r="B1589" s="31"/>
      <c r="C1589" s="31"/>
      <c r="D1589" s="31"/>
      <c r="E1589" s="31"/>
      <c r="F1589" s="31"/>
      <c r="G1589" s="31"/>
      <c r="H1589" s="31"/>
      <c r="I1589" s="31"/>
      <c r="J1589" s="31"/>
      <c r="K1589" s="31"/>
      <c r="L1589" s="31"/>
      <c r="M1589" s="31"/>
      <c r="N1589" s="31"/>
      <c r="O1589" s="31"/>
      <c r="P1589" s="31"/>
    </row>
    <row r="1590" spans="1:16" ht="15" x14ac:dyDescent="0.25">
      <c r="A1590" s="31"/>
      <c r="B1590" s="31"/>
      <c r="C1590" s="31"/>
      <c r="D1590" s="31"/>
      <c r="E1590" s="31"/>
      <c r="F1590" s="31"/>
      <c r="G1590" s="31"/>
      <c r="H1590" s="31"/>
      <c r="I1590" s="31"/>
      <c r="J1590" s="31"/>
      <c r="K1590" s="31"/>
      <c r="L1590" s="31"/>
      <c r="M1590" s="31"/>
      <c r="N1590" s="31"/>
      <c r="O1590" s="31"/>
      <c r="P1590" s="31"/>
    </row>
    <row r="1591" spans="1:16" ht="15" x14ac:dyDescent="0.25">
      <c r="A1591" s="31"/>
      <c r="B1591" s="31"/>
      <c r="C1591" s="31"/>
      <c r="D1591" s="31"/>
      <c r="E1591" s="31"/>
      <c r="F1591" s="31"/>
      <c r="G1591" s="31"/>
      <c r="H1591" s="31"/>
      <c r="I1591" s="31"/>
      <c r="J1591" s="31"/>
      <c r="K1591" s="31"/>
      <c r="L1591" s="31"/>
      <c r="M1591" s="31"/>
      <c r="N1591" s="31"/>
      <c r="O1591" s="31"/>
      <c r="P1591" s="31"/>
    </row>
    <row r="1592" spans="1:16" ht="15" x14ac:dyDescent="0.25">
      <c r="A1592" s="31"/>
      <c r="B1592" s="31"/>
      <c r="C1592" s="31"/>
      <c r="D1592" s="31"/>
      <c r="E1592" s="31"/>
      <c r="F1592" s="31"/>
      <c r="G1592" s="31"/>
      <c r="H1592" s="31"/>
      <c r="I1592" s="31"/>
      <c r="J1592" s="31"/>
      <c r="K1592" s="31"/>
      <c r="L1592" s="31"/>
      <c r="M1592" s="31"/>
      <c r="N1592" s="31"/>
      <c r="O1592" s="31"/>
      <c r="P1592" s="31"/>
    </row>
    <row r="1593" spans="1:16" ht="15" x14ac:dyDescent="0.25">
      <c r="A1593" s="31"/>
      <c r="B1593" s="31"/>
      <c r="C1593" s="31"/>
      <c r="D1593" s="31"/>
      <c r="E1593" s="31"/>
      <c r="F1593" s="31"/>
      <c r="G1593" s="31"/>
      <c r="H1593" s="31"/>
      <c r="I1593" s="31"/>
      <c r="J1593" s="31"/>
      <c r="K1593" s="31"/>
      <c r="L1593" s="31"/>
      <c r="M1593" s="31"/>
      <c r="N1593" s="31"/>
      <c r="O1593" s="31"/>
      <c r="P1593" s="31"/>
    </row>
    <row r="1594" spans="1:16" ht="15.75" thickBot="1" x14ac:dyDescent="0.3">
      <c r="A1594" s="31"/>
      <c r="B1594" s="31"/>
      <c r="C1594" s="31"/>
      <c r="D1594" s="31"/>
      <c r="E1594" s="31"/>
      <c r="F1594" s="31"/>
      <c r="G1594" s="31"/>
      <c r="H1594" s="31"/>
      <c r="I1594" s="31"/>
      <c r="J1594" s="31"/>
      <c r="K1594" s="31"/>
      <c r="L1594" s="31"/>
      <c r="M1594" s="31"/>
      <c r="N1594" s="31"/>
      <c r="O1594" s="31"/>
      <c r="P1594" s="31"/>
    </row>
    <row r="1595" spans="1:16" ht="15.75" thickBot="1" x14ac:dyDescent="0.3">
      <c r="A1595" s="31"/>
      <c r="B1595" s="31"/>
      <c r="C1595" s="31"/>
      <c r="D1595" s="31"/>
      <c r="E1595" s="31"/>
      <c r="F1595" s="31"/>
      <c r="G1595" s="31"/>
      <c r="H1595" s="31"/>
      <c r="I1595" s="31"/>
      <c r="J1595" s="31"/>
      <c r="K1595" s="31"/>
      <c r="L1595" s="31"/>
      <c r="M1595" s="31"/>
      <c r="N1595" s="31"/>
      <c r="O1595" s="31"/>
      <c r="P1595" s="31"/>
    </row>
    <row r="1596" spans="1:16" ht="15" x14ac:dyDescent="0.25">
      <c r="A1596" s="31"/>
      <c r="B1596" s="31"/>
      <c r="C1596" s="31"/>
      <c r="D1596" s="31"/>
      <c r="E1596" s="31"/>
      <c r="F1596" s="31"/>
      <c r="G1596" s="31"/>
      <c r="H1596" s="31"/>
      <c r="I1596" s="31"/>
      <c r="J1596" s="31"/>
      <c r="K1596" s="31"/>
      <c r="L1596" s="31"/>
      <c r="M1596" s="31"/>
      <c r="N1596" s="31"/>
      <c r="O1596" s="31"/>
      <c r="P1596" s="31"/>
    </row>
    <row r="1597" spans="1:16" ht="15" x14ac:dyDescent="0.25">
      <c r="A1597" s="31"/>
      <c r="B1597" s="31"/>
      <c r="C1597" s="31"/>
      <c r="D1597" s="31"/>
      <c r="E1597" s="31"/>
      <c r="F1597" s="31"/>
      <c r="G1597" s="31"/>
      <c r="H1597" s="31"/>
      <c r="I1597" s="31"/>
      <c r="J1597" s="31"/>
      <c r="K1597" s="31"/>
      <c r="L1597" s="31"/>
      <c r="M1597" s="31"/>
      <c r="N1597" s="31"/>
      <c r="O1597" s="31"/>
      <c r="P1597" s="31"/>
    </row>
    <row r="1598" spans="1:16" ht="15" x14ac:dyDescent="0.25">
      <c r="A1598" s="31"/>
      <c r="B1598" s="31"/>
      <c r="C1598" s="31"/>
      <c r="D1598" s="31"/>
      <c r="E1598" s="31"/>
      <c r="F1598" s="31"/>
      <c r="G1598" s="31"/>
      <c r="H1598" s="31"/>
      <c r="I1598" s="31"/>
      <c r="J1598" s="31"/>
      <c r="K1598" s="31"/>
      <c r="L1598" s="31"/>
      <c r="M1598" s="31"/>
      <c r="N1598" s="31"/>
      <c r="O1598" s="31"/>
      <c r="P1598" s="31"/>
    </row>
    <row r="1599" spans="1:16" ht="15" x14ac:dyDescent="0.25">
      <c r="A1599" s="31"/>
      <c r="B1599" s="31"/>
      <c r="C1599" s="31"/>
      <c r="D1599" s="31"/>
      <c r="E1599" s="31"/>
      <c r="F1599" s="31"/>
      <c r="G1599" s="31"/>
      <c r="H1599" s="31"/>
      <c r="I1599" s="31"/>
      <c r="J1599" s="31"/>
      <c r="K1599" s="31"/>
      <c r="L1599" s="31"/>
      <c r="M1599" s="31"/>
      <c r="N1599" s="31"/>
      <c r="O1599" s="31"/>
      <c r="P1599" s="31"/>
    </row>
    <row r="1600" spans="1:16" ht="15" x14ac:dyDescent="0.25">
      <c r="A1600" s="31"/>
      <c r="B1600" s="31"/>
      <c r="C1600" s="31"/>
      <c r="D1600" s="31"/>
      <c r="E1600" s="31"/>
      <c r="F1600" s="31"/>
      <c r="G1600" s="31"/>
      <c r="H1600" s="31"/>
      <c r="I1600" s="31"/>
      <c r="J1600" s="31"/>
      <c r="K1600" s="31"/>
      <c r="L1600" s="31"/>
      <c r="M1600" s="31"/>
      <c r="N1600" s="31"/>
      <c r="O1600" s="31"/>
      <c r="P1600" s="31"/>
    </row>
    <row r="1601" spans="1:16" ht="15" x14ac:dyDescent="0.25">
      <c r="A1601" s="31"/>
      <c r="B1601" s="31"/>
      <c r="C1601" s="31"/>
      <c r="D1601" s="31"/>
      <c r="E1601" s="31"/>
      <c r="F1601" s="31"/>
      <c r="G1601" s="31"/>
      <c r="H1601" s="31"/>
      <c r="I1601" s="31"/>
      <c r="J1601" s="31"/>
      <c r="K1601" s="31"/>
      <c r="L1601" s="31"/>
      <c r="M1601" s="31"/>
      <c r="N1601" s="31"/>
      <c r="O1601" s="31"/>
      <c r="P1601" s="31"/>
    </row>
    <row r="1602" spans="1:16" ht="15" x14ac:dyDescent="0.25">
      <c r="A1602" s="31"/>
      <c r="B1602" s="31"/>
      <c r="C1602" s="31"/>
      <c r="D1602" s="31"/>
      <c r="E1602" s="31"/>
      <c r="F1602" s="31"/>
      <c r="G1602" s="31"/>
      <c r="H1602" s="31"/>
      <c r="I1602" s="31"/>
      <c r="J1602" s="31"/>
      <c r="K1602" s="31"/>
      <c r="L1602" s="31"/>
      <c r="M1602" s="31"/>
      <c r="N1602" s="31"/>
      <c r="O1602" s="31"/>
      <c r="P1602" s="31"/>
    </row>
    <row r="1603" spans="1:16" ht="15" x14ac:dyDescent="0.25">
      <c r="A1603" s="31"/>
      <c r="B1603" s="31"/>
      <c r="C1603" s="31"/>
      <c r="D1603" s="31"/>
      <c r="E1603" s="31"/>
      <c r="F1603" s="31"/>
      <c r="G1603" s="31"/>
      <c r="H1603" s="31"/>
      <c r="I1603" s="31"/>
      <c r="J1603" s="31"/>
      <c r="K1603" s="31"/>
      <c r="L1603" s="31"/>
      <c r="M1603" s="31"/>
      <c r="N1603" s="31"/>
      <c r="O1603" s="31"/>
      <c r="P1603" s="31"/>
    </row>
    <row r="1604" spans="1:16" ht="15" x14ac:dyDescent="0.25">
      <c r="A1604" s="31"/>
      <c r="B1604" s="31"/>
      <c r="C1604" s="31"/>
      <c r="D1604" s="31"/>
      <c r="E1604" s="31"/>
      <c r="F1604" s="31"/>
      <c r="G1604" s="31"/>
      <c r="H1604" s="31"/>
      <c r="I1604" s="31"/>
      <c r="J1604" s="31"/>
      <c r="K1604" s="31"/>
      <c r="L1604" s="31"/>
      <c r="M1604" s="31"/>
      <c r="N1604" s="31"/>
      <c r="O1604" s="31"/>
      <c r="P1604" s="31"/>
    </row>
    <row r="1605" spans="1:16" ht="15" x14ac:dyDescent="0.25">
      <c r="A1605" s="31"/>
      <c r="B1605" s="31"/>
      <c r="C1605" s="31"/>
      <c r="D1605" s="31"/>
      <c r="E1605" s="31"/>
      <c r="F1605" s="31"/>
      <c r="G1605" s="31"/>
      <c r="H1605" s="31"/>
      <c r="I1605" s="31"/>
      <c r="J1605" s="31"/>
      <c r="K1605" s="31"/>
      <c r="L1605" s="31"/>
      <c r="M1605" s="31"/>
      <c r="N1605" s="31"/>
      <c r="O1605" s="31"/>
      <c r="P1605" s="31"/>
    </row>
    <row r="1606" spans="1:16" ht="15" x14ac:dyDescent="0.25">
      <c r="A1606" s="31"/>
      <c r="B1606" s="31"/>
      <c r="C1606" s="31"/>
      <c r="D1606" s="31"/>
      <c r="E1606" s="31"/>
      <c r="F1606" s="31"/>
      <c r="G1606" s="31"/>
      <c r="H1606" s="31"/>
      <c r="I1606" s="31"/>
      <c r="J1606" s="31"/>
      <c r="K1606" s="31"/>
      <c r="L1606" s="31"/>
      <c r="M1606" s="31"/>
      <c r="N1606" s="31"/>
      <c r="O1606" s="31"/>
      <c r="P1606" s="31"/>
    </row>
    <row r="1607" spans="1:16" ht="15" x14ac:dyDescent="0.25">
      <c r="A1607" s="31"/>
      <c r="B1607" s="31"/>
      <c r="C1607" s="31"/>
      <c r="D1607" s="31"/>
      <c r="E1607" s="31"/>
      <c r="F1607" s="31"/>
      <c r="G1607" s="31"/>
      <c r="H1607" s="31"/>
      <c r="I1607" s="31"/>
      <c r="J1607" s="31"/>
      <c r="K1607" s="31"/>
      <c r="L1607" s="31"/>
      <c r="M1607" s="31"/>
      <c r="N1607" s="31"/>
      <c r="O1607" s="31"/>
      <c r="P1607" s="31"/>
    </row>
    <row r="1608" spans="1:16" ht="15" x14ac:dyDescent="0.25">
      <c r="A1608" s="31"/>
      <c r="B1608" s="31"/>
      <c r="C1608" s="31"/>
      <c r="D1608" s="31"/>
      <c r="E1608" s="31"/>
      <c r="F1608" s="31"/>
      <c r="G1608" s="31"/>
      <c r="H1608" s="31"/>
      <c r="I1608" s="31"/>
      <c r="J1608" s="31"/>
      <c r="K1608" s="31"/>
      <c r="L1608" s="31"/>
      <c r="M1608" s="31"/>
      <c r="N1608" s="31"/>
      <c r="O1608" s="31"/>
      <c r="P1608" s="31"/>
    </row>
    <row r="1609" spans="1:16" ht="15" x14ac:dyDescent="0.25">
      <c r="A1609" s="31"/>
      <c r="B1609" s="31"/>
      <c r="C1609" s="31"/>
      <c r="D1609" s="31"/>
      <c r="E1609" s="31"/>
      <c r="F1609" s="31"/>
      <c r="G1609" s="31"/>
      <c r="H1609" s="31"/>
      <c r="I1609" s="31"/>
      <c r="J1609" s="31"/>
      <c r="K1609" s="31"/>
      <c r="L1609" s="31"/>
      <c r="M1609" s="31"/>
      <c r="N1609" s="31"/>
      <c r="O1609" s="31"/>
      <c r="P1609" s="31"/>
    </row>
    <row r="1610" spans="1:16" ht="15" x14ac:dyDescent="0.25">
      <c r="A1610" s="31"/>
      <c r="B1610" s="31"/>
      <c r="C1610" s="31"/>
      <c r="D1610" s="31"/>
      <c r="E1610" s="31"/>
      <c r="F1610" s="31"/>
      <c r="G1610" s="31"/>
      <c r="H1610" s="31"/>
      <c r="I1610" s="31"/>
      <c r="J1610" s="31"/>
      <c r="K1610" s="31"/>
      <c r="L1610" s="31"/>
      <c r="M1610" s="31"/>
      <c r="N1610" s="31"/>
      <c r="O1610" s="31"/>
      <c r="P1610" s="31"/>
    </row>
    <row r="1611" spans="1:16" ht="15" x14ac:dyDescent="0.25">
      <c r="A1611" s="31"/>
      <c r="B1611" s="31"/>
      <c r="C1611" s="31"/>
      <c r="D1611" s="31"/>
      <c r="E1611" s="31"/>
      <c r="F1611" s="31"/>
      <c r="G1611" s="31"/>
      <c r="H1611" s="31"/>
      <c r="I1611" s="31"/>
      <c r="J1611" s="31"/>
      <c r="K1611" s="31"/>
      <c r="L1611" s="31"/>
      <c r="M1611" s="31"/>
      <c r="N1611" s="31"/>
      <c r="O1611" s="31"/>
      <c r="P1611" s="31"/>
    </row>
    <row r="1612" spans="1:16" ht="15" x14ac:dyDescent="0.25">
      <c r="A1612" s="31"/>
      <c r="B1612" s="31"/>
      <c r="C1612" s="31"/>
      <c r="D1612" s="31"/>
      <c r="E1612" s="31"/>
      <c r="F1612" s="31"/>
      <c r="G1612" s="31"/>
      <c r="H1612" s="31"/>
      <c r="I1612" s="31"/>
      <c r="J1612" s="31"/>
      <c r="K1612" s="31"/>
      <c r="L1612" s="31"/>
      <c r="M1612" s="31"/>
      <c r="N1612" s="31"/>
      <c r="O1612" s="31"/>
      <c r="P1612" s="31"/>
    </row>
    <row r="1613" spans="1:16" ht="15" x14ac:dyDescent="0.25">
      <c r="A1613" s="31"/>
      <c r="B1613" s="31"/>
      <c r="C1613" s="31"/>
      <c r="D1613" s="31"/>
      <c r="E1613" s="31"/>
      <c r="F1613" s="31"/>
      <c r="G1613" s="31"/>
      <c r="H1613" s="31"/>
      <c r="I1613" s="31"/>
      <c r="J1613" s="31"/>
      <c r="K1613" s="31"/>
      <c r="L1613" s="31"/>
      <c r="M1613" s="31"/>
      <c r="N1613" s="31"/>
      <c r="O1613" s="31"/>
      <c r="P1613" s="31"/>
    </row>
    <row r="1614" spans="1:16" ht="15" x14ac:dyDescent="0.25">
      <c r="A1614" s="31"/>
      <c r="B1614" s="31"/>
      <c r="C1614" s="31"/>
      <c r="D1614" s="31"/>
      <c r="E1614" s="31"/>
      <c r="F1614" s="31"/>
      <c r="G1614" s="31"/>
      <c r="H1614" s="31"/>
      <c r="I1614" s="31"/>
      <c r="J1614" s="31"/>
      <c r="K1614" s="31"/>
      <c r="L1614" s="31"/>
      <c r="M1614" s="31"/>
      <c r="N1614" s="31"/>
      <c r="O1614" s="31"/>
      <c r="P1614" s="31"/>
    </row>
    <row r="1615" spans="1:16" ht="15.75" thickBot="1" x14ac:dyDescent="0.3">
      <c r="A1615" s="31"/>
      <c r="B1615" s="31"/>
      <c r="C1615" s="31"/>
      <c r="D1615" s="31"/>
      <c r="E1615" s="31"/>
      <c r="F1615" s="31"/>
      <c r="G1615" s="31"/>
      <c r="H1615" s="31"/>
      <c r="I1615" s="31"/>
      <c r="J1615" s="31"/>
      <c r="K1615" s="31"/>
      <c r="L1615" s="31"/>
      <c r="M1615" s="31"/>
      <c r="N1615" s="31"/>
      <c r="O1615" s="31"/>
      <c r="P1615" s="31"/>
    </row>
    <row r="1616" spans="1:16" ht="16.5" thickTop="1" thickBot="1" x14ac:dyDescent="0.3">
      <c r="A1616" s="31"/>
      <c r="B1616" s="31"/>
      <c r="C1616" s="31"/>
      <c r="D1616" s="31"/>
      <c r="E1616" s="31"/>
      <c r="F1616" s="31"/>
      <c r="G1616" s="31"/>
      <c r="H1616" s="31"/>
      <c r="I1616" s="31"/>
      <c r="J1616" s="31"/>
      <c r="K1616" s="31"/>
      <c r="L1616" s="31"/>
      <c r="M1616" s="31"/>
      <c r="N1616" s="31"/>
      <c r="O1616" s="31"/>
      <c r="P1616" s="31"/>
    </row>
    <row r="1617" spans="1:16" ht="15" x14ac:dyDescent="0.25">
      <c r="A1617" s="31"/>
      <c r="B1617" s="31"/>
      <c r="C1617" s="31"/>
      <c r="D1617" s="31"/>
      <c r="E1617" s="31"/>
      <c r="F1617" s="31"/>
      <c r="G1617" s="31"/>
      <c r="H1617" s="31"/>
      <c r="I1617" s="31"/>
      <c r="J1617" s="31"/>
      <c r="K1617" s="31"/>
      <c r="L1617" s="31"/>
      <c r="M1617" s="31"/>
      <c r="N1617" s="31"/>
      <c r="O1617" s="31"/>
      <c r="P1617" s="31"/>
    </row>
    <row r="1618" spans="1:16" ht="15" x14ac:dyDescent="0.25">
      <c r="A1618" s="31"/>
      <c r="B1618" s="31"/>
      <c r="C1618" s="31"/>
      <c r="D1618" s="31"/>
      <c r="E1618" s="31"/>
      <c r="F1618" s="31"/>
      <c r="G1618" s="31"/>
      <c r="H1618" s="31"/>
      <c r="I1618" s="31"/>
      <c r="J1618" s="31"/>
      <c r="K1618" s="31"/>
      <c r="L1618" s="31"/>
      <c r="M1618" s="31"/>
      <c r="N1618" s="31"/>
      <c r="O1618" s="31"/>
      <c r="P1618" s="31"/>
    </row>
    <row r="1619" spans="1:16" ht="15.75" thickBot="1" x14ac:dyDescent="0.3">
      <c r="A1619" s="31"/>
      <c r="B1619" s="31"/>
      <c r="C1619" s="31"/>
      <c r="D1619" s="31"/>
      <c r="E1619" s="31"/>
      <c r="F1619" s="31"/>
      <c r="G1619" s="31"/>
      <c r="H1619" s="31"/>
      <c r="I1619" s="31"/>
      <c r="J1619" s="31"/>
      <c r="K1619" s="31"/>
      <c r="L1619" s="31"/>
      <c r="M1619" s="31"/>
      <c r="N1619" s="31"/>
      <c r="O1619" s="31"/>
      <c r="P1619" s="31"/>
    </row>
    <row r="1620" spans="1:16" ht="15.75" thickBot="1" x14ac:dyDescent="0.3">
      <c r="A1620" s="31"/>
      <c r="B1620" s="31"/>
      <c r="C1620" s="31"/>
      <c r="D1620" s="31"/>
      <c r="E1620" s="31"/>
      <c r="F1620" s="31"/>
      <c r="G1620" s="31"/>
      <c r="H1620" s="31"/>
      <c r="I1620" s="31"/>
      <c r="J1620" s="31"/>
      <c r="K1620" s="31"/>
      <c r="L1620" s="31"/>
      <c r="M1620" s="31"/>
      <c r="N1620" s="31"/>
      <c r="O1620" s="31"/>
      <c r="P1620" s="31"/>
    </row>
    <row r="1621" spans="1:16" ht="15" x14ac:dyDescent="0.25">
      <c r="A1621" s="31"/>
      <c r="B1621" s="31"/>
      <c r="C1621" s="31"/>
      <c r="D1621" s="31"/>
      <c r="E1621" s="31"/>
      <c r="F1621" s="31"/>
      <c r="G1621" s="31"/>
      <c r="H1621" s="31"/>
      <c r="I1621" s="31"/>
      <c r="J1621" s="31"/>
      <c r="K1621" s="31"/>
      <c r="L1621" s="31"/>
      <c r="M1621" s="31"/>
      <c r="N1621" s="31"/>
      <c r="O1621" s="31"/>
      <c r="P1621" s="31"/>
    </row>
    <row r="1622" spans="1:16" ht="15" x14ac:dyDescent="0.25">
      <c r="A1622" s="31"/>
      <c r="B1622" s="31"/>
      <c r="C1622" s="31"/>
      <c r="D1622" s="31"/>
      <c r="E1622" s="31"/>
      <c r="F1622" s="31"/>
      <c r="G1622" s="31"/>
      <c r="H1622" s="31"/>
      <c r="I1622" s="31"/>
      <c r="J1622" s="31"/>
      <c r="K1622" s="31"/>
      <c r="L1622" s="31"/>
      <c r="M1622" s="31"/>
      <c r="N1622" s="31"/>
      <c r="O1622" s="31"/>
      <c r="P1622" s="31"/>
    </row>
    <row r="1623" spans="1:16" ht="15" x14ac:dyDescent="0.25">
      <c r="A1623" s="31"/>
      <c r="B1623" s="31"/>
      <c r="C1623" s="31"/>
      <c r="D1623" s="31"/>
      <c r="E1623" s="31"/>
      <c r="F1623" s="31"/>
      <c r="G1623" s="31"/>
      <c r="H1623" s="31"/>
      <c r="I1623" s="31"/>
      <c r="J1623" s="31"/>
      <c r="K1623" s="31"/>
      <c r="L1623" s="31"/>
      <c r="M1623" s="31"/>
      <c r="N1623" s="31"/>
      <c r="O1623" s="31"/>
      <c r="P1623" s="31"/>
    </row>
    <row r="1624" spans="1:16" ht="15" x14ac:dyDescent="0.25">
      <c r="A1624" s="31"/>
      <c r="B1624" s="31"/>
      <c r="C1624" s="31"/>
      <c r="D1624" s="31"/>
      <c r="E1624" s="31"/>
      <c r="F1624" s="31"/>
      <c r="G1624" s="31"/>
      <c r="H1624" s="31"/>
      <c r="I1624" s="31"/>
      <c r="J1624" s="31"/>
      <c r="K1624" s="31"/>
      <c r="L1624" s="31"/>
      <c r="M1624" s="31"/>
      <c r="N1624" s="31"/>
      <c r="O1624" s="31"/>
      <c r="P1624" s="31"/>
    </row>
    <row r="1625" spans="1:16" ht="15.75" thickBot="1" x14ac:dyDescent="0.3">
      <c r="A1625" s="31"/>
      <c r="B1625" s="31"/>
      <c r="C1625" s="31"/>
      <c r="D1625" s="31"/>
      <c r="E1625" s="31"/>
      <c r="F1625" s="31"/>
      <c r="G1625" s="31"/>
      <c r="H1625" s="31"/>
      <c r="I1625" s="31"/>
      <c r="J1625" s="31"/>
      <c r="K1625" s="31"/>
      <c r="L1625" s="31"/>
      <c r="M1625" s="31"/>
      <c r="N1625" s="31"/>
      <c r="O1625" s="31"/>
      <c r="P1625" s="31"/>
    </row>
    <row r="1626" spans="1:16" ht="15.75" thickBot="1" x14ac:dyDescent="0.3">
      <c r="A1626" s="31"/>
      <c r="B1626" s="31"/>
      <c r="C1626" s="31"/>
      <c r="D1626" s="31"/>
      <c r="E1626" s="31"/>
      <c r="F1626" s="31"/>
      <c r="G1626" s="31"/>
      <c r="H1626" s="31"/>
      <c r="I1626" s="31"/>
      <c r="J1626" s="31"/>
      <c r="K1626" s="31"/>
      <c r="L1626" s="31"/>
      <c r="M1626" s="31"/>
      <c r="N1626" s="31"/>
      <c r="O1626" s="31"/>
      <c r="P1626" s="31"/>
    </row>
    <row r="1627" spans="1:16" ht="15" x14ac:dyDescent="0.25">
      <c r="A1627" s="31"/>
      <c r="B1627" s="31"/>
      <c r="C1627" s="31"/>
      <c r="D1627" s="31"/>
      <c r="E1627" s="31"/>
      <c r="F1627" s="31"/>
      <c r="G1627" s="31"/>
      <c r="H1627" s="31"/>
      <c r="I1627" s="31"/>
      <c r="J1627" s="31"/>
      <c r="K1627" s="31"/>
      <c r="L1627" s="31"/>
      <c r="M1627" s="31"/>
      <c r="N1627" s="31"/>
      <c r="O1627" s="31"/>
      <c r="P1627" s="31"/>
    </row>
    <row r="1628" spans="1:16" ht="15" x14ac:dyDescent="0.25">
      <c r="A1628" s="31"/>
      <c r="B1628" s="31"/>
      <c r="C1628" s="31"/>
      <c r="D1628" s="31"/>
      <c r="E1628" s="31"/>
      <c r="F1628" s="31"/>
      <c r="G1628" s="31"/>
      <c r="H1628" s="31"/>
      <c r="I1628" s="31"/>
      <c r="J1628" s="31"/>
      <c r="K1628" s="31"/>
      <c r="L1628" s="31"/>
      <c r="M1628" s="31"/>
      <c r="N1628" s="31"/>
      <c r="O1628" s="31"/>
      <c r="P1628" s="31"/>
    </row>
    <row r="1629" spans="1:16" ht="15" x14ac:dyDescent="0.25">
      <c r="A1629" s="31"/>
      <c r="B1629" s="31"/>
      <c r="C1629" s="31"/>
      <c r="D1629" s="31"/>
      <c r="E1629" s="31"/>
      <c r="F1629" s="31"/>
      <c r="G1629" s="31"/>
      <c r="H1629" s="31"/>
      <c r="I1629" s="31"/>
      <c r="J1629" s="31"/>
      <c r="K1629" s="31"/>
      <c r="L1629" s="31"/>
      <c r="M1629" s="31"/>
      <c r="N1629" s="31"/>
      <c r="O1629" s="31"/>
      <c r="P1629" s="31"/>
    </row>
    <row r="1630" spans="1:16" ht="15" x14ac:dyDescent="0.25">
      <c r="A1630" s="31"/>
      <c r="B1630" s="31"/>
      <c r="C1630" s="31"/>
      <c r="D1630" s="31"/>
      <c r="E1630" s="31"/>
      <c r="F1630" s="31"/>
      <c r="G1630" s="31"/>
      <c r="H1630" s="31"/>
      <c r="I1630" s="31"/>
      <c r="J1630" s="31"/>
      <c r="K1630" s="31"/>
      <c r="L1630" s="31"/>
      <c r="M1630" s="31"/>
      <c r="N1630" s="31"/>
      <c r="O1630" s="31"/>
      <c r="P1630" s="31"/>
    </row>
    <row r="1631" spans="1:16" ht="15" x14ac:dyDescent="0.25">
      <c r="A1631" s="31"/>
      <c r="B1631" s="31"/>
      <c r="C1631" s="31"/>
      <c r="D1631" s="31"/>
      <c r="E1631" s="31"/>
      <c r="F1631" s="31"/>
      <c r="G1631" s="31"/>
      <c r="H1631" s="31"/>
      <c r="I1631" s="31"/>
      <c r="J1631" s="31"/>
      <c r="K1631" s="31"/>
      <c r="L1631" s="31"/>
      <c r="M1631" s="31"/>
      <c r="N1631" s="31"/>
      <c r="O1631" s="31"/>
      <c r="P1631" s="31"/>
    </row>
    <row r="1632" spans="1:16" ht="15" x14ac:dyDescent="0.25">
      <c r="A1632" s="31"/>
      <c r="B1632" s="31"/>
      <c r="C1632" s="31"/>
      <c r="D1632" s="31"/>
      <c r="E1632" s="31"/>
      <c r="F1632" s="31"/>
      <c r="G1632" s="31"/>
      <c r="H1632" s="31"/>
      <c r="I1632" s="31"/>
      <c r="J1632" s="31"/>
      <c r="K1632" s="31"/>
      <c r="L1632" s="31"/>
      <c r="M1632" s="31"/>
      <c r="N1632" s="31"/>
      <c r="O1632" s="31"/>
      <c r="P1632" s="31"/>
    </row>
    <row r="1633" spans="1:16" ht="15" x14ac:dyDescent="0.25">
      <c r="A1633" s="31"/>
      <c r="B1633" s="31"/>
      <c r="C1633" s="31"/>
      <c r="D1633" s="31"/>
      <c r="E1633" s="31"/>
      <c r="F1633" s="31"/>
      <c r="G1633" s="31"/>
      <c r="H1633" s="31"/>
      <c r="I1633" s="31"/>
      <c r="J1633" s="31"/>
      <c r="K1633" s="31"/>
      <c r="L1633" s="31"/>
      <c r="M1633" s="31"/>
      <c r="N1633" s="31"/>
      <c r="O1633" s="31"/>
      <c r="P1633" s="31"/>
    </row>
    <row r="1634" spans="1:16" ht="15" x14ac:dyDescent="0.25">
      <c r="A1634" s="31"/>
      <c r="B1634" s="31"/>
      <c r="C1634" s="31"/>
      <c r="D1634" s="31"/>
      <c r="E1634" s="31"/>
      <c r="F1634" s="31"/>
      <c r="G1634" s="31"/>
      <c r="H1634" s="31"/>
      <c r="I1634" s="31"/>
      <c r="J1634" s="31"/>
      <c r="K1634" s="31"/>
      <c r="L1634" s="31"/>
      <c r="M1634" s="31"/>
      <c r="N1634" s="31"/>
      <c r="O1634" s="31"/>
      <c r="P1634" s="31"/>
    </row>
    <row r="1635" spans="1:16" ht="15" x14ac:dyDescent="0.25">
      <c r="A1635" s="31"/>
      <c r="B1635" s="31"/>
      <c r="C1635" s="31"/>
      <c r="D1635" s="31"/>
      <c r="E1635" s="31"/>
      <c r="F1635" s="31"/>
      <c r="G1635" s="31"/>
      <c r="H1635" s="31"/>
      <c r="I1635" s="31"/>
      <c r="J1635" s="31"/>
      <c r="K1635" s="31"/>
      <c r="L1635" s="31"/>
      <c r="M1635" s="31"/>
      <c r="N1635" s="31"/>
      <c r="O1635" s="31"/>
      <c r="P1635" s="31"/>
    </row>
    <row r="1636" spans="1:16" ht="15" x14ac:dyDescent="0.25">
      <c r="A1636" s="31"/>
      <c r="B1636" s="31"/>
      <c r="C1636" s="31"/>
      <c r="D1636" s="31"/>
      <c r="E1636" s="31"/>
      <c r="F1636" s="31"/>
      <c r="G1636" s="31"/>
      <c r="H1636" s="31"/>
      <c r="I1636" s="31"/>
      <c r="J1636" s="31"/>
      <c r="K1636" s="31"/>
      <c r="L1636" s="31"/>
      <c r="M1636" s="31"/>
      <c r="N1636" s="31"/>
      <c r="O1636" s="31"/>
      <c r="P1636" s="31"/>
    </row>
    <row r="1637" spans="1:16" ht="15" x14ac:dyDescent="0.25">
      <c r="A1637" s="31"/>
      <c r="B1637" s="31"/>
      <c r="C1637" s="31"/>
      <c r="D1637" s="31"/>
      <c r="E1637" s="31"/>
      <c r="F1637" s="31"/>
      <c r="G1637" s="31"/>
      <c r="H1637" s="31"/>
      <c r="I1637" s="31"/>
      <c r="J1637" s="31"/>
      <c r="K1637" s="31"/>
      <c r="L1637" s="31"/>
      <c r="M1637" s="31"/>
      <c r="N1637" s="31"/>
      <c r="O1637" s="31"/>
      <c r="P1637" s="31"/>
    </row>
    <row r="1638" spans="1:16" ht="15" x14ac:dyDescent="0.25">
      <c r="A1638" s="31"/>
      <c r="B1638" s="31"/>
      <c r="C1638" s="31"/>
      <c r="D1638" s="31"/>
      <c r="E1638" s="31"/>
      <c r="F1638" s="31"/>
      <c r="G1638" s="31"/>
      <c r="H1638" s="31"/>
      <c r="I1638" s="31"/>
      <c r="J1638" s="31"/>
      <c r="K1638" s="31"/>
      <c r="L1638" s="31"/>
      <c r="M1638" s="31"/>
      <c r="N1638" s="31"/>
      <c r="O1638" s="31"/>
      <c r="P1638" s="31"/>
    </row>
    <row r="1639" spans="1:16" ht="15" x14ac:dyDescent="0.25">
      <c r="A1639" s="31"/>
      <c r="B1639" s="31"/>
      <c r="C1639" s="31"/>
      <c r="D1639" s="31"/>
      <c r="E1639" s="31"/>
      <c r="F1639" s="31"/>
      <c r="G1639" s="31"/>
      <c r="H1639" s="31"/>
      <c r="I1639" s="31"/>
      <c r="J1639" s="31"/>
      <c r="K1639" s="31"/>
      <c r="L1639" s="31"/>
      <c r="M1639" s="31"/>
      <c r="N1639" s="31"/>
      <c r="O1639" s="31"/>
      <c r="P1639" s="31"/>
    </row>
    <row r="1640" spans="1:16" ht="15" x14ac:dyDescent="0.25">
      <c r="A1640" s="31"/>
      <c r="B1640" s="31"/>
      <c r="C1640" s="31"/>
      <c r="D1640" s="31"/>
      <c r="E1640" s="31"/>
      <c r="F1640" s="31"/>
      <c r="G1640" s="31"/>
      <c r="H1640" s="31"/>
      <c r="I1640" s="31"/>
      <c r="J1640" s="31"/>
      <c r="K1640" s="31"/>
      <c r="L1640" s="31"/>
      <c r="M1640" s="31"/>
      <c r="N1640" s="31"/>
      <c r="O1640" s="31"/>
      <c r="P1640" s="31"/>
    </row>
    <row r="1641" spans="1:16" ht="15" x14ac:dyDescent="0.25">
      <c r="A1641" s="31"/>
      <c r="B1641" s="31"/>
      <c r="C1641" s="31"/>
      <c r="D1641" s="31"/>
      <c r="E1641" s="31"/>
      <c r="F1641" s="31"/>
      <c r="G1641" s="31"/>
      <c r="H1641" s="31"/>
      <c r="I1641" s="31"/>
      <c r="J1641" s="31"/>
      <c r="K1641" s="31"/>
      <c r="L1641" s="31"/>
      <c r="M1641" s="31"/>
      <c r="N1641" s="31"/>
      <c r="O1641" s="31"/>
      <c r="P1641" s="31"/>
    </row>
    <row r="1642" spans="1:16" ht="15" x14ac:dyDescent="0.25">
      <c r="A1642" s="31"/>
      <c r="B1642" s="31"/>
      <c r="C1642" s="31"/>
      <c r="D1642" s="31"/>
      <c r="E1642" s="31"/>
      <c r="F1642" s="31"/>
      <c r="G1642" s="31"/>
      <c r="H1642" s="31"/>
      <c r="I1642" s="31"/>
      <c r="J1642" s="31"/>
      <c r="K1642" s="31"/>
      <c r="L1642" s="31"/>
      <c r="M1642" s="31"/>
      <c r="N1642" s="31"/>
      <c r="O1642" s="31"/>
      <c r="P1642" s="31"/>
    </row>
    <row r="1643" spans="1:16" ht="15" x14ac:dyDescent="0.25">
      <c r="A1643" s="31"/>
      <c r="B1643" s="31"/>
      <c r="C1643" s="31"/>
      <c r="D1643" s="31"/>
      <c r="E1643" s="31"/>
      <c r="F1643" s="31"/>
      <c r="G1643" s="31"/>
      <c r="H1643" s="31"/>
      <c r="I1643" s="31"/>
      <c r="J1643" s="31"/>
      <c r="K1643" s="31"/>
      <c r="L1643" s="31"/>
      <c r="M1643" s="31"/>
      <c r="N1643" s="31"/>
      <c r="O1643" s="31"/>
      <c r="P1643" s="31"/>
    </row>
    <row r="1644" spans="1:16" ht="15" x14ac:dyDescent="0.25">
      <c r="A1644" s="31"/>
      <c r="B1644" s="31"/>
      <c r="C1644" s="31"/>
      <c r="D1644" s="31"/>
      <c r="E1644" s="31"/>
      <c r="F1644" s="31"/>
      <c r="G1644" s="31"/>
      <c r="H1644" s="31"/>
      <c r="I1644" s="31"/>
      <c r="J1644" s="31"/>
      <c r="K1644" s="31"/>
      <c r="L1644" s="31"/>
      <c r="M1644" s="31"/>
      <c r="N1644" s="31"/>
      <c r="O1644" s="31"/>
      <c r="P1644" s="31"/>
    </row>
    <row r="1645" spans="1:16" ht="15" x14ac:dyDescent="0.25">
      <c r="A1645" s="31"/>
      <c r="B1645" s="31"/>
      <c r="C1645" s="31"/>
      <c r="D1645" s="31"/>
      <c r="E1645" s="31"/>
      <c r="F1645" s="31"/>
      <c r="G1645" s="31"/>
      <c r="H1645" s="31"/>
      <c r="I1645" s="31"/>
      <c r="J1645" s="31"/>
      <c r="K1645" s="31"/>
      <c r="L1645" s="31"/>
      <c r="M1645" s="31"/>
      <c r="N1645" s="31"/>
      <c r="O1645" s="31"/>
      <c r="P1645" s="31"/>
    </row>
    <row r="1646" spans="1:16" ht="15.75" thickBot="1" x14ac:dyDescent="0.3">
      <c r="A1646" s="31"/>
      <c r="B1646" s="31"/>
      <c r="C1646" s="31"/>
      <c r="D1646" s="31"/>
      <c r="E1646" s="31"/>
      <c r="F1646" s="31"/>
      <c r="G1646" s="31"/>
      <c r="H1646" s="31"/>
      <c r="I1646" s="31"/>
      <c r="J1646" s="31"/>
      <c r="K1646" s="31"/>
      <c r="L1646" s="31"/>
      <c r="M1646" s="31"/>
      <c r="N1646" s="31"/>
      <c r="O1646" s="31"/>
      <c r="P1646" s="31"/>
    </row>
    <row r="1647" spans="1:16" ht="16.5" thickTop="1" thickBot="1" x14ac:dyDescent="0.3">
      <c r="A1647" s="31"/>
      <c r="B1647" s="31"/>
      <c r="C1647" s="31"/>
      <c r="D1647" s="31"/>
      <c r="E1647" s="31"/>
      <c r="F1647" s="31"/>
      <c r="G1647" s="31"/>
      <c r="H1647" s="31"/>
      <c r="I1647" s="31"/>
      <c r="J1647" s="31"/>
      <c r="K1647" s="31"/>
      <c r="L1647" s="31"/>
      <c r="M1647" s="31"/>
      <c r="N1647" s="31"/>
      <c r="O1647" s="31"/>
      <c r="P1647" s="31"/>
    </row>
    <row r="1648" spans="1:16" ht="15" x14ac:dyDescent="0.25">
      <c r="A1648" s="31"/>
      <c r="B1648" s="31"/>
      <c r="C1648" s="31"/>
      <c r="D1648" s="31"/>
      <c r="E1648" s="31"/>
      <c r="F1648" s="31"/>
      <c r="G1648" s="31"/>
      <c r="H1648" s="31"/>
      <c r="I1648" s="31"/>
      <c r="J1648" s="31"/>
      <c r="K1648" s="31"/>
      <c r="L1648" s="31"/>
      <c r="M1648" s="31"/>
      <c r="N1648" s="31"/>
      <c r="O1648" s="31"/>
      <c r="P1648" s="31"/>
    </row>
    <row r="1649" spans="1:16" ht="15" x14ac:dyDescent="0.25">
      <c r="A1649" s="31"/>
      <c r="B1649" s="31"/>
      <c r="C1649" s="31"/>
      <c r="D1649" s="31"/>
      <c r="E1649" s="31"/>
      <c r="F1649" s="31"/>
      <c r="G1649" s="31"/>
      <c r="H1649" s="31"/>
      <c r="I1649" s="31"/>
      <c r="J1649" s="31"/>
      <c r="K1649" s="31"/>
      <c r="L1649" s="31"/>
      <c r="M1649" s="31"/>
      <c r="N1649" s="31"/>
      <c r="O1649" s="31"/>
      <c r="P1649" s="31"/>
    </row>
    <row r="1650" spans="1:16" ht="15.75" thickBot="1" x14ac:dyDescent="0.3">
      <c r="A1650" s="31"/>
      <c r="B1650" s="31"/>
      <c r="C1650" s="31"/>
      <c r="D1650" s="31"/>
      <c r="E1650" s="31"/>
      <c r="F1650" s="31"/>
      <c r="G1650" s="31"/>
      <c r="H1650" s="31"/>
      <c r="I1650" s="31"/>
      <c r="J1650" s="31"/>
      <c r="K1650" s="31"/>
      <c r="L1650" s="31"/>
      <c r="M1650" s="31"/>
      <c r="N1650" s="31"/>
      <c r="O1650" s="31"/>
      <c r="P1650" s="31"/>
    </row>
    <row r="1651" spans="1:16" ht="15.75" thickBot="1" x14ac:dyDescent="0.3">
      <c r="A1651" s="31"/>
      <c r="B1651" s="31"/>
      <c r="C1651" s="31"/>
      <c r="D1651" s="31"/>
      <c r="E1651" s="31"/>
      <c r="F1651" s="31"/>
      <c r="G1651" s="31"/>
      <c r="H1651" s="31"/>
      <c r="I1651" s="31"/>
      <c r="J1651" s="31"/>
      <c r="K1651" s="31"/>
      <c r="L1651" s="31"/>
      <c r="M1651" s="31"/>
      <c r="N1651" s="31"/>
      <c r="O1651" s="31"/>
      <c r="P1651" s="31"/>
    </row>
    <row r="1652" spans="1:16" ht="15" x14ac:dyDescent="0.25">
      <c r="A1652" s="31"/>
      <c r="B1652" s="31"/>
      <c r="C1652" s="31"/>
      <c r="D1652" s="31"/>
      <c r="E1652" s="31"/>
      <c r="F1652" s="31"/>
      <c r="G1652" s="31"/>
      <c r="H1652" s="31"/>
      <c r="I1652" s="31"/>
      <c r="J1652" s="31"/>
      <c r="K1652" s="31"/>
      <c r="L1652" s="31"/>
      <c r="M1652" s="31"/>
      <c r="N1652" s="31"/>
      <c r="O1652" s="31"/>
      <c r="P1652" s="31"/>
    </row>
    <row r="1653" spans="1:16" ht="15" x14ac:dyDescent="0.25">
      <c r="A1653" s="31"/>
      <c r="B1653" s="31"/>
      <c r="C1653" s="31"/>
      <c r="D1653" s="31"/>
      <c r="E1653" s="31"/>
      <c r="F1653" s="31"/>
      <c r="G1653" s="31"/>
      <c r="H1653" s="31"/>
      <c r="I1653" s="31"/>
      <c r="J1653" s="31"/>
      <c r="K1653" s="31"/>
      <c r="L1653" s="31"/>
      <c r="M1653" s="31"/>
      <c r="N1653" s="31"/>
      <c r="O1653" s="31"/>
      <c r="P1653" s="31"/>
    </row>
    <row r="1654" spans="1:16" ht="15" x14ac:dyDescent="0.25">
      <c r="A1654" s="31"/>
      <c r="B1654" s="31"/>
      <c r="C1654" s="31"/>
      <c r="D1654" s="31"/>
      <c r="E1654" s="31"/>
      <c r="F1654" s="31"/>
      <c r="G1654" s="31"/>
      <c r="H1654" s="31"/>
      <c r="I1654" s="31"/>
      <c r="J1654" s="31"/>
      <c r="K1654" s="31"/>
      <c r="L1654" s="31"/>
      <c r="M1654" s="31"/>
      <c r="N1654" s="31"/>
      <c r="O1654" s="31"/>
      <c r="P1654" s="31"/>
    </row>
    <row r="1655" spans="1:16" ht="15" x14ac:dyDescent="0.25">
      <c r="A1655" s="31"/>
      <c r="B1655" s="31"/>
      <c r="C1655" s="31"/>
      <c r="D1655" s="31"/>
      <c r="E1655" s="31"/>
      <c r="F1655" s="31"/>
      <c r="G1655" s="31"/>
      <c r="H1655" s="31"/>
      <c r="I1655" s="31"/>
      <c r="J1655" s="31"/>
      <c r="K1655" s="31"/>
      <c r="L1655" s="31"/>
      <c r="M1655" s="31"/>
      <c r="N1655" s="31"/>
      <c r="O1655" s="31"/>
      <c r="P1655" s="31"/>
    </row>
    <row r="1656" spans="1:16" ht="15.75" thickBot="1" x14ac:dyDescent="0.3">
      <c r="A1656" s="31"/>
      <c r="B1656" s="31"/>
      <c r="C1656" s="31"/>
      <c r="D1656" s="31"/>
      <c r="E1656" s="31"/>
      <c r="F1656" s="31"/>
      <c r="G1656" s="31"/>
      <c r="H1656" s="31"/>
      <c r="I1656" s="31"/>
      <c r="J1656" s="31"/>
      <c r="K1656" s="31"/>
      <c r="L1656" s="31"/>
      <c r="M1656" s="31"/>
      <c r="N1656" s="31"/>
      <c r="O1656" s="31"/>
      <c r="P1656" s="31"/>
    </row>
    <row r="1657" spans="1:16" ht="15.75" thickBot="1" x14ac:dyDescent="0.3">
      <c r="A1657" s="31"/>
      <c r="B1657" s="31"/>
      <c r="C1657" s="31"/>
      <c r="D1657" s="31"/>
      <c r="E1657" s="31"/>
      <c r="F1657" s="31"/>
      <c r="G1657" s="31"/>
      <c r="H1657" s="31"/>
      <c r="I1657" s="31"/>
      <c r="J1657" s="31"/>
      <c r="K1657" s="31"/>
      <c r="L1657" s="31"/>
      <c r="M1657" s="31"/>
      <c r="N1657" s="31"/>
      <c r="O1657" s="31"/>
      <c r="P1657" s="31"/>
    </row>
    <row r="1658" spans="1:16" ht="15" x14ac:dyDescent="0.25">
      <c r="A1658" s="31"/>
      <c r="B1658" s="31"/>
      <c r="C1658" s="31"/>
      <c r="D1658" s="31"/>
      <c r="E1658" s="31"/>
      <c r="F1658" s="31"/>
      <c r="G1658" s="31"/>
      <c r="H1658" s="31"/>
      <c r="I1658" s="31"/>
      <c r="J1658" s="31"/>
      <c r="K1658" s="31"/>
      <c r="L1658" s="31"/>
      <c r="M1658" s="31"/>
      <c r="N1658" s="31"/>
      <c r="O1658" s="31"/>
      <c r="P1658" s="31"/>
    </row>
    <row r="1659" spans="1:16" ht="15" x14ac:dyDescent="0.25">
      <c r="A1659" s="31"/>
      <c r="B1659" s="31"/>
      <c r="C1659" s="31"/>
      <c r="D1659" s="31"/>
      <c r="E1659" s="31"/>
      <c r="F1659" s="31"/>
      <c r="G1659" s="31"/>
      <c r="H1659" s="31"/>
      <c r="I1659" s="31"/>
      <c r="J1659" s="31"/>
      <c r="K1659" s="31"/>
      <c r="L1659" s="31"/>
      <c r="M1659" s="31"/>
      <c r="N1659" s="31"/>
      <c r="O1659" s="31"/>
      <c r="P1659" s="31"/>
    </row>
    <row r="1660" spans="1:16" ht="15" x14ac:dyDescent="0.25">
      <c r="A1660" s="31"/>
      <c r="B1660" s="31"/>
      <c r="C1660" s="31"/>
      <c r="D1660" s="31"/>
      <c r="E1660" s="31"/>
      <c r="F1660" s="31"/>
      <c r="G1660" s="31"/>
      <c r="H1660" s="31"/>
      <c r="I1660" s="31"/>
      <c r="J1660" s="31"/>
      <c r="K1660" s="31"/>
      <c r="L1660" s="31"/>
      <c r="M1660" s="31"/>
      <c r="N1660" s="31"/>
      <c r="O1660" s="31"/>
      <c r="P1660" s="31"/>
    </row>
    <row r="1661" spans="1:16" ht="15" x14ac:dyDescent="0.25">
      <c r="A1661" s="31"/>
      <c r="B1661" s="31"/>
      <c r="C1661" s="31"/>
      <c r="D1661" s="31"/>
      <c r="E1661" s="31"/>
      <c r="F1661" s="31"/>
      <c r="G1661" s="31"/>
      <c r="H1661" s="31"/>
      <c r="I1661" s="31"/>
      <c r="J1661" s="31"/>
      <c r="K1661" s="31"/>
      <c r="L1661" s="31"/>
      <c r="M1661" s="31"/>
      <c r="N1661" s="31"/>
      <c r="O1661" s="31"/>
      <c r="P1661" s="31"/>
    </row>
    <row r="1662" spans="1:16" ht="15" x14ac:dyDescent="0.25">
      <c r="A1662" s="31"/>
      <c r="B1662" s="31"/>
      <c r="C1662" s="31"/>
      <c r="D1662" s="31"/>
      <c r="E1662" s="31"/>
      <c r="F1662" s="31"/>
      <c r="G1662" s="31"/>
      <c r="H1662" s="31"/>
      <c r="I1662" s="31"/>
      <c r="J1662" s="31"/>
      <c r="K1662" s="31"/>
      <c r="L1662" s="31"/>
      <c r="M1662" s="31"/>
      <c r="N1662" s="31"/>
      <c r="O1662" s="31"/>
      <c r="P1662" s="31"/>
    </row>
    <row r="1663" spans="1:16" ht="15" x14ac:dyDescent="0.25">
      <c r="A1663" s="31"/>
      <c r="B1663" s="31"/>
      <c r="C1663" s="31"/>
      <c r="D1663" s="31"/>
      <c r="E1663" s="31"/>
      <c r="F1663" s="31"/>
      <c r="G1663" s="31"/>
      <c r="H1663" s="31"/>
      <c r="I1663" s="31"/>
      <c r="J1663" s="31"/>
      <c r="K1663" s="31"/>
      <c r="L1663" s="31"/>
      <c r="M1663" s="31"/>
      <c r="N1663" s="31"/>
      <c r="O1663" s="31"/>
      <c r="P1663" s="31"/>
    </row>
    <row r="1664" spans="1:16" ht="15" x14ac:dyDescent="0.25">
      <c r="A1664" s="31"/>
      <c r="B1664" s="31"/>
      <c r="C1664" s="31"/>
      <c r="D1664" s="31"/>
      <c r="E1664" s="31"/>
      <c r="F1664" s="31"/>
      <c r="G1664" s="31"/>
      <c r="H1664" s="31"/>
      <c r="I1664" s="31"/>
      <c r="J1664" s="31"/>
      <c r="K1664" s="31"/>
      <c r="L1664" s="31"/>
      <c r="M1664" s="31"/>
      <c r="N1664" s="31"/>
      <c r="O1664" s="31"/>
      <c r="P1664" s="31"/>
    </row>
    <row r="1665" spans="1:16" ht="15" x14ac:dyDescent="0.25">
      <c r="A1665" s="31"/>
      <c r="B1665" s="31"/>
      <c r="C1665" s="31"/>
      <c r="D1665" s="31"/>
      <c r="E1665" s="31"/>
      <c r="F1665" s="31"/>
      <c r="G1665" s="31"/>
      <c r="H1665" s="31"/>
      <c r="I1665" s="31"/>
      <c r="J1665" s="31"/>
      <c r="K1665" s="31"/>
      <c r="L1665" s="31"/>
      <c r="M1665" s="31"/>
      <c r="N1665" s="31"/>
      <c r="O1665" s="31"/>
      <c r="P1665" s="31"/>
    </row>
    <row r="1666" spans="1:16" ht="15" x14ac:dyDescent="0.25">
      <c r="A1666" s="31"/>
      <c r="B1666" s="31"/>
      <c r="C1666" s="31"/>
      <c r="D1666" s="31"/>
      <c r="E1666" s="31"/>
      <c r="F1666" s="31"/>
      <c r="G1666" s="31"/>
      <c r="H1666" s="31"/>
      <c r="I1666" s="31"/>
      <c r="J1666" s="31"/>
      <c r="K1666" s="31"/>
      <c r="L1666" s="31"/>
      <c r="M1666" s="31"/>
      <c r="N1666" s="31"/>
      <c r="O1666" s="31"/>
      <c r="P1666" s="31"/>
    </row>
    <row r="1667" spans="1:16" ht="15" x14ac:dyDescent="0.25">
      <c r="A1667" s="31"/>
      <c r="B1667" s="31"/>
      <c r="C1667" s="31"/>
      <c r="D1667" s="31"/>
      <c r="E1667" s="31"/>
      <c r="F1667" s="31"/>
      <c r="G1667" s="31"/>
      <c r="H1667" s="31"/>
      <c r="I1667" s="31"/>
      <c r="J1667" s="31"/>
      <c r="K1667" s="31"/>
      <c r="L1667" s="31"/>
      <c r="M1667" s="31"/>
      <c r="N1667" s="31"/>
      <c r="O1667" s="31"/>
      <c r="P1667" s="31"/>
    </row>
    <row r="1668" spans="1:16" ht="15" x14ac:dyDescent="0.25">
      <c r="A1668" s="31"/>
      <c r="B1668" s="31"/>
      <c r="C1668" s="31"/>
      <c r="D1668" s="31"/>
      <c r="E1668" s="31"/>
      <c r="F1668" s="31"/>
      <c r="G1668" s="31"/>
      <c r="H1668" s="31"/>
      <c r="I1668" s="31"/>
      <c r="J1668" s="31"/>
      <c r="K1668" s="31"/>
      <c r="L1668" s="31"/>
      <c r="M1668" s="31"/>
      <c r="N1668" s="31"/>
      <c r="O1668" s="31"/>
      <c r="P1668" s="31"/>
    </row>
    <row r="1669" spans="1:16" ht="15" x14ac:dyDescent="0.25">
      <c r="A1669" s="31"/>
      <c r="B1669" s="31"/>
      <c r="C1669" s="31"/>
      <c r="D1669" s="31"/>
      <c r="E1669" s="31"/>
      <c r="F1669" s="31"/>
      <c r="G1669" s="31"/>
      <c r="H1669" s="31"/>
      <c r="I1669" s="31"/>
      <c r="J1669" s="31"/>
      <c r="K1669" s="31"/>
      <c r="L1669" s="31"/>
      <c r="M1669" s="31"/>
      <c r="N1669" s="31"/>
      <c r="O1669" s="31"/>
      <c r="P1669" s="31"/>
    </row>
    <row r="1670" spans="1:16" ht="15" x14ac:dyDescent="0.25">
      <c r="A1670" s="31"/>
      <c r="B1670" s="31"/>
      <c r="C1670" s="31"/>
      <c r="D1670" s="31"/>
      <c r="E1670" s="31"/>
      <c r="F1670" s="31"/>
      <c r="G1670" s="31"/>
      <c r="H1670" s="31"/>
      <c r="I1670" s="31"/>
      <c r="J1670" s="31"/>
      <c r="K1670" s="31"/>
      <c r="L1670" s="31"/>
      <c r="M1670" s="31"/>
      <c r="N1670" s="31"/>
      <c r="O1670" s="31"/>
      <c r="P1670" s="31"/>
    </row>
    <row r="1671" spans="1:16" ht="15" x14ac:dyDescent="0.25">
      <c r="A1671" s="31"/>
      <c r="B1671" s="31"/>
      <c r="C1671" s="31"/>
      <c r="D1671" s="31"/>
      <c r="E1671" s="31"/>
      <c r="F1671" s="31"/>
      <c r="G1671" s="31"/>
      <c r="H1671" s="31"/>
      <c r="I1671" s="31"/>
      <c r="J1671" s="31"/>
      <c r="K1671" s="31"/>
      <c r="L1671" s="31"/>
      <c r="M1671" s="31"/>
      <c r="N1671" s="31"/>
      <c r="O1671" s="31"/>
      <c r="P1671" s="31"/>
    </row>
    <row r="1672" spans="1:16" ht="15" x14ac:dyDescent="0.25">
      <c r="A1672" s="31"/>
      <c r="B1672" s="31"/>
      <c r="C1672" s="31"/>
      <c r="D1672" s="31"/>
      <c r="E1672" s="31"/>
      <c r="F1672" s="31"/>
      <c r="G1672" s="31"/>
      <c r="H1672" s="31"/>
      <c r="I1672" s="31"/>
      <c r="J1672" s="31"/>
      <c r="K1672" s="31"/>
      <c r="L1672" s="31"/>
      <c r="M1672" s="31"/>
      <c r="N1672" s="31"/>
      <c r="O1672" s="31"/>
      <c r="P1672" s="31"/>
    </row>
    <row r="1673" spans="1:16" ht="15" x14ac:dyDescent="0.25">
      <c r="A1673" s="31"/>
      <c r="B1673" s="31"/>
      <c r="C1673" s="31"/>
      <c r="D1673" s="31"/>
      <c r="E1673" s="31"/>
      <c r="F1673" s="31"/>
      <c r="G1673" s="31"/>
      <c r="H1673" s="31"/>
      <c r="I1673" s="31"/>
      <c r="J1673" s="31"/>
      <c r="K1673" s="31"/>
      <c r="L1673" s="31"/>
      <c r="M1673" s="31"/>
      <c r="N1673" s="31"/>
      <c r="O1673" s="31"/>
      <c r="P1673" s="31"/>
    </row>
    <row r="1674" spans="1:16" ht="15" x14ac:dyDescent="0.25">
      <c r="A1674" s="31"/>
      <c r="B1674" s="31"/>
      <c r="C1674" s="31"/>
      <c r="D1674" s="31"/>
      <c r="E1674" s="31"/>
      <c r="F1674" s="31"/>
      <c r="G1674" s="31"/>
      <c r="H1674" s="31"/>
      <c r="I1674" s="31"/>
      <c r="J1674" s="31"/>
      <c r="K1674" s="31"/>
      <c r="L1674" s="31"/>
      <c r="M1674" s="31"/>
      <c r="N1674" s="31"/>
      <c r="O1674" s="31"/>
      <c r="P1674" s="31"/>
    </row>
    <row r="1675" spans="1:16" ht="15" x14ac:dyDescent="0.25">
      <c r="A1675" s="31"/>
      <c r="B1675" s="31"/>
      <c r="C1675" s="31"/>
      <c r="D1675" s="31"/>
      <c r="E1675" s="31"/>
      <c r="F1675" s="31"/>
      <c r="G1675" s="31"/>
      <c r="H1675" s="31"/>
      <c r="I1675" s="31"/>
      <c r="J1675" s="31"/>
      <c r="K1675" s="31"/>
      <c r="L1675" s="31"/>
      <c r="M1675" s="31"/>
      <c r="N1675" s="31"/>
      <c r="O1675" s="31"/>
      <c r="P1675" s="31"/>
    </row>
    <row r="1676" spans="1:16" ht="15" x14ac:dyDescent="0.25">
      <c r="A1676" s="31"/>
      <c r="B1676" s="31"/>
      <c r="C1676" s="31"/>
      <c r="D1676" s="31"/>
      <c r="E1676" s="31"/>
      <c r="F1676" s="31"/>
      <c r="G1676" s="31"/>
      <c r="H1676" s="31"/>
      <c r="I1676" s="31"/>
      <c r="J1676" s="31"/>
      <c r="K1676" s="31"/>
      <c r="L1676" s="31"/>
      <c r="M1676" s="31"/>
      <c r="N1676" s="31"/>
      <c r="O1676" s="31"/>
      <c r="P1676" s="31"/>
    </row>
    <row r="1677" spans="1:16" ht="15.75" thickBot="1" x14ac:dyDescent="0.3">
      <c r="A1677" s="31"/>
      <c r="B1677" s="31"/>
      <c r="C1677" s="31"/>
      <c r="D1677" s="31"/>
      <c r="E1677" s="31"/>
      <c r="F1677" s="31"/>
      <c r="G1677" s="31"/>
      <c r="H1677" s="31"/>
      <c r="I1677" s="31"/>
      <c r="J1677" s="31"/>
      <c r="K1677" s="31"/>
      <c r="L1677" s="31"/>
      <c r="M1677" s="31"/>
      <c r="N1677" s="31"/>
      <c r="O1677" s="31"/>
      <c r="P1677" s="31"/>
    </row>
    <row r="1678" spans="1:16" ht="16.5" thickTop="1" thickBot="1" x14ac:dyDescent="0.3">
      <c r="A1678" s="31"/>
      <c r="B1678" s="31"/>
      <c r="C1678" s="31"/>
      <c r="D1678" s="31"/>
      <c r="E1678" s="31"/>
      <c r="F1678" s="31"/>
      <c r="G1678" s="31"/>
      <c r="H1678" s="31"/>
      <c r="I1678" s="31"/>
      <c r="J1678" s="31"/>
      <c r="K1678" s="31"/>
      <c r="L1678" s="31"/>
      <c r="M1678" s="31"/>
      <c r="N1678" s="31"/>
      <c r="O1678" s="31"/>
      <c r="P1678" s="31"/>
    </row>
    <row r="1679" spans="1:16" ht="15" x14ac:dyDescent="0.25">
      <c r="A1679" s="31"/>
      <c r="B1679" s="31"/>
      <c r="C1679" s="31"/>
      <c r="D1679" s="31"/>
      <c r="E1679" s="31"/>
      <c r="F1679" s="31"/>
      <c r="G1679" s="31"/>
      <c r="H1679" s="31"/>
      <c r="I1679" s="31"/>
      <c r="J1679" s="31"/>
      <c r="K1679" s="31"/>
      <c r="L1679" s="31"/>
      <c r="M1679" s="31"/>
      <c r="N1679" s="31"/>
      <c r="O1679" s="31"/>
      <c r="P1679" s="31"/>
    </row>
    <row r="1680" spans="1:16" ht="15" x14ac:dyDescent="0.25">
      <c r="A1680" s="31"/>
      <c r="B1680" s="31"/>
      <c r="C1680" s="31"/>
      <c r="D1680" s="31"/>
      <c r="E1680" s="31"/>
      <c r="F1680" s="31"/>
      <c r="G1680" s="31"/>
      <c r="H1680" s="31"/>
      <c r="I1680" s="31"/>
      <c r="J1680" s="31"/>
      <c r="K1680" s="31"/>
      <c r="L1680" s="31"/>
      <c r="M1680" s="31"/>
      <c r="N1680" s="31"/>
      <c r="O1680" s="31"/>
      <c r="P1680" s="31"/>
    </row>
    <row r="1681" spans="1:16" ht="15.75" thickBot="1" x14ac:dyDescent="0.3">
      <c r="A1681" s="31"/>
      <c r="B1681" s="31"/>
      <c r="C1681" s="31"/>
      <c r="D1681" s="31"/>
      <c r="E1681" s="31"/>
      <c r="F1681" s="31"/>
      <c r="G1681" s="31"/>
      <c r="H1681" s="31"/>
      <c r="I1681" s="31"/>
      <c r="J1681" s="31"/>
      <c r="K1681" s="31"/>
      <c r="L1681" s="31"/>
      <c r="M1681" s="31"/>
      <c r="N1681" s="31"/>
      <c r="O1681" s="31"/>
      <c r="P1681" s="31"/>
    </row>
    <row r="1682" spans="1:16" ht="15.75" thickBot="1" x14ac:dyDescent="0.3">
      <c r="A1682" s="31"/>
      <c r="B1682" s="31"/>
      <c r="C1682" s="31"/>
      <c r="D1682" s="31"/>
      <c r="E1682" s="31"/>
      <c r="F1682" s="31"/>
      <c r="G1682" s="31"/>
      <c r="H1682" s="31"/>
      <c r="I1682" s="31"/>
      <c r="J1682" s="31"/>
      <c r="K1682" s="31"/>
      <c r="L1682" s="31"/>
      <c r="M1682" s="31"/>
      <c r="N1682" s="31"/>
      <c r="O1682" s="31"/>
      <c r="P1682" s="31"/>
    </row>
    <row r="1683" spans="1:16" ht="15" x14ac:dyDescent="0.25">
      <c r="A1683" s="31"/>
      <c r="B1683" s="31"/>
      <c r="C1683" s="31"/>
      <c r="D1683" s="31"/>
      <c r="E1683" s="31"/>
      <c r="F1683" s="31"/>
      <c r="G1683" s="31"/>
      <c r="H1683" s="31"/>
      <c r="I1683" s="31"/>
      <c r="J1683" s="31"/>
      <c r="K1683" s="31"/>
      <c r="L1683" s="31"/>
      <c r="M1683" s="31"/>
      <c r="N1683" s="31"/>
      <c r="O1683" s="31"/>
      <c r="P1683" s="31"/>
    </row>
    <row r="1684" spans="1:16" ht="15" x14ac:dyDescent="0.25">
      <c r="A1684" s="31"/>
      <c r="B1684" s="31"/>
      <c r="C1684" s="31"/>
      <c r="D1684" s="31"/>
      <c r="E1684" s="31"/>
      <c r="F1684" s="31"/>
      <c r="G1684" s="31"/>
      <c r="H1684" s="31"/>
      <c r="I1684" s="31"/>
      <c r="J1684" s="31"/>
      <c r="K1684" s="31"/>
      <c r="L1684" s="31"/>
      <c r="M1684" s="31"/>
      <c r="N1684" s="31"/>
      <c r="O1684" s="31"/>
      <c r="P1684" s="31"/>
    </row>
    <row r="1685" spans="1:16" ht="15" x14ac:dyDescent="0.25">
      <c r="A1685" s="31"/>
      <c r="B1685" s="31"/>
      <c r="C1685" s="31"/>
      <c r="D1685" s="31"/>
      <c r="E1685" s="31"/>
      <c r="F1685" s="31"/>
      <c r="G1685" s="31"/>
      <c r="H1685" s="31"/>
      <c r="I1685" s="31"/>
      <c r="J1685" s="31"/>
      <c r="K1685" s="31"/>
      <c r="L1685" s="31"/>
      <c r="M1685" s="31"/>
      <c r="N1685" s="31"/>
      <c r="O1685" s="31"/>
      <c r="P1685" s="31"/>
    </row>
    <row r="1686" spans="1:16" ht="15" x14ac:dyDescent="0.25">
      <c r="A1686" s="31"/>
      <c r="B1686" s="31"/>
      <c r="C1686" s="31"/>
      <c r="D1686" s="31"/>
      <c r="E1686" s="31"/>
      <c r="F1686" s="31"/>
      <c r="G1686" s="31"/>
      <c r="H1686" s="31"/>
      <c r="I1686" s="31"/>
      <c r="J1686" s="31"/>
      <c r="K1686" s="31"/>
      <c r="L1686" s="31"/>
      <c r="M1686" s="31"/>
      <c r="N1686" s="31"/>
      <c r="O1686" s="31"/>
      <c r="P1686" s="31"/>
    </row>
    <row r="1687" spans="1:16" ht="15.75" thickBot="1" x14ac:dyDescent="0.3">
      <c r="A1687" s="31"/>
      <c r="B1687" s="31"/>
      <c r="C1687" s="31"/>
      <c r="D1687" s="31"/>
      <c r="E1687" s="31"/>
      <c r="F1687" s="31"/>
      <c r="G1687" s="31"/>
      <c r="H1687" s="31"/>
      <c r="I1687" s="31"/>
      <c r="J1687" s="31"/>
      <c r="K1687" s="31"/>
      <c r="L1687" s="31"/>
      <c r="M1687" s="31"/>
      <c r="N1687" s="31"/>
      <c r="O1687" s="31"/>
      <c r="P1687" s="31"/>
    </row>
    <row r="1688" spans="1:16" ht="15.75" thickBot="1" x14ac:dyDescent="0.3">
      <c r="A1688" s="31"/>
      <c r="B1688" s="31"/>
      <c r="C1688" s="31"/>
      <c r="D1688" s="31"/>
      <c r="E1688" s="31"/>
      <c r="F1688" s="31"/>
      <c r="G1688" s="31"/>
      <c r="H1688" s="31"/>
      <c r="I1688" s="31"/>
      <c r="J1688" s="31"/>
      <c r="K1688" s="31"/>
      <c r="L1688" s="31"/>
      <c r="M1688" s="31"/>
      <c r="N1688" s="31"/>
      <c r="O1688" s="31"/>
      <c r="P1688" s="31"/>
    </row>
    <row r="1689" spans="1:16" ht="15" x14ac:dyDescent="0.25">
      <c r="A1689" s="31"/>
      <c r="B1689" s="31"/>
      <c r="C1689" s="31"/>
      <c r="D1689" s="31"/>
      <c r="E1689" s="31"/>
      <c r="F1689" s="31"/>
      <c r="G1689" s="31"/>
      <c r="H1689" s="31"/>
      <c r="I1689" s="31"/>
      <c r="J1689" s="31"/>
      <c r="K1689" s="31"/>
      <c r="L1689" s="31"/>
      <c r="M1689" s="31"/>
      <c r="N1689" s="31"/>
      <c r="O1689" s="31"/>
      <c r="P1689" s="31"/>
    </row>
    <row r="1690" spans="1:16" ht="15" x14ac:dyDescent="0.25">
      <c r="A1690" s="31"/>
      <c r="B1690" s="31"/>
      <c r="C1690" s="31"/>
      <c r="D1690" s="31"/>
      <c r="E1690" s="31"/>
      <c r="F1690" s="31"/>
      <c r="G1690" s="31"/>
      <c r="H1690" s="31"/>
      <c r="I1690" s="31"/>
      <c r="J1690" s="31"/>
      <c r="K1690" s="31"/>
      <c r="L1690" s="31"/>
      <c r="M1690" s="31"/>
      <c r="N1690" s="31"/>
      <c r="O1690" s="31"/>
      <c r="P1690" s="31"/>
    </row>
    <row r="1691" spans="1:16" ht="15" x14ac:dyDescent="0.25">
      <c r="A1691" s="31"/>
      <c r="B1691" s="31"/>
      <c r="C1691" s="31"/>
      <c r="D1691" s="31"/>
      <c r="E1691" s="31"/>
      <c r="F1691" s="31"/>
      <c r="G1691" s="31"/>
      <c r="H1691" s="31"/>
      <c r="I1691" s="31"/>
      <c r="J1691" s="31"/>
      <c r="K1691" s="31"/>
      <c r="L1691" s="31"/>
      <c r="M1691" s="31"/>
      <c r="N1691" s="31"/>
      <c r="O1691" s="31"/>
      <c r="P1691" s="31"/>
    </row>
    <row r="1692" spans="1:16" ht="15" x14ac:dyDescent="0.25">
      <c r="A1692" s="31"/>
      <c r="B1692" s="31"/>
      <c r="C1692" s="31"/>
      <c r="D1692" s="31"/>
      <c r="E1692" s="31"/>
      <c r="F1692" s="31"/>
      <c r="G1692" s="31"/>
      <c r="H1692" s="31"/>
      <c r="I1692" s="31"/>
      <c r="J1692" s="31"/>
      <c r="K1692" s="31"/>
      <c r="L1692" s="31"/>
      <c r="M1692" s="31"/>
      <c r="N1692" s="31"/>
      <c r="O1692" s="31"/>
      <c r="P1692" s="31"/>
    </row>
    <row r="1693" spans="1:16" ht="15" x14ac:dyDescent="0.25">
      <c r="A1693" s="31"/>
      <c r="B1693" s="31"/>
      <c r="C1693" s="31"/>
      <c r="D1693" s="31"/>
      <c r="E1693" s="31"/>
      <c r="F1693" s="31"/>
      <c r="G1693" s="31"/>
      <c r="H1693" s="31"/>
      <c r="I1693" s="31"/>
      <c r="J1693" s="31"/>
      <c r="K1693" s="31"/>
      <c r="L1693" s="31"/>
      <c r="M1693" s="31"/>
      <c r="N1693" s="31"/>
      <c r="O1693" s="31"/>
      <c r="P1693" s="31"/>
    </row>
    <row r="1694" spans="1:16" ht="15" x14ac:dyDescent="0.25">
      <c r="A1694" s="31"/>
      <c r="B1694" s="31"/>
      <c r="C1694" s="31"/>
      <c r="D1694" s="31"/>
      <c r="E1694" s="31"/>
      <c r="F1694" s="31"/>
      <c r="G1694" s="31"/>
      <c r="H1694" s="31"/>
      <c r="I1694" s="31"/>
      <c r="J1694" s="31"/>
      <c r="K1694" s="31"/>
      <c r="L1694" s="31"/>
      <c r="M1694" s="31"/>
      <c r="N1694" s="31"/>
      <c r="O1694" s="31"/>
      <c r="P1694" s="31"/>
    </row>
    <row r="1695" spans="1:16" ht="15" x14ac:dyDescent="0.25">
      <c r="A1695" s="31"/>
      <c r="B1695" s="31"/>
      <c r="C1695" s="31"/>
      <c r="D1695" s="31"/>
      <c r="E1695" s="31"/>
      <c r="F1695" s="31"/>
      <c r="G1695" s="31"/>
      <c r="H1695" s="31"/>
      <c r="I1695" s="31"/>
      <c r="J1695" s="31"/>
      <c r="K1695" s="31"/>
      <c r="L1695" s="31"/>
      <c r="M1695" s="31"/>
      <c r="N1695" s="31"/>
      <c r="O1695" s="31"/>
      <c r="P1695" s="31"/>
    </row>
    <row r="1696" spans="1:16" ht="15" x14ac:dyDescent="0.25">
      <c r="A1696" s="31"/>
      <c r="B1696" s="31"/>
      <c r="C1696" s="31"/>
      <c r="D1696" s="31"/>
      <c r="E1696" s="31"/>
      <c r="F1696" s="31"/>
      <c r="G1696" s="31"/>
      <c r="H1696" s="31"/>
      <c r="I1696" s="31"/>
      <c r="J1696" s="31"/>
      <c r="K1696" s="31"/>
      <c r="L1696" s="31"/>
      <c r="M1696" s="31"/>
      <c r="N1696" s="31"/>
      <c r="O1696" s="31"/>
      <c r="P1696" s="31"/>
    </row>
    <row r="1697" spans="1:16" ht="15" x14ac:dyDescent="0.25">
      <c r="A1697" s="31"/>
      <c r="B1697" s="31"/>
      <c r="C1697" s="31"/>
      <c r="D1697" s="31"/>
      <c r="E1697" s="31"/>
      <c r="F1697" s="31"/>
      <c r="G1697" s="31"/>
      <c r="H1697" s="31"/>
      <c r="I1697" s="31"/>
      <c r="J1697" s="31"/>
      <c r="K1697" s="31"/>
      <c r="L1697" s="31"/>
      <c r="M1697" s="31"/>
      <c r="N1697" s="31"/>
      <c r="O1697" s="31"/>
      <c r="P1697" s="31"/>
    </row>
    <row r="1698" spans="1:16" ht="15" x14ac:dyDescent="0.25">
      <c r="A1698" s="31"/>
      <c r="B1698" s="31"/>
      <c r="C1698" s="31"/>
      <c r="D1698" s="31"/>
      <c r="E1698" s="31"/>
      <c r="F1698" s="31"/>
      <c r="G1698" s="31"/>
      <c r="H1698" s="31"/>
      <c r="I1698" s="31"/>
      <c r="J1698" s="31"/>
      <c r="K1698" s="31"/>
      <c r="L1698" s="31"/>
      <c r="M1698" s="31"/>
      <c r="N1698" s="31"/>
      <c r="O1698" s="31"/>
      <c r="P1698" s="31"/>
    </row>
    <row r="1699" spans="1:16" ht="15" x14ac:dyDescent="0.25">
      <c r="A1699" s="31"/>
      <c r="B1699" s="31"/>
      <c r="C1699" s="31"/>
      <c r="D1699" s="31"/>
      <c r="E1699" s="31"/>
      <c r="F1699" s="31"/>
      <c r="G1699" s="31"/>
      <c r="H1699" s="31"/>
      <c r="I1699" s="31"/>
      <c r="J1699" s="31"/>
      <c r="K1699" s="31"/>
      <c r="L1699" s="31"/>
      <c r="M1699" s="31"/>
      <c r="N1699" s="31"/>
      <c r="O1699" s="31"/>
      <c r="P1699" s="31"/>
    </row>
    <row r="1700" spans="1:16" ht="15" x14ac:dyDescent="0.25">
      <c r="A1700" s="31"/>
      <c r="B1700" s="31"/>
      <c r="C1700" s="31"/>
      <c r="D1700" s="31"/>
      <c r="E1700" s="31"/>
      <c r="F1700" s="31"/>
      <c r="G1700" s="31"/>
      <c r="H1700" s="31"/>
      <c r="I1700" s="31"/>
      <c r="J1700" s="31"/>
      <c r="K1700" s="31"/>
      <c r="L1700" s="31"/>
      <c r="M1700" s="31"/>
      <c r="N1700" s="31"/>
      <c r="O1700" s="31"/>
      <c r="P1700" s="31"/>
    </row>
    <row r="1701" spans="1:16" ht="15" x14ac:dyDescent="0.25">
      <c r="A1701" s="31"/>
      <c r="B1701" s="31"/>
      <c r="C1701" s="31"/>
      <c r="D1701" s="31"/>
      <c r="E1701" s="31"/>
      <c r="F1701" s="31"/>
      <c r="G1701" s="31"/>
      <c r="H1701" s="31"/>
      <c r="I1701" s="31"/>
      <c r="J1701" s="31"/>
      <c r="K1701" s="31"/>
      <c r="L1701" s="31"/>
      <c r="M1701" s="31"/>
      <c r="N1701" s="31"/>
      <c r="O1701" s="31"/>
      <c r="P1701" s="31"/>
    </row>
    <row r="1702" spans="1:16" ht="15" x14ac:dyDescent="0.25">
      <c r="A1702" s="31"/>
      <c r="B1702" s="31"/>
      <c r="C1702" s="31"/>
      <c r="D1702" s="31"/>
      <c r="E1702" s="31"/>
      <c r="F1702" s="31"/>
      <c r="G1702" s="31"/>
      <c r="H1702" s="31"/>
      <c r="I1702" s="31"/>
      <c r="J1702" s="31"/>
      <c r="K1702" s="31"/>
      <c r="L1702" s="31"/>
      <c r="M1702" s="31"/>
      <c r="N1702" s="31"/>
      <c r="O1702" s="31"/>
      <c r="P1702" s="31"/>
    </row>
    <row r="1703" spans="1:16" ht="15" x14ac:dyDescent="0.25">
      <c r="A1703" s="31"/>
      <c r="B1703" s="31"/>
      <c r="C1703" s="31"/>
      <c r="D1703" s="31"/>
      <c r="E1703" s="31"/>
      <c r="F1703" s="31"/>
      <c r="G1703" s="31"/>
      <c r="H1703" s="31"/>
      <c r="I1703" s="31"/>
      <c r="J1703" s="31"/>
      <c r="K1703" s="31"/>
      <c r="L1703" s="31"/>
      <c r="M1703" s="31"/>
      <c r="N1703" s="31"/>
      <c r="O1703" s="31"/>
      <c r="P1703" s="31"/>
    </row>
    <row r="1704" spans="1:16" ht="15" x14ac:dyDescent="0.25">
      <c r="A1704" s="31"/>
      <c r="B1704" s="31"/>
      <c r="C1704" s="31"/>
      <c r="D1704" s="31"/>
      <c r="E1704" s="31"/>
      <c r="F1704" s="31"/>
      <c r="G1704" s="31"/>
      <c r="H1704" s="31"/>
      <c r="I1704" s="31"/>
      <c r="J1704" s="31"/>
      <c r="K1704" s="31"/>
      <c r="L1704" s="31"/>
      <c r="M1704" s="31"/>
      <c r="N1704" s="31"/>
      <c r="O1704" s="31"/>
      <c r="P1704" s="31"/>
    </row>
    <row r="1705" spans="1:16" ht="15" x14ac:dyDescent="0.25">
      <c r="A1705" s="31"/>
      <c r="B1705" s="31"/>
      <c r="C1705" s="31"/>
      <c r="D1705" s="31"/>
      <c r="E1705" s="31"/>
      <c r="F1705" s="31"/>
      <c r="G1705" s="31"/>
      <c r="H1705" s="31"/>
      <c r="I1705" s="31"/>
      <c r="J1705" s="31"/>
      <c r="K1705" s="31"/>
      <c r="L1705" s="31"/>
      <c r="M1705" s="31"/>
      <c r="N1705" s="31"/>
      <c r="O1705" s="31"/>
      <c r="P1705" s="31"/>
    </row>
    <row r="1706" spans="1:16" ht="15" x14ac:dyDescent="0.25">
      <c r="A1706" s="31"/>
      <c r="B1706" s="31"/>
      <c r="C1706" s="31"/>
      <c r="D1706" s="31"/>
      <c r="E1706" s="31"/>
      <c r="F1706" s="31"/>
      <c r="G1706" s="31"/>
      <c r="H1706" s="31"/>
      <c r="I1706" s="31"/>
      <c r="J1706" s="31"/>
      <c r="K1706" s="31"/>
      <c r="L1706" s="31"/>
      <c r="M1706" s="31"/>
      <c r="N1706" s="31"/>
      <c r="O1706" s="31"/>
      <c r="P1706" s="31"/>
    </row>
    <row r="1707" spans="1:16" ht="15" x14ac:dyDescent="0.25">
      <c r="A1707" s="31"/>
      <c r="B1707" s="31"/>
      <c r="C1707" s="31"/>
      <c r="D1707" s="31"/>
      <c r="E1707" s="31"/>
      <c r="F1707" s="31"/>
      <c r="G1707" s="31"/>
      <c r="H1707" s="31"/>
      <c r="I1707" s="31"/>
      <c r="J1707" s="31"/>
      <c r="K1707" s="31"/>
      <c r="L1707" s="31"/>
      <c r="M1707" s="31"/>
      <c r="N1707" s="31"/>
      <c r="O1707" s="31"/>
      <c r="P1707" s="31"/>
    </row>
    <row r="1708" spans="1:16" ht="15.75" thickBot="1" x14ac:dyDescent="0.3">
      <c r="A1708" s="31"/>
      <c r="B1708" s="31"/>
      <c r="C1708" s="31"/>
      <c r="D1708" s="31"/>
      <c r="E1708" s="31"/>
      <c r="F1708" s="31"/>
      <c r="G1708" s="31"/>
      <c r="H1708" s="31"/>
      <c r="I1708" s="31"/>
      <c r="J1708" s="31"/>
      <c r="K1708" s="31"/>
      <c r="L1708" s="31"/>
      <c r="M1708" s="31"/>
      <c r="N1708" s="31"/>
      <c r="O1708" s="31"/>
      <c r="P1708" s="31"/>
    </row>
    <row r="1709" spans="1:16" ht="16.5" thickTop="1" thickBot="1" x14ac:dyDescent="0.3">
      <c r="A1709" s="31"/>
      <c r="B1709" s="31"/>
      <c r="C1709" s="31"/>
      <c r="D1709" s="31"/>
      <c r="E1709" s="31"/>
      <c r="F1709" s="31"/>
      <c r="G1709" s="31"/>
      <c r="H1709" s="31"/>
      <c r="I1709" s="31"/>
      <c r="J1709" s="31"/>
      <c r="K1709" s="31"/>
      <c r="L1709" s="31"/>
      <c r="M1709" s="31"/>
      <c r="N1709" s="31"/>
      <c r="O1709" s="31"/>
      <c r="P1709" s="31"/>
    </row>
    <row r="1710" spans="1:16" ht="15" x14ac:dyDescent="0.25">
      <c r="A1710" s="31"/>
      <c r="B1710" s="31"/>
      <c r="C1710" s="31"/>
      <c r="D1710" s="31"/>
      <c r="E1710" s="31"/>
      <c r="F1710" s="31"/>
      <c r="G1710" s="31"/>
      <c r="H1710" s="31"/>
      <c r="I1710" s="31"/>
      <c r="J1710" s="31"/>
      <c r="K1710" s="31"/>
      <c r="L1710" s="31"/>
      <c r="M1710" s="31"/>
      <c r="N1710" s="31"/>
      <c r="O1710" s="31"/>
      <c r="P1710" s="31"/>
    </row>
    <row r="1711" spans="1:16" ht="15" x14ac:dyDescent="0.25">
      <c r="A1711" s="31"/>
      <c r="B1711" s="31"/>
      <c r="C1711" s="31"/>
      <c r="D1711" s="31"/>
      <c r="E1711" s="31"/>
      <c r="F1711" s="31"/>
      <c r="G1711" s="31"/>
      <c r="H1711" s="31"/>
      <c r="I1711" s="31"/>
      <c r="J1711" s="31"/>
      <c r="K1711" s="31"/>
      <c r="L1711" s="31"/>
      <c r="M1711" s="31"/>
      <c r="N1711" s="31"/>
      <c r="O1711" s="31"/>
      <c r="P1711" s="31"/>
    </row>
    <row r="1712" spans="1:16" ht="15.75" thickBot="1" x14ac:dyDescent="0.3">
      <c r="A1712" s="31"/>
      <c r="B1712" s="31"/>
      <c r="C1712" s="31"/>
      <c r="D1712" s="31"/>
      <c r="E1712" s="31"/>
      <c r="F1712" s="31"/>
      <c r="G1712" s="31"/>
      <c r="H1712" s="31"/>
      <c r="I1712" s="31"/>
      <c r="J1712" s="31"/>
      <c r="K1712" s="31"/>
      <c r="L1712" s="31"/>
      <c r="M1712" s="31"/>
      <c r="N1712" s="31"/>
      <c r="O1712" s="31"/>
      <c r="P1712" s="31"/>
    </row>
    <row r="1713" spans="1:16" ht="15.75" thickBot="1" x14ac:dyDescent="0.3">
      <c r="A1713" s="31"/>
      <c r="B1713" s="31"/>
      <c r="C1713" s="31"/>
      <c r="D1713" s="31"/>
      <c r="E1713" s="31"/>
      <c r="F1713" s="31"/>
      <c r="G1713" s="31"/>
      <c r="H1713" s="31"/>
      <c r="I1713" s="31"/>
      <c r="J1713" s="31"/>
      <c r="K1713" s="31"/>
      <c r="L1713" s="31"/>
      <c r="M1713" s="31"/>
      <c r="N1713" s="31"/>
      <c r="O1713" s="31"/>
      <c r="P1713" s="31"/>
    </row>
    <row r="1714" spans="1:16" ht="15" x14ac:dyDescent="0.25">
      <c r="A1714" s="31"/>
      <c r="B1714" s="31"/>
      <c r="C1714" s="31"/>
      <c r="D1714" s="31"/>
      <c r="E1714" s="31"/>
      <c r="F1714" s="31"/>
      <c r="G1714" s="31"/>
      <c r="H1714" s="31"/>
      <c r="I1714" s="31"/>
      <c r="J1714" s="31"/>
      <c r="K1714" s="31"/>
      <c r="L1714" s="31"/>
      <c r="M1714" s="31"/>
      <c r="N1714" s="31"/>
      <c r="O1714" s="31"/>
      <c r="P1714" s="31"/>
    </row>
    <row r="1715" spans="1:16" ht="15" x14ac:dyDescent="0.25">
      <c r="A1715" s="31"/>
      <c r="B1715" s="31"/>
      <c r="C1715" s="31"/>
      <c r="D1715" s="31"/>
      <c r="E1715" s="31"/>
      <c r="F1715" s="31"/>
      <c r="G1715" s="31"/>
      <c r="H1715" s="31"/>
      <c r="I1715" s="31"/>
      <c r="J1715" s="31"/>
      <c r="K1715" s="31"/>
      <c r="L1715" s="31"/>
      <c r="M1715" s="31"/>
      <c r="N1715" s="31"/>
      <c r="O1715" s="31"/>
      <c r="P1715" s="31"/>
    </row>
    <row r="1716" spans="1:16" ht="15" x14ac:dyDescent="0.25">
      <c r="A1716" s="31"/>
      <c r="B1716" s="31"/>
      <c r="C1716" s="31"/>
      <c r="D1716" s="31"/>
      <c r="E1716" s="31"/>
      <c r="F1716" s="31"/>
      <c r="G1716" s="31"/>
      <c r="H1716" s="31"/>
      <c r="I1716" s="31"/>
      <c r="J1716" s="31"/>
      <c r="K1716" s="31"/>
      <c r="L1716" s="31"/>
      <c r="M1716" s="31"/>
      <c r="N1716" s="31"/>
      <c r="O1716" s="31"/>
      <c r="P1716" s="31"/>
    </row>
    <row r="1717" spans="1:16" ht="15" x14ac:dyDescent="0.25">
      <c r="A1717" s="31"/>
      <c r="B1717" s="31"/>
      <c r="C1717" s="31"/>
      <c r="D1717" s="31"/>
      <c r="E1717" s="31"/>
      <c r="F1717" s="31"/>
      <c r="G1717" s="31"/>
      <c r="H1717" s="31"/>
      <c r="I1717" s="31"/>
      <c r="J1717" s="31"/>
      <c r="K1717" s="31"/>
      <c r="L1717" s="31"/>
      <c r="M1717" s="31"/>
      <c r="N1717" s="31"/>
      <c r="O1717" s="31"/>
      <c r="P1717" s="31"/>
    </row>
    <row r="1718" spans="1:16" ht="15.75" thickBot="1" x14ac:dyDescent="0.3">
      <c r="A1718" s="31"/>
      <c r="B1718" s="31"/>
      <c r="C1718" s="31"/>
      <c r="D1718" s="31"/>
      <c r="E1718" s="31"/>
      <c r="F1718" s="31"/>
      <c r="G1718" s="31"/>
      <c r="H1718" s="31"/>
      <c r="I1718" s="31"/>
      <c r="J1718" s="31"/>
      <c r="K1718" s="31"/>
      <c r="L1718" s="31"/>
      <c r="M1718" s="31"/>
      <c r="N1718" s="31"/>
      <c r="O1718" s="31"/>
      <c r="P1718" s="31"/>
    </row>
    <row r="1719" spans="1:16" ht="15.75" thickBot="1" x14ac:dyDescent="0.3">
      <c r="A1719" s="31"/>
      <c r="B1719" s="31"/>
      <c r="C1719" s="31"/>
      <c r="D1719" s="31"/>
      <c r="E1719" s="31"/>
      <c r="F1719" s="31"/>
      <c r="G1719" s="31"/>
      <c r="H1719" s="31"/>
      <c r="I1719" s="31"/>
      <c r="J1719" s="31"/>
      <c r="K1719" s="31"/>
      <c r="L1719" s="31"/>
      <c r="M1719" s="31"/>
      <c r="N1719" s="31"/>
      <c r="O1719" s="31"/>
      <c r="P1719" s="31"/>
    </row>
    <row r="1720" spans="1:16" ht="15" x14ac:dyDescent="0.25">
      <c r="A1720" s="31"/>
      <c r="B1720" s="31"/>
      <c r="C1720" s="31"/>
      <c r="D1720" s="31"/>
      <c r="E1720" s="31"/>
      <c r="F1720" s="31"/>
      <c r="G1720" s="31"/>
      <c r="H1720" s="31"/>
      <c r="I1720" s="31"/>
      <c r="J1720" s="31"/>
      <c r="K1720" s="31"/>
      <c r="L1720" s="31"/>
      <c r="M1720" s="31"/>
      <c r="N1720" s="31"/>
      <c r="O1720" s="31"/>
      <c r="P1720" s="31"/>
    </row>
    <row r="1721" spans="1:16" ht="15" x14ac:dyDescent="0.25">
      <c r="A1721" s="31"/>
      <c r="B1721" s="31"/>
      <c r="C1721" s="31"/>
      <c r="D1721" s="31"/>
      <c r="E1721" s="31"/>
      <c r="F1721" s="31"/>
      <c r="G1721" s="31"/>
      <c r="H1721" s="31"/>
      <c r="I1721" s="31"/>
      <c r="J1721" s="31"/>
      <c r="K1721" s="31"/>
      <c r="L1721" s="31"/>
      <c r="M1721" s="31"/>
      <c r="N1721" s="31"/>
      <c r="O1721" s="31"/>
      <c r="P1721" s="31"/>
    </row>
    <row r="1722" spans="1:16" ht="15" x14ac:dyDescent="0.25">
      <c r="A1722" s="31"/>
      <c r="B1722" s="31"/>
      <c r="C1722" s="31"/>
      <c r="D1722" s="31"/>
      <c r="E1722" s="31"/>
      <c r="F1722" s="31"/>
      <c r="G1722" s="31"/>
      <c r="H1722" s="31"/>
      <c r="I1722" s="31"/>
      <c r="J1722" s="31"/>
      <c r="K1722" s="31"/>
      <c r="L1722" s="31"/>
      <c r="M1722" s="31"/>
      <c r="N1722" s="31"/>
      <c r="O1722" s="31"/>
      <c r="P1722" s="31"/>
    </row>
    <row r="1723" spans="1:16" ht="15" x14ac:dyDescent="0.25">
      <c r="A1723" s="31"/>
      <c r="B1723" s="31"/>
      <c r="C1723" s="31"/>
      <c r="D1723" s="31"/>
      <c r="E1723" s="31"/>
      <c r="F1723" s="31"/>
      <c r="G1723" s="31"/>
      <c r="H1723" s="31"/>
      <c r="I1723" s="31"/>
      <c r="J1723" s="31"/>
      <c r="K1723" s="31"/>
      <c r="L1723" s="31"/>
      <c r="M1723" s="31"/>
      <c r="N1723" s="31"/>
      <c r="O1723" s="31"/>
      <c r="P1723" s="31"/>
    </row>
    <row r="1724" spans="1:16" ht="15" x14ac:dyDescent="0.25">
      <c r="A1724" s="31"/>
      <c r="B1724" s="31"/>
      <c r="C1724" s="31"/>
      <c r="D1724" s="31"/>
      <c r="E1724" s="31"/>
      <c r="F1724" s="31"/>
      <c r="G1724" s="31"/>
      <c r="H1724" s="31"/>
      <c r="I1724" s="31"/>
      <c r="J1724" s="31"/>
      <c r="K1724" s="31"/>
      <c r="L1724" s="31"/>
      <c r="M1724" s="31"/>
      <c r="N1724" s="31"/>
      <c r="O1724" s="31"/>
      <c r="P1724" s="31"/>
    </row>
    <row r="1725" spans="1:16" ht="15" x14ac:dyDescent="0.25">
      <c r="A1725" s="31"/>
      <c r="B1725" s="31"/>
      <c r="C1725" s="31"/>
      <c r="D1725" s="31"/>
      <c r="E1725" s="31"/>
      <c r="F1725" s="31"/>
      <c r="G1725" s="31"/>
      <c r="H1725" s="31"/>
      <c r="I1725" s="31"/>
      <c r="J1725" s="31"/>
      <c r="K1725" s="31"/>
      <c r="L1725" s="31"/>
      <c r="M1725" s="31"/>
      <c r="N1725" s="31"/>
      <c r="O1725" s="31"/>
      <c r="P1725" s="31"/>
    </row>
    <row r="1726" spans="1:16" ht="15" x14ac:dyDescent="0.25">
      <c r="A1726" s="31"/>
      <c r="B1726" s="31"/>
      <c r="C1726" s="31"/>
      <c r="D1726" s="31"/>
      <c r="E1726" s="31"/>
      <c r="F1726" s="31"/>
      <c r="G1726" s="31"/>
      <c r="H1726" s="31"/>
      <c r="I1726" s="31"/>
      <c r="J1726" s="31"/>
      <c r="K1726" s="31"/>
      <c r="L1726" s="31"/>
      <c r="M1726" s="31"/>
      <c r="N1726" s="31"/>
      <c r="O1726" s="31"/>
      <c r="P1726" s="31"/>
    </row>
    <row r="1727" spans="1:16" ht="15" x14ac:dyDescent="0.25">
      <c r="A1727" s="31"/>
      <c r="B1727" s="31"/>
      <c r="C1727" s="31"/>
      <c r="D1727" s="31"/>
      <c r="E1727" s="31"/>
      <c r="F1727" s="31"/>
      <c r="G1727" s="31"/>
      <c r="H1727" s="31"/>
      <c r="I1727" s="31"/>
      <c r="J1727" s="31"/>
      <c r="K1727" s="31"/>
      <c r="L1727" s="31"/>
      <c r="M1727" s="31"/>
      <c r="N1727" s="31"/>
      <c r="O1727" s="31"/>
      <c r="P1727" s="31"/>
    </row>
    <row r="1728" spans="1:16" ht="15" x14ac:dyDescent="0.25">
      <c r="A1728" s="31"/>
      <c r="B1728" s="31"/>
      <c r="C1728" s="31"/>
      <c r="D1728" s="31"/>
      <c r="E1728" s="31"/>
      <c r="F1728" s="31"/>
      <c r="G1728" s="31"/>
      <c r="H1728" s="31"/>
      <c r="I1728" s="31"/>
      <c r="J1728" s="31"/>
      <c r="K1728" s="31"/>
      <c r="L1728" s="31"/>
      <c r="M1728" s="31"/>
      <c r="N1728" s="31"/>
      <c r="O1728" s="31"/>
      <c r="P1728" s="31"/>
    </row>
    <row r="1729" spans="1:16" ht="15" x14ac:dyDescent="0.25">
      <c r="A1729" s="31"/>
      <c r="B1729" s="31"/>
      <c r="C1729" s="31"/>
      <c r="D1729" s="31"/>
      <c r="E1729" s="31"/>
      <c r="F1729" s="31"/>
      <c r="G1729" s="31"/>
      <c r="H1729" s="31"/>
      <c r="I1729" s="31"/>
      <c r="J1729" s="31"/>
      <c r="K1729" s="31"/>
      <c r="L1729" s="31"/>
      <c r="M1729" s="31"/>
      <c r="N1729" s="31"/>
      <c r="O1729" s="31"/>
      <c r="P1729" s="31"/>
    </row>
    <row r="1730" spans="1:16" ht="15" x14ac:dyDescent="0.25">
      <c r="A1730" s="31"/>
      <c r="B1730" s="31"/>
      <c r="C1730" s="31"/>
      <c r="D1730" s="31"/>
      <c r="E1730" s="31"/>
      <c r="F1730" s="31"/>
      <c r="G1730" s="31"/>
      <c r="H1730" s="31"/>
      <c r="I1730" s="31"/>
      <c r="J1730" s="31"/>
      <c r="K1730" s="31"/>
      <c r="L1730" s="31"/>
      <c r="M1730" s="31"/>
      <c r="N1730" s="31"/>
      <c r="O1730" s="31"/>
      <c r="P1730" s="31"/>
    </row>
    <row r="1731" spans="1:16" ht="15" x14ac:dyDescent="0.25">
      <c r="A1731" s="31"/>
      <c r="B1731" s="31"/>
      <c r="C1731" s="31"/>
      <c r="D1731" s="31"/>
      <c r="E1731" s="31"/>
      <c r="F1731" s="31"/>
      <c r="G1731" s="31"/>
      <c r="H1731" s="31"/>
      <c r="I1731" s="31"/>
      <c r="J1731" s="31"/>
      <c r="K1731" s="31"/>
      <c r="L1731" s="31"/>
      <c r="M1731" s="31"/>
      <c r="N1731" s="31"/>
      <c r="O1731" s="31"/>
      <c r="P1731" s="31"/>
    </row>
    <row r="1732" spans="1:16" ht="15" x14ac:dyDescent="0.25">
      <c r="A1732" s="31"/>
      <c r="B1732" s="31"/>
      <c r="C1732" s="31"/>
      <c r="D1732" s="31"/>
      <c r="E1732" s="31"/>
      <c r="F1732" s="31"/>
      <c r="G1732" s="31"/>
      <c r="H1732" s="31"/>
      <c r="I1732" s="31"/>
      <c r="J1732" s="31"/>
      <c r="K1732" s="31"/>
      <c r="L1732" s="31"/>
      <c r="M1732" s="31"/>
      <c r="N1732" s="31"/>
      <c r="O1732" s="31"/>
      <c r="P1732" s="31"/>
    </row>
    <row r="1733" spans="1:16" ht="15" x14ac:dyDescent="0.25">
      <c r="A1733" s="31"/>
      <c r="B1733" s="31"/>
      <c r="C1733" s="31"/>
      <c r="D1733" s="31"/>
      <c r="E1733" s="31"/>
      <c r="F1733" s="31"/>
      <c r="G1733" s="31"/>
      <c r="H1733" s="31"/>
      <c r="I1733" s="31"/>
      <c r="J1733" s="31"/>
      <c r="K1733" s="31"/>
      <c r="L1733" s="31"/>
      <c r="M1733" s="31"/>
      <c r="N1733" s="31"/>
      <c r="O1733" s="31"/>
      <c r="P1733" s="31"/>
    </row>
    <row r="1734" spans="1:16" ht="15" x14ac:dyDescent="0.25">
      <c r="A1734" s="31"/>
      <c r="B1734" s="31"/>
      <c r="C1734" s="31"/>
      <c r="D1734" s="31"/>
      <c r="E1734" s="31"/>
      <c r="F1734" s="31"/>
      <c r="G1734" s="31"/>
      <c r="H1734" s="31"/>
      <c r="I1734" s="31"/>
      <c r="J1734" s="31"/>
      <c r="K1734" s="31"/>
      <c r="L1734" s="31"/>
      <c r="M1734" s="31"/>
      <c r="N1734" s="31"/>
      <c r="O1734" s="31"/>
      <c r="P1734" s="31"/>
    </row>
    <row r="1735" spans="1:16" ht="15" x14ac:dyDescent="0.25">
      <c r="A1735" s="31"/>
      <c r="B1735" s="31"/>
      <c r="C1735" s="31"/>
      <c r="D1735" s="31"/>
      <c r="E1735" s="31"/>
      <c r="F1735" s="31"/>
      <c r="G1735" s="31"/>
      <c r="H1735" s="31"/>
      <c r="I1735" s="31"/>
      <c r="J1735" s="31"/>
      <c r="K1735" s="31"/>
      <c r="L1735" s="31"/>
      <c r="M1735" s="31"/>
      <c r="N1735" s="31"/>
      <c r="O1735" s="31"/>
      <c r="P1735" s="31"/>
    </row>
    <row r="1736" spans="1:16" ht="15" x14ac:dyDescent="0.25">
      <c r="A1736" s="31"/>
      <c r="B1736" s="31"/>
      <c r="C1736" s="31"/>
      <c r="D1736" s="31"/>
      <c r="E1736" s="31"/>
      <c r="F1736" s="31"/>
      <c r="G1736" s="31"/>
      <c r="H1736" s="31"/>
      <c r="I1736" s="31"/>
      <c r="J1736" s="31"/>
      <c r="K1736" s="31"/>
      <c r="L1736" s="31"/>
      <c r="M1736" s="31"/>
      <c r="N1736" s="31"/>
      <c r="O1736" s="31"/>
      <c r="P1736" s="31"/>
    </row>
    <row r="1737" spans="1:16" ht="15" x14ac:dyDescent="0.25">
      <c r="A1737" s="31"/>
      <c r="B1737" s="31"/>
      <c r="C1737" s="31"/>
      <c r="D1737" s="31"/>
      <c r="E1737" s="31"/>
      <c r="F1737" s="31"/>
      <c r="G1737" s="31"/>
      <c r="H1737" s="31"/>
      <c r="I1737" s="31"/>
      <c r="J1737" s="31"/>
      <c r="K1737" s="31"/>
      <c r="L1737" s="31"/>
      <c r="M1737" s="31"/>
      <c r="N1737" s="31"/>
      <c r="O1737" s="31"/>
      <c r="P1737" s="31"/>
    </row>
    <row r="1738" spans="1:16" ht="15" x14ac:dyDescent="0.25">
      <c r="A1738" s="31"/>
      <c r="B1738" s="31"/>
      <c r="C1738" s="31"/>
      <c r="D1738" s="31"/>
      <c r="E1738" s="31"/>
      <c r="F1738" s="31"/>
      <c r="G1738" s="31"/>
      <c r="H1738" s="31"/>
      <c r="I1738" s="31"/>
      <c r="J1738" s="31"/>
      <c r="K1738" s="31"/>
      <c r="L1738" s="31"/>
      <c r="M1738" s="31"/>
      <c r="N1738" s="31"/>
      <c r="O1738" s="31"/>
      <c r="P1738" s="31"/>
    </row>
    <row r="1739" spans="1:16" ht="15.75" thickBot="1" x14ac:dyDescent="0.3">
      <c r="A1739" s="31"/>
      <c r="B1739" s="31"/>
      <c r="C1739" s="31"/>
      <c r="D1739" s="31"/>
      <c r="E1739" s="31"/>
      <c r="F1739" s="31"/>
      <c r="G1739" s="31"/>
      <c r="H1739" s="31"/>
      <c r="I1739" s="31"/>
      <c r="J1739" s="31"/>
      <c r="K1739" s="31"/>
      <c r="L1739" s="31"/>
      <c r="M1739" s="31"/>
      <c r="N1739" s="31"/>
      <c r="O1739" s="31"/>
      <c r="P1739" s="31"/>
    </row>
    <row r="1740" spans="1:16" ht="16.5" thickTop="1" thickBot="1" x14ac:dyDescent="0.3">
      <c r="A1740" s="31"/>
      <c r="B1740" s="31"/>
      <c r="C1740" s="31"/>
      <c r="D1740" s="31"/>
      <c r="E1740" s="31"/>
      <c r="F1740" s="31"/>
      <c r="G1740" s="31"/>
      <c r="H1740" s="31"/>
      <c r="I1740" s="31"/>
      <c r="J1740" s="31"/>
      <c r="K1740" s="31"/>
      <c r="L1740" s="31"/>
      <c r="M1740" s="31"/>
      <c r="N1740" s="31"/>
      <c r="O1740" s="31"/>
      <c r="P1740" s="31"/>
    </row>
    <row r="1741" spans="1:16" ht="15" x14ac:dyDescent="0.25">
      <c r="A1741" s="31"/>
      <c r="B1741" s="31"/>
      <c r="C1741" s="31"/>
      <c r="D1741" s="31"/>
      <c r="E1741" s="31"/>
      <c r="F1741" s="31"/>
      <c r="G1741" s="31"/>
      <c r="H1741" s="31"/>
      <c r="I1741" s="31"/>
      <c r="J1741" s="31"/>
      <c r="K1741" s="31"/>
      <c r="L1741" s="31"/>
      <c r="M1741" s="31"/>
      <c r="N1741" s="31"/>
      <c r="O1741" s="31"/>
      <c r="P1741" s="31"/>
    </row>
    <row r="1742" spans="1:16" ht="15" x14ac:dyDescent="0.25">
      <c r="A1742" s="31"/>
      <c r="B1742" s="31"/>
      <c r="C1742" s="31"/>
      <c r="D1742" s="31"/>
      <c r="E1742" s="31"/>
      <c r="F1742" s="31"/>
      <c r="G1742" s="31"/>
      <c r="H1742" s="31"/>
      <c r="I1742" s="31"/>
      <c r="J1742" s="31"/>
      <c r="K1742" s="31"/>
      <c r="L1742" s="31"/>
      <c r="M1742" s="31"/>
      <c r="N1742" s="31"/>
      <c r="O1742" s="31"/>
      <c r="P1742" s="31"/>
    </row>
    <row r="1743" spans="1:16" ht="15.75" thickBot="1" x14ac:dyDescent="0.3">
      <c r="A1743" s="31"/>
      <c r="B1743" s="31"/>
      <c r="C1743" s="31"/>
      <c r="D1743" s="31"/>
      <c r="E1743" s="31"/>
      <c r="F1743" s="31"/>
      <c r="G1743" s="31"/>
      <c r="H1743" s="31"/>
      <c r="I1743" s="31"/>
      <c r="J1743" s="31"/>
      <c r="K1743" s="31"/>
      <c r="L1743" s="31"/>
      <c r="M1743" s="31"/>
      <c r="N1743" s="31"/>
      <c r="O1743" s="31"/>
      <c r="P1743" s="31"/>
    </row>
    <row r="1744" spans="1:16" ht="15.75" thickBot="1" x14ac:dyDescent="0.3">
      <c r="A1744" s="31"/>
      <c r="B1744" s="31"/>
      <c r="C1744" s="31"/>
      <c r="D1744" s="31"/>
      <c r="E1744" s="31"/>
      <c r="F1744" s="31"/>
      <c r="G1744" s="31"/>
      <c r="H1744" s="31"/>
      <c r="I1744" s="31"/>
      <c r="J1744" s="31"/>
      <c r="K1744" s="31"/>
      <c r="L1744" s="31"/>
      <c r="M1744" s="31"/>
      <c r="N1744" s="31"/>
      <c r="O1744" s="31"/>
      <c r="P1744" s="31"/>
    </row>
    <row r="1745" spans="1:16" ht="15" x14ac:dyDescent="0.25">
      <c r="A1745" s="31"/>
      <c r="B1745" s="31"/>
      <c r="C1745" s="31"/>
      <c r="D1745" s="31"/>
      <c r="E1745" s="31"/>
      <c r="F1745" s="31"/>
      <c r="G1745" s="31"/>
      <c r="H1745" s="31"/>
      <c r="I1745" s="31"/>
      <c r="J1745" s="31"/>
      <c r="K1745" s="31"/>
      <c r="L1745" s="31"/>
      <c r="M1745" s="31"/>
      <c r="N1745" s="31"/>
      <c r="O1745" s="31"/>
      <c r="P1745" s="31"/>
    </row>
    <row r="1746" spans="1:16" ht="15" x14ac:dyDescent="0.25">
      <c r="A1746" s="31"/>
      <c r="B1746" s="31"/>
      <c r="C1746" s="31"/>
      <c r="D1746" s="31"/>
      <c r="E1746" s="31"/>
      <c r="F1746" s="31"/>
      <c r="G1746" s="31"/>
      <c r="H1746" s="31"/>
      <c r="I1746" s="31"/>
      <c r="J1746" s="31"/>
      <c r="K1746" s="31"/>
      <c r="L1746" s="31"/>
      <c r="M1746" s="31"/>
      <c r="N1746" s="31"/>
      <c r="O1746" s="31"/>
      <c r="P1746" s="31"/>
    </row>
    <row r="1747" spans="1:16" ht="15" x14ac:dyDescent="0.25">
      <c r="A1747" s="31"/>
      <c r="B1747" s="31"/>
      <c r="C1747" s="31"/>
      <c r="D1747" s="31"/>
      <c r="E1747" s="31"/>
      <c r="F1747" s="31"/>
      <c r="G1747" s="31"/>
      <c r="H1747" s="31"/>
      <c r="I1747" s="31"/>
      <c r="J1747" s="31"/>
      <c r="K1747" s="31"/>
      <c r="L1747" s="31"/>
      <c r="M1747" s="31"/>
      <c r="N1747" s="31"/>
      <c r="O1747" s="31"/>
      <c r="P1747" s="31"/>
    </row>
    <row r="1748" spans="1:16" ht="15" x14ac:dyDescent="0.25">
      <c r="A1748" s="31"/>
      <c r="B1748" s="31"/>
      <c r="C1748" s="31"/>
      <c r="D1748" s="31"/>
      <c r="E1748" s="31"/>
      <c r="F1748" s="31"/>
      <c r="G1748" s="31"/>
      <c r="H1748" s="31"/>
      <c r="I1748" s="31"/>
      <c r="J1748" s="31"/>
      <c r="K1748" s="31"/>
      <c r="L1748" s="31"/>
      <c r="M1748" s="31"/>
      <c r="N1748" s="31"/>
      <c r="O1748" s="31"/>
      <c r="P1748" s="31"/>
    </row>
    <row r="1749" spans="1:16" ht="15.75" thickBot="1" x14ac:dyDescent="0.3">
      <c r="A1749" s="31"/>
      <c r="B1749" s="31"/>
      <c r="C1749" s="31"/>
      <c r="D1749" s="31"/>
      <c r="E1749" s="31"/>
      <c r="F1749" s="31"/>
      <c r="G1749" s="31"/>
      <c r="H1749" s="31"/>
      <c r="I1749" s="31"/>
      <c r="J1749" s="31"/>
      <c r="K1749" s="31"/>
      <c r="L1749" s="31"/>
      <c r="M1749" s="31"/>
      <c r="N1749" s="31"/>
      <c r="O1749" s="31"/>
      <c r="P1749" s="31"/>
    </row>
    <row r="1750" spans="1:16" ht="15.75" thickBot="1" x14ac:dyDescent="0.3">
      <c r="A1750" s="31"/>
      <c r="B1750" s="31"/>
      <c r="C1750" s="31"/>
      <c r="D1750" s="31"/>
      <c r="E1750" s="31"/>
      <c r="F1750" s="31"/>
      <c r="G1750" s="31"/>
      <c r="H1750" s="31"/>
      <c r="I1750" s="31"/>
      <c r="J1750" s="31"/>
      <c r="K1750" s="31"/>
      <c r="L1750" s="31"/>
      <c r="M1750" s="31"/>
      <c r="N1750" s="31"/>
      <c r="O1750" s="31"/>
      <c r="P1750" s="31"/>
    </row>
    <row r="1751" spans="1:16" ht="15" x14ac:dyDescent="0.25">
      <c r="A1751" s="31"/>
      <c r="B1751" s="31"/>
      <c r="C1751" s="31"/>
      <c r="D1751" s="31"/>
      <c r="E1751" s="31"/>
      <c r="F1751" s="31"/>
      <c r="G1751" s="31"/>
      <c r="H1751" s="31"/>
      <c r="I1751" s="31"/>
      <c r="J1751" s="31"/>
      <c r="K1751" s="31"/>
      <c r="L1751" s="31"/>
      <c r="M1751" s="31"/>
      <c r="N1751" s="31"/>
      <c r="O1751" s="31"/>
      <c r="P1751" s="31"/>
    </row>
    <row r="1752" spans="1:16" ht="15" x14ac:dyDescent="0.25">
      <c r="A1752" s="31"/>
      <c r="B1752" s="31"/>
      <c r="C1752" s="31"/>
      <c r="D1752" s="31"/>
      <c r="E1752" s="31"/>
      <c r="F1752" s="31"/>
      <c r="G1752" s="31"/>
      <c r="H1752" s="31"/>
      <c r="I1752" s="31"/>
      <c r="J1752" s="31"/>
      <c r="K1752" s="31"/>
      <c r="L1752" s="31"/>
      <c r="M1752" s="31"/>
      <c r="N1752" s="31"/>
      <c r="O1752" s="31"/>
      <c r="P1752" s="31"/>
    </row>
    <row r="1753" spans="1:16" ht="15" x14ac:dyDescent="0.25">
      <c r="A1753" s="31"/>
      <c r="B1753" s="31"/>
      <c r="C1753" s="31"/>
      <c r="D1753" s="31"/>
      <c r="E1753" s="31"/>
      <c r="F1753" s="31"/>
      <c r="G1753" s="31"/>
      <c r="H1753" s="31"/>
      <c r="I1753" s="31"/>
      <c r="J1753" s="31"/>
      <c r="K1753" s="31"/>
      <c r="L1753" s="31"/>
      <c r="M1753" s="31"/>
      <c r="N1753" s="31"/>
      <c r="O1753" s="31"/>
      <c r="P1753" s="31"/>
    </row>
    <row r="1754" spans="1:16" ht="15" x14ac:dyDescent="0.25">
      <c r="A1754" s="31"/>
      <c r="B1754" s="31"/>
      <c r="C1754" s="31"/>
      <c r="D1754" s="31"/>
      <c r="E1754" s="31"/>
      <c r="F1754" s="31"/>
      <c r="G1754" s="31"/>
      <c r="H1754" s="31"/>
      <c r="I1754" s="31"/>
      <c r="J1754" s="31"/>
      <c r="K1754" s="31"/>
      <c r="L1754" s="31"/>
      <c r="M1754" s="31"/>
      <c r="N1754" s="31"/>
      <c r="O1754" s="31"/>
      <c r="P1754" s="31"/>
    </row>
    <row r="1755" spans="1:16" ht="15" x14ac:dyDescent="0.25">
      <c r="A1755" s="31"/>
      <c r="B1755" s="31"/>
      <c r="C1755" s="31"/>
      <c r="D1755" s="31"/>
      <c r="E1755" s="31"/>
      <c r="F1755" s="31"/>
      <c r="G1755" s="31"/>
      <c r="H1755" s="31"/>
      <c r="I1755" s="31"/>
      <c r="J1755" s="31"/>
      <c r="K1755" s="31"/>
      <c r="L1755" s="31"/>
      <c r="M1755" s="31"/>
      <c r="N1755" s="31"/>
      <c r="O1755" s="31"/>
      <c r="P1755" s="31"/>
    </row>
    <row r="1756" spans="1:16" ht="15" x14ac:dyDescent="0.25">
      <c r="A1756" s="31"/>
      <c r="B1756" s="31"/>
      <c r="C1756" s="31"/>
      <c r="D1756" s="31"/>
      <c r="E1756" s="31"/>
      <c r="F1756" s="31"/>
      <c r="G1756" s="31"/>
      <c r="H1756" s="31"/>
      <c r="I1756" s="31"/>
      <c r="J1756" s="31"/>
      <c r="K1756" s="31"/>
      <c r="L1756" s="31"/>
      <c r="M1756" s="31"/>
      <c r="N1756" s="31"/>
      <c r="O1756" s="31"/>
      <c r="P1756" s="31"/>
    </row>
    <row r="1757" spans="1:16" ht="15" x14ac:dyDescent="0.25">
      <c r="A1757" s="31"/>
      <c r="B1757" s="31"/>
      <c r="C1757" s="31"/>
      <c r="D1757" s="31"/>
      <c r="E1757" s="31"/>
      <c r="F1757" s="31"/>
      <c r="G1757" s="31"/>
      <c r="H1757" s="31"/>
      <c r="I1757" s="31"/>
      <c r="J1757" s="31"/>
      <c r="K1757" s="31"/>
      <c r="L1757" s="31"/>
      <c r="M1757" s="31"/>
      <c r="N1757" s="31"/>
      <c r="O1757" s="31"/>
      <c r="P1757" s="31"/>
    </row>
    <row r="1758" spans="1:16" ht="15" x14ac:dyDescent="0.25">
      <c r="A1758" s="31"/>
      <c r="B1758" s="31"/>
      <c r="C1758" s="31"/>
      <c r="D1758" s="31"/>
      <c r="E1758" s="31"/>
      <c r="F1758" s="31"/>
      <c r="G1758" s="31"/>
      <c r="H1758" s="31"/>
      <c r="I1758" s="31"/>
      <c r="J1758" s="31"/>
      <c r="K1758" s="31"/>
      <c r="L1758" s="31"/>
      <c r="M1758" s="31"/>
      <c r="N1758" s="31"/>
      <c r="O1758" s="31"/>
      <c r="P1758" s="31"/>
    </row>
    <row r="1759" spans="1:16" ht="15" x14ac:dyDescent="0.25">
      <c r="A1759" s="31"/>
      <c r="B1759" s="31"/>
      <c r="C1759" s="31"/>
      <c r="D1759" s="31"/>
      <c r="E1759" s="31"/>
      <c r="F1759" s="31"/>
      <c r="G1759" s="31"/>
      <c r="H1759" s="31"/>
      <c r="I1759" s="31"/>
      <c r="J1759" s="31"/>
      <c r="K1759" s="31"/>
      <c r="L1759" s="31"/>
      <c r="M1759" s="31"/>
      <c r="N1759" s="31"/>
      <c r="O1759" s="31"/>
      <c r="P1759" s="31"/>
    </row>
    <row r="1760" spans="1:16" ht="15" x14ac:dyDescent="0.25">
      <c r="A1760" s="31"/>
      <c r="B1760" s="31"/>
      <c r="C1760" s="31"/>
      <c r="D1760" s="31"/>
      <c r="E1760" s="31"/>
      <c r="F1760" s="31"/>
      <c r="G1760" s="31"/>
      <c r="H1760" s="31"/>
      <c r="I1760" s="31"/>
      <c r="J1760" s="31"/>
      <c r="K1760" s="31"/>
      <c r="L1760" s="31"/>
      <c r="M1760" s="31"/>
      <c r="N1760" s="31"/>
      <c r="O1760" s="31"/>
      <c r="P1760" s="31"/>
    </row>
    <row r="1761" spans="1:16" ht="15" x14ac:dyDescent="0.25">
      <c r="A1761" s="31"/>
      <c r="B1761" s="31"/>
      <c r="C1761" s="31"/>
      <c r="D1761" s="31"/>
      <c r="E1761" s="31"/>
      <c r="F1761" s="31"/>
      <c r="G1761" s="31"/>
      <c r="H1761" s="31"/>
      <c r="I1761" s="31"/>
      <c r="J1761" s="31"/>
      <c r="K1761" s="31"/>
      <c r="L1761" s="31"/>
      <c r="M1761" s="31"/>
      <c r="N1761" s="31"/>
      <c r="O1761" s="31"/>
      <c r="P1761" s="31"/>
    </row>
    <row r="1762" spans="1:16" ht="15" x14ac:dyDescent="0.25">
      <c r="A1762" s="31"/>
      <c r="B1762" s="31"/>
      <c r="C1762" s="31"/>
      <c r="D1762" s="31"/>
      <c r="E1762" s="31"/>
      <c r="F1762" s="31"/>
      <c r="G1762" s="31"/>
      <c r="H1762" s="31"/>
      <c r="I1762" s="31"/>
      <c r="J1762" s="31"/>
      <c r="K1762" s="31"/>
      <c r="L1762" s="31"/>
      <c r="M1762" s="31"/>
      <c r="N1762" s="31"/>
      <c r="O1762" s="31"/>
      <c r="P1762" s="31"/>
    </row>
    <row r="1763" spans="1:16" ht="15" x14ac:dyDescent="0.25">
      <c r="A1763" s="31"/>
      <c r="B1763" s="31"/>
      <c r="C1763" s="31"/>
      <c r="D1763" s="31"/>
      <c r="E1763" s="31"/>
      <c r="F1763" s="31"/>
      <c r="G1763" s="31"/>
      <c r="H1763" s="31"/>
      <c r="I1763" s="31"/>
      <c r="J1763" s="31"/>
      <c r="K1763" s="31"/>
      <c r="L1763" s="31"/>
      <c r="M1763" s="31"/>
      <c r="N1763" s="31"/>
      <c r="O1763" s="31"/>
      <c r="P1763" s="31"/>
    </row>
    <row r="1764" spans="1:16" ht="15" x14ac:dyDescent="0.25">
      <c r="A1764" s="31"/>
      <c r="B1764" s="31"/>
      <c r="C1764" s="31"/>
      <c r="D1764" s="31"/>
      <c r="E1764" s="31"/>
      <c r="F1764" s="31"/>
      <c r="G1764" s="31"/>
      <c r="H1764" s="31"/>
      <c r="I1764" s="31"/>
      <c r="J1764" s="31"/>
      <c r="K1764" s="31"/>
      <c r="L1764" s="31"/>
      <c r="M1764" s="31"/>
      <c r="N1764" s="31"/>
      <c r="O1764" s="31"/>
      <c r="P1764" s="31"/>
    </row>
    <row r="1765" spans="1:16" ht="15" x14ac:dyDescent="0.25">
      <c r="A1765" s="31"/>
      <c r="B1765" s="31"/>
      <c r="C1765" s="31"/>
      <c r="D1765" s="31"/>
      <c r="E1765" s="31"/>
      <c r="F1765" s="31"/>
      <c r="G1765" s="31"/>
      <c r="H1765" s="31"/>
      <c r="I1765" s="31"/>
      <c r="J1765" s="31"/>
      <c r="K1765" s="31"/>
      <c r="L1765" s="31"/>
      <c r="M1765" s="31"/>
      <c r="N1765" s="31"/>
      <c r="O1765" s="31"/>
      <c r="P1765" s="31"/>
    </row>
    <row r="1766" spans="1:16" ht="15" x14ac:dyDescent="0.25">
      <c r="A1766" s="31"/>
      <c r="B1766" s="31"/>
      <c r="C1766" s="31"/>
      <c r="D1766" s="31"/>
      <c r="E1766" s="31"/>
      <c r="F1766" s="31"/>
      <c r="G1766" s="31"/>
      <c r="H1766" s="31"/>
      <c r="I1766" s="31"/>
      <c r="J1766" s="31"/>
      <c r="K1766" s="31"/>
      <c r="L1766" s="31"/>
      <c r="M1766" s="31"/>
      <c r="N1766" s="31"/>
      <c r="O1766" s="31"/>
      <c r="P1766" s="31"/>
    </row>
    <row r="1767" spans="1:16" ht="15" x14ac:dyDescent="0.25">
      <c r="A1767" s="31"/>
      <c r="B1767" s="31"/>
      <c r="C1767" s="31"/>
      <c r="D1767" s="31"/>
      <c r="E1767" s="31"/>
      <c r="F1767" s="31"/>
      <c r="G1767" s="31"/>
      <c r="H1767" s="31"/>
      <c r="I1767" s="31"/>
      <c r="J1767" s="31"/>
      <c r="K1767" s="31"/>
      <c r="L1767" s="31"/>
      <c r="M1767" s="31"/>
      <c r="N1767" s="31"/>
      <c r="O1767" s="31"/>
      <c r="P1767" s="31"/>
    </row>
    <row r="1768" spans="1:16" ht="15" x14ac:dyDescent="0.25">
      <c r="A1768" s="31"/>
      <c r="B1768" s="31"/>
      <c r="C1768" s="31"/>
      <c r="D1768" s="31"/>
      <c r="E1768" s="31"/>
      <c r="F1768" s="31"/>
      <c r="G1768" s="31"/>
      <c r="H1768" s="31"/>
      <c r="I1768" s="31"/>
      <c r="J1768" s="31"/>
      <c r="K1768" s="31"/>
      <c r="L1768" s="31"/>
      <c r="M1768" s="31"/>
      <c r="N1768" s="31"/>
      <c r="O1768" s="31"/>
      <c r="P1768" s="31"/>
    </row>
    <row r="1769" spans="1:16" ht="15" x14ac:dyDescent="0.25">
      <c r="A1769" s="31"/>
      <c r="B1769" s="31"/>
      <c r="C1769" s="31"/>
      <c r="D1769" s="31"/>
      <c r="E1769" s="31"/>
      <c r="F1769" s="31"/>
      <c r="G1769" s="31"/>
      <c r="H1769" s="31"/>
      <c r="I1769" s="31"/>
      <c r="J1769" s="31"/>
      <c r="K1769" s="31"/>
      <c r="L1769" s="31"/>
      <c r="M1769" s="31"/>
      <c r="N1769" s="31"/>
      <c r="O1769" s="31"/>
      <c r="P1769" s="31"/>
    </row>
    <row r="1770" spans="1:16" ht="15.75" thickBot="1" x14ac:dyDescent="0.3">
      <c r="A1770" s="31"/>
      <c r="B1770" s="31"/>
      <c r="C1770" s="31"/>
      <c r="D1770" s="31"/>
      <c r="E1770" s="31"/>
      <c r="F1770" s="31"/>
      <c r="G1770" s="31"/>
      <c r="H1770" s="31"/>
      <c r="I1770" s="31"/>
      <c r="J1770" s="31"/>
      <c r="K1770" s="31"/>
      <c r="L1770" s="31"/>
      <c r="M1770" s="31"/>
      <c r="N1770" s="31"/>
      <c r="O1770" s="31"/>
      <c r="P1770" s="31"/>
    </row>
    <row r="1771" spans="1:16" ht="16.5" thickTop="1" thickBot="1" x14ac:dyDescent="0.3">
      <c r="A1771" s="31"/>
      <c r="B1771" s="31"/>
      <c r="C1771" s="31"/>
      <c r="D1771" s="31"/>
      <c r="E1771" s="31"/>
      <c r="F1771" s="31"/>
      <c r="G1771" s="31"/>
      <c r="H1771" s="31"/>
      <c r="I1771" s="31"/>
      <c r="J1771" s="31"/>
      <c r="K1771" s="31"/>
      <c r="L1771" s="31"/>
      <c r="M1771" s="31"/>
      <c r="N1771" s="31"/>
      <c r="O1771" s="31"/>
      <c r="P1771" s="31"/>
    </row>
    <row r="1772" spans="1:16" ht="15" x14ac:dyDescent="0.25">
      <c r="A1772" s="31"/>
      <c r="B1772" s="31"/>
      <c r="C1772" s="31"/>
      <c r="D1772" s="31"/>
      <c r="E1772" s="31"/>
      <c r="F1772" s="31"/>
      <c r="G1772" s="31"/>
      <c r="H1772" s="31"/>
      <c r="I1772" s="31"/>
      <c r="J1772" s="31"/>
      <c r="K1772" s="31"/>
      <c r="L1772" s="31"/>
      <c r="M1772" s="31"/>
      <c r="N1772" s="31"/>
      <c r="O1772" s="31"/>
      <c r="P1772" s="31"/>
    </row>
    <row r="1773" spans="1:16" ht="15" x14ac:dyDescent="0.25">
      <c r="A1773" s="31"/>
      <c r="B1773" s="31"/>
      <c r="C1773" s="31"/>
      <c r="D1773" s="31"/>
      <c r="E1773" s="31"/>
      <c r="F1773" s="31"/>
      <c r="G1773" s="31"/>
      <c r="H1773" s="31"/>
      <c r="I1773" s="31"/>
      <c r="J1773" s="31"/>
      <c r="K1773" s="31"/>
      <c r="L1773" s="31"/>
      <c r="M1773" s="31"/>
      <c r="N1773" s="31"/>
      <c r="O1773" s="31"/>
      <c r="P1773" s="31"/>
    </row>
    <row r="1774" spans="1:16" ht="15.75" thickBot="1" x14ac:dyDescent="0.3">
      <c r="A1774" s="31"/>
      <c r="B1774" s="31"/>
      <c r="C1774" s="31"/>
      <c r="D1774" s="31"/>
      <c r="E1774" s="31"/>
      <c r="F1774" s="31"/>
      <c r="G1774" s="31"/>
      <c r="H1774" s="31"/>
      <c r="I1774" s="31"/>
      <c r="J1774" s="31"/>
      <c r="K1774" s="31"/>
      <c r="L1774" s="31"/>
      <c r="M1774" s="31"/>
      <c r="N1774" s="31"/>
      <c r="O1774" s="31"/>
      <c r="P1774" s="31"/>
    </row>
    <row r="1775" spans="1:16" ht="15.75" thickBot="1" x14ac:dyDescent="0.3">
      <c r="A1775" s="31"/>
      <c r="B1775" s="31"/>
      <c r="C1775" s="31"/>
      <c r="D1775" s="31"/>
      <c r="E1775" s="31"/>
      <c r="F1775" s="31"/>
      <c r="G1775" s="31"/>
      <c r="H1775" s="31"/>
      <c r="I1775" s="31"/>
      <c r="J1775" s="31"/>
      <c r="K1775" s="31"/>
      <c r="L1775" s="31"/>
      <c r="M1775" s="31"/>
      <c r="N1775" s="31"/>
      <c r="O1775" s="31"/>
      <c r="P1775" s="31"/>
    </row>
    <row r="1776" spans="1:16" ht="15" x14ac:dyDescent="0.25">
      <c r="A1776" s="31"/>
      <c r="B1776" s="31"/>
      <c r="C1776" s="31"/>
      <c r="D1776" s="31"/>
      <c r="E1776" s="31"/>
      <c r="F1776" s="31"/>
      <c r="G1776" s="31"/>
      <c r="H1776" s="31"/>
      <c r="I1776" s="31"/>
      <c r="J1776" s="31"/>
      <c r="K1776" s="31"/>
      <c r="L1776" s="31"/>
      <c r="M1776" s="31"/>
      <c r="N1776" s="31"/>
      <c r="O1776" s="31"/>
      <c r="P1776" s="31"/>
    </row>
    <row r="1777" spans="1:16" ht="15" x14ac:dyDescent="0.25">
      <c r="A1777" s="31"/>
      <c r="B1777" s="31"/>
      <c r="C1777" s="31"/>
      <c r="D1777" s="31"/>
      <c r="E1777" s="31"/>
      <c r="F1777" s="31"/>
      <c r="G1777" s="31"/>
      <c r="H1777" s="31"/>
      <c r="I1777" s="31"/>
      <c r="J1777" s="31"/>
      <c r="K1777" s="31"/>
      <c r="L1777" s="31"/>
      <c r="M1777" s="31"/>
      <c r="N1777" s="31"/>
      <c r="O1777" s="31"/>
      <c r="P1777" s="31"/>
    </row>
    <row r="1778" spans="1:16" ht="15" x14ac:dyDescent="0.25">
      <c r="A1778" s="31"/>
      <c r="B1778" s="31"/>
      <c r="C1778" s="31"/>
      <c r="D1778" s="31"/>
      <c r="E1778" s="31"/>
      <c r="F1778" s="31"/>
      <c r="G1778" s="31"/>
      <c r="H1778" s="31"/>
      <c r="I1778" s="31"/>
      <c r="J1778" s="31"/>
      <c r="K1778" s="31"/>
      <c r="L1778" s="31"/>
      <c r="M1778" s="31"/>
      <c r="N1778" s="31"/>
      <c r="O1778" s="31"/>
      <c r="P1778" s="31"/>
    </row>
    <row r="1779" spans="1:16" ht="15" x14ac:dyDescent="0.25">
      <c r="A1779" s="31"/>
      <c r="B1779" s="31"/>
      <c r="C1779" s="31"/>
      <c r="D1779" s="31"/>
      <c r="E1779" s="31"/>
      <c r="F1779" s="31"/>
      <c r="G1779" s="31"/>
      <c r="H1779" s="31"/>
      <c r="I1779" s="31"/>
      <c r="J1779" s="31"/>
      <c r="K1779" s="31"/>
      <c r="L1779" s="31"/>
      <c r="M1779" s="31"/>
      <c r="N1779" s="31"/>
      <c r="O1779" s="31"/>
      <c r="P1779" s="31"/>
    </row>
    <row r="1780" spans="1:16" ht="15.75" thickBot="1" x14ac:dyDescent="0.3">
      <c r="A1780" s="31"/>
      <c r="B1780" s="31"/>
      <c r="C1780" s="31"/>
      <c r="D1780" s="31"/>
      <c r="E1780" s="31"/>
      <c r="F1780" s="31"/>
      <c r="G1780" s="31"/>
      <c r="H1780" s="31"/>
      <c r="I1780" s="31"/>
      <c r="J1780" s="31"/>
      <c r="K1780" s="31"/>
      <c r="L1780" s="31"/>
      <c r="M1780" s="31"/>
      <c r="N1780" s="31"/>
      <c r="O1780" s="31"/>
      <c r="P1780" s="31"/>
    </row>
    <row r="1781" spans="1:16" ht="15.75" thickBot="1" x14ac:dyDescent="0.3">
      <c r="A1781" s="31"/>
      <c r="B1781" s="31"/>
      <c r="C1781" s="31"/>
      <c r="D1781" s="31"/>
      <c r="E1781" s="31"/>
      <c r="F1781" s="31"/>
      <c r="G1781" s="31"/>
      <c r="H1781" s="31"/>
      <c r="I1781" s="31"/>
      <c r="J1781" s="31"/>
      <c r="K1781" s="31"/>
      <c r="L1781" s="31"/>
      <c r="M1781" s="31"/>
      <c r="N1781" s="31"/>
      <c r="O1781" s="31"/>
      <c r="P1781" s="31"/>
    </row>
    <row r="1782" spans="1:16" ht="15" x14ac:dyDescent="0.25">
      <c r="A1782" s="31"/>
      <c r="B1782" s="31"/>
      <c r="C1782" s="31"/>
      <c r="D1782" s="31"/>
      <c r="E1782" s="31"/>
      <c r="F1782" s="31"/>
      <c r="G1782" s="31"/>
      <c r="H1782" s="31"/>
      <c r="I1782" s="31"/>
      <c r="J1782" s="31"/>
      <c r="K1782" s="31"/>
      <c r="L1782" s="31"/>
      <c r="M1782" s="31"/>
      <c r="N1782" s="31"/>
      <c r="O1782" s="31"/>
      <c r="P1782" s="31"/>
    </row>
    <row r="1783" spans="1:16" ht="15" x14ac:dyDescent="0.25">
      <c r="A1783" s="31"/>
      <c r="B1783" s="31"/>
      <c r="C1783" s="31"/>
      <c r="D1783" s="31"/>
      <c r="E1783" s="31"/>
      <c r="F1783" s="31"/>
      <c r="G1783" s="31"/>
      <c r="H1783" s="31"/>
      <c r="I1783" s="31"/>
      <c r="J1783" s="31"/>
      <c r="K1783" s="31"/>
      <c r="L1783" s="31"/>
      <c r="M1783" s="31"/>
      <c r="N1783" s="31"/>
      <c r="O1783" s="31"/>
      <c r="P1783" s="31"/>
    </row>
    <row r="1784" spans="1:16" ht="15" x14ac:dyDescent="0.25">
      <c r="A1784" s="31"/>
      <c r="B1784" s="31"/>
      <c r="C1784" s="31"/>
      <c r="D1784" s="31"/>
      <c r="E1784" s="31"/>
      <c r="F1784" s="31"/>
      <c r="G1784" s="31"/>
      <c r="H1784" s="31"/>
      <c r="I1784" s="31"/>
      <c r="J1784" s="31"/>
      <c r="K1784" s="31"/>
      <c r="L1784" s="31"/>
      <c r="M1784" s="31"/>
      <c r="N1784" s="31"/>
      <c r="O1784" s="31"/>
      <c r="P1784" s="31"/>
    </row>
    <row r="1785" spans="1:16" ht="15" x14ac:dyDescent="0.25">
      <c r="A1785" s="31"/>
      <c r="B1785" s="31"/>
      <c r="C1785" s="31"/>
      <c r="D1785" s="31"/>
      <c r="E1785" s="31"/>
      <c r="F1785" s="31"/>
      <c r="G1785" s="31"/>
      <c r="H1785" s="31"/>
      <c r="I1785" s="31"/>
      <c r="J1785" s="31"/>
      <c r="K1785" s="31"/>
      <c r="L1785" s="31"/>
      <c r="M1785" s="31"/>
      <c r="N1785" s="31"/>
      <c r="O1785" s="31"/>
      <c r="P1785" s="31"/>
    </row>
    <row r="1786" spans="1:16" ht="15" x14ac:dyDescent="0.25">
      <c r="A1786" s="31"/>
      <c r="B1786" s="31"/>
      <c r="C1786" s="31"/>
      <c r="D1786" s="31"/>
      <c r="E1786" s="31"/>
      <c r="F1786" s="31"/>
      <c r="G1786" s="31"/>
      <c r="H1786" s="31"/>
      <c r="I1786" s="31"/>
      <c r="J1786" s="31"/>
      <c r="K1786" s="31"/>
      <c r="L1786" s="31"/>
      <c r="M1786" s="31"/>
      <c r="N1786" s="31"/>
      <c r="O1786" s="31"/>
      <c r="P1786" s="31"/>
    </row>
    <row r="1787" spans="1:16" ht="15" x14ac:dyDescent="0.25">
      <c r="A1787" s="31"/>
      <c r="B1787" s="31"/>
      <c r="C1787" s="31"/>
      <c r="D1787" s="31"/>
      <c r="E1787" s="31"/>
      <c r="F1787" s="31"/>
      <c r="G1787" s="31"/>
      <c r="H1787" s="31"/>
      <c r="I1787" s="31"/>
      <c r="J1787" s="31"/>
      <c r="K1787" s="31"/>
      <c r="L1787" s="31"/>
      <c r="M1787" s="31"/>
      <c r="N1787" s="31"/>
      <c r="O1787" s="31"/>
      <c r="P1787" s="31"/>
    </row>
    <row r="1788" spans="1:16" ht="15" x14ac:dyDescent="0.25">
      <c r="A1788" s="31"/>
      <c r="B1788" s="31"/>
      <c r="C1788" s="31"/>
      <c r="D1788" s="31"/>
      <c r="E1788" s="31"/>
      <c r="F1788" s="31"/>
      <c r="G1788" s="31"/>
      <c r="H1788" s="31"/>
      <c r="I1788" s="31"/>
      <c r="J1788" s="31"/>
      <c r="K1788" s="31"/>
      <c r="L1788" s="31"/>
      <c r="M1788" s="31"/>
      <c r="N1788" s="31"/>
      <c r="O1788" s="31"/>
      <c r="P1788" s="31"/>
    </row>
    <row r="1789" spans="1:16" ht="15" x14ac:dyDescent="0.25">
      <c r="A1789" s="31"/>
      <c r="B1789" s="31"/>
      <c r="C1789" s="31"/>
      <c r="D1789" s="31"/>
      <c r="E1789" s="31"/>
      <c r="F1789" s="31"/>
      <c r="G1789" s="31"/>
      <c r="H1789" s="31"/>
      <c r="I1789" s="31"/>
      <c r="J1789" s="31"/>
      <c r="K1789" s="31"/>
      <c r="L1789" s="31"/>
      <c r="M1789" s="31"/>
      <c r="N1789" s="31"/>
      <c r="O1789" s="31"/>
      <c r="P1789" s="31"/>
    </row>
    <row r="1790" spans="1:16" ht="15" x14ac:dyDescent="0.25">
      <c r="A1790" s="31"/>
      <c r="B1790" s="31"/>
      <c r="C1790" s="31"/>
      <c r="D1790" s="31"/>
      <c r="E1790" s="31"/>
      <c r="F1790" s="31"/>
      <c r="G1790" s="31"/>
      <c r="H1790" s="31"/>
      <c r="I1790" s="31"/>
      <c r="J1790" s="31"/>
      <c r="K1790" s="31"/>
      <c r="L1790" s="31"/>
      <c r="M1790" s="31"/>
      <c r="N1790" s="31"/>
      <c r="O1790" s="31"/>
      <c r="P1790" s="31"/>
    </row>
    <row r="1791" spans="1:16" ht="15" x14ac:dyDescent="0.25">
      <c r="A1791" s="31"/>
      <c r="B1791" s="31"/>
      <c r="C1791" s="31"/>
      <c r="D1791" s="31"/>
      <c r="E1791" s="31"/>
      <c r="F1791" s="31"/>
      <c r="G1791" s="31"/>
      <c r="H1791" s="31"/>
      <c r="I1791" s="31"/>
      <c r="J1791" s="31"/>
      <c r="K1791" s="31"/>
      <c r="L1791" s="31"/>
      <c r="M1791" s="31"/>
      <c r="N1791" s="31"/>
      <c r="O1791" s="31"/>
      <c r="P1791" s="31"/>
    </row>
    <row r="1792" spans="1:16" ht="15" x14ac:dyDescent="0.25">
      <c r="A1792" s="31"/>
      <c r="B1792" s="31"/>
      <c r="C1792" s="31"/>
      <c r="D1792" s="31"/>
      <c r="E1792" s="31"/>
      <c r="F1792" s="31"/>
      <c r="G1792" s="31"/>
      <c r="H1792" s="31"/>
      <c r="I1792" s="31"/>
      <c r="J1792" s="31"/>
      <c r="K1792" s="31"/>
      <c r="L1792" s="31"/>
      <c r="M1792" s="31"/>
      <c r="N1792" s="31"/>
      <c r="O1792" s="31"/>
      <c r="P1792" s="31"/>
    </row>
    <row r="1793" spans="1:16" ht="15" x14ac:dyDescent="0.25">
      <c r="A1793" s="31"/>
      <c r="B1793" s="31"/>
      <c r="C1793" s="31"/>
      <c r="D1793" s="31"/>
      <c r="E1793" s="31"/>
      <c r="F1793" s="31"/>
      <c r="G1793" s="31"/>
      <c r="H1793" s="31"/>
      <c r="I1793" s="31"/>
      <c r="J1793" s="31"/>
      <c r="K1793" s="31"/>
      <c r="L1793" s="31"/>
      <c r="M1793" s="31"/>
      <c r="N1793" s="31"/>
      <c r="O1793" s="31"/>
      <c r="P1793" s="31"/>
    </row>
    <row r="1794" spans="1:16" ht="15" x14ac:dyDescent="0.25">
      <c r="A1794" s="31"/>
      <c r="B1794" s="31"/>
      <c r="C1794" s="31"/>
      <c r="D1794" s="31"/>
      <c r="E1794" s="31"/>
      <c r="F1794" s="31"/>
      <c r="G1794" s="31"/>
      <c r="H1794" s="31"/>
      <c r="I1794" s="31"/>
      <c r="J1794" s="31"/>
      <c r="K1794" s="31"/>
      <c r="L1794" s="31"/>
      <c r="M1794" s="31"/>
      <c r="N1794" s="31"/>
      <c r="O1794" s="31"/>
      <c r="P1794" s="31"/>
    </row>
    <row r="1795" spans="1:16" ht="15" x14ac:dyDescent="0.25">
      <c r="A1795" s="31"/>
      <c r="B1795" s="31"/>
      <c r="C1795" s="31"/>
      <c r="D1795" s="31"/>
      <c r="E1795" s="31"/>
      <c r="F1795" s="31"/>
      <c r="G1795" s="31"/>
      <c r="H1795" s="31"/>
      <c r="I1795" s="31"/>
      <c r="J1795" s="31"/>
      <c r="K1795" s="31"/>
      <c r="L1795" s="31"/>
      <c r="M1795" s="31"/>
      <c r="N1795" s="31"/>
      <c r="O1795" s="31"/>
      <c r="P1795" s="31"/>
    </row>
    <row r="1796" spans="1:16" ht="15" x14ac:dyDescent="0.25">
      <c r="A1796" s="31"/>
      <c r="B1796" s="31"/>
      <c r="C1796" s="31"/>
      <c r="D1796" s="31"/>
      <c r="E1796" s="31"/>
      <c r="F1796" s="31"/>
      <c r="G1796" s="31"/>
      <c r="H1796" s="31"/>
      <c r="I1796" s="31"/>
      <c r="J1796" s="31"/>
      <c r="K1796" s="31"/>
      <c r="L1796" s="31"/>
      <c r="M1796" s="31"/>
      <c r="N1796" s="31"/>
      <c r="O1796" s="31"/>
      <c r="P1796" s="31"/>
    </row>
    <row r="1797" spans="1:16" ht="15" x14ac:dyDescent="0.25">
      <c r="A1797" s="31"/>
      <c r="B1797" s="31"/>
      <c r="C1797" s="31"/>
      <c r="D1797" s="31"/>
      <c r="E1797" s="31"/>
      <c r="F1797" s="31"/>
      <c r="G1797" s="31"/>
      <c r="H1797" s="31"/>
      <c r="I1797" s="31"/>
      <c r="J1797" s="31"/>
      <c r="K1797" s="31"/>
      <c r="L1797" s="31"/>
      <c r="M1797" s="31"/>
      <c r="N1797" s="31"/>
      <c r="O1797" s="31"/>
      <c r="P1797" s="31"/>
    </row>
    <row r="1798" spans="1:16" ht="15" x14ac:dyDescent="0.25">
      <c r="A1798" s="31"/>
      <c r="B1798" s="31"/>
      <c r="C1798" s="31"/>
      <c r="D1798" s="31"/>
      <c r="E1798" s="31"/>
      <c r="F1798" s="31"/>
      <c r="G1798" s="31"/>
      <c r="H1798" s="31"/>
      <c r="I1798" s="31"/>
      <c r="J1798" s="31"/>
      <c r="K1798" s="31"/>
      <c r="L1798" s="31"/>
      <c r="M1798" s="31"/>
      <c r="N1798" s="31"/>
      <c r="O1798" s="31"/>
      <c r="P1798" s="31"/>
    </row>
    <row r="1799" spans="1:16" ht="15" x14ac:dyDescent="0.25">
      <c r="A1799" s="31"/>
      <c r="B1799" s="31"/>
      <c r="C1799" s="31"/>
      <c r="D1799" s="31"/>
      <c r="E1799" s="31"/>
      <c r="F1799" s="31"/>
      <c r="G1799" s="31"/>
      <c r="H1799" s="31"/>
      <c r="I1799" s="31"/>
      <c r="J1799" s="31"/>
      <c r="K1799" s="31"/>
      <c r="L1799" s="31"/>
      <c r="M1799" s="31"/>
      <c r="N1799" s="31"/>
      <c r="O1799" s="31"/>
      <c r="P1799" s="31"/>
    </row>
    <row r="1800" spans="1:16" ht="15" x14ac:dyDescent="0.25">
      <c r="A1800" s="31"/>
      <c r="B1800" s="31"/>
      <c r="C1800" s="31"/>
      <c r="D1800" s="31"/>
      <c r="E1800" s="31"/>
      <c r="F1800" s="31"/>
      <c r="G1800" s="31"/>
      <c r="H1800" s="31"/>
      <c r="I1800" s="31"/>
      <c r="J1800" s="31"/>
      <c r="K1800" s="31"/>
      <c r="L1800" s="31"/>
      <c r="M1800" s="31"/>
      <c r="N1800" s="31"/>
      <c r="O1800" s="31"/>
      <c r="P1800" s="31"/>
    </row>
    <row r="1801" spans="1:16" ht="15.75" thickBot="1" x14ac:dyDescent="0.3">
      <c r="A1801" s="31"/>
      <c r="B1801" s="31"/>
      <c r="C1801" s="31"/>
      <c r="D1801" s="31"/>
      <c r="E1801" s="31"/>
      <c r="F1801" s="31"/>
      <c r="G1801" s="31"/>
      <c r="H1801" s="31"/>
      <c r="I1801" s="31"/>
      <c r="J1801" s="31"/>
      <c r="K1801" s="31"/>
      <c r="L1801" s="31"/>
      <c r="M1801" s="31"/>
      <c r="N1801" s="31"/>
      <c r="O1801" s="31"/>
      <c r="P1801" s="31"/>
    </row>
    <row r="1802" spans="1:16" ht="16.5" thickTop="1" thickBot="1" x14ac:dyDescent="0.3">
      <c r="A1802" s="31"/>
      <c r="B1802" s="31"/>
      <c r="C1802" s="31"/>
      <c r="D1802" s="31"/>
      <c r="E1802" s="31"/>
      <c r="F1802" s="31"/>
      <c r="G1802" s="31"/>
      <c r="H1802" s="31"/>
      <c r="I1802" s="31"/>
      <c r="J1802" s="31"/>
      <c r="K1802" s="31"/>
      <c r="L1802" s="31"/>
      <c r="M1802" s="31"/>
      <c r="N1802" s="31"/>
      <c r="O1802" s="31"/>
      <c r="P1802" s="31"/>
    </row>
    <row r="1803" spans="1:16" ht="15" x14ac:dyDescent="0.25">
      <c r="A1803" s="31"/>
      <c r="B1803" s="31"/>
      <c r="C1803" s="31"/>
      <c r="D1803" s="31"/>
      <c r="E1803" s="31"/>
      <c r="F1803" s="31"/>
      <c r="G1803" s="31"/>
      <c r="H1803" s="31"/>
      <c r="I1803" s="31"/>
      <c r="J1803" s="31"/>
      <c r="K1803" s="31"/>
      <c r="L1803" s="31"/>
      <c r="M1803" s="31"/>
      <c r="N1803" s="31"/>
      <c r="O1803" s="31"/>
      <c r="P1803" s="31"/>
    </row>
    <row r="1804" spans="1:16" ht="15" x14ac:dyDescent="0.25">
      <c r="A1804" s="31"/>
      <c r="B1804" s="31"/>
      <c r="C1804" s="31"/>
      <c r="D1804" s="31"/>
      <c r="E1804" s="31"/>
      <c r="F1804" s="31"/>
      <c r="G1804" s="31"/>
      <c r="H1804" s="31"/>
      <c r="I1804" s="31"/>
      <c r="J1804" s="31"/>
      <c r="K1804" s="31"/>
      <c r="L1804" s="31"/>
      <c r="M1804" s="31"/>
      <c r="N1804" s="31"/>
      <c r="O1804" s="31"/>
      <c r="P1804" s="31"/>
    </row>
    <row r="1805" spans="1:16" ht="15.75" thickBot="1" x14ac:dyDescent="0.3">
      <c r="A1805" s="31"/>
      <c r="B1805" s="31"/>
      <c r="C1805" s="31"/>
      <c r="D1805" s="31"/>
      <c r="E1805" s="31"/>
      <c r="F1805" s="31"/>
      <c r="G1805" s="31"/>
      <c r="H1805" s="31"/>
      <c r="I1805" s="31"/>
      <c r="J1805" s="31"/>
      <c r="K1805" s="31"/>
      <c r="L1805" s="31"/>
      <c r="M1805" s="31"/>
      <c r="N1805" s="31"/>
      <c r="O1805" s="31"/>
      <c r="P1805" s="31"/>
    </row>
    <row r="1806" spans="1:16" ht="15.75" thickBot="1" x14ac:dyDescent="0.3">
      <c r="A1806" s="31"/>
      <c r="B1806" s="31"/>
      <c r="C1806" s="31"/>
      <c r="D1806" s="31"/>
      <c r="E1806" s="31"/>
      <c r="F1806" s="31"/>
      <c r="G1806" s="31"/>
      <c r="H1806" s="31"/>
      <c r="I1806" s="31"/>
      <c r="J1806" s="31"/>
      <c r="K1806" s="31"/>
      <c r="L1806" s="31"/>
      <c r="M1806" s="31"/>
      <c r="N1806" s="31"/>
      <c r="O1806" s="31"/>
      <c r="P1806" s="31"/>
    </row>
    <row r="1807" spans="1:16" ht="15" x14ac:dyDescent="0.25">
      <c r="A1807" s="31"/>
      <c r="B1807" s="31"/>
      <c r="C1807" s="31"/>
      <c r="D1807" s="31"/>
      <c r="E1807" s="31"/>
      <c r="F1807" s="31"/>
      <c r="G1807" s="31"/>
      <c r="H1807" s="31"/>
      <c r="I1807" s="31"/>
      <c r="J1807" s="31"/>
      <c r="K1807" s="31"/>
      <c r="L1807" s="31"/>
      <c r="M1807" s="31"/>
      <c r="N1807" s="31"/>
      <c r="O1807" s="31"/>
      <c r="P1807" s="31"/>
    </row>
    <row r="1808" spans="1:16" ht="15" x14ac:dyDescent="0.25">
      <c r="A1808" s="31"/>
      <c r="B1808" s="31"/>
      <c r="C1808" s="31"/>
      <c r="D1808" s="31"/>
      <c r="E1808" s="31"/>
      <c r="F1808" s="31"/>
      <c r="G1808" s="31"/>
      <c r="H1808" s="31"/>
      <c r="I1808" s="31"/>
      <c r="J1808" s="31"/>
      <c r="K1808" s="31"/>
      <c r="L1808" s="31"/>
      <c r="M1808" s="31"/>
      <c r="N1808" s="31"/>
      <c r="O1808" s="31"/>
      <c r="P1808" s="31"/>
    </row>
    <row r="1809" spans="1:16" ht="15" x14ac:dyDescent="0.25">
      <c r="A1809" s="31"/>
      <c r="B1809" s="31"/>
      <c r="C1809" s="31"/>
      <c r="D1809" s="31"/>
      <c r="E1809" s="31"/>
      <c r="F1809" s="31"/>
      <c r="G1809" s="31"/>
      <c r="H1809" s="31"/>
      <c r="I1809" s="31"/>
      <c r="J1809" s="31"/>
      <c r="K1809" s="31"/>
      <c r="L1809" s="31"/>
      <c r="M1809" s="31"/>
      <c r="N1809" s="31"/>
      <c r="O1809" s="31"/>
      <c r="P1809" s="31"/>
    </row>
    <row r="1810" spans="1:16" ht="15" x14ac:dyDescent="0.25">
      <c r="A1810" s="31"/>
      <c r="B1810" s="31"/>
      <c r="C1810" s="31"/>
      <c r="D1810" s="31"/>
      <c r="E1810" s="31"/>
      <c r="F1810" s="31"/>
      <c r="G1810" s="31"/>
      <c r="H1810" s="31"/>
      <c r="I1810" s="31"/>
      <c r="J1810" s="31"/>
      <c r="K1810" s="31"/>
      <c r="L1810" s="31"/>
      <c r="M1810" s="31"/>
      <c r="N1810" s="31"/>
      <c r="O1810" s="31"/>
      <c r="P1810" s="31"/>
    </row>
    <row r="1811" spans="1:16" ht="15.75" thickBot="1" x14ac:dyDescent="0.3">
      <c r="A1811" s="31"/>
      <c r="B1811" s="31"/>
      <c r="C1811" s="31"/>
      <c r="D1811" s="31"/>
      <c r="E1811" s="31"/>
      <c r="F1811" s="31"/>
      <c r="G1811" s="31"/>
      <c r="H1811" s="31"/>
      <c r="I1811" s="31"/>
      <c r="J1811" s="31"/>
      <c r="K1811" s="31"/>
      <c r="L1811" s="31"/>
      <c r="M1811" s="31"/>
      <c r="N1811" s="31"/>
      <c r="O1811" s="31"/>
      <c r="P1811" s="31"/>
    </row>
    <row r="1812" spans="1:16" ht="15.75" thickBot="1" x14ac:dyDescent="0.3">
      <c r="A1812" s="31"/>
      <c r="B1812" s="31"/>
      <c r="C1812" s="31"/>
      <c r="D1812" s="31"/>
      <c r="E1812" s="31"/>
      <c r="F1812" s="31"/>
      <c r="G1812" s="31"/>
      <c r="H1812" s="31"/>
      <c r="I1812" s="31"/>
      <c r="J1812" s="31"/>
      <c r="K1812" s="31"/>
      <c r="L1812" s="31"/>
      <c r="M1812" s="31"/>
      <c r="N1812" s="31"/>
      <c r="O1812" s="31"/>
      <c r="P1812" s="31"/>
    </row>
    <row r="1813" spans="1:16" ht="15" x14ac:dyDescent="0.25">
      <c r="A1813" s="31"/>
      <c r="B1813" s="31"/>
      <c r="C1813" s="31"/>
      <c r="D1813" s="31"/>
      <c r="E1813" s="31"/>
      <c r="F1813" s="31"/>
      <c r="G1813" s="31"/>
      <c r="H1813" s="31"/>
      <c r="I1813" s="31"/>
      <c r="J1813" s="31"/>
      <c r="K1813" s="31"/>
      <c r="L1813" s="31"/>
      <c r="M1813" s="31"/>
      <c r="N1813" s="31"/>
      <c r="O1813" s="31"/>
      <c r="P1813" s="31"/>
    </row>
    <row r="1814" spans="1:16" ht="15" x14ac:dyDescent="0.25">
      <c r="A1814" s="31"/>
      <c r="B1814" s="31"/>
      <c r="C1814" s="31"/>
      <c r="D1814" s="31"/>
      <c r="E1814" s="31"/>
      <c r="F1814" s="31"/>
      <c r="G1814" s="31"/>
      <c r="H1814" s="31"/>
      <c r="I1814" s="31"/>
      <c r="J1814" s="31"/>
      <c r="K1814" s="31"/>
      <c r="L1814" s="31"/>
      <c r="M1814" s="31"/>
      <c r="N1814" s="31"/>
      <c r="O1814" s="31"/>
      <c r="P1814" s="31"/>
    </row>
    <row r="1815" spans="1:16" ht="15" x14ac:dyDescent="0.25">
      <c r="A1815" s="31"/>
      <c r="B1815" s="31"/>
      <c r="C1815" s="31"/>
      <c r="D1815" s="31"/>
      <c r="E1815" s="31"/>
      <c r="F1815" s="31"/>
      <c r="G1815" s="31"/>
      <c r="H1815" s="31"/>
      <c r="I1815" s="31"/>
      <c r="J1815" s="31"/>
      <c r="K1815" s="31"/>
      <c r="L1815" s="31"/>
      <c r="M1815" s="31"/>
      <c r="N1815" s="31"/>
      <c r="O1815" s="31"/>
      <c r="P1815" s="31"/>
    </row>
    <row r="1816" spans="1:16" ht="15" x14ac:dyDescent="0.25">
      <c r="A1816" s="31"/>
      <c r="B1816" s="31"/>
      <c r="C1816" s="31"/>
      <c r="D1816" s="31"/>
      <c r="E1816" s="31"/>
      <c r="F1816" s="31"/>
      <c r="G1816" s="31"/>
      <c r="H1816" s="31"/>
      <c r="I1816" s="31"/>
      <c r="J1816" s="31"/>
      <c r="K1816" s="31"/>
      <c r="L1816" s="31"/>
      <c r="M1816" s="31"/>
      <c r="N1816" s="31"/>
      <c r="O1816" s="31"/>
      <c r="P1816" s="31"/>
    </row>
    <row r="1817" spans="1:16" ht="15" x14ac:dyDescent="0.25">
      <c r="A1817" s="31"/>
      <c r="B1817" s="31"/>
      <c r="C1817" s="31"/>
      <c r="D1817" s="31"/>
      <c r="E1817" s="31"/>
      <c r="F1817" s="31"/>
      <c r="G1817" s="31"/>
      <c r="H1817" s="31"/>
      <c r="I1817" s="31"/>
      <c r="J1817" s="31"/>
      <c r="K1817" s="31"/>
      <c r="L1817" s="31"/>
      <c r="M1817" s="31"/>
      <c r="N1817" s="31"/>
      <c r="O1817" s="31"/>
      <c r="P1817" s="31"/>
    </row>
    <row r="1818" spans="1:16" ht="15" x14ac:dyDescent="0.25">
      <c r="A1818" s="31"/>
      <c r="B1818" s="31"/>
      <c r="C1818" s="31"/>
      <c r="D1818" s="31"/>
      <c r="E1818" s="31"/>
      <c r="F1818" s="31"/>
      <c r="G1818" s="31"/>
      <c r="H1818" s="31"/>
      <c r="I1818" s="31"/>
      <c r="J1818" s="31"/>
      <c r="K1818" s="31"/>
      <c r="L1818" s="31"/>
      <c r="M1818" s="31"/>
      <c r="N1818" s="31"/>
      <c r="O1818" s="31"/>
      <c r="P1818" s="31"/>
    </row>
    <row r="1819" spans="1:16" ht="15" x14ac:dyDescent="0.25">
      <c r="A1819" s="31"/>
      <c r="B1819" s="31"/>
      <c r="C1819" s="31"/>
      <c r="D1819" s="31"/>
      <c r="E1819" s="31"/>
      <c r="F1819" s="31"/>
      <c r="G1819" s="31"/>
      <c r="H1819" s="31"/>
      <c r="I1819" s="31"/>
      <c r="J1819" s="31"/>
      <c r="K1819" s="31"/>
      <c r="L1819" s="31"/>
      <c r="M1819" s="31"/>
      <c r="N1819" s="31"/>
      <c r="O1819" s="31"/>
      <c r="P1819" s="31"/>
    </row>
    <row r="1820" spans="1:16" ht="15" x14ac:dyDescent="0.25">
      <c r="A1820" s="31"/>
      <c r="B1820" s="31"/>
      <c r="C1820" s="31"/>
      <c r="D1820" s="31"/>
      <c r="E1820" s="31"/>
      <c r="F1820" s="31"/>
      <c r="G1820" s="31"/>
      <c r="H1820" s="31"/>
      <c r="I1820" s="31"/>
      <c r="J1820" s="31"/>
      <c r="K1820" s="31"/>
      <c r="L1820" s="31"/>
      <c r="M1820" s="31"/>
      <c r="N1820" s="31"/>
      <c r="O1820" s="31"/>
      <c r="P1820" s="31"/>
    </row>
    <row r="1821" spans="1:16" ht="15" x14ac:dyDescent="0.25">
      <c r="A1821" s="31"/>
      <c r="B1821" s="31"/>
      <c r="C1821" s="31"/>
      <c r="D1821" s="31"/>
      <c r="E1821" s="31"/>
      <c r="F1821" s="31"/>
      <c r="G1821" s="31"/>
      <c r="H1821" s="31"/>
      <c r="I1821" s="31"/>
      <c r="J1821" s="31"/>
      <c r="K1821" s="31"/>
      <c r="L1821" s="31"/>
      <c r="M1821" s="31"/>
      <c r="N1821" s="31"/>
      <c r="O1821" s="31"/>
      <c r="P1821" s="31"/>
    </row>
    <row r="1822" spans="1:16" ht="15" x14ac:dyDescent="0.25">
      <c r="A1822" s="31"/>
      <c r="B1822" s="31"/>
      <c r="C1822" s="31"/>
      <c r="D1822" s="31"/>
      <c r="E1822" s="31"/>
      <c r="F1822" s="31"/>
      <c r="G1822" s="31"/>
      <c r="H1822" s="31"/>
      <c r="I1822" s="31"/>
      <c r="J1822" s="31"/>
      <c r="K1822" s="31"/>
      <c r="L1822" s="31"/>
      <c r="M1822" s="31"/>
      <c r="N1822" s="31"/>
      <c r="O1822" s="31"/>
      <c r="P1822" s="31"/>
    </row>
    <row r="1823" spans="1:16" ht="15" x14ac:dyDescent="0.25">
      <c r="A1823" s="31"/>
      <c r="B1823" s="31"/>
      <c r="C1823" s="31"/>
      <c r="D1823" s="31"/>
      <c r="E1823" s="31"/>
      <c r="F1823" s="31"/>
      <c r="G1823" s="31"/>
      <c r="H1823" s="31"/>
      <c r="I1823" s="31"/>
      <c r="J1823" s="31"/>
      <c r="K1823" s="31"/>
      <c r="L1823" s="31"/>
      <c r="M1823" s="31"/>
      <c r="N1823" s="31"/>
      <c r="O1823" s="31"/>
      <c r="P1823" s="31"/>
    </row>
    <row r="1824" spans="1:16" ht="15" x14ac:dyDescent="0.25">
      <c r="A1824" s="31"/>
      <c r="B1824" s="31"/>
      <c r="C1824" s="31"/>
      <c r="D1824" s="31"/>
      <c r="E1824" s="31"/>
      <c r="F1824" s="31"/>
      <c r="G1824" s="31"/>
      <c r="H1824" s="31"/>
      <c r="I1824" s="31"/>
      <c r="J1824" s="31"/>
      <c r="K1824" s="31"/>
      <c r="L1824" s="31"/>
      <c r="M1824" s="31"/>
      <c r="N1824" s="31"/>
      <c r="O1824" s="31"/>
      <c r="P1824" s="31"/>
    </row>
    <row r="1825" spans="1:16" ht="15" x14ac:dyDescent="0.25">
      <c r="A1825" s="31"/>
      <c r="B1825" s="31"/>
      <c r="C1825" s="31"/>
      <c r="D1825" s="31"/>
      <c r="E1825" s="31"/>
      <c r="F1825" s="31"/>
      <c r="G1825" s="31"/>
      <c r="H1825" s="31"/>
      <c r="I1825" s="31"/>
      <c r="J1825" s="31"/>
      <c r="K1825" s="31"/>
      <c r="L1825" s="31"/>
      <c r="M1825" s="31"/>
      <c r="N1825" s="31"/>
      <c r="O1825" s="31"/>
      <c r="P1825" s="31"/>
    </row>
    <row r="1826" spans="1:16" ht="15" x14ac:dyDescent="0.25">
      <c r="A1826" s="31"/>
      <c r="B1826" s="31"/>
      <c r="C1826" s="31"/>
      <c r="D1826" s="31"/>
      <c r="E1826" s="31"/>
      <c r="F1826" s="31"/>
      <c r="G1826" s="31"/>
      <c r="H1826" s="31"/>
      <c r="I1826" s="31"/>
      <c r="J1826" s="31"/>
      <c r="K1826" s="31"/>
      <c r="L1826" s="31"/>
      <c r="M1826" s="31"/>
      <c r="N1826" s="31"/>
      <c r="O1826" s="31"/>
      <c r="P1826" s="31"/>
    </row>
    <row r="1827" spans="1:16" ht="15" x14ac:dyDescent="0.25">
      <c r="A1827" s="31"/>
      <c r="B1827" s="31"/>
      <c r="C1827" s="31"/>
      <c r="D1827" s="31"/>
      <c r="E1827" s="31"/>
      <c r="F1827" s="31"/>
      <c r="G1827" s="31"/>
      <c r="H1827" s="31"/>
      <c r="I1827" s="31"/>
      <c r="J1827" s="31"/>
      <c r="K1827" s="31"/>
      <c r="L1827" s="31"/>
      <c r="M1827" s="31"/>
      <c r="N1827" s="31"/>
      <c r="O1827" s="31"/>
      <c r="P1827" s="31"/>
    </row>
    <row r="1828" spans="1:16" ht="15" x14ac:dyDescent="0.25">
      <c r="A1828" s="31"/>
      <c r="B1828" s="31"/>
      <c r="C1828" s="31"/>
      <c r="D1828" s="31"/>
      <c r="E1828" s="31"/>
      <c r="F1828" s="31"/>
      <c r="G1828" s="31"/>
      <c r="H1828" s="31"/>
      <c r="I1828" s="31"/>
      <c r="J1828" s="31"/>
      <c r="K1828" s="31"/>
      <c r="L1828" s="31"/>
      <c r="M1828" s="31"/>
      <c r="N1828" s="31"/>
      <c r="O1828" s="31"/>
      <c r="P1828" s="31"/>
    </row>
    <row r="1829" spans="1:16" ht="15" x14ac:dyDescent="0.25">
      <c r="A1829" s="31"/>
      <c r="B1829" s="31"/>
      <c r="C1829" s="31"/>
      <c r="D1829" s="31"/>
      <c r="E1829" s="31"/>
      <c r="F1829" s="31"/>
      <c r="G1829" s="31"/>
      <c r="H1829" s="31"/>
      <c r="I1829" s="31"/>
      <c r="J1829" s="31"/>
      <c r="K1829" s="31"/>
      <c r="L1829" s="31"/>
      <c r="M1829" s="31"/>
      <c r="N1829" s="31"/>
      <c r="O1829" s="31"/>
      <c r="P1829" s="31"/>
    </row>
    <row r="1830" spans="1:16" ht="15" x14ac:dyDescent="0.25">
      <c r="A1830" s="31"/>
      <c r="B1830" s="31"/>
      <c r="C1830" s="31"/>
      <c r="D1830" s="31"/>
      <c r="E1830" s="31"/>
      <c r="F1830" s="31"/>
      <c r="G1830" s="31"/>
      <c r="H1830" s="31"/>
      <c r="I1830" s="31"/>
      <c r="J1830" s="31"/>
      <c r="K1830" s="31"/>
      <c r="L1830" s="31"/>
      <c r="M1830" s="31"/>
      <c r="N1830" s="31"/>
      <c r="O1830" s="31"/>
      <c r="P1830" s="31"/>
    </row>
    <row r="1831" spans="1:16" ht="15" x14ac:dyDescent="0.25">
      <c r="A1831" s="31"/>
      <c r="B1831" s="31"/>
      <c r="C1831" s="31"/>
      <c r="D1831" s="31"/>
      <c r="E1831" s="31"/>
      <c r="F1831" s="31"/>
      <c r="G1831" s="31"/>
      <c r="H1831" s="31"/>
      <c r="I1831" s="31"/>
      <c r="J1831" s="31"/>
      <c r="K1831" s="31"/>
      <c r="L1831" s="31"/>
      <c r="M1831" s="31"/>
      <c r="N1831" s="31"/>
      <c r="O1831" s="31"/>
      <c r="P1831" s="31"/>
    </row>
    <row r="1832" spans="1:16" ht="15.75" thickBot="1" x14ac:dyDescent="0.3">
      <c r="A1832" s="31"/>
      <c r="B1832" s="31"/>
      <c r="C1832" s="31"/>
      <c r="D1832" s="31"/>
      <c r="E1832" s="31"/>
      <c r="F1832" s="31"/>
      <c r="G1832" s="31"/>
      <c r="H1832" s="31"/>
      <c r="I1832" s="31"/>
      <c r="J1832" s="31"/>
      <c r="K1832" s="31"/>
      <c r="L1832" s="31"/>
      <c r="M1832" s="31"/>
      <c r="N1832" s="31"/>
      <c r="O1832" s="31"/>
      <c r="P1832" s="31"/>
    </row>
    <row r="1833" spans="1:16" ht="16.5" thickTop="1" thickBot="1" x14ac:dyDescent="0.3">
      <c r="A1833" s="31"/>
      <c r="B1833" s="31"/>
      <c r="C1833" s="31"/>
      <c r="D1833" s="31"/>
      <c r="E1833" s="31"/>
      <c r="F1833" s="31"/>
      <c r="G1833" s="31"/>
      <c r="H1833" s="31"/>
      <c r="I1833" s="31"/>
      <c r="J1833" s="31"/>
      <c r="K1833" s="31"/>
      <c r="L1833" s="31"/>
      <c r="M1833" s="31"/>
      <c r="N1833" s="31"/>
      <c r="O1833" s="31"/>
      <c r="P1833" s="31"/>
    </row>
    <row r="1834" spans="1:16" ht="15" x14ac:dyDescent="0.25">
      <c r="A1834" s="31"/>
      <c r="B1834" s="31"/>
      <c r="C1834" s="31"/>
      <c r="D1834" s="31"/>
      <c r="E1834" s="31"/>
      <c r="F1834" s="31"/>
      <c r="G1834" s="31"/>
      <c r="H1834" s="31"/>
      <c r="I1834" s="31"/>
      <c r="J1834" s="31"/>
      <c r="K1834" s="31"/>
      <c r="L1834" s="31"/>
      <c r="M1834" s="31"/>
      <c r="N1834" s="31"/>
      <c r="O1834" s="31"/>
      <c r="P1834" s="31"/>
    </row>
    <row r="1835" spans="1:16" ht="15" x14ac:dyDescent="0.25">
      <c r="A1835" s="31"/>
      <c r="B1835" s="31"/>
      <c r="C1835" s="31"/>
      <c r="D1835" s="31"/>
      <c r="E1835" s="31"/>
      <c r="F1835" s="31"/>
      <c r="G1835" s="31"/>
      <c r="H1835" s="31"/>
      <c r="I1835" s="31"/>
      <c r="J1835" s="31"/>
      <c r="K1835" s="31"/>
      <c r="L1835" s="31"/>
      <c r="M1835" s="31"/>
      <c r="N1835" s="31"/>
      <c r="O1835" s="31"/>
      <c r="P1835" s="31"/>
    </row>
    <row r="1836" spans="1:16" ht="15.75" thickBot="1" x14ac:dyDescent="0.3">
      <c r="A1836" s="31"/>
      <c r="B1836" s="31"/>
      <c r="C1836" s="31"/>
      <c r="D1836" s="31"/>
      <c r="E1836" s="31"/>
      <c r="F1836" s="31"/>
      <c r="G1836" s="31"/>
      <c r="H1836" s="31"/>
      <c r="I1836" s="31"/>
      <c r="J1836" s="31"/>
      <c r="K1836" s="31"/>
      <c r="L1836" s="31"/>
      <c r="M1836" s="31"/>
      <c r="N1836" s="31"/>
      <c r="O1836" s="31"/>
      <c r="P1836" s="31"/>
    </row>
    <row r="1837" spans="1:16" ht="15.75" thickBot="1" x14ac:dyDescent="0.3">
      <c r="A1837" s="31"/>
      <c r="B1837" s="31"/>
      <c r="C1837" s="31"/>
      <c r="D1837" s="31"/>
      <c r="E1837" s="31"/>
      <c r="F1837" s="31"/>
      <c r="G1837" s="31"/>
      <c r="H1837" s="31"/>
      <c r="I1837" s="31"/>
      <c r="J1837" s="31"/>
      <c r="K1837" s="31"/>
      <c r="L1837" s="31"/>
      <c r="M1837" s="31"/>
      <c r="N1837" s="31"/>
      <c r="O1837" s="31"/>
      <c r="P1837" s="31"/>
    </row>
    <row r="1838" spans="1:16" ht="15" x14ac:dyDescent="0.25">
      <c r="A1838" s="31"/>
      <c r="B1838" s="31"/>
      <c r="C1838" s="31"/>
      <c r="D1838" s="31"/>
      <c r="E1838" s="31"/>
      <c r="F1838" s="31"/>
      <c r="G1838" s="31"/>
      <c r="H1838" s="31"/>
      <c r="I1838" s="31"/>
      <c r="J1838" s="31"/>
      <c r="K1838" s="31"/>
      <c r="L1838" s="31"/>
      <c r="M1838" s="31"/>
      <c r="N1838" s="31"/>
      <c r="O1838" s="31"/>
      <c r="P1838" s="31"/>
    </row>
    <row r="1839" spans="1:16" ht="15" x14ac:dyDescent="0.25">
      <c r="A1839" s="31"/>
      <c r="B1839" s="31"/>
      <c r="C1839" s="31"/>
      <c r="D1839" s="31"/>
      <c r="E1839" s="31"/>
      <c r="F1839" s="31"/>
      <c r="G1839" s="31"/>
      <c r="H1839" s="31"/>
      <c r="I1839" s="31"/>
      <c r="J1839" s="31"/>
      <c r="K1839" s="31"/>
      <c r="L1839" s="31"/>
      <c r="M1839" s="31"/>
      <c r="N1839" s="31"/>
      <c r="O1839" s="31"/>
      <c r="P1839" s="31"/>
    </row>
    <row r="1840" spans="1:16" ht="15" x14ac:dyDescent="0.25">
      <c r="A1840" s="31"/>
      <c r="B1840" s="31"/>
      <c r="C1840" s="31"/>
      <c r="D1840" s="31"/>
      <c r="E1840" s="31"/>
      <c r="F1840" s="31"/>
      <c r="G1840" s="31"/>
      <c r="H1840" s="31"/>
      <c r="I1840" s="31"/>
      <c r="J1840" s="31"/>
      <c r="K1840" s="31"/>
      <c r="L1840" s="31"/>
      <c r="M1840" s="31"/>
      <c r="N1840" s="31"/>
      <c r="O1840" s="31"/>
      <c r="P1840" s="31"/>
    </row>
    <row r="1841" spans="1:16" ht="15" x14ac:dyDescent="0.25">
      <c r="A1841" s="31"/>
      <c r="B1841" s="31"/>
      <c r="C1841" s="31"/>
      <c r="D1841" s="31"/>
      <c r="E1841" s="31"/>
      <c r="F1841" s="31"/>
      <c r="G1841" s="31"/>
      <c r="H1841" s="31"/>
      <c r="I1841" s="31"/>
      <c r="J1841" s="31"/>
      <c r="K1841" s="31"/>
      <c r="L1841" s="31"/>
      <c r="M1841" s="31"/>
      <c r="N1841" s="31"/>
      <c r="O1841" s="31"/>
      <c r="P1841" s="31"/>
    </row>
    <row r="1842" spans="1:16" ht="15.75" thickBot="1" x14ac:dyDescent="0.3">
      <c r="A1842" s="31"/>
      <c r="B1842" s="31"/>
      <c r="C1842" s="31"/>
      <c r="D1842" s="31"/>
      <c r="E1842" s="31"/>
      <c r="F1842" s="31"/>
      <c r="G1842" s="31"/>
      <c r="H1842" s="31"/>
      <c r="I1842" s="31"/>
      <c r="J1842" s="31"/>
      <c r="K1842" s="31"/>
      <c r="L1842" s="31"/>
      <c r="M1842" s="31"/>
      <c r="N1842" s="31"/>
      <c r="O1842" s="31"/>
      <c r="P1842" s="31"/>
    </row>
    <row r="1843" spans="1:16" ht="15.75" thickBot="1" x14ac:dyDescent="0.3">
      <c r="A1843" s="31"/>
      <c r="B1843" s="31"/>
      <c r="C1843" s="31"/>
      <c r="D1843" s="31"/>
      <c r="E1843" s="31"/>
      <c r="F1843" s="31"/>
      <c r="G1843" s="31"/>
      <c r="H1843" s="31"/>
      <c r="I1843" s="31"/>
      <c r="J1843" s="31"/>
      <c r="K1843" s="31"/>
      <c r="L1843" s="31"/>
      <c r="M1843" s="31"/>
      <c r="N1843" s="31"/>
      <c r="O1843" s="31"/>
      <c r="P1843" s="31"/>
    </row>
    <row r="1844" spans="1:16" ht="15" x14ac:dyDescent="0.25">
      <c r="A1844" s="31"/>
      <c r="B1844" s="31"/>
      <c r="C1844" s="31"/>
      <c r="D1844" s="31"/>
      <c r="E1844" s="31"/>
      <c r="F1844" s="31"/>
      <c r="G1844" s="31"/>
      <c r="H1844" s="31"/>
      <c r="I1844" s="31"/>
      <c r="J1844" s="31"/>
      <c r="K1844" s="31"/>
      <c r="L1844" s="31"/>
      <c r="M1844" s="31"/>
      <c r="N1844" s="31"/>
      <c r="O1844" s="31"/>
      <c r="P1844" s="31"/>
    </row>
    <row r="1845" spans="1:16" ht="15" x14ac:dyDescent="0.25">
      <c r="A1845" s="31"/>
      <c r="B1845" s="31"/>
      <c r="C1845" s="31"/>
      <c r="D1845" s="31"/>
      <c r="E1845" s="31"/>
      <c r="F1845" s="31"/>
      <c r="G1845" s="31"/>
      <c r="H1845" s="31"/>
      <c r="I1845" s="31"/>
      <c r="J1845" s="31"/>
      <c r="K1845" s="31"/>
      <c r="L1845" s="31"/>
      <c r="M1845" s="31"/>
      <c r="N1845" s="31"/>
      <c r="O1845" s="31"/>
      <c r="P1845" s="31"/>
    </row>
    <row r="1846" spans="1:16" ht="15" x14ac:dyDescent="0.25">
      <c r="A1846" s="31"/>
      <c r="B1846" s="31"/>
      <c r="C1846" s="31"/>
      <c r="D1846" s="31"/>
      <c r="E1846" s="31"/>
      <c r="F1846" s="31"/>
      <c r="G1846" s="31"/>
      <c r="H1846" s="31"/>
      <c r="I1846" s="31"/>
      <c r="J1846" s="31"/>
      <c r="K1846" s="31"/>
      <c r="L1846" s="31"/>
      <c r="M1846" s="31"/>
      <c r="N1846" s="31"/>
      <c r="O1846" s="31"/>
      <c r="P1846" s="31"/>
    </row>
    <row r="1847" spans="1:16" ht="15" x14ac:dyDescent="0.25">
      <c r="A1847" s="31"/>
      <c r="B1847" s="31"/>
      <c r="C1847" s="31"/>
      <c r="D1847" s="31"/>
      <c r="E1847" s="31"/>
      <c r="F1847" s="31"/>
      <c r="G1847" s="31"/>
      <c r="H1847" s="31"/>
      <c r="I1847" s="31"/>
      <c r="J1847" s="31"/>
      <c r="K1847" s="31"/>
      <c r="L1847" s="31"/>
      <c r="M1847" s="31"/>
      <c r="N1847" s="31"/>
      <c r="O1847" s="31"/>
      <c r="P1847" s="31"/>
    </row>
    <row r="1848" spans="1:16" ht="15" x14ac:dyDescent="0.25">
      <c r="A1848" s="31"/>
      <c r="B1848" s="31"/>
      <c r="C1848" s="31"/>
      <c r="D1848" s="31"/>
      <c r="E1848" s="31"/>
      <c r="F1848" s="31"/>
      <c r="G1848" s="31"/>
      <c r="H1848" s="31"/>
      <c r="I1848" s="31"/>
      <c r="J1848" s="31"/>
      <c r="K1848" s="31"/>
      <c r="L1848" s="31"/>
      <c r="M1848" s="31"/>
      <c r="N1848" s="31"/>
      <c r="O1848" s="31"/>
      <c r="P1848" s="31"/>
    </row>
    <row r="1849" spans="1:16" ht="15" x14ac:dyDescent="0.25">
      <c r="A1849" s="31"/>
      <c r="B1849" s="31"/>
      <c r="C1849" s="31"/>
      <c r="D1849" s="31"/>
      <c r="E1849" s="31"/>
      <c r="F1849" s="31"/>
      <c r="G1849" s="31"/>
      <c r="H1849" s="31"/>
      <c r="I1849" s="31"/>
      <c r="J1849" s="31"/>
      <c r="K1849" s="31"/>
      <c r="L1849" s="31"/>
      <c r="M1849" s="31"/>
      <c r="N1849" s="31"/>
      <c r="O1849" s="31"/>
      <c r="P1849" s="31"/>
    </row>
    <row r="1850" spans="1:16" ht="15" x14ac:dyDescent="0.25">
      <c r="A1850" s="31"/>
      <c r="B1850" s="31"/>
      <c r="C1850" s="31"/>
      <c r="D1850" s="31"/>
      <c r="E1850" s="31"/>
      <c r="F1850" s="31"/>
      <c r="G1850" s="31"/>
      <c r="H1850" s="31"/>
      <c r="I1850" s="31"/>
      <c r="J1850" s="31"/>
      <c r="K1850" s="31"/>
      <c r="L1850" s="31"/>
      <c r="M1850" s="31"/>
      <c r="N1850" s="31"/>
      <c r="O1850" s="31"/>
      <c r="P1850" s="31"/>
    </row>
    <row r="1851" spans="1:16" ht="15" x14ac:dyDescent="0.25">
      <c r="A1851" s="31"/>
      <c r="B1851" s="31"/>
      <c r="C1851" s="31"/>
      <c r="D1851" s="31"/>
      <c r="E1851" s="31"/>
      <c r="F1851" s="31"/>
      <c r="G1851" s="31"/>
      <c r="H1851" s="31"/>
      <c r="I1851" s="31"/>
      <c r="J1851" s="31"/>
      <c r="K1851" s="31"/>
      <c r="L1851" s="31"/>
      <c r="M1851" s="31"/>
      <c r="N1851" s="31"/>
      <c r="O1851" s="31"/>
      <c r="P1851" s="31"/>
    </row>
    <row r="1852" spans="1:16" ht="15" x14ac:dyDescent="0.25">
      <c r="A1852" s="31"/>
      <c r="B1852" s="31"/>
      <c r="C1852" s="31"/>
      <c r="D1852" s="31"/>
      <c r="E1852" s="31"/>
      <c r="F1852" s="31"/>
      <c r="G1852" s="31"/>
      <c r="H1852" s="31"/>
      <c r="I1852" s="31"/>
      <c r="J1852" s="31"/>
      <c r="K1852" s="31"/>
      <c r="L1852" s="31"/>
      <c r="M1852" s="31"/>
      <c r="N1852" s="31"/>
      <c r="O1852" s="31"/>
      <c r="P1852" s="31"/>
    </row>
    <row r="1853" spans="1:16" ht="15" x14ac:dyDescent="0.25">
      <c r="A1853" s="31"/>
      <c r="B1853" s="31"/>
      <c r="C1853" s="31"/>
      <c r="D1853" s="31"/>
      <c r="E1853" s="31"/>
      <c r="F1853" s="31"/>
      <c r="G1853" s="31"/>
      <c r="H1853" s="31"/>
      <c r="I1853" s="31"/>
      <c r="J1853" s="31"/>
      <c r="K1853" s="31"/>
      <c r="L1853" s="31"/>
      <c r="M1853" s="31"/>
      <c r="N1853" s="31"/>
      <c r="O1853" s="31"/>
      <c r="P1853" s="31"/>
    </row>
    <row r="1854" spans="1:16" ht="15" x14ac:dyDescent="0.25">
      <c r="A1854" s="31"/>
      <c r="B1854" s="31"/>
      <c r="C1854" s="31"/>
      <c r="D1854" s="31"/>
      <c r="E1854" s="31"/>
      <c r="F1854" s="31"/>
      <c r="G1854" s="31"/>
      <c r="H1854" s="31"/>
      <c r="I1854" s="31"/>
      <c r="J1854" s="31"/>
      <c r="K1854" s="31"/>
      <c r="L1854" s="31"/>
      <c r="M1854" s="31"/>
      <c r="N1854" s="31"/>
      <c r="O1854" s="31"/>
      <c r="P1854" s="31"/>
    </row>
    <row r="1855" spans="1:16" ht="15" x14ac:dyDescent="0.25">
      <c r="A1855" s="31"/>
      <c r="B1855" s="31"/>
      <c r="C1855" s="31"/>
      <c r="D1855" s="31"/>
      <c r="E1855" s="31"/>
      <c r="F1855" s="31"/>
      <c r="G1855" s="31"/>
      <c r="H1855" s="31"/>
      <c r="I1855" s="31"/>
      <c r="J1855" s="31"/>
      <c r="K1855" s="31"/>
      <c r="L1855" s="31"/>
      <c r="M1855" s="31"/>
      <c r="N1855" s="31"/>
      <c r="O1855" s="31"/>
      <c r="P1855" s="31"/>
    </row>
    <row r="1856" spans="1:16" ht="15" x14ac:dyDescent="0.25">
      <c r="A1856" s="31"/>
      <c r="B1856" s="31"/>
      <c r="C1856" s="31"/>
      <c r="D1856" s="31"/>
      <c r="E1856" s="31"/>
      <c r="F1856" s="31"/>
      <c r="G1856" s="31"/>
      <c r="H1856" s="31"/>
      <c r="I1856" s="31"/>
      <c r="J1856" s="31"/>
      <c r="K1856" s="31"/>
      <c r="L1856" s="31"/>
      <c r="M1856" s="31"/>
      <c r="N1856" s="31"/>
      <c r="O1856" s="31"/>
      <c r="P1856" s="31"/>
    </row>
    <row r="1857" spans="1:16" ht="15" x14ac:dyDescent="0.25">
      <c r="A1857" s="31"/>
      <c r="B1857" s="31"/>
      <c r="C1857" s="31"/>
      <c r="D1857" s="31"/>
      <c r="E1857" s="31"/>
      <c r="F1857" s="31"/>
      <c r="G1857" s="31"/>
      <c r="H1857" s="31"/>
      <c r="I1857" s="31"/>
      <c r="J1857" s="31"/>
      <c r="K1857" s="31"/>
      <c r="L1857" s="31"/>
      <c r="M1857" s="31"/>
      <c r="N1857" s="31"/>
      <c r="O1857" s="31"/>
      <c r="P1857" s="31"/>
    </row>
    <row r="1858" spans="1:16" ht="15" x14ac:dyDescent="0.25">
      <c r="A1858" s="31"/>
      <c r="B1858" s="31"/>
      <c r="C1858" s="31"/>
      <c r="D1858" s="31"/>
      <c r="E1858" s="31"/>
      <c r="F1858" s="31"/>
      <c r="G1858" s="31"/>
      <c r="H1858" s="31"/>
      <c r="I1858" s="31"/>
      <c r="J1858" s="31"/>
      <c r="K1858" s="31"/>
      <c r="L1858" s="31"/>
      <c r="M1858" s="31"/>
      <c r="N1858" s="31"/>
      <c r="O1858" s="31"/>
      <c r="P1858" s="31"/>
    </row>
    <row r="1859" spans="1:16" ht="15" x14ac:dyDescent="0.25">
      <c r="A1859" s="31"/>
      <c r="B1859" s="31"/>
      <c r="C1859" s="31"/>
      <c r="D1859" s="31"/>
      <c r="E1859" s="31"/>
      <c r="F1859" s="31"/>
      <c r="G1859" s="31"/>
      <c r="H1859" s="31"/>
      <c r="I1859" s="31"/>
      <c r="J1859" s="31"/>
      <c r="K1859" s="31"/>
      <c r="L1859" s="31"/>
      <c r="M1859" s="31"/>
      <c r="N1859" s="31"/>
      <c r="O1859" s="31"/>
      <c r="P1859" s="31"/>
    </row>
    <row r="1860" spans="1:16" ht="15" x14ac:dyDescent="0.25">
      <c r="A1860" s="31"/>
      <c r="B1860" s="31"/>
      <c r="C1860" s="31"/>
      <c r="D1860" s="31"/>
      <c r="E1860" s="31"/>
      <c r="F1860" s="31"/>
      <c r="G1860" s="31"/>
      <c r="H1860" s="31"/>
      <c r="I1860" s="31"/>
      <c r="J1860" s="31"/>
      <c r="K1860" s="31"/>
      <c r="L1860" s="31"/>
      <c r="M1860" s="31"/>
      <c r="N1860" s="31"/>
      <c r="O1860" s="31"/>
      <c r="P1860" s="31"/>
    </row>
    <row r="1861" spans="1:16" ht="15" x14ac:dyDescent="0.25">
      <c r="A1861" s="31"/>
      <c r="B1861" s="31"/>
      <c r="C1861" s="31"/>
      <c r="D1861" s="31"/>
      <c r="E1861" s="31"/>
      <c r="F1861" s="31"/>
      <c r="G1861" s="31"/>
      <c r="H1861" s="31"/>
      <c r="I1861" s="31"/>
      <c r="J1861" s="31"/>
      <c r="K1861" s="31"/>
      <c r="L1861" s="31"/>
      <c r="M1861" s="31"/>
      <c r="N1861" s="31"/>
      <c r="O1861" s="31"/>
      <c r="P1861" s="31"/>
    </row>
    <row r="1862" spans="1:16" ht="15" x14ac:dyDescent="0.25">
      <c r="A1862" s="31"/>
      <c r="B1862" s="31"/>
      <c r="C1862" s="31"/>
      <c r="D1862" s="31"/>
      <c r="E1862" s="31"/>
      <c r="F1862" s="31"/>
      <c r="G1862" s="31"/>
      <c r="H1862" s="31"/>
      <c r="I1862" s="31"/>
      <c r="J1862" s="31"/>
      <c r="K1862" s="31"/>
      <c r="L1862" s="31"/>
      <c r="M1862" s="31"/>
      <c r="N1862" s="31"/>
      <c r="O1862" s="31"/>
      <c r="P1862" s="31"/>
    </row>
    <row r="1863" spans="1:16" ht="15.75" thickBot="1" x14ac:dyDescent="0.3">
      <c r="A1863" s="31"/>
      <c r="B1863" s="31"/>
      <c r="C1863" s="31"/>
      <c r="D1863" s="31"/>
      <c r="E1863" s="31"/>
      <c r="F1863" s="31"/>
      <c r="G1863" s="31"/>
      <c r="H1863" s="31"/>
      <c r="I1863" s="31"/>
      <c r="J1863" s="31"/>
      <c r="K1863" s="31"/>
      <c r="L1863" s="31"/>
      <c r="M1863" s="31"/>
      <c r="N1863" s="31"/>
      <c r="O1863" s="31"/>
      <c r="P1863" s="31"/>
    </row>
    <row r="1864" spans="1:16" ht="16.5" thickTop="1" thickBot="1" x14ac:dyDescent="0.3">
      <c r="A1864" s="31"/>
      <c r="B1864" s="31"/>
      <c r="C1864" s="31"/>
      <c r="D1864" s="31"/>
      <c r="E1864" s="31"/>
      <c r="F1864" s="31"/>
      <c r="G1864" s="31"/>
      <c r="H1864" s="31"/>
      <c r="I1864" s="31"/>
      <c r="J1864" s="31"/>
      <c r="K1864" s="31"/>
      <c r="L1864" s="31"/>
      <c r="M1864" s="31"/>
      <c r="N1864" s="31"/>
      <c r="O1864" s="31"/>
      <c r="P1864" s="31"/>
    </row>
    <row r="1865" spans="1:16" ht="15" x14ac:dyDescent="0.25">
      <c r="A1865" s="31"/>
      <c r="B1865" s="31"/>
      <c r="C1865" s="31"/>
      <c r="D1865" s="31"/>
      <c r="E1865" s="31"/>
      <c r="F1865" s="31"/>
      <c r="G1865" s="31"/>
      <c r="H1865" s="31"/>
      <c r="I1865" s="31"/>
      <c r="J1865" s="31"/>
      <c r="K1865" s="31"/>
      <c r="L1865" s="31"/>
      <c r="M1865" s="31"/>
      <c r="N1865" s="31"/>
      <c r="O1865" s="31"/>
      <c r="P1865" s="31"/>
    </row>
    <row r="1866" spans="1:16" ht="15" x14ac:dyDescent="0.25">
      <c r="A1866" s="31"/>
      <c r="B1866" s="31"/>
      <c r="C1866" s="31"/>
      <c r="D1866" s="31"/>
      <c r="E1866" s="31"/>
      <c r="F1866" s="31"/>
      <c r="G1866" s="31"/>
      <c r="H1866" s="31"/>
      <c r="I1866" s="31"/>
      <c r="J1866" s="31"/>
      <c r="K1866" s="31"/>
      <c r="L1866" s="31"/>
      <c r="M1866" s="31"/>
      <c r="N1866" s="31"/>
      <c r="O1866" s="31"/>
      <c r="P1866" s="31"/>
    </row>
    <row r="1867" spans="1:16" ht="15.75" thickBot="1" x14ac:dyDescent="0.3">
      <c r="A1867" s="31"/>
      <c r="B1867" s="31"/>
      <c r="C1867" s="31"/>
      <c r="D1867" s="31"/>
      <c r="E1867" s="31"/>
      <c r="F1867" s="31"/>
      <c r="G1867" s="31"/>
      <c r="H1867" s="31"/>
      <c r="I1867" s="31"/>
      <c r="J1867" s="31"/>
      <c r="K1867" s="31"/>
      <c r="L1867" s="31"/>
      <c r="M1867" s="31"/>
      <c r="N1867" s="31"/>
      <c r="O1867" s="31"/>
      <c r="P1867" s="31"/>
    </row>
    <row r="1868" spans="1:16" ht="15.75" thickBot="1" x14ac:dyDescent="0.3">
      <c r="A1868" s="31"/>
      <c r="B1868" s="31"/>
      <c r="C1868" s="31"/>
      <c r="D1868" s="31"/>
      <c r="E1868" s="31"/>
      <c r="F1868" s="31"/>
      <c r="G1868" s="31"/>
      <c r="H1868" s="31"/>
      <c r="I1868" s="31"/>
      <c r="J1868" s="31"/>
      <c r="K1868" s="31"/>
      <c r="L1868" s="31"/>
      <c r="M1868" s="31"/>
      <c r="N1868" s="31"/>
      <c r="O1868" s="31"/>
      <c r="P1868" s="31"/>
    </row>
    <row r="1869" spans="1:16" ht="15" x14ac:dyDescent="0.25">
      <c r="A1869" s="31"/>
      <c r="B1869" s="31"/>
      <c r="C1869" s="31"/>
      <c r="D1869" s="31"/>
      <c r="E1869" s="31"/>
      <c r="F1869" s="31"/>
      <c r="G1869" s="31"/>
      <c r="H1869" s="31"/>
      <c r="I1869" s="31"/>
      <c r="J1869" s="31"/>
      <c r="K1869" s="31"/>
      <c r="L1869" s="31"/>
      <c r="M1869" s="31"/>
      <c r="N1869" s="31"/>
      <c r="O1869" s="31"/>
      <c r="P1869" s="31"/>
    </row>
    <row r="1870" spans="1:16" ht="15" x14ac:dyDescent="0.25">
      <c r="A1870" s="31"/>
      <c r="B1870" s="31"/>
      <c r="C1870" s="31"/>
      <c r="D1870" s="31"/>
      <c r="E1870" s="31"/>
      <c r="F1870" s="31"/>
      <c r="G1870" s="31"/>
      <c r="H1870" s="31"/>
      <c r="I1870" s="31"/>
      <c r="J1870" s="31"/>
      <c r="K1870" s="31"/>
      <c r="L1870" s="31"/>
      <c r="M1870" s="31"/>
      <c r="N1870" s="31"/>
      <c r="O1870" s="31"/>
      <c r="P1870" s="31"/>
    </row>
    <row r="1871" spans="1:16" ht="15" x14ac:dyDescent="0.25">
      <c r="A1871" s="31"/>
      <c r="B1871" s="31"/>
      <c r="C1871" s="31"/>
      <c r="D1871" s="31"/>
      <c r="E1871" s="31"/>
      <c r="F1871" s="31"/>
      <c r="G1871" s="31"/>
      <c r="H1871" s="31"/>
      <c r="I1871" s="31"/>
      <c r="J1871" s="31"/>
      <c r="K1871" s="31"/>
      <c r="L1871" s="31"/>
      <c r="M1871" s="31"/>
      <c r="N1871" s="31"/>
      <c r="O1871" s="31"/>
      <c r="P1871" s="31"/>
    </row>
    <row r="1872" spans="1:16" ht="15" x14ac:dyDescent="0.25">
      <c r="A1872" s="31"/>
      <c r="B1872" s="31"/>
      <c r="C1872" s="31"/>
      <c r="D1872" s="31"/>
      <c r="E1872" s="31"/>
      <c r="F1872" s="31"/>
      <c r="G1872" s="31"/>
      <c r="H1872" s="31"/>
      <c r="I1872" s="31"/>
      <c r="J1872" s="31"/>
      <c r="K1872" s="31"/>
      <c r="L1872" s="31"/>
      <c r="M1872" s="31"/>
      <c r="N1872" s="31"/>
      <c r="O1872" s="31"/>
      <c r="P1872" s="31"/>
    </row>
    <row r="1873" spans="1:16" ht="15.75" thickBot="1" x14ac:dyDescent="0.3">
      <c r="A1873" s="31"/>
      <c r="B1873" s="31"/>
      <c r="C1873" s="31"/>
      <c r="D1873" s="31"/>
      <c r="E1873" s="31"/>
      <c r="F1873" s="31"/>
      <c r="G1873" s="31"/>
      <c r="H1873" s="31"/>
      <c r="I1873" s="31"/>
      <c r="J1873" s="31"/>
      <c r="K1873" s="31"/>
      <c r="L1873" s="31"/>
      <c r="M1873" s="31"/>
      <c r="N1873" s="31"/>
      <c r="O1873" s="31"/>
      <c r="P1873" s="31"/>
    </row>
    <row r="1874" spans="1:16" ht="15.75" thickBot="1" x14ac:dyDescent="0.3">
      <c r="A1874" s="31"/>
      <c r="B1874" s="31"/>
      <c r="C1874" s="31"/>
      <c r="D1874" s="31"/>
      <c r="E1874" s="31"/>
      <c r="F1874" s="31"/>
      <c r="G1874" s="31"/>
      <c r="H1874" s="31"/>
      <c r="I1874" s="31"/>
      <c r="J1874" s="31"/>
      <c r="K1874" s="31"/>
      <c r="L1874" s="31"/>
      <c r="M1874" s="31"/>
      <c r="N1874" s="31"/>
      <c r="O1874" s="31"/>
      <c r="P1874" s="31"/>
    </row>
    <row r="1875" spans="1:16" ht="15" x14ac:dyDescent="0.25">
      <c r="A1875" s="31"/>
      <c r="B1875" s="31"/>
      <c r="C1875" s="31"/>
      <c r="D1875" s="31"/>
      <c r="E1875" s="31"/>
      <c r="F1875" s="31"/>
      <c r="G1875" s="31"/>
      <c r="H1875" s="31"/>
      <c r="I1875" s="31"/>
      <c r="J1875" s="31"/>
      <c r="K1875" s="31"/>
      <c r="L1875" s="31"/>
      <c r="M1875" s="31"/>
      <c r="N1875" s="31"/>
      <c r="O1875" s="31"/>
      <c r="P1875" s="31"/>
    </row>
    <row r="1876" spans="1:16" ht="15" x14ac:dyDescent="0.25">
      <c r="A1876" s="31"/>
      <c r="B1876" s="31"/>
      <c r="C1876" s="31"/>
      <c r="D1876" s="31"/>
      <c r="E1876" s="31"/>
      <c r="F1876" s="31"/>
      <c r="G1876" s="31"/>
      <c r="H1876" s="31"/>
      <c r="I1876" s="31"/>
      <c r="J1876" s="31"/>
      <c r="K1876" s="31"/>
      <c r="L1876" s="31"/>
      <c r="M1876" s="31"/>
      <c r="N1876" s="31"/>
      <c r="O1876" s="31"/>
      <c r="P1876" s="31"/>
    </row>
    <row r="1877" spans="1:16" ht="15" x14ac:dyDescent="0.25">
      <c r="A1877" s="31"/>
      <c r="B1877" s="31"/>
      <c r="C1877" s="31"/>
      <c r="D1877" s="31"/>
      <c r="E1877" s="31"/>
      <c r="F1877" s="31"/>
      <c r="G1877" s="31"/>
      <c r="H1877" s="31"/>
      <c r="I1877" s="31"/>
      <c r="J1877" s="31"/>
      <c r="K1877" s="31"/>
      <c r="L1877" s="31"/>
      <c r="M1877" s="31"/>
      <c r="N1877" s="31"/>
      <c r="O1877" s="31"/>
      <c r="P1877" s="31"/>
    </row>
    <row r="1878" spans="1:16" ht="15" x14ac:dyDescent="0.25">
      <c r="A1878" s="31"/>
      <c r="B1878" s="31"/>
      <c r="C1878" s="31"/>
      <c r="D1878" s="31"/>
      <c r="E1878" s="31"/>
      <c r="F1878" s="31"/>
      <c r="G1878" s="31"/>
      <c r="H1878" s="31"/>
      <c r="I1878" s="31"/>
      <c r="J1878" s="31"/>
      <c r="K1878" s="31"/>
      <c r="L1878" s="31"/>
      <c r="M1878" s="31"/>
      <c r="N1878" s="31"/>
      <c r="O1878" s="31"/>
      <c r="P1878" s="31"/>
    </row>
    <row r="1879" spans="1:16" ht="15" x14ac:dyDescent="0.25">
      <c r="A1879" s="31"/>
      <c r="B1879" s="31"/>
      <c r="C1879" s="31"/>
      <c r="D1879" s="31"/>
      <c r="E1879" s="31"/>
      <c r="F1879" s="31"/>
      <c r="G1879" s="31"/>
      <c r="H1879" s="31"/>
      <c r="I1879" s="31"/>
      <c r="J1879" s="31"/>
      <c r="K1879" s="31"/>
      <c r="L1879" s="31"/>
      <c r="M1879" s="31"/>
      <c r="N1879" s="31"/>
      <c r="O1879" s="31"/>
      <c r="P1879" s="31"/>
    </row>
    <row r="1880" spans="1:16" ht="15" x14ac:dyDescent="0.25">
      <c r="A1880" s="31"/>
      <c r="B1880" s="31"/>
      <c r="C1880" s="31"/>
      <c r="D1880" s="31"/>
      <c r="E1880" s="31"/>
      <c r="F1880" s="31"/>
      <c r="G1880" s="31"/>
      <c r="H1880" s="31"/>
      <c r="I1880" s="31"/>
      <c r="J1880" s="31"/>
      <c r="K1880" s="31"/>
      <c r="L1880" s="31"/>
      <c r="M1880" s="31"/>
      <c r="N1880" s="31"/>
      <c r="O1880" s="31"/>
      <c r="P1880" s="31"/>
    </row>
    <row r="1881" spans="1:16" ht="15" x14ac:dyDescent="0.25">
      <c r="A1881" s="31"/>
      <c r="B1881" s="31"/>
      <c r="C1881" s="31"/>
      <c r="D1881" s="31"/>
      <c r="E1881" s="31"/>
      <c r="F1881" s="31"/>
      <c r="G1881" s="31"/>
      <c r="H1881" s="31"/>
      <c r="I1881" s="31"/>
      <c r="J1881" s="31"/>
      <c r="K1881" s="31"/>
      <c r="L1881" s="31"/>
      <c r="M1881" s="31"/>
      <c r="N1881" s="31"/>
      <c r="O1881" s="31"/>
      <c r="P1881" s="31"/>
    </row>
    <row r="1882" spans="1:16" ht="15" x14ac:dyDescent="0.25">
      <c r="A1882" s="31"/>
      <c r="B1882" s="31"/>
      <c r="C1882" s="31"/>
      <c r="D1882" s="31"/>
      <c r="E1882" s="31"/>
      <c r="F1882" s="31"/>
      <c r="G1882" s="31"/>
      <c r="H1882" s="31"/>
      <c r="I1882" s="31"/>
      <c r="J1882" s="31"/>
      <c r="K1882" s="31"/>
      <c r="L1882" s="31"/>
      <c r="M1882" s="31"/>
      <c r="N1882" s="31"/>
      <c r="O1882" s="31"/>
      <c r="P1882" s="31"/>
    </row>
    <row r="1883" spans="1:16" ht="15" x14ac:dyDescent="0.25">
      <c r="A1883" s="31"/>
      <c r="B1883" s="31"/>
      <c r="C1883" s="31"/>
      <c r="D1883" s="31"/>
      <c r="E1883" s="31"/>
      <c r="F1883" s="31"/>
      <c r="G1883" s="31"/>
      <c r="H1883" s="31"/>
      <c r="I1883" s="31"/>
      <c r="J1883" s="31"/>
      <c r="K1883" s="31"/>
      <c r="L1883" s="31"/>
      <c r="M1883" s="31"/>
      <c r="N1883" s="31"/>
      <c r="O1883" s="31"/>
      <c r="P1883" s="31"/>
    </row>
    <row r="1884" spans="1:16" ht="15" x14ac:dyDescent="0.25">
      <c r="A1884" s="31"/>
      <c r="B1884" s="31"/>
      <c r="C1884" s="31"/>
      <c r="D1884" s="31"/>
      <c r="E1884" s="31"/>
      <c r="F1884" s="31"/>
      <c r="G1884" s="31"/>
      <c r="H1884" s="31"/>
      <c r="I1884" s="31"/>
      <c r="J1884" s="31"/>
      <c r="K1884" s="31"/>
      <c r="L1884" s="31"/>
      <c r="M1884" s="31"/>
      <c r="N1884" s="31"/>
      <c r="O1884" s="31"/>
      <c r="P1884" s="31"/>
    </row>
    <row r="1885" spans="1:16" ht="15" x14ac:dyDescent="0.25">
      <c r="A1885" s="31"/>
      <c r="B1885" s="31"/>
      <c r="C1885" s="31"/>
      <c r="D1885" s="31"/>
      <c r="E1885" s="31"/>
      <c r="F1885" s="31"/>
      <c r="G1885" s="31"/>
      <c r="H1885" s="31"/>
      <c r="I1885" s="31"/>
      <c r="J1885" s="31"/>
      <c r="K1885" s="31"/>
      <c r="L1885" s="31"/>
      <c r="M1885" s="31"/>
      <c r="N1885" s="31"/>
      <c r="O1885" s="31"/>
      <c r="P1885" s="31"/>
    </row>
    <row r="1886" spans="1:16" ht="15" x14ac:dyDescent="0.25">
      <c r="A1886" s="31"/>
      <c r="B1886" s="31"/>
      <c r="C1886" s="31"/>
      <c r="D1886" s="31"/>
      <c r="E1886" s="31"/>
      <c r="F1886" s="31"/>
      <c r="G1886" s="31"/>
      <c r="H1886" s="31"/>
      <c r="I1886" s="31"/>
      <c r="J1886" s="31"/>
      <c r="K1886" s="31"/>
      <c r="L1886" s="31"/>
      <c r="M1886" s="31"/>
      <c r="N1886" s="31"/>
      <c r="O1886" s="31"/>
      <c r="P1886" s="31"/>
    </row>
    <row r="1887" spans="1:16" ht="15" x14ac:dyDescent="0.25">
      <c r="A1887" s="31"/>
      <c r="B1887" s="31"/>
      <c r="C1887" s="31"/>
      <c r="D1887" s="31"/>
      <c r="E1887" s="31"/>
      <c r="F1887" s="31"/>
      <c r="G1887" s="31"/>
      <c r="H1887" s="31"/>
      <c r="I1887" s="31"/>
      <c r="J1887" s="31"/>
      <c r="K1887" s="31"/>
      <c r="L1887" s="31"/>
      <c r="M1887" s="31"/>
      <c r="N1887" s="31"/>
      <c r="O1887" s="31"/>
      <c r="P1887" s="31"/>
    </row>
    <row r="1888" spans="1:16" ht="15" x14ac:dyDescent="0.25">
      <c r="A1888" s="31"/>
      <c r="B1888" s="31"/>
      <c r="C1888" s="31"/>
      <c r="D1888" s="31"/>
      <c r="E1888" s="31"/>
      <c r="F1888" s="31"/>
      <c r="G1888" s="31"/>
      <c r="H1888" s="31"/>
      <c r="I1888" s="31"/>
      <c r="J1888" s="31"/>
      <c r="K1888" s="31"/>
      <c r="L1888" s="31"/>
      <c r="M1888" s="31"/>
      <c r="N1888" s="31"/>
      <c r="O1888" s="31"/>
      <c r="P1888" s="31"/>
    </row>
    <row r="1889" spans="1:16" ht="15" x14ac:dyDescent="0.25">
      <c r="A1889" s="31"/>
      <c r="B1889" s="31"/>
      <c r="C1889" s="31"/>
      <c r="D1889" s="31"/>
      <c r="E1889" s="31"/>
      <c r="F1889" s="31"/>
      <c r="G1889" s="31"/>
      <c r="H1889" s="31"/>
      <c r="I1889" s="31"/>
      <c r="J1889" s="31"/>
      <c r="K1889" s="31"/>
      <c r="L1889" s="31"/>
      <c r="M1889" s="31"/>
      <c r="N1889" s="31"/>
      <c r="O1889" s="31"/>
      <c r="P1889" s="31"/>
    </row>
    <row r="1890" spans="1:16" ht="15" x14ac:dyDescent="0.25">
      <c r="A1890" s="31"/>
      <c r="B1890" s="31"/>
      <c r="C1890" s="31"/>
      <c r="D1890" s="31"/>
      <c r="E1890" s="31"/>
      <c r="F1890" s="31"/>
      <c r="G1890" s="31"/>
      <c r="H1890" s="31"/>
      <c r="I1890" s="31"/>
      <c r="J1890" s="31"/>
      <c r="K1890" s="31"/>
      <c r="L1890" s="31"/>
      <c r="M1890" s="31"/>
      <c r="N1890" s="31"/>
      <c r="O1890" s="31"/>
      <c r="P1890" s="31"/>
    </row>
    <row r="1891" spans="1:16" ht="15" x14ac:dyDescent="0.25">
      <c r="A1891" s="31"/>
      <c r="B1891" s="31"/>
      <c r="C1891" s="31"/>
      <c r="D1891" s="31"/>
      <c r="E1891" s="31"/>
      <c r="F1891" s="31"/>
      <c r="G1891" s="31"/>
      <c r="H1891" s="31"/>
      <c r="I1891" s="31"/>
      <c r="J1891" s="31"/>
      <c r="K1891" s="31"/>
      <c r="L1891" s="31"/>
      <c r="M1891" s="31"/>
      <c r="N1891" s="31"/>
      <c r="O1891" s="31"/>
      <c r="P1891" s="31"/>
    </row>
    <row r="1892" spans="1:16" ht="15" x14ac:dyDescent="0.25">
      <c r="A1892" s="31"/>
      <c r="B1892" s="31"/>
      <c r="C1892" s="31"/>
      <c r="D1892" s="31"/>
      <c r="E1892" s="31"/>
      <c r="F1892" s="31"/>
      <c r="G1892" s="31"/>
      <c r="H1892" s="31"/>
      <c r="I1892" s="31"/>
      <c r="J1892" s="31"/>
      <c r="K1892" s="31"/>
      <c r="L1892" s="31"/>
      <c r="M1892" s="31"/>
      <c r="N1892" s="31"/>
      <c r="O1892" s="31"/>
      <c r="P1892" s="31"/>
    </row>
    <row r="1893" spans="1:16" ht="15" x14ac:dyDescent="0.25">
      <c r="A1893" s="31"/>
      <c r="B1893" s="31"/>
      <c r="C1893" s="31"/>
      <c r="D1893" s="31"/>
      <c r="E1893" s="31"/>
      <c r="F1893" s="31"/>
      <c r="G1893" s="31"/>
      <c r="H1893" s="31"/>
      <c r="I1893" s="31"/>
      <c r="J1893" s="31"/>
      <c r="K1893" s="31"/>
      <c r="L1893" s="31"/>
      <c r="M1893" s="31"/>
      <c r="N1893" s="31"/>
      <c r="O1893" s="31"/>
      <c r="P1893" s="31"/>
    </row>
    <row r="1894" spans="1:16" ht="15.75" thickBot="1" x14ac:dyDescent="0.3">
      <c r="A1894" s="31"/>
      <c r="B1894" s="31"/>
      <c r="C1894" s="31"/>
      <c r="D1894" s="31"/>
      <c r="E1894" s="31"/>
      <c r="F1894" s="31"/>
      <c r="G1894" s="31"/>
      <c r="H1894" s="31"/>
      <c r="I1894" s="31"/>
      <c r="J1894" s="31"/>
      <c r="K1894" s="31"/>
      <c r="L1894" s="31"/>
      <c r="M1894" s="31"/>
      <c r="N1894" s="31"/>
      <c r="O1894" s="31"/>
      <c r="P1894" s="31"/>
    </row>
    <row r="1895" spans="1:16" ht="16.5" thickTop="1" thickBot="1" x14ac:dyDescent="0.3">
      <c r="A1895" s="31"/>
      <c r="B1895" s="31"/>
      <c r="C1895" s="31"/>
      <c r="D1895" s="31"/>
      <c r="E1895" s="31"/>
      <c r="F1895" s="31"/>
      <c r="G1895" s="31"/>
      <c r="H1895" s="31"/>
      <c r="I1895" s="31"/>
      <c r="J1895" s="31"/>
      <c r="K1895" s="31"/>
      <c r="L1895" s="31"/>
      <c r="M1895" s="31"/>
      <c r="N1895" s="31"/>
      <c r="O1895" s="31"/>
      <c r="P1895" s="31"/>
    </row>
    <row r="1896" spans="1:16" ht="15" x14ac:dyDescent="0.25">
      <c r="A1896" s="31"/>
      <c r="B1896" s="31"/>
      <c r="C1896" s="31"/>
      <c r="D1896" s="31"/>
      <c r="E1896" s="31"/>
      <c r="F1896" s="31"/>
      <c r="G1896" s="31"/>
      <c r="H1896" s="31"/>
      <c r="I1896" s="31"/>
      <c r="J1896" s="31"/>
      <c r="K1896" s="31"/>
      <c r="L1896" s="31"/>
      <c r="M1896" s="31"/>
      <c r="N1896" s="31"/>
      <c r="O1896" s="31"/>
      <c r="P1896" s="31"/>
    </row>
    <row r="1897" spans="1:16" ht="15" x14ac:dyDescent="0.25">
      <c r="A1897" s="31"/>
      <c r="B1897" s="31"/>
      <c r="C1897" s="31"/>
      <c r="D1897" s="31"/>
      <c r="E1897" s="31"/>
      <c r="F1897" s="31"/>
      <c r="G1897" s="31"/>
      <c r="H1897" s="31"/>
      <c r="I1897" s="31"/>
      <c r="J1897" s="31"/>
      <c r="K1897" s="31"/>
      <c r="L1897" s="31"/>
      <c r="M1897" s="31"/>
      <c r="N1897" s="31"/>
      <c r="O1897" s="31"/>
      <c r="P1897" s="31"/>
    </row>
    <row r="1898" spans="1:16" ht="15.75" thickBot="1" x14ac:dyDescent="0.3">
      <c r="A1898" s="31"/>
      <c r="B1898" s="31"/>
      <c r="C1898" s="31"/>
      <c r="D1898" s="31"/>
      <c r="E1898" s="31"/>
      <c r="F1898" s="31"/>
      <c r="G1898" s="31"/>
      <c r="H1898" s="31"/>
      <c r="I1898" s="31"/>
      <c r="J1898" s="31"/>
      <c r="K1898" s="31"/>
      <c r="L1898" s="31"/>
      <c r="M1898" s="31"/>
      <c r="N1898" s="31"/>
      <c r="O1898" s="31"/>
      <c r="P1898" s="31"/>
    </row>
    <row r="1899" spans="1:16" ht="15.75" thickBot="1" x14ac:dyDescent="0.3">
      <c r="A1899" s="31"/>
      <c r="B1899" s="31"/>
      <c r="C1899" s="31"/>
      <c r="D1899" s="31"/>
      <c r="E1899" s="31"/>
      <c r="F1899" s="31"/>
      <c r="G1899" s="31"/>
      <c r="H1899" s="31"/>
      <c r="I1899" s="31"/>
      <c r="J1899" s="31"/>
      <c r="K1899" s="31"/>
      <c r="L1899" s="31"/>
      <c r="M1899" s="31"/>
      <c r="N1899" s="31"/>
      <c r="O1899" s="31"/>
      <c r="P1899" s="31"/>
    </row>
    <row r="1900" spans="1:16" ht="15" x14ac:dyDescent="0.25">
      <c r="A1900" s="31"/>
      <c r="B1900" s="31"/>
      <c r="C1900" s="31"/>
      <c r="D1900" s="31"/>
      <c r="E1900" s="31"/>
      <c r="F1900" s="31"/>
      <c r="G1900" s="31"/>
      <c r="H1900" s="31"/>
      <c r="I1900" s="31"/>
      <c r="J1900" s="31"/>
      <c r="K1900" s="31"/>
      <c r="L1900" s="31"/>
      <c r="M1900" s="31"/>
      <c r="N1900" s="31"/>
      <c r="O1900" s="31"/>
      <c r="P1900" s="31"/>
    </row>
    <row r="1901" spans="1:16" ht="15" x14ac:dyDescent="0.25">
      <c r="A1901" s="31"/>
      <c r="B1901" s="31"/>
      <c r="C1901" s="31"/>
      <c r="D1901" s="31"/>
      <c r="E1901" s="31"/>
      <c r="F1901" s="31"/>
      <c r="G1901" s="31"/>
      <c r="H1901" s="31"/>
      <c r="I1901" s="31"/>
      <c r="J1901" s="31"/>
      <c r="K1901" s="31"/>
      <c r="L1901" s="31"/>
      <c r="M1901" s="31"/>
      <c r="N1901" s="31"/>
      <c r="O1901" s="31"/>
      <c r="P1901" s="31"/>
    </row>
    <row r="1902" spans="1:16" ht="15" x14ac:dyDescent="0.25">
      <c r="A1902" s="31"/>
      <c r="B1902" s="31"/>
      <c r="C1902" s="31"/>
      <c r="D1902" s="31"/>
      <c r="E1902" s="31"/>
      <c r="F1902" s="31"/>
      <c r="G1902" s="31"/>
      <c r="H1902" s="31"/>
      <c r="I1902" s="31"/>
      <c r="J1902" s="31"/>
      <c r="K1902" s="31"/>
      <c r="L1902" s="31"/>
      <c r="M1902" s="31"/>
      <c r="N1902" s="31"/>
      <c r="O1902" s="31"/>
      <c r="P1902" s="31"/>
    </row>
    <row r="1903" spans="1:16" ht="15" x14ac:dyDescent="0.25">
      <c r="A1903" s="31"/>
      <c r="B1903" s="31"/>
      <c r="C1903" s="31"/>
      <c r="D1903" s="31"/>
      <c r="E1903" s="31"/>
      <c r="F1903" s="31"/>
      <c r="G1903" s="31"/>
      <c r="H1903" s="31"/>
      <c r="I1903" s="31"/>
      <c r="J1903" s="31"/>
      <c r="K1903" s="31"/>
      <c r="L1903" s="31"/>
      <c r="M1903" s="31"/>
      <c r="N1903" s="31"/>
      <c r="O1903" s="31"/>
      <c r="P1903" s="31"/>
    </row>
    <row r="1904" spans="1:16" ht="15.75" thickBot="1" x14ac:dyDescent="0.3">
      <c r="A1904" s="31"/>
      <c r="B1904" s="31"/>
      <c r="C1904" s="31"/>
      <c r="D1904" s="31"/>
      <c r="E1904" s="31"/>
      <c r="F1904" s="31"/>
      <c r="G1904" s="31"/>
      <c r="H1904" s="31"/>
      <c r="I1904" s="31"/>
      <c r="J1904" s="31"/>
      <c r="K1904" s="31"/>
      <c r="L1904" s="31"/>
      <c r="M1904" s="31"/>
      <c r="N1904" s="31"/>
      <c r="O1904" s="31"/>
      <c r="P1904" s="31"/>
    </row>
    <row r="1905" spans="1:16" ht="15.75" thickBot="1" x14ac:dyDescent="0.3">
      <c r="A1905" s="31"/>
      <c r="B1905" s="31"/>
      <c r="C1905" s="31"/>
      <c r="D1905" s="31"/>
      <c r="E1905" s="31"/>
      <c r="F1905" s="31"/>
      <c r="G1905" s="31"/>
      <c r="H1905" s="31"/>
      <c r="I1905" s="31"/>
      <c r="J1905" s="31"/>
      <c r="K1905" s="31"/>
      <c r="L1905" s="31"/>
      <c r="M1905" s="31"/>
      <c r="N1905" s="31"/>
      <c r="O1905" s="31"/>
      <c r="P1905" s="31"/>
    </row>
    <row r="1906" spans="1:16" ht="15" x14ac:dyDescent="0.25">
      <c r="A1906" s="31"/>
      <c r="B1906" s="31"/>
      <c r="C1906" s="31"/>
      <c r="D1906" s="31"/>
      <c r="E1906" s="31"/>
      <c r="F1906" s="31"/>
      <c r="G1906" s="31"/>
      <c r="H1906" s="31"/>
      <c r="I1906" s="31"/>
      <c r="J1906" s="31"/>
      <c r="K1906" s="31"/>
      <c r="L1906" s="31"/>
      <c r="M1906" s="31"/>
      <c r="N1906" s="31"/>
      <c r="O1906" s="31"/>
      <c r="P1906" s="31"/>
    </row>
    <row r="1907" spans="1:16" ht="15" x14ac:dyDescent="0.25">
      <c r="A1907" s="31"/>
      <c r="B1907" s="31"/>
      <c r="C1907" s="31"/>
      <c r="D1907" s="31"/>
      <c r="E1907" s="31"/>
      <c r="F1907" s="31"/>
      <c r="G1907" s="31"/>
      <c r="H1907" s="31"/>
      <c r="I1907" s="31"/>
      <c r="J1907" s="31"/>
      <c r="K1907" s="31"/>
      <c r="L1907" s="31"/>
      <c r="M1907" s="31"/>
      <c r="N1907" s="31"/>
      <c r="O1907" s="31"/>
      <c r="P1907" s="31"/>
    </row>
    <row r="1908" spans="1:16" ht="15" x14ac:dyDescent="0.25">
      <c r="A1908" s="31"/>
      <c r="B1908" s="31"/>
      <c r="C1908" s="31"/>
      <c r="D1908" s="31"/>
      <c r="E1908" s="31"/>
      <c r="F1908" s="31"/>
      <c r="G1908" s="31"/>
      <c r="H1908" s="31"/>
      <c r="I1908" s="31"/>
      <c r="J1908" s="31"/>
      <c r="K1908" s="31"/>
      <c r="L1908" s="31"/>
      <c r="M1908" s="31"/>
      <c r="N1908" s="31"/>
      <c r="O1908" s="31"/>
      <c r="P1908" s="31"/>
    </row>
    <row r="1909" spans="1:16" ht="15" x14ac:dyDescent="0.25">
      <c r="A1909" s="31"/>
      <c r="B1909" s="31"/>
      <c r="C1909" s="31"/>
      <c r="D1909" s="31"/>
      <c r="E1909" s="31"/>
      <c r="F1909" s="31"/>
      <c r="G1909" s="31"/>
      <c r="H1909" s="31"/>
      <c r="I1909" s="31"/>
      <c r="J1909" s="31"/>
      <c r="K1909" s="31"/>
      <c r="L1909" s="31"/>
      <c r="M1909" s="31"/>
      <c r="N1909" s="31"/>
      <c r="O1909" s="31"/>
      <c r="P1909" s="31"/>
    </row>
    <row r="1910" spans="1:16" ht="15" x14ac:dyDescent="0.25">
      <c r="A1910" s="31"/>
      <c r="B1910" s="31"/>
      <c r="C1910" s="31"/>
      <c r="D1910" s="31"/>
      <c r="E1910" s="31"/>
      <c r="F1910" s="31"/>
      <c r="G1910" s="31"/>
      <c r="H1910" s="31"/>
      <c r="I1910" s="31"/>
      <c r="J1910" s="31"/>
      <c r="K1910" s="31"/>
      <c r="L1910" s="31"/>
      <c r="M1910" s="31"/>
      <c r="N1910" s="31"/>
      <c r="O1910" s="31"/>
      <c r="P1910" s="31"/>
    </row>
    <row r="1911" spans="1:16" ht="15" x14ac:dyDescent="0.25">
      <c r="A1911" s="31"/>
      <c r="B1911" s="31"/>
      <c r="C1911" s="31"/>
      <c r="D1911" s="31"/>
      <c r="E1911" s="31"/>
      <c r="F1911" s="31"/>
      <c r="G1911" s="31"/>
      <c r="H1911" s="31"/>
      <c r="I1911" s="31"/>
      <c r="J1911" s="31"/>
      <c r="K1911" s="31"/>
      <c r="L1911" s="31"/>
      <c r="M1911" s="31"/>
      <c r="N1911" s="31"/>
      <c r="O1911" s="31"/>
      <c r="P1911" s="31"/>
    </row>
    <row r="1912" spans="1:16" ht="15" x14ac:dyDescent="0.25">
      <c r="A1912" s="31"/>
      <c r="B1912" s="31"/>
      <c r="C1912" s="31"/>
      <c r="D1912" s="31"/>
      <c r="E1912" s="31"/>
      <c r="F1912" s="31"/>
      <c r="G1912" s="31"/>
      <c r="H1912" s="31"/>
      <c r="I1912" s="31"/>
      <c r="J1912" s="31"/>
      <c r="K1912" s="31"/>
      <c r="L1912" s="31"/>
      <c r="M1912" s="31"/>
      <c r="N1912" s="31"/>
      <c r="O1912" s="31"/>
      <c r="P1912" s="31"/>
    </row>
    <row r="1913" spans="1:16" ht="15" x14ac:dyDescent="0.25">
      <c r="A1913" s="31"/>
      <c r="B1913" s="31"/>
      <c r="C1913" s="31"/>
      <c r="D1913" s="31"/>
      <c r="E1913" s="31"/>
      <c r="F1913" s="31"/>
      <c r="G1913" s="31"/>
      <c r="H1913" s="31"/>
      <c r="I1913" s="31"/>
      <c r="J1913" s="31"/>
      <c r="K1913" s="31"/>
      <c r="L1913" s="31"/>
      <c r="M1913" s="31"/>
      <c r="N1913" s="31"/>
      <c r="O1913" s="31"/>
      <c r="P1913" s="31"/>
    </row>
    <row r="1914" spans="1:16" ht="15" x14ac:dyDescent="0.25">
      <c r="A1914" s="31"/>
      <c r="B1914" s="31"/>
      <c r="C1914" s="31"/>
      <c r="D1914" s="31"/>
      <c r="E1914" s="31"/>
      <c r="F1914" s="31"/>
      <c r="G1914" s="31"/>
      <c r="H1914" s="31"/>
      <c r="I1914" s="31"/>
      <c r="J1914" s="31"/>
      <c r="K1914" s="31"/>
      <c r="L1914" s="31"/>
      <c r="M1914" s="31"/>
      <c r="N1914" s="31"/>
      <c r="O1914" s="31"/>
      <c r="P1914" s="31"/>
    </row>
    <row r="1915" spans="1:16" ht="15" x14ac:dyDescent="0.25">
      <c r="A1915" s="31"/>
      <c r="B1915" s="31"/>
      <c r="C1915" s="31"/>
      <c r="D1915" s="31"/>
      <c r="E1915" s="31"/>
      <c r="F1915" s="31"/>
      <c r="G1915" s="31"/>
      <c r="H1915" s="31"/>
      <c r="I1915" s="31"/>
      <c r="J1915" s="31"/>
      <c r="K1915" s="31"/>
      <c r="L1915" s="31"/>
      <c r="M1915" s="31"/>
      <c r="N1915" s="31"/>
      <c r="O1915" s="31"/>
      <c r="P1915" s="31"/>
    </row>
    <row r="1916" spans="1:16" ht="15" x14ac:dyDescent="0.25">
      <c r="A1916" s="31"/>
      <c r="B1916" s="31"/>
      <c r="C1916" s="31"/>
      <c r="D1916" s="31"/>
      <c r="E1916" s="31"/>
      <c r="F1916" s="31"/>
      <c r="G1916" s="31"/>
      <c r="H1916" s="31"/>
      <c r="I1916" s="31"/>
      <c r="J1916" s="31"/>
      <c r="K1916" s="31"/>
      <c r="L1916" s="31"/>
      <c r="M1916" s="31"/>
      <c r="N1916" s="31"/>
      <c r="O1916" s="31"/>
      <c r="P1916" s="31"/>
    </row>
    <row r="1917" spans="1:16" ht="15" x14ac:dyDescent="0.25">
      <c r="A1917" s="31"/>
      <c r="B1917" s="31"/>
      <c r="C1917" s="31"/>
      <c r="D1917" s="31"/>
      <c r="E1917" s="31"/>
      <c r="F1917" s="31"/>
      <c r="G1917" s="31"/>
      <c r="H1917" s="31"/>
      <c r="I1917" s="31"/>
      <c r="J1917" s="31"/>
      <c r="K1917" s="31"/>
      <c r="L1917" s="31"/>
      <c r="M1917" s="31"/>
      <c r="N1917" s="31"/>
      <c r="O1917" s="31"/>
      <c r="P1917" s="31"/>
    </row>
    <row r="1918" spans="1:16" ht="15" x14ac:dyDescent="0.25">
      <c r="A1918" s="31"/>
      <c r="B1918" s="31"/>
      <c r="C1918" s="31"/>
      <c r="D1918" s="31"/>
      <c r="E1918" s="31"/>
      <c r="F1918" s="31"/>
      <c r="G1918" s="31"/>
      <c r="H1918" s="31"/>
      <c r="I1918" s="31"/>
      <c r="J1918" s="31"/>
      <c r="K1918" s="31"/>
      <c r="L1918" s="31"/>
      <c r="M1918" s="31"/>
      <c r="N1918" s="31"/>
      <c r="O1918" s="31"/>
      <c r="P1918" s="31"/>
    </row>
    <row r="1919" spans="1:16" ht="15" x14ac:dyDescent="0.25">
      <c r="A1919" s="31"/>
      <c r="B1919" s="31"/>
      <c r="C1919" s="31"/>
      <c r="D1919" s="31"/>
      <c r="E1919" s="31"/>
      <c r="F1919" s="31"/>
      <c r="G1919" s="31"/>
      <c r="H1919" s="31"/>
      <c r="I1919" s="31"/>
      <c r="J1919" s="31"/>
      <c r="K1919" s="31"/>
      <c r="L1919" s="31"/>
      <c r="M1919" s="31"/>
      <c r="N1919" s="31"/>
      <c r="O1919" s="31"/>
      <c r="P1919" s="31"/>
    </row>
    <row r="1920" spans="1:16" ht="15" x14ac:dyDescent="0.25">
      <c r="A1920" s="31"/>
      <c r="B1920" s="31"/>
      <c r="C1920" s="31"/>
      <c r="D1920" s="31"/>
      <c r="E1920" s="31"/>
      <c r="F1920" s="31"/>
      <c r="G1920" s="31"/>
      <c r="H1920" s="31"/>
      <c r="I1920" s="31"/>
      <c r="J1920" s="31"/>
      <c r="K1920" s="31"/>
      <c r="L1920" s="31"/>
      <c r="M1920" s="31"/>
      <c r="N1920" s="31"/>
      <c r="O1920" s="31"/>
      <c r="P1920" s="31"/>
    </row>
    <row r="1921" spans="1:16" ht="15" x14ac:dyDescent="0.25">
      <c r="A1921" s="31"/>
      <c r="B1921" s="31"/>
      <c r="C1921" s="31"/>
      <c r="D1921" s="31"/>
      <c r="E1921" s="31"/>
      <c r="F1921" s="31"/>
      <c r="G1921" s="31"/>
      <c r="H1921" s="31"/>
      <c r="I1921" s="31"/>
      <c r="J1921" s="31"/>
      <c r="K1921" s="31"/>
      <c r="L1921" s="31"/>
      <c r="M1921" s="31"/>
      <c r="N1921" s="31"/>
      <c r="O1921" s="31"/>
      <c r="P1921" s="31"/>
    </row>
    <row r="1922" spans="1:16" ht="15" x14ac:dyDescent="0.25">
      <c r="A1922" s="31"/>
      <c r="B1922" s="31"/>
      <c r="C1922" s="31"/>
      <c r="D1922" s="31"/>
      <c r="E1922" s="31"/>
      <c r="F1922" s="31"/>
      <c r="G1922" s="31"/>
      <c r="H1922" s="31"/>
      <c r="I1922" s="31"/>
      <c r="J1922" s="31"/>
      <c r="K1922" s="31"/>
      <c r="L1922" s="31"/>
      <c r="M1922" s="31"/>
      <c r="N1922" s="31"/>
      <c r="O1922" s="31"/>
      <c r="P1922" s="31"/>
    </row>
    <row r="1923" spans="1:16" ht="15" x14ac:dyDescent="0.25">
      <c r="A1923" s="31"/>
      <c r="B1923" s="31"/>
      <c r="C1923" s="31"/>
      <c r="D1923" s="31"/>
      <c r="E1923" s="31"/>
      <c r="F1923" s="31"/>
      <c r="G1923" s="31"/>
      <c r="H1923" s="31"/>
      <c r="I1923" s="31"/>
      <c r="J1923" s="31"/>
      <c r="K1923" s="31"/>
      <c r="L1923" s="31"/>
      <c r="M1923" s="31"/>
      <c r="N1923" s="31"/>
      <c r="O1923" s="31"/>
      <c r="P1923" s="31"/>
    </row>
    <row r="1924" spans="1:16" ht="15" x14ac:dyDescent="0.25">
      <c r="A1924" s="31"/>
      <c r="B1924" s="31"/>
      <c r="C1924" s="31"/>
      <c r="D1924" s="31"/>
      <c r="E1924" s="31"/>
      <c r="F1924" s="31"/>
      <c r="G1924" s="31"/>
      <c r="H1924" s="31"/>
      <c r="I1924" s="31"/>
      <c r="J1924" s="31"/>
      <c r="K1924" s="31"/>
      <c r="L1924" s="31"/>
      <c r="M1924" s="31"/>
      <c r="N1924" s="31"/>
      <c r="O1924" s="31"/>
      <c r="P1924" s="31"/>
    </row>
    <row r="1925" spans="1:16" ht="15.75" thickBot="1" x14ac:dyDescent="0.3">
      <c r="A1925" s="31"/>
      <c r="B1925" s="31"/>
      <c r="C1925" s="31"/>
      <c r="D1925" s="31"/>
      <c r="E1925" s="31"/>
      <c r="F1925" s="31"/>
      <c r="G1925" s="31"/>
      <c r="H1925" s="31"/>
      <c r="I1925" s="31"/>
      <c r="J1925" s="31"/>
      <c r="K1925" s="31"/>
      <c r="L1925" s="31"/>
      <c r="M1925" s="31"/>
      <c r="N1925" s="31"/>
      <c r="O1925" s="31"/>
      <c r="P1925" s="31"/>
    </row>
    <row r="1926" spans="1:16" ht="16.5" thickTop="1" thickBot="1" x14ac:dyDescent="0.3">
      <c r="A1926" s="31"/>
      <c r="B1926" s="31"/>
      <c r="C1926" s="31"/>
      <c r="D1926" s="31"/>
      <c r="E1926" s="31"/>
      <c r="F1926" s="31"/>
      <c r="G1926" s="31"/>
      <c r="H1926" s="31"/>
      <c r="I1926" s="31"/>
      <c r="J1926" s="31"/>
      <c r="K1926" s="31"/>
      <c r="L1926" s="31"/>
      <c r="M1926" s="31"/>
      <c r="N1926" s="31"/>
      <c r="O1926" s="31"/>
      <c r="P1926" s="31"/>
    </row>
    <row r="1927" spans="1:16" ht="15" x14ac:dyDescent="0.25">
      <c r="A1927" s="31"/>
      <c r="B1927" s="31"/>
      <c r="C1927" s="31"/>
      <c r="D1927" s="31"/>
      <c r="E1927" s="31"/>
      <c r="F1927" s="31"/>
      <c r="G1927" s="31"/>
      <c r="H1927" s="31"/>
      <c r="I1927" s="31"/>
      <c r="J1927" s="31"/>
      <c r="K1927" s="31"/>
      <c r="L1927" s="31"/>
      <c r="M1927" s="31"/>
      <c r="N1927" s="31"/>
      <c r="O1927" s="31"/>
      <c r="P1927" s="31"/>
    </row>
    <row r="1928" spans="1:16" ht="15" x14ac:dyDescent="0.25">
      <c r="A1928" s="31"/>
      <c r="B1928" s="31"/>
      <c r="C1928" s="31"/>
      <c r="D1928" s="31"/>
      <c r="E1928" s="31"/>
      <c r="F1928" s="31"/>
      <c r="G1928" s="31"/>
      <c r="H1928" s="31"/>
      <c r="I1928" s="31"/>
      <c r="J1928" s="31"/>
      <c r="K1928" s="31"/>
      <c r="L1928" s="31"/>
      <c r="M1928" s="31"/>
      <c r="N1928" s="31"/>
      <c r="O1928" s="31"/>
      <c r="P1928" s="31"/>
    </row>
    <row r="1929" spans="1:16" ht="15.75" thickBot="1" x14ac:dyDescent="0.3">
      <c r="A1929" s="31"/>
      <c r="B1929" s="31"/>
      <c r="C1929" s="31"/>
      <c r="D1929" s="31"/>
      <c r="E1929" s="31"/>
      <c r="F1929" s="31"/>
      <c r="G1929" s="31"/>
      <c r="H1929" s="31"/>
      <c r="I1929" s="31"/>
      <c r="J1929" s="31"/>
      <c r="K1929" s="31"/>
      <c r="L1929" s="31"/>
      <c r="M1929" s="31"/>
      <c r="N1929" s="31"/>
      <c r="O1929" s="31"/>
      <c r="P1929" s="31"/>
    </row>
    <row r="1930" spans="1:16" ht="15.75" thickBot="1" x14ac:dyDescent="0.3">
      <c r="A1930" s="31"/>
      <c r="B1930" s="31"/>
      <c r="C1930" s="31"/>
      <c r="D1930" s="31"/>
      <c r="E1930" s="31"/>
      <c r="F1930" s="31"/>
      <c r="G1930" s="31"/>
      <c r="H1930" s="31"/>
      <c r="I1930" s="31"/>
      <c r="J1930" s="31"/>
      <c r="K1930" s="31"/>
      <c r="L1930" s="31"/>
      <c r="M1930" s="31"/>
      <c r="N1930" s="31"/>
      <c r="O1930" s="31"/>
      <c r="P1930" s="31"/>
    </row>
    <row r="1931" spans="1:16" ht="15" x14ac:dyDescent="0.25">
      <c r="A1931" s="31"/>
      <c r="B1931" s="31"/>
      <c r="C1931" s="31"/>
      <c r="D1931" s="31"/>
      <c r="E1931" s="31"/>
      <c r="F1931" s="31"/>
      <c r="G1931" s="31"/>
      <c r="H1931" s="31"/>
      <c r="I1931" s="31"/>
      <c r="J1931" s="31"/>
      <c r="K1931" s="31"/>
      <c r="L1931" s="31"/>
      <c r="M1931" s="31"/>
      <c r="N1931" s="31"/>
      <c r="O1931" s="31"/>
      <c r="P1931" s="31"/>
    </row>
    <row r="1932" spans="1:16" ht="15" x14ac:dyDescent="0.25">
      <c r="A1932" s="31"/>
      <c r="B1932" s="31"/>
      <c r="C1932" s="31"/>
      <c r="D1932" s="31"/>
      <c r="E1932" s="31"/>
      <c r="F1932" s="31"/>
      <c r="G1932" s="31"/>
      <c r="H1932" s="31"/>
      <c r="I1932" s="31"/>
      <c r="J1932" s="31"/>
      <c r="K1932" s="31"/>
      <c r="L1932" s="31"/>
      <c r="M1932" s="31"/>
      <c r="N1932" s="31"/>
      <c r="O1932" s="31"/>
      <c r="P1932" s="31"/>
    </row>
    <row r="1933" spans="1:16" ht="15" x14ac:dyDescent="0.25">
      <c r="A1933" s="31"/>
      <c r="B1933" s="31"/>
      <c r="C1933" s="31"/>
      <c r="D1933" s="31"/>
      <c r="E1933" s="31"/>
      <c r="F1933" s="31"/>
      <c r="G1933" s="31"/>
      <c r="H1933" s="31"/>
      <c r="I1933" s="31"/>
      <c r="J1933" s="31"/>
      <c r="K1933" s="31"/>
      <c r="L1933" s="31"/>
      <c r="M1933" s="31"/>
      <c r="N1933" s="31"/>
      <c r="O1933" s="31"/>
      <c r="P1933" s="31"/>
    </row>
    <row r="1934" spans="1:16" ht="15" x14ac:dyDescent="0.25">
      <c r="A1934" s="31"/>
      <c r="B1934" s="31"/>
      <c r="C1934" s="31"/>
      <c r="D1934" s="31"/>
      <c r="E1934" s="31"/>
      <c r="F1934" s="31"/>
      <c r="G1934" s="31"/>
      <c r="H1934" s="31"/>
      <c r="I1934" s="31"/>
      <c r="J1934" s="31"/>
      <c r="K1934" s="31"/>
      <c r="L1934" s="31"/>
      <c r="M1934" s="31"/>
      <c r="N1934" s="31"/>
      <c r="O1934" s="31"/>
      <c r="P1934" s="31"/>
    </row>
    <row r="1935" spans="1:16" ht="15.75" thickBot="1" x14ac:dyDescent="0.3">
      <c r="A1935" s="31"/>
      <c r="B1935" s="31"/>
      <c r="C1935" s="31"/>
      <c r="D1935" s="31"/>
      <c r="E1935" s="31"/>
      <c r="F1935" s="31"/>
      <c r="G1935" s="31"/>
      <c r="H1935" s="31"/>
      <c r="I1935" s="31"/>
      <c r="J1935" s="31"/>
      <c r="K1935" s="31"/>
      <c r="L1935" s="31"/>
      <c r="M1935" s="31"/>
      <c r="N1935" s="31"/>
      <c r="O1935" s="31"/>
      <c r="P1935" s="31"/>
    </row>
    <row r="1936" spans="1:16" ht="15.75" thickBot="1" x14ac:dyDescent="0.3">
      <c r="A1936" s="31"/>
      <c r="B1936" s="31"/>
      <c r="C1936" s="31"/>
      <c r="D1936" s="31"/>
      <c r="E1936" s="31"/>
      <c r="F1936" s="31"/>
      <c r="G1936" s="31"/>
      <c r="H1936" s="31"/>
      <c r="I1936" s="31"/>
      <c r="J1936" s="31"/>
      <c r="K1936" s="31"/>
      <c r="L1936" s="31"/>
      <c r="M1936" s="31"/>
      <c r="N1936" s="31"/>
      <c r="O1936" s="31"/>
      <c r="P1936" s="31"/>
    </row>
    <row r="1937" spans="1:16" ht="15" x14ac:dyDescent="0.25">
      <c r="A1937" s="31"/>
      <c r="B1937" s="31"/>
      <c r="C1937" s="31"/>
      <c r="D1937" s="31"/>
      <c r="E1937" s="31"/>
      <c r="F1937" s="31"/>
      <c r="G1937" s="31"/>
      <c r="H1937" s="31"/>
      <c r="I1937" s="31"/>
      <c r="J1937" s="31"/>
      <c r="K1937" s="31"/>
      <c r="L1937" s="31"/>
      <c r="M1937" s="31"/>
      <c r="N1937" s="31"/>
      <c r="O1937" s="31"/>
      <c r="P1937" s="31"/>
    </row>
    <row r="1938" spans="1:16" ht="15" x14ac:dyDescent="0.25">
      <c r="A1938" s="31"/>
      <c r="B1938" s="31"/>
      <c r="C1938" s="31"/>
      <c r="D1938" s="31"/>
      <c r="E1938" s="31"/>
      <c r="F1938" s="31"/>
      <c r="G1938" s="31"/>
      <c r="H1938" s="31"/>
      <c r="I1938" s="31"/>
      <c r="J1938" s="31"/>
      <c r="K1938" s="31"/>
      <c r="L1938" s="31"/>
      <c r="M1938" s="31"/>
      <c r="N1938" s="31"/>
      <c r="O1938" s="31"/>
      <c r="P1938" s="31"/>
    </row>
    <row r="1939" spans="1:16" ht="15" x14ac:dyDescent="0.25">
      <c r="A1939" s="31"/>
      <c r="B1939" s="31"/>
      <c r="C1939" s="31"/>
      <c r="D1939" s="31"/>
      <c r="E1939" s="31"/>
      <c r="F1939" s="31"/>
      <c r="G1939" s="31"/>
      <c r="H1939" s="31"/>
      <c r="I1939" s="31"/>
      <c r="J1939" s="31"/>
      <c r="K1939" s="31"/>
      <c r="L1939" s="31"/>
      <c r="M1939" s="31"/>
      <c r="N1939" s="31"/>
      <c r="O1939" s="31"/>
      <c r="P1939" s="31"/>
    </row>
    <row r="1940" spans="1:16" ht="15" x14ac:dyDescent="0.25">
      <c r="A1940" s="31"/>
      <c r="B1940" s="31"/>
      <c r="C1940" s="31"/>
      <c r="D1940" s="31"/>
      <c r="E1940" s="31"/>
      <c r="F1940" s="31"/>
      <c r="G1940" s="31"/>
      <c r="H1940" s="31"/>
      <c r="I1940" s="31"/>
      <c r="J1940" s="31"/>
      <c r="K1940" s="31"/>
      <c r="L1940" s="31"/>
      <c r="M1940" s="31"/>
      <c r="N1940" s="31"/>
      <c r="O1940" s="31"/>
      <c r="P1940" s="31"/>
    </row>
    <row r="1941" spans="1:16" ht="15" x14ac:dyDescent="0.25">
      <c r="A1941" s="31"/>
      <c r="B1941" s="31"/>
      <c r="C1941" s="31"/>
      <c r="D1941" s="31"/>
      <c r="E1941" s="31"/>
      <c r="F1941" s="31"/>
      <c r="G1941" s="31"/>
      <c r="H1941" s="31"/>
      <c r="I1941" s="31"/>
      <c r="J1941" s="31"/>
      <c r="K1941" s="31"/>
      <c r="L1941" s="31"/>
      <c r="M1941" s="31"/>
      <c r="N1941" s="31"/>
      <c r="O1941" s="31"/>
      <c r="P1941" s="31"/>
    </row>
    <row r="1942" spans="1:16" ht="15" x14ac:dyDescent="0.25">
      <c r="A1942" s="31"/>
      <c r="B1942" s="31"/>
      <c r="C1942" s="31"/>
      <c r="D1942" s="31"/>
      <c r="E1942" s="31"/>
      <c r="F1942" s="31"/>
      <c r="G1942" s="31"/>
      <c r="H1942" s="31"/>
      <c r="I1942" s="31"/>
      <c r="J1942" s="31"/>
      <c r="K1942" s="31"/>
      <c r="L1942" s="31"/>
      <c r="M1942" s="31"/>
      <c r="N1942" s="31"/>
      <c r="O1942" s="31"/>
      <c r="P1942" s="31"/>
    </row>
    <row r="1943" spans="1:16" ht="15" x14ac:dyDescent="0.25">
      <c r="A1943" s="31"/>
      <c r="B1943" s="31"/>
      <c r="C1943" s="31"/>
      <c r="D1943" s="31"/>
      <c r="E1943" s="31"/>
      <c r="F1943" s="31"/>
      <c r="G1943" s="31"/>
      <c r="H1943" s="31"/>
      <c r="I1943" s="31"/>
      <c r="J1943" s="31"/>
      <c r="K1943" s="31"/>
      <c r="L1943" s="31"/>
      <c r="M1943" s="31"/>
      <c r="N1943" s="31"/>
      <c r="O1943" s="31"/>
      <c r="P1943" s="31"/>
    </row>
    <row r="1944" spans="1:16" ht="15" x14ac:dyDescent="0.25">
      <c r="A1944" s="31"/>
      <c r="B1944" s="31"/>
      <c r="C1944" s="31"/>
      <c r="D1944" s="31"/>
      <c r="E1944" s="31"/>
      <c r="F1944" s="31"/>
      <c r="G1944" s="31"/>
      <c r="H1944" s="31"/>
      <c r="I1944" s="31"/>
      <c r="J1944" s="31"/>
      <c r="K1944" s="31"/>
      <c r="L1944" s="31"/>
      <c r="M1944" s="31"/>
      <c r="N1944" s="31"/>
      <c r="O1944" s="31"/>
      <c r="P1944" s="31"/>
    </row>
    <row r="1945" spans="1:16" ht="15" x14ac:dyDescent="0.25">
      <c r="A1945" s="31"/>
      <c r="B1945" s="31"/>
      <c r="C1945" s="31"/>
      <c r="D1945" s="31"/>
      <c r="E1945" s="31"/>
      <c r="F1945" s="31"/>
      <c r="G1945" s="31"/>
      <c r="H1945" s="31"/>
      <c r="I1945" s="31"/>
      <c r="J1945" s="31"/>
      <c r="K1945" s="31"/>
      <c r="L1945" s="31"/>
      <c r="M1945" s="31"/>
      <c r="N1945" s="31"/>
      <c r="O1945" s="31"/>
      <c r="P1945" s="31"/>
    </row>
    <row r="1946" spans="1:16" ht="15" x14ac:dyDescent="0.25">
      <c r="A1946" s="31"/>
      <c r="B1946" s="31"/>
      <c r="C1946" s="31"/>
      <c r="D1946" s="31"/>
      <c r="E1946" s="31"/>
      <c r="F1946" s="31"/>
      <c r="G1946" s="31"/>
      <c r="H1946" s="31"/>
      <c r="I1946" s="31"/>
      <c r="J1946" s="31"/>
      <c r="K1946" s="31"/>
      <c r="L1946" s="31"/>
      <c r="M1946" s="31"/>
      <c r="N1946" s="31"/>
      <c r="O1946" s="31"/>
      <c r="P1946" s="31"/>
    </row>
    <row r="1947" spans="1:16" ht="15" x14ac:dyDescent="0.25">
      <c r="A1947" s="31"/>
      <c r="B1947" s="31"/>
      <c r="C1947" s="31"/>
      <c r="D1947" s="31"/>
      <c r="E1947" s="31"/>
      <c r="F1947" s="31"/>
      <c r="G1947" s="31"/>
      <c r="H1947" s="31"/>
      <c r="I1947" s="31"/>
      <c r="J1947" s="31"/>
      <c r="K1947" s="31"/>
      <c r="L1947" s="31"/>
      <c r="M1947" s="31"/>
      <c r="N1947" s="31"/>
      <c r="O1947" s="31"/>
      <c r="P1947" s="31"/>
    </row>
    <row r="1948" spans="1:16" ht="15" x14ac:dyDescent="0.25">
      <c r="A1948" s="31"/>
      <c r="B1948" s="31"/>
      <c r="C1948" s="31"/>
      <c r="D1948" s="31"/>
      <c r="E1948" s="31"/>
      <c r="F1948" s="31"/>
      <c r="G1948" s="31"/>
      <c r="H1948" s="31"/>
      <c r="I1948" s="31"/>
      <c r="J1948" s="31"/>
      <c r="K1948" s="31"/>
      <c r="L1948" s="31"/>
      <c r="M1948" s="31"/>
      <c r="N1948" s="31"/>
      <c r="O1948" s="31"/>
      <c r="P1948" s="31"/>
    </row>
    <row r="1949" spans="1:16" ht="15" x14ac:dyDescent="0.25">
      <c r="A1949" s="31"/>
      <c r="B1949" s="31"/>
      <c r="C1949" s="31"/>
      <c r="D1949" s="31"/>
      <c r="E1949" s="31"/>
      <c r="F1949" s="31"/>
      <c r="G1949" s="31"/>
      <c r="H1949" s="31"/>
      <c r="I1949" s="31"/>
      <c r="J1949" s="31"/>
      <c r="K1949" s="31"/>
      <c r="L1949" s="31"/>
      <c r="M1949" s="31"/>
      <c r="N1949" s="31"/>
      <c r="O1949" s="31"/>
      <c r="P1949" s="31"/>
    </row>
    <row r="1950" spans="1:16" ht="15" x14ac:dyDescent="0.25">
      <c r="A1950" s="31"/>
      <c r="B1950" s="31"/>
      <c r="C1950" s="31"/>
      <c r="D1950" s="31"/>
      <c r="E1950" s="31"/>
      <c r="F1950" s="31"/>
      <c r="G1950" s="31"/>
      <c r="H1950" s="31"/>
      <c r="I1950" s="31"/>
      <c r="J1950" s="31"/>
      <c r="K1950" s="31"/>
      <c r="L1950" s="31"/>
      <c r="M1950" s="31"/>
      <c r="N1950" s="31"/>
      <c r="O1950" s="31"/>
      <c r="P1950" s="31"/>
    </row>
    <row r="1951" spans="1:16" ht="15" x14ac:dyDescent="0.25">
      <c r="A1951" s="31"/>
      <c r="B1951" s="31"/>
      <c r="C1951" s="31"/>
      <c r="D1951" s="31"/>
      <c r="E1951" s="31"/>
      <c r="F1951" s="31"/>
      <c r="G1951" s="31"/>
      <c r="H1951" s="31"/>
      <c r="I1951" s="31"/>
      <c r="J1951" s="31"/>
      <c r="K1951" s="31"/>
      <c r="L1951" s="31"/>
      <c r="M1951" s="31"/>
      <c r="N1951" s="31"/>
      <c r="O1951" s="31"/>
      <c r="P1951" s="31"/>
    </row>
    <row r="1952" spans="1:16" ht="15" x14ac:dyDescent="0.25">
      <c r="A1952" s="31"/>
      <c r="B1952" s="31"/>
      <c r="C1952" s="31"/>
      <c r="D1952" s="31"/>
      <c r="E1952" s="31"/>
      <c r="F1952" s="31"/>
      <c r="G1952" s="31"/>
      <c r="H1952" s="31"/>
      <c r="I1952" s="31"/>
      <c r="J1952" s="31"/>
      <c r="K1952" s="31"/>
      <c r="L1952" s="31"/>
      <c r="M1952" s="31"/>
      <c r="N1952" s="31"/>
      <c r="O1952" s="31"/>
      <c r="P1952" s="31"/>
    </row>
    <row r="1953" spans="1:16" ht="15" x14ac:dyDescent="0.25">
      <c r="A1953" s="31"/>
      <c r="B1953" s="31"/>
      <c r="C1953" s="31"/>
      <c r="D1953" s="31"/>
      <c r="E1953" s="31"/>
      <c r="F1953" s="31"/>
      <c r="G1953" s="31"/>
      <c r="H1953" s="31"/>
      <c r="I1953" s="31"/>
      <c r="J1953" s="31"/>
      <c r="K1953" s="31"/>
      <c r="L1953" s="31"/>
      <c r="M1953" s="31"/>
      <c r="N1953" s="31"/>
      <c r="O1953" s="31"/>
      <c r="P1953" s="31"/>
    </row>
    <row r="1954" spans="1:16" ht="15" x14ac:dyDescent="0.25">
      <c r="A1954" s="31"/>
      <c r="B1954" s="31"/>
      <c r="C1954" s="31"/>
      <c r="D1954" s="31"/>
      <c r="E1954" s="31"/>
      <c r="F1954" s="31"/>
      <c r="G1954" s="31"/>
      <c r="H1954" s="31"/>
      <c r="I1954" s="31"/>
      <c r="J1954" s="31"/>
      <c r="K1954" s="31"/>
      <c r="L1954" s="31"/>
      <c r="M1954" s="31"/>
      <c r="N1954" s="31"/>
      <c r="O1954" s="31"/>
      <c r="P1954" s="31"/>
    </row>
    <row r="1955" spans="1:16" ht="15" x14ac:dyDescent="0.25">
      <c r="A1955" s="31"/>
      <c r="B1955" s="31"/>
      <c r="C1955" s="31"/>
      <c r="D1955" s="31"/>
      <c r="E1955" s="31"/>
      <c r="F1955" s="31"/>
      <c r="G1955" s="31"/>
      <c r="H1955" s="31"/>
      <c r="I1955" s="31"/>
      <c r="J1955" s="31"/>
      <c r="K1955" s="31"/>
      <c r="L1955" s="31"/>
      <c r="M1955" s="31"/>
      <c r="N1955" s="31"/>
      <c r="O1955" s="31"/>
      <c r="P1955" s="31"/>
    </row>
    <row r="1956" spans="1:16" ht="15.75" thickBot="1" x14ac:dyDescent="0.3">
      <c r="A1956" s="31"/>
      <c r="B1956" s="31"/>
      <c r="C1956" s="31"/>
      <c r="D1956" s="31"/>
      <c r="E1956" s="31"/>
      <c r="F1956" s="31"/>
      <c r="G1956" s="31"/>
      <c r="H1956" s="31"/>
      <c r="I1956" s="31"/>
      <c r="J1956" s="31"/>
      <c r="K1956" s="31"/>
      <c r="L1956" s="31"/>
      <c r="M1956" s="31"/>
      <c r="N1956" s="31"/>
      <c r="O1956" s="31"/>
      <c r="P1956" s="31"/>
    </row>
    <row r="1957" spans="1:16" ht="16.5" thickTop="1" thickBot="1" x14ac:dyDescent="0.3">
      <c r="A1957" s="31"/>
      <c r="B1957" s="31"/>
      <c r="C1957" s="31"/>
      <c r="D1957" s="31"/>
      <c r="E1957" s="31"/>
      <c r="F1957" s="31"/>
      <c r="G1957" s="31"/>
      <c r="H1957" s="31"/>
      <c r="I1957" s="31"/>
      <c r="J1957" s="31"/>
      <c r="K1957" s="31"/>
      <c r="L1957" s="31"/>
      <c r="M1957" s="31"/>
      <c r="N1957" s="31"/>
      <c r="O1957" s="31"/>
      <c r="P1957" s="31"/>
    </row>
    <row r="1958" spans="1:16" ht="15" x14ac:dyDescent="0.25">
      <c r="A1958" s="31"/>
      <c r="B1958" s="31"/>
      <c r="C1958" s="31"/>
      <c r="D1958" s="31"/>
      <c r="E1958" s="31"/>
      <c r="F1958" s="31"/>
      <c r="G1958" s="31"/>
      <c r="H1958" s="31"/>
      <c r="I1958" s="31"/>
      <c r="J1958" s="31"/>
      <c r="K1958" s="31"/>
      <c r="L1958" s="31"/>
      <c r="M1958" s="31"/>
      <c r="N1958" s="31"/>
      <c r="O1958" s="31"/>
      <c r="P1958" s="31"/>
    </row>
    <row r="1959" spans="1:16" ht="15" x14ac:dyDescent="0.25">
      <c r="A1959" s="31"/>
      <c r="B1959" s="31"/>
      <c r="C1959" s="31"/>
      <c r="D1959" s="31"/>
      <c r="E1959" s="31"/>
      <c r="F1959" s="31"/>
      <c r="G1959" s="31"/>
      <c r="H1959" s="31"/>
      <c r="I1959" s="31"/>
      <c r="J1959" s="31"/>
      <c r="K1959" s="31"/>
      <c r="L1959" s="31"/>
      <c r="M1959" s="31"/>
      <c r="N1959" s="31"/>
      <c r="O1959" s="31"/>
      <c r="P1959" s="31"/>
    </row>
    <row r="1960" spans="1:16" ht="15.75" thickBot="1" x14ac:dyDescent="0.3">
      <c r="A1960" s="31"/>
      <c r="B1960" s="31"/>
      <c r="C1960" s="31"/>
      <c r="D1960" s="31"/>
      <c r="E1960" s="31"/>
      <c r="F1960" s="31"/>
      <c r="G1960" s="31"/>
      <c r="H1960" s="31"/>
      <c r="I1960" s="31"/>
      <c r="J1960" s="31"/>
      <c r="K1960" s="31"/>
      <c r="L1960" s="31"/>
      <c r="M1960" s="31"/>
      <c r="N1960" s="31"/>
      <c r="O1960" s="31"/>
      <c r="P1960" s="31"/>
    </row>
    <row r="1961" spans="1:16" ht="15.75" thickBot="1" x14ac:dyDescent="0.3">
      <c r="A1961" s="31"/>
      <c r="B1961" s="31"/>
      <c r="C1961" s="31"/>
      <c r="D1961" s="31"/>
      <c r="E1961" s="31"/>
      <c r="F1961" s="31"/>
      <c r="G1961" s="31"/>
      <c r="H1961" s="31"/>
      <c r="I1961" s="31"/>
      <c r="J1961" s="31"/>
      <c r="K1961" s="31"/>
      <c r="L1961" s="31"/>
      <c r="M1961" s="31"/>
      <c r="N1961" s="31"/>
      <c r="O1961" s="31"/>
      <c r="P1961" s="31"/>
    </row>
    <row r="1962" spans="1:16" ht="15" x14ac:dyDescent="0.25">
      <c r="A1962" s="31"/>
      <c r="B1962" s="31"/>
      <c r="C1962" s="31"/>
      <c r="D1962" s="31"/>
      <c r="E1962" s="31"/>
      <c r="F1962" s="31"/>
      <c r="G1962" s="31"/>
      <c r="H1962" s="31"/>
      <c r="I1962" s="31"/>
      <c r="J1962" s="31"/>
      <c r="K1962" s="31"/>
      <c r="L1962" s="31"/>
      <c r="M1962" s="31"/>
      <c r="N1962" s="31"/>
      <c r="O1962" s="31"/>
      <c r="P1962" s="31"/>
    </row>
    <row r="1963" spans="1:16" ht="15" x14ac:dyDescent="0.25">
      <c r="A1963" s="31"/>
      <c r="B1963" s="31"/>
      <c r="C1963" s="31"/>
      <c r="D1963" s="31"/>
      <c r="E1963" s="31"/>
      <c r="F1963" s="31"/>
      <c r="G1963" s="31"/>
      <c r="H1963" s="31"/>
      <c r="I1963" s="31"/>
      <c r="J1963" s="31"/>
      <c r="K1963" s="31"/>
      <c r="L1963" s="31"/>
      <c r="M1963" s="31"/>
      <c r="N1963" s="31"/>
      <c r="O1963" s="31"/>
      <c r="P1963" s="31"/>
    </row>
    <row r="1964" spans="1:16" ht="15" x14ac:dyDescent="0.25">
      <c r="A1964" s="31"/>
      <c r="B1964" s="31"/>
      <c r="C1964" s="31"/>
      <c r="D1964" s="31"/>
      <c r="E1964" s="31"/>
      <c r="F1964" s="31"/>
      <c r="G1964" s="31"/>
      <c r="H1964" s="31"/>
      <c r="I1964" s="31"/>
      <c r="J1964" s="31"/>
      <c r="K1964" s="31"/>
      <c r="L1964" s="31"/>
      <c r="M1964" s="31"/>
      <c r="N1964" s="31"/>
      <c r="O1964" s="31"/>
      <c r="P1964" s="31"/>
    </row>
    <row r="1965" spans="1:16" ht="15" x14ac:dyDescent="0.25">
      <c r="A1965" s="31"/>
      <c r="B1965" s="31"/>
      <c r="C1965" s="31"/>
      <c r="D1965" s="31"/>
      <c r="E1965" s="31"/>
      <c r="F1965" s="31"/>
      <c r="G1965" s="31"/>
      <c r="H1965" s="31"/>
      <c r="I1965" s="31"/>
      <c r="J1965" s="31"/>
      <c r="K1965" s="31"/>
      <c r="L1965" s="31"/>
      <c r="M1965" s="31"/>
      <c r="N1965" s="31"/>
      <c r="O1965" s="31"/>
      <c r="P1965" s="31"/>
    </row>
    <row r="1966" spans="1:16" ht="15.75" thickBot="1" x14ac:dyDescent="0.3">
      <c r="A1966" s="31"/>
      <c r="B1966" s="31"/>
      <c r="C1966" s="31"/>
      <c r="D1966" s="31"/>
      <c r="E1966" s="31"/>
      <c r="F1966" s="31"/>
      <c r="G1966" s="31"/>
      <c r="H1966" s="31"/>
      <c r="I1966" s="31"/>
      <c r="J1966" s="31"/>
      <c r="K1966" s="31"/>
      <c r="L1966" s="31"/>
      <c r="M1966" s="31"/>
      <c r="N1966" s="31"/>
      <c r="O1966" s="31"/>
      <c r="P1966" s="31"/>
    </row>
    <row r="1967" spans="1:16" ht="15.75" thickBot="1" x14ac:dyDescent="0.3">
      <c r="A1967" s="31"/>
      <c r="B1967" s="31"/>
      <c r="C1967" s="31"/>
      <c r="D1967" s="31"/>
      <c r="E1967" s="31"/>
      <c r="F1967" s="31"/>
      <c r="G1967" s="31"/>
      <c r="H1967" s="31"/>
      <c r="I1967" s="31"/>
      <c r="J1967" s="31"/>
      <c r="K1967" s="31"/>
      <c r="L1967" s="31"/>
      <c r="M1967" s="31"/>
      <c r="N1967" s="31"/>
      <c r="O1967" s="31"/>
      <c r="P1967" s="31"/>
    </row>
    <row r="1968" spans="1:16" ht="15" x14ac:dyDescent="0.25">
      <c r="A1968" s="31"/>
      <c r="B1968" s="31"/>
      <c r="C1968" s="31"/>
      <c r="D1968" s="31"/>
      <c r="E1968" s="31"/>
      <c r="F1968" s="31"/>
      <c r="G1968" s="31"/>
      <c r="H1968" s="31"/>
      <c r="I1968" s="31"/>
      <c r="J1968" s="31"/>
      <c r="K1968" s="31"/>
      <c r="L1968" s="31"/>
      <c r="M1968" s="31"/>
      <c r="N1968" s="31"/>
      <c r="O1968" s="31"/>
      <c r="P1968" s="31"/>
    </row>
    <row r="1969" spans="1:16" ht="15" x14ac:dyDescent="0.25">
      <c r="A1969" s="31"/>
      <c r="B1969" s="31"/>
      <c r="C1969" s="31"/>
      <c r="D1969" s="31"/>
      <c r="E1969" s="31"/>
      <c r="F1969" s="31"/>
      <c r="G1969" s="31"/>
      <c r="H1969" s="31"/>
      <c r="I1969" s="31"/>
      <c r="J1969" s="31"/>
      <c r="K1969" s="31"/>
      <c r="L1969" s="31"/>
      <c r="M1969" s="31"/>
      <c r="N1969" s="31"/>
      <c r="O1969" s="31"/>
      <c r="P1969" s="31"/>
    </row>
    <row r="1970" spans="1:16" ht="15" x14ac:dyDescent="0.25">
      <c r="A1970" s="31"/>
      <c r="B1970" s="31"/>
      <c r="C1970" s="31"/>
      <c r="D1970" s="31"/>
      <c r="E1970" s="31"/>
      <c r="F1970" s="31"/>
      <c r="G1970" s="31"/>
      <c r="H1970" s="31"/>
      <c r="I1970" s="31"/>
      <c r="J1970" s="31"/>
      <c r="K1970" s="31"/>
      <c r="L1970" s="31"/>
      <c r="M1970" s="31"/>
      <c r="N1970" s="31"/>
      <c r="O1970" s="31"/>
      <c r="P1970" s="31"/>
    </row>
    <row r="1971" spans="1:16" ht="15" x14ac:dyDescent="0.25">
      <c r="A1971" s="31"/>
      <c r="B1971" s="31"/>
      <c r="C1971" s="31"/>
      <c r="D1971" s="31"/>
      <c r="E1971" s="31"/>
      <c r="F1971" s="31"/>
      <c r="G1971" s="31"/>
      <c r="H1971" s="31"/>
      <c r="I1971" s="31"/>
      <c r="J1971" s="31"/>
      <c r="K1971" s="31"/>
      <c r="L1971" s="31"/>
      <c r="M1971" s="31"/>
      <c r="N1971" s="31"/>
      <c r="O1971" s="31"/>
      <c r="P1971" s="31"/>
    </row>
    <row r="1972" spans="1:16" ht="15" x14ac:dyDescent="0.25">
      <c r="A1972" s="31"/>
      <c r="B1972" s="31"/>
      <c r="C1972" s="31"/>
      <c r="D1972" s="31"/>
      <c r="E1972" s="31"/>
      <c r="F1972" s="31"/>
      <c r="G1972" s="31"/>
      <c r="H1972" s="31"/>
      <c r="I1972" s="31"/>
      <c r="J1972" s="31"/>
      <c r="K1972" s="31"/>
      <c r="L1972" s="31"/>
      <c r="M1972" s="31"/>
      <c r="N1972" s="31"/>
      <c r="O1972" s="31"/>
      <c r="P1972" s="31"/>
    </row>
    <row r="1973" spans="1:16" ht="15" x14ac:dyDescent="0.25">
      <c r="A1973" s="31"/>
      <c r="B1973" s="31"/>
      <c r="C1973" s="31"/>
      <c r="D1973" s="31"/>
      <c r="E1973" s="31"/>
      <c r="F1973" s="31"/>
      <c r="G1973" s="31"/>
      <c r="H1973" s="31"/>
      <c r="I1973" s="31"/>
      <c r="J1973" s="31"/>
      <c r="K1973" s="31"/>
      <c r="L1973" s="31"/>
      <c r="M1973" s="31"/>
      <c r="N1973" s="31"/>
      <c r="O1973" s="31"/>
      <c r="P1973" s="31"/>
    </row>
    <row r="1974" spans="1:16" ht="15" x14ac:dyDescent="0.25">
      <c r="A1974" s="31"/>
      <c r="B1974" s="31"/>
      <c r="C1974" s="31"/>
      <c r="D1974" s="31"/>
      <c r="E1974" s="31"/>
      <c r="F1974" s="31"/>
      <c r="G1974" s="31"/>
      <c r="H1974" s="31"/>
      <c r="I1974" s="31"/>
      <c r="J1974" s="31"/>
      <c r="K1974" s="31"/>
      <c r="L1974" s="31"/>
      <c r="M1974" s="31"/>
      <c r="N1974" s="31"/>
      <c r="O1974" s="31"/>
      <c r="P1974" s="31"/>
    </row>
    <row r="1975" spans="1:16" ht="15" x14ac:dyDescent="0.25">
      <c r="A1975" s="31"/>
      <c r="B1975" s="31"/>
      <c r="C1975" s="31"/>
      <c r="D1975" s="31"/>
      <c r="E1975" s="31"/>
      <c r="F1975" s="31"/>
      <c r="G1975" s="31"/>
      <c r="H1975" s="31"/>
      <c r="I1975" s="31"/>
      <c r="J1975" s="31"/>
      <c r="K1975" s="31"/>
      <c r="L1975" s="31"/>
      <c r="M1975" s="31"/>
      <c r="N1975" s="31"/>
      <c r="O1975" s="31"/>
      <c r="P1975" s="31"/>
    </row>
    <row r="1976" spans="1:16" ht="15" x14ac:dyDescent="0.25">
      <c r="A1976" s="31"/>
      <c r="B1976" s="31"/>
      <c r="C1976" s="31"/>
      <c r="D1976" s="31"/>
      <c r="E1976" s="31"/>
      <c r="F1976" s="31"/>
      <c r="G1976" s="31"/>
      <c r="H1976" s="31"/>
      <c r="I1976" s="31"/>
      <c r="J1976" s="31"/>
      <c r="K1976" s="31"/>
      <c r="L1976" s="31"/>
      <c r="M1976" s="31"/>
      <c r="N1976" s="31"/>
      <c r="O1976" s="31"/>
      <c r="P1976" s="31"/>
    </row>
    <row r="1977" spans="1:16" ht="15" x14ac:dyDescent="0.25">
      <c r="A1977" s="31"/>
      <c r="B1977" s="31"/>
      <c r="C1977" s="31"/>
      <c r="D1977" s="31"/>
      <c r="E1977" s="31"/>
      <c r="F1977" s="31"/>
      <c r="G1977" s="31"/>
      <c r="H1977" s="31"/>
      <c r="I1977" s="31"/>
      <c r="J1977" s="31"/>
      <c r="K1977" s="31"/>
      <c r="L1977" s="31"/>
      <c r="M1977" s="31"/>
      <c r="N1977" s="31"/>
      <c r="O1977" s="31"/>
      <c r="P1977" s="31"/>
    </row>
    <row r="1978" spans="1:16" ht="15" x14ac:dyDescent="0.25">
      <c r="A1978" s="31"/>
      <c r="B1978" s="31"/>
      <c r="C1978" s="31"/>
      <c r="D1978" s="31"/>
      <c r="E1978" s="31"/>
      <c r="F1978" s="31"/>
      <c r="G1978" s="31"/>
      <c r="H1978" s="31"/>
      <c r="I1978" s="31"/>
      <c r="J1978" s="31"/>
      <c r="K1978" s="31"/>
      <c r="L1978" s="31"/>
      <c r="M1978" s="31"/>
      <c r="N1978" s="31"/>
      <c r="O1978" s="31"/>
      <c r="P1978" s="31"/>
    </row>
    <row r="1979" spans="1:16" ht="15" x14ac:dyDescent="0.25">
      <c r="A1979" s="31"/>
      <c r="B1979" s="31"/>
      <c r="C1979" s="31"/>
      <c r="D1979" s="31"/>
      <c r="E1979" s="31"/>
      <c r="F1979" s="31"/>
      <c r="G1979" s="31"/>
      <c r="H1979" s="31"/>
      <c r="I1979" s="31"/>
      <c r="J1979" s="31"/>
      <c r="K1979" s="31"/>
      <c r="L1979" s="31"/>
      <c r="M1979" s="31"/>
      <c r="N1979" s="31"/>
      <c r="O1979" s="31"/>
      <c r="P1979" s="31"/>
    </row>
    <row r="1980" spans="1:16" ht="15" x14ac:dyDescent="0.25">
      <c r="A1980" s="31"/>
      <c r="B1980" s="31"/>
      <c r="C1980" s="31"/>
      <c r="D1980" s="31"/>
      <c r="E1980" s="31"/>
      <c r="F1980" s="31"/>
      <c r="G1980" s="31"/>
      <c r="H1980" s="31"/>
      <c r="I1980" s="31"/>
      <c r="J1980" s="31"/>
      <c r="K1980" s="31"/>
      <c r="L1980" s="31"/>
      <c r="M1980" s="31"/>
      <c r="N1980" s="31"/>
      <c r="O1980" s="31"/>
      <c r="P1980" s="31"/>
    </row>
    <row r="1981" spans="1:16" ht="15" x14ac:dyDescent="0.25">
      <c r="A1981" s="31"/>
      <c r="B1981" s="31"/>
      <c r="C1981" s="31"/>
      <c r="D1981" s="31"/>
      <c r="E1981" s="31"/>
      <c r="F1981" s="31"/>
      <c r="G1981" s="31"/>
      <c r="H1981" s="31"/>
      <c r="I1981" s="31"/>
      <c r="J1981" s="31"/>
      <c r="K1981" s="31"/>
      <c r="L1981" s="31"/>
      <c r="M1981" s="31"/>
      <c r="N1981" s="31"/>
      <c r="O1981" s="31"/>
      <c r="P1981" s="31"/>
    </row>
    <row r="1982" spans="1:16" ht="15" x14ac:dyDescent="0.25">
      <c r="A1982" s="31"/>
      <c r="B1982" s="31"/>
      <c r="C1982" s="31"/>
      <c r="D1982" s="31"/>
      <c r="E1982" s="31"/>
      <c r="F1982" s="31"/>
      <c r="G1982" s="31"/>
      <c r="H1982" s="31"/>
      <c r="I1982" s="31"/>
      <c r="J1982" s="31"/>
      <c r="K1982" s="31"/>
      <c r="L1982" s="31"/>
      <c r="M1982" s="31"/>
      <c r="N1982" s="31"/>
      <c r="O1982" s="31"/>
      <c r="P1982" s="31"/>
    </row>
    <row r="1983" spans="1:16" ht="15" x14ac:dyDescent="0.25">
      <c r="A1983" s="31"/>
      <c r="B1983" s="31"/>
      <c r="C1983" s="31"/>
      <c r="D1983" s="31"/>
      <c r="E1983" s="31"/>
      <c r="F1983" s="31"/>
      <c r="G1983" s="31"/>
      <c r="H1983" s="31"/>
      <c r="I1983" s="31"/>
      <c r="J1983" s="31"/>
      <c r="K1983" s="31"/>
      <c r="L1983" s="31"/>
      <c r="M1983" s="31"/>
      <c r="N1983" s="31"/>
      <c r="O1983" s="31"/>
      <c r="P1983" s="31"/>
    </row>
    <row r="1984" spans="1:16" ht="15" x14ac:dyDescent="0.25">
      <c r="A1984" s="31"/>
      <c r="B1984" s="31"/>
      <c r="C1984" s="31"/>
      <c r="D1984" s="31"/>
      <c r="E1984" s="31"/>
      <c r="F1984" s="31"/>
      <c r="G1984" s="31"/>
      <c r="H1984" s="31"/>
      <c r="I1984" s="31"/>
      <c r="J1984" s="31"/>
      <c r="K1984" s="31"/>
      <c r="L1984" s="31"/>
      <c r="M1984" s="31"/>
      <c r="N1984" s="31"/>
      <c r="O1984" s="31"/>
      <c r="P1984" s="31"/>
    </row>
    <row r="1985" spans="1:16" ht="15" x14ac:dyDescent="0.25">
      <c r="A1985" s="31"/>
      <c r="B1985" s="31"/>
      <c r="C1985" s="31"/>
      <c r="D1985" s="31"/>
      <c r="E1985" s="31"/>
      <c r="F1985" s="31"/>
      <c r="G1985" s="31"/>
      <c r="H1985" s="31"/>
      <c r="I1985" s="31"/>
      <c r="J1985" s="31"/>
      <c r="K1985" s="31"/>
      <c r="L1985" s="31"/>
      <c r="M1985" s="31"/>
      <c r="N1985" s="31"/>
      <c r="O1985" s="31"/>
      <c r="P1985" s="31"/>
    </row>
    <row r="1986" spans="1:16" ht="15" x14ac:dyDescent="0.25">
      <c r="A1986" s="31"/>
      <c r="B1986" s="31"/>
      <c r="C1986" s="31"/>
      <c r="D1986" s="31"/>
      <c r="E1986" s="31"/>
      <c r="F1986" s="31"/>
      <c r="G1986" s="31"/>
      <c r="H1986" s="31"/>
      <c r="I1986" s="31"/>
      <c r="J1986" s="31"/>
      <c r="K1986" s="31"/>
      <c r="L1986" s="31"/>
      <c r="M1986" s="31"/>
      <c r="N1986" s="31"/>
      <c r="O1986" s="31"/>
      <c r="P1986" s="31"/>
    </row>
    <row r="1987" spans="1:16" ht="15.75" thickBot="1" x14ac:dyDescent="0.3">
      <c r="A1987" s="31"/>
      <c r="B1987" s="31"/>
      <c r="C1987" s="31"/>
      <c r="D1987" s="31"/>
      <c r="E1987" s="31"/>
      <c r="F1987" s="31"/>
      <c r="G1987" s="31"/>
      <c r="H1987" s="31"/>
      <c r="I1987" s="31"/>
      <c r="J1987" s="31"/>
      <c r="K1987" s="31"/>
      <c r="L1987" s="31"/>
      <c r="M1987" s="31"/>
      <c r="N1987" s="31"/>
      <c r="O1987" s="31"/>
      <c r="P1987" s="31"/>
    </row>
    <row r="1988" spans="1:16" ht="16.5" thickTop="1" thickBot="1" x14ac:dyDescent="0.3">
      <c r="A1988" s="31"/>
      <c r="B1988" s="31"/>
      <c r="C1988" s="31"/>
      <c r="D1988" s="31"/>
      <c r="E1988" s="31"/>
      <c r="F1988" s="31"/>
      <c r="G1988" s="31"/>
      <c r="H1988" s="31"/>
      <c r="I1988" s="31"/>
      <c r="J1988" s="31"/>
      <c r="K1988" s="31"/>
      <c r="L1988" s="31"/>
      <c r="M1988" s="31"/>
      <c r="N1988" s="31"/>
      <c r="O1988" s="31"/>
      <c r="P1988" s="31"/>
    </row>
    <row r="1989" spans="1:16" ht="15" x14ac:dyDescent="0.25">
      <c r="A1989" s="31"/>
      <c r="B1989" s="31"/>
      <c r="C1989" s="31"/>
      <c r="D1989" s="31"/>
      <c r="E1989" s="31"/>
      <c r="F1989" s="31"/>
      <c r="G1989" s="31"/>
      <c r="H1989" s="31"/>
      <c r="I1989" s="31"/>
      <c r="J1989" s="31"/>
      <c r="K1989" s="31"/>
      <c r="L1989" s="31"/>
      <c r="M1989" s="31"/>
      <c r="N1989" s="31"/>
      <c r="O1989" s="31"/>
      <c r="P1989" s="31"/>
    </row>
    <row r="1990" spans="1:16" ht="15" x14ac:dyDescent="0.25">
      <c r="A1990" s="31"/>
      <c r="B1990" s="31"/>
      <c r="C1990" s="31"/>
      <c r="D1990" s="31"/>
      <c r="E1990" s="31"/>
      <c r="F1990" s="31"/>
      <c r="G1990" s="31"/>
      <c r="H1990" s="31"/>
      <c r="I1990" s="31"/>
      <c r="J1990" s="31"/>
      <c r="K1990" s="31"/>
      <c r="L1990" s="31"/>
      <c r="M1990" s="31"/>
      <c r="N1990" s="31"/>
      <c r="O1990" s="31"/>
      <c r="P1990" s="31"/>
    </row>
    <row r="1991" spans="1:16" ht="15.75" thickBot="1" x14ac:dyDescent="0.3">
      <c r="A1991" s="31"/>
      <c r="B1991" s="31"/>
      <c r="C1991" s="31"/>
      <c r="D1991" s="31"/>
      <c r="E1991" s="31"/>
      <c r="F1991" s="31"/>
      <c r="G1991" s="31"/>
      <c r="H1991" s="31"/>
      <c r="I1991" s="31"/>
      <c r="J1991" s="31"/>
      <c r="K1991" s="31"/>
      <c r="L1991" s="31"/>
      <c r="M1991" s="31"/>
      <c r="N1991" s="31"/>
      <c r="O1991" s="31"/>
      <c r="P1991" s="31"/>
    </row>
    <row r="1992" spans="1:16" ht="15.75" thickBot="1" x14ac:dyDescent="0.3">
      <c r="A1992" s="31"/>
      <c r="B1992" s="31"/>
      <c r="C1992" s="31"/>
      <c r="D1992" s="31"/>
      <c r="E1992" s="31"/>
      <c r="F1992" s="31"/>
      <c r="G1992" s="31"/>
      <c r="H1992" s="31"/>
      <c r="I1992" s="31"/>
      <c r="J1992" s="31"/>
      <c r="K1992" s="31"/>
      <c r="L1992" s="31"/>
      <c r="M1992" s="31"/>
      <c r="N1992" s="31"/>
      <c r="O1992" s="31"/>
      <c r="P1992" s="31"/>
    </row>
    <row r="1993" spans="1:16" ht="15" x14ac:dyDescent="0.25">
      <c r="A1993" s="31"/>
      <c r="B1993" s="31"/>
      <c r="C1993" s="31"/>
      <c r="D1993" s="31"/>
      <c r="E1993" s="31"/>
      <c r="F1993" s="31"/>
      <c r="G1993" s="31"/>
      <c r="H1993" s="31"/>
      <c r="I1993" s="31"/>
      <c r="J1993" s="31"/>
      <c r="K1993" s="31"/>
      <c r="L1993" s="31"/>
      <c r="M1993" s="31"/>
      <c r="N1993" s="31"/>
      <c r="O1993" s="31"/>
      <c r="P1993" s="31"/>
    </row>
    <row r="1994" spans="1:16" ht="15" x14ac:dyDescent="0.25">
      <c r="A1994" s="31"/>
      <c r="B1994" s="31"/>
      <c r="C1994" s="31"/>
      <c r="D1994" s="31"/>
      <c r="E1994" s="31"/>
      <c r="F1994" s="31"/>
      <c r="G1994" s="31"/>
      <c r="H1994" s="31"/>
      <c r="I1994" s="31"/>
      <c r="J1994" s="31"/>
      <c r="K1994" s="31"/>
      <c r="L1994" s="31"/>
      <c r="M1994" s="31"/>
      <c r="N1994" s="31"/>
      <c r="O1994" s="31"/>
      <c r="P1994" s="31"/>
    </row>
    <row r="1995" spans="1:16" ht="15" x14ac:dyDescent="0.25">
      <c r="A1995" s="31"/>
      <c r="B1995" s="31"/>
      <c r="C1995" s="31"/>
      <c r="D1995" s="31"/>
      <c r="E1995" s="31"/>
      <c r="F1995" s="31"/>
      <c r="G1995" s="31"/>
      <c r="H1995" s="31"/>
      <c r="I1995" s="31"/>
      <c r="J1995" s="31"/>
      <c r="K1995" s="31"/>
      <c r="L1995" s="31"/>
      <c r="M1995" s="31"/>
      <c r="N1995" s="31"/>
      <c r="O1995" s="31"/>
      <c r="P1995" s="31"/>
    </row>
    <row r="1996" spans="1:16" ht="15" x14ac:dyDescent="0.25">
      <c r="A1996" s="31"/>
      <c r="B1996" s="31"/>
      <c r="C1996" s="31"/>
      <c r="D1996" s="31"/>
      <c r="E1996" s="31"/>
      <c r="F1996" s="31"/>
      <c r="G1996" s="31"/>
      <c r="H1996" s="31"/>
      <c r="I1996" s="31"/>
      <c r="J1996" s="31"/>
      <c r="K1996" s="31"/>
      <c r="L1996" s="31"/>
      <c r="M1996" s="31"/>
      <c r="N1996" s="31"/>
      <c r="O1996" s="31"/>
      <c r="P1996" s="31"/>
    </row>
    <row r="1997" spans="1:16" ht="15.75" thickBot="1" x14ac:dyDescent="0.3">
      <c r="A1997" s="31"/>
      <c r="B1997" s="31"/>
      <c r="C1997" s="31"/>
      <c r="D1997" s="31"/>
      <c r="E1997" s="31"/>
      <c r="F1997" s="31"/>
      <c r="G1997" s="31"/>
      <c r="H1997" s="31"/>
      <c r="I1997" s="31"/>
      <c r="J1997" s="31"/>
      <c r="K1997" s="31"/>
      <c r="L1997" s="31"/>
      <c r="M1997" s="31"/>
      <c r="N1997" s="31"/>
      <c r="O1997" s="31"/>
      <c r="P1997" s="31"/>
    </row>
    <row r="1998" spans="1:16" ht="15.75" thickBot="1" x14ac:dyDescent="0.3">
      <c r="A1998" s="31"/>
      <c r="B1998" s="31"/>
      <c r="C1998" s="31"/>
      <c r="D1998" s="31"/>
      <c r="E1998" s="31"/>
      <c r="F1998" s="31"/>
      <c r="G1998" s="31"/>
      <c r="H1998" s="31"/>
      <c r="I1998" s="31"/>
      <c r="J1998" s="31"/>
      <c r="K1998" s="31"/>
      <c r="L1998" s="31"/>
      <c r="M1998" s="31"/>
      <c r="N1998" s="31"/>
      <c r="O1998" s="31"/>
      <c r="P1998" s="31"/>
    </row>
    <row r="1999" spans="1:16" ht="15" x14ac:dyDescent="0.25">
      <c r="A1999" s="31"/>
      <c r="B1999" s="31"/>
      <c r="C1999" s="31"/>
      <c r="D1999" s="31"/>
      <c r="E1999" s="31"/>
      <c r="F1999" s="31"/>
      <c r="G1999" s="31"/>
      <c r="H1999" s="31"/>
      <c r="I1999" s="31"/>
      <c r="J1999" s="31"/>
      <c r="K1999" s="31"/>
      <c r="L1999" s="31"/>
      <c r="M1999" s="31"/>
      <c r="N1999" s="31"/>
      <c r="O1999" s="31"/>
      <c r="P1999" s="31"/>
    </row>
    <row r="2000" spans="1:16" ht="15" x14ac:dyDescent="0.25">
      <c r="A2000" s="31"/>
      <c r="B2000" s="31"/>
      <c r="C2000" s="31"/>
      <c r="D2000" s="31"/>
      <c r="E2000" s="31"/>
      <c r="F2000" s="31"/>
      <c r="G2000" s="31"/>
      <c r="H2000" s="31"/>
      <c r="I2000" s="31"/>
      <c r="J2000" s="31"/>
      <c r="K2000" s="31"/>
      <c r="L2000" s="31"/>
      <c r="M2000" s="31"/>
      <c r="N2000" s="31"/>
      <c r="O2000" s="31"/>
      <c r="P2000" s="31"/>
    </row>
    <row r="2001" spans="1:16" ht="15" x14ac:dyDescent="0.25">
      <c r="A2001" s="31"/>
      <c r="B2001" s="31"/>
      <c r="C2001" s="31"/>
      <c r="D2001" s="31"/>
      <c r="E2001" s="31"/>
      <c r="F2001" s="31"/>
      <c r="G2001" s="31"/>
      <c r="H2001" s="31"/>
      <c r="I2001" s="31"/>
      <c r="J2001" s="31"/>
      <c r="K2001" s="31"/>
      <c r="L2001" s="31"/>
      <c r="M2001" s="31"/>
      <c r="N2001" s="31"/>
      <c r="O2001" s="31"/>
      <c r="P2001" s="31"/>
    </row>
    <row r="2002" spans="1:16" ht="15" x14ac:dyDescent="0.25">
      <c r="A2002" s="31"/>
      <c r="B2002" s="31"/>
      <c r="C2002" s="31"/>
      <c r="D2002" s="31"/>
      <c r="E2002" s="31"/>
      <c r="F2002" s="31"/>
      <c r="G2002" s="31"/>
      <c r="H2002" s="31"/>
      <c r="I2002" s="31"/>
      <c r="J2002" s="31"/>
      <c r="K2002" s="31"/>
      <c r="L2002" s="31"/>
      <c r="M2002" s="31"/>
      <c r="N2002" s="31"/>
      <c r="O2002" s="31"/>
      <c r="P2002" s="31"/>
    </row>
    <row r="2003" spans="1:16" ht="15" x14ac:dyDescent="0.25">
      <c r="A2003" s="31"/>
      <c r="B2003" s="31"/>
      <c r="C2003" s="31"/>
      <c r="D2003" s="31"/>
      <c r="E2003" s="31"/>
      <c r="F2003" s="31"/>
      <c r="G2003" s="31"/>
      <c r="H2003" s="31"/>
      <c r="I2003" s="31"/>
      <c r="J2003" s="31"/>
      <c r="K2003" s="31"/>
      <c r="L2003" s="31"/>
      <c r="M2003" s="31"/>
      <c r="N2003" s="31"/>
      <c r="O2003" s="31"/>
      <c r="P2003" s="31"/>
    </row>
    <row r="2004" spans="1:16" ht="15" x14ac:dyDescent="0.25">
      <c r="A2004" s="31"/>
      <c r="B2004" s="31"/>
      <c r="C2004" s="31"/>
      <c r="D2004" s="31"/>
      <c r="E2004" s="31"/>
      <c r="F2004" s="31"/>
      <c r="G2004" s="31"/>
      <c r="H2004" s="31"/>
      <c r="I2004" s="31"/>
      <c r="J2004" s="31"/>
      <c r="K2004" s="31"/>
      <c r="L2004" s="31"/>
      <c r="M2004" s="31"/>
      <c r="N2004" s="31"/>
      <c r="O2004" s="31"/>
      <c r="P2004" s="31"/>
    </row>
    <row r="2005" spans="1:16" ht="15" x14ac:dyDescent="0.25">
      <c r="A2005" s="31"/>
      <c r="B2005" s="31"/>
      <c r="C2005" s="31"/>
      <c r="D2005" s="31"/>
      <c r="E2005" s="31"/>
      <c r="F2005" s="31"/>
      <c r="G2005" s="31"/>
      <c r="H2005" s="31"/>
      <c r="I2005" s="31"/>
      <c r="J2005" s="31"/>
      <c r="K2005" s="31"/>
      <c r="L2005" s="31"/>
      <c r="M2005" s="31"/>
      <c r="N2005" s="31"/>
      <c r="O2005" s="31"/>
      <c r="P2005" s="31"/>
    </row>
    <row r="2006" spans="1:16" ht="15" x14ac:dyDescent="0.25">
      <c r="A2006" s="31"/>
      <c r="B2006" s="31"/>
      <c r="C2006" s="31"/>
      <c r="D2006" s="31"/>
      <c r="E2006" s="31"/>
      <c r="F2006" s="31"/>
      <c r="G2006" s="31"/>
      <c r="H2006" s="31"/>
      <c r="I2006" s="31"/>
      <c r="J2006" s="31"/>
      <c r="K2006" s="31"/>
      <c r="L2006" s="31"/>
      <c r="M2006" s="31"/>
      <c r="N2006" s="31"/>
      <c r="O2006" s="31"/>
      <c r="P2006" s="31"/>
    </row>
    <row r="2007" spans="1:16" ht="15" x14ac:dyDescent="0.25">
      <c r="A2007" s="31"/>
      <c r="B2007" s="31"/>
      <c r="C2007" s="31"/>
      <c r="D2007" s="31"/>
      <c r="E2007" s="31"/>
      <c r="F2007" s="31"/>
      <c r="G2007" s="31"/>
      <c r="H2007" s="31"/>
      <c r="I2007" s="31"/>
      <c r="J2007" s="31"/>
      <c r="K2007" s="31"/>
      <c r="L2007" s="31"/>
      <c r="M2007" s="31"/>
      <c r="N2007" s="31"/>
      <c r="O2007" s="31"/>
      <c r="P2007" s="31"/>
    </row>
    <row r="2008" spans="1:16" ht="15" x14ac:dyDescent="0.25">
      <c r="A2008" s="31"/>
      <c r="B2008" s="31"/>
      <c r="C2008" s="31"/>
      <c r="D2008" s="31"/>
      <c r="E2008" s="31"/>
      <c r="F2008" s="31"/>
      <c r="G2008" s="31"/>
      <c r="H2008" s="31"/>
      <c r="I2008" s="31"/>
      <c r="J2008" s="31"/>
      <c r="K2008" s="31"/>
      <c r="L2008" s="31"/>
      <c r="M2008" s="31"/>
      <c r="N2008" s="31"/>
      <c r="O2008" s="31"/>
      <c r="P2008" s="31"/>
    </row>
    <row r="2009" spans="1:16" ht="15" x14ac:dyDescent="0.25">
      <c r="A2009" s="31"/>
      <c r="B2009" s="31"/>
      <c r="C2009" s="31"/>
      <c r="D2009" s="31"/>
      <c r="E2009" s="31"/>
      <c r="F2009" s="31"/>
      <c r="G2009" s="31"/>
      <c r="H2009" s="31"/>
      <c r="I2009" s="31"/>
      <c r="J2009" s="31"/>
      <c r="K2009" s="31"/>
      <c r="L2009" s="31"/>
      <c r="M2009" s="31"/>
      <c r="N2009" s="31"/>
      <c r="O2009" s="31"/>
      <c r="P2009" s="31"/>
    </row>
    <row r="2010" spans="1:16" ht="15" x14ac:dyDescent="0.25">
      <c r="A2010" s="31"/>
      <c r="B2010" s="31"/>
      <c r="C2010" s="31"/>
      <c r="D2010" s="31"/>
      <c r="E2010" s="31"/>
      <c r="F2010" s="31"/>
      <c r="G2010" s="31"/>
      <c r="H2010" s="31"/>
      <c r="I2010" s="31"/>
      <c r="J2010" s="31"/>
      <c r="K2010" s="31"/>
      <c r="L2010" s="31"/>
      <c r="M2010" s="31"/>
      <c r="N2010" s="31"/>
      <c r="O2010" s="31"/>
      <c r="P2010" s="31"/>
    </row>
    <row r="2011" spans="1:16" ht="15" x14ac:dyDescent="0.25">
      <c r="A2011" s="31"/>
      <c r="B2011" s="31"/>
      <c r="C2011" s="31"/>
      <c r="D2011" s="31"/>
      <c r="E2011" s="31"/>
      <c r="F2011" s="31"/>
      <c r="G2011" s="31"/>
      <c r="H2011" s="31"/>
      <c r="I2011" s="31"/>
      <c r="J2011" s="31"/>
      <c r="K2011" s="31"/>
      <c r="L2011" s="31"/>
      <c r="M2011" s="31"/>
      <c r="N2011" s="31"/>
      <c r="O2011" s="31"/>
      <c r="P2011" s="31"/>
    </row>
    <row r="2012" spans="1:16" ht="15" x14ac:dyDescent="0.25">
      <c r="A2012" s="31"/>
      <c r="B2012" s="31"/>
      <c r="C2012" s="31"/>
      <c r="D2012" s="31"/>
      <c r="E2012" s="31"/>
      <c r="F2012" s="31"/>
      <c r="G2012" s="31"/>
      <c r="H2012" s="31"/>
      <c r="I2012" s="31"/>
      <c r="J2012" s="31"/>
      <c r="K2012" s="31"/>
      <c r="L2012" s="31"/>
      <c r="M2012" s="31"/>
      <c r="N2012" s="31"/>
      <c r="O2012" s="31"/>
      <c r="P2012" s="31"/>
    </row>
    <row r="2013" spans="1:16" ht="15" x14ac:dyDescent="0.25">
      <c r="A2013" s="31"/>
      <c r="B2013" s="31"/>
      <c r="C2013" s="31"/>
      <c r="D2013" s="31"/>
      <c r="E2013" s="31"/>
      <c r="F2013" s="31"/>
      <c r="G2013" s="31"/>
      <c r="H2013" s="31"/>
      <c r="I2013" s="31"/>
      <c r="J2013" s="31"/>
      <c r="K2013" s="31"/>
      <c r="L2013" s="31"/>
      <c r="M2013" s="31"/>
      <c r="N2013" s="31"/>
      <c r="O2013" s="31"/>
      <c r="P2013" s="31"/>
    </row>
    <row r="2014" spans="1:16" ht="15" x14ac:dyDescent="0.25">
      <c r="A2014" s="31"/>
      <c r="B2014" s="31"/>
      <c r="C2014" s="31"/>
      <c r="D2014" s="31"/>
      <c r="E2014" s="31"/>
      <c r="F2014" s="31"/>
      <c r="G2014" s="31"/>
      <c r="H2014" s="31"/>
      <c r="I2014" s="31"/>
      <c r="J2014" s="31"/>
      <c r="K2014" s="31"/>
      <c r="L2014" s="31"/>
      <c r="M2014" s="31"/>
      <c r="N2014" s="31"/>
      <c r="O2014" s="31"/>
      <c r="P2014" s="31"/>
    </row>
    <row r="2015" spans="1:16" ht="15" x14ac:dyDescent="0.25">
      <c r="A2015" s="31"/>
      <c r="B2015" s="31"/>
      <c r="C2015" s="31"/>
      <c r="D2015" s="31"/>
      <c r="E2015" s="31"/>
      <c r="F2015" s="31"/>
      <c r="G2015" s="31"/>
      <c r="H2015" s="31"/>
      <c r="I2015" s="31"/>
      <c r="J2015" s="31"/>
      <c r="K2015" s="31"/>
      <c r="L2015" s="31"/>
      <c r="M2015" s="31"/>
      <c r="N2015" s="31"/>
      <c r="O2015" s="31"/>
      <c r="P2015" s="31"/>
    </row>
    <row r="2016" spans="1:16" ht="15" x14ac:dyDescent="0.25">
      <c r="A2016" s="31"/>
      <c r="B2016" s="31"/>
      <c r="C2016" s="31"/>
      <c r="D2016" s="31"/>
      <c r="E2016" s="31"/>
      <c r="F2016" s="31"/>
      <c r="G2016" s="31"/>
      <c r="H2016" s="31"/>
      <c r="I2016" s="31"/>
      <c r="J2016" s="31"/>
      <c r="K2016" s="31"/>
      <c r="L2016" s="31"/>
      <c r="M2016" s="31"/>
      <c r="N2016" s="31"/>
      <c r="O2016" s="31"/>
      <c r="P2016" s="31"/>
    </row>
    <row r="2017" spans="1:16" ht="15" x14ac:dyDescent="0.25">
      <c r="A2017" s="31"/>
      <c r="B2017" s="31"/>
      <c r="C2017" s="31"/>
      <c r="D2017" s="31"/>
      <c r="E2017" s="31"/>
      <c r="F2017" s="31"/>
      <c r="G2017" s="31"/>
      <c r="H2017" s="31"/>
      <c r="I2017" s="31"/>
      <c r="J2017" s="31"/>
      <c r="K2017" s="31"/>
      <c r="L2017" s="31"/>
      <c r="M2017" s="31"/>
      <c r="N2017" s="31"/>
      <c r="O2017" s="31"/>
      <c r="P2017" s="31"/>
    </row>
    <row r="2018" spans="1:16" ht="15.75" thickBot="1" x14ac:dyDescent="0.3">
      <c r="A2018" s="31"/>
      <c r="B2018" s="31"/>
      <c r="C2018" s="31"/>
      <c r="D2018" s="31"/>
      <c r="E2018" s="31"/>
      <c r="F2018" s="31"/>
      <c r="G2018" s="31"/>
      <c r="H2018" s="31"/>
      <c r="I2018" s="31"/>
      <c r="J2018" s="31"/>
      <c r="K2018" s="31"/>
      <c r="L2018" s="31"/>
      <c r="M2018" s="31"/>
      <c r="N2018" s="31"/>
      <c r="O2018" s="31"/>
      <c r="P2018" s="31"/>
    </row>
    <row r="2019" spans="1:16" ht="16.5" thickTop="1" thickBot="1" x14ac:dyDescent="0.3">
      <c r="A2019" s="31"/>
      <c r="B2019" s="31"/>
      <c r="C2019" s="31"/>
      <c r="D2019" s="31"/>
      <c r="E2019" s="31"/>
      <c r="F2019" s="31"/>
      <c r="G2019" s="31"/>
      <c r="H2019" s="31"/>
      <c r="I2019" s="31"/>
      <c r="J2019" s="31"/>
      <c r="K2019" s="31"/>
      <c r="L2019" s="31"/>
      <c r="M2019" s="31"/>
      <c r="N2019" s="31"/>
      <c r="O2019" s="31"/>
      <c r="P2019" s="31"/>
    </row>
    <row r="2020" spans="1:16" ht="15" x14ac:dyDescent="0.25">
      <c r="A2020" s="31"/>
      <c r="B2020" s="31"/>
      <c r="C2020" s="31"/>
      <c r="D2020" s="31"/>
      <c r="E2020" s="31"/>
      <c r="F2020" s="31"/>
      <c r="G2020" s="31"/>
      <c r="H2020" s="31"/>
      <c r="I2020" s="31"/>
      <c r="J2020" s="31"/>
      <c r="K2020" s="31"/>
      <c r="L2020" s="31"/>
      <c r="M2020" s="31"/>
      <c r="N2020" s="31"/>
      <c r="O2020" s="31"/>
      <c r="P2020" s="31"/>
    </row>
    <row r="2021" spans="1:16" ht="15" x14ac:dyDescent="0.25">
      <c r="A2021" s="31"/>
      <c r="B2021" s="31"/>
      <c r="C2021" s="31"/>
      <c r="D2021" s="31"/>
      <c r="E2021" s="31"/>
      <c r="F2021" s="31"/>
      <c r="G2021" s="31"/>
      <c r="H2021" s="31"/>
      <c r="I2021" s="31"/>
      <c r="J2021" s="31"/>
      <c r="K2021" s="31"/>
      <c r="L2021" s="31"/>
      <c r="M2021" s="31"/>
      <c r="N2021" s="31"/>
      <c r="O2021" s="31"/>
      <c r="P2021" s="31"/>
    </row>
    <row r="2022" spans="1:16" ht="15.75" thickBot="1" x14ac:dyDescent="0.3">
      <c r="A2022" s="31"/>
      <c r="B2022" s="31"/>
      <c r="C2022" s="31"/>
      <c r="D2022" s="31"/>
      <c r="E2022" s="31"/>
      <c r="F2022" s="31"/>
      <c r="G2022" s="31"/>
      <c r="H2022" s="31"/>
      <c r="I2022" s="31"/>
      <c r="J2022" s="31"/>
      <c r="K2022" s="31"/>
      <c r="L2022" s="31"/>
      <c r="M2022" s="31"/>
      <c r="N2022" s="31"/>
      <c r="O2022" s="31"/>
      <c r="P2022" s="31"/>
    </row>
    <row r="2023" spans="1:16" ht="15.75" thickBot="1" x14ac:dyDescent="0.3">
      <c r="A2023" s="31"/>
      <c r="B2023" s="31"/>
      <c r="C2023" s="31"/>
      <c r="D2023" s="31"/>
      <c r="E2023" s="31"/>
      <c r="F2023" s="31"/>
      <c r="G2023" s="31"/>
      <c r="H2023" s="31"/>
      <c r="I2023" s="31"/>
      <c r="J2023" s="31"/>
      <c r="K2023" s="31"/>
      <c r="L2023" s="31"/>
      <c r="M2023" s="31"/>
      <c r="N2023" s="31"/>
      <c r="O2023" s="31"/>
      <c r="P2023" s="31"/>
    </row>
    <row r="2024" spans="1:16" ht="15" x14ac:dyDescent="0.25">
      <c r="A2024" s="31"/>
      <c r="B2024" s="31"/>
      <c r="C2024" s="31"/>
      <c r="D2024" s="31"/>
      <c r="E2024" s="31"/>
      <c r="F2024" s="31"/>
      <c r="G2024" s="31"/>
      <c r="H2024" s="31"/>
      <c r="I2024" s="31"/>
      <c r="J2024" s="31"/>
      <c r="K2024" s="31"/>
      <c r="L2024" s="31"/>
      <c r="M2024" s="31"/>
      <c r="N2024" s="31"/>
      <c r="O2024" s="31"/>
      <c r="P2024" s="31"/>
    </row>
    <row r="2025" spans="1:16" ht="15" x14ac:dyDescent="0.25">
      <c r="A2025" s="31"/>
      <c r="B2025" s="31"/>
      <c r="C2025" s="31"/>
      <c r="D2025" s="31"/>
      <c r="E2025" s="31"/>
      <c r="F2025" s="31"/>
      <c r="G2025" s="31"/>
      <c r="H2025" s="31"/>
      <c r="I2025" s="31"/>
      <c r="J2025" s="31"/>
      <c r="K2025" s="31"/>
      <c r="L2025" s="31"/>
      <c r="M2025" s="31"/>
      <c r="N2025" s="31"/>
      <c r="O2025" s="31"/>
      <c r="P2025" s="31"/>
    </row>
    <row r="2026" spans="1:16" ht="15" x14ac:dyDescent="0.25">
      <c r="A2026" s="31"/>
      <c r="B2026" s="31"/>
      <c r="C2026" s="31"/>
      <c r="D2026" s="31"/>
      <c r="E2026" s="31"/>
      <c r="F2026" s="31"/>
      <c r="G2026" s="31"/>
      <c r="H2026" s="31"/>
      <c r="I2026" s="31"/>
      <c r="J2026" s="31"/>
      <c r="K2026" s="31"/>
      <c r="L2026" s="31"/>
      <c r="M2026" s="31"/>
      <c r="N2026" s="31"/>
      <c r="O2026" s="31"/>
      <c r="P2026" s="31"/>
    </row>
    <row r="2027" spans="1:16" ht="15" x14ac:dyDescent="0.25">
      <c r="A2027" s="31"/>
      <c r="B2027" s="31"/>
      <c r="C2027" s="31"/>
      <c r="D2027" s="31"/>
      <c r="E2027" s="31"/>
      <c r="F2027" s="31"/>
      <c r="G2027" s="31"/>
      <c r="H2027" s="31"/>
      <c r="I2027" s="31"/>
      <c r="J2027" s="31"/>
      <c r="K2027" s="31"/>
      <c r="L2027" s="31"/>
      <c r="M2027" s="31"/>
      <c r="N2027" s="31"/>
      <c r="O2027" s="31"/>
      <c r="P2027" s="31"/>
    </row>
    <row r="2028" spans="1:16" ht="15.75" thickBot="1" x14ac:dyDescent="0.3">
      <c r="A2028" s="31"/>
      <c r="B2028" s="31"/>
      <c r="C2028" s="31"/>
      <c r="D2028" s="31"/>
      <c r="E2028" s="31"/>
      <c r="F2028" s="31"/>
      <c r="G2028" s="31"/>
      <c r="H2028" s="31"/>
      <c r="I2028" s="31"/>
      <c r="J2028" s="31"/>
      <c r="K2028" s="31"/>
      <c r="L2028" s="31"/>
      <c r="M2028" s="31"/>
      <c r="N2028" s="31"/>
      <c r="O2028" s="31"/>
      <c r="P2028" s="31"/>
    </row>
    <row r="2029" spans="1:16" ht="15.75" thickBot="1" x14ac:dyDescent="0.3">
      <c r="A2029" s="31"/>
      <c r="B2029" s="31"/>
      <c r="C2029" s="31"/>
      <c r="D2029" s="31"/>
      <c r="E2029" s="31"/>
      <c r="F2029" s="31"/>
      <c r="G2029" s="31"/>
      <c r="H2029" s="31"/>
      <c r="I2029" s="31"/>
      <c r="J2029" s="31"/>
      <c r="K2029" s="31"/>
      <c r="L2029" s="31"/>
      <c r="M2029" s="31"/>
      <c r="N2029" s="31"/>
      <c r="O2029" s="31"/>
      <c r="P2029" s="31"/>
    </row>
    <row r="2030" spans="1:16" ht="15" x14ac:dyDescent="0.25">
      <c r="A2030" s="31"/>
      <c r="B2030" s="31"/>
      <c r="C2030" s="31"/>
      <c r="D2030" s="31"/>
      <c r="E2030" s="31"/>
      <c r="F2030" s="31"/>
      <c r="G2030" s="31"/>
      <c r="H2030" s="31"/>
      <c r="I2030" s="31"/>
      <c r="J2030" s="31"/>
      <c r="K2030" s="31"/>
      <c r="L2030" s="31"/>
      <c r="M2030" s="31"/>
      <c r="N2030" s="31"/>
      <c r="O2030" s="31"/>
      <c r="P2030" s="31"/>
    </row>
    <row r="2031" spans="1:16" ht="15" x14ac:dyDescent="0.25">
      <c r="A2031" s="31"/>
      <c r="B2031" s="31"/>
      <c r="C2031" s="31"/>
      <c r="D2031" s="31"/>
      <c r="E2031" s="31"/>
      <c r="F2031" s="31"/>
      <c r="G2031" s="31"/>
      <c r="H2031" s="31"/>
      <c r="I2031" s="31"/>
      <c r="J2031" s="31"/>
      <c r="K2031" s="31"/>
      <c r="L2031" s="31"/>
      <c r="M2031" s="31"/>
      <c r="N2031" s="31"/>
      <c r="O2031" s="31"/>
      <c r="P2031" s="31"/>
    </row>
    <row r="2032" spans="1:16" ht="15" x14ac:dyDescent="0.25">
      <c r="A2032" s="31"/>
      <c r="B2032" s="31"/>
      <c r="C2032" s="31"/>
      <c r="D2032" s="31"/>
      <c r="E2032" s="31"/>
      <c r="F2032" s="31"/>
      <c r="G2032" s="31"/>
      <c r="H2032" s="31"/>
      <c r="I2032" s="31"/>
      <c r="J2032" s="31"/>
      <c r="K2032" s="31"/>
      <c r="L2032" s="31"/>
      <c r="M2032" s="31"/>
      <c r="N2032" s="31"/>
      <c r="O2032" s="31"/>
      <c r="P2032" s="31"/>
    </row>
    <row r="2033" spans="1:16" ht="15" x14ac:dyDescent="0.25">
      <c r="A2033" s="31"/>
      <c r="B2033" s="31"/>
      <c r="C2033" s="31"/>
      <c r="D2033" s="31"/>
      <c r="E2033" s="31"/>
      <c r="F2033" s="31"/>
      <c r="G2033" s="31"/>
      <c r="H2033" s="31"/>
      <c r="I2033" s="31"/>
      <c r="J2033" s="31"/>
      <c r="K2033" s="31"/>
      <c r="L2033" s="31"/>
      <c r="M2033" s="31"/>
      <c r="N2033" s="31"/>
      <c r="O2033" s="31"/>
      <c r="P2033" s="31"/>
    </row>
    <row r="2034" spans="1:16" ht="15" x14ac:dyDescent="0.25">
      <c r="A2034" s="31"/>
      <c r="B2034" s="31"/>
      <c r="C2034" s="31"/>
      <c r="D2034" s="31"/>
      <c r="E2034" s="31"/>
      <c r="F2034" s="31"/>
      <c r="G2034" s="31"/>
      <c r="H2034" s="31"/>
      <c r="I2034" s="31"/>
      <c r="J2034" s="31"/>
      <c r="K2034" s="31"/>
      <c r="L2034" s="31"/>
      <c r="M2034" s="31"/>
      <c r="N2034" s="31"/>
      <c r="O2034" s="31"/>
      <c r="P2034" s="31"/>
    </row>
    <row r="2035" spans="1:16" ht="15" x14ac:dyDescent="0.25">
      <c r="A2035" s="31"/>
      <c r="B2035" s="31"/>
      <c r="C2035" s="31"/>
      <c r="D2035" s="31"/>
      <c r="E2035" s="31"/>
      <c r="F2035" s="31"/>
      <c r="G2035" s="31"/>
      <c r="H2035" s="31"/>
      <c r="I2035" s="31"/>
      <c r="J2035" s="31"/>
      <c r="K2035" s="31"/>
      <c r="L2035" s="31"/>
      <c r="M2035" s="31"/>
      <c r="N2035" s="31"/>
      <c r="O2035" s="31"/>
      <c r="P2035" s="31"/>
    </row>
    <row r="2036" spans="1:16" ht="15" x14ac:dyDescent="0.25">
      <c r="A2036" s="31"/>
      <c r="B2036" s="31"/>
      <c r="C2036" s="31"/>
      <c r="D2036" s="31"/>
      <c r="E2036" s="31"/>
      <c r="F2036" s="31"/>
      <c r="G2036" s="31"/>
      <c r="H2036" s="31"/>
      <c r="I2036" s="31"/>
      <c r="J2036" s="31"/>
      <c r="K2036" s="31"/>
      <c r="L2036" s="31"/>
      <c r="M2036" s="31"/>
      <c r="N2036" s="31"/>
      <c r="O2036" s="31"/>
      <c r="P2036" s="31"/>
    </row>
    <row r="2037" spans="1:16" ht="15" x14ac:dyDescent="0.25">
      <c r="A2037" s="31"/>
      <c r="B2037" s="31"/>
      <c r="C2037" s="31"/>
      <c r="D2037" s="31"/>
      <c r="E2037" s="31"/>
      <c r="F2037" s="31"/>
      <c r="G2037" s="31"/>
      <c r="H2037" s="31"/>
      <c r="I2037" s="31"/>
      <c r="J2037" s="31"/>
      <c r="K2037" s="31"/>
      <c r="L2037" s="31"/>
      <c r="M2037" s="31"/>
      <c r="N2037" s="31"/>
      <c r="O2037" s="31"/>
      <c r="P2037" s="31"/>
    </row>
    <row r="2038" spans="1:16" ht="15" x14ac:dyDescent="0.25">
      <c r="A2038" s="31"/>
      <c r="B2038" s="31"/>
      <c r="C2038" s="31"/>
      <c r="D2038" s="31"/>
      <c r="E2038" s="31"/>
      <c r="F2038" s="31"/>
      <c r="G2038" s="31"/>
      <c r="H2038" s="31"/>
      <c r="I2038" s="31"/>
      <c r="J2038" s="31"/>
      <c r="K2038" s="31"/>
      <c r="L2038" s="31"/>
      <c r="M2038" s="31"/>
      <c r="N2038" s="31"/>
      <c r="O2038" s="31"/>
      <c r="P2038" s="31"/>
    </row>
    <row r="2039" spans="1:16" ht="15" x14ac:dyDescent="0.25">
      <c r="A2039" s="31"/>
      <c r="B2039" s="31"/>
      <c r="C2039" s="31"/>
      <c r="D2039" s="31"/>
      <c r="E2039" s="31"/>
      <c r="F2039" s="31"/>
      <c r="G2039" s="31"/>
      <c r="H2039" s="31"/>
      <c r="I2039" s="31"/>
      <c r="J2039" s="31"/>
      <c r="K2039" s="31"/>
      <c r="L2039" s="31"/>
      <c r="M2039" s="31"/>
      <c r="N2039" s="31"/>
      <c r="O2039" s="31"/>
      <c r="P2039" s="31"/>
    </row>
    <row r="2040" spans="1:16" ht="15" x14ac:dyDescent="0.25">
      <c r="A2040" s="31"/>
      <c r="B2040" s="31"/>
      <c r="C2040" s="31"/>
      <c r="D2040" s="31"/>
      <c r="E2040" s="31"/>
      <c r="F2040" s="31"/>
      <c r="G2040" s="31"/>
      <c r="H2040" s="31"/>
      <c r="I2040" s="31"/>
      <c r="J2040" s="31"/>
      <c r="K2040" s="31"/>
      <c r="L2040" s="31"/>
      <c r="M2040" s="31"/>
      <c r="N2040" s="31"/>
      <c r="O2040" s="31"/>
      <c r="P2040" s="31"/>
    </row>
    <row r="2041" spans="1:16" ht="15" x14ac:dyDescent="0.25">
      <c r="A2041" s="31"/>
      <c r="B2041" s="31"/>
      <c r="C2041" s="31"/>
      <c r="D2041" s="31"/>
      <c r="E2041" s="31"/>
      <c r="F2041" s="31"/>
      <c r="G2041" s="31"/>
      <c r="H2041" s="31"/>
      <c r="I2041" s="31"/>
      <c r="J2041" s="31"/>
      <c r="K2041" s="31"/>
      <c r="L2041" s="31"/>
      <c r="M2041" s="31"/>
      <c r="N2041" s="31"/>
      <c r="O2041" s="31"/>
      <c r="P2041" s="31"/>
    </row>
    <row r="2042" spans="1:16" ht="15" x14ac:dyDescent="0.25">
      <c r="A2042" s="31"/>
      <c r="B2042" s="31"/>
      <c r="C2042" s="31"/>
      <c r="D2042" s="31"/>
      <c r="E2042" s="31"/>
      <c r="F2042" s="31"/>
      <c r="G2042" s="31"/>
      <c r="H2042" s="31"/>
      <c r="I2042" s="31"/>
      <c r="J2042" s="31"/>
      <c r="K2042" s="31"/>
      <c r="L2042" s="31"/>
      <c r="M2042" s="31"/>
      <c r="N2042" s="31"/>
      <c r="O2042" s="31"/>
      <c r="P2042" s="31"/>
    </row>
    <row r="2043" spans="1:16" ht="15" x14ac:dyDescent="0.25">
      <c r="A2043" s="31"/>
      <c r="B2043" s="31"/>
      <c r="C2043" s="31"/>
      <c r="D2043" s="31"/>
      <c r="E2043" s="31"/>
      <c r="F2043" s="31"/>
      <c r="G2043" s="31"/>
      <c r="H2043" s="31"/>
      <c r="I2043" s="31"/>
      <c r="J2043" s="31"/>
      <c r="K2043" s="31"/>
      <c r="L2043" s="31"/>
      <c r="M2043" s="31"/>
      <c r="N2043" s="31"/>
      <c r="O2043" s="31"/>
      <c r="P2043" s="31"/>
    </row>
    <row r="2044" spans="1:16" ht="15" x14ac:dyDescent="0.25">
      <c r="A2044" s="31"/>
      <c r="B2044" s="31"/>
      <c r="C2044" s="31"/>
      <c r="D2044" s="31"/>
      <c r="E2044" s="31"/>
      <c r="F2044" s="31"/>
      <c r="G2044" s="31"/>
      <c r="H2044" s="31"/>
      <c r="I2044" s="31"/>
      <c r="J2044" s="31"/>
      <c r="K2044" s="31"/>
      <c r="L2044" s="31"/>
      <c r="M2044" s="31"/>
      <c r="N2044" s="31"/>
      <c r="O2044" s="31"/>
      <c r="P2044" s="31"/>
    </row>
    <row r="2045" spans="1:16" ht="15" x14ac:dyDescent="0.25">
      <c r="A2045" s="31"/>
      <c r="B2045" s="31"/>
      <c r="C2045" s="31"/>
      <c r="D2045" s="31"/>
      <c r="E2045" s="31"/>
      <c r="F2045" s="31"/>
      <c r="G2045" s="31"/>
      <c r="H2045" s="31"/>
      <c r="I2045" s="31"/>
      <c r="J2045" s="31"/>
      <c r="K2045" s="31"/>
      <c r="L2045" s="31"/>
      <c r="M2045" s="31"/>
      <c r="N2045" s="31"/>
      <c r="O2045" s="31"/>
      <c r="P2045" s="31"/>
    </row>
    <row r="2046" spans="1:16" ht="15" x14ac:dyDescent="0.25">
      <c r="A2046" s="31"/>
      <c r="B2046" s="31"/>
      <c r="C2046" s="31"/>
      <c r="D2046" s="31"/>
      <c r="E2046" s="31"/>
      <c r="F2046" s="31"/>
      <c r="G2046" s="31"/>
      <c r="H2046" s="31"/>
      <c r="I2046" s="31"/>
      <c r="J2046" s="31"/>
      <c r="K2046" s="31"/>
      <c r="L2046" s="31"/>
      <c r="M2046" s="31"/>
      <c r="N2046" s="31"/>
      <c r="O2046" s="31"/>
      <c r="P2046" s="31"/>
    </row>
    <row r="2047" spans="1:16" ht="15" x14ac:dyDescent="0.25">
      <c r="A2047" s="31"/>
      <c r="B2047" s="31"/>
      <c r="C2047" s="31"/>
      <c r="D2047" s="31"/>
      <c r="E2047" s="31"/>
      <c r="F2047" s="31"/>
      <c r="G2047" s="31"/>
      <c r="H2047" s="31"/>
      <c r="I2047" s="31"/>
      <c r="J2047" s="31"/>
      <c r="K2047" s="31"/>
      <c r="L2047" s="31"/>
      <c r="M2047" s="31"/>
      <c r="N2047" s="31"/>
      <c r="O2047" s="31"/>
      <c r="P2047" s="31"/>
    </row>
    <row r="2048" spans="1:16" ht="15" x14ac:dyDescent="0.25">
      <c r="A2048" s="31"/>
      <c r="B2048" s="31"/>
      <c r="C2048" s="31"/>
      <c r="D2048" s="31"/>
      <c r="E2048" s="31"/>
      <c r="F2048" s="31"/>
      <c r="G2048" s="31"/>
      <c r="H2048" s="31"/>
      <c r="I2048" s="31"/>
      <c r="J2048" s="31"/>
      <c r="K2048" s="31"/>
      <c r="L2048" s="31"/>
      <c r="M2048" s="31"/>
      <c r="N2048" s="31"/>
      <c r="O2048" s="31"/>
      <c r="P2048" s="31"/>
    </row>
    <row r="2049" spans="1:16" ht="15.75" thickBot="1" x14ac:dyDescent="0.3">
      <c r="A2049" s="31"/>
      <c r="B2049" s="31"/>
      <c r="C2049" s="31"/>
      <c r="D2049" s="31"/>
      <c r="E2049" s="31"/>
      <c r="F2049" s="31"/>
      <c r="G2049" s="31"/>
      <c r="H2049" s="31"/>
      <c r="I2049" s="31"/>
      <c r="J2049" s="31"/>
      <c r="K2049" s="31"/>
      <c r="L2049" s="31"/>
      <c r="M2049" s="31"/>
      <c r="N2049" s="31"/>
      <c r="O2049" s="31"/>
      <c r="P2049" s="31"/>
    </row>
    <row r="2050" spans="1:16" ht="16.5" thickTop="1" thickBot="1" x14ac:dyDescent="0.3">
      <c r="A2050" s="31"/>
      <c r="B2050" s="31"/>
      <c r="C2050" s="31"/>
      <c r="D2050" s="31"/>
      <c r="E2050" s="31"/>
      <c r="F2050" s="31"/>
      <c r="G2050" s="31"/>
      <c r="H2050" s="31"/>
      <c r="I2050" s="31"/>
      <c r="J2050" s="31"/>
      <c r="K2050" s="31"/>
      <c r="L2050" s="31"/>
      <c r="M2050" s="31"/>
      <c r="N2050" s="31"/>
      <c r="O2050" s="31"/>
      <c r="P2050" s="31"/>
    </row>
    <row r="2051" spans="1:16" ht="15" x14ac:dyDescent="0.25">
      <c r="A2051" s="31"/>
      <c r="B2051" s="31"/>
      <c r="C2051" s="31"/>
      <c r="D2051" s="31"/>
      <c r="E2051" s="31"/>
      <c r="F2051" s="31"/>
      <c r="G2051" s="31"/>
      <c r="H2051" s="31"/>
      <c r="I2051" s="31"/>
      <c r="J2051" s="31"/>
      <c r="K2051" s="31"/>
      <c r="L2051" s="31"/>
      <c r="M2051" s="31"/>
      <c r="N2051" s="31"/>
      <c r="O2051" s="31"/>
      <c r="P2051" s="31"/>
    </row>
    <row r="2052" spans="1:16" ht="15" x14ac:dyDescent="0.25">
      <c r="A2052" s="31"/>
      <c r="B2052" s="31"/>
      <c r="C2052" s="31"/>
      <c r="D2052" s="31"/>
      <c r="E2052" s="31"/>
      <c r="F2052" s="31"/>
      <c r="G2052" s="31"/>
      <c r="H2052" s="31"/>
      <c r="I2052" s="31"/>
      <c r="J2052" s="31"/>
      <c r="K2052" s="31"/>
      <c r="L2052" s="31"/>
      <c r="M2052" s="31"/>
      <c r="N2052" s="31"/>
      <c r="O2052" s="31"/>
      <c r="P2052" s="31"/>
    </row>
    <row r="2053" spans="1:16" ht="15.75" thickBot="1" x14ac:dyDescent="0.3">
      <c r="A2053" s="31"/>
      <c r="B2053" s="31"/>
      <c r="C2053" s="31"/>
      <c r="D2053" s="31"/>
      <c r="E2053" s="31"/>
      <c r="F2053" s="31"/>
      <c r="G2053" s="31"/>
      <c r="H2053" s="31"/>
      <c r="I2053" s="31"/>
      <c r="J2053" s="31"/>
      <c r="K2053" s="31"/>
      <c r="L2053" s="31"/>
      <c r="M2053" s="31"/>
      <c r="N2053" s="31"/>
      <c r="O2053" s="31"/>
      <c r="P2053" s="31"/>
    </row>
    <row r="2054" spans="1:16" ht="15.75" thickBot="1" x14ac:dyDescent="0.3">
      <c r="A2054" s="31"/>
      <c r="B2054" s="31"/>
      <c r="C2054" s="31"/>
      <c r="D2054" s="31"/>
      <c r="E2054" s="31"/>
      <c r="F2054" s="31"/>
      <c r="G2054" s="31"/>
      <c r="H2054" s="31"/>
      <c r="I2054" s="31"/>
      <c r="J2054" s="31"/>
      <c r="K2054" s="31"/>
      <c r="L2054" s="31"/>
      <c r="M2054" s="31"/>
      <c r="N2054" s="31"/>
      <c r="O2054" s="31"/>
      <c r="P2054" s="31"/>
    </row>
    <row r="2055" spans="1:16" ht="15" x14ac:dyDescent="0.25">
      <c r="A2055" s="31"/>
      <c r="B2055" s="31"/>
      <c r="C2055" s="31"/>
      <c r="D2055" s="31"/>
      <c r="E2055" s="31"/>
      <c r="F2055" s="31"/>
      <c r="G2055" s="31"/>
      <c r="H2055" s="31"/>
      <c r="I2055" s="31"/>
      <c r="J2055" s="31"/>
      <c r="K2055" s="31"/>
      <c r="L2055" s="31"/>
      <c r="M2055" s="31"/>
      <c r="N2055" s="31"/>
      <c r="O2055" s="31"/>
      <c r="P2055" s="31"/>
    </row>
    <row r="2056" spans="1:16" ht="15" x14ac:dyDescent="0.25">
      <c r="A2056" s="31"/>
      <c r="B2056" s="31"/>
      <c r="C2056" s="31"/>
      <c r="D2056" s="31"/>
      <c r="E2056" s="31"/>
      <c r="F2056" s="31"/>
      <c r="G2056" s="31"/>
      <c r="H2056" s="31"/>
      <c r="I2056" s="31"/>
      <c r="J2056" s="31"/>
      <c r="K2056" s="31"/>
      <c r="L2056" s="31"/>
      <c r="M2056" s="31"/>
      <c r="N2056" s="31"/>
      <c r="O2056" s="31"/>
      <c r="P2056" s="31"/>
    </row>
    <row r="2057" spans="1:16" ht="15" x14ac:dyDescent="0.25">
      <c r="A2057" s="31"/>
      <c r="B2057" s="31"/>
      <c r="C2057" s="31"/>
      <c r="D2057" s="31"/>
      <c r="E2057" s="31"/>
      <c r="F2057" s="31"/>
      <c r="G2057" s="31"/>
      <c r="H2057" s="31"/>
      <c r="I2057" s="31"/>
      <c r="J2057" s="31"/>
      <c r="K2057" s="31"/>
      <c r="L2057" s="31"/>
      <c r="M2057" s="31"/>
      <c r="N2057" s="31"/>
      <c r="O2057" s="31"/>
      <c r="P2057" s="31"/>
    </row>
    <row r="2058" spans="1:16" ht="15" x14ac:dyDescent="0.25">
      <c r="A2058" s="31"/>
      <c r="B2058" s="31"/>
      <c r="C2058" s="31"/>
      <c r="D2058" s="31"/>
      <c r="E2058" s="31"/>
      <c r="F2058" s="31"/>
      <c r="G2058" s="31"/>
      <c r="H2058" s="31"/>
      <c r="I2058" s="31"/>
      <c r="J2058" s="31"/>
      <c r="K2058" s="31"/>
      <c r="L2058" s="31"/>
      <c r="M2058" s="31"/>
      <c r="N2058" s="31"/>
      <c r="O2058" s="31"/>
      <c r="P2058" s="31"/>
    </row>
    <row r="2059" spans="1:16" ht="15.75" thickBot="1" x14ac:dyDescent="0.3">
      <c r="A2059" s="31"/>
      <c r="B2059" s="31"/>
      <c r="C2059" s="31"/>
      <c r="D2059" s="31"/>
      <c r="E2059" s="31"/>
      <c r="F2059" s="31"/>
      <c r="G2059" s="31"/>
      <c r="H2059" s="31"/>
      <c r="I2059" s="31"/>
      <c r="J2059" s="31"/>
      <c r="K2059" s="31"/>
      <c r="L2059" s="31"/>
      <c r="M2059" s="31"/>
      <c r="N2059" s="31"/>
      <c r="O2059" s="31"/>
      <c r="P2059" s="31"/>
    </row>
    <row r="2060" spans="1:16" ht="15.75" thickBot="1" x14ac:dyDescent="0.3">
      <c r="A2060" s="31"/>
      <c r="B2060" s="31"/>
      <c r="C2060" s="31"/>
      <c r="D2060" s="31"/>
      <c r="E2060" s="31"/>
      <c r="F2060" s="31"/>
      <c r="G2060" s="31"/>
      <c r="H2060" s="31"/>
      <c r="I2060" s="31"/>
      <c r="J2060" s="31"/>
      <c r="K2060" s="31"/>
      <c r="L2060" s="31"/>
      <c r="M2060" s="31"/>
      <c r="N2060" s="31"/>
      <c r="O2060" s="31"/>
      <c r="P2060" s="31"/>
    </row>
    <row r="2061" spans="1:16" ht="15" x14ac:dyDescent="0.25">
      <c r="A2061" s="31"/>
      <c r="B2061" s="31"/>
      <c r="C2061" s="31"/>
      <c r="D2061" s="31"/>
      <c r="E2061" s="31"/>
      <c r="F2061" s="31"/>
      <c r="G2061" s="31"/>
      <c r="H2061" s="31"/>
      <c r="I2061" s="31"/>
      <c r="J2061" s="31"/>
      <c r="K2061" s="31"/>
      <c r="L2061" s="31"/>
      <c r="M2061" s="31"/>
      <c r="N2061" s="31"/>
      <c r="O2061" s="31"/>
      <c r="P2061" s="31"/>
    </row>
    <row r="2062" spans="1:16" ht="15" x14ac:dyDescent="0.25">
      <c r="A2062" s="31"/>
      <c r="B2062" s="31"/>
      <c r="C2062" s="31"/>
      <c r="D2062" s="31"/>
      <c r="E2062" s="31"/>
      <c r="F2062" s="31"/>
      <c r="G2062" s="31"/>
      <c r="H2062" s="31"/>
      <c r="I2062" s="31"/>
      <c r="J2062" s="31"/>
      <c r="K2062" s="31"/>
      <c r="L2062" s="31"/>
      <c r="M2062" s="31"/>
      <c r="N2062" s="31"/>
      <c r="O2062" s="31"/>
      <c r="P2062" s="31"/>
    </row>
    <row r="2063" spans="1:16" ht="15" x14ac:dyDescent="0.25">
      <c r="A2063" s="31"/>
      <c r="B2063" s="31"/>
      <c r="C2063" s="31"/>
      <c r="D2063" s="31"/>
      <c r="E2063" s="31"/>
      <c r="F2063" s="31"/>
      <c r="G2063" s="31"/>
      <c r="H2063" s="31"/>
      <c r="I2063" s="31"/>
      <c r="J2063" s="31"/>
      <c r="K2063" s="31"/>
      <c r="L2063" s="31"/>
      <c r="M2063" s="31"/>
      <c r="N2063" s="31"/>
      <c r="O2063" s="31"/>
      <c r="P2063" s="31"/>
    </row>
    <row r="2064" spans="1:16" ht="15" x14ac:dyDescent="0.25">
      <c r="A2064" s="31"/>
      <c r="B2064" s="31"/>
      <c r="C2064" s="31"/>
      <c r="D2064" s="31"/>
      <c r="E2064" s="31"/>
      <c r="F2064" s="31"/>
      <c r="G2064" s="31"/>
      <c r="H2064" s="31"/>
      <c r="I2064" s="31"/>
      <c r="J2064" s="31"/>
      <c r="K2064" s="31"/>
      <c r="L2064" s="31"/>
      <c r="M2064" s="31"/>
      <c r="N2064" s="31"/>
      <c r="O2064" s="31"/>
      <c r="P2064" s="31"/>
    </row>
    <row r="2065" spans="1:16" ht="15" x14ac:dyDescent="0.25">
      <c r="A2065" s="31"/>
      <c r="B2065" s="31"/>
      <c r="C2065" s="31"/>
      <c r="D2065" s="31"/>
      <c r="E2065" s="31"/>
      <c r="F2065" s="31"/>
      <c r="G2065" s="31"/>
      <c r="H2065" s="31"/>
      <c r="I2065" s="31"/>
      <c r="J2065" s="31"/>
      <c r="K2065" s="31"/>
      <c r="L2065" s="31"/>
      <c r="M2065" s="31"/>
      <c r="N2065" s="31"/>
      <c r="O2065" s="31"/>
      <c r="P2065" s="31"/>
    </row>
    <row r="2066" spans="1:16" ht="15" x14ac:dyDescent="0.25">
      <c r="A2066" s="31"/>
      <c r="B2066" s="31"/>
      <c r="C2066" s="31"/>
      <c r="D2066" s="31"/>
      <c r="E2066" s="31"/>
      <c r="F2066" s="31"/>
      <c r="G2066" s="31"/>
      <c r="H2066" s="31"/>
      <c r="I2066" s="31"/>
      <c r="J2066" s="31"/>
      <c r="K2066" s="31"/>
      <c r="L2066" s="31"/>
      <c r="M2066" s="31"/>
      <c r="N2066" s="31"/>
      <c r="O2066" s="31"/>
      <c r="P2066" s="31"/>
    </row>
    <row r="2067" spans="1:16" ht="15" x14ac:dyDescent="0.25">
      <c r="A2067" s="31"/>
      <c r="B2067" s="31"/>
      <c r="C2067" s="31"/>
      <c r="D2067" s="31"/>
      <c r="E2067" s="31"/>
      <c r="F2067" s="31"/>
      <c r="G2067" s="31"/>
      <c r="H2067" s="31"/>
      <c r="I2067" s="31"/>
      <c r="J2067" s="31"/>
      <c r="K2067" s="31"/>
      <c r="L2067" s="31"/>
      <c r="M2067" s="31"/>
      <c r="N2067" s="31"/>
      <c r="O2067" s="31"/>
      <c r="P2067" s="31"/>
    </row>
    <row r="2068" spans="1:16" ht="15" x14ac:dyDescent="0.25">
      <c r="A2068" s="31"/>
      <c r="B2068" s="31"/>
      <c r="C2068" s="31"/>
      <c r="D2068" s="31"/>
      <c r="E2068" s="31"/>
      <c r="F2068" s="31"/>
      <c r="G2068" s="31"/>
      <c r="H2068" s="31"/>
      <c r="I2068" s="31"/>
      <c r="J2068" s="31"/>
      <c r="K2068" s="31"/>
      <c r="L2068" s="31"/>
      <c r="M2068" s="31"/>
      <c r="N2068" s="31"/>
      <c r="O2068" s="31"/>
      <c r="P2068" s="31"/>
    </row>
    <row r="2069" spans="1:16" ht="15" x14ac:dyDescent="0.25">
      <c r="A2069" s="31"/>
      <c r="B2069" s="31"/>
      <c r="C2069" s="31"/>
      <c r="D2069" s="31"/>
      <c r="E2069" s="31"/>
      <c r="F2069" s="31"/>
      <c r="G2069" s="31"/>
      <c r="H2069" s="31"/>
      <c r="I2069" s="31"/>
      <c r="J2069" s="31"/>
      <c r="K2069" s="31"/>
      <c r="L2069" s="31"/>
      <c r="M2069" s="31"/>
      <c r="N2069" s="31"/>
      <c r="O2069" s="31"/>
      <c r="P2069" s="31"/>
    </row>
    <row r="2070" spans="1:16" ht="15" x14ac:dyDescent="0.25">
      <c r="A2070" s="31"/>
      <c r="B2070" s="31"/>
      <c r="C2070" s="31"/>
      <c r="D2070" s="31"/>
      <c r="E2070" s="31"/>
      <c r="F2070" s="31"/>
      <c r="G2070" s="31"/>
      <c r="H2070" s="31"/>
      <c r="I2070" s="31"/>
      <c r="J2070" s="31"/>
      <c r="K2070" s="31"/>
      <c r="L2070" s="31"/>
      <c r="M2070" s="31"/>
      <c r="N2070" s="31"/>
      <c r="O2070" s="31"/>
      <c r="P2070" s="31"/>
    </row>
    <row r="2071" spans="1:16" ht="15" x14ac:dyDescent="0.25">
      <c r="A2071" s="31"/>
      <c r="B2071" s="31"/>
      <c r="C2071" s="31"/>
      <c r="D2071" s="31"/>
      <c r="E2071" s="31"/>
      <c r="F2071" s="31"/>
      <c r="G2071" s="31"/>
      <c r="H2071" s="31"/>
      <c r="I2071" s="31"/>
      <c r="J2071" s="31"/>
      <c r="K2071" s="31"/>
      <c r="L2071" s="31"/>
      <c r="M2071" s="31"/>
      <c r="N2071" s="31"/>
      <c r="O2071" s="31"/>
      <c r="P2071" s="31"/>
    </row>
    <row r="2072" spans="1:16" ht="15" x14ac:dyDescent="0.25">
      <c r="A2072" s="31"/>
      <c r="B2072" s="31"/>
      <c r="C2072" s="31"/>
      <c r="D2072" s="31"/>
      <c r="E2072" s="31"/>
      <c r="F2072" s="31"/>
      <c r="G2072" s="31"/>
      <c r="H2072" s="31"/>
      <c r="I2072" s="31"/>
      <c r="J2072" s="31"/>
      <c r="K2072" s="31"/>
      <c r="L2072" s="31"/>
      <c r="M2072" s="31"/>
      <c r="N2072" s="31"/>
      <c r="O2072" s="31"/>
      <c r="P2072" s="31"/>
    </row>
    <row r="2073" spans="1:16" ht="15" x14ac:dyDescent="0.25">
      <c r="A2073" s="31"/>
      <c r="B2073" s="31"/>
      <c r="C2073" s="31"/>
      <c r="D2073" s="31"/>
      <c r="E2073" s="31"/>
      <c r="F2073" s="31"/>
      <c r="G2073" s="31"/>
      <c r="H2073" s="31"/>
      <c r="I2073" s="31"/>
      <c r="J2073" s="31"/>
      <c r="K2073" s="31"/>
      <c r="L2073" s="31"/>
      <c r="M2073" s="31"/>
      <c r="N2073" s="31"/>
      <c r="O2073" s="31"/>
      <c r="P2073" s="31"/>
    </row>
    <row r="2074" spans="1:16" ht="15" x14ac:dyDescent="0.25">
      <c r="A2074" s="31"/>
      <c r="B2074" s="31"/>
      <c r="C2074" s="31"/>
      <c r="D2074" s="31"/>
      <c r="E2074" s="31"/>
      <c r="F2074" s="31"/>
      <c r="G2074" s="31"/>
      <c r="H2074" s="31"/>
      <c r="I2074" s="31"/>
      <c r="J2074" s="31"/>
      <c r="K2074" s="31"/>
      <c r="L2074" s="31"/>
      <c r="M2074" s="31"/>
      <c r="N2074" s="31"/>
      <c r="O2074" s="31"/>
      <c r="P2074" s="31"/>
    </row>
    <row r="2075" spans="1:16" ht="15" x14ac:dyDescent="0.25">
      <c r="A2075" s="31"/>
      <c r="B2075" s="31"/>
      <c r="C2075" s="31"/>
      <c r="D2075" s="31"/>
      <c r="E2075" s="31"/>
      <c r="F2075" s="31"/>
      <c r="G2075" s="31"/>
      <c r="H2075" s="31"/>
      <c r="I2075" s="31"/>
      <c r="J2075" s="31"/>
      <c r="K2075" s="31"/>
      <c r="L2075" s="31"/>
      <c r="M2075" s="31"/>
      <c r="N2075" s="31"/>
      <c r="O2075" s="31"/>
      <c r="P2075" s="31"/>
    </row>
    <row r="2076" spans="1:16" ht="15" x14ac:dyDescent="0.25">
      <c r="A2076" s="31"/>
      <c r="B2076" s="31"/>
      <c r="C2076" s="31"/>
      <c r="D2076" s="31"/>
      <c r="E2076" s="31"/>
      <c r="F2076" s="31"/>
      <c r="G2076" s="31"/>
      <c r="H2076" s="31"/>
      <c r="I2076" s="31"/>
      <c r="J2076" s="31"/>
      <c r="K2076" s="31"/>
      <c r="L2076" s="31"/>
      <c r="M2076" s="31"/>
      <c r="N2076" s="31"/>
      <c r="O2076" s="31"/>
      <c r="P2076" s="31"/>
    </row>
    <row r="2077" spans="1:16" ht="15" x14ac:dyDescent="0.25">
      <c r="A2077" s="31"/>
      <c r="B2077" s="31"/>
      <c r="C2077" s="31"/>
      <c r="D2077" s="31"/>
      <c r="E2077" s="31"/>
      <c r="F2077" s="31"/>
      <c r="G2077" s="31"/>
      <c r="H2077" s="31"/>
      <c r="I2077" s="31"/>
      <c r="J2077" s="31"/>
      <c r="K2077" s="31"/>
      <c r="L2077" s="31"/>
      <c r="M2077" s="31"/>
      <c r="N2077" s="31"/>
      <c r="O2077" s="31"/>
      <c r="P2077" s="31"/>
    </row>
    <row r="2078" spans="1:16" ht="15" x14ac:dyDescent="0.25">
      <c r="A2078" s="31"/>
      <c r="B2078" s="31"/>
      <c r="C2078" s="31"/>
      <c r="D2078" s="31"/>
      <c r="E2078" s="31"/>
      <c r="F2078" s="31"/>
      <c r="G2078" s="31"/>
      <c r="H2078" s="31"/>
      <c r="I2078" s="31"/>
      <c r="J2078" s="31"/>
      <c r="K2078" s="31"/>
      <c r="L2078" s="31"/>
      <c r="M2078" s="31"/>
      <c r="N2078" s="31"/>
      <c r="O2078" s="31"/>
      <c r="P2078" s="31"/>
    </row>
    <row r="2079" spans="1:16" ht="15" x14ac:dyDescent="0.25">
      <c r="A2079" s="31"/>
      <c r="B2079" s="31"/>
      <c r="C2079" s="31"/>
      <c r="D2079" s="31"/>
      <c r="E2079" s="31"/>
      <c r="F2079" s="31"/>
      <c r="G2079" s="31"/>
      <c r="H2079" s="31"/>
      <c r="I2079" s="31"/>
      <c r="J2079" s="31"/>
      <c r="K2079" s="31"/>
      <c r="L2079" s="31"/>
      <c r="M2079" s="31"/>
      <c r="N2079" s="31"/>
      <c r="O2079" s="31"/>
      <c r="P2079" s="31"/>
    </row>
    <row r="2080" spans="1:16" ht="15.75" thickBot="1" x14ac:dyDescent="0.3">
      <c r="A2080" s="31"/>
      <c r="B2080" s="31"/>
      <c r="C2080" s="31"/>
      <c r="D2080" s="31"/>
      <c r="E2080" s="31"/>
      <c r="F2080" s="31"/>
      <c r="G2080" s="31"/>
      <c r="H2080" s="31"/>
      <c r="I2080" s="31"/>
      <c r="J2080" s="31"/>
      <c r="K2080" s="31"/>
      <c r="L2080" s="31"/>
      <c r="M2080" s="31"/>
      <c r="N2080" s="31"/>
      <c r="O2080" s="31"/>
      <c r="P2080" s="31"/>
    </row>
    <row r="2081" spans="1:16" ht="16.5" thickTop="1" thickBot="1" x14ac:dyDescent="0.3">
      <c r="A2081" s="31"/>
      <c r="B2081" s="31"/>
      <c r="C2081" s="31"/>
      <c r="D2081" s="31"/>
      <c r="E2081" s="31"/>
      <c r="F2081" s="31"/>
      <c r="G2081" s="31"/>
      <c r="H2081" s="31"/>
      <c r="I2081" s="31"/>
      <c r="J2081" s="31"/>
      <c r="K2081" s="31"/>
      <c r="L2081" s="31"/>
      <c r="M2081" s="31"/>
      <c r="N2081" s="31"/>
      <c r="O2081" s="31"/>
      <c r="P2081" s="31"/>
    </row>
    <row r="2082" spans="1:16" ht="15" x14ac:dyDescent="0.25">
      <c r="A2082" s="31"/>
      <c r="B2082" s="31"/>
      <c r="C2082" s="31"/>
      <c r="D2082" s="31"/>
      <c r="E2082" s="31"/>
      <c r="F2082" s="31"/>
      <c r="G2082" s="31"/>
      <c r="H2082" s="31"/>
      <c r="I2082" s="31"/>
      <c r="J2082" s="31"/>
      <c r="K2082" s="31"/>
      <c r="L2082" s="31"/>
      <c r="M2082" s="31"/>
      <c r="N2082" s="31"/>
      <c r="O2082" s="31"/>
      <c r="P2082" s="31"/>
    </row>
    <row r="2083" spans="1:16" ht="15" x14ac:dyDescent="0.25">
      <c r="A2083" s="31"/>
      <c r="B2083" s="31"/>
      <c r="C2083" s="31"/>
      <c r="D2083" s="31"/>
      <c r="E2083" s="31"/>
      <c r="F2083" s="31"/>
      <c r="G2083" s="31"/>
      <c r="H2083" s="31"/>
      <c r="I2083" s="31"/>
      <c r="J2083" s="31"/>
      <c r="K2083" s="31"/>
      <c r="L2083" s="31"/>
      <c r="M2083" s="31"/>
      <c r="N2083" s="31"/>
      <c r="O2083" s="31"/>
      <c r="P2083" s="31"/>
    </row>
    <row r="2084" spans="1:16" ht="15.75" thickBot="1" x14ac:dyDescent="0.3">
      <c r="A2084" s="31"/>
      <c r="B2084" s="31"/>
      <c r="C2084" s="31"/>
      <c r="D2084" s="31"/>
      <c r="E2084" s="31"/>
      <c r="F2084" s="31"/>
      <c r="G2084" s="31"/>
      <c r="H2084" s="31"/>
      <c r="I2084" s="31"/>
      <c r="J2084" s="31"/>
      <c r="K2084" s="31"/>
      <c r="L2084" s="31"/>
      <c r="M2084" s="31"/>
      <c r="N2084" s="31"/>
      <c r="O2084" s="31"/>
      <c r="P2084" s="31"/>
    </row>
    <row r="2085" spans="1:16" ht="15.75" thickBot="1" x14ac:dyDescent="0.3">
      <c r="A2085" s="31"/>
      <c r="B2085" s="31"/>
      <c r="C2085" s="31"/>
      <c r="D2085" s="31"/>
      <c r="E2085" s="31"/>
      <c r="F2085" s="31"/>
      <c r="G2085" s="31"/>
      <c r="H2085" s="31"/>
      <c r="I2085" s="31"/>
      <c r="J2085" s="31"/>
      <c r="K2085" s="31"/>
      <c r="L2085" s="31"/>
      <c r="M2085" s="31"/>
      <c r="N2085" s="31"/>
      <c r="O2085" s="31"/>
      <c r="P2085" s="31"/>
    </row>
    <row r="2086" spans="1:16" ht="15" x14ac:dyDescent="0.25">
      <c r="A2086" s="31"/>
      <c r="B2086" s="31"/>
      <c r="C2086" s="31"/>
      <c r="D2086" s="31"/>
      <c r="E2086" s="31"/>
      <c r="F2086" s="31"/>
      <c r="G2086" s="31"/>
      <c r="H2086" s="31"/>
      <c r="I2086" s="31"/>
      <c r="J2086" s="31"/>
      <c r="K2086" s="31"/>
      <c r="L2086" s="31"/>
      <c r="M2086" s="31"/>
      <c r="N2086" s="31"/>
      <c r="O2086" s="31"/>
      <c r="P2086" s="31"/>
    </row>
    <row r="2087" spans="1:16" ht="15" x14ac:dyDescent="0.25">
      <c r="A2087" s="31"/>
      <c r="B2087" s="31"/>
      <c r="C2087" s="31"/>
      <c r="D2087" s="31"/>
      <c r="E2087" s="31"/>
      <c r="F2087" s="31"/>
      <c r="G2087" s="31"/>
      <c r="H2087" s="31"/>
      <c r="I2087" s="31"/>
      <c r="J2087" s="31"/>
      <c r="K2087" s="31"/>
      <c r="L2087" s="31"/>
      <c r="M2087" s="31"/>
      <c r="N2087" s="31"/>
      <c r="O2087" s="31"/>
      <c r="P2087" s="31"/>
    </row>
    <row r="2088" spans="1:16" ht="15" x14ac:dyDescent="0.25">
      <c r="A2088" s="31"/>
      <c r="B2088" s="31"/>
      <c r="C2088" s="31"/>
      <c r="D2088" s="31"/>
      <c r="E2088" s="31"/>
      <c r="F2088" s="31"/>
      <c r="G2088" s="31"/>
      <c r="H2088" s="31"/>
      <c r="I2088" s="31"/>
      <c r="J2088" s="31"/>
      <c r="K2088" s="31"/>
      <c r="L2088" s="31"/>
      <c r="M2088" s="31"/>
      <c r="N2088" s="31"/>
      <c r="O2088" s="31"/>
      <c r="P2088" s="31"/>
    </row>
    <row r="2089" spans="1:16" ht="15" x14ac:dyDescent="0.25">
      <c r="A2089" s="31"/>
      <c r="B2089" s="31"/>
      <c r="C2089" s="31"/>
      <c r="D2089" s="31"/>
      <c r="E2089" s="31"/>
      <c r="F2089" s="31"/>
      <c r="G2089" s="31"/>
      <c r="H2089" s="31"/>
      <c r="I2089" s="31"/>
      <c r="J2089" s="31"/>
      <c r="K2089" s="31"/>
      <c r="L2089" s="31"/>
      <c r="M2089" s="31"/>
      <c r="N2089" s="31"/>
      <c r="O2089" s="31"/>
      <c r="P2089" s="31"/>
    </row>
    <row r="2090" spans="1:16" ht="15.75" thickBot="1" x14ac:dyDescent="0.3">
      <c r="A2090" s="31"/>
      <c r="B2090" s="31"/>
      <c r="C2090" s="31"/>
      <c r="D2090" s="31"/>
      <c r="E2090" s="31"/>
      <c r="F2090" s="31"/>
      <c r="G2090" s="31"/>
      <c r="H2090" s="31"/>
      <c r="I2090" s="31"/>
      <c r="J2090" s="31"/>
      <c r="K2090" s="31"/>
      <c r="L2090" s="31"/>
      <c r="M2090" s="31"/>
      <c r="N2090" s="31"/>
      <c r="O2090" s="31"/>
      <c r="P2090" s="31"/>
    </row>
    <row r="2091" spans="1:16" ht="15.75" thickBot="1" x14ac:dyDescent="0.3">
      <c r="A2091" s="31"/>
      <c r="B2091" s="31"/>
      <c r="C2091" s="31"/>
      <c r="D2091" s="31"/>
      <c r="E2091" s="31"/>
      <c r="F2091" s="31"/>
      <c r="G2091" s="31"/>
      <c r="H2091" s="31"/>
      <c r="I2091" s="31"/>
      <c r="J2091" s="31"/>
      <c r="K2091" s="31"/>
      <c r="L2091" s="31"/>
      <c r="M2091" s="31"/>
      <c r="N2091" s="31"/>
      <c r="O2091" s="31"/>
      <c r="P2091" s="31"/>
    </row>
    <row r="2092" spans="1:16" ht="15" x14ac:dyDescent="0.25">
      <c r="A2092" s="31"/>
      <c r="B2092" s="31"/>
      <c r="C2092" s="31"/>
      <c r="D2092" s="31"/>
      <c r="E2092" s="31"/>
      <c r="F2092" s="31"/>
      <c r="G2092" s="31"/>
      <c r="H2092" s="31"/>
      <c r="I2092" s="31"/>
      <c r="J2092" s="31"/>
      <c r="K2092" s="31"/>
      <c r="L2092" s="31"/>
      <c r="M2092" s="31"/>
      <c r="N2092" s="31"/>
      <c r="O2092" s="31"/>
      <c r="P2092" s="31"/>
    </row>
    <row r="2093" spans="1:16" ht="15" x14ac:dyDescent="0.25">
      <c r="A2093" s="31"/>
      <c r="B2093" s="31"/>
      <c r="C2093" s="31"/>
      <c r="D2093" s="31"/>
      <c r="E2093" s="31"/>
      <c r="F2093" s="31"/>
      <c r="G2093" s="31"/>
      <c r="H2093" s="31"/>
      <c r="I2093" s="31"/>
      <c r="J2093" s="31"/>
      <c r="K2093" s="31"/>
      <c r="L2093" s="31"/>
      <c r="M2093" s="31"/>
      <c r="N2093" s="31"/>
      <c r="O2093" s="31"/>
      <c r="P2093" s="31"/>
    </row>
    <row r="2094" spans="1:16" ht="15" x14ac:dyDescent="0.25">
      <c r="A2094" s="31"/>
      <c r="B2094" s="31"/>
      <c r="C2094" s="31"/>
      <c r="D2094" s="31"/>
      <c r="E2094" s="31"/>
      <c r="F2094" s="31"/>
      <c r="G2094" s="31"/>
      <c r="H2094" s="31"/>
      <c r="I2094" s="31"/>
      <c r="J2094" s="31"/>
      <c r="K2094" s="31"/>
      <c r="L2094" s="31"/>
      <c r="M2094" s="31"/>
      <c r="N2094" s="31"/>
      <c r="O2094" s="31"/>
      <c r="P2094" s="31"/>
    </row>
    <row r="2095" spans="1:16" ht="15" x14ac:dyDescent="0.25">
      <c r="A2095" s="31"/>
      <c r="B2095" s="31"/>
      <c r="C2095" s="31"/>
      <c r="D2095" s="31"/>
      <c r="E2095" s="31"/>
      <c r="F2095" s="31"/>
      <c r="G2095" s="31"/>
      <c r="H2095" s="31"/>
      <c r="I2095" s="31"/>
      <c r="J2095" s="31"/>
      <c r="K2095" s="31"/>
      <c r="L2095" s="31"/>
      <c r="M2095" s="31"/>
      <c r="N2095" s="31"/>
      <c r="O2095" s="31"/>
      <c r="P2095" s="31"/>
    </row>
    <row r="2096" spans="1:16" ht="15" x14ac:dyDescent="0.25">
      <c r="A2096" s="31"/>
      <c r="B2096" s="31"/>
      <c r="C2096" s="31"/>
      <c r="D2096" s="31"/>
      <c r="E2096" s="31"/>
      <c r="F2096" s="31"/>
      <c r="G2096" s="31"/>
      <c r="H2096" s="31"/>
      <c r="I2096" s="31"/>
      <c r="J2096" s="31"/>
      <c r="K2096" s="31"/>
      <c r="L2096" s="31"/>
      <c r="M2096" s="31"/>
      <c r="N2096" s="31"/>
      <c r="O2096" s="31"/>
      <c r="P2096" s="31"/>
    </row>
    <row r="2097" spans="1:16" ht="15" x14ac:dyDescent="0.25">
      <c r="A2097" s="31"/>
      <c r="B2097" s="31"/>
      <c r="C2097" s="31"/>
      <c r="D2097" s="31"/>
      <c r="E2097" s="31"/>
      <c r="F2097" s="31"/>
      <c r="G2097" s="31"/>
      <c r="H2097" s="31"/>
      <c r="I2097" s="31"/>
      <c r="J2097" s="31"/>
      <c r="K2097" s="31"/>
      <c r="L2097" s="31"/>
      <c r="M2097" s="31"/>
      <c r="N2097" s="31"/>
      <c r="O2097" s="31"/>
      <c r="P2097" s="31"/>
    </row>
    <row r="2098" spans="1:16" ht="15" x14ac:dyDescent="0.25">
      <c r="A2098" s="31"/>
      <c r="B2098" s="31"/>
      <c r="C2098" s="31"/>
      <c r="D2098" s="31"/>
      <c r="E2098" s="31"/>
      <c r="F2098" s="31"/>
      <c r="G2098" s="31"/>
      <c r="H2098" s="31"/>
      <c r="I2098" s="31"/>
      <c r="J2098" s="31"/>
      <c r="K2098" s="31"/>
      <c r="L2098" s="31"/>
      <c r="M2098" s="31"/>
      <c r="N2098" s="31"/>
      <c r="O2098" s="31"/>
      <c r="P2098" s="31"/>
    </row>
    <row r="2099" spans="1:16" ht="15" x14ac:dyDescent="0.25">
      <c r="A2099" s="31"/>
      <c r="B2099" s="31"/>
      <c r="C2099" s="31"/>
      <c r="D2099" s="31"/>
      <c r="E2099" s="31"/>
      <c r="F2099" s="31"/>
      <c r="G2099" s="31"/>
      <c r="H2099" s="31"/>
      <c r="I2099" s="31"/>
      <c r="J2099" s="31"/>
      <c r="K2099" s="31"/>
      <c r="L2099" s="31"/>
      <c r="M2099" s="31"/>
      <c r="N2099" s="31"/>
      <c r="O2099" s="31"/>
      <c r="P2099" s="31"/>
    </row>
    <row r="2100" spans="1:16" ht="15" x14ac:dyDescent="0.25">
      <c r="A2100" s="31"/>
      <c r="B2100" s="31"/>
      <c r="C2100" s="31"/>
      <c r="D2100" s="31"/>
      <c r="E2100" s="31"/>
      <c r="F2100" s="31"/>
      <c r="G2100" s="31"/>
      <c r="H2100" s="31"/>
      <c r="I2100" s="31"/>
      <c r="J2100" s="31"/>
      <c r="K2100" s="31"/>
      <c r="L2100" s="31"/>
      <c r="M2100" s="31"/>
      <c r="N2100" s="31"/>
      <c r="O2100" s="31"/>
      <c r="P2100" s="31"/>
    </row>
    <row r="2101" spans="1:16" ht="15" x14ac:dyDescent="0.25">
      <c r="A2101" s="31"/>
      <c r="B2101" s="31"/>
      <c r="C2101" s="31"/>
      <c r="D2101" s="31"/>
      <c r="E2101" s="31"/>
      <c r="F2101" s="31"/>
      <c r="G2101" s="31"/>
      <c r="H2101" s="31"/>
      <c r="I2101" s="31"/>
      <c r="J2101" s="31"/>
      <c r="K2101" s="31"/>
      <c r="L2101" s="31"/>
      <c r="M2101" s="31"/>
      <c r="N2101" s="31"/>
      <c r="O2101" s="31"/>
      <c r="P2101" s="31"/>
    </row>
    <row r="2102" spans="1:16" ht="15" x14ac:dyDescent="0.25">
      <c r="A2102" s="31"/>
      <c r="B2102" s="31"/>
      <c r="C2102" s="31"/>
      <c r="D2102" s="31"/>
      <c r="E2102" s="31"/>
      <c r="F2102" s="31"/>
      <c r="G2102" s="31"/>
      <c r="H2102" s="31"/>
      <c r="I2102" s="31"/>
      <c r="J2102" s="31"/>
      <c r="K2102" s="31"/>
      <c r="L2102" s="31"/>
      <c r="M2102" s="31"/>
      <c r="N2102" s="31"/>
      <c r="O2102" s="31"/>
      <c r="P2102" s="31"/>
    </row>
    <row r="2103" spans="1:16" ht="15" x14ac:dyDescent="0.25">
      <c r="A2103" s="31"/>
      <c r="B2103" s="31"/>
      <c r="C2103" s="31"/>
      <c r="D2103" s="31"/>
      <c r="E2103" s="31"/>
      <c r="F2103" s="31"/>
      <c r="G2103" s="31"/>
      <c r="H2103" s="31"/>
      <c r="I2103" s="31"/>
      <c r="J2103" s="31"/>
      <c r="K2103" s="31"/>
      <c r="L2103" s="31"/>
      <c r="M2103" s="31"/>
      <c r="N2103" s="31"/>
      <c r="O2103" s="31"/>
      <c r="P2103" s="31"/>
    </row>
    <row r="2104" spans="1:16" ht="15" x14ac:dyDescent="0.25">
      <c r="A2104" s="31"/>
      <c r="B2104" s="31"/>
      <c r="C2104" s="31"/>
      <c r="D2104" s="31"/>
      <c r="E2104" s="31"/>
      <c r="F2104" s="31"/>
      <c r="G2104" s="31"/>
      <c r="H2104" s="31"/>
      <c r="I2104" s="31"/>
      <c r="J2104" s="31"/>
      <c r="K2104" s="31"/>
      <c r="L2104" s="31"/>
      <c r="M2104" s="31"/>
      <c r="N2104" s="31"/>
      <c r="O2104" s="31"/>
      <c r="P2104" s="31"/>
    </row>
    <row r="2105" spans="1:16" ht="15" x14ac:dyDescent="0.25">
      <c r="A2105" s="31"/>
      <c r="B2105" s="31"/>
      <c r="C2105" s="31"/>
      <c r="D2105" s="31"/>
      <c r="E2105" s="31"/>
      <c r="F2105" s="31"/>
      <c r="G2105" s="31"/>
      <c r="H2105" s="31"/>
      <c r="I2105" s="31"/>
      <c r="J2105" s="31"/>
      <c r="K2105" s="31"/>
      <c r="L2105" s="31"/>
      <c r="M2105" s="31"/>
      <c r="N2105" s="31"/>
      <c r="O2105" s="31"/>
      <c r="P2105" s="31"/>
    </row>
    <row r="2106" spans="1:16" ht="15" x14ac:dyDescent="0.25">
      <c r="A2106" s="31"/>
      <c r="B2106" s="31"/>
      <c r="C2106" s="31"/>
      <c r="D2106" s="31"/>
      <c r="E2106" s="31"/>
      <c r="F2106" s="31"/>
      <c r="G2106" s="31"/>
      <c r="H2106" s="31"/>
      <c r="I2106" s="31"/>
      <c r="J2106" s="31"/>
      <c r="K2106" s="31"/>
      <c r="L2106" s="31"/>
      <c r="M2106" s="31"/>
      <c r="N2106" s="31"/>
      <c r="O2106" s="31"/>
      <c r="P2106" s="31"/>
    </row>
    <row r="2107" spans="1:16" ht="15" x14ac:dyDescent="0.25">
      <c r="A2107" s="31"/>
      <c r="B2107" s="31"/>
      <c r="C2107" s="31"/>
      <c r="D2107" s="31"/>
      <c r="E2107" s="31"/>
      <c r="F2107" s="31"/>
      <c r="G2107" s="31"/>
      <c r="H2107" s="31"/>
      <c r="I2107" s="31"/>
      <c r="J2107" s="31"/>
      <c r="K2107" s="31"/>
      <c r="L2107" s="31"/>
      <c r="M2107" s="31"/>
      <c r="N2107" s="31"/>
      <c r="O2107" s="31"/>
      <c r="P2107" s="31"/>
    </row>
    <row r="2108" spans="1:16" ht="15" x14ac:dyDescent="0.25">
      <c r="A2108" s="31"/>
      <c r="B2108" s="31"/>
      <c r="C2108" s="31"/>
      <c r="D2108" s="31"/>
      <c r="E2108" s="31"/>
      <c r="F2108" s="31"/>
      <c r="G2108" s="31"/>
      <c r="H2108" s="31"/>
      <c r="I2108" s="31"/>
      <c r="J2108" s="31"/>
      <c r="K2108" s="31"/>
      <c r="L2108" s="31"/>
      <c r="M2108" s="31"/>
      <c r="N2108" s="31"/>
      <c r="O2108" s="31"/>
      <c r="P2108" s="31"/>
    </row>
    <row r="2109" spans="1:16" ht="15" x14ac:dyDescent="0.25">
      <c r="A2109" s="31"/>
      <c r="B2109" s="31"/>
      <c r="C2109" s="31"/>
      <c r="D2109" s="31"/>
      <c r="E2109" s="31"/>
      <c r="F2109" s="31"/>
      <c r="G2109" s="31"/>
      <c r="H2109" s="31"/>
      <c r="I2109" s="31"/>
      <c r="J2109" s="31"/>
      <c r="K2109" s="31"/>
      <c r="L2109" s="31"/>
      <c r="M2109" s="31"/>
      <c r="N2109" s="31"/>
      <c r="O2109" s="31"/>
      <c r="P2109" s="31"/>
    </row>
    <row r="2110" spans="1:16" ht="15" x14ac:dyDescent="0.25">
      <c r="A2110" s="31"/>
      <c r="B2110" s="31"/>
      <c r="C2110" s="31"/>
      <c r="D2110" s="31"/>
      <c r="E2110" s="31"/>
      <c r="F2110" s="31"/>
      <c r="G2110" s="31"/>
      <c r="H2110" s="31"/>
      <c r="I2110" s="31"/>
      <c r="J2110" s="31"/>
      <c r="K2110" s="31"/>
      <c r="L2110" s="31"/>
      <c r="M2110" s="31"/>
      <c r="N2110" s="31"/>
      <c r="O2110" s="31"/>
      <c r="P2110" s="31"/>
    </row>
    <row r="2111" spans="1:16" ht="15.75" thickBot="1" x14ac:dyDescent="0.3">
      <c r="A2111" s="31"/>
      <c r="B2111" s="31"/>
      <c r="C2111" s="31"/>
      <c r="D2111" s="31"/>
      <c r="E2111" s="31"/>
      <c r="F2111" s="31"/>
      <c r="G2111" s="31"/>
      <c r="H2111" s="31"/>
      <c r="I2111" s="31"/>
      <c r="J2111" s="31"/>
      <c r="K2111" s="31"/>
      <c r="L2111" s="31"/>
      <c r="M2111" s="31"/>
      <c r="N2111" s="31"/>
      <c r="O2111" s="31"/>
      <c r="P2111" s="31"/>
    </row>
    <row r="2112" spans="1:16" ht="16.5" thickTop="1" thickBot="1" x14ac:dyDescent="0.3">
      <c r="A2112" s="31"/>
      <c r="B2112" s="31"/>
      <c r="C2112" s="31"/>
      <c r="D2112" s="31"/>
      <c r="E2112" s="31"/>
      <c r="F2112" s="31"/>
      <c r="G2112" s="31"/>
      <c r="H2112" s="31"/>
      <c r="I2112" s="31"/>
      <c r="J2112" s="31"/>
      <c r="K2112" s="31"/>
      <c r="L2112" s="31"/>
      <c r="M2112" s="31"/>
      <c r="N2112" s="31"/>
      <c r="O2112" s="31"/>
      <c r="P2112" s="31"/>
    </row>
    <row r="2113" spans="1:16" ht="15" x14ac:dyDescent="0.25">
      <c r="A2113" s="31"/>
      <c r="B2113" s="31"/>
      <c r="C2113" s="31"/>
      <c r="D2113" s="31"/>
      <c r="E2113" s="31"/>
      <c r="F2113" s="31"/>
      <c r="G2113" s="31"/>
      <c r="H2113" s="31"/>
      <c r="I2113" s="31"/>
      <c r="J2113" s="31"/>
      <c r="K2113" s="31"/>
      <c r="L2113" s="31"/>
      <c r="M2113" s="31"/>
      <c r="N2113" s="31"/>
      <c r="O2113" s="31"/>
      <c r="P2113" s="31"/>
    </row>
    <row r="2114" spans="1:16" ht="15" x14ac:dyDescent="0.25">
      <c r="A2114" s="31"/>
      <c r="B2114" s="31"/>
      <c r="C2114" s="31"/>
      <c r="D2114" s="31"/>
      <c r="E2114" s="31"/>
      <c r="F2114" s="31"/>
      <c r="G2114" s="31"/>
      <c r="H2114" s="31"/>
      <c r="I2114" s="31"/>
      <c r="J2114" s="31"/>
      <c r="K2114" s="31"/>
      <c r="L2114" s="31"/>
      <c r="M2114" s="31"/>
      <c r="N2114" s="31"/>
      <c r="O2114" s="31"/>
      <c r="P2114" s="31"/>
    </row>
    <row r="2115" spans="1:16" ht="15.75" thickBot="1" x14ac:dyDescent="0.3">
      <c r="A2115" s="31"/>
      <c r="B2115" s="31"/>
      <c r="C2115" s="31"/>
      <c r="D2115" s="31"/>
      <c r="E2115" s="31"/>
      <c r="F2115" s="31"/>
      <c r="G2115" s="31"/>
      <c r="H2115" s="31"/>
      <c r="I2115" s="31"/>
      <c r="J2115" s="31"/>
      <c r="K2115" s="31"/>
      <c r="L2115" s="31"/>
      <c r="M2115" s="31"/>
      <c r="N2115" s="31"/>
      <c r="O2115" s="31"/>
      <c r="P2115" s="31"/>
    </row>
    <row r="2116" spans="1:16" ht="15.75" thickBot="1" x14ac:dyDescent="0.3">
      <c r="A2116" s="31"/>
      <c r="B2116" s="31"/>
      <c r="C2116" s="31"/>
      <c r="D2116" s="31"/>
      <c r="E2116" s="31"/>
      <c r="F2116" s="31"/>
      <c r="G2116" s="31"/>
      <c r="H2116" s="31"/>
      <c r="I2116" s="31"/>
      <c r="J2116" s="31"/>
      <c r="K2116" s="31"/>
      <c r="L2116" s="31"/>
      <c r="M2116" s="31"/>
      <c r="N2116" s="31"/>
      <c r="O2116" s="31"/>
      <c r="P2116" s="31"/>
    </row>
    <row r="2117" spans="1:16" ht="15" x14ac:dyDescent="0.25">
      <c r="A2117" s="31"/>
      <c r="B2117" s="31"/>
      <c r="C2117" s="31"/>
      <c r="D2117" s="31"/>
      <c r="E2117" s="31"/>
      <c r="F2117" s="31"/>
      <c r="G2117" s="31"/>
      <c r="H2117" s="31"/>
      <c r="I2117" s="31"/>
      <c r="J2117" s="31"/>
      <c r="K2117" s="31"/>
      <c r="L2117" s="31"/>
      <c r="M2117" s="31"/>
      <c r="N2117" s="31"/>
      <c r="O2117" s="31"/>
      <c r="P2117" s="31"/>
    </row>
    <row r="2118" spans="1:16" ht="15" x14ac:dyDescent="0.25">
      <c r="A2118" s="31"/>
      <c r="B2118" s="31"/>
      <c r="C2118" s="31"/>
      <c r="D2118" s="31"/>
      <c r="E2118" s="31"/>
      <c r="F2118" s="31"/>
      <c r="G2118" s="31"/>
      <c r="H2118" s="31"/>
      <c r="I2118" s="31"/>
      <c r="J2118" s="31"/>
      <c r="K2118" s="31"/>
      <c r="L2118" s="31"/>
      <c r="M2118" s="31"/>
      <c r="N2118" s="31"/>
      <c r="O2118" s="31"/>
      <c r="P2118" s="31"/>
    </row>
    <row r="2119" spans="1:16" ht="15" x14ac:dyDescent="0.25">
      <c r="A2119" s="31"/>
      <c r="B2119" s="31"/>
      <c r="C2119" s="31"/>
      <c r="D2119" s="31"/>
      <c r="E2119" s="31"/>
      <c r="F2119" s="31"/>
      <c r="G2119" s="31"/>
      <c r="H2119" s="31"/>
      <c r="I2119" s="31"/>
      <c r="J2119" s="31"/>
      <c r="K2119" s="31"/>
      <c r="L2119" s="31"/>
      <c r="M2119" s="31"/>
      <c r="N2119" s="31"/>
      <c r="O2119" s="31"/>
      <c r="P2119" s="31"/>
    </row>
    <row r="2120" spans="1:16" ht="15" x14ac:dyDescent="0.25">
      <c r="A2120" s="31"/>
      <c r="B2120" s="31"/>
      <c r="C2120" s="31"/>
      <c r="D2120" s="31"/>
      <c r="E2120" s="31"/>
      <c r="F2120" s="31"/>
      <c r="G2120" s="31"/>
      <c r="H2120" s="31"/>
      <c r="I2120" s="31"/>
      <c r="J2120" s="31"/>
      <c r="K2120" s="31"/>
      <c r="L2120" s="31"/>
      <c r="M2120" s="31"/>
      <c r="N2120" s="31"/>
      <c r="O2120" s="31"/>
      <c r="P2120" s="31"/>
    </row>
    <row r="2121" spans="1:16" ht="15.75" thickBot="1" x14ac:dyDescent="0.3">
      <c r="A2121" s="31"/>
      <c r="B2121" s="31"/>
      <c r="C2121" s="31"/>
      <c r="D2121" s="31"/>
      <c r="E2121" s="31"/>
      <c r="F2121" s="31"/>
      <c r="G2121" s="31"/>
      <c r="H2121" s="31"/>
      <c r="I2121" s="31"/>
      <c r="J2121" s="31"/>
      <c r="K2121" s="31"/>
      <c r="L2121" s="31"/>
      <c r="M2121" s="31"/>
      <c r="N2121" s="31"/>
      <c r="O2121" s="31"/>
      <c r="P2121" s="31"/>
    </row>
    <row r="2122" spans="1:16" ht="15.75" thickBot="1" x14ac:dyDescent="0.3">
      <c r="A2122" s="31"/>
      <c r="B2122" s="31"/>
      <c r="C2122" s="31"/>
      <c r="D2122" s="31"/>
      <c r="E2122" s="31"/>
      <c r="F2122" s="31"/>
      <c r="G2122" s="31"/>
      <c r="H2122" s="31"/>
      <c r="I2122" s="31"/>
      <c r="J2122" s="31"/>
      <c r="K2122" s="31"/>
      <c r="L2122" s="31"/>
      <c r="M2122" s="31"/>
      <c r="N2122" s="31"/>
      <c r="O2122" s="31"/>
      <c r="P2122" s="31"/>
    </row>
    <row r="2123" spans="1:16" ht="15" x14ac:dyDescent="0.25">
      <c r="A2123" s="31"/>
      <c r="B2123" s="31"/>
      <c r="C2123" s="31"/>
      <c r="D2123" s="31"/>
      <c r="E2123" s="31"/>
      <c r="F2123" s="31"/>
      <c r="G2123" s="31"/>
      <c r="H2123" s="31"/>
      <c r="I2123" s="31"/>
      <c r="J2123" s="31"/>
      <c r="K2123" s="31"/>
      <c r="L2123" s="31"/>
      <c r="M2123" s="31"/>
      <c r="N2123" s="31"/>
      <c r="O2123" s="31"/>
      <c r="P2123" s="31"/>
    </row>
    <row r="2124" spans="1:16" ht="15" x14ac:dyDescent="0.25">
      <c r="A2124" s="31"/>
      <c r="B2124" s="31"/>
      <c r="C2124" s="31"/>
      <c r="D2124" s="31"/>
      <c r="E2124" s="31"/>
      <c r="F2124" s="31"/>
      <c r="G2124" s="31"/>
      <c r="H2124" s="31"/>
      <c r="I2124" s="31"/>
      <c r="J2124" s="31"/>
      <c r="K2124" s="31"/>
      <c r="L2124" s="31"/>
      <c r="M2124" s="31"/>
      <c r="N2124" s="31"/>
      <c r="O2124" s="31"/>
      <c r="P2124" s="31"/>
    </row>
    <row r="2125" spans="1:16" ht="15" x14ac:dyDescent="0.25">
      <c r="A2125" s="31"/>
      <c r="B2125" s="31"/>
      <c r="C2125" s="31"/>
      <c r="D2125" s="31"/>
      <c r="E2125" s="31"/>
      <c r="F2125" s="31"/>
      <c r="G2125" s="31"/>
      <c r="H2125" s="31"/>
      <c r="I2125" s="31"/>
      <c r="J2125" s="31"/>
      <c r="K2125" s="31"/>
      <c r="L2125" s="31"/>
      <c r="M2125" s="31"/>
      <c r="N2125" s="31"/>
      <c r="O2125" s="31"/>
      <c r="P2125" s="31"/>
    </row>
    <row r="2126" spans="1:16" ht="15" x14ac:dyDescent="0.25">
      <c r="A2126" s="31"/>
      <c r="B2126" s="31"/>
      <c r="C2126" s="31"/>
      <c r="D2126" s="31"/>
      <c r="E2126" s="31"/>
      <c r="F2126" s="31"/>
      <c r="G2126" s="31"/>
      <c r="H2126" s="31"/>
      <c r="I2126" s="31"/>
      <c r="J2126" s="31"/>
      <c r="K2126" s="31"/>
      <c r="L2126" s="31"/>
      <c r="M2126" s="31"/>
      <c r="N2126" s="31"/>
      <c r="O2126" s="31"/>
      <c r="P2126" s="31"/>
    </row>
    <row r="2127" spans="1:16" ht="15" x14ac:dyDescent="0.25">
      <c r="A2127" s="31"/>
      <c r="B2127" s="31"/>
      <c r="C2127" s="31"/>
      <c r="D2127" s="31"/>
      <c r="E2127" s="31"/>
      <c r="F2127" s="31"/>
      <c r="G2127" s="31"/>
      <c r="H2127" s="31"/>
      <c r="I2127" s="31"/>
      <c r="J2127" s="31"/>
      <c r="K2127" s="31"/>
      <c r="L2127" s="31"/>
      <c r="M2127" s="31"/>
      <c r="N2127" s="31"/>
      <c r="O2127" s="31"/>
      <c r="P2127" s="31"/>
    </row>
    <row r="2128" spans="1:16" ht="15" x14ac:dyDescent="0.25">
      <c r="A2128" s="31"/>
      <c r="B2128" s="31"/>
      <c r="C2128" s="31"/>
      <c r="D2128" s="31"/>
      <c r="E2128" s="31"/>
      <c r="F2128" s="31"/>
      <c r="G2128" s="31"/>
      <c r="H2128" s="31"/>
      <c r="I2128" s="31"/>
      <c r="J2128" s="31"/>
      <c r="K2128" s="31"/>
      <c r="L2128" s="31"/>
      <c r="M2128" s="31"/>
      <c r="N2128" s="31"/>
      <c r="O2128" s="31"/>
      <c r="P2128" s="31"/>
    </row>
    <row r="2129" spans="1:16" ht="15" x14ac:dyDescent="0.25">
      <c r="A2129" s="31"/>
      <c r="B2129" s="31"/>
      <c r="C2129" s="31"/>
      <c r="D2129" s="31"/>
      <c r="E2129" s="31"/>
      <c r="F2129" s="31"/>
      <c r="G2129" s="31"/>
      <c r="H2129" s="31"/>
      <c r="I2129" s="31"/>
      <c r="J2129" s="31"/>
      <c r="K2129" s="31"/>
      <c r="L2129" s="31"/>
      <c r="M2129" s="31"/>
      <c r="N2129" s="31"/>
      <c r="O2129" s="31"/>
      <c r="P2129" s="31"/>
    </row>
    <row r="2130" spans="1:16" ht="15" x14ac:dyDescent="0.25">
      <c r="A2130" s="31"/>
      <c r="B2130" s="31"/>
      <c r="C2130" s="31"/>
      <c r="D2130" s="31"/>
      <c r="E2130" s="31"/>
      <c r="F2130" s="31"/>
      <c r="G2130" s="31"/>
      <c r="H2130" s="31"/>
      <c r="I2130" s="31"/>
      <c r="J2130" s="31"/>
      <c r="K2130" s="31"/>
      <c r="L2130" s="31"/>
      <c r="M2130" s="31"/>
      <c r="N2130" s="31"/>
      <c r="O2130" s="31"/>
      <c r="P2130" s="31"/>
    </row>
    <row r="2131" spans="1:16" ht="15" x14ac:dyDescent="0.25">
      <c r="A2131" s="31"/>
      <c r="B2131" s="31"/>
      <c r="C2131" s="31"/>
      <c r="D2131" s="31"/>
      <c r="E2131" s="31"/>
      <c r="F2131" s="31"/>
      <c r="G2131" s="31"/>
      <c r="H2131" s="31"/>
      <c r="I2131" s="31"/>
      <c r="J2131" s="31"/>
      <c r="K2131" s="31"/>
      <c r="L2131" s="31"/>
      <c r="M2131" s="31"/>
      <c r="N2131" s="31"/>
      <c r="O2131" s="31"/>
      <c r="P2131" s="31"/>
    </row>
    <row r="2132" spans="1:16" ht="15" x14ac:dyDescent="0.25">
      <c r="A2132" s="31"/>
      <c r="B2132" s="31"/>
      <c r="C2132" s="31"/>
      <c r="D2132" s="31"/>
      <c r="E2132" s="31"/>
      <c r="F2132" s="31"/>
      <c r="G2132" s="31"/>
      <c r="H2132" s="31"/>
      <c r="I2132" s="31"/>
      <c r="J2132" s="31"/>
      <c r="K2132" s="31"/>
      <c r="L2132" s="31"/>
      <c r="M2132" s="31"/>
      <c r="N2132" s="31"/>
      <c r="O2132" s="31"/>
      <c r="P2132" s="31"/>
    </row>
    <row r="2133" spans="1:16" ht="15" x14ac:dyDescent="0.25">
      <c r="A2133" s="31"/>
      <c r="B2133" s="31"/>
      <c r="C2133" s="31"/>
      <c r="D2133" s="31"/>
      <c r="E2133" s="31"/>
      <c r="F2133" s="31"/>
      <c r="G2133" s="31"/>
      <c r="H2133" s="31"/>
      <c r="I2133" s="31"/>
      <c r="J2133" s="31"/>
      <c r="K2133" s="31"/>
      <c r="L2133" s="31"/>
      <c r="M2133" s="31"/>
      <c r="N2133" s="31"/>
      <c r="O2133" s="31"/>
      <c r="P2133" s="31"/>
    </row>
    <row r="2134" spans="1:16" ht="15" x14ac:dyDescent="0.25">
      <c r="A2134" s="31"/>
      <c r="B2134" s="31"/>
      <c r="C2134" s="31"/>
      <c r="D2134" s="31"/>
      <c r="E2134" s="31"/>
      <c r="F2134" s="31"/>
      <c r="G2134" s="31"/>
      <c r="H2134" s="31"/>
      <c r="I2134" s="31"/>
      <c r="J2134" s="31"/>
      <c r="K2134" s="31"/>
      <c r="L2134" s="31"/>
      <c r="M2134" s="31"/>
      <c r="N2134" s="31"/>
      <c r="O2134" s="31"/>
      <c r="P2134" s="31"/>
    </row>
    <row r="2135" spans="1:16" ht="15" x14ac:dyDescent="0.25">
      <c r="A2135" s="31"/>
      <c r="B2135" s="31"/>
      <c r="C2135" s="31"/>
      <c r="D2135" s="31"/>
      <c r="E2135" s="31"/>
      <c r="F2135" s="31"/>
      <c r="G2135" s="31"/>
      <c r="H2135" s="31"/>
      <c r="I2135" s="31"/>
      <c r="J2135" s="31"/>
      <c r="K2135" s="31"/>
      <c r="L2135" s="31"/>
      <c r="M2135" s="31"/>
      <c r="N2135" s="31"/>
      <c r="O2135" s="31"/>
      <c r="P2135" s="31"/>
    </row>
    <row r="2136" spans="1:16" ht="15" x14ac:dyDescent="0.25">
      <c r="A2136" s="31"/>
      <c r="B2136" s="31"/>
      <c r="C2136" s="31"/>
      <c r="D2136" s="31"/>
      <c r="E2136" s="31"/>
      <c r="F2136" s="31"/>
      <c r="G2136" s="31"/>
      <c r="H2136" s="31"/>
      <c r="I2136" s="31"/>
      <c r="J2136" s="31"/>
      <c r="K2136" s="31"/>
      <c r="L2136" s="31"/>
      <c r="M2136" s="31"/>
      <c r="N2136" s="31"/>
      <c r="O2136" s="31"/>
      <c r="P2136" s="31"/>
    </row>
    <row r="2137" spans="1:16" ht="15" x14ac:dyDescent="0.25">
      <c r="A2137" s="31"/>
      <c r="B2137" s="31"/>
      <c r="C2137" s="31"/>
      <c r="D2137" s="31"/>
      <c r="E2137" s="31"/>
      <c r="F2137" s="31"/>
      <c r="G2137" s="31"/>
      <c r="H2137" s="31"/>
      <c r="I2137" s="31"/>
      <c r="J2137" s="31"/>
      <c r="K2137" s="31"/>
      <c r="L2137" s="31"/>
      <c r="M2137" s="31"/>
      <c r="N2137" s="31"/>
      <c r="O2137" s="31"/>
      <c r="P2137" s="31"/>
    </row>
    <row r="2138" spans="1:16" ht="15" x14ac:dyDescent="0.25">
      <c r="A2138" s="31"/>
      <c r="B2138" s="31"/>
      <c r="C2138" s="31"/>
      <c r="D2138" s="31"/>
      <c r="E2138" s="31"/>
      <c r="F2138" s="31"/>
      <c r="G2138" s="31"/>
      <c r="H2138" s="31"/>
      <c r="I2138" s="31"/>
      <c r="J2138" s="31"/>
      <c r="K2138" s="31"/>
      <c r="L2138" s="31"/>
      <c r="M2138" s="31"/>
      <c r="N2138" s="31"/>
      <c r="O2138" s="31"/>
      <c r="P2138" s="31"/>
    </row>
    <row r="2139" spans="1:16" ht="15" x14ac:dyDescent="0.25">
      <c r="A2139" s="31"/>
      <c r="B2139" s="31"/>
      <c r="C2139" s="31"/>
      <c r="D2139" s="31"/>
      <c r="E2139" s="31"/>
      <c r="F2139" s="31"/>
      <c r="G2139" s="31"/>
      <c r="H2139" s="31"/>
      <c r="I2139" s="31"/>
      <c r="J2139" s="31"/>
      <c r="K2139" s="31"/>
      <c r="L2139" s="31"/>
      <c r="M2139" s="31"/>
      <c r="N2139" s="31"/>
      <c r="O2139" s="31"/>
      <c r="P2139" s="31"/>
    </row>
    <row r="2140" spans="1:16" ht="15" x14ac:dyDescent="0.25">
      <c r="A2140" s="31"/>
      <c r="B2140" s="31"/>
      <c r="C2140" s="31"/>
      <c r="D2140" s="31"/>
      <c r="E2140" s="31"/>
      <c r="F2140" s="31"/>
      <c r="G2140" s="31"/>
      <c r="H2140" s="31"/>
      <c r="I2140" s="31"/>
      <c r="J2140" s="31"/>
      <c r="K2140" s="31"/>
      <c r="L2140" s="31"/>
      <c r="M2140" s="31"/>
      <c r="N2140" s="31"/>
      <c r="O2140" s="31"/>
      <c r="P2140" s="31"/>
    </row>
    <row r="2141" spans="1:16" ht="15" x14ac:dyDescent="0.25">
      <c r="A2141" s="31"/>
      <c r="B2141" s="31"/>
      <c r="C2141" s="31"/>
      <c r="D2141" s="31"/>
      <c r="E2141" s="31"/>
      <c r="F2141" s="31"/>
      <c r="G2141" s="31"/>
      <c r="H2141" s="31"/>
      <c r="I2141" s="31"/>
      <c r="J2141" s="31"/>
      <c r="K2141" s="31"/>
      <c r="L2141" s="31"/>
      <c r="M2141" s="31"/>
      <c r="N2141" s="31"/>
      <c r="O2141" s="31"/>
      <c r="P2141" s="31"/>
    </row>
    <row r="2142" spans="1:16" ht="15.75" thickBot="1" x14ac:dyDescent="0.3">
      <c r="A2142" s="31"/>
      <c r="B2142" s="31"/>
      <c r="C2142" s="31"/>
      <c r="D2142" s="31"/>
      <c r="E2142" s="31"/>
      <c r="F2142" s="31"/>
      <c r="G2142" s="31"/>
      <c r="H2142" s="31"/>
      <c r="I2142" s="31"/>
      <c r="J2142" s="31"/>
      <c r="K2142" s="31"/>
      <c r="L2142" s="31"/>
      <c r="M2142" s="31"/>
      <c r="N2142" s="31"/>
      <c r="O2142" s="31"/>
      <c r="P2142" s="31"/>
    </row>
    <row r="2143" spans="1:16" ht="16.5" thickTop="1" thickBot="1" x14ac:dyDescent="0.3">
      <c r="A2143" s="31"/>
      <c r="B2143" s="31"/>
      <c r="C2143" s="31"/>
      <c r="D2143" s="31"/>
      <c r="E2143" s="31"/>
      <c r="F2143" s="31"/>
      <c r="G2143" s="31"/>
      <c r="H2143" s="31"/>
      <c r="I2143" s="31"/>
      <c r="J2143" s="31"/>
      <c r="K2143" s="31"/>
      <c r="L2143" s="31"/>
      <c r="M2143" s="31"/>
      <c r="N2143" s="31"/>
      <c r="O2143" s="31"/>
      <c r="P2143" s="31"/>
    </row>
    <row r="2144" spans="1:16" ht="15" x14ac:dyDescent="0.25">
      <c r="A2144" s="31"/>
      <c r="B2144" s="31"/>
      <c r="C2144" s="31"/>
      <c r="D2144" s="31"/>
      <c r="E2144" s="31"/>
      <c r="F2144" s="31"/>
      <c r="G2144" s="31"/>
      <c r="H2144" s="31"/>
      <c r="I2144" s="31"/>
      <c r="J2144" s="31"/>
      <c r="K2144" s="31"/>
      <c r="L2144" s="31"/>
      <c r="M2144" s="31"/>
      <c r="N2144" s="31"/>
      <c r="O2144" s="31"/>
      <c r="P2144" s="31"/>
    </row>
    <row r="2145" spans="1:16" ht="15" x14ac:dyDescent="0.25">
      <c r="A2145" s="31"/>
      <c r="B2145" s="31"/>
      <c r="C2145" s="31"/>
      <c r="D2145" s="31"/>
      <c r="E2145" s="31"/>
      <c r="F2145" s="31"/>
      <c r="G2145" s="31"/>
      <c r="H2145" s="31"/>
      <c r="I2145" s="31"/>
      <c r="J2145" s="31"/>
      <c r="K2145" s="31"/>
      <c r="L2145" s="31"/>
      <c r="M2145" s="31"/>
      <c r="N2145" s="31"/>
      <c r="O2145" s="31"/>
      <c r="P2145" s="31"/>
    </row>
    <row r="2146" spans="1:16" ht="15.75" thickBot="1" x14ac:dyDescent="0.3">
      <c r="A2146" s="31"/>
      <c r="B2146" s="31"/>
      <c r="C2146" s="31"/>
      <c r="D2146" s="31"/>
      <c r="E2146" s="31"/>
      <c r="F2146" s="31"/>
      <c r="G2146" s="31"/>
      <c r="H2146" s="31"/>
      <c r="I2146" s="31"/>
      <c r="J2146" s="31"/>
      <c r="K2146" s="31"/>
      <c r="L2146" s="31"/>
      <c r="M2146" s="31"/>
      <c r="N2146" s="31"/>
      <c r="O2146" s="31"/>
      <c r="P2146" s="31"/>
    </row>
    <row r="2147" spans="1:16" ht="15.75" thickBot="1" x14ac:dyDescent="0.3">
      <c r="A2147" s="31"/>
      <c r="B2147" s="31"/>
      <c r="C2147" s="31"/>
      <c r="D2147" s="31"/>
      <c r="E2147" s="31"/>
      <c r="F2147" s="31"/>
      <c r="G2147" s="31"/>
      <c r="H2147" s="31"/>
      <c r="I2147" s="31"/>
      <c r="J2147" s="31"/>
      <c r="K2147" s="31"/>
      <c r="L2147" s="31"/>
      <c r="M2147" s="31"/>
      <c r="N2147" s="31"/>
      <c r="O2147" s="31"/>
      <c r="P2147" s="31"/>
    </row>
    <row r="2148" spans="1:16" ht="15" x14ac:dyDescent="0.25">
      <c r="A2148" s="31"/>
      <c r="B2148" s="31"/>
      <c r="C2148" s="31"/>
      <c r="D2148" s="31"/>
      <c r="E2148" s="31"/>
      <c r="F2148" s="31"/>
      <c r="G2148" s="31"/>
      <c r="H2148" s="31"/>
      <c r="I2148" s="31"/>
      <c r="J2148" s="31"/>
      <c r="K2148" s="31"/>
      <c r="L2148" s="31"/>
      <c r="M2148" s="31"/>
      <c r="N2148" s="31"/>
      <c r="O2148" s="31"/>
      <c r="P2148" s="31"/>
    </row>
    <row r="2149" spans="1:16" ht="15" x14ac:dyDescent="0.25">
      <c r="A2149" s="31"/>
      <c r="B2149" s="31"/>
      <c r="C2149" s="31"/>
      <c r="D2149" s="31"/>
      <c r="E2149" s="31"/>
      <c r="F2149" s="31"/>
      <c r="G2149" s="31"/>
      <c r="H2149" s="31"/>
      <c r="I2149" s="31"/>
      <c r="J2149" s="31"/>
      <c r="K2149" s="31"/>
      <c r="L2149" s="31"/>
      <c r="M2149" s="31"/>
      <c r="N2149" s="31"/>
      <c r="O2149" s="31"/>
      <c r="P2149" s="31"/>
    </row>
    <row r="2150" spans="1:16" ht="15" x14ac:dyDescent="0.25">
      <c r="A2150" s="31"/>
      <c r="B2150" s="31"/>
      <c r="C2150" s="31"/>
      <c r="D2150" s="31"/>
      <c r="E2150" s="31"/>
      <c r="F2150" s="31"/>
      <c r="G2150" s="31"/>
      <c r="H2150" s="31"/>
      <c r="I2150" s="31"/>
      <c r="J2150" s="31"/>
      <c r="K2150" s="31"/>
      <c r="L2150" s="31"/>
      <c r="M2150" s="31"/>
      <c r="N2150" s="31"/>
      <c r="O2150" s="31"/>
      <c r="P2150" s="31"/>
    </row>
    <row r="2151" spans="1:16" ht="15" x14ac:dyDescent="0.25">
      <c r="A2151" s="31"/>
      <c r="B2151" s="31"/>
      <c r="C2151" s="31"/>
      <c r="D2151" s="31"/>
      <c r="E2151" s="31"/>
      <c r="F2151" s="31"/>
      <c r="G2151" s="31"/>
      <c r="H2151" s="31"/>
      <c r="I2151" s="31"/>
      <c r="J2151" s="31"/>
      <c r="K2151" s="31"/>
      <c r="L2151" s="31"/>
      <c r="M2151" s="31"/>
      <c r="N2151" s="31"/>
      <c r="O2151" s="31"/>
      <c r="P2151" s="31"/>
    </row>
    <row r="2152" spans="1:16" ht="15.75" thickBot="1" x14ac:dyDescent="0.3">
      <c r="A2152" s="31"/>
      <c r="B2152" s="31"/>
      <c r="C2152" s="31"/>
      <c r="D2152" s="31"/>
      <c r="E2152" s="31"/>
      <c r="F2152" s="31"/>
      <c r="G2152" s="31"/>
      <c r="H2152" s="31"/>
      <c r="I2152" s="31"/>
      <c r="J2152" s="31"/>
      <c r="K2152" s="31"/>
      <c r="L2152" s="31"/>
      <c r="M2152" s="31"/>
      <c r="N2152" s="31"/>
      <c r="O2152" s="31"/>
      <c r="P2152" s="31"/>
    </row>
    <row r="2153" spans="1:16" ht="15.75" thickBot="1" x14ac:dyDescent="0.3">
      <c r="A2153" s="31"/>
      <c r="B2153" s="31"/>
      <c r="C2153" s="31"/>
      <c r="D2153" s="31"/>
      <c r="E2153" s="31"/>
      <c r="F2153" s="31"/>
      <c r="G2153" s="31"/>
      <c r="H2153" s="31"/>
      <c r="I2153" s="31"/>
      <c r="J2153" s="31"/>
      <c r="K2153" s="31"/>
      <c r="L2153" s="31"/>
      <c r="M2153" s="31"/>
      <c r="N2153" s="31"/>
      <c r="O2153" s="31"/>
      <c r="P2153" s="31"/>
    </row>
    <row r="2154" spans="1:16" ht="15" x14ac:dyDescent="0.25">
      <c r="A2154" s="31"/>
      <c r="B2154" s="31"/>
      <c r="C2154" s="31"/>
      <c r="D2154" s="31"/>
      <c r="E2154" s="31"/>
      <c r="F2154" s="31"/>
      <c r="G2154" s="31"/>
      <c r="H2154" s="31"/>
      <c r="I2154" s="31"/>
      <c r="J2154" s="31"/>
      <c r="K2154" s="31"/>
      <c r="L2154" s="31"/>
      <c r="M2154" s="31"/>
      <c r="N2154" s="31"/>
      <c r="O2154" s="31"/>
      <c r="P2154" s="31"/>
    </row>
    <row r="2155" spans="1:16" ht="15" x14ac:dyDescent="0.25">
      <c r="A2155" s="31"/>
      <c r="B2155" s="31"/>
      <c r="C2155" s="31"/>
      <c r="D2155" s="31"/>
      <c r="E2155" s="31"/>
      <c r="F2155" s="31"/>
      <c r="G2155" s="31"/>
      <c r="H2155" s="31"/>
      <c r="I2155" s="31"/>
      <c r="J2155" s="31"/>
      <c r="K2155" s="31"/>
      <c r="L2155" s="31"/>
      <c r="M2155" s="31"/>
      <c r="N2155" s="31"/>
      <c r="O2155" s="31"/>
      <c r="P2155" s="31"/>
    </row>
    <row r="2156" spans="1:16" ht="15" x14ac:dyDescent="0.25">
      <c r="A2156" s="31"/>
      <c r="B2156" s="31"/>
      <c r="C2156" s="31"/>
      <c r="D2156" s="31"/>
      <c r="E2156" s="31"/>
      <c r="F2156" s="31"/>
      <c r="G2156" s="31"/>
      <c r="H2156" s="31"/>
      <c r="I2156" s="31"/>
      <c r="J2156" s="31"/>
      <c r="K2156" s="31"/>
      <c r="L2156" s="31"/>
      <c r="M2156" s="31"/>
      <c r="N2156" s="31"/>
      <c r="O2156" s="31"/>
      <c r="P2156" s="31"/>
    </row>
    <row r="2157" spans="1:16" ht="15" x14ac:dyDescent="0.25">
      <c r="A2157" s="31"/>
      <c r="B2157" s="31"/>
      <c r="C2157" s="31"/>
      <c r="D2157" s="31"/>
      <c r="E2157" s="31"/>
      <c r="F2157" s="31"/>
      <c r="G2157" s="31"/>
      <c r="H2157" s="31"/>
      <c r="I2157" s="31"/>
      <c r="J2157" s="31"/>
      <c r="K2157" s="31"/>
      <c r="L2157" s="31"/>
      <c r="M2157" s="31"/>
      <c r="N2157" s="31"/>
      <c r="O2157" s="31"/>
      <c r="P2157" s="31"/>
    </row>
    <row r="2158" spans="1:16" ht="15" x14ac:dyDescent="0.25">
      <c r="A2158" s="31"/>
      <c r="B2158" s="31"/>
      <c r="C2158" s="31"/>
      <c r="D2158" s="31"/>
      <c r="E2158" s="31"/>
      <c r="F2158" s="31"/>
      <c r="G2158" s="31"/>
      <c r="H2158" s="31"/>
      <c r="I2158" s="31"/>
      <c r="J2158" s="31"/>
      <c r="K2158" s="31"/>
      <c r="L2158" s="31"/>
      <c r="M2158" s="31"/>
      <c r="N2158" s="31"/>
      <c r="O2158" s="31"/>
      <c r="P2158" s="31"/>
    </row>
    <row r="2159" spans="1:16" ht="15" x14ac:dyDescent="0.25">
      <c r="A2159" s="31"/>
      <c r="B2159" s="31"/>
      <c r="C2159" s="31"/>
      <c r="D2159" s="31"/>
      <c r="E2159" s="31"/>
      <c r="F2159" s="31"/>
      <c r="G2159" s="31"/>
      <c r="H2159" s="31"/>
      <c r="I2159" s="31"/>
      <c r="J2159" s="31"/>
      <c r="K2159" s="31"/>
      <c r="L2159" s="31"/>
      <c r="M2159" s="31"/>
      <c r="N2159" s="31"/>
      <c r="O2159" s="31"/>
      <c r="P2159" s="31"/>
    </row>
    <row r="2160" spans="1:16" ht="15" x14ac:dyDescent="0.25">
      <c r="A2160" s="31"/>
      <c r="B2160" s="31"/>
      <c r="C2160" s="31"/>
      <c r="D2160" s="31"/>
      <c r="E2160" s="31"/>
      <c r="F2160" s="31"/>
      <c r="G2160" s="31"/>
      <c r="H2160" s="31"/>
      <c r="I2160" s="31"/>
      <c r="J2160" s="31"/>
      <c r="K2160" s="31"/>
      <c r="L2160" s="31"/>
      <c r="M2160" s="31"/>
      <c r="N2160" s="31"/>
      <c r="O2160" s="31"/>
      <c r="P2160" s="31"/>
    </row>
    <row r="2161" spans="1:16" ht="15" x14ac:dyDescent="0.25">
      <c r="A2161" s="31"/>
      <c r="B2161" s="31"/>
      <c r="C2161" s="31"/>
      <c r="D2161" s="31"/>
      <c r="E2161" s="31"/>
      <c r="F2161" s="31"/>
      <c r="G2161" s="31"/>
      <c r="H2161" s="31"/>
      <c r="I2161" s="31"/>
      <c r="J2161" s="31"/>
      <c r="K2161" s="31"/>
      <c r="L2161" s="31"/>
      <c r="M2161" s="31"/>
      <c r="N2161" s="31"/>
      <c r="O2161" s="31"/>
      <c r="P2161" s="31"/>
    </row>
    <row r="2162" spans="1:16" ht="15" x14ac:dyDescent="0.25">
      <c r="A2162" s="31"/>
      <c r="B2162" s="31"/>
      <c r="C2162" s="31"/>
      <c r="D2162" s="31"/>
      <c r="E2162" s="31"/>
      <c r="F2162" s="31"/>
      <c r="G2162" s="31"/>
      <c r="H2162" s="31"/>
      <c r="I2162" s="31"/>
      <c r="J2162" s="31"/>
      <c r="K2162" s="31"/>
      <c r="L2162" s="31"/>
      <c r="M2162" s="31"/>
      <c r="N2162" s="31"/>
      <c r="O2162" s="31"/>
      <c r="P2162" s="31"/>
    </row>
    <row r="2163" spans="1:16" ht="15" x14ac:dyDescent="0.25">
      <c r="A2163" s="31"/>
      <c r="B2163" s="31"/>
      <c r="C2163" s="31"/>
      <c r="D2163" s="31"/>
      <c r="E2163" s="31"/>
      <c r="F2163" s="31"/>
      <c r="G2163" s="31"/>
      <c r="H2163" s="31"/>
      <c r="I2163" s="31"/>
      <c r="J2163" s="31"/>
      <c r="K2163" s="31"/>
      <c r="L2163" s="31"/>
      <c r="M2163" s="31"/>
      <c r="N2163" s="31"/>
      <c r="O2163" s="31"/>
      <c r="P2163" s="31"/>
    </row>
    <row r="2164" spans="1:16" ht="15" x14ac:dyDescent="0.25">
      <c r="A2164" s="31"/>
      <c r="B2164" s="31"/>
      <c r="C2164" s="31"/>
      <c r="D2164" s="31"/>
      <c r="E2164" s="31"/>
      <c r="F2164" s="31"/>
      <c r="G2164" s="31"/>
      <c r="H2164" s="31"/>
      <c r="I2164" s="31"/>
      <c r="J2164" s="31"/>
      <c r="K2164" s="31"/>
      <c r="L2164" s="31"/>
      <c r="M2164" s="31"/>
      <c r="N2164" s="31"/>
      <c r="O2164" s="31"/>
      <c r="P2164" s="31"/>
    </row>
    <row r="2165" spans="1:16" ht="15" x14ac:dyDescent="0.25">
      <c r="A2165" s="31"/>
      <c r="B2165" s="31"/>
      <c r="C2165" s="31"/>
      <c r="D2165" s="31"/>
      <c r="E2165" s="31"/>
      <c r="F2165" s="31"/>
      <c r="G2165" s="31"/>
      <c r="H2165" s="31"/>
      <c r="I2165" s="31"/>
      <c r="J2165" s="31"/>
      <c r="K2165" s="31"/>
      <c r="L2165" s="31"/>
      <c r="M2165" s="31"/>
      <c r="N2165" s="31"/>
      <c r="O2165" s="31"/>
      <c r="P2165" s="31"/>
    </row>
    <row r="2166" spans="1:16" ht="15" x14ac:dyDescent="0.25">
      <c r="A2166" s="31"/>
      <c r="B2166" s="31"/>
      <c r="C2166" s="31"/>
      <c r="D2166" s="31"/>
      <c r="E2166" s="31"/>
      <c r="F2166" s="31"/>
      <c r="G2166" s="31"/>
      <c r="H2166" s="31"/>
      <c r="I2166" s="31"/>
      <c r="J2166" s="31"/>
      <c r="K2166" s="31"/>
      <c r="L2166" s="31"/>
      <c r="M2166" s="31"/>
      <c r="N2166" s="31"/>
      <c r="O2166" s="31"/>
      <c r="P2166" s="31"/>
    </row>
    <row r="2167" spans="1:16" ht="15" x14ac:dyDescent="0.25">
      <c r="A2167" s="31"/>
      <c r="B2167" s="31"/>
      <c r="C2167" s="31"/>
      <c r="D2167" s="31"/>
      <c r="E2167" s="31"/>
      <c r="F2167" s="31"/>
      <c r="G2167" s="31"/>
      <c r="H2167" s="31"/>
      <c r="I2167" s="31"/>
      <c r="J2167" s="31"/>
      <c r="K2167" s="31"/>
      <c r="L2167" s="31"/>
      <c r="M2167" s="31"/>
      <c r="N2167" s="31"/>
      <c r="O2167" s="31"/>
      <c r="P2167" s="31"/>
    </row>
    <row r="2168" spans="1:16" ht="15" x14ac:dyDescent="0.25">
      <c r="A2168" s="31"/>
      <c r="B2168" s="31"/>
      <c r="C2168" s="31"/>
      <c r="D2168" s="31"/>
      <c r="E2168" s="31"/>
      <c r="F2168" s="31"/>
      <c r="G2168" s="31"/>
      <c r="H2168" s="31"/>
      <c r="I2168" s="31"/>
      <c r="J2168" s="31"/>
      <c r="K2168" s="31"/>
      <c r="L2168" s="31"/>
      <c r="M2168" s="31"/>
      <c r="N2168" s="31"/>
      <c r="O2168" s="31"/>
      <c r="P2168" s="31"/>
    </row>
    <row r="2169" spans="1:16" ht="15" x14ac:dyDescent="0.25">
      <c r="A2169" s="31"/>
      <c r="B2169" s="31"/>
      <c r="C2169" s="31"/>
      <c r="D2169" s="31"/>
      <c r="E2169" s="31"/>
      <c r="F2169" s="31"/>
      <c r="G2169" s="31"/>
      <c r="H2169" s="31"/>
      <c r="I2169" s="31"/>
      <c r="J2169" s="31"/>
      <c r="K2169" s="31"/>
      <c r="L2169" s="31"/>
      <c r="M2169" s="31"/>
      <c r="N2169" s="31"/>
      <c r="O2169" s="31"/>
      <c r="P2169" s="31"/>
    </row>
    <row r="2170" spans="1:16" ht="15" x14ac:dyDescent="0.25">
      <c r="A2170" s="31"/>
      <c r="B2170" s="31"/>
      <c r="C2170" s="31"/>
      <c r="D2170" s="31"/>
      <c r="E2170" s="31"/>
      <c r="F2170" s="31"/>
      <c r="G2170" s="31"/>
      <c r="H2170" s="31"/>
      <c r="I2170" s="31"/>
      <c r="J2170" s="31"/>
      <c r="K2170" s="31"/>
      <c r="L2170" s="31"/>
      <c r="M2170" s="31"/>
      <c r="N2170" s="31"/>
      <c r="O2170" s="31"/>
      <c r="P2170" s="31"/>
    </row>
    <row r="2171" spans="1:16" ht="15" x14ac:dyDescent="0.25">
      <c r="A2171" s="31"/>
      <c r="B2171" s="31"/>
      <c r="C2171" s="31"/>
      <c r="D2171" s="31"/>
      <c r="E2171" s="31"/>
      <c r="F2171" s="31"/>
      <c r="G2171" s="31"/>
      <c r="H2171" s="31"/>
      <c r="I2171" s="31"/>
      <c r="J2171" s="31"/>
      <c r="K2171" s="31"/>
      <c r="L2171" s="31"/>
      <c r="M2171" s="31"/>
      <c r="N2171" s="31"/>
      <c r="O2171" s="31"/>
      <c r="P2171" s="31"/>
    </row>
    <row r="2172" spans="1:16" ht="15" x14ac:dyDescent="0.25">
      <c r="A2172" s="31"/>
      <c r="B2172" s="31"/>
      <c r="C2172" s="31"/>
      <c r="D2172" s="31"/>
      <c r="E2172" s="31"/>
      <c r="F2172" s="31"/>
      <c r="G2172" s="31"/>
      <c r="H2172" s="31"/>
      <c r="I2172" s="31"/>
      <c r="J2172" s="31"/>
      <c r="K2172" s="31"/>
      <c r="L2172" s="31"/>
      <c r="M2172" s="31"/>
      <c r="N2172" s="31"/>
      <c r="O2172" s="31"/>
      <c r="P2172" s="31"/>
    </row>
    <row r="2173" spans="1:16" ht="15.75" thickBot="1" x14ac:dyDescent="0.3">
      <c r="A2173" s="31"/>
      <c r="B2173" s="31"/>
      <c r="C2173" s="31"/>
      <c r="D2173" s="31"/>
      <c r="E2173" s="31"/>
      <c r="F2173" s="31"/>
      <c r="G2173" s="31"/>
      <c r="H2173" s="31"/>
      <c r="I2173" s="31"/>
      <c r="J2173" s="31"/>
      <c r="K2173" s="31"/>
      <c r="L2173" s="31"/>
      <c r="M2173" s="31"/>
      <c r="N2173" s="31"/>
      <c r="O2173" s="31"/>
      <c r="P2173" s="31"/>
    </row>
    <row r="2174" spans="1:16" ht="16.5" thickTop="1" thickBot="1" x14ac:dyDescent="0.3">
      <c r="A2174" s="31"/>
      <c r="B2174" s="31"/>
      <c r="C2174" s="31"/>
      <c r="D2174" s="31"/>
      <c r="E2174" s="31"/>
      <c r="F2174" s="31"/>
      <c r="G2174" s="31"/>
      <c r="H2174" s="31"/>
      <c r="I2174" s="31"/>
      <c r="J2174" s="31"/>
      <c r="K2174" s="31"/>
      <c r="L2174" s="31"/>
      <c r="M2174" s="31"/>
      <c r="N2174" s="31"/>
      <c r="O2174" s="31"/>
      <c r="P2174" s="31"/>
    </row>
    <row r="2175" spans="1:16" ht="15" x14ac:dyDescent="0.25">
      <c r="A2175" s="31"/>
      <c r="B2175" s="31"/>
      <c r="C2175" s="31"/>
      <c r="D2175" s="31"/>
      <c r="E2175" s="31"/>
      <c r="F2175" s="31"/>
      <c r="G2175" s="31"/>
      <c r="H2175" s="31"/>
      <c r="I2175" s="31"/>
      <c r="J2175" s="31"/>
      <c r="K2175" s="31"/>
      <c r="L2175" s="31"/>
      <c r="M2175" s="31"/>
      <c r="N2175" s="31"/>
      <c r="O2175" s="31"/>
      <c r="P2175" s="31"/>
    </row>
    <row r="2176" spans="1:16" ht="15" x14ac:dyDescent="0.25">
      <c r="A2176" s="31"/>
      <c r="B2176" s="31"/>
      <c r="C2176" s="31"/>
      <c r="D2176" s="31"/>
      <c r="E2176" s="31"/>
      <c r="F2176" s="31"/>
      <c r="G2176" s="31"/>
      <c r="H2176" s="31"/>
      <c r="I2176" s="31"/>
      <c r="J2176" s="31"/>
      <c r="K2176" s="31"/>
      <c r="L2176" s="31"/>
      <c r="M2176" s="31"/>
      <c r="N2176" s="31"/>
      <c r="O2176" s="31"/>
      <c r="P2176" s="31"/>
    </row>
    <row r="2177" spans="1:16" ht="15.75" thickBot="1" x14ac:dyDescent="0.3">
      <c r="A2177" s="31"/>
      <c r="B2177" s="31"/>
      <c r="C2177" s="31"/>
      <c r="D2177" s="31"/>
      <c r="E2177" s="31"/>
      <c r="F2177" s="31"/>
      <c r="G2177" s="31"/>
      <c r="H2177" s="31"/>
      <c r="I2177" s="31"/>
      <c r="J2177" s="31"/>
      <c r="K2177" s="31"/>
      <c r="L2177" s="31"/>
      <c r="M2177" s="31"/>
      <c r="N2177" s="31"/>
      <c r="O2177" s="31"/>
      <c r="P2177" s="31"/>
    </row>
    <row r="2178" spans="1:16" ht="15.75" thickBot="1" x14ac:dyDescent="0.3">
      <c r="A2178" s="31"/>
      <c r="B2178" s="31"/>
      <c r="C2178" s="31"/>
      <c r="D2178" s="31"/>
      <c r="E2178" s="31"/>
      <c r="F2178" s="31"/>
      <c r="G2178" s="31"/>
      <c r="H2178" s="31"/>
      <c r="I2178" s="31"/>
      <c r="J2178" s="31"/>
      <c r="K2178" s="31"/>
      <c r="L2178" s="31"/>
      <c r="M2178" s="31"/>
      <c r="N2178" s="31"/>
      <c r="O2178" s="31"/>
      <c r="P2178" s="31"/>
    </row>
    <row r="2179" spans="1:16" ht="15" x14ac:dyDescent="0.25">
      <c r="A2179" s="31"/>
      <c r="B2179" s="31"/>
      <c r="C2179" s="31"/>
      <c r="D2179" s="31"/>
      <c r="E2179" s="31"/>
      <c r="F2179" s="31"/>
      <c r="G2179" s="31"/>
      <c r="H2179" s="31"/>
      <c r="I2179" s="31"/>
      <c r="J2179" s="31"/>
      <c r="K2179" s="31"/>
      <c r="L2179" s="31"/>
      <c r="M2179" s="31"/>
      <c r="N2179" s="31"/>
      <c r="O2179" s="31"/>
      <c r="P2179" s="31"/>
    </row>
    <row r="2180" spans="1:16" ht="15" x14ac:dyDescent="0.25">
      <c r="A2180" s="31"/>
      <c r="B2180" s="31"/>
      <c r="C2180" s="31"/>
      <c r="D2180" s="31"/>
      <c r="E2180" s="31"/>
      <c r="F2180" s="31"/>
      <c r="G2180" s="31"/>
      <c r="H2180" s="31"/>
      <c r="I2180" s="31"/>
      <c r="J2180" s="31"/>
      <c r="K2180" s="31"/>
      <c r="L2180" s="31"/>
      <c r="M2180" s="31"/>
      <c r="N2180" s="31"/>
      <c r="O2180" s="31"/>
      <c r="P2180" s="31"/>
    </row>
    <row r="2181" spans="1:16" ht="15" x14ac:dyDescent="0.25">
      <c r="A2181" s="31"/>
      <c r="B2181" s="31"/>
      <c r="C2181" s="31"/>
      <c r="D2181" s="31"/>
      <c r="E2181" s="31"/>
      <c r="F2181" s="31"/>
      <c r="G2181" s="31"/>
      <c r="H2181" s="31"/>
      <c r="I2181" s="31"/>
      <c r="J2181" s="31"/>
      <c r="K2181" s="31"/>
      <c r="L2181" s="31"/>
      <c r="M2181" s="31"/>
      <c r="N2181" s="31"/>
      <c r="O2181" s="31"/>
      <c r="P2181" s="31"/>
    </row>
    <row r="2182" spans="1:16" ht="15" x14ac:dyDescent="0.25">
      <c r="A2182" s="31"/>
      <c r="B2182" s="31"/>
      <c r="C2182" s="31"/>
      <c r="D2182" s="31"/>
      <c r="E2182" s="31"/>
      <c r="F2182" s="31"/>
      <c r="G2182" s="31"/>
      <c r="H2182" s="31"/>
      <c r="I2182" s="31"/>
      <c r="J2182" s="31"/>
      <c r="K2182" s="31"/>
      <c r="L2182" s="31"/>
      <c r="M2182" s="31"/>
      <c r="N2182" s="31"/>
      <c r="O2182" s="31"/>
      <c r="P2182" s="31"/>
    </row>
    <row r="2183" spans="1:16" ht="15.75" thickBot="1" x14ac:dyDescent="0.3">
      <c r="A2183" s="31"/>
      <c r="B2183" s="31"/>
      <c r="C2183" s="31"/>
      <c r="D2183" s="31"/>
      <c r="E2183" s="31"/>
      <c r="F2183" s="31"/>
      <c r="G2183" s="31"/>
      <c r="H2183" s="31"/>
      <c r="I2183" s="31"/>
      <c r="J2183" s="31"/>
      <c r="K2183" s="31"/>
      <c r="L2183" s="31"/>
      <c r="M2183" s="31"/>
      <c r="N2183" s="31"/>
      <c r="O2183" s="31"/>
      <c r="P2183" s="31"/>
    </row>
    <row r="2184" spans="1:16" ht="15.75" thickBot="1" x14ac:dyDescent="0.3">
      <c r="A2184" s="31"/>
      <c r="B2184" s="31"/>
      <c r="C2184" s="31"/>
      <c r="D2184" s="31"/>
      <c r="E2184" s="31"/>
      <c r="F2184" s="31"/>
      <c r="G2184" s="31"/>
      <c r="H2184" s="31"/>
      <c r="I2184" s="31"/>
      <c r="J2184" s="31"/>
      <c r="K2184" s="31"/>
      <c r="L2184" s="31"/>
      <c r="M2184" s="31"/>
      <c r="N2184" s="31"/>
      <c r="O2184" s="31"/>
      <c r="P2184" s="31"/>
    </row>
    <row r="2185" spans="1:16" ht="15" x14ac:dyDescent="0.25">
      <c r="A2185" s="31"/>
      <c r="B2185" s="31"/>
      <c r="C2185" s="31"/>
      <c r="D2185" s="31"/>
      <c r="E2185" s="31"/>
      <c r="F2185" s="31"/>
      <c r="G2185" s="31"/>
      <c r="H2185" s="31"/>
      <c r="I2185" s="31"/>
      <c r="J2185" s="31"/>
      <c r="K2185" s="31"/>
      <c r="L2185" s="31"/>
      <c r="M2185" s="31"/>
      <c r="N2185" s="31"/>
      <c r="O2185" s="31"/>
      <c r="P2185" s="31"/>
    </row>
    <row r="2186" spans="1:16" ht="15" x14ac:dyDescent="0.25">
      <c r="A2186" s="31"/>
      <c r="B2186" s="31"/>
      <c r="C2186" s="31"/>
      <c r="D2186" s="31"/>
      <c r="E2186" s="31"/>
      <c r="F2186" s="31"/>
      <c r="G2186" s="31"/>
      <c r="H2186" s="31"/>
      <c r="I2186" s="31"/>
      <c r="J2186" s="31"/>
      <c r="K2186" s="31"/>
      <c r="L2186" s="31"/>
      <c r="M2186" s="31"/>
      <c r="N2186" s="31"/>
      <c r="O2186" s="31"/>
      <c r="P2186" s="31"/>
    </row>
    <row r="2187" spans="1:16" ht="15" x14ac:dyDescent="0.25">
      <c r="A2187" s="31"/>
      <c r="B2187" s="31"/>
      <c r="C2187" s="31"/>
      <c r="D2187" s="31"/>
      <c r="E2187" s="31"/>
      <c r="F2187" s="31"/>
      <c r="G2187" s="31"/>
      <c r="H2187" s="31"/>
      <c r="I2187" s="31"/>
      <c r="J2187" s="31"/>
      <c r="K2187" s="31"/>
      <c r="L2187" s="31"/>
      <c r="M2187" s="31"/>
      <c r="N2187" s="31"/>
      <c r="O2187" s="31"/>
      <c r="P2187" s="31"/>
    </row>
    <row r="2188" spans="1:16" ht="15" x14ac:dyDescent="0.25">
      <c r="A2188" s="31"/>
      <c r="B2188" s="31"/>
      <c r="C2188" s="31"/>
      <c r="D2188" s="31"/>
      <c r="E2188" s="31"/>
      <c r="F2188" s="31"/>
      <c r="G2188" s="31"/>
      <c r="H2188" s="31"/>
      <c r="I2188" s="31"/>
      <c r="J2188" s="31"/>
      <c r="K2188" s="31"/>
      <c r="L2188" s="31"/>
      <c r="M2188" s="31"/>
      <c r="N2188" s="31"/>
      <c r="O2188" s="31"/>
      <c r="P2188" s="31"/>
    </row>
    <row r="2189" spans="1:16" ht="15" x14ac:dyDescent="0.25">
      <c r="A2189" s="31"/>
      <c r="B2189" s="31"/>
      <c r="C2189" s="31"/>
      <c r="D2189" s="31"/>
      <c r="E2189" s="31"/>
      <c r="F2189" s="31"/>
      <c r="G2189" s="31"/>
      <c r="H2189" s="31"/>
      <c r="I2189" s="31"/>
      <c r="J2189" s="31"/>
      <c r="K2189" s="31"/>
      <c r="L2189" s="31"/>
      <c r="M2189" s="31"/>
      <c r="N2189" s="31"/>
      <c r="O2189" s="31"/>
      <c r="P2189" s="31"/>
    </row>
    <row r="2190" spans="1:16" ht="15" x14ac:dyDescent="0.25">
      <c r="A2190" s="31"/>
      <c r="B2190" s="31"/>
      <c r="C2190" s="31"/>
      <c r="D2190" s="31"/>
      <c r="E2190" s="31"/>
      <c r="F2190" s="31"/>
      <c r="G2190" s="31"/>
      <c r="H2190" s="31"/>
      <c r="I2190" s="31"/>
      <c r="J2190" s="31"/>
      <c r="K2190" s="31"/>
      <c r="L2190" s="31"/>
      <c r="M2190" s="31"/>
      <c r="N2190" s="31"/>
      <c r="O2190" s="31"/>
      <c r="P2190" s="31"/>
    </row>
    <row r="2191" spans="1:16" ht="15" x14ac:dyDescent="0.25">
      <c r="A2191" s="31"/>
      <c r="B2191" s="31"/>
      <c r="C2191" s="31"/>
      <c r="D2191" s="31"/>
      <c r="E2191" s="31"/>
      <c r="F2191" s="31"/>
      <c r="G2191" s="31"/>
      <c r="H2191" s="31"/>
      <c r="I2191" s="31"/>
      <c r="J2191" s="31"/>
      <c r="K2191" s="31"/>
      <c r="L2191" s="31"/>
      <c r="M2191" s="31"/>
      <c r="N2191" s="31"/>
      <c r="O2191" s="31"/>
      <c r="P2191" s="31"/>
    </row>
    <row r="2192" spans="1:16" ht="15" x14ac:dyDescent="0.25">
      <c r="A2192" s="31"/>
      <c r="B2192" s="31"/>
      <c r="C2192" s="31"/>
      <c r="D2192" s="31"/>
      <c r="E2192" s="31"/>
      <c r="F2192" s="31"/>
      <c r="G2192" s="31"/>
      <c r="H2192" s="31"/>
      <c r="I2192" s="31"/>
      <c r="J2192" s="31"/>
      <c r="K2192" s="31"/>
      <c r="L2192" s="31"/>
      <c r="M2192" s="31"/>
      <c r="N2192" s="31"/>
      <c r="O2192" s="31"/>
      <c r="P2192" s="31"/>
    </row>
    <row r="2193" spans="1:16" ht="15" x14ac:dyDescent="0.25">
      <c r="A2193" s="31"/>
      <c r="B2193" s="31"/>
      <c r="C2193" s="31"/>
      <c r="D2193" s="31"/>
      <c r="E2193" s="31"/>
      <c r="F2193" s="31"/>
      <c r="G2193" s="31"/>
      <c r="H2193" s="31"/>
      <c r="I2193" s="31"/>
      <c r="J2193" s="31"/>
      <c r="K2193" s="31"/>
      <c r="L2193" s="31"/>
      <c r="M2193" s="31"/>
      <c r="N2193" s="31"/>
      <c r="O2193" s="31"/>
      <c r="P2193" s="31"/>
    </row>
    <row r="2194" spans="1:16" ht="15" x14ac:dyDescent="0.25">
      <c r="A2194" s="31"/>
      <c r="B2194" s="31"/>
      <c r="C2194" s="31"/>
      <c r="D2194" s="31"/>
      <c r="E2194" s="31"/>
      <c r="F2194" s="31"/>
      <c r="G2194" s="31"/>
      <c r="H2194" s="31"/>
      <c r="I2194" s="31"/>
      <c r="J2194" s="31"/>
      <c r="K2194" s="31"/>
      <c r="L2194" s="31"/>
      <c r="M2194" s="31"/>
      <c r="N2194" s="31"/>
      <c r="O2194" s="31"/>
      <c r="P2194" s="31"/>
    </row>
    <row r="2195" spans="1:16" ht="15" x14ac:dyDescent="0.25">
      <c r="A2195" s="31"/>
      <c r="B2195" s="31"/>
      <c r="C2195" s="31"/>
      <c r="D2195" s="31"/>
      <c r="E2195" s="31"/>
      <c r="F2195" s="31"/>
      <c r="G2195" s="31"/>
      <c r="H2195" s="31"/>
      <c r="I2195" s="31"/>
      <c r="J2195" s="31"/>
      <c r="K2195" s="31"/>
      <c r="L2195" s="31"/>
      <c r="M2195" s="31"/>
      <c r="N2195" s="31"/>
      <c r="O2195" s="31"/>
      <c r="P2195" s="31"/>
    </row>
    <row r="2196" spans="1:16" ht="15" x14ac:dyDescent="0.25">
      <c r="A2196" s="31"/>
      <c r="B2196" s="31"/>
      <c r="C2196" s="31"/>
      <c r="D2196" s="31"/>
      <c r="E2196" s="31"/>
      <c r="F2196" s="31"/>
      <c r="G2196" s="31"/>
      <c r="H2196" s="31"/>
      <c r="I2196" s="31"/>
      <c r="J2196" s="31"/>
      <c r="K2196" s="31"/>
      <c r="L2196" s="31"/>
      <c r="M2196" s="31"/>
      <c r="N2196" s="31"/>
      <c r="O2196" s="31"/>
      <c r="P2196" s="31"/>
    </row>
    <row r="2197" spans="1:16" ht="15" x14ac:dyDescent="0.25">
      <c r="A2197" s="31"/>
      <c r="B2197" s="31"/>
      <c r="C2197" s="31"/>
      <c r="D2197" s="31"/>
      <c r="E2197" s="31"/>
      <c r="F2197" s="31"/>
      <c r="G2197" s="31"/>
      <c r="H2197" s="31"/>
      <c r="I2197" s="31"/>
      <c r="J2197" s="31"/>
      <c r="K2197" s="31"/>
      <c r="L2197" s="31"/>
      <c r="M2197" s="31"/>
      <c r="N2197" s="31"/>
      <c r="O2197" s="31"/>
      <c r="P2197" s="31"/>
    </row>
    <row r="2198" spans="1:16" ht="15" x14ac:dyDescent="0.25">
      <c r="A2198" s="31"/>
      <c r="B2198" s="31"/>
      <c r="C2198" s="31"/>
      <c r="D2198" s="31"/>
      <c r="E2198" s="31"/>
      <c r="F2198" s="31"/>
      <c r="G2198" s="31"/>
      <c r="H2198" s="31"/>
      <c r="I2198" s="31"/>
      <c r="J2198" s="31"/>
      <c r="K2198" s="31"/>
      <c r="L2198" s="31"/>
      <c r="M2198" s="31"/>
      <c r="N2198" s="31"/>
      <c r="O2198" s="31"/>
      <c r="P2198" s="31"/>
    </row>
    <row r="2199" spans="1:16" ht="15" x14ac:dyDescent="0.25">
      <c r="A2199" s="31"/>
      <c r="B2199" s="31"/>
      <c r="C2199" s="31"/>
      <c r="D2199" s="31"/>
      <c r="E2199" s="31"/>
      <c r="F2199" s="31"/>
      <c r="G2199" s="31"/>
      <c r="H2199" s="31"/>
      <c r="I2199" s="31"/>
      <c r="J2199" s="31"/>
      <c r="K2199" s="31"/>
      <c r="L2199" s="31"/>
      <c r="M2199" s="31"/>
      <c r="N2199" s="31"/>
      <c r="O2199" s="31"/>
      <c r="P2199" s="31"/>
    </row>
    <row r="2200" spans="1:16" ht="15" x14ac:dyDescent="0.25">
      <c r="A2200" s="31"/>
      <c r="B2200" s="31"/>
      <c r="C2200" s="31"/>
      <c r="D2200" s="31"/>
      <c r="E2200" s="31"/>
      <c r="F2200" s="31"/>
      <c r="G2200" s="31"/>
      <c r="H2200" s="31"/>
      <c r="I2200" s="31"/>
      <c r="J2200" s="31"/>
      <c r="K2200" s="31"/>
      <c r="L2200" s="31"/>
      <c r="M2200" s="31"/>
      <c r="N2200" s="31"/>
      <c r="O2200" s="31"/>
      <c r="P2200" s="31"/>
    </row>
    <row r="2201" spans="1:16" ht="15" x14ac:dyDescent="0.25">
      <c r="A2201" s="31"/>
      <c r="B2201" s="31"/>
      <c r="C2201" s="31"/>
      <c r="D2201" s="31"/>
      <c r="E2201" s="31"/>
      <c r="F2201" s="31"/>
      <c r="G2201" s="31"/>
      <c r="H2201" s="31"/>
      <c r="I2201" s="31"/>
      <c r="J2201" s="31"/>
      <c r="K2201" s="31"/>
      <c r="L2201" s="31"/>
      <c r="M2201" s="31"/>
      <c r="N2201" s="31"/>
      <c r="O2201" s="31"/>
      <c r="P2201" s="31"/>
    </row>
    <row r="2202" spans="1:16" ht="15" x14ac:dyDescent="0.25">
      <c r="A2202" s="31"/>
      <c r="B2202" s="31"/>
      <c r="C2202" s="31"/>
      <c r="D2202" s="31"/>
      <c r="E2202" s="31"/>
      <c r="F2202" s="31"/>
      <c r="G2202" s="31"/>
      <c r="H2202" s="31"/>
      <c r="I2202" s="31"/>
      <c r="J2202" s="31"/>
      <c r="K2202" s="31"/>
      <c r="L2202" s="31"/>
      <c r="M2202" s="31"/>
      <c r="N2202" s="31"/>
      <c r="O2202" s="31"/>
      <c r="P2202" s="31"/>
    </row>
    <row r="2203" spans="1:16" ht="15" x14ac:dyDescent="0.25">
      <c r="A2203" s="31"/>
      <c r="B2203" s="31"/>
      <c r="C2203" s="31"/>
      <c r="D2203" s="31"/>
      <c r="E2203" s="31"/>
      <c r="F2203" s="31"/>
      <c r="G2203" s="31"/>
      <c r="H2203" s="31"/>
      <c r="I2203" s="31"/>
      <c r="J2203" s="31"/>
      <c r="K2203" s="31"/>
      <c r="L2203" s="31"/>
      <c r="M2203" s="31"/>
      <c r="N2203" s="31"/>
      <c r="O2203" s="31"/>
      <c r="P2203" s="31"/>
    </row>
    <row r="2204" spans="1:16" ht="15.75" thickBot="1" x14ac:dyDescent="0.3">
      <c r="A2204" s="31"/>
      <c r="B2204" s="31"/>
      <c r="C2204" s="31"/>
      <c r="D2204" s="31"/>
      <c r="E2204" s="31"/>
      <c r="F2204" s="31"/>
      <c r="G2204" s="31"/>
      <c r="H2204" s="31"/>
      <c r="I2204" s="31"/>
      <c r="J2204" s="31"/>
      <c r="K2204" s="31"/>
      <c r="L2204" s="31"/>
      <c r="M2204" s="31"/>
      <c r="N2204" s="31"/>
      <c r="O2204" s="31"/>
      <c r="P2204" s="31"/>
    </row>
    <row r="2205" spans="1:16" ht="16.5" thickTop="1" thickBot="1" x14ac:dyDescent="0.3">
      <c r="A2205" s="31"/>
      <c r="B2205" s="31"/>
      <c r="C2205" s="31"/>
      <c r="D2205" s="31"/>
      <c r="E2205" s="31"/>
      <c r="F2205" s="31"/>
      <c r="G2205" s="31"/>
      <c r="H2205" s="31"/>
      <c r="I2205" s="31"/>
      <c r="J2205" s="31"/>
      <c r="K2205" s="31"/>
      <c r="L2205" s="31"/>
      <c r="M2205" s="31"/>
      <c r="N2205" s="31"/>
      <c r="O2205" s="31"/>
      <c r="P2205" s="31"/>
    </row>
    <row r="2206" spans="1:16" ht="15" x14ac:dyDescent="0.25">
      <c r="A2206" s="31"/>
      <c r="B2206" s="31"/>
      <c r="C2206" s="31"/>
      <c r="D2206" s="31"/>
      <c r="E2206" s="31"/>
      <c r="F2206" s="31"/>
      <c r="G2206" s="31"/>
      <c r="H2206" s="31"/>
      <c r="I2206" s="31"/>
      <c r="J2206" s="31"/>
      <c r="K2206" s="31"/>
      <c r="L2206" s="31"/>
      <c r="M2206" s="31"/>
      <c r="N2206" s="31"/>
      <c r="O2206" s="31"/>
      <c r="P2206" s="31"/>
    </row>
    <row r="2207" spans="1:16" ht="15" x14ac:dyDescent="0.25">
      <c r="A2207" s="31"/>
      <c r="B2207" s="31"/>
      <c r="C2207" s="31"/>
      <c r="D2207" s="31"/>
      <c r="E2207" s="31"/>
      <c r="F2207" s="31"/>
      <c r="G2207" s="31"/>
      <c r="H2207" s="31"/>
      <c r="I2207" s="31"/>
      <c r="J2207" s="31"/>
      <c r="K2207" s="31"/>
      <c r="L2207" s="31"/>
      <c r="M2207" s="31"/>
      <c r="N2207" s="31"/>
      <c r="O2207" s="31"/>
      <c r="P2207" s="31"/>
    </row>
    <row r="2208" spans="1:16" ht="15.75" thickBot="1" x14ac:dyDescent="0.3">
      <c r="A2208" s="31"/>
      <c r="B2208" s="31"/>
      <c r="C2208" s="31"/>
      <c r="D2208" s="31"/>
      <c r="E2208" s="31"/>
      <c r="F2208" s="31"/>
      <c r="G2208" s="31"/>
      <c r="H2208" s="31"/>
      <c r="I2208" s="31"/>
      <c r="J2208" s="31"/>
      <c r="K2208" s="31"/>
      <c r="L2208" s="31"/>
      <c r="M2208" s="31"/>
      <c r="N2208" s="31"/>
      <c r="O2208" s="31"/>
      <c r="P2208" s="31"/>
    </row>
    <row r="2209" spans="1:16" ht="15.75" thickBot="1" x14ac:dyDescent="0.3">
      <c r="A2209" s="31"/>
      <c r="B2209" s="31"/>
      <c r="C2209" s="31"/>
      <c r="D2209" s="31"/>
      <c r="E2209" s="31"/>
      <c r="F2209" s="31"/>
      <c r="G2209" s="31"/>
      <c r="H2209" s="31"/>
      <c r="I2209" s="31"/>
      <c r="J2209" s="31"/>
      <c r="K2209" s="31"/>
      <c r="L2209" s="31"/>
      <c r="M2209" s="31"/>
      <c r="N2209" s="31"/>
      <c r="O2209" s="31"/>
      <c r="P2209" s="31"/>
    </row>
    <row r="2210" spans="1:16" ht="15" x14ac:dyDescent="0.25">
      <c r="A2210" s="31"/>
      <c r="B2210" s="31"/>
      <c r="C2210" s="31"/>
      <c r="D2210" s="31"/>
      <c r="E2210" s="31"/>
      <c r="F2210" s="31"/>
      <c r="G2210" s="31"/>
      <c r="H2210" s="31"/>
      <c r="I2210" s="31"/>
      <c r="J2210" s="31"/>
      <c r="K2210" s="31"/>
      <c r="L2210" s="31"/>
      <c r="M2210" s="31"/>
      <c r="N2210" s="31"/>
      <c r="O2210" s="31"/>
      <c r="P2210" s="31"/>
    </row>
    <row r="2211" spans="1:16" ht="15" x14ac:dyDescent="0.25">
      <c r="A2211" s="31"/>
      <c r="B2211" s="31"/>
      <c r="C2211" s="31"/>
      <c r="D2211" s="31"/>
      <c r="E2211" s="31"/>
      <c r="F2211" s="31"/>
      <c r="G2211" s="31"/>
      <c r="H2211" s="31"/>
      <c r="I2211" s="31"/>
      <c r="J2211" s="31"/>
      <c r="K2211" s="31"/>
      <c r="L2211" s="31"/>
      <c r="M2211" s="31"/>
      <c r="N2211" s="31"/>
      <c r="O2211" s="31"/>
      <c r="P2211" s="31"/>
    </row>
    <row r="2212" spans="1:16" ht="15" x14ac:dyDescent="0.25">
      <c r="A2212" s="31"/>
      <c r="B2212" s="31"/>
      <c r="C2212" s="31"/>
      <c r="D2212" s="31"/>
      <c r="E2212" s="31"/>
      <c r="F2212" s="31"/>
      <c r="G2212" s="31"/>
      <c r="H2212" s="31"/>
      <c r="I2212" s="31"/>
      <c r="J2212" s="31"/>
      <c r="K2212" s="31"/>
      <c r="L2212" s="31"/>
      <c r="M2212" s="31"/>
      <c r="N2212" s="31"/>
      <c r="O2212" s="31"/>
      <c r="P2212" s="31"/>
    </row>
    <row r="2213" spans="1:16" ht="15" x14ac:dyDescent="0.25">
      <c r="A2213" s="31"/>
      <c r="B2213" s="31"/>
      <c r="C2213" s="31"/>
      <c r="D2213" s="31"/>
      <c r="E2213" s="31"/>
      <c r="F2213" s="31"/>
      <c r="G2213" s="31"/>
      <c r="H2213" s="31"/>
      <c r="I2213" s="31"/>
      <c r="J2213" s="31"/>
      <c r="K2213" s="31"/>
      <c r="L2213" s="31"/>
      <c r="M2213" s="31"/>
      <c r="N2213" s="31"/>
      <c r="O2213" s="31"/>
      <c r="P2213" s="31"/>
    </row>
    <row r="2214" spans="1:16" ht="15.75" thickBot="1" x14ac:dyDescent="0.3">
      <c r="A2214" s="31"/>
      <c r="B2214" s="31"/>
      <c r="C2214" s="31"/>
      <c r="D2214" s="31"/>
      <c r="E2214" s="31"/>
      <c r="F2214" s="31"/>
      <c r="G2214" s="31"/>
      <c r="H2214" s="31"/>
      <c r="I2214" s="31"/>
      <c r="J2214" s="31"/>
      <c r="K2214" s="31"/>
      <c r="L2214" s="31"/>
      <c r="M2214" s="31"/>
      <c r="N2214" s="31"/>
      <c r="O2214" s="31"/>
      <c r="P2214" s="31"/>
    </row>
    <row r="2215" spans="1:16" ht="15.75" thickBot="1" x14ac:dyDescent="0.3">
      <c r="A2215" s="31"/>
      <c r="B2215" s="31"/>
      <c r="C2215" s="31"/>
      <c r="D2215" s="31"/>
      <c r="E2215" s="31"/>
      <c r="F2215" s="31"/>
      <c r="G2215" s="31"/>
      <c r="H2215" s="31"/>
      <c r="I2215" s="31"/>
      <c r="J2215" s="31"/>
      <c r="K2215" s="31"/>
      <c r="L2215" s="31"/>
      <c r="M2215" s="31"/>
      <c r="N2215" s="31"/>
      <c r="O2215" s="31"/>
      <c r="P2215" s="31"/>
    </row>
    <row r="2216" spans="1:16" ht="15" x14ac:dyDescent="0.25">
      <c r="A2216" s="31"/>
      <c r="B2216" s="31"/>
      <c r="C2216" s="31"/>
      <c r="D2216" s="31"/>
      <c r="E2216" s="31"/>
      <c r="F2216" s="31"/>
      <c r="G2216" s="31"/>
      <c r="H2216" s="31"/>
      <c r="I2216" s="31"/>
      <c r="J2216" s="31"/>
      <c r="K2216" s="31"/>
      <c r="L2216" s="31"/>
      <c r="M2216" s="31"/>
      <c r="N2216" s="31"/>
      <c r="O2216" s="31"/>
      <c r="P2216" s="31"/>
    </row>
    <row r="2217" spans="1:16" ht="15" x14ac:dyDescent="0.25">
      <c r="A2217" s="31"/>
      <c r="B2217" s="31"/>
      <c r="C2217" s="31"/>
      <c r="D2217" s="31"/>
      <c r="E2217" s="31"/>
      <c r="F2217" s="31"/>
      <c r="G2217" s="31"/>
      <c r="H2217" s="31"/>
      <c r="I2217" s="31"/>
      <c r="J2217" s="31"/>
      <c r="K2217" s="31"/>
      <c r="L2217" s="31"/>
      <c r="M2217" s="31"/>
      <c r="N2217" s="31"/>
      <c r="O2217" s="31"/>
      <c r="P2217" s="31"/>
    </row>
    <row r="2218" spans="1:16" ht="15" x14ac:dyDescent="0.25">
      <c r="A2218" s="31"/>
      <c r="B2218" s="31"/>
      <c r="C2218" s="31"/>
      <c r="D2218" s="31"/>
      <c r="E2218" s="31"/>
      <c r="F2218" s="31"/>
      <c r="G2218" s="31"/>
      <c r="H2218" s="31"/>
      <c r="I2218" s="31"/>
      <c r="J2218" s="31"/>
      <c r="K2218" s="31"/>
      <c r="L2218" s="31"/>
      <c r="M2218" s="31"/>
      <c r="N2218" s="31"/>
      <c r="O2218" s="31"/>
      <c r="P2218" s="31"/>
    </row>
    <row r="2219" spans="1:16" ht="15" x14ac:dyDescent="0.25">
      <c r="A2219" s="31"/>
      <c r="B2219" s="31"/>
      <c r="C2219" s="31"/>
      <c r="D2219" s="31"/>
      <c r="E2219" s="31"/>
      <c r="F2219" s="31"/>
      <c r="G2219" s="31"/>
      <c r="H2219" s="31"/>
      <c r="I2219" s="31"/>
      <c r="J2219" s="31"/>
      <c r="K2219" s="31"/>
      <c r="L2219" s="31"/>
      <c r="M2219" s="31"/>
      <c r="N2219" s="31"/>
      <c r="O2219" s="31"/>
      <c r="P2219" s="31"/>
    </row>
    <row r="2220" spans="1:16" ht="15" x14ac:dyDescent="0.25">
      <c r="A2220" s="31"/>
      <c r="B2220" s="31"/>
      <c r="C2220" s="31"/>
      <c r="D2220" s="31"/>
      <c r="E2220" s="31"/>
      <c r="F2220" s="31"/>
      <c r="G2220" s="31"/>
      <c r="H2220" s="31"/>
      <c r="I2220" s="31"/>
      <c r="J2220" s="31"/>
      <c r="K2220" s="31"/>
      <c r="L2220" s="31"/>
      <c r="M2220" s="31"/>
      <c r="N2220" s="31"/>
      <c r="O2220" s="31"/>
      <c r="P2220" s="31"/>
    </row>
    <row r="2221" spans="1:16" ht="15" x14ac:dyDescent="0.25">
      <c r="A2221" s="31"/>
      <c r="B2221" s="31"/>
      <c r="C2221" s="31"/>
      <c r="D2221" s="31"/>
      <c r="E2221" s="31"/>
      <c r="F2221" s="31"/>
      <c r="G2221" s="31"/>
      <c r="H2221" s="31"/>
      <c r="I2221" s="31"/>
      <c r="J2221" s="31"/>
      <c r="K2221" s="31"/>
      <c r="L2221" s="31"/>
      <c r="M2221" s="31"/>
      <c r="N2221" s="31"/>
      <c r="O2221" s="31"/>
      <c r="P2221" s="31"/>
    </row>
    <row r="2222" spans="1:16" ht="15" x14ac:dyDescent="0.25">
      <c r="A2222" s="31"/>
      <c r="B2222" s="31"/>
      <c r="C2222" s="31"/>
      <c r="D2222" s="31"/>
      <c r="E2222" s="31"/>
      <c r="F2222" s="31"/>
      <c r="G2222" s="31"/>
      <c r="H2222" s="31"/>
      <c r="I2222" s="31"/>
      <c r="J2222" s="31"/>
      <c r="K2222" s="31"/>
      <c r="L2222" s="31"/>
      <c r="M2222" s="31"/>
      <c r="N2222" s="31"/>
      <c r="O2222" s="31"/>
      <c r="P2222" s="31"/>
    </row>
    <row r="2223" spans="1:16" ht="15" x14ac:dyDescent="0.25">
      <c r="A2223" s="31"/>
      <c r="B2223" s="31"/>
      <c r="C2223" s="31"/>
      <c r="D2223" s="31"/>
      <c r="E2223" s="31"/>
      <c r="F2223" s="31"/>
      <c r="G2223" s="31"/>
      <c r="H2223" s="31"/>
      <c r="I2223" s="31"/>
      <c r="J2223" s="31"/>
      <c r="K2223" s="31"/>
      <c r="L2223" s="31"/>
      <c r="M2223" s="31"/>
      <c r="N2223" s="31"/>
      <c r="O2223" s="31"/>
      <c r="P2223" s="31"/>
    </row>
    <row r="2224" spans="1:16" ht="15" x14ac:dyDescent="0.25">
      <c r="A2224" s="31"/>
      <c r="B2224" s="31"/>
      <c r="C2224" s="31"/>
      <c r="D2224" s="31"/>
      <c r="E2224" s="31"/>
      <c r="F2224" s="31"/>
      <c r="G2224" s="31"/>
      <c r="H2224" s="31"/>
      <c r="I2224" s="31"/>
      <c r="J2224" s="31"/>
      <c r="K2224" s="31"/>
      <c r="L2224" s="31"/>
      <c r="M2224" s="31"/>
      <c r="N2224" s="31"/>
      <c r="O2224" s="31"/>
      <c r="P2224" s="31"/>
    </row>
    <row r="2225" spans="1:16" ht="15" x14ac:dyDescent="0.25">
      <c r="A2225" s="31"/>
      <c r="B2225" s="31"/>
      <c r="C2225" s="31"/>
      <c r="D2225" s="31"/>
      <c r="E2225" s="31"/>
      <c r="F2225" s="31"/>
      <c r="G2225" s="31"/>
      <c r="H2225" s="31"/>
      <c r="I2225" s="31"/>
      <c r="J2225" s="31"/>
      <c r="K2225" s="31"/>
      <c r="L2225" s="31"/>
      <c r="M2225" s="31"/>
      <c r="N2225" s="31"/>
      <c r="O2225" s="31"/>
      <c r="P2225" s="31"/>
    </row>
    <row r="2226" spans="1:16" ht="15" x14ac:dyDescent="0.25">
      <c r="A2226" s="31"/>
      <c r="B2226" s="31"/>
      <c r="C2226" s="31"/>
      <c r="D2226" s="31"/>
      <c r="E2226" s="31"/>
      <c r="F2226" s="31"/>
      <c r="G2226" s="31"/>
      <c r="H2226" s="31"/>
      <c r="I2226" s="31"/>
      <c r="J2226" s="31"/>
      <c r="K2226" s="31"/>
      <c r="L2226" s="31"/>
      <c r="M2226" s="31"/>
      <c r="N2226" s="31"/>
      <c r="O2226" s="31"/>
      <c r="P2226" s="31"/>
    </row>
    <row r="2227" spans="1:16" ht="15" x14ac:dyDescent="0.25">
      <c r="A2227" s="31"/>
      <c r="B2227" s="31"/>
      <c r="C2227" s="31"/>
      <c r="D2227" s="31"/>
      <c r="E2227" s="31"/>
      <c r="F2227" s="31"/>
      <c r="G2227" s="31"/>
      <c r="H2227" s="31"/>
      <c r="I2227" s="31"/>
      <c r="J2227" s="31"/>
      <c r="K2227" s="31"/>
      <c r="L2227" s="31"/>
      <c r="M2227" s="31"/>
      <c r="N2227" s="31"/>
      <c r="O2227" s="31"/>
      <c r="P2227" s="31"/>
    </row>
    <row r="2228" spans="1:16" ht="15" x14ac:dyDescent="0.25">
      <c r="A2228" s="31"/>
      <c r="B2228" s="31"/>
      <c r="C2228" s="31"/>
      <c r="D2228" s="31"/>
      <c r="E2228" s="31"/>
      <c r="F2228" s="31"/>
      <c r="G2228" s="31"/>
      <c r="H2228" s="31"/>
      <c r="I2228" s="31"/>
      <c r="J2228" s="31"/>
      <c r="K2228" s="31"/>
      <c r="L2228" s="31"/>
      <c r="M2228" s="31"/>
      <c r="N2228" s="31"/>
      <c r="O2228" s="31"/>
      <c r="P2228" s="31"/>
    </row>
    <row r="2229" spans="1:16" ht="15" x14ac:dyDescent="0.25">
      <c r="A2229" s="31"/>
      <c r="B2229" s="31"/>
      <c r="C2229" s="31"/>
      <c r="D2229" s="31"/>
      <c r="E2229" s="31"/>
      <c r="F2229" s="31"/>
      <c r="G2229" s="31"/>
      <c r="H2229" s="31"/>
      <c r="I2229" s="31"/>
      <c r="J2229" s="31"/>
      <c r="K2229" s="31"/>
      <c r="L2229" s="31"/>
      <c r="M2229" s="31"/>
      <c r="N2229" s="31"/>
      <c r="O2229" s="31"/>
      <c r="P2229" s="31"/>
    </row>
    <row r="2230" spans="1:16" ht="15" x14ac:dyDescent="0.25">
      <c r="A2230" s="31"/>
      <c r="B2230" s="31"/>
      <c r="C2230" s="31"/>
      <c r="D2230" s="31"/>
      <c r="E2230" s="31"/>
      <c r="F2230" s="31"/>
      <c r="G2230" s="31"/>
      <c r="H2230" s="31"/>
      <c r="I2230" s="31"/>
      <c r="J2230" s="31"/>
      <c r="K2230" s="31"/>
      <c r="L2230" s="31"/>
      <c r="M2230" s="31"/>
      <c r="N2230" s="31"/>
      <c r="O2230" s="31"/>
      <c r="P2230" s="31"/>
    </row>
    <row r="2231" spans="1:16" ht="15" x14ac:dyDescent="0.25">
      <c r="A2231" s="31"/>
      <c r="B2231" s="31"/>
      <c r="C2231" s="31"/>
      <c r="D2231" s="31"/>
      <c r="E2231" s="31"/>
      <c r="F2231" s="31"/>
      <c r="G2231" s="31"/>
      <c r="H2231" s="31"/>
      <c r="I2231" s="31"/>
      <c r="J2231" s="31"/>
      <c r="K2231" s="31"/>
      <c r="L2231" s="31"/>
      <c r="M2231" s="31"/>
      <c r="N2231" s="31"/>
      <c r="O2231" s="31"/>
      <c r="P2231" s="31"/>
    </row>
    <row r="2232" spans="1:16" ht="15" x14ac:dyDescent="0.25">
      <c r="A2232" s="31"/>
      <c r="B2232" s="31"/>
      <c r="C2232" s="31"/>
      <c r="D2232" s="31"/>
      <c r="E2232" s="31"/>
      <c r="F2232" s="31"/>
      <c r="G2232" s="31"/>
      <c r="H2232" s="31"/>
      <c r="I2232" s="31"/>
      <c r="J2232" s="31"/>
      <c r="K2232" s="31"/>
      <c r="L2232" s="31"/>
      <c r="M2232" s="31"/>
      <c r="N2232" s="31"/>
      <c r="O2232" s="31"/>
      <c r="P2232" s="31"/>
    </row>
    <row r="2233" spans="1:16" ht="15" x14ac:dyDescent="0.25">
      <c r="A2233" s="31"/>
      <c r="B2233" s="31"/>
      <c r="C2233" s="31"/>
      <c r="D2233" s="31"/>
      <c r="E2233" s="31"/>
      <c r="F2233" s="31"/>
      <c r="G2233" s="31"/>
      <c r="H2233" s="31"/>
      <c r="I2233" s="31"/>
      <c r="J2233" s="31"/>
      <c r="K2233" s="31"/>
      <c r="L2233" s="31"/>
      <c r="M2233" s="31"/>
      <c r="N2233" s="31"/>
      <c r="O2233" s="31"/>
      <c r="P2233" s="31"/>
    </row>
    <row r="2234" spans="1:16" ht="15" x14ac:dyDescent="0.25">
      <c r="A2234" s="31"/>
      <c r="B2234" s="31"/>
      <c r="C2234" s="31"/>
      <c r="D2234" s="31"/>
      <c r="E2234" s="31"/>
      <c r="F2234" s="31"/>
      <c r="G2234" s="31"/>
      <c r="H2234" s="31"/>
      <c r="I2234" s="31"/>
      <c r="J2234" s="31"/>
      <c r="K2234" s="31"/>
      <c r="L2234" s="31"/>
      <c r="M2234" s="31"/>
      <c r="N2234" s="31"/>
      <c r="O2234" s="31"/>
      <c r="P2234" s="31"/>
    </row>
    <row r="2235" spans="1:16" ht="15.75" thickBot="1" x14ac:dyDescent="0.3">
      <c r="A2235" s="31"/>
      <c r="B2235" s="31"/>
      <c r="C2235" s="31"/>
      <c r="D2235" s="31"/>
      <c r="E2235" s="31"/>
      <c r="F2235" s="31"/>
      <c r="G2235" s="31"/>
      <c r="H2235" s="31"/>
      <c r="I2235" s="31"/>
      <c r="J2235" s="31"/>
      <c r="K2235" s="31"/>
      <c r="L2235" s="31"/>
      <c r="M2235" s="31"/>
      <c r="N2235" s="31"/>
      <c r="O2235" s="31"/>
      <c r="P2235" s="31"/>
    </row>
    <row r="2236" spans="1:16" ht="16.5" thickTop="1" thickBot="1" x14ac:dyDescent="0.3">
      <c r="A2236" s="31"/>
      <c r="B2236" s="31"/>
      <c r="C2236" s="31"/>
      <c r="D2236" s="31"/>
      <c r="E2236" s="31"/>
      <c r="F2236" s="31"/>
      <c r="G2236" s="31"/>
      <c r="H2236" s="31"/>
      <c r="I2236" s="31"/>
      <c r="J2236" s="31"/>
      <c r="K2236" s="31"/>
      <c r="L2236" s="31"/>
      <c r="M2236" s="31"/>
      <c r="N2236" s="31"/>
      <c r="O2236" s="31"/>
      <c r="P2236" s="31"/>
    </row>
    <row r="2237" spans="1:16" ht="15" x14ac:dyDescent="0.25">
      <c r="A2237" s="31"/>
      <c r="B2237" s="31"/>
      <c r="C2237" s="31"/>
      <c r="D2237" s="31"/>
      <c r="E2237" s="31"/>
      <c r="F2237" s="31"/>
      <c r="G2237" s="31"/>
      <c r="H2237" s="31"/>
      <c r="I2237" s="31"/>
      <c r="J2237" s="31"/>
      <c r="K2237" s="31"/>
      <c r="L2237" s="31"/>
      <c r="M2237" s="31"/>
      <c r="N2237" s="31"/>
      <c r="O2237" s="31"/>
      <c r="P2237" s="31"/>
    </row>
    <row r="2238" spans="1:16" ht="15" x14ac:dyDescent="0.25">
      <c r="A2238" s="31"/>
      <c r="B2238" s="31"/>
      <c r="C2238" s="31"/>
      <c r="D2238" s="31"/>
      <c r="E2238" s="31"/>
      <c r="F2238" s="31"/>
      <c r="G2238" s="31"/>
      <c r="H2238" s="31"/>
      <c r="I2238" s="31"/>
      <c r="J2238" s="31"/>
      <c r="K2238" s="31"/>
      <c r="L2238" s="31"/>
      <c r="M2238" s="31"/>
      <c r="N2238" s="31"/>
      <c r="O2238" s="31"/>
      <c r="P2238" s="31"/>
    </row>
    <row r="2239" spans="1:16" ht="15.75" thickBot="1" x14ac:dyDescent="0.3">
      <c r="A2239" s="31"/>
      <c r="B2239" s="31"/>
      <c r="C2239" s="31"/>
      <c r="D2239" s="31"/>
      <c r="E2239" s="31"/>
      <c r="F2239" s="31"/>
      <c r="G2239" s="31"/>
      <c r="H2239" s="31"/>
      <c r="I2239" s="31"/>
      <c r="J2239" s="31"/>
      <c r="K2239" s="31"/>
      <c r="L2239" s="31"/>
      <c r="M2239" s="31"/>
      <c r="N2239" s="31"/>
      <c r="O2239" s="31"/>
      <c r="P2239" s="31"/>
    </row>
    <row r="2240" spans="1:16" ht="15.75" thickBot="1" x14ac:dyDescent="0.3">
      <c r="A2240" s="31"/>
      <c r="B2240" s="31"/>
      <c r="C2240" s="31"/>
      <c r="D2240" s="31"/>
      <c r="E2240" s="31"/>
      <c r="F2240" s="31"/>
      <c r="G2240" s="31"/>
      <c r="H2240" s="31"/>
      <c r="I2240" s="31"/>
      <c r="J2240" s="31"/>
      <c r="K2240" s="31"/>
      <c r="L2240" s="31"/>
      <c r="M2240" s="31"/>
      <c r="N2240" s="31"/>
      <c r="O2240" s="31"/>
      <c r="P2240" s="31"/>
    </row>
    <row r="2241" spans="1:16" ht="15" x14ac:dyDescent="0.25">
      <c r="A2241" s="31"/>
      <c r="B2241" s="31"/>
      <c r="C2241" s="31"/>
      <c r="D2241" s="31"/>
      <c r="E2241" s="31"/>
      <c r="F2241" s="31"/>
      <c r="G2241" s="31"/>
      <c r="H2241" s="31"/>
      <c r="I2241" s="31"/>
      <c r="J2241" s="31"/>
      <c r="K2241" s="31"/>
      <c r="L2241" s="31"/>
      <c r="M2241" s="31"/>
      <c r="N2241" s="31"/>
      <c r="O2241" s="31"/>
      <c r="P2241" s="31"/>
    </row>
    <row r="2242" spans="1:16" ht="15" x14ac:dyDescent="0.25">
      <c r="A2242" s="31"/>
      <c r="B2242" s="31"/>
      <c r="C2242" s="31"/>
      <c r="D2242" s="31"/>
      <c r="E2242" s="31"/>
      <c r="F2242" s="31"/>
      <c r="G2242" s="31"/>
      <c r="H2242" s="31"/>
      <c r="I2242" s="31"/>
      <c r="J2242" s="31"/>
      <c r="K2242" s="31"/>
      <c r="L2242" s="31"/>
      <c r="M2242" s="31"/>
      <c r="N2242" s="31"/>
      <c r="O2242" s="31"/>
      <c r="P2242" s="31"/>
    </row>
    <row r="2243" spans="1:16" ht="15" x14ac:dyDescent="0.25">
      <c r="A2243" s="31"/>
      <c r="B2243" s="31"/>
      <c r="C2243" s="31"/>
      <c r="D2243" s="31"/>
      <c r="E2243" s="31"/>
      <c r="F2243" s="31"/>
      <c r="G2243" s="31"/>
      <c r="H2243" s="31"/>
      <c r="I2243" s="31"/>
      <c r="J2243" s="31"/>
      <c r="K2243" s="31"/>
      <c r="L2243" s="31"/>
      <c r="M2243" s="31"/>
      <c r="N2243" s="31"/>
      <c r="O2243" s="31"/>
      <c r="P2243" s="31"/>
    </row>
    <row r="2244" spans="1:16" ht="15" x14ac:dyDescent="0.25">
      <c r="A2244" s="31"/>
      <c r="B2244" s="31"/>
      <c r="C2244" s="31"/>
      <c r="D2244" s="31"/>
      <c r="E2244" s="31"/>
      <c r="F2244" s="31"/>
      <c r="G2244" s="31"/>
      <c r="H2244" s="31"/>
      <c r="I2244" s="31"/>
      <c r="J2244" s="31"/>
      <c r="K2244" s="31"/>
      <c r="L2244" s="31"/>
      <c r="M2244" s="31"/>
      <c r="N2244" s="31"/>
      <c r="O2244" s="31"/>
      <c r="P2244" s="31"/>
    </row>
    <row r="2245" spans="1:16" ht="15.75" thickBot="1" x14ac:dyDescent="0.3">
      <c r="A2245" s="31"/>
      <c r="B2245" s="31"/>
      <c r="C2245" s="31"/>
      <c r="D2245" s="31"/>
      <c r="E2245" s="31"/>
      <c r="F2245" s="31"/>
      <c r="G2245" s="31"/>
      <c r="H2245" s="31"/>
      <c r="I2245" s="31"/>
      <c r="J2245" s="31"/>
      <c r="K2245" s="31"/>
      <c r="L2245" s="31"/>
      <c r="M2245" s="31"/>
      <c r="N2245" s="31"/>
      <c r="O2245" s="31"/>
      <c r="P2245" s="31"/>
    </row>
    <row r="2246" spans="1:16" ht="15.75" thickBot="1" x14ac:dyDescent="0.3">
      <c r="A2246" s="31"/>
      <c r="B2246" s="31"/>
      <c r="C2246" s="31"/>
      <c r="D2246" s="31"/>
      <c r="E2246" s="31"/>
      <c r="F2246" s="31"/>
      <c r="G2246" s="31"/>
      <c r="H2246" s="31"/>
      <c r="I2246" s="31"/>
      <c r="J2246" s="31"/>
      <c r="K2246" s="31"/>
      <c r="L2246" s="31"/>
      <c r="M2246" s="31"/>
      <c r="N2246" s="31"/>
      <c r="O2246" s="31"/>
      <c r="P2246" s="31"/>
    </row>
    <row r="2247" spans="1:16" ht="15" x14ac:dyDescent="0.25">
      <c r="A2247" s="31"/>
      <c r="B2247" s="31"/>
      <c r="C2247" s="31"/>
      <c r="D2247" s="31"/>
      <c r="E2247" s="31"/>
      <c r="F2247" s="31"/>
      <c r="G2247" s="31"/>
      <c r="H2247" s="31"/>
      <c r="I2247" s="31"/>
      <c r="J2247" s="31"/>
      <c r="K2247" s="31"/>
      <c r="L2247" s="31"/>
      <c r="M2247" s="31"/>
      <c r="N2247" s="31"/>
      <c r="O2247" s="31"/>
      <c r="P2247" s="31"/>
    </row>
    <row r="2248" spans="1:16" ht="15" x14ac:dyDescent="0.25">
      <c r="A2248" s="31"/>
      <c r="B2248" s="31"/>
      <c r="C2248" s="31"/>
      <c r="D2248" s="31"/>
      <c r="E2248" s="31"/>
      <c r="F2248" s="31"/>
      <c r="G2248" s="31"/>
      <c r="H2248" s="31"/>
      <c r="I2248" s="31"/>
      <c r="J2248" s="31"/>
      <c r="K2248" s="31"/>
      <c r="L2248" s="31"/>
      <c r="M2248" s="31"/>
      <c r="N2248" s="31"/>
      <c r="O2248" s="31"/>
      <c r="P2248" s="31"/>
    </row>
    <row r="2249" spans="1:16" ht="15" x14ac:dyDescent="0.25">
      <c r="A2249" s="31"/>
      <c r="B2249" s="31"/>
      <c r="C2249" s="31"/>
      <c r="D2249" s="31"/>
      <c r="E2249" s="31"/>
      <c r="F2249" s="31"/>
      <c r="G2249" s="31"/>
      <c r="H2249" s="31"/>
      <c r="I2249" s="31"/>
      <c r="J2249" s="31"/>
      <c r="K2249" s="31"/>
      <c r="L2249" s="31"/>
      <c r="M2249" s="31"/>
      <c r="N2249" s="31"/>
      <c r="O2249" s="31"/>
      <c r="P2249" s="31"/>
    </row>
    <row r="2250" spans="1:16" ht="15" x14ac:dyDescent="0.25">
      <c r="A2250" s="31"/>
      <c r="B2250" s="31"/>
      <c r="C2250" s="31"/>
      <c r="D2250" s="31"/>
      <c r="E2250" s="31"/>
      <c r="F2250" s="31"/>
      <c r="G2250" s="31"/>
      <c r="H2250" s="31"/>
      <c r="I2250" s="31"/>
      <c r="J2250" s="31"/>
      <c r="K2250" s="31"/>
      <c r="L2250" s="31"/>
      <c r="M2250" s="31"/>
      <c r="N2250" s="31"/>
      <c r="O2250" s="31"/>
      <c r="P2250" s="31"/>
    </row>
    <row r="2251" spans="1:16" ht="15" x14ac:dyDescent="0.25">
      <c r="A2251" s="31"/>
      <c r="B2251" s="31"/>
      <c r="C2251" s="31"/>
      <c r="D2251" s="31"/>
      <c r="E2251" s="31"/>
      <c r="F2251" s="31"/>
      <c r="G2251" s="31"/>
      <c r="H2251" s="31"/>
      <c r="I2251" s="31"/>
      <c r="J2251" s="31"/>
      <c r="K2251" s="31"/>
      <c r="L2251" s="31"/>
      <c r="M2251" s="31"/>
      <c r="N2251" s="31"/>
      <c r="O2251" s="31"/>
      <c r="P2251" s="31"/>
    </row>
    <row r="2252" spans="1:16" ht="15" x14ac:dyDescent="0.25">
      <c r="A2252" s="31"/>
      <c r="B2252" s="31"/>
      <c r="C2252" s="31"/>
      <c r="D2252" s="31"/>
      <c r="E2252" s="31"/>
      <c r="F2252" s="31"/>
      <c r="G2252" s="31"/>
      <c r="H2252" s="31"/>
      <c r="I2252" s="31"/>
      <c r="J2252" s="31"/>
      <c r="K2252" s="31"/>
      <c r="L2252" s="31"/>
      <c r="M2252" s="31"/>
      <c r="N2252" s="31"/>
      <c r="O2252" s="31"/>
      <c r="P2252" s="31"/>
    </row>
    <row r="2253" spans="1:16" ht="15" x14ac:dyDescent="0.25">
      <c r="A2253" s="31"/>
      <c r="B2253" s="31"/>
      <c r="C2253" s="31"/>
      <c r="D2253" s="31"/>
      <c r="E2253" s="31"/>
      <c r="F2253" s="31"/>
      <c r="G2253" s="31"/>
      <c r="H2253" s="31"/>
      <c r="I2253" s="31"/>
      <c r="J2253" s="31"/>
      <c r="K2253" s="31"/>
      <c r="L2253" s="31"/>
      <c r="M2253" s="31"/>
      <c r="N2253" s="31"/>
      <c r="O2253" s="31"/>
      <c r="P2253" s="31"/>
    </row>
    <row r="2254" spans="1:16" ht="15" x14ac:dyDescent="0.25">
      <c r="A2254" s="31"/>
      <c r="B2254" s="31"/>
      <c r="C2254" s="31"/>
      <c r="D2254" s="31"/>
      <c r="E2254" s="31"/>
      <c r="F2254" s="31"/>
      <c r="G2254" s="31"/>
      <c r="H2254" s="31"/>
      <c r="I2254" s="31"/>
      <c r="J2254" s="31"/>
      <c r="K2254" s="31"/>
      <c r="L2254" s="31"/>
      <c r="M2254" s="31"/>
      <c r="N2254" s="31"/>
      <c r="O2254" s="31"/>
      <c r="P2254" s="31"/>
    </row>
    <row r="2255" spans="1:16" ht="15" x14ac:dyDescent="0.25">
      <c r="A2255" s="31"/>
      <c r="B2255" s="31"/>
      <c r="C2255" s="31"/>
      <c r="D2255" s="31"/>
      <c r="E2255" s="31"/>
      <c r="F2255" s="31"/>
      <c r="G2255" s="31"/>
      <c r="H2255" s="31"/>
      <c r="I2255" s="31"/>
      <c r="J2255" s="31"/>
      <c r="K2255" s="31"/>
      <c r="L2255" s="31"/>
      <c r="M2255" s="31"/>
      <c r="N2255" s="31"/>
      <c r="O2255" s="31"/>
      <c r="P2255" s="31"/>
    </row>
    <row r="2256" spans="1:16" ht="15" x14ac:dyDescent="0.25">
      <c r="A2256" s="31"/>
      <c r="B2256" s="31"/>
      <c r="C2256" s="31"/>
      <c r="D2256" s="31"/>
      <c r="E2256" s="31"/>
      <c r="F2256" s="31"/>
      <c r="G2256" s="31"/>
      <c r="H2256" s="31"/>
      <c r="I2256" s="31"/>
      <c r="J2256" s="31"/>
      <c r="K2256" s="31"/>
      <c r="L2256" s="31"/>
      <c r="M2256" s="31"/>
      <c r="N2256" s="31"/>
      <c r="O2256" s="31"/>
      <c r="P2256" s="31"/>
    </row>
    <row r="2257" spans="1:16" ht="15" x14ac:dyDescent="0.25">
      <c r="A2257" s="31"/>
      <c r="B2257" s="31"/>
      <c r="C2257" s="31"/>
      <c r="D2257" s="31"/>
      <c r="E2257" s="31"/>
      <c r="F2257" s="31"/>
      <c r="G2257" s="31"/>
      <c r="H2257" s="31"/>
      <c r="I2257" s="31"/>
      <c r="J2257" s="31"/>
      <c r="K2257" s="31"/>
      <c r="L2257" s="31"/>
      <c r="M2257" s="31"/>
      <c r="N2257" s="31"/>
      <c r="O2257" s="31"/>
      <c r="P2257" s="31"/>
    </row>
    <row r="2258" spans="1:16" ht="15" x14ac:dyDescent="0.25">
      <c r="A2258" s="31"/>
      <c r="B2258" s="31"/>
      <c r="C2258" s="31"/>
      <c r="D2258" s="31"/>
      <c r="E2258" s="31"/>
      <c r="F2258" s="31"/>
      <c r="G2258" s="31"/>
      <c r="H2258" s="31"/>
      <c r="I2258" s="31"/>
      <c r="J2258" s="31"/>
      <c r="K2258" s="31"/>
      <c r="L2258" s="31"/>
      <c r="M2258" s="31"/>
      <c r="N2258" s="31"/>
      <c r="O2258" s="31"/>
      <c r="P2258" s="31"/>
    </row>
    <row r="2259" spans="1:16" ht="15" x14ac:dyDescent="0.25">
      <c r="A2259" s="31"/>
      <c r="B2259" s="31"/>
      <c r="C2259" s="31"/>
      <c r="D2259" s="31"/>
      <c r="E2259" s="31"/>
      <c r="F2259" s="31"/>
      <c r="G2259" s="31"/>
      <c r="H2259" s="31"/>
      <c r="I2259" s="31"/>
      <c r="J2259" s="31"/>
      <c r="K2259" s="31"/>
      <c r="L2259" s="31"/>
      <c r="M2259" s="31"/>
      <c r="N2259" s="31"/>
      <c r="O2259" s="31"/>
      <c r="P2259" s="31"/>
    </row>
    <row r="2260" spans="1:16" ht="15" x14ac:dyDescent="0.25">
      <c r="A2260" s="31"/>
      <c r="B2260" s="31"/>
      <c r="C2260" s="31"/>
      <c r="D2260" s="31"/>
      <c r="E2260" s="31"/>
      <c r="F2260" s="31"/>
      <c r="G2260" s="31"/>
      <c r="H2260" s="31"/>
      <c r="I2260" s="31"/>
      <c r="J2260" s="31"/>
      <c r="K2260" s="31"/>
      <c r="L2260" s="31"/>
      <c r="M2260" s="31"/>
      <c r="N2260" s="31"/>
      <c r="O2260" s="31"/>
      <c r="P2260" s="31"/>
    </row>
    <row r="2261" spans="1:16" ht="15" x14ac:dyDescent="0.25">
      <c r="A2261" s="31"/>
      <c r="B2261" s="31"/>
      <c r="C2261" s="31"/>
      <c r="D2261" s="31"/>
      <c r="E2261" s="31"/>
      <c r="F2261" s="31"/>
      <c r="G2261" s="31"/>
      <c r="H2261" s="31"/>
      <c r="I2261" s="31"/>
      <c r="J2261" s="31"/>
      <c r="K2261" s="31"/>
      <c r="L2261" s="31"/>
      <c r="M2261" s="31"/>
      <c r="N2261" s="31"/>
      <c r="O2261" s="31"/>
      <c r="P2261" s="31"/>
    </row>
    <row r="2262" spans="1:16" ht="15" x14ac:dyDescent="0.25">
      <c r="A2262" s="31"/>
      <c r="B2262" s="31"/>
      <c r="C2262" s="31"/>
      <c r="D2262" s="31"/>
      <c r="E2262" s="31"/>
      <c r="F2262" s="31"/>
      <c r="G2262" s="31"/>
      <c r="H2262" s="31"/>
      <c r="I2262" s="31"/>
      <c r="J2262" s="31"/>
      <c r="K2262" s="31"/>
      <c r="L2262" s="31"/>
      <c r="M2262" s="31"/>
      <c r="N2262" s="31"/>
      <c r="O2262" s="31"/>
      <c r="P2262" s="31"/>
    </row>
    <row r="2263" spans="1:16" ht="15" x14ac:dyDescent="0.25">
      <c r="A2263" s="31"/>
      <c r="B2263" s="31"/>
      <c r="C2263" s="31"/>
      <c r="D2263" s="31"/>
      <c r="E2263" s="31"/>
      <c r="F2263" s="31"/>
      <c r="G2263" s="31"/>
      <c r="H2263" s="31"/>
      <c r="I2263" s="31"/>
      <c r="J2263" s="31"/>
      <c r="K2263" s="31"/>
      <c r="L2263" s="31"/>
      <c r="M2263" s="31"/>
      <c r="N2263" s="31"/>
      <c r="O2263" s="31"/>
      <c r="P2263" s="31"/>
    </row>
    <row r="2264" spans="1:16" ht="15" x14ac:dyDescent="0.25">
      <c r="A2264" s="31"/>
      <c r="B2264" s="31"/>
      <c r="C2264" s="31"/>
      <c r="D2264" s="31"/>
      <c r="E2264" s="31"/>
      <c r="F2264" s="31"/>
      <c r="G2264" s="31"/>
      <c r="H2264" s="31"/>
      <c r="I2264" s="31"/>
      <c r="J2264" s="31"/>
      <c r="K2264" s="31"/>
      <c r="L2264" s="31"/>
      <c r="M2264" s="31"/>
      <c r="N2264" s="31"/>
      <c r="O2264" s="31"/>
      <c r="P2264" s="31"/>
    </row>
    <row r="2265" spans="1:16" ht="15" x14ac:dyDescent="0.25">
      <c r="A2265" s="31"/>
      <c r="B2265" s="31"/>
      <c r="C2265" s="31"/>
      <c r="D2265" s="31"/>
      <c r="E2265" s="31"/>
      <c r="F2265" s="31"/>
      <c r="G2265" s="31"/>
      <c r="H2265" s="31"/>
      <c r="I2265" s="31"/>
      <c r="J2265" s="31"/>
      <c r="K2265" s="31"/>
      <c r="L2265" s="31"/>
      <c r="M2265" s="31"/>
      <c r="N2265" s="31"/>
      <c r="O2265" s="31"/>
      <c r="P2265" s="31"/>
    </row>
    <row r="2266" spans="1:16" ht="15.75" thickBot="1" x14ac:dyDescent="0.3">
      <c r="A2266" s="31"/>
      <c r="B2266" s="31"/>
      <c r="C2266" s="31"/>
      <c r="D2266" s="31"/>
      <c r="E2266" s="31"/>
      <c r="F2266" s="31"/>
      <c r="G2266" s="31"/>
      <c r="H2266" s="31"/>
      <c r="I2266" s="31"/>
      <c r="J2266" s="31"/>
      <c r="K2266" s="31"/>
      <c r="L2266" s="31"/>
      <c r="M2266" s="31"/>
      <c r="N2266" s="31"/>
      <c r="O2266" s="31"/>
      <c r="P2266" s="31"/>
    </row>
    <row r="2267" spans="1:16" ht="16.5" thickTop="1" thickBot="1" x14ac:dyDescent="0.3">
      <c r="A2267" s="31"/>
      <c r="B2267" s="31"/>
      <c r="C2267" s="31"/>
      <c r="D2267" s="31"/>
      <c r="E2267" s="31"/>
      <c r="F2267" s="31"/>
      <c r="G2267" s="31"/>
      <c r="H2267" s="31"/>
      <c r="I2267" s="31"/>
      <c r="J2267" s="31"/>
      <c r="K2267" s="31"/>
      <c r="L2267" s="31"/>
      <c r="M2267" s="31"/>
      <c r="N2267" s="31"/>
      <c r="O2267" s="31"/>
      <c r="P2267" s="31"/>
    </row>
    <row r="2268" spans="1:16" ht="15" x14ac:dyDescent="0.25">
      <c r="A2268" s="31"/>
      <c r="B2268" s="31"/>
      <c r="C2268" s="31"/>
      <c r="D2268" s="31"/>
      <c r="E2268" s="31"/>
      <c r="F2268" s="31"/>
      <c r="G2268" s="31"/>
      <c r="H2268" s="31"/>
      <c r="I2268" s="31"/>
      <c r="J2268" s="31"/>
      <c r="K2268" s="31"/>
      <c r="L2268" s="31"/>
      <c r="M2268" s="31"/>
      <c r="N2268" s="31"/>
      <c r="O2268" s="31"/>
      <c r="P2268" s="31"/>
    </row>
    <row r="2269" spans="1:16" ht="15" x14ac:dyDescent="0.25">
      <c r="A2269" s="31"/>
      <c r="B2269" s="31"/>
      <c r="C2269" s="31"/>
      <c r="D2269" s="31"/>
      <c r="E2269" s="31"/>
      <c r="F2269" s="31"/>
      <c r="G2269" s="31"/>
      <c r="H2269" s="31"/>
      <c r="I2269" s="31"/>
      <c r="J2269" s="31"/>
      <c r="K2269" s="31"/>
      <c r="L2269" s="31"/>
      <c r="M2269" s="31"/>
      <c r="N2269" s="31"/>
      <c r="O2269" s="31"/>
      <c r="P2269" s="31"/>
    </row>
    <row r="2270" spans="1:16" ht="15.75" thickBot="1" x14ac:dyDescent="0.3">
      <c r="A2270" s="31"/>
      <c r="B2270" s="31"/>
      <c r="C2270" s="31"/>
      <c r="D2270" s="31"/>
      <c r="E2270" s="31"/>
      <c r="F2270" s="31"/>
      <c r="G2270" s="31"/>
      <c r="H2270" s="31"/>
      <c r="I2270" s="31"/>
      <c r="J2270" s="31"/>
      <c r="K2270" s="31"/>
      <c r="L2270" s="31"/>
      <c r="M2270" s="31"/>
      <c r="N2270" s="31"/>
      <c r="O2270" s="31"/>
      <c r="P2270" s="31"/>
    </row>
    <row r="2271" spans="1:16" ht="15.75" thickBot="1" x14ac:dyDescent="0.3">
      <c r="A2271" s="31"/>
      <c r="B2271" s="31"/>
      <c r="C2271" s="31"/>
      <c r="D2271" s="31"/>
      <c r="E2271" s="31"/>
      <c r="F2271" s="31"/>
      <c r="G2271" s="31"/>
      <c r="H2271" s="31"/>
      <c r="I2271" s="31"/>
      <c r="J2271" s="31"/>
      <c r="K2271" s="31"/>
      <c r="L2271" s="31"/>
      <c r="M2271" s="31"/>
      <c r="N2271" s="31"/>
      <c r="O2271" s="31"/>
      <c r="P2271" s="31"/>
    </row>
    <row r="2272" spans="1:16" ht="15" x14ac:dyDescent="0.25">
      <c r="A2272" s="31"/>
      <c r="B2272" s="31"/>
      <c r="C2272" s="31"/>
      <c r="D2272" s="31"/>
      <c r="E2272" s="31"/>
      <c r="F2272" s="31"/>
      <c r="G2272" s="31"/>
      <c r="H2272" s="31"/>
      <c r="I2272" s="31"/>
      <c r="J2272" s="31"/>
      <c r="K2272" s="31"/>
      <c r="L2272" s="31"/>
      <c r="M2272" s="31"/>
      <c r="N2272" s="31"/>
      <c r="O2272" s="31"/>
      <c r="P2272" s="31"/>
    </row>
    <row r="2273" spans="1:16" ht="15" x14ac:dyDescent="0.25">
      <c r="A2273" s="31"/>
      <c r="B2273" s="31"/>
      <c r="C2273" s="31"/>
      <c r="D2273" s="31"/>
      <c r="E2273" s="31"/>
      <c r="F2273" s="31"/>
      <c r="G2273" s="31"/>
      <c r="H2273" s="31"/>
      <c r="I2273" s="31"/>
      <c r="J2273" s="31"/>
      <c r="K2273" s="31"/>
      <c r="L2273" s="31"/>
      <c r="M2273" s="31"/>
      <c r="N2273" s="31"/>
      <c r="O2273" s="31"/>
      <c r="P2273" s="31"/>
    </row>
    <row r="2274" spans="1:16" ht="15" x14ac:dyDescent="0.25">
      <c r="A2274" s="31"/>
      <c r="B2274" s="31"/>
      <c r="C2274" s="31"/>
      <c r="D2274" s="31"/>
      <c r="E2274" s="31"/>
      <c r="F2274" s="31"/>
      <c r="G2274" s="31"/>
      <c r="H2274" s="31"/>
      <c r="I2274" s="31"/>
      <c r="J2274" s="31"/>
      <c r="K2274" s="31"/>
      <c r="L2274" s="31"/>
      <c r="M2274" s="31"/>
      <c r="N2274" s="31"/>
      <c r="O2274" s="31"/>
      <c r="P2274" s="31"/>
    </row>
    <row r="2275" spans="1:16" ht="15" x14ac:dyDescent="0.25">
      <c r="A2275" s="31"/>
      <c r="B2275" s="31"/>
      <c r="C2275" s="31"/>
      <c r="D2275" s="31"/>
      <c r="E2275" s="31"/>
      <c r="F2275" s="31"/>
      <c r="G2275" s="31"/>
      <c r="H2275" s="31"/>
      <c r="I2275" s="31"/>
      <c r="J2275" s="31"/>
      <c r="K2275" s="31"/>
      <c r="L2275" s="31"/>
      <c r="M2275" s="31"/>
      <c r="N2275" s="31"/>
      <c r="O2275" s="31"/>
      <c r="P2275" s="31"/>
    </row>
    <row r="2276" spans="1:16" ht="15.75" thickBot="1" x14ac:dyDescent="0.3">
      <c r="A2276" s="31"/>
      <c r="B2276" s="31"/>
      <c r="C2276" s="31"/>
      <c r="D2276" s="31"/>
      <c r="E2276" s="31"/>
      <c r="F2276" s="31"/>
      <c r="G2276" s="31"/>
      <c r="H2276" s="31"/>
      <c r="I2276" s="31"/>
      <c r="J2276" s="31"/>
      <c r="K2276" s="31"/>
      <c r="L2276" s="31"/>
      <c r="M2276" s="31"/>
      <c r="N2276" s="31"/>
      <c r="O2276" s="31"/>
      <c r="P2276" s="31"/>
    </row>
    <row r="2277" spans="1:16" ht="15.75" thickBot="1" x14ac:dyDescent="0.3">
      <c r="A2277" s="31"/>
      <c r="B2277" s="31"/>
      <c r="C2277" s="31"/>
      <c r="D2277" s="31"/>
      <c r="E2277" s="31"/>
      <c r="F2277" s="31"/>
      <c r="G2277" s="31"/>
      <c r="H2277" s="31"/>
      <c r="I2277" s="31"/>
      <c r="J2277" s="31"/>
      <c r="K2277" s="31"/>
      <c r="L2277" s="31"/>
      <c r="M2277" s="31"/>
      <c r="N2277" s="31"/>
      <c r="O2277" s="31"/>
      <c r="P2277" s="31"/>
    </row>
    <row r="2278" spans="1:16" ht="15" x14ac:dyDescent="0.25">
      <c r="A2278" s="31"/>
      <c r="B2278" s="31"/>
      <c r="C2278" s="31"/>
      <c r="D2278" s="31"/>
      <c r="E2278" s="31"/>
      <c r="F2278" s="31"/>
      <c r="G2278" s="31"/>
      <c r="H2278" s="31"/>
      <c r="I2278" s="31"/>
      <c r="J2278" s="31"/>
      <c r="K2278" s="31"/>
      <c r="L2278" s="31"/>
      <c r="M2278" s="31"/>
      <c r="N2278" s="31"/>
      <c r="O2278" s="31"/>
      <c r="P2278" s="31"/>
    </row>
    <row r="2279" spans="1:16" ht="15" x14ac:dyDescent="0.25">
      <c r="A2279" s="31"/>
      <c r="B2279" s="31"/>
      <c r="C2279" s="31"/>
      <c r="D2279" s="31"/>
      <c r="E2279" s="31"/>
      <c r="F2279" s="31"/>
      <c r="G2279" s="31"/>
      <c r="H2279" s="31"/>
      <c r="I2279" s="31"/>
      <c r="J2279" s="31"/>
      <c r="K2279" s="31"/>
      <c r="L2279" s="31"/>
      <c r="M2279" s="31"/>
      <c r="N2279" s="31"/>
      <c r="O2279" s="31"/>
      <c r="P2279" s="31"/>
    </row>
    <row r="2280" spans="1:16" ht="15" x14ac:dyDescent="0.25">
      <c r="A2280" s="31"/>
      <c r="B2280" s="31"/>
      <c r="C2280" s="31"/>
      <c r="D2280" s="31"/>
      <c r="E2280" s="31"/>
      <c r="F2280" s="31"/>
      <c r="G2280" s="31"/>
      <c r="H2280" s="31"/>
      <c r="I2280" s="31"/>
      <c r="J2280" s="31"/>
      <c r="K2280" s="31"/>
      <c r="L2280" s="31"/>
      <c r="M2280" s="31"/>
      <c r="N2280" s="31"/>
      <c r="O2280" s="31"/>
      <c r="P2280" s="31"/>
    </row>
    <row r="2281" spans="1:16" ht="15" x14ac:dyDescent="0.25">
      <c r="A2281" s="31"/>
      <c r="B2281" s="31"/>
      <c r="C2281" s="31"/>
      <c r="D2281" s="31"/>
      <c r="E2281" s="31"/>
      <c r="F2281" s="31"/>
      <c r="G2281" s="31"/>
      <c r="H2281" s="31"/>
      <c r="I2281" s="31"/>
      <c r="J2281" s="31"/>
      <c r="K2281" s="31"/>
      <c r="L2281" s="31"/>
      <c r="M2281" s="31"/>
      <c r="N2281" s="31"/>
      <c r="O2281" s="31"/>
      <c r="P2281" s="31"/>
    </row>
    <row r="2282" spans="1:16" ht="15" x14ac:dyDescent="0.25">
      <c r="A2282" s="31"/>
      <c r="B2282" s="31"/>
      <c r="C2282" s="31"/>
      <c r="D2282" s="31"/>
      <c r="E2282" s="31"/>
      <c r="F2282" s="31"/>
      <c r="G2282" s="31"/>
      <c r="H2282" s="31"/>
      <c r="I2282" s="31"/>
      <c r="J2282" s="31"/>
      <c r="K2282" s="31"/>
      <c r="L2282" s="31"/>
      <c r="M2282" s="31"/>
      <c r="N2282" s="31"/>
      <c r="O2282" s="31"/>
      <c r="P2282" s="31"/>
    </row>
    <row r="2283" spans="1:16" ht="15" x14ac:dyDescent="0.25">
      <c r="A2283" s="31"/>
      <c r="B2283" s="31"/>
      <c r="C2283" s="31"/>
      <c r="D2283" s="31"/>
      <c r="E2283" s="31"/>
      <c r="F2283" s="31"/>
      <c r="G2283" s="31"/>
      <c r="H2283" s="31"/>
      <c r="I2283" s="31"/>
      <c r="J2283" s="31"/>
      <c r="K2283" s="31"/>
      <c r="L2283" s="31"/>
      <c r="M2283" s="31"/>
      <c r="N2283" s="31"/>
      <c r="O2283" s="31"/>
      <c r="P2283" s="31"/>
    </row>
    <row r="2284" spans="1:16" ht="15" x14ac:dyDescent="0.25">
      <c r="A2284" s="31"/>
      <c r="B2284" s="31"/>
      <c r="C2284" s="31"/>
      <c r="D2284" s="31"/>
      <c r="E2284" s="31"/>
      <c r="F2284" s="31"/>
      <c r="G2284" s="31"/>
      <c r="H2284" s="31"/>
      <c r="I2284" s="31"/>
      <c r="J2284" s="31"/>
      <c r="K2284" s="31"/>
      <c r="L2284" s="31"/>
      <c r="M2284" s="31"/>
      <c r="N2284" s="31"/>
      <c r="O2284" s="31"/>
      <c r="P2284" s="31"/>
    </row>
    <row r="2285" spans="1:16" ht="15" x14ac:dyDescent="0.25">
      <c r="A2285" s="31"/>
      <c r="B2285" s="31"/>
      <c r="C2285" s="31"/>
      <c r="D2285" s="31"/>
      <c r="E2285" s="31"/>
      <c r="F2285" s="31"/>
      <c r="G2285" s="31"/>
      <c r="H2285" s="31"/>
      <c r="I2285" s="31"/>
      <c r="J2285" s="31"/>
      <c r="K2285" s="31"/>
      <c r="L2285" s="31"/>
      <c r="M2285" s="31"/>
      <c r="N2285" s="31"/>
      <c r="O2285" s="31"/>
      <c r="P2285" s="31"/>
    </row>
    <row r="2286" spans="1:16" ht="15" x14ac:dyDescent="0.25">
      <c r="A2286" s="31"/>
      <c r="B2286" s="31"/>
      <c r="C2286" s="31"/>
      <c r="D2286" s="31"/>
      <c r="E2286" s="31"/>
      <c r="F2286" s="31"/>
      <c r="G2286" s="31"/>
      <c r="H2286" s="31"/>
      <c r="I2286" s="31"/>
      <c r="J2286" s="31"/>
      <c r="K2286" s="31"/>
      <c r="L2286" s="31"/>
      <c r="M2286" s="31"/>
      <c r="N2286" s="31"/>
      <c r="O2286" s="31"/>
      <c r="P2286" s="31"/>
    </row>
    <row r="2287" spans="1:16" ht="15" x14ac:dyDescent="0.25">
      <c r="A2287" s="31"/>
      <c r="B2287" s="31"/>
      <c r="C2287" s="31"/>
      <c r="D2287" s="31"/>
      <c r="E2287" s="31"/>
      <c r="F2287" s="31"/>
      <c r="G2287" s="31"/>
      <c r="H2287" s="31"/>
      <c r="I2287" s="31"/>
      <c r="J2287" s="31"/>
      <c r="K2287" s="31"/>
      <c r="L2287" s="31"/>
      <c r="M2287" s="31"/>
      <c r="N2287" s="31"/>
      <c r="O2287" s="31"/>
      <c r="P2287" s="31"/>
    </row>
    <row r="2288" spans="1:16" ht="15" x14ac:dyDescent="0.25">
      <c r="A2288" s="31"/>
      <c r="B2288" s="31"/>
      <c r="C2288" s="31"/>
      <c r="D2288" s="31"/>
      <c r="E2288" s="31"/>
      <c r="F2288" s="31"/>
      <c r="G2288" s="31"/>
      <c r="H2288" s="31"/>
      <c r="I2288" s="31"/>
      <c r="J2288" s="31"/>
      <c r="K2288" s="31"/>
      <c r="L2288" s="31"/>
      <c r="M2288" s="31"/>
      <c r="N2288" s="31"/>
      <c r="O2288" s="31"/>
      <c r="P2288" s="31"/>
    </row>
    <row r="2289" spans="1:16" ht="15" x14ac:dyDescent="0.25">
      <c r="A2289" s="31"/>
      <c r="B2289" s="31"/>
      <c r="C2289" s="31"/>
      <c r="D2289" s="31"/>
      <c r="E2289" s="31"/>
      <c r="F2289" s="31"/>
      <c r="G2289" s="31"/>
      <c r="H2289" s="31"/>
      <c r="I2289" s="31"/>
      <c r="J2289" s="31"/>
      <c r="K2289" s="31"/>
      <c r="L2289" s="31"/>
      <c r="M2289" s="31"/>
      <c r="N2289" s="31"/>
      <c r="O2289" s="31"/>
      <c r="P2289" s="31"/>
    </row>
    <row r="2290" spans="1:16" ht="15" x14ac:dyDescent="0.25">
      <c r="A2290" s="31"/>
      <c r="B2290" s="31"/>
      <c r="C2290" s="31"/>
      <c r="D2290" s="31"/>
      <c r="E2290" s="31"/>
      <c r="F2290" s="31"/>
      <c r="G2290" s="31"/>
      <c r="H2290" s="31"/>
      <c r="I2290" s="31"/>
      <c r="J2290" s="31"/>
      <c r="K2290" s="31"/>
      <c r="L2290" s="31"/>
      <c r="M2290" s="31"/>
      <c r="N2290" s="31"/>
      <c r="O2290" s="31"/>
      <c r="P2290" s="31"/>
    </row>
    <row r="2291" spans="1:16" ht="15" x14ac:dyDescent="0.25">
      <c r="A2291" s="31"/>
      <c r="B2291" s="31"/>
      <c r="C2291" s="31"/>
      <c r="D2291" s="31"/>
      <c r="E2291" s="31"/>
      <c r="F2291" s="31"/>
      <c r="G2291" s="31"/>
      <c r="H2291" s="31"/>
      <c r="I2291" s="31"/>
      <c r="J2291" s="31"/>
      <c r="K2291" s="31"/>
      <c r="L2291" s="31"/>
      <c r="M2291" s="31"/>
      <c r="N2291" s="31"/>
      <c r="O2291" s="31"/>
      <c r="P2291" s="31"/>
    </row>
    <row r="2292" spans="1:16" ht="15" x14ac:dyDescent="0.25">
      <c r="A2292" s="31"/>
      <c r="B2292" s="31"/>
      <c r="C2292" s="31"/>
      <c r="D2292" s="31"/>
      <c r="E2292" s="31"/>
      <c r="F2292" s="31"/>
      <c r="G2292" s="31"/>
      <c r="H2292" s="31"/>
      <c r="I2292" s="31"/>
      <c r="J2292" s="31"/>
      <c r="K2292" s="31"/>
      <c r="L2292" s="31"/>
      <c r="M2292" s="31"/>
      <c r="N2292" s="31"/>
      <c r="O2292" s="31"/>
      <c r="P2292" s="31"/>
    </row>
    <row r="2293" spans="1:16" ht="15" x14ac:dyDescent="0.25">
      <c r="A2293" s="31"/>
      <c r="B2293" s="31"/>
      <c r="C2293" s="31"/>
      <c r="D2293" s="31"/>
      <c r="E2293" s="31"/>
      <c r="F2293" s="31"/>
      <c r="G2293" s="31"/>
      <c r="H2293" s="31"/>
      <c r="I2293" s="31"/>
      <c r="J2293" s="31"/>
      <c r="K2293" s="31"/>
      <c r="L2293" s="31"/>
      <c r="M2293" s="31"/>
      <c r="N2293" s="31"/>
      <c r="O2293" s="31"/>
      <c r="P2293" s="31"/>
    </row>
    <row r="2294" spans="1:16" ht="15" x14ac:dyDescent="0.25">
      <c r="A2294" s="31"/>
      <c r="B2294" s="31"/>
      <c r="C2294" s="31"/>
      <c r="D2294" s="31"/>
      <c r="E2294" s="31"/>
      <c r="F2294" s="31"/>
      <c r="G2294" s="31"/>
      <c r="H2294" s="31"/>
      <c r="I2294" s="31"/>
      <c r="J2294" s="31"/>
      <c r="K2294" s="31"/>
      <c r="L2294" s="31"/>
      <c r="M2294" s="31"/>
      <c r="N2294" s="31"/>
      <c r="O2294" s="31"/>
      <c r="P2294" s="31"/>
    </row>
    <row r="2295" spans="1:16" ht="15" x14ac:dyDescent="0.25">
      <c r="A2295" s="31"/>
      <c r="B2295" s="31"/>
      <c r="C2295" s="31"/>
      <c r="D2295" s="31"/>
      <c r="E2295" s="31"/>
      <c r="F2295" s="31"/>
      <c r="G2295" s="31"/>
      <c r="H2295" s="31"/>
      <c r="I2295" s="31"/>
      <c r="J2295" s="31"/>
      <c r="K2295" s="31"/>
      <c r="L2295" s="31"/>
      <c r="M2295" s="31"/>
      <c r="N2295" s="31"/>
      <c r="O2295" s="31"/>
      <c r="P2295" s="31"/>
    </row>
    <row r="2296" spans="1:16" ht="15" x14ac:dyDescent="0.25">
      <c r="A2296" s="31"/>
      <c r="B2296" s="31"/>
      <c r="C2296" s="31"/>
      <c r="D2296" s="31"/>
      <c r="E2296" s="31"/>
      <c r="F2296" s="31"/>
      <c r="G2296" s="31"/>
      <c r="H2296" s="31"/>
      <c r="I2296" s="31"/>
      <c r="J2296" s="31"/>
      <c r="K2296" s="31"/>
      <c r="L2296" s="31"/>
      <c r="M2296" s="31"/>
      <c r="N2296" s="31"/>
      <c r="O2296" s="31"/>
      <c r="P2296" s="31"/>
    </row>
    <row r="2297" spans="1:16" ht="15.75" thickBot="1" x14ac:dyDescent="0.3">
      <c r="A2297" s="31"/>
      <c r="B2297" s="31"/>
      <c r="C2297" s="31"/>
      <c r="D2297" s="31"/>
      <c r="E2297" s="31"/>
      <c r="F2297" s="31"/>
      <c r="G2297" s="31"/>
      <c r="H2297" s="31"/>
      <c r="I2297" s="31"/>
      <c r="J2297" s="31"/>
      <c r="K2297" s="31"/>
      <c r="L2297" s="31"/>
      <c r="M2297" s="31"/>
      <c r="N2297" s="31"/>
      <c r="O2297" s="31"/>
      <c r="P2297" s="31"/>
    </row>
    <row r="2298" spans="1:16" ht="16.5" thickTop="1" thickBot="1" x14ac:dyDescent="0.3">
      <c r="A2298" s="31"/>
      <c r="B2298" s="31"/>
      <c r="C2298" s="31"/>
      <c r="D2298" s="31"/>
      <c r="E2298" s="31"/>
      <c r="F2298" s="31"/>
      <c r="G2298" s="31"/>
      <c r="H2298" s="31"/>
      <c r="I2298" s="31"/>
      <c r="J2298" s="31"/>
      <c r="K2298" s="31"/>
      <c r="L2298" s="31"/>
      <c r="M2298" s="31"/>
      <c r="N2298" s="31"/>
      <c r="O2298" s="31"/>
      <c r="P2298" s="31"/>
    </row>
    <row r="2299" spans="1:16" ht="15" x14ac:dyDescent="0.25">
      <c r="A2299" s="31"/>
      <c r="B2299" s="31"/>
      <c r="C2299" s="31"/>
      <c r="D2299" s="31"/>
      <c r="E2299" s="31"/>
      <c r="F2299" s="31"/>
      <c r="G2299" s="31"/>
      <c r="H2299" s="31"/>
      <c r="I2299" s="31"/>
      <c r="J2299" s="31"/>
      <c r="K2299" s="31"/>
      <c r="L2299" s="31"/>
      <c r="M2299" s="31"/>
      <c r="N2299" s="31"/>
      <c r="O2299" s="31"/>
      <c r="P2299" s="31"/>
    </row>
    <row r="2300" spans="1:16" ht="15" x14ac:dyDescent="0.25">
      <c r="A2300" s="31"/>
      <c r="B2300" s="31"/>
      <c r="C2300" s="31"/>
      <c r="D2300" s="31"/>
      <c r="E2300" s="31"/>
      <c r="F2300" s="31"/>
      <c r="G2300" s="31"/>
      <c r="H2300" s="31"/>
      <c r="I2300" s="31"/>
      <c r="J2300" s="31"/>
      <c r="K2300" s="31"/>
      <c r="L2300" s="31"/>
      <c r="M2300" s="31"/>
      <c r="N2300" s="31"/>
      <c r="O2300" s="31"/>
      <c r="P2300" s="31"/>
    </row>
    <row r="2301" spans="1:16" ht="15.75" thickBot="1" x14ac:dyDescent="0.3">
      <c r="A2301" s="31"/>
      <c r="B2301" s="31"/>
      <c r="C2301" s="31"/>
      <c r="D2301" s="31"/>
      <c r="E2301" s="31"/>
      <c r="F2301" s="31"/>
      <c r="G2301" s="31"/>
      <c r="H2301" s="31"/>
      <c r="I2301" s="31"/>
      <c r="J2301" s="31"/>
      <c r="K2301" s="31"/>
      <c r="L2301" s="31"/>
      <c r="M2301" s="31"/>
      <c r="N2301" s="31"/>
      <c r="O2301" s="31"/>
      <c r="P2301" s="31"/>
    </row>
    <row r="2302" spans="1:16" ht="15.75" thickBot="1" x14ac:dyDescent="0.3">
      <c r="A2302" s="31"/>
      <c r="B2302" s="31"/>
      <c r="C2302" s="31"/>
      <c r="D2302" s="31"/>
      <c r="E2302" s="31"/>
      <c r="F2302" s="31"/>
      <c r="G2302" s="31"/>
      <c r="H2302" s="31"/>
      <c r="I2302" s="31"/>
      <c r="J2302" s="31"/>
      <c r="K2302" s="31"/>
      <c r="L2302" s="31"/>
      <c r="M2302" s="31"/>
      <c r="N2302" s="31"/>
      <c r="O2302" s="31"/>
      <c r="P2302" s="31"/>
    </row>
    <row r="2303" spans="1:16" ht="15" x14ac:dyDescent="0.25">
      <c r="A2303" s="31"/>
      <c r="B2303" s="31"/>
      <c r="C2303" s="31"/>
      <c r="D2303" s="31"/>
      <c r="E2303" s="31"/>
      <c r="F2303" s="31"/>
      <c r="G2303" s="31"/>
      <c r="H2303" s="31"/>
      <c r="I2303" s="31"/>
      <c r="J2303" s="31"/>
      <c r="K2303" s="31"/>
      <c r="L2303" s="31"/>
      <c r="M2303" s="31"/>
      <c r="N2303" s="31"/>
      <c r="O2303" s="31"/>
      <c r="P2303" s="31"/>
    </row>
    <row r="2304" spans="1:16" ht="15" x14ac:dyDescent="0.25">
      <c r="A2304" s="31"/>
      <c r="B2304" s="31"/>
      <c r="C2304" s="31"/>
      <c r="D2304" s="31"/>
      <c r="E2304" s="31"/>
      <c r="F2304" s="31"/>
      <c r="G2304" s="31"/>
      <c r="H2304" s="31"/>
      <c r="I2304" s="31"/>
      <c r="J2304" s="31"/>
      <c r="K2304" s="31"/>
      <c r="L2304" s="31"/>
      <c r="M2304" s="31"/>
      <c r="N2304" s="31"/>
      <c r="O2304" s="31"/>
      <c r="P2304" s="31"/>
    </row>
    <row r="2305" spans="1:16" ht="15" x14ac:dyDescent="0.25">
      <c r="A2305" s="31"/>
      <c r="B2305" s="31"/>
      <c r="C2305" s="31"/>
      <c r="D2305" s="31"/>
      <c r="E2305" s="31"/>
      <c r="F2305" s="31"/>
      <c r="G2305" s="31"/>
      <c r="H2305" s="31"/>
      <c r="I2305" s="31"/>
      <c r="J2305" s="31"/>
      <c r="K2305" s="31"/>
      <c r="L2305" s="31"/>
      <c r="M2305" s="31"/>
      <c r="N2305" s="31"/>
      <c r="O2305" s="31"/>
      <c r="P2305" s="31"/>
    </row>
    <row r="2306" spans="1:16" ht="15" x14ac:dyDescent="0.25">
      <c r="A2306" s="31"/>
      <c r="B2306" s="31"/>
      <c r="C2306" s="31"/>
      <c r="D2306" s="31"/>
      <c r="E2306" s="31"/>
      <c r="F2306" s="31"/>
      <c r="G2306" s="31"/>
      <c r="H2306" s="31"/>
      <c r="I2306" s="31"/>
      <c r="J2306" s="31"/>
      <c r="K2306" s="31"/>
      <c r="L2306" s="31"/>
      <c r="M2306" s="31"/>
      <c r="N2306" s="31"/>
      <c r="O2306" s="31"/>
      <c r="P2306" s="31"/>
    </row>
    <row r="2307" spans="1:16" ht="15.75" thickBot="1" x14ac:dyDescent="0.3">
      <c r="A2307" s="31"/>
      <c r="B2307" s="31"/>
      <c r="C2307" s="31"/>
      <c r="D2307" s="31"/>
      <c r="E2307" s="31"/>
      <c r="F2307" s="31"/>
      <c r="G2307" s="31"/>
      <c r="H2307" s="31"/>
      <c r="I2307" s="31"/>
      <c r="J2307" s="31"/>
      <c r="K2307" s="31"/>
      <c r="L2307" s="31"/>
      <c r="M2307" s="31"/>
      <c r="N2307" s="31"/>
      <c r="O2307" s="31"/>
      <c r="P2307" s="31"/>
    </row>
    <row r="2308" spans="1:16" ht="15.75" thickBot="1" x14ac:dyDescent="0.3">
      <c r="A2308" s="31"/>
      <c r="B2308" s="31"/>
      <c r="C2308" s="31"/>
      <c r="D2308" s="31"/>
      <c r="E2308" s="31"/>
      <c r="F2308" s="31"/>
      <c r="G2308" s="31"/>
      <c r="H2308" s="31"/>
      <c r="I2308" s="31"/>
      <c r="J2308" s="31"/>
      <c r="K2308" s="31"/>
      <c r="L2308" s="31"/>
      <c r="M2308" s="31"/>
      <c r="N2308" s="31"/>
      <c r="O2308" s="31"/>
      <c r="P2308" s="31"/>
    </row>
    <row r="2309" spans="1:16" ht="15" x14ac:dyDescent="0.25">
      <c r="A2309" s="31"/>
      <c r="B2309" s="31"/>
      <c r="C2309" s="31"/>
      <c r="D2309" s="31"/>
      <c r="E2309" s="31"/>
      <c r="F2309" s="31"/>
      <c r="G2309" s="31"/>
      <c r="H2309" s="31"/>
      <c r="I2309" s="31"/>
      <c r="J2309" s="31"/>
      <c r="K2309" s="31"/>
      <c r="L2309" s="31"/>
      <c r="M2309" s="31"/>
      <c r="N2309" s="31"/>
      <c r="O2309" s="31"/>
      <c r="P2309" s="31"/>
    </row>
    <row r="2310" spans="1:16" ht="15" x14ac:dyDescent="0.25">
      <c r="A2310" s="31"/>
      <c r="B2310" s="31"/>
      <c r="C2310" s="31"/>
      <c r="D2310" s="31"/>
      <c r="E2310" s="31"/>
      <c r="F2310" s="31"/>
      <c r="G2310" s="31"/>
      <c r="H2310" s="31"/>
      <c r="I2310" s="31"/>
      <c r="J2310" s="31"/>
      <c r="K2310" s="31"/>
      <c r="L2310" s="31"/>
      <c r="M2310" s="31"/>
      <c r="N2310" s="31"/>
      <c r="O2310" s="31"/>
      <c r="P2310" s="31"/>
    </row>
    <row r="2311" spans="1:16" ht="15" x14ac:dyDescent="0.25">
      <c r="A2311" s="31"/>
      <c r="B2311" s="31"/>
      <c r="C2311" s="31"/>
      <c r="D2311" s="31"/>
      <c r="E2311" s="31"/>
      <c r="F2311" s="31"/>
      <c r="G2311" s="31"/>
      <c r="H2311" s="31"/>
      <c r="I2311" s="31"/>
      <c r="J2311" s="31"/>
      <c r="K2311" s="31"/>
      <c r="L2311" s="31"/>
      <c r="M2311" s="31"/>
      <c r="N2311" s="31"/>
      <c r="O2311" s="31"/>
      <c r="P2311" s="31"/>
    </row>
    <row r="2312" spans="1:16" ht="15" x14ac:dyDescent="0.25">
      <c r="A2312" s="31"/>
      <c r="B2312" s="31"/>
      <c r="C2312" s="31"/>
      <c r="D2312" s="31"/>
      <c r="E2312" s="31"/>
      <c r="F2312" s="31"/>
      <c r="G2312" s="31"/>
      <c r="H2312" s="31"/>
      <c r="I2312" s="31"/>
      <c r="J2312" s="31"/>
      <c r="K2312" s="31"/>
      <c r="L2312" s="31"/>
      <c r="M2312" s="31"/>
      <c r="N2312" s="31"/>
      <c r="O2312" s="31"/>
      <c r="P2312" s="31"/>
    </row>
    <row r="2313" spans="1:16" ht="15" x14ac:dyDescent="0.25">
      <c r="A2313" s="31"/>
      <c r="B2313" s="31"/>
      <c r="C2313" s="31"/>
      <c r="D2313" s="31"/>
      <c r="E2313" s="31"/>
      <c r="F2313" s="31"/>
      <c r="G2313" s="31"/>
      <c r="H2313" s="31"/>
      <c r="I2313" s="31"/>
      <c r="J2313" s="31"/>
      <c r="K2313" s="31"/>
      <c r="L2313" s="31"/>
      <c r="M2313" s="31"/>
      <c r="N2313" s="31"/>
      <c r="O2313" s="31"/>
      <c r="P2313" s="31"/>
    </row>
    <row r="2314" spans="1:16" ht="15" x14ac:dyDescent="0.25">
      <c r="A2314" s="31"/>
      <c r="B2314" s="31"/>
      <c r="C2314" s="31"/>
      <c r="D2314" s="31"/>
      <c r="E2314" s="31"/>
      <c r="F2314" s="31"/>
      <c r="G2314" s="31"/>
      <c r="H2314" s="31"/>
      <c r="I2314" s="31"/>
      <c r="J2314" s="31"/>
      <c r="K2314" s="31"/>
      <c r="L2314" s="31"/>
      <c r="M2314" s="31"/>
      <c r="N2314" s="31"/>
      <c r="O2314" s="31"/>
      <c r="P2314" s="31"/>
    </row>
    <row r="2315" spans="1:16" ht="15" x14ac:dyDescent="0.25">
      <c r="A2315" s="31"/>
      <c r="B2315" s="31"/>
      <c r="C2315" s="31"/>
      <c r="D2315" s="31"/>
      <c r="E2315" s="31"/>
      <c r="F2315" s="31"/>
      <c r="G2315" s="31"/>
      <c r="H2315" s="31"/>
      <c r="I2315" s="31"/>
      <c r="J2315" s="31"/>
      <c r="K2315" s="31"/>
      <c r="L2315" s="31"/>
      <c r="M2315" s="31"/>
      <c r="N2315" s="31"/>
      <c r="O2315" s="31"/>
      <c r="P2315" s="31"/>
    </row>
    <row r="2316" spans="1:16" ht="15" x14ac:dyDescent="0.25">
      <c r="A2316" s="31"/>
      <c r="B2316" s="31"/>
      <c r="C2316" s="31"/>
      <c r="D2316" s="31"/>
      <c r="E2316" s="31"/>
      <c r="F2316" s="31"/>
      <c r="G2316" s="31"/>
      <c r="H2316" s="31"/>
      <c r="I2316" s="31"/>
      <c r="J2316" s="31"/>
      <c r="K2316" s="31"/>
      <c r="L2316" s="31"/>
      <c r="M2316" s="31"/>
      <c r="N2316" s="31"/>
      <c r="O2316" s="31"/>
      <c r="P2316" s="31"/>
    </row>
    <row r="2317" spans="1:16" ht="15" x14ac:dyDescent="0.25">
      <c r="A2317" s="31"/>
      <c r="B2317" s="31"/>
      <c r="C2317" s="31"/>
      <c r="D2317" s="31"/>
      <c r="E2317" s="31"/>
      <c r="F2317" s="31"/>
      <c r="G2317" s="31"/>
      <c r="H2317" s="31"/>
      <c r="I2317" s="31"/>
      <c r="J2317" s="31"/>
      <c r="K2317" s="31"/>
      <c r="L2317" s="31"/>
      <c r="M2317" s="31"/>
      <c r="N2317" s="31"/>
      <c r="O2317" s="31"/>
      <c r="P2317" s="31"/>
    </row>
    <row r="2318" spans="1:16" ht="15" x14ac:dyDescent="0.25">
      <c r="A2318" s="31"/>
      <c r="B2318" s="31"/>
      <c r="C2318" s="31"/>
      <c r="D2318" s="31"/>
      <c r="E2318" s="31"/>
      <c r="F2318" s="31"/>
      <c r="G2318" s="31"/>
      <c r="H2318" s="31"/>
      <c r="I2318" s="31"/>
      <c r="J2318" s="31"/>
      <c r="K2318" s="31"/>
      <c r="L2318" s="31"/>
      <c r="M2318" s="31"/>
      <c r="N2318" s="31"/>
      <c r="O2318" s="31"/>
      <c r="P2318" s="31"/>
    </row>
    <row r="2319" spans="1:16" ht="15" x14ac:dyDescent="0.25">
      <c r="A2319" s="31"/>
      <c r="B2319" s="31"/>
      <c r="C2319" s="31"/>
      <c r="D2319" s="31"/>
      <c r="E2319" s="31"/>
      <c r="F2319" s="31"/>
      <c r="G2319" s="31"/>
      <c r="H2319" s="31"/>
      <c r="I2319" s="31"/>
      <c r="J2319" s="31"/>
      <c r="K2319" s="31"/>
      <c r="L2319" s="31"/>
      <c r="M2319" s="31"/>
      <c r="N2319" s="31"/>
      <c r="O2319" s="31"/>
      <c r="P2319" s="31"/>
    </row>
    <row r="2320" spans="1:16" ht="15" x14ac:dyDescent="0.25">
      <c r="A2320" s="31"/>
      <c r="B2320" s="31"/>
      <c r="C2320" s="31"/>
      <c r="D2320" s="31"/>
      <c r="E2320" s="31"/>
      <c r="F2320" s="31"/>
      <c r="G2320" s="31"/>
      <c r="H2320" s="31"/>
      <c r="I2320" s="31"/>
      <c r="J2320" s="31"/>
      <c r="K2320" s="31"/>
      <c r="L2320" s="31"/>
      <c r="M2320" s="31"/>
      <c r="N2320" s="31"/>
      <c r="O2320" s="31"/>
      <c r="P2320" s="31"/>
    </row>
    <row r="2321" spans="1:16" ht="15" x14ac:dyDescent="0.25">
      <c r="A2321" s="31"/>
      <c r="B2321" s="31"/>
      <c r="C2321" s="31"/>
      <c r="D2321" s="31"/>
      <c r="E2321" s="31"/>
      <c r="F2321" s="31"/>
      <c r="G2321" s="31"/>
      <c r="H2321" s="31"/>
      <c r="I2321" s="31"/>
      <c r="J2321" s="31"/>
      <c r="K2321" s="31"/>
      <c r="L2321" s="31"/>
      <c r="M2321" s="31"/>
      <c r="N2321" s="31"/>
      <c r="O2321" s="31"/>
      <c r="P2321" s="31"/>
    </row>
    <row r="2322" spans="1:16" ht="15" x14ac:dyDescent="0.25">
      <c r="A2322" s="31"/>
      <c r="B2322" s="31"/>
      <c r="C2322" s="31"/>
      <c r="D2322" s="31"/>
      <c r="E2322" s="31"/>
      <c r="F2322" s="31"/>
      <c r="G2322" s="31"/>
      <c r="H2322" s="31"/>
      <c r="I2322" s="31"/>
      <c r="J2322" s="31"/>
      <c r="K2322" s="31"/>
      <c r="L2322" s="31"/>
      <c r="M2322" s="31"/>
      <c r="N2322" s="31"/>
      <c r="O2322" s="31"/>
      <c r="P2322" s="31"/>
    </row>
    <row r="2323" spans="1:16" ht="15" x14ac:dyDescent="0.25">
      <c r="A2323" s="31"/>
      <c r="B2323" s="31"/>
      <c r="C2323" s="31"/>
      <c r="D2323" s="31"/>
      <c r="E2323" s="31"/>
      <c r="F2323" s="31"/>
      <c r="G2323" s="31"/>
      <c r="H2323" s="31"/>
      <c r="I2323" s="31"/>
      <c r="J2323" s="31"/>
      <c r="K2323" s="31"/>
      <c r="L2323" s="31"/>
      <c r="M2323" s="31"/>
      <c r="N2323" s="31"/>
      <c r="O2323" s="31"/>
      <c r="P2323" s="31"/>
    </row>
    <row r="2324" spans="1:16" ht="15" x14ac:dyDescent="0.25">
      <c r="A2324" s="31"/>
      <c r="B2324" s="31"/>
      <c r="C2324" s="31"/>
      <c r="D2324" s="31"/>
      <c r="E2324" s="31"/>
      <c r="F2324" s="31"/>
      <c r="G2324" s="31"/>
      <c r="H2324" s="31"/>
      <c r="I2324" s="31"/>
      <c r="J2324" s="31"/>
      <c r="K2324" s="31"/>
      <c r="L2324" s="31"/>
      <c r="M2324" s="31"/>
      <c r="N2324" s="31"/>
      <c r="O2324" s="31"/>
      <c r="P2324" s="31"/>
    </row>
    <row r="2325" spans="1:16" ht="15" x14ac:dyDescent="0.25">
      <c r="A2325" s="31"/>
      <c r="B2325" s="31"/>
      <c r="C2325" s="31"/>
      <c r="D2325" s="31"/>
      <c r="E2325" s="31"/>
      <c r="F2325" s="31"/>
      <c r="G2325" s="31"/>
      <c r="H2325" s="31"/>
      <c r="I2325" s="31"/>
      <c r="J2325" s="31"/>
      <c r="K2325" s="31"/>
      <c r="L2325" s="31"/>
      <c r="M2325" s="31"/>
      <c r="N2325" s="31"/>
      <c r="O2325" s="31"/>
      <c r="P2325" s="31"/>
    </row>
    <row r="2326" spans="1:16" ht="15" x14ac:dyDescent="0.25">
      <c r="A2326" s="31"/>
      <c r="B2326" s="31"/>
      <c r="C2326" s="31"/>
      <c r="D2326" s="31"/>
      <c r="E2326" s="31"/>
      <c r="F2326" s="31"/>
      <c r="G2326" s="31"/>
      <c r="H2326" s="31"/>
      <c r="I2326" s="31"/>
      <c r="J2326" s="31"/>
      <c r="K2326" s="31"/>
      <c r="L2326" s="31"/>
      <c r="M2326" s="31"/>
      <c r="N2326" s="31"/>
      <c r="O2326" s="31"/>
      <c r="P2326" s="31"/>
    </row>
    <row r="2327" spans="1:16" ht="15" x14ac:dyDescent="0.25">
      <c r="A2327" s="31"/>
      <c r="B2327" s="31"/>
      <c r="C2327" s="31"/>
      <c r="D2327" s="31"/>
      <c r="E2327" s="31"/>
      <c r="F2327" s="31"/>
      <c r="G2327" s="31"/>
      <c r="H2327" s="31"/>
      <c r="I2327" s="31"/>
      <c r="J2327" s="31"/>
      <c r="K2327" s="31"/>
      <c r="L2327" s="31"/>
      <c r="M2327" s="31"/>
      <c r="N2327" s="31"/>
      <c r="O2327" s="31"/>
      <c r="P2327" s="31"/>
    </row>
    <row r="2328" spans="1:16" ht="15.75" thickBot="1" x14ac:dyDescent="0.3">
      <c r="A2328" s="31"/>
      <c r="B2328" s="31"/>
      <c r="C2328" s="31"/>
      <c r="D2328" s="31"/>
      <c r="E2328" s="31"/>
      <c r="F2328" s="31"/>
      <c r="G2328" s="31"/>
      <c r="H2328" s="31"/>
      <c r="I2328" s="31"/>
      <c r="J2328" s="31"/>
      <c r="K2328" s="31"/>
      <c r="L2328" s="31"/>
      <c r="M2328" s="31"/>
      <c r="N2328" s="31"/>
      <c r="O2328" s="31"/>
      <c r="P2328" s="31"/>
    </row>
    <row r="2329" spans="1:16" ht="16.5" thickTop="1" thickBot="1" x14ac:dyDescent="0.3">
      <c r="A2329" s="31"/>
      <c r="B2329" s="31"/>
      <c r="C2329" s="31"/>
      <c r="D2329" s="31"/>
      <c r="E2329" s="31"/>
      <c r="F2329" s="31"/>
      <c r="G2329" s="31"/>
      <c r="H2329" s="31"/>
      <c r="I2329" s="31"/>
      <c r="J2329" s="31"/>
      <c r="K2329" s="31"/>
      <c r="L2329" s="31"/>
      <c r="M2329" s="31"/>
      <c r="N2329" s="31"/>
      <c r="O2329" s="31"/>
      <c r="P2329" s="31"/>
    </row>
    <row r="2330" spans="1:16" ht="15" x14ac:dyDescent="0.25">
      <c r="A2330" s="31"/>
      <c r="B2330" s="31"/>
      <c r="C2330" s="31"/>
      <c r="D2330" s="31"/>
      <c r="E2330" s="31"/>
      <c r="F2330" s="31"/>
      <c r="G2330" s="31"/>
      <c r="H2330" s="31"/>
      <c r="I2330" s="31"/>
      <c r="J2330" s="31"/>
      <c r="K2330" s="31"/>
      <c r="L2330" s="31"/>
      <c r="M2330" s="31"/>
      <c r="N2330" s="31"/>
      <c r="O2330" s="31"/>
      <c r="P2330" s="31"/>
    </row>
    <row r="2331" spans="1:16" ht="15" x14ac:dyDescent="0.25">
      <c r="A2331" s="31"/>
      <c r="B2331" s="31"/>
      <c r="C2331" s="31"/>
      <c r="D2331" s="31"/>
      <c r="E2331" s="31"/>
      <c r="F2331" s="31"/>
      <c r="G2331" s="31"/>
      <c r="H2331" s="31"/>
      <c r="I2331" s="31"/>
      <c r="J2331" s="31"/>
      <c r="K2331" s="31"/>
      <c r="L2331" s="31"/>
      <c r="M2331" s="31"/>
      <c r="N2331" s="31"/>
      <c r="O2331" s="31"/>
      <c r="P2331" s="31"/>
    </row>
    <row r="2332" spans="1:16" ht="15.75" thickBot="1" x14ac:dyDescent="0.3">
      <c r="A2332" s="31"/>
      <c r="B2332" s="31"/>
      <c r="C2332" s="31"/>
      <c r="D2332" s="31"/>
      <c r="E2332" s="31"/>
      <c r="F2332" s="31"/>
      <c r="G2332" s="31"/>
      <c r="H2332" s="31"/>
      <c r="I2332" s="31"/>
      <c r="J2332" s="31"/>
      <c r="K2332" s="31"/>
      <c r="L2332" s="31"/>
      <c r="M2332" s="31"/>
      <c r="N2332" s="31"/>
      <c r="O2332" s="31"/>
      <c r="P2332" s="31"/>
    </row>
    <row r="2333" spans="1:16" ht="15.75" thickBot="1" x14ac:dyDescent="0.3">
      <c r="A2333" s="31"/>
      <c r="B2333" s="31"/>
      <c r="C2333" s="31"/>
      <c r="D2333" s="31"/>
      <c r="E2333" s="31"/>
      <c r="F2333" s="31"/>
      <c r="G2333" s="31"/>
      <c r="H2333" s="31"/>
      <c r="I2333" s="31"/>
      <c r="J2333" s="31"/>
      <c r="K2333" s="31"/>
      <c r="L2333" s="31"/>
      <c r="M2333" s="31"/>
      <c r="N2333" s="31"/>
      <c r="O2333" s="31"/>
      <c r="P2333" s="31"/>
    </row>
    <row r="2334" spans="1:16" ht="15" x14ac:dyDescent="0.25">
      <c r="A2334" s="31"/>
      <c r="B2334" s="31"/>
      <c r="C2334" s="31"/>
      <c r="D2334" s="31"/>
      <c r="E2334" s="31"/>
      <c r="F2334" s="31"/>
      <c r="G2334" s="31"/>
      <c r="H2334" s="31"/>
      <c r="I2334" s="31"/>
      <c r="J2334" s="31"/>
      <c r="K2334" s="31"/>
      <c r="L2334" s="31"/>
      <c r="M2334" s="31"/>
      <c r="N2334" s="31"/>
      <c r="O2334" s="31"/>
      <c r="P2334" s="31"/>
    </row>
    <row r="2335" spans="1:16" ht="15" x14ac:dyDescent="0.25">
      <c r="A2335" s="31"/>
      <c r="B2335" s="31"/>
      <c r="C2335" s="31"/>
      <c r="D2335" s="31"/>
      <c r="E2335" s="31"/>
      <c r="F2335" s="31"/>
      <c r="G2335" s="31"/>
      <c r="H2335" s="31"/>
      <c r="I2335" s="31"/>
      <c r="J2335" s="31"/>
      <c r="K2335" s="31"/>
      <c r="L2335" s="31"/>
      <c r="M2335" s="31"/>
      <c r="N2335" s="31"/>
      <c r="O2335" s="31"/>
      <c r="P2335" s="31"/>
    </row>
    <row r="2336" spans="1:16" ht="15" x14ac:dyDescent="0.25">
      <c r="A2336" s="31"/>
      <c r="B2336" s="31"/>
      <c r="C2336" s="31"/>
      <c r="D2336" s="31"/>
      <c r="E2336" s="31"/>
      <c r="F2336" s="31"/>
      <c r="G2336" s="31"/>
      <c r="H2336" s="31"/>
      <c r="I2336" s="31"/>
      <c r="J2336" s="31"/>
      <c r="K2336" s="31"/>
      <c r="L2336" s="31"/>
      <c r="M2336" s="31"/>
      <c r="N2336" s="31"/>
      <c r="O2336" s="31"/>
      <c r="P2336" s="31"/>
    </row>
    <row r="2337" spans="1:16" ht="15" x14ac:dyDescent="0.25">
      <c r="A2337" s="31"/>
      <c r="B2337" s="31"/>
      <c r="C2337" s="31"/>
      <c r="D2337" s="31"/>
      <c r="E2337" s="31"/>
      <c r="F2337" s="31"/>
      <c r="G2337" s="31"/>
      <c r="H2337" s="31"/>
      <c r="I2337" s="31"/>
      <c r="J2337" s="31"/>
      <c r="K2337" s="31"/>
      <c r="L2337" s="31"/>
      <c r="M2337" s="31"/>
      <c r="N2337" s="31"/>
      <c r="O2337" s="31"/>
      <c r="P2337" s="31"/>
    </row>
    <row r="2338" spans="1:16" ht="15.75" thickBot="1" x14ac:dyDescent="0.3">
      <c r="A2338" s="31"/>
      <c r="B2338" s="31"/>
      <c r="C2338" s="31"/>
      <c r="D2338" s="31"/>
      <c r="E2338" s="31"/>
      <c r="F2338" s="31"/>
      <c r="G2338" s="31"/>
      <c r="H2338" s="31"/>
      <c r="I2338" s="31"/>
      <c r="J2338" s="31"/>
      <c r="K2338" s="31"/>
      <c r="L2338" s="31"/>
      <c r="M2338" s="31"/>
      <c r="N2338" s="31"/>
      <c r="O2338" s="31"/>
      <c r="P2338" s="31"/>
    </row>
    <row r="2339" spans="1:16" ht="15.75" thickBot="1" x14ac:dyDescent="0.3">
      <c r="A2339" s="31"/>
      <c r="B2339" s="31"/>
      <c r="C2339" s="31"/>
      <c r="D2339" s="31"/>
      <c r="E2339" s="31"/>
      <c r="F2339" s="31"/>
      <c r="G2339" s="31"/>
      <c r="H2339" s="31"/>
      <c r="I2339" s="31"/>
      <c r="J2339" s="31"/>
      <c r="K2339" s="31"/>
      <c r="L2339" s="31"/>
      <c r="M2339" s="31"/>
      <c r="N2339" s="31"/>
      <c r="O2339" s="31"/>
      <c r="P2339" s="31"/>
    </row>
    <row r="2340" spans="1:16" ht="15" x14ac:dyDescent="0.25">
      <c r="A2340" s="31"/>
      <c r="B2340" s="31"/>
      <c r="C2340" s="31"/>
      <c r="D2340" s="31"/>
      <c r="E2340" s="31"/>
      <c r="F2340" s="31"/>
      <c r="G2340" s="31"/>
      <c r="H2340" s="31"/>
      <c r="I2340" s="31"/>
      <c r="J2340" s="31"/>
      <c r="K2340" s="31"/>
      <c r="L2340" s="31"/>
      <c r="M2340" s="31"/>
      <c r="N2340" s="31"/>
      <c r="O2340" s="31"/>
      <c r="P2340" s="31"/>
    </row>
    <row r="2341" spans="1:16" ht="15" x14ac:dyDescent="0.25">
      <c r="A2341" s="31"/>
      <c r="B2341" s="31"/>
      <c r="C2341" s="31"/>
      <c r="D2341" s="31"/>
      <c r="E2341" s="31"/>
      <c r="F2341" s="31"/>
      <c r="G2341" s="31"/>
      <c r="H2341" s="31"/>
      <c r="I2341" s="31"/>
      <c r="J2341" s="31"/>
      <c r="K2341" s="31"/>
      <c r="L2341" s="31"/>
      <c r="M2341" s="31"/>
      <c r="N2341" s="31"/>
      <c r="O2341" s="31"/>
      <c r="P2341" s="31"/>
    </row>
    <row r="2342" spans="1:16" ht="15" x14ac:dyDescent="0.25">
      <c r="A2342" s="31"/>
      <c r="B2342" s="31"/>
      <c r="C2342" s="31"/>
      <c r="D2342" s="31"/>
      <c r="E2342" s="31"/>
      <c r="F2342" s="31"/>
      <c r="G2342" s="31"/>
      <c r="H2342" s="31"/>
      <c r="I2342" s="31"/>
      <c r="J2342" s="31"/>
      <c r="K2342" s="31"/>
      <c r="L2342" s="31"/>
      <c r="M2342" s="31"/>
      <c r="N2342" s="31"/>
      <c r="O2342" s="31"/>
      <c r="P2342" s="31"/>
    </row>
    <row r="2343" spans="1:16" ht="15" x14ac:dyDescent="0.25">
      <c r="A2343" s="31"/>
      <c r="B2343" s="31"/>
      <c r="C2343" s="31"/>
      <c r="D2343" s="31"/>
      <c r="E2343" s="31"/>
      <c r="F2343" s="31"/>
      <c r="G2343" s="31"/>
      <c r="H2343" s="31"/>
      <c r="I2343" s="31"/>
      <c r="J2343" s="31"/>
      <c r="K2343" s="31"/>
      <c r="L2343" s="31"/>
      <c r="M2343" s="31"/>
      <c r="N2343" s="31"/>
      <c r="O2343" s="31"/>
      <c r="P2343" s="31"/>
    </row>
    <row r="2344" spans="1:16" ht="15" x14ac:dyDescent="0.25">
      <c r="A2344" s="31"/>
      <c r="B2344" s="31"/>
      <c r="C2344" s="31"/>
      <c r="D2344" s="31"/>
      <c r="E2344" s="31"/>
      <c r="F2344" s="31"/>
      <c r="G2344" s="31"/>
      <c r="H2344" s="31"/>
      <c r="I2344" s="31"/>
      <c r="J2344" s="31"/>
      <c r="K2344" s="31"/>
      <c r="L2344" s="31"/>
      <c r="M2344" s="31"/>
      <c r="N2344" s="31"/>
      <c r="O2344" s="31"/>
      <c r="P2344" s="31"/>
    </row>
    <row r="2345" spans="1:16" ht="15" x14ac:dyDescent="0.25">
      <c r="A2345" s="31"/>
      <c r="B2345" s="31"/>
      <c r="C2345" s="31"/>
      <c r="D2345" s="31"/>
      <c r="E2345" s="31"/>
      <c r="F2345" s="31"/>
      <c r="G2345" s="31"/>
      <c r="H2345" s="31"/>
      <c r="I2345" s="31"/>
      <c r="J2345" s="31"/>
      <c r="K2345" s="31"/>
      <c r="L2345" s="31"/>
      <c r="M2345" s="31"/>
      <c r="N2345" s="31"/>
      <c r="O2345" s="31"/>
      <c r="P2345" s="31"/>
    </row>
    <row r="2346" spans="1:16" ht="15" x14ac:dyDescent="0.25">
      <c r="A2346" s="31"/>
      <c r="B2346" s="31"/>
      <c r="C2346" s="31"/>
      <c r="D2346" s="31"/>
      <c r="E2346" s="31"/>
      <c r="F2346" s="31"/>
      <c r="G2346" s="31"/>
      <c r="H2346" s="31"/>
      <c r="I2346" s="31"/>
      <c r="J2346" s="31"/>
      <c r="K2346" s="31"/>
      <c r="L2346" s="31"/>
      <c r="M2346" s="31"/>
      <c r="N2346" s="31"/>
      <c r="O2346" s="31"/>
      <c r="P2346" s="31"/>
    </row>
    <row r="2347" spans="1:16" ht="15" x14ac:dyDescent="0.25">
      <c r="A2347" s="31"/>
      <c r="B2347" s="31"/>
      <c r="C2347" s="31"/>
      <c r="D2347" s="31"/>
      <c r="E2347" s="31"/>
      <c r="F2347" s="31"/>
      <c r="G2347" s="31"/>
      <c r="H2347" s="31"/>
      <c r="I2347" s="31"/>
      <c r="J2347" s="31"/>
      <c r="K2347" s="31"/>
      <c r="L2347" s="31"/>
      <c r="M2347" s="31"/>
      <c r="N2347" s="31"/>
      <c r="O2347" s="31"/>
      <c r="P2347" s="31"/>
    </row>
    <row r="2348" spans="1:16" ht="15" x14ac:dyDescent="0.25">
      <c r="A2348" s="31"/>
      <c r="B2348" s="31"/>
      <c r="C2348" s="31"/>
      <c r="D2348" s="31"/>
      <c r="E2348" s="31"/>
      <c r="F2348" s="31"/>
      <c r="G2348" s="31"/>
      <c r="H2348" s="31"/>
      <c r="I2348" s="31"/>
      <c r="J2348" s="31"/>
      <c r="K2348" s="31"/>
      <c r="L2348" s="31"/>
      <c r="M2348" s="31"/>
      <c r="N2348" s="31"/>
      <c r="O2348" s="31"/>
      <c r="P2348" s="31"/>
    </row>
    <row r="2349" spans="1:16" ht="15" x14ac:dyDescent="0.25">
      <c r="A2349" s="31"/>
      <c r="B2349" s="31"/>
      <c r="C2349" s="31"/>
      <c r="D2349" s="31"/>
      <c r="E2349" s="31"/>
      <c r="F2349" s="31"/>
      <c r="G2349" s="31"/>
      <c r="H2349" s="31"/>
      <c r="I2349" s="31"/>
      <c r="J2349" s="31"/>
      <c r="K2349" s="31"/>
      <c r="L2349" s="31"/>
      <c r="M2349" s="31"/>
      <c r="N2349" s="31"/>
      <c r="O2349" s="31"/>
      <c r="P2349" s="31"/>
    </row>
    <row r="2350" spans="1:16" ht="15" x14ac:dyDescent="0.25">
      <c r="A2350" s="31"/>
      <c r="B2350" s="31"/>
      <c r="C2350" s="31"/>
      <c r="D2350" s="31"/>
      <c r="E2350" s="31"/>
      <c r="F2350" s="31"/>
      <c r="G2350" s="31"/>
      <c r="H2350" s="31"/>
      <c r="I2350" s="31"/>
      <c r="J2350" s="31"/>
      <c r="K2350" s="31"/>
      <c r="L2350" s="31"/>
      <c r="M2350" s="31"/>
      <c r="N2350" s="31"/>
      <c r="O2350" s="31"/>
      <c r="P2350" s="31"/>
    </row>
    <row r="2351" spans="1:16" ht="15" x14ac:dyDescent="0.25">
      <c r="A2351" s="31"/>
      <c r="B2351" s="31"/>
      <c r="C2351" s="31"/>
      <c r="D2351" s="31"/>
      <c r="E2351" s="31"/>
      <c r="F2351" s="31"/>
      <c r="G2351" s="31"/>
      <c r="H2351" s="31"/>
      <c r="I2351" s="31"/>
      <c r="J2351" s="31"/>
      <c r="K2351" s="31"/>
      <c r="L2351" s="31"/>
      <c r="M2351" s="31"/>
      <c r="N2351" s="31"/>
      <c r="O2351" s="31"/>
      <c r="P2351" s="31"/>
    </row>
    <row r="2352" spans="1:16" ht="15" x14ac:dyDescent="0.25">
      <c r="A2352" s="31"/>
      <c r="B2352" s="31"/>
      <c r="C2352" s="31"/>
      <c r="D2352" s="31"/>
      <c r="E2352" s="31"/>
      <c r="F2352" s="31"/>
      <c r="G2352" s="31"/>
      <c r="H2352" s="31"/>
      <c r="I2352" s="31"/>
      <c r="J2352" s="31"/>
      <c r="K2352" s="31"/>
      <c r="L2352" s="31"/>
      <c r="M2352" s="31"/>
      <c r="N2352" s="31"/>
      <c r="O2352" s="31"/>
      <c r="P2352" s="31"/>
    </row>
    <row r="2353" spans="1:16" ht="15" x14ac:dyDescent="0.25">
      <c r="A2353" s="31"/>
      <c r="B2353" s="31"/>
      <c r="C2353" s="31"/>
      <c r="D2353" s="31"/>
      <c r="E2353" s="31"/>
      <c r="F2353" s="31"/>
      <c r="G2353" s="31"/>
      <c r="H2353" s="31"/>
      <c r="I2353" s="31"/>
      <c r="J2353" s="31"/>
      <c r="K2353" s="31"/>
      <c r="L2353" s="31"/>
      <c r="M2353" s="31"/>
      <c r="N2353" s="31"/>
      <c r="O2353" s="31"/>
      <c r="P2353" s="31"/>
    </row>
    <row r="2354" spans="1:16" ht="15" x14ac:dyDescent="0.25">
      <c r="A2354" s="31"/>
      <c r="B2354" s="31"/>
      <c r="C2354" s="31"/>
      <c r="D2354" s="31"/>
      <c r="E2354" s="31"/>
      <c r="F2354" s="31"/>
      <c r="G2354" s="31"/>
      <c r="H2354" s="31"/>
      <c r="I2354" s="31"/>
      <c r="J2354" s="31"/>
      <c r="K2354" s="31"/>
      <c r="L2354" s="31"/>
      <c r="M2354" s="31"/>
      <c r="N2354" s="31"/>
      <c r="O2354" s="31"/>
      <c r="P2354" s="31"/>
    </row>
    <row r="2355" spans="1:16" ht="15" x14ac:dyDescent="0.25">
      <c r="A2355" s="31"/>
      <c r="B2355" s="31"/>
      <c r="C2355" s="31"/>
      <c r="D2355" s="31"/>
      <c r="E2355" s="31"/>
      <c r="F2355" s="31"/>
      <c r="G2355" s="31"/>
      <c r="H2355" s="31"/>
      <c r="I2355" s="31"/>
      <c r="J2355" s="31"/>
      <c r="K2355" s="31"/>
      <c r="L2355" s="31"/>
      <c r="M2355" s="31"/>
      <c r="N2355" s="31"/>
      <c r="O2355" s="31"/>
      <c r="P2355" s="31"/>
    </row>
    <row r="2356" spans="1:16" ht="15" x14ac:dyDescent="0.25">
      <c r="A2356" s="31"/>
      <c r="B2356" s="31"/>
      <c r="C2356" s="31"/>
      <c r="D2356" s="31"/>
      <c r="E2356" s="31"/>
      <c r="F2356" s="31"/>
      <c r="G2356" s="31"/>
      <c r="H2356" s="31"/>
      <c r="I2356" s="31"/>
      <c r="J2356" s="31"/>
      <c r="K2356" s="31"/>
      <c r="L2356" s="31"/>
      <c r="M2356" s="31"/>
      <c r="N2356" s="31"/>
      <c r="O2356" s="31"/>
      <c r="P2356" s="31"/>
    </row>
    <row r="2357" spans="1:16" ht="15" x14ac:dyDescent="0.25">
      <c r="A2357" s="31"/>
      <c r="B2357" s="31"/>
      <c r="C2357" s="31"/>
      <c r="D2357" s="31"/>
      <c r="E2357" s="31"/>
      <c r="F2357" s="31"/>
      <c r="G2357" s="31"/>
      <c r="H2357" s="31"/>
      <c r="I2357" s="31"/>
      <c r="J2357" s="31"/>
      <c r="K2357" s="31"/>
      <c r="L2357" s="31"/>
      <c r="M2357" s="31"/>
      <c r="N2357" s="31"/>
      <c r="O2357" s="31"/>
      <c r="P2357" s="31"/>
    </row>
    <row r="2358" spans="1:16" ht="15" x14ac:dyDescent="0.25">
      <c r="A2358" s="31"/>
      <c r="B2358" s="31"/>
      <c r="C2358" s="31"/>
      <c r="D2358" s="31"/>
      <c r="E2358" s="31"/>
      <c r="F2358" s="31"/>
      <c r="G2358" s="31"/>
      <c r="H2358" s="31"/>
      <c r="I2358" s="31"/>
      <c r="J2358" s="31"/>
      <c r="K2358" s="31"/>
      <c r="L2358" s="31"/>
      <c r="M2358" s="31"/>
      <c r="N2358" s="31"/>
      <c r="O2358" s="31"/>
      <c r="P2358" s="31"/>
    </row>
    <row r="2359" spans="1:16" ht="15.75" thickBot="1" x14ac:dyDescent="0.3">
      <c r="A2359" s="31"/>
      <c r="B2359" s="31"/>
      <c r="C2359" s="31"/>
      <c r="D2359" s="31"/>
      <c r="E2359" s="31"/>
      <c r="F2359" s="31"/>
      <c r="G2359" s="31"/>
      <c r="H2359" s="31"/>
      <c r="I2359" s="31"/>
      <c r="J2359" s="31"/>
      <c r="K2359" s="31"/>
      <c r="L2359" s="31"/>
      <c r="M2359" s="31"/>
      <c r="N2359" s="31"/>
      <c r="O2359" s="31"/>
      <c r="P2359" s="31"/>
    </row>
    <row r="2360" spans="1:16" ht="16.5" thickTop="1" thickBot="1" x14ac:dyDescent="0.3">
      <c r="A2360" s="31"/>
      <c r="B2360" s="31"/>
      <c r="C2360" s="31"/>
      <c r="D2360" s="31"/>
      <c r="E2360" s="31"/>
      <c r="F2360" s="31"/>
      <c r="G2360" s="31"/>
      <c r="H2360" s="31"/>
      <c r="I2360" s="31"/>
      <c r="J2360" s="31"/>
      <c r="K2360" s="31"/>
      <c r="L2360" s="31"/>
      <c r="M2360" s="31"/>
      <c r="N2360" s="31"/>
      <c r="O2360" s="31"/>
      <c r="P2360" s="31"/>
    </row>
    <row r="2361" spans="1:16" ht="15" x14ac:dyDescent="0.25">
      <c r="A2361" s="31"/>
      <c r="B2361" s="31"/>
      <c r="C2361" s="31"/>
      <c r="D2361" s="31"/>
      <c r="E2361" s="31"/>
      <c r="F2361" s="31"/>
      <c r="G2361" s="31"/>
      <c r="H2361" s="31"/>
      <c r="I2361" s="31"/>
      <c r="J2361" s="31"/>
      <c r="K2361" s="31"/>
      <c r="L2361" s="31"/>
      <c r="M2361" s="31"/>
      <c r="N2361" s="31"/>
      <c r="O2361" s="31"/>
      <c r="P2361" s="31"/>
    </row>
    <row r="2362" spans="1:16" ht="15" x14ac:dyDescent="0.25">
      <c r="A2362" s="31"/>
      <c r="B2362" s="31"/>
      <c r="C2362" s="31"/>
      <c r="D2362" s="31"/>
      <c r="E2362" s="31"/>
      <c r="F2362" s="31"/>
      <c r="G2362" s="31"/>
      <c r="H2362" s="31"/>
      <c r="I2362" s="31"/>
      <c r="J2362" s="31"/>
      <c r="K2362" s="31"/>
      <c r="L2362" s="31"/>
      <c r="M2362" s="31"/>
      <c r="N2362" s="31"/>
      <c r="O2362" s="31"/>
      <c r="P2362" s="31"/>
    </row>
    <row r="2363" spans="1:16" ht="15.75" thickBot="1" x14ac:dyDescent="0.3">
      <c r="A2363" s="31"/>
      <c r="B2363" s="31"/>
      <c r="C2363" s="31"/>
      <c r="D2363" s="31"/>
      <c r="E2363" s="31"/>
      <c r="F2363" s="31"/>
      <c r="G2363" s="31"/>
      <c r="H2363" s="31"/>
      <c r="I2363" s="31"/>
      <c r="J2363" s="31"/>
      <c r="K2363" s="31"/>
      <c r="L2363" s="31"/>
      <c r="M2363" s="31"/>
      <c r="N2363" s="31"/>
      <c r="O2363" s="31"/>
      <c r="P2363" s="31"/>
    </row>
    <row r="2364" spans="1:16" ht="15.75" thickBot="1" x14ac:dyDescent="0.3">
      <c r="A2364" s="31"/>
      <c r="B2364" s="31"/>
      <c r="C2364" s="31"/>
      <c r="D2364" s="31"/>
      <c r="E2364" s="31"/>
      <c r="F2364" s="31"/>
      <c r="G2364" s="31"/>
      <c r="H2364" s="31"/>
      <c r="I2364" s="31"/>
      <c r="J2364" s="31"/>
      <c r="K2364" s="31"/>
      <c r="L2364" s="31"/>
      <c r="M2364" s="31"/>
      <c r="N2364" s="31"/>
      <c r="O2364" s="31"/>
      <c r="P2364" s="31"/>
    </row>
    <row r="2365" spans="1:16" ht="15" x14ac:dyDescent="0.25">
      <c r="A2365" s="31"/>
      <c r="B2365" s="31"/>
      <c r="C2365" s="31"/>
      <c r="D2365" s="31"/>
      <c r="E2365" s="31"/>
      <c r="F2365" s="31"/>
      <c r="G2365" s="31"/>
      <c r="H2365" s="31"/>
      <c r="I2365" s="31"/>
      <c r="J2365" s="31"/>
      <c r="K2365" s="31"/>
      <c r="L2365" s="31"/>
      <c r="M2365" s="31"/>
      <c r="N2365" s="31"/>
      <c r="O2365" s="31"/>
      <c r="P2365" s="31"/>
    </row>
    <row r="2366" spans="1:16" ht="15" x14ac:dyDescent="0.25">
      <c r="A2366" s="31"/>
      <c r="B2366" s="31"/>
      <c r="C2366" s="31"/>
      <c r="D2366" s="31"/>
      <c r="E2366" s="31"/>
      <c r="F2366" s="31"/>
      <c r="G2366" s="31"/>
      <c r="H2366" s="31"/>
      <c r="I2366" s="31"/>
      <c r="J2366" s="31"/>
      <c r="K2366" s="31"/>
      <c r="L2366" s="31"/>
      <c r="M2366" s="31"/>
      <c r="N2366" s="31"/>
      <c r="O2366" s="31"/>
      <c r="P2366" s="31"/>
    </row>
    <row r="2367" spans="1:16" ht="15" x14ac:dyDescent="0.25">
      <c r="A2367" s="31"/>
      <c r="B2367" s="31"/>
      <c r="C2367" s="31"/>
      <c r="D2367" s="31"/>
      <c r="E2367" s="31"/>
      <c r="F2367" s="31"/>
      <c r="G2367" s="31"/>
      <c r="H2367" s="31"/>
      <c r="I2367" s="31"/>
      <c r="J2367" s="31"/>
      <c r="K2367" s="31"/>
      <c r="L2367" s="31"/>
      <c r="M2367" s="31"/>
      <c r="N2367" s="31"/>
      <c r="O2367" s="31"/>
      <c r="P2367" s="31"/>
    </row>
    <row r="2368" spans="1:16" ht="15" x14ac:dyDescent="0.25">
      <c r="A2368" s="31"/>
      <c r="B2368" s="31"/>
      <c r="C2368" s="31"/>
      <c r="D2368" s="31"/>
      <c r="E2368" s="31"/>
      <c r="F2368" s="31"/>
      <c r="G2368" s="31"/>
      <c r="H2368" s="31"/>
      <c r="I2368" s="31"/>
      <c r="J2368" s="31"/>
      <c r="K2368" s="31"/>
      <c r="L2368" s="31"/>
      <c r="M2368" s="31"/>
      <c r="N2368" s="31"/>
      <c r="O2368" s="31"/>
      <c r="P2368" s="31"/>
    </row>
    <row r="2369" spans="1:16" ht="15.75" thickBot="1" x14ac:dyDescent="0.3">
      <c r="A2369" s="31"/>
      <c r="B2369" s="31"/>
      <c r="C2369" s="31"/>
      <c r="D2369" s="31"/>
      <c r="E2369" s="31"/>
      <c r="F2369" s="31"/>
      <c r="G2369" s="31"/>
      <c r="H2369" s="31"/>
      <c r="I2369" s="31"/>
      <c r="J2369" s="31"/>
      <c r="K2369" s="31"/>
      <c r="L2369" s="31"/>
      <c r="M2369" s="31"/>
      <c r="N2369" s="31"/>
      <c r="O2369" s="31"/>
      <c r="P2369" s="31"/>
    </row>
    <row r="2370" spans="1:16" ht="15.75" thickBot="1" x14ac:dyDescent="0.3">
      <c r="A2370" s="31"/>
      <c r="B2370" s="31"/>
      <c r="C2370" s="31"/>
      <c r="D2370" s="31"/>
      <c r="E2370" s="31"/>
      <c r="F2370" s="31"/>
      <c r="G2370" s="31"/>
      <c r="H2370" s="31"/>
      <c r="I2370" s="31"/>
      <c r="J2370" s="31"/>
      <c r="K2370" s="31"/>
      <c r="L2370" s="31"/>
      <c r="M2370" s="31"/>
      <c r="N2370" s="31"/>
      <c r="O2370" s="31"/>
      <c r="P2370" s="31"/>
    </row>
    <row r="2371" spans="1:16" ht="15" x14ac:dyDescent="0.25">
      <c r="A2371" s="31"/>
      <c r="B2371" s="31"/>
      <c r="C2371" s="31"/>
      <c r="D2371" s="31"/>
      <c r="E2371" s="31"/>
      <c r="F2371" s="31"/>
      <c r="G2371" s="31"/>
      <c r="H2371" s="31"/>
      <c r="I2371" s="31"/>
      <c r="J2371" s="31"/>
      <c r="K2371" s="31"/>
      <c r="L2371" s="31"/>
      <c r="M2371" s="31"/>
      <c r="N2371" s="31"/>
      <c r="O2371" s="31"/>
      <c r="P2371" s="31"/>
    </row>
    <row r="2372" spans="1:16" ht="15" x14ac:dyDescent="0.25">
      <c r="A2372" s="31"/>
      <c r="B2372" s="31"/>
      <c r="C2372" s="31"/>
      <c r="D2372" s="31"/>
      <c r="E2372" s="31"/>
      <c r="F2372" s="31"/>
      <c r="G2372" s="31"/>
      <c r="H2372" s="31"/>
      <c r="I2372" s="31"/>
      <c r="J2372" s="31"/>
      <c r="K2372" s="31"/>
      <c r="L2372" s="31"/>
      <c r="M2372" s="31"/>
      <c r="N2372" s="31"/>
      <c r="O2372" s="31"/>
      <c r="P2372" s="31"/>
    </row>
    <row r="2373" spans="1:16" ht="15" x14ac:dyDescent="0.25">
      <c r="A2373" s="31"/>
      <c r="B2373" s="31"/>
      <c r="C2373" s="31"/>
      <c r="D2373" s="31"/>
      <c r="E2373" s="31"/>
      <c r="F2373" s="31"/>
      <c r="G2373" s="31"/>
      <c r="H2373" s="31"/>
      <c r="I2373" s="31"/>
      <c r="J2373" s="31"/>
      <c r="K2373" s="31"/>
      <c r="L2373" s="31"/>
      <c r="M2373" s="31"/>
      <c r="N2373" s="31"/>
      <c r="O2373" s="31"/>
      <c r="P2373" s="31"/>
    </row>
    <row r="2374" spans="1:16" ht="15" x14ac:dyDescent="0.25">
      <c r="A2374" s="31"/>
      <c r="B2374" s="31"/>
      <c r="C2374" s="31"/>
      <c r="D2374" s="31"/>
      <c r="E2374" s="31"/>
      <c r="F2374" s="31"/>
      <c r="G2374" s="31"/>
      <c r="H2374" s="31"/>
      <c r="I2374" s="31"/>
      <c r="J2374" s="31"/>
      <c r="K2374" s="31"/>
      <c r="L2374" s="31"/>
      <c r="M2374" s="31"/>
      <c r="N2374" s="31"/>
      <c r="O2374" s="31"/>
      <c r="P2374" s="31"/>
    </row>
    <row r="2375" spans="1:16" ht="15" x14ac:dyDescent="0.25">
      <c r="A2375" s="31"/>
      <c r="B2375" s="31"/>
      <c r="C2375" s="31"/>
      <c r="D2375" s="31"/>
      <c r="E2375" s="31"/>
      <c r="F2375" s="31"/>
      <c r="G2375" s="31"/>
      <c r="H2375" s="31"/>
      <c r="I2375" s="31"/>
      <c r="J2375" s="31"/>
      <c r="K2375" s="31"/>
      <c r="L2375" s="31"/>
      <c r="M2375" s="31"/>
      <c r="N2375" s="31"/>
      <c r="O2375" s="31"/>
      <c r="P2375" s="31"/>
    </row>
    <row r="2376" spans="1:16" ht="15" x14ac:dyDescent="0.25">
      <c r="A2376" s="31"/>
      <c r="B2376" s="31"/>
      <c r="C2376" s="31"/>
      <c r="D2376" s="31"/>
      <c r="E2376" s="31"/>
      <c r="F2376" s="31"/>
      <c r="G2376" s="31"/>
      <c r="H2376" s="31"/>
      <c r="I2376" s="31"/>
      <c r="J2376" s="31"/>
      <c r="K2376" s="31"/>
      <c r="L2376" s="31"/>
      <c r="M2376" s="31"/>
      <c r="N2376" s="31"/>
      <c r="O2376" s="31"/>
      <c r="P2376" s="31"/>
    </row>
    <row r="2377" spans="1:16" ht="15" x14ac:dyDescent="0.25">
      <c r="A2377" s="31"/>
      <c r="B2377" s="31"/>
      <c r="C2377" s="31"/>
      <c r="D2377" s="31"/>
      <c r="E2377" s="31"/>
      <c r="F2377" s="31"/>
      <c r="G2377" s="31"/>
      <c r="H2377" s="31"/>
      <c r="I2377" s="31"/>
      <c r="J2377" s="31"/>
      <c r="K2377" s="31"/>
      <c r="L2377" s="31"/>
      <c r="M2377" s="31"/>
      <c r="N2377" s="31"/>
      <c r="O2377" s="31"/>
      <c r="P2377" s="31"/>
    </row>
    <row r="2378" spans="1:16" ht="15" x14ac:dyDescent="0.25">
      <c r="A2378" s="31"/>
      <c r="B2378" s="31"/>
      <c r="C2378" s="31"/>
      <c r="D2378" s="31"/>
      <c r="E2378" s="31"/>
      <c r="F2378" s="31"/>
      <c r="G2378" s="31"/>
      <c r="H2378" s="31"/>
      <c r="I2378" s="31"/>
      <c r="J2378" s="31"/>
      <c r="K2378" s="31"/>
      <c r="L2378" s="31"/>
      <c r="M2378" s="31"/>
      <c r="N2378" s="31"/>
      <c r="O2378" s="31"/>
      <c r="P2378" s="31"/>
    </row>
    <row r="2379" spans="1:16" ht="15" x14ac:dyDescent="0.25">
      <c r="A2379" s="31"/>
      <c r="B2379" s="31"/>
      <c r="C2379" s="31"/>
      <c r="D2379" s="31"/>
      <c r="E2379" s="31"/>
      <c r="F2379" s="31"/>
      <c r="G2379" s="31"/>
      <c r="H2379" s="31"/>
      <c r="I2379" s="31"/>
      <c r="J2379" s="31"/>
      <c r="K2379" s="31"/>
      <c r="L2379" s="31"/>
      <c r="M2379" s="31"/>
      <c r="N2379" s="31"/>
      <c r="O2379" s="31"/>
      <c r="P2379" s="31"/>
    </row>
    <row r="2380" spans="1:16" ht="15" x14ac:dyDescent="0.25">
      <c r="A2380" s="31"/>
      <c r="B2380" s="31"/>
      <c r="C2380" s="31"/>
      <c r="D2380" s="31"/>
      <c r="E2380" s="31"/>
      <c r="F2380" s="31"/>
      <c r="G2380" s="31"/>
      <c r="H2380" s="31"/>
      <c r="I2380" s="31"/>
      <c r="J2380" s="31"/>
      <c r="K2380" s="31"/>
      <c r="L2380" s="31"/>
      <c r="M2380" s="31"/>
      <c r="N2380" s="31"/>
      <c r="O2380" s="31"/>
      <c r="P2380" s="31"/>
    </row>
    <row r="2381" spans="1:16" ht="15" x14ac:dyDescent="0.25">
      <c r="A2381" s="31"/>
      <c r="B2381" s="31"/>
      <c r="C2381" s="31"/>
      <c r="D2381" s="31"/>
      <c r="E2381" s="31"/>
      <c r="F2381" s="31"/>
      <c r="G2381" s="31"/>
      <c r="H2381" s="31"/>
      <c r="I2381" s="31"/>
      <c r="J2381" s="31"/>
      <c r="K2381" s="31"/>
      <c r="L2381" s="31"/>
      <c r="M2381" s="31"/>
      <c r="N2381" s="31"/>
      <c r="O2381" s="31"/>
      <c r="P2381" s="31"/>
    </row>
    <row r="2382" spans="1:16" ht="15" x14ac:dyDescent="0.25">
      <c r="A2382" s="31"/>
      <c r="B2382" s="31"/>
      <c r="C2382" s="31"/>
      <c r="D2382" s="31"/>
      <c r="E2382" s="31"/>
      <c r="F2382" s="31"/>
      <c r="G2382" s="31"/>
      <c r="H2382" s="31"/>
      <c r="I2382" s="31"/>
      <c r="J2382" s="31"/>
      <c r="K2382" s="31"/>
      <c r="L2382" s="31"/>
      <c r="M2382" s="31"/>
      <c r="N2382" s="31"/>
      <c r="O2382" s="31"/>
      <c r="P2382" s="31"/>
    </row>
    <row r="2383" spans="1:16" ht="15" x14ac:dyDescent="0.25">
      <c r="A2383" s="31"/>
      <c r="B2383" s="31"/>
      <c r="C2383" s="31"/>
      <c r="D2383" s="31"/>
      <c r="E2383" s="31"/>
      <c r="F2383" s="31"/>
      <c r="G2383" s="31"/>
      <c r="H2383" s="31"/>
      <c r="I2383" s="31"/>
      <c r="J2383" s="31"/>
      <c r="K2383" s="31"/>
      <c r="L2383" s="31"/>
      <c r="M2383" s="31"/>
      <c r="N2383" s="31"/>
      <c r="O2383" s="31"/>
      <c r="P2383" s="31"/>
    </row>
    <row r="2384" spans="1:16" ht="15" x14ac:dyDescent="0.25">
      <c r="A2384" s="31"/>
      <c r="B2384" s="31"/>
      <c r="C2384" s="31"/>
      <c r="D2384" s="31"/>
      <c r="E2384" s="31"/>
      <c r="F2384" s="31"/>
      <c r="G2384" s="31"/>
      <c r="H2384" s="31"/>
      <c r="I2384" s="31"/>
      <c r="J2384" s="31"/>
      <c r="K2384" s="31"/>
      <c r="L2384" s="31"/>
      <c r="M2384" s="31"/>
      <c r="N2384" s="31"/>
      <c r="O2384" s="31"/>
      <c r="P2384" s="31"/>
    </row>
    <row r="2385" spans="1:16" ht="15" x14ac:dyDescent="0.25">
      <c r="A2385" s="31"/>
      <c r="B2385" s="31"/>
      <c r="C2385" s="31"/>
      <c r="D2385" s="31"/>
      <c r="E2385" s="31"/>
      <c r="F2385" s="31"/>
      <c r="G2385" s="31"/>
      <c r="H2385" s="31"/>
      <c r="I2385" s="31"/>
      <c r="J2385" s="31"/>
      <c r="K2385" s="31"/>
      <c r="L2385" s="31"/>
      <c r="M2385" s="31"/>
      <c r="N2385" s="31"/>
      <c r="O2385" s="31"/>
      <c r="P2385" s="31"/>
    </row>
    <row r="2386" spans="1:16" ht="15" x14ac:dyDescent="0.25">
      <c r="A2386" s="31"/>
      <c r="B2386" s="31"/>
      <c r="C2386" s="31"/>
      <c r="D2386" s="31"/>
      <c r="E2386" s="31"/>
      <c r="F2386" s="31"/>
      <c r="G2386" s="31"/>
      <c r="H2386" s="31"/>
      <c r="I2386" s="31"/>
      <c r="J2386" s="31"/>
      <c r="K2386" s="31"/>
      <c r="L2386" s="31"/>
      <c r="M2386" s="31"/>
      <c r="N2386" s="31"/>
      <c r="O2386" s="31"/>
      <c r="P2386" s="31"/>
    </row>
    <row r="2387" spans="1:16" ht="15" x14ac:dyDescent="0.25">
      <c r="A2387" s="31"/>
      <c r="B2387" s="31"/>
      <c r="C2387" s="31"/>
      <c r="D2387" s="31"/>
      <c r="E2387" s="31"/>
      <c r="F2387" s="31"/>
      <c r="G2387" s="31"/>
      <c r="H2387" s="31"/>
      <c r="I2387" s="31"/>
      <c r="J2387" s="31"/>
      <c r="K2387" s="31"/>
      <c r="L2387" s="31"/>
      <c r="M2387" s="31"/>
      <c r="N2387" s="31"/>
      <c r="O2387" s="31"/>
      <c r="P2387" s="31"/>
    </row>
    <row r="2388" spans="1:16" ht="15" x14ac:dyDescent="0.25">
      <c r="A2388" s="31"/>
      <c r="B2388" s="31"/>
      <c r="C2388" s="31"/>
      <c r="D2388" s="31"/>
      <c r="E2388" s="31"/>
      <c r="F2388" s="31"/>
      <c r="G2388" s="31"/>
      <c r="H2388" s="31"/>
      <c r="I2388" s="31"/>
      <c r="J2388" s="31"/>
      <c r="K2388" s="31"/>
      <c r="L2388" s="31"/>
      <c r="M2388" s="31"/>
      <c r="N2388" s="31"/>
      <c r="O2388" s="31"/>
      <c r="P2388" s="31"/>
    </row>
    <row r="2389" spans="1:16" ht="15" x14ac:dyDescent="0.25">
      <c r="A2389" s="31"/>
      <c r="B2389" s="31"/>
      <c r="C2389" s="31"/>
      <c r="D2389" s="31"/>
      <c r="E2389" s="31"/>
      <c r="F2389" s="31"/>
      <c r="G2389" s="31"/>
      <c r="H2389" s="31"/>
      <c r="I2389" s="31"/>
      <c r="J2389" s="31"/>
      <c r="K2389" s="31"/>
      <c r="L2389" s="31"/>
      <c r="M2389" s="31"/>
      <c r="N2389" s="31"/>
      <c r="O2389" s="31"/>
      <c r="P2389" s="31"/>
    </row>
    <row r="2390" spans="1:16" ht="15.75" thickBot="1" x14ac:dyDescent="0.3">
      <c r="A2390" s="31"/>
      <c r="B2390" s="31"/>
      <c r="C2390" s="31"/>
      <c r="D2390" s="31"/>
      <c r="E2390" s="31"/>
      <c r="F2390" s="31"/>
      <c r="G2390" s="31"/>
      <c r="H2390" s="31"/>
      <c r="I2390" s="31"/>
      <c r="J2390" s="31"/>
      <c r="K2390" s="31"/>
      <c r="L2390" s="31"/>
      <c r="M2390" s="31"/>
      <c r="N2390" s="31"/>
      <c r="O2390" s="31"/>
      <c r="P2390" s="31"/>
    </row>
    <row r="2391" spans="1:16" ht="16.5" thickTop="1" thickBot="1" x14ac:dyDescent="0.3">
      <c r="A2391" s="31"/>
      <c r="B2391" s="31"/>
      <c r="C2391" s="31"/>
      <c r="D2391" s="31"/>
      <c r="E2391" s="31"/>
      <c r="F2391" s="31"/>
      <c r="G2391" s="31"/>
      <c r="H2391" s="31"/>
      <c r="I2391" s="31"/>
      <c r="J2391" s="31"/>
      <c r="K2391" s="31"/>
      <c r="L2391" s="31"/>
      <c r="M2391" s="31"/>
      <c r="N2391" s="31"/>
      <c r="O2391" s="31"/>
      <c r="P2391" s="31"/>
    </row>
    <row r="2392" spans="1:16" ht="15" x14ac:dyDescent="0.25">
      <c r="A2392" s="31"/>
      <c r="B2392" s="31"/>
      <c r="C2392" s="31"/>
      <c r="D2392" s="31"/>
      <c r="E2392" s="31"/>
      <c r="F2392" s="31"/>
      <c r="G2392" s="31"/>
      <c r="H2392" s="31"/>
      <c r="I2392" s="31"/>
      <c r="J2392" s="31"/>
      <c r="K2392" s="31"/>
      <c r="L2392" s="31"/>
      <c r="M2392" s="31"/>
      <c r="N2392" s="31"/>
      <c r="O2392" s="31"/>
      <c r="P2392" s="31"/>
    </row>
    <row r="2393" spans="1:16" ht="15" x14ac:dyDescent="0.25">
      <c r="A2393" s="31"/>
      <c r="B2393" s="31"/>
      <c r="C2393" s="31"/>
      <c r="D2393" s="31"/>
      <c r="E2393" s="31"/>
      <c r="F2393" s="31"/>
      <c r="G2393" s="31"/>
      <c r="H2393" s="31"/>
      <c r="I2393" s="31"/>
      <c r="J2393" s="31"/>
      <c r="K2393" s="31"/>
      <c r="L2393" s="31"/>
      <c r="M2393" s="31"/>
      <c r="N2393" s="31"/>
      <c r="O2393" s="31"/>
      <c r="P2393" s="31"/>
    </row>
    <row r="2394" spans="1:16" ht="15.75" thickBot="1" x14ac:dyDescent="0.3">
      <c r="A2394" s="31"/>
      <c r="B2394" s="31"/>
      <c r="C2394" s="31"/>
      <c r="D2394" s="31"/>
      <c r="E2394" s="31"/>
      <c r="F2394" s="31"/>
      <c r="G2394" s="31"/>
      <c r="H2394" s="31"/>
      <c r="I2394" s="31"/>
      <c r="J2394" s="31"/>
      <c r="K2394" s="31"/>
      <c r="L2394" s="31"/>
      <c r="M2394" s="31"/>
      <c r="N2394" s="31"/>
      <c r="O2394" s="31"/>
      <c r="P2394" s="31"/>
    </row>
    <row r="2395" spans="1:16" ht="15.75" thickBot="1" x14ac:dyDescent="0.3">
      <c r="A2395" s="31"/>
      <c r="B2395" s="31"/>
      <c r="C2395" s="31"/>
      <c r="D2395" s="31"/>
      <c r="E2395" s="31"/>
      <c r="F2395" s="31"/>
      <c r="G2395" s="31"/>
      <c r="H2395" s="31"/>
      <c r="I2395" s="31"/>
      <c r="J2395" s="31"/>
      <c r="K2395" s="31"/>
      <c r="L2395" s="31"/>
      <c r="M2395" s="31"/>
      <c r="N2395" s="31"/>
      <c r="O2395" s="31"/>
      <c r="P2395" s="31"/>
    </row>
    <row r="2396" spans="1:16" ht="15" x14ac:dyDescent="0.25">
      <c r="A2396" s="31"/>
      <c r="B2396" s="31"/>
      <c r="C2396" s="31"/>
      <c r="D2396" s="31"/>
      <c r="E2396" s="31"/>
      <c r="F2396" s="31"/>
      <c r="G2396" s="31"/>
      <c r="H2396" s="31"/>
      <c r="I2396" s="31"/>
      <c r="J2396" s="31"/>
      <c r="K2396" s="31"/>
      <c r="L2396" s="31"/>
      <c r="M2396" s="31"/>
      <c r="N2396" s="31"/>
      <c r="O2396" s="31"/>
      <c r="P2396" s="31"/>
    </row>
    <row r="2397" spans="1:16" ht="15" x14ac:dyDescent="0.25">
      <c r="A2397" s="31"/>
      <c r="B2397" s="31"/>
      <c r="C2397" s="31"/>
      <c r="D2397" s="31"/>
      <c r="E2397" s="31"/>
      <c r="F2397" s="31"/>
      <c r="G2397" s="31"/>
      <c r="H2397" s="31"/>
      <c r="I2397" s="31"/>
      <c r="J2397" s="31"/>
      <c r="K2397" s="31"/>
      <c r="L2397" s="31"/>
      <c r="M2397" s="31"/>
      <c r="N2397" s="31"/>
      <c r="O2397" s="31"/>
      <c r="P2397" s="31"/>
    </row>
    <row r="2398" spans="1:16" ht="15" x14ac:dyDescent="0.25">
      <c r="A2398" s="31"/>
      <c r="B2398" s="31"/>
      <c r="C2398" s="31"/>
      <c r="D2398" s="31"/>
      <c r="E2398" s="31"/>
      <c r="F2398" s="31"/>
      <c r="G2398" s="31"/>
      <c r="H2398" s="31"/>
      <c r="I2398" s="31"/>
      <c r="J2398" s="31"/>
      <c r="K2398" s="31"/>
      <c r="L2398" s="31"/>
      <c r="M2398" s="31"/>
      <c r="N2398" s="31"/>
      <c r="O2398" s="31"/>
      <c r="P2398" s="31"/>
    </row>
    <row r="2399" spans="1:16" ht="15" x14ac:dyDescent="0.25">
      <c r="A2399" s="31"/>
      <c r="B2399" s="31"/>
      <c r="C2399" s="31"/>
      <c r="D2399" s="31"/>
      <c r="E2399" s="31"/>
      <c r="F2399" s="31"/>
      <c r="G2399" s="31"/>
      <c r="H2399" s="31"/>
      <c r="I2399" s="31"/>
      <c r="J2399" s="31"/>
      <c r="K2399" s="31"/>
      <c r="L2399" s="31"/>
      <c r="M2399" s="31"/>
      <c r="N2399" s="31"/>
      <c r="O2399" s="31"/>
      <c r="P2399" s="31"/>
    </row>
    <row r="2400" spans="1:16" ht="15.75" thickBot="1" x14ac:dyDescent="0.3">
      <c r="A2400" s="31"/>
      <c r="B2400" s="31"/>
      <c r="C2400" s="31"/>
      <c r="D2400" s="31"/>
      <c r="E2400" s="31"/>
      <c r="F2400" s="31"/>
      <c r="G2400" s="31"/>
      <c r="H2400" s="31"/>
      <c r="I2400" s="31"/>
      <c r="J2400" s="31"/>
      <c r="K2400" s="31"/>
      <c r="L2400" s="31"/>
      <c r="M2400" s="31"/>
      <c r="N2400" s="31"/>
      <c r="O2400" s="31"/>
      <c r="P2400" s="31"/>
    </row>
    <row r="2401" spans="1:16" ht="15.75" thickBot="1" x14ac:dyDescent="0.3">
      <c r="A2401" s="31"/>
      <c r="B2401" s="31"/>
      <c r="C2401" s="31"/>
      <c r="D2401" s="31"/>
      <c r="E2401" s="31"/>
      <c r="F2401" s="31"/>
      <c r="G2401" s="31"/>
      <c r="H2401" s="31"/>
      <c r="I2401" s="31"/>
      <c r="J2401" s="31"/>
      <c r="K2401" s="31"/>
      <c r="L2401" s="31"/>
      <c r="M2401" s="31"/>
      <c r="N2401" s="31"/>
      <c r="O2401" s="31"/>
      <c r="P2401" s="31"/>
    </row>
    <row r="2402" spans="1:16" ht="15" x14ac:dyDescent="0.25">
      <c r="A2402" s="31"/>
      <c r="B2402" s="31"/>
      <c r="C2402" s="31"/>
      <c r="D2402" s="31"/>
      <c r="E2402" s="31"/>
      <c r="F2402" s="31"/>
      <c r="G2402" s="31"/>
      <c r="H2402" s="31"/>
      <c r="I2402" s="31"/>
      <c r="J2402" s="31"/>
      <c r="K2402" s="31"/>
      <c r="L2402" s="31"/>
      <c r="M2402" s="31"/>
      <c r="N2402" s="31"/>
      <c r="O2402" s="31"/>
      <c r="P2402" s="31"/>
    </row>
    <row r="2403" spans="1:16" ht="15" x14ac:dyDescent="0.25">
      <c r="A2403" s="31"/>
      <c r="B2403" s="31"/>
      <c r="C2403" s="31"/>
      <c r="D2403" s="31"/>
      <c r="E2403" s="31"/>
      <c r="F2403" s="31"/>
      <c r="G2403" s="31"/>
      <c r="H2403" s="31"/>
      <c r="I2403" s="31"/>
      <c r="J2403" s="31"/>
      <c r="K2403" s="31"/>
      <c r="L2403" s="31"/>
      <c r="M2403" s="31"/>
      <c r="N2403" s="31"/>
      <c r="O2403" s="31"/>
      <c r="P2403" s="31"/>
    </row>
    <row r="2404" spans="1:16" ht="15" x14ac:dyDescent="0.25">
      <c r="A2404" s="31"/>
      <c r="B2404" s="31"/>
      <c r="C2404" s="31"/>
      <c r="D2404" s="31"/>
      <c r="E2404" s="31"/>
      <c r="F2404" s="31"/>
      <c r="G2404" s="31"/>
      <c r="H2404" s="31"/>
      <c r="I2404" s="31"/>
      <c r="J2404" s="31"/>
      <c r="K2404" s="31"/>
      <c r="L2404" s="31"/>
      <c r="M2404" s="31"/>
      <c r="N2404" s="31"/>
      <c r="O2404" s="31"/>
      <c r="P2404" s="31"/>
    </row>
    <row r="2405" spans="1:16" ht="15" x14ac:dyDescent="0.25">
      <c r="A2405" s="31"/>
      <c r="B2405" s="31"/>
      <c r="C2405" s="31"/>
      <c r="D2405" s="31"/>
      <c r="E2405" s="31"/>
      <c r="F2405" s="31"/>
      <c r="G2405" s="31"/>
      <c r="H2405" s="31"/>
      <c r="I2405" s="31"/>
      <c r="J2405" s="31"/>
      <c r="K2405" s="31"/>
      <c r="L2405" s="31"/>
      <c r="M2405" s="31"/>
      <c r="N2405" s="31"/>
      <c r="O2405" s="31"/>
      <c r="P2405" s="31"/>
    </row>
    <row r="2406" spans="1:16" ht="15" x14ac:dyDescent="0.25">
      <c r="A2406" s="31"/>
      <c r="B2406" s="31"/>
      <c r="C2406" s="31"/>
      <c r="D2406" s="31"/>
      <c r="E2406" s="31"/>
      <c r="F2406" s="31"/>
      <c r="G2406" s="31"/>
      <c r="H2406" s="31"/>
      <c r="I2406" s="31"/>
      <c r="J2406" s="31"/>
      <c r="K2406" s="31"/>
      <c r="L2406" s="31"/>
      <c r="M2406" s="31"/>
      <c r="N2406" s="31"/>
      <c r="O2406" s="31"/>
      <c r="P2406" s="31"/>
    </row>
    <row r="2407" spans="1:16" ht="15" x14ac:dyDescent="0.25">
      <c r="A2407" s="31"/>
      <c r="B2407" s="31"/>
      <c r="C2407" s="31"/>
      <c r="D2407" s="31"/>
      <c r="E2407" s="31"/>
      <c r="F2407" s="31"/>
      <c r="G2407" s="31"/>
      <c r="H2407" s="31"/>
      <c r="I2407" s="31"/>
      <c r="J2407" s="31"/>
      <c r="K2407" s="31"/>
      <c r="L2407" s="31"/>
      <c r="M2407" s="31"/>
      <c r="N2407" s="31"/>
      <c r="O2407" s="31"/>
      <c r="P2407" s="31"/>
    </row>
    <row r="2408" spans="1:16" ht="15" x14ac:dyDescent="0.25">
      <c r="A2408" s="31"/>
      <c r="B2408" s="31"/>
      <c r="C2408" s="31"/>
      <c r="D2408" s="31"/>
      <c r="E2408" s="31"/>
      <c r="F2408" s="31"/>
      <c r="G2408" s="31"/>
      <c r="H2408" s="31"/>
      <c r="I2408" s="31"/>
      <c r="J2408" s="31"/>
      <c r="K2408" s="31"/>
      <c r="L2408" s="31"/>
      <c r="M2408" s="31"/>
      <c r="N2408" s="31"/>
      <c r="O2408" s="31"/>
      <c r="P2408" s="31"/>
    </row>
    <row r="2409" spans="1:16" ht="15" x14ac:dyDescent="0.25">
      <c r="A2409" s="31"/>
      <c r="B2409" s="31"/>
      <c r="C2409" s="31"/>
      <c r="D2409" s="31"/>
      <c r="E2409" s="31"/>
      <c r="F2409" s="31"/>
      <c r="G2409" s="31"/>
      <c r="H2409" s="31"/>
      <c r="I2409" s="31"/>
      <c r="J2409" s="31"/>
      <c r="K2409" s="31"/>
      <c r="L2409" s="31"/>
      <c r="M2409" s="31"/>
      <c r="N2409" s="31"/>
      <c r="O2409" s="31"/>
      <c r="P2409" s="31"/>
    </row>
    <row r="2410" spans="1:16" ht="15" x14ac:dyDescent="0.25">
      <c r="A2410" s="31"/>
      <c r="B2410" s="31"/>
      <c r="C2410" s="31"/>
      <c r="D2410" s="31"/>
      <c r="E2410" s="31"/>
      <c r="F2410" s="31"/>
      <c r="G2410" s="31"/>
      <c r="H2410" s="31"/>
      <c r="I2410" s="31"/>
      <c r="J2410" s="31"/>
      <c r="K2410" s="31"/>
      <c r="L2410" s="31"/>
      <c r="M2410" s="31"/>
      <c r="N2410" s="31"/>
      <c r="O2410" s="31"/>
      <c r="P2410" s="31"/>
    </row>
    <row r="2411" spans="1:16" ht="15" x14ac:dyDescent="0.25">
      <c r="A2411" s="31"/>
      <c r="B2411" s="31"/>
      <c r="C2411" s="31"/>
      <c r="D2411" s="31"/>
      <c r="E2411" s="31"/>
      <c r="F2411" s="31"/>
      <c r="G2411" s="31"/>
      <c r="H2411" s="31"/>
      <c r="I2411" s="31"/>
      <c r="J2411" s="31"/>
      <c r="K2411" s="31"/>
      <c r="L2411" s="31"/>
      <c r="M2411" s="31"/>
      <c r="N2411" s="31"/>
      <c r="O2411" s="31"/>
      <c r="P2411" s="31"/>
    </row>
    <row r="2412" spans="1:16" ht="15" x14ac:dyDescent="0.25">
      <c r="A2412" s="31"/>
      <c r="B2412" s="31"/>
      <c r="C2412" s="31"/>
      <c r="D2412" s="31"/>
      <c r="E2412" s="31"/>
      <c r="F2412" s="31"/>
      <c r="G2412" s="31"/>
      <c r="H2412" s="31"/>
      <c r="I2412" s="31"/>
      <c r="J2412" s="31"/>
      <c r="K2412" s="31"/>
      <c r="L2412" s="31"/>
      <c r="M2412" s="31"/>
      <c r="N2412" s="31"/>
      <c r="O2412" s="31"/>
      <c r="P2412" s="31"/>
    </row>
    <row r="2413" spans="1:16" ht="15" x14ac:dyDescent="0.25">
      <c r="A2413" s="31"/>
      <c r="B2413" s="31"/>
      <c r="C2413" s="31"/>
      <c r="D2413" s="31"/>
      <c r="E2413" s="31"/>
      <c r="F2413" s="31"/>
      <c r="G2413" s="31"/>
      <c r="H2413" s="31"/>
      <c r="I2413" s="31"/>
      <c r="J2413" s="31"/>
      <c r="K2413" s="31"/>
      <c r="L2413" s="31"/>
      <c r="M2413" s="31"/>
      <c r="N2413" s="31"/>
      <c r="O2413" s="31"/>
      <c r="P2413" s="31"/>
    </row>
    <row r="2414" spans="1:16" ht="15" x14ac:dyDescent="0.25">
      <c r="A2414" s="31"/>
      <c r="B2414" s="31"/>
      <c r="C2414" s="31"/>
      <c r="D2414" s="31"/>
      <c r="E2414" s="31"/>
      <c r="F2414" s="31"/>
      <c r="G2414" s="31"/>
      <c r="H2414" s="31"/>
      <c r="I2414" s="31"/>
      <c r="J2414" s="31"/>
      <c r="K2414" s="31"/>
      <c r="L2414" s="31"/>
      <c r="M2414" s="31"/>
      <c r="N2414" s="31"/>
      <c r="O2414" s="31"/>
      <c r="P2414" s="31"/>
    </row>
    <row r="2415" spans="1:16" ht="15" x14ac:dyDescent="0.25">
      <c r="A2415" s="31"/>
      <c r="B2415" s="31"/>
      <c r="C2415" s="31"/>
      <c r="D2415" s="31"/>
      <c r="E2415" s="31"/>
      <c r="F2415" s="31"/>
      <c r="G2415" s="31"/>
      <c r="H2415" s="31"/>
      <c r="I2415" s="31"/>
      <c r="J2415" s="31"/>
      <c r="K2415" s="31"/>
      <c r="L2415" s="31"/>
      <c r="M2415" s="31"/>
      <c r="N2415" s="31"/>
      <c r="O2415" s="31"/>
      <c r="P2415" s="31"/>
    </row>
    <row r="2416" spans="1:16" ht="15" x14ac:dyDescent="0.25">
      <c r="A2416" s="31"/>
      <c r="B2416" s="31"/>
      <c r="C2416" s="31"/>
      <c r="D2416" s="31"/>
      <c r="E2416" s="31"/>
      <c r="F2416" s="31"/>
      <c r="G2416" s="31"/>
      <c r="H2416" s="31"/>
      <c r="I2416" s="31"/>
      <c r="J2416" s="31"/>
      <c r="K2416" s="31"/>
      <c r="L2416" s="31"/>
      <c r="M2416" s="31"/>
      <c r="N2416" s="31"/>
      <c r="O2416" s="31"/>
      <c r="P2416" s="31"/>
    </row>
    <row r="2417" spans="1:16" ht="15" x14ac:dyDescent="0.25">
      <c r="A2417" s="31"/>
      <c r="B2417" s="31"/>
      <c r="C2417" s="31"/>
      <c r="D2417" s="31"/>
      <c r="E2417" s="31"/>
      <c r="F2417" s="31"/>
      <c r="G2417" s="31"/>
      <c r="H2417" s="31"/>
      <c r="I2417" s="31"/>
      <c r="J2417" s="31"/>
      <c r="K2417" s="31"/>
      <c r="L2417" s="31"/>
      <c r="M2417" s="31"/>
      <c r="N2417" s="31"/>
      <c r="O2417" s="31"/>
      <c r="P2417" s="31"/>
    </row>
    <row r="2418" spans="1:16" ht="15" x14ac:dyDescent="0.25">
      <c r="A2418" s="31"/>
      <c r="B2418" s="31"/>
      <c r="C2418" s="31"/>
      <c r="D2418" s="31"/>
      <c r="E2418" s="31"/>
      <c r="F2418" s="31"/>
      <c r="G2418" s="31"/>
      <c r="H2418" s="31"/>
      <c r="I2418" s="31"/>
      <c r="J2418" s="31"/>
      <c r="K2418" s="31"/>
      <c r="L2418" s="31"/>
      <c r="M2418" s="31"/>
      <c r="N2418" s="31"/>
      <c r="O2418" s="31"/>
      <c r="P2418" s="31"/>
    </row>
    <row r="2419" spans="1:16" ht="15" x14ac:dyDescent="0.25">
      <c r="A2419" s="31"/>
      <c r="B2419" s="31"/>
      <c r="C2419" s="31"/>
      <c r="D2419" s="31"/>
      <c r="E2419" s="31"/>
      <c r="F2419" s="31"/>
      <c r="G2419" s="31"/>
      <c r="H2419" s="31"/>
      <c r="I2419" s="31"/>
      <c r="J2419" s="31"/>
      <c r="K2419" s="31"/>
      <c r="L2419" s="31"/>
      <c r="M2419" s="31"/>
      <c r="N2419" s="31"/>
      <c r="O2419" s="31"/>
      <c r="P2419" s="31"/>
    </row>
    <row r="2420" spans="1:16" ht="15" x14ac:dyDescent="0.25">
      <c r="A2420" s="31"/>
      <c r="B2420" s="31"/>
      <c r="C2420" s="31"/>
      <c r="D2420" s="31"/>
      <c r="E2420" s="31"/>
      <c r="F2420" s="31"/>
      <c r="G2420" s="31"/>
      <c r="H2420" s="31"/>
      <c r="I2420" s="31"/>
      <c r="J2420" s="31"/>
      <c r="K2420" s="31"/>
      <c r="L2420" s="31"/>
      <c r="M2420" s="31"/>
      <c r="N2420" s="31"/>
      <c r="O2420" s="31"/>
      <c r="P2420" s="31"/>
    </row>
    <row r="2421" spans="1:16" ht="15.75" thickBot="1" x14ac:dyDescent="0.3">
      <c r="A2421" s="31"/>
      <c r="B2421" s="31"/>
      <c r="C2421" s="31"/>
      <c r="D2421" s="31"/>
      <c r="E2421" s="31"/>
      <c r="F2421" s="31"/>
      <c r="G2421" s="31"/>
      <c r="H2421" s="31"/>
      <c r="I2421" s="31"/>
      <c r="J2421" s="31"/>
      <c r="K2421" s="31"/>
      <c r="L2421" s="31"/>
      <c r="M2421" s="31"/>
      <c r="N2421" s="31"/>
      <c r="O2421" s="31"/>
      <c r="P2421" s="31"/>
    </row>
    <row r="2422" spans="1:16" ht="16.5" thickTop="1" thickBot="1" x14ac:dyDescent="0.3">
      <c r="A2422" s="31"/>
      <c r="B2422" s="31"/>
      <c r="C2422" s="31"/>
      <c r="D2422" s="31"/>
      <c r="E2422" s="31"/>
      <c r="F2422" s="31"/>
      <c r="G2422" s="31"/>
      <c r="H2422" s="31"/>
      <c r="I2422" s="31"/>
      <c r="J2422" s="31"/>
      <c r="K2422" s="31"/>
      <c r="L2422" s="31"/>
      <c r="M2422" s="31"/>
      <c r="N2422" s="31"/>
      <c r="O2422" s="31"/>
      <c r="P2422" s="31"/>
    </row>
    <row r="2423" spans="1:16" ht="15" x14ac:dyDescent="0.25">
      <c r="A2423" s="31"/>
      <c r="B2423" s="31"/>
      <c r="C2423" s="31"/>
      <c r="D2423" s="31"/>
      <c r="E2423" s="31"/>
      <c r="F2423" s="31"/>
      <c r="G2423" s="31"/>
      <c r="H2423" s="31"/>
      <c r="I2423" s="31"/>
      <c r="J2423" s="31"/>
      <c r="K2423" s="31"/>
      <c r="L2423" s="31"/>
      <c r="M2423" s="31"/>
      <c r="N2423" s="31"/>
      <c r="O2423" s="31"/>
      <c r="P2423" s="31"/>
    </row>
    <row r="2424" spans="1:16" ht="15" x14ac:dyDescent="0.25">
      <c r="A2424" s="31"/>
      <c r="B2424" s="31"/>
      <c r="C2424" s="31"/>
      <c r="D2424" s="31"/>
      <c r="E2424" s="31"/>
      <c r="F2424" s="31"/>
      <c r="G2424" s="31"/>
      <c r="H2424" s="31"/>
      <c r="I2424" s="31"/>
      <c r="J2424" s="31"/>
      <c r="K2424" s="31"/>
      <c r="L2424" s="31"/>
      <c r="M2424" s="31"/>
      <c r="N2424" s="31"/>
      <c r="O2424" s="31"/>
      <c r="P2424" s="31"/>
    </row>
    <row r="2425" spans="1:16" ht="15.75" thickBot="1" x14ac:dyDescent="0.3">
      <c r="A2425" s="31"/>
      <c r="B2425" s="31"/>
      <c r="C2425" s="31"/>
      <c r="D2425" s="31"/>
      <c r="E2425" s="31"/>
      <c r="F2425" s="31"/>
      <c r="G2425" s="31"/>
      <c r="H2425" s="31"/>
      <c r="I2425" s="31"/>
      <c r="J2425" s="31"/>
      <c r="K2425" s="31"/>
      <c r="L2425" s="31"/>
      <c r="M2425" s="31"/>
      <c r="N2425" s="31"/>
      <c r="O2425" s="31"/>
      <c r="P2425" s="31"/>
    </row>
    <row r="2426" spans="1:16" ht="15.75" thickBot="1" x14ac:dyDescent="0.3">
      <c r="A2426" s="31"/>
      <c r="B2426" s="31"/>
      <c r="C2426" s="31"/>
      <c r="D2426" s="31"/>
      <c r="E2426" s="31"/>
      <c r="F2426" s="31"/>
      <c r="G2426" s="31"/>
      <c r="H2426" s="31"/>
      <c r="I2426" s="31"/>
      <c r="J2426" s="31"/>
      <c r="K2426" s="31"/>
      <c r="L2426" s="31"/>
      <c r="M2426" s="31"/>
      <c r="N2426" s="31"/>
      <c r="O2426" s="31"/>
      <c r="P2426" s="31"/>
    </row>
    <row r="2427" spans="1:16" ht="15" x14ac:dyDescent="0.25">
      <c r="A2427" s="31"/>
      <c r="B2427" s="31"/>
      <c r="C2427" s="31"/>
      <c r="D2427" s="31"/>
      <c r="E2427" s="31"/>
      <c r="F2427" s="31"/>
      <c r="G2427" s="31"/>
      <c r="H2427" s="31"/>
      <c r="I2427" s="31"/>
      <c r="J2427" s="31"/>
      <c r="K2427" s="31"/>
      <c r="L2427" s="31"/>
      <c r="M2427" s="31"/>
      <c r="N2427" s="31"/>
      <c r="O2427" s="31"/>
      <c r="P2427" s="31"/>
    </row>
    <row r="2428" spans="1:16" ht="15" x14ac:dyDescent="0.25">
      <c r="A2428" s="31"/>
      <c r="B2428" s="31"/>
      <c r="C2428" s="31"/>
      <c r="D2428" s="31"/>
      <c r="E2428" s="31"/>
      <c r="F2428" s="31"/>
      <c r="G2428" s="31"/>
      <c r="H2428" s="31"/>
      <c r="I2428" s="31"/>
      <c r="J2428" s="31"/>
      <c r="K2428" s="31"/>
      <c r="L2428" s="31"/>
      <c r="M2428" s="31"/>
      <c r="N2428" s="31"/>
      <c r="O2428" s="31"/>
      <c r="P2428" s="31"/>
    </row>
    <row r="2429" spans="1:16" ht="15" x14ac:dyDescent="0.25">
      <c r="A2429" s="31"/>
      <c r="B2429" s="31"/>
      <c r="C2429" s="31"/>
      <c r="D2429" s="31"/>
      <c r="E2429" s="31"/>
      <c r="F2429" s="31"/>
      <c r="G2429" s="31"/>
      <c r="H2429" s="31"/>
      <c r="I2429" s="31"/>
      <c r="J2429" s="31"/>
      <c r="K2429" s="31"/>
      <c r="L2429" s="31"/>
      <c r="M2429" s="31"/>
      <c r="N2429" s="31"/>
      <c r="O2429" s="31"/>
      <c r="P2429" s="31"/>
    </row>
    <row r="2430" spans="1:16" ht="15" x14ac:dyDescent="0.25">
      <c r="A2430" s="31"/>
      <c r="B2430" s="31"/>
      <c r="C2430" s="31"/>
      <c r="D2430" s="31"/>
      <c r="E2430" s="31"/>
      <c r="F2430" s="31"/>
      <c r="G2430" s="31"/>
      <c r="H2430" s="31"/>
      <c r="I2430" s="31"/>
      <c r="J2430" s="31"/>
      <c r="K2430" s="31"/>
      <c r="L2430" s="31"/>
      <c r="M2430" s="31"/>
      <c r="N2430" s="31"/>
      <c r="O2430" s="31"/>
      <c r="P2430" s="31"/>
    </row>
    <row r="2431" spans="1:16" ht="15.75" thickBot="1" x14ac:dyDescent="0.3">
      <c r="A2431" s="31"/>
      <c r="B2431" s="31"/>
      <c r="C2431" s="31"/>
      <c r="D2431" s="31"/>
      <c r="E2431" s="31"/>
      <c r="F2431" s="31"/>
      <c r="G2431" s="31"/>
      <c r="H2431" s="31"/>
      <c r="I2431" s="31"/>
      <c r="J2431" s="31"/>
      <c r="K2431" s="31"/>
      <c r="L2431" s="31"/>
      <c r="M2431" s="31"/>
      <c r="N2431" s="31"/>
      <c r="O2431" s="31"/>
      <c r="P2431" s="31"/>
    </row>
    <row r="2432" spans="1:16" ht="15.75" thickBot="1" x14ac:dyDescent="0.3">
      <c r="A2432" s="31"/>
      <c r="B2432" s="31"/>
      <c r="C2432" s="31"/>
      <c r="D2432" s="31"/>
      <c r="E2432" s="31"/>
      <c r="F2432" s="31"/>
      <c r="G2432" s="31"/>
      <c r="H2432" s="31"/>
      <c r="I2432" s="31"/>
      <c r="J2432" s="31"/>
      <c r="K2432" s="31"/>
      <c r="L2432" s="31"/>
      <c r="M2432" s="31"/>
      <c r="N2432" s="31"/>
      <c r="O2432" s="31"/>
      <c r="P2432" s="31"/>
    </row>
    <row r="2433" spans="1:16" ht="15" x14ac:dyDescent="0.25">
      <c r="A2433" s="31"/>
      <c r="B2433" s="31"/>
      <c r="C2433" s="31"/>
      <c r="D2433" s="31"/>
      <c r="E2433" s="31"/>
      <c r="F2433" s="31"/>
      <c r="G2433" s="31"/>
      <c r="H2433" s="31"/>
      <c r="I2433" s="31"/>
      <c r="J2433" s="31"/>
      <c r="K2433" s="31"/>
      <c r="L2433" s="31"/>
      <c r="M2433" s="31"/>
      <c r="N2433" s="31"/>
      <c r="O2433" s="31"/>
      <c r="P2433" s="31"/>
    </row>
    <row r="2434" spans="1:16" ht="15" x14ac:dyDescent="0.25">
      <c r="A2434" s="31"/>
      <c r="B2434" s="31"/>
      <c r="C2434" s="31"/>
      <c r="D2434" s="31"/>
      <c r="E2434" s="31"/>
      <c r="F2434" s="31"/>
      <c r="G2434" s="31"/>
      <c r="H2434" s="31"/>
      <c r="I2434" s="31"/>
      <c r="J2434" s="31"/>
      <c r="K2434" s="31"/>
      <c r="L2434" s="31"/>
      <c r="M2434" s="31"/>
      <c r="N2434" s="31"/>
      <c r="O2434" s="31"/>
      <c r="P2434" s="31"/>
    </row>
    <row r="2435" spans="1:16" ht="15" x14ac:dyDescent="0.25">
      <c r="A2435" s="31"/>
      <c r="B2435" s="31"/>
      <c r="C2435" s="31"/>
      <c r="D2435" s="31"/>
      <c r="E2435" s="31"/>
      <c r="F2435" s="31"/>
      <c r="G2435" s="31"/>
      <c r="H2435" s="31"/>
      <c r="I2435" s="31"/>
      <c r="J2435" s="31"/>
      <c r="K2435" s="31"/>
      <c r="L2435" s="31"/>
      <c r="M2435" s="31"/>
      <c r="N2435" s="31"/>
      <c r="O2435" s="31"/>
      <c r="P2435" s="31"/>
    </row>
    <row r="2436" spans="1:16" ht="15" x14ac:dyDescent="0.25">
      <c r="A2436" s="31"/>
      <c r="B2436" s="31"/>
      <c r="C2436" s="31"/>
      <c r="D2436" s="31"/>
      <c r="E2436" s="31"/>
      <c r="F2436" s="31"/>
      <c r="G2436" s="31"/>
      <c r="H2436" s="31"/>
      <c r="I2436" s="31"/>
      <c r="J2436" s="31"/>
      <c r="K2436" s="31"/>
      <c r="L2436" s="31"/>
      <c r="M2436" s="31"/>
      <c r="N2436" s="31"/>
      <c r="O2436" s="31"/>
      <c r="P2436" s="31"/>
    </row>
    <row r="2437" spans="1:16" ht="15" x14ac:dyDescent="0.25">
      <c r="A2437" s="31"/>
      <c r="B2437" s="31"/>
      <c r="C2437" s="31"/>
      <c r="D2437" s="31"/>
      <c r="E2437" s="31"/>
      <c r="F2437" s="31"/>
      <c r="G2437" s="31"/>
      <c r="H2437" s="31"/>
      <c r="I2437" s="31"/>
      <c r="J2437" s="31"/>
      <c r="K2437" s="31"/>
      <c r="L2437" s="31"/>
      <c r="M2437" s="31"/>
      <c r="N2437" s="31"/>
      <c r="O2437" s="31"/>
      <c r="P2437" s="31"/>
    </row>
    <row r="2438" spans="1:16" ht="15" x14ac:dyDescent="0.25">
      <c r="A2438" s="31"/>
      <c r="B2438" s="31"/>
      <c r="C2438" s="31"/>
      <c r="D2438" s="31"/>
      <c r="E2438" s="31"/>
      <c r="F2438" s="31"/>
      <c r="G2438" s="31"/>
      <c r="H2438" s="31"/>
      <c r="I2438" s="31"/>
      <c r="J2438" s="31"/>
      <c r="K2438" s="31"/>
      <c r="L2438" s="31"/>
      <c r="M2438" s="31"/>
      <c r="N2438" s="31"/>
      <c r="O2438" s="31"/>
      <c r="P2438" s="31"/>
    </row>
    <row r="2439" spans="1:16" ht="15" x14ac:dyDescent="0.25">
      <c r="A2439" s="31"/>
      <c r="B2439" s="31"/>
      <c r="C2439" s="31"/>
      <c r="D2439" s="31"/>
      <c r="E2439" s="31"/>
      <c r="F2439" s="31"/>
      <c r="G2439" s="31"/>
      <c r="H2439" s="31"/>
      <c r="I2439" s="31"/>
      <c r="J2439" s="31"/>
      <c r="K2439" s="31"/>
      <c r="L2439" s="31"/>
      <c r="M2439" s="31"/>
      <c r="N2439" s="31"/>
      <c r="O2439" s="31"/>
      <c r="P2439" s="31"/>
    </row>
    <row r="2440" spans="1:16" ht="15" x14ac:dyDescent="0.25">
      <c r="A2440" s="31"/>
      <c r="B2440" s="31"/>
      <c r="C2440" s="31"/>
      <c r="D2440" s="31"/>
      <c r="E2440" s="31"/>
      <c r="F2440" s="31"/>
      <c r="G2440" s="31"/>
      <c r="H2440" s="31"/>
      <c r="I2440" s="31"/>
      <c r="J2440" s="31"/>
      <c r="K2440" s="31"/>
      <c r="L2440" s="31"/>
      <c r="M2440" s="31"/>
      <c r="N2440" s="31"/>
      <c r="O2440" s="31"/>
      <c r="P2440" s="31"/>
    </row>
    <row r="2441" spans="1:16" ht="15" x14ac:dyDescent="0.25">
      <c r="A2441" s="31"/>
      <c r="B2441" s="31"/>
      <c r="C2441" s="31"/>
      <c r="D2441" s="31"/>
      <c r="E2441" s="31"/>
      <c r="F2441" s="31"/>
      <c r="G2441" s="31"/>
      <c r="H2441" s="31"/>
      <c r="I2441" s="31"/>
      <c r="J2441" s="31"/>
      <c r="K2441" s="31"/>
      <c r="L2441" s="31"/>
      <c r="M2441" s="31"/>
      <c r="N2441" s="31"/>
      <c r="O2441" s="31"/>
      <c r="P2441" s="31"/>
    </row>
    <row r="2442" spans="1:16" ht="15" x14ac:dyDescent="0.25">
      <c r="A2442" s="31"/>
      <c r="B2442" s="31"/>
      <c r="C2442" s="31"/>
      <c r="D2442" s="31"/>
      <c r="E2442" s="31"/>
      <c r="F2442" s="31"/>
      <c r="G2442" s="31"/>
      <c r="H2442" s="31"/>
      <c r="I2442" s="31"/>
      <c r="J2442" s="31"/>
      <c r="K2442" s="31"/>
      <c r="L2442" s="31"/>
      <c r="M2442" s="31"/>
      <c r="N2442" s="31"/>
      <c r="O2442" s="31"/>
      <c r="P2442" s="31"/>
    </row>
    <row r="2443" spans="1:16" ht="15" x14ac:dyDescent="0.25">
      <c r="A2443" s="31"/>
      <c r="B2443" s="31"/>
      <c r="C2443" s="31"/>
      <c r="D2443" s="31"/>
      <c r="E2443" s="31"/>
      <c r="F2443" s="31"/>
      <c r="G2443" s="31"/>
      <c r="H2443" s="31"/>
      <c r="I2443" s="31"/>
      <c r="J2443" s="31"/>
      <c r="K2443" s="31"/>
      <c r="L2443" s="31"/>
      <c r="M2443" s="31"/>
      <c r="N2443" s="31"/>
      <c r="O2443" s="31"/>
      <c r="P2443" s="31"/>
    </row>
    <row r="2444" spans="1:16" ht="15" x14ac:dyDescent="0.25">
      <c r="A2444" s="31"/>
      <c r="B2444" s="31"/>
      <c r="C2444" s="31"/>
      <c r="D2444" s="31"/>
      <c r="E2444" s="31"/>
      <c r="F2444" s="31"/>
      <c r="G2444" s="31"/>
      <c r="H2444" s="31"/>
      <c r="I2444" s="31"/>
      <c r="J2444" s="31"/>
      <c r="K2444" s="31"/>
      <c r="L2444" s="31"/>
      <c r="M2444" s="31"/>
      <c r="N2444" s="31"/>
      <c r="O2444" s="31"/>
      <c r="P2444" s="31"/>
    </row>
    <row r="2445" spans="1:16" ht="15" x14ac:dyDescent="0.25">
      <c r="A2445" s="31"/>
      <c r="B2445" s="31"/>
      <c r="C2445" s="31"/>
      <c r="D2445" s="31"/>
      <c r="E2445" s="31"/>
      <c r="F2445" s="31"/>
      <c r="G2445" s="31"/>
      <c r="H2445" s="31"/>
      <c r="I2445" s="31"/>
      <c r="J2445" s="31"/>
      <c r="K2445" s="31"/>
      <c r="L2445" s="31"/>
      <c r="M2445" s="31"/>
      <c r="N2445" s="31"/>
      <c r="O2445" s="31"/>
      <c r="P2445" s="31"/>
    </row>
    <row r="2446" spans="1:16" ht="15" x14ac:dyDescent="0.25">
      <c r="A2446" s="31"/>
      <c r="B2446" s="31"/>
      <c r="C2446" s="31"/>
      <c r="D2446" s="31"/>
      <c r="E2446" s="31"/>
      <c r="F2446" s="31"/>
      <c r="G2446" s="31"/>
      <c r="H2446" s="31"/>
      <c r="I2446" s="31"/>
      <c r="J2446" s="31"/>
      <c r="K2446" s="31"/>
      <c r="L2446" s="31"/>
      <c r="M2446" s="31"/>
      <c r="N2446" s="31"/>
      <c r="O2446" s="31"/>
      <c r="P2446" s="31"/>
    </row>
    <row r="2447" spans="1:16" ht="15" x14ac:dyDescent="0.25">
      <c r="A2447" s="31"/>
      <c r="B2447" s="31"/>
      <c r="C2447" s="31"/>
      <c r="D2447" s="31"/>
      <c r="E2447" s="31"/>
      <c r="F2447" s="31"/>
      <c r="G2447" s="31"/>
      <c r="H2447" s="31"/>
      <c r="I2447" s="31"/>
      <c r="J2447" s="31"/>
      <c r="K2447" s="31"/>
      <c r="L2447" s="31"/>
      <c r="M2447" s="31"/>
      <c r="N2447" s="31"/>
      <c r="O2447" s="31"/>
      <c r="P2447" s="31"/>
    </row>
    <row r="2448" spans="1:16" ht="15" x14ac:dyDescent="0.25">
      <c r="A2448" s="31"/>
      <c r="B2448" s="31"/>
      <c r="C2448" s="31"/>
      <c r="D2448" s="31"/>
      <c r="E2448" s="31"/>
      <c r="F2448" s="31"/>
      <c r="G2448" s="31"/>
      <c r="H2448" s="31"/>
      <c r="I2448" s="31"/>
      <c r="J2448" s="31"/>
      <c r="K2448" s="31"/>
      <c r="L2448" s="31"/>
      <c r="M2448" s="31"/>
      <c r="N2448" s="31"/>
      <c r="O2448" s="31"/>
      <c r="P2448" s="31"/>
    </row>
    <row r="2449" spans="1:16" ht="15" x14ac:dyDescent="0.25">
      <c r="A2449" s="31"/>
      <c r="B2449" s="31"/>
      <c r="C2449" s="31"/>
      <c r="D2449" s="31"/>
      <c r="E2449" s="31"/>
      <c r="F2449" s="31"/>
      <c r="G2449" s="31"/>
      <c r="H2449" s="31"/>
      <c r="I2449" s="31"/>
      <c r="J2449" s="31"/>
      <c r="K2449" s="31"/>
      <c r="L2449" s="31"/>
      <c r="M2449" s="31"/>
      <c r="N2449" s="31"/>
      <c r="O2449" s="31"/>
      <c r="P2449" s="31"/>
    </row>
    <row r="2450" spans="1:16" ht="15" x14ac:dyDescent="0.25">
      <c r="A2450" s="31"/>
      <c r="B2450" s="31"/>
      <c r="C2450" s="31"/>
      <c r="D2450" s="31"/>
      <c r="E2450" s="31"/>
      <c r="F2450" s="31"/>
      <c r="G2450" s="31"/>
      <c r="H2450" s="31"/>
      <c r="I2450" s="31"/>
      <c r="J2450" s="31"/>
      <c r="K2450" s="31"/>
      <c r="L2450" s="31"/>
      <c r="M2450" s="31"/>
      <c r="N2450" s="31"/>
      <c r="O2450" s="31"/>
      <c r="P2450" s="31"/>
    </row>
    <row r="2451" spans="1:16" ht="15" x14ac:dyDescent="0.25">
      <c r="A2451" s="31"/>
      <c r="B2451" s="31"/>
      <c r="C2451" s="31"/>
      <c r="D2451" s="31"/>
      <c r="E2451" s="31"/>
      <c r="F2451" s="31"/>
      <c r="G2451" s="31"/>
      <c r="H2451" s="31"/>
      <c r="I2451" s="31"/>
      <c r="J2451" s="31"/>
      <c r="K2451" s="31"/>
      <c r="L2451" s="31"/>
      <c r="M2451" s="31"/>
      <c r="N2451" s="31"/>
      <c r="O2451" s="31"/>
      <c r="P2451" s="31"/>
    </row>
    <row r="2452" spans="1:16" ht="15.75" thickBot="1" x14ac:dyDescent="0.3">
      <c r="A2452" s="31"/>
      <c r="B2452" s="31"/>
      <c r="C2452" s="31"/>
      <c r="D2452" s="31"/>
      <c r="E2452" s="31"/>
      <c r="F2452" s="31"/>
      <c r="G2452" s="31"/>
      <c r="H2452" s="31"/>
      <c r="I2452" s="31"/>
      <c r="J2452" s="31"/>
      <c r="K2452" s="31"/>
      <c r="L2452" s="31"/>
      <c r="M2452" s="31"/>
      <c r="N2452" s="31"/>
      <c r="O2452" s="31"/>
      <c r="P2452" s="31"/>
    </row>
    <row r="2453" spans="1:16" ht="16.5" thickTop="1" thickBot="1" x14ac:dyDescent="0.3">
      <c r="A2453" s="31"/>
      <c r="B2453" s="31"/>
      <c r="C2453" s="31"/>
      <c r="D2453" s="31"/>
      <c r="E2453" s="31"/>
      <c r="F2453" s="31"/>
      <c r="G2453" s="31"/>
      <c r="H2453" s="31"/>
      <c r="I2453" s="31"/>
      <c r="J2453" s="31"/>
      <c r="K2453" s="31"/>
      <c r="L2453" s="31"/>
      <c r="M2453" s="31"/>
      <c r="N2453" s="31"/>
      <c r="O2453" s="31"/>
      <c r="P2453" s="31"/>
    </row>
    <row r="2454" spans="1:16" ht="15" x14ac:dyDescent="0.25">
      <c r="A2454" s="31"/>
      <c r="B2454" s="31"/>
      <c r="C2454" s="31"/>
      <c r="D2454" s="31"/>
      <c r="E2454" s="31"/>
      <c r="F2454" s="31"/>
      <c r="G2454" s="31"/>
      <c r="H2454" s="31"/>
      <c r="I2454" s="31"/>
      <c r="J2454" s="31"/>
      <c r="K2454" s="31"/>
      <c r="L2454" s="31"/>
      <c r="M2454" s="31"/>
      <c r="N2454" s="31"/>
      <c r="O2454" s="31"/>
      <c r="P2454" s="31"/>
    </row>
    <row r="2455" spans="1:16" ht="15" x14ac:dyDescent="0.25">
      <c r="A2455" s="31"/>
      <c r="B2455" s="31"/>
      <c r="C2455" s="31"/>
      <c r="D2455" s="31"/>
      <c r="E2455" s="31"/>
      <c r="F2455" s="31"/>
      <c r="G2455" s="31"/>
      <c r="H2455" s="31"/>
      <c r="I2455" s="31"/>
      <c r="J2455" s="31"/>
      <c r="K2455" s="31"/>
      <c r="L2455" s="31"/>
      <c r="M2455" s="31"/>
      <c r="N2455" s="31"/>
      <c r="O2455" s="31"/>
      <c r="P2455" s="31"/>
    </row>
    <row r="2456" spans="1:16" ht="15.75" thickBot="1" x14ac:dyDescent="0.3">
      <c r="A2456" s="31"/>
      <c r="B2456" s="31"/>
      <c r="C2456" s="31"/>
      <c r="D2456" s="31"/>
      <c r="E2456" s="31"/>
      <c r="F2456" s="31"/>
      <c r="G2456" s="31"/>
      <c r="H2456" s="31"/>
      <c r="I2456" s="31"/>
      <c r="J2456" s="31"/>
      <c r="K2456" s="31"/>
      <c r="L2456" s="31"/>
      <c r="M2456" s="31"/>
      <c r="N2456" s="31"/>
      <c r="O2456" s="31"/>
      <c r="P2456" s="31"/>
    </row>
    <row r="2457" spans="1:16" ht="15.75" thickBot="1" x14ac:dyDescent="0.3">
      <c r="A2457" s="31"/>
      <c r="B2457" s="31"/>
      <c r="C2457" s="31"/>
      <c r="D2457" s="31"/>
      <c r="E2457" s="31"/>
      <c r="F2457" s="31"/>
      <c r="G2457" s="31"/>
      <c r="H2457" s="31"/>
      <c r="I2457" s="31"/>
      <c r="J2457" s="31"/>
      <c r="K2457" s="31"/>
      <c r="L2457" s="31"/>
      <c r="M2457" s="31"/>
      <c r="N2457" s="31"/>
      <c r="O2457" s="31"/>
      <c r="P2457" s="31"/>
    </row>
    <row r="2458" spans="1:16" ht="15" x14ac:dyDescent="0.25">
      <c r="A2458" s="31"/>
      <c r="B2458" s="31"/>
      <c r="C2458" s="31"/>
      <c r="D2458" s="31"/>
      <c r="E2458" s="31"/>
      <c r="F2458" s="31"/>
      <c r="G2458" s="31"/>
      <c r="H2458" s="31"/>
      <c r="I2458" s="31"/>
      <c r="J2458" s="31"/>
      <c r="K2458" s="31"/>
      <c r="L2458" s="31"/>
      <c r="M2458" s="31"/>
      <c r="N2458" s="31"/>
      <c r="O2458" s="31"/>
      <c r="P2458" s="31"/>
    </row>
    <row r="2459" spans="1:16" ht="15" x14ac:dyDescent="0.25">
      <c r="A2459" s="31"/>
      <c r="B2459" s="31"/>
      <c r="C2459" s="31"/>
      <c r="D2459" s="31"/>
      <c r="E2459" s="31"/>
      <c r="F2459" s="31"/>
      <c r="G2459" s="31"/>
      <c r="H2459" s="31"/>
      <c r="I2459" s="31"/>
      <c r="J2459" s="31"/>
      <c r="K2459" s="31"/>
      <c r="L2459" s="31"/>
      <c r="M2459" s="31"/>
      <c r="N2459" s="31"/>
      <c r="O2459" s="31"/>
      <c r="P2459" s="31"/>
    </row>
    <row r="2460" spans="1:16" ht="15" x14ac:dyDescent="0.25">
      <c r="A2460" s="31"/>
      <c r="B2460" s="31"/>
      <c r="C2460" s="31"/>
      <c r="D2460" s="31"/>
      <c r="E2460" s="31"/>
      <c r="F2460" s="31"/>
      <c r="G2460" s="31"/>
      <c r="H2460" s="31"/>
      <c r="I2460" s="31"/>
      <c r="J2460" s="31"/>
      <c r="K2460" s="31"/>
      <c r="L2460" s="31"/>
      <c r="M2460" s="31"/>
      <c r="N2460" s="31"/>
      <c r="O2460" s="31"/>
      <c r="P2460" s="31"/>
    </row>
    <row r="2461" spans="1:16" ht="15" x14ac:dyDescent="0.25">
      <c r="A2461" s="31"/>
      <c r="B2461" s="31"/>
      <c r="C2461" s="31"/>
      <c r="D2461" s="31"/>
      <c r="E2461" s="31"/>
      <c r="F2461" s="31"/>
      <c r="G2461" s="31"/>
      <c r="H2461" s="31"/>
      <c r="I2461" s="31"/>
      <c r="J2461" s="31"/>
      <c r="K2461" s="31"/>
      <c r="L2461" s="31"/>
      <c r="M2461" s="31"/>
      <c r="N2461" s="31"/>
      <c r="O2461" s="31"/>
      <c r="P2461" s="31"/>
    </row>
    <row r="2462" spans="1:16" ht="15.75" thickBot="1" x14ac:dyDescent="0.3">
      <c r="A2462" s="31"/>
      <c r="B2462" s="31"/>
      <c r="C2462" s="31"/>
      <c r="D2462" s="31"/>
      <c r="E2462" s="31"/>
      <c r="F2462" s="31"/>
      <c r="G2462" s="31"/>
      <c r="H2462" s="31"/>
      <c r="I2462" s="31"/>
      <c r="J2462" s="31"/>
      <c r="K2462" s="31"/>
      <c r="L2462" s="31"/>
      <c r="M2462" s="31"/>
      <c r="N2462" s="31"/>
      <c r="O2462" s="31"/>
      <c r="P2462" s="31"/>
    </row>
    <row r="2463" spans="1:16" ht="15.75" thickBot="1" x14ac:dyDescent="0.3">
      <c r="A2463" s="31"/>
      <c r="B2463" s="31"/>
      <c r="C2463" s="31"/>
      <c r="D2463" s="31"/>
      <c r="E2463" s="31"/>
      <c r="F2463" s="31"/>
      <c r="G2463" s="31"/>
      <c r="H2463" s="31"/>
      <c r="I2463" s="31"/>
      <c r="J2463" s="31"/>
      <c r="K2463" s="31"/>
      <c r="L2463" s="31"/>
      <c r="M2463" s="31"/>
      <c r="N2463" s="31"/>
      <c r="O2463" s="31"/>
      <c r="P2463" s="31"/>
    </row>
    <row r="2464" spans="1:16" ht="15" x14ac:dyDescent="0.25">
      <c r="A2464" s="31"/>
      <c r="B2464" s="31"/>
      <c r="C2464" s="31"/>
      <c r="D2464" s="31"/>
      <c r="E2464" s="31"/>
      <c r="F2464" s="31"/>
      <c r="G2464" s="31"/>
      <c r="H2464" s="31"/>
      <c r="I2464" s="31"/>
      <c r="J2464" s="31"/>
      <c r="K2464" s="31"/>
      <c r="L2464" s="31"/>
      <c r="M2464" s="31"/>
      <c r="N2464" s="31"/>
      <c r="O2464" s="31"/>
      <c r="P2464" s="31"/>
    </row>
    <row r="2465" spans="1:16" ht="15" x14ac:dyDescent="0.25">
      <c r="A2465" s="31"/>
      <c r="B2465" s="31"/>
      <c r="C2465" s="31"/>
      <c r="D2465" s="31"/>
      <c r="E2465" s="31"/>
      <c r="F2465" s="31"/>
      <c r="G2465" s="31"/>
      <c r="H2465" s="31"/>
      <c r="I2465" s="31"/>
      <c r="J2465" s="31"/>
      <c r="K2465" s="31"/>
      <c r="L2465" s="31"/>
      <c r="M2465" s="31"/>
      <c r="N2465" s="31"/>
      <c r="O2465" s="31"/>
      <c r="P2465" s="31"/>
    </row>
    <row r="2466" spans="1:16" ht="15" x14ac:dyDescent="0.25">
      <c r="A2466" s="31"/>
      <c r="B2466" s="31"/>
      <c r="C2466" s="31"/>
      <c r="D2466" s="31"/>
      <c r="E2466" s="31"/>
      <c r="F2466" s="31"/>
      <c r="G2466" s="31"/>
      <c r="H2466" s="31"/>
      <c r="I2466" s="31"/>
      <c r="J2466" s="31"/>
      <c r="K2466" s="31"/>
      <c r="L2466" s="31"/>
      <c r="M2466" s="31"/>
      <c r="N2466" s="31"/>
      <c r="O2466" s="31"/>
      <c r="P2466" s="31"/>
    </row>
    <row r="2467" spans="1:16" ht="15" x14ac:dyDescent="0.25">
      <c r="A2467" s="31"/>
      <c r="B2467" s="31"/>
      <c r="C2467" s="31"/>
      <c r="D2467" s="31"/>
      <c r="E2467" s="31"/>
      <c r="F2467" s="31"/>
      <c r="G2467" s="31"/>
      <c r="H2467" s="31"/>
      <c r="I2467" s="31"/>
      <c r="J2467" s="31"/>
      <c r="K2467" s="31"/>
      <c r="L2467" s="31"/>
      <c r="M2467" s="31"/>
      <c r="N2467" s="31"/>
      <c r="O2467" s="31"/>
      <c r="P2467" s="31"/>
    </row>
    <row r="2468" spans="1:16" ht="15" x14ac:dyDescent="0.25">
      <c r="A2468" s="31"/>
      <c r="B2468" s="31"/>
      <c r="C2468" s="31"/>
      <c r="D2468" s="31"/>
      <c r="E2468" s="31"/>
      <c r="F2468" s="31"/>
      <c r="G2468" s="31"/>
      <c r="H2468" s="31"/>
      <c r="I2468" s="31"/>
      <c r="J2468" s="31"/>
      <c r="K2468" s="31"/>
      <c r="L2468" s="31"/>
      <c r="M2468" s="31"/>
      <c r="N2468" s="31"/>
      <c r="O2468" s="31"/>
      <c r="P2468" s="31"/>
    </row>
    <row r="2469" spans="1:16" ht="15" x14ac:dyDescent="0.25">
      <c r="A2469" s="31"/>
      <c r="B2469" s="31"/>
      <c r="C2469" s="31"/>
      <c r="D2469" s="31"/>
      <c r="E2469" s="31"/>
      <c r="F2469" s="31"/>
      <c r="G2469" s="31"/>
      <c r="H2469" s="31"/>
      <c r="I2469" s="31"/>
      <c r="J2469" s="31"/>
      <c r="K2469" s="31"/>
      <c r="L2469" s="31"/>
      <c r="M2469" s="31"/>
      <c r="N2469" s="31"/>
      <c r="O2469" s="31"/>
      <c r="P2469" s="31"/>
    </row>
    <row r="2470" spans="1:16" ht="15" x14ac:dyDescent="0.25">
      <c r="A2470" s="31"/>
      <c r="B2470" s="31"/>
      <c r="C2470" s="31"/>
      <c r="D2470" s="31"/>
      <c r="E2470" s="31"/>
      <c r="F2470" s="31"/>
      <c r="G2470" s="31"/>
      <c r="H2470" s="31"/>
      <c r="I2470" s="31"/>
      <c r="J2470" s="31"/>
      <c r="K2470" s="31"/>
      <c r="L2470" s="31"/>
      <c r="M2470" s="31"/>
      <c r="N2470" s="31"/>
      <c r="O2470" s="31"/>
      <c r="P2470" s="31"/>
    </row>
    <row r="2471" spans="1:16" ht="15" x14ac:dyDescent="0.25">
      <c r="A2471" s="31"/>
      <c r="B2471" s="31"/>
      <c r="C2471" s="31"/>
      <c r="D2471" s="31"/>
      <c r="E2471" s="31"/>
      <c r="F2471" s="31"/>
      <c r="G2471" s="31"/>
      <c r="H2471" s="31"/>
      <c r="I2471" s="31"/>
      <c r="J2471" s="31"/>
      <c r="K2471" s="31"/>
      <c r="L2471" s="31"/>
      <c r="M2471" s="31"/>
      <c r="N2471" s="31"/>
      <c r="O2471" s="31"/>
      <c r="P2471" s="31"/>
    </row>
    <row r="2472" spans="1:16" ht="15" x14ac:dyDescent="0.25">
      <c r="A2472" s="31"/>
      <c r="B2472" s="31"/>
      <c r="C2472" s="31"/>
      <c r="D2472" s="31"/>
      <c r="E2472" s="31"/>
      <c r="F2472" s="31"/>
      <c r="G2472" s="31"/>
      <c r="H2472" s="31"/>
      <c r="I2472" s="31"/>
      <c r="J2472" s="31"/>
      <c r="K2472" s="31"/>
      <c r="L2472" s="31"/>
      <c r="M2472" s="31"/>
      <c r="N2472" s="31"/>
      <c r="O2472" s="31"/>
      <c r="P2472" s="31"/>
    </row>
    <row r="2473" spans="1:16" ht="15" x14ac:dyDescent="0.25">
      <c r="A2473" s="31"/>
      <c r="B2473" s="31"/>
      <c r="C2473" s="31"/>
      <c r="D2473" s="31"/>
      <c r="E2473" s="31"/>
      <c r="F2473" s="31"/>
      <c r="G2473" s="31"/>
      <c r="H2473" s="31"/>
      <c r="I2473" s="31"/>
      <c r="J2473" s="31"/>
      <c r="K2473" s="31"/>
      <c r="L2473" s="31"/>
      <c r="M2473" s="31"/>
      <c r="N2473" s="31"/>
      <c r="O2473" s="31"/>
      <c r="P2473" s="31"/>
    </row>
    <row r="2474" spans="1:16" ht="15" x14ac:dyDescent="0.25">
      <c r="A2474" s="31"/>
      <c r="B2474" s="31"/>
      <c r="C2474" s="31"/>
      <c r="D2474" s="31"/>
      <c r="E2474" s="31"/>
      <c r="F2474" s="31"/>
      <c r="G2474" s="31"/>
      <c r="H2474" s="31"/>
      <c r="I2474" s="31"/>
      <c r="J2474" s="31"/>
      <c r="K2474" s="31"/>
      <c r="L2474" s="31"/>
      <c r="M2474" s="31"/>
      <c r="N2474" s="31"/>
      <c r="O2474" s="31"/>
      <c r="P2474" s="31"/>
    </row>
    <row r="2475" spans="1:16" ht="15" x14ac:dyDescent="0.25">
      <c r="A2475" s="31"/>
      <c r="B2475" s="31"/>
      <c r="C2475" s="31"/>
      <c r="D2475" s="31"/>
      <c r="E2475" s="31"/>
      <c r="F2475" s="31"/>
      <c r="G2475" s="31"/>
      <c r="H2475" s="31"/>
      <c r="I2475" s="31"/>
      <c r="J2475" s="31"/>
      <c r="K2475" s="31"/>
      <c r="L2475" s="31"/>
      <c r="M2475" s="31"/>
      <c r="N2475" s="31"/>
      <c r="O2475" s="31"/>
      <c r="P2475" s="31"/>
    </row>
    <row r="2476" spans="1:16" ht="15" x14ac:dyDescent="0.25">
      <c r="A2476" s="31"/>
      <c r="B2476" s="31"/>
      <c r="C2476" s="31"/>
      <c r="D2476" s="31"/>
      <c r="E2476" s="31"/>
      <c r="F2476" s="31"/>
      <c r="G2476" s="31"/>
      <c r="H2476" s="31"/>
      <c r="I2476" s="31"/>
      <c r="J2476" s="31"/>
      <c r="K2476" s="31"/>
      <c r="L2476" s="31"/>
      <c r="M2476" s="31"/>
      <c r="N2476" s="31"/>
      <c r="O2476" s="31"/>
      <c r="P2476" s="31"/>
    </row>
    <row r="2477" spans="1:16" ht="15" x14ac:dyDescent="0.25">
      <c r="A2477" s="31"/>
      <c r="B2477" s="31"/>
      <c r="C2477" s="31"/>
      <c r="D2477" s="31"/>
      <c r="E2477" s="31"/>
      <c r="F2477" s="31"/>
      <c r="G2477" s="31"/>
      <c r="H2477" s="31"/>
      <c r="I2477" s="31"/>
      <c r="J2477" s="31"/>
      <c r="K2477" s="31"/>
      <c r="L2477" s="31"/>
      <c r="M2477" s="31"/>
      <c r="N2477" s="31"/>
      <c r="O2477" s="31"/>
      <c r="P2477" s="31"/>
    </row>
    <row r="2478" spans="1:16" ht="15" x14ac:dyDescent="0.25">
      <c r="A2478" s="31"/>
      <c r="B2478" s="31"/>
      <c r="C2478" s="31"/>
      <c r="D2478" s="31"/>
      <c r="E2478" s="31"/>
      <c r="F2478" s="31"/>
      <c r="G2478" s="31"/>
      <c r="H2478" s="31"/>
      <c r="I2478" s="31"/>
      <c r="J2478" s="31"/>
      <c r="K2478" s="31"/>
      <c r="L2478" s="31"/>
      <c r="M2478" s="31"/>
      <c r="N2478" s="31"/>
      <c r="O2478" s="31"/>
      <c r="P2478" s="31"/>
    </row>
    <row r="2479" spans="1:16" ht="15" x14ac:dyDescent="0.25">
      <c r="A2479" s="31"/>
      <c r="B2479" s="31"/>
      <c r="C2479" s="31"/>
      <c r="D2479" s="31"/>
      <c r="E2479" s="31"/>
      <c r="F2479" s="31"/>
      <c r="G2479" s="31"/>
      <c r="H2479" s="31"/>
      <c r="I2479" s="31"/>
      <c r="J2479" s="31"/>
      <c r="K2479" s="31"/>
      <c r="L2479" s="31"/>
      <c r="M2479" s="31"/>
      <c r="N2479" s="31"/>
      <c r="O2479" s="31"/>
      <c r="P2479" s="31"/>
    </row>
    <row r="2480" spans="1:16" ht="15" x14ac:dyDescent="0.25">
      <c r="A2480" s="31"/>
      <c r="B2480" s="31"/>
      <c r="C2480" s="31"/>
      <c r="D2480" s="31"/>
      <c r="E2480" s="31"/>
      <c r="F2480" s="31"/>
      <c r="G2480" s="31"/>
      <c r="H2480" s="31"/>
      <c r="I2480" s="31"/>
      <c r="J2480" s="31"/>
      <c r="K2480" s="31"/>
      <c r="L2480" s="31"/>
      <c r="M2480" s="31"/>
      <c r="N2480" s="31"/>
      <c r="O2480" s="31"/>
      <c r="P2480" s="31"/>
    </row>
    <row r="2481" spans="1:16" ht="15" x14ac:dyDescent="0.25">
      <c r="A2481" s="31"/>
      <c r="B2481" s="31"/>
      <c r="C2481" s="31"/>
      <c r="D2481" s="31"/>
      <c r="E2481" s="31"/>
      <c r="F2481" s="31"/>
      <c r="G2481" s="31"/>
      <c r="H2481" s="31"/>
      <c r="I2481" s="31"/>
      <c r="J2481" s="31"/>
      <c r="K2481" s="31"/>
      <c r="L2481" s="31"/>
      <c r="M2481" s="31"/>
      <c r="N2481" s="31"/>
      <c r="O2481" s="31"/>
      <c r="P2481" s="31"/>
    </row>
    <row r="2482" spans="1:16" ht="15" x14ac:dyDescent="0.25">
      <c r="A2482" s="31"/>
      <c r="B2482" s="31"/>
      <c r="C2482" s="31"/>
      <c r="D2482" s="31"/>
      <c r="E2482" s="31"/>
      <c r="F2482" s="31"/>
      <c r="G2482" s="31"/>
      <c r="H2482" s="31"/>
      <c r="I2482" s="31"/>
      <c r="J2482" s="31"/>
      <c r="K2482" s="31"/>
      <c r="L2482" s="31"/>
      <c r="M2482" s="31"/>
      <c r="N2482" s="31"/>
      <c r="O2482" s="31"/>
      <c r="P2482" s="31"/>
    </row>
    <row r="2483" spans="1:16" ht="15.75" thickBot="1" x14ac:dyDescent="0.3">
      <c r="A2483" s="31"/>
      <c r="B2483" s="31"/>
      <c r="C2483" s="31"/>
      <c r="D2483" s="31"/>
      <c r="E2483" s="31"/>
      <c r="F2483" s="31"/>
      <c r="G2483" s="31"/>
      <c r="H2483" s="31"/>
      <c r="I2483" s="31"/>
      <c r="J2483" s="31"/>
      <c r="K2483" s="31"/>
      <c r="L2483" s="31"/>
      <c r="M2483" s="31"/>
      <c r="N2483" s="31"/>
      <c r="O2483" s="31"/>
      <c r="P2483" s="31"/>
    </row>
    <row r="2484" spans="1:16" ht="16.5" thickTop="1" thickBot="1" x14ac:dyDescent="0.3">
      <c r="A2484" s="31"/>
      <c r="B2484" s="31"/>
      <c r="C2484" s="31"/>
      <c r="D2484" s="31"/>
      <c r="E2484" s="31"/>
      <c r="F2484" s="31"/>
      <c r="G2484" s="31"/>
      <c r="H2484" s="31"/>
      <c r="I2484" s="31"/>
      <c r="J2484" s="31"/>
      <c r="K2484" s="31"/>
      <c r="L2484" s="31"/>
      <c r="M2484" s="31"/>
      <c r="N2484" s="31"/>
      <c r="O2484" s="31"/>
      <c r="P2484" s="31"/>
    </row>
    <row r="2485" spans="1:16" ht="15" x14ac:dyDescent="0.25">
      <c r="A2485" s="31"/>
      <c r="B2485" s="31"/>
      <c r="C2485" s="31"/>
      <c r="D2485" s="31"/>
      <c r="E2485" s="31"/>
      <c r="F2485" s="31"/>
      <c r="G2485" s="31"/>
      <c r="H2485" s="31"/>
      <c r="I2485" s="31"/>
      <c r="J2485" s="31"/>
      <c r="K2485" s="31"/>
      <c r="L2485" s="31"/>
      <c r="M2485" s="31"/>
      <c r="N2485" s="31"/>
      <c r="O2485" s="31"/>
      <c r="P2485" s="31"/>
    </row>
    <row r="2486" spans="1:16" ht="15" x14ac:dyDescent="0.25">
      <c r="A2486" s="31"/>
      <c r="B2486" s="31"/>
      <c r="C2486" s="31"/>
      <c r="D2486" s="31"/>
      <c r="E2486" s="31"/>
      <c r="F2486" s="31"/>
      <c r="G2486" s="31"/>
      <c r="H2486" s="31"/>
      <c r="I2486" s="31"/>
      <c r="J2486" s="31"/>
      <c r="K2486" s="31"/>
      <c r="L2486" s="31"/>
      <c r="M2486" s="31"/>
      <c r="N2486" s="31"/>
      <c r="O2486" s="31"/>
      <c r="P2486" s="31"/>
    </row>
    <row r="2487" spans="1:16" ht="15.75" thickBot="1" x14ac:dyDescent="0.3">
      <c r="A2487" s="31"/>
      <c r="B2487" s="31"/>
      <c r="C2487" s="31"/>
      <c r="D2487" s="31"/>
      <c r="E2487" s="31"/>
      <c r="F2487" s="31"/>
      <c r="G2487" s="31"/>
      <c r="H2487" s="31"/>
      <c r="I2487" s="31"/>
      <c r="J2487" s="31"/>
      <c r="K2487" s="31"/>
      <c r="L2487" s="31"/>
      <c r="M2487" s="31"/>
      <c r="N2487" s="31"/>
      <c r="O2487" s="31"/>
      <c r="P2487" s="31"/>
    </row>
    <row r="2488" spans="1:16" ht="15.75" thickBot="1" x14ac:dyDescent="0.3">
      <c r="A2488" s="31"/>
      <c r="B2488" s="31"/>
      <c r="C2488" s="31"/>
      <c r="D2488" s="31"/>
      <c r="E2488" s="31"/>
      <c r="F2488" s="31"/>
      <c r="G2488" s="31"/>
      <c r="H2488" s="31"/>
      <c r="I2488" s="31"/>
      <c r="J2488" s="31"/>
      <c r="K2488" s="31"/>
      <c r="L2488" s="31"/>
      <c r="M2488" s="31"/>
      <c r="N2488" s="31"/>
      <c r="O2488" s="31"/>
      <c r="P2488" s="31"/>
    </row>
    <row r="2489" spans="1:16" ht="15" x14ac:dyDescent="0.25">
      <c r="A2489" s="31"/>
      <c r="B2489" s="31"/>
      <c r="C2489" s="31"/>
      <c r="D2489" s="31"/>
      <c r="E2489" s="31"/>
      <c r="F2489" s="31"/>
      <c r="G2489" s="31"/>
      <c r="H2489" s="31"/>
      <c r="I2489" s="31"/>
      <c r="J2489" s="31"/>
      <c r="K2489" s="31"/>
      <c r="L2489" s="31"/>
      <c r="M2489" s="31"/>
      <c r="N2489" s="31"/>
      <c r="O2489" s="31"/>
      <c r="P2489" s="31"/>
    </row>
    <row r="2490" spans="1:16" ht="15" x14ac:dyDescent="0.25">
      <c r="A2490" s="31"/>
      <c r="B2490" s="31"/>
      <c r="C2490" s="31"/>
      <c r="D2490" s="31"/>
      <c r="E2490" s="31"/>
      <c r="F2490" s="31"/>
      <c r="G2490" s="31"/>
      <c r="H2490" s="31"/>
      <c r="I2490" s="31"/>
      <c r="J2490" s="31"/>
      <c r="K2490" s="31"/>
      <c r="L2490" s="31"/>
      <c r="M2490" s="31"/>
      <c r="N2490" s="31"/>
      <c r="O2490" s="31"/>
      <c r="P2490" s="31"/>
    </row>
    <row r="2491" spans="1:16" ht="15" x14ac:dyDescent="0.25">
      <c r="A2491" s="31"/>
      <c r="B2491" s="31"/>
      <c r="C2491" s="31"/>
      <c r="D2491" s="31"/>
      <c r="E2491" s="31"/>
      <c r="F2491" s="31"/>
      <c r="G2491" s="31"/>
      <c r="H2491" s="31"/>
      <c r="I2491" s="31"/>
      <c r="J2491" s="31"/>
      <c r="K2491" s="31"/>
      <c r="L2491" s="31"/>
      <c r="M2491" s="31"/>
      <c r="N2491" s="31"/>
      <c r="O2491" s="31"/>
      <c r="P2491" s="31"/>
    </row>
    <row r="2492" spans="1:16" ht="15" x14ac:dyDescent="0.25">
      <c r="A2492" s="31"/>
      <c r="B2492" s="31"/>
      <c r="C2492" s="31"/>
      <c r="D2492" s="31"/>
      <c r="E2492" s="31"/>
      <c r="F2492" s="31"/>
      <c r="G2492" s="31"/>
      <c r="H2492" s="31"/>
      <c r="I2492" s="31"/>
      <c r="J2492" s="31"/>
      <c r="K2492" s="31"/>
      <c r="L2492" s="31"/>
      <c r="M2492" s="31"/>
      <c r="N2492" s="31"/>
      <c r="O2492" s="31"/>
      <c r="P2492" s="31"/>
    </row>
    <row r="2493" spans="1:16" ht="15.75" thickBot="1" x14ac:dyDescent="0.3">
      <c r="A2493" s="31"/>
      <c r="B2493" s="31"/>
      <c r="C2493" s="31"/>
      <c r="D2493" s="31"/>
      <c r="E2493" s="31"/>
      <c r="F2493" s="31"/>
      <c r="G2493" s="31"/>
      <c r="H2493" s="31"/>
      <c r="I2493" s="31"/>
      <c r="J2493" s="31"/>
      <c r="K2493" s="31"/>
      <c r="L2493" s="31"/>
      <c r="M2493" s="31"/>
      <c r="N2493" s="31"/>
      <c r="O2493" s="31"/>
      <c r="P2493" s="31"/>
    </row>
    <row r="2494" spans="1:16" ht="15.75" thickBot="1" x14ac:dyDescent="0.3">
      <c r="A2494" s="31"/>
      <c r="B2494" s="31"/>
      <c r="C2494" s="31"/>
      <c r="D2494" s="31"/>
      <c r="E2494" s="31"/>
      <c r="F2494" s="31"/>
      <c r="G2494" s="31"/>
      <c r="H2494" s="31"/>
      <c r="I2494" s="31"/>
      <c r="J2494" s="31"/>
      <c r="K2494" s="31"/>
      <c r="L2494" s="31"/>
      <c r="M2494" s="31"/>
      <c r="N2494" s="31"/>
      <c r="O2494" s="31"/>
      <c r="P2494" s="31"/>
    </row>
    <row r="2495" spans="1:16" ht="15" x14ac:dyDescent="0.25">
      <c r="A2495" s="31"/>
      <c r="B2495" s="31"/>
      <c r="C2495" s="31"/>
      <c r="D2495" s="31"/>
      <c r="E2495" s="31"/>
      <c r="F2495" s="31"/>
      <c r="G2495" s="31"/>
      <c r="H2495" s="31"/>
      <c r="I2495" s="31"/>
      <c r="J2495" s="31"/>
      <c r="K2495" s="31"/>
      <c r="L2495" s="31"/>
      <c r="M2495" s="31"/>
      <c r="N2495" s="31"/>
      <c r="O2495" s="31"/>
      <c r="P2495" s="31"/>
    </row>
    <row r="2496" spans="1:16" ht="15" x14ac:dyDescent="0.25">
      <c r="A2496" s="31"/>
      <c r="B2496" s="31"/>
      <c r="C2496" s="31"/>
      <c r="D2496" s="31"/>
      <c r="E2496" s="31"/>
      <c r="F2496" s="31"/>
      <c r="G2496" s="31"/>
      <c r="H2496" s="31"/>
      <c r="I2496" s="31"/>
      <c r="J2496" s="31"/>
      <c r="K2496" s="31"/>
      <c r="L2496" s="31"/>
      <c r="M2496" s="31"/>
      <c r="N2496" s="31"/>
      <c r="O2496" s="31"/>
      <c r="P2496" s="31"/>
    </row>
    <row r="2497" spans="1:16" ht="15" x14ac:dyDescent="0.25">
      <c r="A2497" s="31"/>
      <c r="B2497" s="31"/>
      <c r="C2497" s="31"/>
      <c r="D2497" s="31"/>
      <c r="E2497" s="31"/>
      <c r="F2497" s="31"/>
      <c r="G2497" s="31"/>
      <c r="H2497" s="31"/>
      <c r="I2497" s="31"/>
      <c r="J2497" s="31"/>
      <c r="K2497" s="31"/>
      <c r="L2497" s="31"/>
      <c r="M2497" s="31"/>
      <c r="N2497" s="31"/>
      <c r="O2497" s="31"/>
      <c r="P2497" s="31"/>
    </row>
    <row r="2498" spans="1:16" ht="15" x14ac:dyDescent="0.25">
      <c r="A2498" s="31"/>
      <c r="B2498" s="31"/>
      <c r="C2498" s="31"/>
      <c r="D2498" s="31"/>
      <c r="E2498" s="31"/>
      <c r="F2498" s="31"/>
      <c r="G2498" s="31"/>
      <c r="H2498" s="31"/>
      <c r="I2498" s="31"/>
      <c r="J2498" s="31"/>
      <c r="K2498" s="31"/>
      <c r="L2498" s="31"/>
      <c r="M2498" s="31"/>
      <c r="N2498" s="31"/>
      <c r="O2498" s="31"/>
      <c r="P2498" s="31"/>
    </row>
    <row r="2499" spans="1:16" ht="15" x14ac:dyDescent="0.25">
      <c r="A2499" s="31"/>
      <c r="B2499" s="31"/>
      <c r="C2499" s="31"/>
      <c r="D2499" s="31"/>
      <c r="E2499" s="31"/>
      <c r="F2499" s="31"/>
      <c r="G2499" s="31"/>
      <c r="H2499" s="31"/>
      <c r="I2499" s="31"/>
      <c r="J2499" s="31"/>
      <c r="K2499" s="31"/>
      <c r="L2499" s="31"/>
      <c r="M2499" s="31"/>
      <c r="N2499" s="31"/>
      <c r="O2499" s="31"/>
      <c r="P2499" s="31"/>
    </row>
    <row r="2500" spans="1:16" ht="15" x14ac:dyDescent="0.25">
      <c r="A2500" s="31"/>
      <c r="B2500" s="31"/>
      <c r="C2500" s="31"/>
      <c r="D2500" s="31"/>
      <c r="E2500" s="31"/>
      <c r="F2500" s="31"/>
      <c r="G2500" s="31"/>
      <c r="H2500" s="31"/>
      <c r="I2500" s="31"/>
      <c r="J2500" s="31"/>
      <c r="K2500" s="31"/>
      <c r="L2500" s="31"/>
      <c r="M2500" s="31"/>
      <c r="N2500" s="31"/>
      <c r="O2500" s="31"/>
      <c r="P2500" s="31"/>
    </row>
    <row r="2501" spans="1:16" ht="15" x14ac:dyDescent="0.25">
      <c r="A2501" s="31"/>
      <c r="B2501" s="31"/>
      <c r="C2501" s="31"/>
      <c r="D2501" s="31"/>
      <c r="E2501" s="31"/>
      <c r="F2501" s="31"/>
      <c r="G2501" s="31"/>
      <c r="H2501" s="31"/>
      <c r="I2501" s="31"/>
      <c r="J2501" s="31"/>
      <c r="K2501" s="31"/>
      <c r="L2501" s="31"/>
      <c r="M2501" s="31"/>
      <c r="N2501" s="31"/>
      <c r="O2501" s="31"/>
      <c r="P2501" s="31"/>
    </row>
    <row r="2502" spans="1:16" ht="15" x14ac:dyDescent="0.25">
      <c r="A2502" s="31"/>
      <c r="B2502" s="31"/>
      <c r="C2502" s="31"/>
      <c r="D2502" s="31"/>
      <c r="E2502" s="31"/>
      <c r="F2502" s="31"/>
      <c r="G2502" s="31"/>
      <c r="H2502" s="31"/>
      <c r="I2502" s="31"/>
      <c r="J2502" s="31"/>
      <c r="K2502" s="31"/>
      <c r="L2502" s="31"/>
      <c r="M2502" s="31"/>
      <c r="N2502" s="31"/>
      <c r="O2502" s="31"/>
      <c r="P2502" s="31"/>
    </row>
    <row r="2503" spans="1:16" ht="15" x14ac:dyDescent="0.25">
      <c r="A2503" s="31"/>
      <c r="B2503" s="31"/>
      <c r="C2503" s="31"/>
      <c r="D2503" s="31"/>
      <c r="E2503" s="31"/>
      <c r="F2503" s="31"/>
      <c r="G2503" s="31"/>
      <c r="H2503" s="31"/>
      <c r="I2503" s="31"/>
      <c r="J2503" s="31"/>
      <c r="K2503" s="31"/>
      <c r="L2503" s="31"/>
      <c r="M2503" s="31"/>
      <c r="N2503" s="31"/>
      <c r="O2503" s="31"/>
      <c r="P2503" s="31"/>
    </row>
    <row r="2504" spans="1:16" ht="15" x14ac:dyDescent="0.25">
      <c r="A2504" s="31"/>
      <c r="B2504" s="31"/>
      <c r="C2504" s="31"/>
      <c r="D2504" s="31"/>
      <c r="E2504" s="31"/>
      <c r="F2504" s="31"/>
      <c r="G2504" s="31"/>
      <c r="H2504" s="31"/>
      <c r="I2504" s="31"/>
      <c r="J2504" s="31"/>
      <c r="K2504" s="31"/>
      <c r="L2504" s="31"/>
      <c r="M2504" s="31"/>
      <c r="N2504" s="31"/>
      <c r="O2504" s="31"/>
      <c r="P2504" s="31"/>
    </row>
    <row r="2505" spans="1:16" ht="15" x14ac:dyDescent="0.25">
      <c r="A2505" s="31"/>
      <c r="B2505" s="31"/>
      <c r="C2505" s="31"/>
      <c r="D2505" s="31"/>
      <c r="E2505" s="31"/>
      <c r="F2505" s="31"/>
      <c r="G2505" s="31"/>
      <c r="H2505" s="31"/>
      <c r="I2505" s="31"/>
      <c r="J2505" s="31"/>
      <c r="K2505" s="31"/>
      <c r="L2505" s="31"/>
      <c r="M2505" s="31"/>
      <c r="N2505" s="31"/>
      <c r="O2505" s="31"/>
      <c r="P2505" s="31"/>
    </row>
    <row r="2506" spans="1:16" ht="15" x14ac:dyDescent="0.25">
      <c r="A2506" s="31"/>
      <c r="B2506" s="31"/>
      <c r="C2506" s="31"/>
      <c r="D2506" s="31"/>
      <c r="E2506" s="31"/>
      <c r="F2506" s="31"/>
      <c r="G2506" s="31"/>
      <c r="H2506" s="31"/>
      <c r="I2506" s="31"/>
      <c r="J2506" s="31"/>
      <c r="K2506" s="31"/>
      <c r="L2506" s="31"/>
      <c r="M2506" s="31"/>
      <c r="N2506" s="31"/>
      <c r="O2506" s="31"/>
      <c r="P2506" s="31"/>
    </row>
    <row r="2507" spans="1:16" ht="15" x14ac:dyDescent="0.25">
      <c r="A2507" s="31"/>
      <c r="B2507" s="31"/>
      <c r="C2507" s="31"/>
      <c r="D2507" s="31"/>
      <c r="E2507" s="31"/>
      <c r="F2507" s="31"/>
      <c r="G2507" s="31"/>
      <c r="H2507" s="31"/>
      <c r="I2507" s="31"/>
      <c r="J2507" s="31"/>
      <c r="K2507" s="31"/>
      <c r="L2507" s="31"/>
      <c r="M2507" s="31"/>
      <c r="N2507" s="31"/>
      <c r="O2507" s="31"/>
      <c r="P2507" s="31"/>
    </row>
    <row r="2508" spans="1:16" ht="15" x14ac:dyDescent="0.25">
      <c r="A2508" s="31"/>
      <c r="B2508" s="31"/>
      <c r="C2508" s="31"/>
      <c r="D2508" s="31"/>
      <c r="E2508" s="31"/>
      <c r="F2508" s="31"/>
      <c r="G2508" s="31"/>
      <c r="H2508" s="31"/>
      <c r="I2508" s="31"/>
      <c r="J2508" s="31"/>
      <c r="K2508" s="31"/>
      <c r="L2508" s="31"/>
      <c r="M2508" s="31"/>
      <c r="N2508" s="31"/>
      <c r="O2508" s="31"/>
      <c r="P2508" s="31"/>
    </row>
    <row r="2509" spans="1:16" ht="15" x14ac:dyDescent="0.25">
      <c r="A2509" s="31"/>
      <c r="B2509" s="31"/>
      <c r="C2509" s="31"/>
      <c r="D2509" s="31"/>
      <c r="E2509" s="31"/>
      <c r="F2509" s="31"/>
      <c r="G2509" s="31"/>
      <c r="H2509" s="31"/>
      <c r="I2509" s="31"/>
      <c r="J2509" s="31"/>
      <c r="K2509" s="31"/>
      <c r="L2509" s="31"/>
      <c r="M2509" s="31"/>
      <c r="N2509" s="31"/>
      <c r="O2509" s="31"/>
      <c r="P2509" s="31"/>
    </row>
    <row r="2510" spans="1:16" ht="15" x14ac:dyDescent="0.25">
      <c r="A2510" s="31"/>
      <c r="B2510" s="31"/>
      <c r="C2510" s="31"/>
      <c r="D2510" s="31"/>
      <c r="E2510" s="31"/>
      <c r="F2510" s="31"/>
      <c r="G2510" s="31"/>
      <c r="H2510" s="31"/>
      <c r="I2510" s="31"/>
      <c r="J2510" s="31"/>
      <c r="K2510" s="31"/>
      <c r="L2510" s="31"/>
      <c r="M2510" s="31"/>
      <c r="N2510" s="31"/>
      <c r="O2510" s="31"/>
      <c r="P2510" s="31"/>
    </row>
    <row r="2511" spans="1:16" ht="15" x14ac:dyDescent="0.25">
      <c r="A2511" s="31"/>
      <c r="B2511" s="31"/>
      <c r="C2511" s="31"/>
      <c r="D2511" s="31"/>
      <c r="E2511" s="31"/>
      <c r="F2511" s="31"/>
      <c r="G2511" s="31"/>
      <c r="H2511" s="31"/>
      <c r="I2511" s="31"/>
      <c r="J2511" s="31"/>
      <c r="K2511" s="31"/>
      <c r="L2511" s="31"/>
      <c r="M2511" s="31"/>
      <c r="N2511" s="31"/>
      <c r="O2511" s="31"/>
      <c r="P2511" s="31"/>
    </row>
    <row r="2512" spans="1:16" ht="15" x14ac:dyDescent="0.25">
      <c r="A2512" s="31"/>
      <c r="B2512" s="31"/>
      <c r="C2512" s="31"/>
      <c r="D2512" s="31"/>
      <c r="E2512" s="31"/>
      <c r="F2512" s="31"/>
      <c r="G2512" s="31"/>
      <c r="H2512" s="31"/>
      <c r="I2512" s="31"/>
      <c r="J2512" s="31"/>
      <c r="K2512" s="31"/>
      <c r="L2512" s="31"/>
      <c r="M2512" s="31"/>
      <c r="N2512" s="31"/>
      <c r="O2512" s="31"/>
      <c r="P2512" s="31"/>
    </row>
    <row r="2513" spans="1:16" ht="15" x14ac:dyDescent="0.25">
      <c r="A2513" s="31"/>
      <c r="B2513" s="31"/>
      <c r="C2513" s="31"/>
      <c r="D2513" s="31"/>
      <c r="E2513" s="31"/>
      <c r="F2513" s="31"/>
      <c r="G2513" s="31"/>
      <c r="H2513" s="31"/>
      <c r="I2513" s="31"/>
      <c r="J2513" s="31"/>
      <c r="K2513" s="31"/>
      <c r="L2513" s="31"/>
      <c r="M2513" s="31"/>
      <c r="N2513" s="31"/>
      <c r="O2513" s="31"/>
      <c r="P2513" s="31"/>
    </row>
    <row r="2514" spans="1:16" ht="15.75" thickBot="1" x14ac:dyDescent="0.3">
      <c r="A2514" s="31"/>
      <c r="B2514" s="31"/>
      <c r="C2514" s="31"/>
      <c r="D2514" s="31"/>
      <c r="E2514" s="31"/>
      <c r="F2514" s="31"/>
      <c r="G2514" s="31"/>
      <c r="H2514" s="31"/>
      <c r="I2514" s="31"/>
      <c r="J2514" s="31"/>
      <c r="K2514" s="31"/>
      <c r="L2514" s="31"/>
      <c r="M2514" s="31"/>
      <c r="N2514" s="31"/>
      <c r="O2514" s="31"/>
      <c r="P2514" s="31"/>
    </row>
    <row r="2515" spans="1:16" ht="16.5" thickTop="1" thickBot="1" x14ac:dyDescent="0.3">
      <c r="A2515" s="31"/>
      <c r="B2515" s="31"/>
      <c r="C2515" s="31"/>
      <c r="D2515" s="31"/>
      <c r="E2515" s="31"/>
      <c r="F2515" s="31"/>
      <c r="G2515" s="31"/>
      <c r="H2515" s="31"/>
      <c r="I2515" s="31"/>
      <c r="J2515" s="31"/>
      <c r="K2515" s="31"/>
      <c r="L2515" s="31"/>
      <c r="M2515" s="31"/>
      <c r="N2515" s="31"/>
      <c r="O2515" s="31"/>
      <c r="P2515" s="31"/>
    </row>
    <row r="2516" spans="1:16" ht="15" x14ac:dyDescent="0.25">
      <c r="A2516" s="31"/>
      <c r="B2516" s="31"/>
      <c r="C2516" s="31"/>
      <c r="D2516" s="31"/>
      <c r="E2516" s="31"/>
      <c r="F2516" s="31"/>
      <c r="G2516" s="31"/>
      <c r="H2516" s="31"/>
      <c r="I2516" s="31"/>
      <c r="J2516" s="31"/>
      <c r="K2516" s="31"/>
      <c r="L2516" s="31"/>
      <c r="M2516" s="31"/>
      <c r="N2516" s="31"/>
      <c r="O2516" s="31"/>
      <c r="P2516" s="31"/>
    </row>
    <row r="2517" spans="1:16" ht="15" x14ac:dyDescent="0.25">
      <c r="A2517" s="31"/>
      <c r="B2517" s="31"/>
      <c r="C2517" s="31"/>
      <c r="D2517" s="31"/>
      <c r="E2517" s="31"/>
      <c r="F2517" s="31"/>
      <c r="G2517" s="31"/>
      <c r="H2517" s="31"/>
      <c r="I2517" s="31"/>
      <c r="J2517" s="31"/>
      <c r="K2517" s="31"/>
      <c r="L2517" s="31"/>
      <c r="M2517" s="31"/>
      <c r="N2517" s="31"/>
      <c r="O2517" s="31"/>
      <c r="P2517" s="31"/>
    </row>
    <row r="2518" spans="1:16" ht="15.75" thickBot="1" x14ac:dyDescent="0.3">
      <c r="A2518" s="31"/>
      <c r="B2518" s="31"/>
      <c r="C2518" s="31"/>
      <c r="D2518" s="31"/>
      <c r="E2518" s="31"/>
      <c r="F2518" s="31"/>
      <c r="G2518" s="31"/>
      <c r="H2518" s="31"/>
      <c r="I2518" s="31"/>
      <c r="J2518" s="31"/>
      <c r="K2518" s="31"/>
      <c r="L2518" s="31"/>
      <c r="M2518" s="31"/>
      <c r="N2518" s="31"/>
      <c r="O2518" s="31"/>
      <c r="P2518" s="31"/>
    </row>
    <row r="2519" spans="1:16" ht="15.75" thickBot="1" x14ac:dyDescent="0.3">
      <c r="A2519" s="31"/>
      <c r="B2519" s="31"/>
      <c r="C2519" s="31"/>
      <c r="D2519" s="31"/>
      <c r="E2519" s="31"/>
      <c r="F2519" s="31"/>
      <c r="G2519" s="31"/>
      <c r="H2519" s="31"/>
      <c r="I2519" s="31"/>
      <c r="J2519" s="31"/>
      <c r="K2519" s="31"/>
      <c r="L2519" s="31"/>
      <c r="M2519" s="31"/>
      <c r="N2519" s="31"/>
      <c r="O2519" s="31"/>
      <c r="P2519" s="31"/>
    </row>
    <row r="2520" spans="1:16" ht="15" x14ac:dyDescent="0.25">
      <c r="A2520" s="31"/>
      <c r="B2520" s="31"/>
      <c r="C2520" s="31"/>
      <c r="D2520" s="31"/>
      <c r="E2520" s="31"/>
      <c r="F2520" s="31"/>
      <c r="G2520" s="31"/>
      <c r="H2520" s="31"/>
      <c r="I2520" s="31"/>
      <c r="J2520" s="31"/>
      <c r="K2520" s="31"/>
      <c r="L2520" s="31"/>
      <c r="M2520" s="31"/>
      <c r="N2520" s="31"/>
      <c r="O2520" s="31"/>
      <c r="P2520" s="31"/>
    </row>
    <row r="2521" spans="1:16" ht="15" x14ac:dyDescent="0.25">
      <c r="A2521" s="31"/>
      <c r="B2521" s="31"/>
      <c r="C2521" s="31"/>
      <c r="D2521" s="31"/>
      <c r="E2521" s="31"/>
      <c r="F2521" s="31"/>
      <c r="G2521" s="31"/>
      <c r="H2521" s="31"/>
      <c r="I2521" s="31"/>
      <c r="J2521" s="31"/>
      <c r="K2521" s="31"/>
      <c r="L2521" s="31"/>
      <c r="M2521" s="31"/>
      <c r="N2521" s="31"/>
      <c r="O2521" s="31"/>
      <c r="P2521" s="31"/>
    </row>
    <row r="2522" spans="1:16" ht="15" x14ac:dyDescent="0.25">
      <c r="A2522" s="31"/>
      <c r="B2522" s="31"/>
      <c r="C2522" s="31"/>
      <c r="D2522" s="31"/>
      <c r="E2522" s="31"/>
      <c r="F2522" s="31"/>
      <c r="G2522" s="31"/>
      <c r="H2522" s="31"/>
      <c r="I2522" s="31"/>
      <c r="J2522" s="31"/>
      <c r="K2522" s="31"/>
      <c r="L2522" s="31"/>
      <c r="M2522" s="31"/>
      <c r="N2522" s="31"/>
      <c r="O2522" s="31"/>
      <c r="P2522" s="31"/>
    </row>
    <row r="2523" spans="1:16" ht="15" x14ac:dyDescent="0.25">
      <c r="A2523" s="31"/>
      <c r="B2523" s="31"/>
      <c r="C2523" s="31"/>
      <c r="D2523" s="31"/>
      <c r="E2523" s="31"/>
      <c r="F2523" s="31"/>
      <c r="G2523" s="31"/>
      <c r="H2523" s="31"/>
      <c r="I2523" s="31"/>
      <c r="J2523" s="31"/>
      <c r="K2523" s="31"/>
      <c r="L2523" s="31"/>
      <c r="M2523" s="31"/>
      <c r="N2523" s="31"/>
      <c r="O2523" s="31"/>
      <c r="P2523" s="31"/>
    </row>
    <row r="2524" spans="1:16" ht="15.75" thickBot="1" x14ac:dyDescent="0.3">
      <c r="A2524" s="31"/>
      <c r="B2524" s="31"/>
      <c r="C2524" s="31"/>
      <c r="D2524" s="31"/>
      <c r="E2524" s="31"/>
      <c r="F2524" s="31"/>
      <c r="G2524" s="31"/>
      <c r="H2524" s="31"/>
      <c r="I2524" s="31"/>
      <c r="J2524" s="31"/>
      <c r="K2524" s="31"/>
      <c r="L2524" s="31"/>
      <c r="M2524" s="31"/>
      <c r="N2524" s="31"/>
      <c r="O2524" s="31"/>
      <c r="P2524" s="31"/>
    </row>
    <row r="2525" spans="1:16" ht="15.75" thickBot="1" x14ac:dyDescent="0.3">
      <c r="A2525" s="31"/>
      <c r="B2525" s="31"/>
      <c r="C2525" s="31"/>
      <c r="D2525" s="31"/>
      <c r="E2525" s="31"/>
      <c r="F2525" s="31"/>
      <c r="G2525" s="31"/>
      <c r="H2525" s="31"/>
      <c r="I2525" s="31"/>
      <c r="J2525" s="31"/>
      <c r="K2525" s="31"/>
      <c r="L2525" s="31"/>
      <c r="M2525" s="31"/>
      <c r="N2525" s="31"/>
      <c r="O2525" s="31"/>
      <c r="P2525" s="31"/>
    </row>
    <row r="2526" spans="1:16" ht="15" x14ac:dyDescent="0.25">
      <c r="A2526" s="31"/>
      <c r="B2526" s="31"/>
      <c r="C2526" s="31"/>
      <c r="D2526" s="31"/>
      <c r="E2526" s="31"/>
      <c r="F2526" s="31"/>
      <c r="G2526" s="31"/>
      <c r="H2526" s="31"/>
      <c r="I2526" s="31"/>
      <c r="J2526" s="31"/>
      <c r="K2526" s="31"/>
      <c r="L2526" s="31"/>
      <c r="M2526" s="31"/>
      <c r="N2526" s="31"/>
      <c r="O2526" s="31"/>
      <c r="P2526" s="31"/>
    </row>
    <row r="2527" spans="1:16" ht="15" x14ac:dyDescent="0.25">
      <c r="A2527" s="31"/>
      <c r="B2527" s="31"/>
      <c r="C2527" s="31"/>
      <c r="D2527" s="31"/>
      <c r="E2527" s="31"/>
      <c r="F2527" s="31"/>
      <c r="G2527" s="31"/>
      <c r="H2527" s="31"/>
      <c r="I2527" s="31"/>
      <c r="J2527" s="31"/>
      <c r="K2527" s="31"/>
      <c r="L2527" s="31"/>
      <c r="M2527" s="31"/>
      <c r="N2527" s="31"/>
      <c r="O2527" s="31"/>
      <c r="P2527" s="31"/>
    </row>
    <row r="2528" spans="1:16" ht="15" x14ac:dyDescent="0.25">
      <c r="A2528" s="31"/>
      <c r="B2528" s="31"/>
      <c r="C2528" s="31"/>
      <c r="D2528" s="31"/>
      <c r="E2528" s="31"/>
      <c r="F2528" s="31"/>
      <c r="G2528" s="31"/>
      <c r="H2528" s="31"/>
      <c r="I2528" s="31"/>
      <c r="J2528" s="31"/>
      <c r="K2528" s="31"/>
      <c r="L2528" s="31"/>
      <c r="M2528" s="31"/>
      <c r="N2528" s="31"/>
      <c r="O2528" s="31"/>
      <c r="P2528" s="31"/>
    </row>
    <row r="2529" spans="1:16" ht="15" x14ac:dyDescent="0.25">
      <c r="A2529" s="31"/>
      <c r="B2529" s="31"/>
      <c r="C2529" s="31"/>
      <c r="D2529" s="31"/>
      <c r="E2529" s="31"/>
      <c r="F2529" s="31"/>
      <c r="G2529" s="31"/>
      <c r="H2529" s="31"/>
      <c r="I2529" s="31"/>
      <c r="J2529" s="31"/>
      <c r="K2529" s="31"/>
      <c r="L2529" s="31"/>
      <c r="M2529" s="31"/>
      <c r="N2529" s="31"/>
      <c r="O2529" s="31"/>
      <c r="P2529" s="31"/>
    </row>
    <row r="2530" spans="1:16" ht="15" x14ac:dyDescent="0.25">
      <c r="A2530" s="31"/>
      <c r="B2530" s="31"/>
      <c r="C2530" s="31"/>
      <c r="D2530" s="31"/>
      <c r="E2530" s="31"/>
      <c r="F2530" s="31"/>
      <c r="G2530" s="31"/>
      <c r="H2530" s="31"/>
      <c r="I2530" s="31"/>
      <c r="J2530" s="31"/>
      <c r="K2530" s="31"/>
      <c r="L2530" s="31"/>
      <c r="M2530" s="31"/>
      <c r="N2530" s="31"/>
      <c r="O2530" s="31"/>
      <c r="P2530" s="31"/>
    </row>
    <row r="2531" spans="1:16" ht="15" x14ac:dyDescent="0.25">
      <c r="A2531" s="31"/>
      <c r="B2531" s="31"/>
      <c r="C2531" s="31"/>
      <c r="D2531" s="31"/>
      <c r="E2531" s="31"/>
      <c r="F2531" s="31"/>
      <c r="G2531" s="31"/>
      <c r="H2531" s="31"/>
      <c r="I2531" s="31"/>
      <c r="J2531" s="31"/>
      <c r="K2531" s="31"/>
      <c r="L2531" s="31"/>
      <c r="M2531" s="31"/>
      <c r="N2531" s="31"/>
      <c r="O2531" s="31"/>
      <c r="P2531" s="31"/>
    </row>
    <row r="2532" spans="1:16" ht="15" x14ac:dyDescent="0.25">
      <c r="A2532" s="31"/>
      <c r="B2532" s="31"/>
      <c r="C2532" s="31"/>
      <c r="D2532" s="31"/>
      <c r="E2532" s="31"/>
      <c r="F2532" s="31"/>
      <c r="G2532" s="31"/>
      <c r="H2532" s="31"/>
      <c r="I2532" s="31"/>
      <c r="J2532" s="31"/>
      <c r="K2532" s="31"/>
      <c r="L2532" s="31"/>
      <c r="M2532" s="31"/>
      <c r="N2532" s="31"/>
      <c r="O2532" s="31"/>
      <c r="P2532" s="31"/>
    </row>
    <row r="2533" spans="1:16" ht="15" x14ac:dyDescent="0.25">
      <c r="A2533" s="31"/>
      <c r="B2533" s="31"/>
      <c r="C2533" s="31"/>
      <c r="D2533" s="31"/>
      <c r="E2533" s="31"/>
      <c r="F2533" s="31"/>
      <c r="G2533" s="31"/>
      <c r="H2533" s="31"/>
      <c r="I2533" s="31"/>
      <c r="J2533" s="31"/>
      <c r="K2533" s="31"/>
      <c r="L2533" s="31"/>
      <c r="M2533" s="31"/>
      <c r="N2533" s="31"/>
      <c r="O2533" s="31"/>
      <c r="P2533" s="31"/>
    </row>
    <row r="2534" spans="1:16" ht="15" x14ac:dyDescent="0.25">
      <c r="A2534" s="31"/>
      <c r="B2534" s="31"/>
      <c r="C2534" s="31"/>
      <c r="D2534" s="31"/>
      <c r="E2534" s="31"/>
      <c r="F2534" s="31"/>
      <c r="G2534" s="31"/>
      <c r="H2534" s="31"/>
      <c r="I2534" s="31"/>
      <c r="J2534" s="31"/>
      <c r="K2534" s="31"/>
      <c r="L2534" s="31"/>
      <c r="M2534" s="31"/>
      <c r="N2534" s="31"/>
      <c r="O2534" s="31"/>
      <c r="P2534" s="31"/>
    </row>
    <row r="2535" spans="1:16" ht="15" x14ac:dyDescent="0.25">
      <c r="A2535" s="31"/>
      <c r="B2535" s="31"/>
      <c r="C2535" s="31"/>
      <c r="D2535" s="31"/>
      <c r="E2535" s="31"/>
      <c r="F2535" s="31"/>
      <c r="G2535" s="31"/>
      <c r="H2535" s="31"/>
      <c r="I2535" s="31"/>
      <c r="J2535" s="31"/>
      <c r="K2535" s="31"/>
      <c r="L2535" s="31"/>
      <c r="M2535" s="31"/>
      <c r="N2535" s="31"/>
      <c r="O2535" s="31"/>
      <c r="P2535" s="31"/>
    </row>
    <row r="2536" spans="1:16" ht="15" x14ac:dyDescent="0.25">
      <c r="A2536" s="31"/>
      <c r="B2536" s="31"/>
      <c r="C2536" s="31"/>
      <c r="D2536" s="31"/>
      <c r="E2536" s="31"/>
      <c r="F2536" s="31"/>
      <c r="G2536" s="31"/>
      <c r="H2536" s="31"/>
      <c r="I2536" s="31"/>
      <c r="J2536" s="31"/>
      <c r="K2536" s="31"/>
      <c r="L2536" s="31"/>
      <c r="M2536" s="31"/>
      <c r="N2536" s="31"/>
      <c r="O2536" s="31"/>
      <c r="P2536" s="31"/>
    </row>
    <row r="2537" spans="1:16" ht="15" x14ac:dyDescent="0.25">
      <c r="A2537" s="31"/>
      <c r="B2537" s="31"/>
      <c r="C2537" s="31"/>
      <c r="D2537" s="31"/>
      <c r="E2537" s="31"/>
      <c r="F2537" s="31"/>
      <c r="G2537" s="31"/>
      <c r="H2537" s="31"/>
      <c r="I2537" s="31"/>
      <c r="J2537" s="31"/>
      <c r="K2537" s="31"/>
      <c r="L2537" s="31"/>
      <c r="M2537" s="31"/>
      <c r="N2537" s="31"/>
      <c r="O2537" s="31"/>
      <c r="P2537" s="31"/>
    </row>
    <row r="2538" spans="1:16" ht="15" x14ac:dyDescent="0.25">
      <c r="A2538" s="31"/>
      <c r="B2538" s="31"/>
      <c r="C2538" s="31"/>
      <c r="D2538" s="31"/>
      <c r="E2538" s="31"/>
      <c r="F2538" s="31"/>
      <c r="G2538" s="31"/>
      <c r="H2538" s="31"/>
      <c r="I2538" s="31"/>
      <c r="J2538" s="31"/>
      <c r="K2538" s="31"/>
      <c r="L2538" s="31"/>
      <c r="M2538" s="31"/>
      <c r="N2538" s="31"/>
      <c r="O2538" s="31"/>
      <c r="P2538" s="31"/>
    </row>
    <row r="2539" spans="1:16" ht="15" x14ac:dyDescent="0.25">
      <c r="A2539" s="31"/>
      <c r="B2539" s="31"/>
      <c r="C2539" s="31"/>
      <c r="D2539" s="31"/>
      <c r="E2539" s="31"/>
      <c r="F2539" s="31"/>
      <c r="G2539" s="31"/>
      <c r="H2539" s="31"/>
      <c r="I2539" s="31"/>
      <c r="J2539" s="31"/>
      <c r="K2539" s="31"/>
      <c r="L2539" s="31"/>
      <c r="M2539" s="31"/>
      <c r="N2539" s="31"/>
      <c r="O2539" s="31"/>
      <c r="P2539" s="31"/>
    </row>
    <row r="2540" spans="1:16" ht="15" x14ac:dyDescent="0.25">
      <c r="A2540" s="31"/>
      <c r="B2540" s="31"/>
      <c r="C2540" s="31"/>
      <c r="D2540" s="31"/>
      <c r="E2540" s="31"/>
      <c r="F2540" s="31"/>
      <c r="G2540" s="31"/>
      <c r="H2540" s="31"/>
      <c r="I2540" s="31"/>
      <c r="J2540" s="31"/>
      <c r="K2540" s="31"/>
      <c r="L2540" s="31"/>
      <c r="M2540" s="31"/>
      <c r="N2540" s="31"/>
      <c r="O2540" s="31"/>
      <c r="P2540" s="31"/>
    </row>
    <row r="2541" spans="1:16" ht="15" x14ac:dyDescent="0.25">
      <c r="A2541" s="31"/>
      <c r="B2541" s="31"/>
      <c r="C2541" s="31"/>
      <c r="D2541" s="31"/>
      <c r="E2541" s="31"/>
      <c r="F2541" s="31"/>
      <c r="G2541" s="31"/>
      <c r="H2541" s="31"/>
      <c r="I2541" s="31"/>
      <c r="J2541" s="31"/>
      <c r="K2541" s="31"/>
      <c r="L2541" s="31"/>
      <c r="M2541" s="31"/>
      <c r="N2541" s="31"/>
      <c r="O2541" s="31"/>
      <c r="P2541" s="31"/>
    </row>
    <row r="2542" spans="1:16" ht="15" x14ac:dyDescent="0.25">
      <c r="A2542" s="31"/>
      <c r="B2542" s="31"/>
      <c r="C2542" s="31"/>
      <c r="D2542" s="31"/>
      <c r="E2542" s="31"/>
      <c r="F2542" s="31"/>
      <c r="G2542" s="31"/>
      <c r="H2542" s="31"/>
      <c r="I2542" s="31"/>
      <c r="J2542" s="31"/>
      <c r="K2542" s="31"/>
      <c r="L2542" s="31"/>
      <c r="M2542" s="31"/>
      <c r="N2542" s="31"/>
      <c r="O2542" s="31"/>
      <c r="P2542" s="31"/>
    </row>
    <row r="2543" spans="1:16" ht="15" x14ac:dyDescent="0.25">
      <c r="A2543" s="31"/>
      <c r="B2543" s="31"/>
      <c r="C2543" s="31"/>
      <c r="D2543" s="31"/>
      <c r="E2543" s="31"/>
      <c r="F2543" s="31"/>
      <c r="G2543" s="31"/>
      <c r="H2543" s="31"/>
      <c r="I2543" s="31"/>
      <c r="J2543" s="31"/>
      <c r="K2543" s="31"/>
      <c r="L2543" s="31"/>
      <c r="M2543" s="31"/>
      <c r="N2543" s="31"/>
      <c r="O2543" s="31"/>
      <c r="P2543" s="31"/>
    </row>
    <row r="2544" spans="1:16" ht="15" x14ac:dyDescent="0.25">
      <c r="A2544" s="31"/>
      <c r="B2544" s="31"/>
      <c r="C2544" s="31"/>
      <c r="D2544" s="31"/>
      <c r="E2544" s="31"/>
      <c r="F2544" s="31"/>
      <c r="G2544" s="31"/>
      <c r="H2544" s="31"/>
      <c r="I2544" s="31"/>
      <c r="J2544" s="31"/>
      <c r="K2544" s="31"/>
      <c r="L2544" s="31"/>
      <c r="M2544" s="31"/>
      <c r="N2544" s="31"/>
      <c r="O2544" s="31"/>
      <c r="P2544" s="31"/>
    </row>
    <row r="2545" spans="1:16" ht="15.75" thickBot="1" x14ac:dyDescent="0.3">
      <c r="A2545" s="31"/>
      <c r="B2545" s="31"/>
      <c r="C2545" s="31"/>
      <c r="D2545" s="31"/>
      <c r="E2545" s="31"/>
      <c r="F2545" s="31"/>
      <c r="G2545" s="31"/>
      <c r="H2545" s="31"/>
      <c r="I2545" s="31"/>
      <c r="J2545" s="31"/>
      <c r="K2545" s="31"/>
      <c r="L2545" s="31"/>
      <c r="M2545" s="31"/>
      <c r="N2545" s="31"/>
      <c r="O2545" s="31"/>
      <c r="P2545" s="31"/>
    </row>
    <row r="2546" spans="1:16" ht="16.5" thickTop="1" thickBot="1" x14ac:dyDescent="0.3">
      <c r="A2546" s="31"/>
      <c r="B2546" s="31"/>
      <c r="C2546" s="31"/>
      <c r="D2546" s="31"/>
      <c r="E2546" s="31"/>
      <c r="F2546" s="31"/>
      <c r="G2546" s="31"/>
      <c r="H2546" s="31"/>
      <c r="I2546" s="31"/>
      <c r="J2546" s="31"/>
      <c r="K2546" s="31"/>
      <c r="L2546" s="31"/>
      <c r="M2546" s="31"/>
      <c r="N2546" s="31"/>
      <c r="O2546" s="31"/>
      <c r="P2546" s="31"/>
    </row>
    <row r="2547" spans="1:16" ht="15" x14ac:dyDescent="0.25">
      <c r="A2547" s="31"/>
      <c r="B2547" s="31"/>
      <c r="C2547" s="31"/>
      <c r="D2547" s="31"/>
      <c r="E2547" s="31"/>
      <c r="F2547" s="31"/>
      <c r="G2547" s="31"/>
      <c r="H2547" s="31"/>
      <c r="I2547" s="31"/>
      <c r="J2547" s="31"/>
      <c r="K2547" s="31"/>
      <c r="L2547" s="31"/>
      <c r="M2547" s="31"/>
      <c r="N2547" s="31"/>
      <c r="O2547" s="31"/>
      <c r="P2547" s="31"/>
    </row>
    <row r="2548" spans="1:16" ht="15" x14ac:dyDescent="0.25">
      <c r="A2548" s="31"/>
      <c r="B2548" s="31"/>
      <c r="C2548" s="31"/>
      <c r="D2548" s="31"/>
      <c r="E2548" s="31"/>
      <c r="F2548" s="31"/>
      <c r="G2548" s="31"/>
      <c r="H2548" s="31"/>
      <c r="I2548" s="31"/>
      <c r="J2548" s="31"/>
      <c r="K2548" s="31"/>
      <c r="L2548" s="31"/>
      <c r="M2548" s="31"/>
      <c r="N2548" s="31"/>
      <c r="O2548" s="31"/>
      <c r="P2548" s="31"/>
    </row>
    <row r="2549" spans="1:16" ht="15.75" thickBot="1" x14ac:dyDescent="0.3">
      <c r="A2549" s="31"/>
      <c r="B2549" s="31"/>
      <c r="C2549" s="31"/>
      <c r="D2549" s="31"/>
      <c r="E2549" s="31"/>
      <c r="F2549" s="31"/>
      <c r="G2549" s="31"/>
      <c r="H2549" s="31"/>
      <c r="I2549" s="31"/>
      <c r="J2549" s="31"/>
      <c r="K2549" s="31"/>
      <c r="L2549" s="31"/>
      <c r="M2549" s="31"/>
      <c r="N2549" s="31"/>
      <c r="O2549" s="31"/>
      <c r="P2549" s="31"/>
    </row>
    <row r="2550" spans="1:16" ht="15.75" thickBot="1" x14ac:dyDescent="0.3">
      <c r="A2550" s="31"/>
      <c r="B2550" s="31"/>
      <c r="C2550" s="31"/>
      <c r="D2550" s="31"/>
      <c r="E2550" s="31"/>
      <c r="F2550" s="31"/>
      <c r="G2550" s="31"/>
      <c r="H2550" s="31"/>
      <c r="I2550" s="31"/>
      <c r="J2550" s="31"/>
      <c r="K2550" s="31"/>
      <c r="L2550" s="31"/>
      <c r="M2550" s="31"/>
      <c r="N2550" s="31"/>
      <c r="O2550" s="31"/>
      <c r="P2550" s="31"/>
    </row>
    <row r="2551" spans="1:16" ht="15" x14ac:dyDescent="0.25">
      <c r="A2551" s="31"/>
      <c r="B2551" s="31"/>
      <c r="C2551" s="31"/>
      <c r="D2551" s="31"/>
      <c r="E2551" s="31"/>
      <c r="F2551" s="31"/>
      <c r="G2551" s="31"/>
      <c r="H2551" s="31"/>
      <c r="I2551" s="31"/>
      <c r="J2551" s="31"/>
      <c r="K2551" s="31"/>
      <c r="L2551" s="31"/>
      <c r="M2551" s="31"/>
      <c r="N2551" s="31"/>
      <c r="O2551" s="31"/>
      <c r="P2551" s="31"/>
    </row>
    <row r="2552" spans="1:16" ht="15" x14ac:dyDescent="0.25">
      <c r="A2552" s="31"/>
      <c r="B2552" s="31"/>
      <c r="C2552" s="31"/>
      <c r="D2552" s="31"/>
      <c r="E2552" s="31"/>
      <c r="F2552" s="31"/>
      <c r="G2552" s="31"/>
      <c r="H2552" s="31"/>
      <c r="I2552" s="31"/>
      <c r="J2552" s="31"/>
      <c r="K2552" s="31"/>
      <c r="L2552" s="31"/>
      <c r="M2552" s="31"/>
      <c r="N2552" s="31"/>
      <c r="O2552" s="31"/>
      <c r="P2552" s="31"/>
    </row>
    <row r="2553" spans="1:16" ht="15" x14ac:dyDescent="0.25">
      <c r="A2553" s="31"/>
      <c r="B2553" s="31"/>
      <c r="C2553" s="31"/>
      <c r="D2553" s="31"/>
      <c r="E2553" s="31"/>
      <c r="F2553" s="31"/>
      <c r="G2553" s="31"/>
      <c r="H2553" s="31"/>
      <c r="I2553" s="31"/>
      <c r="J2553" s="31"/>
      <c r="K2553" s="31"/>
      <c r="L2553" s="31"/>
      <c r="M2553" s="31"/>
      <c r="N2553" s="31"/>
      <c r="O2553" s="31"/>
      <c r="P2553" s="31"/>
    </row>
    <row r="2554" spans="1:16" ht="15" x14ac:dyDescent="0.25">
      <c r="A2554" s="31"/>
      <c r="B2554" s="31"/>
      <c r="C2554" s="31"/>
      <c r="D2554" s="31"/>
      <c r="E2554" s="31"/>
      <c r="F2554" s="31"/>
      <c r="G2554" s="31"/>
      <c r="H2554" s="31"/>
      <c r="I2554" s="31"/>
      <c r="J2554" s="31"/>
      <c r="K2554" s="31"/>
      <c r="L2554" s="31"/>
      <c r="M2554" s="31"/>
      <c r="N2554" s="31"/>
      <c r="O2554" s="31"/>
      <c r="P2554" s="31"/>
    </row>
    <row r="2555" spans="1:16" ht="15.75" thickBot="1" x14ac:dyDescent="0.3">
      <c r="A2555" s="31"/>
      <c r="B2555" s="31"/>
      <c r="C2555" s="31"/>
      <c r="D2555" s="31"/>
      <c r="E2555" s="31"/>
      <c r="F2555" s="31"/>
      <c r="G2555" s="31"/>
      <c r="H2555" s="31"/>
      <c r="I2555" s="31"/>
      <c r="J2555" s="31"/>
      <c r="K2555" s="31"/>
      <c r="L2555" s="31"/>
      <c r="M2555" s="31"/>
      <c r="N2555" s="31"/>
      <c r="O2555" s="31"/>
      <c r="P2555" s="31"/>
    </row>
    <row r="2556" spans="1:16" ht="15.75" thickBot="1" x14ac:dyDescent="0.3">
      <c r="A2556" s="31"/>
      <c r="B2556" s="31"/>
      <c r="C2556" s="31"/>
      <c r="D2556" s="31"/>
      <c r="E2556" s="31"/>
      <c r="F2556" s="31"/>
      <c r="G2556" s="31"/>
      <c r="H2556" s="31"/>
      <c r="I2556" s="31"/>
      <c r="J2556" s="31"/>
      <c r="K2556" s="31"/>
      <c r="L2556" s="31"/>
      <c r="M2556" s="31"/>
      <c r="N2556" s="31"/>
      <c r="O2556" s="31"/>
      <c r="P2556" s="31"/>
    </row>
    <row r="2557" spans="1:16" ht="15" x14ac:dyDescent="0.25">
      <c r="A2557" s="31"/>
      <c r="B2557" s="31"/>
      <c r="C2557" s="31"/>
      <c r="D2557" s="31"/>
      <c r="E2557" s="31"/>
      <c r="F2557" s="31"/>
      <c r="G2557" s="31"/>
      <c r="H2557" s="31"/>
      <c r="I2557" s="31"/>
      <c r="J2557" s="31"/>
      <c r="K2557" s="31"/>
      <c r="L2557" s="31"/>
      <c r="M2557" s="31"/>
      <c r="N2557" s="31"/>
      <c r="O2557" s="31"/>
      <c r="P2557" s="31"/>
    </row>
    <row r="2558" spans="1:16" ht="15" x14ac:dyDescent="0.25">
      <c r="A2558" s="31"/>
      <c r="B2558" s="31"/>
      <c r="C2558" s="31"/>
      <c r="D2558" s="31"/>
      <c r="E2558" s="31"/>
      <c r="F2558" s="31"/>
      <c r="G2558" s="31"/>
      <c r="H2558" s="31"/>
      <c r="I2558" s="31"/>
      <c r="J2558" s="31"/>
      <c r="K2558" s="31"/>
      <c r="L2558" s="31"/>
      <c r="M2558" s="31"/>
      <c r="N2558" s="31"/>
      <c r="O2558" s="31"/>
      <c r="P2558" s="31"/>
    </row>
    <row r="2559" spans="1:16" ht="15" x14ac:dyDescent="0.25">
      <c r="A2559" s="31"/>
      <c r="B2559" s="31"/>
      <c r="C2559" s="31"/>
      <c r="D2559" s="31"/>
      <c r="E2559" s="31"/>
      <c r="F2559" s="31"/>
      <c r="G2559" s="31"/>
      <c r="H2559" s="31"/>
      <c r="I2559" s="31"/>
      <c r="J2559" s="31"/>
      <c r="K2559" s="31"/>
      <c r="L2559" s="31"/>
      <c r="M2559" s="31"/>
      <c r="N2559" s="31"/>
      <c r="O2559" s="31"/>
      <c r="P2559" s="31"/>
    </row>
    <row r="2560" spans="1:16" ht="15" x14ac:dyDescent="0.25">
      <c r="A2560" s="31"/>
      <c r="B2560" s="31"/>
      <c r="C2560" s="31"/>
      <c r="D2560" s="31"/>
      <c r="E2560" s="31"/>
      <c r="F2560" s="31"/>
      <c r="G2560" s="31"/>
      <c r="H2560" s="31"/>
      <c r="I2560" s="31"/>
      <c r="J2560" s="31"/>
      <c r="K2560" s="31"/>
      <c r="L2560" s="31"/>
      <c r="M2560" s="31"/>
      <c r="N2560" s="31"/>
      <c r="O2560" s="31"/>
      <c r="P2560" s="31"/>
    </row>
    <row r="2561" spans="1:16" ht="15" x14ac:dyDescent="0.25">
      <c r="A2561" s="31"/>
      <c r="B2561" s="31"/>
      <c r="C2561" s="31"/>
      <c r="D2561" s="31"/>
      <c r="E2561" s="31"/>
      <c r="F2561" s="31"/>
      <c r="G2561" s="31"/>
      <c r="H2561" s="31"/>
      <c r="I2561" s="31"/>
      <c r="J2561" s="31"/>
      <c r="K2561" s="31"/>
      <c r="L2561" s="31"/>
      <c r="M2561" s="31"/>
      <c r="N2561" s="31"/>
      <c r="O2561" s="31"/>
      <c r="P2561" s="31"/>
    </row>
    <row r="2562" spans="1:16" ht="15" x14ac:dyDescent="0.25">
      <c r="A2562" s="31"/>
      <c r="B2562" s="31"/>
      <c r="C2562" s="31"/>
      <c r="D2562" s="31"/>
      <c r="E2562" s="31"/>
      <c r="F2562" s="31"/>
      <c r="G2562" s="31"/>
      <c r="H2562" s="31"/>
      <c r="I2562" s="31"/>
      <c r="J2562" s="31"/>
      <c r="K2562" s="31"/>
      <c r="L2562" s="31"/>
      <c r="M2562" s="31"/>
      <c r="N2562" s="31"/>
      <c r="O2562" s="31"/>
      <c r="P2562" s="31"/>
    </row>
    <row r="2563" spans="1:16" ht="15" x14ac:dyDescent="0.25">
      <c r="A2563" s="31"/>
      <c r="B2563" s="31"/>
      <c r="C2563" s="31"/>
      <c r="D2563" s="31"/>
      <c r="E2563" s="31"/>
      <c r="F2563" s="31"/>
      <c r="G2563" s="31"/>
      <c r="H2563" s="31"/>
      <c r="I2563" s="31"/>
      <c r="J2563" s="31"/>
      <c r="K2563" s="31"/>
      <c r="L2563" s="31"/>
      <c r="M2563" s="31"/>
      <c r="N2563" s="31"/>
      <c r="O2563" s="31"/>
      <c r="P2563" s="31"/>
    </row>
    <row r="2564" spans="1:16" ht="15" x14ac:dyDescent="0.25">
      <c r="A2564" s="31"/>
      <c r="B2564" s="31"/>
      <c r="C2564" s="31"/>
      <c r="D2564" s="31"/>
      <c r="E2564" s="31"/>
      <c r="F2564" s="31"/>
      <c r="G2564" s="31"/>
      <c r="H2564" s="31"/>
      <c r="I2564" s="31"/>
      <c r="J2564" s="31"/>
      <c r="K2564" s="31"/>
      <c r="L2564" s="31"/>
      <c r="M2564" s="31"/>
      <c r="N2564" s="31"/>
      <c r="O2564" s="31"/>
      <c r="P2564" s="31"/>
    </row>
    <row r="2565" spans="1:16" ht="15" x14ac:dyDescent="0.25">
      <c r="A2565" s="31"/>
      <c r="B2565" s="31"/>
      <c r="C2565" s="31"/>
      <c r="D2565" s="31"/>
      <c r="E2565" s="31"/>
      <c r="F2565" s="31"/>
      <c r="G2565" s="31"/>
      <c r="H2565" s="31"/>
      <c r="I2565" s="31"/>
      <c r="J2565" s="31"/>
      <c r="K2565" s="31"/>
      <c r="L2565" s="31"/>
      <c r="M2565" s="31"/>
      <c r="N2565" s="31"/>
      <c r="O2565" s="31"/>
      <c r="P2565" s="31"/>
    </row>
    <row r="2566" spans="1:16" ht="15" x14ac:dyDescent="0.25">
      <c r="A2566" s="31"/>
      <c r="B2566" s="31"/>
      <c r="C2566" s="31"/>
      <c r="D2566" s="31"/>
      <c r="E2566" s="31"/>
      <c r="F2566" s="31"/>
      <c r="G2566" s="31"/>
      <c r="H2566" s="31"/>
      <c r="I2566" s="31"/>
      <c r="J2566" s="31"/>
      <c r="K2566" s="31"/>
      <c r="L2566" s="31"/>
      <c r="M2566" s="31"/>
      <c r="N2566" s="31"/>
      <c r="O2566" s="31"/>
      <c r="P2566" s="31"/>
    </row>
    <row r="2567" spans="1:16" ht="15" x14ac:dyDescent="0.25">
      <c r="A2567" s="31"/>
      <c r="B2567" s="31"/>
      <c r="C2567" s="31"/>
      <c r="D2567" s="31"/>
      <c r="E2567" s="31"/>
      <c r="F2567" s="31"/>
      <c r="G2567" s="31"/>
      <c r="H2567" s="31"/>
      <c r="I2567" s="31"/>
      <c r="J2567" s="31"/>
      <c r="K2567" s="31"/>
      <c r="L2567" s="31"/>
      <c r="M2567" s="31"/>
      <c r="N2567" s="31"/>
      <c r="O2567" s="31"/>
      <c r="P2567" s="31"/>
    </row>
    <row r="2568" spans="1:16" ht="15" x14ac:dyDescent="0.25">
      <c r="A2568" s="31"/>
      <c r="B2568" s="31"/>
      <c r="C2568" s="31"/>
      <c r="D2568" s="31"/>
      <c r="E2568" s="31"/>
      <c r="F2568" s="31"/>
      <c r="G2568" s="31"/>
      <c r="H2568" s="31"/>
      <c r="I2568" s="31"/>
      <c r="J2568" s="31"/>
      <c r="K2568" s="31"/>
      <c r="L2568" s="31"/>
      <c r="M2568" s="31"/>
      <c r="N2568" s="31"/>
      <c r="O2568" s="31"/>
      <c r="P2568" s="31"/>
    </row>
    <row r="2569" spans="1:16" ht="15" x14ac:dyDescent="0.25">
      <c r="A2569" s="31"/>
      <c r="B2569" s="31"/>
      <c r="C2569" s="31"/>
      <c r="D2569" s="31"/>
      <c r="E2569" s="31"/>
      <c r="F2569" s="31"/>
      <c r="G2569" s="31"/>
      <c r="H2569" s="31"/>
      <c r="I2569" s="31"/>
      <c r="J2569" s="31"/>
      <c r="K2569" s="31"/>
      <c r="L2569" s="31"/>
      <c r="M2569" s="31"/>
      <c r="N2569" s="31"/>
      <c r="O2569" s="31"/>
      <c r="P2569" s="31"/>
    </row>
    <row r="2570" spans="1:16" ht="15" x14ac:dyDescent="0.25">
      <c r="A2570" s="31"/>
      <c r="B2570" s="31"/>
      <c r="C2570" s="31"/>
      <c r="D2570" s="31"/>
      <c r="E2570" s="31"/>
      <c r="F2570" s="31"/>
      <c r="G2570" s="31"/>
      <c r="H2570" s="31"/>
      <c r="I2570" s="31"/>
      <c r="J2570" s="31"/>
      <c r="K2570" s="31"/>
      <c r="L2570" s="31"/>
      <c r="M2570" s="31"/>
      <c r="N2570" s="31"/>
      <c r="O2570" s="31"/>
      <c r="P2570" s="31"/>
    </row>
    <row r="2571" spans="1:16" ht="15" x14ac:dyDescent="0.25">
      <c r="A2571" s="31"/>
      <c r="B2571" s="31"/>
      <c r="C2571" s="31"/>
      <c r="D2571" s="31"/>
      <c r="E2571" s="31"/>
      <c r="F2571" s="31"/>
      <c r="G2571" s="31"/>
      <c r="H2571" s="31"/>
      <c r="I2571" s="31"/>
      <c r="J2571" s="31"/>
      <c r="K2571" s="31"/>
      <c r="L2571" s="31"/>
      <c r="M2571" s="31"/>
      <c r="N2571" s="31"/>
      <c r="O2571" s="31"/>
      <c r="P2571" s="31"/>
    </row>
    <row r="2572" spans="1:16" ht="15" x14ac:dyDescent="0.25">
      <c r="A2572" s="31"/>
      <c r="B2572" s="31"/>
      <c r="C2572" s="31"/>
      <c r="D2572" s="31"/>
      <c r="E2572" s="31"/>
      <c r="F2572" s="31"/>
      <c r="G2572" s="31"/>
      <c r="H2572" s="31"/>
      <c r="I2572" s="31"/>
      <c r="J2572" s="31"/>
      <c r="K2572" s="31"/>
      <c r="L2572" s="31"/>
      <c r="M2572" s="31"/>
      <c r="N2572" s="31"/>
      <c r="O2572" s="31"/>
      <c r="P2572" s="31"/>
    </row>
    <row r="2573" spans="1:16" ht="15" x14ac:dyDescent="0.25">
      <c r="A2573" s="31"/>
      <c r="B2573" s="31"/>
      <c r="C2573" s="31"/>
      <c r="D2573" s="31"/>
      <c r="E2573" s="31"/>
      <c r="F2573" s="31"/>
      <c r="G2573" s="31"/>
      <c r="H2573" s="31"/>
      <c r="I2573" s="31"/>
      <c r="J2573" s="31"/>
      <c r="K2573" s="31"/>
      <c r="L2573" s="31"/>
      <c r="M2573" s="31"/>
      <c r="N2573" s="31"/>
      <c r="O2573" s="31"/>
      <c r="P2573" s="31"/>
    </row>
    <row r="2574" spans="1:16" ht="15" x14ac:dyDescent="0.25">
      <c r="A2574" s="31"/>
      <c r="B2574" s="31"/>
      <c r="C2574" s="31"/>
      <c r="D2574" s="31"/>
      <c r="E2574" s="31"/>
      <c r="F2574" s="31"/>
      <c r="G2574" s="31"/>
      <c r="H2574" s="31"/>
      <c r="I2574" s="31"/>
      <c r="J2574" s="31"/>
      <c r="K2574" s="31"/>
      <c r="L2574" s="31"/>
      <c r="M2574" s="31"/>
      <c r="N2574" s="31"/>
      <c r="O2574" s="31"/>
      <c r="P2574" s="31"/>
    </row>
    <row r="2575" spans="1:16" ht="15" x14ac:dyDescent="0.25">
      <c r="A2575" s="31"/>
      <c r="B2575" s="31"/>
      <c r="C2575" s="31"/>
      <c r="D2575" s="31"/>
      <c r="E2575" s="31"/>
      <c r="F2575" s="31"/>
      <c r="G2575" s="31"/>
      <c r="H2575" s="31"/>
      <c r="I2575" s="31"/>
      <c r="J2575" s="31"/>
      <c r="K2575" s="31"/>
      <c r="L2575" s="31"/>
      <c r="M2575" s="31"/>
      <c r="N2575" s="31"/>
      <c r="O2575" s="31"/>
      <c r="P2575" s="31"/>
    </row>
    <row r="2576" spans="1:16" ht="15.75" thickBot="1" x14ac:dyDescent="0.3">
      <c r="A2576" s="31"/>
      <c r="B2576" s="31"/>
      <c r="C2576" s="31"/>
      <c r="D2576" s="31"/>
      <c r="E2576" s="31"/>
      <c r="F2576" s="31"/>
      <c r="G2576" s="31"/>
      <c r="H2576" s="31"/>
      <c r="I2576" s="31"/>
      <c r="J2576" s="31"/>
      <c r="K2576" s="31"/>
      <c r="L2576" s="31"/>
      <c r="M2576" s="31"/>
      <c r="N2576" s="31"/>
      <c r="O2576" s="31"/>
      <c r="P2576" s="31"/>
    </row>
    <row r="2577" spans="1:16" ht="16.5" thickTop="1" thickBot="1" x14ac:dyDescent="0.3">
      <c r="A2577" s="31"/>
      <c r="B2577" s="31"/>
      <c r="C2577" s="31"/>
      <c r="D2577" s="31"/>
      <c r="E2577" s="31"/>
      <c r="F2577" s="31"/>
      <c r="G2577" s="31"/>
      <c r="H2577" s="31"/>
      <c r="I2577" s="31"/>
      <c r="J2577" s="31"/>
      <c r="K2577" s="31"/>
      <c r="L2577" s="31"/>
      <c r="M2577" s="31"/>
      <c r="N2577" s="31"/>
      <c r="O2577" s="31"/>
      <c r="P2577" s="31"/>
    </row>
    <row r="2578" spans="1:16" ht="15" x14ac:dyDescent="0.25">
      <c r="A2578" s="31"/>
      <c r="B2578" s="31"/>
      <c r="C2578" s="31"/>
      <c r="D2578" s="31"/>
      <c r="E2578" s="31"/>
      <c r="F2578" s="31"/>
      <c r="G2578" s="31"/>
      <c r="H2578" s="31"/>
      <c r="I2578" s="31"/>
      <c r="J2578" s="31"/>
      <c r="K2578" s="31"/>
      <c r="L2578" s="31"/>
      <c r="M2578" s="31"/>
      <c r="N2578" s="31"/>
      <c r="O2578" s="31"/>
      <c r="P2578" s="31"/>
    </row>
    <row r="2579" spans="1:16" ht="15" x14ac:dyDescent="0.25">
      <c r="A2579" s="31"/>
      <c r="B2579" s="31"/>
      <c r="C2579" s="31"/>
      <c r="D2579" s="31"/>
      <c r="E2579" s="31"/>
      <c r="F2579" s="31"/>
      <c r="G2579" s="31"/>
      <c r="H2579" s="31"/>
      <c r="I2579" s="31"/>
      <c r="J2579" s="31"/>
      <c r="K2579" s="31"/>
      <c r="L2579" s="31"/>
      <c r="M2579" s="31"/>
      <c r="N2579" s="31"/>
      <c r="O2579" s="31"/>
      <c r="P2579" s="31"/>
    </row>
    <row r="2580" spans="1:16" ht="15.75" thickBot="1" x14ac:dyDescent="0.3">
      <c r="A2580" s="31"/>
      <c r="B2580" s="31"/>
      <c r="C2580" s="31"/>
      <c r="D2580" s="31"/>
      <c r="E2580" s="31"/>
      <c r="F2580" s="31"/>
      <c r="G2580" s="31"/>
      <c r="H2580" s="31"/>
      <c r="I2580" s="31"/>
      <c r="J2580" s="31"/>
      <c r="K2580" s="31"/>
      <c r="L2580" s="31"/>
      <c r="M2580" s="31"/>
      <c r="N2580" s="31"/>
      <c r="O2580" s="31"/>
      <c r="P2580" s="31"/>
    </row>
    <row r="2581" spans="1:16" ht="15.75" thickBot="1" x14ac:dyDescent="0.3">
      <c r="A2581" s="31"/>
      <c r="B2581" s="31"/>
      <c r="C2581" s="31"/>
      <c r="D2581" s="31"/>
      <c r="E2581" s="31"/>
      <c r="F2581" s="31"/>
      <c r="G2581" s="31"/>
      <c r="H2581" s="31"/>
      <c r="I2581" s="31"/>
      <c r="J2581" s="31"/>
      <c r="K2581" s="31"/>
      <c r="L2581" s="31"/>
      <c r="M2581" s="31"/>
      <c r="N2581" s="31"/>
      <c r="O2581" s="31"/>
      <c r="P2581" s="31"/>
    </row>
    <row r="2582" spans="1:16" ht="15" x14ac:dyDescent="0.25">
      <c r="A2582" s="31"/>
      <c r="B2582" s="31"/>
      <c r="C2582" s="31"/>
      <c r="D2582" s="31"/>
      <c r="E2582" s="31"/>
      <c r="F2582" s="31"/>
      <c r="G2582" s="31"/>
      <c r="H2582" s="31"/>
      <c r="I2582" s="31"/>
      <c r="J2582" s="31"/>
      <c r="K2582" s="31"/>
      <c r="L2582" s="31"/>
      <c r="M2582" s="31"/>
      <c r="N2582" s="31"/>
      <c r="O2582" s="31"/>
      <c r="P2582" s="31"/>
    </row>
    <row r="2583" spans="1:16" ht="15" x14ac:dyDescent="0.25">
      <c r="A2583" s="31"/>
      <c r="B2583" s="31"/>
      <c r="C2583" s="31"/>
      <c r="D2583" s="31"/>
      <c r="E2583" s="31"/>
      <c r="F2583" s="31"/>
      <c r="G2583" s="31"/>
      <c r="H2583" s="31"/>
      <c r="I2583" s="31"/>
      <c r="J2583" s="31"/>
      <c r="K2583" s="31"/>
      <c r="L2583" s="31"/>
      <c r="M2583" s="31"/>
      <c r="N2583" s="31"/>
      <c r="O2583" s="31"/>
      <c r="P2583" s="31"/>
    </row>
    <row r="2584" spans="1:16" ht="15" x14ac:dyDescent="0.25">
      <c r="A2584" s="31"/>
      <c r="B2584" s="31"/>
      <c r="C2584" s="31"/>
      <c r="D2584" s="31"/>
      <c r="E2584" s="31"/>
      <c r="F2584" s="31"/>
      <c r="G2584" s="31"/>
      <c r="H2584" s="31"/>
      <c r="I2584" s="31"/>
      <c r="J2584" s="31"/>
      <c r="K2584" s="31"/>
      <c r="L2584" s="31"/>
      <c r="M2584" s="31"/>
      <c r="N2584" s="31"/>
      <c r="O2584" s="31"/>
      <c r="P2584" s="31"/>
    </row>
    <row r="2585" spans="1:16" ht="15" x14ac:dyDescent="0.25">
      <c r="A2585" s="31"/>
      <c r="B2585" s="31"/>
      <c r="C2585" s="31"/>
      <c r="D2585" s="31"/>
      <c r="E2585" s="31"/>
      <c r="F2585" s="31"/>
      <c r="G2585" s="31"/>
      <c r="H2585" s="31"/>
      <c r="I2585" s="31"/>
      <c r="J2585" s="31"/>
      <c r="K2585" s="31"/>
      <c r="L2585" s="31"/>
      <c r="M2585" s="31"/>
      <c r="N2585" s="31"/>
      <c r="O2585" s="31"/>
      <c r="P2585" s="31"/>
    </row>
    <row r="2586" spans="1:16" ht="15.75" thickBot="1" x14ac:dyDescent="0.3">
      <c r="A2586" s="31"/>
      <c r="B2586" s="31"/>
      <c r="C2586" s="31"/>
      <c r="D2586" s="31"/>
      <c r="E2586" s="31"/>
      <c r="F2586" s="31"/>
      <c r="G2586" s="31"/>
      <c r="H2586" s="31"/>
      <c r="I2586" s="31"/>
      <c r="J2586" s="31"/>
      <c r="K2586" s="31"/>
      <c r="L2586" s="31"/>
      <c r="M2586" s="31"/>
      <c r="N2586" s="31"/>
      <c r="O2586" s="31"/>
      <c r="P2586" s="31"/>
    </row>
    <row r="2587" spans="1:16" ht="15.75" thickBot="1" x14ac:dyDescent="0.3">
      <c r="A2587" s="31"/>
      <c r="B2587" s="31"/>
      <c r="C2587" s="31"/>
      <c r="D2587" s="31"/>
      <c r="E2587" s="31"/>
      <c r="F2587" s="31"/>
      <c r="G2587" s="31"/>
      <c r="H2587" s="31"/>
      <c r="I2587" s="31"/>
      <c r="J2587" s="31"/>
      <c r="K2587" s="31"/>
      <c r="L2587" s="31"/>
      <c r="M2587" s="31"/>
      <c r="N2587" s="31"/>
      <c r="O2587" s="31"/>
      <c r="P2587" s="31"/>
    </row>
    <row r="2588" spans="1:16" ht="15" x14ac:dyDescent="0.25">
      <c r="A2588" s="31"/>
      <c r="B2588" s="31"/>
      <c r="C2588" s="31"/>
      <c r="D2588" s="31"/>
      <c r="E2588" s="31"/>
      <c r="F2588" s="31"/>
      <c r="G2588" s="31"/>
      <c r="H2588" s="31"/>
      <c r="I2588" s="31"/>
      <c r="J2588" s="31"/>
      <c r="K2588" s="31"/>
      <c r="L2588" s="31"/>
      <c r="M2588" s="31"/>
      <c r="N2588" s="31"/>
      <c r="O2588" s="31"/>
      <c r="P2588" s="31"/>
    </row>
    <row r="2589" spans="1:16" ht="15" x14ac:dyDescent="0.25">
      <c r="A2589" s="31"/>
      <c r="B2589" s="31"/>
      <c r="C2589" s="31"/>
      <c r="D2589" s="31"/>
      <c r="E2589" s="31"/>
      <c r="F2589" s="31"/>
      <c r="G2589" s="31"/>
      <c r="H2589" s="31"/>
      <c r="I2589" s="31"/>
      <c r="J2589" s="31"/>
      <c r="K2589" s="31"/>
      <c r="L2589" s="31"/>
      <c r="M2589" s="31"/>
      <c r="N2589" s="31"/>
      <c r="O2589" s="31"/>
      <c r="P2589" s="31"/>
    </row>
    <row r="2590" spans="1:16" ht="15" x14ac:dyDescent="0.25">
      <c r="A2590" s="31"/>
      <c r="B2590" s="31"/>
      <c r="C2590" s="31"/>
      <c r="D2590" s="31"/>
      <c r="E2590" s="31"/>
      <c r="F2590" s="31"/>
      <c r="G2590" s="31"/>
      <c r="H2590" s="31"/>
      <c r="I2590" s="31"/>
      <c r="J2590" s="31"/>
      <c r="K2590" s="31"/>
      <c r="L2590" s="31"/>
      <c r="M2590" s="31"/>
      <c r="N2590" s="31"/>
      <c r="O2590" s="31"/>
      <c r="P2590" s="31"/>
    </row>
    <row r="2591" spans="1:16" ht="15" x14ac:dyDescent="0.25">
      <c r="A2591" s="31"/>
      <c r="B2591" s="31"/>
      <c r="C2591" s="31"/>
      <c r="D2591" s="31"/>
      <c r="E2591" s="31"/>
      <c r="F2591" s="31"/>
      <c r="G2591" s="31"/>
      <c r="H2591" s="31"/>
      <c r="I2591" s="31"/>
      <c r="J2591" s="31"/>
      <c r="K2591" s="31"/>
      <c r="L2591" s="31"/>
      <c r="M2591" s="31"/>
      <c r="N2591" s="31"/>
      <c r="O2591" s="31"/>
      <c r="P2591" s="31"/>
    </row>
    <row r="2592" spans="1:16" ht="15" x14ac:dyDescent="0.25">
      <c r="A2592" s="31"/>
      <c r="B2592" s="31"/>
      <c r="C2592" s="31"/>
      <c r="D2592" s="31"/>
      <c r="E2592" s="31"/>
      <c r="F2592" s="31"/>
      <c r="G2592" s="31"/>
      <c r="H2592" s="31"/>
      <c r="I2592" s="31"/>
      <c r="J2592" s="31"/>
      <c r="K2592" s="31"/>
      <c r="L2592" s="31"/>
      <c r="M2592" s="31"/>
      <c r="N2592" s="31"/>
      <c r="O2592" s="31"/>
      <c r="P2592" s="31"/>
    </row>
    <row r="2593" spans="1:16" ht="15" x14ac:dyDescent="0.25">
      <c r="A2593" s="31"/>
      <c r="B2593" s="31"/>
      <c r="C2593" s="31"/>
      <c r="D2593" s="31"/>
      <c r="E2593" s="31"/>
      <c r="F2593" s="31"/>
      <c r="G2593" s="31"/>
      <c r="H2593" s="31"/>
      <c r="I2593" s="31"/>
      <c r="J2593" s="31"/>
      <c r="K2593" s="31"/>
      <c r="L2593" s="31"/>
      <c r="M2593" s="31"/>
      <c r="N2593" s="31"/>
      <c r="O2593" s="31"/>
      <c r="P2593" s="31"/>
    </row>
    <row r="2594" spans="1:16" ht="15" x14ac:dyDescent="0.25">
      <c r="A2594" s="31"/>
      <c r="B2594" s="31"/>
      <c r="C2594" s="31"/>
      <c r="D2594" s="31"/>
      <c r="E2594" s="31"/>
      <c r="F2594" s="31"/>
      <c r="G2594" s="31"/>
      <c r="H2594" s="31"/>
      <c r="I2594" s="31"/>
      <c r="J2594" s="31"/>
      <c r="K2594" s="31"/>
      <c r="L2594" s="31"/>
      <c r="M2594" s="31"/>
      <c r="N2594" s="31"/>
      <c r="O2594" s="31"/>
      <c r="P2594" s="31"/>
    </row>
    <row r="2595" spans="1:16" ht="15" x14ac:dyDescent="0.25">
      <c r="A2595" s="31"/>
      <c r="B2595" s="31"/>
      <c r="C2595" s="31"/>
      <c r="D2595" s="31"/>
      <c r="E2595" s="31"/>
      <c r="F2595" s="31"/>
      <c r="G2595" s="31"/>
      <c r="H2595" s="31"/>
      <c r="I2595" s="31"/>
      <c r="J2595" s="31"/>
      <c r="K2595" s="31"/>
      <c r="L2595" s="31"/>
      <c r="M2595" s="31"/>
      <c r="N2595" s="31"/>
      <c r="O2595" s="31"/>
      <c r="P2595" s="31"/>
    </row>
    <row r="2596" spans="1:16" ht="15" x14ac:dyDescent="0.25">
      <c r="A2596" s="31"/>
      <c r="B2596" s="31"/>
      <c r="C2596" s="31"/>
      <c r="D2596" s="31"/>
      <c r="E2596" s="31"/>
      <c r="F2596" s="31"/>
      <c r="G2596" s="31"/>
      <c r="H2596" s="31"/>
      <c r="I2596" s="31"/>
      <c r="J2596" s="31"/>
      <c r="K2596" s="31"/>
      <c r="L2596" s="31"/>
      <c r="M2596" s="31"/>
      <c r="N2596" s="31"/>
      <c r="O2596" s="31"/>
      <c r="P2596" s="31"/>
    </row>
    <row r="2597" spans="1:16" ht="15" x14ac:dyDescent="0.25">
      <c r="A2597" s="31"/>
      <c r="B2597" s="31"/>
      <c r="C2597" s="31"/>
      <c r="D2597" s="31"/>
      <c r="E2597" s="31"/>
      <c r="F2597" s="31"/>
      <c r="G2597" s="31"/>
      <c r="H2597" s="31"/>
      <c r="I2597" s="31"/>
      <c r="J2597" s="31"/>
      <c r="K2597" s="31"/>
      <c r="L2597" s="31"/>
      <c r="M2597" s="31"/>
      <c r="N2597" s="31"/>
      <c r="O2597" s="31"/>
      <c r="P2597" s="31"/>
    </row>
    <row r="2598" spans="1:16" ht="15" x14ac:dyDescent="0.25">
      <c r="A2598" s="31"/>
      <c r="B2598" s="31"/>
      <c r="C2598" s="31"/>
      <c r="D2598" s="31"/>
      <c r="E2598" s="31"/>
      <c r="F2598" s="31"/>
      <c r="G2598" s="31"/>
      <c r="H2598" s="31"/>
      <c r="I2598" s="31"/>
      <c r="J2598" s="31"/>
      <c r="K2598" s="31"/>
      <c r="L2598" s="31"/>
      <c r="M2598" s="31"/>
      <c r="N2598" s="31"/>
      <c r="O2598" s="31"/>
      <c r="P2598" s="31"/>
    </row>
    <row r="2599" spans="1:16" ht="15" x14ac:dyDescent="0.25">
      <c r="A2599" s="31"/>
      <c r="B2599" s="31"/>
      <c r="C2599" s="31"/>
      <c r="D2599" s="31"/>
      <c r="E2599" s="31"/>
      <c r="F2599" s="31"/>
      <c r="G2599" s="31"/>
      <c r="H2599" s="31"/>
      <c r="I2599" s="31"/>
      <c r="J2599" s="31"/>
      <c r="K2599" s="31"/>
      <c r="L2599" s="31"/>
      <c r="M2599" s="31"/>
      <c r="N2599" s="31"/>
      <c r="O2599" s="31"/>
      <c r="P2599" s="31"/>
    </row>
    <row r="2600" spans="1:16" ht="15" x14ac:dyDescent="0.25">
      <c r="A2600" s="31"/>
      <c r="B2600" s="31"/>
      <c r="C2600" s="31"/>
      <c r="D2600" s="31"/>
      <c r="E2600" s="31"/>
      <c r="F2600" s="31"/>
      <c r="G2600" s="31"/>
      <c r="H2600" s="31"/>
      <c r="I2600" s="31"/>
      <c r="J2600" s="31"/>
      <c r="K2600" s="31"/>
      <c r="L2600" s="31"/>
      <c r="M2600" s="31"/>
      <c r="N2600" s="31"/>
      <c r="O2600" s="31"/>
      <c r="P2600" s="31"/>
    </row>
    <row r="2601" spans="1:16" ht="15" x14ac:dyDescent="0.25">
      <c r="A2601" s="31"/>
      <c r="B2601" s="31"/>
      <c r="C2601" s="31"/>
      <c r="D2601" s="31"/>
      <c r="E2601" s="31"/>
      <c r="F2601" s="31"/>
      <c r="G2601" s="31"/>
      <c r="H2601" s="31"/>
      <c r="I2601" s="31"/>
      <c r="J2601" s="31"/>
      <c r="K2601" s="31"/>
      <c r="L2601" s="31"/>
      <c r="M2601" s="31"/>
      <c r="N2601" s="31"/>
      <c r="O2601" s="31"/>
      <c r="P2601" s="31"/>
    </row>
    <row r="2602" spans="1:16" ht="15" x14ac:dyDescent="0.25">
      <c r="A2602" s="31"/>
      <c r="B2602" s="31"/>
      <c r="C2602" s="31"/>
      <c r="D2602" s="31"/>
      <c r="E2602" s="31"/>
      <c r="F2602" s="31"/>
      <c r="G2602" s="31"/>
      <c r="H2602" s="31"/>
      <c r="I2602" s="31"/>
      <c r="J2602" s="31"/>
      <c r="K2602" s="31"/>
      <c r="L2602" s="31"/>
      <c r="M2602" s="31"/>
      <c r="N2602" s="31"/>
      <c r="O2602" s="31"/>
      <c r="P2602" s="31"/>
    </row>
    <row r="2603" spans="1:16" ht="15" x14ac:dyDescent="0.25">
      <c r="A2603" s="31"/>
      <c r="B2603" s="31"/>
      <c r="C2603" s="31"/>
      <c r="D2603" s="31"/>
      <c r="E2603" s="31"/>
      <c r="F2603" s="31"/>
      <c r="G2603" s="31"/>
      <c r="H2603" s="31"/>
      <c r="I2603" s="31"/>
      <c r="J2603" s="31"/>
      <c r="K2603" s="31"/>
      <c r="L2603" s="31"/>
      <c r="M2603" s="31"/>
      <c r="N2603" s="31"/>
      <c r="O2603" s="31"/>
      <c r="P2603" s="31"/>
    </row>
    <row r="2604" spans="1:16" ht="15" x14ac:dyDescent="0.25">
      <c r="A2604" s="31"/>
      <c r="B2604" s="31"/>
      <c r="C2604" s="31"/>
      <c r="D2604" s="31"/>
      <c r="E2604" s="31"/>
      <c r="F2604" s="31"/>
      <c r="G2604" s="31"/>
      <c r="H2604" s="31"/>
      <c r="I2604" s="31"/>
      <c r="J2604" s="31"/>
      <c r="K2604" s="31"/>
      <c r="L2604" s="31"/>
      <c r="M2604" s="31"/>
      <c r="N2604" s="31"/>
      <c r="O2604" s="31"/>
      <c r="P2604" s="31"/>
    </row>
    <row r="2605" spans="1:16" ht="15" x14ac:dyDescent="0.25">
      <c r="A2605" s="31"/>
      <c r="B2605" s="31"/>
      <c r="C2605" s="31"/>
      <c r="D2605" s="31"/>
      <c r="E2605" s="31"/>
      <c r="F2605" s="31"/>
      <c r="G2605" s="31"/>
      <c r="H2605" s="31"/>
      <c r="I2605" s="31"/>
      <c r="J2605" s="31"/>
      <c r="K2605" s="31"/>
      <c r="L2605" s="31"/>
      <c r="M2605" s="31"/>
      <c r="N2605" s="31"/>
      <c r="O2605" s="31"/>
      <c r="P2605" s="31"/>
    </row>
    <row r="2606" spans="1:16" ht="15" x14ac:dyDescent="0.25">
      <c r="A2606" s="31"/>
      <c r="B2606" s="31"/>
      <c r="C2606" s="31"/>
      <c r="D2606" s="31"/>
      <c r="E2606" s="31"/>
      <c r="F2606" s="31"/>
      <c r="G2606" s="31"/>
      <c r="H2606" s="31"/>
      <c r="I2606" s="31"/>
      <c r="J2606" s="31"/>
      <c r="K2606" s="31"/>
      <c r="L2606" s="31"/>
      <c r="M2606" s="31"/>
      <c r="N2606" s="31"/>
      <c r="O2606" s="31"/>
      <c r="P2606" s="31"/>
    </row>
    <row r="2607" spans="1:16" ht="15.75" thickBot="1" x14ac:dyDescent="0.3">
      <c r="A2607" s="31"/>
      <c r="B2607" s="31"/>
      <c r="C2607" s="31"/>
      <c r="D2607" s="31"/>
      <c r="E2607" s="31"/>
      <c r="F2607" s="31"/>
      <c r="G2607" s="31"/>
      <c r="H2607" s="31"/>
      <c r="I2607" s="31"/>
      <c r="J2607" s="31"/>
      <c r="K2607" s="31"/>
      <c r="L2607" s="31"/>
      <c r="M2607" s="31"/>
      <c r="N2607" s="31"/>
      <c r="O2607" s="31"/>
      <c r="P2607" s="31"/>
    </row>
    <row r="2608" spans="1:16" ht="16.5" thickTop="1" thickBot="1" x14ac:dyDescent="0.3">
      <c r="A2608" s="31"/>
      <c r="B2608" s="31"/>
      <c r="C2608" s="31"/>
      <c r="D2608" s="31"/>
      <c r="E2608" s="31"/>
      <c r="F2608" s="31"/>
      <c r="G2608" s="31"/>
      <c r="H2608" s="31"/>
      <c r="I2608" s="31"/>
      <c r="J2608" s="31"/>
      <c r="K2608" s="31"/>
      <c r="L2608" s="31"/>
      <c r="M2608" s="31"/>
      <c r="N2608" s="31"/>
      <c r="O2608" s="31"/>
      <c r="P2608" s="31"/>
    </row>
    <row r="2609" spans="1:16" ht="15" x14ac:dyDescent="0.25">
      <c r="A2609" s="31"/>
      <c r="B2609" s="31"/>
      <c r="C2609" s="31"/>
      <c r="D2609" s="31"/>
      <c r="E2609" s="31"/>
      <c r="F2609" s="31"/>
      <c r="G2609" s="31"/>
      <c r="H2609" s="31"/>
      <c r="I2609" s="31"/>
      <c r="J2609" s="31"/>
      <c r="K2609" s="31"/>
      <c r="L2609" s="31"/>
      <c r="M2609" s="31"/>
      <c r="N2609" s="31"/>
      <c r="O2609" s="31"/>
      <c r="P2609" s="31"/>
    </row>
    <row r="2610" spans="1:16" ht="15" x14ac:dyDescent="0.25">
      <c r="A2610" s="31"/>
      <c r="B2610" s="31"/>
      <c r="C2610" s="31"/>
      <c r="D2610" s="31"/>
      <c r="E2610" s="31"/>
      <c r="F2610" s="31"/>
      <c r="G2610" s="31"/>
      <c r="H2610" s="31"/>
      <c r="I2610" s="31"/>
      <c r="J2610" s="31"/>
      <c r="K2610" s="31"/>
      <c r="L2610" s="31"/>
      <c r="M2610" s="31"/>
      <c r="N2610" s="31"/>
      <c r="O2610" s="31"/>
      <c r="P2610" s="31"/>
    </row>
    <row r="2611" spans="1:16" ht="15.75" thickBot="1" x14ac:dyDescent="0.3">
      <c r="A2611" s="31"/>
      <c r="B2611" s="31"/>
      <c r="C2611" s="31"/>
      <c r="D2611" s="31"/>
      <c r="E2611" s="31"/>
      <c r="F2611" s="31"/>
      <c r="G2611" s="31"/>
      <c r="H2611" s="31"/>
      <c r="I2611" s="31"/>
      <c r="J2611" s="31"/>
      <c r="K2611" s="31"/>
      <c r="L2611" s="31"/>
      <c r="M2611" s="31"/>
      <c r="N2611" s="31"/>
      <c r="O2611" s="31"/>
      <c r="P2611" s="31"/>
    </row>
    <row r="2612" spans="1:16" ht="15.75" thickBot="1" x14ac:dyDescent="0.3">
      <c r="A2612" s="31"/>
      <c r="B2612" s="31"/>
      <c r="C2612" s="31"/>
      <c r="D2612" s="31"/>
      <c r="E2612" s="31"/>
      <c r="F2612" s="31"/>
      <c r="G2612" s="31"/>
      <c r="H2612" s="31"/>
      <c r="I2612" s="31"/>
      <c r="J2612" s="31"/>
      <c r="K2612" s="31"/>
      <c r="L2612" s="31"/>
      <c r="M2612" s="31"/>
      <c r="N2612" s="31"/>
      <c r="O2612" s="31"/>
      <c r="P2612" s="31"/>
    </row>
    <row r="2613" spans="1:16" ht="15" x14ac:dyDescent="0.25">
      <c r="A2613" s="31"/>
      <c r="B2613" s="31"/>
      <c r="C2613" s="31"/>
      <c r="D2613" s="31"/>
      <c r="E2613" s="31"/>
      <c r="F2613" s="31"/>
      <c r="G2613" s="31"/>
      <c r="H2613" s="31"/>
      <c r="I2613" s="31"/>
      <c r="J2613" s="31"/>
      <c r="K2613" s="31"/>
      <c r="L2613" s="31"/>
      <c r="M2613" s="31"/>
      <c r="N2613" s="31"/>
      <c r="O2613" s="31"/>
      <c r="P2613" s="31"/>
    </row>
    <row r="2614" spans="1:16" ht="15" x14ac:dyDescent="0.25">
      <c r="A2614" s="31"/>
      <c r="B2614" s="31"/>
      <c r="C2614" s="31"/>
      <c r="D2614" s="31"/>
      <c r="E2614" s="31"/>
      <c r="F2614" s="31"/>
      <c r="G2614" s="31"/>
      <c r="H2614" s="31"/>
      <c r="I2614" s="31"/>
      <c r="J2614" s="31"/>
      <c r="K2614" s="31"/>
      <c r="L2614" s="31"/>
      <c r="M2614" s="31"/>
      <c r="N2614" s="31"/>
      <c r="O2614" s="31"/>
      <c r="P2614" s="31"/>
    </row>
    <row r="2615" spans="1:16" ht="15" x14ac:dyDescent="0.25">
      <c r="A2615" s="31"/>
      <c r="B2615" s="31"/>
      <c r="C2615" s="31"/>
      <c r="D2615" s="31"/>
      <c r="E2615" s="31"/>
      <c r="F2615" s="31"/>
      <c r="G2615" s="31"/>
      <c r="H2615" s="31"/>
      <c r="I2615" s="31"/>
      <c r="J2615" s="31"/>
      <c r="K2615" s="31"/>
      <c r="L2615" s="31"/>
      <c r="M2615" s="31"/>
      <c r="N2615" s="31"/>
      <c r="O2615" s="31"/>
      <c r="P2615" s="31"/>
    </row>
    <row r="2616" spans="1:16" ht="15" x14ac:dyDescent="0.25">
      <c r="A2616" s="31"/>
      <c r="B2616" s="31"/>
      <c r="C2616" s="31"/>
      <c r="D2616" s="31"/>
      <c r="E2616" s="31"/>
      <c r="F2616" s="31"/>
      <c r="G2616" s="31"/>
      <c r="H2616" s="31"/>
      <c r="I2616" s="31"/>
      <c r="J2616" s="31"/>
      <c r="K2616" s="31"/>
      <c r="L2616" s="31"/>
      <c r="M2616" s="31"/>
      <c r="N2616" s="31"/>
      <c r="O2616" s="31"/>
      <c r="P2616" s="31"/>
    </row>
    <row r="2617" spans="1:16" ht="15.75" thickBot="1" x14ac:dyDescent="0.3">
      <c r="A2617" s="31"/>
      <c r="B2617" s="31"/>
      <c r="C2617" s="31"/>
      <c r="D2617" s="31"/>
      <c r="E2617" s="31"/>
      <c r="F2617" s="31"/>
      <c r="G2617" s="31"/>
      <c r="H2617" s="31"/>
      <c r="I2617" s="31"/>
      <c r="J2617" s="31"/>
      <c r="K2617" s="31"/>
      <c r="L2617" s="31"/>
      <c r="M2617" s="31"/>
      <c r="N2617" s="31"/>
      <c r="O2617" s="31"/>
      <c r="P2617" s="31"/>
    </row>
    <row r="2618" spans="1:16" ht="15.75" thickBot="1" x14ac:dyDescent="0.3">
      <c r="A2618" s="31"/>
      <c r="B2618" s="31"/>
      <c r="C2618" s="31"/>
      <c r="D2618" s="31"/>
      <c r="E2618" s="31"/>
      <c r="F2618" s="31"/>
      <c r="G2618" s="31"/>
      <c r="H2618" s="31"/>
      <c r="I2618" s="31"/>
      <c r="J2618" s="31"/>
      <c r="K2618" s="31"/>
      <c r="L2618" s="31"/>
      <c r="M2618" s="31"/>
      <c r="N2618" s="31"/>
      <c r="O2618" s="31"/>
      <c r="P2618" s="31"/>
    </row>
    <row r="2619" spans="1:16" ht="15" x14ac:dyDescent="0.25">
      <c r="A2619" s="31"/>
      <c r="B2619" s="31"/>
      <c r="C2619" s="31"/>
      <c r="D2619" s="31"/>
      <c r="E2619" s="31"/>
      <c r="F2619" s="31"/>
      <c r="G2619" s="31"/>
      <c r="H2619" s="31"/>
      <c r="I2619" s="31"/>
      <c r="J2619" s="31"/>
      <c r="K2619" s="31"/>
      <c r="L2619" s="31"/>
      <c r="M2619" s="31"/>
      <c r="N2619" s="31"/>
      <c r="O2619" s="31"/>
      <c r="P2619" s="31"/>
    </row>
    <row r="2620" spans="1:16" ht="15" x14ac:dyDescent="0.25">
      <c r="A2620" s="31"/>
      <c r="B2620" s="31"/>
      <c r="C2620" s="31"/>
      <c r="D2620" s="31"/>
      <c r="E2620" s="31"/>
      <c r="F2620" s="31"/>
      <c r="G2620" s="31"/>
      <c r="H2620" s="31"/>
      <c r="I2620" s="31"/>
      <c r="J2620" s="31"/>
      <c r="K2620" s="31"/>
      <c r="L2620" s="31"/>
      <c r="M2620" s="31"/>
      <c r="N2620" s="31"/>
      <c r="O2620" s="31"/>
      <c r="P2620" s="31"/>
    </row>
    <row r="2621" spans="1:16" ht="15" x14ac:dyDescent="0.25">
      <c r="A2621" s="31"/>
      <c r="B2621" s="31"/>
      <c r="C2621" s="31"/>
      <c r="D2621" s="31"/>
      <c r="E2621" s="31"/>
      <c r="F2621" s="31"/>
      <c r="G2621" s="31"/>
      <c r="H2621" s="31"/>
      <c r="I2621" s="31"/>
      <c r="J2621" s="31"/>
      <c r="K2621" s="31"/>
      <c r="L2621" s="31"/>
      <c r="M2621" s="31"/>
      <c r="N2621" s="31"/>
      <c r="O2621" s="31"/>
      <c r="P2621" s="31"/>
    </row>
    <row r="2622" spans="1:16" ht="15" x14ac:dyDescent="0.25">
      <c r="A2622" s="31"/>
      <c r="B2622" s="31"/>
      <c r="C2622" s="31"/>
      <c r="D2622" s="31"/>
      <c r="E2622" s="31"/>
      <c r="F2622" s="31"/>
      <c r="G2622" s="31"/>
      <c r="H2622" s="31"/>
      <c r="I2622" s="31"/>
      <c r="J2622" s="31"/>
      <c r="K2622" s="31"/>
      <c r="L2622" s="31"/>
      <c r="M2622" s="31"/>
      <c r="N2622" s="31"/>
      <c r="O2622" s="31"/>
      <c r="P2622" s="31"/>
    </row>
    <row r="2623" spans="1:16" ht="15" x14ac:dyDescent="0.25">
      <c r="A2623" s="31"/>
      <c r="B2623" s="31"/>
      <c r="C2623" s="31"/>
      <c r="D2623" s="31"/>
      <c r="E2623" s="31"/>
      <c r="F2623" s="31"/>
      <c r="G2623" s="31"/>
      <c r="H2623" s="31"/>
      <c r="I2623" s="31"/>
      <c r="J2623" s="31"/>
      <c r="K2623" s="31"/>
      <c r="L2623" s="31"/>
      <c r="M2623" s="31"/>
      <c r="N2623" s="31"/>
      <c r="O2623" s="31"/>
      <c r="P2623" s="31"/>
    </row>
    <row r="2624" spans="1:16" ht="15" x14ac:dyDescent="0.25">
      <c r="A2624" s="31"/>
      <c r="B2624" s="31"/>
      <c r="C2624" s="31"/>
      <c r="D2624" s="31"/>
      <c r="E2624" s="31"/>
      <c r="F2624" s="31"/>
      <c r="G2624" s="31"/>
      <c r="H2624" s="31"/>
      <c r="I2624" s="31"/>
      <c r="J2624" s="31"/>
      <c r="K2624" s="31"/>
      <c r="L2624" s="31"/>
      <c r="M2624" s="31"/>
      <c r="N2624" s="31"/>
      <c r="O2624" s="31"/>
      <c r="P2624" s="31"/>
    </row>
    <row r="2625" spans="1:16" ht="15" x14ac:dyDescent="0.25">
      <c r="A2625" s="31"/>
      <c r="B2625" s="31"/>
      <c r="C2625" s="31"/>
      <c r="D2625" s="31"/>
      <c r="E2625" s="31"/>
      <c r="F2625" s="31"/>
      <c r="G2625" s="31"/>
      <c r="H2625" s="31"/>
      <c r="I2625" s="31"/>
      <c r="J2625" s="31"/>
      <c r="K2625" s="31"/>
      <c r="L2625" s="31"/>
      <c r="M2625" s="31"/>
      <c r="N2625" s="31"/>
      <c r="O2625" s="31"/>
      <c r="P2625" s="31"/>
    </row>
    <row r="2626" spans="1:16" ht="15" x14ac:dyDescent="0.25">
      <c r="A2626" s="31"/>
      <c r="B2626" s="31"/>
      <c r="C2626" s="31"/>
      <c r="D2626" s="31"/>
      <c r="E2626" s="31"/>
      <c r="F2626" s="31"/>
      <c r="G2626" s="31"/>
      <c r="H2626" s="31"/>
      <c r="I2626" s="31"/>
      <c r="J2626" s="31"/>
      <c r="K2626" s="31"/>
      <c r="L2626" s="31"/>
      <c r="M2626" s="31"/>
      <c r="N2626" s="31"/>
      <c r="O2626" s="31"/>
      <c r="P2626" s="31"/>
    </row>
    <row r="2627" spans="1:16" ht="15" x14ac:dyDescent="0.25">
      <c r="A2627" s="31"/>
      <c r="B2627" s="31"/>
      <c r="C2627" s="31"/>
      <c r="D2627" s="31"/>
      <c r="E2627" s="31"/>
      <c r="F2627" s="31"/>
      <c r="G2627" s="31"/>
      <c r="H2627" s="31"/>
      <c r="I2627" s="31"/>
      <c r="J2627" s="31"/>
      <c r="K2627" s="31"/>
      <c r="L2627" s="31"/>
      <c r="M2627" s="31"/>
      <c r="N2627" s="31"/>
      <c r="O2627" s="31"/>
      <c r="P2627" s="31"/>
    </row>
    <row r="2628" spans="1:16" ht="15" x14ac:dyDescent="0.25">
      <c r="A2628" s="31"/>
      <c r="B2628" s="31"/>
      <c r="C2628" s="31"/>
      <c r="D2628" s="31"/>
      <c r="E2628" s="31"/>
      <c r="F2628" s="31"/>
      <c r="G2628" s="31"/>
      <c r="H2628" s="31"/>
      <c r="I2628" s="31"/>
      <c r="J2628" s="31"/>
      <c r="K2628" s="31"/>
      <c r="L2628" s="31"/>
      <c r="M2628" s="31"/>
      <c r="N2628" s="31"/>
      <c r="O2628" s="31"/>
      <c r="P2628" s="31"/>
    </row>
    <row r="2629" spans="1:16" ht="15" x14ac:dyDescent="0.25">
      <c r="A2629" s="31"/>
      <c r="B2629" s="31"/>
      <c r="C2629" s="31"/>
      <c r="D2629" s="31"/>
      <c r="E2629" s="31"/>
      <c r="F2629" s="31"/>
      <c r="G2629" s="31"/>
      <c r="H2629" s="31"/>
      <c r="I2629" s="31"/>
      <c r="J2629" s="31"/>
      <c r="K2629" s="31"/>
      <c r="L2629" s="31"/>
      <c r="M2629" s="31"/>
      <c r="N2629" s="31"/>
      <c r="O2629" s="31"/>
      <c r="P2629" s="31"/>
    </row>
    <row r="2630" spans="1:16" ht="15" x14ac:dyDescent="0.25">
      <c r="A2630" s="31"/>
      <c r="B2630" s="31"/>
      <c r="C2630" s="31"/>
      <c r="D2630" s="31"/>
      <c r="E2630" s="31"/>
      <c r="F2630" s="31"/>
      <c r="G2630" s="31"/>
      <c r="H2630" s="31"/>
      <c r="I2630" s="31"/>
      <c r="J2630" s="31"/>
      <c r="K2630" s="31"/>
      <c r="L2630" s="31"/>
      <c r="M2630" s="31"/>
      <c r="N2630" s="31"/>
      <c r="O2630" s="31"/>
      <c r="P2630" s="31"/>
    </row>
    <row r="2631" spans="1:16" ht="15" x14ac:dyDescent="0.25">
      <c r="A2631" s="31"/>
      <c r="B2631" s="31"/>
      <c r="C2631" s="31"/>
      <c r="D2631" s="31"/>
      <c r="E2631" s="31"/>
      <c r="F2631" s="31"/>
      <c r="G2631" s="31"/>
      <c r="H2631" s="31"/>
      <c r="I2631" s="31"/>
      <c r="J2631" s="31"/>
      <c r="K2631" s="31"/>
      <c r="L2631" s="31"/>
      <c r="M2631" s="31"/>
      <c r="N2631" s="31"/>
      <c r="O2631" s="31"/>
      <c r="P2631" s="31"/>
    </row>
    <row r="2632" spans="1:16" ht="15" x14ac:dyDescent="0.25">
      <c r="A2632" s="31"/>
      <c r="B2632" s="31"/>
      <c r="C2632" s="31"/>
      <c r="D2632" s="31"/>
      <c r="E2632" s="31"/>
      <c r="F2632" s="31"/>
      <c r="G2632" s="31"/>
      <c r="H2632" s="31"/>
      <c r="I2632" s="31"/>
      <c r="J2632" s="31"/>
      <c r="K2632" s="31"/>
      <c r="L2632" s="31"/>
      <c r="M2632" s="31"/>
      <c r="N2632" s="31"/>
      <c r="O2632" s="31"/>
      <c r="P2632" s="31"/>
    </row>
    <row r="2633" spans="1:16" ht="15" x14ac:dyDescent="0.25">
      <c r="A2633" s="31"/>
      <c r="B2633" s="31"/>
      <c r="C2633" s="31"/>
      <c r="D2633" s="31"/>
      <c r="E2633" s="31"/>
      <c r="F2633" s="31"/>
      <c r="G2633" s="31"/>
      <c r="H2633" s="31"/>
      <c r="I2633" s="31"/>
      <c r="J2633" s="31"/>
      <c r="K2633" s="31"/>
      <c r="L2633" s="31"/>
      <c r="M2633" s="31"/>
      <c r="N2633" s="31"/>
      <c r="O2633" s="31"/>
      <c r="P2633" s="31"/>
    </row>
    <row r="2634" spans="1:16" ht="15" x14ac:dyDescent="0.25">
      <c r="A2634" s="31"/>
      <c r="B2634" s="31"/>
      <c r="C2634" s="31"/>
      <c r="D2634" s="31"/>
      <c r="E2634" s="31"/>
      <c r="F2634" s="31"/>
      <c r="G2634" s="31"/>
      <c r="H2634" s="31"/>
      <c r="I2634" s="31"/>
      <c r="J2634" s="31"/>
      <c r="K2634" s="31"/>
      <c r="L2634" s="31"/>
      <c r="M2634" s="31"/>
      <c r="N2634" s="31"/>
      <c r="O2634" s="31"/>
      <c r="P2634" s="31"/>
    </row>
    <row r="2635" spans="1:16" ht="15" x14ac:dyDescent="0.25">
      <c r="A2635" s="31"/>
      <c r="B2635" s="31"/>
      <c r="C2635" s="31"/>
      <c r="D2635" s="31"/>
      <c r="E2635" s="31"/>
      <c r="F2635" s="31"/>
      <c r="G2635" s="31"/>
      <c r="H2635" s="31"/>
      <c r="I2635" s="31"/>
      <c r="J2635" s="31"/>
      <c r="K2635" s="31"/>
      <c r="L2635" s="31"/>
      <c r="M2635" s="31"/>
      <c r="N2635" s="31"/>
      <c r="O2635" s="31"/>
      <c r="P2635" s="31"/>
    </row>
    <row r="2636" spans="1:16" ht="15" x14ac:dyDescent="0.25">
      <c r="A2636" s="31"/>
      <c r="B2636" s="31"/>
      <c r="C2636" s="31"/>
      <c r="D2636" s="31"/>
      <c r="E2636" s="31"/>
      <c r="F2636" s="31"/>
      <c r="G2636" s="31"/>
      <c r="H2636" s="31"/>
      <c r="I2636" s="31"/>
      <c r="J2636" s="31"/>
      <c r="K2636" s="31"/>
      <c r="L2636" s="31"/>
      <c r="M2636" s="31"/>
      <c r="N2636" s="31"/>
      <c r="O2636" s="31"/>
      <c r="P2636" s="31"/>
    </row>
    <row r="2637" spans="1:16" ht="15" x14ac:dyDescent="0.25">
      <c r="A2637" s="31"/>
      <c r="B2637" s="31"/>
      <c r="C2637" s="31"/>
      <c r="D2637" s="31"/>
      <c r="E2637" s="31"/>
      <c r="F2637" s="31"/>
      <c r="G2637" s="31"/>
      <c r="H2637" s="31"/>
      <c r="I2637" s="31"/>
      <c r="J2637" s="31"/>
      <c r="K2637" s="31"/>
      <c r="L2637" s="31"/>
      <c r="M2637" s="31"/>
      <c r="N2637" s="31"/>
      <c r="O2637" s="31"/>
      <c r="P2637" s="31"/>
    </row>
    <row r="2638" spans="1:16" ht="15.75" thickBot="1" x14ac:dyDescent="0.3">
      <c r="A2638" s="31"/>
      <c r="B2638" s="31"/>
      <c r="C2638" s="31"/>
      <c r="D2638" s="31"/>
      <c r="E2638" s="31"/>
      <c r="F2638" s="31"/>
      <c r="G2638" s="31"/>
      <c r="H2638" s="31"/>
      <c r="I2638" s="31"/>
      <c r="J2638" s="31"/>
      <c r="K2638" s="31"/>
      <c r="L2638" s="31"/>
      <c r="M2638" s="31"/>
      <c r="N2638" s="31"/>
      <c r="O2638" s="31"/>
      <c r="P2638" s="31"/>
    </row>
    <row r="2639" spans="1:16" ht="16.5" thickTop="1" thickBot="1" x14ac:dyDescent="0.3">
      <c r="A2639" s="31"/>
      <c r="B2639" s="31"/>
      <c r="C2639" s="31"/>
      <c r="D2639" s="31"/>
      <c r="E2639" s="31"/>
      <c r="F2639" s="31"/>
      <c r="G2639" s="31"/>
      <c r="H2639" s="31"/>
      <c r="I2639" s="31"/>
      <c r="J2639" s="31"/>
      <c r="K2639" s="31"/>
      <c r="L2639" s="31"/>
      <c r="M2639" s="31"/>
      <c r="N2639" s="31"/>
      <c r="O2639" s="31"/>
      <c r="P2639" s="31"/>
    </row>
    <row r="2640" spans="1:16" ht="15" x14ac:dyDescent="0.25">
      <c r="A2640" s="31"/>
      <c r="B2640" s="31"/>
      <c r="C2640" s="31"/>
      <c r="D2640" s="31"/>
      <c r="E2640" s="31"/>
      <c r="F2640" s="31"/>
      <c r="G2640" s="31"/>
      <c r="H2640" s="31"/>
      <c r="I2640" s="31"/>
      <c r="J2640" s="31"/>
      <c r="K2640" s="31"/>
      <c r="L2640" s="31"/>
      <c r="M2640" s="31"/>
      <c r="N2640" s="31"/>
      <c r="O2640" s="31"/>
      <c r="P2640" s="31"/>
    </row>
    <row r="2641" spans="1:16" ht="15" x14ac:dyDescent="0.25">
      <c r="A2641" s="31"/>
      <c r="B2641" s="31"/>
      <c r="C2641" s="31"/>
      <c r="D2641" s="31"/>
      <c r="E2641" s="31"/>
      <c r="F2641" s="31"/>
      <c r="G2641" s="31"/>
      <c r="H2641" s="31"/>
      <c r="I2641" s="31"/>
      <c r="J2641" s="31"/>
      <c r="K2641" s="31"/>
      <c r="L2641" s="31"/>
      <c r="M2641" s="31"/>
      <c r="N2641" s="31"/>
      <c r="O2641" s="31"/>
      <c r="P2641" s="31"/>
    </row>
    <row r="2642" spans="1:16" ht="15.75" thickBot="1" x14ac:dyDescent="0.3">
      <c r="A2642" s="31"/>
      <c r="B2642" s="31"/>
      <c r="C2642" s="31"/>
      <c r="D2642" s="31"/>
      <c r="E2642" s="31"/>
      <c r="F2642" s="31"/>
      <c r="G2642" s="31"/>
      <c r="H2642" s="31"/>
      <c r="I2642" s="31"/>
      <c r="J2642" s="31"/>
      <c r="K2642" s="31"/>
      <c r="L2642" s="31"/>
      <c r="M2642" s="31"/>
      <c r="N2642" s="31"/>
      <c r="O2642" s="31"/>
      <c r="P2642" s="31"/>
    </row>
    <row r="2643" spans="1:16" ht="15.75" thickBot="1" x14ac:dyDescent="0.3">
      <c r="A2643" s="31"/>
      <c r="B2643" s="31"/>
      <c r="C2643" s="31"/>
      <c r="D2643" s="31"/>
      <c r="E2643" s="31"/>
      <c r="F2643" s="31"/>
      <c r="G2643" s="31"/>
      <c r="H2643" s="31"/>
      <c r="I2643" s="31"/>
      <c r="J2643" s="31"/>
      <c r="K2643" s="31"/>
      <c r="L2643" s="31"/>
      <c r="M2643" s="31"/>
      <c r="N2643" s="31"/>
      <c r="O2643" s="31"/>
      <c r="P2643" s="31"/>
    </row>
    <row r="2644" spans="1:16" ht="15" x14ac:dyDescent="0.25">
      <c r="A2644" s="31"/>
      <c r="B2644" s="31"/>
      <c r="C2644" s="31"/>
      <c r="D2644" s="31"/>
      <c r="E2644" s="31"/>
      <c r="F2644" s="31"/>
      <c r="G2644" s="31"/>
      <c r="H2644" s="31"/>
      <c r="I2644" s="31"/>
      <c r="J2644" s="31"/>
      <c r="K2644" s="31"/>
      <c r="L2644" s="31"/>
      <c r="M2644" s="31"/>
      <c r="N2644" s="31"/>
      <c r="O2644" s="31"/>
      <c r="P2644" s="31"/>
    </row>
    <row r="2645" spans="1:16" ht="15" x14ac:dyDescent="0.25">
      <c r="A2645" s="31"/>
      <c r="B2645" s="31"/>
      <c r="C2645" s="31"/>
      <c r="D2645" s="31"/>
      <c r="E2645" s="31"/>
      <c r="F2645" s="31"/>
      <c r="G2645" s="31"/>
      <c r="H2645" s="31"/>
      <c r="I2645" s="31"/>
      <c r="J2645" s="31"/>
      <c r="K2645" s="31"/>
      <c r="L2645" s="31"/>
      <c r="M2645" s="31"/>
      <c r="N2645" s="31"/>
      <c r="O2645" s="31"/>
      <c r="P2645" s="31"/>
    </row>
    <row r="2646" spans="1:16" ht="15" x14ac:dyDescent="0.25">
      <c r="A2646" s="31"/>
      <c r="B2646" s="31"/>
      <c r="C2646" s="31"/>
      <c r="D2646" s="31"/>
      <c r="E2646" s="31"/>
      <c r="F2646" s="31"/>
      <c r="G2646" s="31"/>
      <c r="H2646" s="31"/>
      <c r="I2646" s="31"/>
      <c r="J2646" s="31"/>
      <c r="K2646" s="31"/>
      <c r="L2646" s="31"/>
      <c r="M2646" s="31"/>
      <c r="N2646" s="31"/>
      <c r="O2646" s="31"/>
      <c r="P2646" s="31"/>
    </row>
    <row r="2647" spans="1:16" ht="15" x14ac:dyDescent="0.25">
      <c r="A2647" s="31"/>
      <c r="B2647" s="31"/>
      <c r="C2647" s="31"/>
      <c r="D2647" s="31"/>
      <c r="E2647" s="31"/>
      <c r="F2647" s="31"/>
      <c r="G2647" s="31"/>
      <c r="H2647" s="31"/>
      <c r="I2647" s="31"/>
      <c r="J2647" s="31"/>
      <c r="K2647" s="31"/>
      <c r="L2647" s="31"/>
      <c r="M2647" s="31"/>
      <c r="N2647" s="31"/>
      <c r="O2647" s="31"/>
      <c r="P2647" s="31"/>
    </row>
    <row r="2648" spans="1:16" ht="15.75" thickBot="1" x14ac:dyDescent="0.3">
      <c r="A2648" s="31"/>
      <c r="B2648" s="31"/>
      <c r="C2648" s="31"/>
      <c r="D2648" s="31"/>
      <c r="E2648" s="31"/>
      <c r="F2648" s="31"/>
      <c r="G2648" s="31"/>
      <c r="H2648" s="31"/>
      <c r="I2648" s="31"/>
      <c r="J2648" s="31"/>
      <c r="K2648" s="31"/>
      <c r="L2648" s="31"/>
      <c r="M2648" s="31"/>
      <c r="N2648" s="31"/>
      <c r="O2648" s="31"/>
      <c r="P2648" s="31"/>
    </row>
    <row r="2649" spans="1:16" ht="15.75" thickBot="1" x14ac:dyDescent="0.3">
      <c r="A2649" s="31"/>
      <c r="B2649" s="31"/>
      <c r="C2649" s="31"/>
      <c r="D2649" s="31"/>
      <c r="E2649" s="31"/>
      <c r="F2649" s="31"/>
      <c r="G2649" s="31"/>
      <c r="H2649" s="31"/>
      <c r="I2649" s="31"/>
      <c r="J2649" s="31"/>
      <c r="K2649" s="31"/>
      <c r="L2649" s="31"/>
      <c r="M2649" s="31"/>
      <c r="N2649" s="31"/>
      <c r="O2649" s="31"/>
      <c r="P2649" s="31"/>
    </row>
    <row r="2650" spans="1:16" ht="15" x14ac:dyDescent="0.25">
      <c r="A2650" s="31"/>
      <c r="B2650" s="31"/>
      <c r="C2650" s="31"/>
      <c r="D2650" s="31"/>
      <c r="E2650" s="31"/>
      <c r="F2650" s="31"/>
      <c r="G2650" s="31"/>
      <c r="H2650" s="31"/>
      <c r="I2650" s="31"/>
      <c r="J2650" s="31"/>
      <c r="K2650" s="31"/>
      <c r="L2650" s="31"/>
      <c r="M2650" s="31"/>
      <c r="N2650" s="31"/>
      <c r="O2650" s="31"/>
      <c r="P2650" s="31"/>
    </row>
    <row r="2651" spans="1:16" ht="15" x14ac:dyDescent="0.25">
      <c r="A2651" s="31"/>
      <c r="B2651" s="31"/>
      <c r="C2651" s="31"/>
      <c r="D2651" s="31"/>
      <c r="E2651" s="31"/>
      <c r="F2651" s="31"/>
      <c r="G2651" s="31"/>
      <c r="H2651" s="31"/>
      <c r="I2651" s="31"/>
      <c r="J2651" s="31"/>
      <c r="K2651" s="31"/>
      <c r="L2651" s="31"/>
      <c r="M2651" s="31"/>
      <c r="N2651" s="31"/>
      <c r="O2651" s="31"/>
      <c r="P2651" s="31"/>
    </row>
    <row r="2652" spans="1:16" ht="15" x14ac:dyDescent="0.25">
      <c r="A2652" s="31"/>
      <c r="B2652" s="31"/>
      <c r="C2652" s="31"/>
      <c r="D2652" s="31"/>
      <c r="E2652" s="31"/>
      <c r="F2652" s="31"/>
      <c r="G2652" s="31"/>
      <c r="H2652" s="31"/>
      <c r="I2652" s="31"/>
      <c r="J2652" s="31"/>
      <c r="K2652" s="31"/>
      <c r="L2652" s="31"/>
      <c r="M2652" s="31"/>
      <c r="N2652" s="31"/>
      <c r="O2652" s="31"/>
      <c r="P2652" s="31"/>
    </row>
    <row r="2653" spans="1:16" ht="15" x14ac:dyDescent="0.25">
      <c r="A2653" s="31"/>
      <c r="B2653" s="31"/>
      <c r="C2653" s="31"/>
      <c r="D2653" s="31"/>
      <c r="E2653" s="31"/>
      <c r="F2653" s="31"/>
      <c r="G2653" s="31"/>
      <c r="H2653" s="31"/>
      <c r="I2653" s="31"/>
      <c r="J2653" s="31"/>
      <c r="K2653" s="31"/>
      <c r="L2653" s="31"/>
      <c r="M2653" s="31"/>
      <c r="N2653" s="31"/>
      <c r="O2653" s="31"/>
      <c r="P2653" s="31"/>
    </row>
    <row r="2654" spans="1:16" ht="15" x14ac:dyDescent="0.25">
      <c r="A2654" s="31"/>
      <c r="B2654" s="31"/>
      <c r="C2654" s="31"/>
      <c r="D2654" s="31"/>
      <c r="E2654" s="31"/>
      <c r="F2654" s="31"/>
      <c r="G2654" s="31"/>
      <c r="H2654" s="31"/>
      <c r="I2654" s="31"/>
      <c r="J2654" s="31"/>
      <c r="K2654" s="31"/>
      <c r="L2654" s="31"/>
      <c r="M2654" s="31"/>
      <c r="N2654" s="31"/>
      <c r="O2654" s="31"/>
      <c r="P2654" s="31"/>
    </row>
    <row r="2655" spans="1:16" ht="15" x14ac:dyDescent="0.25">
      <c r="A2655" s="31"/>
      <c r="B2655" s="31"/>
      <c r="C2655" s="31"/>
      <c r="D2655" s="31"/>
      <c r="E2655" s="31"/>
      <c r="F2655" s="31"/>
      <c r="G2655" s="31"/>
      <c r="H2655" s="31"/>
      <c r="I2655" s="31"/>
      <c r="J2655" s="31"/>
      <c r="K2655" s="31"/>
      <c r="L2655" s="31"/>
      <c r="M2655" s="31"/>
      <c r="N2655" s="31"/>
      <c r="O2655" s="31"/>
      <c r="P2655" s="31"/>
    </row>
    <row r="2656" spans="1:16" ht="15" x14ac:dyDescent="0.25">
      <c r="A2656" s="31"/>
      <c r="B2656" s="31"/>
      <c r="C2656" s="31"/>
      <c r="D2656" s="31"/>
      <c r="E2656" s="31"/>
      <c r="F2656" s="31"/>
      <c r="G2656" s="31"/>
      <c r="H2656" s="31"/>
      <c r="I2656" s="31"/>
      <c r="J2656" s="31"/>
      <c r="K2656" s="31"/>
      <c r="L2656" s="31"/>
      <c r="M2656" s="31"/>
      <c r="N2656" s="31"/>
      <c r="O2656" s="31"/>
      <c r="P2656" s="31"/>
    </row>
    <row r="2657" spans="1:16" ht="15" x14ac:dyDescent="0.25">
      <c r="A2657" s="31"/>
      <c r="B2657" s="31"/>
      <c r="C2657" s="31"/>
      <c r="D2657" s="31"/>
      <c r="E2657" s="31"/>
      <c r="F2657" s="31"/>
      <c r="G2657" s="31"/>
      <c r="H2657" s="31"/>
      <c r="I2657" s="31"/>
      <c r="J2657" s="31"/>
      <c r="K2657" s="31"/>
      <c r="L2657" s="31"/>
      <c r="M2657" s="31"/>
      <c r="N2657" s="31"/>
      <c r="O2657" s="31"/>
      <c r="P2657" s="31"/>
    </row>
    <row r="2658" spans="1:16" ht="15" x14ac:dyDescent="0.25">
      <c r="A2658" s="31"/>
      <c r="B2658" s="31"/>
      <c r="C2658" s="31"/>
      <c r="D2658" s="31"/>
      <c r="E2658" s="31"/>
      <c r="F2658" s="31"/>
      <c r="G2658" s="31"/>
      <c r="H2658" s="31"/>
      <c r="I2658" s="31"/>
      <c r="J2658" s="31"/>
      <c r="K2658" s="31"/>
      <c r="L2658" s="31"/>
      <c r="M2658" s="31"/>
      <c r="N2658" s="31"/>
      <c r="O2658" s="31"/>
      <c r="P2658" s="31"/>
    </row>
    <row r="2659" spans="1:16" ht="15" x14ac:dyDescent="0.25">
      <c r="A2659" s="31"/>
      <c r="B2659" s="31"/>
      <c r="C2659" s="31"/>
      <c r="D2659" s="31"/>
      <c r="E2659" s="31"/>
      <c r="F2659" s="31"/>
      <c r="G2659" s="31"/>
      <c r="H2659" s="31"/>
      <c r="I2659" s="31"/>
      <c r="J2659" s="31"/>
      <c r="K2659" s="31"/>
      <c r="L2659" s="31"/>
      <c r="M2659" s="31"/>
      <c r="N2659" s="31"/>
      <c r="O2659" s="31"/>
      <c r="P2659" s="31"/>
    </row>
    <row r="2660" spans="1:16" ht="15" x14ac:dyDescent="0.25">
      <c r="A2660" s="31"/>
      <c r="B2660" s="31"/>
      <c r="C2660" s="31"/>
      <c r="D2660" s="31"/>
      <c r="E2660" s="31"/>
      <c r="F2660" s="31"/>
      <c r="G2660" s="31"/>
      <c r="H2660" s="31"/>
      <c r="I2660" s="31"/>
      <c r="J2660" s="31"/>
      <c r="K2660" s="31"/>
      <c r="L2660" s="31"/>
      <c r="M2660" s="31"/>
      <c r="N2660" s="31"/>
      <c r="O2660" s="31"/>
      <c r="P2660" s="31"/>
    </row>
    <row r="2661" spans="1:16" ht="15" x14ac:dyDescent="0.25">
      <c r="A2661" s="31"/>
      <c r="B2661" s="31"/>
      <c r="C2661" s="31"/>
      <c r="D2661" s="31"/>
      <c r="E2661" s="31"/>
      <c r="F2661" s="31"/>
      <c r="G2661" s="31"/>
      <c r="H2661" s="31"/>
      <c r="I2661" s="31"/>
      <c r="J2661" s="31"/>
      <c r="K2661" s="31"/>
      <c r="L2661" s="31"/>
      <c r="M2661" s="31"/>
      <c r="N2661" s="31"/>
      <c r="O2661" s="31"/>
      <c r="P2661" s="31"/>
    </row>
    <row r="2662" spans="1:16" ht="15" x14ac:dyDescent="0.25">
      <c r="A2662" s="31"/>
      <c r="B2662" s="31"/>
      <c r="C2662" s="31"/>
      <c r="D2662" s="31"/>
      <c r="E2662" s="31"/>
      <c r="F2662" s="31"/>
      <c r="G2662" s="31"/>
      <c r="H2662" s="31"/>
      <c r="I2662" s="31"/>
      <c r="J2662" s="31"/>
      <c r="K2662" s="31"/>
      <c r="L2662" s="31"/>
      <c r="M2662" s="31"/>
      <c r="N2662" s="31"/>
      <c r="O2662" s="31"/>
      <c r="P2662" s="31"/>
    </row>
    <row r="2663" spans="1:16" ht="15" x14ac:dyDescent="0.25">
      <c r="A2663" s="31"/>
      <c r="B2663" s="31"/>
      <c r="C2663" s="31"/>
      <c r="D2663" s="31"/>
      <c r="E2663" s="31"/>
      <c r="F2663" s="31"/>
      <c r="G2663" s="31"/>
      <c r="H2663" s="31"/>
      <c r="I2663" s="31"/>
      <c r="J2663" s="31"/>
      <c r="K2663" s="31"/>
      <c r="L2663" s="31"/>
      <c r="M2663" s="31"/>
      <c r="N2663" s="31"/>
      <c r="O2663" s="31"/>
      <c r="P2663" s="31"/>
    </row>
    <row r="2664" spans="1:16" ht="15" x14ac:dyDescent="0.25">
      <c r="A2664" s="31"/>
      <c r="B2664" s="31"/>
      <c r="C2664" s="31"/>
      <c r="D2664" s="31"/>
      <c r="E2664" s="31"/>
      <c r="F2664" s="31"/>
      <c r="G2664" s="31"/>
      <c r="H2664" s="31"/>
      <c r="I2664" s="31"/>
      <c r="J2664" s="31"/>
      <c r="K2664" s="31"/>
      <c r="L2664" s="31"/>
      <c r="M2664" s="31"/>
      <c r="N2664" s="31"/>
      <c r="O2664" s="31"/>
      <c r="P2664" s="31"/>
    </row>
    <row r="2665" spans="1:16" ht="15" x14ac:dyDescent="0.25">
      <c r="A2665" s="31"/>
      <c r="B2665" s="31"/>
      <c r="C2665" s="31"/>
      <c r="D2665" s="31"/>
      <c r="E2665" s="31"/>
      <c r="F2665" s="31"/>
      <c r="G2665" s="31"/>
      <c r="H2665" s="31"/>
      <c r="I2665" s="31"/>
      <c r="J2665" s="31"/>
      <c r="K2665" s="31"/>
      <c r="L2665" s="31"/>
      <c r="M2665" s="31"/>
      <c r="N2665" s="31"/>
      <c r="O2665" s="31"/>
      <c r="P2665" s="31"/>
    </row>
    <row r="2666" spans="1:16" ht="15" x14ac:dyDescent="0.25">
      <c r="A2666" s="31"/>
      <c r="B2666" s="31"/>
      <c r="C2666" s="31"/>
      <c r="D2666" s="31"/>
      <c r="E2666" s="31"/>
      <c r="F2666" s="31"/>
      <c r="G2666" s="31"/>
      <c r="H2666" s="31"/>
      <c r="I2666" s="31"/>
      <c r="J2666" s="31"/>
      <c r="K2666" s="31"/>
      <c r="L2666" s="31"/>
      <c r="M2666" s="31"/>
      <c r="N2666" s="31"/>
      <c r="O2666" s="31"/>
      <c r="P2666" s="31"/>
    </row>
    <row r="2667" spans="1:16" ht="15" x14ac:dyDescent="0.25">
      <c r="A2667" s="31"/>
      <c r="B2667" s="31"/>
      <c r="C2667" s="31"/>
      <c r="D2667" s="31"/>
      <c r="E2667" s="31"/>
      <c r="F2667" s="31"/>
      <c r="G2667" s="31"/>
      <c r="H2667" s="31"/>
      <c r="I2667" s="31"/>
      <c r="J2667" s="31"/>
      <c r="K2667" s="31"/>
      <c r="L2667" s="31"/>
      <c r="M2667" s="31"/>
      <c r="N2667" s="31"/>
      <c r="O2667" s="31"/>
      <c r="P2667" s="31"/>
    </row>
    <row r="2668" spans="1:16" ht="15" x14ac:dyDescent="0.25">
      <c r="A2668" s="31"/>
      <c r="B2668" s="31"/>
      <c r="C2668" s="31"/>
      <c r="D2668" s="31"/>
      <c r="E2668" s="31"/>
      <c r="F2668" s="31"/>
      <c r="G2668" s="31"/>
      <c r="H2668" s="31"/>
      <c r="I2668" s="31"/>
      <c r="J2668" s="31"/>
      <c r="K2668" s="31"/>
      <c r="L2668" s="31"/>
      <c r="M2668" s="31"/>
      <c r="N2668" s="31"/>
      <c r="O2668" s="31"/>
      <c r="P2668" s="31"/>
    </row>
    <row r="2669" spans="1:16" ht="15.75" thickBot="1" x14ac:dyDescent="0.3">
      <c r="A2669" s="31"/>
      <c r="B2669" s="31"/>
      <c r="C2669" s="31"/>
      <c r="D2669" s="31"/>
      <c r="E2669" s="31"/>
      <c r="F2669" s="31"/>
      <c r="G2669" s="31"/>
      <c r="H2669" s="31"/>
      <c r="I2669" s="31"/>
      <c r="J2669" s="31"/>
      <c r="K2669" s="31"/>
      <c r="L2669" s="31"/>
      <c r="M2669" s="31"/>
      <c r="N2669" s="31"/>
      <c r="O2669" s="31"/>
      <c r="P2669" s="31"/>
    </row>
    <row r="2670" spans="1:16" ht="16.5" thickTop="1" thickBot="1" x14ac:dyDescent="0.3">
      <c r="A2670" s="31"/>
      <c r="B2670" s="31"/>
      <c r="C2670" s="31"/>
      <c r="D2670" s="31"/>
      <c r="E2670" s="31"/>
      <c r="F2670" s="31"/>
      <c r="G2670" s="31"/>
      <c r="H2670" s="31"/>
      <c r="I2670" s="31"/>
      <c r="J2670" s="31"/>
      <c r="K2670" s="31"/>
      <c r="L2670" s="31"/>
      <c r="M2670" s="31"/>
      <c r="N2670" s="31"/>
      <c r="O2670" s="31"/>
      <c r="P2670" s="31"/>
    </row>
    <row r="2671" spans="1:16" ht="15" x14ac:dyDescent="0.25">
      <c r="A2671" s="31"/>
      <c r="B2671" s="31"/>
      <c r="C2671" s="31"/>
      <c r="D2671" s="31"/>
      <c r="E2671" s="31"/>
      <c r="F2671" s="31"/>
      <c r="G2671" s="31"/>
      <c r="H2671" s="31"/>
      <c r="I2671" s="31"/>
      <c r="J2671" s="31"/>
      <c r="K2671" s="31"/>
      <c r="L2671" s="31"/>
      <c r="M2671" s="31"/>
      <c r="N2671" s="31"/>
      <c r="O2671" s="31"/>
      <c r="P2671" s="31"/>
    </row>
    <row r="2672" spans="1:16" ht="15" x14ac:dyDescent="0.25">
      <c r="A2672" s="31"/>
      <c r="B2672" s="31"/>
      <c r="C2672" s="31"/>
      <c r="D2672" s="31"/>
      <c r="E2672" s="31"/>
      <c r="F2672" s="31"/>
      <c r="G2672" s="31"/>
      <c r="H2672" s="31"/>
      <c r="I2672" s="31"/>
      <c r="J2672" s="31"/>
      <c r="K2672" s="31"/>
      <c r="L2672" s="31"/>
      <c r="M2672" s="31"/>
      <c r="N2672" s="31"/>
      <c r="O2672" s="31"/>
      <c r="P2672" s="31"/>
    </row>
    <row r="2673" spans="1:16" ht="15.75" thickBot="1" x14ac:dyDescent="0.3">
      <c r="A2673" s="31"/>
      <c r="B2673" s="31"/>
      <c r="C2673" s="31"/>
      <c r="D2673" s="31"/>
      <c r="E2673" s="31"/>
      <c r="F2673" s="31"/>
      <c r="G2673" s="31"/>
      <c r="H2673" s="31"/>
      <c r="I2673" s="31"/>
      <c r="J2673" s="31"/>
      <c r="K2673" s="31"/>
      <c r="L2673" s="31"/>
      <c r="M2673" s="31"/>
      <c r="N2673" s="31"/>
      <c r="O2673" s="31"/>
      <c r="P2673" s="31"/>
    </row>
    <row r="2674" spans="1:16" ht="15.75" thickBot="1" x14ac:dyDescent="0.3">
      <c r="A2674" s="31"/>
      <c r="B2674" s="31"/>
      <c r="C2674" s="31"/>
      <c r="D2674" s="31"/>
      <c r="E2674" s="31"/>
      <c r="F2674" s="31"/>
      <c r="G2674" s="31"/>
      <c r="H2674" s="31"/>
      <c r="I2674" s="31"/>
      <c r="J2674" s="31"/>
      <c r="K2674" s="31"/>
      <c r="L2674" s="31"/>
      <c r="M2674" s="31"/>
      <c r="N2674" s="31"/>
      <c r="O2674" s="31"/>
      <c r="P2674" s="31"/>
    </row>
    <row r="2675" spans="1:16" ht="15" x14ac:dyDescent="0.25">
      <c r="A2675" s="31"/>
      <c r="B2675" s="31"/>
      <c r="C2675" s="31"/>
      <c r="D2675" s="31"/>
      <c r="E2675" s="31"/>
      <c r="F2675" s="31"/>
      <c r="G2675" s="31"/>
      <c r="H2675" s="31"/>
      <c r="I2675" s="31"/>
      <c r="J2675" s="31"/>
      <c r="K2675" s="31"/>
      <c r="L2675" s="31"/>
      <c r="M2675" s="31"/>
      <c r="N2675" s="31"/>
      <c r="O2675" s="31"/>
      <c r="P2675" s="31"/>
    </row>
    <row r="2676" spans="1:16" ht="15" x14ac:dyDescent="0.25">
      <c r="A2676" s="31"/>
      <c r="B2676" s="31"/>
      <c r="C2676" s="31"/>
      <c r="D2676" s="31"/>
      <c r="E2676" s="31"/>
      <c r="F2676" s="31"/>
      <c r="G2676" s="31"/>
      <c r="H2676" s="31"/>
      <c r="I2676" s="31"/>
      <c r="J2676" s="31"/>
      <c r="K2676" s="31"/>
      <c r="L2676" s="31"/>
      <c r="M2676" s="31"/>
      <c r="N2676" s="31"/>
      <c r="O2676" s="31"/>
      <c r="P2676" s="31"/>
    </row>
    <row r="2677" spans="1:16" ht="15" x14ac:dyDescent="0.25">
      <c r="A2677" s="31"/>
      <c r="B2677" s="31"/>
      <c r="C2677" s="31"/>
      <c r="D2677" s="31"/>
      <c r="E2677" s="31"/>
      <c r="F2677" s="31"/>
      <c r="G2677" s="31"/>
      <c r="H2677" s="31"/>
      <c r="I2677" s="31"/>
      <c r="J2677" s="31"/>
      <c r="K2677" s="31"/>
      <c r="L2677" s="31"/>
      <c r="M2677" s="31"/>
      <c r="N2677" s="31"/>
      <c r="O2677" s="31"/>
      <c r="P2677" s="31"/>
    </row>
    <row r="2678" spans="1:16" ht="15" x14ac:dyDescent="0.25">
      <c r="A2678" s="31"/>
      <c r="B2678" s="31"/>
      <c r="C2678" s="31"/>
      <c r="D2678" s="31"/>
      <c r="E2678" s="31"/>
      <c r="F2678" s="31"/>
      <c r="G2678" s="31"/>
      <c r="H2678" s="31"/>
      <c r="I2678" s="31"/>
      <c r="J2678" s="31"/>
      <c r="K2678" s="31"/>
      <c r="L2678" s="31"/>
      <c r="M2678" s="31"/>
      <c r="N2678" s="31"/>
      <c r="O2678" s="31"/>
      <c r="P2678" s="31"/>
    </row>
    <row r="2679" spans="1:16" ht="15.75" thickBot="1" x14ac:dyDescent="0.3">
      <c r="A2679" s="31"/>
      <c r="B2679" s="31"/>
      <c r="C2679" s="31"/>
      <c r="D2679" s="31"/>
      <c r="E2679" s="31"/>
      <c r="F2679" s="31"/>
      <c r="G2679" s="31"/>
      <c r="H2679" s="31"/>
      <c r="I2679" s="31"/>
      <c r="J2679" s="31"/>
      <c r="K2679" s="31"/>
      <c r="L2679" s="31"/>
      <c r="M2679" s="31"/>
      <c r="N2679" s="31"/>
      <c r="O2679" s="31"/>
      <c r="P2679" s="31"/>
    </row>
    <row r="2680" spans="1:16" ht="15.75" thickBot="1" x14ac:dyDescent="0.3">
      <c r="A2680" s="31"/>
      <c r="B2680" s="31"/>
      <c r="C2680" s="31"/>
      <c r="D2680" s="31"/>
      <c r="E2680" s="31"/>
      <c r="F2680" s="31"/>
      <c r="G2680" s="31"/>
      <c r="H2680" s="31"/>
      <c r="I2680" s="31"/>
      <c r="J2680" s="31"/>
      <c r="K2680" s="31"/>
      <c r="L2680" s="31"/>
      <c r="M2680" s="31"/>
      <c r="N2680" s="31"/>
      <c r="O2680" s="31"/>
      <c r="P2680" s="31"/>
    </row>
    <row r="2681" spans="1:16" ht="15" x14ac:dyDescent="0.25">
      <c r="A2681" s="31"/>
      <c r="B2681" s="31"/>
      <c r="C2681" s="31"/>
      <c r="D2681" s="31"/>
      <c r="E2681" s="31"/>
      <c r="F2681" s="31"/>
      <c r="G2681" s="31"/>
      <c r="H2681" s="31"/>
      <c r="I2681" s="31"/>
      <c r="J2681" s="31"/>
      <c r="K2681" s="31"/>
      <c r="L2681" s="31"/>
      <c r="M2681" s="31"/>
      <c r="N2681" s="31"/>
      <c r="O2681" s="31"/>
      <c r="P2681" s="31"/>
    </row>
    <row r="2682" spans="1:16" ht="15" x14ac:dyDescent="0.25">
      <c r="A2682" s="31"/>
      <c r="B2682" s="31"/>
      <c r="C2682" s="31"/>
      <c r="D2682" s="31"/>
      <c r="E2682" s="31"/>
      <c r="F2682" s="31"/>
      <c r="G2682" s="31"/>
      <c r="H2682" s="31"/>
      <c r="I2682" s="31"/>
      <c r="J2682" s="31"/>
      <c r="K2682" s="31"/>
      <c r="L2682" s="31"/>
      <c r="M2682" s="31"/>
      <c r="N2682" s="31"/>
      <c r="O2682" s="31"/>
      <c r="P2682" s="31"/>
    </row>
    <row r="2683" spans="1:16" ht="15" x14ac:dyDescent="0.25">
      <c r="A2683" s="31"/>
      <c r="B2683" s="31"/>
      <c r="C2683" s="31"/>
      <c r="D2683" s="31"/>
      <c r="E2683" s="31"/>
      <c r="F2683" s="31"/>
      <c r="G2683" s="31"/>
      <c r="H2683" s="31"/>
      <c r="I2683" s="31"/>
      <c r="J2683" s="31"/>
      <c r="K2683" s="31"/>
      <c r="L2683" s="31"/>
      <c r="M2683" s="31"/>
      <c r="N2683" s="31"/>
      <c r="O2683" s="31"/>
      <c r="P2683" s="31"/>
    </row>
    <row r="2684" spans="1:16" ht="15" x14ac:dyDescent="0.25">
      <c r="A2684" s="31"/>
      <c r="B2684" s="31"/>
      <c r="C2684" s="31"/>
      <c r="D2684" s="31"/>
      <c r="E2684" s="31"/>
      <c r="F2684" s="31"/>
      <c r="G2684" s="31"/>
      <c r="H2684" s="31"/>
      <c r="I2684" s="31"/>
      <c r="J2684" s="31"/>
      <c r="K2684" s="31"/>
      <c r="L2684" s="31"/>
      <c r="M2684" s="31"/>
      <c r="N2684" s="31"/>
      <c r="O2684" s="31"/>
      <c r="P2684" s="31"/>
    </row>
    <row r="2685" spans="1:16" ht="15" x14ac:dyDescent="0.25">
      <c r="A2685" s="31"/>
      <c r="B2685" s="31"/>
      <c r="C2685" s="31"/>
      <c r="D2685" s="31"/>
      <c r="E2685" s="31"/>
      <c r="F2685" s="31"/>
      <c r="G2685" s="31"/>
      <c r="H2685" s="31"/>
      <c r="I2685" s="31"/>
      <c r="J2685" s="31"/>
      <c r="K2685" s="31"/>
      <c r="L2685" s="31"/>
      <c r="M2685" s="31"/>
      <c r="N2685" s="31"/>
      <c r="O2685" s="31"/>
      <c r="P2685" s="31"/>
    </row>
    <row r="2686" spans="1:16" ht="15" x14ac:dyDescent="0.25">
      <c r="A2686" s="31"/>
      <c r="B2686" s="31"/>
      <c r="C2686" s="31"/>
      <c r="D2686" s="31"/>
      <c r="E2686" s="31"/>
      <c r="F2686" s="31"/>
      <c r="G2686" s="31"/>
      <c r="H2686" s="31"/>
      <c r="I2686" s="31"/>
      <c r="J2686" s="31"/>
      <c r="K2686" s="31"/>
      <c r="L2686" s="31"/>
      <c r="M2686" s="31"/>
      <c r="N2686" s="31"/>
      <c r="O2686" s="31"/>
      <c r="P2686" s="31"/>
    </row>
    <row r="2687" spans="1:16" ht="15" x14ac:dyDescent="0.25">
      <c r="A2687" s="31"/>
      <c r="B2687" s="31"/>
      <c r="C2687" s="31"/>
      <c r="D2687" s="31"/>
      <c r="E2687" s="31"/>
      <c r="F2687" s="31"/>
      <c r="G2687" s="31"/>
      <c r="H2687" s="31"/>
      <c r="I2687" s="31"/>
      <c r="J2687" s="31"/>
      <c r="K2687" s="31"/>
      <c r="L2687" s="31"/>
      <c r="M2687" s="31"/>
      <c r="N2687" s="31"/>
      <c r="O2687" s="31"/>
      <c r="P2687" s="31"/>
    </row>
    <row r="2688" spans="1:16" ht="15" x14ac:dyDescent="0.25">
      <c r="A2688" s="31"/>
      <c r="B2688" s="31"/>
      <c r="C2688" s="31"/>
      <c r="D2688" s="31"/>
      <c r="E2688" s="31"/>
      <c r="F2688" s="31"/>
      <c r="G2688" s="31"/>
      <c r="H2688" s="31"/>
      <c r="I2688" s="31"/>
      <c r="J2688" s="31"/>
      <c r="K2688" s="31"/>
      <c r="L2688" s="31"/>
      <c r="M2688" s="31"/>
      <c r="N2688" s="31"/>
      <c r="O2688" s="31"/>
      <c r="P2688" s="31"/>
    </row>
    <row r="2689" spans="1:16" ht="15" x14ac:dyDescent="0.25">
      <c r="A2689" s="31"/>
      <c r="B2689" s="31"/>
      <c r="C2689" s="31"/>
      <c r="D2689" s="31"/>
      <c r="E2689" s="31"/>
      <c r="F2689" s="31"/>
      <c r="G2689" s="31"/>
      <c r="H2689" s="31"/>
      <c r="I2689" s="31"/>
      <c r="J2689" s="31"/>
      <c r="K2689" s="31"/>
      <c r="L2689" s="31"/>
      <c r="M2689" s="31"/>
      <c r="N2689" s="31"/>
      <c r="O2689" s="31"/>
      <c r="P2689" s="31"/>
    </row>
    <row r="2690" spans="1:16" ht="15" x14ac:dyDescent="0.25">
      <c r="A2690" s="31"/>
      <c r="B2690" s="31"/>
      <c r="C2690" s="31"/>
      <c r="D2690" s="31"/>
      <c r="E2690" s="31"/>
      <c r="F2690" s="31"/>
      <c r="G2690" s="31"/>
      <c r="H2690" s="31"/>
      <c r="I2690" s="31"/>
      <c r="J2690" s="31"/>
      <c r="K2690" s="31"/>
      <c r="L2690" s="31"/>
      <c r="M2690" s="31"/>
      <c r="N2690" s="31"/>
      <c r="O2690" s="31"/>
      <c r="P2690" s="31"/>
    </row>
    <row r="2691" spans="1:16" ht="15" x14ac:dyDescent="0.25">
      <c r="A2691" s="31"/>
      <c r="B2691" s="31"/>
      <c r="C2691" s="31"/>
      <c r="D2691" s="31"/>
      <c r="E2691" s="31"/>
      <c r="F2691" s="31"/>
      <c r="G2691" s="31"/>
      <c r="H2691" s="31"/>
      <c r="I2691" s="31"/>
      <c r="J2691" s="31"/>
      <c r="K2691" s="31"/>
      <c r="L2691" s="31"/>
      <c r="M2691" s="31"/>
      <c r="N2691" s="31"/>
      <c r="O2691" s="31"/>
      <c r="P2691" s="31"/>
    </row>
    <row r="2692" spans="1:16" ht="15" x14ac:dyDescent="0.25">
      <c r="A2692" s="31"/>
      <c r="B2692" s="31"/>
      <c r="C2692" s="31"/>
      <c r="D2692" s="31"/>
      <c r="E2692" s="31"/>
      <c r="F2692" s="31"/>
      <c r="G2692" s="31"/>
      <c r="H2692" s="31"/>
      <c r="I2692" s="31"/>
      <c r="J2692" s="31"/>
      <c r="K2692" s="31"/>
      <c r="L2692" s="31"/>
      <c r="M2692" s="31"/>
      <c r="N2692" s="31"/>
      <c r="O2692" s="31"/>
      <c r="P2692" s="31"/>
    </row>
    <row r="2693" spans="1:16" ht="15" x14ac:dyDescent="0.25">
      <c r="A2693" s="31"/>
      <c r="B2693" s="31"/>
      <c r="C2693" s="31"/>
      <c r="D2693" s="31"/>
      <c r="E2693" s="31"/>
      <c r="F2693" s="31"/>
      <c r="G2693" s="31"/>
      <c r="H2693" s="31"/>
      <c r="I2693" s="31"/>
      <c r="J2693" s="31"/>
      <c r="K2693" s="31"/>
      <c r="L2693" s="31"/>
      <c r="M2693" s="31"/>
      <c r="N2693" s="31"/>
      <c r="O2693" s="31"/>
      <c r="P2693" s="31"/>
    </row>
    <row r="2694" spans="1:16" ht="15" x14ac:dyDescent="0.25">
      <c r="A2694" s="31"/>
      <c r="B2694" s="31"/>
      <c r="C2694" s="31"/>
      <c r="D2694" s="31"/>
      <c r="E2694" s="31"/>
      <c r="F2694" s="31"/>
      <c r="G2694" s="31"/>
      <c r="H2694" s="31"/>
      <c r="I2694" s="31"/>
      <c r="J2694" s="31"/>
      <c r="K2694" s="31"/>
      <c r="L2694" s="31"/>
      <c r="M2694" s="31"/>
      <c r="N2694" s="31"/>
      <c r="O2694" s="31"/>
      <c r="P2694" s="31"/>
    </row>
    <row r="2695" spans="1:16" ht="15" x14ac:dyDescent="0.25">
      <c r="A2695" s="31"/>
      <c r="B2695" s="31"/>
      <c r="C2695" s="31"/>
      <c r="D2695" s="31"/>
      <c r="E2695" s="31"/>
      <c r="F2695" s="31"/>
      <c r="G2695" s="31"/>
      <c r="H2695" s="31"/>
      <c r="I2695" s="31"/>
      <c r="J2695" s="31"/>
      <c r="K2695" s="31"/>
      <c r="L2695" s="31"/>
      <c r="M2695" s="31"/>
      <c r="N2695" s="31"/>
      <c r="O2695" s="31"/>
      <c r="P2695" s="31"/>
    </row>
    <row r="2696" spans="1:16" ht="15" x14ac:dyDescent="0.25">
      <c r="A2696" s="31"/>
      <c r="B2696" s="31"/>
      <c r="C2696" s="31"/>
      <c r="D2696" s="31"/>
      <c r="E2696" s="31"/>
      <c r="F2696" s="31"/>
      <c r="G2696" s="31"/>
      <c r="H2696" s="31"/>
      <c r="I2696" s="31"/>
      <c r="J2696" s="31"/>
      <c r="K2696" s="31"/>
      <c r="L2696" s="31"/>
      <c r="M2696" s="31"/>
      <c r="N2696" s="31"/>
      <c r="O2696" s="31"/>
      <c r="P2696" s="31"/>
    </row>
    <row r="2697" spans="1:16" ht="15" x14ac:dyDescent="0.25">
      <c r="A2697" s="31"/>
      <c r="B2697" s="31"/>
      <c r="C2697" s="31"/>
      <c r="D2697" s="31"/>
      <c r="E2697" s="31"/>
      <c r="F2697" s="31"/>
      <c r="G2697" s="31"/>
      <c r="H2697" s="31"/>
      <c r="I2697" s="31"/>
      <c r="J2697" s="31"/>
      <c r="K2697" s="31"/>
      <c r="L2697" s="31"/>
      <c r="M2697" s="31"/>
      <c r="N2697" s="31"/>
      <c r="O2697" s="31"/>
      <c r="P2697" s="31"/>
    </row>
    <row r="2698" spans="1:16" ht="15" x14ac:dyDescent="0.25">
      <c r="A2698" s="31"/>
      <c r="B2698" s="31"/>
      <c r="C2698" s="31"/>
      <c r="D2698" s="31"/>
      <c r="E2698" s="31"/>
      <c r="F2698" s="31"/>
      <c r="G2698" s="31"/>
      <c r="H2698" s="31"/>
      <c r="I2698" s="31"/>
      <c r="J2698" s="31"/>
      <c r="K2698" s="31"/>
      <c r="L2698" s="31"/>
      <c r="M2698" s="31"/>
      <c r="N2698" s="31"/>
      <c r="O2698" s="31"/>
      <c r="P2698" s="31"/>
    </row>
    <row r="2699" spans="1:16" ht="15" x14ac:dyDescent="0.25">
      <c r="A2699" s="31"/>
      <c r="B2699" s="31"/>
      <c r="C2699" s="31"/>
      <c r="D2699" s="31"/>
      <c r="E2699" s="31"/>
      <c r="F2699" s="31"/>
      <c r="G2699" s="31"/>
      <c r="H2699" s="31"/>
      <c r="I2699" s="31"/>
      <c r="J2699" s="31"/>
      <c r="K2699" s="31"/>
      <c r="L2699" s="31"/>
      <c r="M2699" s="31"/>
      <c r="N2699" s="31"/>
      <c r="O2699" s="31"/>
      <c r="P2699" s="31"/>
    </row>
    <row r="2700" spans="1:16" ht="15.75" thickBot="1" x14ac:dyDescent="0.3">
      <c r="A2700" s="31"/>
      <c r="B2700" s="31"/>
      <c r="C2700" s="31"/>
      <c r="D2700" s="31"/>
      <c r="E2700" s="31"/>
      <c r="F2700" s="31"/>
      <c r="G2700" s="31"/>
      <c r="H2700" s="31"/>
      <c r="I2700" s="31"/>
      <c r="J2700" s="31"/>
      <c r="K2700" s="31"/>
      <c r="L2700" s="31"/>
      <c r="M2700" s="31"/>
      <c r="N2700" s="31"/>
      <c r="O2700" s="31"/>
      <c r="P2700" s="31"/>
    </row>
    <row r="2701" spans="1:16" ht="16.5" thickTop="1" thickBot="1" x14ac:dyDescent="0.3">
      <c r="A2701" s="31"/>
      <c r="B2701" s="31"/>
      <c r="C2701" s="31"/>
      <c r="D2701" s="31"/>
      <c r="E2701" s="31"/>
      <c r="F2701" s="31"/>
      <c r="G2701" s="31"/>
      <c r="H2701" s="31"/>
      <c r="I2701" s="31"/>
      <c r="J2701" s="31"/>
      <c r="K2701" s="31"/>
      <c r="L2701" s="31"/>
      <c r="M2701" s="31"/>
      <c r="N2701" s="31"/>
      <c r="O2701" s="31"/>
      <c r="P2701" s="31"/>
    </row>
    <row r="2702" spans="1:16" ht="15" x14ac:dyDescent="0.25">
      <c r="A2702" s="31"/>
      <c r="B2702" s="31"/>
      <c r="C2702" s="31"/>
      <c r="D2702" s="31"/>
      <c r="E2702" s="31"/>
      <c r="F2702" s="31"/>
      <c r="G2702" s="31"/>
      <c r="H2702" s="31"/>
      <c r="I2702" s="31"/>
      <c r="J2702" s="31"/>
      <c r="K2702" s="31"/>
      <c r="L2702" s="31"/>
      <c r="M2702" s="31"/>
      <c r="N2702" s="31"/>
      <c r="O2702" s="31"/>
      <c r="P2702" s="31"/>
    </row>
    <row r="2703" spans="1:16" ht="15" x14ac:dyDescent="0.25">
      <c r="A2703" s="31"/>
      <c r="B2703" s="31"/>
      <c r="C2703" s="31"/>
      <c r="D2703" s="31"/>
      <c r="E2703" s="31"/>
      <c r="F2703" s="31"/>
      <c r="G2703" s="31"/>
      <c r="H2703" s="31"/>
      <c r="I2703" s="31"/>
      <c r="J2703" s="31"/>
      <c r="K2703" s="31"/>
      <c r="L2703" s="31"/>
      <c r="M2703" s="31"/>
      <c r="N2703" s="31"/>
      <c r="O2703" s="31"/>
      <c r="P2703" s="31"/>
    </row>
    <row r="2704" spans="1:16" ht="15.75" thickBot="1" x14ac:dyDescent="0.3">
      <c r="A2704" s="31"/>
      <c r="B2704" s="31"/>
      <c r="C2704" s="31"/>
      <c r="D2704" s="31"/>
      <c r="E2704" s="31"/>
      <c r="F2704" s="31"/>
      <c r="G2704" s="31"/>
      <c r="H2704" s="31"/>
      <c r="I2704" s="31"/>
      <c r="J2704" s="31"/>
      <c r="K2704" s="31"/>
      <c r="L2704" s="31"/>
      <c r="M2704" s="31"/>
      <c r="N2704" s="31"/>
      <c r="O2704" s="31"/>
      <c r="P2704" s="31"/>
    </row>
    <row r="2705" spans="1:16" ht="15.75" thickBot="1" x14ac:dyDescent="0.3">
      <c r="A2705" s="31"/>
      <c r="B2705" s="31"/>
      <c r="C2705" s="31"/>
      <c r="D2705" s="31"/>
      <c r="E2705" s="31"/>
      <c r="F2705" s="31"/>
      <c r="G2705" s="31"/>
      <c r="H2705" s="31"/>
      <c r="I2705" s="31"/>
      <c r="J2705" s="31"/>
      <c r="K2705" s="31"/>
      <c r="L2705" s="31"/>
      <c r="M2705" s="31"/>
      <c r="N2705" s="31"/>
      <c r="O2705" s="31"/>
      <c r="P2705" s="31"/>
    </row>
    <row r="2706" spans="1:16" ht="15" x14ac:dyDescent="0.25">
      <c r="A2706" s="31"/>
      <c r="B2706" s="31"/>
      <c r="C2706" s="31"/>
      <c r="D2706" s="31"/>
      <c r="E2706" s="31"/>
      <c r="F2706" s="31"/>
      <c r="G2706" s="31"/>
      <c r="H2706" s="31"/>
      <c r="I2706" s="31"/>
      <c r="J2706" s="31"/>
      <c r="K2706" s="31"/>
      <c r="L2706" s="31"/>
      <c r="M2706" s="31"/>
      <c r="N2706" s="31"/>
      <c r="O2706" s="31"/>
      <c r="P2706" s="31"/>
    </row>
    <row r="2707" spans="1:16" ht="15" x14ac:dyDescent="0.25">
      <c r="A2707" s="31"/>
      <c r="B2707" s="31"/>
      <c r="C2707" s="31"/>
      <c r="D2707" s="31"/>
      <c r="E2707" s="31"/>
      <c r="F2707" s="31"/>
      <c r="G2707" s="31"/>
      <c r="H2707" s="31"/>
      <c r="I2707" s="31"/>
      <c r="J2707" s="31"/>
      <c r="K2707" s="31"/>
      <c r="L2707" s="31"/>
      <c r="M2707" s="31"/>
      <c r="N2707" s="31"/>
      <c r="O2707" s="31"/>
      <c r="P2707" s="31"/>
    </row>
    <row r="2708" spans="1:16" ht="15" x14ac:dyDescent="0.25">
      <c r="A2708" s="31"/>
      <c r="B2708" s="31"/>
      <c r="C2708" s="31"/>
      <c r="D2708" s="31"/>
      <c r="E2708" s="31"/>
      <c r="F2708" s="31"/>
      <c r="G2708" s="31"/>
      <c r="H2708" s="31"/>
      <c r="I2708" s="31"/>
      <c r="J2708" s="31"/>
      <c r="K2708" s="31"/>
      <c r="L2708" s="31"/>
      <c r="M2708" s="31"/>
      <c r="N2708" s="31"/>
      <c r="O2708" s="31"/>
      <c r="P2708" s="31"/>
    </row>
    <row r="2709" spans="1:16" ht="15" x14ac:dyDescent="0.25">
      <c r="A2709" s="31"/>
      <c r="B2709" s="31"/>
      <c r="C2709" s="31"/>
      <c r="D2709" s="31"/>
      <c r="E2709" s="31"/>
      <c r="F2709" s="31"/>
      <c r="G2709" s="31"/>
      <c r="H2709" s="31"/>
      <c r="I2709" s="31"/>
      <c r="J2709" s="31"/>
      <c r="K2709" s="31"/>
      <c r="L2709" s="31"/>
      <c r="M2709" s="31"/>
      <c r="N2709" s="31"/>
      <c r="O2709" s="31"/>
      <c r="P2709" s="31"/>
    </row>
    <row r="2710" spans="1:16" ht="15.75" thickBot="1" x14ac:dyDescent="0.3">
      <c r="A2710" s="31"/>
      <c r="B2710" s="31"/>
      <c r="C2710" s="31"/>
      <c r="D2710" s="31"/>
      <c r="E2710" s="31"/>
      <c r="F2710" s="31"/>
      <c r="G2710" s="31"/>
      <c r="H2710" s="31"/>
      <c r="I2710" s="31"/>
      <c r="J2710" s="31"/>
      <c r="K2710" s="31"/>
      <c r="L2710" s="31"/>
      <c r="M2710" s="31"/>
      <c r="N2710" s="31"/>
      <c r="O2710" s="31"/>
      <c r="P2710" s="31"/>
    </row>
    <row r="2711" spans="1:16" ht="15.75" thickBot="1" x14ac:dyDescent="0.3">
      <c r="A2711" s="31"/>
      <c r="B2711" s="31"/>
      <c r="C2711" s="31"/>
      <c r="D2711" s="31"/>
      <c r="E2711" s="31"/>
      <c r="F2711" s="31"/>
      <c r="G2711" s="31"/>
      <c r="H2711" s="31"/>
      <c r="I2711" s="31"/>
      <c r="J2711" s="31"/>
      <c r="K2711" s="31"/>
      <c r="L2711" s="31"/>
      <c r="M2711" s="31"/>
      <c r="N2711" s="31"/>
      <c r="O2711" s="31"/>
      <c r="P2711" s="31"/>
    </row>
    <row r="2712" spans="1:16" ht="15" x14ac:dyDescent="0.25">
      <c r="A2712" s="31"/>
      <c r="B2712" s="31"/>
      <c r="C2712" s="31"/>
      <c r="D2712" s="31"/>
      <c r="E2712" s="31"/>
      <c r="F2712" s="31"/>
      <c r="G2712" s="31"/>
      <c r="H2712" s="31"/>
      <c r="I2712" s="31"/>
      <c r="J2712" s="31"/>
      <c r="K2712" s="31"/>
      <c r="L2712" s="31"/>
      <c r="M2712" s="31"/>
      <c r="N2712" s="31"/>
      <c r="O2712" s="31"/>
      <c r="P2712" s="31"/>
    </row>
    <row r="2713" spans="1:16" ht="15" x14ac:dyDescent="0.25">
      <c r="A2713" s="31"/>
      <c r="B2713" s="31"/>
      <c r="C2713" s="31"/>
      <c r="D2713" s="31"/>
      <c r="E2713" s="31"/>
      <c r="F2713" s="31"/>
      <c r="G2713" s="31"/>
      <c r="H2713" s="31"/>
      <c r="I2713" s="31"/>
      <c r="J2713" s="31"/>
      <c r="K2713" s="31"/>
      <c r="L2713" s="31"/>
      <c r="M2713" s="31"/>
      <c r="N2713" s="31"/>
      <c r="O2713" s="31"/>
      <c r="P2713" s="31"/>
    </row>
    <row r="2714" spans="1:16" ht="15" x14ac:dyDescent="0.25">
      <c r="A2714" s="31"/>
      <c r="B2714" s="31"/>
      <c r="C2714" s="31"/>
      <c r="D2714" s="31"/>
      <c r="E2714" s="31"/>
      <c r="F2714" s="31"/>
      <c r="G2714" s="31"/>
      <c r="H2714" s="31"/>
      <c r="I2714" s="31"/>
      <c r="J2714" s="31"/>
      <c r="K2714" s="31"/>
      <c r="L2714" s="31"/>
      <c r="M2714" s="31"/>
      <c r="N2714" s="31"/>
      <c r="O2714" s="31"/>
      <c r="P2714" s="31"/>
    </row>
    <row r="2715" spans="1:16" ht="15" x14ac:dyDescent="0.25">
      <c r="A2715" s="31"/>
      <c r="B2715" s="31"/>
      <c r="C2715" s="31"/>
      <c r="D2715" s="31"/>
      <c r="E2715" s="31"/>
      <c r="F2715" s="31"/>
      <c r="G2715" s="31"/>
      <c r="H2715" s="31"/>
      <c r="I2715" s="31"/>
      <c r="J2715" s="31"/>
      <c r="K2715" s="31"/>
      <c r="L2715" s="31"/>
      <c r="M2715" s="31"/>
      <c r="N2715" s="31"/>
      <c r="O2715" s="31"/>
      <c r="P2715" s="31"/>
    </row>
    <row r="2716" spans="1:16" ht="15" x14ac:dyDescent="0.25">
      <c r="A2716" s="31"/>
      <c r="B2716" s="31"/>
      <c r="C2716" s="31"/>
      <c r="D2716" s="31"/>
      <c r="E2716" s="31"/>
      <c r="F2716" s="31"/>
      <c r="G2716" s="31"/>
      <c r="H2716" s="31"/>
      <c r="I2716" s="31"/>
      <c r="J2716" s="31"/>
      <c r="K2716" s="31"/>
      <c r="L2716" s="31"/>
      <c r="M2716" s="31"/>
      <c r="N2716" s="31"/>
      <c r="O2716" s="31"/>
      <c r="P2716" s="31"/>
    </row>
    <row r="2717" spans="1:16" ht="15" x14ac:dyDescent="0.25">
      <c r="A2717" s="31"/>
      <c r="B2717" s="31"/>
      <c r="C2717" s="31"/>
      <c r="D2717" s="31"/>
      <c r="E2717" s="31"/>
      <c r="F2717" s="31"/>
      <c r="G2717" s="31"/>
      <c r="H2717" s="31"/>
      <c r="I2717" s="31"/>
      <c r="J2717" s="31"/>
      <c r="K2717" s="31"/>
      <c r="L2717" s="31"/>
      <c r="M2717" s="31"/>
      <c r="N2717" s="31"/>
      <c r="O2717" s="31"/>
      <c r="P2717" s="31"/>
    </row>
    <row r="2718" spans="1:16" ht="15" x14ac:dyDescent="0.25">
      <c r="A2718" s="31"/>
      <c r="B2718" s="31"/>
      <c r="C2718" s="31"/>
      <c r="D2718" s="31"/>
      <c r="E2718" s="31"/>
      <c r="F2718" s="31"/>
      <c r="G2718" s="31"/>
      <c r="H2718" s="31"/>
      <c r="I2718" s="31"/>
      <c r="J2718" s="31"/>
      <c r="K2718" s="31"/>
      <c r="L2718" s="31"/>
      <c r="M2718" s="31"/>
      <c r="N2718" s="31"/>
      <c r="O2718" s="31"/>
      <c r="P2718" s="31"/>
    </row>
    <row r="2719" spans="1:16" ht="15" x14ac:dyDescent="0.25">
      <c r="A2719" s="31"/>
      <c r="B2719" s="31"/>
      <c r="C2719" s="31"/>
      <c r="D2719" s="31"/>
      <c r="E2719" s="31"/>
      <c r="F2719" s="31"/>
      <c r="G2719" s="31"/>
      <c r="H2719" s="31"/>
      <c r="I2719" s="31"/>
      <c r="J2719" s="31"/>
      <c r="K2719" s="31"/>
      <c r="L2719" s="31"/>
      <c r="M2719" s="31"/>
      <c r="N2719" s="31"/>
      <c r="O2719" s="31"/>
      <c r="P2719" s="31"/>
    </row>
    <row r="2720" spans="1:16" ht="15" x14ac:dyDescent="0.25">
      <c r="A2720" s="31"/>
      <c r="B2720" s="31"/>
      <c r="C2720" s="31"/>
      <c r="D2720" s="31"/>
      <c r="E2720" s="31"/>
      <c r="F2720" s="31"/>
      <c r="G2720" s="31"/>
      <c r="H2720" s="31"/>
      <c r="I2720" s="31"/>
      <c r="J2720" s="31"/>
      <c r="K2720" s="31"/>
      <c r="L2720" s="31"/>
      <c r="M2720" s="31"/>
      <c r="N2720" s="31"/>
      <c r="O2720" s="31"/>
      <c r="P2720" s="31"/>
    </row>
    <row r="2721" spans="1:16" ht="15" x14ac:dyDescent="0.25">
      <c r="A2721" s="31"/>
      <c r="B2721" s="31"/>
      <c r="C2721" s="31"/>
      <c r="D2721" s="31"/>
      <c r="E2721" s="31"/>
      <c r="F2721" s="31"/>
      <c r="G2721" s="31"/>
      <c r="H2721" s="31"/>
      <c r="I2721" s="31"/>
      <c r="J2721" s="31"/>
      <c r="K2721" s="31"/>
      <c r="L2721" s="31"/>
      <c r="M2721" s="31"/>
      <c r="N2721" s="31"/>
      <c r="O2721" s="31"/>
      <c r="P2721" s="31"/>
    </row>
    <row r="2722" spans="1:16" ht="15" x14ac:dyDescent="0.25">
      <c r="A2722" s="31"/>
      <c r="B2722" s="31"/>
      <c r="C2722" s="31"/>
      <c r="D2722" s="31"/>
      <c r="E2722" s="31"/>
      <c r="F2722" s="31"/>
      <c r="G2722" s="31"/>
      <c r="H2722" s="31"/>
      <c r="I2722" s="31"/>
      <c r="J2722" s="31"/>
      <c r="K2722" s="31"/>
      <c r="L2722" s="31"/>
      <c r="M2722" s="31"/>
      <c r="N2722" s="31"/>
      <c r="O2722" s="31"/>
      <c r="P2722" s="31"/>
    </row>
    <row r="2723" spans="1:16" ht="15" x14ac:dyDescent="0.25">
      <c r="A2723" s="31"/>
      <c r="B2723" s="31"/>
      <c r="C2723" s="31"/>
      <c r="D2723" s="31"/>
      <c r="E2723" s="31"/>
      <c r="F2723" s="31"/>
      <c r="G2723" s="31"/>
      <c r="H2723" s="31"/>
      <c r="I2723" s="31"/>
      <c r="J2723" s="31"/>
      <c r="K2723" s="31"/>
      <c r="L2723" s="31"/>
      <c r="M2723" s="31"/>
      <c r="N2723" s="31"/>
      <c r="O2723" s="31"/>
      <c r="P2723" s="31"/>
    </row>
    <row r="2724" spans="1:16" ht="15" x14ac:dyDescent="0.25">
      <c r="A2724" s="31"/>
      <c r="B2724" s="31"/>
      <c r="C2724" s="31"/>
      <c r="D2724" s="31"/>
      <c r="E2724" s="31"/>
      <c r="F2724" s="31"/>
      <c r="G2724" s="31"/>
      <c r="H2724" s="31"/>
      <c r="I2724" s="31"/>
      <c r="J2724" s="31"/>
      <c r="K2724" s="31"/>
      <c r="L2724" s="31"/>
      <c r="M2724" s="31"/>
      <c r="N2724" s="31"/>
      <c r="O2724" s="31"/>
      <c r="P2724" s="31"/>
    </row>
    <row r="2725" spans="1:16" ht="15" x14ac:dyDescent="0.25">
      <c r="A2725" s="31"/>
      <c r="B2725" s="31"/>
      <c r="C2725" s="31"/>
      <c r="D2725" s="31"/>
      <c r="E2725" s="31"/>
      <c r="F2725" s="31"/>
      <c r="G2725" s="31"/>
      <c r="H2725" s="31"/>
      <c r="I2725" s="31"/>
      <c r="J2725" s="31"/>
      <c r="K2725" s="31"/>
      <c r="L2725" s="31"/>
      <c r="M2725" s="31"/>
      <c r="N2725" s="31"/>
      <c r="O2725" s="31"/>
      <c r="P2725" s="31"/>
    </row>
    <row r="2726" spans="1:16" ht="15" x14ac:dyDescent="0.25">
      <c r="A2726" s="31"/>
      <c r="B2726" s="31"/>
      <c r="C2726" s="31"/>
      <c r="D2726" s="31"/>
      <c r="E2726" s="31"/>
      <c r="F2726" s="31"/>
      <c r="G2726" s="31"/>
      <c r="H2726" s="31"/>
      <c r="I2726" s="31"/>
      <c r="J2726" s="31"/>
      <c r="K2726" s="31"/>
      <c r="L2726" s="31"/>
      <c r="M2726" s="31"/>
      <c r="N2726" s="31"/>
      <c r="O2726" s="31"/>
      <c r="P2726" s="31"/>
    </row>
    <row r="2727" spans="1:16" ht="15" x14ac:dyDescent="0.25">
      <c r="A2727" s="31"/>
      <c r="B2727" s="31"/>
      <c r="C2727" s="31"/>
      <c r="D2727" s="31"/>
      <c r="E2727" s="31"/>
      <c r="F2727" s="31"/>
      <c r="G2727" s="31"/>
      <c r="H2727" s="31"/>
      <c r="I2727" s="31"/>
      <c r="J2727" s="31"/>
      <c r="K2727" s="31"/>
      <c r="L2727" s="31"/>
      <c r="M2727" s="31"/>
      <c r="N2727" s="31"/>
      <c r="O2727" s="31"/>
      <c r="P2727" s="31"/>
    </row>
    <row r="2728" spans="1:16" ht="15" x14ac:dyDescent="0.25">
      <c r="A2728" s="31"/>
      <c r="B2728" s="31"/>
      <c r="C2728" s="31"/>
      <c r="D2728" s="31"/>
      <c r="E2728" s="31"/>
      <c r="F2728" s="31"/>
      <c r="G2728" s="31"/>
      <c r="H2728" s="31"/>
      <c r="I2728" s="31"/>
      <c r="J2728" s="31"/>
      <c r="K2728" s="31"/>
      <c r="L2728" s="31"/>
      <c r="M2728" s="31"/>
      <c r="N2728" s="31"/>
      <c r="O2728" s="31"/>
      <c r="P2728" s="31"/>
    </row>
    <row r="2729" spans="1:16" ht="15" x14ac:dyDescent="0.25">
      <c r="A2729" s="31"/>
      <c r="B2729" s="31"/>
      <c r="C2729" s="31"/>
      <c r="D2729" s="31"/>
      <c r="E2729" s="31"/>
      <c r="F2729" s="31"/>
      <c r="G2729" s="31"/>
      <c r="H2729" s="31"/>
      <c r="I2729" s="31"/>
      <c r="J2729" s="31"/>
      <c r="K2729" s="31"/>
      <c r="L2729" s="31"/>
      <c r="M2729" s="31"/>
      <c r="N2729" s="31"/>
      <c r="O2729" s="31"/>
      <c r="P2729" s="31"/>
    </row>
    <row r="2730" spans="1:16" ht="15" x14ac:dyDescent="0.25">
      <c r="A2730" s="31"/>
      <c r="B2730" s="31"/>
      <c r="C2730" s="31"/>
      <c r="D2730" s="31"/>
      <c r="E2730" s="31"/>
      <c r="F2730" s="31"/>
      <c r="G2730" s="31"/>
      <c r="H2730" s="31"/>
      <c r="I2730" s="31"/>
      <c r="J2730" s="31"/>
      <c r="K2730" s="31"/>
      <c r="L2730" s="31"/>
      <c r="M2730" s="31"/>
      <c r="N2730" s="31"/>
      <c r="O2730" s="31"/>
      <c r="P2730" s="31"/>
    </row>
    <row r="2731" spans="1:16" ht="15.75" thickBot="1" x14ac:dyDescent="0.3">
      <c r="A2731" s="31"/>
      <c r="B2731" s="31"/>
      <c r="C2731" s="31"/>
      <c r="D2731" s="31"/>
      <c r="E2731" s="31"/>
      <c r="F2731" s="31"/>
      <c r="G2731" s="31"/>
      <c r="H2731" s="31"/>
      <c r="I2731" s="31"/>
      <c r="J2731" s="31"/>
      <c r="K2731" s="31"/>
      <c r="L2731" s="31"/>
      <c r="M2731" s="31"/>
      <c r="N2731" s="31"/>
      <c r="O2731" s="31"/>
      <c r="P2731" s="31"/>
    </row>
    <row r="2732" spans="1:16" ht="16.5" thickTop="1" thickBot="1" x14ac:dyDescent="0.3">
      <c r="A2732" s="31"/>
      <c r="B2732" s="31"/>
      <c r="C2732" s="31"/>
      <c r="D2732" s="31"/>
      <c r="E2732" s="31"/>
      <c r="F2732" s="31"/>
      <c r="G2732" s="31"/>
      <c r="H2732" s="31"/>
      <c r="I2732" s="31"/>
      <c r="J2732" s="31"/>
      <c r="K2732" s="31"/>
      <c r="L2732" s="31"/>
      <c r="M2732" s="31"/>
      <c r="N2732" s="31"/>
      <c r="O2732" s="31"/>
      <c r="P2732" s="31"/>
    </row>
    <row r="2733" spans="1:16" ht="15" x14ac:dyDescent="0.25">
      <c r="A2733" s="31"/>
      <c r="B2733" s="31"/>
      <c r="C2733" s="31"/>
      <c r="D2733" s="31"/>
      <c r="E2733" s="31"/>
      <c r="F2733" s="31"/>
      <c r="G2733" s="31"/>
      <c r="H2733" s="31"/>
      <c r="I2733" s="31"/>
      <c r="J2733" s="31"/>
      <c r="K2733" s="31"/>
      <c r="L2733" s="31"/>
      <c r="M2733" s="31"/>
      <c r="N2733" s="31"/>
      <c r="O2733" s="31"/>
      <c r="P2733" s="31"/>
    </row>
    <row r="2734" spans="1:16" ht="15" x14ac:dyDescent="0.25">
      <c r="A2734" s="31"/>
      <c r="B2734" s="31"/>
      <c r="C2734" s="31"/>
      <c r="D2734" s="31"/>
      <c r="E2734" s="31"/>
      <c r="F2734" s="31"/>
      <c r="G2734" s="31"/>
      <c r="H2734" s="31"/>
      <c r="I2734" s="31"/>
      <c r="J2734" s="31"/>
      <c r="K2734" s="31"/>
      <c r="L2734" s="31"/>
      <c r="M2734" s="31"/>
      <c r="N2734" s="31"/>
      <c r="O2734" s="31"/>
      <c r="P2734" s="31"/>
    </row>
    <row r="2735" spans="1:16" ht="15.75" thickBot="1" x14ac:dyDescent="0.3">
      <c r="A2735" s="31"/>
      <c r="B2735" s="31"/>
      <c r="C2735" s="31"/>
      <c r="D2735" s="31"/>
      <c r="E2735" s="31"/>
      <c r="F2735" s="31"/>
      <c r="G2735" s="31"/>
      <c r="H2735" s="31"/>
      <c r="I2735" s="31"/>
      <c r="J2735" s="31"/>
      <c r="K2735" s="31"/>
      <c r="L2735" s="31"/>
      <c r="M2735" s="31"/>
      <c r="N2735" s="31"/>
      <c r="O2735" s="31"/>
      <c r="P2735" s="31"/>
    </row>
    <row r="2736" spans="1:16" ht="15.75" thickBot="1" x14ac:dyDescent="0.3">
      <c r="A2736" s="31"/>
      <c r="B2736" s="31"/>
      <c r="C2736" s="31"/>
      <c r="D2736" s="31"/>
      <c r="E2736" s="31"/>
      <c r="F2736" s="31"/>
      <c r="G2736" s="31"/>
      <c r="H2736" s="31"/>
      <c r="I2736" s="31"/>
      <c r="J2736" s="31"/>
      <c r="K2736" s="31"/>
      <c r="L2736" s="31"/>
      <c r="M2736" s="31"/>
      <c r="N2736" s="31"/>
      <c r="O2736" s="31"/>
      <c r="P2736" s="31"/>
    </row>
    <row r="2737" spans="1:16" ht="15" x14ac:dyDescent="0.25">
      <c r="A2737" s="31"/>
      <c r="B2737" s="31"/>
      <c r="C2737" s="31"/>
      <c r="D2737" s="31"/>
      <c r="E2737" s="31"/>
      <c r="F2737" s="31"/>
      <c r="G2737" s="31"/>
      <c r="H2737" s="31"/>
      <c r="I2737" s="31"/>
      <c r="J2737" s="31"/>
      <c r="K2737" s="31"/>
      <c r="L2737" s="31"/>
      <c r="M2737" s="31"/>
      <c r="N2737" s="31"/>
      <c r="O2737" s="31"/>
      <c r="P2737" s="31"/>
    </row>
    <row r="2738" spans="1:16" ht="15" x14ac:dyDescent="0.25">
      <c r="A2738" s="31"/>
      <c r="B2738" s="31"/>
      <c r="C2738" s="31"/>
      <c r="D2738" s="31"/>
      <c r="E2738" s="31"/>
      <c r="F2738" s="31"/>
      <c r="G2738" s="31"/>
      <c r="H2738" s="31"/>
      <c r="I2738" s="31"/>
      <c r="J2738" s="31"/>
      <c r="K2738" s="31"/>
      <c r="L2738" s="31"/>
      <c r="M2738" s="31"/>
      <c r="N2738" s="31"/>
      <c r="O2738" s="31"/>
      <c r="P2738" s="31"/>
    </row>
    <row r="2739" spans="1:16" ht="15" x14ac:dyDescent="0.25">
      <c r="A2739" s="31"/>
      <c r="B2739" s="31"/>
      <c r="C2739" s="31"/>
      <c r="D2739" s="31"/>
      <c r="E2739" s="31"/>
      <c r="F2739" s="31"/>
      <c r="G2739" s="31"/>
      <c r="H2739" s="31"/>
      <c r="I2739" s="31"/>
      <c r="J2739" s="31"/>
      <c r="K2739" s="31"/>
      <c r="L2739" s="31"/>
      <c r="M2739" s="31"/>
      <c r="N2739" s="31"/>
      <c r="O2739" s="31"/>
      <c r="P2739" s="31"/>
    </row>
    <row r="2740" spans="1:16" ht="15" x14ac:dyDescent="0.25">
      <c r="A2740" s="31"/>
      <c r="B2740" s="31"/>
      <c r="C2740" s="31"/>
      <c r="D2740" s="31"/>
      <c r="E2740" s="31"/>
      <c r="F2740" s="31"/>
      <c r="G2740" s="31"/>
      <c r="H2740" s="31"/>
      <c r="I2740" s="31"/>
      <c r="J2740" s="31"/>
      <c r="K2740" s="31"/>
      <c r="L2740" s="31"/>
      <c r="M2740" s="31"/>
      <c r="N2740" s="31"/>
      <c r="O2740" s="31"/>
      <c r="P2740" s="31"/>
    </row>
    <row r="2741" spans="1:16" ht="15.75" thickBot="1" x14ac:dyDescent="0.3">
      <c r="A2741" s="31"/>
      <c r="B2741" s="31"/>
      <c r="C2741" s="31"/>
      <c r="D2741" s="31"/>
      <c r="E2741" s="31"/>
      <c r="F2741" s="31"/>
      <c r="G2741" s="31"/>
      <c r="H2741" s="31"/>
      <c r="I2741" s="31"/>
      <c r="J2741" s="31"/>
      <c r="K2741" s="31"/>
      <c r="L2741" s="31"/>
      <c r="M2741" s="31"/>
      <c r="N2741" s="31"/>
      <c r="O2741" s="31"/>
      <c r="P2741" s="31"/>
    </row>
    <row r="2742" spans="1:16" ht="15.75" thickBot="1" x14ac:dyDescent="0.3">
      <c r="A2742" s="31"/>
      <c r="B2742" s="31"/>
      <c r="C2742" s="31"/>
      <c r="D2742" s="31"/>
      <c r="E2742" s="31"/>
      <c r="F2742" s="31"/>
      <c r="G2742" s="31"/>
      <c r="H2742" s="31"/>
      <c r="I2742" s="31"/>
      <c r="J2742" s="31"/>
      <c r="K2742" s="31"/>
      <c r="L2742" s="31"/>
      <c r="M2742" s="31"/>
      <c r="N2742" s="31"/>
      <c r="O2742" s="31"/>
      <c r="P2742" s="31"/>
    </row>
    <row r="2743" spans="1:16" ht="15" x14ac:dyDescent="0.25">
      <c r="A2743" s="31"/>
      <c r="B2743" s="31"/>
      <c r="C2743" s="31"/>
      <c r="D2743" s="31"/>
      <c r="E2743" s="31"/>
      <c r="F2743" s="31"/>
      <c r="G2743" s="31"/>
      <c r="H2743" s="31"/>
      <c r="I2743" s="31"/>
      <c r="J2743" s="31"/>
      <c r="K2743" s="31"/>
      <c r="L2743" s="31"/>
      <c r="M2743" s="31"/>
      <c r="N2743" s="31"/>
      <c r="O2743" s="31"/>
      <c r="P2743" s="31"/>
    </row>
    <row r="2744" spans="1:16" ht="15" x14ac:dyDescent="0.25">
      <c r="A2744" s="31"/>
      <c r="B2744" s="31"/>
      <c r="C2744" s="31"/>
      <c r="D2744" s="31"/>
      <c r="E2744" s="31"/>
      <c r="F2744" s="31"/>
      <c r="G2744" s="31"/>
      <c r="H2744" s="31"/>
      <c r="I2744" s="31"/>
      <c r="J2744" s="31"/>
      <c r="K2744" s="31"/>
      <c r="L2744" s="31"/>
      <c r="M2744" s="31"/>
      <c r="N2744" s="31"/>
      <c r="O2744" s="31"/>
      <c r="P2744" s="31"/>
    </row>
    <row r="2745" spans="1:16" ht="15" x14ac:dyDescent="0.25">
      <c r="A2745" s="31"/>
      <c r="B2745" s="31"/>
      <c r="C2745" s="31"/>
      <c r="D2745" s="31"/>
      <c r="E2745" s="31"/>
      <c r="F2745" s="31"/>
      <c r="G2745" s="31"/>
      <c r="H2745" s="31"/>
      <c r="I2745" s="31"/>
      <c r="J2745" s="31"/>
      <c r="K2745" s="31"/>
      <c r="L2745" s="31"/>
      <c r="M2745" s="31"/>
      <c r="N2745" s="31"/>
      <c r="O2745" s="31"/>
      <c r="P2745" s="31"/>
    </row>
    <row r="2746" spans="1:16" ht="15" x14ac:dyDescent="0.25">
      <c r="A2746" s="31"/>
      <c r="B2746" s="31"/>
      <c r="C2746" s="31"/>
      <c r="D2746" s="31"/>
      <c r="E2746" s="31"/>
      <c r="F2746" s="31"/>
      <c r="G2746" s="31"/>
      <c r="H2746" s="31"/>
      <c r="I2746" s="31"/>
      <c r="J2746" s="31"/>
      <c r="K2746" s="31"/>
      <c r="L2746" s="31"/>
      <c r="M2746" s="31"/>
      <c r="N2746" s="31"/>
      <c r="O2746" s="31"/>
      <c r="P2746" s="31"/>
    </row>
    <row r="2747" spans="1:16" ht="15" x14ac:dyDescent="0.25">
      <c r="A2747" s="31"/>
      <c r="B2747" s="31"/>
      <c r="C2747" s="31"/>
      <c r="D2747" s="31"/>
      <c r="E2747" s="31"/>
      <c r="F2747" s="31"/>
      <c r="G2747" s="31"/>
      <c r="H2747" s="31"/>
      <c r="I2747" s="31"/>
      <c r="J2747" s="31"/>
      <c r="K2747" s="31"/>
      <c r="L2747" s="31"/>
      <c r="M2747" s="31"/>
      <c r="N2747" s="31"/>
      <c r="O2747" s="31"/>
      <c r="P2747" s="31"/>
    </row>
    <row r="2748" spans="1:16" ht="15" x14ac:dyDescent="0.25">
      <c r="A2748" s="31"/>
      <c r="B2748" s="31"/>
      <c r="C2748" s="31"/>
      <c r="D2748" s="31"/>
      <c r="E2748" s="31"/>
      <c r="F2748" s="31"/>
      <c r="G2748" s="31"/>
      <c r="H2748" s="31"/>
      <c r="I2748" s="31"/>
      <c r="J2748" s="31"/>
      <c r="K2748" s="31"/>
      <c r="L2748" s="31"/>
      <c r="M2748" s="31"/>
      <c r="N2748" s="31"/>
      <c r="O2748" s="31"/>
      <c r="P2748" s="31"/>
    </row>
    <row r="2749" spans="1:16" ht="15" x14ac:dyDescent="0.25">
      <c r="A2749" s="31"/>
      <c r="B2749" s="31"/>
      <c r="C2749" s="31"/>
      <c r="D2749" s="31"/>
      <c r="E2749" s="31"/>
      <c r="F2749" s="31"/>
      <c r="G2749" s="31"/>
      <c r="H2749" s="31"/>
      <c r="I2749" s="31"/>
      <c r="J2749" s="31"/>
      <c r="K2749" s="31"/>
      <c r="L2749" s="31"/>
      <c r="M2749" s="31"/>
      <c r="N2749" s="31"/>
      <c r="O2749" s="31"/>
      <c r="P2749" s="31"/>
    </row>
    <row r="2750" spans="1:16" ht="15" x14ac:dyDescent="0.25">
      <c r="A2750" s="31"/>
      <c r="B2750" s="31"/>
      <c r="C2750" s="31"/>
      <c r="D2750" s="31"/>
      <c r="E2750" s="31"/>
      <c r="F2750" s="31"/>
      <c r="G2750" s="31"/>
      <c r="H2750" s="31"/>
      <c r="I2750" s="31"/>
      <c r="J2750" s="31"/>
      <c r="K2750" s="31"/>
      <c r="L2750" s="31"/>
      <c r="M2750" s="31"/>
      <c r="N2750" s="31"/>
      <c r="O2750" s="31"/>
      <c r="P2750" s="31"/>
    </row>
    <row r="2751" spans="1:16" ht="15" x14ac:dyDescent="0.25">
      <c r="A2751" s="31"/>
      <c r="B2751" s="31"/>
      <c r="C2751" s="31"/>
      <c r="D2751" s="31"/>
      <c r="E2751" s="31"/>
      <c r="F2751" s="31"/>
      <c r="G2751" s="31"/>
      <c r="H2751" s="31"/>
      <c r="I2751" s="31"/>
      <c r="J2751" s="31"/>
      <c r="K2751" s="31"/>
      <c r="L2751" s="31"/>
      <c r="M2751" s="31"/>
      <c r="N2751" s="31"/>
      <c r="O2751" s="31"/>
      <c r="P2751" s="31"/>
    </row>
    <row r="2752" spans="1:16" ht="15" x14ac:dyDescent="0.25">
      <c r="A2752" s="31"/>
      <c r="B2752" s="31"/>
      <c r="C2752" s="31"/>
      <c r="D2752" s="31"/>
      <c r="E2752" s="31"/>
      <c r="F2752" s="31"/>
      <c r="G2752" s="31"/>
      <c r="H2752" s="31"/>
      <c r="I2752" s="31"/>
      <c r="J2752" s="31"/>
      <c r="K2752" s="31"/>
      <c r="L2752" s="31"/>
      <c r="M2752" s="31"/>
      <c r="N2752" s="31"/>
      <c r="O2752" s="31"/>
      <c r="P2752" s="31"/>
    </row>
    <row r="2753" spans="1:16" ht="15" x14ac:dyDescent="0.25">
      <c r="A2753" s="31"/>
      <c r="B2753" s="31"/>
      <c r="C2753" s="31"/>
      <c r="D2753" s="31"/>
      <c r="E2753" s="31"/>
      <c r="F2753" s="31"/>
      <c r="G2753" s="31"/>
      <c r="H2753" s="31"/>
      <c r="I2753" s="31"/>
      <c r="J2753" s="31"/>
      <c r="K2753" s="31"/>
      <c r="L2753" s="31"/>
      <c r="M2753" s="31"/>
      <c r="N2753" s="31"/>
      <c r="O2753" s="31"/>
      <c r="P2753" s="31"/>
    </row>
    <row r="2754" spans="1:16" ht="15" x14ac:dyDescent="0.25">
      <c r="A2754" s="31"/>
      <c r="B2754" s="31"/>
      <c r="C2754" s="31"/>
      <c r="D2754" s="31"/>
      <c r="E2754" s="31"/>
      <c r="F2754" s="31"/>
      <c r="G2754" s="31"/>
      <c r="H2754" s="31"/>
      <c r="I2754" s="31"/>
      <c r="J2754" s="31"/>
      <c r="K2754" s="31"/>
      <c r="L2754" s="31"/>
      <c r="M2754" s="31"/>
      <c r="N2754" s="31"/>
      <c r="O2754" s="31"/>
      <c r="P2754" s="31"/>
    </row>
    <row r="2755" spans="1:16" ht="15" x14ac:dyDescent="0.25">
      <c r="A2755" s="31"/>
      <c r="B2755" s="31"/>
      <c r="C2755" s="31"/>
      <c r="D2755" s="31"/>
      <c r="E2755" s="31"/>
      <c r="F2755" s="31"/>
      <c r="G2755" s="31"/>
      <c r="H2755" s="31"/>
      <c r="I2755" s="31"/>
      <c r="J2755" s="31"/>
      <c r="K2755" s="31"/>
      <c r="L2755" s="31"/>
      <c r="M2755" s="31"/>
      <c r="N2755" s="31"/>
      <c r="O2755" s="31"/>
      <c r="P2755" s="31"/>
    </row>
    <row r="2756" spans="1:16" ht="15" x14ac:dyDescent="0.25">
      <c r="A2756" s="31"/>
      <c r="B2756" s="31"/>
      <c r="C2756" s="31"/>
      <c r="D2756" s="31"/>
      <c r="E2756" s="31"/>
      <c r="F2756" s="31"/>
      <c r="G2756" s="31"/>
      <c r="H2756" s="31"/>
      <c r="I2756" s="31"/>
      <c r="J2756" s="31"/>
      <c r="K2756" s="31"/>
      <c r="L2756" s="31"/>
      <c r="M2756" s="31"/>
      <c r="N2756" s="31"/>
      <c r="O2756" s="31"/>
      <c r="P2756" s="31"/>
    </row>
    <row r="2757" spans="1:16" ht="15" x14ac:dyDescent="0.25">
      <c r="A2757" s="31"/>
      <c r="B2757" s="31"/>
      <c r="C2757" s="31"/>
      <c r="D2757" s="31"/>
      <c r="E2757" s="31"/>
      <c r="F2757" s="31"/>
      <c r="G2757" s="31"/>
      <c r="H2757" s="31"/>
      <c r="I2757" s="31"/>
      <c r="J2757" s="31"/>
      <c r="K2757" s="31"/>
      <c r="L2757" s="31"/>
      <c r="M2757" s="31"/>
      <c r="N2757" s="31"/>
      <c r="O2757" s="31"/>
      <c r="P2757" s="31"/>
    </row>
    <row r="2758" spans="1:16" ht="15" x14ac:dyDescent="0.25">
      <c r="A2758" s="31"/>
      <c r="B2758" s="31"/>
      <c r="C2758" s="31"/>
      <c r="D2758" s="31"/>
      <c r="E2758" s="31"/>
      <c r="F2758" s="31"/>
      <c r="G2758" s="31"/>
      <c r="H2758" s="31"/>
      <c r="I2758" s="31"/>
      <c r="J2758" s="31"/>
      <c r="K2758" s="31"/>
      <c r="L2758" s="31"/>
      <c r="M2758" s="31"/>
      <c r="N2758" s="31"/>
      <c r="O2758" s="31"/>
      <c r="P2758" s="31"/>
    </row>
    <row r="2759" spans="1:16" ht="15" x14ac:dyDescent="0.25">
      <c r="A2759" s="31"/>
      <c r="B2759" s="31"/>
      <c r="C2759" s="31"/>
      <c r="D2759" s="31"/>
      <c r="E2759" s="31"/>
      <c r="F2759" s="31"/>
      <c r="G2759" s="31"/>
      <c r="H2759" s="31"/>
      <c r="I2759" s="31"/>
      <c r="J2759" s="31"/>
      <c r="K2759" s="31"/>
      <c r="L2759" s="31"/>
      <c r="M2759" s="31"/>
      <c r="N2759" s="31"/>
      <c r="O2759" s="31"/>
      <c r="P2759" s="31"/>
    </row>
    <row r="2760" spans="1:16" ht="15" x14ac:dyDescent="0.25">
      <c r="A2760" s="31"/>
      <c r="B2760" s="31"/>
      <c r="C2760" s="31"/>
      <c r="D2760" s="31"/>
      <c r="E2760" s="31"/>
      <c r="F2760" s="31"/>
      <c r="G2760" s="31"/>
      <c r="H2760" s="31"/>
      <c r="I2760" s="31"/>
      <c r="J2760" s="31"/>
      <c r="K2760" s="31"/>
      <c r="L2760" s="31"/>
      <c r="M2760" s="31"/>
      <c r="N2760" s="31"/>
      <c r="O2760" s="31"/>
      <c r="P2760" s="31"/>
    </row>
    <row r="2761" spans="1:16" ht="15" x14ac:dyDescent="0.25">
      <c r="A2761" s="31"/>
      <c r="B2761" s="31"/>
      <c r="C2761" s="31"/>
      <c r="D2761" s="31"/>
      <c r="E2761" s="31"/>
      <c r="F2761" s="31"/>
      <c r="G2761" s="31"/>
      <c r="H2761" s="31"/>
      <c r="I2761" s="31"/>
      <c r="J2761" s="31"/>
      <c r="K2761" s="31"/>
      <c r="L2761" s="31"/>
      <c r="M2761" s="31"/>
      <c r="N2761" s="31"/>
      <c r="O2761" s="31"/>
      <c r="P2761" s="31"/>
    </row>
    <row r="2762" spans="1:16" ht="15.75" thickBot="1" x14ac:dyDescent="0.3">
      <c r="A2762" s="31"/>
      <c r="B2762" s="31"/>
      <c r="C2762" s="31"/>
      <c r="D2762" s="31"/>
      <c r="E2762" s="31"/>
      <c r="F2762" s="31"/>
      <c r="G2762" s="31"/>
      <c r="H2762" s="31"/>
      <c r="I2762" s="31"/>
      <c r="J2762" s="31"/>
      <c r="K2762" s="31"/>
      <c r="L2762" s="31"/>
      <c r="M2762" s="31"/>
      <c r="N2762" s="31"/>
      <c r="O2762" s="31"/>
      <c r="P2762" s="31"/>
    </row>
    <row r="2763" spans="1:16" ht="16.5" thickTop="1" thickBot="1" x14ac:dyDescent="0.3">
      <c r="A2763" s="31"/>
      <c r="B2763" s="31"/>
      <c r="C2763" s="31"/>
      <c r="D2763" s="31"/>
      <c r="E2763" s="31"/>
      <c r="F2763" s="31"/>
      <c r="G2763" s="31"/>
      <c r="H2763" s="31"/>
      <c r="I2763" s="31"/>
      <c r="J2763" s="31"/>
      <c r="K2763" s="31"/>
      <c r="L2763" s="31"/>
      <c r="M2763" s="31"/>
      <c r="N2763" s="31"/>
      <c r="O2763" s="31"/>
      <c r="P2763" s="31"/>
    </row>
    <row r="2764" spans="1:16" ht="15" x14ac:dyDescent="0.25">
      <c r="A2764" s="31"/>
      <c r="B2764" s="31"/>
      <c r="C2764" s="31"/>
      <c r="D2764" s="31"/>
      <c r="E2764" s="31"/>
      <c r="F2764" s="31"/>
      <c r="G2764" s="31"/>
      <c r="H2764" s="31"/>
      <c r="I2764" s="31"/>
      <c r="J2764" s="31"/>
      <c r="K2764" s="31"/>
      <c r="L2764" s="31"/>
      <c r="M2764" s="31"/>
      <c r="N2764" s="31"/>
      <c r="O2764" s="31"/>
      <c r="P2764" s="31"/>
    </row>
    <row r="2765" spans="1:16" ht="15" x14ac:dyDescent="0.25">
      <c r="A2765" s="31"/>
      <c r="B2765" s="31"/>
      <c r="C2765" s="31"/>
      <c r="D2765" s="31"/>
      <c r="E2765" s="31"/>
      <c r="F2765" s="31"/>
      <c r="G2765" s="31"/>
      <c r="H2765" s="31"/>
      <c r="I2765" s="31"/>
      <c r="J2765" s="31"/>
      <c r="K2765" s="31"/>
      <c r="L2765" s="31"/>
      <c r="M2765" s="31"/>
      <c r="N2765" s="31"/>
      <c r="O2765" s="31"/>
      <c r="P2765" s="31"/>
    </row>
    <row r="2766" spans="1:16" ht="15.75" thickBot="1" x14ac:dyDescent="0.3">
      <c r="A2766" s="31"/>
      <c r="B2766" s="31"/>
      <c r="C2766" s="31"/>
      <c r="D2766" s="31"/>
      <c r="E2766" s="31"/>
      <c r="F2766" s="31"/>
      <c r="G2766" s="31"/>
      <c r="H2766" s="31"/>
      <c r="I2766" s="31"/>
      <c r="J2766" s="31"/>
      <c r="K2766" s="31"/>
      <c r="L2766" s="31"/>
      <c r="M2766" s="31"/>
      <c r="N2766" s="31"/>
      <c r="O2766" s="31"/>
      <c r="P2766" s="31"/>
    </row>
    <row r="2767" spans="1:16" ht="15.75" thickBot="1" x14ac:dyDescent="0.3">
      <c r="A2767" s="31"/>
      <c r="B2767" s="31"/>
      <c r="C2767" s="31"/>
      <c r="D2767" s="31"/>
      <c r="E2767" s="31"/>
      <c r="F2767" s="31"/>
      <c r="G2767" s="31"/>
      <c r="H2767" s="31"/>
      <c r="I2767" s="31"/>
      <c r="J2767" s="31"/>
      <c r="K2767" s="31"/>
      <c r="L2767" s="31"/>
      <c r="M2767" s="31"/>
      <c r="N2767" s="31"/>
      <c r="O2767" s="31"/>
      <c r="P2767" s="31"/>
    </row>
    <row r="2768" spans="1:16" ht="15" x14ac:dyDescent="0.25">
      <c r="A2768" s="31"/>
      <c r="B2768" s="31"/>
      <c r="C2768" s="31"/>
      <c r="D2768" s="31"/>
      <c r="E2768" s="31"/>
      <c r="F2768" s="31"/>
      <c r="G2768" s="31"/>
      <c r="H2768" s="31"/>
      <c r="I2768" s="31"/>
      <c r="J2768" s="31"/>
      <c r="K2768" s="31"/>
      <c r="L2768" s="31"/>
      <c r="M2768" s="31"/>
      <c r="N2768" s="31"/>
      <c r="O2768" s="31"/>
      <c r="P2768" s="31"/>
    </row>
    <row r="2769" spans="1:16" ht="15" x14ac:dyDescent="0.25">
      <c r="A2769" s="31"/>
      <c r="B2769" s="31"/>
      <c r="C2769" s="31"/>
      <c r="D2769" s="31"/>
      <c r="E2769" s="31"/>
      <c r="F2769" s="31"/>
      <c r="G2769" s="31"/>
      <c r="H2769" s="31"/>
      <c r="I2769" s="31"/>
      <c r="J2769" s="31"/>
      <c r="K2769" s="31"/>
      <c r="L2769" s="31"/>
      <c r="M2769" s="31"/>
      <c r="N2769" s="31"/>
      <c r="O2769" s="31"/>
      <c r="P2769" s="31"/>
    </row>
    <row r="2770" spans="1:16" ht="15" x14ac:dyDescent="0.25">
      <c r="A2770" s="31"/>
      <c r="B2770" s="31"/>
      <c r="C2770" s="31"/>
      <c r="D2770" s="31"/>
      <c r="E2770" s="31"/>
      <c r="F2770" s="31"/>
      <c r="G2770" s="31"/>
      <c r="H2770" s="31"/>
      <c r="I2770" s="31"/>
      <c r="J2770" s="31"/>
      <c r="K2770" s="31"/>
      <c r="L2770" s="31"/>
      <c r="M2770" s="31"/>
      <c r="N2770" s="31"/>
      <c r="O2770" s="31"/>
      <c r="P2770" s="31"/>
    </row>
    <row r="2771" spans="1:16" ht="15" x14ac:dyDescent="0.25">
      <c r="A2771" s="31"/>
      <c r="B2771" s="31"/>
      <c r="C2771" s="31"/>
      <c r="D2771" s="31"/>
      <c r="E2771" s="31"/>
      <c r="F2771" s="31"/>
      <c r="G2771" s="31"/>
      <c r="H2771" s="31"/>
      <c r="I2771" s="31"/>
      <c r="J2771" s="31"/>
      <c r="K2771" s="31"/>
      <c r="L2771" s="31"/>
      <c r="M2771" s="31"/>
      <c r="N2771" s="31"/>
      <c r="O2771" s="31"/>
      <c r="P2771" s="31"/>
    </row>
    <row r="2772" spans="1:16" ht="15.75" thickBot="1" x14ac:dyDescent="0.3">
      <c r="A2772" s="31"/>
      <c r="B2772" s="31"/>
      <c r="C2772" s="31"/>
      <c r="D2772" s="31"/>
      <c r="E2772" s="31"/>
      <c r="F2772" s="31"/>
      <c r="G2772" s="31"/>
      <c r="H2772" s="31"/>
      <c r="I2772" s="31"/>
      <c r="J2772" s="31"/>
      <c r="K2772" s="31"/>
      <c r="L2772" s="31"/>
      <c r="M2772" s="31"/>
      <c r="N2772" s="31"/>
      <c r="O2772" s="31"/>
      <c r="P2772" s="31"/>
    </row>
    <row r="2773" spans="1:16" ht="15.75" thickBot="1" x14ac:dyDescent="0.3">
      <c r="A2773" s="31"/>
      <c r="B2773" s="31"/>
      <c r="C2773" s="31"/>
      <c r="D2773" s="31"/>
      <c r="E2773" s="31"/>
      <c r="F2773" s="31"/>
      <c r="G2773" s="31"/>
      <c r="H2773" s="31"/>
      <c r="I2773" s="31"/>
      <c r="J2773" s="31"/>
      <c r="K2773" s="31"/>
      <c r="L2773" s="31"/>
      <c r="M2773" s="31"/>
      <c r="N2773" s="31"/>
      <c r="O2773" s="31"/>
      <c r="P2773" s="31"/>
    </row>
    <row r="2774" spans="1:16" ht="15" x14ac:dyDescent="0.25">
      <c r="A2774" s="31"/>
      <c r="B2774" s="31"/>
      <c r="C2774" s="31"/>
      <c r="D2774" s="31"/>
      <c r="E2774" s="31"/>
      <c r="F2774" s="31"/>
      <c r="G2774" s="31"/>
      <c r="H2774" s="31"/>
      <c r="I2774" s="31"/>
      <c r="J2774" s="31"/>
      <c r="K2774" s="31"/>
      <c r="L2774" s="31"/>
      <c r="M2774" s="31"/>
      <c r="N2774" s="31"/>
      <c r="O2774" s="31"/>
      <c r="P2774" s="31"/>
    </row>
    <row r="2775" spans="1:16" ht="15" x14ac:dyDescent="0.25">
      <c r="A2775" s="31"/>
      <c r="B2775" s="31"/>
      <c r="C2775" s="31"/>
      <c r="D2775" s="31"/>
      <c r="E2775" s="31"/>
      <c r="F2775" s="31"/>
      <c r="G2775" s="31"/>
      <c r="H2775" s="31"/>
      <c r="I2775" s="31"/>
      <c r="J2775" s="31"/>
      <c r="K2775" s="31"/>
      <c r="L2775" s="31"/>
      <c r="M2775" s="31"/>
      <c r="N2775" s="31"/>
      <c r="O2775" s="31"/>
      <c r="P2775" s="31"/>
    </row>
    <row r="2776" spans="1:16" ht="15" x14ac:dyDescent="0.25">
      <c r="A2776" s="31"/>
      <c r="B2776" s="31"/>
      <c r="C2776" s="31"/>
      <c r="D2776" s="31"/>
      <c r="E2776" s="31"/>
      <c r="F2776" s="31"/>
      <c r="G2776" s="31"/>
      <c r="H2776" s="31"/>
      <c r="I2776" s="31"/>
      <c r="J2776" s="31"/>
      <c r="K2776" s="31"/>
      <c r="L2776" s="31"/>
      <c r="M2776" s="31"/>
      <c r="N2776" s="31"/>
      <c r="O2776" s="31"/>
      <c r="P2776" s="31"/>
    </row>
    <row r="2777" spans="1:16" ht="15" x14ac:dyDescent="0.25">
      <c r="A2777" s="31"/>
      <c r="B2777" s="31"/>
      <c r="C2777" s="31"/>
      <c r="D2777" s="31"/>
      <c r="E2777" s="31"/>
      <c r="F2777" s="31"/>
      <c r="G2777" s="31"/>
      <c r="H2777" s="31"/>
      <c r="I2777" s="31"/>
      <c r="J2777" s="31"/>
      <c r="K2777" s="31"/>
      <c r="L2777" s="31"/>
      <c r="M2777" s="31"/>
      <c r="N2777" s="31"/>
      <c r="O2777" s="31"/>
      <c r="P2777" s="31"/>
    </row>
    <row r="2778" spans="1:16" ht="15" x14ac:dyDescent="0.25">
      <c r="A2778" s="31"/>
      <c r="B2778" s="31"/>
      <c r="C2778" s="31"/>
      <c r="D2778" s="31"/>
      <c r="E2778" s="31"/>
      <c r="F2778" s="31"/>
      <c r="G2778" s="31"/>
      <c r="H2778" s="31"/>
      <c r="I2778" s="31"/>
      <c r="J2778" s="31"/>
      <c r="K2778" s="31"/>
      <c r="L2778" s="31"/>
      <c r="M2778" s="31"/>
      <c r="N2778" s="31"/>
      <c r="O2778" s="31"/>
      <c r="P2778" s="31"/>
    </row>
    <row r="2779" spans="1:16" ht="15" x14ac:dyDescent="0.25">
      <c r="A2779" s="31"/>
      <c r="B2779" s="31"/>
      <c r="C2779" s="31"/>
      <c r="D2779" s="31"/>
      <c r="E2779" s="31"/>
      <c r="F2779" s="31"/>
      <c r="G2779" s="31"/>
      <c r="H2779" s="31"/>
      <c r="I2779" s="31"/>
      <c r="J2779" s="31"/>
      <c r="K2779" s="31"/>
      <c r="L2779" s="31"/>
      <c r="M2779" s="31"/>
      <c r="N2779" s="31"/>
      <c r="O2779" s="31"/>
      <c r="P2779" s="31"/>
    </row>
    <row r="2780" spans="1:16" ht="15" x14ac:dyDescent="0.25">
      <c r="A2780" s="31"/>
      <c r="B2780" s="31"/>
      <c r="C2780" s="31"/>
      <c r="D2780" s="31"/>
      <c r="E2780" s="31"/>
      <c r="F2780" s="31"/>
      <c r="G2780" s="31"/>
      <c r="H2780" s="31"/>
      <c r="I2780" s="31"/>
      <c r="J2780" s="31"/>
      <c r="K2780" s="31"/>
      <c r="L2780" s="31"/>
      <c r="M2780" s="31"/>
      <c r="N2780" s="31"/>
      <c r="O2780" s="31"/>
      <c r="P2780" s="31"/>
    </row>
    <row r="2781" spans="1:16" ht="15" x14ac:dyDescent="0.25">
      <c r="A2781" s="31"/>
      <c r="B2781" s="31"/>
      <c r="C2781" s="31"/>
      <c r="D2781" s="31"/>
      <c r="E2781" s="31"/>
      <c r="F2781" s="31"/>
      <c r="G2781" s="31"/>
      <c r="H2781" s="31"/>
      <c r="I2781" s="31"/>
      <c r="J2781" s="31"/>
      <c r="K2781" s="31"/>
      <c r="L2781" s="31"/>
      <c r="M2781" s="31"/>
      <c r="N2781" s="31"/>
      <c r="O2781" s="31"/>
      <c r="P2781" s="31"/>
    </row>
    <row r="2782" spans="1:16" ht="15" x14ac:dyDescent="0.25">
      <c r="A2782" s="31"/>
      <c r="B2782" s="31"/>
      <c r="C2782" s="31"/>
      <c r="D2782" s="31"/>
      <c r="E2782" s="31"/>
      <c r="F2782" s="31"/>
      <c r="G2782" s="31"/>
      <c r="H2782" s="31"/>
      <c r="I2782" s="31"/>
      <c r="J2782" s="31"/>
      <c r="K2782" s="31"/>
      <c r="L2782" s="31"/>
      <c r="M2782" s="31"/>
      <c r="N2782" s="31"/>
      <c r="O2782" s="31"/>
      <c r="P2782" s="31"/>
    </row>
    <row r="2783" spans="1:16" ht="15" x14ac:dyDescent="0.25">
      <c r="A2783" s="31"/>
      <c r="B2783" s="31"/>
      <c r="C2783" s="31"/>
      <c r="D2783" s="31"/>
      <c r="E2783" s="31"/>
      <c r="F2783" s="31"/>
      <c r="G2783" s="31"/>
      <c r="H2783" s="31"/>
      <c r="I2783" s="31"/>
      <c r="J2783" s="31"/>
      <c r="K2783" s="31"/>
      <c r="L2783" s="31"/>
      <c r="M2783" s="31"/>
      <c r="N2783" s="31"/>
      <c r="O2783" s="31"/>
      <c r="P2783" s="31"/>
    </row>
    <row r="2784" spans="1:16" ht="15" x14ac:dyDescent="0.25">
      <c r="A2784" s="31"/>
      <c r="B2784" s="31"/>
      <c r="C2784" s="31"/>
      <c r="D2784" s="31"/>
      <c r="E2784" s="31"/>
      <c r="F2784" s="31"/>
      <c r="G2784" s="31"/>
      <c r="H2784" s="31"/>
      <c r="I2784" s="31"/>
      <c r="J2784" s="31"/>
      <c r="K2784" s="31"/>
      <c r="L2784" s="31"/>
      <c r="M2784" s="31"/>
      <c r="N2784" s="31"/>
      <c r="O2784" s="31"/>
      <c r="P2784" s="31"/>
    </row>
    <row r="2785" spans="1:16" ht="15" x14ac:dyDescent="0.25">
      <c r="A2785" s="31"/>
      <c r="B2785" s="31"/>
      <c r="C2785" s="31"/>
      <c r="D2785" s="31"/>
      <c r="E2785" s="31"/>
      <c r="F2785" s="31"/>
      <c r="G2785" s="31"/>
      <c r="H2785" s="31"/>
      <c r="I2785" s="31"/>
      <c r="J2785" s="31"/>
      <c r="K2785" s="31"/>
      <c r="L2785" s="31"/>
      <c r="M2785" s="31"/>
      <c r="N2785" s="31"/>
      <c r="O2785" s="31"/>
      <c r="P2785" s="31"/>
    </row>
    <row r="2786" spans="1:16" ht="15" x14ac:dyDescent="0.25">
      <c r="A2786" s="31"/>
      <c r="B2786" s="31"/>
      <c r="C2786" s="31"/>
      <c r="D2786" s="31"/>
      <c r="E2786" s="31"/>
      <c r="F2786" s="31"/>
      <c r="G2786" s="31"/>
      <c r="H2786" s="31"/>
      <c r="I2786" s="31"/>
      <c r="J2786" s="31"/>
      <c r="K2786" s="31"/>
      <c r="L2786" s="31"/>
      <c r="M2786" s="31"/>
      <c r="N2786" s="31"/>
      <c r="O2786" s="31"/>
      <c r="P2786" s="31"/>
    </row>
    <row r="2787" spans="1:16" ht="15" x14ac:dyDescent="0.25">
      <c r="A2787" s="31"/>
      <c r="B2787" s="31"/>
      <c r="C2787" s="31"/>
      <c r="D2787" s="31"/>
      <c r="E2787" s="31"/>
      <c r="F2787" s="31"/>
      <c r="G2787" s="31"/>
      <c r="H2787" s="31"/>
      <c r="I2787" s="31"/>
      <c r="J2787" s="31"/>
      <c r="K2787" s="31"/>
      <c r="L2787" s="31"/>
      <c r="M2787" s="31"/>
      <c r="N2787" s="31"/>
      <c r="O2787" s="31"/>
      <c r="P2787" s="31"/>
    </row>
    <row r="2788" spans="1:16" ht="15" x14ac:dyDescent="0.25">
      <c r="A2788" s="31"/>
      <c r="B2788" s="31"/>
      <c r="C2788" s="31"/>
      <c r="D2788" s="31"/>
      <c r="E2788" s="31"/>
      <c r="F2788" s="31"/>
      <c r="G2788" s="31"/>
      <c r="H2788" s="31"/>
      <c r="I2788" s="31"/>
      <c r="J2788" s="31"/>
      <c r="K2788" s="31"/>
      <c r="L2788" s="31"/>
      <c r="M2788" s="31"/>
      <c r="N2788" s="31"/>
      <c r="O2788" s="31"/>
      <c r="P2788" s="31"/>
    </row>
    <row r="2789" spans="1:16" ht="15" x14ac:dyDescent="0.25">
      <c r="A2789" s="31"/>
      <c r="B2789" s="31"/>
      <c r="C2789" s="31"/>
      <c r="D2789" s="31"/>
      <c r="E2789" s="31"/>
      <c r="F2789" s="31"/>
      <c r="G2789" s="31"/>
      <c r="H2789" s="31"/>
      <c r="I2789" s="31"/>
      <c r="J2789" s="31"/>
      <c r="K2789" s="31"/>
      <c r="L2789" s="31"/>
      <c r="M2789" s="31"/>
      <c r="N2789" s="31"/>
      <c r="O2789" s="31"/>
      <c r="P2789" s="31"/>
    </row>
    <row r="2790" spans="1:16" ht="15" x14ac:dyDescent="0.25">
      <c r="A2790" s="31"/>
      <c r="B2790" s="31"/>
      <c r="C2790" s="31"/>
      <c r="D2790" s="31"/>
      <c r="E2790" s="31"/>
      <c r="F2790" s="31"/>
      <c r="G2790" s="31"/>
      <c r="H2790" s="31"/>
      <c r="I2790" s="31"/>
      <c r="J2790" s="31"/>
      <c r="K2790" s="31"/>
      <c r="L2790" s="31"/>
      <c r="M2790" s="31"/>
      <c r="N2790" s="31"/>
      <c r="O2790" s="31"/>
      <c r="P2790" s="31"/>
    </row>
    <row r="2791" spans="1:16" ht="15" x14ac:dyDescent="0.25">
      <c r="A2791" s="31"/>
      <c r="B2791" s="31"/>
      <c r="C2791" s="31"/>
      <c r="D2791" s="31"/>
      <c r="E2791" s="31"/>
      <c r="F2791" s="31"/>
      <c r="G2791" s="31"/>
      <c r="H2791" s="31"/>
      <c r="I2791" s="31"/>
      <c r="J2791" s="31"/>
      <c r="K2791" s="31"/>
      <c r="L2791" s="31"/>
      <c r="M2791" s="31"/>
      <c r="N2791" s="31"/>
      <c r="O2791" s="31"/>
      <c r="P2791" s="31"/>
    </row>
    <row r="2792" spans="1:16" ht="15" x14ac:dyDescent="0.25">
      <c r="A2792" s="31"/>
      <c r="B2792" s="31"/>
      <c r="C2792" s="31"/>
      <c r="D2792" s="31"/>
      <c r="E2792" s="31"/>
      <c r="F2792" s="31"/>
      <c r="G2792" s="31"/>
      <c r="H2792" s="31"/>
      <c r="I2792" s="31"/>
      <c r="J2792" s="31"/>
      <c r="K2792" s="31"/>
      <c r="L2792" s="31"/>
      <c r="M2792" s="31"/>
      <c r="N2792" s="31"/>
      <c r="O2792" s="31"/>
      <c r="P2792" s="31"/>
    </row>
    <row r="2793" spans="1:16" ht="15.75" thickBot="1" x14ac:dyDescent="0.3">
      <c r="A2793" s="31"/>
      <c r="B2793" s="31"/>
      <c r="C2793" s="31"/>
      <c r="D2793" s="31"/>
      <c r="E2793" s="31"/>
      <c r="F2793" s="31"/>
      <c r="G2793" s="31"/>
      <c r="H2793" s="31"/>
      <c r="I2793" s="31"/>
      <c r="J2793" s="31"/>
      <c r="K2793" s="31"/>
      <c r="L2793" s="31"/>
      <c r="M2793" s="31"/>
      <c r="N2793" s="31"/>
      <c r="O2793" s="31"/>
      <c r="P2793" s="31"/>
    </row>
    <row r="2794" spans="1:16" ht="16.5" thickTop="1" thickBot="1" x14ac:dyDescent="0.3">
      <c r="A2794" s="31"/>
      <c r="B2794" s="31"/>
      <c r="C2794" s="31"/>
      <c r="D2794" s="31"/>
      <c r="E2794" s="31"/>
      <c r="F2794" s="31"/>
      <c r="G2794" s="31"/>
      <c r="H2794" s="31"/>
      <c r="I2794" s="31"/>
      <c r="J2794" s="31"/>
      <c r="K2794" s="31"/>
      <c r="L2794" s="31"/>
      <c r="M2794" s="31"/>
      <c r="N2794" s="31"/>
      <c r="O2794" s="31"/>
      <c r="P2794" s="31"/>
    </row>
    <row r="2795" spans="1:16" ht="15" x14ac:dyDescent="0.25">
      <c r="A2795" s="31"/>
      <c r="B2795" s="31"/>
      <c r="C2795" s="31"/>
      <c r="D2795" s="31"/>
      <c r="E2795" s="31"/>
      <c r="F2795" s="31"/>
      <c r="G2795" s="31"/>
      <c r="H2795" s="31"/>
      <c r="I2795" s="31"/>
      <c r="J2795" s="31"/>
      <c r="K2795" s="31"/>
      <c r="L2795" s="31"/>
      <c r="M2795" s="31"/>
      <c r="N2795" s="31"/>
      <c r="O2795" s="31"/>
      <c r="P2795" s="31"/>
    </row>
    <row r="2796" spans="1:16" ht="15" x14ac:dyDescent="0.25">
      <c r="A2796" s="31"/>
      <c r="B2796" s="31"/>
      <c r="C2796" s="31"/>
      <c r="D2796" s="31"/>
      <c r="E2796" s="31"/>
      <c r="F2796" s="31"/>
      <c r="G2796" s="31"/>
      <c r="H2796" s="31"/>
      <c r="I2796" s="31"/>
      <c r="J2796" s="31"/>
      <c r="K2796" s="31"/>
      <c r="L2796" s="31"/>
      <c r="M2796" s="31"/>
      <c r="N2796" s="31"/>
      <c r="O2796" s="31"/>
      <c r="P2796" s="31"/>
    </row>
    <row r="2797" spans="1:16" ht="15.75" thickBot="1" x14ac:dyDescent="0.3">
      <c r="A2797" s="31"/>
      <c r="B2797" s="31"/>
      <c r="C2797" s="31"/>
      <c r="D2797" s="31"/>
      <c r="E2797" s="31"/>
      <c r="F2797" s="31"/>
      <c r="G2797" s="31"/>
      <c r="H2797" s="31"/>
      <c r="I2797" s="31"/>
      <c r="J2797" s="31"/>
      <c r="K2797" s="31"/>
      <c r="L2797" s="31"/>
      <c r="M2797" s="31"/>
      <c r="N2797" s="31"/>
      <c r="O2797" s="31"/>
      <c r="P2797" s="31"/>
    </row>
    <row r="2798" spans="1:16" ht="15.75" thickBot="1" x14ac:dyDescent="0.3">
      <c r="A2798" s="31"/>
      <c r="B2798" s="31"/>
      <c r="C2798" s="31"/>
      <c r="D2798" s="31"/>
      <c r="E2798" s="31"/>
      <c r="F2798" s="31"/>
      <c r="G2798" s="31"/>
      <c r="H2798" s="31"/>
      <c r="I2798" s="31"/>
      <c r="J2798" s="31"/>
      <c r="K2798" s="31"/>
      <c r="L2798" s="31"/>
      <c r="M2798" s="31"/>
      <c r="N2798" s="31"/>
      <c r="O2798" s="31"/>
      <c r="P2798" s="31"/>
    </row>
    <row r="2799" spans="1:16" ht="15" x14ac:dyDescent="0.25">
      <c r="A2799" s="31"/>
      <c r="B2799" s="31"/>
      <c r="C2799" s="31"/>
      <c r="D2799" s="31"/>
      <c r="E2799" s="31"/>
      <c r="F2799" s="31"/>
      <c r="G2799" s="31"/>
      <c r="H2799" s="31"/>
      <c r="I2799" s="31"/>
      <c r="J2799" s="31"/>
      <c r="K2799" s="31"/>
      <c r="L2799" s="31"/>
      <c r="M2799" s="31"/>
      <c r="N2799" s="31"/>
      <c r="O2799" s="31"/>
      <c r="P2799" s="31"/>
    </row>
    <row r="2800" spans="1:16" ht="15" x14ac:dyDescent="0.25">
      <c r="A2800" s="31"/>
      <c r="B2800" s="31"/>
      <c r="C2800" s="31"/>
      <c r="D2800" s="31"/>
      <c r="E2800" s="31"/>
      <c r="F2800" s="31"/>
      <c r="G2800" s="31"/>
      <c r="H2800" s="31"/>
      <c r="I2800" s="31"/>
      <c r="J2800" s="31"/>
      <c r="K2800" s="31"/>
      <c r="L2800" s="31"/>
      <c r="M2800" s="31"/>
      <c r="N2800" s="31"/>
      <c r="O2800" s="31"/>
      <c r="P2800" s="31"/>
    </row>
    <row r="2801" spans="1:16" ht="15" x14ac:dyDescent="0.25">
      <c r="A2801" s="31"/>
      <c r="B2801" s="31"/>
      <c r="C2801" s="31"/>
      <c r="D2801" s="31"/>
      <c r="E2801" s="31"/>
      <c r="F2801" s="31"/>
      <c r="G2801" s="31"/>
      <c r="H2801" s="31"/>
      <c r="I2801" s="31"/>
      <c r="J2801" s="31"/>
      <c r="K2801" s="31"/>
      <c r="L2801" s="31"/>
      <c r="M2801" s="31"/>
      <c r="N2801" s="31"/>
      <c r="O2801" s="31"/>
      <c r="P2801" s="31"/>
    </row>
    <row r="2802" spans="1:16" ht="15" x14ac:dyDescent="0.25">
      <c r="A2802" s="31"/>
      <c r="B2802" s="31"/>
      <c r="C2802" s="31"/>
      <c r="D2802" s="31"/>
      <c r="E2802" s="31"/>
      <c r="F2802" s="31"/>
      <c r="G2802" s="31"/>
      <c r="H2802" s="31"/>
      <c r="I2802" s="31"/>
      <c r="J2802" s="31"/>
      <c r="K2802" s="31"/>
      <c r="L2802" s="31"/>
      <c r="M2802" s="31"/>
      <c r="N2802" s="31"/>
      <c r="O2802" s="31"/>
      <c r="P2802" s="31"/>
    </row>
    <row r="2803" spans="1:16" ht="15.75" thickBot="1" x14ac:dyDescent="0.3">
      <c r="A2803" s="31"/>
      <c r="B2803" s="31"/>
      <c r="C2803" s="31"/>
      <c r="D2803" s="31"/>
      <c r="E2803" s="31"/>
      <c r="F2803" s="31"/>
      <c r="G2803" s="31"/>
      <c r="H2803" s="31"/>
      <c r="I2803" s="31"/>
      <c r="J2803" s="31"/>
      <c r="K2803" s="31"/>
      <c r="L2803" s="31"/>
      <c r="M2803" s="31"/>
      <c r="N2803" s="31"/>
      <c r="O2803" s="31"/>
      <c r="P2803" s="31"/>
    </row>
    <row r="2804" spans="1:16" ht="15.75" thickBot="1" x14ac:dyDescent="0.3">
      <c r="A2804" s="31"/>
      <c r="B2804" s="31"/>
      <c r="C2804" s="31"/>
      <c r="D2804" s="31"/>
      <c r="E2804" s="31"/>
      <c r="F2804" s="31"/>
      <c r="G2804" s="31"/>
      <c r="H2804" s="31"/>
      <c r="I2804" s="31"/>
      <c r="J2804" s="31"/>
      <c r="K2804" s="31"/>
      <c r="L2804" s="31"/>
      <c r="M2804" s="31"/>
      <c r="N2804" s="31"/>
      <c r="O2804" s="31"/>
      <c r="P2804" s="31"/>
    </row>
    <row r="2805" spans="1:16" ht="15" x14ac:dyDescent="0.25">
      <c r="A2805" s="31"/>
      <c r="B2805" s="31"/>
      <c r="C2805" s="31"/>
      <c r="D2805" s="31"/>
      <c r="E2805" s="31"/>
      <c r="F2805" s="31"/>
      <c r="G2805" s="31"/>
      <c r="H2805" s="31"/>
      <c r="I2805" s="31"/>
      <c r="J2805" s="31"/>
      <c r="K2805" s="31"/>
      <c r="L2805" s="31"/>
      <c r="M2805" s="31"/>
      <c r="N2805" s="31"/>
      <c r="O2805" s="31"/>
      <c r="P2805" s="31"/>
    </row>
    <row r="2806" spans="1:16" ht="15" x14ac:dyDescent="0.25">
      <c r="A2806" s="31"/>
      <c r="B2806" s="31"/>
      <c r="C2806" s="31"/>
      <c r="D2806" s="31"/>
      <c r="E2806" s="31"/>
      <c r="F2806" s="31"/>
      <c r="G2806" s="31"/>
      <c r="H2806" s="31"/>
      <c r="I2806" s="31"/>
      <c r="J2806" s="31"/>
      <c r="K2806" s="31"/>
      <c r="L2806" s="31"/>
      <c r="M2806" s="31"/>
      <c r="N2806" s="31"/>
      <c r="O2806" s="31"/>
      <c r="P2806" s="31"/>
    </row>
    <row r="2807" spans="1:16" ht="15" x14ac:dyDescent="0.25">
      <c r="A2807" s="31"/>
      <c r="B2807" s="31"/>
      <c r="C2807" s="31"/>
      <c r="D2807" s="31"/>
      <c r="E2807" s="31"/>
      <c r="F2807" s="31"/>
      <c r="G2807" s="31"/>
      <c r="H2807" s="31"/>
      <c r="I2807" s="31"/>
      <c r="J2807" s="31"/>
      <c r="K2807" s="31"/>
      <c r="L2807" s="31"/>
      <c r="M2807" s="31"/>
      <c r="N2807" s="31"/>
      <c r="O2807" s="31"/>
      <c r="P2807" s="31"/>
    </row>
    <row r="2808" spans="1:16" ht="15" x14ac:dyDescent="0.25">
      <c r="A2808" s="31"/>
      <c r="B2808" s="31"/>
      <c r="C2808" s="31"/>
      <c r="D2808" s="31"/>
      <c r="E2808" s="31"/>
      <c r="F2808" s="31"/>
      <c r="G2808" s="31"/>
      <c r="H2808" s="31"/>
      <c r="I2808" s="31"/>
      <c r="J2808" s="31"/>
      <c r="K2808" s="31"/>
      <c r="L2808" s="31"/>
      <c r="M2808" s="31"/>
      <c r="N2808" s="31"/>
      <c r="O2808" s="31"/>
      <c r="P2808" s="31"/>
    </row>
    <row r="2809" spans="1:16" ht="15" x14ac:dyDescent="0.25">
      <c r="A2809" s="31"/>
      <c r="B2809" s="31"/>
      <c r="C2809" s="31"/>
      <c r="D2809" s="31"/>
      <c r="E2809" s="31"/>
      <c r="F2809" s="31"/>
      <c r="G2809" s="31"/>
      <c r="H2809" s="31"/>
      <c r="I2809" s="31"/>
      <c r="J2809" s="31"/>
      <c r="K2809" s="31"/>
      <c r="L2809" s="31"/>
      <c r="M2809" s="31"/>
      <c r="N2809" s="31"/>
      <c r="O2809" s="31"/>
      <c r="P2809" s="31"/>
    </row>
    <row r="2810" spans="1:16" ht="15" x14ac:dyDescent="0.25">
      <c r="A2810" s="31"/>
      <c r="B2810" s="31"/>
      <c r="C2810" s="31"/>
      <c r="D2810" s="31"/>
      <c r="E2810" s="31"/>
      <c r="F2810" s="31"/>
      <c r="G2810" s="31"/>
      <c r="H2810" s="31"/>
      <c r="I2810" s="31"/>
      <c r="J2810" s="31"/>
      <c r="K2810" s="31"/>
      <c r="L2810" s="31"/>
      <c r="M2810" s="31"/>
      <c r="N2810" s="31"/>
      <c r="O2810" s="31"/>
      <c r="P2810" s="31"/>
    </row>
    <row r="2811" spans="1:16" ht="15" x14ac:dyDescent="0.25">
      <c r="A2811" s="31"/>
      <c r="B2811" s="31"/>
      <c r="C2811" s="31"/>
      <c r="D2811" s="31"/>
      <c r="E2811" s="31"/>
      <c r="F2811" s="31"/>
      <c r="G2811" s="31"/>
      <c r="H2811" s="31"/>
      <c r="I2811" s="31"/>
      <c r="J2811" s="31"/>
      <c r="K2811" s="31"/>
      <c r="L2811" s="31"/>
      <c r="M2811" s="31"/>
      <c r="N2811" s="31"/>
      <c r="O2811" s="31"/>
      <c r="P2811" s="31"/>
    </row>
    <row r="2812" spans="1:16" ht="15" x14ac:dyDescent="0.25">
      <c r="A2812" s="31"/>
      <c r="B2812" s="31"/>
      <c r="C2812" s="31"/>
      <c r="D2812" s="31"/>
      <c r="E2812" s="31"/>
      <c r="F2812" s="31"/>
      <c r="G2812" s="31"/>
      <c r="H2812" s="31"/>
      <c r="I2812" s="31"/>
      <c r="J2812" s="31"/>
      <c r="K2812" s="31"/>
      <c r="L2812" s="31"/>
      <c r="M2812" s="31"/>
      <c r="N2812" s="31"/>
      <c r="O2812" s="31"/>
      <c r="P2812" s="31"/>
    </row>
    <row r="2813" spans="1:16" ht="15" x14ac:dyDescent="0.25">
      <c r="A2813" s="31"/>
      <c r="B2813" s="31"/>
      <c r="C2813" s="31"/>
      <c r="D2813" s="31"/>
      <c r="E2813" s="31"/>
      <c r="F2813" s="31"/>
      <c r="G2813" s="31"/>
      <c r="H2813" s="31"/>
      <c r="I2813" s="31"/>
      <c r="J2813" s="31"/>
      <c r="K2813" s="31"/>
      <c r="L2813" s="31"/>
      <c r="M2813" s="31"/>
      <c r="N2813" s="31"/>
      <c r="O2813" s="31"/>
      <c r="P2813" s="31"/>
    </row>
    <row r="2814" spans="1:16" ht="15" x14ac:dyDescent="0.25">
      <c r="A2814" s="31"/>
      <c r="B2814" s="31"/>
      <c r="C2814" s="31"/>
      <c r="D2814" s="31"/>
      <c r="E2814" s="31"/>
      <c r="F2814" s="31"/>
      <c r="G2814" s="31"/>
      <c r="H2814" s="31"/>
      <c r="I2814" s="31"/>
      <c r="J2814" s="31"/>
      <c r="K2814" s="31"/>
      <c r="L2814" s="31"/>
      <c r="M2814" s="31"/>
      <c r="N2814" s="31"/>
      <c r="O2814" s="31"/>
      <c r="P2814" s="31"/>
    </row>
    <row r="2815" spans="1:16" ht="15" x14ac:dyDescent="0.25">
      <c r="A2815" s="31"/>
      <c r="B2815" s="31"/>
      <c r="C2815" s="31"/>
      <c r="D2815" s="31"/>
      <c r="E2815" s="31"/>
      <c r="F2815" s="31"/>
      <c r="G2815" s="31"/>
      <c r="H2815" s="31"/>
      <c r="I2815" s="31"/>
      <c r="J2815" s="31"/>
      <c r="K2815" s="31"/>
      <c r="L2815" s="31"/>
      <c r="M2815" s="31"/>
      <c r="N2815" s="31"/>
      <c r="O2815" s="31"/>
      <c r="P2815" s="31"/>
    </row>
    <row r="2816" spans="1:16" ht="15" x14ac:dyDescent="0.25">
      <c r="A2816" s="31"/>
      <c r="B2816" s="31"/>
      <c r="C2816" s="31"/>
      <c r="D2816" s="31"/>
      <c r="E2816" s="31"/>
      <c r="F2816" s="31"/>
      <c r="G2816" s="31"/>
      <c r="H2816" s="31"/>
      <c r="I2816" s="31"/>
      <c r="J2816" s="31"/>
      <c r="K2816" s="31"/>
      <c r="L2816" s="31"/>
      <c r="M2816" s="31"/>
      <c r="N2816" s="31"/>
      <c r="O2816" s="31"/>
      <c r="P2816" s="31"/>
    </row>
    <row r="2817" spans="1:16" ht="15" x14ac:dyDescent="0.25">
      <c r="A2817" s="31"/>
      <c r="B2817" s="31"/>
      <c r="C2817" s="31"/>
      <c r="D2817" s="31"/>
      <c r="E2817" s="31"/>
      <c r="F2817" s="31"/>
      <c r="G2817" s="31"/>
      <c r="H2817" s="31"/>
      <c r="I2817" s="31"/>
      <c r="J2817" s="31"/>
      <c r="K2817" s="31"/>
      <c r="L2817" s="31"/>
      <c r="M2817" s="31"/>
      <c r="N2817" s="31"/>
      <c r="O2817" s="31"/>
      <c r="P2817" s="31"/>
    </row>
    <row r="2818" spans="1:16" ht="15" x14ac:dyDescent="0.25">
      <c r="A2818" s="31"/>
      <c r="B2818" s="31"/>
      <c r="C2818" s="31"/>
      <c r="D2818" s="31"/>
      <c r="E2818" s="31"/>
      <c r="F2818" s="31"/>
      <c r="G2818" s="31"/>
      <c r="H2818" s="31"/>
      <c r="I2818" s="31"/>
      <c r="J2818" s="31"/>
      <c r="K2818" s="31"/>
      <c r="L2818" s="31"/>
      <c r="M2818" s="31"/>
      <c r="N2818" s="31"/>
      <c r="O2818" s="31"/>
      <c r="P2818" s="31"/>
    </row>
    <row r="2819" spans="1:16" ht="15" x14ac:dyDescent="0.25">
      <c r="A2819" s="31"/>
      <c r="B2819" s="31"/>
      <c r="C2819" s="31"/>
      <c r="D2819" s="31"/>
      <c r="E2819" s="31"/>
      <c r="F2819" s="31"/>
      <c r="G2819" s="31"/>
      <c r="H2819" s="31"/>
      <c r="I2819" s="31"/>
      <c r="J2819" s="31"/>
      <c r="K2819" s="31"/>
      <c r="L2819" s="31"/>
      <c r="M2819" s="31"/>
      <c r="N2819" s="31"/>
      <c r="O2819" s="31"/>
      <c r="P2819" s="31"/>
    </row>
    <row r="2820" spans="1:16" ht="15" x14ac:dyDescent="0.25">
      <c r="A2820" s="31"/>
      <c r="B2820" s="31"/>
      <c r="C2820" s="31"/>
      <c r="D2820" s="31"/>
      <c r="E2820" s="31"/>
      <c r="F2820" s="31"/>
      <c r="G2820" s="31"/>
      <c r="H2820" s="31"/>
      <c r="I2820" s="31"/>
      <c r="J2820" s="31"/>
      <c r="K2820" s="31"/>
      <c r="L2820" s="31"/>
      <c r="M2820" s="31"/>
      <c r="N2820" s="31"/>
      <c r="O2820" s="31"/>
      <c r="P2820" s="31"/>
    </row>
    <row r="2821" spans="1:16" ht="15" x14ac:dyDescent="0.25">
      <c r="A2821" s="31"/>
      <c r="B2821" s="31"/>
      <c r="C2821" s="31"/>
      <c r="D2821" s="31"/>
      <c r="E2821" s="31"/>
      <c r="F2821" s="31"/>
      <c r="G2821" s="31"/>
      <c r="H2821" s="31"/>
      <c r="I2821" s="31"/>
      <c r="J2821" s="31"/>
      <c r="K2821" s="31"/>
      <c r="L2821" s="31"/>
      <c r="M2821" s="31"/>
      <c r="N2821" s="31"/>
      <c r="O2821" s="31"/>
      <c r="P2821" s="31"/>
    </row>
    <row r="2822" spans="1:16" ht="15" x14ac:dyDescent="0.25">
      <c r="A2822" s="31"/>
      <c r="B2822" s="31"/>
      <c r="C2822" s="31"/>
      <c r="D2822" s="31"/>
      <c r="E2822" s="31"/>
      <c r="F2822" s="31"/>
      <c r="G2822" s="31"/>
      <c r="H2822" s="31"/>
      <c r="I2822" s="31"/>
      <c r="J2822" s="31"/>
      <c r="K2822" s="31"/>
      <c r="L2822" s="31"/>
      <c r="M2822" s="31"/>
      <c r="N2822" s="31"/>
      <c r="O2822" s="31"/>
      <c r="P2822" s="31"/>
    </row>
    <row r="2823" spans="1:16" ht="15" x14ac:dyDescent="0.25">
      <c r="A2823" s="31"/>
      <c r="B2823" s="31"/>
      <c r="C2823" s="31"/>
      <c r="D2823" s="31"/>
      <c r="E2823" s="31"/>
      <c r="F2823" s="31"/>
      <c r="G2823" s="31"/>
      <c r="H2823" s="31"/>
      <c r="I2823" s="31"/>
      <c r="J2823" s="31"/>
      <c r="K2823" s="31"/>
      <c r="L2823" s="31"/>
      <c r="M2823" s="31"/>
      <c r="N2823" s="31"/>
      <c r="O2823" s="31"/>
      <c r="P2823" s="31"/>
    </row>
    <row r="2824" spans="1:16" ht="15.75" thickBot="1" x14ac:dyDescent="0.3">
      <c r="A2824" s="31"/>
      <c r="B2824" s="31"/>
      <c r="C2824" s="31"/>
      <c r="D2824" s="31"/>
      <c r="E2824" s="31"/>
      <c r="F2824" s="31"/>
      <c r="G2824" s="31"/>
      <c r="H2824" s="31"/>
      <c r="I2824" s="31"/>
      <c r="J2824" s="31"/>
      <c r="K2824" s="31"/>
      <c r="L2824" s="31"/>
      <c r="M2824" s="31"/>
      <c r="N2824" s="31"/>
      <c r="O2824" s="31"/>
      <c r="P2824" s="31"/>
    </row>
    <row r="2825" spans="1:16" ht="16.5" thickTop="1" thickBot="1" x14ac:dyDescent="0.3">
      <c r="A2825" s="31"/>
      <c r="B2825" s="31"/>
      <c r="C2825" s="31"/>
      <c r="D2825" s="31"/>
      <c r="E2825" s="31"/>
      <c r="F2825" s="31"/>
      <c r="G2825" s="31"/>
      <c r="H2825" s="31"/>
      <c r="I2825" s="31"/>
      <c r="J2825" s="31"/>
      <c r="K2825" s="31"/>
      <c r="L2825" s="31"/>
      <c r="M2825" s="31"/>
      <c r="N2825" s="31"/>
      <c r="O2825" s="31"/>
      <c r="P2825" s="31"/>
    </row>
    <row r="2826" spans="1:16" ht="15" x14ac:dyDescent="0.25">
      <c r="A2826" s="31"/>
      <c r="B2826" s="31"/>
      <c r="C2826" s="31"/>
      <c r="D2826" s="31"/>
      <c r="E2826" s="31"/>
      <c r="F2826" s="31"/>
      <c r="G2826" s="31"/>
      <c r="H2826" s="31"/>
      <c r="I2826" s="31"/>
      <c r="J2826" s="31"/>
      <c r="K2826" s="31"/>
      <c r="L2826" s="31"/>
      <c r="M2826" s="31"/>
      <c r="N2826" s="31"/>
      <c r="O2826" s="31"/>
      <c r="P2826" s="31"/>
    </row>
    <row r="2827" spans="1:16" ht="15" x14ac:dyDescent="0.25">
      <c r="A2827" s="31"/>
      <c r="B2827" s="31"/>
      <c r="C2827" s="31"/>
      <c r="D2827" s="31"/>
      <c r="E2827" s="31"/>
      <c r="F2827" s="31"/>
      <c r="G2827" s="31"/>
      <c r="H2827" s="31"/>
      <c r="I2827" s="31"/>
      <c r="J2827" s="31"/>
      <c r="K2827" s="31"/>
      <c r="L2827" s="31"/>
      <c r="M2827" s="31"/>
      <c r="N2827" s="31"/>
      <c r="O2827" s="31"/>
      <c r="P2827" s="31"/>
    </row>
    <row r="2828" spans="1:16" ht="15.75" thickBot="1" x14ac:dyDescent="0.3">
      <c r="A2828" s="31"/>
      <c r="B2828" s="31"/>
      <c r="C2828" s="31"/>
      <c r="D2828" s="31"/>
      <c r="E2828" s="31"/>
      <c r="F2828" s="31"/>
      <c r="G2828" s="31"/>
      <c r="H2828" s="31"/>
      <c r="I2828" s="31"/>
      <c r="J2828" s="31"/>
      <c r="K2828" s="31"/>
      <c r="L2828" s="31"/>
      <c r="M2828" s="31"/>
      <c r="N2828" s="31"/>
      <c r="O2828" s="31"/>
      <c r="P2828" s="31"/>
    </row>
    <row r="2829" spans="1:16" ht="15.75" thickBot="1" x14ac:dyDescent="0.3">
      <c r="A2829" s="31"/>
      <c r="B2829" s="31"/>
      <c r="C2829" s="31"/>
      <c r="D2829" s="31"/>
      <c r="E2829" s="31"/>
      <c r="F2829" s="31"/>
      <c r="G2829" s="31"/>
      <c r="H2829" s="31"/>
      <c r="I2829" s="31"/>
      <c r="J2829" s="31"/>
      <c r="K2829" s="31"/>
      <c r="L2829" s="31"/>
      <c r="M2829" s="31"/>
      <c r="N2829" s="31"/>
      <c r="O2829" s="31"/>
      <c r="P2829" s="31"/>
    </row>
    <row r="2830" spans="1:16" ht="15" x14ac:dyDescent="0.25">
      <c r="A2830" s="31"/>
      <c r="B2830" s="31"/>
      <c r="C2830" s="31"/>
      <c r="D2830" s="31"/>
      <c r="E2830" s="31"/>
      <c r="F2830" s="31"/>
      <c r="G2830" s="31"/>
      <c r="H2830" s="31"/>
      <c r="I2830" s="31"/>
      <c r="J2830" s="31"/>
      <c r="K2830" s="31"/>
      <c r="L2830" s="31"/>
      <c r="M2830" s="31"/>
      <c r="N2830" s="31"/>
      <c r="O2830" s="31"/>
      <c r="P2830" s="31"/>
    </row>
    <row r="2831" spans="1:16" ht="15" x14ac:dyDescent="0.25">
      <c r="A2831" s="31"/>
      <c r="B2831" s="31"/>
      <c r="C2831" s="31"/>
      <c r="D2831" s="31"/>
      <c r="E2831" s="31"/>
      <c r="F2831" s="31"/>
      <c r="G2831" s="31"/>
      <c r="H2831" s="31"/>
      <c r="I2831" s="31"/>
      <c r="J2831" s="31"/>
      <c r="K2831" s="31"/>
      <c r="L2831" s="31"/>
      <c r="M2831" s="31"/>
      <c r="N2831" s="31"/>
      <c r="O2831" s="31"/>
      <c r="P2831" s="31"/>
    </row>
    <row r="2832" spans="1:16" ht="15" x14ac:dyDescent="0.25">
      <c r="A2832" s="31"/>
      <c r="B2832" s="31"/>
      <c r="C2832" s="31"/>
      <c r="D2832" s="31"/>
      <c r="E2832" s="31"/>
      <c r="F2832" s="31"/>
      <c r="G2832" s="31"/>
      <c r="H2832" s="31"/>
      <c r="I2832" s="31"/>
      <c r="J2832" s="31"/>
      <c r="K2832" s="31"/>
      <c r="L2832" s="31"/>
      <c r="M2832" s="31"/>
      <c r="N2832" s="31"/>
      <c r="O2832" s="31"/>
      <c r="P2832" s="31"/>
    </row>
    <row r="2833" spans="1:16" ht="15" x14ac:dyDescent="0.25">
      <c r="A2833" s="31"/>
      <c r="B2833" s="31"/>
      <c r="C2833" s="31"/>
      <c r="D2833" s="31"/>
      <c r="E2833" s="31"/>
      <c r="F2833" s="31"/>
      <c r="G2833" s="31"/>
      <c r="H2833" s="31"/>
      <c r="I2833" s="31"/>
      <c r="J2833" s="31"/>
      <c r="K2833" s="31"/>
      <c r="L2833" s="31"/>
      <c r="M2833" s="31"/>
      <c r="N2833" s="31"/>
      <c r="O2833" s="31"/>
      <c r="P2833" s="31"/>
    </row>
    <row r="2834" spans="1:16" ht="15.75" thickBot="1" x14ac:dyDescent="0.3">
      <c r="A2834" s="31"/>
      <c r="B2834" s="31"/>
      <c r="C2834" s="31"/>
      <c r="D2834" s="31"/>
      <c r="E2834" s="31"/>
      <c r="F2834" s="31"/>
      <c r="G2834" s="31"/>
      <c r="H2834" s="31"/>
      <c r="I2834" s="31"/>
      <c r="J2834" s="31"/>
      <c r="K2834" s="31"/>
      <c r="L2834" s="31"/>
      <c r="M2834" s="31"/>
      <c r="N2834" s="31"/>
      <c r="O2834" s="31"/>
      <c r="P2834" s="31"/>
    </row>
    <row r="2835" spans="1:16" ht="15.75" thickBot="1" x14ac:dyDescent="0.3">
      <c r="A2835" s="31"/>
      <c r="B2835" s="31"/>
      <c r="C2835" s="31"/>
      <c r="D2835" s="31"/>
      <c r="E2835" s="31"/>
      <c r="F2835" s="31"/>
      <c r="G2835" s="31"/>
      <c r="H2835" s="31"/>
      <c r="I2835" s="31"/>
      <c r="J2835" s="31"/>
      <c r="K2835" s="31"/>
      <c r="L2835" s="31"/>
      <c r="M2835" s="31"/>
      <c r="N2835" s="31"/>
      <c r="O2835" s="31"/>
      <c r="P2835" s="31"/>
    </row>
    <row r="2836" spans="1:16" ht="15" x14ac:dyDescent="0.25">
      <c r="A2836" s="31"/>
      <c r="B2836" s="31"/>
      <c r="C2836" s="31"/>
      <c r="D2836" s="31"/>
      <c r="E2836" s="31"/>
      <c r="F2836" s="31"/>
      <c r="G2836" s="31"/>
      <c r="H2836" s="31"/>
      <c r="I2836" s="31"/>
      <c r="J2836" s="31"/>
      <c r="K2836" s="31"/>
      <c r="L2836" s="31"/>
      <c r="M2836" s="31"/>
      <c r="N2836" s="31"/>
      <c r="O2836" s="31"/>
      <c r="P2836" s="31"/>
    </row>
    <row r="2837" spans="1:16" ht="15" x14ac:dyDescent="0.25">
      <c r="A2837" s="31"/>
      <c r="B2837" s="31"/>
      <c r="C2837" s="31"/>
      <c r="D2837" s="31"/>
      <c r="E2837" s="31"/>
      <c r="F2837" s="31"/>
      <c r="G2837" s="31"/>
      <c r="H2837" s="31"/>
      <c r="I2837" s="31"/>
      <c r="J2837" s="31"/>
      <c r="K2837" s="31"/>
      <c r="L2837" s="31"/>
      <c r="M2837" s="31"/>
      <c r="N2837" s="31"/>
      <c r="O2837" s="31"/>
      <c r="P2837" s="31"/>
    </row>
    <row r="2838" spans="1:16" ht="15" x14ac:dyDescent="0.25">
      <c r="A2838" s="31"/>
      <c r="B2838" s="31"/>
      <c r="C2838" s="31"/>
      <c r="D2838" s="31"/>
      <c r="E2838" s="31"/>
      <c r="F2838" s="31"/>
      <c r="G2838" s="31"/>
      <c r="H2838" s="31"/>
      <c r="I2838" s="31"/>
      <c r="J2838" s="31"/>
      <c r="K2838" s="31"/>
      <c r="L2838" s="31"/>
      <c r="M2838" s="31"/>
      <c r="N2838" s="31"/>
      <c r="O2838" s="31"/>
      <c r="P2838" s="31"/>
    </row>
    <row r="2839" spans="1:16" ht="15" x14ac:dyDescent="0.25">
      <c r="A2839" s="31"/>
      <c r="B2839" s="31"/>
      <c r="C2839" s="31"/>
      <c r="D2839" s="31"/>
      <c r="E2839" s="31"/>
      <c r="F2839" s="31"/>
      <c r="G2839" s="31"/>
      <c r="H2839" s="31"/>
      <c r="I2839" s="31"/>
      <c r="J2839" s="31"/>
      <c r="K2839" s="31"/>
      <c r="L2839" s="31"/>
      <c r="M2839" s="31"/>
      <c r="N2839" s="31"/>
      <c r="O2839" s="31"/>
      <c r="P2839" s="31"/>
    </row>
    <row r="2840" spans="1:16" ht="15" x14ac:dyDescent="0.25">
      <c r="A2840" s="31"/>
      <c r="B2840" s="31"/>
      <c r="C2840" s="31"/>
      <c r="D2840" s="31"/>
      <c r="E2840" s="31"/>
      <c r="F2840" s="31"/>
      <c r="G2840" s="31"/>
      <c r="H2840" s="31"/>
      <c r="I2840" s="31"/>
      <c r="J2840" s="31"/>
      <c r="K2840" s="31"/>
      <c r="L2840" s="31"/>
      <c r="M2840" s="31"/>
      <c r="N2840" s="31"/>
      <c r="O2840" s="31"/>
      <c r="P2840" s="31"/>
    </row>
    <row r="2841" spans="1:16" ht="15" x14ac:dyDescent="0.25">
      <c r="A2841" s="31"/>
      <c r="B2841" s="31"/>
      <c r="C2841" s="31"/>
      <c r="D2841" s="31"/>
      <c r="E2841" s="31"/>
      <c r="F2841" s="31"/>
      <c r="G2841" s="31"/>
      <c r="H2841" s="31"/>
      <c r="I2841" s="31"/>
      <c r="J2841" s="31"/>
      <c r="K2841" s="31"/>
      <c r="L2841" s="31"/>
      <c r="M2841" s="31"/>
      <c r="N2841" s="31"/>
      <c r="O2841" s="31"/>
      <c r="P2841" s="31"/>
    </row>
    <row r="2842" spans="1:16" ht="15" x14ac:dyDescent="0.25">
      <c r="A2842" s="31"/>
      <c r="B2842" s="31"/>
      <c r="C2842" s="31"/>
      <c r="D2842" s="31"/>
      <c r="E2842" s="31"/>
      <c r="F2842" s="31"/>
      <c r="G2842" s="31"/>
      <c r="H2842" s="31"/>
      <c r="I2842" s="31"/>
      <c r="J2842" s="31"/>
      <c r="K2842" s="31"/>
      <c r="L2842" s="31"/>
      <c r="M2842" s="31"/>
      <c r="N2842" s="31"/>
      <c r="O2842" s="31"/>
      <c r="P2842" s="31"/>
    </row>
    <row r="2843" spans="1:16" ht="15" x14ac:dyDescent="0.25">
      <c r="A2843" s="31"/>
      <c r="B2843" s="31"/>
      <c r="C2843" s="31"/>
      <c r="D2843" s="31"/>
      <c r="E2843" s="31"/>
      <c r="F2843" s="31"/>
      <c r="G2843" s="31"/>
      <c r="H2843" s="31"/>
      <c r="I2843" s="31"/>
      <c r="J2843" s="31"/>
      <c r="K2843" s="31"/>
      <c r="L2843" s="31"/>
      <c r="M2843" s="31"/>
      <c r="N2843" s="31"/>
      <c r="O2843" s="31"/>
      <c r="P2843" s="31"/>
    </row>
    <row r="2844" spans="1:16" ht="15" x14ac:dyDescent="0.25">
      <c r="A2844" s="31"/>
      <c r="B2844" s="31"/>
      <c r="C2844" s="31"/>
      <c r="D2844" s="31"/>
      <c r="E2844" s="31"/>
      <c r="F2844" s="31"/>
      <c r="G2844" s="31"/>
      <c r="H2844" s="31"/>
      <c r="I2844" s="31"/>
      <c r="J2844" s="31"/>
      <c r="K2844" s="31"/>
      <c r="L2844" s="31"/>
      <c r="M2844" s="31"/>
      <c r="N2844" s="31"/>
      <c r="O2844" s="31"/>
      <c r="P2844" s="31"/>
    </row>
    <row r="2845" spans="1:16" ht="15" x14ac:dyDescent="0.25">
      <c r="A2845" s="31"/>
      <c r="B2845" s="31"/>
      <c r="C2845" s="31"/>
      <c r="D2845" s="31"/>
      <c r="E2845" s="31"/>
      <c r="F2845" s="31"/>
      <c r="G2845" s="31"/>
      <c r="H2845" s="31"/>
      <c r="I2845" s="31"/>
      <c r="J2845" s="31"/>
      <c r="K2845" s="31"/>
      <c r="L2845" s="31"/>
      <c r="M2845" s="31"/>
      <c r="N2845" s="31"/>
      <c r="O2845" s="31"/>
      <c r="P2845" s="31"/>
    </row>
    <row r="2846" spans="1:16" ht="15" x14ac:dyDescent="0.25">
      <c r="A2846" s="31"/>
      <c r="B2846" s="31"/>
      <c r="C2846" s="31"/>
      <c r="D2846" s="31"/>
      <c r="E2846" s="31"/>
      <c r="F2846" s="31"/>
      <c r="G2846" s="31"/>
      <c r="H2846" s="31"/>
      <c r="I2846" s="31"/>
      <c r="J2846" s="31"/>
      <c r="K2846" s="31"/>
      <c r="L2846" s="31"/>
      <c r="M2846" s="31"/>
      <c r="N2846" s="31"/>
      <c r="O2846" s="31"/>
      <c r="P2846" s="31"/>
    </row>
    <row r="2847" spans="1:16" ht="15" x14ac:dyDescent="0.25">
      <c r="A2847" s="31"/>
      <c r="B2847" s="31"/>
      <c r="C2847" s="31"/>
      <c r="D2847" s="31"/>
      <c r="E2847" s="31"/>
      <c r="F2847" s="31"/>
      <c r="G2847" s="31"/>
      <c r="H2847" s="31"/>
      <c r="I2847" s="31"/>
      <c r="J2847" s="31"/>
      <c r="K2847" s="31"/>
      <c r="L2847" s="31"/>
      <c r="M2847" s="31"/>
      <c r="N2847" s="31"/>
      <c r="O2847" s="31"/>
      <c r="P2847" s="31"/>
    </row>
    <row r="2848" spans="1:16" ht="15" x14ac:dyDescent="0.25">
      <c r="A2848" s="31"/>
      <c r="B2848" s="31"/>
      <c r="C2848" s="31"/>
      <c r="D2848" s="31"/>
      <c r="E2848" s="31"/>
      <c r="F2848" s="31"/>
      <c r="G2848" s="31"/>
      <c r="H2848" s="31"/>
      <c r="I2848" s="31"/>
      <c r="J2848" s="31"/>
      <c r="K2848" s="31"/>
      <c r="L2848" s="31"/>
      <c r="M2848" s="31"/>
      <c r="N2848" s="31"/>
      <c r="O2848" s="31"/>
      <c r="P2848" s="31"/>
    </row>
    <row r="2849" spans="1:16" ht="15" x14ac:dyDescent="0.25">
      <c r="A2849" s="31"/>
      <c r="B2849" s="31"/>
      <c r="C2849" s="31"/>
      <c r="D2849" s="31"/>
      <c r="E2849" s="31"/>
      <c r="F2849" s="31"/>
      <c r="G2849" s="31"/>
      <c r="H2849" s="31"/>
      <c r="I2849" s="31"/>
      <c r="J2849" s="31"/>
      <c r="K2849" s="31"/>
      <c r="L2849" s="31"/>
      <c r="M2849" s="31"/>
      <c r="N2849" s="31"/>
      <c r="O2849" s="31"/>
      <c r="P2849" s="31"/>
    </row>
    <row r="2850" spans="1:16" ht="15" x14ac:dyDescent="0.25">
      <c r="A2850" s="31"/>
      <c r="B2850" s="31"/>
      <c r="C2850" s="31"/>
      <c r="D2850" s="31"/>
      <c r="E2850" s="31"/>
      <c r="F2850" s="31"/>
      <c r="G2850" s="31"/>
      <c r="H2850" s="31"/>
      <c r="I2850" s="31"/>
      <c r="J2850" s="31"/>
      <c r="K2850" s="31"/>
      <c r="L2850" s="31"/>
      <c r="M2850" s="31"/>
      <c r="N2850" s="31"/>
      <c r="O2850" s="31"/>
      <c r="P2850" s="31"/>
    </row>
    <row r="2851" spans="1:16" ht="15" x14ac:dyDescent="0.25">
      <c r="A2851" s="31"/>
      <c r="B2851" s="31"/>
      <c r="C2851" s="31"/>
      <c r="D2851" s="31"/>
      <c r="E2851" s="31"/>
      <c r="F2851" s="31"/>
      <c r="G2851" s="31"/>
      <c r="H2851" s="31"/>
      <c r="I2851" s="31"/>
      <c r="J2851" s="31"/>
      <c r="K2851" s="31"/>
      <c r="L2851" s="31"/>
      <c r="M2851" s="31"/>
      <c r="N2851" s="31"/>
      <c r="O2851" s="31"/>
      <c r="P2851" s="31"/>
    </row>
    <row r="2852" spans="1:16" ht="15" x14ac:dyDescent="0.25">
      <c r="A2852" s="31"/>
      <c r="B2852" s="31"/>
      <c r="C2852" s="31"/>
      <c r="D2852" s="31"/>
      <c r="E2852" s="31"/>
      <c r="F2852" s="31"/>
      <c r="G2852" s="31"/>
      <c r="H2852" s="31"/>
      <c r="I2852" s="31"/>
      <c r="J2852" s="31"/>
      <c r="K2852" s="31"/>
      <c r="L2852" s="31"/>
      <c r="M2852" s="31"/>
      <c r="N2852" s="31"/>
      <c r="O2852" s="31"/>
      <c r="P2852" s="31"/>
    </row>
    <row r="2853" spans="1:16" ht="15" x14ac:dyDescent="0.25">
      <c r="A2853" s="31"/>
      <c r="B2853" s="31"/>
      <c r="C2853" s="31"/>
      <c r="D2853" s="31"/>
      <c r="E2853" s="31"/>
      <c r="F2853" s="31"/>
      <c r="G2853" s="31"/>
      <c r="H2853" s="31"/>
      <c r="I2853" s="31"/>
      <c r="J2853" s="31"/>
      <c r="K2853" s="31"/>
      <c r="L2853" s="31"/>
      <c r="M2853" s="31"/>
      <c r="N2853" s="31"/>
      <c r="O2853" s="31"/>
      <c r="P2853" s="31"/>
    </row>
    <row r="2854" spans="1:16" ht="15" x14ac:dyDescent="0.25">
      <c r="A2854" s="31"/>
      <c r="B2854" s="31"/>
      <c r="C2854" s="31"/>
      <c r="D2854" s="31"/>
      <c r="E2854" s="31"/>
      <c r="F2854" s="31"/>
      <c r="G2854" s="31"/>
      <c r="H2854" s="31"/>
      <c r="I2854" s="31"/>
      <c r="J2854" s="31"/>
      <c r="K2854" s="31"/>
      <c r="L2854" s="31"/>
      <c r="M2854" s="31"/>
      <c r="N2854" s="31"/>
      <c r="O2854" s="31"/>
      <c r="P2854" s="31"/>
    </row>
    <row r="2855" spans="1:16" ht="15.75" thickBot="1" x14ac:dyDescent="0.3">
      <c r="A2855" s="31"/>
      <c r="B2855" s="31"/>
      <c r="C2855" s="31"/>
      <c r="D2855" s="31"/>
      <c r="E2855" s="31"/>
      <c r="F2855" s="31"/>
      <c r="G2855" s="31"/>
      <c r="H2855" s="31"/>
      <c r="I2855" s="31"/>
      <c r="J2855" s="31"/>
      <c r="K2855" s="31"/>
      <c r="L2855" s="31"/>
      <c r="M2855" s="31"/>
      <c r="N2855" s="31"/>
      <c r="O2855" s="31"/>
      <c r="P2855" s="31"/>
    </row>
    <row r="2856" spans="1:16" ht="16.5" thickTop="1" thickBot="1" x14ac:dyDescent="0.3">
      <c r="A2856" s="31"/>
      <c r="B2856" s="31"/>
      <c r="C2856" s="31"/>
      <c r="D2856" s="31"/>
      <c r="E2856" s="31"/>
      <c r="F2856" s="31"/>
      <c r="G2856" s="31"/>
      <c r="H2856" s="31"/>
      <c r="I2856" s="31"/>
      <c r="J2856" s="31"/>
      <c r="K2856" s="31"/>
      <c r="L2856" s="31"/>
      <c r="M2856" s="31"/>
      <c r="N2856" s="31"/>
      <c r="O2856" s="31"/>
      <c r="P2856" s="31"/>
    </row>
    <row r="2857" spans="1:16" ht="15" x14ac:dyDescent="0.25">
      <c r="A2857" s="31"/>
      <c r="B2857" s="31"/>
      <c r="C2857" s="31"/>
      <c r="D2857" s="31"/>
      <c r="E2857" s="31"/>
      <c r="F2857" s="31"/>
      <c r="G2857" s="31"/>
      <c r="H2857" s="31"/>
      <c r="I2857" s="31"/>
      <c r="J2857" s="31"/>
      <c r="K2857" s="31"/>
      <c r="L2857" s="31"/>
      <c r="M2857" s="31"/>
      <c r="N2857" s="31"/>
      <c r="O2857" s="31"/>
      <c r="P2857" s="31"/>
    </row>
    <row r="2858" spans="1:16" ht="15" x14ac:dyDescent="0.25">
      <c r="A2858" s="31"/>
      <c r="B2858" s="31"/>
      <c r="C2858" s="31"/>
      <c r="D2858" s="31"/>
      <c r="E2858" s="31"/>
      <c r="F2858" s="31"/>
      <c r="G2858" s="31"/>
      <c r="H2858" s="31"/>
      <c r="I2858" s="31"/>
      <c r="J2858" s="31"/>
      <c r="K2858" s="31"/>
      <c r="L2858" s="31"/>
      <c r="M2858" s="31"/>
      <c r="N2858" s="31"/>
      <c r="O2858" s="31"/>
      <c r="P2858" s="31"/>
    </row>
    <row r="2859" spans="1:16" ht="15.75" thickBot="1" x14ac:dyDescent="0.3">
      <c r="A2859" s="31"/>
      <c r="B2859" s="31"/>
      <c r="C2859" s="31"/>
      <c r="D2859" s="31"/>
      <c r="E2859" s="31"/>
      <c r="F2859" s="31"/>
      <c r="G2859" s="31"/>
      <c r="H2859" s="31"/>
      <c r="I2859" s="31"/>
      <c r="J2859" s="31"/>
      <c r="K2859" s="31"/>
      <c r="L2859" s="31"/>
      <c r="M2859" s="31"/>
      <c r="N2859" s="31"/>
      <c r="O2859" s="31"/>
      <c r="P2859" s="31"/>
    </row>
    <row r="2860" spans="1:16" ht="15.75" thickBot="1" x14ac:dyDescent="0.3">
      <c r="A2860" s="31"/>
      <c r="B2860" s="31"/>
      <c r="C2860" s="31"/>
      <c r="D2860" s="31"/>
      <c r="E2860" s="31"/>
      <c r="F2860" s="31"/>
      <c r="G2860" s="31"/>
      <c r="H2860" s="31"/>
      <c r="I2860" s="31"/>
      <c r="J2860" s="31"/>
      <c r="K2860" s="31"/>
      <c r="L2860" s="31"/>
      <c r="M2860" s="31"/>
      <c r="N2860" s="31"/>
      <c r="O2860" s="31"/>
      <c r="P2860" s="31"/>
    </row>
    <row r="2861" spans="1:16" ht="15" x14ac:dyDescent="0.25">
      <c r="A2861" s="31"/>
      <c r="B2861" s="31"/>
      <c r="C2861" s="31"/>
      <c r="D2861" s="31"/>
      <c r="E2861" s="31"/>
      <c r="F2861" s="31"/>
      <c r="G2861" s="31"/>
      <c r="H2861" s="31"/>
      <c r="I2861" s="31"/>
      <c r="J2861" s="31"/>
      <c r="K2861" s="31"/>
      <c r="L2861" s="31"/>
      <c r="M2861" s="31"/>
      <c r="N2861" s="31"/>
      <c r="O2861" s="31"/>
      <c r="P2861" s="31"/>
    </row>
    <row r="2862" spans="1:16" ht="15" x14ac:dyDescent="0.25">
      <c r="A2862" s="31"/>
      <c r="B2862" s="31"/>
      <c r="C2862" s="31"/>
      <c r="D2862" s="31"/>
      <c r="E2862" s="31"/>
      <c r="F2862" s="31"/>
      <c r="G2862" s="31"/>
      <c r="H2862" s="31"/>
      <c r="I2862" s="31"/>
      <c r="J2862" s="31"/>
      <c r="K2862" s="31"/>
      <c r="L2862" s="31"/>
      <c r="M2862" s="31"/>
      <c r="N2862" s="31"/>
      <c r="O2862" s="31"/>
      <c r="P2862" s="31"/>
    </row>
    <row r="2863" spans="1:16" ht="15" x14ac:dyDescent="0.25">
      <c r="A2863" s="31"/>
      <c r="B2863" s="31"/>
      <c r="C2863" s="31"/>
      <c r="D2863" s="31"/>
      <c r="E2863" s="31"/>
      <c r="F2863" s="31"/>
      <c r="G2863" s="31"/>
      <c r="H2863" s="31"/>
      <c r="I2863" s="31"/>
      <c r="J2863" s="31"/>
      <c r="K2863" s="31"/>
      <c r="L2863" s="31"/>
      <c r="M2863" s="31"/>
      <c r="N2863" s="31"/>
      <c r="O2863" s="31"/>
      <c r="P2863" s="31"/>
    </row>
    <row r="2864" spans="1:16" ht="15" x14ac:dyDescent="0.25">
      <c r="A2864" s="31"/>
      <c r="B2864" s="31"/>
      <c r="C2864" s="31"/>
      <c r="D2864" s="31"/>
      <c r="E2864" s="31"/>
      <c r="F2864" s="31"/>
      <c r="G2864" s="31"/>
      <c r="H2864" s="31"/>
      <c r="I2864" s="31"/>
      <c r="J2864" s="31"/>
      <c r="K2864" s="31"/>
      <c r="L2864" s="31"/>
      <c r="M2864" s="31"/>
      <c r="N2864" s="31"/>
      <c r="O2864" s="31"/>
      <c r="P2864" s="31"/>
    </row>
    <row r="2865" spans="1:16" ht="15.75" thickBot="1" x14ac:dyDescent="0.3">
      <c r="A2865" s="31"/>
      <c r="B2865" s="31"/>
      <c r="C2865" s="31"/>
      <c r="D2865" s="31"/>
      <c r="E2865" s="31"/>
      <c r="F2865" s="31"/>
      <c r="G2865" s="31"/>
      <c r="H2865" s="31"/>
      <c r="I2865" s="31"/>
      <c r="J2865" s="31"/>
      <c r="K2865" s="31"/>
      <c r="L2865" s="31"/>
      <c r="M2865" s="31"/>
      <c r="N2865" s="31"/>
      <c r="O2865" s="31"/>
      <c r="P2865" s="31"/>
    </row>
    <row r="2866" spans="1:16" ht="15.75" thickBot="1" x14ac:dyDescent="0.3">
      <c r="A2866" s="31"/>
      <c r="B2866" s="31"/>
      <c r="C2866" s="31"/>
      <c r="D2866" s="31"/>
      <c r="E2866" s="31"/>
      <c r="F2866" s="31"/>
      <c r="G2866" s="31"/>
      <c r="H2866" s="31"/>
      <c r="I2866" s="31"/>
      <c r="J2866" s="31"/>
      <c r="K2866" s="31"/>
      <c r="L2866" s="31"/>
      <c r="M2866" s="31"/>
      <c r="N2866" s="31"/>
      <c r="O2866" s="31"/>
      <c r="P2866" s="31"/>
    </row>
    <row r="2867" spans="1:16" ht="15" x14ac:dyDescent="0.25">
      <c r="A2867" s="31"/>
      <c r="B2867" s="31"/>
      <c r="C2867" s="31"/>
      <c r="D2867" s="31"/>
      <c r="E2867" s="31"/>
      <c r="F2867" s="31"/>
      <c r="G2867" s="31"/>
      <c r="H2867" s="31"/>
      <c r="I2867" s="31"/>
      <c r="J2867" s="31"/>
      <c r="K2867" s="31"/>
      <c r="L2867" s="31"/>
      <c r="M2867" s="31"/>
      <c r="N2867" s="31"/>
      <c r="O2867" s="31"/>
      <c r="P2867" s="31"/>
    </row>
    <row r="2868" spans="1:16" ht="15" x14ac:dyDescent="0.25">
      <c r="A2868" s="31"/>
      <c r="B2868" s="31"/>
      <c r="C2868" s="31"/>
      <c r="D2868" s="31"/>
      <c r="E2868" s="31"/>
      <c r="F2868" s="31"/>
      <c r="G2868" s="31"/>
      <c r="H2868" s="31"/>
      <c r="I2868" s="31"/>
      <c r="J2868" s="31"/>
      <c r="K2868" s="31"/>
      <c r="L2868" s="31"/>
      <c r="M2868" s="31"/>
      <c r="N2868" s="31"/>
      <c r="O2868" s="31"/>
      <c r="P2868" s="31"/>
    </row>
    <row r="2869" spans="1:16" ht="15" x14ac:dyDescent="0.25">
      <c r="A2869" s="31"/>
      <c r="B2869" s="31"/>
      <c r="C2869" s="31"/>
      <c r="D2869" s="31"/>
      <c r="E2869" s="31"/>
      <c r="F2869" s="31"/>
      <c r="G2869" s="31"/>
      <c r="H2869" s="31"/>
      <c r="I2869" s="31"/>
      <c r="J2869" s="31"/>
      <c r="K2869" s="31"/>
      <c r="L2869" s="31"/>
      <c r="M2869" s="31"/>
      <c r="N2869" s="31"/>
      <c r="O2869" s="31"/>
      <c r="P2869" s="31"/>
    </row>
    <row r="2870" spans="1:16" ht="15" x14ac:dyDescent="0.25">
      <c r="A2870" s="31"/>
      <c r="B2870" s="31"/>
      <c r="C2870" s="31"/>
      <c r="D2870" s="31"/>
      <c r="E2870" s="31"/>
      <c r="F2870" s="31"/>
      <c r="G2870" s="31"/>
      <c r="H2870" s="31"/>
      <c r="I2870" s="31"/>
      <c r="J2870" s="31"/>
      <c r="K2870" s="31"/>
      <c r="L2870" s="31"/>
      <c r="M2870" s="31"/>
      <c r="N2870" s="31"/>
      <c r="O2870" s="31"/>
      <c r="P2870" s="31"/>
    </row>
    <row r="2871" spans="1:16" ht="15" x14ac:dyDescent="0.25">
      <c r="A2871" s="31"/>
      <c r="B2871" s="31"/>
      <c r="C2871" s="31"/>
      <c r="D2871" s="31"/>
      <c r="E2871" s="31"/>
      <c r="F2871" s="31"/>
      <c r="G2871" s="31"/>
      <c r="H2871" s="31"/>
      <c r="I2871" s="31"/>
      <c r="J2871" s="31"/>
      <c r="K2871" s="31"/>
      <c r="L2871" s="31"/>
      <c r="M2871" s="31"/>
      <c r="N2871" s="31"/>
      <c r="O2871" s="31"/>
      <c r="P2871" s="31"/>
    </row>
    <row r="2872" spans="1:16" ht="15" x14ac:dyDescent="0.25">
      <c r="A2872" s="31"/>
      <c r="B2872" s="31"/>
      <c r="C2872" s="31"/>
      <c r="D2872" s="31"/>
      <c r="E2872" s="31"/>
      <c r="F2872" s="31"/>
      <c r="G2872" s="31"/>
      <c r="H2872" s="31"/>
      <c r="I2872" s="31"/>
      <c r="J2872" s="31"/>
      <c r="K2872" s="31"/>
      <c r="L2872" s="31"/>
      <c r="M2872" s="31"/>
      <c r="N2872" s="31"/>
      <c r="O2872" s="31"/>
      <c r="P2872" s="31"/>
    </row>
    <row r="2873" spans="1:16" ht="15" x14ac:dyDescent="0.25">
      <c r="A2873" s="31"/>
      <c r="B2873" s="31"/>
      <c r="C2873" s="31"/>
      <c r="D2873" s="31"/>
      <c r="E2873" s="31"/>
      <c r="F2873" s="31"/>
      <c r="G2873" s="31"/>
      <c r="H2873" s="31"/>
      <c r="I2873" s="31"/>
      <c r="J2873" s="31"/>
      <c r="K2873" s="31"/>
      <c r="L2873" s="31"/>
      <c r="M2873" s="31"/>
      <c r="N2873" s="31"/>
      <c r="O2873" s="31"/>
      <c r="P2873" s="31"/>
    </row>
    <row r="2874" spans="1:16" ht="15" x14ac:dyDescent="0.25">
      <c r="A2874" s="31"/>
      <c r="B2874" s="31"/>
      <c r="C2874" s="31"/>
      <c r="D2874" s="31"/>
      <c r="E2874" s="31"/>
      <c r="F2874" s="31"/>
      <c r="G2874" s="31"/>
      <c r="H2874" s="31"/>
      <c r="I2874" s="31"/>
      <c r="J2874" s="31"/>
      <c r="K2874" s="31"/>
      <c r="L2874" s="31"/>
      <c r="M2874" s="31"/>
      <c r="N2874" s="31"/>
      <c r="O2874" s="31"/>
      <c r="P2874" s="31"/>
    </row>
    <row r="2875" spans="1:16" ht="15" x14ac:dyDescent="0.25">
      <c r="A2875" s="31"/>
      <c r="B2875" s="31"/>
      <c r="C2875" s="31"/>
      <c r="D2875" s="31"/>
      <c r="E2875" s="31"/>
      <c r="F2875" s="31"/>
      <c r="G2875" s="31"/>
      <c r="H2875" s="31"/>
      <c r="I2875" s="31"/>
      <c r="J2875" s="31"/>
      <c r="K2875" s="31"/>
      <c r="L2875" s="31"/>
      <c r="M2875" s="31"/>
      <c r="N2875" s="31"/>
      <c r="O2875" s="31"/>
      <c r="P2875" s="31"/>
    </row>
    <row r="2876" spans="1:16" ht="15" x14ac:dyDescent="0.25">
      <c r="A2876" s="31"/>
      <c r="B2876" s="31"/>
      <c r="C2876" s="31"/>
      <c r="D2876" s="31"/>
      <c r="E2876" s="31"/>
      <c r="F2876" s="31"/>
      <c r="G2876" s="31"/>
      <c r="H2876" s="31"/>
      <c r="I2876" s="31"/>
      <c r="J2876" s="31"/>
      <c r="K2876" s="31"/>
      <c r="L2876" s="31"/>
      <c r="M2876" s="31"/>
      <c r="N2876" s="31"/>
      <c r="O2876" s="31"/>
      <c r="P2876" s="31"/>
    </row>
    <row r="2877" spans="1:16" ht="15" x14ac:dyDescent="0.25">
      <c r="A2877" s="31"/>
      <c r="B2877" s="31"/>
      <c r="C2877" s="31"/>
      <c r="D2877" s="31"/>
      <c r="E2877" s="31"/>
      <c r="F2877" s="31"/>
      <c r="G2877" s="31"/>
      <c r="H2877" s="31"/>
      <c r="I2877" s="31"/>
      <c r="J2877" s="31"/>
      <c r="K2877" s="31"/>
      <c r="L2877" s="31"/>
      <c r="M2877" s="31"/>
      <c r="N2877" s="31"/>
      <c r="O2877" s="31"/>
      <c r="P2877" s="31"/>
    </row>
    <row r="2878" spans="1:16" ht="15" x14ac:dyDescent="0.25">
      <c r="A2878" s="31"/>
      <c r="B2878" s="31"/>
      <c r="C2878" s="31"/>
      <c r="D2878" s="31"/>
      <c r="E2878" s="31"/>
      <c r="F2878" s="31"/>
      <c r="G2878" s="31"/>
      <c r="H2878" s="31"/>
      <c r="I2878" s="31"/>
      <c r="J2878" s="31"/>
      <c r="K2878" s="31"/>
      <c r="L2878" s="31"/>
      <c r="M2878" s="31"/>
      <c r="N2878" s="31"/>
      <c r="O2878" s="31"/>
      <c r="P2878" s="31"/>
    </row>
    <row r="2879" spans="1:16" ht="15" x14ac:dyDescent="0.25">
      <c r="A2879" s="31"/>
      <c r="B2879" s="31"/>
      <c r="C2879" s="31"/>
      <c r="D2879" s="31"/>
      <c r="E2879" s="31"/>
      <c r="F2879" s="31"/>
      <c r="G2879" s="31"/>
      <c r="H2879" s="31"/>
      <c r="I2879" s="31"/>
      <c r="J2879" s="31"/>
      <c r="K2879" s="31"/>
      <c r="L2879" s="31"/>
      <c r="M2879" s="31"/>
      <c r="N2879" s="31"/>
      <c r="O2879" s="31"/>
      <c r="P2879" s="31"/>
    </row>
    <row r="2880" spans="1:16" ht="15" x14ac:dyDescent="0.25">
      <c r="A2880" s="31"/>
      <c r="B2880" s="31"/>
      <c r="C2880" s="31"/>
      <c r="D2880" s="31"/>
      <c r="E2880" s="31"/>
      <c r="F2880" s="31"/>
      <c r="G2880" s="31"/>
      <c r="H2880" s="31"/>
      <c r="I2880" s="31"/>
      <c r="J2880" s="31"/>
      <c r="K2880" s="31"/>
      <c r="L2880" s="31"/>
      <c r="M2880" s="31"/>
      <c r="N2880" s="31"/>
      <c r="O2880" s="31"/>
      <c r="P2880" s="31"/>
    </row>
    <row r="2881" spans="1:16" ht="15" x14ac:dyDescent="0.25">
      <c r="A2881" s="31"/>
      <c r="B2881" s="31"/>
      <c r="C2881" s="31"/>
      <c r="D2881" s="31"/>
      <c r="E2881" s="31"/>
      <c r="F2881" s="31"/>
      <c r="G2881" s="31"/>
      <c r="H2881" s="31"/>
      <c r="I2881" s="31"/>
      <c r="J2881" s="31"/>
      <c r="K2881" s="31"/>
      <c r="L2881" s="31"/>
      <c r="M2881" s="31"/>
      <c r="N2881" s="31"/>
      <c r="O2881" s="31"/>
      <c r="P2881" s="31"/>
    </row>
    <row r="2882" spans="1:16" ht="15" x14ac:dyDescent="0.25">
      <c r="A2882" s="31"/>
      <c r="B2882" s="31"/>
      <c r="C2882" s="31"/>
      <c r="D2882" s="31"/>
      <c r="E2882" s="31"/>
      <c r="F2882" s="31"/>
      <c r="G2882" s="31"/>
      <c r="H2882" s="31"/>
      <c r="I2882" s="31"/>
      <c r="J2882" s="31"/>
      <c r="K2882" s="31"/>
      <c r="L2882" s="31"/>
      <c r="M2882" s="31"/>
      <c r="N2882" s="31"/>
      <c r="O2882" s="31"/>
      <c r="P2882" s="31"/>
    </row>
    <row r="2883" spans="1:16" ht="15" x14ac:dyDescent="0.25">
      <c r="A2883" s="31"/>
      <c r="B2883" s="31"/>
      <c r="C2883" s="31"/>
      <c r="D2883" s="31"/>
      <c r="E2883" s="31"/>
      <c r="F2883" s="31"/>
      <c r="G2883" s="31"/>
      <c r="H2883" s="31"/>
      <c r="I2883" s="31"/>
      <c r="J2883" s="31"/>
      <c r="K2883" s="31"/>
      <c r="L2883" s="31"/>
      <c r="M2883" s="31"/>
      <c r="N2883" s="31"/>
      <c r="O2883" s="31"/>
      <c r="P2883" s="31"/>
    </row>
    <row r="2884" spans="1:16" ht="15" x14ac:dyDescent="0.25">
      <c r="A2884" s="31"/>
      <c r="B2884" s="31"/>
      <c r="C2884" s="31"/>
      <c r="D2884" s="31"/>
      <c r="E2884" s="31"/>
      <c r="F2884" s="31"/>
      <c r="G2884" s="31"/>
      <c r="H2884" s="31"/>
      <c r="I2884" s="31"/>
      <c r="J2884" s="31"/>
      <c r="K2884" s="31"/>
      <c r="L2884" s="31"/>
      <c r="M2884" s="31"/>
      <c r="N2884" s="31"/>
      <c r="O2884" s="31"/>
      <c r="P2884" s="31"/>
    </row>
    <row r="2885" spans="1:16" ht="15" x14ac:dyDescent="0.25">
      <c r="A2885" s="31"/>
      <c r="B2885" s="31"/>
      <c r="C2885" s="31"/>
      <c r="D2885" s="31"/>
      <c r="E2885" s="31"/>
      <c r="F2885" s="31"/>
      <c r="G2885" s="31"/>
      <c r="H2885" s="31"/>
      <c r="I2885" s="31"/>
      <c r="J2885" s="31"/>
      <c r="K2885" s="31"/>
      <c r="L2885" s="31"/>
      <c r="M2885" s="31"/>
      <c r="N2885" s="31"/>
      <c r="O2885" s="31"/>
      <c r="P2885" s="31"/>
    </row>
    <row r="2886" spans="1:16" ht="15.75" thickBot="1" x14ac:dyDescent="0.3">
      <c r="A2886" s="31"/>
      <c r="B2886" s="31"/>
      <c r="C2886" s="31"/>
      <c r="D2886" s="31"/>
      <c r="E2886" s="31"/>
      <c r="F2886" s="31"/>
      <c r="G2886" s="31"/>
      <c r="H2886" s="31"/>
      <c r="I2886" s="31"/>
      <c r="J2886" s="31"/>
      <c r="K2886" s="31"/>
      <c r="L2886" s="31"/>
      <c r="M2886" s="31"/>
      <c r="N2886" s="31"/>
      <c r="O2886" s="31"/>
      <c r="P2886" s="31"/>
    </row>
    <row r="2887" spans="1:16" ht="16.5" thickTop="1" thickBot="1" x14ac:dyDescent="0.3">
      <c r="A2887" s="31"/>
      <c r="B2887" s="31"/>
      <c r="C2887" s="31"/>
      <c r="D2887" s="31"/>
      <c r="E2887" s="31"/>
      <c r="F2887" s="31"/>
      <c r="G2887" s="31"/>
      <c r="H2887" s="31"/>
      <c r="I2887" s="31"/>
      <c r="J2887" s="31"/>
      <c r="K2887" s="31"/>
      <c r="L2887" s="31"/>
      <c r="M2887" s="31"/>
      <c r="N2887" s="31"/>
      <c r="O2887" s="31"/>
      <c r="P2887" s="31"/>
    </row>
    <row r="2888" spans="1:16" ht="15" x14ac:dyDescent="0.25">
      <c r="A2888" s="31"/>
      <c r="B2888" s="31"/>
      <c r="C2888" s="31"/>
      <c r="D2888" s="31"/>
      <c r="E2888" s="31"/>
      <c r="F2888" s="31"/>
      <c r="G2888" s="31"/>
      <c r="H2888" s="31"/>
      <c r="I2888" s="31"/>
      <c r="J2888" s="31"/>
      <c r="K2888" s="31"/>
      <c r="L2888" s="31"/>
      <c r="M2888" s="31"/>
      <c r="N2888" s="31"/>
      <c r="O2888" s="31"/>
      <c r="P2888" s="31"/>
    </row>
    <row r="2889" spans="1:16" ht="15" x14ac:dyDescent="0.25">
      <c r="A2889" s="31"/>
      <c r="B2889" s="31"/>
      <c r="C2889" s="31"/>
      <c r="D2889" s="31"/>
      <c r="E2889" s="31"/>
      <c r="F2889" s="31"/>
      <c r="G2889" s="31"/>
      <c r="H2889" s="31"/>
      <c r="I2889" s="31"/>
      <c r="J2889" s="31"/>
      <c r="K2889" s="31"/>
      <c r="L2889" s="31"/>
      <c r="M2889" s="31"/>
      <c r="N2889" s="31"/>
      <c r="O2889" s="31"/>
      <c r="P2889" s="31"/>
    </row>
    <row r="2890" spans="1:16" ht="15.75" thickBot="1" x14ac:dyDescent="0.3">
      <c r="A2890" s="31"/>
      <c r="B2890" s="31"/>
      <c r="C2890" s="31"/>
      <c r="D2890" s="31"/>
      <c r="E2890" s="31"/>
      <c r="F2890" s="31"/>
      <c r="G2890" s="31"/>
      <c r="H2890" s="31"/>
      <c r="I2890" s="31"/>
      <c r="J2890" s="31"/>
      <c r="K2890" s="31"/>
      <c r="L2890" s="31"/>
      <c r="M2890" s="31"/>
      <c r="N2890" s="31"/>
      <c r="O2890" s="31"/>
      <c r="P2890" s="31"/>
    </row>
    <row r="2891" spans="1:16" ht="15.75" thickBot="1" x14ac:dyDescent="0.3">
      <c r="A2891" s="31"/>
      <c r="B2891" s="31"/>
      <c r="C2891" s="31"/>
      <c r="D2891" s="31"/>
      <c r="E2891" s="31"/>
      <c r="F2891" s="31"/>
      <c r="G2891" s="31"/>
      <c r="H2891" s="31"/>
      <c r="I2891" s="31"/>
      <c r="J2891" s="31"/>
      <c r="K2891" s="31"/>
      <c r="L2891" s="31"/>
      <c r="M2891" s="31"/>
      <c r="N2891" s="31"/>
      <c r="O2891" s="31"/>
      <c r="P2891" s="31"/>
    </row>
    <row r="2892" spans="1:16" ht="15" x14ac:dyDescent="0.25">
      <c r="A2892" s="31"/>
      <c r="B2892" s="31"/>
      <c r="C2892" s="31"/>
      <c r="D2892" s="31"/>
      <c r="E2892" s="31"/>
      <c r="F2892" s="31"/>
      <c r="G2892" s="31"/>
      <c r="H2892" s="31"/>
      <c r="I2892" s="31"/>
      <c r="J2892" s="31"/>
      <c r="K2892" s="31"/>
      <c r="L2892" s="31"/>
      <c r="M2892" s="31"/>
      <c r="N2892" s="31"/>
      <c r="O2892" s="31"/>
      <c r="P2892" s="31"/>
    </row>
    <row r="2893" spans="1:16" ht="15" x14ac:dyDescent="0.25">
      <c r="A2893" s="31"/>
      <c r="B2893" s="31"/>
      <c r="C2893" s="31"/>
      <c r="D2893" s="31"/>
      <c r="E2893" s="31"/>
      <c r="F2893" s="31"/>
      <c r="G2893" s="31"/>
      <c r="H2893" s="31"/>
      <c r="I2893" s="31"/>
      <c r="J2893" s="31"/>
      <c r="K2893" s="31"/>
      <c r="L2893" s="31"/>
      <c r="M2893" s="31"/>
      <c r="N2893" s="31"/>
      <c r="O2893" s="31"/>
      <c r="P2893" s="31"/>
    </row>
    <row r="2894" spans="1:16" ht="15" x14ac:dyDescent="0.25">
      <c r="A2894" s="31"/>
      <c r="B2894" s="31"/>
      <c r="C2894" s="31"/>
      <c r="D2894" s="31"/>
      <c r="E2894" s="31"/>
      <c r="F2894" s="31"/>
      <c r="G2894" s="31"/>
      <c r="H2894" s="31"/>
      <c r="I2894" s="31"/>
      <c r="J2894" s="31"/>
      <c r="K2894" s="31"/>
      <c r="L2894" s="31"/>
      <c r="M2894" s="31"/>
      <c r="N2894" s="31"/>
      <c r="O2894" s="31"/>
      <c r="P2894" s="31"/>
    </row>
    <row r="2895" spans="1:16" ht="15" x14ac:dyDescent="0.25">
      <c r="A2895" s="31"/>
      <c r="B2895" s="31"/>
      <c r="C2895" s="31"/>
      <c r="D2895" s="31"/>
      <c r="E2895" s="31"/>
      <c r="F2895" s="31"/>
      <c r="G2895" s="31"/>
      <c r="H2895" s="31"/>
      <c r="I2895" s="31"/>
      <c r="J2895" s="31"/>
      <c r="K2895" s="31"/>
      <c r="L2895" s="31"/>
      <c r="M2895" s="31"/>
      <c r="N2895" s="31"/>
      <c r="O2895" s="31"/>
      <c r="P2895" s="31"/>
    </row>
    <row r="2896" spans="1:16" ht="15.75" thickBot="1" x14ac:dyDescent="0.3">
      <c r="A2896" s="31"/>
      <c r="B2896" s="31"/>
      <c r="C2896" s="31"/>
      <c r="D2896" s="31"/>
      <c r="E2896" s="31"/>
      <c r="F2896" s="31"/>
      <c r="G2896" s="31"/>
      <c r="H2896" s="31"/>
      <c r="I2896" s="31"/>
      <c r="J2896" s="31"/>
      <c r="K2896" s="31"/>
      <c r="L2896" s="31"/>
      <c r="M2896" s="31"/>
      <c r="N2896" s="31"/>
      <c r="O2896" s="31"/>
      <c r="P2896" s="31"/>
    </row>
    <row r="2897" spans="1:16" ht="15.75" thickBot="1" x14ac:dyDescent="0.3">
      <c r="A2897" s="31"/>
      <c r="B2897" s="31"/>
      <c r="C2897" s="31"/>
      <c r="D2897" s="31"/>
      <c r="E2897" s="31"/>
      <c r="F2897" s="31"/>
      <c r="G2897" s="31"/>
      <c r="H2897" s="31"/>
      <c r="I2897" s="31"/>
      <c r="J2897" s="31"/>
      <c r="K2897" s="31"/>
      <c r="L2897" s="31"/>
      <c r="M2897" s="31"/>
      <c r="N2897" s="31"/>
      <c r="O2897" s="31"/>
      <c r="P2897" s="31"/>
    </row>
    <row r="2898" spans="1:16" ht="15" x14ac:dyDescent="0.25">
      <c r="A2898" s="31"/>
      <c r="B2898" s="31"/>
      <c r="C2898" s="31"/>
      <c r="D2898" s="31"/>
      <c r="E2898" s="31"/>
      <c r="F2898" s="31"/>
      <c r="G2898" s="31"/>
      <c r="H2898" s="31"/>
      <c r="I2898" s="31"/>
      <c r="J2898" s="31"/>
      <c r="K2898" s="31"/>
      <c r="L2898" s="31"/>
      <c r="M2898" s="31"/>
      <c r="N2898" s="31"/>
      <c r="O2898" s="31"/>
      <c r="P2898" s="31"/>
    </row>
    <row r="2899" spans="1:16" ht="15" x14ac:dyDescent="0.25">
      <c r="A2899" s="31"/>
      <c r="B2899" s="31"/>
      <c r="C2899" s="31"/>
      <c r="D2899" s="31"/>
      <c r="E2899" s="31"/>
      <c r="F2899" s="31"/>
      <c r="G2899" s="31"/>
      <c r="H2899" s="31"/>
      <c r="I2899" s="31"/>
      <c r="J2899" s="31"/>
      <c r="K2899" s="31"/>
      <c r="L2899" s="31"/>
      <c r="M2899" s="31"/>
      <c r="N2899" s="31"/>
      <c r="O2899" s="31"/>
      <c r="P2899" s="31"/>
    </row>
    <row r="2900" spans="1:16" ht="15" x14ac:dyDescent="0.25">
      <c r="A2900" s="31"/>
      <c r="B2900" s="31"/>
      <c r="C2900" s="31"/>
      <c r="D2900" s="31"/>
      <c r="E2900" s="31"/>
      <c r="F2900" s="31"/>
      <c r="G2900" s="31"/>
      <c r="H2900" s="31"/>
      <c r="I2900" s="31"/>
      <c r="J2900" s="31"/>
      <c r="K2900" s="31"/>
      <c r="L2900" s="31"/>
      <c r="M2900" s="31"/>
      <c r="N2900" s="31"/>
      <c r="O2900" s="31"/>
      <c r="P2900" s="31"/>
    </row>
    <row r="2901" spans="1:16" ht="15" x14ac:dyDescent="0.25">
      <c r="A2901" s="31"/>
      <c r="B2901" s="31"/>
      <c r="C2901" s="31"/>
      <c r="D2901" s="31"/>
      <c r="E2901" s="31"/>
      <c r="F2901" s="31"/>
      <c r="G2901" s="31"/>
      <c r="H2901" s="31"/>
      <c r="I2901" s="31"/>
      <c r="J2901" s="31"/>
      <c r="K2901" s="31"/>
      <c r="L2901" s="31"/>
      <c r="M2901" s="31"/>
      <c r="N2901" s="31"/>
      <c r="O2901" s="31"/>
      <c r="P2901" s="31"/>
    </row>
    <row r="2902" spans="1:16" ht="15" x14ac:dyDescent="0.25">
      <c r="A2902" s="31"/>
      <c r="B2902" s="31"/>
      <c r="C2902" s="31"/>
      <c r="D2902" s="31"/>
      <c r="E2902" s="31"/>
      <c r="F2902" s="31"/>
      <c r="G2902" s="31"/>
      <c r="H2902" s="31"/>
      <c r="I2902" s="31"/>
      <c r="J2902" s="31"/>
      <c r="K2902" s="31"/>
      <c r="L2902" s="31"/>
      <c r="M2902" s="31"/>
      <c r="N2902" s="31"/>
      <c r="O2902" s="31"/>
      <c r="P2902" s="31"/>
    </row>
    <row r="2903" spans="1:16" ht="15" x14ac:dyDescent="0.25">
      <c r="A2903" s="31"/>
      <c r="B2903" s="31"/>
      <c r="C2903" s="31"/>
      <c r="D2903" s="31"/>
      <c r="E2903" s="31"/>
      <c r="F2903" s="31"/>
      <c r="G2903" s="31"/>
      <c r="H2903" s="31"/>
      <c r="I2903" s="31"/>
      <c r="J2903" s="31"/>
      <c r="K2903" s="31"/>
      <c r="L2903" s="31"/>
      <c r="M2903" s="31"/>
      <c r="N2903" s="31"/>
      <c r="O2903" s="31"/>
      <c r="P2903" s="31"/>
    </row>
    <row r="2904" spans="1:16" ht="15" x14ac:dyDescent="0.25">
      <c r="A2904" s="31"/>
      <c r="B2904" s="31"/>
      <c r="C2904" s="31"/>
      <c r="D2904" s="31"/>
      <c r="E2904" s="31"/>
      <c r="F2904" s="31"/>
      <c r="G2904" s="31"/>
      <c r="H2904" s="31"/>
      <c r="I2904" s="31"/>
      <c r="J2904" s="31"/>
      <c r="K2904" s="31"/>
      <c r="L2904" s="31"/>
      <c r="M2904" s="31"/>
      <c r="N2904" s="31"/>
      <c r="O2904" s="31"/>
      <c r="P2904" s="31"/>
    </row>
    <row r="2905" spans="1:16" ht="15" x14ac:dyDescent="0.25">
      <c r="A2905" s="31"/>
      <c r="B2905" s="31"/>
      <c r="C2905" s="31"/>
      <c r="D2905" s="31"/>
      <c r="E2905" s="31"/>
      <c r="F2905" s="31"/>
      <c r="G2905" s="31"/>
      <c r="H2905" s="31"/>
      <c r="I2905" s="31"/>
      <c r="J2905" s="31"/>
      <c r="K2905" s="31"/>
      <c r="L2905" s="31"/>
      <c r="M2905" s="31"/>
      <c r="N2905" s="31"/>
      <c r="O2905" s="31"/>
      <c r="P2905" s="31"/>
    </row>
    <row r="2906" spans="1:16" ht="15" x14ac:dyDescent="0.25">
      <c r="A2906" s="31"/>
      <c r="B2906" s="31"/>
      <c r="C2906" s="31"/>
      <c r="D2906" s="31"/>
      <c r="E2906" s="31"/>
      <c r="F2906" s="31"/>
      <c r="G2906" s="31"/>
      <c r="H2906" s="31"/>
      <c r="I2906" s="31"/>
      <c r="J2906" s="31"/>
      <c r="K2906" s="31"/>
      <c r="L2906" s="31"/>
      <c r="M2906" s="31"/>
      <c r="N2906" s="31"/>
      <c r="O2906" s="31"/>
      <c r="P2906" s="31"/>
    </row>
    <row r="2907" spans="1:16" ht="15" x14ac:dyDescent="0.25">
      <c r="A2907" s="31"/>
      <c r="B2907" s="31"/>
      <c r="C2907" s="31"/>
      <c r="D2907" s="31"/>
      <c r="E2907" s="31"/>
      <c r="F2907" s="31"/>
      <c r="G2907" s="31"/>
      <c r="H2907" s="31"/>
      <c r="I2907" s="31"/>
      <c r="J2907" s="31"/>
      <c r="K2907" s="31"/>
      <c r="L2907" s="31"/>
      <c r="M2907" s="31"/>
      <c r="N2907" s="31"/>
      <c r="O2907" s="31"/>
      <c r="P2907" s="31"/>
    </row>
    <row r="2908" spans="1:16" ht="15" x14ac:dyDescent="0.25">
      <c r="A2908" s="31"/>
      <c r="B2908" s="31"/>
      <c r="C2908" s="31"/>
      <c r="D2908" s="31"/>
      <c r="E2908" s="31"/>
      <c r="F2908" s="31"/>
      <c r="G2908" s="31"/>
      <c r="H2908" s="31"/>
      <c r="I2908" s="31"/>
      <c r="J2908" s="31"/>
      <c r="K2908" s="31"/>
      <c r="L2908" s="31"/>
      <c r="M2908" s="31"/>
      <c r="N2908" s="31"/>
      <c r="O2908" s="31"/>
      <c r="P2908" s="31"/>
    </row>
    <row r="2909" spans="1:16" ht="15" x14ac:dyDescent="0.25">
      <c r="A2909" s="31"/>
      <c r="B2909" s="31"/>
      <c r="C2909" s="31"/>
      <c r="D2909" s="31"/>
      <c r="E2909" s="31"/>
      <c r="F2909" s="31"/>
      <c r="G2909" s="31"/>
      <c r="H2909" s="31"/>
      <c r="I2909" s="31"/>
      <c r="J2909" s="31"/>
      <c r="K2909" s="31"/>
      <c r="L2909" s="31"/>
      <c r="M2909" s="31"/>
      <c r="N2909" s="31"/>
      <c r="O2909" s="31"/>
      <c r="P2909" s="31"/>
    </row>
    <row r="2910" spans="1:16" ht="15" x14ac:dyDescent="0.25">
      <c r="A2910" s="31"/>
      <c r="B2910" s="31"/>
      <c r="C2910" s="31"/>
      <c r="D2910" s="31"/>
      <c r="E2910" s="31"/>
      <c r="F2910" s="31"/>
      <c r="G2910" s="31"/>
      <c r="H2910" s="31"/>
      <c r="I2910" s="31"/>
      <c r="J2910" s="31"/>
      <c r="K2910" s="31"/>
      <c r="L2910" s="31"/>
      <c r="M2910" s="31"/>
      <c r="N2910" s="31"/>
      <c r="O2910" s="31"/>
      <c r="P2910" s="31"/>
    </row>
    <row r="2911" spans="1:16" ht="15" x14ac:dyDescent="0.25">
      <c r="A2911" s="31"/>
      <c r="B2911" s="31"/>
      <c r="C2911" s="31"/>
      <c r="D2911" s="31"/>
      <c r="E2911" s="31"/>
      <c r="F2911" s="31"/>
      <c r="G2911" s="31"/>
      <c r="H2911" s="31"/>
      <c r="I2911" s="31"/>
      <c r="J2911" s="31"/>
      <c r="K2911" s="31"/>
      <c r="L2911" s="31"/>
      <c r="M2911" s="31"/>
      <c r="N2911" s="31"/>
      <c r="O2911" s="31"/>
      <c r="P2911" s="31"/>
    </row>
    <row r="2912" spans="1:16" ht="15" x14ac:dyDescent="0.25">
      <c r="A2912" s="31"/>
      <c r="B2912" s="31"/>
      <c r="C2912" s="31"/>
      <c r="D2912" s="31"/>
      <c r="E2912" s="31"/>
      <c r="F2912" s="31"/>
      <c r="G2912" s="31"/>
      <c r="H2912" s="31"/>
      <c r="I2912" s="31"/>
      <c r="J2912" s="31"/>
      <c r="K2912" s="31"/>
      <c r="L2912" s="31"/>
      <c r="M2912" s="31"/>
      <c r="N2912" s="31"/>
      <c r="O2912" s="31"/>
      <c r="P2912" s="31"/>
    </row>
    <row r="2913" spans="1:16" ht="15" x14ac:dyDescent="0.25">
      <c r="A2913" s="31"/>
      <c r="B2913" s="31"/>
      <c r="C2913" s="31"/>
      <c r="D2913" s="31"/>
      <c r="E2913" s="31"/>
      <c r="F2913" s="31"/>
      <c r="G2913" s="31"/>
      <c r="H2913" s="31"/>
      <c r="I2913" s="31"/>
      <c r="J2913" s="31"/>
      <c r="K2913" s="31"/>
      <c r="L2913" s="31"/>
      <c r="M2913" s="31"/>
      <c r="N2913" s="31"/>
      <c r="O2913" s="31"/>
      <c r="P2913" s="31"/>
    </row>
    <row r="2914" spans="1:16" ht="15" x14ac:dyDescent="0.25">
      <c r="A2914" s="31"/>
      <c r="B2914" s="31"/>
      <c r="C2914" s="31"/>
      <c r="D2914" s="31"/>
      <c r="E2914" s="31"/>
      <c r="F2914" s="31"/>
      <c r="G2914" s="31"/>
      <c r="H2914" s="31"/>
      <c r="I2914" s="31"/>
      <c r="J2914" s="31"/>
      <c r="K2914" s="31"/>
      <c r="L2914" s="31"/>
      <c r="M2914" s="31"/>
      <c r="N2914" s="31"/>
      <c r="O2914" s="31"/>
      <c r="P2914" s="31"/>
    </row>
    <row r="2915" spans="1:16" ht="15" x14ac:dyDescent="0.25">
      <c r="A2915" s="31"/>
      <c r="B2915" s="31"/>
      <c r="C2915" s="31"/>
      <c r="D2915" s="31"/>
      <c r="E2915" s="31"/>
      <c r="F2915" s="31"/>
      <c r="G2915" s="31"/>
      <c r="H2915" s="31"/>
      <c r="I2915" s="31"/>
      <c r="J2915" s="31"/>
      <c r="K2915" s="31"/>
      <c r="L2915" s="31"/>
      <c r="M2915" s="31"/>
      <c r="N2915" s="31"/>
      <c r="O2915" s="31"/>
      <c r="P2915" s="31"/>
    </row>
    <row r="2916" spans="1:16" ht="15" x14ac:dyDescent="0.25">
      <c r="A2916" s="31"/>
      <c r="B2916" s="31"/>
      <c r="C2916" s="31"/>
      <c r="D2916" s="31"/>
      <c r="E2916" s="31"/>
      <c r="F2916" s="31"/>
      <c r="G2916" s="31"/>
      <c r="H2916" s="31"/>
      <c r="I2916" s="31"/>
      <c r="J2916" s="31"/>
      <c r="K2916" s="31"/>
      <c r="L2916" s="31"/>
      <c r="M2916" s="31"/>
      <c r="N2916" s="31"/>
      <c r="O2916" s="31"/>
      <c r="P2916" s="31"/>
    </row>
    <row r="2917" spans="1:16" ht="15.75" thickBot="1" x14ac:dyDescent="0.3">
      <c r="A2917" s="31"/>
      <c r="B2917" s="31"/>
      <c r="C2917" s="31"/>
      <c r="D2917" s="31"/>
      <c r="E2917" s="31"/>
      <c r="F2917" s="31"/>
      <c r="G2917" s="31"/>
      <c r="H2917" s="31"/>
      <c r="I2917" s="31"/>
      <c r="J2917" s="31"/>
      <c r="K2917" s="31"/>
      <c r="L2917" s="31"/>
      <c r="M2917" s="31"/>
      <c r="N2917" s="31"/>
      <c r="O2917" s="31"/>
      <c r="P2917" s="31"/>
    </row>
    <row r="2918" spans="1:16" ht="16.5" thickTop="1" thickBot="1" x14ac:dyDescent="0.3">
      <c r="A2918" s="31"/>
      <c r="B2918" s="31"/>
      <c r="C2918" s="31"/>
      <c r="D2918" s="31"/>
      <c r="E2918" s="31"/>
      <c r="F2918" s="31"/>
      <c r="G2918" s="31"/>
      <c r="H2918" s="31"/>
      <c r="I2918" s="31"/>
      <c r="J2918" s="31"/>
      <c r="K2918" s="31"/>
      <c r="L2918" s="31"/>
      <c r="M2918" s="31"/>
      <c r="N2918" s="31"/>
      <c r="O2918" s="31"/>
      <c r="P2918" s="31"/>
    </row>
    <row r="2919" spans="1:16" ht="15" x14ac:dyDescent="0.25">
      <c r="A2919" s="31"/>
      <c r="B2919" s="31"/>
      <c r="C2919" s="31"/>
      <c r="D2919" s="31"/>
      <c r="E2919" s="31"/>
      <c r="F2919" s="31"/>
      <c r="G2919" s="31"/>
      <c r="H2919" s="31"/>
      <c r="I2919" s="31"/>
      <c r="J2919" s="31"/>
      <c r="K2919" s="31"/>
      <c r="L2919" s="31"/>
      <c r="M2919" s="31"/>
      <c r="N2919" s="31"/>
      <c r="O2919" s="31"/>
      <c r="P2919" s="31"/>
    </row>
    <row r="2920" spans="1:16" ht="15" x14ac:dyDescent="0.25">
      <c r="A2920" s="31"/>
      <c r="B2920" s="31"/>
      <c r="C2920" s="31"/>
      <c r="D2920" s="31"/>
      <c r="E2920" s="31"/>
      <c r="F2920" s="31"/>
      <c r="G2920" s="31"/>
      <c r="H2920" s="31"/>
      <c r="I2920" s="31"/>
      <c r="J2920" s="31"/>
      <c r="K2920" s="31"/>
      <c r="L2920" s="31"/>
      <c r="M2920" s="31"/>
      <c r="N2920" s="31"/>
      <c r="O2920" s="31"/>
      <c r="P2920" s="31"/>
    </row>
    <row r="2921" spans="1:16" ht="15.75" thickBot="1" x14ac:dyDescent="0.3">
      <c r="A2921" s="31"/>
      <c r="B2921" s="31"/>
      <c r="C2921" s="31"/>
      <c r="D2921" s="31"/>
      <c r="E2921" s="31"/>
      <c r="F2921" s="31"/>
      <c r="G2921" s="31"/>
      <c r="H2921" s="31"/>
      <c r="I2921" s="31"/>
      <c r="J2921" s="31"/>
      <c r="K2921" s="31"/>
      <c r="L2921" s="31"/>
      <c r="M2921" s="31"/>
      <c r="N2921" s="31"/>
      <c r="O2921" s="31"/>
      <c r="P2921" s="31"/>
    </row>
    <row r="2922" spans="1:16" ht="15.75" thickBot="1" x14ac:dyDescent="0.3">
      <c r="A2922" s="31"/>
      <c r="B2922" s="31"/>
      <c r="C2922" s="31"/>
      <c r="D2922" s="31"/>
      <c r="E2922" s="31"/>
      <c r="F2922" s="31"/>
      <c r="G2922" s="31"/>
      <c r="H2922" s="31"/>
      <c r="I2922" s="31"/>
      <c r="J2922" s="31"/>
      <c r="K2922" s="31"/>
      <c r="L2922" s="31"/>
      <c r="M2922" s="31"/>
      <c r="N2922" s="31"/>
      <c r="O2922" s="31"/>
      <c r="P2922" s="31"/>
    </row>
    <row r="2923" spans="1:16" ht="15" x14ac:dyDescent="0.25">
      <c r="A2923" s="31"/>
      <c r="B2923" s="31"/>
      <c r="C2923" s="31"/>
      <c r="D2923" s="31"/>
      <c r="E2923" s="31"/>
      <c r="F2923" s="31"/>
      <c r="G2923" s="31"/>
      <c r="H2923" s="31"/>
      <c r="I2923" s="31"/>
      <c r="J2923" s="31"/>
      <c r="K2923" s="31"/>
      <c r="L2923" s="31"/>
      <c r="M2923" s="31"/>
      <c r="N2923" s="31"/>
      <c r="O2923" s="31"/>
      <c r="P2923" s="31"/>
    </row>
    <row r="2924" spans="1:16" ht="15" x14ac:dyDescent="0.25">
      <c r="A2924" s="31"/>
      <c r="B2924" s="31"/>
      <c r="C2924" s="31"/>
      <c r="D2924" s="31"/>
      <c r="E2924" s="31"/>
      <c r="F2924" s="31"/>
      <c r="G2924" s="31"/>
      <c r="H2924" s="31"/>
      <c r="I2924" s="31"/>
      <c r="J2924" s="31"/>
      <c r="K2924" s="31"/>
      <c r="L2924" s="31"/>
      <c r="M2924" s="31"/>
      <c r="N2924" s="31"/>
      <c r="O2924" s="31"/>
      <c r="P2924" s="31"/>
    </row>
    <row r="2925" spans="1:16" ht="15" x14ac:dyDescent="0.25">
      <c r="A2925" s="31"/>
      <c r="B2925" s="31"/>
      <c r="C2925" s="31"/>
      <c r="D2925" s="31"/>
      <c r="E2925" s="31"/>
      <c r="F2925" s="31"/>
      <c r="G2925" s="31"/>
      <c r="H2925" s="31"/>
      <c r="I2925" s="31"/>
      <c r="J2925" s="31"/>
      <c r="K2925" s="31"/>
      <c r="L2925" s="31"/>
      <c r="M2925" s="31"/>
      <c r="N2925" s="31"/>
      <c r="O2925" s="31"/>
      <c r="P2925" s="31"/>
    </row>
    <row r="2926" spans="1:16" ht="15" x14ac:dyDescent="0.25">
      <c r="A2926" s="31"/>
      <c r="B2926" s="31"/>
      <c r="C2926" s="31"/>
      <c r="D2926" s="31"/>
      <c r="E2926" s="31"/>
      <c r="F2926" s="31"/>
      <c r="G2926" s="31"/>
      <c r="H2926" s="31"/>
      <c r="I2926" s="31"/>
      <c r="J2926" s="31"/>
      <c r="K2926" s="31"/>
      <c r="L2926" s="31"/>
      <c r="M2926" s="31"/>
      <c r="N2926" s="31"/>
      <c r="O2926" s="31"/>
      <c r="P2926" s="31"/>
    </row>
    <row r="2927" spans="1:16" ht="15.75" thickBot="1" x14ac:dyDescent="0.3">
      <c r="A2927" s="31"/>
      <c r="B2927" s="31"/>
      <c r="C2927" s="31"/>
      <c r="D2927" s="31"/>
      <c r="E2927" s="31"/>
      <c r="F2927" s="31"/>
      <c r="G2927" s="31"/>
      <c r="H2927" s="31"/>
      <c r="I2927" s="31"/>
      <c r="J2927" s="31"/>
      <c r="K2927" s="31"/>
      <c r="L2927" s="31"/>
      <c r="M2927" s="31"/>
      <c r="N2927" s="31"/>
      <c r="O2927" s="31"/>
      <c r="P2927" s="31"/>
    </row>
    <row r="2928" spans="1:16" ht="15.75" thickBot="1" x14ac:dyDescent="0.3">
      <c r="A2928" s="31"/>
      <c r="B2928" s="31"/>
      <c r="C2928" s="31"/>
      <c r="D2928" s="31"/>
      <c r="E2928" s="31"/>
      <c r="F2928" s="31"/>
      <c r="G2928" s="31"/>
      <c r="H2928" s="31"/>
      <c r="I2928" s="31"/>
      <c r="J2928" s="31"/>
      <c r="K2928" s="31"/>
      <c r="L2928" s="31"/>
      <c r="M2928" s="31"/>
      <c r="N2928" s="31"/>
      <c r="O2928" s="31"/>
      <c r="P2928" s="31"/>
    </row>
    <row r="2929" spans="1:16" ht="15" x14ac:dyDescent="0.25">
      <c r="A2929" s="31"/>
      <c r="B2929" s="31"/>
      <c r="C2929" s="31"/>
      <c r="D2929" s="31"/>
      <c r="E2929" s="31"/>
      <c r="F2929" s="31"/>
      <c r="G2929" s="31"/>
      <c r="H2929" s="31"/>
      <c r="I2929" s="31"/>
      <c r="J2929" s="31"/>
      <c r="K2929" s="31"/>
      <c r="L2929" s="31"/>
      <c r="M2929" s="31"/>
      <c r="N2929" s="31"/>
      <c r="O2929" s="31"/>
      <c r="P2929" s="31"/>
    </row>
    <row r="2930" spans="1:16" ht="15" x14ac:dyDescent="0.25">
      <c r="A2930" s="31"/>
      <c r="B2930" s="31"/>
      <c r="C2930" s="31"/>
      <c r="D2930" s="31"/>
      <c r="E2930" s="31"/>
      <c r="F2930" s="31"/>
      <c r="G2930" s="31"/>
      <c r="H2930" s="31"/>
      <c r="I2930" s="31"/>
      <c r="J2930" s="31"/>
      <c r="K2930" s="31"/>
      <c r="L2930" s="31"/>
      <c r="M2930" s="31"/>
      <c r="N2930" s="31"/>
      <c r="O2930" s="31"/>
      <c r="P2930" s="31"/>
    </row>
    <row r="2931" spans="1:16" ht="15" x14ac:dyDescent="0.25">
      <c r="A2931" s="31"/>
      <c r="B2931" s="31"/>
      <c r="C2931" s="31"/>
      <c r="D2931" s="31"/>
      <c r="E2931" s="31"/>
      <c r="F2931" s="31"/>
      <c r="G2931" s="31"/>
      <c r="H2931" s="31"/>
      <c r="I2931" s="31"/>
      <c r="J2931" s="31"/>
      <c r="K2931" s="31"/>
      <c r="L2931" s="31"/>
      <c r="M2931" s="31"/>
      <c r="N2931" s="31"/>
      <c r="O2931" s="31"/>
      <c r="P2931" s="31"/>
    </row>
    <row r="2932" spans="1:16" ht="15" x14ac:dyDescent="0.25">
      <c r="A2932" s="31"/>
      <c r="B2932" s="31"/>
      <c r="C2932" s="31"/>
      <c r="D2932" s="31"/>
      <c r="E2932" s="31"/>
      <c r="F2932" s="31"/>
      <c r="G2932" s="31"/>
      <c r="H2932" s="31"/>
      <c r="I2932" s="31"/>
      <c r="J2932" s="31"/>
      <c r="K2932" s="31"/>
      <c r="L2932" s="31"/>
      <c r="M2932" s="31"/>
      <c r="N2932" s="31"/>
      <c r="O2932" s="31"/>
      <c r="P2932" s="31"/>
    </row>
    <row r="2933" spans="1:16" ht="15" x14ac:dyDescent="0.25">
      <c r="A2933" s="31"/>
      <c r="B2933" s="31"/>
      <c r="C2933" s="31"/>
      <c r="D2933" s="31"/>
      <c r="E2933" s="31"/>
      <c r="F2933" s="31"/>
      <c r="G2933" s="31"/>
      <c r="H2933" s="31"/>
      <c r="I2933" s="31"/>
      <c r="J2933" s="31"/>
      <c r="K2933" s="31"/>
      <c r="L2933" s="31"/>
      <c r="M2933" s="31"/>
      <c r="N2933" s="31"/>
      <c r="O2933" s="31"/>
      <c r="P2933" s="31"/>
    </row>
    <row r="2934" spans="1:16" ht="15" x14ac:dyDescent="0.25">
      <c r="A2934" s="31"/>
      <c r="B2934" s="31"/>
      <c r="C2934" s="31"/>
      <c r="D2934" s="31"/>
      <c r="E2934" s="31"/>
      <c r="F2934" s="31"/>
      <c r="G2934" s="31"/>
      <c r="H2934" s="31"/>
      <c r="I2934" s="31"/>
      <c r="J2934" s="31"/>
      <c r="K2934" s="31"/>
      <c r="L2934" s="31"/>
      <c r="M2934" s="31"/>
      <c r="N2934" s="31"/>
      <c r="O2934" s="31"/>
      <c r="P2934" s="31"/>
    </row>
    <row r="2935" spans="1:16" ht="15" x14ac:dyDescent="0.25">
      <c r="A2935" s="31"/>
      <c r="B2935" s="31"/>
      <c r="C2935" s="31"/>
      <c r="D2935" s="31"/>
      <c r="E2935" s="31"/>
      <c r="F2935" s="31"/>
      <c r="G2935" s="31"/>
      <c r="H2935" s="31"/>
      <c r="I2935" s="31"/>
      <c r="J2935" s="31"/>
      <c r="K2935" s="31"/>
      <c r="L2935" s="31"/>
      <c r="M2935" s="31"/>
      <c r="N2935" s="31"/>
      <c r="O2935" s="31"/>
      <c r="P2935" s="31"/>
    </row>
    <row r="2936" spans="1:16" ht="15" x14ac:dyDescent="0.25">
      <c r="A2936" s="31"/>
      <c r="B2936" s="31"/>
      <c r="C2936" s="31"/>
      <c r="D2936" s="31"/>
      <c r="E2936" s="31"/>
      <c r="F2936" s="31"/>
      <c r="G2936" s="31"/>
      <c r="H2936" s="31"/>
      <c r="I2936" s="31"/>
      <c r="J2936" s="31"/>
      <c r="K2936" s="31"/>
      <c r="L2936" s="31"/>
      <c r="M2936" s="31"/>
      <c r="N2936" s="31"/>
      <c r="O2936" s="31"/>
      <c r="P2936" s="31"/>
    </row>
    <row r="2937" spans="1:16" ht="15" x14ac:dyDescent="0.25">
      <c r="A2937" s="31"/>
      <c r="B2937" s="31"/>
      <c r="C2937" s="31"/>
      <c r="D2937" s="31"/>
      <c r="E2937" s="31"/>
      <c r="F2937" s="31"/>
      <c r="G2937" s="31"/>
      <c r="H2937" s="31"/>
      <c r="I2937" s="31"/>
      <c r="J2937" s="31"/>
      <c r="K2937" s="31"/>
      <c r="L2937" s="31"/>
      <c r="M2937" s="31"/>
      <c r="N2937" s="31"/>
      <c r="O2937" s="31"/>
      <c r="P2937" s="31"/>
    </row>
    <row r="2938" spans="1:16" ht="15" x14ac:dyDescent="0.25">
      <c r="A2938" s="31"/>
      <c r="B2938" s="31"/>
      <c r="C2938" s="31"/>
      <c r="D2938" s="31"/>
      <c r="E2938" s="31"/>
      <c r="F2938" s="31"/>
      <c r="G2938" s="31"/>
      <c r="H2938" s="31"/>
      <c r="I2938" s="31"/>
      <c r="J2938" s="31"/>
      <c r="K2938" s="31"/>
      <c r="L2938" s="31"/>
      <c r="M2938" s="31"/>
      <c r="N2938" s="31"/>
      <c r="O2938" s="31"/>
      <c r="P2938" s="31"/>
    </row>
    <row r="2939" spans="1:16" ht="15" x14ac:dyDescent="0.25">
      <c r="A2939" s="31"/>
      <c r="B2939" s="31"/>
      <c r="C2939" s="31"/>
      <c r="D2939" s="31"/>
      <c r="E2939" s="31"/>
      <c r="F2939" s="31"/>
      <c r="G2939" s="31"/>
      <c r="H2939" s="31"/>
      <c r="I2939" s="31"/>
      <c r="J2939" s="31"/>
      <c r="K2939" s="31"/>
      <c r="L2939" s="31"/>
      <c r="M2939" s="31"/>
      <c r="N2939" s="31"/>
      <c r="O2939" s="31"/>
      <c r="P2939" s="31"/>
    </row>
    <row r="2940" spans="1:16" ht="15" x14ac:dyDescent="0.25">
      <c r="A2940" s="31"/>
      <c r="B2940" s="31"/>
      <c r="C2940" s="31"/>
      <c r="D2940" s="31"/>
      <c r="E2940" s="31"/>
      <c r="F2940" s="31"/>
      <c r="G2940" s="31"/>
      <c r="H2940" s="31"/>
      <c r="I2940" s="31"/>
      <c r="J2940" s="31"/>
      <c r="K2940" s="31"/>
      <c r="L2940" s="31"/>
      <c r="M2940" s="31"/>
      <c r="N2940" s="31"/>
      <c r="O2940" s="31"/>
      <c r="P2940" s="31"/>
    </row>
    <row r="2941" spans="1:16" ht="15" x14ac:dyDescent="0.25">
      <c r="A2941" s="31"/>
      <c r="B2941" s="31"/>
      <c r="C2941" s="31"/>
      <c r="D2941" s="31"/>
      <c r="E2941" s="31"/>
      <c r="F2941" s="31"/>
      <c r="G2941" s="31"/>
      <c r="H2941" s="31"/>
      <c r="I2941" s="31"/>
      <c r="J2941" s="31"/>
      <c r="K2941" s="31"/>
      <c r="L2941" s="31"/>
      <c r="M2941" s="31"/>
      <c r="N2941" s="31"/>
      <c r="O2941" s="31"/>
      <c r="P2941" s="31"/>
    </row>
    <row r="2942" spans="1:16" ht="15" x14ac:dyDescent="0.25">
      <c r="A2942" s="31"/>
      <c r="B2942" s="31"/>
      <c r="C2942" s="31"/>
      <c r="D2942" s="31"/>
      <c r="E2942" s="31"/>
      <c r="F2942" s="31"/>
      <c r="G2942" s="31"/>
      <c r="H2942" s="31"/>
      <c r="I2942" s="31"/>
      <c r="J2942" s="31"/>
      <c r="K2942" s="31"/>
      <c r="L2942" s="31"/>
      <c r="M2942" s="31"/>
      <c r="N2942" s="31"/>
      <c r="O2942" s="31"/>
      <c r="P2942" s="31"/>
    </row>
    <row r="2943" spans="1:16" ht="15" x14ac:dyDescent="0.25">
      <c r="A2943" s="31"/>
      <c r="B2943" s="31"/>
      <c r="C2943" s="31"/>
      <c r="D2943" s="31"/>
      <c r="E2943" s="31"/>
      <c r="F2943" s="31"/>
      <c r="G2943" s="31"/>
      <c r="H2943" s="31"/>
      <c r="I2943" s="31"/>
      <c r="J2943" s="31"/>
      <c r="K2943" s="31"/>
      <c r="L2943" s="31"/>
      <c r="M2943" s="31"/>
      <c r="N2943" s="31"/>
      <c r="O2943" s="31"/>
      <c r="P2943" s="31"/>
    </row>
    <row r="2944" spans="1:16" ht="15" x14ac:dyDescent="0.25">
      <c r="A2944" s="31"/>
      <c r="B2944" s="31"/>
      <c r="C2944" s="31"/>
      <c r="D2944" s="31"/>
      <c r="E2944" s="31"/>
      <c r="F2944" s="31"/>
      <c r="G2944" s="31"/>
      <c r="H2944" s="31"/>
      <c r="I2944" s="31"/>
      <c r="J2944" s="31"/>
      <c r="K2944" s="31"/>
      <c r="L2944" s="31"/>
      <c r="M2944" s="31"/>
      <c r="N2944" s="31"/>
      <c r="O2944" s="31"/>
      <c r="P2944" s="31"/>
    </row>
    <row r="2945" spans="1:16" ht="15" x14ac:dyDescent="0.25">
      <c r="A2945" s="31"/>
      <c r="B2945" s="31"/>
      <c r="C2945" s="31"/>
      <c r="D2945" s="31"/>
      <c r="E2945" s="31"/>
      <c r="F2945" s="31"/>
      <c r="G2945" s="31"/>
      <c r="H2945" s="31"/>
      <c r="I2945" s="31"/>
      <c r="J2945" s="31"/>
      <c r="K2945" s="31"/>
      <c r="L2945" s="31"/>
      <c r="M2945" s="31"/>
      <c r="N2945" s="31"/>
      <c r="O2945" s="31"/>
      <c r="P2945" s="31"/>
    </row>
    <row r="2946" spans="1:16" ht="15" x14ac:dyDescent="0.25">
      <c r="A2946" s="31"/>
      <c r="B2946" s="31"/>
      <c r="C2946" s="31"/>
      <c r="D2946" s="31"/>
      <c r="E2946" s="31"/>
      <c r="F2946" s="31"/>
      <c r="G2946" s="31"/>
      <c r="H2946" s="31"/>
      <c r="I2946" s="31"/>
      <c r="J2946" s="31"/>
      <c r="K2946" s="31"/>
      <c r="L2946" s="31"/>
      <c r="M2946" s="31"/>
      <c r="N2946" s="31"/>
      <c r="O2946" s="31"/>
      <c r="P2946" s="31"/>
    </row>
    <row r="2947" spans="1:16" ht="15" x14ac:dyDescent="0.25">
      <c r="A2947" s="31"/>
      <c r="B2947" s="31"/>
      <c r="C2947" s="31"/>
      <c r="D2947" s="31"/>
      <c r="E2947" s="31"/>
      <c r="F2947" s="31"/>
      <c r="G2947" s="31"/>
      <c r="H2947" s="31"/>
      <c r="I2947" s="31"/>
      <c r="J2947" s="31"/>
      <c r="K2947" s="31"/>
      <c r="L2947" s="31"/>
      <c r="M2947" s="31"/>
      <c r="N2947" s="31"/>
      <c r="O2947" s="31"/>
      <c r="P2947" s="31"/>
    </row>
    <row r="2948" spans="1:16" ht="15.75" thickBot="1" x14ac:dyDescent="0.3">
      <c r="A2948" s="31"/>
      <c r="B2948" s="31"/>
      <c r="C2948" s="31"/>
      <c r="D2948" s="31"/>
      <c r="E2948" s="31"/>
      <c r="F2948" s="31"/>
      <c r="G2948" s="31"/>
      <c r="H2948" s="31"/>
      <c r="I2948" s="31"/>
      <c r="J2948" s="31"/>
      <c r="K2948" s="31"/>
      <c r="L2948" s="31"/>
      <c r="M2948" s="31"/>
      <c r="N2948" s="31"/>
      <c r="O2948" s="31"/>
      <c r="P2948" s="31"/>
    </row>
    <row r="2949" spans="1:16" ht="16.5" thickTop="1" thickBot="1" x14ac:dyDescent="0.3">
      <c r="A2949" s="31"/>
      <c r="B2949" s="31"/>
      <c r="C2949" s="31"/>
      <c r="D2949" s="31"/>
      <c r="E2949" s="31"/>
      <c r="F2949" s="31"/>
      <c r="G2949" s="31"/>
      <c r="H2949" s="31"/>
      <c r="I2949" s="31"/>
      <c r="J2949" s="31"/>
      <c r="K2949" s="31"/>
      <c r="L2949" s="31"/>
      <c r="M2949" s="31"/>
      <c r="N2949" s="31"/>
      <c r="O2949" s="31"/>
      <c r="P2949" s="31"/>
    </row>
    <row r="2950" spans="1:16" ht="15" x14ac:dyDescent="0.25">
      <c r="A2950" s="31"/>
      <c r="B2950" s="31"/>
      <c r="C2950" s="31"/>
      <c r="D2950" s="31"/>
      <c r="E2950" s="31"/>
      <c r="F2950" s="31"/>
      <c r="G2950" s="31"/>
      <c r="H2950" s="31"/>
      <c r="I2950" s="31"/>
      <c r="J2950" s="31"/>
      <c r="K2950" s="31"/>
      <c r="L2950" s="31"/>
      <c r="M2950" s="31"/>
      <c r="N2950" s="31"/>
      <c r="O2950" s="31"/>
      <c r="P2950" s="31"/>
    </row>
    <row r="2951" spans="1:16" ht="15" x14ac:dyDescent="0.25">
      <c r="A2951" s="31"/>
      <c r="B2951" s="31"/>
      <c r="C2951" s="31"/>
      <c r="D2951" s="31"/>
      <c r="E2951" s="31"/>
      <c r="F2951" s="31"/>
      <c r="G2951" s="31"/>
      <c r="H2951" s="31"/>
      <c r="I2951" s="31"/>
      <c r="J2951" s="31"/>
      <c r="K2951" s="31"/>
      <c r="L2951" s="31"/>
      <c r="M2951" s="31"/>
      <c r="N2951" s="31"/>
      <c r="O2951" s="31"/>
      <c r="P2951" s="31"/>
    </row>
    <row r="2952" spans="1:16" ht="15.75" thickBot="1" x14ac:dyDescent="0.3">
      <c r="A2952" s="31"/>
      <c r="B2952" s="31"/>
      <c r="C2952" s="31"/>
      <c r="D2952" s="31"/>
      <c r="E2952" s="31"/>
      <c r="F2952" s="31"/>
      <c r="G2952" s="31"/>
      <c r="H2952" s="31"/>
      <c r="I2952" s="31"/>
      <c r="J2952" s="31"/>
      <c r="K2952" s="31"/>
      <c r="L2952" s="31"/>
      <c r="M2952" s="31"/>
      <c r="N2952" s="31"/>
      <c r="O2952" s="31"/>
      <c r="P2952" s="31"/>
    </row>
    <row r="2953" spans="1:16" ht="15.75" thickBot="1" x14ac:dyDescent="0.3">
      <c r="A2953" s="31"/>
      <c r="B2953" s="31"/>
      <c r="C2953" s="31"/>
      <c r="D2953" s="31"/>
      <c r="E2953" s="31"/>
      <c r="F2953" s="31"/>
      <c r="G2953" s="31"/>
      <c r="H2953" s="31"/>
      <c r="I2953" s="31"/>
      <c r="J2953" s="31"/>
      <c r="K2953" s="31"/>
      <c r="L2953" s="31"/>
      <c r="M2953" s="31"/>
      <c r="N2953" s="31"/>
      <c r="O2953" s="31"/>
      <c r="P2953" s="31"/>
    </row>
    <row r="2954" spans="1:16" ht="15" x14ac:dyDescent="0.25">
      <c r="A2954" s="31"/>
      <c r="B2954" s="31"/>
      <c r="C2954" s="31"/>
      <c r="D2954" s="31"/>
      <c r="E2954" s="31"/>
      <c r="F2954" s="31"/>
      <c r="G2954" s="31"/>
      <c r="H2954" s="31"/>
      <c r="I2954" s="31"/>
      <c r="J2954" s="31"/>
      <c r="K2954" s="31"/>
      <c r="L2954" s="31"/>
      <c r="M2954" s="31"/>
      <c r="N2954" s="31"/>
      <c r="O2954" s="31"/>
      <c r="P2954" s="31"/>
    </row>
    <row r="2955" spans="1:16" ht="15" x14ac:dyDescent="0.25">
      <c r="A2955" s="31"/>
      <c r="B2955" s="31"/>
      <c r="C2955" s="31"/>
      <c r="D2955" s="31"/>
      <c r="E2955" s="31"/>
      <c r="F2955" s="31"/>
      <c r="G2955" s="31"/>
      <c r="H2955" s="31"/>
      <c r="I2955" s="31"/>
      <c r="J2955" s="31"/>
      <c r="K2955" s="31"/>
      <c r="L2955" s="31"/>
      <c r="M2955" s="31"/>
      <c r="N2955" s="31"/>
      <c r="O2955" s="31"/>
      <c r="P2955" s="31"/>
    </row>
    <row r="2956" spans="1:16" ht="15" x14ac:dyDescent="0.25">
      <c r="A2956" s="31"/>
      <c r="B2956" s="31"/>
      <c r="C2956" s="31"/>
      <c r="D2956" s="31"/>
      <c r="E2956" s="31"/>
      <c r="F2956" s="31"/>
      <c r="G2956" s="31"/>
      <c r="H2956" s="31"/>
      <c r="I2956" s="31"/>
      <c r="J2956" s="31"/>
      <c r="K2956" s="31"/>
      <c r="L2956" s="31"/>
      <c r="M2956" s="31"/>
      <c r="N2956" s="31"/>
      <c r="O2956" s="31"/>
      <c r="P2956" s="31"/>
    </row>
    <row r="2957" spans="1:16" ht="15" x14ac:dyDescent="0.25">
      <c r="A2957" s="31"/>
      <c r="B2957" s="31"/>
      <c r="C2957" s="31"/>
      <c r="D2957" s="31"/>
      <c r="E2957" s="31"/>
      <c r="F2957" s="31"/>
      <c r="G2957" s="31"/>
      <c r="H2957" s="31"/>
      <c r="I2957" s="31"/>
      <c r="J2957" s="31"/>
      <c r="K2957" s="31"/>
      <c r="L2957" s="31"/>
      <c r="M2957" s="31"/>
      <c r="N2957" s="31"/>
      <c r="O2957" s="31"/>
      <c r="P2957" s="31"/>
    </row>
    <row r="2958" spans="1:16" ht="15.75" thickBot="1" x14ac:dyDescent="0.3">
      <c r="A2958" s="31"/>
      <c r="B2958" s="31"/>
      <c r="C2958" s="31"/>
      <c r="D2958" s="31"/>
      <c r="E2958" s="31"/>
      <c r="F2958" s="31"/>
      <c r="G2958" s="31"/>
      <c r="H2958" s="31"/>
      <c r="I2958" s="31"/>
      <c r="J2958" s="31"/>
      <c r="K2958" s="31"/>
      <c r="L2958" s="31"/>
      <c r="M2958" s="31"/>
      <c r="N2958" s="31"/>
      <c r="O2958" s="31"/>
      <c r="P2958" s="31"/>
    </row>
    <row r="2959" spans="1:16" ht="15.75" thickBot="1" x14ac:dyDescent="0.3">
      <c r="A2959" s="31"/>
      <c r="B2959" s="31"/>
      <c r="C2959" s="31"/>
      <c r="D2959" s="31"/>
      <c r="E2959" s="31"/>
      <c r="F2959" s="31"/>
      <c r="G2959" s="31"/>
      <c r="H2959" s="31"/>
      <c r="I2959" s="31"/>
      <c r="J2959" s="31"/>
      <c r="K2959" s="31"/>
      <c r="L2959" s="31"/>
      <c r="M2959" s="31"/>
      <c r="N2959" s="31"/>
      <c r="O2959" s="31"/>
      <c r="P2959" s="31"/>
    </row>
    <row r="2960" spans="1:16" ht="15" x14ac:dyDescent="0.25">
      <c r="A2960" s="31"/>
      <c r="B2960" s="31"/>
      <c r="C2960" s="31"/>
      <c r="D2960" s="31"/>
      <c r="E2960" s="31"/>
      <c r="F2960" s="31"/>
      <c r="G2960" s="31"/>
      <c r="H2960" s="31"/>
      <c r="I2960" s="31"/>
      <c r="J2960" s="31"/>
      <c r="K2960" s="31"/>
      <c r="L2960" s="31"/>
      <c r="M2960" s="31"/>
      <c r="N2960" s="31"/>
      <c r="O2960" s="31"/>
      <c r="P2960" s="31"/>
    </row>
    <row r="2961" spans="1:16" ht="15" x14ac:dyDescent="0.25">
      <c r="A2961" s="31"/>
      <c r="B2961" s="31"/>
      <c r="C2961" s="31"/>
      <c r="D2961" s="31"/>
      <c r="E2961" s="31"/>
      <c r="F2961" s="31"/>
      <c r="G2961" s="31"/>
      <c r="H2961" s="31"/>
      <c r="I2961" s="31"/>
      <c r="J2961" s="31"/>
      <c r="K2961" s="31"/>
      <c r="L2961" s="31"/>
      <c r="M2961" s="31"/>
      <c r="N2961" s="31"/>
      <c r="O2961" s="31"/>
      <c r="P2961" s="31"/>
    </row>
    <row r="2962" spans="1:16" ht="15" x14ac:dyDescent="0.25">
      <c r="A2962" s="31"/>
      <c r="B2962" s="31"/>
      <c r="C2962" s="31"/>
      <c r="D2962" s="31"/>
      <c r="E2962" s="31"/>
      <c r="F2962" s="31"/>
      <c r="G2962" s="31"/>
      <c r="H2962" s="31"/>
      <c r="I2962" s="31"/>
      <c r="J2962" s="31"/>
      <c r="K2962" s="31"/>
      <c r="L2962" s="31"/>
      <c r="M2962" s="31"/>
      <c r="N2962" s="31"/>
      <c r="O2962" s="31"/>
      <c r="P2962" s="31"/>
    </row>
    <row r="2963" spans="1:16" ht="15" x14ac:dyDescent="0.25">
      <c r="A2963" s="31"/>
      <c r="B2963" s="31"/>
      <c r="C2963" s="31"/>
      <c r="D2963" s="31"/>
      <c r="E2963" s="31"/>
      <c r="F2963" s="31"/>
      <c r="G2963" s="31"/>
      <c r="H2963" s="31"/>
      <c r="I2963" s="31"/>
      <c r="J2963" s="31"/>
      <c r="K2963" s="31"/>
      <c r="L2963" s="31"/>
      <c r="M2963" s="31"/>
      <c r="N2963" s="31"/>
      <c r="O2963" s="31"/>
      <c r="P2963" s="31"/>
    </row>
    <row r="2964" spans="1:16" ht="15" x14ac:dyDescent="0.25">
      <c r="A2964" s="31"/>
      <c r="B2964" s="31"/>
      <c r="C2964" s="31"/>
      <c r="D2964" s="31"/>
      <c r="E2964" s="31"/>
      <c r="F2964" s="31"/>
      <c r="G2964" s="31"/>
      <c r="H2964" s="31"/>
      <c r="I2964" s="31"/>
      <c r="J2964" s="31"/>
      <c r="K2964" s="31"/>
      <c r="L2964" s="31"/>
      <c r="M2964" s="31"/>
      <c r="N2964" s="31"/>
      <c r="O2964" s="31"/>
      <c r="P2964" s="31"/>
    </row>
    <row r="2965" spans="1:16" ht="15" x14ac:dyDescent="0.25">
      <c r="A2965" s="31"/>
      <c r="B2965" s="31"/>
      <c r="C2965" s="31"/>
      <c r="D2965" s="31"/>
      <c r="E2965" s="31"/>
      <c r="F2965" s="31"/>
      <c r="G2965" s="31"/>
      <c r="H2965" s="31"/>
      <c r="I2965" s="31"/>
      <c r="J2965" s="31"/>
      <c r="K2965" s="31"/>
      <c r="L2965" s="31"/>
      <c r="M2965" s="31"/>
      <c r="N2965" s="31"/>
      <c r="O2965" s="31"/>
      <c r="P2965" s="31"/>
    </row>
    <row r="2966" spans="1:16" ht="15" x14ac:dyDescent="0.25">
      <c r="A2966" s="31"/>
      <c r="B2966" s="31"/>
      <c r="C2966" s="31"/>
      <c r="D2966" s="31"/>
      <c r="E2966" s="31"/>
      <c r="F2966" s="31"/>
      <c r="G2966" s="31"/>
      <c r="H2966" s="31"/>
      <c r="I2966" s="31"/>
      <c r="J2966" s="31"/>
      <c r="K2966" s="31"/>
      <c r="L2966" s="31"/>
      <c r="M2966" s="31"/>
      <c r="N2966" s="31"/>
      <c r="O2966" s="31"/>
      <c r="P2966" s="31"/>
    </row>
    <row r="2967" spans="1:16" ht="15" x14ac:dyDescent="0.25">
      <c r="A2967" s="31"/>
      <c r="B2967" s="31"/>
      <c r="C2967" s="31"/>
      <c r="D2967" s="31"/>
      <c r="E2967" s="31"/>
      <c r="F2967" s="31"/>
      <c r="G2967" s="31"/>
      <c r="H2967" s="31"/>
      <c r="I2967" s="31"/>
      <c r="J2967" s="31"/>
      <c r="K2967" s="31"/>
      <c r="L2967" s="31"/>
      <c r="M2967" s="31"/>
      <c r="N2967" s="31"/>
      <c r="O2967" s="31"/>
      <c r="P2967" s="31"/>
    </row>
    <row r="2968" spans="1:16" ht="15" x14ac:dyDescent="0.25">
      <c r="A2968" s="31"/>
      <c r="B2968" s="31"/>
      <c r="C2968" s="31"/>
      <c r="D2968" s="31"/>
      <c r="E2968" s="31"/>
      <c r="F2968" s="31"/>
      <c r="G2968" s="31"/>
      <c r="H2968" s="31"/>
      <c r="I2968" s="31"/>
      <c r="J2968" s="31"/>
      <c r="K2968" s="31"/>
      <c r="L2968" s="31"/>
      <c r="M2968" s="31"/>
      <c r="N2968" s="31"/>
      <c r="O2968" s="31"/>
      <c r="P2968" s="31"/>
    </row>
    <row r="2969" spans="1:16" ht="15" x14ac:dyDescent="0.25">
      <c r="A2969" s="31"/>
      <c r="B2969" s="31"/>
      <c r="C2969" s="31"/>
      <c r="D2969" s="31"/>
      <c r="E2969" s="31"/>
      <c r="F2969" s="31"/>
      <c r="G2969" s="31"/>
      <c r="H2969" s="31"/>
      <c r="I2969" s="31"/>
      <c r="J2969" s="31"/>
      <c r="K2969" s="31"/>
      <c r="L2969" s="31"/>
      <c r="M2969" s="31"/>
      <c r="N2969" s="31"/>
      <c r="O2969" s="31"/>
      <c r="P2969" s="31"/>
    </row>
    <row r="2970" spans="1:16" ht="15" x14ac:dyDescent="0.25">
      <c r="A2970" s="31"/>
      <c r="B2970" s="31"/>
      <c r="C2970" s="31"/>
      <c r="D2970" s="31"/>
      <c r="E2970" s="31"/>
      <c r="F2970" s="31"/>
      <c r="G2970" s="31"/>
      <c r="H2970" s="31"/>
      <c r="I2970" s="31"/>
      <c r="J2970" s="31"/>
      <c r="K2970" s="31"/>
      <c r="L2970" s="31"/>
      <c r="M2970" s="31"/>
      <c r="N2970" s="31"/>
      <c r="O2970" s="31"/>
      <c r="P2970" s="31"/>
    </row>
    <row r="2971" spans="1:16" ht="15" x14ac:dyDescent="0.25">
      <c r="A2971" s="31"/>
      <c r="B2971" s="31"/>
      <c r="C2971" s="31"/>
      <c r="D2971" s="31"/>
      <c r="E2971" s="31"/>
      <c r="F2971" s="31"/>
      <c r="G2971" s="31"/>
      <c r="H2971" s="31"/>
      <c r="I2971" s="31"/>
      <c r="J2971" s="31"/>
      <c r="K2971" s="31"/>
      <c r="L2971" s="31"/>
      <c r="M2971" s="31"/>
      <c r="N2971" s="31"/>
      <c r="O2971" s="31"/>
      <c r="P2971" s="31"/>
    </row>
    <row r="2972" spans="1:16" ht="15" x14ac:dyDescent="0.25">
      <c r="A2972" s="31"/>
      <c r="B2972" s="31"/>
      <c r="C2972" s="31"/>
      <c r="D2972" s="31"/>
      <c r="E2972" s="31"/>
      <c r="F2972" s="31"/>
      <c r="G2972" s="31"/>
      <c r="H2972" s="31"/>
      <c r="I2972" s="31"/>
      <c r="J2972" s="31"/>
      <c r="K2972" s="31"/>
      <c r="L2972" s="31"/>
      <c r="M2972" s="31"/>
      <c r="N2972" s="31"/>
      <c r="O2972" s="31"/>
      <c r="P2972" s="31"/>
    </row>
    <row r="2973" spans="1:16" ht="15" x14ac:dyDescent="0.25">
      <c r="A2973" s="31"/>
      <c r="B2973" s="31"/>
      <c r="C2973" s="31"/>
      <c r="D2973" s="31"/>
      <c r="E2973" s="31"/>
      <c r="F2973" s="31"/>
      <c r="G2973" s="31"/>
      <c r="H2973" s="31"/>
      <c r="I2973" s="31"/>
      <c r="J2973" s="31"/>
      <c r="K2973" s="31"/>
      <c r="L2973" s="31"/>
      <c r="M2973" s="31"/>
      <c r="N2973" s="31"/>
      <c r="O2973" s="31"/>
      <c r="P2973" s="31"/>
    </row>
    <row r="2974" spans="1:16" ht="15" x14ac:dyDescent="0.25">
      <c r="A2974" s="31"/>
      <c r="B2974" s="31"/>
      <c r="C2974" s="31"/>
      <c r="D2974" s="31"/>
      <c r="E2974" s="31"/>
      <c r="F2974" s="31"/>
      <c r="G2974" s="31"/>
      <c r="H2974" s="31"/>
      <c r="I2974" s="31"/>
      <c r="J2974" s="31"/>
      <c r="K2974" s="31"/>
      <c r="L2974" s="31"/>
      <c r="M2974" s="31"/>
      <c r="N2974" s="31"/>
      <c r="O2974" s="31"/>
      <c r="P2974" s="31"/>
    </row>
    <row r="2975" spans="1:16" ht="15" x14ac:dyDescent="0.25">
      <c r="A2975" s="31"/>
      <c r="B2975" s="31"/>
      <c r="C2975" s="31"/>
      <c r="D2975" s="31"/>
      <c r="E2975" s="31"/>
      <c r="F2975" s="31"/>
      <c r="G2975" s="31"/>
      <c r="H2975" s="31"/>
      <c r="I2975" s="31"/>
      <c r="J2975" s="31"/>
      <c r="K2975" s="31"/>
      <c r="L2975" s="31"/>
      <c r="M2975" s="31"/>
      <c r="N2975" s="31"/>
      <c r="O2975" s="31"/>
      <c r="P2975" s="31"/>
    </row>
    <row r="2976" spans="1:16" ht="15" x14ac:dyDescent="0.25">
      <c r="A2976" s="31"/>
      <c r="B2976" s="31"/>
      <c r="C2976" s="31"/>
      <c r="D2976" s="31"/>
      <c r="E2976" s="31"/>
      <c r="F2976" s="31"/>
      <c r="G2976" s="31"/>
      <c r="H2976" s="31"/>
      <c r="I2976" s="31"/>
      <c r="J2976" s="31"/>
      <c r="K2976" s="31"/>
      <c r="L2976" s="31"/>
      <c r="M2976" s="31"/>
      <c r="N2976" s="31"/>
      <c r="O2976" s="31"/>
      <c r="P2976" s="31"/>
    </row>
    <row r="2977" spans="1:16" ht="15" x14ac:dyDescent="0.25">
      <c r="A2977" s="31"/>
      <c r="B2977" s="31"/>
      <c r="C2977" s="31"/>
      <c r="D2977" s="31"/>
      <c r="E2977" s="31"/>
      <c r="F2977" s="31"/>
      <c r="G2977" s="31"/>
      <c r="H2977" s="31"/>
      <c r="I2977" s="31"/>
      <c r="J2977" s="31"/>
      <c r="K2977" s="31"/>
      <c r="L2977" s="31"/>
      <c r="M2977" s="31"/>
      <c r="N2977" s="31"/>
      <c r="O2977" s="31"/>
      <c r="P2977" s="31"/>
    </row>
    <row r="2978" spans="1:16" ht="15" x14ac:dyDescent="0.25">
      <c r="A2978" s="31"/>
      <c r="B2978" s="31"/>
      <c r="C2978" s="31"/>
      <c r="D2978" s="31"/>
      <c r="E2978" s="31"/>
      <c r="F2978" s="31"/>
      <c r="G2978" s="31"/>
      <c r="H2978" s="31"/>
      <c r="I2978" s="31"/>
      <c r="J2978" s="31"/>
      <c r="K2978" s="31"/>
      <c r="L2978" s="31"/>
      <c r="M2978" s="31"/>
      <c r="N2978" s="31"/>
      <c r="O2978" s="31"/>
      <c r="P2978" s="31"/>
    </row>
    <row r="2979" spans="1:16" ht="15.75" thickBot="1" x14ac:dyDescent="0.3">
      <c r="A2979" s="31"/>
      <c r="B2979" s="31"/>
      <c r="C2979" s="31"/>
      <c r="D2979" s="31"/>
      <c r="E2979" s="31"/>
      <c r="F2979" s="31"/>
      <c r="G2979" s="31"/>
      <c r="H2979" s="31"/>
      <c r="I2979" s="31"/>
      <c r="J2979" s="31"/>
      <c r="K2979" s="31"/>
      <c r="L2979" s="31"/>
      <c r="M2979" s="31"/>
      <c r="N2979" s="31"/>
      <c r="O2979" s="31"/>
      <c r="P2979" s="31"/>
    </row>
    <row r="2980" spans="1:16" ht="16.5" thickTop="1" thickBot="1" x14ac:dyDescent="0.3">
      <c r="A2980" s="31"/>
      <c r="B2980" s="31"/>
      <c r="C2980" s="31"/>
      <c r="D2980" s="31"/>
      <c r="E2980" s="31"/>
      <c r="F2980" s="31"/>
      <c r="G2980" s="31"/>
      <c r="H2980" s="31"/>
      <c r="I2980" s="31"/>
      <c r="J2980" s="31"/>
      <c r="K2980" s="31"/>
      <c r="L2980" s="31"/>
      <c r="M2980" s="31"/>
      <c r="N2980" s="31"/>
      <c r="O2980" s="31"/>
      <c r="P2980" s="31"/>
    </row>
    <row r="2981" spans="1:16" ht="15" x14ac:dyDescent="0.25">
      <c r="A2981" s="31"/>
      <c r="B2981" s="31"/>
      <c r="C2981" s="31"/>
      <c r="D2981" s="31"/>
      <c r="E2981" s="31"/>
      <c r="F2981" s="31"/>
      <c r="G2981" s="31"/>
      <c r="H2981" s="31"/>
      <c r="I2981" s="31"/>
      <c r="J2981" s="31"/>
      <c r="K2981" s="31"/>
      <c r="L2981" s="31"/>
      <c r="M2981" s="31"/>
      <c r="N2981" s="31"/>
      <c r="O2981" s="31"/>
      <c r="P2981" s="31"/>
    </row>
    <row r="2982" spans="1:16" ht="15" x14ac:dyDescent="0.25">
      <c r="A2982" s="31"/>
      <c r="B2982" s="31"/>
      <c r="C2982" s="31"/>
      <c r="D2982" s="31"/>
      <c r="E2982" s="31"/>
      <c r="F2982" s="31"/>
      <c r="G2982" s="31"/>
      <c r="H2982" s="31"/>
      <c r="I2982" s="31"/>
      <c r="J2982" s="31"/>
      <c r="K2982" s="31"/>
      <c r="L2982" s="31"/>
      <c r="M2982" s="31"/>
      <c r="N2982" s="31"/>
      <c r="O2982" s="31"/>
      <c r="P2982" s="31"/>
    </row>
    <row r="2983" spans="1:16" ht="15.75" thickBot="1" x14ac:dyDescent="0.3">
      <c r="A2983" s="31"/>
      <c r="B2983" s="31"/>
      <c r="C2983" s="31"/>
      <c r="D2983" s="31"/>
      <c r="E2983" s="31"/>
      <c r="F2983" s="31"/>
      <c r="G2983" s="31"/>
      <c r="H2983" s="31"/>
      <c r="I2983" s="31"/>
      <c r="J2983" s="31"/>
      <c r="K2983" s="31"/>
      <c r="L2983" s="31"/>
      <c r="M2983" s="31"/>
      <c r="N2983" s="31"/>
      <c r="O2983" s="31"/>
      <c r="P2983" s="31"/>
    </row>
    <row r="2984" spans="1:16" ht="15.75" thickBot="1" x14ac:dyDescent="0.3">
      <c r="A2984" s="31"/>
      <c r="B2984" s="31"/>
      <c r="C2984" s="31"/>
      <c r="D2984" s="31"/>
      <c r="E2984" s="31"/>
      <c r="F2984" s="31"/>
      <c r="G2984" s="31"/>
      <c r="H2984" s="31"/>
      <c r="I2984" s="31"/>
      <c r="J2984" s="31"/>
      <c r="K2984" s="31"/>
      <c r="L2984" s="31"/>
      <c r="M2984" s="31"/>
      <c r="N2984" s="31"/>
      <c r="O2984" s="31"/>
      <c r="P2984" s="31"/>
    </row>
    <row r="2985" spans="1:16" ht="15" x14ac:dyDescent="0.25">
      <c r="A2985" s="31"/>
      <c r="B2985" s="31"/>
      <c r="C2985" s="31"/>
      <c r="D2985" s="31"/>
      <c r="E2985" s="31"/>
      <c r="F2985" s="31"/>
      <c r="G2985" s="31"/>
      <c r="H2985" s="31"/>
      <c r="I2985" s="31"/>
      <c r="J2985" s="31"/>
      <c r="K2985" s="31"/>
      <c r="L2985" s="31"/>
      <c r="M2985" s="31"/>
      <c r="N2985" s="31"/>
      <c r="O2985" s="31"/>
      <c r="P2985" s="31"/>
    </row>
    <row r="2986" spans="1:16" ht="15" x14ac:dyDescent="0.25">
      <c r="A2986" s="31"/>
      <c r="B2986" s="31"/>
      <c r="C2986" s="31"/>
      <c r="D2986" s="31"/>
      <c r="E2986" s="31"/>
      <c r="F2986" s="31"/>
      <c r="G2986" s="31"/>
      <c r="H2986" s="31"/>
      <c r="I2986" s="31"/>
      <c r="J2986" s="31"/>
      <c r="K2986" s="31"/>
      <c r="L2986" s="31"/>
      <c r="M2986" s="31"/>
      <c r="N2986" s="31"/>
      <c r="O2986" s="31"/>
      <c r="P2986" s="31"/>
    </row>
    <row r="2987" spans="1:16" ht="15" x14ac:dyDescent="0.25">
      <c r="A2987" s="31"/>
      <c r="B2987" s="31"/>
      <c r="C2987" s="31"/>
      <c r="D2987" s="31"/>
      <c r="E2987" s="31"/>
      <c r="F2987" s="31"/>
      <c r="G2987" s="31"/>
      <c r="H2987" s="31"/>
      <c r="I2987" s="31"/>
      <c r="J2987" s="31"/>
      <c r="K2987" s="31"/>
      <c r="L2987" s="31"/>
      <c r="M2987" s="31"/>
      <c r="N2987" s="31"/>
      <c r="O2987" s="31"/>
      <c r="P2987" s="31"/>
    </row>
    <row r="2988" spans="1:16" ht="15" x14ac:dyDescent="0.25">
      <c r="A2988" s="31"/>
      <c r="B2988" s="31"/>
      <c r="C2988" s="31"/>
      <c r="D2988" s="31"/>
      <c r="E2988" s="31"/>
      <c r="F2988" s="31"/>
      <c r="G2988" s="31"/>
      <c r="H2988" s="31"/>
      <c r="I2988" s="31"/>
      <c r="J2988" s="31"/>
      <c r="K2988" s="31"/>
      <c r="L2988" s="31"/>
      <c r="M2988" s="31"/>
      <c r="N2988" s="31"/>
      <c r="O2988" s="31"/>
      <c r="P2988" s="31"/>
    </row>
    <row r="2989" spans="1:16" ht="15.75" thickBot="1" x14ac:dyDescent="0.3">
      <c r="A2989" s="31"/>
      <c r="B2989" s="31"/>
      <c r="C2989" s="31"/>
      <c r="D2989" s="31"/>
      <c r="E2989" s="31"/>
      <c r="F2989" s="31"/>
      <c r="G2989" s="31"/>
      <c r="H2989" s="31"/>
      <c r="I2989" s="31"/>
      <c r="J2989" s="31"/>
      <c r="K2989" s="31"/>
      <c r="L2989" s="31"/>
      <c r="M2989" s="31"/>
      <c r="N2989" s="31"/>
      <c r="O2989" s="31"/>
      <c r="P2989" s="31"/>
    </row>
    <row r="2990" spans="1:16" ht="15.75" thickBot="1" x14ac:dyDescent="0.3">
      <c r="A2990" s="31"/>
      <c r="B2990" s="31"/>
      <c r="C2990" s="31"/>
      <c r="D2990" s="31"/>
      <c r="E2990" s="31"/>
      <c r="F2990" s="31"/>
      <c r="G2990" s="31"/>
      <c r="H2990" s="31"/>
      <c r="I2990" s="31"/>
      <c r="J2990" s="31"/>
      <c r="K2990" s="31"/>
      <c r="L2990" s="31"/>
      <c r="M2990" s="31"/>
      <c r="N2990" s="31"/>
      <c r="O2990" s="31"/>
      <c r="P2990" s="31"/>
    </row>
    <row r="2991" spans="1:16" ht="15" x14ac:dyDescent="0.25">
      <c r="A2991" s="31"/>
      <c r="B2991" s="31"/>
      <c r="C2991" s="31"/>
      <c r="D2991" s="31"/>
      <c r="E2991" s="31"/>
      <c r="F2991" s="31"/>
      <c r="G2991" s="31"/>
      <c r="H2991" s="31"/>
      <c r="I2991" s="31"/>
      <c r="J2991" s="31"/>
      <c r="K2991" s="31"/>
      <c r="L2991" s="31"/>
      <c r="M2991" s="31"/>
      <c r="N2991" s="31"/>
      <c r="O2991" s="31"/>
      <c r="P2991" s="31"/>
    </row>
    <row r="2992" spans="1:16" ht="15" x14ac:dyDescent="0.25">
      <c r="A2992" s="31"/>
      <c r="B2992" s="31"/>
      <c r="C2992" s="31"/>
      <c r="D2992" s="31"/>
      <c r="E2992" s="31"/>
      <c r="F2992" s="31"/>
      <c r="G2992" s="31"/>
      <c r="H2992" s="31"/>
      <c r="I2992" s="31"/>
      <c r="J2992" s="31"/>
      <c r="K2992" s="31"/>
      <c r="L2992" s="31"/>
      <c r="M2992" s="31"/>
      <c r="N2992" s="31"/>
      <c r="O2992" s="31"/>
      <c r="P2992" s="31"/>
    </row>
    <row r="2993" spans="1:16" ht="15" x14ac:dyDescent="0.25">
      <c r="A2993" s="31"/>
      <c r="B2993" s="31"/>
      <c r="C2993" s="31"/>
      <c r="D2993" s="31"/>
      <c r="E2993" s="31"/>
      <c r="F2993" s="31"/>
      <c r="G2993" s="31"/>
      <c r="H2993" s="31"/>
      <c r="I2993" s="31"/>
      <c r="J2993" s="31"/>
      <c r="K2993" s="31"/>
      <c r="L2993" s="31"/>
      <c r="M2993" s="31"/>
      <c r="N2993" s="31"/>
      <c r="O2993" s="31"/>
      <c r="P2993" s="31"/>
    </row>
    <row r="2994" spans="1:16" ht="15" x14ac:dyDescent="0.25">
      <c r="A2994" s="31"/>
      <c r="B2994" s="31"/>
      <c r="C2994" s="31"/>
      <c r="D2994" s="31"/>
      <c r="E2994" s="31"/>
      <c r="F2994" s="31"/>
      <c r="G2994" s="31"/>
      <c r="H2994" s="31"/>
      <c r="I2994" s="31"/>
      <c r="J2994" s="31"/>
      <c r="K2994" s="31"/>
      <c r="L2994" s="31"/>
      <c r="M2994" s="31"/>
      <c r="N2994" s="31"/>
      <c r="O2994" s="31"/>
      <c r="P2994" s="31"/>
    </row>
    <row r="2995" spans="1:16" ht="15" x14ac:dyDescent="0.25">
      <c r="A2995" s="31"/>
      <c r="B2995" s="31"/>
      <c r="C2995" s="31"/>
      <c r="D2995" s="31"/>
      <c r="E2995" s="31"/>
      <c r="F2995" s="31"/>
      <c r="G2995" s="31"/>
      <c r="H2995" s="31"/>
      <c r="I2995" s="31"/>
      <c r="J2995" s="31"/>
      <c r="K2995" s="31"/>
      <c r="L2995" s="31"/>
      <c r="M2995" s="31"/>
      <c r="N2995" s="31"/>
      <c r="O2995" s="31"/>
      <c r="P2995" s="31"/>
    </row>
    <row r="2996" spans="1:16" ht="15" x14ac:dyDescent="0.25">
      <c r="A2996" s="31"/>
      <c r="B2996" s="31"/>
      <c r="C2996" s="31"/>
      <c r="D2996" s="31"/>
      <c r="E2996" s="31"/>
      <c r="F2996" s="31"/>
      <c r="G2996" s="31"/>
      <c r="H2996" s="31"/>
      <c r="I2996" s="31"/>
      <c r="J2996" s="31"/>
      <c r="K2996" s="31"/>
      <c r="L2996" s="31"/>
      <c r="M2996" s="31"/>
      <c r="N2996" s="31"/>
      <c r="O2996" s="31"/>
      <c r="P2996" s="31"/>
    </row>
    <row r="2997" spans="1:16" ht="15" x14ac:dyDescent="0.25">
      <c r="A2997" s="31"/>
      <c r="B2997" s="31"/>
      <c r="C2997" s="31"/>
      <c r="D2997" s="31"/>
      <c r="E2997" s="31"/>
      <c r="F2997" s="31"/>
      <c r="G2997" s="31"/>
      <c r="H2997" s="31"/>
      <c r="I2997" s="31"/>
      <c r="J2997" s="31"/>
      <c r="K2997" s="31"/>
      <c r="L2997" s="31"/>
      <c r="M2997" s="31"/>
      <c r="N2997" s="31"/>
      <c r="O2997" s="31"/>
      <c r="P2997" s="31"/>
    </row>
    <row r="2998" spans="1:16" ht="15" x14ac:dyDescent="0.25">
      <c r="A2998" s="31"/>
      <c r="B2998" s="31"/>
      <c r="C2998" s="31"/>
      <c r="D2998" s="31"/>
      <c r="E2998" s="31"/>
      <c r="F2998" s="31"/>
      <c r="G2998" s="31"/>
      <c r="H2998" s="31"/>
      <c r="I2998" s="31"/>
      <c r="J2998" s="31"/>
      <c r="K2998" s="31"/>
      <c r="L2998" s="31"/>
      <c r="M2998" s="31"/>
      <c r="N2998" s="31"/>
      <c r="O2998" s="31"/>
      <c r="P2998" s="31"/>
    </row>
    <row r="2999" spans="1:16" ht="15" x14ac:dyDescent="0.25">
      <c r="A2999" s="31"/>
      <c r="B2999" s="31"/>
      <c r="C2999" s="31"/>
      <c r="D2999" s="31"/>
      <c r="E2999" s="31"/>
      <c r="F2999" s="31"/>
      <c r="G2999" s="31"/>
      <c r="H2999" s="31"/>
      <c r="I2999" s="31"/>
      <c r="J2999" s="31"/>
      <c r="K2999" s="31"/>
      <c r="L2999" s="31"/>
      <c r="M2999" s="31"/>
      <c r="N2999" s="31"/>
      <c r="O2999" s="31"/>
      <c r="P2999" s="31"/>
    </row>
    <row r="3000" spans="1:16" ht="15" x14ac:dyDescent="0.25">
      <c r="A3000" s="31"/>
      <c r="B3000" s="31"/>
      <c r="C3000" s="31"/>
      <c r="D3000" s="31"/>
      <c r="E3000" s="31"/>
      <c r="F3000" s="31"/>
      <c r="G3000" s="31"/>
      <c r="H3000" s="31"/>
      <c r="I3000" s="31"/>
      <c r="J3000" s="31"/>
      <c r="K3000" s="31"/>
      <c r="L3000" s="31"/>
      <c r="M3000" s="31"/>
      <c r="N3000" s="31"/>
      <c r="O3000" s="31"/>
      <c r="P3000" s="31"/>
    </row>
    <row r="3001" spans="1:16" ht="15" x14ac:dyDescent="0.25">
      <c r="A3001" s="31"/>
      <c r="B3001" s="31"/>
      <c r="C3001" s="31"/>
      <c r="D3001" s="31"/>
      <c r="E3001" s="31"/>
      <c r="F3001" s="31"/>
      <c r="G3001" s="31"/>
      <c r="H3001" s="31"/>
      <c r="I3001" s="31"/>
      <c r="J3001" s="31"/>
      <c r="K3001" s="31"/>
      <c r="L3001" s="31"/>
      <c r="M3001" s="31"/>
      <c r="N3001" s="31"/>
      <c r="O3001" s="31"/>
      <c r="P3001" s="31"/>
    </row>
    <row r="3002" spans="1:16" ht="15" x14ac:dyDescent="0.25">
      <c r="A3002" s="31"/>
      <c r="B3002" s="31"/>
      <c r="C3002" s="31"/>
      <c r="D3002" s="31"/>
      <c r="E3002" s="31"/>
      <c r="F3002" s="31"/>
      <c r="G3002" s="31"/>
      <c r="H3002" s="31"/>
      <c r="I3002" s="31"/>
      <c r="J3002" s="31"/>
      <c r="K3002" s="31"/>
      <c r="L3002" s="31"/>
      <c r="M3002" s="31"/>
      <c r="N3002" s="31"/>
      <c r="O3002" s="31"/>
      <c r="P3002" s="31"/>
    </row>
    <row r="3003" spans="1:16" ht="15" x14ac:dyDescent="0.25">
      <c r="A3003" s="31"/>
      <c r="B3003" s="31"/>
      <c r="C3003" s="31"/>
      <c r="D3003" s="31"/>
      <c r="E3003" s="31"/>
      <c r="F3003" s="31"/>
      <c r="G3003" s="31"/>
      <c r="H3003" s="31"/>
      <c r="I3003" s="31"/>
      <c r="J3003" s="31"/>
      <c r="K3003" s="31"/>
      <c r="L3003" s="31"/>
      <c r="M3003" s="31"/>
      <c r="N3003" s="31"/>
      <c r="O3003" s="31"/>
      <c r="P3003" s="31"/>
    </row>
    <row r="3004" spans="1:16" ht="15" x14ac:dyDescent="0.25">
      <c r="A3004" s="31"/>
      <c r="B3004" s="31"/>
      <c r="C3004" s="31"/>
      <c r="D3004" s="31"/>
      <c r="E3004" s="31"/>
      <c r="F3004" s="31"/>
      <c r="G3004" s="31"/>
      <c r="H3004" s="31"/>
      <c r="I3004" s="31"/>
      <c r="J3004" s="31"/>
      <c r="K3004" s="31"/>
      <c r="L3004" s="31"/>
      <c r="M3004" s="31"/>
      <c r="N3004" s="31"/>
      <c r="O3004" s="31"/>
      <c r="P3004" s="31"/>
    </row>
    <row r="3005" spans="1:16" ht="15" x14ac:dyDescent="0.25">
      <c r="A3005" s="31"/>
      <c r="B3005" s="31"/>
      <c r="C3005" s="31"/>
      <c r="D3005" s="31"/>
      <c r="E3005" s="31"/>
      <c r="F3005" s="31"/>
      <c r="G3005" s="31"/>
      <c r="H3005" s="31"/>
      <c r="I3005" s="31"/>
      <c r="J3005" s="31"/>
      <c r="K3005" s="31"/>
      <c r="L3005" s="31"/>
      <c r="M3005" s="31"/>
      <c r="N3005" s="31"/>
      <c r="O3005" s="31"/>
      <c r="P3005" s="31"/>
    </row>
    <row r="3006" spans="1:16" ht="15" x14ac:dyDescent="0.25">
      <c r="A3006" s="31"/>
      <c r="B3006" s="31"/>
      <c r="C3006" s="31"/>
      <c r="D3006" s="31"/>
      <c r="E3006" s="31"/>
      <c r="F3006" s="31"/>
      <c r="G3006" s="31"/>
      <c r="H3006" s="31"/>
      <c r="I3006" s="31"/>
      <c r="J3006" s="31"/>
      <c r="K3006" s="31"/>
      <c r="L3006" s="31"/>
      <c r="M3006" s="31"/>
      <c r="N3006" s="31"/>
      <c r="O3006" s="31"/>
      <c r="P3006" s="31"/>
    </row>
    <row r="3007" spans="1:16" ht="15" x14ac:dyDescent="0.25">
      <c r="A3007" s="31"/>
      <c r="B3007" s="31"/>
      <c r="C3007" s="31"/>
      <c r="D3007" s="31"/>
      <c r="E3007" s="31"/>
      <c r="F3007" s="31"/>
      <c r="G3007" s="31"/>
      <c r="H3007" s="31"/>
      <c r="I3007" s="31"/>
      <c r="J3007" s="31"/>
      <c r="K3007" s="31"/>
      <c r="L3007" s="31"/>
      <c r="M3007" s="31"/>
      <c r="N3007" s="31"/>
      <c r="O3007" s="31"/>
      <c r="P3007" s="31"/>
    </row>
    <row r="3008" spans="1:16" ht="15" x14ac:dyDescent="0.25">
      <c r="A3008" s="31"/>
      <c r="B3008" s="31"/>
      <c r="C3008" s="31"/>
      <c r="D3008" s="31"/>
      <c r="E3008" s="31"/>
      <c r="F3008" s="31"/>
      <c r="G3008" s="31"/>
      <c r="H3008" s="31"/>
      <c r="I3008" s="31"/>
      <c r="J3008" s="31"/>
      <c r="K3008" s="31"/>
      <c r="L3008" s="31"/>
      <c r="M3008" s="31"/>
      <c r="N3008" s="31"/>
      <c r="O3008" s="31"/>
      <c r="P3008" s="31"/>
    </row>
    <row r="3009" spans="1:16" ht="15" x14ac:dyDescent="0.25">
      <c r="A3009" s="31"/>
      <c r="B3009" s="31"/>
      <c r="C3009" s="31"/>
      <c r="D3009" s="31"/>
      <c r="E3009" s="31"/>
      <c r="F3009" s="31"/>
      <c r="G3009" s="31"/>
      <c r="H3009" s="31"/>
      <c r="I3009" s="31"/>
      <c r="J3009" s="31"/>
      <c r="K3009" s="31"/>
      <c r="L3009" s="31"/>
      <c r="M3009" s="31"/>
      <c r="N3009" s="31"/>
      <c r="O3009" s="31"/>
      <c r="P3009" s="31"/>
    </row>
    <row r="3010" spans="1:16" ht="15.75" thickBot="1" x14ac:dyDescent="0.3">
      <c r="A3010" s="31"/>
      <c r="B3010" s="31"/>
      <c r="C3010" s="31"/>
      <c r="D3010" s="31"/>
      <c r="E3010" s="31"/>
      <c r="F3010" s="31"/>
      <c r="G3010" s="31"/>
      <c r="H3010" s="31"/>
      <c r="I3010" s="31"/>
      <c r="J3010" s="31"/>
      <c r="K3010" s="31"/>
      <c r="L3010" s="31"/>
      <c r="M3010" s="31"/>
      <c r="N3010" s="31"/>
      <c r="O3010" s="31"/>
      <c r="P3010" s="31"/>
    </row>
    <row r="3011" spans="1:16" ht="16.5" thickTop="1" thickBot="1" x14ac:dyDescent="0.3">
      <c r="A3011" s="31"/>
      <c r="B3011" s="31"/>
      <c r="C3011" s="31"/>
      <c r="D3011" s="31"/>
      <c r="E3011" s="31"/>
      <c r="F3011" s="31"/>
      <c r="G3011" s="31"/>
      <c r="H3011" s="31"/>
      <c r="I3011" s="31"/>
      <c r="J3011" s="31"/>
      <c r="K3011" s="31"/>
      <c r="L3011" s="31"/>
      <c r="M3011" s="31"/>
      <c r="N3011" s="31"/>
      <c r="O3011" s="31"/>
      <c r="P3011" s="31"/>
    </row>
    <row r="3012" spans="1:16" ht="15" x14ac:dyDescent="0.25">
      <c r="A3012" s="31"/>
      <c r="B3012" s="31"/>
      <c r="C3012" s="31"/>
      <c r="D3012" s="31"/>
      <c r="E3012" s="31"/>
      <c r="F3012" s="31"/>
      <c r="G3012" s="31"/>
      <c r="H3012" s="31"/>
      <c r="I3012" s="31"/>
      <c r="J3012" s="31"/>
      <c r="K3012" s="31"/>
      <c r="L3012" s="31"/>
      <c r="M3012" s="31"/>
      <c r="N3012" s="31"/>
      <c r="O3012" s="31"/>
      <c r="P3012" s="31"/>
    </row>
    <row r="3013" spans="1:16" ht="15" x14ac:dyDescent="0.25">
      <c r="A3013" s="31"/>
      <c r="B3013" s="31"/>
      <c r="C3013" s="31"/>
      <c r="D3013" s="31"/>
      <c r="E3013" s="31"/>
      <c r="F3013" s="31"/>
      <c r="G3013" s="31"/>
      <c r="H3013" s="31"/>
      <c r="I3013" s="31"/>
      <c r="J3013" s="31"/>
      <c r="K3013" s="31"/>
      <c r="L3013" s="31"/>
      <c r="M3013" s="31"/>
      <c r="N3013" s="31"/>
      <c r="O3013" s="31"/>
      <c r="P3013" s="31"/>
    </row>
    <row r="3014" spans="1:16" ht="15.75" thickBot="1" x14ac:dyDescent="0.3">
      <c r="A3014" s="31"/>
      <c r="B3014" s="31"/>
      <c r="C3014" s="31"/>
      <c r="D3014" s="31"/>
      <c r="E3014" s="31"/>
      <c r="F3014" s="31"/>
      <c r="G3014" s="31"/>
      <c r="H3014" s="31"/>
      <c r="I3014" s="31"/>
      <c r="J3014" s="31"/>
      <c r="K3014" s="31"/>
      <c r="L3014" s="31"/>
      <c r="M3014" s="31"/>
      <c r="N3014" s="31"/>
      <c r="O3014" s="31"/>
      <c r="P3014" s="31"/>
    </row>
    <row r="3015" spans="1:16" ht="15.75" thickBot="1" x14ac:dyDescent="0.3">
      <c r="A3015" s="31"/>
      <c r="B3015" s="31"/>
      <c r="C3015" s="31"/>
      <c r="D3015" s="31"/>
      <c r="E3015" s="31"/>
      <c r="F3015" s="31"/>
      <c r="G3015" s="31"/>
      <c r="H3015" s="31"/>
      <c r="I3015" s="31"/>
      <c r="J3015" s="31"/>
      <c r="K3015" s="31"/>
      <c r="L3015" s="31"/>
      <c r="M3015" s="31"/>
      <c r="N3015" s="31"/>
      <c r="O3015" s="31"/>
      <c r="P3015" s="31"/>
    </row>
    <row r="3016" spans="1:16" ht="15" x14ac:dyDescent="0.25">
      <c r="A3016" s="31"/>
      <c r="B3016" s="31"/>
      <c r="C3016" s="31"/>
      <c r="D3016" s="31"/>
      <c r="E3016" s="31"/>
      <c r="F3016" s="31"/>
      <c r="G3016" s="31"/>
      <c r="H3016" s="31"/>
      <c r="I3016" s="31"/>
      <c r="J3016" s="31"/>
      <c r="K3016" s="31"/>
      <c r="L3016" s="31"/>
      <c r="M3016" s="31"/>
      <c r="N3016" s="31"/>
      <c r="O3016" s="31"/>
      <c r="P3016" s="31"/>
    </row>
    <row r="3017" spans="1:16" ht="15" x14ac:dyDescent="0.25">
      <c r="A3017" s="31"/>
      <c r="B3017" s="31"/>
      <c r="C3017" s="31"/>
      <c r="D3017" s="31"/>
      <c r="E3017" s="31"/>
      <c r="F3017" s="31"/>
      <c r="G3017" s="31"/>
      <c r="H3017" s="31"/>
      <c r="I3017" s="31"/>
      <c r="J3017" s="31"/>
      <c r="K3017" s="31"/>
      <c r="L3017" s="31"/>
      <c r="M3017" s="31"/>
      <c r="N3017" s="31"/>
      <c r="O3017" s="31"/>
      <c r="P3017" s="31"/>
    </row>
    <row r="3018" spans="1:16" ht="15" x14ac:dyDescent="0.25">
      <c r="A3018" s="31"/>
      <c r="B3018" s="31"/>
      <c r="C3018" s="31"/>
      <c r="D3018" s="31"/>
      <c r="E3018" s="31"/>
      <c r="F3018" s="31"/>
      <c r="G3018" s="31"/>
      <c r="H3018" s="31"/>
      <c r="I3018" s="31"/>
      <c r="J3018" s="31"/>
      <c r="K3018" s="31"/>
      <c r="L3018" s="31"/>
      <c r="M3018" s="31"/>
      <c r="N3018" s="31"/>
      <c r="O3018" s="31"/>
      <c r="P3018" s="31"/>
    </row>
    <row r="3019" spans="1:16" ht="15" x14ac:dyDescent="0.25">
      <c r="A3019" s="31"/>
      <c r="B3019" s="31"/>
      <c r="C3019" s="31"/>
      <c r="D3019" s="31"/>
      <c r="E3019" s="31"/>
      <c r="F3019" s="31"/>
      <c r="G3019" s="31"/>
      <c r="H3019" s="31"/>
      <c r="I3019" s="31"/>
      <c r="J3019" s="31"/>
      <c r="K3019" s="31"/>
      <c r="L3019" s="31"/>
      <c r="M3019" s="31"/>
      <c r="N3019" s="31"/>
      <c r="O3019" s="31"/>
      <c r="P3019" s="31"/>
    </row>
    <row r="3020" spans="1:16" ht="15.75" thickBot="1" x14ac:dyDescent="0.3">
      <c r="A3020" s="31"/>
      <c r="B3020" s="31"/>
      <c r="C3020" s="31"/>
      <c r="D3020" s="31"/>
      <c r="E3020" s="31"/>
      <c r="F3020" s="31"/>
      <c r="G3020" s="31"/>
      <c r="H3020" s="31"/>
      <c r="I3020" s="31"/>
      <c r="J3020" s="31"/>
      <c r="K3020" s="31"/>
      <c r="L3020" s="31"/>
      <c r="M3020" s="31"/>
      <c r="N3020" s="31"/>
      <c r="O3020" s="31"/>
      <c r="P3020" s="31"/>
    </row>
    <row r="3021" spans="1:16" ht="15.75" thickBot="1" x14ac:dyDescent="0.3">
      <c r="A3021" s="31"/>
      <c r="B3021" s="31"/>
      <c r="C3021" s="31"/>
      <c r="D3021" s="31"/>
      <c r="E3021" s="31"/>
      <c r="F3021" s="31"/>
      <c r="G3021" s="31"/>
      <c r="H3021" s="31"/>
      <c r="I3021" s="31"/>
      <c r="J3021" s="31"/>
      <c r="K3021" s="31"/>
      <c r="L3021" s="31"/>
      <c r="M3021" s="31"/>
      <c r="N3021" s="31"/>
      <c r="O3021" s="31"/>
      <c r="P3021" s="31"/>
    </row>
    <row r="3022" spans="1:16" ht="15" x14ac:dyDescent="0.25">
      <c r="A3022" s="31"/>
      <c r="B3022" s="31"/>
      <c r="C3022" s="31"/>
      <c r="D3022" s="31"/>
      <c r="E3022" s="31"/>
      <c r="F3022" s="31"/>
      <c r="G3022" s="31"/>
      <c r="H3022" s="31"/>
      <c r="I3022" s="31"/>
      <c r="J3022" s="31"/>
      <c r="K3022" s="31"/>
      <c r="L3022" s="31"/>
      <c r="M3022" s="31"/>
      <c r="N3022" s="31"/>
      <c r="O3022" s="31"/>
      <c r="P3022" s="31"/>
    </row>
    <row r="3023" spans="1:16" ht="15" x14ac:dyDescent="0.25">
      <c r="A3023" s="31"/>
      <c r="B3023" s="31"/>
      <c r="C3023" s="31"/>
      <c r="D3023" s="31"/>
      <c r="E3023" s="31"/>
      <c r="F3023" s="31"/>
      <c r="G3023" s="31"/>
      <c r="H3023" s="31"/>
      <c r="I3023" s="31"/>
      <c r="J3023" s="31"/>
      <c r="K3023" s="31"/>
      <c r="L3023" s="31"/>
      <c r="M3023" s="31"/>
      <c r="N3023" s="31"/>
      <c r="O3023" s="31"/>
      <c r="P3023" s="31"/>
    </row>
    <row r="3024" spans="1:16" ht="15" x14ac:dyDescent="0.25">
      <c r="A3024" s="31"/>
      <c r="B3024" s="31"/>
      <c r="C3024" s="31"/>
      <c r="D3024" s="31"/>
      <c r="E3024" s="31"/>
      <c r="F3024" s="31"/>
      <c r="G3024" s="31"/>
      <c r="H3024" s="31"/>
      <c r="I3024" s="31"/>
      <c r="J3024" s="31"/>
      <c r="K3024" s="31"/>
      <c r="L3024" s="31"/>
      <c r="M3024" s="31"/>
      <c r="N3024" s="31"/>
      <c r="O3024" s="31"/>
      <c r="P3024" s="31"/>
    </row>
    <row r="3025" spans="1:16" ht="15" x14ac:dyDescent="0.25">
      <c r="A3025" s="31"/>
      <c r="B3025" s="31"/>
      <c r="C3025" s="31"/>
      <c r="D3025" s="31"/>
      <c r="E3025" s="31"/>
      <c r="F3025" s="31"/>
      <c r="G3025" s="31"/>
      <c r="H3025" s="31"/>
      <c r="I3025" s="31"/>
      <c r="J3025" s="31"/>
      <c r="K3025" s="31"/>
      <c r="L3025" s="31"/>
      <c r="M3025" s="31"/>
      <c r="N3025" s="31"/>
      <c r="O3025" s="31"/>
      <c r="P3025" s="31"/>
    </row>
    <row r="3026" spans="1:16" ht="15" x14ac:dyDescent="0.25">
      <c r="A3026" s="31"/>
      <c r="B3026" s="31"/>
      <c r="C3026" s="31"/>
      <c r="D3026" s="31"/>
      <c r="E3026" s="31"/>
      <c r="F3026" s="31"/>
      <c r="G3026" s="31"/>
      <c r="H3026" s="31"/>
      <c r="I3026" s="31"/>
      <c r="J3026" s="31"/>
      <c r="K3026" s="31"/>
      <c r="L3026" s="31"/>
      <c r="M3026" s="31"/>
      <c r="N3026" s="31"/>
      <c r="O3026" s="31"/>
      <c r="P3026" s="31"/>
    </row>
    <row r="3027" spans="1:16" ht="15" x14ac:dyDescent="0.25">
      <c r="A3027" s="31"/>
      <c r="B3027" s="31"/>
      <c r="C3027" s="31"/>
      <c r="D3027" s="31"/>
      <c r="E3027" s="31"/>
      <c r="F3027" s="31"/>
      <c r="G3027" s="31"/>
      <c r="H3027" s="31"/>
      <c r="I3027" s="31"/>
      <c r="J3027" s="31"/>
      <c r="K3027" s="31"/>
      <c r="L3027" s="31"/>
      <c r="M3027" s="31"/>
      <c r="N3027" s="31"/>
      <c r="O3027" s="31"/>
      <c r="P3027" s="31"/>
    </row>
    <row r="3028" spans="1:16" ht="15" x14ac:dyDescent="0.25">
      <c r="A3028" s="31"/>
      <c r="B3028" s="31"/>
      <c r="C3028" s="31"/>
      <c r="D3028" s="31"/>
      <c r="E3028" s="31"/>
      <c r="F3028" s="31"/>
      <c r="G3028" s="31"/>
      <c r="H3028" s="31"/>
      <c r="I3028" s="31"/>
      <c r="J3028" s="31"/>
      <c r="K3028" s="31"/>
      <c r="L3028" s="31"/>
      <c r="M3028" s="31"/>
      <c r="N3028" s="31"/>
      <c r="O3028" s="31"/>
      <c r="P3028" s="31"/>
    </row>
    <row r="3029" spans="1:16" ht="15" x14ac:dyDescent="0.25">
      <c r="A3029" s="31"/>
      <c r="B3029" s="31"/>
      <c r="C3029" s="31"/>
      <c r="D3029" s="31"/>
      <c r="E3029" s="31"/>
      <c r="F3029" s="31"/>
      <c r="G3029" s="31"/>
      <c r="H3029" s="31"/>
      <c r="I3029" s="31"/>
      <c r="J3029" s="31"/>
      <c r="K3029" s="31"/>
      <c r="L3029" s="31"/>
      <c r="M3029" s="31"/>
      <c r="N3029" s="31"/>
      <c r="O3029" s="31"/>
      <c r="P3029" s="31"/>
    </row>
    <row r="3030" spans="1:16" ht="15" x14ac:dyDescent="0.25">
      <c r="A3030" s="31"/>
      <c r="B3030" s="31"/>
      <c r="C3030" s="31"/>
      <c r="D3030" s="31"/>
      <c r="E3030" s="31"/>
      <c r="F3030" s="31"/>
      <c r="G3030" s="31"/>
      <c r="H3030" s="31"/>
      <c r="I3030" s="31"/>
      <c r="J3030" s="31"/>
      <c r="K3030" s="31"/>
      <c r="L3030" s="31"/>
      <c r="M3030" s="31"/>
      <c r="N3030" s="31"/>
      <c r="O3030" s="31"/>
      <c r="P3030" s="31"/>
    </row>
    <row r="3031" spans="1:16" ht="15" x14ac:dyDescent="0.25">
      <c r="A3031" s="31"/>
      <c r="B3031" s="31"/>
      <c r="C3031" s="31"/>
      <c r="D3031" s="31"/>
      <c r="E3031" s="31"/>
      <c r="F3031" s="31"/>
      <c r="G3031" s="31"/>
      <c r="H3031" s="31"/>
      <c r="I3031" s="31"/>
      <c r="J3031" s="31"/>
      <c r="K3031" s="31"/>
      <c r="L3031" s="31"/>
      <c r="M3031" s="31"/>
      <c r="N3031" s="31"/>
      <c r="O3031" s="31"/>
      <c r="P3031" s="31"/>
    </row>
    <row r="3032" spans="1:16" ht="15" x14ac:dyDescent="0.25">
      <c r="A3032" s="31"/>
      <c r="B3032" s="31"/>
      <c r="C3032" s="31"/>
      <c r="D3032" s="31"/>
      <c r="E3032" s="31"/>
      <c r="F3032" s="31"/>
      <c r="G3032" s="31"/>
      <c r="H3032" s="31"/>
      <c r="I3032" s="31"/>
      <c r="J3032" s="31"/>
      <c r="K3032" s="31"/>
      <c r="L3032" s="31"/>
      <c r="M3032" s="31"/>
      <c r="N3032" s="31"/>
      <c r="O3032" s="31"/>
      <c r="P3032" s="31"/>
    </row>
    <row r="3033" spans="1:16" ht="15" x14ac:dyDescent="0.25">
      <c r="A3033" s="31"/>
      <c r="B3033" s="31"/>
      <c r="C3033" s="31"/>
      <c r="D3033" s="31"/>
      <c r="E3033" s="31"/>
      <c r="F3033" s="31"/>
      <c r="G3033" s="31"/>
      <c r="H3033" s="31"/>
      <c r="I3033" s="31"/>
      <c r="J3033" s="31"/>
      <c r="K3033" s="31"/>
      <c r="L3033" s="31"/>
      <c r="M3033" s="31"/>
      <c r="N3033" s="31"/>
      <c r="O3033" s="31"/>
      <c r="P3033" s="31"/>
    </row>
    <row r="3034" spans="1:16" ht="15" x14ac:dyDescent="0.25">
      <c r="A3034" s="31"/>
      <c r="B3034" s="31"/>
      <c r="C3034" s="31"/>
      <c r="D3034" s="31"/>
      <c r="E3034" s="31"/>
      <c r="F3034" s="31"/>
      <c r="G3034" s="31"/>
      <c r="H3034" s="31"/>
      <c r="I3034" s="31"/>
      <c r="J3034" s="31"/>
      <c r="K3034" s="31"/>
      <c r="L3034" s="31"/>
      <c r="M3034" s="31"/>
      <c r="N3034" s="31"/>
      <c r="O3034" s="31"/>
      <c r="P3034" s="31"/>
    </row>
    <row r="3035" spans="1:16" ht="15" x14ac:dyDescent="0.25">
      <c r="A3035" s="31"/>
      <c r="B3035" s="31"/>
      <c r="C3035" s="31"/>
      <c r="D3035" s="31"/>
      <c r="E3035" s="31"/>
      <c r="F3035" s="31"/>
      <c r="G3035" s="31"/>
      <c r="H3035" s="31"/>
      <c r="I3035" s="31"/>
      <c r="J3035" s="31"/>
      <c r="K3035" s="31"/>
      <c r="L3035" s="31"/>
      <c r="M3035" s="31"/>
      <c r="N3035" s="31"/>
      <c r="O3035" s="31"/>
      <c r="P3035" s="31"/>
    </row>
    <row r="3036" spans="1:16" ht="15" x14ac:dyDescent="0.25">
      <c r="A3036" s="31"/>
      <c r="B3036" s="31"/>
      <c r="C3036" s="31"/>
      <c r="D3036" s="31"/>
      <c r="E3036" s="31"/>
      <c r="F3036" s="31"/>
      <c r="G3036" s="31"/>
      <c r="H3036" s="31"/>
      <c r="I3036" s="31"/>
      <c r="J3036" s="31"/>
      <c r="K3036" s="31"/>
      <c r="L3036" s="31"/>
      <c r="M3036" s="31"/>
      <c r="N3036" s="31"/>
      <c r="O3036" s="31"/>
      <c r="P3036" s="31"/>
    </row>
    <row r="3037" spans="1:16" ht="15" x14ac:dyDescent="0.25">
      <c r="A3037" s="31"/>
      <c r="B3037" s="31"/>
      <c r="C3037" s="31"/>
      <c r="D3037" s="31"/>
      <c r="E3037" s="31"/>
      <c r="F3037" s="31"/>
      <c r="G3037" s="31"/>
      <c r="H3037" s="31"/>
      <c r="I3037" s="31"/>
      <c r="J3037" s="31"/>
      <c r="K3037" s="31"/>
      <c r="L3037" s="31"/>
      <c r="M3037" s="31"/>
      <c r="N3037" s="31"/>
      <c r="O3037" s="31"/>
      <c r="P3037" s="31"/>
    </row>
    <row r="3038" spans="1:16" ht="15" x14ac:dyDescent="0.25">
      <c r="A3038" s="31"/>
      <c r="B3038" s="31"/>
      <c r="C3038" s="31"/>
      <c r="D3038" s="31"/>
      <c r="E3038" s="31"/>
      <c r="F3038" s="31"/>
      <c r="G3038" s="31"/>
      <c r="H3038" s="31"/>
      <c r="I3038" s="31"/>
      <c r="J3038" s="31"/>
      <c r="K3038" s="31"/>
      <c r="L3038" s="31"/>
      <c r="M3038" s="31"/>
      <c r="N3038" s="31"/>
      <c r="O3038" s="31"/>
      <c r="P3038" s="31"/>
    </row>
    <row r="3039" spans="1:16" ht="15" x14ac:dyDescent="0.25">
      <c r="A3039" s="31"/>
      <c r="B3039" s="31"/>
      <c r="C3039" s="31"/>
      <c r="D3039" s="31"/>
      <c r="E3039" s="31"/>
      <c r="F3039" s="31"/>
      <c r="G3039" s="31"/>
      <c r="H3039" s="31"/>
      <c r="I3039" s="31"/>
      <c r="J3039" s="31"/>
      <c r="K3039" s="31"/>
      <c r="L3039" s="31"/>
      <c r="M3039" s="31"/>
      <c r="N3039" s="31"/>
      <c r="O3039" s="31"/>
      <c r="P3039" s="31"/>
    </row>
    <row r="3040" spans="1:16" ht="15" x14ac:dyDescent="0.25">
      <c r="A3040" s="31"/>
      <c r="B3040" s="31"/>
      <c r="C3040" s="31"/>
      <c r="D3040" s="31"/>
      <c r="E3040" s="31"/>
      <c r="F3040" s="31"/>
      <c r="G3040" s="31"/>
      <c r="H3040" s="31"/>
      <c r="I3040" s="31"/>
      <c r="J3040" s="31"/>
      <c r="K3040" s="31"/>
      <c r="L3040" s="31"/>
      <c r="M3040" s="31"/>
      <c r="N3040" s="31"/>
      <c r="O3040" s="31"/>
      <c r="P3040" s="31"/>
    </row>
    <row r="3041" spans="1:16" ht="15.75" thickBot="1" x14ac:dyDescent="0.3">
      <c r="A3041" s="31"/>
      <c r="B3041" s="31"/>
      <c r="C3041" s="31"/>
      <c r="D3041" s="31"/>
      <c r="E3041" s="31"/>
      <c r="F3041" s="31"/>
      <c r="G3041" s="31"/>
      <c r="H3041" s="31"/>
      <c r="I3041" s="31"/>
      <c r="J3041" s="31"/>
      <c r="K3041" s="31"/>
      <c r="L3041" s="31"/>
      <c r="M3041" s="31"/>
      <c r="N3041" s="31"/>
      <c r="O3041" s="31"/>
      <c r="P3041" s="31"/>
    </row>
    <row r="3042" spans="1:16" ht="16.5" thickTop="1" thickBot="1" x14ac:dyDescent="0.3">
      <c r="A3042" s="31"/>
      <c r="B3042" s="31"/>
      <c r="C3042" s="31"/>
      <c r="D3042" s="31"/>
      <c r="E3042" s="31"/>
      <c r="F3042" s="31"/>
      <c r="G3042" s="31"/>
      <c r="H3042" s="31"/>
      <c r="I3042" s="31"/>
      <c r="J3042" s="31"/>
      <c r="K3042" s="31"/>
      <c r="L3042" s="31"/>
      <c r="M3042" s="31"/>
      <c r="N3042" s="31"/>
      <c r="O3042" s="31"/>
      <c r="P3042" s="31"/>
    </row>
    <row r="3043" spans="1:16" ht="15" x14ac:dyDescent="0.25">
      <c r="A3043" s="31"/>
      <c r="B3043" s="31"/>
      <c r="C3043" s="31"/>
      <c r="D3043" s="31"/>
      <c r="E3043" s="31"/>
      <c r="F3043" s="31"/>
      <c r="G3043" s="31"/>
      <c r="H3043" s="31"/>
      <c r="I3043" s="31"/>
      <c r="J3043" s="31"/>
      <c r="K3043" s="31"/>
      <c r="L3043" s="31"/>
      <c r="M3043" s="31"/>
      <c r="N3043" s="31"/>
      <c r="O3043" s="31"/>
      <c r="P3043" s="31"/>
    </row>
    <row r="3044" spans="1:16" ht="15" x14ac:dyDescent="0.25">
      <c r="A3044" s="31"/>
      <c r="B3044" s="31"/>
      <c r="C3044" s="31"/>
      <c r="D3044" s="31"/>
      <c r="E3044" s="31"/>
      <c r="F3044" s="31"/>
      <c r="G3044" s="31"/>
      <c r="H3044" s="31"/>
      <c r="I3044" s="31"/>
      <c r="J3044" s="31"/>
      <c r="K3044" s="31"/>
      <c r="L3044" s="31"/>
      <c r="M3044" s="31"/>
      <c r="N3044" s="31"/>
      <c r="O3044" s="31"/>
      <c r="P3044" s="31"/>
    </row>
    <row r="3045" spans="1:16" ht="15.75" thickBot="1" x14ac:dyDescent="0.3">
      <c r="A3045" s="31"/>
      <c r="B3045" s="31"/>
      <c r="C3045" s="31"/>
      <c r="D3045" s="31"/>
      <c r="E3045" s="31"/>
      <c r="F3045" s="31"/>
      <c r="G3045" s="31"/>
      <c r="H3045" s="31"/>
      <c r="I3045" s="31"/>
      <c r="J3045" s="31"/>
      <c r="K3045" s="31"/>
      <c r="L3045" s="31"/>
      <c r="M3045" s="31"/>
      <c r="N3045" s="31"/>
      <c r="O3045" s="31"/>
      <c r="P3045" s="31"/>
    </row>
    <row r="3046" spans="1:16" ht="15.75" thickBot="1" x14ac:dyDescent="0.3">
      <c r="A3046" s="31"/>
      <c r="B3046" s="31"/>
      <c r="C3046" s="31"/>
      <c r="D3046" s="31"/>
      <c r="E3046" s="31"/>
      <c r="F3046" s="31"/>
      <c r="G3046" s="31"/>
      <c r="H3046" s="31"/>
      <c r="I3046" s="31"/>
      <c r="J3046" s="31"/>
      <c r="K3046" s="31"/>
      <c r="L3046" s="31"/>
      <c r="M3046" s="31"/>
      <c r="N3046" s="31"/>
      <c r="O3046" s="31"/>
      <c r="P3046" s="31"/>
    </row>
    <row r="3047" spans="1:16" ht="15" x14ac:dyDescent="0.25">
      <c r="A3047" s="31"/>
      <c r="B3047" s="31"/>
      <c r="C3047" s="31"/>
      <c r="D3047" s="31"/>
      <c r="E3047" s="31"/>
      <c r="F3047" s="31"/>
      <c r="G3047" s="31"/>
      <c r="H3047" s="31"/>
      <c r="I3047" s="31"/>
      <c r="J3047" s="31"/>
      <c r="K3047" s="31"/>
      <c r="L3047" s="31"/>
      <c r="M3047" s="31"/>
      <c r="N3047" s="31"/>
      <c r="O3047" s="31"/>
      <c r="P3047" s="31"/>
    </row>
    <row r="3048" spans="1:16" ht="15" x14ac:dyDescent="0.25">
      <c r="A3048" s="31"/>
      <c r="B3048" s="31"/>
      <c r="C3048" s="31"/>
      <c r="D3048" s="31"/>
      <c r="E3048" s="31"/>
      <c r="F3048" s="31"/>
      <c r="G3048" s="31"/>
      <c r="H3048" s="31"/>
      <c r="I3048" s="31"/>
      <c r="J3048" s="31"/>
      <c r="K3048" s="31"/>
      <c r="L3048" s="31"/>
      <c r="M3048" s="31"/>
      <c r="N3048" s="31"/>
      <c r="O3048" s="31"/>
      <c r="P3048" s="31"/>
    </row>
    <row r="3049" spans="1:16" ht="15" x14ac:dyDescent="0.25">
      <c r="A3049" s="31"/>
      <c r="B3049" s="31"/>
      <c r="C3049" s="31"/>
      <c r="D3049" s="31"/>
      <c r="E3049" s="31"/>
      <c r="F3049" s="31"/>
      <c r="G3049" s="31"/>
      <c r="H3049" s="31"/>
      <c r="I3049" s="31"/>
      <c r="J3049" s="31"/>
      <c r="K3049" s="31"/>
      <c r="L3049" s="31"/>
      <c r="M3049" s="31"/>
      <c r="N3049" s="31"/>
      <c r="O3049" s="31"/>
      <c r="P3049" s="31"/>
    </row>
    <row r="3050" spans="1:16" ht="15" x14ac:dyDescent="0.25">
      <c r="A3050" s="31"/>
      <c r="B3050" s="31"/>
      <c r="C3050" s="31"/>
      <c r="D3050" s="31"/>
      <c r="E3050" s="31"/>
      <c r="F3050" s="31"/>
      <c r="G3050" s="31"/>
      <c r="H3050" s="31"/>
      <c r="I3050" s="31"/>
      <c r="J3050" s="31"/>
      <c r="K3050" s="31"/>
      <c r="L3050" s="31"/>
      <c r="M3050" s="31"/>
      <c r="N3050" s="31"/>
      <c r="O3050" s="31"/>
      <c r="P3050" s="31"/>
    </row>
    <row r="3051" spans="1:16" ht="15.75" thickBot="1" x14ac:dyDescent="0.3">
      <c r="A3051" s="31"/>
      <c r="B3051" s="31"/>
      <c r="C3051" s="31"/>
      <c r="D3051" s="31"/>
      <c r="E3051" s="31"/>
      <c r="F3051" s="31"/>
      <c r="G3051" s="31"/>
      <c r="H3051" s="31"/>
      <c r="I3051" s="31"/>
      <c r="J3051" s="31"/>
      <c r="K3051" s="31"/>
      <c r="L3051" s="31"/>
      <c r="M3051" s="31"/>
      <c r="N3051" s="31"/>
      <c r="O3051" s="31"/>
      <c r="P3051" s="31"/>
    </row>
    <row r="3052" spans="1:16" ht="15.75" thickBot="1" x14ac:dyDescent="0.3">
      <c r="A3052" s="31"/>
      <c r="B3052" s="31"/>
      <c r="C3052" s="31"/>
      <c r="D3052" s="31"/>
      <c r="E3052" s="31"/>
      <c r="F3052" s="31"/>
      <c r="G3052" s="31"/>
      <c r="H3052" s="31"/>
      <c r="I3052" s="31"/>
      <c r="J3052" s="31"/>
      <c r="K3052" s="31"/>
      <c r="L3052" s="31"/>
      <c r="M3052" s="31"/>
      <c r="N3052" s="31"/>
      <c r="O3052" s="31"/>
      <c r="P3052" s="31"/>
    </row>
    <row r="3053" spans="1:16" ht="15" x14ac:dyDescent="0.25">
      <c r="A3053" s="31"/>
      <c r="B3053" s="31"/>
      <c r="C3053" s="31"/>
      <c r="D3053" s="31"/>
      <c r="E3053" s="31"/>
      <c r="F3053" s="31"/>
      <c r="G3053" s="31"/>
      <c r="H3053" s="31"/>
      <c r="I3053" s="31"/>
      <c r="J3053" s="31"/>
      <c r="K3053" s="31"/>
      <c r="L3053" s="31"/>
      <c r="M3053" s="31"/>
      <c r="N3053" s="31"/>
      <c r="O3053" s="31"/>
      <c r="P3053" s="31"/>
    </row>
    <row r="3054" spans="1:16" ht="15" x14ac:dyDescent="0.25">
      <c r="A3054" s="31"/>
      <c r="B3054" s="31"/>
      <c r="C3054" s="31"/>
      <c r="D3054" s="31"/>
      <c r="E3054" s="31"/>
      <c r="F3054" s="31"/>
      <c r="G3054" s="31"/>
      <c r="H3054" s="31"/>
      <c r="I3054" s="31"/>
      <c r="J3054" s="31"/>
      <c r="K3054" s="31"/>
      <c r="L3054" s="31"/>
      <c r="M3054" s="31"/>
      <c r="N3054" s="31"/>
      <c r="O3054" s="31"/>
      <c r="P3054" s="31"/>
    </row>
    <row r="3055" spans="1:16" ht="15" x14ac:dyDescent="0.25">
      <c r="A3055" s="31"/>
      <c r="B3055" s="31"/>
      <c r="C3055" s="31"/>
      <c r="D3055" s="31"/>
      <c r="E3055" s="31"/>
      <c r="F3055" s="31"/>
      <c r="G3055" s="31"/>
      <c r="H3055" s="31"/>
      <c r="I3055" s="31"/>
      <c r="J3055" s="31"/>
      <c r="K3055" s="31"/>
      <c r="L3055" s="31"/>
      <c r="M3055" s="31"/>
      <c r="N3055" s="31"/>
      <c r="O3055" s="31"/>
      <c r="P3055" s="31"/>
    </row>
    <row r="3056" spans="1:16" ht="15" x14ac:dyDescent="0.25">
      <c r="A3056" s="31"/>
      <c r="B3056" s="31"/>
      <c r="C3056" s="31"/>
      <c r="D3056" s="31"/>
      <c r="E3056" s="31"/>
      <c r="F3056" s="31"/>
      <c r="G3056" s="31"/>
      <c r="H3056" s="31"/>
      <c r="I3056" s="31"/>
      <c r="J3056" s="31"/>
      <c r="K3056" s="31"/>
      <c r="L3056" s="31"/>
      <c r="M3056" s="31"/>
      <c r="N3056" s="31"/>
      <c r="O3056" s="31"/>
      <c r="P3056" s="31"/>
    </row>
    <row r="3057" spans="1:16" ht="15" x14ac:dyDescent="0.25">
      <c r="A3057" s="31"/>
      <c r="B3057" s="31"/>
      <c r="C3057" s="31"/>
      <c r="D3057" s="31"/>
      <c r="E3057" s="31"/>
      <c r="F3057" s="31"/>
      <c r="G3057" s="31"/>
      <c r="H3057" s="31"/>
      <c r="I3057" s="31"/>
      <c r="J3057" s="31"/>
      <c r="K3057" s="31"/>
      <c r="L3057" s="31"/>
      <c r="M3057" s="31"/>
      <c r="N3057" s="31"/>
      <c r="O3057" s="31"/>
      <c r="P3057" s="31"/>
    </row>
    <row r="3058" spans="1:16" ht="15" x14ac:dyDescent="0.25">
      <c r="A3058" s="31"/>
      <c r="B3058" s="31"/>
      <c r="C3058" s="31"/>
      <c r="D3058" s="31"/>
      <c r="E3058" s="31"/>
      <c r="F3058" s="31"/>
      <c r="G3058" s="31"/>
      <c r="H3058" s="31"/>
      <c r="I3058" s="31"/>
      <c r="J3058" s="31"/>
      <c r="K3058" s="31"/>
      <c r="L3058" s="31"/>
      <c r="M3058" s="31"/>
      <c r="N3058" s="31"/>
      <c r="O3058" s="31"/>
      <c r="P3058" s="31"/>
    </row>
    <row r="3059" spans="1:16" ht="15" x14ac:dyDescent="0.25">
      <c r="A3059" s="31"/>
      <c r="B3059" s="31"/>
      <c r="C3059" s="31"/>
      <c r="D3059" s="31"/>
      <c r="E3059" s="31"/>
      <c r="F3059" s="31"/>
      <c r="G3059" s="31"/>
      <c r="H3059" s="31"/>
      <c r="I3059" s="31"/>
      <c r="J3059" s="31"/>
      <c r="K3059" s="31"/>
      <c r="L3059" s="31"/>
      <c r="M3059" s="31"/>
      <c r="N3059" s="31"/>
      <c r="O3059" s="31"/>
      <c r="P3059" s="31"/>
    </row>
    <row r="3060" spans="1:16" ht="15" x14ac:dyDescent="0.25">
      <c r="A3060" s="31"/>
      <c r="B3060" s="31"/>
      <c r="C3060" s="31"/>
      <c r="D3060" s="31"/>
      <c r="E3060" s="31"/>
      <c r="F3060" s="31"/>
      <c r="G3060" s="31"/>
      <c r="H3060" s="31"/>
      <c r="I3060" s="31"/>
      <c r="J3060" s="31"/>
      <c r="K3060" s="31"/>
      <c r="L3060" s="31"/>
      <c r="M3060" s="31"/>
      <c r="N3060" s="31"/>
      <c r="O3060" s="31"/>
      <c r="P3060" s="31"/>
    </row>
    <row r="3061" spans="1:16" ht="15" x14ac:dyDescent="0.25">
      <c r="A3061" s="31"/>
      <c r="B3061" s="31"/>
      <c r="C3061" s="31"/>
      <c r="D3061" s="31"/>
      <c r="E3061" s="31"/>
      <c r="F3061" s="31"/>
      <c r="G3061" s="31"/>
      <c r="H3061" s="31"/>
      <c r="I3061" s="31"/>
      <c r="J3061" s="31"/>
      <c r="K3061" s="31"/>
      <c r="L3061" s="31"/>
      <c r="M3061" s="31"/>
      <c r="N3061" s="31"/>
      <c r="O3061" s="31"/>
      <c r="P3061" s="31"/>
    </row>
    <row r="3062" spans="1:16" ht="15" x14ac:dyDescent="0.25">
      <c r="A3062" s="31"/>
      <c r="B3062" s="31"/>
      <c r="C3062" s="31"/>
      <c r="D3062" s="31"/>
      <c r="E3062" s="31"/>
      <c r="F3062" s="31"/>
      <c r="G3062" s="31"/>
      <c r="H3062" s="31"/>
      <c r="I3062" s="31"/>
      <c r="J3062" s="31"/>
      <c r="K3062" s="31"/>
      <c r="L3062" s="31"/>
      <c r="M3062" s="31"/>
      <c r="N3062" s="31"/>
      <c r="O3062" s="31"/>
      <c r="P3062" s="31"/>
    </row>
    <row r="3063" spans="1:16" ht="15" x14ac:dyDescent="0.25">
      <c r="A3063" s="31"/>
      <c r="B3063" s="31"/>
      <c r="C3063" s="31"/>
      <c r="D3063" s="31"/>
      <c r="E3063" s="31"/>
      <c r="F3063" s="31"/>
      <c r="G3063" s="31"/>
      <c r="H3063" s="31"/>
      <c r="I3063" s="31"/>
      <c r="J3063" s="31"/>
      <c r="K3063" s="31"/>
      <c r="L3063" s="31"/>
      <c r="M3063" s="31"/>
      <c r="N3063" s="31"/>
      <c r="O3063" s="31"/>
      <c r="P3063" s="31"/>
    </row>
    <row r="3064" spans="1:16" ht="15" x14ac:dyDescent="0.25">
      <c r="A3064" s="31"/>
      <c r="B3064" s="31"/>
      <c r="C3064" s="31"/>
      <c r="D3064" s="31"/>
      <c r="E3064" s="31"/>
      <c r="F3064" s="31"/>
      <c r="G3064" s="31"/>
      <c r="H3064" s="31"/>
      <c r="I3064" s="31"/>
      <c r="J3064" s="31"/>
      <c r="K3064" s="31"/>
      <c r="L3064" s="31"/>
      <c r="M3064" s="31"/>
      <c r="N3064" s="31"/>
      <c r="O3064" s="31"/>
      <c r="P3064" s="31"/>
    </row>
    <row r="3065" spans="1:16" ht="15" x14ac:dyDescent="0.25">
      <c r="A3065" s="31"/>
      <c r="B3065" s="31"/>
      <c r="C3065" s="31"/>
      <c r="D3065" s="31"/>
      <c r="E3065" s="31"/>
      <c r="F3065" s="31"/>
      <c r="G3065" s="31"/>
      <c r="H3065" s="31"/>
      <c r="I3065" s="31"/>
      <c r="J3065" s="31"/>
      <c r="K3065" s="31"/>
      <c r="L3065" s="31"/>
      <c r="M3065" s="31"/>
      <c r="N3065" s="31"/>
      <c r="O3065" s="31"/>
      <c r="P3065" s="31"/>
    </row>
    <row r="3066" spans="1:16" ht="15" x14ac:dyDescent="0.25">
      <c r="A3066" s="31"/>
      <c r="B3066" s="31"/>
      <c r="C3066" s="31"/>
      <c r="D3066" s="31"/>
      <c r="E3066" s="31"/>
      <c r="F3066" s="31"/>
      <c r="G3066" s="31"/>
      <c r="H3066" s="31"/>
      <c r="I3066" s="31"/>
      <c r="J3066" s="31"/>
      <c r="K3066" s="31"/>
      <c r="L3066" s="31"/>
      <c r="M3066" s="31"/>
      <c r="N3066" s="31"/>
      <c r="O3066" s="31"/>
      <c r="P3066" s="31"/>
    </row>
    <row r="3067" spans="1:16" ht="15" x14ac:dyDescent="0.25">
      <c r="A3067" s="31"/>
      <c r="B3067" s="31"/>
      <c r="C3067" s="31"/>
      <c r="D3067" s="31"/>
      <c r="E3067" s="31"/>
      <c r="F3067" s="31"/>
      <c r="G3067" s="31"/>
      <c r="H3067" s="31"/>
      <c r="I3067" s="31"/>
      <c r="J3067" s="31"/>
      <c r="K3067" s="31"/>
      <c r="L3067" s="31"/>
      <c r="M3067" s="31"/>
      <c r="N3067" s="31"/>
      <c r="O3067" s="31"/>
      <c r="P3067" s="31"/>
    </row>
    <row r="3068" spans="1:16" ht="15" x14ac:dyDescent="0.25">
      <c r="A3068" s="31"/>
      <c r="B3068" s="31"/>
      <c r="C3068" s="31"/>
      <c r="D3068" s="31"/>
      <c r="E3068" s="31"/>
      <c r="F3068" s="31"/>
      <c r="G3068" s="31"/>
      <c r="H3068" s="31"/>
      <c r="I3068" s="31"/>
      <c r="J3068" s="31"/>
      <c r="K3068" s="31"/>
      <c r="L3068" s="31"/>
      <c r="M3068" s="31"/>
      <c r="N3068" s="31"/>
      <c r="O3068" s="31"/>
      <c r="P3068" s="31"/>
    </row>
    <row r="3069" spans="1:16" ht="15" x14ac:dyDescent="0.25">
      <c r="A3069" s="31"/>
      <c r="B3069" s="31"/>
      <c r="C3069" s="31"/>
      <c r="D3069" s="31"/>
      <c r="E3069" s="31"/>
      <c r="F3069" s="31"/>
      <c r="G3069" s="31"/>
      <c r="H3069" s="31"/>
      <c r="I3069" s="31"/>
      <c r="J3069" s="31"/>
      <c r="K3069" s="31"/>
      <c r="L3069" s="31"/>
      <c r="M3069" s="31"/>
      <c r="N3069" s="31"/>
      <c r="O3069" s="31"/>
      <c r="P3069" s="31"/>
    </row>
    <row r="3070" spans="1:16" ht="15" x14ac:dyDescent="0.25">
      <c r="A3070" s="31"/>
      <c r="B3070" s="31"/>
      <c r="C3070" s="31"/>
      <c r="D3070" s="31"/>
      <c r="E3070" s="31"/>
      <c r="F3070" s="31"/>
      <c r="G3070" s="31"/>
      <c r="H3070" s="31"/>
      <c r="I3070" s="31"/>
      <c r="J3070" s="31"/>
      <c r="K3070" s="31"/>
      <c r="L3070" s="31"/>
      <c r="M3070" s="31"/>
      <c r="N3070" s="31"/>
      <c r="O3070" s="31"/>
      <c r="P3070" s="31"/>
    </row>
    <row r="3071" spans="1:16" ht="15" x14ac:dyDescent="0.25">
      <c r="A3071" s="31"/>
      <c r="B3071" s="31"/>
      <c r="C3071" s="31"/>
      <c r="D3071" s="31"/>
      <c r="E3071" s="31"/>
      <c r="F3071" s="31"/>
      <c r="G3071" s="31"/>
      <c r="H3071" s="31"/>
      <c r="I3071" s="31"/>
      <c r="J3071" s="31"/>
      <c r="K3071" s="31"/>
      <c r="L3071" s="31"/>
      <c r="M3071" s="31"/>
      <c r="N3071" s="31"/>
      <c r="O3071" s="31"/>
      <c r="P3071" s="31"/>
    </row>
    <row r="3072" spans="1:16" ht="15.75" thickBot="1" x14ac:dyDescent="0.3">
      <c r="A3072" s="31"/>
      <c r="B3072" s="31"/>
      <c r="C3072" s="31"/>
      <c r="D3072" s="31"/>
      <c r="E3072" s="31"/>
      <c r="F3072" s="31"/>
      <c r="G3072" s="31"/>
      <c r="H3072" s="31"/>
      <c r="I3072" s="31"/>
      <c r="J3072" s="31"/>
      <c r="K3072" s="31"/>
      <c r="L3072" s="31"/>
      <c r="M3072" s="31"/>
      <c r="N3072" s="31"/>
      <c r="O3072" s="31"/>
      <c r="P3072" s="31"/>
    </row>
    <row r="3073" spans="1:16" ht="16.5" thickTop="1" thickBot="1" x14ac:dyDescent="0.3">
      <c r="A3073" s="31"/>
      <c r="B3073" s="31"/>
      <c r="C3073" s="31"/>
      <c r="D3073" s="31"/>
      <c r="E3073" s="31"/>
      <c r="F3073" s="31"/>
      <c r="G3073" s="31"/>
      <c r="H3073" s="31"/>
      <c r="I3073" s="31"/>
      <c r="J3073" s="31"/>
      <c r="K3073" s="31"/>
      <c r="L3073" s="31"/>
      <c r="M3073" s="31"/>
      <c r="N3073" s="31"/>
      <c r="O3073" s="31"/>
      <c r="P3073" s="31"/>
    </row>
    <row r="3074" spans="1:16" ht="15" x14ac:dyDescent="0.25">
      <c r="A3074" s="31"/>
      <c r="B3074" s="31"/>
      <c r="C3074" s="31"/>
      <c r="D3074" s="31"/>
      <c r="E3074" s="31"/>
      <c r="F3074" s="31"/>
      <c r="G3074" s="31"/>
      <c r="H3074" s="31"/>
      <c r="I3074" s="31"/>
      <c r="J3074" s="31"/>
      <c r="K3074" s="31"/>
      <c r="L3074" s="31"/>
      <c r="M3074" s="31"/>
      <c r="N3074" s="31"/>
      <c r="O3074" s="31"/>
      <c r="P3074" s="31"/>
    </row>
    <row r="3075" spans="1:16" ht="15" x14ac:dyDescent="0.25">
      <c r="A3075" s="31"/>
      <c r="B3075" s="31"/>
      <c r="C3075" s="31"/>
      <c r="D3075" s="31"/>
      <c r="E3075" s="31"/>
      <c r="F3075" s="31"/>
      <c r="G3075" s="31"/>
      <c r="H3075" s="31"/>
      <c r="I3075" s="31"/>
      <c r="J3075" s="31"/>
      <c r="K3075" s="31"/>
      <c r="L3075" s="31"/>
      <c r="M3075" s="31"/>
      <c r="N3075" s="31"/>
      <c r="O3075" s="31"/>
      <c r="P3075" s="31"/>
    </row>
    <row r="3076" spans="1:16" ht="15.75" thickBot="1" x14ac:dyDescent="0.3">
      <c r="A3076" s="31"/>
      <c r="B3076" s="31"/>
      <c r="C3076" s="31"/>
      <c r="D3076" s="31"/>
      <c r="E3076" s="31"/>
      <c r="F3076" s="31"/>
      <c r="G3076" s="31"/>
      <c r="H3076" s="31"/>
      <c r="I3076" s="31"/>
      <c r="J3076" s="31"/>
      <c r="K3076" s="31"/>
      <c r="L3076" s="31"/>
      <c r="M3076" s="31"/>
      <c r="N3076" s="31"/>
      <c r="O3076" s="31"/>
      <c r="P3076" s="31"/>
    </row>
    <row r="3077" spans="1:16" ht="15.75" thickBot="1" x14ac:dyDescent="0.3">
      <c r="A3077" s="31"/>
      <c r="B3077" s="31"/>
      <c r="C3077" s="31"/>
      <c r="D3077" s="31"/>
      <c r="E3077" s="31"/>
      <c r="F3077" s="31"/>
      <c r="G3077" s="31"/>
      <c r="H3077" s="31"/>
      <c r="I3077" s="31"/>
      <c r="J3077" s="31"/>
      <c r="K3077" s="31"/>
      <c r="L3077" s="31"/>
      <c r="M3077" s="31"/>
      <c r="N3077" s="31"/>
      <c r="O3077" s="31"/>
      <c r="P3077" s="31"/>
    </row>
    <row r="3078" spans="1:16" ht="15" x14ac:dyDescent="0.25">
      <c r="A3078" s="31"/>
      <c r="B3078" s="31"/>
      <c r="C3078" s="31"/>
      <c r="D3078" s="31"/>
      <c r="E3078" s="31"/>
      <c r="F3078" s="31"/>
      <c r="G3078" s="31"/>
      <c r="H3078" s="31"/>
      <c r="I3078" s="31"/>
      <c r="J3078" s="31"/>
      <c r="K3078" s="31"/>
      <c r="L3078" s="31"/>
      <c r="M3078" s="31"/>
      <c r="N3078" s="31"/>
      <c r="O3078" s="31"/>
      <c r="P3078" s="31"/>
    </row>
    <row r="3079" spans="1:16" ht="15" x14ac:dyDescent="0.25">
      <c r="A3079" s="31"/>
      <c r="B3079" s="31"/>
      <c r="C3079" s="31"/>
      <c r="D3079" s="31"/>
      <c r="E3079" s="31"/>
      <c r="F3079" s="31"/>
      <c r="G3079" s="31"/>
      <c r="H3079" s="31"/>
      <c r="I3079" s="31"/>
      <c r="J3079" s="31"/>
      <c r="K3079" s="31"/>
      <c r="L3079" s="31"/>
      <c r="M3079" s="31"/>
      <c r="N3079" s="31"/>
      <c r="O3079" s="31"/>
      <c r="P3079" s="31"/>
    </row>
    <row r="3080" spans="1:16" ht="15" x14ac:dyDescent="0.25">
      <c r="A3080" s="31"/>
      <c r="B3080" s="31"/>
      <c r="C3080" s="31"/>
      <c r="D3080" s="31"/>
      <c r="E3080" s="31"/>
      <c r="F3080" s="31"/>
      <c r="G3080" s="31"/>
      <c r="H3080" s="31"/>
      <c r="I3080" s="31"/>
      <c r="J3080" s="31"/>
      <c r="K3080" s="31"/>
      <c r="L3080" s="31"/>
      <c r="M3080" s="31"/>
      <c r="N3080" s="31"/>
      <c r="O3080" s="31"/>
      <c r="P3080" s="31"/>
    </row>
    <row r="3081" spans="1:16" ht="15" x14ac:dyDescent="0.25">
      <c r="A3081" s="31"/>
      <c r="B3081" s="31"/>
      <c r="C3081" s="31"/>
      <c r="D3081" s="31"/>
      <c r="E3081" s="31"/>
      <c r="F3081" s="31"/>
      <c r="G3081" s="31"/>
      <c r="H3081" s="31"/>
      <c r="I3081" s="31"/>
      <c r="J3081" s="31"/>
      <c r="K3081" s="31"/>
      <c r="L3081" s="31"/>
      <c r="M3081" s="31"/>
      <c r="N3081" s="31"/>
      <c r="O3081" s="31"/>
      <c r="P3081" s="31"/>
    </row>
    <row r="3082" spans="1:16" ht="15.75" thickBot="1" x14ac:dyDescent="0.3">
      <c r="A3082" s="31"/>
      <c r="B3082" s="31"/>
      <c r="C3082" s="31"/>
      <c r="D3082" s="31"/>
      <c r="E3082" s="31"/>
      <c r="F3082" s="31"/>
      <c r="G3082" s="31"/>
      <c r="H3082" s="31"/>
      <c r="I3082" s="31"/>
      <c r="J3082" s="31"/>
      <c r="K3082" s="31"/>
      <c r="L3082" s="31"/>
      <c r="M3082" s="31"/>
      <c r="N3082" s="31"/>
      <c r="O3082" s="31"/>
      <c r="P3082" s="31"/>
    </row>
    <row r="3083" spans="1:16" ht="15.75" thickBot="1" x14ac:dyDescent="0.3">
      <c r="A3083" s="31"/>
      <c r="B3083" s="31"/>
      <c r="C3083" s="31"/>
      <c r="D3083" s="31"/>
      <c r="E3083" s="31"/>
      <c r="F3083" s="31"/>
      <c r="G3083" s="31"/>
      <c r="H3083" s="31"/>
      <c r="I3083" s="31"/>
      <c r="J3083" s="31"/>
      <c r="K3083" s="31"/>
      <c r="L3083" s="31"/>
      <c r="M3083" s="31"/>
      <c r="N3083" s="31"/>
      <c r="O3083" s="31"/>
      <c r="P3083" s="31"/>
    </row>
    <row r="3084" spans="1:16" ht="15" x14ac:dyDescent="0.25">
      <c r="A3084" s="31"/>
      <c r="B3084" s="31"/>
      <c r="C3084" s="31"/>
      <c r="D3084" s="31"/>
      <c r="E3084" s="31"/>
      <c r="F3084" s="31"/>
      <c r="G3084" s="31"/>
      <c r="H3084" s="31"/>
      <c r="I3084" s="31"/>
      <c r="J3084" s="31"/>
      <c r="K3084" s="31"/>
      <c r="L3084" s="31"/>
      <c r="M3084" s="31"/>
      <c r="N3084" s="31"/>
      <c r="O3084" s="31"/>
      <c r="P3084" s="31"/>
    </row>
    <row r="3085" spans="1:16" ht="15" x14ac:dyDescent="0.25">
      <c r="A3085" s="31"/>
      <c r="B3085" s="31"/>
      <c r="C3085" s="31"/>
      <c r="D3085" s="31"/>
      <c r="E3085" s="31"/>
      <c r="F3085" s="31"/>
      <c r="G3085" s="31"/>
      <c r="H3085" s="31"/>
      <c r="I3085" s="31"/>
      <c r="J3085" s="31"/>
      <c r="K3085" s="31"/>
      <c r="L3085" s="31"/>
      <c r="M3085" s="31"/>
      <c r="N3085" s="31"/>
      <c r="O3085" s="31"/>
      <c r="P3085" s="31"/>
    </row>
    <row r="3086" spans="1:16" ht="15" x14ac:dyDescent="0.25">
      <c r="A3086" s="31"/>
      <c r="B3086" s="31"/>
      <c r="C3086" s="31"/>
      <c r="D3086" s="31"/>
      <c r="E3086" s="31"/>
      <c r="F3086" s="31"/>
      <c r="G3086" s="31"/>
      <c r="H3086" s="31"/>
      <c r="I3086" s="31"/>
      <c r="J3086" s="31"/>
      <c r="K3086" s="31"/>
      <c r="L3086" s="31"/>
      <c r="M3086" s="31"/>
      <c r="N3086" s="31"/>
      <c r="O3086" s="31"/>
      <c r="P3086" s="31"/>
    </row>
    <row r="3087" spans="1:16" ht="15" x14ac:dyDescent="0.25">
      <c r="A3087" s="31"/>
      <c r="B3087" s="31"/>
      <c r="C3087" s="31"/>
      <c r="D3087" s="31"/>
      <c r="E3087" s="31"/>
      <c r="F3087" s="31"/>
      <c r="G3087" s="31"/>
      <c r="H3087" s="31"/>
      <c r="I3087" s="31"/>
      <c r="J3087" s="31"/>
      <c r="K3087" s="31"/>
      <c r="L3087" s="31"/>
      <c r="M3087" s="31"/>
      <c r="N3087" s="31"/>
      <c r="O3087" s="31"/>
      <c r="P3087" s="31"/>
    </row>
    <row r="3088" spans="1:16" ht="15" x14ac:dyDescent="0.25">
      <c r="A3088" s="31"/>
      <c r="B3088" s="31"/>
      <c r="C3088" s="31"/>
      <c r="D3088" s="31"/>
      <c r="E3088" s="31"/>
      <c r="F3088" s="31"/>
      <c r="G3088" s="31"/>
      <c r="H3088" s="31"/>
      <c r="I3088" s="31"/>
      <c r="J3088" s="31"/>
      <c r="K3088" s="31"/>
      <c r="L3088" s="31"/>
      <c r="M3088" s="31"/>
      <c r="N3088" s="31"/>
      <c r="O3088" s="31"/>
      <c r="P3088" s="31"/>
    </row>
    <row r="3089" spans="1:16" ht="15" x14ac:dyDescent="0.25">
      <c r="A3089" s="31"/>
      <c r="B3089" s="31"/>
      <c r="C3089" s="31"/>
      <c r="D3089" s="31"/>
      <c r="E3089" s="31"/>
      <c r="F3089" s="31"/>
      <c r="G3089" s="31"/>
      <c r="H3089" s="31"/>
      <c r="I3089" s="31"/>
      <c r="J3089" s="31"/>
      <c r="K3089" s="31"/>
      <c r="L3089" s="31"/>
      <c r="M3089" s="31"/>
      <c r="N3089" s="31"/>
      <c r="O3089" s="31"/>
      <c r="P3089" s="31"/>
    </row>
    <row r="3090" spans="1:16" ht="15" x14ac:dyDescent="0.25">
      <c r="A3090" s="31"/>
      <c r="B3090" s="31"/>
      <c r="C3090" s="31"/>
      <c r="D3090" s="31"/>
      <c r="E3090" s="31"/>
      <c r="F3090" s="31"/>
      <c r="G3090" s="31"/>
      <c r="H3090" s="31"/>
      <c r="I3090" s="31"/>
      <c r="J3090" s="31"/>
      <c r="K3090" s="31"/>
      <c r="L3090" s="31"/>
      <c r="M3090" s="31"/>
      <c r="N3090" s="31"/>
      <c r="O3090" s="31"/>
      <c r="P3090" s="31"/>
    </row>
    <row r="3091" spans="1:16" ht="15" x14ac:dyDescent="0.25">
      <c r="A3091" s="31"/>
      <c r="B3091" s="31"/>
      <c r="C3091" s="31"/>
      <c r="D3091" s="31"/>
      <c r="E3091" s="31"/>
      <c r="F3091" s="31"/>
      <c r="G3091" s="31"/>
      <c r="H3091" s="31"/>
      <c r="I3091" s="31"/>
      <c r="J3091" s="31"/>
      <c r="K3091" s="31"/>
      <c r="L3091" s="31"/>
      <c r="M3091" s="31"/>
      <c r="N3091" s="31"/>
      <c r="O3091" s="31"/>
      <c r="P3091" s="31"/>
    </row>
    <row r="3092" spans="1:16" ht="15" x14ac:dyDescent="0.25">
      <c r="A3092" s="31"/>
      <c r="B3092" s="31"/>
      <c r="C3092" s="31"/>
      <c r="D3092" s="31"/>
      <c r="E3092" s="31"/>
      <c r="F3092" s="31"/>
      <c r="G3092" s="31"/>
      <c r="H3092" s="31"/>
      <c r="I3092" s="31"/>
      <c r="J3092" s="31"/>
      <c r="K3092" s="31"/>
      <c r="L3092" s="31"/>
      <c r="M3092" s="31"/>
      <c r="N3092" s="31"/>
      <c r="O3092" s="31"/>
      <c r="P3092" s="31"/>
    </row>
    <row r="3093" spans="1:16" ht="15" x14ac:dyDescent="0.25">
      <c r="A3093" s="31"/>
      <c r="B3093" s="31"/>
      <c r="C3093" s="31"/>
      <c r="D3093" s="31"/>
      <c r="E3093" s="31"/>
      <c r="F3093" s="31"/>
      <c r="G3093" s="31"/>
      <c r="H3093" s="31"/>
      <c r="I3093" s="31"/>
      <c r="J3093" s="31"/>
      <c r="K3093" s="31"/>
      <c r="L3093" s="31"/>
      <c r="M3093" s="31"/>
      <c r="N3093" s="31"/>
      <c r="O3093" s="31"/>
      <c r="P3093" s="31"/>
    </row>
    <row r="3094" spans="1:16" ht="15" x14ac:dyDescent="0.25">
      <c r="A3094" s="31"/>
      <c r="B3094" s="31"/>
      <c r="C3094" s="31"/>
      <c r="D3094" s="31"/>
      <c r="E3094" s="31"/>
      <c r="F3094" s="31"/>
      <c r="G3094" s="31"/>
      <c r="H3094" s="31"/>
      <c r="I3094" s="31"/>
      <c r="J3094" s="31"/>
      <c r="K3094" s="31"/>
      <c r="L3094" s="31"/>
      <c r="M3094" s="31"/>
      <c r="N3094" s="31"/>
      <c r="O3094" s="31"/>
      <c r="P3094" s="31"/>
    </row>
    <row r="3095" spans="1:16" ht="15" x14ac:dyDescent="0.25">
      <c r="A3095" s="31"/>
      <c r="B3095" s="31"/>
      <c r="C3095" s="31"/>
      <c r="D3095" s="31"/>
      <c r="E3095" s="31"/>
      <c r="F3095" s="31"/>
      <c r="G3095" s="31"/>
      <c r="H3095" s="31"/>
      <c r="I3095" s="31"/>
      <c r="J3095" s="31"/>
      <c r="K3095" s="31"/>
      <c r="L3095" s="31"/>
      <c r="M3095" s="31"/>
      <c r="N3095" s="31"/>
      <c r="O3095" s="31"/>
      <c r="P3095" s="31"/>
    </row>
    <row r="3096" spans="1:16" ht="15" x14ac:dyDescent="0.25">
      <c r="A3096" s="31"/>
      <c r="B3096" s="31"/>
      <c r="C3096" s="31"/>
      <c r="D3096" s="31"/>
      <c r="E3096" s="31"/>
      <c r="F3096" s="31"/>
      <c r="G3096" s="31"/>
      <c r="H3096" s="31"/>
      <c r="I3096" s="31"/>
      <c r="J3096" s="31"/>
      <c r="K3096" s="31"/>
      <c r="L3096" s="31"/>
      <c r="M3096" s="31"/>
      <c r="N3096" s="31"/>
      <c r="O3096" s="31"/>
      <c r="P3096" s="31"/>
    </row>
    <row r="3097" spans="1:16" ht="15" x14ac:dyDescent="0.25">
      <c r="A3097" s="31"/>
      <c r="B3097" s="31"/>
      <c r="C3097" s="31"/>
      <c r="D3097" s="31"/>
      <c r="E3097" s="31"/>
      <c r="F3097" s="31"/>
      <c r="G3097" s="31"/>
      <c r="H3097" s="31"/>
      <c r="I3097" s="31"/>
      <c r="J3097" s="31"/>
      <c r="K3097" s="31"/>
      <c r="L3097" s="31"/>
      <c r="M3097" s="31"/>
      <c r="N3097" s="31"/>
      <c r="O3097" s="31"/>
      <c r="P3097" s="31"/>
    </row>
    <row r="3098" spans="1:16" ht="15" x14ac:dyDescent="0.25">
      <c r="A3098" s="31"/>
      <c r="B3098" s="31"/>
      <c r="C3098" s="31"/>
      <c r="D3098" s="31"/>
      <c r="E3098" s="31"/>
      <c r="F3098" s="31"/>
      <c r="G3098" s="31"/>
      <c r="H3098" s="31"/>
      <c r="I3098" s="31"/>
      <c r="J3098" s="31"/>
      <c r="K3098" s="31"/>
      <c r="L3098" s="31"/>
      <c r="M3098" s="31"/>
      <c r="N3098" s="31"/>
      <c r="O3098" s="31"/>
      <c r="P3098" s="31"/>
    </row>
    <row r="3099" spans="1:16" ht="15" x14ac:dyDescent="0.25">
      <c r="A3099" s="31"/>
      <c r="B3099" s="31"/>
      <c r="C3099" s="31"/>
      <c r="D3099" s="31"/>
      <c r="E3099" s="31"/>
      <c r="F3099" s="31"/>
      <c r="G3099" s="31"/>
      <c r="H3099" s="31"/>
      <c r="I3099" s="31"/>
      <c r="J3099" s="31"/>
      <c r="K3099" s="31"/>
      <c r="L3099" s="31"/>
      <c r="M3099" s="31"/>
      <c r="N3099" s="31"/>
      <c r="O3099" s="31"/>
      <c r="P3099" s="31"/>
    </row>
    <row r="3100" spans="1:16" ht="15" x14ac:dyDescent="0.25">
      <c r="A3100" s="31"/>
      <c r="B3100" s="31"/>
      <c r="C3100" s="31"/>
      <c r="D3100" s="31"/>
      <c r="E3100" s="31"/>
      <c r="F3100" s="31"/>
      <c r="G3100" s="31"/>
      <c r="H3100" s="31"/>
      <c r="I3100" s="31"/>
      <c r="J3100" s="31"/>
      <c r="K3100" s="31"/>
      <c r="L3100" s="31"/>
      <c r="M3100" s="31"/>
      <c r="N3100" s="31"/>
      <c r="O3100" s="31"/>
      <c r="P3100" s="31"/>
    </row>
    <row r="3101" spans="1:16" ht="15" x14ac:dyDescent="0.25">
      <c r="A3101" s="31"/>
      <c r="B3101" s="31"/>
      <c r="C3101" s="31"/>
      <c r="D3101" s="31"/>
      <c r="E3101" s="31"/>
      <c r="F3101" s="31"/>
      <c r="G3101" s="31"/>
      <c r="H3101" s="31"/>
      <c r="I3101" s="31"/>
      <c r="J3101" s="31"/>
      <c r="K3101" s="31"/>
      <c r="L3101" s="31"/>
      <c r="M3101" s="31"/>
      <c r="N3101" s="31"/>
      <c r="O3101" s="31"/>
      <c r="P3101" s="31"/>
    </row>
    <row r="3102" spans="1:16" ht="15" x14ac:dyDescent="0.25">
      <c r="A3102" s="31"/>
      <c r="B3102" s="31"/>
      <c r="C3102" s="31"/>
      <c r="D3102" s="31"/>
      <c r="E3102" s="31"/>
      <c r="F3102" s="31"/>
      <c r="G3102" s="31"/>
      <c r="H3102" s="31"/>
      <c r="I3102" s="31"/>
      <c r="J3102" s="31"/>
      <c r="K3102" s="31"/>
      <c r="L3102" s="31"/>
      <c r="M3102" s="31"/>
      <c r="N3102" s="31"/>
      <c r="O3102" s="31"/>
      <c r="P3102" s="31"/>
    </row>
    <row r="3103" spans="1:16" ht="15.75" thickBot="1" x14ac:dyDescent="0.3">
      <c r="A3103" s="31"/>
      <c r="B3103" s="31"/>
      <c r="C3103" s="31"/>
      <c r="D3103" s="31"/>
      <c r="E3103" s="31"/>
      <c r="F3103" s="31"/>
      <c r="G3103" s="31"/>
      <c r="H3103" s="31"/>
      <c r="I3103" s="31"/>
      <c r="J3103" s="31"/>
      <c r="K3103" s="31"/>
      <c r="L3103" s="31"/>
      <c r="M3103" s="31"/>
      <c r="N3103" s="31"/>
      <c r="O3103" s="31"/>
      <c r="P3103" s="31"/>
    </row>
    <row r="3104" spans="1:16" ht="16.5" thickTop="1" thickBot="1" x14ac:dyDescent="0.3">
      <c r="A3104" s="31"/>
      <c r="B3104" s="31"/>
      <c r="C3104" s="31"/>
      <c r="D3104" s="31"/>
      <c r="E3104" s="31"/>
      <c r="F3104" s="31"/>
      <c r="G3104" s="31"/>
      <c r="H3104" s="31"/>
      <c r="I3104" s="31"/>
      <c r="J3104" s="31"/>
      <c r="K3104" s="31"/>
      <c r="L3104" s="31"/>
      <c r="M3104" s="31"/>
      <c r="N3104" s="31"/>
      <c r="O3104" s="31"/>
      <c r="P3104" s="31"/>
    </row>
    <row r="3105" spans="1:16" ht="15" x14ac:dyDescent="0.25">
      <c r="A3105" s="31"/>
      <c r="B3105" s="31"/>
      <c r="C3105" s="31"/>
      <c r="D3105" s="31"/>
      <c r="E3105" s="31"/>
      <c r="F3105" s="31"/>
      <c r="G3105" s="31"/>
      <c r="H3105" s="31"/>
      <c r="I3105" s="31"/>
      <c r="J3105" s="31"/>
      <c r="K3105" s="31"/>
      <c r="L3105" s="31"/>
      <c r="M3105" s="31"/>
      <c r="N3105" s="31"/>
      <c r="O3105" s="31"/>
      <c r="P3105" s="31"/>
    </row>
    <row r="3106" spans="1:16" ht="15" x14ac:dyDescent="0.25">
      <c r="A3106" s="31"/>
      <c r="B3106" s="31"/>
      <c r="C3106" s="31"/>
      <c r="D3106" s="31"/>
      <c r="E3106" s="31"/>
      <c r="F3106" s="31"/>
      <c r="G3106" s="31"/>
      <c r="H3106" s="31"/>
      <c r="I3106" s="31"/>
      <c r="J3106" s="31"/>
      <c r="K3106" s="31"/>
      <c r="L3106" s="31"/>
      <c r="M3106" s="31"/>
      <c r="N3106" s="31"/>
      <c r="O3106" s="31"/>
      <c r="P3106" s="31"/>
    </row>
    <row r="3107" spans="1:16" ht="15.75" thickBot="1" x14ac:dyDescent="0.3">
      <c r="A3107" s="31"/>
      <c r="B3107" s="31"/>
      <c r="C3107" s="31"/>
      <c r="D3107" s="31"/>
      <c r="E3107" s="31"/>
      <c r="F3107" s="31"/>
      <c r="G3107" s="31"/>
      <c r="H3107" s="31"/>
      <c r="I3107" s="31"/>
      <c r="J3107" s="31"/>
      <c r="K3107" s="31"/>
      <c r="L3107" s="31"/>
      <c r="M3107" s="31"/>
      <c r="N3107" s="31"/>
      <c r="O3107" s="31"/>
      <c r="P3107" s="31"/>
    </row>
    <row r="3108" spans="1:16" ht="15.75" thickBot="1" x14ac:dyDescent="0.3">
      <c r="A3108" s="31"/>
      <c r="B3108" s="31"/>
      <c r="C3108" s="31"/>
      <c r="D3108" s="31"/>
      <c r="E3108" s="31"/>
      <c r="F3108" s="31"/>
      <c r="G3108" s="31"/>
      <c r="H3108" s="31"/>
      <c r="I3108" s="31"/>
      <c r="J3108" s="31"/>
      <c r="K3108" s="31"/>
      <c r="L3108" s="31"/>
      <c r="M3108" s="31"/>
      <c r="N3108" s="31"/>
      <c r="O3108" s="31"/>
      <c r="P3108" s="31"/>
    </row>
    <row r="3109" spans="1:16" ht="15" x14ac:dyDescent="0.25">
      <c r="A3109" s="31"/>
      <c r="B3109" s="31"/>
      <c r="C3109" s="31"/>
      <c r="D3109" s="31"/>
      <c r="E3109" s="31"/>
      <c r="F3109" s="31"/>
      <c r="G3109" s="31"/>
      <c r="H3109" s="31"/>
      <c r="I3109" s="31"/>
      <c r="J3109" s="31"/>
      <c r="K3109" s="31"/>
      <c r="L3109" s="31"/>
      <c r="M3109" s="31"/>
      <c r="N3109" s="31"/>
      <c r="O3109" s="31"/>
      <c r="P3109" s="31"/>
    </row>
    <row r="3110" spans="1:16" ht="15" x14ac:dyDescent="0.25">
      <c r="A3110" s="31"/>
      <c r="B3110" s="31"/>
      <c r="C3110" s="31"/>
      <c r="D3110" s="31"/>
      <c r="E3110" s="31"/>
      <c r="F3110" s="31"/>
      <c r="G3110" s="31"/>
      <c r="H3110" s="31"/>
      <c r="I3110" s="31"/>
      <c r="J3110" s="31"/>
      <c r="K3110" s="31"/>
      <c r="L3110" s="31"/>
      <c r="M3110" s="31"/>
      <c r="N3110" s="31"/>
      <c r="O3110" s="31"/>
      <c r="P3110" s="31"/>
    </row>
    <row r="3111" spans="1:16" ht="15" x14ac:dyDescent="0.25">
      <c r="A3111" s="31"/>
      <c r="B3111" s="31"/>
      <c r="C3111" s="31"/>
      <c r="D3111" s="31"/>
      <c r="E3111" s="31"/>
      <c r="F3111" s="31"/>
      <c r="G3111" s="31"/>
      <c r="H3111" s="31"/>
      <c r="I3111" s="31"/>
      <c r="J3111" s="31"/>
      <c r="K3111" s="31"/>
      <c r="L3111" s="31"/>
      <c r="M3111" s="31"/>
      <c r="N3111" s="31"/>
      <c r="O3111" s="31"/>
      <c r="P3111" s="31"/>
    </row>
    <row r="3112" spans="1:16" ht="15" x14ac:dyDescent="0.25">
      <c r="A3112" s="31"/>
      <c r="B3112" s="31"/>
      <c r="C3112" s="31"/>
      <c r="D3112" s="31"/>
      <c r="E3112" s="31"/>
      <c r="F3112" s="31"/>
      <c r="G3112" s="31"/>
      <c r="H3112" s="31"/>
      <c r="I3112" s="31"/>
      <c r="J3112" s="31"/>
      <c r="K3112" s="31"/>
      <c r="L3112" s="31"/>
      <c r="M3112" s="31"/>
      <c r="N3112" s="31"/>
      <c r="O3112" s="31"/>
      <c r="P3112" s="31"/>
    </row>
    <row r="3113" spans="1:16" ht="15.75" thickBot="1" x14ac:dyDescent="0.3">
      <c r="A3113" s="31"/>
      <c r="B3113" s="31"/>
      <c r="C3113" s="31"/>
      <c r="D3113" s="31"/>
      <c r="E3113" s="31"/>
      <c r="F3113" s="31"/>
      <c r="G3113" s="31"/>
      <c r="H3113" s="31"/>
      <c r="I3113" s="31"/>
      <c r="J3113" s="31"/>
      <c r="K3113" s="31"/>
      <c r="L3113" s="31"/>
      <c r="M3113" s="31"/>
      <c r="N3113" s="31"/>
      <c r="O3113" s="31"/>
      <c r="P3113" s="31"/>
    </row>
    <row r="3114" spans="1:16" ht="15.75" thickBot="1" x14ac:dyDescent="0.3">
      <c r="A3114" s="31"/>
      <c r="B3114" s="31"/>
      <c r="C3114" s="31"/>
      <c r="D3114" s="31"/>
      <c r="E3114" s="31"/>
      <c r="F3114" s="31"/>
      <c r="G3114" s="31"/>
      <c r="H3114" s="31"/>
      <c r="I3114" s="31"/>
      <c r="J3114" s="31"/>
      <c r="K3114" s="31"/>
      <c r="L3114" s="31"/>
      <c r="M3114" s="31"/>
      <c r="N3114" s="31"/>
      <c r="O3114" s="31"/>
      <c r="P3114" s="31"/>
    </row>
    <row r="3115" spans="1:16" ht="15" x14ac:dyDescent="0.25">
      <c r="A3115" s="31"/>
      <c r="B3115" s="31"/>
      <c r="C3115" s="31"/>
      <c r="D3115" s="31"/>
      <c r="E3115" s="31"/>
      <c r="F3115" s="31"/>
      <c r="G3115" s="31"/>
      <c r="H3115" s="31"/>
      <c r="I3115" s="31"/>
      <c r="J3115" s="31"/>
      <c r="K3115" s="31"/>
      <c r="L3115" s="31"/>
      <c r="M3115" s="31"/>
      <c r="N3115" s="31"/>
      <c r="O3115" s="31"/>
      <c r="P3115" s="31"/>
    </row>
    <row r="3116" spans="1:16" ht="15" x14ac:dyDescent="0.25">
      <c r="A3116" s="31"/>
      <c r="B3116" s="31"/>
      <c r="C3116" s="31"/>
      <c r="D3116" s="31"/>
      <c r="E3116" s="31"/>
      <c r="F3116" s="31"/>
      <c r="G3116" s="31"/>
      <c r="H3116" s="31"/>
      <c r="I3116" s="31"/>
      <c r="J3116" s="31"/>
      <c r="K3116" s="31"/>
      <c r="L3116" s="31"/>
      <c r="M3116" s="31"/>
      <c r="N3116" s="31"/>
      <c r="O3116" s="31"/>
      <c r="P3116" s="31"/>
    </row>
    <row r="3117" spans="1:16" ht="15" x14ac:dyDescent="0.25">
      <c r="A3117" s="31"/>
      <c r="B3117" s="31"/>
      <c r="C3117" s="31"/>
      <c r="D3117" s="31"/>
      <c r="E3117" s="31"/>
      <c r="F3117" s="31"/>
      <c r="G3117" s="31"/>
      <c r="H3117" s="31"/>
      <c r="I3117" s="31"/>
      <c r="J3117" s="31"/>
      <c r="K3117" s="31"/>
      <c r="L3117" s="31"/>
      <c r="M3117" s="31"/>
      <c r="N3117" s="31"/>
      <c r="O3117" s="31"/>
      <c r="P3117" s="31"/>
    </row>
    <row r="3118" spans="1:16" ht="15" x14ac:dyDescent="0.25">
      <c r="A3118" s="31"/>
      <c r="B3118" s="31"/>
      <c r="C3118" s="31"/>
      <c r="D3118" s="31"/>
      <c r="E3118" s="31"/>
      <c r="F3118" s="31"/>
      <c r="G3118" s="31"/>
      <c r="H3118" s="31"/>
      <c r="I3118" s="31"/>
      <c r="J3118" s="31"/>
      <c r="K3118" s="31"/>
      <c r="L3118" s="31"/>
      <c r="M3118" s="31"/>
      <c r="N3118" s="31"/>
      <c r="O3118" s="31"/>
      <c r="P3118" s="31"/>
    </row>
    <row r="3119" spans="1:16" ht="15" x14ac:dyDescent="0.25">
      <c r="A3119" s="31"/>
      <c r="B3119" s="31"/>
      <c r="C3119" s="31"/>
      <c r="D3119" s="31"/>
      <c r="E3119" s="31"/>
      <c r="F3119" s="31"/>
      <c r="G3119" s="31"/>
      <c r="H3119" s="31"/>
      <c r="I3119" s="31"/>
      <c r="J3119" s="31"/>
      <c r="K3119" s="31"/>
      <c r="L3119" s="31"/>
      <c r="M3119" s="31"/>
      <c r="N3119" s="31"/>
      <c r="O3119" s="31"/>
      <c r="P3119" s="31"/>
    </row>
    <row r="3120" spans="1:16" ht="15" x14ac:dyDescent="0.25">
      <c r="A3120" s="31"/>
      <c r="B3120" s="31"/>
      <c r="C3120" s="31"/>
      <c r="D3120" s="31"/>
      <c r="E3120" s="31"/>
      <c r="F3120" s="31"/>
      <c r="G3120" s="31"/>
      <c r="H3120" s="31"/>
      <c r="I3120" s="31"/>
      <c r="J3120" s="31"/>
      <c r="K3120" s="31"/>
      <c r="L3120" s="31"/>
      <c r="M3120" s="31"/>
      <c r="N3120" s="31"/>
      <c r="O3120" s="31"/>
      <c r="P3120" s="31"/>
    </row>
    <row r="3121" spans="1:16" ht="15" x14ac:dyDescent="0.25">
      <c r="A3121" s="31"/>
      <c r="B3121" s="31"/>
      <c r="C3121" s="31"/>
      <c r="D3121" s="31"/>
      <c r="E3121" s="31"/>
      <c r="F3121" s="31"/>
      <c r="G3121" s="31"/>
      <c r="H3121" s="31"/>
      <c r="I3121" s="31"/>
      <c r="J3121" s="31"/>
      <c r="K3121" s="31"/>
      <c r="L3121" s="31"/>
      <c r="M3121" s="31"/>
      <c r="N3121" s="31"/>
      <c r="O3121" s="31"/>
      <c r="P3121" s="31"/>
    </row>
    <row r="3122" spans="1:16" ht="15" x14ac:dyDescent="0.25">
      <c r="A3122" s="31"/>
      <c r="B3122" s="31"/>
      <c r="C3122" s="31"/>
      <c r="D3122" s="31"/>
      <c r="E3122" s="31"/>
      <c r="F3122" s="31"/>
      <c r="G3122" s="31"/>
      <c r="H3122" s="31"/>
      <c r="I3122" s="31"/>
      <c r="J3122" s="31"/>
      <c r="K3122" s="31"/>
      <c r="L3122" s="31"/>
      <c r="M3122" s="31"/>
      <c r="N3122" s="31"/>
      <c r="O3122" s="31"/>
      <c r="P3122" s="31"/>
    </row>
    <row r="3123" spans="1:16" ht="15" x14ac:dyDescent="0.25">
      <c r="A3123" s="31"/>
      <c r="B3123" s="31"/>
      <c r="C3123" s="31"/>
      <c r="D3123" s="31"/>
      <c r="E3123" s="31"/>
      <c r="F3123" s="31"/>
      <c r="G3123" s="31"/>
      <c r="H3123" s="31"/>
      <c r="I3123" s="31"/>
      <c r="J3123" s="31"/>
      <c r="K3123" s="31"/>
      <c r="L3123" s="31"/>
      <c r="M3123" s="31"/>
      <c r="N3123" s="31"/>
      <c r="O3123" s="31"/>
      <c r="P3123" s="31"/>
    </row>
    <row r="3124" spans="1:16" ht="15" x14ac:dyDescent="0.25">
      <c r="A3124" s="31"/>
      <c r="B3124" s="31"/>
      <c r="C3124" s="31"/>
      <c r="D3124" s="31"/>
      <c r="E3124" s="31"/>
      <c r="F3124" s="31"/>
      <c r="G3124" s="31"/>
      <c r="H3124" s="31"/>
      <c r="I3124" s="31"/>
      <c r="J3124" s="31"/>
      <c r="K3124" s="31"/>
      <c r="L3124" s="31"/>
      <c r="M3124" s="31"/>
      <c r="N3124" s="31"/>
      <c r="O3124" s="31"/>
      <c r="P3124" s="31"/>
    </row>
    <row r="3125" spans="1:16" ht="15" x14ac:dyDescent="0.25">
      <c r="A3125" s="31"/>
      <c r="B3125" s="31"/>
      <c r="C3125" s="31"/>
      <c r="D3125" s="31"/>
      <c r="E3125" s="31"/>
      <c r="F3125" s="31"/>
      <c r="G3125" s="31"/>
      <c r="H3125" s="31"/>
      <c r="I3125" s="31"/>
      <c r="J3125" s="31"/>
      <c r="K3125" s="31"/>
      <c r="L3125" s="31"/>
      <c r="M3125" s="31"/>
      <c r="N3125" s="31"/>
      <c r="O3125" s="31"/>
      <c r="P3125" s="31"/>
    </row>
    <row r="3126" spans="1:16" ht="15" x14ac:dyDescent="0.25">
      <c r="A3126" s="31"/>
      <c r="B3126" s="31"/>
      <c r="C3126" s="31"/>
      <c r="D3126" s="31"/>
      <c r="E3126" s="31"/>
      <c r="F3126" s="31"/>
      <c r="G3126" s="31"/>
      <c r="H3126" s="31"/>
      <c r="I3126" s="31"/>
      <c r="J3126" s="31"/>
      <c r="K3126" s="31"/>
      <c r="L3126" s="31"/>
      <c r="M3126" s="31"/>
      <c r="N3126" s="31"/>
      <c r="O3126" s="31"/>
      <c r="P3126" s="31"/>
    </row>
    <row r="3127" spans="1:16" ht="15" x14ac:dyDescent="0.25">
      <c r="A3127" s="31"/>
      <c r="B3127" s="31"/>
      <c r="C3127" s="31"/>
      <c r="D3127" s="31"/>
      <c r="E3127" s="31"/>
      <c r="F3127" s="31"/>
      <c r="G3127" s="31"/>
      <c r="H3127" s="31"/>
      <c r="I3127" s="31"/>
      <c r="J3127" s="31"/>
      <c r="K3127" s="31"/>
      <c r="L3127" s="31"/>
      <c r="M3127" s="31"/>
      <c r="N3127" s="31"/>
      <c r="O3127" s="31"/>
      <c r="P3127" s="31"/>
    </row>
    <row r="3128" spans="1:16" ht="15" x14ac:dyDescent="0.25">
      <c r="A3128" s="31"/>
      <c r="B3128" s="31"/>
      <c r="C3128" s="31"/>
      <c r="D3128" s="31"/>
      <c r="E3128" s="31"/>
      <c r="F3128" s="31"/>
      <c r="G3128" s="31"/>
      <c r="H3128" s="31"/>
      <c r="I3128" s="31"/>
      <c r="J3128" s="31"/>
      <c r="K3128" s="31"/>
      <c r="L3128" s="31"/>
      <c r="M3128" s="31"/>
      <c r="N3128" s="31"/>
      <c r="O3128" s="31"/>
      <c r="P3128" s="31"/>
    </row>
    <row r="3129" spans="1:16" ht="15" x14ac:dyDescent="0.25">
      <c r="A3129" s="31"/>
      <c r="B3129" s="31"/>
      <c r="C3129" s="31"/>
      <c r="D3129" s="31"/>
      <c r="E3129" s="31"/>
      <c r="F3129" s="31"/>
      <c r="G3129" s="31"/>
      <c r="H3129" s="31"/>
      <c r="I3129" s="31"/>
      <c r="J3129" s="31"/>
      <c r="K3129" s="31"/>
      <c r="L3129" s="31"/>
      <c r="M3129" s="31"/>
      <c r="N3129" s="31"/>
      <c r="O3129" s="31"/>
      <c r="P3129" s="31"/>
    </row>
    <row r="3130" spans="1:16" ht="15" x14ac:dyDescent="0.25">
      <c r="A3130" s="31"/>
      <c r="B3130" s="31"/>
      <c r="C3130" s="31"/>
      <c r="D3130" s="31"/>
      <c r="E3130" s="31"/>
      <c r="F3130" s="31"/>
      <c r="G3130" s="31"/>
      <c r="H3130" s="31"/>
      <c r="I3130" s="31"/>
      <c r="J3130" s="31"/>
      <c r="K3130" s="31"/>
      <c r="L3130" s="31"/>
      <c r="M3130" s="31"/>
      <c r="N3130" s="31"/>
      <c r="O3130" s="31"/>
      <c r="P3130" s="31"/>
    </row>
    <row r="3131" spans="1:16" ht="15" x14ac:dyDescent="0.25">
      <c r="A3131" s="31"/>
      <c r="B3131" s="31"/>
      <c r="C3131" s="31"/>
      <c r="D3131" s="31"/>
      <c r="E3131" s="31"/>
      <c r="F3131" s="31"/>
      <c r="G3131" s="31"/>
      <c r="H3131" s="31"/>
      <c r="I3131" s="31"/>
      <c r="J3131" s="31"/>
      <c r="K3131" s="31"/>
      <c r="L3131" s="31"/>
      <c r="M3131" s="31"/>
      <c r="N3131" s="31"/>
      <c r="O3131" s="31"/>
      <c r="P3131" s="31"/>
    </row>
    <row r="3132" spans="1:16" ht="15" x14ac:dyDescent="0.25">
      <c r="A3132" s="31"/>
      <c r="B3132" s="31"/>
      <c r="C3132" s="31"/>
      <c r="D3132" s="31"/>
      <c r="E3132" s="31"/>
      <c r="F3132" s="31"/>
      <c r="G3132" s="31"/>
      <c r="H3132" s="31"/>
      <c r="I3132" s="31"/>
      <c r="J3132" s="31"/>
      <c r="K3132" s="31"/>
      <c r="L3132" s="31"/>
      <c r="M3132" s="31"/>
      <c r="N3132" s="31"/>
      <c r="O3132" s="31"/>
      <c r="P3132" s="31"/>
    </row>
    <row r="3133" spans="1:16" ht="15" x14ac:dyDescent="0.25">
      <c r="A3133" s="31"/>
      <c r="B3133" s="31"/>
      <c r="C3133" s="31"/>
      <c r="D3133" s="31"/>
      <c r="E3133" s="31"/>
      <c r="F3133" s="31"/>
      <c r="G3133" s="31"/>
      <c r="H3133" s="31"/>
      <c r="I3133" s="31"/>
      <c r="J3133" s="31"/>
      <c r="K3133" s="31"/>
      <c r="L3133" s="31"/>
      <c r="M3133" s="31"/>
      <c r="N3133" s="31"/>
      <c r="O3133" s="31"/>
      <c r="P3133" s="31"/>
    </row>
    <row r="3134" spans="1:16" ht="15.75" thickBot="1" x14ac:dyDescent="0.3">
      <c r="A3134" s="31"/>
      <c r="B3134" s="31"/>
      <c r="C3134" s="31"/>
      <c r="D3134" s="31"/>
      <c r="E3134" s="31"/>
      <c r="F3134" s="31"/>
      <c r="G3134" s="31"/>
      <c r="H3134" s="31"/>
      <c r="I3134" s="31"/>
      <c r="J3134" s="31"/>
      <c r="K3134" s="31"/>
      <c r="L3134" s="31"/>
      <c r="M3134" s="31"/>
      <c r="N3134" s="31"/>
      <c r="O3134" s="31"/>
      <c r="P3134" s="31"/>
    </row>
    <row r="3135" spans="1:16" ht="16.5" thickTop="1" thickBot="1" x14ac:dyDescent="0.3">
      <c r="A3135" s="31"/>
      <c r="B3135" s="31"/>
      <c r="C3135" s="31"/>
      <c r="D3135" s="31"/>
      <c r="E3135" s="31"/>
      <c r="F3135" s="31"/>
      <c r="G3135" s="31"/>
      <c r="H3135" s="31"/>
      <c r="I3135" s="31"/>
      <c r="J3135" s="31"/>
      <c r="K3135" s="31"/>
      <c r="L3135" s="31"/>
      <c r="M3135" s="31"/>
      <c r="N3135" s="31"/>
      <c r="O3135" s="31"/>
      <c r="P3135" s="31"/>
    </row>
    <row r="3136" spans="1:16" ht="15" x14ac:dyDescent="0.25">
      <c r="A3136" s="31"/>
      <c r="B3136" s="31"/>
      <c r="C3136" s="31"/>
      <c r="D3136" s="31"/>
      <c r="E3136" s="31"/>
      <c r="F3136" s="31"/>
      <c r="G3136" s="31"/>
      <c r="H3136" s="31"/>
      <c r="I3136" s="31"/>
      <c r="J3136" s="31"/>
      <c r="K3136" s="31"/>
      <c r="L3136" s="31"/>
      <c r="M3136" s="31"/>
      <c r="N3136" s="31"/>
      <c r="O3136" s="31"/>
      <c r="P3136" s="31"/>
    </row>
    <row r="3137" spans="1:16" ht="15" x14ac:dyDescent="0.25">
      <c r="A3137" s="31"/>
      <c r="B3137" s="31"/>
      <c r="C3137" s="31"/>
      <c r="D3137" s="31"/>
      <c r="E3137" s="31"/>
      <c r="F3137" s="31"/>
      <c r="G3137" s="31"/>
      <c r="H3137" s="31"/>
      <c r="I3137" s="31"/>
      <c r="J3137" s="31"/>
      <c r="K3137" s="31"/>
      <c r="L3137" s="31"/>
      <c r="M3137" s="31"/>
      <c r="N3137" s="31"/>
      <c r="O3137" s="31"/>
      <c r="P3137" s="31"/>
    </row>
    <row r="3138" spans="1:16" ht="15.75" thickBot="1" x14ac:dyDescent="0.3">
      <c r="A3138" s="31"/>
      <c r="B3138" s="31"/>
      <c r="C3138" s="31"/>
      <c r="D3138" s="31"/>
      <c r="E3138" s="31"/>
      <c r="F3138" s="31"/>
      <c r="G3138" s="31"/>
      <c r="H3138" s="31"/>
      <c r="I3138" s="31"/>
      <c r="J3138" s="31"/>
      <c r="K3138" s="31"/>
      <c r="L3138" s="31"/>
      <c r="M3138" s="31"/>
      <c r="N3138" s="31"/>
      <c r="O3138" s="31"/>
      <c r="P3138" s="31"/>
    </row>
    <row r="3139" spans="1:16" ht="15.75" thickBot="1" x14ac:dyDescent="0.3">
      <c r="A3139" s="31"/>
      <c r="B3139" s="31"/>
      <c r="C3139" s="31"/>
      <c r="D3139" s="31"/>
      <c r="E3139" s="31"/>
      <c r="F3139" s="31"/>
      <c r="G3139" s="31"/>
      <c r="H3139" s="31"/>
      <c r="I3139" s="31"/>
      <c r="J3139" s="31"/>
      <c r="K3139" s="31"/>
      <c r="L3139" s="31"/>
      <c r="M3139" s="31"/>
      <c r="N3139" s="31"/>
      <c r="O3139" s="31"/>
      <c r="P3139" s="31"/>
    </row>
    <row r="3140" spans="1:16" ht="15" x14ac:dyDescent="0.25">
      <c r="A3140" s="31"/>
      <c r="B3140" s="31"/>
      <c r="C3140" s="31"/>
      <c r="D3140" s="31"/>
      <c r="E3140" s="31"/>
      <c r="F3140" s="31"/>
      <c r="G3140" s="31"/>
      <c r="H3140" s="31"/>
      <c r="I3140" s="31"/>
      <c r="J3140" s="31"/>
      <c r="K3140" s="31"/>
      <c r="L3140" s="31"/>
      <c r="M3140" s="31"/>
      <c r="N3140" s="31"/>
      <c r="O3140" s="31"/>
      <c r="P3140" s="31"/>
    </row>
    <row r="3141" spans="1:16" ht="15" x14ac:dyDescent="0.25">
      <c r="A3141" s="31"/>
      <c r="B3141" s="31"/>
      <c r="C3141" s="31"/>
      <c r="D3141" s="31"/>
      <c r="E3141" s="31"/>
      <c r="F3141" s="31"/>
      <c r="G3141" s="31"/>
      <c r="H3141" s="31"/>
      <c r="I3141" s="31"/>
      <c r="J3141" s="31"/>
      <c r="K3141" s="31"/>
      <c r="L3141" s="31"/>
      <c r="M3141" s="31"/>
      <c r="N3141" s="31"/>
      <c r="O3141" s="31"/>
      <c r="P3141" s="31"/>
    </row>
    <row r="3142" spans="1:16" ht="15" x14ac:dyDescent="0.25">
      <c r="A3142" s="31"/>
      <c r="B3142" s="31"/>
      <c r="C3142" s="31"/>
      <c r="D3142" s="31"/>
      <c r="E3142" s="31"/>
      <c r="F3142" s="31"/>
      <c r="G3142" s="31"/>
      <c r="H3142" s="31"/>
      <c r="I3142" s="31"/>
      <c r="J3142" s="31"/>
      <c r="K3142" s="31"/>
      <c r="L3142" s="31"/>
      <c r="M3142" s="31"/>
      <c r="N3142" s="31"/>
      <c r="O3142" s="31"/>
      <c r="P3142" s="31"/>
    </row>
    <row r="3143" spans="1:16" ht="15" x14ac:dyDescent="0.25">
      <c r="A3143" s="31"/>
      <c r="B3143" s="31"/>
      <c r="C3143" s="31"/>
      <c r="D3143" s="31"/>
      <c r="E3143" s="31"/>
      <c r="F3143" s="31"/>
      <c r="G3143" s="31"/>
      <c r="H3143" s="31"/>
      <c r="I3143" s="31"/>
      <c r="J3143" s="31"/>
      <c r="K3143" s="31"/>
      <c r="L3143" s="31"/>
      <c r="M3143" s="31"/>
      <c r="N3143" s="31"/>
      <c r="O3143" s="31"/>
      <c r="P3143" s="31"/>
    </row>
    <row r="3144" spans="1:16" ht="15.75" thickBot="1" x14ac:dyDescent="0.3">
      <c r="A3144" s="31"/>
      <c r="B3144" s="31"/>
      <c r="C3144" s="31"/>
      <c r="D3144" s="31"/>
      <c r="E3144" s="31"/>
      <c r="F3144" s="31"/>
      <c r="G3144" s="31"/>
      <c r="H3144" s="31"/>
      <c r="I3144" s="31"/>
      <c r="J3144" s="31"/>
      <c r="K3144" s="31"/>
      <c r="L3144" s="31"/>
      <c r="M3144" s="31"/>
      <c r="N3144" s="31"/>
      <c r="O3144" s="31"/>
      <c r="P3144" s="31"/>
    </row>
    <row r="3145" spans="1:16" ht="15.75" thickBot="1" x14ac:dyDescent="0.3">
      <c r="A3145" s="31"/>
      <c r="B3145" s="31"/>
      <c r="C3145" s="31"/>
      <c r="D3145" s="31"/>
      <c r="E3145" s="31"/>
      <c r="F3145" s="31"/>
      <c r="G3145" s="31"/>
      <c r="H3145" s="31"/>
      <c r="I3145" s="31"/>
      <c r="J3145" s="31"/>
      <c r="K3145" s="31"/>
      <c r="L3145" s="31"/>
      <c r="M3145" s="31"/>
      <c r="N3145" s="31"/>
      <c r="O3145" s="31"/>
      <c r="P3145" s="31"/>
    </row>
    <row r="3146" spans="1:16" ht="15" x14ac:dyDescent="0.25">
      <c r="A3146" s="31"/>
      <c r="B3146" s="31"/>
      <c r="C3146" s="31"/>
      <c r="D3146" s="31"/>
      <c r="E3146" s="31"/>
      <c r="F3146" s="31"/>
      <c r="G3146" s="31"/>
      <c r="H3146" s="31"/>
      <c r="I3146" s="31"/>
      <c r="J3146" s="31"/>
      <c r="K3146" s="31"/>
      <c r="L3146" s="31"/>
      <c r="M3146" s="31"/>
      <c r="N3146" s="31"/>
      <c r="O3146" s="31"/>
      <c r="P3146" s="31"/>
    </row>
    <row r="3147" spans="1:16" ht="15" x14ac:dyDescent="0.25">
      <c r="A3147" s="31"/>
      <c r="B3147" s="31"/>
      <c r="C3147" s="31"/>
      <c r="D3147" s="31"/>
      <c r="E3147" s="31"/>
      <c r="F3147" s="31"/>
      <c r="G3147" s="31"/>
      <c r="H3147" s="31"/>
      <c r="I3147" s="31"/>
      <c r="J3147" s="31"/>
      <c r="K3147" s="31"/>
      <c r="L3147" s="31"/>
      <c r="M3147" s="31"/>
      <c r="N3147" s="31"/>
      <c r="O3147" s="31"/>
      <c r="P3147" s="31"/>
    </row>
    <row r="3148" spans="1:16" ht="15" x14ac:dyDescent="0.25">
      <c r="A3148" s="31"/>
      <c r="B3148" s="31"/>
      <c r="C3148" s="31"/>
      <c r="D3148" s="31"/>
      <c r="E3148" s="31"/>
      <c r="F3148" s="31"/>
      <c r="G3148" s="31"/>
      <c r="H3148" s="31"/>
      <c r="I3148" s="31"/>
      <c r="J3148" s="31"/>
      <c r="K3148" s="31"/>
      <c r="L3148" s="31"/>
      <c r="M3148" s="31"/>
      <c r="N3148" s="31"/>
      <c r="O3148" s="31"/>
      <c r="P3148" s="31"/>
    </row>
    <row r="3149" spans="1:16" ht="15" x14ac:dyDescent="0.25">
      <c r="A3149" s="31"/>
      <c r="B3149" s="31"/>
      <c r="C3149" s="31"/>
      <c r="D3149" s="31"/>
      <c r="E3149" s="31"/>
      <c r="F3149" s="31"/>
      <c r="G3149" s="31"/>
      <c r="H3149" s="31"/>
      <c r="I3149" s="31"/>
      <c r="J3149" s="31"/>
      <c r="K3149" s="31"/>
      <c r="L3149" s="31"/>
      <c r="M3149" s="31"/>
      <c r="N3149" s="31"/>
      <c r="O3149" s="31"/>
      <c r="P3149" s="31"/>
    </row>
    <row r="3150" spans="1:16" ht="15" x14ac:dyDescent="0.25">
      <c r="A3150" s="31"/>
      <c r="B3150" s="31"/>
      <c r="C3150" s="31"/>
      <c r="D3150" s="31"/>
      <c r="E3150" s="31"/>
      <c r="F3150" s="31"/>
      <c r="G3150" s="31"/>
      <c r="H3150" s="31"/>
      <c r="I3150" s="31"/>
      <c r="J3150" s="31"/>
      <c r="K3150" s="31"/>
      <c r="L3150" s="31"/>
      <c r="M3150" s="31"/>
      <c r="N3150" s="31"/>
      <c r="O3150" s="31"/>
      <c r="P3150" s="31"/>
    </row>
    <row r="3151" spans="1:16" ht="15" x14ac:dyDescent="0.25">
      <c r="A3151" s="31"/>
      <c r="B3151" s="31"/>
      <c r="C3151" s="31"/>
      <c r="D3151" s="31"/>
      <c r="E3151" s="31"/>
      <c r="F3151" s="31"/>
      <c r="G3151" s="31"/>
      <c r="H3151" s="31"/>
      <c r="I3151" s="31"/>
      <c r="J3151" s="31"/>
      <c r="K3151" s="31"/>
      <c r="L3151" s="31"/>
      <c r="M3151" s="31"/>
      <c r="N3151" s="31"/>
      <c r="O3151" s="31"/>
      <c r="P3151" s="31"/>
    </row>
    <row r="3152" spans="1:16" ht="15" x14ac:dyDescent="0.25">
      <c r="A3152" s="31"/>
      <c r="B3152" s="31"/>
      <c r="C3152" s="31"/>
      <c r="D3152" s="31"/>
      <c r="E3152" s="31"/>
      <c r="F3152" s="31"/>
      <c r="G3152" s="31"/>
      <c r="H3152" s="31"/>
      <c r="I3152" s="31"/>
      <c r="J3152" s="31"/>
      <c r="K3152" s="31"/>
      <c r="L3152" s="31"/>
      <c r="M3152" s="31"/>
      <c r="N3152" s="31"/>
      <c r="O3152" s="31"/>
      <c r="P3152" s="31"/>
    </row>
    <row r="3153" spans="1:16" ht="15" x14ac:dyDescent="0.25">
      <c r="A3153" s="31"/>
      <c r="B3153" s="31"/>
      <c r="C3153" s="31"/>
      <c r="D3153" s="31"/>
      <c r="E3153" s="31"/>
      <c r="F3153" s="31"/>
      <c r="G3153" s="31"/>
      <c r="H3153" s="31"/>
      <c r="I3153" s="31"/>
      <c r="J3153" s="31"/>
      <c r="K3153" s="31"/>
      <c r="L3153" s="31"/>
      <c r="M3153" s="31"/>
      <c r="N3153" s="31"/>
      <c r="O3153" s="31"/>
      <c r="P3153" s="31"/>
    </row>
    <row r="3154" spans="1:16" ht="15" x14ac:dyDescent="0.25">
      <c r="A3154" s="31"/>
      <c r="B3154" s="31"/>
      <c r="C3154" s="31"/>
      <c r="D3154" s="31"/>
      <c r="E3154" s="31"/>
      <c r="F3154" s="31"/>
      <c r="G3154" s="31"/>
      <c r="H3154" s="31"/>
      <c r="I3154" s="31"/>
      <c r="J3154" s="31"/>
      <c r="K3154" s="31"/>
      <c r="L3154" s="31"/>
      <c r="M3154" s="31"/>
      <c r="N3154" s="31"/>
      <c r="O3154" s="31"/>
      <c r="P3154" s="31"/>
    </row>
    <row r="3155" spans="1:16" ht="15" x14ac:dyDescent="0.25">
      <c r="A3155" s="31"/>
      <c r="B3155" s="31"/>
      <c r="C3155" s="31"/>
      <c r="D3155" s="31"/>
      <c r="E3155" s="31"/>
      <c r="F3155" s="31"/>
      <c r="G3155" s="31"/>
      <c r="H3155" s="31"/>
      <c r="I3155" s="31"/>
      <c r="J3155" s="31"/>
      <c r="K3155" s="31"/>
      <c r="L3155" s="31"/>
      <c r="M3155" s="31"/>
      <c r="N3155" s="31"/>
      <c r="O3155" s="31"/>
      <c r="P3155" s="31"/>
    </row>
    <row r="3156" spans="1:16" ht="15" x14ac:dyDescent="0.25">
      <c r="A3156" s="31"/>
      <c r="B3156" s="31"/>
      <c r="C3156" s="31"/>
      <c r="D3156" s="31"/>
      <c r="E3156" s="31"/>
      <c r="F3156" s="31"/>
      <c r="G3156" s="31"/>
      <c r="H3156" s="31"/>
      <c r="I3156" s="31"/>
      <c r="J3156" s="31"/>
      <c r="K3156" s="31"/>
      <c r="L3156" s="31"/>
      <c r="M3156" s="31"/>
      <c r="N3156" s="31"/>
      <c r="O3156" s="31"/>
      <c r="P3156" s="31"/>
    </row>
    <row r="3157" spans="1:16" ht="15" x14ac:dyDescent="0.25">
      <c r="A3157" s="31"/>
      <c r="B3157" s="31"/>
      <c r="C3157" s="31"/>
      <c r="D3157" s="31"/>
      <c r="E3157" s="31"/>
      <c r="F3157" s="31"/>
      <c r="G3157" s="31"/>
      <c r="H3157" s="31"/>
      <c r="I3157" s="31"/>
      <c r="J3157" s="31"/>
      <c r="K3157" s="31"/>
      <c r="L3157" s="31"/>
      <c r="M3157" s="31"/>
      <c r="N3157" s="31"/>
      <c r="O3157" s="31"/>
      <c r="P3157" s="31"/>
    </row>
    <row r="3158" spans="1:16" ht="15" x14ac:dyDescent="0.25">
      <c r="A3158" s="31"/>
      <c r="B3158" s="31"/>
      <c r="C3158" s="31"/>
      <c r="D3158" s="31"/>
      <c r="E3158" s="31"/>
      <c r="F3158" s="31"/>
      <c r="G3158" s="31"/>
      <c r="H3158" s="31"/>
      <c r="I3158" s="31"/>
      <c r="J3158" s="31"/>
      <c r="K3158" s="31"/>
      <c r="L3158" s="31"/>
      <c r="M3158" s="31"/>
      <c r="N3158" s="31"/>
      <c r="O3158" s="31"/>
      <c r="P3158" s="31"/>
    </row>
    <row r="3159" spans="1:16" ht="15" x14ac:dyDescent="0.25">
      <c r="A3159" s="31"/>
      <c r="B3159" s="31"/>
      <c r="C3159" s="31"/>
      <c r="D3159" s="31"/>
      <c r="E3159" s="31"/>
      <c r="F3159" s="31"/>
      <c r="G3159" s="31"/>
      <c r="H3159" s="31"/>
      <c r="I3159" s="31"/>
      <c r="J3159" s="31"/>
      <c r="K3159" s="31"/>
      <c r="L3159" s="31"/>
      <c r="M3159" s="31"/>
      <c r="N3159" s="31"/>
      <c r="O3159" s="31"/>
      <c r="P3159" s="31"/>
    </row>
    <row r="3160" spans="1:16" ht="15" x14ac:dyDescent="0.25">
      <c r="A3160" s="31"/>
      <c r="B3160" s="31"/>
      <c r="C3160" s="31"/>
      <c r="D3160" s="31"/>
      <c r="E3160" s="31"/>
      <c r="F3160" s="31"/>
      <c r="G3160" s="31"/>
      <c r="H3160" s="31"/>
      <c r="I3160" s="31"/>
      <c r="J3160" s="31"/>
      <c r="K3160" s="31"/>
      <c r="L3160" s="31"/>
      <c r="M3160" s="31"/>
      <c r="N3160" s="31"/>
      <c r="O3160" s="31"/>
      <c r="P3160" s="31"/>
    </row>
    <row r="3161" spans="1:16" ht="15" x14ac:dyDescent="0.25">
      <c r="A3161" s="31"/>
      <c r="B3161" s="31"/>
      <c r="C3161" s="31"/>
      <c r="D3161" s="31"/>
      <c r="E3161" s="31"/>
      <c r="F3161" s="31"/>
      <c r="G3161" s="31"/>
      <c r="H3161" s="31"/>
      <c r="I3161" s="31"/>
      <c r="J3161" s="31"/>
      <c r="K3161" s="31"/>
      <c r="L3161" s="31"/>
      <c r="M3161" s="31"/>
      <c r="N3161" s="31"/>
      <c r="O3161" s="31"/>
      <c r="P3161" s="31"/>
    </row>
    <row r="3162" spans="1:16" ht="15" x14ac:dyDescent="0.25">
      <c r="A3162" s="31"/>
      <c r="B3162" s="31"/>
      <c r="C3162" s="31"/>
      <c r="D3162" s="31"/>
      <c r="E3162" s="31"/>
      <c r="F3162" s="31"/>
      <c r="G3162" s="31"/>
      <c r="H3162" s="31"/>
      <c r="I3162" s="31"/>
      <c r="J3162" s="31"/>
      <c r="K3162" s="31"/>
      <c r="L3162" s="31"/>
      <c r="M3162" s="31"/>
      <c r="N3162" s="31"/>
      <c r="O3162" s="31"/>
      <c r="P3162" s="31"/>
    </row>
    <row r="3163" spans="1:16" ht="15" x14ac:dyDescent="0.25">
      <c r="A3163" s="31"/>
      <c r="B3163" s="31"/>
      <c r="C3163" s="31"/>
      <c r="D3163" s="31"/>
      <c r="E3163" s="31"/>
      <c r="F3163" s="31"/>
      <c r="G3163" s="31"/>
      <c r="H3163" s="31"/>
      <c r="I3163" s="31"/>
      <c r="J3163" s="31"/>
      <c r="K3163" s="31"/>
      <c r="L3163" s="31"/>
      <c r="M3163" s="31"/>
      <c r="N3163" s="31"/>
      <c r="O3163" s="31"/>
      <c r="P3163" s="31"/>
    </row>
    <row r="3164" spans="1:16" ht="15" x14ac:dyDescent="0.25">
      <c r="A3164" s="31"/>
      <c r="B3164" s="31"/>
      <c r="C3164" s="31"/>
      <c r="D3164" s="31"/>
      <c r="E3164" s="31"/>
      <c r="F3164" s="31"/>
      <c r="G3164" s="31"/>
      <c r="H3164" s="31"/>
      <c r="I3164" s="31"/>
      <c r="J3164" s="31"/>
      <c r="K3164" s="31"/>
      <c r="L3164" s="31"/>
      <c r="M3164" s="31"/>
      <c r="N3164" s="31"/>
      <c r="O3164" s="31"/>
      <c r="P3164" s="31"/>
    </row>
    <row r="3165" spans="1:16" ht="15.75" thickBot="1" x14ac:dyDescent="0.3">
      <c r="A3165" s="31"/>
      <c r="B3165" s="31"/>
      <c r="C3165" s="31"/>
      <c r="D3165" s="31"/>
      <c r="E3165" s="31"/>
      <c r="F3165" s="31"/>
      <c r="G3165" s="31"/>
      <c r="H3165" s="31"/>
      <c r="I3165" s="31"/>
      <c r="J3165" s="31"/>
      <c r="K3165" s="31"/>
      <c r="L3165" s="31"/>
      <c r="M3165" s="31"/>
      <c r="N3165" s="31"/>
      <c r="O3165" s="31"/>
      <c r="P3165" s="31"/>
    </row>
    <row r="3166" spans="1:16" ht="16.5" thickTop="1" thickBot="1" x14ac:dyDescent="0.3">
      <c r="A3166" s="31"/>
      <c r="B3166" s="31"/>
      <c r="C3166" s="31"/>
      <c r="D3166" s="31"/>
      <c r="E3166" s="31"/>
      <c r="F3166" s="31"/>
      <c r="G3166" s="31"/>
      <c r="H3166" s="31"/>
      <c r="I3166" s="31"/>
      <c r="J3166" s="31"/>
      <c r="K3166" s="31"/>
      <c r="L3166" s="31"/>
      <c r="M3166" s="31"/>
      <c r="N3166" s="31"/>
      <c r="O3166" s="31"/>
      <c r="P3166" s="31"/>
    </row>
    <row r="3167" spans="1:16" ht="15" x14ac:dyDescent="0.25">
      <c r="A3167" s="31"/>
      <c r="B3167" s="31"/>
      <c r="C3167" s="31"/>
      <c r="D3167" s="31"/>
      <c r="E3167" s="31"/>
      <c r="F3167" s="31"/>
      <c r="G3167" s="31"/>
      <c r="H3167" s="31"/>
      <c r="I3167" s="31"/>
      <c r="J3167" s="31"/>
      <c r="K3167" s="31"/>
      <c r="L3167" s="31"/>
      <c r="M3167" s="31"/>
      <c r="N3167" s="31"/>
      <c r="O3167" s="31"/>
      <c r="P3167" s="31"/>
    </row>
    <row r="3168" spans="1:16" ht="15" x14ac:dyDescent="0.25">
      <c r="A3168" s="31"/>
      <c r="B3168" s="31"/>
      <c r="C3168" s="31"/>
      <c r="D3168" s="31"/>
      <c r="E3168" s="31"/>
      <c r="F3168" s="31"/>
      <c r="G3168" s="31"/>
      <c r="H3168" s="31"/>
      <c r="I3168" s="31"/>
      <c r="J3168" s="31"/>
      <c r="K3168" s="31"/>
      <c r="L3168" s="31"/>
      <c r="M3168" s="31"/>
      <c r="N3168" s="31"/>
      <c r="O3168" s="31"/>
      <c r="P3168" s="31"/>
    </row>
    <row r="3169" spans="1:16" ht="15.75" thickBot="1" x14ac:dyDescent="0.3">
      <c r="A3169" s="31"/>
      <c r="B3169" s="31"/>
      <c r="C3169" s="31"/>
      <c r="D3169" s="31"/>
      <c r="E3169" s="31"/>
      <c r="F3169" s="31"/>
      <c r="G3169" s="31"/>
      <c r="H3169" s="31"/>
      <c r="I3169" s="31"/>
      <c r="J3169" s="31"/>
      <c r="K3169" s="31"/>
      <c r="L3169" s="31"/>
      <c r="M3169" s="31"/>
      <c r="N3169" s="31"/>
      <c r="O3169" s="31"/>
      <c r="P3169" s="31"/>
    </row>
    <row r="3170" spans="1:16" ht="15.75" thickBot="1" x14ac:dyDescent="0.3">
      <c r="A3170" s="31"/>
      <c r="B3170" s="31"/>
      <c r="C3170" s="31"/>
      <c r="D3170" s="31"/>
      <c r="E3170" s="31"/>
      <c r="F3170" s="31"/>
      <c r="G3170" s="31"/>
      <c r="H3170" s="31"/>
      <c r="I3170" s="31"/>
      <c r="J3170" s="31"/>
      <c r="K3170" s="31"/>
      <c r="L3170" s="31"/>
      <c r="M3170" s="31"/>
      <c r="N3170" s="31"/>
      <c r="O3170" s="31"/>
      <c r="P3170" s="31"/>
    </row>
    <row r="3171" spans="1:16" ht="15" x14ac:dyDescent="0.25">
      <c r="A3171" s="31"/>
      <c r="B3171" s="31"/>
      <c r="C3171" s="31"/>
      <c r="D3171" s="31"/>
      <c r="E3171" s="31"/>
      <c r="F3171" s="31"/>
      <c r="G3171" s="31"/>
      <c r="H3171" s="31"/>
      <c r="I3171" s="31"/>
      <c r="J3171" s="31"/>
      <c r="K3171" s="31"/>
      <c r="L3171" s="31"/>
      <c r="M3171" s="31"/>
      <c r="N3171" s="31"/>
      <c r="O3171" s="31"/>
      <c r="P3171" s="31"/>
    </row>
    <row r="3172" spans="1:16" ht="15" x14ac:dyDescent="0.25">
      <c r="A3172" s="31"/>
      <c r="B3172" s="31"/>
      <c r="C3172" s="31"/>
      <c r="D3172" s="31"/>
      <c r="E3172" s="31"/>
      <c r="F3172" s="31"/>
      <c r="G3172" s="31"/>
      <c r="H3172" s="31"/>
      <c r="I3172" s="31"/>
      <c r="J3172" s="31"/>
      <c r="K3172" s="31"/>
      <c r="L3172" s="31"/>
      <c r="M3172" s="31"/>
      <c r="N3172" s="31"/>
      <c r="O3172" s="31"/>
      <c r="P3172" s="31"/>
    </row>
    <row r="3173" spans="1:16" ht="15" x14ac:dyDescent="0.25">
      <c r="A3173" s="31"/>
      <c r="B3173" s="31"/>
      <c r="C3173" s="31"/>
      <c r="D3173" s="31"/>
      <c r="E3173" s="31"/>
      <c r="F3173" s="31"/>
      <c r="G3173" s="31"/>
      <c r="H3173" s="31"/>
      <c r="I3173" s="31"/>
      <c r="J3173" s="31"/>
      <c r="K3173" s="31"/>
      <c r="L3173" s="31"/>
      <c r="M3173" s="31"/>
      <c r="N3173" s="31"/>
      <c r="O3173" s="31"/>
      <c r="P3173" s="31"/>
    </row>
    <row r="3174" spans="1:16" ht="15" x14ac:dyDescent="0.25">
      <c r="A3174" s="31"/>
      <c r="B3174" s="31"/>
      <c r="C3174" s="31"/>
      <c r="D3174" s="31"/>
      <c r="E3174" s="31"/>
      <c r="F3174" s="31"/>
      <c r="G3174" s="31"/>
      <c r="H3174" s="31"/>
      <c r="I3174" s="31"/>
      <c r="J3174" s="31"/>
      <c r="K3174" s="31"/>
      <c r="L3174" s="31"/>
      <c r="M3174" s="31"/>
      <c r="N3174" s="31"/>
      <c r="O3174" s="31"/>
      <c r="P3174" s="31"/>
    </row>
    <row r="3175" spans="1:16" ht="15.75" thickBot="1" x14ac:dyDescent="0.3">
      <c r="A3175" s="31"/>
      <c r="B3175" s="31"/>
      <c r="C3175" s="31"/>
      <c r="D3175" s="31"/>
      <c r="E3175" s="31"/>
      <c r="F3175" s="31"/>
      <c r="G3175" s="31"/>
      <c r="H3175" s="31"/>
      <c r="I3175" s="31"/>
      <c r="J3175" s="31"/>
      <c r="K3175" s="31"/>
      <c r="L3175" s="31"/>
      <c r="M3175" s="31"/>
      <c r="N3175" s="31"/>
      <c r="O3175" s="31"/>
      <c r="P3175" s="31"/>
    </row>
    <row r="3176" spans="1:16" ht="15.75" thickBot="1" x14ac:dyDescent="0.3">
      <c r="A3176" s="31"/>
      <c r="B3176" s="31"/>
      <c r="C3176" s="31"/>
      <c r="D3176" s="31"/>
      <c r="E3176" s="31"/>
      <c r="F3176" s="31"/>
      <c r="G3176" s="31"/>
      <c r="H3176" s="31"/>
      <c r="I3176" s="31"/>
      <c r="J3176" s="31"/>
      <c r="K3176" s="31"/>
      <c r="L3176" s="31"/>
      <c r="M3176" s="31"/>
      <c r="N3176" s="31"/>
      <c r="O3176" s="31"/>
      <c r="P3176" s="31"/>
    </row>
    <row r="3177" spans="1:16" ht="15" x14ac:dyDescent="0.25">
      <c r="A3177" s="31"/>
      <c r="B3177" s="31"/>
      <c r="C3177" s="31"/>
      <c r="D3177" s="31"/>
      <c r="E3177" s="31"/>
      <c r="F3177" s="31"/>
      <c r="G3177" s="31"/>
      <c r="H3177" s="31"/>
      <c r="I3177" s="31"/>
      <c r="J3177" s="31"/>
      <c r="K3177" s="31"/>
      <c r="L3177" s="31"/>
      <c r="M3177" s="31"/>
      <c r="N3177" s="31"/>
      <c r="O3177" s="31"/>
      <c r="P3177" s="31"/>
    </row>
    <row r="3178" spans="1:16" ht="15" x14ac:dyDescent="0.25">
      <c r="A3178" s="31"/>
      <c r="B3178" s="31"/>
      <c r="C3178" s="31"/>
      <c r="D3178" s="31"/>
      <c r="E3178" s="31"/>
      <c r="F3178" s="31"/>
      <c r="G3178" s="31"/>
      <c r="H3178" s="31"/>
      <c r="I3178" s="31"/>
      <c r="J3178" s="31"/>
      <c r="K3178" s="31"/>
      <c r="L3178" s="31"/>
      <c r="M3178" s="31"/>
      <c r="N3178" s="31"/>
      <c r="O3178" s="31"/>
      <c r="P3178" s="31"/>
    </row>
    <row r="3179" spans="1:16" ht="15" x14ac:dyDescent="0.25">
      <c r="A3179" s="31"/>
      <c r="B3179" s="31"/>
      <c r="C3179" s="31"/>
      <c r="D3179" s="31"/>
      <c r="E3179" s="31"/>
      <c r="F3179" s="31"/>
      <c r="G3179" s="31"/>
      <c r="H3179" s="31"/>
      <c r="I3179" s="31"/>
      <c r="J3179" s="31"/>
      <c r="K3179" s="31"/>
      <c r="L3179" s="31"/>
      <c r="M3179" s="31"/>
      <c r="N3179" s="31"/>
      <c r="O3179" s="31"/>
      <c r="P3179" s="31"/>
    </row>
    <row r="3180" spans="1:16" ht="15" x14ac:dyDescent="0.25">
      <c r="A3180" s="31"/>
      <c r="B3180" s="31"/>
      <c r="C3180" s="31"/>
      <c r="D3180" s="31"/>
      <c r="E3180" s="31"/>
      <c r="F3180" s="31"/>
      <c r="G3180" s="31"/>
      <c r="H3180" s="31"/>
      <c r="I3180" s="31"/>
      <c r="J3180" s="31"/>
      <c r="K3180" s="31"/>
      <c r="L3180" s="31"/>
      <c r="M3180" s="31"/>
      <c r="N3180" s="31"/>
      <c r="O3180" s="31"/>
      <c r="P3180" s="31"/>
    </row>
    <row r="3181" spans="1:16" ht="15" x14ac:dyDescent="0.25">
      <c r="A3181" s="31"/>
      <c r="B3181" s="31"/>
      <c r="C3181" s="31"/>
      <c r="D3181" s="31"/>
      <c r="E3181" s="31"/>
      <c r="F3181" s="31"/>
      <c r="G3181" s="31"/>
      <c r="H3181" s="31"/>
      <c r="I3181" s="31"/>
      <c r="J3181" s="31"/>
      <c r="K3181" s="31"/>
      <c r="L3181" s="31"/>
      <c r="M3181" s="31"/>
      <c r="N3181" s="31"/>
      <c r="O3181" s="31"/>
      <c r="P3181" s="31"/>
    </row>
    <row r="3182" spans="1:16" ht="15" x14ac:dyDescent="0.25">
      <c r="A3182" s="31"/>
      <c r="B3182" s="31"/>
      <c r="C3182" s="31"/>
      <c r="D3182" s="31"/>
      <c r="E3182" s="31"/>
      <c r="F3182" s="31"/>
      <c r="G3182" s="31"/>
      <c r="H3182" s="31"/>
      <c r="I3182" s="31"/>
      <c r="J3182" s="31"/>
      <c r="K3182" s="31"/>
      <c r="L3182" s="31"/>
      <c r="M3182" s="31"/>
      <c r="N3182" s="31"/>
      <c r="O3182" s="31"/>
      <c r="P3182" s="31"/>
    </row>
    <row r="3183" spans="1:16" ht="15" x14ac:dyDescent="0.25">
      <c r="A3183" s="31"/>
      <c r="B3183" s="31"/>
      <c r="C3183" s="31"/>
      <c r="D3183" s="31"/>
      <c r="E3183" s="31"/>
      <c r="F3183" s="31"/>
      <c r="G3183" s="31"/>
      <c r="H3183" s="31"/>
      <c r="I3183" s="31"/>
      <c r="J3183" s="31"/>
      <c r="K3183" s="31"/>
      <c r="L3183" s="31"/>
      <c r="M3183" s="31"/>
      <c r="N3183" s="31"/>
      <c r="O3183" s="31"/>
      <c r="P3183" s="31"/>
    </row>
    <row r="3184" spans="1:16" ht="15" x14ac:dyDescent="0.25">
      <c r="A3184" s="31"/>
      <c r="B3184" s="31"/>
      <c r="C3184" s="31"/>
      <c r="D3184" s="31"/>
      <c r="E3184" s="31"/>
      <c r="F3184" s="31"/>
      <c r="G3184" s="31"/>
      <c r="H3184" s="31"/>
      <c r="I3184" s="31"/>
      <c r="J3184" s="31"/>
      <c r="K3184" s="31"/>
      <c r="L3184" s="31"/>
      <c r="M3184" s="31"/>
      <c r="N3184" s="31"/>
      <c r="O3184" s="31"/>
      <c r="P3184" s="31"/>
    </row>
    <row r="3185" spans="1:16" ht="15" x14ac:dyDescent="0.25">
      <c r="A3185" s="31"/>
      <c r="B3185" s="31"/>
      <c r="C3185" s="31"/>
      <c r="D3185" s="31"/>
      <c r="E3185" s="31"/>
      <c r="F3185" s="31"/>
      <c r="G3185" s="31"/>
      <c r="H3185" s="31"/>
      <c r="I3185" s="31"/>
      <c r="J3185" s="31"/>
      <c r="K3185" s="31"/>
      <c r="L3185" s="31"/>
      <c r="M3185" s="31"/>
      <c r="N3185" s="31"/>
      <c r="O3185" s="31"/>
      <c r="P3185" s="31"/>
    </row>
    <row r="3186" spans="1:16" ht="15" x14ac:dyDescent="0.25">
      <c r="A3186" s="31"/>
      <c r="B3186" s="31"/>
      <c r="C3186" s="31"/>
      <c r="D3186" s="31"/>
      <c r="E3186" s="31"/>
      <c r="F3186" s="31"/>
      <c r="G3186" s="31"/>
      <c r="H3186" s="31"/>
      <c r="I3186" s="31"/>
      <c r="J3186" s="31"/>
      <c r="K3186" s="31"/>
      <c r="L3186" s="31"/>
      <c r="M3186" s="31"/>
      <c r="N3186" s="31"/>
      <c r="O3186" s="31"/>
      <c r="P3186" s="31"/>
    </row>
    <row r="3187" spans="1:16" ht="15" x14ac:dyDescent="0.25">
      <c r="A3187" s="31"/>
      <c r="B3187" s="31"/>
      <c r="C3187" s="31"/>
      <c r="D3187" s="31"/>
      <c r="E3187" s="31"/>
      <c r="F3187" s="31"/>
      <c r="G3187" s="31"/>
      <c r="H3187" s="31"/>
      <c r="I3187" s="31"/>
      <c r="J3187" s="31"/>
      <c r="K3187" s="31"/>
      <c r="L3187" s="31"/>
      <c r="M3187" s="31"/>
      <c r="N3187" s="31"/>
      <c r="O3187" s="31"/>
      <c r="P3187" s="31"/>
    </row>
    <row r="3188" spans="1:16" ht="15" x14ac:dyDescent="0.25">
      <c r="A3188" s="31"/>
      <c r="B3188" s="31"/>
      <c r="C3188" s="31"/>
      <c r="D3188" s="31"/>
      <c r="E3188" s="31"/>
      <c r="F3188" s="31"/>
      <c r="G3188" s="31"/>
      <c r="H3188" s="31"/>
      <c r="I3188" s="31"/>
      <c r="J3188" s="31"/>
      <c r="K3188" s="31"/>
      <c r="L3188" s="31"/>
      <c r="M3188" s="31"/>
      <c r="N3188" s="31"/>
      <c r="O3188" s="31"/>
      <c r="P3188" s="31"/>
    </row>
    <row r="3189" spans="1:16" ht="15" x14ac:dyDescent="0.25">
      <c r="A3189" s="31"/>
      <c r="B3189" s="31"/>
      <c r="C3189" s="31"/>
      <c r="D3189" s="31"/>
      <c r="E3189" s="31"/>
      <c r="F3189" s="31"/>
      <c r="G3189" s="31"/>
      <c r="H3189" s="31"/>
      <c r="I3189" s="31"/>
      <c r="J3189" s="31"/>
      <c r="K3189" s="31"/>
      <c r="L3189" s="31"/>
      <c r="M3189" s="31"/>
      <c r="N3189" s="31"/>
      <c r="O3189" s="31"/>
      <c r="P3189" s="31"/>
    </row>
    <row r="3190" spans="1:16" ht="15" x14ac:dyDescent="0.25">
      <c r="A3190" s="31"/>
      <c r="B3190" s="31"/>
      <c r="C3190" s="31"/>
      <c r="D3190" s="31"/>
      <c r="E3190" s="31"/>
      <c r="F3190" s="31"/>
      <c r="G3190" s="31"/>
      <c r="H3190" s="31"/>
      <c r="I3190" s="31"/>
      <c r="J3190" s="31"/>
      <c r="K3190" s="31"/>
      <c r="L3190" s="31"/>
      <c r="M3190" s="31"/>
      <c r="N3190" s="31"/>
      <c r="O3190" s="31"/>
      <c r="P3190" s="31"/>
    </row>
    <row r="3191" spans="1:16" ht="15" x14ac:dyDescent="0.25">
      <c r="A3191" s="31"/>
      <c r="B3191" s="31"/>
      <c r="C3191" s="31"/>
      <c r="D3191" s="31"/>
      <c r="E3191" s="31"/>
      <c r="F3191" s="31"/>
      <c r="G3191" s="31"/>
      <c r="H3191" s="31"/>
      <c r="I3191" s="31"/>
      <c r="J3191" s="31"/>
      <c r="K3191" s="31"/>
      <c r="L3191" s="31"/>
      <c r="M3191" s="31"/>
      <c r="N3191" s="31"/>
      <c r="O3191" s="31"/>
      <c r="P3191" s="31"/>
    </row>
    <row r="3192" spans="1:16" ht="15" x14ac:dyDescent="0.25">
      <c r="A3192" s="31"/>
      <c r="B3192" s="31"/>
      <c r="C3192" s="31"/>
      <c r="D3192" s="31"/>
      <c r="E3192" s="31"/>
      <c r="F3192" s="31"/>
      <c r="G3192" s="31"/>
      <c r="H3192" s="31"/>
      <c r="I3192" s="31"/>
      <c r="J3192" s="31"/>
      <c r="K3192" s="31"/>
      <c r="L3192" s="31"/>
      <c r="M3192" s="31"/>
      <c r="N3192" s="31"/>
      <c r="O3192" s="31"/>
      <c r="P3192" s="31"/>
    </row>
    <row r="3193" spans="1:16" ht="15" x14ac:dyDescent="0.25">
      <c r="A3193" s="31"/>
      <c r="B3193" s="31"/>
      <c r="C3193" s="31"/>
      <c r="D3193" s="31"/>
      <c r="E3193" s="31"/>
      <c r="F3193" s="31"/>
      <c r="G3193" s="31"/>
      <c r="H3193" s="31"/>
      <c r="I3193" s="31"/>
      <c r="J3193" s="31"/>
      <c r="K3193" s="31"/>
      <c r="L3193" s="31"/>
      <c r="M3193" s="31"/>
      <c r="N3193" s="31"/>
      <c r="O3193" s="31"/>
      <c r="P3193" s="31"/>
    </row>
    <row r="3194" spans="1:16" ht="15" x14ac:dyDescent="0.25">
      <c r="A3194" s="31"/>
      <c r="B3194" s="31"/>
      <c r="C3194" s="31"/>
      <c r="D3194" s="31"/>
      <c r="E3194" s="31"/>
      <c r="F3194" s="31"/>
      <c r="G3194" s="31"/>
      <c r="H3194" s="31"/>
      <c r="I3194" s="31"/>
      <c r="J3194" s="31"/>
      <c r="K3194" s="31"/>
      <c r="L3194" s="31"/>
      <c r="M3194" s="31"/>
      <c r="N3194" s="31"/>
      <c r="O3194" s="31"/>
      <c r="P3194" s="31"/>
    </row>
    <row r="3195" spans="1:16" ht="15" x14ac:dyDescent="0.25">
      <c r="A3195" s="31"/>
      <c r="B3195" s="31"/>
      <c r="C3195" s="31"/>
      <c r="D3195" s="31"/>
      <c r="E3195" s="31"/>
      <c r="F3195" s="31"/>
      <c r="G3195" s="31"/>
      <c r="H3195" s="31"/>
      <c r="I3195" s="31"/>
      <c r="J3195" s="31"/>
      <c r="K3195" s="31"/>
      <c r="L3195" s="31"/>
      <c r="M3195" s="31"/>
      <c r="N3195" s="31"/>
      <c r="O3195" s="31"/>
      <c r="P3195" s="31"/>
    </row>
    <row r="3196" spans="1:16" ht="15.75" thickBot="1" x14ac:dyDescent="0.3">
      <c r="A3196" s="31"/>
      <c r="B3196" s="31"/>
      <c r="C3196" s="31"/>
      <c r="D3196" s="31"/>
      <c r="E3196" s="31"/>
      <c r="F3196" s="31"/>
      <c r="G3196" s="31"/>
      <c r="H3196" s="31"/>
      <c r="I3196" s="31"/>
      <c r="J3196" s="31"/>
      <c r="K3196" s="31"/>
      <c r="L3196" s="31"/>
      <c r="M3196" s="31"/>
      <c r="N3196" s="31"/>
      <c r="O3196" s="31"/>
      <c r="P3196" s="31"/>
    </row>
    <row r="3197" spans="1:16" ht="16.5" thickTop="1" thickBot="1" x14ac:dyDescent="0.3">
      <c r="A3197" s="31"/>
      <c r="B3197" s="31"/>
      <c r="C3197" s="31"/>
      <c r="D3197" s="31"/>
      <c r="E3197" s="31"/>
      <c r="F3197" s="31"/>
      <c r="G3197" s="31"/>
      <c r="H3197" s="31"/>
      <c r="I3197" s="31"/>
      <c r="J3197" s="31"/>
      <c r="K3197" s="31"/>
      <c r="L3197" s="31"/>
      <c r="M3197" s="31"/>
      <c r="N3197" s="31"/>
      <c r="O3197" s="31"/>
      <c r="P3197" s="31"/>
    </row>
    <row r="3198" spans="1:16" ht="15" x14ac:dyDescent="0.25">
      <c r="A3198" s="31"/>
      <c r="B3198" s="31"/>
      <c r="C3198" s="31"/>
      <c r="D3198" s="31"/>
      <c r="E3198" s="31"/>
      <c r="F3198" s="31"/>
      <c r="G3198" s="31"/>
      <c r="H3198" s="31"/>
      <c r="I3198" s="31"/>
      <c r="J3198" s="31"/>
      <c r="K3198" s="31"/>
      <c r="L3198" s="31"/>
      <c r="M3198" s="31"/>
      <c r="N3198" s="31"/>
      <c r="O3198" s="31"/>
      <c r="P3198" s="31"/>
    </row>
    <row r="3199" spans="1:16" ht="15" x14ac:dyDescent="0.25">
      <c r="A3199" s="31"/>
      <c r="B3199" s="31"/>
      <c r="C3199" s="31"/>
      <c r="D3199" s="31"/>
      <c r="E3199" s="31"/>
      <c r="F3199" s="31"/>
      <c r="G3199" s="31"/>
      <c r="H3199" s="31"/>
      <c r="I3199" s="31"/>
      <c r="J3199" s="31"/>
      <c r="K3199" s="31"/>
      <c r="L3199" s="31"/>
      <c r="M3199" s="31"/>
      <c r="N3199" s="31"/>
      <c r="O3199" s="31"/>
      <c r="P3199" s="31"/>
    </row>
    <row r="3200" spans="1:16" ht="15.75" thickBot="1" x14ac:dyDescent="0.3">
      <c r="A3200" s="31"/>
      <c r="B3200" s="31"/>
      <c r="C3200" s="31"/>
      <c r="D3200" s="31"/>
      <c r="E3200" s="31"/>
      <c r="F3200" s="31"/>
      <c r="G3200" s="31"/>
      <c r="H3200" s="31"/>
      <c r="I3200" s="31"/>
      <c r="J3200" s="31"/>
      <c r="K3200" s="31"/>
      <c r="L3200" s="31"/>
      <c r="M3200" s="31"/>
      <c r="N3200" s="31"/>
      <c r="O3200" s="31"/>
      <c r="P3200" s="31"/>
    </row>
    <row r="3201" spans="1:16" ht="15.75" thickBot="1" x14ac:dyDescent="0.3">
      <c r="A3201" s="31"/>
      <c r="B3201" s="31"/>
      <c r="C3201" s="31"/>
      <c r="D3201" s="31"/>
      <c r="E3201" s="31"/>
      <c r="F3201" s="31"/>
      <c r="G3201" s="31"/>
      <c r="H3201" s="31"/>
      <c r="I3201" s="31"/>
      <c r="J3201" s="31"/>
      <c r="K3201" s="31"/>
      <c r="L3201" s="31"/>
      <c r="M3201" s="31"/>
      <c r="N3201" s="31"/>
      <c r="O3201" s="31"/>
      <c r="P3201" s="31"/>
    </row>
    <row r="3202" spans="1:16" ht="15" x14ac:dyDescent="0.25">
      <c r="A3202" s="31"/>
      <c r="B3202" s="31"/>
      <c r="C3202" s="31"/>
      <c r="D3202" s="31"/>
      <c r="E3202" s="31"/>
      <c r="F3202" s="31"/>
      <c r="G3202" s="31"/>
      <c r="H3202" s="31"/>
      <c r="I3202" s="31"/>
      <c r="J3202" s="31"/>
      <c r="K3202" s="31"/>
      <c r="L3202" s="31"/>
      <c r="M3202" s="31"/>
      <c r="N3202" s="31"/>
      <c r="O3202" s="31"/>
      <c r="P3202" s="31"/>
    </row>
    <row r="3203" spans="1:16" ht="15" x14ac:dyDescent="0.25">
      <c r="A3203" s="31"/>
      <c r="B3203" s="31"/>
      <c r="C3203" s="31"/>
      <c r="D3203" s="31"/>
      <c r="E3203" s="31"/>
      <c r="F3203" s="31"/>
      <c r="G3203" s="31"/>
      <c r="H3203" s="31"/>
      <c r="I3203" s="31"/>
      <c r="J3203" s="31"/>
      <c r="K3203" s="31"/>
      <c r="L3203" s="31"/>
      <c r="M3203" s="31"/>
      <c r="N3203" s="31"/>
      <c r="O3203" s="31"/>
      <c r="P3203" s="31"/>
    </row>
    <row r="3204" spans="1:16" ht="15" x14ac:dyDescent="0.25">
      <c r="A3204" s="31"/>
      <c r="B3204" s="31"/>
      <c r="C3204" s="31"/>
      <c r="D3204" s="31"/>
      <c r="E3204" s="31"/>
      <c r="F3204" s="31"/>
      <c r="G3204" s="31"/>
      <c r="H3204" s="31"/>
      <c r="I3204" s="31"/>
      <c r="J3204" s="31"/>
      <c r="K3204" s="31"/>
      <c r="L3204" s="31"/>
      <c r="M3204" s="31"/>
      <c r="N3204" s="31"/>
      <c r="O3204" s="31"/>
      <c r="P3204" s="31"/>
    </row>
    <row r="3205" spans="1:16" ht="15" x14ac:dyDescent="0.25">
      <c r="A3205" s="31"/>
      <c r="B3205" s="31"/>
      <c r="C3205" s="31"/>
      <c r="D3205" s="31"/>
      <c r="E3205" s="31"/>
      <c r="F3205" s="31"/>
      <c r="G3205" s="31"/>
      <c r="H3205" s="31"/>
      <c r="I3205" s="31"/>
      <c r="J3205" s="31"/>
      <c r="K3205" s="31"/>
      <c r="L3205" s="31"/>
      <c r="M3205" s="31"/>
      <c r="N3205" s="31"/>
      <c r="O3205" s="31"/>
      <c r="P3205" s="31"/>
    </row>
    <row r="3206" spans="1:16" ht="15.75" thickBot="1" x14ac:dyDescent="0.3">
      <c r="A3206" s="31"/>
      <c r="B3206" s="31"/>
      <c r="C3206" s="31"/>
      <c r="D3206" s="31"/>
      <c r="E3206" s="31"/>
      <c r="F3206" s="31"/>
      <c r="G3206" s="31"/>
      <c r="H3206" s="31"/>
      <c r="I3206" s="31"/>
      <c r="J3206" s="31"/>
      <c r="K3206" s="31"/>
      <c r="L3206" s="31"/>
      <c r="M3206" s="31"/>
      <c r="N3206" s="31"/>
      <c r="O3206" s="31"/>
      <c r="P3206" s="31"/>
    </row>
    <row r="3207" spans="1:16" ht="15.75" thickBot="1" x14ac:dyDescent="0.3">
      <c r="A3207" s="31"/>
      <c r="B3207" s="31"/>
      <c r="C3207" s="31"/>
      <c r="D3207" s="31"/>
      <c r="E3207" s="31"/>
      <c r="F3207" s="31"/>
      <c r="G3207" s="31"/>
      <c r="H3207" s="31"/>
      <c r="I3207" s="31"/>
      <c r="J3207" s="31"/>
      <c r="K3207" s="31"/>
      <c r="L3207" s="31"/>
      <c r="M3207" s="31"/>
      <c r="N3207" s="31"/>
      <c r="O3207" s="31"/>
      <c r="P3207" s="31"/>
    </row>
    <row r="3208" spans="1:16" ht="15" x14ac:dyDescent="0.25">
      <c r="A3208" s="31"/>
      <c r="B3208" s="31"/>
      <c r="C3208" s="31"/>
      <c r="D3208" s="31"/>
      <c r="E3208" s="31"/>
      <c r="F3208" s="31"/>
      <c r="G3208" s="31"/>
      <c r="H3208" s="31"/>
      <c r="I3208" s="31"/>
      <c r="J3208" s="31"/>
      <c r="K3208" s="31"/>
      <c r="L3208" s="31"/>
      <c r="M3208" s="31"/>
      <c r="N3208" s="31"/>
      <c r="O3208" s="31"/>
      <c r="P3208" s="31"/>
    </row>
    <row r="3209" spans="1:16" ht="15" x14ac:dyDescent="0.25">
      <c r="A3209" s="31"/>
      <c r="B3209" s="31"/>
      <c r="C3209" s="31"/>
      <c r="D3209" s="31"/>
      <c r="E3209" s="31"/>
      <c r="F3209" s="31"/>
      <c r="G3209" s="31"/>
      <c r="H3209" s="31"/>
      <c r="I3209" s="31"/>
      <c r="J3209" s="31"/>
      <c r="K3209" s="31"/>
      <c r="L3209" s="31"/>
      <c r="M3209" s="31"/>
      <c r="N3209" s="31"/>
      <c r="O3209" s="31"/>
      <c r="P3209" s="31"/>
    </row>
    <row r="3210" spans="1:16" ht="15" x14ac:dyDescent="0.25">
      <c r="A3210" s="31"/>
      <c r="B3210" s="31"/>
      <c r="C3210" s="31"/>
      <c r="D3210" s="31"/>
      <c r="E3210" s="31"/>
      <c r="F3210" s="31"/>
      <c r="G3210" s="31"/>
      <c r="H3210" s="31"/>
      <c r="I3210" s="31"/>
      <c r="J3210" s="31"/>
      <c r="K3210" s="31"/>
      <c r="L3210" s="31"/>
      <c r="M3210" s="31"/>
      <c r="N3210" s="31"/>
      <c r="O3210" s="31"/>
      <c r="P3210" s="31"/>
    </row>
    <row r="3211" spans="1:16" ht="15" x14ac:dyDescent="0.25">
      <c r="A3211" s="31"/>
      <c r="B3211" s="31"/>
      <c r="C3211" s="31"/>
      <c r="D3211" s="31"/>
      <c r="E3211" s="31"/>
      <c r="F3211" s="31"/>
      <c r="G3211" s="31"/>
      <c r="H3211" s="31"/>
      <c r="I3211" s="31"/>
      <c r="J3211" s="31"/>
      <c r="K3211" s="31"/>
      <c r="L3211" s="31"/>
      <c r="M3211" s="31"/>
      <c r="N3211" s="31"/>
      <c r="O3211" s="31"/>
      <c r="P3211" s="31"/>
    </row>
    <row r="3212" spans="1:16" ht="15" x14ac:dyDescent="0.25">
      <c r="A3212" s="31"/>
      <c r="B3212" s="31"/>
      <c r="C3212" s="31"/>
      <c r="D3212" s="31"/>
      <c r="E3212" s="31"/>
      <c r="F3212" s="31"/>
      <c r="G3212" s="31"/>
      <c r="H3212" s="31"/>
      <c r="I3212" s="31"/>
      <c r="J3212" s="31"/>
      <c r="K3212" s="31"/>
      <c r="L3212" s="31"/>
      <c r="M3212" s="31"/>
      <c r="N3212" s="31"/>
      <c r="O3212" s="31"/>
      <c r="P3212" s="31"/>
    </row>
    <row r="3213" spans="1:16" ht="15" x14ac:dyDescent="0.25">
      <c r="A3213" s="31"/>
      <c r="B3213" s="31"/>
      <c r="C3213" s="31"/>
      <c r="D3213" s="31"/>
      <c r="E3213" s="31"/>
      <c r="F3213" s="31"/>
      <c r="G3213" s="31"/>
      <c r="H3213" s="31"/>
      <c r="I3213" s="31"/>
      <c r="J3213" s="31"/>
      <c r="K3213" s="31"/>
      <c r="L3213" s="31"/>
      <c r="M3213" s="31"/>
      <c r="N3213" s="31"/>
      <c r="O3213" s="31"/>
      <c r="P3213" s="31"/>
    </row>
    <row r="3214" spans="1:16" ht="15" x14ac:dyDescent="0.25">
      <c r="A3214" s="31"/>
      <c r="B3214" s="31"/>
      <c r="C3214" s="31"/>
      <c r="D3214" s="31"/>
      <c r="E3214" s="31"/>
      <c r="F3214" s="31"/>
      <c r="G3214" s="31"/>
      <c r="H3214" s="31"/>
      <c r="I3214" s="31"/>
      <c r="J3214" s="31"/>
      <c r="K3214" s="31"/>
      <c r="L3214" s="31"/>
      <c r="M3214" s="31"/>
      <c r="N3214" s="31"/>
      <c r="O3214" s="31"/>
      <c r="P3214" s="31"/>
    </row>
    <row r="3215" spans="1:16" ht="15" x14ac:dyDescent="0.25">
      <c r="A3215" s="31"/>
      <c r="B3215" s="31"/>
      <c r="C3215" s="31"/>
      <c r="D3215" s="31"/>
      <c r="E3215" s="31"/>
      <c r="F3215" s="31"/>
      <c r="G3215" s="31"/>
      <c r="H3215" s="31"/>
      <c r="I3215" s="31"/>
      <c r="J3215" s="31"/>
      <c r="K3215" s="31"/>
      <c r="L3215" s="31"/>
      <c r="M3215" s="31"/>
      <c r="N3215" s="31"/>
      <c r="O3215" s="31"/>
      <c r="P3215" s="31"/>
    </row>
    <row r="3216" spans="1:16" ht="15" x14ac:dyDescent="0.25">
      <c r="A3216" s="31"/>
      <c r="B3216" s="31"/>
      <c r="C3216" s="31"/>
      <c r="D3216" s="31"/>
      <c r="E3216" s="31"/>
      <c r="F3216" s="31"/>
      <c r="G3216" s="31"/>
      <c r="H3216" s="31"/>
      <c r="I3216" s="31"/>
      <c r="J3216" s="31"/>
      <c r="K3216" s="31"/>
      <c r="L3216" s="31"/>
      <c r="M3216" s="31"/>
      <c r="N3216" s="31"/>
      <c r="O3216" s="31"/>
      <c r="P3216" s="31"/>
    </row>
    <row r="3217" spans="1:16" ht="15" x14ac:dyDescent="0.25">
      <c r="A3217" s="31"/>
      <c r="B3217" s="31"/>
      <c r="C3217" s="31"/>
      <c r="D3217" s="31"/>
      <c r="E3217" s="31"/>
      <c r="F3217" s="31"/>
      <c r="G3217" s="31"/>
      <c r="H3217" s="31"/>
      <c r="I3217" s="31"/>
      <c r="J3217" s="31"/>
      <c r="K3217" s="31"/>
      <c r="L3217" s="31"/>
      <c r="M3217" s="31"/>
      <c r="N3217" s="31"/>
      <c r="O3217" s="31"/>
      <c r="P3217" s="31"/>
    </row>
    <row r="3218" spans="1:16" ht="15" x14ac:dyDescent="0.25">
      <c r="A3218" s="31"/>
      <c r="B3218" s="31"/>
      <c r="C3218" s="31"/>
      <c r="D3218" s="31"/>
      <c r="E3218" s="31"/>
      <c r="F3218" s="31"/>
      <c r="G3218" s="31"/>
      <c r="H3218" s="31"/>
      <c r="I3218" s="31"/>
      <c r="J3218" s="31"/>
      <c r="K3218" s="31"/>
      <c r="L3218" s="31"/>
      <c r="M3218" s="31"/>
      <c r="N3218" s="31"/>
      <c r="O3218" s="31"/>
      <c r="P3218" s="31"/>
    </row>
    <row r="3219" spans="1:16" ht="15" x14ac:dyDescent="0.25">
      <c r="A3219" s="31"/>
      <c r="B3219" s="31"/>
      <c r="C3219" s="31"/>
      <c r="D3219" s="31"/>
      <c r="E3219" s="31"/>
      <c r="F3219" s="31"/>
      <c r="G3219" s="31"/>
      <c r="H3219" s="31"/>
      <c r="I3219" s="31"/>
      <c r="J3219" s="31"/>
      <c r="K3219" s="31"/>
      <c r="L3219" s="31"/>
      <c r="M3219" s="31"/>
      <c r="N3219" s="31"/>
      <c r="O3219" s="31"/>
      <c r="P3219" s="31"/>
    </row>
    <row r="3220" spans="1:16" ht="15" x14ac:dyDescent="0.25">
      <c r="A3220" s="31"/>
      <c r="B3220" s="31"/>
      <c r="C3220" s="31"/>
      <c r="D3220" s="31"/>
      <c r="E3220" s="31"/>
      <c r="F3220" s="31"/>
      <c r="G3220" s="31"/>
      <c r="H3220" s="31"/>
      <c r="I3220" s="31"/>
      <c r="J3220" s="31"/>
      <c r="K3220" s="31"/>
      <c r="L3220" s="31"/>
      <c r="M3220" s="31"/>
      <c r="N3220" s="31"/>
      <c r="O3220" s="31"/>
      <c r="P3220" s="31"/>
    </row>
    <row r="3221" spans="1:16" ht="15" x14ac:dyDescent="0.25">
      <c r="A3221" s="31"/>
      <c r="B3221" s="31"/>
      <c r="C3221" s="31"/>
      <c r="D3221" s="31"/>
      <c r="E3221" s="31"/>
      <c r="F3221" s="31"/>
      <c r="G3221" s="31"/>
      <c r="H3221" s="31"/>
      <c r="I3221" s="31"/>
      <c r="J3221" s="31"/>
      <c r="K3221" s="31"/>
      <c r="L3221" s="31"/>
      <c r="M3221" s="31"/>
      <c r="N3221" s="31"/>
      <c r="O3221" s="31"/>
      <c r="P3221" s="31"/>
    </row>
    <row r="3222" spans="1:16" ht="15" x14ac:dyDescent="0.25">
      <c r="A3222" s="31"/>
      <c r="B3222" s="31"/>
      <c r="C3222" s="31"/>
      <c r="D3222" s="31"/>
      <c r="E3222" s="31"/>
      <c r="F3222" s="31"/>
      <c r="G3222" s="31"/>
      <c r="H3222" s="31"/>
      <c r="I3222" s="31"/>
      <c r="J3222" s="31"/>
      <c r="K3222" s="31"/>
      <c r="L3222" s="31"/>
      <c r="M3222" s="31"/>
      <c r="N3222" s="31"/>
      <c r="O3222" s="31"/>
      <c r="P3222" s="31"/>
    </row>
    <row r="3223" spans="1:16" ht="15" x14ac:dyDescent="0.25">
      <c r="A3223" s="31"/>
      <c r="B3223" s="31"/>
      <c r="C3223" s="31"/>
      <c r="D3223" s="31"/>
      <c r="E3223" s="31"/>
      <c r="F3223" s="31"/>
      <c r="G3223" s="31"/>
      <c r="H3223" s="31"/>
      <c r="I3223" s="31"/>
      <c r="J3223" s="31"/>
      <c r="K3223" s="31"/>
      <c r="L3223" s="31"/>
      <c r="M3223" s="31"/>
      <c r="N3223" s="31"/>
      <c r="O3223" s="31"/>
      <c r="P3223" s="31"/>
    </row>
    <row r="3224" spans="1:16" ht="15" x14ac:dyDescent="0.25">
      <c r="A3224" s="31"/>
      <c r="B3224" s="31"/>
      <c r="C3224" s="31"/>
      <c r="D3224" s="31"/>
      <c r="E3224" s="31"/>
      <c r="F3224" s="31"/>
      <c r="G3224" s="31"/>
      <c r="H3224" s="31"/>
      <c r="I3224" s="31"/>
      <c r="J3224" s="31"/>
      <c r="K3224" s="31"/>
      <c r="L3224" s="31"/>
      <c r="M3224" s="31"/>
      <c r="N3224" s="31"/>
      <c r="O3224" s="31"/>
      <c r="P3224" s="31"/>
    </row>
    <row r="3225" spans="1:16" ht="15" x14ac:dyDescent="0.25">
      <c r="A3225" s="31"/>
      <c r="B3225" s="31"/>
      <c r="C3225" s="31"/>
      <c r="D3225" s="31"/>
      <c r="E3225" s="31"/>
      <c r="F3225" s="31"/>
      <c r="G3225" s="31"/>
      <c r="H3225" s="31"/>
      <c r="I3225" s="31"/>
      <c r="J3225" s="31"/>
      <c r="K3225" s="31"/>
      <c r="L3225" s="31"/>
      <c r="M3225" s="31"/>
      <c r="N3225" s="31"/>
      <c r="O3225" s="31"/>
      <c r="P3225" s="31"/>
    </row>
    <row r="3226" spans="1:16" ht="15" x14ac:dyDescent="0.25">
      <c r="A3226" s="31"/>
      <c r="B3226" s="31"/>
      <c r="C3226" s="31"/>
      <c r="D3226" s="31"/>
      <c r="E3226" s="31"/>
      <c r="F3226" s="31"/>
      <c r="G3226" s="31"/>
      <c r="H3226" s="31"/>
      <c r="I3226" s="31"/>
      <c r="J3226" s="31"/>
      <c r="K3226" s="31"/>
      <c r="L3226" s="31"/>
      <c r="M3226" s="31"/>
      <c r="N3226" s="31"/>
      <c r="O3226" s="31"/>
      <c r="P3226" s="31"/>
    </row>
    <row r="3227" spans="1:16" ht="15.75" thickBot="1" x14ac:dyDescent="0.3">
      <c r="A3227" s="31"/>
      <c r="B3227" s="31"/>
      <c r="C3227" s="31"/>
      <c r="D3227" s="31"/>
      <c r="E3227" s="31"/>
      <c r="F3227" s="31"/>
      <c r="G3227" s="31"/>
      <c r="H3227" s="31"/>
      <c r="I3227" s="31"/>
      <c r="J3227" s="31"/>
      <c r="K3227" s="31"/>
      <c r="L3227" s="31"/>
      <c r="M3227" s="31"/>
      <c r="N3227" s="31"/>
      <c r="O3227" s="31"/>
      <c r="P3227" s="31"/>
    </row>
    <row r="3228" spans="1:16" ht="16.5" thickTop="1" thickBot="1" x14ac:dyDescent="0.3">
      <c r="A3228" s="31"/>
      <c r="B3228" s="31"/>
      <c r="C3228" s="31"/>
      <c r="D3228" s="31"/>
      <c r="E3228" s="31"/>
      <c r="F3228" s="31"/>
      <c r="G3228" s="31"/>
      <c r="H3228" s="31"/>
      <c r="I3228" s="31"/>
      <c r="J3228" s="31"/>
      <c r="K3228" s="31"/>
      <c r="L3228" s="31"/>
      <c r="M3228" s="31"/>
      <c r="N3228" s="31"/>
      <c r="O3228" s="31"/>
      <c r="P3228" s="31"/>
    </row>
    <row r="3229" spans="1:16" ht="15" x14ac:dyDescent="0.25">
      <c r="A3229" s="31"/>
      <c r="B3229" s="31"/>
      <c r="C3229" s="31"/>
      <c r="D3229" s="31"/>
      <c r="E3229" s="31"/>
      <c r="F3229" s="31"/>
      <c r="G3229" s="31"/>
      <c r="H3229" s="31"/>
      <c r="I3229" s="31"/>
      <c r="J3229" s="31"/>
      <c r="K3229" s="31"/>
      <c r="L3229" s="31"/>
      <c r="M3229" s="31"/>
      <c r="N3229" s="31"/>
      <c r="O3229" s="31"/>
      <c r="P3229" s="31"/>
    </row>
    <row r="3230" spans="1:16" ht="15" x14ac:dyDescent="0.25">
      <c r="A3230" s="31"/>
      <c r="B3230" s="31"/>
      <c r="C3230" s="31"/>
      <c r="D3230" s="31"/>
      <c r="E3230" s="31"/>
      <c r="F3230" s="31"/>
      <c r="G3230" s="31"/>
      <c r="H3230" s="31"/>
      <c r="I3230" s="31"/>
      <c r="J3230" s="31"/>
      <c r="K3230" s="31"/>
      <c r="L3230" s="31"/>
      <c r="M3230" s="31"/>
      <c r="N3230" s="31"/>
      <c r="O3230" s="31"/>
      <c r="P3230" s="31"/>
    </row>
    <row r="3231" spans="1:16" ht="15.75" thickBot="1" x14ac:dyDescent="0.3">
      <c r="A3231" s="31"/>
      <c r="B3231" s="31"/>
      <c r="C3231" s="31"/>
      <c r="D3231" s="31"/>
      <c r="E3231" s="31"/>
      <c r="F3231" s="31"/>
      <c r="G3231" s="31"/>
      <c r="H3231" s="31"/>
      <c r="I3231" s="31"/>
      <c r="J3231" s="31"/>
      <c r="K3231" s="31"/>
      <c r="L3231" s="31"/>
      <c r="M3231" s="31"/>
      <c r="N3231" s="31"/>
      <c r="O3231" s="31"/>
      <c r="P3231" s="31"/>
    </row>
    <row r="3232" spans="1:16" ht="15.75" thickBot="1" x14ac:dyDescent="0.3">
      <c r="A3232" s="31"/>
      <c r="B3232" s="31"/>
      <c r="C3232" s="31"/>
      <c r="D3232" s="31"/>
      <c r="E3232" s="31"/>
      <c r="F3232" s="31"/>
      <c r="G3232" s="31"/>
      <c r="H3232" s="31"/>
      <c r="I3232" s="31"/>
      <c r="J3232" s="31"/>
      <c r="K3232" s="31"/>
      <c r="L3232" s="31"/>
      <c r="M3232" s="31"/>
      <c r="N3232" s="31"/>
      <c r="O3232" s="31"/>
      <c r="P3232" s="31"/>
    </row>
    <row r="3233" spans="1:16" ht="15" x14ac:dyDescent="0.25">
      <c r="A3233" s="31"/>
      <c r="B3233" s="31"/>
      <c r="C3233" s="31"/>
      <c r="D3233" s="31"/>
      <c r="E3233" s="31"/>
      <c r="F3233" s="31"/>
      <c r="G3233" s="31"/>
      <c r="H3233" s="31"/>
      <c r="I3233" s="31"/>
      <c r="J3233" s="31"/>
      <c r="K3233" s="31"/>
      <c r="L3233" s="31"/>
      <c r="M3233" s="31"/>
      <c r="N3233" s="31"/>
      <c r="O3233" s="31"/>
      <c r="P3233" s="31"/>
    </row>
    <row r="3234" spans="1:16" ht="15" x14ac:dyDescent="0.25">
      <c r="A3234" s="31"/>
      <c r="B3234" s="31"/>
      <c r="C3234" s="31"/>
      <c r="D3234" s="31"/>
      <c r="E3234" s="31"/>
      <c r="F3234" s="31"/>
      <c r="G3234" s="31"/>
      <c r="H3234" s="31"/>
      <c r="I3234" s="31"/>
      <c r="J3234" s="31"/>
      <c r="K3234" s="31"/>
      <c r="L3234" s="31"/>
      <c r="M3234" s="31"/>
      <c r="N3234" s="31"/>
      <c r="O3234" s="31"/>
      <c r="P3234" s="31"/>
    </row>
    <row r="3235" spans="1:16" ht="15" x14ac:dyDescent="0.25">
      <c r="A3235" s="31"/>
      <c r="B3235" s="31"/>
      <c r="C3235" s="31"/>
      <c r="D3235" s="31"/>
      <c r="E3235" s="31"/>
      <c r="F3235" s="31"/>
      <c r="G3235" s="31"/>
      <c r="H3235" s="31"/>
      <c r="I3235" s="31"/>
      <c r="J3235" s="31"/>
      <c r="K3235" s="31"/>
      <c r="L3235" s="31"/>
      <c r="M3235" s="31"/>
      <c r="N3235" s="31"/>
      <c r="O3235" s="31"/>
      <c r="P3235" s="31"/>
    </row>
    <row r="3236" spans="1:16" ht="15" x14ac:dyDescent="0.25">
      <c r="A3236" s="31"/>
      <c r="B3236" s="31"/>
      <c r="C3236" s="31"/>
      <c r="D3236" s="31"/>
      <c r="E3236" s="31"/>
      <c r="F3236" s="31"/>
      <c r="G3236" s="31"/>
      <c r="H3236" s="31"/>
      <c r="I3236" s="31"/>
      <c r="J3236" s="31"/>
      <c r="K3236" s="31"/>
      <c r="L3236" s="31"/>
      <c r="M3236" s="31"/>
      <c r="N3236" s="31"/>
      <c r="O3236" s="31"/>
      <c r="P3236" s="31"/>
    </row>
    <row r="3237" spans="1:16" ht="15.75" thickBot="1" x14ac:dyDescent="0.3">
      <c r="A3237" s="31"/>
      <c r="B3237" s="31"/>
      <c r="C3237" s="31"/>
      <c r="D3237" s="31"/>
      <c r="E3237" s="31"/>
      <c r="F3237" s="31"/>
      <c r="G3237" s="31"/>
      <c r="H3237" s="31"/>
      <c r="I3237" s="31"/>
      <c r="J3237" s="31"/>
      <c r="K3237" s="31"/>
      <c r="L3237" s="31"/>
      <c r="M3237" s="31"/>
      <c r="N3237" s="31"/>
      <c r="O3237" s="31"/>
      <c r="P3237" s="31"/>
    </row>
    <row r="3238" spans="1:16" ht="15.75" thickBot="1" x14ac:dyDescent="0.3">
      <c r="A3238" s="31"/>
      <c r="B3238" s="31"/>
      <c r="C3238" s="31"/>
      <c r="D3238" s="31"/>
      <c r="E3238" s="31"/>
      <c r="F3238" s="31"/>
      <c r="G3238" s="31"/>
      <c r="H3238" s="31"/>
      <c r="I3238" s="31"/>
      <c r="J3238" s="31"/>
      <c r="K3238" s="31"/>
      <c r="L3238" s="31"/>
      <c r="M3238" s="31"/>
      <c r="N3238" s="31"/>
      <c r="O3238" s="31"/>
      <c r="P3238" s="31"/>
    </row>
    <row r="3239" spans="1:16" ht="15" x14ac:dyDescent="0.25">
      <c r="A3239" s="31"/>
      <c r="B3239" s="31"/>
      <c r="C3239" s="31"/>
      <c r="D3239" s="31"/>
      <c r="E3239" s="31"/>
      <c r="F3239" s="31"/>
      <c r="G3239" s="31"/>
      <c r="H3239" s="31"/>
      <c r="I3239" s="31"/>
      <c r="J3239" s="31"/>
      <c r="K3239" s="31"/>
      <c r="L3239" s="31"/>
      <c r="M3239" s="31"/>
      <c r="N3239" s="31"/>
      <c r="O3239" s="31"/>
      <c r="P3239" s="31"/>
    </row>
    <row r="3240" spans="1:16" ht="15" x14ac:dyDescent="0.25">
      <c r="A3240" s="31"/>
      <c r="B3240" s="31"/>
      <c r="C3240" s="31"/>
      <c r="D3240" s="31"/>
      <c r="E3240" s="31"/>
      <c r="F3240" s="31"/>
      <c r="G3240" s="31"/>
      <c r="H3240" s="31"/>
      <c r="I3240" s="31"/>
      <c r="J3240" s="31"/>
      <c r="K3240" s="31"/>
      <c r="L3240" s="31"/>
      <c r="M3240" s="31"/>
      <c r="N3240" s="31"/>
      <c r="O3240" s="31"/>
      <c r="P3240" s="31"/>
    </row>
    <row r="3241" spans="1:16" ht="15" x14ac:dyDescent="0.25">
      <c r="A3241" s="31"/>
      <c r="B3241" s="31"/>
      <c r="C3241" s="31"/>
      <c r="D3241" s="31"/>
      <c r="E3241" s="31"/>
      <c r="F3241" s="31"/>
      <c r="G3241" s="31"/>
      <c r="H3241" s="31"/>
      <c r="I3241" s="31"/>
      <c r="J3241" s="31"/>
      <c r="K3241" s="31"/>
      <c r="L3241" s="31"/>
      <c r="M3241" s="31"/>
      <c r="N3241" s="31"/>
      <c r="O3241" s="31"/>
      <c r="P3241" s="31"/>
    </row>
    <row r="3242" spans="1:16" ht="15" x14ac:dyDescent="0.25">
      <c r="A3242" s="31"/>
      <c r="B3242" s="31"/>
      <c r="C3242" s="31"/>
      <c r="D3242" s="31"/>
      <c r="E3242" s="31"/>
      <c r="F3242" s="31"/>
      <c r="G3242" s="31"/>
      <c r="H3242" s="31"/>
      <c r="I3242" s="31"/>
      <c r="J3242" s="31"/>
      <c r="K3242" s="31"/>
      <c r="L3242" s="31"/>
      <c r="M3242" s="31"/>
      <c r="N3242" s="31"/>
      <c r="O3242" s="31"/>
      <c r="P3242" s="31"/>
    </row>
    <row r="3243" spans="1:16" ht="15" x14ac:dyDescent="0.25">
      <c r="A3243" s="31"/>
      <c r="B3243" s="31"/>
      <c r="C3243" s="31"/>
      <c r="D3243" s="31"/>
      <c r="E3243" s="31"/>
      <c r="F3243" s="31"/>
      <c r="G3243" s="31"/>
      <c r="H3243" s="31"/>
      <c r="I3243" s="31"/>
      <c r="J3243" s="31"/>
      <c r="K3243" s="31"/>
      <c r="L3243" s="31"/>
      <c r="M3243" s="31"/>
      <c r="N3243" s="31"/>
      <c r="O3243" s="31"/>
      <c r="P3243" s="31"/>
    </row>
    <row r="3244" spans="1:16" ht="15" x14ac:dyDescent="0.25">
      <c r="A3244" s="31"/>
      <c r="B3244" s="31"/>
      <c r="C3244" s="31"/>
      <c r="D3244" s="31"/>
      <c r="E3244" s="31"/>
      <c r="F3244" s="31"/>
      <c r="G3244" s="31"/>
      <c r="H3244" s="31"/>
      <c r="I3244" s="31"/>
      <c r="J3244" s="31"/>
      <c r="K3244" s="31"/>
      <c r="L3244" s="31"/>
      <c r="M3244" s="31"/>
      <c r="N3244" s="31"/>
      <c r="O3244" s="31"/>
      <c r="P3244" s="31"/>
    </row>
    <row r="3245" spans="1:16" ht="15" x14ac:dyDescent="0.25">
      <c r="A3245" s="31"/>
      <c r="B3245" s="31"/>
      <c r="C3245" s="31"/>
      <c r="D3245" s="31"/>
      <c r="E3245" s="31"/>
      <c r="F3245" s="31"/>
      <c r="G3245" s="31"/>
      <c r="H3245" s="31"/>
      <c r="I3245" s="31"/>
      <c r="J3245" s="31"/>
      <c r="K3245" s="31"/>
      <c r="L3245" s="31"/>
      <c r="M3245" s="31"/>
      <c r="N3245" s="31"/>
      <c r="O3245" s="31"/>
      <c r="P3245" s="31"/>
    </row>
    <row r="3246" spans="1:16" ht="15" x14ac:dyDescent="0.25">
      <c r="A3246" s="31"/>
      <c r="B3246" s="31"/>
      <c r="C3246" s="31"/>
      <c r="D3246" s="31"/>
      <c r="E3246" s="31"/>
      <c r="F3246" s="31"/>
      <c r="G3246" s="31"/>
      <c r="H3246" s="31"/>
      <c r="I3246" s="31"/>
      <c r="J3246" s="31"/>
      <c r="K3246" s="31"/>
      <c r="L3246" s="31"/>
      <c r="M3246" s="31"/>
      <c r="N3246" s="31"/>
      <c r="O3246" s="31"/>
      <c r="P3246" s="31"/>
    </row>
    <row r="3247" spans="1:16" ht="15" x14ac:dyDescent="0.25">
      <c r="A3247" s="31"/>
      <c r="B3247" s="31"/>
      <c r="C3247" s="31"/>
      <c r="D3247" s="31"/>
      <c r="E3247" s="31"/>
      <c r="F3247" s="31"/>
      <c r="G3247" s="31"/>
      <c r="H3247" s="31"/>
      <c r="I3247" s="31"/>
      <c r="J3247" s="31"/>
      <c r="K3247" s="31"/>
      <c r="L3247" s="31"/>
      <c r="M3247" s="31"/>
      <c r="N3247" s="31"/>
      <c r="O3247" s="31"/>
      <c r="P3247" s="31"/>
    </row>
    <row r="3248" spans="1:16" ht="15" x14ac:dyDescent="0.25">
      <c r="A3248" s="31"/>
      <c r="B3248" s="31"/>
      <c r="C3248" s="31"/>
      <c r="D3248" s="31"/>
      <c r="E3248" s="31"/>
      <c r="F3248" s="31"/>
      <c r="G3248" s="31"/>
      <c r="H3248" s="31"/>
      <c r="I3248" s="31"/>
      <c r="J3248" s="31"/>
      <c r="K3248" s="31"/>
      <c r="L3248" s="31"/>
      <c r="M3248" s="31"/>
      <c r="N3248" s="31"/>
      <c r="O3248" s="31"/>
      <c r="P3248" s="31"/>
    </row>
    <row r="3249" spans="1:16" ht="15" x14ac:dyDescent="0.25">
      <c r="A3249" s="31"/>
      <c r="B3249" s="31"/>
      <c r="C3249" s="31"/>
      <c r="D3249" s="31"/>
      <c r="E3249" s="31"/>
      <c r="F3249" s="31"/>
      <c r="G3249" s="31"/>
      <c r="H3249" s="31"/>
      <c r="I3249" s="31"/>
      <c r="J3249" s="31"/>
      <c r="K3249" s="31"/>
      <c r="L3249" s="31"/>
      <c r="M3249" s="31"/>
      <c r="N3249" s="31"/>
      <c r="O3249" s="31"/>
      <c r="P3249" s="31"/>
    </row>
    <row r="3250" spans="1:16" ht="15" x14ac:dyDescent="0.25">
      <c r="A3250" s="31"/>
      <c r="B3250" s="31"/>
      <c r="C3250" s="31"/>
      <c r="D3250" s="31"/>
      <c r="E3250" s="31"/>
      <c r="F3250" s="31"/>
      <c r="G3250" s="31"/>
      <c r="H3250" s="31"/>
      <c r="I3250" s="31"/>
      <c r="J3250" s="31"/>
      <c r="K3250" s="31"/>
      <c r="L3250" s="31"/>
      <c r="M3250" s="31"/>
      <c r="N3250" s="31"/>
      <c r="O3250" s="31"/>
      <c r="P3250" s="31"/>
    </row>
    <row r="3251" spans="1:16" ht="15" x14ac:dyDescent="0.25">
      <c r="A3251" s="31"/>
      <c r="B3251" s="31"/>
      <c r="C3251" s="31"/>
      <c r="D3251" s="31"/>
      <c r="E3251" s="31"/>
      <c r="F3251" s="31"/>
      <c r="G3251" s="31"/>
      <c r="H3251" s="31"/>
      <c r="I3251" s="31"/>
      <c r="J3251" s="31"/>
      <c r="K3251" s="31"/>
      <c r="L3251" s="31"/>
      <c r="M3251" s="31"/>
      <c r="N3251" s="31"/>
      <c r="O3251" s="31"/>
      <c r="P3251" s="31"/>
    </row>
    <row r="3252" spans="1:16" ht="15" x14ac:dyDescent="0.25">
      <c r="A3252" s="31"/>
      <c r="B3252" s="31"/>
      <c r="C3252" s="31"/>
      <c r="D3252" s="31"/>
      <c r="E3252" s="31"/>
      <c r="F3252" s="31"/>
      <c r="G3252" s="31"/>
      <c r="H3252" s="31"/>
      <c r="I3252" s="31"/>
      <c r="J3252" s="31"/>
      <c r="K3252" s="31"/>
      <c r="L3252" s="31"/>
      <c r="M3252" s="31"/>
      <c r="N3252" s="31"/>
      <c r="O3252" s="31"/>
      <c r="P3252" s="31"/>
    </row>
    <row r="3253" spans="1:16" ht="15" x14ac:dyDescent="0.25">
      <c r="A3253" s="31"/>
      <c r="B3253" s="31"/>
      <c r="C3253" s="31"/>
      <c r="D3253" s="31"/>
      <c r="E3253" s="31"/>
      <c r="F3253" s="31"/>
      <c r="G3253" s="31"/>
      <c r="H3253" s="31"/>
      <c r="I3253" s="31"/>
      <c r="J3253" s="31"/>
      <c r="K3253" s="31"/>
      <c r="L3253" s="31"/>
      <c r="M3253" s="31"/>
      <c r="N3253" s="31"/>
      <c r="O3253" s="31"/>
      <c r="P3253" s="31"/>
    </row>
    <row r="3254" spans="1:16" ht="15" x14ac:dyDescent="0.25">
      <c r="A3254" s="31"/>
      <c r="B3254" s="31"/>
      <c r="C3254" s="31"/>
      <c r="D3254" s="31"/>
      <c r="E3254" s="31"/>
      <c r="F3254" s="31"/>
      <c r="G3254" s="31"/>
      <c r="H3254" s="31"/>
      <c r="I3254" s="31"/>
      <c r="J3254" s="31"/>
      <c r="K3254" s="31"/>
      <c r="L3254" s="31"/>
      <c r="M3254" s="31"/>
      <c r="N3254" s="31"/>
      <c r="O3254" s="31"/>
      <c r="P3254" s="31"/>
    </row>
    <row r="3255" spans="1:16" ht="15" x14ac:dyDescent="0.25">
      <c r="A3255" s="31"/>
      <c r="B3255" s="31"/>
      <c r="C3255" s="31"/>
      <c r="D3255" s="31"/>
      <c r="E3255" s="31"/>
      <c r="F3255" s="31"/>
      <c r="G3255" s="31"/>
      <c r="H3255" s="31"/>
      <c r="I3255" s="31"/>
      <c r="J3255" s="31"/>
      <c r="K3255" s="31"/>
      <c r="L3255" s="31"/>
      <c r="M3255" s="31"/>
      <c r="N3255" s="31"/>
      <c r="O3255" s="31"/>
      <c r="P3255" s="31"/>
    </row>
    <row r="3256" spans="1:16" ht="15" x14ac:dyDescent="0.25">
      <c r="A3256" s="31"/>
      <c r="B3256" s="31"/>
      <c r="C3256" s="31"/>
      <c r="D3256" s="31"/>
      <c r="E3256" s="31"/>
      <c r="F3256" s="31"/>
      <c r="G3256" s="31"/>
      <c r="H3256" s="31"/>
      <c r="I3256" s="31"/>
      <c r="J3256" s="31"/>
      <c r="K3256" s="31"/>
      <c r="L3256" s="31"/>
      <c r="M3256" s="31"/>
      <c r="N3256" s="31"/>
      <c r="O3256" s="31"/>
      <c r="P3256" s="31"/>
    </row>
    <row r="3257" spans="1:16" ht="15" x14ac:dyDescent="0.25">
      <c r="A3257" s="31"/>
      <c r="B3257" s="31"/>
      <c r="C3257" s="31"/>
      <c r="D3257" s="31"/>
      <c r="E3257" s="31"/>
      <c r="F3257" s="31"/>
      <c r="G3257" s="31"/>
      <c r="H3257" s="31"/>
      <c r="I3257" s="31"/>
      <c r="J3257" s="31"/>
      <c r="K3257" s="31"/>
      <c r="L3257" s="31"/>
      <c r="M3257" s="31"/>
      <c r="N3257" s="31"/>
      <c r="O3257" s="31"/>
      <c r="P3257" s="31"/>
    </row>
    <row r="3258" spans="1:16" ht="15.75" thickBot="1" x14ac:dyDescent="0.3">
      <c r="A3258" s="31"/>
      <c r="B3258" s="31"/>
      <c r="C3258" s="31"/>
      <c r="D3258" s="31"/>
      <c r="E3258" s="31"/>
      <c r="F3258" s="31"/>
      <c r="G3258" s="31"/>
      <c r="H3258" s="31"/>
      <c r="I3258" s="31"/>
      <c r="J3258" s="31"/>
      <c r="K3258" s="31"/>
      <c r="L3258" s="31"/>
      <c r="M3258" s="31"/>
      <c r="N3258" s="31"/>
      <c r="O3258" s="31"/>
      <c r="P3258" s="31"/>
    </row>
    <row r="3259" spans="1:16" ht="16.5" thickTop="1" thickBot="1" x14ac:dyDescent="0.3">
      <c r="A3259" s="31"/>
      <c r="B3259" s="31"/>
      <c r="C3259" s="31"/>
      <c r="D3259" s="31"/>
      <c r="E3259" s="31"/>
      <c r="F3259" s="31"/>
      <c r="G3259" s="31"/>
      <c r="H3259" s="31"/>
      <c r="I3259" s="31"/>
      <c r="J3259" s="31"/>
      <c r="K3259" s="31"/>
      <c r="L3259" s="31"/>
      <c r="M3259" s="31"/>
      <c r="N3259" s="31"/>
      <c r="O3259" s="31"/>
      <c r="P3259" s="31"/>
    </row>
    <row r="3260" spans="1:16" ht="15" x14ac:dyDescent="0.25">
      <c r="A3260" s="31"/>
      <c r="B3260" s="31"/>
      <c r="C3260" s="31"/>
      <c r="D3260" s="31"/>
      <c r="E3260" s="31"/>
      <c r="F3260" s="31"/>
      <c r="G3260" s="31"/>
      <c r="H3260" s="31"/>
      <c r="I3260" s="31"/>
      <c r="J3260" s="31"/>
      <c r="K3260" s="31"/>
      <c r="L3260" s="31"/>
      <c r="M3260" s="31"/>
      <c r="N3260" s="31"/>
      <c r="O3260" s="31"/>
      <c r="P3260" s="31"/>
    </row>
    <row r="3261" spans="1:16" ht="15" x14ac:dyDescent="0.25">
      <c r="A3261" s="31"/>
      <c r="B3261" s="31"/>
      <c r="C3261" s="31"/>
      <c r="D3261" s="31"/>
      <c r="E3261" s="31"/>
      <c r="F3261" s="31"/>
      <c r="G3261" s="31"/>
      <c r="H3261" s="31"/>
      <c r="I3261" s="31"/>
      <c r="J3261" s="31"/>
      <c r="K3261" s="31"/>
      <c r="L3261" s="31"/>
      <c r="M3261" s="31"/>
      <c r="N3261" s="31"/>
      <c r="O3261" s="31"/>
      <c r="P3261" s="31"/>
    </row>
    <row r="3262" spans="1:16" ht="15.75" thickBot="1" x14ac:dyDescent="0.3">
      <c r="A3262" s="31"/>
      <c r="B3262" s="31"/>
      <c r="C3262" s="31"/>
      <c r="D3262" s="31"/>
      <c r="E3262" s="31"/>
      <c r="F3262" s="31"/>
      <c r="G3262" s="31"/>
      <c r="H3262" s="31"/>
      <c r="I3262" s="31"/>
      <c r="J3262" s="31"/>
      <c r="K3262" s="31"/>
      <c r="L3262" s="31"/>
      <c r="M3262" s="31"/>
      <c r="N3262" s="31"/>
      <c r="O3262" s="31"/>
      <c r="P3262" s="31"/>
    </row>
    <row r="3263" spans="1:16" ht="15.75" thickBot="1" x14ac:dyDescent="0.3">
      <c r="A3263" s="31"/>
      <c r="B3263" s="31"/>
      <c r="C3263" s="31"/>
      <c r="D3263" s="31"/>
      <c r="E3263" s="31"/>
      <c r="F3263" s="31"/>
      <c r="G3263" s="31"/>
      <c r="H3263" s="31"/>
      <c r="I3263" s="31"/>
      <c r="J3263" s="31"/>
      <c r="K3263" s="31"/>
      <c r="L3263" s="31"/>
      <c r="M3263" s="31"/>
      <c r="N3263" s="31"/>
      <c r="O3263" s="31"/>
      <c r="P3263" s="31"/>
    </row>
    <row r="3264" spans="1:16" ht="15" x14ac:dyDescent="0.25">
      <c r="A3264" s="31"/>
      <c r="B3264" s="31"/>
      <c r="C3264" s="31"/>
      <c r="D3264" s="31"/>
      <c r="E3264" s="31"/>
      <c r="F3264" s="31"/>
      <c r="G3264" s="31"/>
      <c r="H3264" s="31"/>
      <c r="I3264" s="31"/>
      <c r="J3264" s="31"/>
      <c r="K3264" s="31"/>
      <c r="L3264" s="31"/>
      <c r="M3264" s="31"/>
      <c r="N3264" s="31"/>
      <c r="O3264" s="31"/>
      <c r="P3264" s="31"/>
    </row>
    <row r="3265" spans="1:16" ht="15" x14ac:dyDescent="0.25">
      <c r="A3265" s="31"/>
      <c r="B3265" s="31"/>
      <c r="C3265" s="31"/>
      <c r="D3265" s="31"/>
      <c r="E3265" s="31"/>
      <c r="F3265" s="31"/>
      <c r="G3265" s="31"/>
      <c r="H3265" s="31"/>
      <c r="I3265" s="31"/>
      <c r="J3265" s="31"/>
      <c r="K3265" s="31"/>
      <c r="L3265" s="31"/>
      <c r="M3265" s="31"/>
      <c r="N3265" s="31"/>
      <c r="O3265" s="31"/>
      <c r="P3265" s="31"/>
    </row>
    <row r="3266" spans="1:16" ht="15" x14ac:dyDescent="0.25">
      <c r="A3266" s="31"/>
      <c r="B3266" s="31"/>
      <c r="C3266" s="31"/>
      <c r="D3266" s="31"/>
      <c r="E3266" s="31"/>
      <c r="F3266" s="31"/>
      <c r="G3266" s="31"/>
      <c r="H3266" s="31"/>
      <c r="I3266" s="31"/>
      <c r="J3266" s="31"/>
      <c r="K3266" s="31"/>
      <c r="L3266" s="31"/>
      <c r="M3266" s="31"/>
      <c r="N3266" s="31"/>
      <c r="O3266" s="31"/>
      <c r="P3266" s="31"/>
    </row>
    <row r="3267" spans="1:16" ht="15" x14ac:dyDescent="0.25">
      <c r="A3267" s="31"/>
      <c r="B3267" s="31"/>
      <c r="C3267" s="31"/>
      <c r="D3267" s="31"/>
      <c r="E3267" s="31"/>
      <c r="F3267" s="31"/>
      <c r="G3267" s="31"/>
      <c r="H3267" s="31"/>
      <c r="I3267" s="31"/>
      <c r="J3267" s="31"/>
      <c r="K3267" s="31"/>
      <c r="L3267" s="31"/>
      <c r="M3267" s="31"/>
      <c r="N3267" s="31"/>
      <c r="O3267" s="31"/>
      <c r="P3267" s="31"/>
    </row>
    <row r="3268" spans="1:16" ht="15.75" thickBot="1" x14ac:dyDescent="0.3">
      <c r="A3268" s="31"/>
      <c r="B3268" s="31"/>
      <c r="C3268" s="31"/>
      <c r="D3268" s="31"/>
      <c r="E3268" s="31"/>
      <c r="F3268" s="31"/>
      <c r="G3268" s="31"/>
      <c r="H3268" s="31"/>
      <c r="I3268" s="31"/>
      <c r="J3268" s="31"/>
      <c r="K3268" s="31"/>
      <c r="L3268" s="31"/>
      <c r="M3268" s="31"/>
      <c r="N3268" s="31"/>
      <c r="O3268" s="31"/>
      <c r="P3268" s="31"/>
    </row>
    <row r="3269" spans="1:16" ht="15.75" thickBot="1" x14ac:dyDescent="0.3">
      <c r="A3269" s="31"/>
      <c r="B3269" s="31"/>
      <c r="C3269" s="31"/>
      <c r="D3269" s="31"/>
      <c r="E3269" s="31"/>
      <c r="F3269" s="31"/>
      <c r="G3269" s="31"/>
      <c r="H3269" s="31"/>
      <c r="I3269" s="31"/>
      <c r="J3269" s="31"/>
      <c r="K3269" s="31"/>
      <c r="L3269" s="31"/>
      <c r="M3269" s="31"/>
      <c r="N3269" s="31"/>
      <c r="O3269" s="31"/>
      <c r="P3269" s="31"/>
    </row>
    <row r="3270" spans="1:16" ht="15" x14ac:dyDescent="0.25">
      <c r="A3270" s="31"/>
      <c r="B3270" s="31"/>
      <c r="C3270" s="31"/>
      <c r="D3270" s="31"/>
      <c r="E3270" s="31"/>
      <c r="F3270" s="31"/>
      <c r="G3270" s="31"/>
      <c r="H3270" s="31"/>
      <c r="I3270" s="31"/>
      <c r="J3270" s="31"/>
      <c r="K3270" s="31"/>
      <c r="L3270" s="31"/>
      <c r="M3270" s="31"/>
      <c r="N3270" s="31"/>
      <c r="O3270" s="31"/>
      <c r="P3270" s="31"/>
    </row>
    <row r="3271" spans="1:16" ht="15" x14ac:dyDescent="0.25">
      <c r="A3271" s="31"/>
      <c r="B3271" s="31"/>
      <c r="C3271" s="31"/>
      <c r="D3271" s="31"/>
      <c r="E3271" s="31"/>
      <c r="F3271" s="31"/>
      <c r="G3271" s="31"/>
      <c r="H3271" s="31"/>
      <c r="I3271" s="31"/>
      <c r="J3271" s="31"/>
      <c r="K3271" s="31"/>
      <c r="L3271" s="31"/>
      <c r="M3271" s="31"/>
      <c r="N3271" s="31"/>
      <c r="O3271" s="31"/>
      <c r="P3271" s="31"/>
    </row>
    <row r="3272" spans="1:16" ht="15" x14ac:dyDescent="0.25">
      <c r="A3272" s="31"/>
      <c r="B3272" s="31"/>
      <c r="C3272" s="31"/>
      <c r="D3272" s="31"/>
      <c r="E3272" s="31"/>
      <c r="F3272" s="31"/>
      <c r="G3272" s="31"/>
      <c r="H3272" s="31"/>
      <c r="I3272" s="31"/>
      <c r="J3272" s="31"/>
      <c r="K3272" s="31"/>
      <c r="L3272" s="31"/>
      <c r="M3272" s="31"/>
      <c r="N3272" s="31"/>
      <c r="O3272" s="31"/>
      <c r="P3272" s="31"/>
    </row>
    <row r="3273" spans="1:16" ht="15" x14ac:dyDescent="0.25">
      <c r="A3273" s="31"/>
      <c r="B3273" s="31"/>
      <c r="C3273" s="31"/>
      <c r="D3273" s="31"/>
      <c r="E3273" s="31"/>
      <c r="F3273" s="31"/>
      <c r="G3273" s="31"/>
      <c r="H3273" s="31"/>
      <c r="I3273" s="31"/>
      <c r="J3273" s="31"/>
      <c r="K3273" s="31"/>
      <c r="L3273" s="31"/>
      <c r="M3273" s="31"/>
      <c r="N3273" s="31"/>
      <c r="O3273" s="31"/>
      <c r="P3273" s="31"/>
    </row>
    <row r="3274" spans="1:16" ht="15" x14ac:dyDescent="0.25">
      <c r="A3274" s="31"/>
      <c r="B3274" s="31"/>
      <c r="C3274" s="31"/>
      <c r="D3274" s="31"/>
      <c r="E3274" s="31"/>
      <c r="F3274" s="31"/>
      <c r="G3274" s="31"/>
      <c r="H3274" s="31"/>
      <c r="I3274" s="31"/>
      <c r="J3274" s="31"/>
      <c r="K3274" s="31"/>
      <c r="L3274" s="31"/>
      <c r="M3274" s="31"/>
      <c r="N3274" s="31"/>
      <c r="O3274" s="31"/>
      <c r="P3274" s="31"/>
    </row>
    <row r="3275" spans="1:16" ht="15" x14ac:dyDescent="0.25">
      <c r="A3275" s="31"/>
      <c r="B3275" s="31"/>
      <c r="C3275" s="31"/>
      <c r="D3275" s="31"/>
      <c r="E3275" s="31"/>
      <c r="F3275" s="31"/>
      <c r="G3275" s="31"/>
      <c r="H3275" s="31"/>
      <c r="I3275" s="31"/>
      <c r="J3275" s="31"/>
      <c r="K3275" s="31"/>
      <c r="L3275" s="31"/>
      <c r="M3275" s="31"/>
      <c r="N3275" s="31"/>
      <c r="O3275" s="31"/>
      <c r="P3275" s="31"/>
    </row>
    <row r="3276" spans="1:16" ht="15" x14ac:dyDescent="0.25">
      <c r="A3276" s="31"/>
      <c r="B3276" s="31"/>
      <c r="C3276" s="31"/>
      <c r="D3276" s="31"/>
      <c r="E3276" s="31"/>
      <c r="F3276" s="31"/>
      <c r="G3276" s="31"/>
      <c r="H3276" s="31"/>
      <c r="I3276" s="31"/>
      <c r="J3276" s="31"/>
      <c r="K3276" s="31"/>
      <c r="L3276" s="31"/>
      <c r="M3276" s="31"/>
      <c r="N3276" s="31"/>
      <c r="O3276" s="31"/>
      <c r="P3276" s="31"/>
    </row>
    <row r="3277" spans="1:16" ht="15" x14ac:dyDescent="0.25">
      <c r="A3277" s="31"/>
      <c r="B3277" s="31"/>
      <c r="C3277" s="31"/>
      <c r="D3277" s="31"/>
      <c r="E3277" s="31"/>
      <c r="F3277" s="31"/>
      <c r="G3277" s="31"/>
      <c r="H3277" s="31"/>
      <c r="I3277" s="31"/>
      <c r="J3277" s="31"/>
      <c r="K3277" s="31"/>
      <c r="L3277" s="31"/>
      <c r="M3277" s="31"/>
      <c r="N3277" s="31"/>
      <c r="O3277" s="31"/>
      <c r="P3277" s="31"/>
    </row>
    <row r="3278" spans="1:16" ht="15" x14ac:dyDescent="0.25">
      <c r="A3278" s="31"/>
      <c r="B3278" s="31"/>
      <c r="C3278" s="31"/>
      <c r="D3278" s="31"/>
      <c r="E3278" s="31"/>
      <c r="F3278" s="31"/>
      <c r="G3278" s="31"/>
      <c r="H3278" s="31"/>
      <c r="I3278" s="31"/>
      <c r="J3278" s="31"/>
      <c r="K3278" s="31"/>
      <c r="L3278" s="31"/>
      <c r="M3278" s="31"/>
      <c r="N3278" s="31"/>
      <c r="O3278" s="31"/>
      <c r="P3278" s="31"/>
    </row>
    <row r="3279" spans="1:16" ht="15" x14ac:dyDescent="0.25">
      <c r="A3279" s="31"/>
      <c r="B3279" s="31"/>
      <c r="C3279" s="31"/>
      <c r="D3279" s="31"/>
      <c r="E3279" s="31"/>
      <c r="F3279" s="31"/>
      <c r="G3279" s="31"/>
      <c r="H3279" s="31"/>
      <c r="I3279" s="31"/>
      <c r="J3279" s="31"/>
      <c r="K3279" s="31"/>
      <c r="L3279" s="31"/>
      <c r="M3279" s="31"/>
      <c r="N3279" s="31"/>
      <c r="O3279" s="31"/>
      <c r="P3279" s="31"/>
    </row>
    <row r="3280" spans="1:16" ht="15" x14ac:dyDescent="0.25">
      <c r="A3280" s="31"/>
      <c r="B3280" s="31"/>
      <c r="C3280" s="31"/>
      <c r="D3280" s="31"/>
      <c r="E3280" s="31"/>
      <c r="F3280" s="31"/>
      <c r="G3280" s="31"/>
      <c r="H3280" s="31"/>
      <c r="I3280" s="31"/>
      <c r="J3280" s="31"/>
      <c r="K3280" s="31"/>
      <c r="L3280" s="31"/>
      <c r="M3280" s="31"/>
      <c r="N3280" s="31"/>
      <c r="O3280" s="31"/>
      <c r="P3280" s="31"/>
    </row>
    <row r="3281" spans="1:16" ht="15" x14ac:dyDescent="0.25">
      <c r="A3281" s="31"/>
      <c r="B3281" s="31"/>
      <c r="C3281" s="31"/>
      <c r="D3281" s="31"/>
      <c r="E3281" s="31"/>
      <c r="F3281" s="31"/>
      <c r="G3281" s="31"/>
      <c r="H3281" s="31"/>
      <c r="I3281" s="31"/>
      <c r="J3281" s="31"/>
      <c r="K3281" s="31"/>
      <c r="L3281" s="31"/>
      <c r="M3281" s="31"/>
      <c r="N3281" s="31"/>
      <c r="O3281" s="31"/>
      <c r="P3281" s="31"/>
    </row>
    <row r="3282" spans="1:16" ht="15" x14ac:dyDescent="0.25">
      <c r="A3282" s="31"/>
      <c r="B3282" s="31"/>
      <c r="C3282" s="31"/>
      <c r="D3282" s="31"/>
      <c r="E3282" s="31"/>
      <c r="F3282" s="31"/>
      <c r="G3282" s="31"/>
      <c r="H3282" s="31"/>
      <c r="I3282" s="31"/>
      <c r="J3282" s="31"/>
      <c r="K3282" s="31"/>
      <c r="L3282" s="31"/>
      <c r="M3282" s="31"/>
      <c r="N3282" s="31"/>
      <c r="O3282" s="31"/>
      <c r="P3282" s="31"/>
    </row>
    <row r="3283" spans="1:16" ht="15" x14ac:dyDescent="0.25">
      <c r="A3283" s="31"/>
      <c r="B3283" s="31"/>
      <c r="C3283" s="31"/>
      <c r="D3283" s="31"/>
      <c r="E3283" s="31"/>
      <c r="F3283" s="31"/>
      <c r="G3283" s="31"/>
      <c r="H3283" s="31"/>
      <c r="I3283" s="31"/>
      <c r="J3283" s="31"/>
      <c r="K3283" s="31"/>
      <c r="L3283" s="31"/>
      <c r="M3283" s="31"/>
      <c r="N3283" s="31"/>
      <c r="O3283" s="31"/>
      <c r="P3283" s="31"/>
    </row>
    <row r="3284" spans="1:16" ht="15" x14ac:dyDescent="0.25">
      <c r="A3284" s="31"/>
      <c r="B3284" s="31"/>
      <c r="C3284" s="31"/>
      <c r="D3284" s="31"/>
      <c r="E3284" s="31"/>
      <c r="F3284" s="31"/>
      <c r="G3284" s="31"/>
      <c r="H3284" s="31"/>
      <c r="I3284" s="31"/>
      <c r="J3284" s="31"/>
      <c r="K3284" s="31"/>
      <c r="L3284" s="31"/>
      <c r="M3284" s="31"/>
      <c r="N3284" s="31"/>
      <c r="O3284" s="31"/>
      <c r="P3284" s="31"/>
    </row>
    <row r="3285" spans="1:16" ht="15" x14ac:dyDescent="0.25">
      <c r="A3285" s="31"/>
      <c r="B3285" s="31"/>
      <c r="C3285" s="31"/>
      <c r="D3285" s="31"/>
      <c r="E3285" s="31"/>
      <c r="F3285" s="31"/>
      <c r="G3285" s="31"/>
      <c r="H3285" s="31"/>
      <c r="I3285" s="31"/>
      <c r="J3285" s="31"/>
      <c r="K3285" s="31"/>
      <c r="L3285" s="31"/>
      <c r="M3285" s="31"/>
      <c r="N3285" s="31"/>
      <c r="O3285" s="31"/>
      <c r="P3285" s="31"/>
    </row>
    <row r="3286" spans="1:16" ht="15" x14ac:dyDescent="0.25">
      <c r="A3286" s="31"/>
      <c r="B3286" s="31"/>
      <c r="C3286" s="31"/>
      <c r="D3286" s="31"/>
      <c r="E3286" s="31"/>
      <c r="F3286" s="31"/>
      <c r="G3286" s="31"/>
      <c r="H3286" s="31"/>
      <c r="I3286" s="31"/>
      <c r="J3286" s="31"/>
      <c r="K3286" s="31"/>
      <c r="L3286" s="31"/>
      <c r="M3286" s="31"/>
      <c r="N3286" s="31"/>
      <c r="O3286" s="31"/>
      <c r="P3286" s="31"/>
    </row>
    <row r="3287" spans="1:16" ht="15" x14ac:dyDescent="0.25">
      <c r="A3287" s="31"/>
      <c r="B3287" s="31"/>
      <c r="C3287" s="31"/>
      <c r="D3287" s="31"/>
      <c r="E3287" s="31"/>
      <c r="F3287" s="31"/>
      <c r="G3287" s="31"/>
      <c r="H3287" s="31"/>
      <c r="I3287" s="31"/>
      <c r="J3287" s="31"/>
      <c r="K3287" s="31"/>
      <c r="L3287" s="31"/>
      <c r="M3287" s="31"/>
      <c r="N3287" s="31"/>
      <c r="O3287" s="31"/>
      <c r="P3287" s="31"/>
    </row>
    <row r="3288" spans="1:16" ht="15" x14ac:dyDescent="0.25">
      <c r="A3288" s="31"/>
      <c r="B3288" s="31"/>
      <c r="C3288" s="31"/>
      <c r="D3288" s="31"/>
      <c r="E3288" s="31"/>
      <c r="F3288" s="31"/>
      <c r="G3288" s="31"/>
      <c r="H3288" s="31"/>
      <c r="I3288" s="31"/>
      <c r="J3288" s="31"/>
      <c r="K3288" s="31"/>
      <c r="L3288" s="31"/>
      <c r="M3288" s="31"/>
      <c r="N3288" s="31"/>
      <c r="O3288" s="31"/>
      <c r="P3288" s="31"/>
    </row>
    <row r="3289" spans="1:16" ht="15.75" thickBot="1" x14ac:dyDescent="0.3">
      <c r="A3289" s="31"/>
      <c r="B3289" s="31"/>
      <c r="C3289" s="31"/>
      <c r="D3289" s="31"/>
      <c r="E3289" s="31"/>
      <c r="F3289" s="31"/>
      <c r="G3289" s="31"/>
      <c r="H3289" s="31"/>
      <c r="I3289" s="31"/>
      <c r="J3289" s="31"/>
      <c r="K3289" s="31"/>
      <c r="L3289" s="31"/>
      <c r="M3289" s="31"/>
      <c r="N3289" s="31"/>
      <c r="O3289" s="31"/>
      <c r="P3289" s="31"/>
    </row>
    <row r="3290" spans="1:16" ht="16.5" thickTop="1" thickBot="1" x14ac:dyDescent="0.3">
      <c r="A3290" s="31"/>
      <c r="B3290" s="31"/>
      <c r="C3290" s="31"/>
      <c r="D3290" s="31"/>
      <c r="E3290" s="31"/>
      <c r="F3290" s="31"/>
      <c r="G3290" s="31"/>
      <c r="H3290" s="31"/>
      <c r="I3290" s="31"/>
      <c r="J3290" s="31"/>
      <c r="K3290" s="31"/>
      <c r="L3290" s="31"/>
      <c r="M3290" s="31"/>
      <c r="N3290" s="31"/>
      <c r="O3290" s="31"/>
      <c r="P3290" s="31"/>
    </row>
    <row r="3291" spans="1:16" ht="15" x14ac:dyDescent="0.25">
      <c r="A3291" s="31"/>
      <c r="B3291" s="31"/>
      <c r="C3291" s="31"/>
      <c r="D3291" s="31"/>
      <c r="E3291" s="31"/>
      <c r="F3291" s="31"/>
      <c r="G3291" s="31"/>
      <c r="H3291" s="31"/>
      <c r="I3291" s="31"/>
      <c r="J3291" s="31"/>
      <c r="K3291" s="31"/>
      <c r="L3291" s="31"/>
      <c r="M3291" s="31"/>
      <c r="N3291" s="31"/>
      <c r="O3291" s="31"/>
      <c r="P3291" s="31"/>
    </row>
    <row r="3292" spans="1:16" ht="15" x14ac:dyDescent="0.25">
      <c r="A3292" s="31"/>
      <c r="B3292" s="31"/>
      <c r="C3292" s="31"/>
      <c r="D3292" s="31"/>
      <c r="E3292" s="31"/>
      <c r="F3292" s="31"/>
      <c r="G3292" s="31"/>
      <c r="H3292" s="31"/>
      <c r="I3292" s="31"/>
      <c r="J3292" s="31"/>
      <c r="K3292" s="31"/>
      <c r="L3292" s="31"/>
      <c r="M3292" s="31"/>
      <c r="N3292" s="31"/>
      <c r="O3292" s="31"/>
      <c r="P3292" s="31"/>
    </row>
    <row r="3293" spans="1:16" ht="15.75" thickBot="1" x14ac:dyDescent="0.3">
      <c r="A3293" s="31"/>
      <c r="B3293" s="31"/>
      <c r="C3293" s="31"/>
      <c r="D3293" s="31"/>
      <c r="E3293" s="31"/>
      <c r="F3293" s="31"/>
      <c r="G3293" s="31"/>
      <c r="H3293" s="31"/>
      <c r="I3293" s="31"/>
      <c r="J3293" s="31"/>
      <c r="K3293" s="31"/>
      <c r="L3293" s="31"/>
      <c r="M3293" s="31"/>
      <c r="N3293" s="31"/>
      <c r="O3293" s="31"/>
      <c r="P3293" s="31"/>
    </row>
    <row r="3294" spans="1:16" ht="15.75" thickBot="1" x14ac:dyDescent="0.3">
      <c r="A3294" s="31"/>
      <c r="B3294" s="31"/>
      <c r="C3294" s="31"/>
      <c r="D3294" s="31"/>
      <c r="E3294" s="31"/>
      <c r="F3294" s="31"/>
      <c r="G3294" s="31"/>
      <c r="H3294" s="31"/>
      <c r="I3294" s="31"/>
      <c r="J3294" s="31"/>
      <c r="K3294" s="31"/>
      <c r="L3294" s="31"/>
      <c r="M3294" s="31"/>
      <c r="N3294" s="31"/>
      <c r="O3294" s="31"/>
      <c r="P3294" s="31"/>
    </row>
    <row r="3295" spans="1:16" ht="15" x14ac:dyDescent="0.25">
      <c r="A3295" s="31"/>
      <c r="B3295" s="31"/>
      <c r="C3295" s="31"/>
      <c r="D3295" s="31"/>
      <c r="E3295" s="31"/>
      <c r="F3295" s="31"/>
      <c r="G3295" s="31"/>
      <c r="H3295" s="31"/>
      <c r="I3295" s="31"/>
      <c r="J3295" s="31"/>
      <c r="K3295" s="31"/>
      <c r="L3295" s="31"/>
      <c r="M3295" s="31"/>
      <c r="N3295" s="31"/>
      <c r="O3295" s="31"/>
      <c r="P3295" s="31"/>
    </row>
    <row r="3296" spans="1:16" ht="15" x14ac:dyDescent="0.25">
      <c r="A3296" s="31"/>
      <c r="B3296" s="31"/>
      <c r="C3296" s="31"/>
      <c r="D3296" s="31"/>
      <c r="E3296" s="31"/>
      <c r="F3296" s="31"/>
      <c r="G3296" s="31"/>
      <c r="H3296" s="31"/>
      <c r="I3296" s="31"/>
      <c r="J3296" s="31"/>
      <c r="K3296" s="31"/>
      <c r="L3296" s="31"/>
      <c r="M3296" s="31"/>
      <c r="N3296" s="31"/>
      <c r="O3296" s="31"/>
      <c r="P3296" s="31"/>
    </row>
    <row r="3297" spans="1:16" ht="15" x14ac:dyDescent="0.25">
      <c r="A3297" s="31"/>
      <c r="B3297" s="31"/>
      <c r="C3297" s="31"/>
      <c r="D3297" s="31"/>
      <c r="E3297" s="31"/>
      <c r="F3297" s="31"/>
      <c r="G3297" s="31"/>
      <c r="H3297" s="31"/>
      <c r="I3297" s="31"/>
      <c r="J3297" s="31"/>
      <c r="K3297" s="31"/>
      <c r="L3297" s="31"/>
      <c r="M3297" s="31"/>
      <c r="N3297" s="31"/>
      <c r="O3297" s="31"/>
      <c r="P3297" s="31"/>
    </row>
    <row r="3298" spans="1:16" ht="15" x14ac:dyDescent="0.25">
      <c r="A3298" s="31"/>
      <c r="B3298" s="31"/>
      <c r="C3298" s="31"/>
      <c r="D3298" s="31"/>
      <c r="E3298" s="31"/>
      <c r="F3298" s="31"/>
      <c r="G3298" s="31"/>
      <c r="H3298" s="31"/>
      <c r="I3298" s="31"/>
      <c r="J3298" s="31"/>
      <c r="K3298" s="31"/>
      <c r="L3298" s="31"/>
      <c r="M3298" s="31"/>
      <c r="N3298" s="31"/>
      <c r="O3298" s="31"/>
      <c r="P3298" s="31"/>
    </row>
    <row r="3299" spans="1:16" ht="15.75" thickBot="1" x14ac:dyDescent="0.3">
      <c r="A3299" s="31"/>
      <c r="B3299" s="31"/>
      <c r="C3299" s="31"/>
      <c r="D3299" s="31"/>
      <c r="E3299" s="31"/>
      <c r="F3299" s="31"/>
      <c r="G3299" s="31"/>
      <c r="H3299" s="31"/>
      <c r="I3299" s="31"/>
      <c r="J3299" s="31"/>
      <c r="K3299" s="31"/>
      <c r="L3299" s="31"/>
      <c r="M3299" s="31"/>
      <c r="N3299" s="31"/>
      <c r="O3299" s="31"/>
      <c r="P3299" s="31"/>
    </row>
    <row r="3300" spans="1:16" ht="15.75" thickBot="1" x14ac:dyDescent="0.3">
      <c r="A3300" s="31"/>
      <c r="B3300" s="31"/>
      <c r="C3300" s="31"/>
      <c r="D3300" s="31"/>
      <c r="E3300" s="31"/>
      <c r="F3300" s="31"/>
      <c r="G3300" s="31"/>
      <c r="H3300" s="31"/>
      <c r="I3300" s="31"/>
      <c r="J3300" s="31"/>
      <c r="K3300" s="31"/>
      <c r="L3300" s="31"/>
      <c r="M3300" s="31"/>
      <c r="N3300" s="31"/>
      <c r="O3300" s="31"/>
      <c r="P3300" s="31"/>
    </row>
    <row r="3301" spans="1:16" ht="15" x14ac:dyDescent="0.25">
      <c r="A3301" s="31"/>
      <c r="B3301" s="31"/>
      <c r="C3301" s="31"/>
      <c r="D3301" s="31"/>
      <c r="E3301" s="31"/>
      <c r="F3301" s="31"/>
      <c r="G3301" s="31"/>
      <c r="H3301" s="31"/>
      <c r="I3301" s="31"/>
      <c r="J3301" s="31"/>
      <c r="K3301" s="31"/>
      <c r="L3301" s="31"/>
      <c r="M3301" s="31"/>
      <c r="N3301" s="31"/>
      <c r="O3301" s="31"/>
      <c r="P3301" s="31"/>
    </row>
    <row r="3302" spans="1:16" ht="15" x14ac:dyDescent="0.25">
      <c r="A3302" s="31"/>
      <c r="B3302" s="31"/>
      <c r="C3302" s="31"/>
      <c r="D3302" s="31"/>
      <c r="E3302" s="31"/>
      <c r="F3302" s="31"/>
      <c r="G3302" s="31"/>
      <c r="H3302" s="31"/>
      <c r="I3302" s="31"/>
      <c r="J3302" s="31"/>
      <c r="K3302" s="31"/>
      <c r="L3302" s="31"/>
      <c r="M3302" s="31"/>
      <c r="N3302" s="31"/>
      <c r="O3302" s="31"/>
      <c r="P3302" s="31"/>
    </row>
    <row r="3303" spans="1:16" ht="15" x14ac:dyDescent="0.25">
      <c r="A3303" s="31"/>
      <c r="B3303" s="31"/>
      <c r="C3303" s="31"/>
      <c r="D3303" s="31"/>
      <c r="E3303" s="31"/>
      <c r="F3303" s="31"/>
      <c r="G3303" s="31"/>
      <c r="H3303" s="31"/>
      <c r="I3303" s="31"/>
      <c r="J3303" s="31"/>
      <c r="K3303" s="31"/>
      <c r="L3303" s="31"/>
      <c r="M3303" s="31"/>
      <c r="N3303" s="31"/>
      <c r="O3303" s="31"/>
      <c r="P3303" s="31"/>
    </row>
    <row r="3304" spans="1:16" ht="15" x14ac:dyDescent="0.25">
      <c r="A3304" s="31"/>
      <c r="B3304" s="31"/>
      <c r="C3304" s="31"/>
      <c r="D3304" s="31"/>
      <c r="E3304" s="31"/>
      <c r="F3304" s="31"/>
      <c r="G3304" s="31"/>
      <c r="H3304" s="31"/>
      <c r="I3304" s="31"/>
      <c r="J3304" s="31"/>
      <c r="K3304" s="31"/>
      <c r="L3304" s="31"/>
      <c r="M3304" s="31"/>
      <c r="N3304" s="31"/>
      <c r="O3304" s="31"/>
      <c r="P3304" s="31"/>
    </row>
    <row r="3305" spans="1:16" ht="15" x14ac:dyDescent="0.25">
      <c r="A3305" s="31"/>
      <c r="B3305" s="31"/>
      <c r="C3305" s="31"/>
      <c r="D3305" s="31"/>
      <c r="E3305" s="31"/>
      <c r="F3305" s="31"/>
      <c r="G3305" s="31"/>
      <c r="H3305" s="31"/>
      <c r="I3305" s="31"/>
      <c r="J3305" s="31"/>
      <c r="K3305" s="31"/>
      <c r="L3305" s="31"/>
      <c r="M3305" s="31"/>
      <c r="N3305" s="31"/>
      <c r="O3305" s="31"/>
      <c r="P3305" s="31"/>
    </row>
    <row r="3306" spans="1:16" ht="15" x14ac:dyDescent="0.25">
      <c r="A3306" s="31"/>
      <c r="B3306" s="31"/>
      <c r="C3306" s="31"/>
      <c r="D3306" s="31"/>
      <c r="E3306" s="31"/>
      <c r="F3306" s="31"/>
      <c r="G3306" s="31"/>
      <c r="H3306" s="31"/>
      <c r="I3306" s="31"/>
      <c r="J3306" s="31"/>
      <c r="K3306" s="31"/>
      <c r="L3306" s="31"/>
      <c r="M3306" s="31"/>
      <c r="N3306" s="31"/>
      <c r="O3306" s="31"/>
      <c r="P3306" s="31"/>
    </row>
    <row r="3307" spans="1:16" ht="15" x14ac:dyDescent="0.25">
      <c r="A3307" s="31"/>
      <c r="B3307" s="31"/>
      <c r="C3307" s="31"/>
      <c r="D3307" s="31"/>
      <c r="E3307" s="31"/>
      <c r="F3307" s="31"/>
      <c r="G3307" s="31"/>
      <c r="H3307" s="31"/>
      <c r="I3307" s="31"/>
      <c r="J3307" s="31"/>
      <c r="K3307" s="31"/>
      <c r="L3307" s="31"/>
      <c r="M3307" s="31"/>
      <c r="N3307" s="31"/>
      <c r="O3307" s="31"/>
      <c r="P3307" s="31"/>
    </row>
    <row r="3308" spans="1:16" ht="15" x14ac:dyDescent="0.25">
      <c r="A3308" s="31"/>
      <c r="B3308" s="31"/>
      <c r="C3308" s="31"/>
      <c r="D3308" s="31"/>
      <c r="E3308" s="31"/>
      <c r="F3308" s="31"/>
      <c r="G3308" s="31"/>
      <c r="H3308" s="31"/>
      <c r="I3308" s="31"/>
      <c r="J3308" s="31"/>
      <c r="K3308" s="31"/>
      <c r="L3308" s="31"/>
      <c r="M3308" s="31"/>
      <c r="N3308" s="31"/>
      <c r="O3308" s="31"/>
      <c r="P3308" s="31"/>
    </row>
    <row r="3309" spans="1:16" ht="15" x14ac:dyDescent="0.25">
      <c r="A3309" s="31"/>
      <c r="B3309" s="31"/>
      <c r="C3309" s="31"/>
      <c r="D3309" s="31"/>
      <c r="E3309" s="31"/>
      <c r="F3309" s="31"/>
      <c r="G3309" s="31"/>
      <c r="H3309" s="31"/>
      <c r="I3309" s="31"/>
      <c r="J3309" s="31"/>
      <c r="K3309" s="31"/>
      <c r="L3309" s="31"/>
      <c r="M3309" s="31"/>
      <c r="N3309" s="31"/>
      <c r="O3309" s="31"/>
      <c r="P3309" s="31"/>
    </row>
    <row r="3310" spans="1:16" ht="15" x14ac:dyDescent="0.25">
      <c r="A3310" s="31"/>
      <c r="B3310" s="31"/>
      <c r="C3310" s="31"/>
      <c r="D3310" s="31"/>
      <c r="E3310" s="31"/>
      <c r="F3310" s="31"/>
      <c r="G3310" s="31"/>
      <c r="H3310" s="31"/>
      <c r="I3310" s="31"/>
      <c r="J3310" s="31"/>
      <c r="K3310" s="31"/>
      <c r="L3310" s="31"/>
      <c r="M3310" s="31"/>
      <c r="N3310" s="31"/>
      <c r="O3310" s="31"/>
      <c r="P3310" s="31"/>
    </row>
    <row r="3311" spans="1:16" ht="15" x14ac:dyDescent="0.25">
      <c r="A3311" s="31"/>
      <c r="B3311" s="31"/>
      <c r="C3311" s="31"/>
      <c r="D3311" s="31"/>
      <c r="E3311" s="31"/>
      <c r="F3311" s="31"/>
      <c r="G3311" s="31"/>
      <c r="H3311" s="31"/>
      <c r="I3311" s="31"/>
      <c r="J3311" s="31"/>
      <c r="K3311" s="31"/>
      <c r="L3311" s="31"/>
      <c r="M3311" s="31"/>
      <c r="N3311" s="31"/>
      <c r="O3311" s="31"/>
      <c r="P3311" s="31"/>
    </row>
    <row r="3312" spans="1:16" ht="15" x14ac:dyDescent="0.25">
      <c r="A3312" s="31"/>
      <c r="B3312" s="31"/>
      <c r="C3312" s="31"/>
      <c r="D3312" s="31"/>
      <c r="E3312" s="31"/>
      <c r="F3312" s="31"/>
      <c r="G3312" s="31"/>
      <c r="H3312" s="31"/>
      <c r="I3312" s="31"/>
      <c r="J3312" s="31"/>
      <c r="K3312" s="31"/>
      <c r="L3312" s="31"/>
      <c r="M3312" s="31"/>
      <c r="N3312" s="31"/>
      <c r="O3312" s="31"/>
      <c r="P3312" s="31"/>
    </row>
    <row r="3313" spans="1:16" ht="15" x14ac:dyDescent="0.25">
      <c r="A3313" s="31"/>
      <c r="B3313" s="31"/>
      <c r="C3313" s="31"/>
      <c r="D3313" s="31"/>
      <c r="E3313" s="31"/>
      <c r="F3313" s="31"/>
      <c r="G3313" s="31"/>
      <c r="H3313" s="31"/>
      <c r="I3313" s="31"/>
      <c r="J3313" s="31"/>
      <c r="K3313" s="31"/>
      <c r="L3313" s="31"/>
      <c r="M3313" s="31"/>
      <c r="N3313" s="31"/>
      <c r="O3313" s="31"/>
      <c r="P3313" s="31"/>
    </row>
    <row r="3314" spans="1:16" ht="15" x14ac:dyDescent="0.25">
      <c r="A3314" s="31"/>
      <c r="B3314" s="31"/>
      <c r="C3314" s="31"/>
      <c r="D3314" s="31"/>
      <c r="E3314" s="31"/>
      <c r="F3314" s="31"/>
      <c r="G3314" s="31"/>
      <c r="H3314" s="31"/>
      <c r="I3314" s="31"/>
      <c r="J3314" s="31"/>
      <c r="K3314" s="31"/>
      <c r="L3314" s="31"/>
      <c r="M3314" s="31"/>
      <c r="N3314" s="31"/>
      <c r="O3314" s="31"/>
      <c r="P3314" s="31"/>
    </row>
    <row r="3315" spans="1:16" ht="15" x14ac:dyDescent="0.25">
      <c r="A3315" s="31"/>
      <c r="B3315" s="31"/>
      <c r="C3315" s="31"/>
      <c r="D3315" s="31"/>
      <c r="E3315" s="31"/>
      <c r="F3315" s="31"/>
      <c r="G3315" s="31"/>
      <c r="H3315" s="31"/>
      <c r="I3315" s="31"/>
      <c r="J3315" s="31"/>
      <c r="K3315" s="31"/>
      <c r="L3315" s="31"/>
      <c r="M3315" s="31"/>
      <c r="N3315" s="31"/>
      <c r="O3315" s="31"/>
      <c r="P3315" s="31"/>
    </row>
    <row r="3316" spans="1:16" ht="15" x14ac:dyDescent="0.25">
      <c r="A3316" s="31"/>
      <c r="B3316" s="31"/>
      <c r="C3316" s="31"/>
      <c r="D3316" s="31"/>
      <c r="E3316" s="31"/>
      <c r="F3316" s="31"/>
      <c r="G3316" s="31"/>
      <c r="H3316" s="31"/>
      <c r="I3316" s="31"/>
      <c r="J3316" s="31"/>
      <c r="K3316" s="31"/>
      <c r="L3316" s="31"/>
      <c r="M3316" s="31"/>
      <c r="N3316" s="31"/>
      <c r="O3316" s="31"/>
      <c r="P3316" s="31"/>
    </row>
    <row r="3317" spans="1:16" ht="15" x14ac:dyDescent="0.25">
      <c r="A3317" s="31"/>
      <c r="B3317" s="31"/>
      <c r="C3317" s="31"/>
      <c r="D3317" s="31"/>
      <c r="E3317" s="31"/>
      <c r="F3317" s="31"/>
      <c r="G3317" s="31"/>
      <c r="H3317" s="31"/>
      <c r="I3317" s="31"/>
      <c r="J3317" s="31"/>
      <c r="K3317" s="31"/>
      <c r="L3317" s="31"/>
      <c r="M3317" s="31"/>
      <c r="N3317" s="31"/>
      <c r="O3317" s="31"/>
      <c r="P3317" s="31"/>
    </row>
    <row r="3318" spans="1:16" ht="15" x14ac:dyDescent="0.25">
      <c r="A3318" s="31"/>
      <c r="B3318" s="31"/>
      <c r="C3318" s="31"/>
      <c r="D3318" s="31"/>
      <c r="E3318" s="31"/>
      <c r="F3318" s="31"/>
      <c r="G3318" s="31"/>
      <c r="H3318" s="31"/>
      <c r="I3318" s="31"/>
      <c r="J3318" s="31"/>
      <c r="K3318" s="31"/>
      <c r="L3318" s="31"/>
      <c r="M3318" s="31"/>
      <c r="N3318" s="31"/>
      <c r="O3318" s="31"/>
      <c r="P3318" s="31"/>
    </row>
    <row r="3319" spans="1:16" ht="15" x14ac:dyDescent="0.25">
      <c r="A3319" s="31"/>
      <c r="B3319" s="31"/>
      <c r="C3319" s="31"/>
      <c r="D3319" s="31"/>
      <c r="E3319" s="31"/>
      <c r="F3319" s="31"/>
      <c r="G3319" s="31"/>
      <c r="H3319" s="31"/>
      <c r="I3319" s="31"/>
      <c r="J3319" s="31"/>
      <c r="K3319" s="31"/>
      <c r="L3319" s="31"/>
      <c r="M3319" s="31"/>
      <c r="N3319" s="31"/>
      <c r="O3319" s="31"/>
      <c r="P3319" s="31"/>
    </row>
    <row r="3320" spans="1:16" ht="15.75" thickBot="1" x14ac:dyDescent="0.3">
      <c r="A3320" s="31"/>
      <c r="B3320" s="31"/>
      <c r="C3320" s="31"/>
      <c r="D3320" s="31"/>
      <c r="E3320" s="31"/>
      <c r="F3320" s="31"/>
      <c r="G3320" s="31"/>
      <c r="H3320" s="31"/>
      <c r="I3320" s="31"/>
      <c r="J3320" s="31"/>
      <c r="K3320" s="31"/>
      <c r="L3320" s="31"/>
      <c r="M3320" s="31"/>
      <c r="N3320" s="31"/>
      <c r="O3320" s="31"/>
      <c r="P3320" s="31"/>
    </row>
    <row r="3321" spans="1:16" ht="16.5" thickTop="1" thickBot="1" x14ac:dyDescent="0.3">
      <c r="A3321" s="31"/>
      <c r="B3321" s="31"/>
      <c r="C3321" s="31"/>
      <c r="D3321" s="31"/>
      <c r="E3321" s="31"/>
      <c r="F3321" s="31"/>
      <c r="G3321" s="31"/>
      <c r="H3321" s="31"/>
      <c r="I3321" s="31"/>
      <c r="J3321" s="31"/>
      <c r="K3321" s="31"/>
      <c r="L3321" s="31"/>
      <c r="M3321" s="31"/>
      <c r="N3321" s="31"/>
      <c r="O3321" s="31"/>
      <c r="P3321" s="31"/>
    </row>
    <row r="3322" spans="1:16" ht="15" x14ac:dyDescent="0.25">
      <c r="A3322" s="31"/>
      <c r="B3322" s="31"/>
      <c r="C3322" s="31"/>
      <c r="D3322" s="31"/>
      <c r="E3322" s="31"/>
      <c r="F3322" s="31"/>
      <c r="G3322" s="31"/>
      <c r="H3322" s="31"/>
      <c r="I3322" s="31"/>
      <c r="J3322" s="31"/>
      <c r="K3322" s="31"/>
      <c r="L3322" s="31"/>
      <c r="M3322" s="31"/>
      <c r="N3322" s="31"/>
      <c r="O3322" s="31"/>
      <c r="P3322" s="31"/>
    </row>
    <row r="3323" spans="1:16" ht="15" x14ac:dyDescent="0.25">
      <c r="A3323" s="31"/>
      <c r="B3323" s="31"/>
      <c r="C3323" s="31"/>
      <c r="D3323" s="31"/>
      <c r="E3323" s="31"/>
      <c r="F3323" s="31"/>
      <c r="G3323" s="31"/>
      <c r="H3323" s="31"/>
      <c r="I3323" s="31"/>
      <c r="J3323" s="31"/>
      <c r="K3323" s="31"/>
      <c r="L3323" s="31"/>
      <c r="M3323" s="31"/>
      <c r="N3323" s="31"/>
      <c r="O3323" s="31"/>
      <c r="P3323" s="31"/>
    </row>
    <row r="3324" spans="1:16" ht="15.75" thickBot="1" x14ac:dyDescent="0.3">
      <c r="A3324" s="31"/>
      <c r="B3324" s="31"/>
      <c r="C3324" s="31"/>
      <c r="D3324" s="31"/>
      <c r="E3324" s="31"/>
      <c r="F3324" s="31"/>
      <c r="G3324" s="31"/>
      <c r="H3324" s="31"/>
      <c r="I3324" s="31"/>
      <c r="J3324" s="31"/>
      <c r="K3324" s="31"/>
      <c r="L3324" s="31"/>
      <c r="M3324" s="31"/>
      <c r="N3324" s="31"/>
      <c r="O3324" s="31"/>
      <c r="P3324" s="31"/>
    </row>
    <row r="3325" spans="1:16" ht="15.75" thickBot="1" x14ac:dyDescent="0.3">
      <c r="A3325" s="31"/>
      <c r="B3325" s="31"/>
      <c r="C3325" s="31"/>
      <c r="D3325" s="31"/>
      <c r="E3325" s="31"/>
      <c r="F3325" s="31"/>
      <c r="G3325" s="31"/>
      <c r="H3325" s="31"/>
      <c r="I3325" s="31"/>
      <c r="J3325" s="31"/>
      <c r="K3325" s="31"/>
      <c r="L3325" s="31"/>
      <c r="M3325" s="31"/>
      <c r="N3325" s="31"/>
      <c r="O3325" s="31"/>
      <c r="P3325" s="31"/>
    </row>
    <row r="3326" spans="1:16" ht="15" x14ac:dyDescent="0.25">
      <c r="A3326" s="31"/>
      <c r="B3326" s="31"/>
      <c r="C3326" s="31"/>
      <c r="D3326" s="31"/>
      <c r="E3326" s="31"/>
      <c r="F3326" s="31"/>
      <c r="G3326" s="31"/>
      <c r="H3326" s="31"/>
      <c r="I3326" s="31"/>
      <c r="J3326" s="31"/>
      <c r="K3326" s="31"/>
      <c r="L3326" s="31"/>
      <c r="M3326" s="31"/>
      <c r="N3326" s="31"/>
      <c r="O3326" s="31"/>
      <c r="P3326" s="31"/>
    </row>
    <row r="3327" spans="1:16" ht="15" x14ac:dyDescent="0.25">
      <c r="A3327" s="31"/>
      <c r="B3327" s="31"/>
      <c r="C3327" s="31"/>
      <c r="D3327" s="31"/>
      <c r="E3327" s="31"/>
      <c r="F3327" s="31"/>
      <c r="G3327" s="31"/>
      <c r="H3327" s="31"/>
      <c r="I3327" s="31"/>
      <c r="J3327" s="31"/>
      <c r="K3327" s="31"/>
      <c r="L3327" s="31"/>
      <c r="M3327" s="31"/>
      <c r="N3327" s="31"/>
      <c r="O3327" s="31"/>
      <c r="P3327" s="31"/>
    </row>
    <row r="3328" spans="1:16" ht="15" x14ac:dyDescent="0.25">
      <c r="A3328" s="31"/>
      <c r="B3328" s="31"/>
      <c r="C3328" s="31"/>
      <c r="D3328" s="31"/>
      <c r="E3328" s="31"/>
      <c r="F3328" s="31"/>
      <c r="G3328" s="31"/>
      <c r="H3328" s="31"/>
      <c r="I3328" s="31"/>
      <c r="J3328" s="31"/>
      <c r="K3328" s="31"/>
      <c r="L3328" s="31"/>
      <c r="M3328" s="31"/>
      <c r="N3328" s="31"/>
      <c r="O3328" s="31"/>
      <c r="P3328" s="31"/>
    </row>
    <row r="3329" spans="1:16" ht="15" x14ac:dyDescent="0.25">
      <c r="A3329" s="31"/>
      <c r="B3329" s="31"/>
      <c r="C3329" s="31"/>
      <c r="D3329" s="31"/>
      <c r="E3329" s="31"/>
      <c r="F3329" s="31"/>
      <c r="G3329" s="31"/>
      <c r="H3329" s="31"/>
      <c r="I3329" s="31"/>
      <c r="J3329" s="31"/>
      <c r="K3329" s="31"/>
      <c r="L3329" s="31"/>
      <c r="M3329" s="31"/>
      <c r="N3329" s="31"/>
      <c r="O3329" s="31"/>
      <c r="P3329" s="31"/>
    </row>
    <row r="3330" spans="1:16" ht="15.75" thickBot="1" x14ac:dyDescent="0.3">
      <c r="A3330" s="31"/>
      <c r="B3330" s="31"/>
      <c r="C3330" s="31"/>
      <c r="D3330" s="31"/>
      <c r="E3330" s="31"/>
      <c r="F3330" s="31"/>
      <c r="G3330" s="31"/>
      <c r="H3330" s="31"/>
      <c r="I3330" s="31"/>
      <c r="J3330" s="31"/>
      <c r="K3330" s="31"/>
      <c r="L3330" s="31"/>
      <c r="M3330" s="31"/>
      <c r="N3330" s="31"/>
      <c r="O3330" s="31"/>
      <c r="P3330" s="31"/>
    </row>
    <row r="3331" spans="1:16" ht="15.75" thickBot="1" x14ac:dyDescent="0.3">
      <c r="A3331" s="31"/>
      <c r="B3331" s="31"/>
      <c r="C3331" s="31"/>
      <c r="D3331" s="31"/>
      <c r="E3331" s="31"/>
      <c r="F3331" s="31"/>
      <c r="G3331" s="31"/>
      <c r="H3331" s="31"/>
      <c r="I3331" s="31"/>
      <c r="J3331" s="31"/>
      <c r="K3331" s="31"/>
      <c r="L3331" s="31"/>
      <c r="M3331" s="31"/>
      <c r="N3331" s="31"/>
      <c r="O3331" s="31"/>
      <c r="P3331" s="31"/>
    </row>
    <row r="3332" spans="1:16" ht="15" x14ac:dyDescent="0.25">
      <c r="A3332" s="31"/>
      <c r="B3332" s="31"/>
      <c r="C3332" s="31"/>
      <c r="D3332" s="31"/>
      <c r="E3332" s="31"/>
      <c r="F3332" s="31"/>
      <c r="G3332" s="31"/>
      <c r="H3332" s="31"/>
      <c r="I3332" s="31"/>
      <c r="J3332" s="31"/>
      <c r="K3332" s="31"/>
      <c r="L3332" s="31"/>
      <c r="M3332" s="31"/>
      <c r="N3332" s="31"/>
      <c r="O3332" s="31"/>
      <c r="P3332" s="31"/>
    </row>
    <row r="3333" spans="1:16" ht="15" x14ac:dyDescent="0.25">
      <c r="A3333" s="31"/>
      <c r="B3333" s="31"/>
      <c r="C3333" s="31"/>
      <c r="D3333" s="31"/>
      <c r="E3333" s="31"/>
      <c r="F3333" s="31"/>
      <c r="G3333" s="31"/>
      <c r="H3333" s="31"/>
      <c r="I3333" s="31"/>
      <c r="J3333" s="31"/>
      <c r="K3333" s="31"/>
      <c r="L3333" s="31"/>
      <c r="M3333" s="31"/>
      <c r="N3333" s="31"/>
      <c r="O3333" s="31"/>
      <c r="P3333" s="31"/>
    </row>
    <row r="3334" spans="1:16" ht="15" x14ac:dyDescent="0.25">
      <c r="A3334" s="31"/>
      <c r="B3334" s="31"/>
      <c r="C3334" s="31"/>
      <c r="D3334" s="31"/>
      <c r="E3334" s="31"/>
      <c r="F3334" s="31"/>
      <c r="G3334" s="31"/>
      <c r="H3334" s="31"/>
      <c r="I3334" s="31"/>
      <c r="J3334" s="31"/>
      <c r="K3334" s="31"/>
      <c r="L3334" s="31"/>
      <c r="M3334" s="31"/>
      <c r="N3334" s="31"/>
      <c r="O3334" s="31"/>
      <c r="P3334" s="31"/>
    </row>
    <row r="3335" spans="1:16" ht="15" x14ac:dyDescent="0.25">
      <c r="A3335" s="31"/>
      <c r="B3335" s="31"/>
      <c r="C3335" s="31"/>
      <c r="D3335" s="31"/>
      <c r="E3335" s="31"/>
      <c r="F3335" s="31"/>
      <c r="G3335" s="31"/>
      <c r="H3335" s="31"/>
      <c r="I3335" s="31"/>
      <c r="J3335" s="31"/>
      <c r="K3335" s="31"/>
      <c r="L3335" s="31"/>
      <c r="M3335" s="31"/>
      <c r="N3335" s="31"/>
      <c r="O3335" s="31"/>
      <c r="P3335" s="31"/>
    </row>
    <row r="3336" spans="1:16" ht="15" x14ac:dyDescent="0.25">
      <c r="A3336" s="31"/>
      <c r="B3336" s="31"/>
      <c r="C3336" s="31"/>
      <c r="D3336" s="31"/>
      <c r="E3336" s="31"/>
      <c r="F3336" s="31"/>
      <c r="G3336" s="31"/>
      <c r="H3336" s="31"/>
      <c r="I3336" s="31"/>
      <c r="J3336" s="31"/>
      <c r="K3336" s="31"/>
      <c r="L3336" s="31"/>
      <c r="M3336" s="31"/>
      <c r="N3336" s="31"/>
      <c r="O3336" s="31"/>
      <c r="P3336" s="31"/>
    </row>
    <row r="3337" spans="1:16" ht="15" x14ac:dyDescent="0.25">
      <c r="A3337" s="31"/>
      <c r="B3337" s="31"/>
      <c r="C3337" s="31"/>
      <c r="D3337" s="31"/>
      <c r="E3337" s="31"/>
      <c r="F3337" s="31"/>
      <c r="G3337" s="31"/>
      <c r="H3337" s="31"/>
      <c r="I3337" s="31"/>
      <c r="J3337" s="31"/>
      <c r="K3337" s="31"/>
      <c r="L3337" s="31"/>
      <c r="M3337" s="31"/>
      <c r="N3337" s="31"/>
      <c r="O3337" s="31"/>
      <c r="P3337" s="31"/>
    </row>
    <row r="3338" spans="1:16" ht="15" x14ac:dyDescent="0.25">
      <c r="A3338" s="31"/>
      <c r="B3338" s="31"/>
      <c r="C3338" s="31"/>
      <c r="D3338" s="31"/>
      <c r="E3338" s="31"/>
      <c r="F3338" s="31"/>
      <c r="G3338" s="31"/>
      <c r="H3338" s="31"/>
      <c r="I3338" s="31"/>
      <c r="J3338" s="31"/>
      <c r="K3338" s="31"/>
      <c r="L3338" s="31"/>
      <c r="M3338" s="31"/>
      <c r="N3338" s="31"/>
      <c r="O3338" s="31"/>
      <c r="P3338" s="31"/>
    </row>
    <row r="3339" spans="1:16" ht="15" x14ac:dyDescent="0.25">
      <c r="A3339" s="31"/>
      <c r="B3339" s="31"/>
      <c r="C3339" s="31"/>
      <c r="D3339" s="31"/>
      <c r="E3339" s="31"/>
      <c r="F3339" s="31"/>
      <c r="G3339" s="31"/>
      <c r="H3339" s="31"/>
      <c r="I3339" s="31"/>
      <c r="J3339" s="31"/>
      <c r="K3339" s="31"/>
      <c r="L3339" s="31"/>
      <c r="M3339" s="31"/>
      <c r="N3339" s="31"/>
      <c r="O3339" s="31"/>
      <c r="P3339" s="31"/>
    </row>
    <row r="3340" spans="1:16" ht="15" x14ac:dyDescent="0.25">
      <c r="A3340" s="31"/>
      <c r="B3340" s="31"/>
      <c r="C3340" s="31"/>
      <c r="D3340" s="31"/>
      <c r="E3340" s="31"/>
      <c r="F3340" s="31"/>
      <c r="G3340" s="31"/>
      <c r="H3340" s="31"/>
      <c r="I3340" s="31"/>
      <c r="J3340" s="31"/>
      <c r="K3340" s="31"/>
      <c r="L3340" s="31"/>
      <c r="M3340" s="31"/>
      <c r="N3340" s="31"/>
      <c r="O3340" s="31"/>
      <c r="P3340" s="31"/>
    </row>
    <row r="3341" spans="1:16" ht="15" x14ac:dyDescent="0.25">
      <c r="A3341" s="31"/>
      <c r="B3341" s="31"/>
      <c r="C3341" s="31"/>
      <c r="D3341" s="31"/>
      <c r="E3341" s="31"/>
      <c r="F3341" s="31"/>
      <c r="G3341" s="31"/>
      <c r="H3341" s="31"/>
      <c r="I3341" s="31"/>
      <c r="J3341" s="31"/>
      <c r="K3341" s="31"/>
      <c r="L3341" s="31"/>
      <c r="M3341" s="31"/>
      <c r="N3341" s="31"/>
      <c r="O3341" s="31"/>
      <c r="P3341" s="31"/>
    </row>
    <row r="3342" spans="1:16" ht="15" x14ac:dyDescent="0.25">
      <c r="A3342" s="31"/>
      <c r="B3342" s="31"/>
      <c r="C3342" s="31"/>
      <c r="D3342" s="31"/>
      <c r="E3342" s="31"/>
      <c r="F3342" s="31"/>
      <c r="G3342" s="31"/>
      <c r="H3342" s="31"/>
      <c r="I3342" s="31"/>
      <c r="J3342" s="31"/>
      <c r="K3342" s="31"/>
      <c r="L3342" s="31"/>
      <c r="M3342" s="31"/>
      <c r="N3342" s="31"/>
      <c r="O3342" s="31"/>
      <c r="P3342" s="31"/>
    </row>
    <row r="3343" spans="1:16" ht="15" x14ac:dyDescent="0.25">
      <c r="A3343" s="31"/>
      <c r="B3343" s="31"/>
      <c r="C3343" s="31"/>
      <c r="D3343" s="31"/>
      <c r="E3343" s="31"/>
      <c r="F3343" s="31"/>
      <c r="G3343" s="31"/>
      <c r="H3343" s="31"/>
      <c r="I3343" s="31"/>
      <c r="J3343" s="31"/>
      <c r="K3343" s="31"/>
      <c r="L3343" s="31"/>
      <c r="M3343" s="31"/>
      <c r="N3343" s="31"/>
      <c r="O3343" s="31"/>
      <c r="P3343" s="31"/>
    </row>
    <row r="3344" spans="1:16" ht="15" x14ac:dyDescent="0.25">
      <c r="A3344" s="31"/>
      <c r="B3344" s="31"/>
      <c r="C3344" s="31"/>
      <c r="D3344" s="31"/>
      <c r="E3344" s="31"/>
      <c r="F3344" s="31"/>
      <c r="G3344" s="31"/>
      <c r="H3344" s="31"/>
      <c r="I3344" s="31"/>
      <c r="J3344" s="31"/>
      <c r="K3344" s="31"/>
      <c r="L3344" s="31"/>
      <c r="M3344" s="31"/>
      <c r="N3344" s="31"/>
      <c r="O3344" s="31"/>
      <c r="P3344" s="31"/>
    </row>
    <row r="3345" spans="1:16" ht="15" x14ac:dyDescent="0.25">
      <c r="A3345" s="31"/>
      <c r="B3345" s="31"/>
      <c r="C3345" s="31"/>
      <c r="D3345" s="31"/>
      <c r="E3345" s="31"/>
      <c r="F3345" s="31"/>
      <c r="G3345" s="31"/>
      <c r="H3345" s="31"/>
      <c r="I3345" s="31"/>
      <c r="J3345" s="31"/>
      <c r="K3345" s="31"/>
      <c r="L3345" s="31"/>
      <c r="M3345" s="31"/>
      <c r="N3345" s="31"/>
      <c r="O3345" s="31"/>
      <c r="P3345" s="31"/>
    </row>
    <row r="3346" spans="1:16" ht="15" x14ac:dyDescent="0.25">
      <c r="A3346" s="31"/>
      <c r="B3346" s="31"/>
      <c r="C3346" s="31"/>
      <c r="D3346" s="31"/>
      <c r="E3346" s="31"/>
      <c r="F3346" s="31"/>
      <c r="G3346" s="31"/>
      <c r="H3346" s="31"/>
      <c r="I3346" s="31"/>
      <c r="J3346" s="31"/>
      <c r="K3346" s="31"/>
      <c r="L3346" s="31"/>
      <c r="M3346" s="31"/>
      <c r="N3346" s="31"/>
      <c r="O3346" s="31"/>
      <c r="P3346" s="31"/>
    </row>
    <row r="3347" spans="1:16" ht="15" x14ac:dyDescent="0.25">
      <c r="A3347" s="31"/>
      <c r="B3347" s="31"/>
      <c r="C3347" s="31"/>
      <c r="D3347" s="31"/>
      <c r="E3347" s="31"/>
      <c r="F3347" s="31"/>
      <c r="G3347" s="31"/>
      <c r="H3347" s="31"/>
      <c r="I3347" s="31"/>
      <c r="J3347" s="31"/>
      <c r="K3347" s="31"/>
      <c r="L3347" s="31"/>
      <c r="M3347" s="31"/>
      <c r="N3347" s="31"/>
      <c r="O3347" s="31"/>
      <c r="P3347" s="31"/>
    </row>
    <row r="3348" spans="1:16" ht="15" x14ac:dyDescent="0.25">
      <c r="A3348" s="31"/>
      <c r="B3348" s="31"/>
      <c r="C3348" s="31"/>
      <c r="D3348" s="31"/>
      <c r="E3348" s="31"/>
      <c r="F3348" s="31"/>
      <c r="G3348" s="31"/>
      <c r="H3348" s="31"/>
      <c r="I3348" s="31"/>
      <c r="J3348" s="31"/>
      <c r="K3348" s="31"/>
      <c r="L3348" s="31"/>
      <c r="M3348" s="31"/>
      <c r="N3348" s="31"/>
      <c r="O3348" s="31"/>
      <c r="P3348" s="31"/>
    </row>
    <row r="3349" spans="1:16" ht="15" x14ac:dyDescent="0.25">
      <c r="A3349" s="31"/>
      <c r="B3349" s="31"/>
      <c r="C3349" s="31"/>
      <c r="D3349" s="31"/>
      <c r="E3349" s="31"/>
      <c r="F3349" s="31"/>
      <c r="G3349" s="31"/>
      <c r="H3349" s="31"/>
      <c r="I3349" s="31"/>
      <c r="J3349" s="31"/>
      <c r="K3349" s="31"/>
      <c r="L3349" s="31"/>
      <c r="M3349" s="31"/>
      <c r="N3349" s="31"/>
      <c r="O3349" s="31"/>
      <c r="P3349" s="31"/>
    </row>
    <row r="3350" spans="1:16" ht="15" x14ac:dyDescent="0.25">
      <c r="A3350" s="31"/>
      <c r="B3350" s="31"/>
      <c r="C3350" s="31"/>
      <c r="D3350" s="31"/>
      <c r="E3350" s="31"/>
      <c r="F3350" s="31"/>
      <c r="G3350" s="31"/>
      <c r="H3350" s="31"/>
      <c r="I3350" s="31"/>
      <c r="J3350" s="31"/>
      <c r="K3350" s="31"/>
      <c r="L3350" s="31"/>
      <c r="M3350" s="31"/>
      <c r="N3350" s="31"/>
      <c r="O3350" s="31"/>
      <c r="P3350" s="31"/>
    </row>
    <row r="3351" spans="1:16" ht="15.75" thickBot="1" x14ac:dyDescent="0.3">
      <c r="A3351" s="31"/>
      <c r="B3351" s="31"/>
      <c r="C3351" s="31"/>
      <c r="D3351" s="31"/>
      <c r="E3351" s="31"/>
      <c r="F3351" s="31"/>
      <c r="G3351" s="31"/>
      <c r="H3351" s="31"/>
      <c r="I3351" s="31"/>
      <c r="J3351" s="31"/>
      <c r="K3351" s="31"/>
      <c r="L3351" s="31"/>
      <c r="M3351" s="31"/>
      <c r="N3351" s="31"/>
      <c r="O3351" s="31"/>
      <c r="P3351" s="31"/>
    </row>
    <row r="3352" spans="1:16" ht="16.5" thickTop="1" thickBot="1" x14ac:dyDescent="0.3">
      <c r="A3352" s="31"/>
      <c r="B3352" s="31"/>
      <c r="C3352" s="31"/>
      <c r="D3352" s="31"/>
      <c r="E3352" s="31"/>
      <c r="F3352" s="31"/>
      <c r="G3352" s="31"/>
      <c r="H3352" s="31"/>
      <c r="I3352" s="31"/>
      <c r="J3352" s="31"/>
      <c r="K3352" s="31"/>
      <c r="L3352" s="31"/>
      <c r="M3352" s="31"/>
      <c r="N3352" s="31"/>
      <c r="O3352" s="31"/>
      <c r="P3352" s="31"/>
    </row>
    <row r="3353" spans="1:16" ht="15" x14ac:dyDescent="0.25">
      <c r="A3353" s="31"/>
      <c r="B3353" s="31"/>
      <c r="C3353" s="31"/>
      <c r="D3353" s="31"/>
      <c r="E3353" s="31"/>
      <c r="F3353" s="31"/>
      <c r="G3353" s="31"/>
      <c r="H3353" s="31"/>
      <c r="I3353" s="31"/>
      <c r="J3353" s="31"/>
      <c r="K3353" s="31"/>
      <c r="L3353" s="31"/>
      <c r="M3353" s="31"/>
      <c r="N3353" s="31"/>
      <c r="O3353" s="31"/>
      <c r="P3353" s="31"/>
    </row>
    <row r="3354" spans="1:16" s="32" customFormat="1" ht="15" x14ac:dyDescent="0.25">
      <c r="A3354" s="31"/>
      <c r="B3354" s="31"/>
      <c r="C3354" s="31"/>
      <c r="D3354" s="31"/>
      <c r="E3354" s="31"/>
      <c r="F3354" s="31"/>
      <c r="G3354" s="31"/>
      <c r="H3354" s="31"/>
      <c r="I3354" s="31"/>
      <c r="J3354" s="31"/>
      <c r="K3354" s="31"/>
      <c r="L3354" s="31"/>
      <c r="M3354" s="31"/>
      <c r="N3354" s="31"/>
      <c r="O3354" s="31"/>
      <c r="P3354" s="31"/>
    </row>
    <row r="3355" spans="1:16" s="32" customFormat="1" ht="15.75" thickBot="1" x14ac:dyDescent="0.3">
      <c r="A3355" s="31"/>
      <c r="B3355" s="31"/>
      <c r="C3355" s="31"/>
      <c r="D3355" s="31"/>
      <c r="E3355" s="31"/>
      <c r="F3355" s="31"/>
      <c r="G3355" s="31"/>
      <c r="H3355" s="31"/>
      <c r="I3355" s="31"/>
      <c r="J3355" s="31"/>
      <c r="K3355" s="31"/>
      <c r="L3355" s="31"/>
      <c r="M3355" s="31"/>
      <c r="N3355" s="31"/>
      <c r="O3355" s="31"/>
      <c r="P3355" s="31"/>
    </row>
    <row r="3356" spans="1:16" s="32" customFormat="1" ht="15.75" thickBot="1" x14ac:dyDescent="0.3">
      <c r="A3356" s="31"/>
      <c r="B3356" s="31"/>
      <c r="C3356" s="31"/>
      <c r="D3356" s="31"/>
      <c r="E3356" s="31"/>
      <c r="F3356" s="31"/>
      <c r="G3356" s="31"/>
      <c r="H3356" s="31"/>
      <c r="I3356" s="31"/>
      <c r="J3356" s="31"/>
      <c r="K3356" s="31"/>
      <c r="L3356" s="31"/>
      <c r="M3356" s="31"/>
      <c r="N3356" s="31"/>
      <c r="O3356" s="31"/>
      <c r="P3356" s="31"/>
    </row>
    <row r="3357" spans="1:16" s="32" customFormat="1" ht="15" x14ac:dyDescent="0.25">
      <c r="A3357" s="31"/>
      <c r="B3357" s="31"/>
      <c r="C3357" s="31"/>
      <c r="D3357" s="31"/>
      <c r="E3357" s="31"/>
      <c r="F3357" s="31"/>
      <c r="G3357" s="31"/>
      <c r="H3357" s="31"/>
      <c r="I3357" s="31"/>
      <c r="J3357" s="31"/>
      <c r="K3357" s="31"/>
      <c r="L3357" s="31"/>
      <c r="M3357" s="31"/>
      <c r="N3357" s="31"/>
      <c r="O3357" s="31"/>
      <c r="P3357" s="31"/>
    </row>
    <row r="3358" spans="1:16" s="32" customFormat="1" ht="15" x14ac:dyDescent="0.25">
      <c r="A3358" s="31"/>
      <c r="B3358" s="31"/>
      <c r="C3358" s="31"/>
      <c r="D3358" s="31"/>
      <c r="E3358" s="31"/>
      <c r="F3358" s="31"/>
      <c r="G3358" s="31"/>
      <c r="H3358" s="31"/>
      <c r="I3358" s="31"/>
      <c r="J3358" s="31"/>
      <c r="K3358" s="31"/>
      <c r="L3358" s="31"/>
      <c r="M3358" s="31"/>
      <c r="N3358" s="31"/>
      <c r="O3358" s="31"/>
      <c r="P3358" s="31"/>
    </row>
    <row r="3359" spans="1:16" s="32" customFormat="1" ht="15" x14ac:dyDescent="0.25">
      <c r="A3359" s="31"/>
      <c r="B3359" s="31"/>
      <c r="C3359" s="31"/>
      <c r="D3359" s="31"/>
      <c r="E3359" s="31"/>
      <c r="F3359" s="31"/>
      <c r="G3359" s="31"/>
      <c r="H3359" s="31"/>
      <c r="I3359" s="31"/>
      <c r="J3359" s="31"/>
      <c r="K3359" s="31"/>
      <c r="L3359" s="31"/>
      <c r="M3359" s="31"/>
      <c r="N3359" s="31"/>
      <c r="O3359" s="31"/>
      <c r="P3359" s="31"/>
    </row>
    <row r="3360" spans="1:16" s="32" customFormat="1" ht="15" x14ac:dyDescent="0.25">
      <c r="A3360" s="31"/>
      <c r="B3360" s="31"/>
      <c r="C3360" s="31"/>
      <c r="D3360" s="31"/>
      <c r="E3360" s="31"/>
      <c r="F3360" s="31"/>
      <c r="G3360" s="31"/>
      <c r="H3360" s="31"/>
      <c r="I3360" s="31"/>
      <c r="J3360" s="31"/>
      <c r="K3360" s="31"/>
      <c r="L3360" s="31"/>
      <c r="M3360" s="31"/>
      <c r="N3360" s="31"/>
      <c r="O3360" s="31"/>
      <c r="P3360" s="31"/>
    </row>
    <row r="3361" spans="1:16" s="32" customFormat="1" ht="15.75" thickBot="1" x14ac:dyDescent="0.3">
      <c r="A3361" s="31"/>
      <c r="B3361" s="31"/>
      <c r="C3361" s="31"/>
      <c r="D3361" s="31"/>
      <c r="E3361" s="31"/>
      <c r="F3361" s="31"/>
      <c r="G3361" s="31"/>
      <c r="H3361" s="31"/>
      <c r="I3361" s="31"/>
      <c r="J3361" s="31"/>
      <c r="K3361" s="31"/>
      <c r="L3361" s="31"/>
      <c r="M3361" s="31"/>
      <c r="N3361" s="31"/>
      <c r="O3361" s="31"/>
      <c r="P3361" s="31"/>
    </row>
    <row r="3362" spans="1:16" s="32" customFormat="1" ht="15.75" thickBot="1" x14ac:dyDescent="0.3">
      <c r="A3362" s="31"/>
      <c r="B3362" s="31"/>
      <c r="C3362" s="31"/>
      <c r="D3362" s="31"/>
      <c r="E3362" s="31"/>
      <c r="F3362" s="31"/>
      <c r="G3362" s="31"/>
      <c r="H3362" s="31"/>
      <c r="I3362" s="31"/>
      <c r="J3362" s="31"/>
      <c r="K3362" s="31"/>
      <c r="L3362" s="31"/>
      <c r="M3362" s="31"/>
      <c r="N3362" s="31"/>
      <c r="O3362" s="31"/>
      <c r="P3362" s="31"/>
    </row>
    <row r="3363" spans="1:16" s="32" customFormat="1" ht="15" x14ac:dyDescent="0.25">
      <c r="A3363" s="31"/>
      <c r="B3363" s="31"/>
      <c r="C3363" s="31"/>
      <c r="D3363" s="31"/>
      <c r="E3363" s="31"/>
      <c r="F3363" s="31"/>
      <c r="G3363" s="31"/>
      <c r="H3363" s="31"/>
      <c r="I3363" s="31"/>
      <c r="J3363" s="31"/>
      <c r="K3363" s="31"/>
      <c r="L3363" s="31"/>
      <c r="M3363" s="31"/>
      <c r="N3363" s="31"/>
      <c r="O3363" s="31"/>
      <c r="P3363" s="31"/>
    </row>
    <row r="3364" spans="1:16" s="32" customFormat="1" ht="15" x14ac:dyDescent="0.25">
      <c r="A3364" s="31"/>
      <c r="B3364" s="31"/>
      <c r="C3364" s="31"/>
      <c r="D3364" s="31"/>
      <c r="E3364" s="31"/>
      <c r="F3364" s="31"/>
      <c r="G3364" s="31"/>
      <c r="H3364" s="31"/>
      <c r="I3364" s="31"/>
      <c r="J3364" s="31"/>
      <c r="K3364" s="31"/>
      <c r="L3364" s="31"/>
      <c r="M3364" s="31"/>
      <c r="N3364" s="31"/>
      <c r="O3364" s="31"/>
      <c r="P3364" s="31"/>
    </row>
    <row r="3365" spans="1:16" s="32" customFormat="1" ht="15" x14ac:dyDescent="0.25">
      <c r="A3365" s="31"/>
      <c r="B3365" s="31"/>
      <c r="C3365" s="31"/>
      <c r="D3365" s="31"/>
      <c r="E3365" s="31"/>
      <c r="F3365" s="31"/>
      <c r="G3365" s="31"/>
      <c r="H3365" s="31"/>
      <c r="I3365" s="31"/>
      <c r="J3365" s="31"/>
      <c r="K3365" s="31"/>
      <c r="L3365" s="31"/>
      <c r="M3365" s="31"/>
      <c r="N3365" s="31"/>
      <c r="O3365" s="31"/>
      <c r="P3365" s="31"/>
    </row>
    <row r="3366" spans="1:16" s="32" customFormat="1" ht="15" x14ac:dyDescent="0.25">
      <c r="A3366" s="31"/>
      <c r="B3366" s="31"/>
      <c r="C3366" s="31"/>
      <c r="D3366" s="31"/>
      <c r="E3366" s="31"/>
      <c r="F3366" s="31"/>
      <c r="G3366" s="31"/>
      <c r="H3366" s="31"/>
      <c r="I3366" s="31"/>
      <c r="J3366" s="31"/>
      <c r="K3366" s="31"/>
      <c r="L3366" s="31"/>
      <c r="M3366" s="31"/>
      <c r="N3366" s="31"/>
      <c r="O3366" s="31"/>
      <c r="P3366" s="31"/>
    </row>
    <row r="3367" spans="1:16" s="32" customFormat="1" ht="15" x14ac:dyDescent="0.25">
      <c r="A3367" s="31"/>
      <c r="B3367" s="31"/>
      <c r="C3367" s="31"/>
      <c r="D3367" s="31"/>
      <c r="E3367" s="31"/>
      <c r="F3367" s="31"/>
      <c r="G3367" s="31"/>
      <c r="H3367" s="31"/>
      <c r="I3367" s="31"/>
      <c r="J3367" s="31"/>
      <c r="K3367" s="31"/>
      <c r="L3367" s="31"/>
      <c r="M3367" s="31"/>
      <c r="N3367" s="31"/>
      <c r="O3367" s="31"/>
      <c r="P3367" s="31"/>
    </row>
    <row r="3368" spans="1:16" s="32" customFormat="1" ht="15" x14ac:dyDescent="0.25">
      <c r="A3368" s="31"/>
      <c r="B3368" s="31"/>
      <c r="C3368" s="31"/>
      <c r="D3368" s="31"/>
      <c r="E3368" s="31"/>
      <c r="F3368" s="31"/>
      <c r="G3368" s="31"/>
      <c r="H3368" s="31"/>
      <c r="I3368" s="31"/>
      <c r="J3368" s="31"/>
      <c r="K3368" s="31"/>
      <c r="L3368" s="31"/>
      <c r="M3368" s="31"/>
      <c r="N3368" s="31"/>
      <c r="O3368" s="31"/>
      <c r="P3368" s="31"/>
    </row>
    <row r="3369" spans="1:16" s="32" customFormat="1" ht="15" x14ac:dyDescent="0.25">
      <c r="A3369" s="31"/>
      <c r="B3369" s="31"/>
      <c r="C3369" s="31"/>
      <c r="D3369" s="31"/>
      <c r="E3369" s="31"/>
      <c r="F3369" s="31"/>
      <c r="G3369" s="31"/>
      <c r="H3369" s="31"/>
      <c r="I3369" s="31"/>
      <c r="J3369" s="31"/>
      <c r="K3369" s="31"/>
      <c r="L3369" s="31"/>
      <c r="M3369" s="31"/>
      <c r="N3369" s="31"/>
      <c r="O3369" s="31"/>
      <c r="P3369" s="31"/>
    </row>
    <row r="3370" spans="1:16" s="32" customFormat="1" ht="15" x14ac:dyDescent="0.25">
      <c r="A3370" s="31"/>
      <c r="B3370" s="31"/>
      <c r="C3370" s="31"/>
      <c r="D3370" s="31"/>
      <c r="E3370" s="31"/>
      <c r="F3370" s="31"/>
      <c r="G3370" s="31"/>
      <c r="H3370" s="31"/>
      <c r="I3370" s="31"/>
      <c r="J3370" s="31"/>
      <c r="K3370" s="31"/>
      <c r="L3370" s="31"/>
      <c r="M3370" s="31"/>
      <c r="N3370" s="31"/>
      <c r="O3370" s="31"/>
      <c r="P3370" s="31"/>
    </row>
    <row r="3371" spans="1:16" s="32" customFormat="1" ht="15" x14ac:dyDescent="0.25">
      <c r="A3371" s="31"/>
      <c r="B3371" s="31"/>
      <c r="C3371" s="31"/>
      <c r="D3371" s="31"/>
      <c r="E3371" s="31"/>
      <c r="F3371" s="31"/>
      <c r="G3371" s="31"/>
      <c r="H3371" s="31"/>
      <c r="I3371" s="31"/>
      <c r="J3371" s="31"/>
      <c r="K3371" s="31"/>
      <c r="L3371" s="31"/>
      <c r="M3371" s="31"/>
      <c r="N3371" s="31"/>
      <c r="O3371" s="31"/>
      <c r="P3371" s="31"/>
    </row>
    <row r="3372" spans="1:16" s="32" customFormat="1" ht="15" x14ac:dyDescent="0.25">
      <c r="A3372" s="31"/>
      <c r="B3372" s="31"/>
      <c r="C3372" s="31"/>
      <c r="D3372" s="31"/>
      <c r="E3372" s="31"/>
      <c r="F3372" s="31"/>
      <c r="G3372" s="31"/>
      <c r="H3372" s="31"/>
      <c r="I3372" s="31"/>
      <c r="J3372" s="31"/>
      <c r="K3372" s="31"/>
      <c r="L3372" s="31"/>
      <c r="M3372" s="31"/>
      <c r="N3372" s="31"/>
      <c r="O3372" s="31"/>
      <c r="P3372" s="31"/>
    </row>
    <row r="3373" spans="1:16" s="32" customFormat="1" ht="15" x14ac:dyDescent="0.25">
      <c r="A3373" s="31"/>
      <c r="B3373" s="31"/>
      <c r="C3373" s="31"/>
      <c r="D3373" s="31"/>
      <c r="E3373" s="31"/>
      <c r="F3373" s="31"/>
      <c r="G3373" s="31"/>
      <c r="H3373" s="31"/>
      <c r="I3373" s="31"/>
      <c r="J3373" s="31"/>
      <c r="K3373" s="31"/>
      <c r="L3373" s="31"/>
      <c r="M3373" s="31"/>
      <c r="N3373" s="31"/>
      <c r="O3373" s="31"/>
      <c r="P3373" s="31"/>
    </row>
    <row r="3374" spans="1:16" s="32" customFormat="1" ht="15" x14ac:dyDescent="0.25">
      <c r="A3374" s="31"/>
      <c r="B3374" s="31"/>
      <c r="C3374" s="31"/>
      <c r="D3374" s="31"/>
      <c r="E3374" s="31"/>
      <c r="F3374" s="31"/>
      <c r="G3374" s="31"/>
      <c r="H3374" s="31"/>
      <c r="I3374" s="31"/>
      <c r="J3374" s="31"/>
      <c r="K3374" s="31"/>
      <c r="L3374" s="31"/>
      <c r="M3374" s="31"/>
      <c r="N3374" s="31"/>
      <c r="O3374" s="31"/>
      <c r="P3374" s="31"/>
    </row>
    <row r="3375" spans="1:16" s="32" customFormat="1" ht="15" x14ac:dyDescent="0.25">
      <c r="A3375" s="31"/>
      <c r="B3375" s="31"/>
      <c r="C3375" s="31"/>
      <c r="D3375" s="31"/>
      <c r="E3375" s="31"/>
      <c r="F3375" s="31"/>
      <c r="G3375" s="31"/>
      <c r="H3375" s="31"/>
      <c r="I3375" s="31"/>
      <c r="J3375" s="31"/>
      <c r="K3375" s="31"/>
      <c r="L3375" s="31"/>
      <c r="M3375" s="31"/>
      <c r="N3375" s="31"/>
      <c r="O3375" s="31"/>
      <c r="P3375" s="31"/>
    </row>
    <row r="3376" spans="1:16" s="32" customFormat="1" ht="15" x14ac:dyDescent="0.25">
      <c r="A3376" s="31"/>
      <c r="B3376" s="31"/>
      <c r="C3376" s="31"/>
      <c r="D3376" s="31"/>
      <c r="E3376" s="31"/>
      <c r="F3376" s="31"/>
      <c r="G3376" s="31"/>
      <c r="H3376" s="31"/>
      <c r="I3376" s="31"/>
      <c r="J3376" s="31"/>
      <c r="K3376" s="31"/>
      <c r="L3376" s="31"/>
      <c r="M3376" s="31"/>
      <c r="N3376" s="31"/>
      <c r="O3376" s="31"/>
      <c r="P3376" s="31"/>
    </row>
    <row r="3377" spans="1:16" s="32" customFormat="1" ht="15" x14ac:dyDescent="0.25">
      <c r="A3377" s="31"/>
      <c r="B3377" s="31"/>
      <c r="C3377" s="31"/>
      <c r="D3377" s="31"/>
      <c r="E3377" s="31"/>
      <c r="F3377" s="31"/>
      <c r="G3377" s="31"/>
      <c r="H3377" s="31"/>
      <c r="I3377" s="31"/>
      <c r="J3377" s="31"/>
      <c r="K3377" s="31"/>
      <c r="L3377" s="31"/>
      <c r="M3377" s="31"/>
      <c r="N3377" s="31"/>
      <c r="O3377" s="31"/>
      <c r="P3377" s="31"/>
    </row>
    <row r="3378" spans="1:16" s="32" customFormat="1" ht="15" x14ac:dyDescent="0.25">
      <c r="A3378" s="31"/>
      <c r="B3378" s="31"/>
      <c r="C3378" s="31"/>
      <c r="D3378" s="31"/>
      <c r="E3378" s="31"/>
      <c r="F3378" s="31"/>
      <c r="G3378" s="31"/>
      <c r="H3378" s="31"/>
      <c r="I3378" s="31"/>
      <c r="J3378" s="31"/>
      <c r="K3378" s="31"/>
      <c r="L3378" s="31"/>
      <c r="M3378" s="31"/>
      <c r="N3378" s="31"/>
      <c r="O3378" s="31"/>
      <c r="P3378" s="31"/>
    </row>
    <row r="3379" spans="1:16" s="32" customFormat="1" ht="15" x14ac:dyDescent="0.25">
      <c r="A3379" s="31"/>
      <c r="B3379" s="31"/>
      <c r="C3379" s="31"/>
      <c r="D3379" s="31"/>
      <c r="E3379" s="31"/>
      <c r="F3379" s="31"/>
      <c r="G3379" s="31"/>
      <c r="H3379" s="31"/>
      <c r="I3379" s="31"/>
      <c r="J3379" s="31"/>
      <c r="K3379" s="31"/>
      <c r="L3379" s="31"/>
      <c r="M3379" s="31"/>
      <c r="N3379" s="31"/>
      <c r="O3379" s="31"/>
      <c r="P3379" s="31"/>
    </row>
    <row r="3380" spans="1:16" s="32" customFormat="1" ht="15" x14ac:dyDescent="0.25">
      <c r="A3380" s="31"/>
      <c r="B3380" s="31"/>
      <c r="C3380" s="31"/>
      <c r="D3380" s="31"/>
      <c r="E3380" s="31"/>
      <c r="F3380" s="31"/>
      <c r="G3380" s="31"/>
      <c r="H3380" s="31"/>
      <c r="I3380" s="31"/>
      <c r="J3380" s="31"/>
      <c r="K3380" s="31"/>
      <c r="L3380" s="31"/>
      <c r="M3380" s="31"/>
      <c r="N3380" s="31"/>
      <c r="O3380" s="31"/>
      <c r="P3380" s="31"/>
    </row>
    <row r="3381" spans="1:16" s="32" customFormat="1" ht="15" x14ac:dyDescent="0.25">
      <c r="A3381" s="31"/>
      <c r="B3381" s="31"/>
      <c r="C3381" s="31"/>
      <c r="D3381" s="31"/>
      <c r="E3381" s="31"/>
      <c r="F3381" s="31"/>
      <c r="G3381" s="31"/>
      <c r="H3381" s="31"/>
      <c r="I3381" s="31"/>
      <c r="J3381" s="31"/>
      <c r="K3381" s="31"/>
      <c r="L3381" s="31"/>
      <c r="M3381" s="31"/>
      <c r="N3381" s="31"/>
      <c r="O3381" s="31"/>
      <c r="P3381" s="31"/>
    </row>
    <row r="3382" spans="1:16" s="33" customFormat="1" ht="15.75" thickBot="1" x14ac:dyDescent="0.3">
      <c r="A3382" s="31"/>
      <c r="B3382" s="31"/>
      <c r="C3382" s="31"/>
      <c r="D3382" s="31"/>
      <c r="E3382" s="31"/>
      <c r="F3382" s="31"/>
      <c r="G3382" s="31"/>
      <c r="H3382" s="31"/>
      <c r="I3382" s="31"/>
      <c r="J3382" s="31"/>
      <c r="K3382" s="31"/>
      <c r="L3382" s="31"/>
      <c r="M3382" s="31"/>
      <c r="N3382" s="31"/>
      <c r="O3382" s="31"/>
      <c r="P3382" s="31"/>
    </row>
    <row r="3383" spans="1:16" s="33" customFormat="1" ht="16.5" thickTop="1" thickBot="1" x14ac:dyDescent="0.3">
      <c r="A3383" s="31"/>
      <c r="B3383" s="31"/>
      <c r="C3383" s="31"/>
      <c r="D3383" s="31"/>
      <c r="E3383" s="31"/>
      <c r="F3383" s="31"/>
      <c r="G3383" s="31"/>
      <c r="H3383" s="31"/>
      <c r="I3383" s="31"/>
      <c r="J3383" s="31"/>
      <c r="K3383" s="31"/>
      <c r="L3383" s="31"/>
      <c r="M3383" s="31"/>
      <c r="N3383" s="31"/>
      <c r="O3383" s="31"/>
      <c r="P3383" s="31"/>
    </row>
    <row r="3384" spans="1:16" ht="15" x14ac:dyDescent="0.25">
      <c r="A3384" s="31"/>
      <c r="B3384" s="31"/>
      <c r="C3384" s="31"/>
      <c r="D3384" s="31"/>
      <c r="E3384" s="31"/>
      <c r="F3384" s="31"/>
      <c r="G3384" s="31"/>
      <c r="H3384" s="31"/>
      <c r="I3384" s="31"/>
      <c r="J3384" s="31"/>
      <c r="K3384" s="31"/>
      <c r="L3384" s="31"/>
      <c r="M3384" s="31"/>
      <c r="N3384" s="31"/>
      <c r="O3384" s="31"/>
      <c r="P3384" s="31"/>
    </row>
    <row r="3385" spans="1:16" ht="15" x14ac:dyDescent="0.25">
      <c r="A3385" s="31"/>
      <c r="B3385" s="31"/>
      <c r="C3385" s="31"/>
      <c r="D3385" s="31"/>
      <c r="E3385" s="31"/>
      <c r="F3385" s="31"/>
      <c r="G3385" s="31"/>
      <c r="H3385" s="31"/>
      <c r="I3385" s="31"/>
      <c r="J3385" s="31"/>
      <c r="K3385" s="31"/>
      <c r="L3385" s="31"/>
      <c r="M3385" s="31"/>
      <c r="N3385" s="31"/>
      <c r="O3385" s="31"/>
      <c r="P3385" s="31"/>
    </row>
    <row r="3386" spans="1:16" ht="15.75" thickBot="1" x14ac:dyDescent="0.3">
      <c r="A3386" s="31"/>
      <c r="B3386" s="31"/>
      <c r="C3386" s="31"/>
      <c r="D3386" s="31"/>
      <c r="E3386" s="31"/>
      <c r="F3386" s="31"/>
      <c r="G3386" s="31"/>
      <c r="H3386" s="31"/>
      <c r="I3386" s="31"/>
      <c r="J3386" s="31"/>
      <c r="K3386" s="31"/>
      <c r="L3386" s="31"/>
      <c r="M3386" s="31"/>
      <c r="N3386" s="31"/>
      <c r="O3386" s="31"/>
      <c r="P3386" s="31"/>
    </row>
    <row r="3387" spans="1:16" ht="15.75" thickBot="1" x14ac:dyDescent="0.3">
      <c r="A3387" s="31"/>
      <c r="B3387" s="31"/>
      <c r="C3387" s="31"/>
      <c r="D3387" s="31"/>
      <c r="E3387" s="31"/>
      <c r="F3387" s="31"/>
      <c r="G3387" s="31"/>
      <c r="H3387" s="31"/>
      <c r="I3387" s="31"/>
      <c r="J3387" s="31"/>
      <c r="K3387" s="31"/>
      <c r="L3387" s="31"/>
      <c r="M3387" s="31"/>
      <c r="N3387" s="31"/>
      <c r="O3387" s="31"/>
      <c r="P3387" s="31"/>
    </row>
    <row r="3388" spans="1:16" ht="15" x14ac:dyDescent="0.25">
      <c r="A3388" s="31"/>
      <c r="B3388" s="31"/>
      <c r="C3388" s="31"/>
      <c r="D3388" s="31"/>
      <c r="E3388" s="31"/>
      <c r="F3388" s="31"/>
      <c r="G3388" s="31"/>
      <c r="H3388" s="31"/>
      <c r="I3388" s="31"/>
      <c r="J3388" s="31"/>
      <c r="K3388" s="31"/>
      <c r="L3388" s="31"/>
      <c r="M3388" s="31"/>
      <c r="N3388" s="31"/>
      <c r="O3388" s="31"/>
      <c r="P3388" s="31"/>
    </row>
    <row r="3389" spans="1:16" ht="15" x14ac:dyDescent="0.25">
      <c r="A3389" s="31"/>
      <c r="B3389" s="31"/>
      <c r="C3389" s="31"/>
      <c r="D3389" s="31"/>
      <c r="E3389" s="31"/>
      <c r="F3389" s="31"/>
      <c r="G3389" s="31"/>
      <c r="H3389" s="31"/>
      <c r="I3389" s="31"/>
      <c r="J3389" s="31"/>
      <c r="K3389" s="31"/>
      <c r="L3389" s="31"/>
      <c r="M3389" s="31"/>
      <c r="N3389" s="31"/>
      <c r="O3389" s="31"/>
      <c r="P3389" s="31"/>
    </row>
    <row r="3390" spans="1:16" ht="15" x14ac:dyDescent="0.25">
      <c r="A3390" s="31"/>
      <c r="B3390" s="31"/>
      <c r="C3390" s="31"/>
      <c r="D3390" s="31"/>
      <c r="E3390" s="31"/>
      <c r="F3390" s="31"/>
      <c r="G3390" s="31"/>
      <c r="H3390" s="31"/>
      <c r="I3390" s="31"/>
      <c r="J3390" s="31"/>
      <c r="K3390" s="31"/>
      <c r="L3390" s="31"/>
      <c r="M3390" s="31"/>
      <c r="N3390" s="31"/>
      <c r="O3390" s="31"/>
      <c r="P3390" s="31"/>
    </row>
    <row r="3391" spans="1:16" ht="15" x14ac:dyDescent="0.25">
      <c r="A3391" s="31"/>
      <c r="B3391" s="31"/>
      <c r="C3391" s="31"/>
      <c r="D3391" s="31"/>
      <c r="E3391" s="31"/>
      <c r="F3391" s="31"/>
      <c r="G3391" s="31"/>
      <c r="H3391" s="31"/>
      <c r="I3391" s="31"/>
      <c r="J3391" s="31"/>
      <c r="K3391" s="31"/>
      <c r="L3391" s="31"/>
      <c r="M3391" s="31"/>
      <c r="N3391" s="31"/>
      <c r="O3391" s="31"/>
      <c r="P3391" s="31"/>
    </row>
    <row r="3392" spans="1:16" ht="15.75" thickBot="1" x14ac:dyDescent="0.3">
      <c r="A3392" s="31"/>
      <c r="B3392" s="31"/>
      <c r="C3392" s="31"/>
      <c r="D3392" s="31"/>
      <c r="E3392" s="31"/>
      <c r="F3392" s="31"/>
      <c r="G3392" s="31"/>
      <c r="H3392" s="31"/>
      <c r="I3392" s="31"/>
      <c r="J3392" s="31"/>
      <c r="K3392" s="31"/>
      <c r="L3392" s="31"/>
      <c r="M3392" s="31"/>
      <c r="N3392" s="31"/>
      <c r="O3392" s="31"/>
      <c r="P3392" s="31"/>
    </row>
    <row r="3393" spans="1:16" ht="15.75" thickBot="1" x14ac:dyDescent="0.3">
      <c r="A3393" s="31"/>
      <c r="B3393" s="31"/>
      <c r="C3393" s="31"/>
      <c r="D3393" s="31"/>
      <c r="E3393" s="31"/>
      <c r="F3393" s="31"/>
      <c r="G3393" s="31"/>
      <c r="H3393" s="31"/>
      <c r="I3393" s="31"/>
      <c r="J3393" s="31"/>
      <c r="K3393" s="31"/>
      <c r="L3393" s="31"/>
      <c r="M3393" s="31"/>
      <c r="N3393" s="31"/>
      <c r="O3393" s="31"/>
      <c r="P3393" s="31"/>
    </row>
    <row r="3394" spans="1:16" ht="15" x14ac:dyDescent="0.25">
      <c r="A3394" s="31"/>
      <c r="B3394" s="31"/>
      <c r="C3394" s="31"/>
      <c r="D3394" s="31"/>
      <c r="E3394" s="31"/>
      <c r="F3394" s="31"/>
      <c r="G3394" s="31"/>
      <c r="H3394" s="31"/>
      <c r="I3394" s="31"/>
      <c r="J3394" s="31"/>
      <c r="K3394" s="31"/>
      <c r="L3394" s="31"/>
      <c r="M3394" s="31"/>
      <c r="N3394" s="31"/>
      <c r="O3394" s="31"/>
      <c r="P3394" s="31"/>
    </row>
    <row r="3395" spans="1:16" ht="15" x14ac:dyDescent="0.25">
      <c r="A3395" s="31"/>
      <c r="B3395" s="31"/>
      <c r="C3395" s="31"/>
      <c r="D3395" s="31"/>
      <c r="E3395" s="31"/>
      <c r="F3395" s="31"/>
      <c r="G3395" s="31"/>
      <c r="H3395" s="31"/>
      <c r="I3395" s="31"/>
      <c r="J3395" s="31"/>
      <c r="K3395" s="31"/>
      <c r="L3395" s="31"/>
      <c r="M3395" s="31"/>
      <c r="N3395" s="31"/>
      <c r="O3395" s="31"/>
      <c r="P3395" s="31"/>
    </row>
    <row r="3396" spans="1:16" ht="15" x14ac:dyDescent="0.25">
      <c r="A3396" s="31"/>
      <c r="B3396" s="31"/>
      <c r="C3396" s="31"/>
      <c r="D3396" s="31"/>
      <c r="E3396" s="31"/>
      <c r="F3396" s="31"/>
      <c r="G3396" s="31"/>
      <c r="H3396" s="31"/>
      <c r="I3396" s="31"/>
      <c r="J3396" s="31"/>
      <c r="K3396" s="31"/>
      <c r="L3396" s="31"/>
      <c r="M3396" s="31"/>
      <c r="N3396" s="31"/>
      <c r="O3396" s="31"/>
      <c r="P3396" s="31"/>
    </row>
    <row r="3397" spans="1:16" ht="15" x14ac:dyDescent="0.25">
      <c r="A3397" s="31"/>
      <c r="B3397" s="31"/>
      <c r="C3397" s="31"/>
      <c r="D3397" s="31"/>
      <c r="E3397" s="31"/>
      <c r="F3397" s="31"/>
      <c r="G3397" s="31"/>
      <c r="H3397" s="31"/>
      <c r="I3397" s="31"/>
      <c r="J3397" s="31"/>
      <c r="K3397" s="31"/>
      <c r="L3397" s="31"/>
      <c r="M3397" s="31"/>
      <c r="N3397" s="31"/>
      <c r="O3397" s="31"/>
      <c r="P3397" s="31"/>
    </row>
    <row r="3398" spans="1:16" ht="15" x14ac:dyDescent="0.25">
      <c r="A3398" s="31"/>
      <c r="B3398" s="31"/>
      <c r="C3398" s="31"/>
      <c r="D3398" s="31"/>
      <c r="E3398" s="31"/>
      <c r="F3398" s="31"/>
      <c r="G3398" s="31"/>
      <c r="H3398" s="31"/>
      <c r="I3398" s="31"/>
      <c r="J3398" s="31"/>
      <c r="K3398" s="31"/>
      <c r="L3398" s="31"/>
      <c r="M3398" s="31"/>
      <c r="N3398" s="31"/>
      <c r="O3398" s="31"/>
      <c r="P3398" s="31"/>
    </row>
    <row r="3399" spans="1:16" ht="15" x14ac:dyDescent="0.25">
      <c r="A3399" s="31"/>
      <c r="B3399" s="31"/>
      <c r="C3399" s="31"/>
      <c r="D3399" s="31"/>
      <c r="E3399" s="31"/>
      <c r="F3399" s="31"/>
      <c r="G3399" s="31"/>
      <c r="H3399" s="31"/>
      <c r="I3399" s="31"/>
      <c r="J3399" s="31"/>
      <c r="K3399" s="31"/>
      <c r="L3399" s="31"/>
      <c r="M3399" s="31"/>
      <c r="N3399" s="31"/>
      <c r="O3399" s="31"/>
      <c r="P3399" s="31"/>
    </row>
    <row r="3400" spans="1:16" ht="15" x14ac:dyDescent="0.25">
      <c r="A3400" s="31"/>
      <c r="B3400" s="31"/>
      <c r="C3400" s="31"/>
      <c r="D3400" s="31"/>
      <c r="E3400" s="31"/>
      <c r="F3400" s="31"/>
      <c r="G3400" s="31"/>
      <c r="H3400" s="31"/>
      <c r="I3400" s="31"/>
      <c r="J3400" s="31"/>
      <c r="K3400" s="31"/>
      <c r="L3400" s="31"/>
      <c r="M3400" s="31"/>
      <c r="N3400" s="31"/>
      <c r="O3400" s="31"/>
      <c r="P3400" s="31"/>
    </row>
    <row r="3401" spans="1:16" ht="15" x14ac:dyDescent="0.25">
      <c r="A3401" s="31"/>
      <c r="B3401" s="31"/>
      <c r="C3401" s="31"/>
      <c r="D3401" s="31"/>
      <c r="E3401" s="31"/>
      <c r="F3401" s="31"/>
      <c r="G3401" s="31"/>
      <c r="H3401" s="31"/>
      <c r="I3401" s="31"/>
      <c r="J3401" s="31"/>
      <c r="K3401" s="31"/>
      <c r="L3401" s="31"/>
      <c r="M3401" s="31"/>
      <c r="N3401" s="31"/>
      <c r="O3401" s="31"/>
      <c r="P3401" s="31"/>
    </row>
    <row r="3402" spans="1:16" ht="15" x14ac:dyDescent="0.25">
      <c r="A3402" s="31"/>
      <c r="B3402" s="31"/>
      <c r="C3402" s="31"/>
      <c r="D3402" s="31"/>
      <c r="E3402" s="31"/>
      <c r="F3402" s="31"/>
      <c r="G3402" s="31"/>
      <c r="H3402" s="31"/>
      <c r="I3402" s="31"/>
      <c r="J3402" s="31"/>
      <c r="K3402" s="31"/>
      <c r="L3402" s="31"/>
      <c r="M3402" s="31"/>
      <c r="N3402" s="31"/>
      <c r="O3402" s="31"/>
      <c r="P3402" s="31"/>
    </row>
    <row r="3403" spans="1:16" ht="15" x14ac:dyDescent="0.25">
      <c r="A3403" s="31"/>
      <c r="B3403" s="31"/>
      <c r="C3403" s="31"/>
      <c r="D3403" s="31"/>
      <c r="E3403" s="31"/>
      <c r="F3403" s="31"/>
      <c r="G3403" s="31"/>
      <c r="H3403" s="31"/>
      <c r="I3403" s="31"/>
      <c r="J3403" s="31"/>
      <c r="K3403" s="31"/>
      <c r="L3403" s="31"/>
      <c r="M3403" s="31"/>
      <c r="N3403" s="31"/>
      <c r="O3403" s="31"/>
      <c r="P3403" s="31"/>
    </row>
    <row r="3404" spans="1:16" ht="15" x14ac:dyDescent="0.25">
      <c r="A3404" s="31"/>
      <c r="B3404" s="31"/>
      <c r="C3404" s="31"/>
      <c r="D3404" s="31"/>
      <c r="E3404" s="31"/>
      <c r="F3404" s="31"/>
      <c r="G3404" s="31"/>
      <c r="H3404" s="31"/>
      <c r="I3404" s="31"/>
      <c r="J3404" s="31"/>
      <c r="K3404" s="31"/>
      <c r="L3404" s="31"/>
      <c r="M3404" s="31"/>
      <c r="N3404" s="31"/>
      <c r="O3404" s="31"/>
      <c r="P3404" s="31"/>
    </row>
    <row r="3405" spans="1:16" ht="15" x14ac:dyDescent="0.25">
      <c r="A3405" s="31"/>
      <c r="B3405" s="31"/>
      <c r="C3405" s="31"/>
      <c r="D3405" s="31"/>
      <c r="E3405" s="31"/>
      <c r="F3405" s="31"/>
      <c r="G3405" s="31"/>
      <c r="H3405" s="31"/>
      <c r="I3405" s="31"/>
      <c r="J3405" s="31"/>
      <c r="K3405" s="31"/>
      <c r="L3405" s="31"/>
      <c r="M3405" s="31"/>
      <c r="N3405" s="31"/>
      <c r="O3405" s="31"/>
      <c r="P3405" s="31"/>
    </row>
    <row r="3406" spans="1:16" ht="15" x14ac:dyDescent="0.25">
      <c r="A3406" s="31"/>
      <c r="B3406" s="31"/>
      <c r="C3406" s="31"/>
      <c r="D3406" s="31"/>
      <c r="E3406" s="31"/>
      <c r="F3406" s="31"/>
      <c r="G3406" s="31"/>
      <c r="H3406" s="31"/>
      <c r="I3406" s="31"/>
      <c r="J3406" s="31"/>
      <c r="K3406" s="31"/>
      <c r="L3406" s="31"/>
      <c r="M3406" s="31"/>
      <c r="N3406" s="31"/>
      <c r="O3406" s="31"/>
      <c r="P3406" s="31"/>
    </row>
    <row r="3407" spans="1:16" ht="15" x14ac:dyDescent="0.25">
      <c r="A3407" s="31"/>
      <c r="B3407" s="31"/>
      <c r="C3407" s="31"/>
      <c r="D3407" s="31"/>
      <c r="E3407" s="31"/>
      <c r="F3407" s="31"/>
      <c r="G3407" s="31"/>
      <c r="H3407" s="31"/>
      <c r="I3407" s="31"/>
      <c r="J3407" s="31"/>
      <c r="K3407" s="31"/>
      <c r="L3407" s="31"/>
      <c r="M3407" s="31"/>
      <c r="N3407" s="31"/>
      <c r="O3407" s="31"/>
      <c r="P3407" s="31"/>
    </row>
    <row r="3408" spans="1:16" ht="15" x14ac:dyDescent="0.25">
      <c r="A3408" s="31"/>
      <c r="B3408" s="31"/>
      <c r="C3408" s="31"/>
      <c r="D3408" s="31"/>
      <c r="E3408" s="31"/>
      <c r="F3408" s="31"/>
      <c r="G3408" s="31"/>
      <c r="H3408" s="31"/>
      <c r="I3408" s="31"/>
      <c r="J3408" s="31"/>
      <c r="K3408" s="31"/>
      <c r="L3408" s="31"/>
      <c r="M3408" s="31"/>
      <c r="N3408" s="31"/>
      <c r="O3408" s="31"/>
      <c r="P3408" s="31"/>
    </row>
    <row r="3409" spans="1:16" ht="15" x14ac:dyDescent="0.25">
      <c r="A3409" s="31"/>
      <c r="B3409" s="31"/>
      <c r="C3409" s="31"/>
      <c r="D3409" s="31"/>
      <c r="E3409" s="31"/>
      <c r="F3409" s="31"/>
      <c r="G3409" s="31"/>
      <c r="H3409" s="31"/>
      <c r="I3409" s="31"/>
      <c r="J3409" s="31"/>
      <c r="K3409" s="31"/>
      <c r="L3409" s="31"/>
      <c r="M3409" s="31"/>
      <c r="N3409" s="31"/>
      <c r="O3409" s="31"/>
      <c r="P3409" s="31"/>
    </row>
    <row r="3410" spans="1:16" ht="15" x14ac:dyDescent="0.25">
      <c r="A3410" s="31"/>
      <c r="B3410" s="31"/>
      <c r="C3410" s="31"/>
      <c r="D3410" s="31"/>
      <c r="E3410" s="31"/>
      <c r="F3410" s="31"/>
      <c r="G3410" s="31"/>
      <c r="H3410" s="31"/>
      <c r="I3410" s="31"/>
      <c r="J3410" s="31"/>
      <c r="K3410" s="31"/>
      <c r="L3410" s="31"/>
      <c r="M3410" s="31"/>
      <c r="N3410" s="31"/>
      <c r="O3410" s="31"/>
      <c r="P3410" s="31"/>
    </row>
    <row r="3411" spans="1:16" ht="15" x14ac:dyDescent="0.25">
      <c r="A3411" s="31"/>
      <c r="B3411" s="31"/>
      <c r="C3411" s="31"/>
      <c r="D3411" s="31"/>
      <c r="E3411" s="31"/>
      <c r="F3411" s="31"/>
      <c r="G3411" s="31"/>
      <c r="H3411" s="31"/>
      <c r="I3411" s="31"/>
      <c r="J3411" s="31"/>
      <c r="K3411" s="31"/>
      <c r="L3411" s="31"/>
      <c r="M3411" s="31"/>
      <c r="N3411" s="31"/>
      <c r="O3411" s="31"/>
      <c r="P3411" s="31"/>
    </row>
    <row r="3412" spans="1:16" ht="15" x14ac:dyDescent="0.25">
      <c r="A3412" s="31"/>
      <c r="B3412" s="31"/>
      <c r="C3412" s="31"/>
      <c r="D3412" s="31"/>
      <c r="E3412" s="31"/>
      <c r="F3412" s="31"/>
      <c r="G3412" s="31"/>
      <c r="H3412" s="31"/>
      <c r="I3412" s="31"/>
      <c r="J3412" s="31"/>
      <c r="K3412" s="31"/>
      <c r="L3412" s="31"/>
      <c r="M3412" s="31"/>
      <c r="N3412" s="31"/>
      <c r="O3412" s="31"/>
      <c r="P3412" s="31"/>
    </row>
    <row r="3413" spans="1:16" ht="15.75" thickBot="1" x14ac:dyDescent="0.3">
      <c r="A3413" s="31"/>
      <c r="B3413" s="31"/>
      <c r="C3413" s="31"/>
      <c r="D3413" s="31"/>
      <c r="E3413" s="31"/>
      <c r="F3413" s="31"/>
      <c r="G3413" s="31"/>
      <c r="H3413" s="31"/>
      <c r="I3413" s="31"/>
      <c r="J3413" s="31"/>
      <c r="K3413" s="31"/>
      <c r="L3413" s="31"/>
      <c r="M3413" s="31"/>
      <c r="N3413" s="31"/>
      <c r="O3413" s="31"/>
      <c r="P3413" s="31"/>
    </row>
    <row r="3414" spans="1:16" ht="16.5" thickTop="1" thickBot="1" x14ac:dyDescent="0.3">
      <c r="A3414" s="31"/>
      <c r="B3414" s="31"/>
      <c r="C3414" s="31"/>
      <c r="D3414" s="31"/>
      <c r="E3414" s="31"/>
      <c r="F3414" s="31"/>
      <c r="G3414" s="31"/>
      <c r="H3414" s="31"/>
      <c r="I3414" s="31"/>
      <c r="J3414" s="31"/>
      <c r="K3414" s="31"/>
      <c r="L3414" s="31"/>
      <c r="M3414" s="31"/>
      <c r="N3414" s="31"/>
      <c r="O3414" s="31"/>
      <c r="P3414" s="31"/>
    </row>
    <row r="3415" spans="1:16" ht="15" x14ac:dyDescent="0.25">
      <c r="A3415" s="31"/>
      <c r="B3415" s="31"/>
      <c r="C3415" s="31"/>
      <c r="D3415" s="31"/>
      <c r="E3415" s="31"/>
      <c r="F3415" s="31"/>
      <c r="G3415" s="31"/>
      <c r="H3415" s="31"/>
      <c r="I3415" s="31"/>
      <c r="J3415" s="31"/>
      <c r="K3415" s="31"/>
      <c r="L3415" s="31"/>
      <c r="M3415" s="31"/>
      <c r="N3415" s="31"/>
      <c r="O3415" s="31"/>
      <c r="P3415" s="31"/>
    </row>
    <row r="3416" spans="1:16" ht="15" x14ac:dyDescent="0.25">
      <c r="A3416" s="31"/>
      <c r="B3416" s="31"/>
      <c r="C3416" s="31"/>
      <c r="D3416" s="31"/>
      <c r="E3416" s="31"/>
      <c r="F3416" s="31"/>
      <c r="G3416" s="31"/>
      <c r="H3416" s="31"/>
      <c r="I3416" s="31"/>
      <c r="J3416" s="31"/>
      <c r="K3416" s="31"/>
      <c r="L3416" s="31"/>
      <c r="M3416" s="31"/>
      <c r="N3416" s="31"/>
      <c r="O3416" s="31"/>
      <c r="P3416" s="31"/>
    </row>
    <row r="3417" spans="1:16" ht="15.75" thickBot="1" x14ac:dyDescent="0.3">
      <c r="A3417" s="31"/>
      <c r="B3417" s="31"/>
      <c r="C3417" s="31"/>
      <c r="D3417" s="31"/>
      <c r="E3417" s="31"/>
      <c r="F3417" s="31"/>
      <c r="G3417" s="31"/>
      <c r="H3417" s="31"/>
      <c r="I3417" s="31"/>
      <c r="J3417" s="31"/>
      <c r="K3417" s="31"/>
      <c r="L3417" s="31"/>
      <c r="M3417" s="31"/>
      <c r="N3417" s="31"/>
      <c r="O3417" s="31"/>
      <c r="P3417" s="31"/>
    </row>
    <row r="3418" spans="1:16" ht="15.75" thickBot="1" x14ac:dyDescent="0.3">
      <c r="A3418" s="31"/>
      <c r="B3418" s="31"/>
      <c r="C3418" s="31"/>
      <c r="D3418" s="31"/>
      <c r="E3418" s="31"/>
      <c r="F3418" s="31"/>
      <c r="G3418" s="31"/>
      <c r="H3418" s="31"/>
      <c r="I3418" s="31"/>
      <c r="J3418" s="31"/>
      <c r="K3418" s="31"/>
      <c r="L3418" s="31"/>
      <c r="M3418" s="31"/>
      <c r="N3418" s="31"/>
      <c r="O3418" s="31"/>
      <c r="P3418" s="31"/>
    </row>
    <row r="3419" spans="1:16" ht="15" x14ac:dyDescent="0.25">
      <c r="A3419" s="31"/>
      <c r="B3419" s="31"/>
      <c r="C3419" s="31"/>
      <c r="D3419" s="31"/>
      <c r="E3419" s="31"/>
      <c r="F3419" s="31"/>
      <c r="G3419" s="31"/>
      <c r="H3419" s="31"/>
      <c r="I3419" s="31"/>
      <c r="J3419" s="31"/>
      <c r="K3419" s="31"/>
      <c r="L3419" s="31"/>
      <c r="M3419" s="31"/>
      <c r="N3419" s="31"/>
      <c r="O3419" s="31"/>
      <c r="P3419" s="31"/>
    </row>
    <row r="3420" spans="1:16" ht="15" x14ac:dyDescent="0.25">
      <c r="A3420" s="31"/>
      <c r="B3420" s="31"/>
      <c r="C3420" s="31"/>
      <c r="D3420" s="31"/>
      <c r="E3420" s="31"/>
      <c r="F3420" s="31"/>
      <c r="G3420" s="31"/>
      <c r="H3420" s="31"/>
      <c r="I3420" s="31"/>
      <c r="J3420" s="31"/>
      <c r="K3420" s="31"/>
      <c r="L3420" s="31"/>
      <c r="M3420" s="31"/>
      <c r="N3420" s="31"/>
      <c r="O3420" s="31"/>
      <c r="P3420" s="31"/>
    </row>
    <row r="3421" spans="1:16" ht="15" x14ac:dyDescent="0.25">
      <c r="A3421" s="31"/>
      <c r="B3421" s="31"/>
      <c r="C3421" s="31"/>
      <c r="D3421" s="31"/>
      <c r="E3421" s="31"/>
      <c r="F3421" s="31"/>
      <c r="G3421" s="31"/>
      <c r="H3421" s="31"/>
      <c r="I3421" s="31"/>
      <c r="J3421" s="31"/>
      <c r="K3421" s="31"/>
      <c r="L3421" s="31"/>
      <c r="M3421" s="31"/>
      <c r="N3421" s="31"/>
      <c r="O3421" s="31"/>
      <c r="P3421" s="31"/>
    </row>
    <row r="3422" spans="1:16" ht="15" x14ac:dyDescent="0.25">
      <c r="A3422" s="31"/>
      <c r="B3422" s="31"/>
      <c r="C3422" s="31"/>
      <c r="D3422" s="31"/>
      <c r="E3422" s="31"/>
      <c r="F3422" s="31"/>
      <c r="G3422" s="31"/>
      <c r="H3422" s="31"/>
      <c r="I3422" s="31"/>
      <c r="J3422" s="31"/>
      <c r="K3422" s="31"/>
      <c r="L3422" s="31"/>
      <c r="M3422" s="31"/>
      <c r="N3422" s="31"/>
      <c r="O3422" s="31"/>
      <c r="P3422" s="31"/>
    </row>
    <row r="3423" spans="1:16" ht="15.75" thickBot="1" x14ac:dyDescent="0.3">
      <c r="A3423" s="31"/>
      <c r="B3423" s="31"/>
      <c r="C3423" s="31"/>
      <c r="D3423" s="31"/>
      <c r="E3423" s="31"/>
      <c r="F3423" s="31"/>
      <c r="G3423" s="31"/>
      <c r="H3423" s="31"/>
      <c r="I3423" s="31"/>
      <c r="J3423" s="31"/>
      <c r="K3423" s="31"/>
      <c r="L3423" s="31"/>
      <c r="M3423" s="31"/>
      <c r="N3423" s="31"/>
      <c r="O3423" s="31"/>
      <c r="P3423" s="31"/>
    </row>
    <row r="3424" spans="1:16" ht="15.75" thickBot="1" x14ac:dyDescent="0.3">
      <c r="A3424" s="31"/>
      <c r="B3424" s="31"/>
      <c r="C3424" s="31"/>
      <c r="D3424" s="31"/>
      <c r="E3424" s="31"/>
      <c r="F3424" s="31"/>
      <c r="G3424" s="31"/>
      <c r="H3424" s="31"/>
      <c r="I3424" s="31"/>
      <c r="J3424" s="31"/>
      <c r="K3424" s="31"/>
      <c r="L3424" s="31"/>
      <c r="M3424" s="31"/>
      <c r="N3424" s="31"/>
      <c r="O3424" s="31"/>
      <c r="P3424" s="31"/>
    </row>
    <row r="3425" spans="1:16" ht="15" x14ac:dyDescent="0.25">
      <c r="A3425" s="31"/>
      <c r="B3425" s="31"/>
      <c r="C3425" s="31"/>
      <c r="D3425" s="31"/>
      <c r="E3425" s="31"/>
      <c r="F3425" s="31"/>
      <c r="G3425" s="31"/>
      <c r="H3425" s="31"/>
      <c r="I3425" s="31"/>
      <c r="J3425" s="31"/>
      <c r="K3425" s="31"/>
      <c r="L3425" s="31"/>
      <c r="M3425" s="31"/>
      <c r="N3425" s="31"/>
      <c r="O3425" s="31"/>
      <c r="P3425" s="31"/>
    </row>
    <row r="3426" spans="1:16" ht="15" x14ac:dyDescent="0.25">
      <c r="A3426" s="31"/>
      <c r="B3426" s="31"/>
      <c r="C3426" s="31"/>
      <c r="D3426" s="31"/>
      <c r="E3426" s="31"/>
      <c r="F3426" s="31"/>
      <c r="G3426" s="31"/>
      <c r="H3426" s="31"/>
      <c r="I3426" s="31"/>
      <c r="J3426" s="31"/>
      <c r="K3426" s="31"/>
      <c r="L3426" s="31"/>
      <c r="M3426" s="31"/>
      <c r="N3426" s="31"/>
      <c r="O3426" s="31"/>
      <c r="P3426" s="31"/>
    </row>
    <row r="3427" spans="1:16" ht="15" x14ac:dyDescent="0.25">
      <c r="A3427" s="31"/>
      <c r="B3427" s="31"/>
      <c r="C3427" s="31"/>
      <c r="D3427" s="31"/>
      <c r="E3427" s="31"/>
      <c r="F3427" s="31"/>
      <c r="G3427" s="31"/>
      <c r="H3427" s="31"/>
      <c r="I3427" s="31"/>
      <c r="J3427" s="31"/>
      <c r="K3427" s="31"/>
      <c r="L3427" s="31"/>
      <c r="M3427" s="31"/>
      <c r="N3427" s="31"/>
      <c r="O3427" s="31"/>
      <c r="P3427" s="31"/>
    </row>
    <row r="3428" spans="1:16" ht="15" x14ac:dyDescent="0.25">
      <c r="A3428" s="31"/>
      <c r="B3428" s="31"/>
      <c r="C3428" s="31"/>
      <c r="D3428" s="31"/>
      <c r="E3428" s="31"/>
      <c r="F3428" s="31"/>
      <c r="G3428" s="31"/>
      <c r="H3428" s="31"/>
      <c r="I3428" s="31"/>
      <c r="J3428" s="31"/>
      <c r="K3428" s="31"/>
      <c r="L3428" s="31"/>
      <c r="M3428" s="31"/>
      <c r="N3428" s="31"/>
      <c r="O3428" s="31"/>
      <c r="P3428" s="31"/>
    </row>
    <row r="3429" spans="1:16" ht="15" x14ac:dyDescent="0.25">
      <c r="A3429" s="31"/>
      <c r="B3429" s="31"/>
      <c r="C3429" s="31"/>
      <c r="D3429" s="31"/>
      <c r="E3429" s="31"/>
      <c r="F3429" s="31"/>
      <c r="G3429" s="31"/>
      <c r="H3429" s="31"/>
      <c r="I3429" s="31"/>
      <c r="J3429" s="31"/>
      <c r="K3429" s="31"/>
      <c r="L3429" s="31"/>
      <c r="M3429" s="31"/>
      <c r="N3429" s="31"/>
      <c r="O3429" s="31"/>
      <c r="P3429" s="31"/>
    </row>
    <row r="3430" spans="1:16" ht="15" x14ac:dyDescent="0.25">
      <c r="A3430" s="31"/>
      <c r="B3430" s="31"/>
      <c r="C3430" s="31"/>
      <c r="D3430" s="31"/>
      <c r="E3430" s="31"/>
      <c r="F3430" s="31"/>
      <c r="G3430" s="31"/>
      <c r="H3430" s="31"/>
      <c r="I3430" s="31"/>
      <c r="J3430" s="31"/>
      <c r="K3430" s="31"/>
      <c r="L3430" s="31"/>
      <c r="M3430" s="31"/>
      <c r="N3430" s="31"/>
      <c r="O3430" s="31"/>
      <c r="P3430" s="31"/>
    </row>
    <row r="3431" spans="1:16" ht="15" x14ac:dyDescent="0.25">
      <c r="A3431" s="31"/>
      <c r="B3431" s="31"/>
      <c r="C3431" s="31"/>
      <c r="D3431" s="31"/>
      <c r="E3431" s="31"/>
      <c r="F3431" s="31"/>
      <c r="G3431" s="31"/>
      <c r="H3431" s="31"/>
      <c r="I3431" s="31"/>
      <c r="J3431" s="31"/>
      <c r="K3431" s="31"/>
      <c r="L3431" s="31"/>
      <c r="M3431" s="31"/>
      <c r="N3431" s="31"/>
      <c r="O3431" s="31"/>
      <c r="P3431" s="31"/>
    </row>
    <row r="3432" spans="1:16" ht="15" x14ac:dyDescent="0.25">
      <c r="A3432" s="31"/>
      <c r="B3432" s="31"/>
      <c r="C3432" s="31"/>
      <c r="D3432" s="31"/>
      <c r="E3432" s="31"/>
      <c r="F3432" s="31"/>
      <c r="G3432" s="31"/>
      <c r="H3432" s="31"/>
      <c r="I3432" s="31"/>
      <c r="J3432" s="31"/>
      <c r="K3432" s="31"/>
      <c r="L3432" s="31"/>
      <c r="M3432" s="31"/>
      <c r="N3432" s="31"/>
      <c r="O3432" s="31"/>
      <c r="P3432" s="31"/>
    </row>
    <row r="3433" spans="1:16" ht="15" x14ac:dyDescent="0.25">
      <c r="A3433" s="31"/>
      <c r="B3433" s="31"/>
      <c r="C3433" s="31"/>
      <c r="D3433" s="31"/>
      <c r="E3433" s="31"/>
      <c r="F3433" s="31"/>
      <c r="G3433" s="31"/>
      <c r="H3433" s="31"/>
      <c r="I3433" s="31"/>
      <c r="J3433" s="31"/>
      <c r="K3433" s="31"/>
      <c r="L3433" s="31"/>
      <c r="M3433" s="31"/>
      <c r="N3433" s="31"/>
      <c r="O3433" s="31"/>
      <c r="P3433" s="31"/>
    </row>
    <row r="3434" spans="1:16" ht="15" x14ac:dyDescent="0.25">
      <c r="A3434" s="31"/>
      <c r="B3434" s="31"/>
      <c r="C3434" s="31"/>
      <c r="D3434" s="31"/>
      <c r="E3434" s="31"/>
      <c r="F3434" s="31"/>
      <c r="G3434" s="31"/>
      <c r="H3434" s="31"/>
      <c r="I3434" s="31"/>
      <c r="J3434" s="31"/>
      <c r="K3434" s="31"/>
      <c r="L3434" s="31"/>
      <c r="M3434" s="31"/>
      <c r="N3434" s="31"/>
      <c r="O3434" s="31"/>
      <c r="P3434" s="31"/>
    </row>
    <row r="3435" spans="1:16" ht="15" x14ac:dyDescent="0.25">
      <c r="A3435" s="31"/>
      <c r="B3435" s="31"/>
      <c r="C3435" s="31"/>
      <c r="D3435" s="31"/>
      <c r="E3435" s="31"/>
      <c r="F3435" s="31"/>
      <c r="G3435" s="31"/>
      <c r="H3435" s="31"/>
      <c r="I3435" s="31"/>
      <c r="J3435" s="31"/>
      <c r="K3435" s="31"/>
      <c r="L3435" s="31"/>
      <c r="M3435" s="31"/>
      <c r="N3435" s="31"/>
      <c r="O3435" s="31"/>
      <c r="P3435" s="31"/>
    </row>
    <row r="3436" spans="1:16" ht="15" x14ac:dyDescent="0.25">
      <c r="A3436" s="31"/>
      <c r="B3436" s="31"/>
      <c r="C3436" s="31"/>
      <c r="D3436" s="31"/>
      <c r="E3436" s="31"/>
      <c r="F3436" s="31"/>
      <c r="G3436" s="31"/>
      <c r="H3436" s="31"/>
      <c r="I3436" s="31"/>
      <c r="J3436" s="31"/>
      <c r="K3436" s="31"/>
      <c r="L3436" s="31"/>
      <c r="M3436" s="31"/>
      <c r="N3436" s="31"/>
      <c r="O3436" s="31"/>
      <c r="P3436" s="31"/>
    </row>
    <row r="3437" spans="1:16" ht="15" x14ac:dyDescent="0.25">
      <c r="A3437" s="31"/>
      <c r="B3437" s="31"/>
      <c r="C3437" s="31"/>
      <c r="D3437" s="31"/>
      <c r="E3437" s="31"/>
      <c r="F3437" s="31"/>
      <c r="G3437" s="31"/>
      <c r="H3437" s="31"/>
      <c r="I3437" s="31"/>
      <c r="J3437" s="31"/>
      <c r="K3437" s="31"/>
      <c r="L3437" s="31"/>
      <c r="M3437" s="31"/>
      <c r="N3437" s="31"/>
      <c r="O3437" s="31"/>
      <c r="P3437" s="31"/>
    </row>
    <row r="3438" spans="1:16" ht="15" x14ac:dyDescent="0.25">
      <c r="A3438" s="31"/>
      <c r="B3438" s="31"/>
      <c r="C3438" s="31"/>
      <c r="D3438" s="31"/>
      <c r="E3438" s="31"/>
      <c r="F3438" s="31"/>
      <c r="G3438" s="31"/>
      <c r="H3438" s="31"/>
      <c r="I3438" s="31"/>
      <c r="J3438" s="31"/>
      <c r="K3438" s="31"/>
      <c r="L3438" s="31"/>
      <c r="M3438" s="31"/>
      <c r="N3438" s="31"/>
      <c r="O3438" s="31"/>
      <c r="P3438" s="31"/>
    </row>
    <row r="3439" spans="1:16" ht="15" x14ac:dyDescent="0.25">
      <c r="A3439" s="31"/>
      <c r="B3439" s="31"/>
      <c r="C3439" s="31"/>
      <c r="D3439" s="31"/>
      <c r="E3439" s="31"/>
      <c r="F3439" s="31"/>
      <c r="G3439" s="31"/>
      <c r="H3439" s="31"/>
      <c r="I3439" s="31"/>
      <c r="J3439" s="31"/>
      <c r="K3439" s="31"/>
      <c r="L3439" s="31"/>
      <c r="M3439" s="31"/>
      <c r="N3439" s="31"/>
      <c r="O3439" s="31"/>
      <c r="P3439" s="31"/>
    </row>
    <row r="3440" spans="1:16" ht="15" x14ac:dyDescent="0.25">
      <c r="A3440" s="31"/>
      <c r="B3440" s="31"/>
      <c r="C3440" s="31"/>
      <c r="D3440" s="31"/>
      <c r="E3440" s="31"/>
      <c r="F3440" s="31"/>
      <c r="G3440" s="31"/>
      <c r="H3440" s="31"/>
      <c r="I3440" s="31"/>
      <c r="J3440" s="31"/>
      <c r="K3440" s="31"/>
      <c r="L3440" s="31"/>
      <c r="M3440" s="31"/>
      <c r="N3440" s="31"/>
      <c r="O3440" s="31"/>
      <c r="P3440" s="31"/>
    </row>
    <row r="3441" spans="1:16" ht="15" x14ac:dyDescent="0.25">
      <c r="A3441" s="31"/>
      <c r="B3441" s="31"/>
      <c r="C3441" s="31"/>
      <c r="D3441" s="31"/>
      <c r="E3441" s="31"/>
      <c r="F3441" s="31"/>
      <c r="G3441" s="31"/>
      <c r="H3441" s="31"/>
      <c r="I3441" s="31"/>
      <c r="J3441" s="31"/>
      <c r="K3441" s="31"/>
      <c r="L3441" s="31"/>
      <c r="M3441" s="31"/>
      <c r="N3441" s="31"/>
      <c r="O3441" s="31"/>
      <c r="P3441" s="31"/>
    </row>
    <row r="3442" spans="1:16" ht="15" x14ac:dyDescent="0.25">
      <c r="A3442" s="31"/>
      <c r="B3442" s="31"/>
      <c r="C3442" s="31"/>
      <c r="D3442" s="31"/>
      <c r="E3442" s="31"/>
      <c r="F3442" s="31"/>
      <c r="G3442" s="31"/>
      <c r="H3442" s="31"/>
      <c r="I3442" s="31"/>
      <c r="J3442" s="31"/>
      <c r="K3442" s="31"/>
      <c r="L3442" s="31"/>
      <c r="M3442" s="31"/>
      <c r="N3442" s="31"/>
      <c r="O3442" s="31"/>
      <c r="P3442" s="31"/>
    </row>
    <row r="3443" spans="1:16" ht="15" x14ac:dyDescent="0.25">
      <c r="A3443" s="31"/>
      <c r="B3443" s="31"/>
      <c r="C3443" s="31"/>
      <c r="D3443" s="31"/>
      <c r="E3443" s="31"/>
      <c r="F3443" s="31"/>
      <c r="G3443" s="31"/>
      <c r="H3443" s="31"/>
      <c r="I3443" s="31"/>
      <c r="J3443" s="31"/>
      <c r="K3443" s="31"/>
      <c r="L3443" s="31"/>
      <c r="M3443" s="31"/>
      <c r="N3443" s="31"/>
      <c r="O3443" s="31"/>
      <c r="P3443" s="31"/>
    </row>
    <row r="3444" spans="1:16" ht="15.75" thickBot="1" x14ac:dyDescent="0.3">
      <c r="A3444" s="31"/>
      <c r="B3444" s="31"/>
      <c r="C3444" s="31"/>
      <c r="D3444" s="31"/>
      <c r="E3444" s="31"/>
      <c r="F3444" s="31"/>
      <c r="G3444" s="31"/>
      <c r="H3444" s="31"/>
      <c r="I3444" s="31"/>
      <c r="J3444" s="31"/>
      <c r="K3444" s="31"/>
      <c r="L3444" s="31"/>
      <c r="M3444" s="31"/>
      <c r="N3444" s="31"/>
      <c r="O3444" s="31"/>
      <c r="P3444" s="31"/>
    </row>
    <row r="3445" spans="1:16" ht="16.5" thickTop="1" thickBot="1" x14ac:dyDescent="0.3">
      <c r="A3445" s="31"/>
      <c r="B3445" s="31"/>
      <c r="C3445" s="31"/>
      <c r="D3445" s="31"/>
      <c r="E3445" s="31"/>
      <c r="F3445" s="31"/>
      <c r="G3445" s="31"/>
      <c r="H3445" s="31"/>
      <c r="I3445" s="31"/>
      <c r="J3445" s="31"/>
      <c r="K3445" s="31"/>
      <c r="L3445" s="31"/>
      <c r="M3445" s="31"/>
      <c r="N3445" s="31"/>
      <c r="O3445" s="31"/>
      <c r="P3445" s="31"/>
    </row>
    <row r="3446" spans="1:16" ht="15" x14ac:dyDescent="0.25">
      <c r="A3446" s="31"/>
      <c r="B3446" s="31"/>
      <c r="C3446" s="31"/>
      <c r="D3446" s="31"/>
      <c r="E3446" s="31"/>
      <c r="F3446" s="31"/>
      <c r="G3446" s="31"/>
      <c r="H3446" s="31"/>
      <c r="I3446" s="31"/>
      <c r="J3446" s="31"/>
      <c r="K3446" s="31"/>
      <c r="L3446" s="31"/>
      <c r="M3446" s="31"/>
      <c r="N3446" s="31"/>
      <c r="O3446" s="31"/>
      <c r="P3446" s="31"/>
    </row>
    <row r="3447" spans="1:16" ht="15" x14ac:dyDescent="0.25">
      <c r="A3447" s="31"/>
      <c r="B3447" s="31"/>
      <c r="C3447" s="31"/>
      <c r="D3447" s="31"/>
      <c r="E3447" s="31"/>
      <c r="F3447" s="31"/>
      <c r="G3447" s="31"/>
      <c r="H3447" s="31"/>
      <c r="I3447" s="31"/>
      <c r="J3447" s="31"/>
      <c r="K3447" s="31"/>
      <c r="L3447" s="31"/>
      <c r="M3447" s="31"/>
      <c r="N3447" s="31"/>
      <c r="O3447" s="31"/>
      <c r="P3447" s="31"/>
    </row>
    <row r="3448" spans="1:16" ht="15.75" thickBot="1" x14ac:dyDescent="0.3">
      <c r="A3448" s="31"/>
      <c r="B3448" s="31"/>
      <c r="C3448" s="31"/>
      <c r="D3448" s="31"/>
      <c r="E3448" s="31"/>
      <c r="F3448" s="31"/>
      <c r="G3448" s="31"/>
      <c r="H3448" s="31"/>
      <c r="I3448" s="31"/>
      <c r="J3448" s="31"/>
      <c r="K3448" s="31"/>
      <c r="L3448" s="31"/>
      <c r="M3448" s="31"/>
      <c r="N3448" s="31"/>
      <c r="O3448" s="31"/>
      <c r="P3448" s="31"/>
    </row>
    <row r="3449" spans="1:16" ht="15.75" thickBot="1" x14ac:dyDescent="0.3">
      <c r="A3449" s="31"/>
      <c r="B3449" s="31"/>
      <c r="C3449" s="31"/>
      <c r="D3449" s="31"/>
      <c r="E3449" s="31"/>
      <c r="F3449" s="31"/>
      <c r="G3449" s="31"/>
      <c r="H3449" s="31"/>
      <c r="I3449" s="31"/>
      <c r="J3449" s="31"/>
      <c r="K3449" s="31"/>
      <c r="L3449" s="31"/>
      <c r="M3449" s="31"/>
      <c r="N3449" s="31"/>
      <c r="O3449" s="31"/>
      <c r="P3449" s="31"/>
    </row>
    <row r="3450" spans="1:16" ht="15" x14ac:dyDescent="0.25">
      <c r="A3450" s="31"/>
      <c r="B3450" s="31"/>
      <c r="C3450" s="31"/>
      <c r="D3450" s="31"/>
      <c r="E3450" s="31"/>
      <c r="F3450" s="31"/>
      <c r="G3450" s="31"/>
      <c r="H3450" s="31"/>
      <c r="I3450" s="31"/>
      <c r="J3450" s="31"/>
      <c r="K3450" s="31"/>
      <c r="L3450" s="31"/>
      <c r="M3450" s="31"/>
      <c r="N3450" s="31"/>
      <c r="O3450" s="31"/>
      <c r="P3450" s="31"/>
    </row>
    <row r="3451" spans="1:16" ht="15" x14ac:dyDescent="0.25">
      <c r="A3451" s="31"/>
      <c r="B3451" s="31"/>
      <c r="C3451" s="31"/>
      <c r="D3451" s="31"/>
      <c r="E3451" s="31"/>
      <c r="F3451" s="31"/>
      <c r="G3451" s="31"/>
      <c r="H3451" s="31"/>
      <c r="I3451" s="31"/>
      <c r="J3451" s="31"/>
      <c r="K3451" s="31"/>
      <c r="L3451" s="31"/>
      <c r="M3451" s="31"/>
      <c r="N3451" s="31"/>
      <c r="O3451" s="31"/>
      <c r="P3451" s="31"/>
    </row>
    <row r="3452" spans="1:16" ht="15" x14ac:dyDescent="0.25">
      <c r="A3452" s="31"/>
      <c r="B3452" s="31"/>
      <c r="C3452" s="31"/>
      <c r="D3452" s="31"/>
      <c r="E3452" s="31"/>
      <c r="F3452" s="31"/>
      <c r="G3452" s="31"/>
      <c r="H3452" s="31"/>
      <c r="I3452" s="31"/>
      <c r="J3452" s="31"/>
      <c r="K3452" s="31"/>
      <c r="L3452" s="31"/>
      <c r="M3452" s="31"/>
      <c r="N3452" s="31"/>
      <c r="O3452" s="31"/>
      <c r="P3452" s="31"/>
    </row>
    <row r="3453" spans="1:16" ht="15" x14ac:dyDescent="0.25">
      <c r="A3453" s="31"/>
      <c r="B3453" s="31"/>
      <c r="C3453" s="31"/>
      <c r="D3453" s="31"/>
      <c r="E3453" s="31"/>
      <c r="F3453" s="31"/>
      <c r="G3453" s="31"/>
      <c r="H3453" s="31"/>
      <c r="I3453" s="31"/>
      <c r="J3453" s="31"/>
      <c r="K3453" s="31"/>
      <c r="L3453" s="31"/>
      <c r="M3453" s="31"/>
      <c r="N3453" s="31"/>
      <c r="O3453" s="31"/>
      <c r="P3453" s="31"/>
    </row>
    <row r="3454" spans="1:16" ht="15.75" thickBot="1" x14ac:dyDescent="0.3">
      <c r="A3454" s="31"/>
      <c r="B3454" s="31"/>
      <c r="C3454" s="31"/>
      <c r="D3454" s="31"/>
      <c r="E3454" s="31"/>
      <c r="F3454" s="31"/>
      <c r="G3454" s="31"/>
      <c r="H3454" s="31"/>
      <c r="I3454" s="31"/>
      <c r="J3454" s="31"/>
      <c r="K3454" s="31"/>
      <c r="L3454" s="31"/>
      <c r="M3454" s="31"/>
      <c r="N3454" s="31"/>
      <c r="O3454" s="31"/>
      <c r="P3454" s="31"/>
    </row>
    <row r="3455" spans="1:16" ht="15.75" thickBot="1" x14ac:dyDescent="0.3">
      <c r="A3455" s="31"/>
      <c r="B3455" s="31"/>
      <c r="C3455" s="31"/>
      <c r="D3455" s="31"/>
      <c r="E3455" s="31"/>
      <c r="F3455" s="31"/>
      <c r="G3455" s="31"/>
      <c r="H3455" s="31"/>
      <c r="I3455" s="31"/>
      <c r="J3455" s="31"/>
      <c r="K3455" s="31"/>
      <c r="L3455" s="31"/>
      <c r="M3455" s="31"/>
      <c r="N3455" s="31"/>
      <c r="O3455" s="31"/>
      <c r="P3455" s="31"/>
    </row>
    <row r="3456" spans="1:16" ht="15" x14ac:dyDescent="0.25">
      <c r="A3456" s="31"/>
      <c r="B3456" s="31"/>
      <c r="C3456" s="31"/>
      <c r="D3456" s="31"/>
      <c r="E3456" s="31"/>
      <c r="F3456" s="31"/>
      <c r="G3456" s="31"/>
      <c r="H3456" s="31"/>
      <c r="I3456" s="31"/>
      <c r="J3456" s="31"/>
      <c r="K3456" s="31"/>
      <c r="L3456" s="31"/>
      <c r="M3456" s="31"/>
      <c r="N3456" s="31"/>
      <c r="O3456" s="31"/>
      <c r="P3456" s="31"/>
    </row>
    <row r="3457" spans="1:16" ht="15" x14ac:dyDescent="0.25">
      <c r="A3457" s="31"/>
      <c r="B3457" s="31"/>
      <c r="C3457" s="31"/>
      <c r="D3457" s="31"/>
      <c r="E3457" s="31"/>
      <c r="F3457" s="31"/>
      <c r="G3457" s="31"/>
      <c r="H3457" s="31"/>
      <c r="I3457" s="31"/>
      <c r="J3457" s="31"/>
      <c r="K3457" s="31"/>
      <c r="L3457" s="31"/>
      <c r="M3457" s="31"/>
      <c r="N3457" s="31"/>
      <c r="O3457" s="31"/>
      <c r="P3457" s="31"/>
    </row>
    <row r="3458" spans="1:16" ht="15" x14ac:dyDescent="0.25">
      <c r="A3458" s="31"/>
      <c r="B3458" s="31"/>
      <c r="C3458" s="31"/>
      <c r="D3458" s="31"/>
      <c r="E3458" s="31"/>
      <c r="F3458" s="31"/>
      <c r="G3458" s="31"/>
      <c r="H3458" s="31"/>
      <c r="I3458" s="31"/>
      <c r="J3458" s="31"/>
      <c r="K3458" s="31"/>
      <c r="L3458" s="31"/>
      <c r="M3458" s="31"/>
      <c r="N3458" s="31"/>
      <c r="O3458" s="31"/>
      <c r="P3458" s="31"/>
    </row>
    <row r="3459" spans="1:16" ht="15" x14ac:dyDescent="0.25">
      <c r="A3459" s="31"/>
      <c r="B3459" s="31"/>
      <c r="C3459" s="31"/>
      <c r="D3459" s="31"/>
      <c r="E3459" s="31"/>
      <c r="F3459" s="31"/>
      <c r="G3459" s="31"/>
      <c r="H3459" s="31"/>
      <c r="I3459" s="31"/>
      <c r="J3459" s="31"/>
      <c r="K3459" s="31"/>
      <c r="L3459" s="31"/>
      <c r="M3459" s="31"/>
      <c r="N3459" s="31"/>
      <c r="O3459" s="31"/>
      <c r="P3459" s="31"/>
    </row>
    <row r="3460" spans="1:16" ht="15" x14ac:dyDescent="0.25">
      <c r="A3460" s="31"/>
      <c r="B3460" s="31"/>
      <c r="C3460" s="31"/>
      <c r="D3460" s="31"/>
      <c r="E3460" s="31"/>
      <c r="F3460" s="31"/>
      <c r="G3460" s="31"/>
      <c r="H3460" s="31"/>
      <c r="I3460" s="31"/>
      <c r="J3460" s="31"/>
      <c r="K3460" s="31"/>
      <c r="L3460" s="31"/>
      <c r="M3460" s="31"/>
      <c r="N3460" s="31"/>
      <c r="O3460" s="31"/>
      <c r="P3460" s="31"/>
    </row>
    <row r="3461" spans="1:16" ht="15" x14ac:dyDescent="0.25">
      <c r="A3461" s="31"/>
      <c r="B3461" s="31"/>
      <c r="C3461" s="31"/>
      <c r="D3461" s="31"/>
      <c r="E3461" s="31"/>
      <c r="F3461" s="31"/>
      <c r="G3461" s="31"/>
      <c r="H3461" s="31"/>
      <c r="I3461" s="31"/>
      <c r="J3461" s="31"/>
      <c r="K3461" s="31"/>
      <c r="L3461" s="31"/>
      <c r="M3461" s="31"/>
      <c r="N3461" s="31"/>
      <c r="O3461" s="31"/>
      <c r="P3461" s="31"/>
    </row>
    <row r="3462" spans="1:16" ht="15" x14ac:dyDescent="0.25">
      <c r="A3462" s="31"/>
      <c r="B3462" s="31"/>
      <c r="C3462" s="31"/>
      <c r="D3462" s="31"/>
      <c r="E3462" s="31"/>
      <c r="F3462" s="31"/>
      <c r="G3462" s="31"/>
      <c r="H3462" s="31"/>
      <c r="I3462" s="31"/>
      <c r="J3462" s="31"/>
      <c r="K3462" s="31"/>
      <c r="L3462" s="31"/>
      <c r="M3462" s="31"/>
      <c r="N3462" s="31"/>
      <c r="O3462" s="31"/>
      <c r="P3462" s="31"/>
    </row>
    <row r="3463" spans="1:16" ht="15" x14ac:dyDescent="0.25">
      <c r="A3463" s="31"/>
      <c r="B3463" s="31"/>
      <c r="C3463" s="31"/>
      <c r="D3463" s="31"/>
      <c r="E3463" s="31"/>
      <c r="F3463" s="31"/>
      <c r="G3463" s="31"/>
      <c r="H3463" s="31"/>
      <c r="I3463" s="31"/>
      <c r="J3463" s="31"/>
      <c r="K3463" s="31"/>
      <c r="L3463" s="31"/>
      <c r="M3463" s="31"/>
      <c r="N3463" s="31"/>
      <c r="O3463" s="31"/>
      <c r="P3463" s="31"/>
    </row>
    <row r="3464" spans="1:16" ht="15" x14ac:dyDescent="0.25">
      <c r="A3464" s="31"/>
      <c r="B3464" s="31"/>
      <c r="C3464" s="31"/>
      <c r="D3464" s="31"/>
      <c r="E3464" s="31"/>
      <c r="F3464" s="31"/>
      <c r="G3464" s="31"/>
      <c r="H3464" s="31"/>
      <c r="I3464" s="31"/>
      <c r="J3464" s="31"/>
      <c r="K3464" s="31"/>
      <c r="L3464" s="31"/>
      <c r="M3464" s="31"/>
      <c r="N3464" s="31"/>
      <c r="O3464" s="31"/>
      <c r="P3464" s="31"/>
    </row>
    <row r="3465" spans="1:16" ht="15" x14ac:dyDescent="0.25">
      <c r="A3465" s="31"/>
      <c r="B3465" s="31"/>
      <c r="C3465" s="31"/>
      <c r="D3465" s="31"/>
      <c r="E3465" s="31"/>
      <c r="F3465" s="31"/>
      <c r="G3465" s="31"/>
      <c r="H3465" s="31"/>
      <c r="I3465" s="31"/>
      <c r="J3465" s="31"/>
      <c r="K3465" s="31"/>
      <c r="L3465" s="31"/>
      <c r="M3465" s="31"/>
      <c r="N3465" s="31"/>
      <c r="O3465" s="31"/>
      <c r="P3465" s="31"/>
    </row>
    <row r="3466" spans="1:16" ht="15" x14ac:dyDescent="0.25">
      <c r="A3466" s="31"/>
      <c r="B3466" s="31"/>
      <c r="C3466" s="31"/>
      <c r="D3466" s="31"/>
      <c r="E3466" s="31"/>
      <c r="F3466" s="31"/>
      <c r="G3466" s="31"/>
      <c r="H3466" s="31"/>
      <c r="I3466" s="31"/>
      <c r="J3466" s="31"/>
      <c r="K3466" s="31"/>
      <c r="L3466" s="31"/>
      <c r="M3466" s="31"/>
      <c r="N3466" s="31"/>
      <c r="O3466" s="31"/>
      <c r="P3466" s="31"/>
    </row>
    <row r="3467" spans="1:16" ht="15" x14ac:dyDescent="0.25">
      <c r="A3467" s="31"/>
      <c r="B3467" s="31"/>
      <c r="C3467" s="31"/>
      <c r="D3467" s="31"/>
      <c r="E3467" s="31"/>
      <c r="F3467" s="31"/>
      <c r="G3467" s="31"/>
      <c r="H3467" s="31"/>
      <c r="I3467" s="31"/>
      <c r="J3467" s="31"/>
      <c r="K3467" s="31"/>
      <c r="L3467" s="31"/>
      <c r="M3467" s="31"/>
      <c r="N3467" s="31"/>
      <c r="O3467" s="31"/>
      <c r="P3467" s="31"/>
    </row>
    <row r="3468" spans="1:16" ht="15" x14ac:dyDescent="0.25">
      <c r="A3468" s="31"/>
      <c r="B3468" s="31"/>
      <c r="C3468" s="31"/>
      <c r="D3468" s="31"/>
      <c r="E3468" s="31"/>
      <c r="F3468" s="31"/>
      <c r="G3468" s="31"/>
      <c r="H3468" s="31"/>
      <c r="I3468" s="31"/>
      <c r="J3468" s="31"/>
      <c r="K3468" s="31"/>
      <c r="L3468" s="31"/>
      <c r="M3468" s="31"/>
      <c r="N3468" s="31"/>
      <c r="O3468" s="31"/>
      <c r="P3468" s="31"/>
    </row>
    <row r="3469" spans="1:16" ht="15" x14ac:dyDescent="0.25">
      <c r="A3469" s="31"/>
      <c r="B3469" s="31"/>
      <c r="C3469" s="31"/>
      <c r="D3469" s="31"/>
      <c r="E3469" s="31"/>
      <c r="F3469" s="31"/>
      <c r="G3469" s="31"/>
      <c r="H3469" s="31"/>
      <c r="I3469" s="31"/>
      <c r="J3469" s="31"/>
      <c r="K3469" s="31"/>
      <c r="L3469" s="31"/>
      <c r="M3469" s="31"/>
      <c r="N3469" s="31"/>
      <c r="O3469" s="31"/>
      <c r="P3469" s="31"/>
    </row>
    <row r="3470" spans="1:16" ht="15" x14ac:dyDescent="0.25">
      <c r="A3470" s="31"/>
      <c r="B3470" s="31"/>
      <c r="C3470" s="31"/>
      <c r="D3470" s="31"/>
      <c r="E3470" s="31"/>
      <c r="F3470" s="31"/>
      <c r="G3470" s="31"/>
      <c r="H3470" s="31"/>
      <c r="I3470" s="31"/>
      <c r="J3470" s="31"/>
      <c r="K3470" s="31"/>
      <c r="L3470" s="31"/>
      <c r="M3470" s="31"/>
      <c r="N3470" s="31"/>
      <c r="O3470" s="31"/>
      <c r="P3470" s="31"/>
    </row>
    <row r="3471" spans="1:16" ht="15" x14ac:dyDescent="0.25">
      <c r="A3471" s="31"/>
      <c r="B3471" s="31"/>
      <c r="C3471" s="31"/>
      <c r="D3471" s="31"/>
      <c r="E3471" s="31"/>
      <c r="F3471" s="31"/>
      <c r="G3471" s="31"/>
      <c r="H3471" s="31"/>
      <c r="I3471" s="31"/>
      <c r="J3471" s="31"/>
      <c r="K3471" s="31"/>
      <c r="L3471" s="31"/>
      <c r="M3471" s="31"/>
      <c r="N3471" s="31"/>
      <c r="O3471" s="31"/>
      <c r="P3471" s="31"/>
    </row>
    <row r="3472" spans="1:16" ht="15" x14ac:dyDescent="0.25">
      <c r="A3472" s="31"/>
      <c r="B3472" s="31"/>
      <c r="C3472" s="31"/>
      <c r="D3472" s="31"/>
      <c r="E3472" s="31"/>
      <c r="F3472" s="31"/>
      <c r="G3472" s="31"/>
      <c r="H3472" s="31"/>
      <c r="I3472" s="31"/>
      <c r="J3472" s="31"/>
      <c r="K3472" s="31"/>
      <c r="L3472" s="31"/>
      <c r="M3472" s="31"/>
      <c r="N3472" s="31"/>
      <c r="O3472" s="31"/>
      <c r="P3472" s="31"/>
    </row>
    <row r="3473" spans="1:16" ht="15" x14ac:dyDescent="0.25">
      <c r="A3473" s="31"/>
      <c r="B3473" s="31"/>
      <c r="C3473" s="31"/>
      <c r="D3473" s="31"/>
      <c r="E3473" s="31"/>
      <c r="F3473" s="31"/>
      <c r="G3473" s="31"/>
      <c r="H3473" s="31"/>
      <c r="I3473" s="31"/>
      <c r="J3473" s="31"/>
      <c r="K3473" s="31"/>
      <c r="L3473" s="31"/>
      <c r="M3473" s="31"/>
      <c r="N3473" s="31"/>
      <c r="O3473" s="31"/>
      <c r="P3473" s="31"/>
    </row>
    <row r="3474" spans="1:16" ht="15" x14ac:dyDescent="0.25">
      <c r="A3474" s="31"/>
      <c r="B3474" s="31"/>
      <c r="C3474" s="31"/>
      <c r="D3474" s="31"/>
      <c r="E3474" s="31"/>
      <c r="F3474" s="31"/>
      <c r="G3474" s="31"/>
      <c r="H3474" s="31"/>
      <c r="I3474" s="31"/>
      <c r="J3474" s="31"/>
      <c r="K3474" s="31"/>
      <c r="L3474" s="31"/>
      <c r="M3474" s="31"/>
      <c r="N3474" s="31"/>
      <c r="O3474" s="31"/>
      <c r="P3474" s="31"/>
    </row>
    <row r="3475" spans="1:16" ht="15.75" thickBot="1" x14ac:dyDescent="0.3">
      <c r="A3475" s="31"/>
      <c r="B3475" s="31"/>
      <c r="C3475" s="31"/>
      <c r="D3475" s="31"/>
      <c r="E3475" s="31"/>
      <c r="F3475" s="31"/>
      <c r="G3475" s="31"/>
      <c r="H3475" s="31"/>
      <c r="I3475" s="31"/>
      <c r="J3475" s="31"/>
      <c r="K3475" s="31"/>
      <c r="L3475" s="31"/>
      <c r="M3475" s="31"/>
      <c r="N3475" s="31"/>
      <c r="O3475" s="31"/>
      <c r="P3475" s="31"/>
    </row>
    <row r="3476" spans="1:16" ht="16.5" thickTop="1" thickBot="1" x14ac:dyDescent="0.3">
      <c r="A3476" s="31"/>
      <c r="B3476" s="31"/>
      <c r="C3476" s="31"/>
      <c r="D3476" s="31"/>
      <c r="E3476" s="31"/>
      <c r="F3476" s="31"/>
      <c r="G3476" s="31"/>
      <c r="H3476" s="31"/>
      <c r="I3476" s="31"/>
      <c r="J3476" s="31"/>
      <c r="K3476" s="31"/>
      <c r="L3476" s="31"/>
      <c r="M3476" s="31"/>
      <c r="N3476" s="31"/>
      <c r="O3476" s="31"/>
      <c r="P3476" s="31"/>
    </row>
    <row r="3477" spans="1:16" ht="15" x14ac:dyDescent="0.25">
      <c r="A3477" s="31"/>
      <c r="B3477" s="31"/>
      <c r="C3477" s="31"/>
      <c r="D3477" s="31"/>
      <c r="E3477" s="31"/>
      <c r="F3477" s="31"/>
      <c r="G3477" s="31"/>
      <c r="H3477" s="31"/>
      <c r="I3477" s="31"/>
      <c r="J3477" s="31"/>
      <c r="K3477" s="31"/>
      <c r="L3477" s="31"/>
      <c r="M3477" s="31"/>
      <c r="N3477" s="31"/>
      <c r="O3477" s="31"/>
      <c r="P3477" s="31"/>
    </row>
    <row r="3478" spans="1:16" ht="15" x14ac:dyDescent="0.25">
      <c r="A3478" s="31"/>
      <c r="B3478" s="31"/>
      <c r="C3478" s="31"/>
      <c r="D3478" s="31"/>
      <c r="E3478" s="31"/>
      <c r="F3478" s="31"/>
      <c r="G3478" s="31"/>
      <c r="H3478" s="31"/>
      <c r="I3478" s="31"/>
      <c r="J3478" s="31"/>
      <c r="K3478" s="31"/>
      <c r="L3478" s="31"/>
      <c r="M3478" s="31"/>
      <c r="N3478" s="31"/>
      <c r="O3478" s="31"/>
      <c r="P3478" s="31"/>
    </row>
    <row r="3479" spans="1:16" ht="15.75" thickBot="1" x14ac:dyDescent="0.3">
      <c r="A3479" s="31"/>
      <c r="B3479" s="31"/>
      <c r="C3479" s="31"/>
      <c r="D3479" s="31"/>
      <c r="E3479" s="31"/>
      <c r="F3479" s="31"/>
      <c r="G3479" s="31"/>
      <c r="H3479" s="31"/>
      <c r="I3479" s="31"/>
      <c r="J3479" s="31"/>
      <c r="K3479" s="31"/>
      <c r="L3479" s="31"/>
      <c r="M3479" s="31"/>
      <c r="N3479" s="31"/>
      <c r="O3479" s="31"/>
      <c r="P3479" s="31"/>
    </row>
    <row r="3480" spans="1:16" ht="15.75" thickBot="1" x14ac:dyDescent="0.3">
      <c r="A3480" s="31"/>
      <c r="B3480" s="31"/>
      <c r="C3480" s="31"/>
      <c r="D3480" s="31"/>
      <c r="E3480" s="31"/>
      <c r="F3480" s="31"/>
      <c r="G3480" s="31"/>
      <c r="H3480" s="31"/>
      <c r="I3480" s="31"/>
      <c r="J3480" s="31"/>
      <c r="K3480" s="31"/>
      <c r="L3480" s="31"/>
      <c r="M3480" s="31"/>
      <c r="N3480" s="31"/>
      <c r="O3480" s="31"/>
      <c r="P3480" s="31"/>
    </row>
    <row r="3481" spans="1:16" ht="15" x14ac:dyDescent="0.25">
      <c r="A3481" s="31"/>
      <c r="B3481" s="31"/>
      <c r="C3481" s="31"/>
      <c r="D3481" s="31"/>
      <c r="E3481" s="31"/>
      <c r="F3481" s="31"/>
      <c r="G3481" s="31"/>
      <c r="H3481" s="31"/>
      <c r="I3481" s="31"/>
      <c r="J3481" s="31"/>
      <c r="K3481" s="31"/>
      <c r="L3481" s="31"/>
      <c r="M3481" s="31"/>
      <c r="N3481" s="31"/>
      <c r="O3481" s="31"/>
      <c r="P3481" s="31"/>
    </row>
    <row r="3482" spans="1:16" ht="15" x14ac:dyDescent="0.25">
      <c r="A3482" s="31"/>
      <c r="B3482" s="31"/>
      <c r="C3482" s="31"/>
      <c r="D3482" s="31"/>
      <c r="E3482" s="31"/>
      <c r="F3482" s="31"/>
      <c r="G3482" s="31"/>
      <c r="H3482" s="31"/>
      <c r="I3482" s="31"/>
      <c r="J3482" s="31"/>
      <c r="K3482" s="31"/>
      <c r="L3482" s="31"/>
      <c r="M3482" s="31"/>
      <c r="N3482" s="31"/>
      <c r="O3482" s="31"/>
      <c r="P3482" s="31"/>
    </row>
    <row r="3483" spans="1:16" ht="15" x14ac:dyDescent="0.25">
      <c r="A3483" s="31"/>
      <c r="B3483" s="31"/>
      <c r="C3483" s="31"/>
      <c r="D3483" s="31"/>
      <c r="E3483" s="31"/>
      <c r="F3483" s="31"/>
      <c r="G3483" s="31"/>
      <c r="H3483" s="31"/>
      <c r="I3483" s="31"/>
      <c r="J3483" s="31"/>
      <c r="K3483" s="31"/>
      <c r="L3483" s="31"/>
      <c r="M3483" s="31"/>
      <c r="N3483" s="31"/>
      <c r="O3483" s="31"/>
      <c r="P3483" s="31"/>
    </row>
    <row r="3484" spans="1:16" ht="15" x14ac:dyDescent="0.25">
      <c r="A3484" s="31"/>
      <c r="B3484" s="31"/>
      <c r="C3484" s="31"/>
      <c r="D3484" s="31"/>
      <c r="E3484" s="31"/>
      <c r="F3484" s="31"/>
      <c r="G3484" s="31"/>
      <c r="H3484" s="31"/>
      <c r="I3484" s="31"/>
      <c r="J3484" s="31"/>
      <c r="K3484" s="31"/>
      <c r="L3484" s="31"/>
      <c r="M3484" s="31"/>
      <c r="N3484" s="31"/>
      <c r="O3484" s="31"/>
      <c r="P3484" s="31"/>
    </row>
    <row r="3485" spans="1:16" ht="15.75" thickBot="1" x14ac:dyDescent="0.3">
      <c r="A3485" s="31"/>
      <c r="B3485" s="31"/>
      <c r="C3485" s="31"/>
      <c r="D3485" s="31"/>
      <c r="E3485" s="31"/>
      <c r="F3485" s="31"/>
      <c r="G3485" s="31"/>
      <c r="H3485" s="31"/>
      <c r="I3485" s="31"/>
      <c r="J3485" s="31"/>
      <c r="K3485" s="31"/>
      <c r="L3485" s="31"/>
      <c r="M3485" s="31"/>
      <c r="N3485" s="31"/>
      <c r="O3485" s="31"/>
      <c r="P3485" s="31"/>
    </row>
    <row r="3486" spans="1:16" ht="15.75" thickBot="1" x14ac:dyDescent="0.3">
      <c r="A3486" s="31"/>
      <c r="B3486" s="31"/>
      <c r="C3486" s="31"/>
      <c r="D3486" s="31"/>
      <c r="E3486" s="31"/>
      <c r="F3486" s="31"/>
      <c r="G3486" s="31"/>
      <c r="H3486" s="31"/>
      <c r="I3486" s="31"/>
      <c r="J3486" s="31"/>
      <c r="K3486" s="31"/>
      <c r="L3486" s="31"/>
      <c r="M3486" s="31"/>
      <c r="N3486" s="31"/>
      <c r="O3486" s="31"/>
      <c r="P3486" s="31"/>
    </row>
    <row r="3487" spans="1:16" ht="15" x14ac:dyDescent="0.25">
      <c r="A3487" s="31"/>
      <c r="B3487" s="31"/>
      <c r="C3487" s="31"/>
      <c r="D3487" s="31"/>
      <c r="E3487" s="31"/>
      <c r="F3487" s="31"/>
      <c r="G3487" s="31"/>
      <c r="H3487" s="31"/>
      <c r="I3487" s="31"/>
      <c r="J3487" s="31"/>
      <c r="K3487" s="31"/>
      <c r="L3487" s="31"/>
      <c r="M3487" s="31"/>
      <c r="N3487" s="31"/>
      <c r="O3487" s="31"/>
      <c r="P3487" s="31"/>
    </row>
    <row r="3488" spans="1:16" ht="15" x14ac:dyDescent="0.25">
      <c r="A3488" s="31"/>
      <c r="B3488" s="31"/>
      <c r="C3488" s="31"/>
      <c r="D3488" s="31"/>
      <c r="E3488" s="31"/>
      <c r="F3488" s="31"/>
      <c r="G3488" s="31"/>
      <c r="H3488" s="31"/>
      <c r="I3488" s="31"/>
      <c r="J3488" s="31"/>
      <c r="K3488" s="31"/>
      <c r="L3488" s="31"/>
      <c r="M3488" s="31"/>
      <c r="N3488" s="31"/>
      <c r="O3488" s="31"/>
      <c r="P3488" s="31"/>
    </row>
    <row r="3489" spans="1:16" ht="15" x14ac:dyDescent="0.25">
      <c r="A3489" s="31"/>
      <c r="B3489" s="31"/>
      <c r="C3489" s="31"/>
      <c r="D3489" s="31"/>
      <c r="E3489" s="31"/>
      <c r="F3489" s="31"/>
      <c r="G3489" s="31"/>
      <c r="H3489" s="31"/>
      <c r="I3489" s="31"/>
      <c r="J3489" s="31"/>
      <c r="K3489" s="31"/>
      <c r="L3489" s="31"/>
      <c r="M3489" s="31"/>
      <c r="N3489" s="31"/>
      <c r="O3489" s="31"/>
      <c r="P3489" s="31"/>
    </row>
    <row r="3490" spans="1:16" ht="15" x14ac:dyDescent="0.25">
      <c r="A3490" s="31"/>
      <c r="B3490" s="31"/>
      <c r="C3490" s="31"/>
      <c r="D3490" s="31"/>
      <c r="E3490" s="31"/>
      <c r="F3490" s="31"/>
      <c r="G3490" s="31"/>
      <c r="H3490" s="31"/>
      <c r="I3490" s="31"/>
      <c r="J3490" s="31"/>
      <c r="K3490" s="31"/>
      <c r="L3490" s="31"/>
      <c r="M3490" s="31"/>
      <c r="N3490" s="31"/>
      <c r="O3490" s="31"/>
      <c r="P3490" s="31"/>
    </row>
    <row r="3491" spans="1:16" ht="15" x14ac:dyDescent="0.25">
      <c r="A3491" s="31"/>
      <c r="B3491" s="31"/>
      <c r="C3491" s="31"/>
      <c r="D3491" s="31"/>
      <c r="E3491" s="31"/>
      <c r="F3491" s="31"/>
      <c r="G3491" s="31"/>
      <c r="H3491" s="31"/>
      <c r="I3491" s="31"/>
      <c r="J3491" s="31"/>
      <c r="K3491" s="31"/>
      <c r="L3491" s="31"/>
      <c r="M3491" s="31"/>
      <c r="N3491" s="31"/>
      <c r="O3491" s="31"/>
      <c r="P3491" s="31"/>
    </row>
    <row r="3492" spans="1:16" ht="15" x14ac:dyDescent="0.25">
      <c r="A3492" s="31"/>
      <c r="B3492" s="31"/>
      <c r="C3492" s="31"/>
      <c r="D3492" s="31"/>
      <c r="E3492" s="31"/>
      <c r="F3492" s="31"/>
      <c r="G3492" s="31"/>
      <c r="H3492" s="31"/>
      <c r="I3492" s="31"/>
      <c r="J3492" s="31"/>
      <c r="K3492" s="31"/>
      <c r="L3492" s="31"/>
      <c r="M3492" s="31"/>
      <c r="N3492" s="31"/>
      <c r="O3492" s="31"/>
      <c r="P3492" s="31"/>
    </row>
    <row r="3493" spans="1:16" ht="15" x14ac:dyDescent="0.25">
      <c r="A3493" s="31"/>
      <c r="B3493" s="31"/>
      <c r="C3493" s="31"/>
      <c r="D3493" s="31"/>
      <c r="E3493" s="31"/>
      <c r="F3493" s="31"/>
      <c r="G3493" s="31"/>
      <c r="H3493" s="31"/>
      <c r="I3493" s="31"/>
      <c r="J3493" s="31"/>
      <c r="K3493" s="31"/>
      <c r="L3493" s="31"/>
      <c r="M3493" s="31"/>
      <c r="N3493" s="31"/>
      <c r="O3493" s="31"/>
      <c r="P3493" s="31"/>
    </row>
    <row r="3494" spans="1:16" ht="15" x14ac:dyDescent="0.25">
      <c r="A3494" s="31"/>
      <c r="B3494" s="31"/>
      <c r="C3494" s="31"/>
      <c r="D3494" s="31"/>
      <c r="E3494" s="31"/>
      <c r="F3494" s="31"/>
      <c r="G3494" s="31"/>
      <c r="H3494" s="31"/>
      <c r="I3494" s="31"/>
      <c r="J3494" s="31"/>
      <c r="K3494" s="31"/>
      <c r="L3494" s="31"/>
      <c r="M3494" s="31"/>
      <c r="N3494" s="31"/>
      <c r="O3494" s="31"/>
      <c r="P3494" s="31"/>
    </row>
    <row r="3495" spans="1:16" ht="15" x14ac:dyDescent="0.25">
      <c r="A3495" s="31"/>
      <c r="B3495" s="31"/>
      <c r="C3495" s="31"/>
      <c r="D3495" s="31"/>
      <c r="E3495" s="31"/>
      <c r="F3495" s="31"/>
      <c r="G3495" s="31"/>
      <c r="H3495" s="31"/>
      <c r="I3495" s="31"/>
      <c r="J3495" s="31"/>
      <c r="K3495" s="31"/>
      <c r="L3495" s="31"/>
      <c r="M3495" s="31"/>
      <c r="N3495" s="31"/>
      <c r="O3495" s="31"/>
      <c r="P3495" s="31"/>
    </row>
    <row r="3496" spans="1:16" ht="15" x14ac:dyDescent="0.25">
      <c r="A3496" s="31"/>
      <c r="B3496" s="31"/>
      <c r="C3496" s="31"/>
      <c r="D3496" s="31"/>
      <c r="E3496" s="31"/>
      <c r="F3496" s="31"/>
      <c r="G3496" s="31"/>
      <c r="H3496" s="31"/>
      <c r="I3496" s="31"/>
      <c r="J3496" s="31"/>
      <c r="K3496" s="31"/>
      <c r="L3496" s="31"/>
      <c r="M3496" s="31"/>
      <c r="N3496" s="31"/>
      <c r="O3496" s="31"/>
      <c r="P3496" s="31"/>
    </row>
    <row r="3497" spans="1:16" ht="15" x14ac:dyDescent="0.25">
      <c r="A3497" s="31"/>
      <c r="B3497" s="31"/>
      <c r="C3497" s="31"/>
      <c r="D3497" s="31"/>
      <c r="E3497" s="31"/>
      <c r="F3497" s="31"/>
      <c r="G3497" s="31"/>
      <c r="H3497" s="31"/>
      <c r="I3497" s="31"/>
      <c r="J3497" s="31"/>
      <c r="K3497" s="31"/>
      <c r="L3497" s="31"/>
      <c r="M3497" s="31"/>
      <c r="N3497" s="31"/>
      <c r="O3497" s="31"/>
      <c r="P3497" s="31"/>
    </row>
    <row r="3498" spans="1:16" ht="15" x14ac:dyDescent="0.25">
      <c r="A3498" s="31"/>
      <c r="B3498" s="31"/>
      <c r="C3498" s="31"/>
      <c r="D3498" s="31"/>
      <c r="E3498" s="31"/>
      <c r="F3498" s="31"/>
      <c r="G3498" s="31"/>
      <c r="H3498" s="31"/>
      <c r="I3498" s="31"/>
      <c r="J3498" s="31"/>
      <c r="K3498" s="31"/>
      <c r="L3498" s="31"/>
      <c r="M3498" s="31"/>
      <c r="N3498" s="31"/>
      <c r="O3498" s="31"/>
      <c r="P3498" s="31"/>
    </row>
    <row r="3499" spans="1:16" ht="15" x14ac:dyDescent="0.25">
      <c r="A3499" s="31"/>
      <c r="B3499" s="31"/>
      <c r="C3499" s="31"/>
      <c r="D3499" s="31"/>
      <c r="E3499" s="31"/>
      <c r="F3499" s="31"/>
      <c r="G3499" s="31"/>
      <c r="H3499" s="31"/>
      <c r="I3499" s="31"/>
      <c r="J3499" s="31"/>
      <c r="K3499" s="31"/>
      <c r="L3499" s="31"/>
      <c r="M3499" s="31"/>
      <c r="N3499" s="31"/>
      <c r="O3499" s="31"/>
      <c r="P3499" s="31"/>
    </row>
    <row r="3500" spans="1:16" ht="15" x14ac:dyDescent="0.25">
      <c r="A3500" s="31"/>
      <c r="B3500" s="31"/>
      <c r="C3500" s="31"/>
      <c r="D3500" s="31"/>
      <c r="E3500" s="31"/>
      <c r="F3500" s="31"/>
      <c r="G3500" s="31"/>
      <c r="H3500" s="31"/>
      <c r="I3500" s="31"/>
      <c r="J3500" s="31"/>
      <c r="K3500" s="31"/>
      <c r="L3500" s="31"/>
      <c r="M3500" s="31"/>
      <c r="N3500" s="31"/>
      <c r="O3500" s="31"/>
      <c r="P3500" s="31"/>
    </row>
    <row r="3501" spans="1:16" ht="15" x14ac:dyDescent="0.25">
      <c r="A3501" s="31"/>
      <c r="B3501" s="31"/>
      <c r="C3501" s="31"/>
      <c r="D3501" s="31"/>
      <c r="E3501" s="31"/>
      <c r="F3501" s="31"/>
      <c r="G3501" s="31"/>
      <c r="H3501" s="31"/>
      <c r="I3501" s="31"/>
      <c r="J3501" s="31"/>
      <c r="K3501" s="31"/>
      <c r="L3501" s="31"/>
      <c r="M3501" s="31"/>
      <c r="N3501" s="31"/>
      <c r="O3501" s="31"/>
      <c r="P3501" s="31"/>
    </row>
    <row r="3502" spans="1:16" ht="15" x14ac:dyDescent="0.25">
      <c r="A3502" s="31"/>
      <c r="B3502" s="31"/>
      <c r="C3502" s="31"/>
      <c r="D3502" s="31"/>
      <c r="E3502" s="31"/>
      <c r="F3502" s="31"/>
      <c r="G3502" s="31"/>
      <c r="H3502" s="31"/>
      <c r="I3502" s="31"/>
      <c r="J3502" s="31"/>
      <c r="K3502" s="31"/>
      <c r="L3502" s="31"/>
      <c r="M3502" s="31"/>
      <c r="N3502" s="31"/>
      <c r="O3502" s="31"/>
      <c r="P3502" s="31"/>
    </row>
    <row r="3503" spans="1:16" ht="15" x14ac:dyDescent="0.25">
      <c r="A3503" s="31"/>
      <c r="B3503" s="31"/>
      <c r="C3503" s="31"/>
      <c r="D3503" s="31"/>
      <c r="E3503" s="31"/>
      <c r="F3503" s="31"/>
      <c r="G3503" s="31"/>
      <c r="H3503" s="31"/>
      <c r="I3503" s="31"/>
      <c r="J3503" s="31"/>
      <c r="K3503" s="31"/>
      <c r="L3503" s="31"/>
      <c r="M3503" s="31"/>
      <c r="N3503" s="31"/>
      <c r="O3503" s="31"/>
      <c r="P3503" s="31"/>
    </row>
    <row r="3504" spans="1:16" ht="15" x14ac:dyDescent="0.25">
      <c r="A3504" s="31"/>
      <c r="B3504" s="31"/>
      <c r="C3504" s="31"/>
      <c r="D3504" s="31"/>
      <c r="E3504" s="31"/>
      <c r="F3504" s="31"/>
      <c r="G3504" s="31"/>
      <c r="H3504" s="31"/>
      <c r="I3504" s="31"/>
      <c r="J3504" s="31"/>
      <c r="K3504" s="31"/>
      <c r="L3504" s="31"/>
      <c r="M3504" s="31"/>
      <c r="N3504" s="31"/>
      <c r="O3504" s="31"/>
      <c r="P3504" s="31"/>
    </row>
    <row r="3505" spans="1:16" ht="15" x14ac:dyDescent="0.25">
      <c r="A3505" s="31"/>
      <c r="B3505" s="31"/>
      <c r="C3505" s="31"/>
      <c r="D3505" s="31"/>
      <c r="E3505" s="31"/>
      <c r="F3505" s="31"/>
      <c r="G3505" s="31"/>
      <c r="H3505" s="31"/>
      <c r="I3505" s="31"/>
      <c r="J3505" s="31"/>
      <c r="K3505" s="31"/>
      <c r="L3505" s="31"/>
      <c r="M3505" s="31"/>
      <c r="N3505" s="31"/>
      <c r="O3505" s="31"/>
      <c r="P3505" s="31"/>
    </row>
    <row r="3506" spans="1:16" ht="15.75" thickBot="1" x14ac:dyDescent="0.3">
      <c r="A3506" s="31"/>
      <c r="B3506" s="31"/>
      <c r="C3506" s="31"/>
      <c r="D3506" s="31"/>
      <c r="E3506" s="31"/>
      <c r="F3506" s="31"/>
      <c r="G3506" s="31"/>
      <c r="H3506" s="31"/>
      <c r="I3506" s="31"/>
      <c r="J3506" s="31"/>
      <c r="K3506" s="31"/>
      <c r="L3506" s="31"/>
      <c r="M3506" s="31"/>
      <c r="N3506" s="31"/>
      <c r="O3506" s="31"/>
      <c r="P3506" s="31"/>
    </row>
    <row r="3507" spans="1:16" ht="16.5" thickTop="1" thickBot="1" x14ac:dyDescent="0.3">
      <c r="A3507" s="31"/>
      <c r="B3507" s="31"/>
      <c r="C3507" s="31"/>
      <c r="D3507" s="31"/>
      <c r="E3507" s="31"/>
      <c r="F3507" s="31"/>
      <c r="G3507" s="31"/>
      <c r="H3507" s="31"/>
      <c r="I3507" s="31"/>
      <c r="J3507" s="31"/>
      <c r="K3507" s="31"/>
      <c r="L3507" s="31"/>
      <c r="M3507" s="31"/>
      <c r="N3507" s="31"/>
      <c r="O3507" s="31"/>
      <c r="P3507" s="31"/>
    </row>
    <row r="3508" spans="1:16" ht="15" x14ac:dyDescent="0.25">
      <c r="A3508" s="31"/>
      <c r="B3508" s="31"/>
      <c r="C3508" s="31"/>
      <c r="D3508" s="31"/>
      <c r="E3508" s="31"/>
      <c r="F3508" s="31"/>
      <c r="G3508" s="31"/>
      <c r="H3508" s="31"/>
      <c r="I3508" s="31"/>
      <c r="J3508" s="31"/>
      <c r="K3508" s="31"/>
      <c r="L3508" s="31"/>
      <c r="M3508" s="31"/>
      <c r="N3508" s="31"/>
      <c r="O3508" s="31"/>
      <c r="P3508" s="31"/>
    </row>
    <row r="3509" spans="1:16" ht="15" x14ac:dyDescent="0.25">
      <c r="A3509" s="31"/>
      <c r="B3509" s="31"/>
      <c r="C3509" s="31"/>
      <c r="D3509" s="31"/>
      <c r="E3509" s="31"/>
      <c r="F3509" s="31"/>
      <c r="G3509" s="31"/>
      <c r="H3509" s="31"/>
      <c r="I3509" s="31"/>
      <c r="J3509" s="31"/>
      <c r="K3509" s="31"/>
      <c r="L3509" s="31"/>
      <c r="M3509" s="31"/>
      <c r="N3509" s="31"/>
      <c r="O3509" s="31"/>
      <c r="P3509" s="31"/>
    </row>
    <row r="3510" spans="1:16" ht="15.75" thickBot="1" x14ac:dyDescent="0.3">
      <c r="A3510" s="31"/>
      <c r="B3510" s="31"/>
      <c r="C3510" s="31"/>
      <c r="D3510" s="31"/>
      <c r="E3510" s="31"/>
      <c r="F3510" s="31"/>
      <c r="G3510" s="31"/>
      <c r="H3510" s="31"/>
      <c r="I3510" s="31"/>
      <c r="J3510" s="31"/>
      <c r="K3510" s="31"/>
      <c r="L3510" s="31"/>
      <c r="M3510" s="31"/>
      <c r="N3510" s="31"/>
      <c r="O3510" s="31"/>
      <c r="P3510" s="31"/>
    </row>
    <row r="3511" spans="1:16" ht="15.75" thickBot="1" x14ac:dyDescent="0.3">
      <c r="A3511" s="31"/>
      <c r="B3511" s="31"/>
      <c r="C3511" s="31"/>
      <c r="D3511" s="31"/>
      <c r="E3511" s="31"/>
      <c r="F3511" s="31"/>
      <c r="G3511" s="31"/>
      <c r="H3511" s="31"/>
      <c r="I3511" s="31"/>
      <c r="J3511" s="31"/>
      <c r="K3511" s="31"/>
      <c r="L3511" s="31"/>
      <c r="M3511" s="31"/>
      <c r="N3511" s="31"/>
      <c r="O3511" s="31"/>
      <c r="P3511" s="31"/>
    </row>
    <row r="3512" spans="1:16" ht="15" x14ac:dyDescent="0.25">
      <c r="A3512" s="31"/>
      <c r="B3512" s="31"/>
      <c r="C3512" s="31"/>
      <c r="D3512" s="31"/>
      <c r="E3512" s="31"/>
      <c r="F3512" s="31"/>
      <c r="G3512" s="31"/>
      <c r="H3512" s="31"/>
      <c r="I3512" s="31"/>
      <c r="J3512" s="31"/>
      <c r="K3512" s="31"/>
      <c r="L3512" s="31"/>
      <c r="M3512" s="31"/>
      <c r="N3512" s="31"/>
      <c r="O3512" s="31"/>
      <c r="P3512" s="31"/>
    </row>
    <row r="3513" spans="1:16" ht="15" x14ac:dyDescent="0.25">
      <c r="A3513" s="31"/>
      <c r="B3513" s="31"/>
      <c r="C3513" s="31"/>
      <c r="D3513" s="31"/>
      <c r="E3513" s="31"/>
      <c r="F3513" s="31"/>
      <c r="G3513" s="31"/>
      <c r="H3513" s="31"/>
      <c r="I3513" s="31"/>
      <c r="J3513" s="31"/>
      <c r="K3513" s="31"/>
      <c r="L3513" s="31"/>
      <c r="M3513" s="31"/>
      <c r="N3513" s="31"/>
      <c r="O3513" s="31"/>
      <c r="P3513" s="31"/>
    </row>
    <row r="3514" spans="1:16" ht="15" x14ac:dyDescent="0.25">
      <c r="A3514" s="31"/>
      <c r="B3514" s="31"/>
      <c r="C3514" s="31"/>
      <c r="D3514" s="31"/>
      <c r="E3514" s="31"/>
      <c r="F3514" s="31"/>
      <c r="G3514" s="31"/>
      <c r="H3514" s="31"/>
      <c r="I3514" s="31"/>
      <c r="J3514" s="31"/>
      <c r="K3514" s="31"/>
      <c r="L3514" s="31"/>
      <c r="M3514" s="31"/>
      <c r="N3514" s="31"/>
      <c r="O3514" s="31"/>
      <c r="P3514" s="31"/>
    </row>
    <row r="3515" spans="1:16" ht="15" x14ac:dyDescent="0.25">
      <c r="A3515" s="31"/>
      <c r="B3515" s="31"/>
      <c r="C3515" s="31"/>
      <c r="D3515" s="31"/>
      <c r="E3515" s="31"/>
      <c r="F3515" s="31"/>
      <c r="G3515" s="31"/>
      <c r="H3515" s="31"/>
      <c r="I3515" s="31"/>
      <c r="J3515" s="31"/>
      <c r="K3515" s="31"/>
      <c r="L3515" s="31"/>
      <c r="M3515" s="31"/>
      <c r="N3515" s="31"/>
      <c r="O3515" s="31"/>
      <c r="P3515" s="31"/>
    </row>
    <row r="3516" spans="1:16" ht="15.75" thickBot="1" x14ac:dyDescent="0.3">
      <c r="A3516" s="31"/>
      <c r="B3516" s="31"/>
      <c r="C3516" s="31"/>
      <c r="D3516" s="31"/>
      <c r="E3516" s="31"/>
      <c r="F3516" s="31"/>
      <c r="G3516" s="31"/>
      <c r="H3516" s="31"/>
      <c r="I3516" s="31"/>
      <c r="J3516" s="31"/>
      <c r="K3516" s="31"/>
      <c r="L3516" s="31"/>
      <c r="M3516" s="31"/>
      <c r="N3516" s="31"/>
      <c r="O3516" s="31"/>
      <c r="P3516" s="31"/>
    </row>
    <row r="3517" spans="1:16" ht="15.75" thickBot="1" x14ac:dyDescent="0.3">
      <c r="A3517" s="31"/>
      <c r="B3517" s="31"/>
      <c r="C3517" s="31"/>
      <c r="D3517" s="31"/>
      <c r="E3517" s="31"/>
      <c r="F3517" s="31"/>
      <c r="G3517" s="31"/>
      <c r="H3517" s="31"/>
      <c r="I3517" s="31"/>
      <c r="J3517" s="31"/>
      <c r="K3517" s="31"/>
      <c r="L3517" s="31"/>
      <c r="M3517" s="31"/>
      <c r="N3517" s="31"/>
      <c r="O3517" s="31"/>
      <c r="P3517" s="31"/>
    </row>
    <row r="3518" spans="1:16" ht="15" x14ac:dyDescent="0.25">
      <c r="A3518" s="31"/>
      <c r="B3518" s="31"/>
      <c r="C3518" s="31"/>
      <c r="D3518" s="31"/>
      <c r="E3518" s="31"/>
      <c r="F3518" s="31"/>
      <c r="G3518" s="31"/>
      <c r="H3518" s="31"/>
      <c r="I3518" s="31"/>
      <c r="J3518" s="31"/>
      <c r="K3518" s="31"/>
      <c r="L3518" s="31"/>
      <c r="M3518" s="31"/>
      <c r="N3518" s="31"/>
      <c r="O3518" s="31"/>
      <c r="P3518" s="31"/>
    </row>
    <row r="3519" spans="1:16" ht="15" x14ac:dyDescent="0.25">
      <c r="A3519" s="31"/>
      <c r="B3519" s="31"/>
      <c r="C3519" s="31"/>
      <c r="D3519" s="31"/>
      <c r="E3519" s="31"/>
      <c r="F3519" s="31"/>
      <c r="G3519" s="31"/>
      <c r="H3519" s="31"/>
      <c r="I3519" s="31"/>
      <c r="J3519" s="31"/>
      <c r="K3519" s="31"/>
      <c r="L3519" s="31"/>
      <c r="M3519" s="31"/>
      <c r="N3519" s="31"/>
      <c r="O3519" s="31"/>
      <c r="P3519" s="31"/>
    </row>
    <row r="3520" spans="1:16" ht="15" x14ac:dyDescent="0.25">
      <c r="A3520" s="31"/>
      <c r="B3520" s="31"/>
      <c r="C3520" s="31"/>
      <c r="D3520" s="31"/>
      <c r="E3520" s="31"/>
      <c r="F3520" s="31"/>
      <c r="G3520" s="31"/>
      <c r="H3520" s="31"/>
      <c r="I3520" s="31"/>
      <c r="J3520" s="31"/>
      <c r="K3520" s="31"/>
      <c r="L3520" s="31"/>
      <c r="M3520" s="31"/>
      <c r="N3520" s="31"/>
      <c r="O3520" s="31"/>
      <c r="P3520" s="31"/>
    </row>
    <row r="3521" spans="1:16" ht="15" x14ac:dyDescent="0.25">
      <c r="A3521" s="31"/>
      <c r="B3521" s="31"/>
      <c r="C3521" s="31"/>
      <c r="D3521" s="31"/>
      <c r="E3521" s="31"/>
      <c r="F3521" s="31"/>
      <c r="G3521" s="31"/>
      <c r="H3521" s="31"/>
      <c r="I3521" s="31"/>
      <c r="J3521" s="31"/>
      <c r="K3521" s="31"/>
      <c r="L3521" s="31"/>
      <c r="M3521" s="31"/>
      <c r="N3521" s="31"/>
      <c r="O3521" s="31"/>
      <c r="P3521" s="31"/>
    </row>
    <row r="3522" spans="1:16" ht="15" x14ac:dyDescent="0.25">
      <c r="A3522" s="31"/>
      <c r="B3522" s="31"/>
      <c r="C3522" s="31"/>
      <c r="D3522" s="31"/>
      <c r="E3522" s="31"/>
      <c r="F3522" s="31"/>
      <c r="G3522" s="31"/>
      <c r="H3522" s="31"/>
      <c r="I3522" s="31"/>
      <c r="J3522" s="31"/>
      <c r="K3522" s="31"/>
      <c r="L3522" s="31"/>
      <c r="M3522" s="31"/>
      <c r="N3522" s="31"/>
      <c r="O3522" s="31"/>
      <c r="P3522" s="31"/>
    </row>
    <row r="3523" spans="1:16" ht="15" x14ac:dyDescent="0.25">
      <c r="A3523" s="31"/>
      <c r="B3523" s="31"/>
      <c r="C3523" s="31"/>
      <c r="D3523" s="31"/>
      <c r="E3523" s="31"/>
      <c r="F3523" s="31"/>
      <c r="G3523" s="31"/>
      <c r="H3523" s="31"/>
      <c r="I3523" s="31"/>
      <c r="J3523" s="31"/>
      <c r="K3523" s="31"/>
      <c r="L3523" s="31"/>
      <c r="M3523" s="31"/>
      <c r="N3523" s="31"/>
      <c r="O3523" s="31"/>
      <c r="P3523" s="31"/>
    </row>
    <row r="3524" spans="1:16" ht="15" x14ac:dyDescent="0.25">
      <c r="A3524" s="31"/>
      <c r="B3524" s="31"/>
      <c r="C3524" s="31"/>
      <c r="D3524" s="31"/>
      <c r="E3524" s="31"/>
      <c r="F3524" s="31"/>
      <c r="G3524" s="31"/>
      <c r="H3524" s="31"/>
      <c r="I3524" s="31"/>
      <c r="J3524" s="31"/>
      <c r="K3524" s="31"/>
      <c r="L3524" s="31"/>
      <c r="M3524" s="31"/>
      <c r="N3524" s="31"/>
      <c r="O3524" s="31"/>
      <c r="P3524" s="31"/>
    </row>
    <row r="3525" spans="1:16" ht="15" x14ac:dyDescent="0.25">
      <c r="A3525" s="31"/>
      <c r="B3525" s="31"/>
      <c r="C3525" s="31"/>
      <c r="D3525" s="31"/>
      <c r="E3525" s="31"/>
      <c r="F3525" s="31"/>
      <c r="G3525" s="31"/>
      <c r="H3525" s="31"/>
      <c r="I3525" s="31"/>
      <c r="J3525" s="31"/>
      <c r="K3525" s="31"/>
      <c r="L3525" s="31"/>
      <c r="M3525" s="31"/>
      <c r="N3525" s="31"/>
      <c r="O3525" s="31"/>
      <c r="P3525" s="31"/>
    </row>
    <row r="3526" spans="1:16" ht="15" x14ac:dyDescent="0.25">
      <c r="A3526" s="31"/>
      <c r="B3526" s="31"/>
      <c r="C3526" s="31"/>
      <c r="D3526" s="31"/>
      <c r="E3526" s="31"/>
      <c r="F3526" s="31"/>
      <c r="G3526" s="31"/>
      <c r="H3526" s="31"/>
      <c r="I3526" s="31"/>
      <c r="J3526" s="31"/>
      <c r="K3526" s="31"/>
      <c r="L3526" s="31"/>
      <c r="M3526" s="31"/>
      <c r="N3526" s="31"/>
      <c r="O3526" s="31"/>
      <c r="P3526" s="31"/>
    </row>
    <row r="3527" spans="1:16" ht="15" x14ac:dyDescent="0.25">
      <c r="A3527" s="31"/>
      <c r="B3527" s="31"/>
      <c r="C3527" s="31"/>
      <c r="D3527" s="31"/>
      <c r="E3527" s="31"/>
      <c r="F3527" s="31"/>
      <c r="G3527" s="31"/>
      <c r="H3527" s="31"/>
      <c r="I3527" s="31"/>
      <c r="J3527" s="31"/>
      <c r="K3527" s="31"/>
      <c r="L3527" s="31"/>
      <c r="M3527" s="31"/>
      <c r="N3527" s="31"/>
      <c r="O3527" s="31"/>
      <c r="P3527" s="31"/>
    </row>
    <row r="3528" spans="1:16" ht="15" x14ac:dyDescent="0.25">
      <c r="A3528" s="31"/>
      <c r="B3528" s="31"/>
      <c r="C3528" s="31"/>
      <c r="D3528" s="31"/>
      <c r="E3528" s="31"/>
      <c r="F3528" s="31"/>
      <c r="G3528" s="31"/>
      <c r="H3528" s="31"/>
      <c r="I3528" s="31"/>
      <c r="J3528" s="31"/>
      <c r="K3528" s="31"/>
      <c r="L3528" s="31"/>
      <c r="M3528" s="31"/>
      <c r="N3528" s="31"/>
      <c r="O3528" s="31"/>
      <c r="P3528" s="31"/>
    </row>
    <row r="3529" spans="1:16" ht="15" x14ac:dyDescent="0.25">
      <c r="A3529" s="31"/>
      <c r="B3529" s="31"/>
      <c r="C3529" s="31"/>
      <c r="D3529" s="31"/>
      <c r="E3529" s="31"/>
      <c r="F3529" s="31"/>
      <c r="G3529" s="31"/>
      <c r="H3529" s="31"/>
      <c r="I3529" s="31"/>
      <c r="J3529" s="31"/>
      <c r="K3529" s="31"/>
      <c r="L3529" s="31"/>
      <c r="M3529" s="31"/>
      <c r="N3529" s="31"/>
      <c r="O3529" s="31"/>
      <c r="P3529" s="31"/>
    </row>
    <row r="3530" spans="1:16" ht="15" x14ac:dyDescent="0.25">
      <c r="A3530" s="31"/>
      <c r="B3530" s="31"/>
      <c r="C3530" s="31"/>
      <c r="D3530" s="31"/>
      <c r="E3530" s="31"/>
      <c r="F3530" s="31"/>
      <c r="G3530" s="31"/>
      <c r="H3530" s="31"/>
      <c r="I3530" s="31"/>
      <c r="J3530" s="31"/>
      <c r="K3530" s="31"/>
      <c r="L3530" s="31"/>
      <c r="M3530" s="31"/>
      <c r="N3530" s="31"/>
      <c r="O3530" s="31"/>
      <c r="P3530" s="31"/>
    </row>
    <row r="3531" spans="1:16" ht="15" x14ac:dyDescent="0.25">
      <c r="A3531" s="31"/>
      <c r="B3531" s="31"/>
      <c r="C3531" s="31"/>
      <c r="D3531" s="31"/>
      <c r="E3531" s="31"/>
      <c r="F3531" s="31"/>
      <c r="G3531" s="31"/>
      <c r="H3531" s="31"/>
      <c r="I3531" s="31"/>
      <c r="J3531" s="31"/>
      <c r="K3531" s="31"/>
      <c r="L3531" s="31"/>
      <c r="M3531" s="31"/>
      <c r="N3531" s="31"/>
      <c r="O3531" s="31"/>
      <c r="P3531" s="31"/>
    </row>
    <row r="3532" spans="1:16" ht="15" x14ac:dyDescent="0.25">
      <c r="A3532" s="31"/>
      <c r="B3532" s="31"/>
      <c r="C3532" s="31"/>
      <c r="D3532" s="31"/>
      <c r="E3532" s="31"/>
      <c r="F3532" s="31"/>
      <c r="G3532" s="31"/>
      <c r="H3532" s="31"/>
      <c r="I3532" s="31"/>
      <c r="J3532" s="31"/>
      <c r="K3532" s="31"/>
      <c r="L3532" s="31"/>
      <c r="M3532" s="31"/>
      <c r="N3532" s="31"/>
      <c r="O3532" s="31"/>
      <c r="P3532" s="31"/>
    </row>
    <row r="3533" spans="1:16" ht="15" x14ac:dyDescent="0.25">
      <c r="A3533" s="31"/>
      <c r="B3533" s="31"/>
      <c r="C3533" s="31"/>
      <c r="D3533" s="31"/>
      <c r="E3533" s="31"/>
      <c r="F3533" s="31"/>
      <c r="G3533" s="31"/>
      <c r="H3533" s="31"/>
      <c r="I3533" s="31"/>
      <c r="J3533" s="31"/>
      <c r="K3533" s="31"/>
      <c r="L3533" s="31"/>
      <c r="M3533" s="31"/>
      <c r="N3533" s="31"/>
      <c r="O3533" s="31"/>
      <c r="P3533" s="31"/>
    </row>
    <row r="3534" spans="1:16" ht="15" x14ac:dyDescent="0.25">
      <c r="A3534" s="31"/>
      <c r="B3534" s="31"/>
      <c r="C3534" s="31"/>
      <c r="D3534" s="31"/>
      <c r="E3534" s="31"/>
      <c r="F3534" s="31"/>
      <c r="G3534" s="31"/>
      <c r="H3534" s="31"/>
      <c r="I3534" s="31"/>
      <c r="J3534" s="31"/>
      <c r="K3534" s="31"/>
      <c r="L3534" s="31"/>
      <c r="M3534" s="31"/>
      <c r="N3534" s="31"/>
      <c r="O3534" s="31"/>
      <c r="P3534" s="31"/>
    </row>
    <row r="3535" spans="1:16" ht="15" x14ac:dyDescent="0.25">
      <c r="A3535" s="31"/>
      <c r="B3535" s="31"/>
      <c r="C3535" s="31"/>
      <c r="D3535" s="31"/>
      <c r="E3535" s="31"/>
      <c r="F3535" s="31"/>
      <c r="G3535" s="31"/>
      <c r="H3535" s="31"/>
      <c r="I3535" s="31"/>
      <c r="J3535" s="31"/>
      <c r="K3535" s="31"/>
      <c r="L3535" s="31"/>
      <c r="M3535" s="31"/>
      <c r="N3535" s="31"/>
      <c r="O3535" s="31"/>
      <c r="P3535" s="31"/>
    </row>
    <row r="3536" spans="1:16" ht="15" x14ac:dyDescent="0.25">
      <c r="A3536" s="31"/>
      <c r="B3536" s="31"/>
      <c r="C3536" s="31"/>
      <c r="D3536" s="31"/>
      <c r="E3536" s="31"/>
      <c r="F3536" s="31"/>
      <c r="G3536" s="31"/>
      <c r="H3536" s="31"/>
      <c r="I3536" s="31"/>
      <c r="J3536" s="31"/>
      <c r="K3536" s="31"/>
      <c r="L3536" s="31"/>
      <c r="M3536" s="31"/>
      <c r="N3536" s="31"/>
      <c r="O3536" s="31"/>
      <c r="P3536" s="31"/>
    </row>
    <row r="3537" spans="1:16" ht="15.75" thickBot="1" x14ac:dyDescent="0.3">
      <c r="A3537" s="31"/>
      <c r="B3537" s="31"/>
      <c r="C3537" s="31"/>
      <c r="D3537" s="31"/>
      <c r="E3537" s="31"/>
      <c r="F3537" s="31"/>
      <c r="G3537" s="31"/>
      <c r="H3537" s="31"/>
      <c r="I3537" s="31"/>
      <c r="J3537" s="31"/>
      <c r="K3537" s="31"/>
      <c r="L3537" s="31"/>
      <c r="M3537" s="31"/>
      <c r="N3537" s="31"/>
      <c r="O3537" s="31"/>
      <c r="P3537" s="31"/>
    </row>
    <row r="3538" spans="1:16" ht="16.5" thickTop="1" thickBot="1" x14ac:dyDescent="0.3">
      <c r="A3538" s="31"/>
      <c r="B3538" s="31"/>
      <c r="C3538" s="31"/>
      <c r="D3538" s="31"/>
      <c r="E3538" s="31"/>
      <c r="F3538" s="31"/>
      <c r="G3538" s="31"/>
      <c r="H3538" s="31"/>
      <c r="I3538" s="31"/>
      <c r="J3538" s="31"/>
      <c r="K3538" s="31"/>
      <c r="L3538" s="31"/>
      <c r="M3538" s="31"/>
      <c r="N3538" s="31"/>
      <c r="O3538" s="31"/>
      <c r="P3538" s="31"/>
    </row>
    <row r="3539" spans="1:16" ht="15" x14ac:dyDescent="0.25">
      <c r="A3539" s="31"/>
      <c r="B3539" s="31"/>
      <c r="C3539" s="31"/>
      <c r="D3539" s="31"/>
      <c r="E3539" s="31"/>
      <c r="F3539" s="31"/>
      <c r="G3539" s="31"/>
      <c r="H3539" s="31"/>
      <c r="I3539" s="31"/>
      <c r="J3539" s="31"/>
      <c r="K3539" s="31"/>
      <c r="L3539" s="31"/>
      <c r="M3539" s="31"/>
      <c r="N3539" s="31"/>
      <c r="O3539" s="31"/>
      <c r="P3539" s="31"/>
    </row>
    <row r="3540" spans="1:16" ht="15" x14ac:dyDescent="0.25">
      <c r="A3540" s="31"/>
      <c r="B3540" s="31"/>
      <c r="C3540" s="31"/>
      <c r="D3540" s="31"/>
      <c r="E3540" s="31"/>
      <c r="F3540" s="31"/>
      <c r="G3540" s="31"/>
      <c r="H3540" s="31"/>
      <c r="I3540" s="31"/>
      <c r="J3540" s="31"/>
      <c r="K3540" s="31"/>
      <c r="L3540" s="31"/>
      <c r="M3540" s="31"/>
      <c r="N3540" s="31"/>
      <c r="O3540" s="31"/>
      <c r="P3540" s="31"/>
    </row>
    <row r="3541" spans="1:16" ht="15.75" thickBot="1" x14ac:dyDescent="0.3">
      <c r="A3541" s="31"/>
      <c r="B3541" s="31"/>
      <c r="C3541" s="31"/>
      <c r="D3541" s="31"/>
      <c r="E3541" s="31"/>
      <c r="F3541" s="31"/>
      <c r="G3541" s="31"/>
      <c r="H3541" s="31"/>
      <c r="I3541" s="31"/>
      <c r="J3541" s="31"/>
      <c r="K3541" s="31"/>
      <c r="L3541" s="31"/>
      <c r="M3541" s="31"/>
      <c r="N3541" s="31"/>
      <c r="O3541" s="31"/>
      <c r="P3541" s="31"/>
    </row>
    <row r="3542" spans="1:16" ht="15.75" thickBot="1" x14ac:dyDescent="0.3">
      <c r="A3542" s="31"/>
      <c r="B3542" s="31"/>
      <c r="C3542" s="31"/>
      <c r="D3542" s="31"/>
      <c r="E3542" s="31"/>
      <c r="F3542" s="31"/>
      <c r="G3542" s="31"/>
      <c r="H3542" s="31"/>
      <c r="I3542" s="31"/>
      <c r="J3542" s="31"/>
      <c r="K3542" s="31"/>
      <c r="L3542" s="31"/>
      <c r="M3542" s="31"/>
      <c r="N3542" s="31"/>
      <c r="O3542" s="31"/>
      <c r="P3542" s="31"/>
    </row>
    <row r="3543" spans="1:16" ht="15" x14ac:dyDescent="0.25">
      <c r="A3543" s="31"/>
      <c r="B3543" s="31"/>
      <c r="C3543" s="31"/>
      <c r="D3543" s="31"/>
      <c r="E3543" s="31"/>
      <c r="F3543" s="31"/>
      <c r="G3543" s="31"/>
      <c r="H3543" s="31"/>
      <c r="I3543" s="31"/>
      <c r="J3543" s="31"/>
      <c r="K3543" s="31"/>
      <c r="L3543" s="31"/>
      <c r="M3543" s="31"/>
      <c r="N3543" s="31"/>
      <c r="O3543" s="31"/>
      <c r="P3543" s="31"/>
    </row>
    <row r="3544" spans="1:16" ht="15" x14ac:dyDescent="0.25">
      <c r="A3544" s="31"/>
      <c r="B3544" s="31"/>
      <c r="C3544" s="31"/>
      <c r="D3544" s="31"/>
      <c r="E3544" s="31"/>
      <c r="F3544" s="31"/>
      <c r="G3544" s="31"/>
      <c r="H3544" s="31"/>
      <c r="I3544" s="31"/>
      <c r="J3544" s="31"/>
      <c r="K3544" s="31"/>
      <c r="L3544" s="31"/>
      <c r="M3544" s="31"/>
      <c r="N3544" s="31"/>
      <c r="O3544" s="31"/>
      <c r="P3544" s="31"/>
    </row>
    <row r="3545" spans="1:16" ht="15" x14ac:dyDescent="0.25">
      <c r="A3545" s="31"/>
      <c r="B3545" s="31"/>
      <c r="C3545" s="31"/>
      <c r="D3545" s="31"/>
      <c r="E3545" s="31"/>
      <c r="F3545" s="31"/>
      <c r="G3545" s="31"/>
      <c r="H3545" s="31"/>
      <c r="I3545" s="31"/>
      <c r="J3545" s="31"/>
      <c r="K3545" s="31"/>
      <c r="L3545" s="31"/>
      <c r="M3545" s="31"/>
      <c r="N3545" s="31"/>
      <c r="O3545" s="31"/>
      <c r="P3545" s="31"/>
    </row>
    <row r="3546" spans="1:16" ht="15" x14ac:dyDescent="0.25">
      <c r="A3546" s="31"/>
      <c r="B3546" s="31"/>
      <c r="C3546" s="31"/>
      <c r="D3546" s="31"/>
      <c r="E3546" s="31"/>
      <c r="F3546" s="31"/>
      <c r="G3546" s="31"/>
      <c r="H3546" s="31"/>
      <c r="I3546" s="31"/>
      <c r="J3546" s="31"/>
      <c r="K3546" s="31"/>
      <c r="L3546" s="31"/>
      <c r="M3546" s="31"/>
      <c r="N3546" s="31"/>
      <c r="O3546" s="31"/>
      <c r="P3546" s="31"/>
    </row>
    <row r="3547" spans="1:16" ht="15.75" thickBot="1" x14ac:dyDescent="0.3">
      <c r="A3547" s="31"/>
      <c r="B3547" s="31"/>
      <c r="C3547" s="31"/>
      <c r="D3547" s="31"/>
      <c r="E3547" s="31"/>
      <c r="F3547" s="31"/>
      <c r="G3547" s="31"/>
      <c r="H3547" s="31"/>
      <c r="I3547" s="31"/>
      <c r="J3547" s="31"/>
      <c r="K3547" s="31"/>
      <c r="L3547" s="31"/>
      <c r="M3547" s="31"/>
      <c r="N3547" s="31"/>
      <c r="O3547" s="31"/>
      <c r="P3547" s="31"/>
    </row>
    <row r="3548" spans="1:16" ht="15.75" thickBot="1" x14ac:dyDescent="0.3">
      <c r="A3548" s="31"/>
      <c r="B3548" s="31"/>
      <c r="C3548" s="31"/>
      <c r="D3548" s="31"/>
      <c r="E3548" s="31"/>
      <c r="F3548" s="31"/>
      <c r="G3548" s="31"/>
      <c r="H3548" s="31"/>
      <c r="I3548" s="31"/>
      <c r="J3548" s="31"/>
      <c r="K3548" s="31"/>
      <c r="L3548" s="31"/>
      <c r="M3548" s="31"/>
      <c r="N3548" s="31"/>
      <c r="O3548" s="31"/>
      <c r="P3548" s="31"/>
    </row>
    <row r="3549" spans="1:16" ht="15" x14ac:dyDescent="0.25">
      <c r="A3549" s="31"/>
      <c r="B3549" s="31"/>
      <c r="C3549" s="31"/>
      <c r="D3549" s="31"/>
      <c r="E3549" s="31"/>
      <c r="F3549" s="31"/>
      <c r="G3549" s="31"/>
      <c r="H3549" s="31"/>
      <c r="I3549" s="31"/>
      <c r="J3549" s="31"/>
      <c r="K3549" s="31"/>
      <c r="L3549" s="31"/>
      <c r="M3549" s="31"/>
      <c r="N3549" s="31"/>
      <c r="O3549" s="31"/>
      <c r="P3549" s="31"/>
    </row>
    <row r="3550" spans="1:16" ht="15" x14ac:dyDescent="0.25">
      <c r="A3550" s="31"/>
      <c r="B3550" s="31"/>
      <c r="C3550" s="31"/>
      <c r="D3550" s="31"/>
      <c r="E3550" s="31"/>
      <c r="F3550" s="31"/>
      <c r="G3550" s="31"/>
      <c r="H3550" s="31"/>
      <c r="I3550" s="31"/>
      <c r="J3550" s="31"/>
      <c r="K3550" s="31"/>
      <c r="L3550" s="31"/>
      <c r="M3550" s="31"/>
      <c r="N3550" s="31"/>
      <c r="O3550" s="31"/>
      <c r="P3550" s="31"/>
    </row>
    <row r="3551" spans="1:16" ht="15" x14ac:dyDescent="0.25">
      <c r="A3551" s="31"/>
      <c r="B3551" s="31"/>
      <c r="C3551" s="31"/>
      <c r="D3551" s="31"/>
      <c r="E3551" s="31"/>
      <c r="F3551" s="31"/>
      <c r="G3551" s="31"/>
      <c r="H3551" s="31"/>
      <c r="I3551" s="31"/>
      <c r="J3551" s="31"/>
      <c r="K3551" s="31"/>
      <c r="L3551" s="31"/>
      <c r="M3551" s="31"/>
      <c r="N3551" s="31"/>
      <c r="O3551" s="31"/>
      <c r="P3551" s="31"/>
    </row>
    <row r="3552" spans="1:16" ht="15" x14ac:dyDescent="0.25">
      <c r="A3552" s="31"/>
      <c r="B3552" s="31"/>
      <c r="C3552" s="31"/>
      <c r="D3552" s="31"/>
      <c r="E3552" s="31"/>
      <c r="F3552" s="31"/>
      <c r="G3552" s="31"/>
      <c r="H3552" s="31"/>
      <c r="I3552" s="31"/>
      <c r="J3552" s="31"/>
      <c r="K3552" s="31"/>
      <c r="L3552" s="31"/>
      <c r="M3552" s="31"/>
      <c r="N3552" s="31"/>
      <c r="O3552" s="31"/>
      <c r="P3552" s="31"/>
    </row>
    <row r="3553" spans="1:16" ht="15" x14ac:dyDescent="0.25">
      <c r="A3553" s="31"/>
      <c r="B3553" s="31"/>
      <c r="C3553" s="31"/>
      <c r="D3553" s="31"/>
      <c r="E3553" s="31"/>
      <c r="F3553" s="31"/>
      <c r="G3553" s="31"/>
      <c r="H3553" s="31"/>
      <c r="I3553" s="31"/>
      <c r="J3553" s="31"/>
      <c r="K3553" s="31"/>
      <c r="L3553" s="31"/>
      <c r="M3553" s="31"/>
      <c r="N3553" s="31"/>
      <c r="O3553" s="31"/>
      <c r="P3553" s="31"/>
    </row>
    <row r="3554" spans="1:16" ht="15" x14ac:dyDescent="0.25">
      <c r="A3554" s="31"/>
      <c r="B3554" s="31"/>
      <c r="C3554" s="31"/>
      <c r="D3554" s="31"/>
      <c r="E3554" s="31"/>
      <c r="F3554" s="31"/>
      <c r="G3554" s="31"/>
      <c r="H3554" s="31"/>
      <c r="I3554" s="31"/>
      <c r="J3554" s="31"/>
      <c r="K3554" s="31"/>
      <c r="L3554" s="31"/>
      <c r="M3554" s="31"/>
      <c r="N3554" s="31"/>
      <c r="O3554" s="31"/>
      <c r="P3554" s="31"/>
    </row>
    <row r="3555" spans="1:16" ht="15" x14ac:dyDescent="0.25">
      <c r="A3555" s="31"/>
      <c r="B3555" s="31"/>
      <c r="C3555" s="31"/>
      <c r="D3555" s="31"/>
      <c r="E3555" s="31"/>
      <c r="F3555" s="31"/>
      <c r="G3555" s="31"/>
      <c r="H3555" s="31"/>
      <c r="I3555" s="31"/>
      <c r="J3555" s="31"/>
      <c r="K3555" s="31"/>
      <c r="L3555" s="31"/>
      <c r="M3555" s="31"/>
      <c r="N3555" s="31"/>
      <c r="O3555" s="31"/>
      <c r="P3555" s="31"/>
    </row>
    <row r="3556" spans="1:16" ht="15" x14ac:dyDescent="0.25">
      <c r="A3556" s="31"/>
      <c r="B3556" s="31"/>
      <c r="C3556" s="31"/>
      <c r="D3556" s="31"/>
      <c r="E3556" s="31"/>
      <c r="F3556" s="31"/>
      <c r="G3556" s="31"/>
      <c r="H3556" s="31"/>
      <c r="I3556" s="31"/>
      <c r="J3556" s="31"/>
      <c r="K3556" s="31"/>
      <c r="L3556" s="31"/>
      <c r="M3556" s="31"/>
      <c r="N3556" s="31"/>
      <c r="O3556" s="31"/>
      <c r="P3556" s="31"/>
    </row>
    <row r="3557" spans="1:16" ht="15" x14ac:dyDescent="0.25">
      <c r="A3557" s="31"/>
      <c r="B3557" s="31"/>
      <c r="C3557" s="31"/>
      <c r="D3557" s="31"/>
      <c r="E3557" s="31"/>
      <c r="F3557" s="31"/>
      <c r="G3557" s="31"/>
      <c r="H3557" s="31"/>
      <c r="I3557" s="31"/>
      <c r="J3557" s="31"/>
      <c r="K3557" s="31"/>
      <c r="L3557" s="31"/>
      <c r="M3557" s="31"/>
      <c r="N3557" s="31"/>
      <c r="O3557" s="31"/>
      <c r="P3557" s="31"/>
    </row>
    <row r="3558" spans="1:16" ht="15" x14ac:dyDescent="0.25">
      <c r="A3558" s="31"/>
      <c r="B3558" s="31"/>
      <c r="C3558" s="31"/>
      <c r="D3558" s="31"/>
      <c r="E3558" s="31"/>
      <c r="F3558" s="31"/>
      <c r="G3558" s="31"/>
      <c r="H3558" s="31"/>
      <c r="I3558" s="31"/>
      <c r="J3558" s="31"/>
      <c r="K3558" s="31"/>
      <c r="L3558" s="31"/>
      <c r="M3558" s="31"/>
      <c r="N3558" s="31"/>
      <c r="O3558" s="31"/>
      <c r="P3558" s="31"/>
    </row>
    <row r="3559" spans="1:16" ht="15" x14ac:dyDescent="0.25">
      <c r="A3559" s="31"/>
      <c r="B3559" s="31"/>
      <c r="C3559" s="31"/>
      <c r="D3559" s="31"/>
      <c r="E3559" s="31"/>
      <c r="F3559" s="31"/>
      <c r="G3559" s="31"/>
      <c r="H3559" s="31"/>
      <c r="I3559" s="31"/>
      <c r="J3559" s="31"/>
      <c r="K3559" s="31"/>
      <c r="L3559" s="31"/>
      <c r="M3559" s="31"/>
      <c r="N3559" s="31"/>
      <c r="O3559" s="31"/>
      <c r="P3559" s="31"/>
    </row>
    <row r="3560" spans="1:16" ht="15" x14ac:dyDescent="0.25">
      <c r="A3560" s="31"/>
      <c r="B3560" s="31"/>
      <c r="C3560" s="31"/>
      <c r="D3560" s="31"/>
      <c r="E3560" s="31"/>
      <c r="F3560" s="31"/>
      <c r="G3560" s="31"/>
      <c r="H3560" s="31"/>
      <c r="I3560" s="31"/>
      <c r="J3560" s="31"/>
      <c r="K3560" s="31"/>
      <c r="L3560" s="31"/>
      <c r="M3560" s="31"/>
      <c r="N3560" s="31"/>
      <c r="O3560" s="31"/>
      <c r="P3560" s="31"/>
    </row>
    <row r="3561" spans="1:16" ht="15" x14ac:dyDescent="0.25">
      <c r="A3561" s="31"/>
      <c r="B3561" s="31"/>
      <c r="C3561" s="31"/>
      <c r="D3561" s="31"/>
      <c r="E3561" s="31"/>
      <c r="F3561" s="31"/>
      <c r="G3561" s="31"/>
      <c r="H3561" s="31"/>
      <c r="I3561" s="31"/>
      <c r="J3561" s="31"/>
      <c r="K3561" s="31"/>
      <c r="L3561" s="31"/>
      <c r="M3561" s="31"/>
      <c r="N3561" s="31"/>
      <c r="O3561" s="31"/>
      <c r="P3561" s="31"/>
    </row>
    <row r="3562" spans="1:16" ht="15" x14ac:dyDescent="0.25">
      <c r="A3562" s="31"/>
      <c r="B3562" s="31"/>
      <c r="C3562" s="31"/>
      <c r="D3562" s="31"/>
      <c r="E3562" s="31"/>
      <c r="F3562" s="31"/>
      <c r="G3562" s="31"/>
      <c r="H3562" s="31"/>
      <c r="I3562" s="31"/>
      <c r="J3562" s="31"/>
      <c r="K3562" s="31"/>
      <c r="L3562" s="31"/>
      <c r="M3562" s="31"/>
      <c r="N3562" s="31"/>
      <c r="O3562" s="31"/>
      <c r="P3562" s="31"/>
    </row>
    <row r="3563" spans="1:16" ht="15" x14ac:dyDescent="0.25">
      <c r="A3563" s="31"/>
      <c r="B3563" s="31"/>
      <c r="C3563" s="31"/>
      <c r="D3563" s="31"/>
      <c r="E3563" s="31"/>
      <c r="F3563" s="31"/>
      <c r="G3563" s="31"/>
      <c r="H3563" s="31"/>
      <c r="I3563" s="31"/>
      <c r="J3563" s="31"/>
      <c r="K3563" s="31"/>
      <c r="L3563" s="31"/>
      <c r="M3563" s="31"/>
      <c r="N3563" s="31"/>
      <c r="O3563" s="31"/>
      <c r="P3563" s="31"/>
    </row>
    <row r="3564" spans="1:16" ht="15" x14ac:dyDescent="0.25">
      <c r="A3564" s="31"/>
      <c r="B3564" s="31"/>
      <c r="C3564" s="31"/>
      <c r="D3564" s="31"/>
      <c r="E3564" s="31"/>
      <c r="F3564" s="31"/>
      <c r="G3564" s="31"/>
      <c r="H3564" s="31"/>
      <c r="I3564" s="31"/>
      <c r="J3564" s="31"/>
      <c r="K3564" s="31"/>
      <c r="L3564" s="31"/>
      <c r="M3564" s="31"/>
      <c r="N3564" s="31"/>
      <c r="O3564" s="31"/>
      <c r="P3564" s="31"/>
    </row>
    <row r="3565" spans="1:16" ht="15" x14ac:dyDescent="0.25">
      <c r="A3565" s="31"/>
      <c r="B3565" s="31"/>
      <c r="C3565" s="31"/>
      <c r="D3565" s="31"/>
      <c r="E3565" s="31"/>
      <c r="F3565" s="31"/>
      <c r="G3565" s="31"/>
      <c r="H3565" s="31"/>
      <c r="I3565" s="31"/>
      <c r="J3565" s="31"/>
      <c r="K3565" s="31"/>
      <c r="L3565" s="31"/>
      <c r="M3565" s="31"/>
      <c r="N3565" s="31"/>
      <c r="O3565" s="31"/>
      <c r="P3565" s="31"/>
    </row>
    <row r="3566" spans="1:16" ht="15" x14ac:dyDescent="0.25">
      <c r="A3566" s="31"/>
      <c r="B3566" s="31"/>
      <c r="C3566" s="31"/>
      <c r="D3566" s="31"/>
      <c r="E3566" s="31"/>
      <c r="F3566" s="31"/>
      <c r="G3566" s="31"/>
      <c r="H3566" s="31"/>
      <c r="I3566" s="31"/>
      <c r="J3566" s="31"/>
      <c r="K3566" s="31"/>
      <c r="L3566" s="31"/>
      <c r="M3566" s="31"/>
      <c r="N3566" s="31"/>
      <c r="O3566" s="31"/>
      <c r="P3566" s="31"/>
    </row>
    <row r="3567" spans="1:16" ht="15" x14ac:dyDescent="0.25">
      <c r="A3567" s="31"/>
      <c r="B3567" s="31"/>
      <c r="C3567" s="31"/>
      <c r="D3567" s="31"/>
      <c r="E3567" s="31"/>
      <c r="F3567" s="31"/>
      <c r="G3567" s="31"/>
      <c r="H3567" s="31"/>
      <c r="I3567" s="31"/>
      <c r="J3567" s="31"/>
      <c r="K3567" s="31"/>
      <c r="L3567" s="31"/>
      <c r="M3567" s="31"/>
      <c r="N3567" s="31"/>
      <c r="O3567" s="31"/>
      <c r="P3567" s="31"/>
    </row>
    <row r="3568" spans="1:16" ht="15.75" thickBot="1" x14ac:dyDescent="0.3">
      <c r="A3568" s="31"/>
      <c r="B3568" s="31"/>
      <c r="C3568" s="31"/>
      <c r="D3568" s="31"/>
      <c r="E3568" s="31"/>
      <c r="F3568" s="31"/>
      <c r="G3568" s="31"/>
      <c r="H3568" s="31"/>
      <c r="I3568" s="31"/>
      <c r="J3568" s="31"/>
      <c r="K3568" s="31"/>
      <c r="L3568" s="31"/>
      <c r="M3568" s="31"/>
      <c r="N3568" s="31"/>
      <c r="O3568" s="31"/>
      <c r="P3568" s="31"/>
    </row>
    <row r="3569" spans="1:16" ht="16.5" thickTop="1" thickBot="1" x14ac:dyDescent="0.3">
      <c r="A3569" s="31"/>
      <c r="B3569" s="31"/>
      <c r="C3569" s="31"/>
      <c r="D3569" s="31"/>
      <c r="E3569" s="31"/>
      <c r="F3569" s="31"/>
      <c r="G3569" s="31"/>
      <c r="H3569" s="31"/>
      <c r="I3569" s="31"/>
      <c r="J3569" s="31"/>
      <c r="K3569" s="31"/>
      <c r="L3569" s="31"/>
      <c r="M3569" s="31"/>
      <c r="N3569" s="31"/>
      <c r="O3569" s="31"/>
      <c r="P3569" s="31"/>
    </row>
    <row r="3570" spans="1:16" ht="15" x14ac:dyDescent="0.25">
      <c r="A3570" s="31"/>
      <c r="B3570" s="31"/>
      <c r="C3570" s="31"/>
      <c r="D3570" s="31"/>
      <c r="E3570" s="31"/>
      <c r="F3570" s="31"/>
      <c r="G3570" s="31"/>
      <c r="H3570" s="31"/>
      <c r="I3570" s="31"/>
      <c r="J3570" s="31"/>
      <c r="K3570" s="31"/>
      <c r="L3570" s="31"/>
      <c r="M3570" s="31"/>
      <c r="N3570" s="31"/>
      <c r="O3570" s="31"/>
      <c r="P3570" s="31"/>
    </row>
    <row r="3571" spans="1:16" ht="15" x14ac:dyDescent="0.25">
      <c r="A3571" s="31"/>
      <c r="B3571" s="31"/>
      <c r="C3571" s="31"/>
      <c r="D3571" s="31"/>
      <c r="E3571" s="31"/>
      <c r="F3571" s="31"/>
      <c r="G3571" s="31"/>
      <c r="H3571" s="31"/>
      <c r="I3571" s="31"/>
      <c r="J3571" s="31"/>
      <c r="K3571" s="31"/>
      <c r="L3571" s="31"/>
      <c r="M3571" s="31"/>
      <c r="N3571" s="31"/>
      <c r="O3571" s="31"/>
      <c r="P3571" s="31"/>
    </row>
    <row r="3572" spans="1:16" ht="15.75" thickBot="1" x14ac:dyDescent="0.3">
      <c r="A3572" s="31"/>
      <c r="B3572" s="31"/>
      <c r="C3572" s="31"/>
      <c r="D3572" s="31"/>
      <c r="E3572" s="31"/>
      <c r="F3572" s="31"/>
      <c r="G3572" s="31"/>
      <c r="H3572" s="31"/>
      <c r="I3572" s="31"/>
      <c r="J3572" s="31"/>
      <c r="K3572" s="31"/>
      <c r="L3572" s="31"/>
      <c r="M3572" s="31"/>
      <c r="N3572" s="31"/>
      <c r="O3572" s="31"/>
      <c r="P3572" s="31"/>
    </row>
    <row r="3573" spans="1:16" ht="15.75" thickBot="1" x14ac:dyDescent="0.3">
      <c r="A3573" s="31"/>
      <c r="B3573" s="31"/>
      <c r="C3573" s="31"/>
      <c r="D3573" s="31"/>
      <c r="E3573" s="31"/>
      <c r="F3573" s="31"/>
      <c r="G3573" s="31"/>
      <c r="H3573" s="31"/>
      <c r="I3573" s="31"/>
      <c r="J3573" s="31"/>
      <c r="K3573" s="31"/>
      <c r="L3573" s="31"/>
      <c r="M3573" s="31"/>
      <c r="N3573" s="31"/>
      <c r="O3573" s="31"/>
      <c r="P3573" s="31"/>
    </row>
    <row r="3574" spans="1:16" ht="15" x14ac:dyDescent="0.25">
      <c r="A3574" s="31"/>
      <c r="B3574" s="31"/>
      <c r="C3574" s="31"/>
      <c r="D3574" s="31"/>
      <c r="E3574" s="31"/>
      <c r="F3574" s="31"/>
      <c r="G3574" s="31"/>
      <c r="H3574" s="31"/>
      <c r="I3574" s="31"/>
      <c r="J3574" s="31"/>
      <c r="K3574" s="31"/>
      <c r="L3574" s="31"/>
      <c r="M3574" s="31"/>
      <c r="N3574" s="31"/>
      <c r="O3574" s="31"/>
      <c r="P3574" s="31"/>
    </row>
    <row r="3575" spans="1:16" ht="15" x14ac:dyDescent="0.25">
      <c r="A3575" s="31"/>
      <c r="B3575" s="31"/>
      <c r="C3575" s="31"/>
      <c r="D3575" s="31"/>
      <c r="E3575" s="31"/>
      <c r="F3575" s="31"/>
      <c r="G3575" s="31"/>
      <c r="H3575" s="31"/>
      <c r="I3575" s="31"/>
      <c r="J3575" s="31"/>
      <c r="K3575" s="31"/>
      <c r="L3575" s="31"/>
      <c r="M3575" s="31"/>
      <c r="N3575" s="31"/>
      <c r="O3575" s="31"/>
      <c r="P3575" s="31"/>
    </row>
    <row r="3576" spans="1:16" ht="15" x14ac:dyDescent="0.25">
      <c r="A3576" s="31"/>
      <c r="B3576" s="31"/>
      <c r="C3576" s="31"/>
      <c r="D3576" s="31"/>
      <c r="E3576" s="31"/>
      <c r="F3576" s="31"/>
      <c r="G3576" s="31"/>
      <c r="H3576" s="31"/>
      <c r="I3576" s="31"/>
      <c r="J3576" s="31"/>
      <c r="K3576" s="31"/>
      <c r="L3576" s="31"/>
      <c r="M3576" s="31"/>
      <c r="N3576" s="31"/>
      <c r="O3576" s="31"/>
      <c r="P3576" s="31"/>
    </row>
    <row r="3577" spans="1:16" ht="15" x14ac:dyDescent="0.25">
      <c r="A3577" s="31"/>
      <c r="B3577" s="31"/>
      <c r="C3577" s="31"/>
      <c r="D3577" s="31"/>
      <c r="E3577" s="31"/>
      <c r="F3577" s="31"/>
      <c r="G3577" s="31"/>
      <c r="H3577" s="31"/>
      <c r="I3577" s="31"/>
      <c r="J3577" s="31"/>
      <c r="K3577" s="31"/>
      <c r="L3577" s="31"/>
      <c r="M3577" s="31"/>
      <c r="N3577" s="31"/>
      <c r="O3577" s="31"/>
      <c r="P3577" s="31"/>
    </row>
    <row r="3578" spans="1:16" ht="15.75" thickBot="1" x14ac:dyDescent="0.3">
      <c r="A3578" s="31"/>
      <c r="B3578" s="31"/>
      <c r="C3578" s="31"/>
      <c r="D3578" s="31"/>
      <c r="E3578" s="31"/>
      <c r="F3578" s="31"/>
      <c r="G3578" s="31"/>
      <c r="H3578" s="31"/>
      <c r="I3578" s="31"/>
      <c r="J3578" s="31"/>
      <c r="K3578" s="31"/>
      <c r="L3578" s="31"/>
      <c r="M3578" s="31"/>
      <c r="N3578" s="31"/>
      <c r="O3578" s="31"/>
      <c r="P3578" s="31"/>
    </row>
    <row r="3579" spans="1:16" ht="15.75" thickBot="1" x14ac:dyDescent="0.3">
      <c r="A3579" s="31"/>
      <c r="B3579" s="31"/>
      <c r="C3579" s="31"/>
      <c r="D3579" s="31"/>
      <c r="E3579" s="31"/>
      <c r="F3579" s="31"/>
      <c r="G3579" s="31"/>
      <c r="H3579" s="31"/>
      <c r="I3579" s="31"/>
      <c r="J3579" s="31"/>
      <c r="K3579" s="31"/>
      <c r="L3579" s="31"/>
      <c r="M3579" s="31"/>
      <c r="N3579" s="31"/>
      <c r="O3579" s="31"/>
      <c r="P3579" s="31"/>
    </row>
    <row r="3580" spans="1:16" ht="15" x14ac:dyDescent="0.25">
      <c r="A3580" s="31"/>
      <c r="B3580" s="31"/>
      <c r="C3580" s="31"/>
      <c r="D3580" s="31"/>
      <c r="E3580" s="31"/>
      <c r="F3580" s="31"/>
      <c r="G3580" s="31"/>
      <c r="H3580" s="31"/>
      <c r="I3580" s="31"/>
      <c r="J3580" s="31"/>
      <c r="K3580" s="31"/>
      <c r="L3580" s="31"/>
      <c r="M3580" s="31"/>
      <c r="N3580" s="31"/>
      <c r="O3580" s="31"/>
      <c r="P3580" s="31"/>
    </row>
    <row r="3581" spans="1:16" ht="15" x14ac:dyDescent="0.25">
      <c r="A3581" s="31"/>
      <c r="B3581" s="31"/>
      <c r="C3581" s="31"/>
      <c r="D3581" s="31"/>
      <c r="E3581" s="31"/>
      <c r="F3581" s="31"/>
      <c r="G3581" s="31"/>
      <c r="H3581" s="31"/>
      <c r="I3581" s="31"/>
      <c r="J3581" s="31"/>
      <c r="K3581" s="31"/>
      <c r="L3581" s="31"/>
      <c r="M3581" s="31"/>
      <c r="N3581" s="31"/>
      <c r="O3581" s="31"/>
      <c r="P3581" s="31"/>
    </row>
    <row r="3582" spans="1:16" ht="15" x14ac:dyDescent="0.25">
      <c r="A3582" s="31"/>
      <c r="B3582" s="31"/>
      <c r="C3582" s="31"/>
      <c r="D3582" s="31"/>
      <c r="E3582" s="31"/>
      <c r="F3582" s="31"/>
      <c r="G3582" s="31"/>
      <c r="H3582" s="31"/>
      <c r="I3582" s="31"/>
      <c r="J3582" s="31"/>
      <c r="K3582" s="31"/>
      <c r="L3582" s="31"/>
      <c r="M3582" s="31"/>
      <c r="N3582" s="31"/>
      <c r="O3582" s="31"/>
      <c r="P3582" s="31"/>
    </row>
    <row r="3583" spans="1:16" ht="15" x14ac:dyDescent="0.25">
      <c r="A3583" s="31"/>
      <c r="B3583" s="31"/>
      <c r="C3583" s="31"/>
      <c r="D3583" s="31"/>
      <c r="E3583" s="31"/>
      <c r="F3583" s="31"/>
      <c r="G3583" s="31"/>
      <c r="H3583" s="31"/>
      <c r="I3583" s="31"/>
      <c r="J3583" s="31"/>
      <c r="K3583" s="31"/>
      <c r="L3583" s="31"/>
      <c r="M3583" s="31"/>
      <c r="N3583" s="31"/>
      <c r="O3583" s="31"/>
      <c r="P3583" s="31"/>
    </row>
    <row r="3584" spans="1:16" ht="15" x14ac:dyDescent="0.25">
      <c r="A3584" s="31"/>
      <c r="B3584" s="31"/>
      <c r="C3584" s="31"/>
      <c r="D3584" s="31"/>
      <c r="E3584" s="31"/>
      <c r="F3584" s="31"/>
      <c r="G3584" s="31"/>
      <c r="H3584" s="31"/>
      <c r="I3584" s="31"/>
      <c r="J3584" s="31"/>
      <c r="K3584" s="31"/>
      <c r="L3584" s="31"/>
      <c r="M3584" s="31"/>
      <c r="N3584" s="31"/>
      <c r="O3584" s="31"/>
      <c r="P3584" s="31"/>
    </row>
    <row r="3585" spans="1:16" ht="15" x14ac:dyDescent="0.25">
      <c r="A3585" s="31"/>
      <c r="B3585" s="31"/>
      <c r="C3585" s="31"/>
      <c r="D3585" s="31"/>
      <c r="E3585" s="31"/>
      <c r="F3585" s="31"/>
      <c r="G3585" s="31"/>
      <c r="H3585" s="31"/>
      <c r="I3585" s="31"/>
      <c r="J3585" s="31"/>
      <c r="K3585" s="31"/>
      <c r="L3585" s="31"/>
      <c r="M3585" s="31"/>
      <c r="N3585" s="31"/>
      <c r="O3585" s="31"/>
      <c r="P3585" s="31"/>
    </row>
    <row r="3586" spans="1:16" ht="15" x14ac:dyDescent="0.25">
      <c r="A3586" s="31"/>
      <c r="B3586" s="31"/>
      <c r="C3586" s="31"/>
      <c r="D3586" s="31"/>
      <c r="E3586" s="31"/>
      <c r="F3586" s="31"/>
      <c r="G3586" s="31"/>
      <c r="H3586" s="31"/>
      <c r="I3586" s="31"/>
      <c r="J3586" s="31"/>
      <c r="K3586" s="31"/>
      <c r="L3586" s="31"/>
      <c r="M3586" s="31"/>
      <c r="N3586" s="31"/>
      <c r="O3586" s="31"/>
      <c r="P3586" s="31"/>
    </row>
    <row r="3587" spans="1:16" ht="15" x14ac:dyDescent="0.25">
      <c r="A3587" s="31"/>
      <c r="B3587" s="31"/>
      <c r="C3587" s="31"/>
      <c r="D3587" s="31"/>
      <c r="E3587" s="31"/>
      <c r="F3587" s="31"/>
      <c r="G3587" s="31"/>
      <c r="H3587" s="31"/>
      <c r="I3587" s="31"/>
      <c r="J3587" s="31"/>
      <c r="K3587" s="31"/>
      <c r="L3587" s="31"/>
      <c r="M3587" s="31"/>
      <c r="N3587" s="31"/>
      <c r="O3587" s="31"/>
      <c r="P3587" s="31"/>
    </row>
    <row r="3588" spans="1:16" ht="15" x14ac:dyDescent="0.25">
      <c r="A3588" s="31"/>
      <c r="B3588" s="31"/>
      <c r="C3588" s="31"/>
      <c r="D3588" s="31"/>
      <c r="E3588" s="31"/>
      <c r="F3588" s="31"/>
      <c r="G3588" s="31"/>
      <c r="H3588" s="31"/>
      <c r="I3588" s="31"/>
      <c r="J3588" s="31"/>
      <c r="K3588" s="31"/>
      <c r="L3588" s="31"/>
      <c r="M3588" s="31"/>
      <c r="N3588" s="31"/>
      <c r="O3588" s="31"/>
      <c r="P3588" s="31"/>
    </row>
    <row r="3589" spans="1:16" ht="15" x14ac:dyDescent="0.25">
      <c r="A3589" s="31"/>
      <c r="B3589" s="31"/>
      <c r="C3589" s="31"/>
      <c r="D3589" s="31"/>
      <c r="E3589" s="31"/>
      <c r="F3589" s="31"/>
      <c r="G3589" s="31"/>
      <c r="H3589" s="31"/>
      <c r="I3589" s="31"/>
      <c r="J3589" s="31"/>
      <c r="K3589" s="31"/>
      <c r="L3589" s="31"/>
      <c r="M3589" s="31"/>
      <c r="N3589" s="31"/>
      <c r="O3589" s="31"/>
      <c r="P3589" s="31"/>
    </row>
    <row r="3590" spans="1:16" ht="15" x14ac:dyDescent="0.25">
      <c r="A3590" s="31"/>
      <c r="B3590" s="31"/>
      <c r="C3590" s="31"/>
      <c r="D3590" s="31"/>
      <c r="E3590" s="31"/>
      <c r="F3590" s="31"/>
      <c r="G3590" s="31"/>
      <c r="H3590" s="31"/>
      <c r="I3590" s="31"/>
      <c r="J3590" s="31"/>
      <c r="K3590" s="31"/>
      <c r="L3590" s="31"/>
      <c r="M3590" s="31"/>
      <c r="N3590" s="31"/>
      <c r="O3590" s="31"/>
      <c r="P3590" s="31"/>
    </row>
    <row r="3591" spans="1:16" ht="15" x14ac:dyDescent="0.25">
      <c r="A3591" s="31"/>
      <c r="B3591" s="31"/>
      <c r="C3591" s="31"/>
      <c r="D3591" s="31"/>
      <c r="E3591" s="31"/>
      <c r="F3591" s="31"/>
      <c r="G3591" s="31"/>
      <c r="H3591" s="31"/>
      <c r="I3591" s="31"/>
      <c r="J3591" s="31"/>
      <c r="K3591" s="31"/>
      <c r="L3591" s="31"/>
      <c r="M3591" s="31"/>
      <c r="N3591" s="31"/>
      <c r="O3591" s="31"/>
      <c r="P3591" s="31"/>
    </row>
    <row r="3592" spans="1:16" ht="15" x14ac:dyDescent="0.25">
      <c r="A3592" s="31"/>
      <c r="B3592" s="31"/>
      <c r="C3592" s="31"/>
      <c r="D3592" s="31"/>
      <c r="E3592" s="31"/>
      <c r="F3592" s="31"/>
      <c r="G3592" s="31"/>
      <c r="H3592" s="31"/>
      <c r="I3592" s="31"/>
      <c r="J3592" s="31"/>
      <c r="K3592" s="31"/>
      <c r="L3592" s="31"/>
      <c r="M3592" s="31"/>
      <c r="N3592" s="31"/>
      <c r="O3592" s="31"/>
      <c r="P3592" s="31"/>
    </row>
    <row r="3593" spans="1:16" ht="15" x14ac:dyDescent="0.25">
      <c r="A3593" s="31"/>
      <c r="B3593" s="31"/>
      <c r="C3593" s="31"/>
      <c r="D3593" s="31"/>
      <c r="E3593" s="31"/>
      <c r="F3593" s="31"/>
      <c r="G3593" s="31"/>
      <c r="H3593" s="31"/>
      <c r="I3593" s="31"/>
      <c r="J3593" s="31"/>
      <c r="K3593" s="31"/>
      <c r="L3593" s="31"/>
      <c r="M3593" s="31"/>
      <c r="N3593" s="31"/>
      <c r="O3593" s="31"/>
      <c r="P3593" s="31"/>
    </row>
    <row r="3594" spans="1:16" ht="15" x14ac:dyDescent="0.25">
      <c r="A3594" s="31"/>
      <c r="B3594" s="31"/>
      <c r="C3594" s="31"/>
      <c r="D3594" s="31"/>
      <c r="E3594" s="31"/>
      <c r="F3594" s="31"/>
      <c r="G3594" s="31"/>
      <c r="H3594" s="31"/>
      <c r="I3594" s="31"/>
      <c r="J3594" s="31"/>
      <c r="K3594" s="31"/>
      <c r="L3594" s="31"/>
      <c r="M3594" s="31"/>
      <c r="N3594" s="31"/>
      <c r="O3594" s="31"/>
      <c r="P3594" s="31"/>
    </row>
    <row r="3595" spans="1:16" ht="15" x14ac:dyDescent="0.25">
      <c r="A3595" s="31"/>
      <c r="B3595" s="31"/>
      <c r="C3595" s="31"/>
      <c r="D3595" s="31"/>
      <c r="E3595" s="31"/>
      <c r="F3595" s="31"/>
      <c r="G3595" s="31"/>
      <c r="H3595" s="31"/>
      <c r="I3595" s="31"/>
      <c r="J3595" s="31"/>
      <c r="K3595" s="31"/>
      <c r="L3595" s="31"/>
      <c r="M3595" s="31"/>
      <c r="N3595" s="31"/>
      <c r="O3595" s="31"/>
      <c r="P3595" s="31"/>
    </row>
    <row r="3596" spans="1:16" ht="15" x14ac:dyDescent="0.25">
      <c r="A3596" s="31"/>
      <c r="B3596" s="31"/>
      <c r="C3596" s="31"/>
      <c r="D3596" s="31"/>
      <c r="E3596" s="31"/>
      <c r="F3596" s="31"/>
      <c r="G3596" s="31"/>
      <c r="H3596" s="31"/>
      <c r="I3596" s="31"/>
      <c r="J3596" s="31"/>
      <c r="K3596" s="31"/>
      <c r="L3596" s="31"/>
      <c r="M3596" s="31"/>
      <c r="N3596" s="31"/>
      <c r="O3596" s="31"/>
      <c r="P3596" s="31"/>
    </row>
    <row r="3597" spans="1:16" ht="15" x14ac:dyDescent="0.25">
      <c r="A3597" s="31"/>
      <c r="B3597" s="31"/>
      <c r="C3597" s="31"/>
      <c r="D3597" s="31"/>
      <c r="E3597" s="31"/>
      <c r="F3597" s="31"/>
      <c r="G3597" s="31"/>
      <c r="H3597" s="31"/>
      <c r="I3597" s="31"/>
      <c r="J3597" s="31"/>
      <c r="K3597" s="31"/>
      <c r="L3597" s="31"/>
      <c r="M3597" s="31"/>
      <c r="N3597" s="31"/>
      <c r="O3597" s="31"/>
      <c r="P3597" s="31"/>
    </row>
    <row r="3598" spans="1:16" ht="15" x14ac:dyDescent="0.25">
      <c r="A3598" s="31"/>
      <c r="B3598" s="31"/>
      <c r="C3598" s="31"/>
      <c r="D3598" s="31"/>
      <c r="E3598" s="31"/>
      <c r="F3598" s="31"/>
      <c r="G3598" s="31"/>
      <c r="H3598" s="31"/>
      <c r="I3598" s="31"/>
      <c r="J3598" s="31"/>
      <c r="K3598" s="31"/>
      <c r="L3598" s="31"/>
      <c r="M3598" s="31"/>
      <c r="N3598" s="31"/>
      <c r="O3598" s="31"/>
      <c r="P3598" s="31"/>
    </row>
    <row r="3599" spans="1:16" ht="15.75" thickBot="1" x14ac:dyDescent="0.3">
      <c r="A3599" s="31"/>
      <c r="B3599" s="31"/>
      <c r="C3599" s="31"/>
      <c r="D3599" s="31"/>
      <c r="E3599" s="31"/>
      <c r="F3599" s="31"/>
      <c r="G3599" s="31"/>
      <c r="H3599" s="31"/>
      <c r="I3599" s="31"/>
      <c r="J3599" s="31"/>
      <c r="K3599" s="31"/>
      <c r="L3599" s="31"/>
      <c r="M3599" s="31"/>
      <c r="N3599" s="31"/>
      <c r="O3599" s="31"/>
      <c r="P3599" s="31"/>
    </row>
    <row r="3600" spans="1:16" ht="16.5" thickTop="1" thickBot="1" x14ac:dyDescent="0.3">
      <c r="A3600" s="31"/>
      <c r="B3600" s="31"/>
      <c r="C3600" s="31"/>
      <c r="D3600" s="31"/>
      <c r="E3600" s="31"/>
      <c r="F3600" s="31"/>
      <c r="G3600" s="31"/>
      <c r="H3600" s="31"/>
      <c r="I3600" s="31"/>
      <c r="J3600" s="31"/>
      <c r="K3600" s="31"/>
      <c r="L3600" s="31"/>
      <c r="M3600" s="31"/>
      <c r="N3600" s="31"/>
      <c r="O3600" s="31"/>
      <c r="P3600" s="31"/>
    </row>
    <row r="3601" spans="1:16" ht="15" x14ac:dyDescent="0.25">
      <c r="A3601" s="31"/>
      <c r="B3601" s="31"/>
      <c r="C3601" s="31"/>
      <c r="D3601" s="31"/>
      <c r="E3601" s="31"/>
      <c r="F3601" s="31"/>
      <c r="G3601" s="31"/>
      <c r="H3601" s="31"/>
      <c r="I3601" s="31"/>
      <c r="J3601" s="31"/>
      <c r="K3601" s="31"/>
      <c r="L3601" s="31"/>
      <c r="M3601" s="31"/>
      <c r="N3601" s="31"/>
      <c r="O3601" s="31"/>
      <c r="P3601" s="31"/>
    </row>
    <row r="3602" spans="1:16" ht="15" x14ac:dyDescent="0.25">
      <c r="A3602" s="31"/>
      <c r="B3602" s="31"/>
      <c r="C3602" s="31"/>
      <c r="D3602" s="31"/>
      <c r="E3602" s="31"/>
      <c r="F3602" s="31"/>
      <c r="G3602" s="31"/>
      <c r="H3602" s="31"/>
      <c r="I3602" s="31"/>
      <c r="J3602" s="31"/>
      <c r="K3602" s="31"/>
      <c r="L3602" s="31"/>
      <c r="M3602" s="31"/>
      <c r="N3602" s="31"/>
      <c r="O3602" s="31"/>
      <c r="P3602" s="31"/>
    </row>
    <row r="3603" spans="1:16" ht="15.75" thickBot="1" x14ac:dyDescent="0.3">
      <c r="A3603" s="31"/>
      <c r="B3603" s="31"/>
      <c r="C3603" s="31"/>
      <c r="D3603" s="31"/>
      <c r="E3603" s="31"/>
      <c r="F3603" s="31"/>
      <c r="G3603" s="31"/>
      <c r="H3603" s="31"/>
      <c r="I3603" s="31"/>
      <c r="J3603" s="31"/>
      <c r="K3603" s="31"/>
      <c r="L3603" s="31"/>
      <c r="M3603" s="31"/>
      <c r="N3603" s="31"/>
      <c r="O3603" s="31"/>
      <c r="P3603" s="31"/>
    </row>
    <row r="3604" spans="1:16" ht="15.75" thickBot="1" x14ac:dyDescent="0.3">
      <c r="A3604" s="31"/>
      <c r="B3604" s="31"/>
      <c r="C3604" s="31"/>
      <c r="D3604" s="31"/>
      <c r="E3604" s="31"/>
      <c r="F3604" s="31"/>
      <c r="G3604" s="31"/>
      <c r="H3604" s="31"/>
      <c r="I3604" s="31"/>
      <c r="J3604" s="31"/>
      <c r="K3604" s="31"/>
      <c r="L3604" s="31"/>
      <c r="M3604" s="31"/>
      <c r="N3604" s="31"/>
      <c r="O3604" s="31"/>
      <c r="P3604" s="31"/>
    </row>
    <row r="3605" spans="1:16" ht="15" x14ac:dyDescent="0.25">
      <c r="A3605" s="31"/>
      <c r="B3605" s="31"/>
      <c r="C3605" s="31"/>
      <c r="D3605" s="31"/>
      <c r="E3605" s="31"/>
      <c r="F3605" s="31"/>
      <c r="G3605" s="31"/>
      <c r="H3605" s="31"/>
      <c r="I3605" s="31"/>
      <c r="J3605" s="31"/>
      <c r="K3605" s="31"/>
      <c r="L3605" s="31"/>
      <c r="M3605" s="31"/>
      <c r="N3605" s="31"/>
      <c r="O3605" s="31"/>
      <c r="P3605" s="31"/>
    </row>
    <row r="3606" spans="1:16" ht="15" x14ac:dyDescent="0.25">
      <c r="A3606" s="31"/>
      <c r="B3606" s="31"/>
      <c r="C3606" s="31"/>
      <c r="D3606" s="31"/>
      <c r="E3606" s="31"/>
      <c r="F3606" s="31"/>
      <c r="G3606" s="31"/>
      <c r="H3606" s="31"/>
      <c r="I3606" s="31"/>
      <c r="J3606" s="31"/>
      <c r="K3606" s="31"/>
      <c r="L3606" s="31"/>
      <c r="M3606" s="31"/>
      <c r="N3606" s="31"/>
      <c r="O3606" s="31"/>
      <c r="P3606" s="31"/>
    </row>
    <row r="3607" spans="1:16" ht="15" x14ac:dyDescent="0.25">
      <c r="A3607" s="31"/>
      <c r="B3607" s="31"/>
      <c r="C3607" s="31"/>
      <c r="D3607" s="31"/>
      <c r="E3607" s="31"/>
      <c r="F3607" s="31"/>
      <c r="G3607" s="31"/>
      <c r="H3607" s="31"/>
      <c r="I3607" s="31"/>
      <c r="J3607" s="31"/>
      <c r="K3607" s="31"/>
      <c r="L3607" s="31"/>
      <c r="M3607" s="31"/>
      <c r="N3607" s="31"/>
      <c r="O3607" s="31"/>
      <c r="P3607" s="31"/>
    </row>
    <row r="3608" spans="1:16" ht="15" x14ac:dyDescent="0.25">
      <c r="A3608" s="31"/>
      <c r="B3608" s="31"/>
      <c r="C3608" s="31"/>
      <c r="D3608" s="31"/>
      <c r="E3608" s="31"/>
      <c r="F3608" s="31"/>
      <c r="G3608" s="31"/>
      <c r="H3608" s="31"/>
      <c r="I3608" s="31"/>
      <c r="J3608" s="31"/>
      <c r="K3608" s="31"/>
      <c r="L3608" s="31"/>
      <c r="M3608" s="31"/>
      <c r="N3608" s="31"/>
      <c r="O3608" s="31"/>
      <c r="P3608" s="31"/>
    </row>
    <row r="3609" spans="1:16" ht="15.75" thickBot="1" x14ac:dyDescent="0.3">
      <c r="A3609" s="31"/>
      <c r="B3609" s="31"/>
      <c r="C3609" s="31"/>
      <c r="D3609" s="31"/>
      <c r="E3609" s="31"/>
      <c r="F3609" s="31"/>
      <c r="G3609" s="31"/>
      <c r="H3609" s="31"/>
      <c r="I3609" s="31"/>
      <c r="J3609" s="31"/>
      <c r="K3609" s="31"/>
      <c r="L3609" s="31"/>
      <c r="M3609" s="31"/>
      <c r="N3609" s="31"/>
      <c r="O3609" s="31"/>
      <c r="P3609" s="31"/>
    </row>
    <row r="3610" spans="1:16" ht="15.75" thickBot="1" x14ac:dyDescent="0.3">
      <c r="A3610" s="31"/>
      <c r="B3610" s="31"/>
      <c r="C3610" s="31"/>
      <c r="D3610" s="31"/>
      <c r="E3610" s="31"/>
      <c r="F3610" s="31"/>
      <c r="G3610" s="31"/>
      <c r="H3610" s="31"/>
      <c r="I3610" s="31"/>
      <c r="J3610" s="31"/>
      <c r="K3610" s="31"/>
      <c r="L3610" s="31"/>
      <c r="M3610" s="31"/>
      <c r="N3610" s="31"/>
      <c r="O3610" s="31"/>
      <c r="P3610" s="31"/>
    </row>
    <row r="3611" spans="1:16" ht="15" x14ac:dyDescent="0.25">
      <c r="A3611" s="31"/>
      <c r="B3611" s="31"/>
      <c r="C3611" s="31"/>
      <c r="D3611" s="31"/>
      <c r="E3611" s="31"/>
      <c r="F3611" s="31"/>
      <c r="G3611" s="31"/>
      <c r="H3611" s="31"/>
      <c r="I3611" s="31"/>
      <c r="J3611" s="31"/>
      <c r="K3611" s="31"/>
      <c r="L3611" s="31"/>
      <c r="M3611" s="31"/>
      <c r="N3611" s="31"/>
      <c r="O3611" s="31"/>
      <c r="P3611" s="31"/>
    </row>
    <row r="3612" spans="1:16" ht="15" x14ac:dyDescent="0.25">
      <c r="A3612" s="31"/>
      <c r="B3612" s="31"/>
      <c r="C3612" s="31"/>
      <c r="D3612" s="31"/>
      <c r="E3612" s="31"/>
      <c r="F3612" s="31"/>
      <c r="G3612" s="31"/>
      <c r="H3612" s="31"/>
      <c r="I3612" s="31"/>
      <c r="J3612" s="31"/>
      <c r="K3612" s="31"/>
      <c r="L3612" s="31"/>
      <c r="M3612" s="31"/>
      <c r="N3612" s="31"/>
      <c r="O3612" s="31"/>
      <c r="P3612" s="31"/>
    </row>
    <row r="3613" spans="1:16" ht="15" x14ac:dyDescent="0.25">
      <c r="A3613" s="31"/>
      <c r="B3613" s="31"/>
      <c r="C3613" s="31"/>
      <c r="D3613" s="31"/>
      <c r="E3613" s="31"/>
      <c r="F3613" s="31"/>
      <c r="G3613" s="31"/>
      <c r="H3613" s="31"/>
      <c r="I3613" s="31"/>
      <c r="J3613" s="31"/>
      <c r="K3613" s="31"/>
      <c r="L3613" s="31"/>
      <c r="M3613" s="31"/>
      <c r="N3613" s="31"/>
      <c r="O3613" s="31"/>
      <c r="P3613" s="31"/>
    </row>
    <row r="3614" spans="1:16" ht="15" x14ac:dyDescent="0.25">
      <c r="A3614" s="31"/>
      <c r="B3614" s="31"/>
      <c r="C3614" s="31"/>
      <c r="D3614" s="31"/>
      <c r="E3614" s="31"/>
      <c r="F3614" s="31"/>
      <c r="G3614" s="31"/>
      <c r="H3614" s="31"/>
      <c r="I3614" s="31"/>
      <c r="J3614" s="31"/>
      <c r="K3614" s="31"/>
      <c r="L3614" s="31"/>
      <c r="M3614" s="31"/>
      <c r="N3614" s="31"/>
      <c r="O3614" s="31"/>
      <c r="P3614" s="31"/>
    </row>
    <row r="3615" spans="1:16" ht="15" x14ac:dyDescent="0.25">
      <c r="A3615" s="31"/>
      <c r="B3615" s="31"/>
      <c r="C3615" s="31"/>
      <c r="D3615" s="31"/>
      <c r="E3615" s="31"/>
      <c r="F3615" s="31"/>
      <c r="G3615" s="31"/>
      <c r="H3615" s="31"/>
      <c r="I3615" s="31"/>
      <c r="J3615" s="31"/>
      <c r="K3615" s="31"/>
      <c r="L3615" s="31"/>
      <c r="M3615" s="31"/>
      <c r="N3615" s="31"/>
      <c r="O3615" s="31"/>
      <c r="P3615" s="31"/>
    </row>
    <row r="3616" spans="1:16" ht="15" x14ac:dyDescent="0.25">
      <c r="A3616" s="31"/>
      <c r="B3616" s="31"/>
      <c r="C3616" s="31"/>
      <c r="D3616" s="31"/>
      <c r="E3616" s="31"/>
      <c r="F3616" s="31"/>
      <c r="G3616" s="31"/>
      <c r="H3616" s="31"/>
      <c r="I3616" s="31"/>
      <c r="J3616" s="31"/>
      <c r="K3616" s="31"/>
      <c r="L3616" s="31"/>
      <c r="M3616" s="31"/>
      <c r="N3616" s="31"/>
      <c r="O3616" s="31"/>
      <c r="P3616" s="31"/>
    </row>
    <row r="3617" spans="1:16" ht="15" x14ac:dyDescent="0.25">
      <c r="A3617" s="31"/>
      <c r="B3617" s="31"/>
      <c r="C3617" s="31"/>
      <c r="D3617" s="31"/>
      <c r="E3617" s="31"/>
      <c r="F3617" s="31"/>
      <c r="G3617" s="31"/>
      <c r="H3617" s="31"/>
      <c r="I3617" s="31"/>
      <c r="J3617" s="31"/>
      <c r="K3617" s="31"/>
      <c r="L3617" s="31"/>
      <c r="M3617" s="31"/>
      <c r="N3617" s="31"/>
      <c r="O3617" s="31"/>
      <c r="P3617" s="31"/>
    </row>
    <row r="3618" spans="1:16" ht="15" x14ac:dyDescent="0.25">
      <c r="A3618" s="31"/>
      <c r="B3618" s="31"/>
      <c r="C3618" s="31"/>
      <c r="D3618" s="31"/>
      <c r="E3618" s="31"/>
      <c r="F3618" s="31"/>
      <c r="G3618" s="31"/>
      <c r="H3618" s="31"/>
      <c r="I3618" s="31"/>
      <c r="J3618" s="31"/>
      <c r="K3618" s="31"/>
      <c r="L3618" s="31"/>
      <c r="M3618" s="31"/>
      <c r="N3618" s="31"/>
      <c r="O3618" s="31"/>
      <c r="P3618" s="31"/>
    </row>
    <row r="3619" spans="1:16" ht="15" x14ac:dyDescent="0.25">
      <c r="A3619" s="31"/>
      <c r="B3619" s="31"/>
      <c r="C3619" s="31"/>
      <c r="D3619" s="31"/>
      <c r="E3619" s="31"/>
      <c r="F3619" s="31"/>
      <c r="G3619" s="31"/>
      <c r="H3619" s="31"/>
      <c r="I3619" s="31"/>
      <c r="J3619" s="31"/>
      <c r="K3619" s="31"/>
      <c r="L3619" s="31"/>
      <c r="M3619" s="31"/>
      <c r="N3619" s="31"/>
      <c r="O3619" s="31"/>
      <c r="P3619" s="31"/>
    </row>
    <row r="3620" spans="1:16" ht="15" x14ac:dyDescent="0.25">
      <c r="A3620" s="31"/>
      <c r="B3620" s="31"/>
      <c r="C3620" s="31"/>
      <c r="D3620" s="31"/>
      <c r="E3620" s="31"/>
      <c r="F3620" s="31"/>
      <c r="G3620" s="31"/>
      <c r="H3620" s="31"/>
      <c r="I3620" s="31"/>
      <c r="J3620" s="31"/>
      <c r="K3620" s="31"/>
      <c r="L3620" s="31"/>
      <c r="M3620" s="31"/>
      <c r="N3620" s="31"/>
      <c r="O3620" s="31"/>
      <c r="P3620" s="31"/>
    </row>
    <row r="3621" spans="1:16" ht="15" x14ac:dyDescent="0.25">
      <c r="A3621" s="31"/>
      <c r="B3621" s="31"/>
      <c r="C3621" s="31"/>
      <c r="D3621" s="31"/>
      <c r="E3621" s="31"/>
      <c r="F3621" s="31"/>
      <c r="G3621" s="31"/>
      <c r="H3621" s="31"/>
      <c r="I3621" s="31"/>
      <c r="J3621" s="31"/>
      <c r="K3621" s="31"/>
      <c r="L3621" s="31"/>
      <c r="M3621" s="31"/>
      <c r="N3621" s="31"/>
      <c r="O3621" s="31"/>
      <c r="P3621" s="31"/>
    </row>
    <row r="3622" spans="1:16" ht="15" x14ac:dyDescent="0.25">
      <c r="A3622" s="31"/>
      <c r="B3622" s="31"/>
      <c r="C3622" s="31"/>
      <c r="D3622" s="31"/>
      <c r="E3622" s="31"/>
      <c r="F3622" s="31"/>
      <c r="G3622" s="31"/>
      <c r="H3622" s="31"/>
      <c r="I3622" s="31"/>
      <c r="J3622" s="31"/>
      <c r="K3622" s="31"/>
      <c r="L3622" s="31"/>
      <c r="M3622" s="31"/>
      <c r="N3622" s="31"/>
      <c r="O3622" s="31"/>
      <c r="P3622" s="31"/>
    </row>
    <row r="3623" spans="1:16" ht="15" x14ac:dyDescent="0.25">
      <c r="A3623" s="31"/>
      <c r="B3623" s="31"/>
      <c r="C3623" s="31"/>
      <c r="D3623" s="31"/>
      <c r="E3623" s="31"/>
      <c r="F3623" s="31"/>
      <c r="G3623" s="31"/>
      <c r="H3623" s="31"/>
      <c r="I3623" s="31"/>
      <c r="J3623" s="31"/>
      <c r="K3623" s="31"/>
      <c r="L3623" s="31"/>
      <c r="M3623" s="31"/>
      <c r="N3623" s="31"/>
      <c r="O3623" s="31"/>
      <c r="P3623" s="31"/>
    </row>
    <row r="3624" spans="1:16" ht="15" x14ac:dyDescent="0.25">
      <c r="A3624" s="31"/>
      <c r="B3624" s="31"/>
      <c r="C3624" s="31"/>
      <c r="D3624" s="31"/>
      <c r="E3624" s="31"/>
      <c r="F3624" s="31"/>
      <c r="G3624" s="31"/>
      <c r="H3624" s="31"/>
      <c r="I3624" s="31"/>
      <c r="J3624" s="31"/>
      <c r="K3624" s="31"/>
      <c r="L3624" s="31"/>
      <c r="M3624" s="31"/>
      <c r="N3624" s="31"/>
      <c r="O3624" s="31"/>
      <c r="P3624" s="31"/>
    </row>
    <row r="3625" spans="1:16" ht="15" x14ac:dyDescent="0.25">
      <c r="A3625" s="31"/>
      <c r="B3625" s="31"/>
      <c r="C3625" s="31"/>
      <c r="D3625" s="31"/>
      <c r="E3625" s="31"/>
      <c r="F3625" s="31"/>
      <c r="G3625" s="31"/>
      <c r="H3625" s="31"/>
      <c r="I3625" s="31"/>
      <c r="J3625" s="31"/>
      <c r="K3625" s="31"/>
      <c r="L3625" s="31"/>
      <c r="M3625" s="31"/>
      <c r="N3625" s="31"/>
      <c r="O3625" s="31"/>
      <c r="P3625" s="31"/>
    </row>
    <row r="3626" spans="1:16" ht="15" x14ac:dyDescent="0.25">
      <c r="A3626" s="31"/>
      <c r="B3626" s="31"/>
      <c r="C3626" s="31"/>
      <c r="D3626" s="31"/>
      <c r="E3626" s="31"/>
      <c r="F3626" s="31"/>
      <c r="G3626" s="31"/>
      <c r="H3626" s="31"/>
      <c r="I3626" s="31"/>
      <c r="J3626" s="31"/>
      <c r="K3626" s="31"/>
      <c r="L3626" s="31"/>
      <c r="M3626" s="31"/>
      <c r="N3626" s="31"/>
      <c r="O3626" s="31"/>
      <c r="P3626" s="31"/>
    </row>
    <row r="3627" spans="1:16" ht="15" x14ac:dyDescent="0.25">
      <c r="A3627" s="31"/>
      <c r="B3627" s="31"/>
      <c r="C3627" s="31"/>
      <c r="D3627" s="31"/>
      <c r="E3627" s="31"/>
      <c r="F3627" s="31"/>
      <c r="G3627" s="31"/>
      <c r="H3627" s="31"/>
      <c r="I3627" s="31"/>
      <c r="J3627" s="31"/>
      <c r="K3627" s="31"/>
      <c r="L3627" s="31"/>
      <c r="M3627" s="31"/>
      <c r="N3627" s="31"/>
      <c r="O3627" s="31"/>
      <c r="P3627" s="31"/>
    </row>
    <row r="3628" spans="1:16" ht="15" x14ac:dyDescent="0.25">
      <c r="A3628" s="31"/>
      <c r="B3628" s="31"/>
      <c r="C3628" s="31"/>
      <c r="D3628" s="31"/>
      <c r="E3628" s="31"/>
      <c r="F3628" s="31"/>
      <c r="G3628" s="31"/>
      <c r="H3628" s="31"/>
      <c r="I3628" s="31"/>
      <c r="J3628" s="31"/>
      <c r="K3628" s="31"/>
      <c r="L3628" s="31"/>
      <c r="M3628" s="31"/>
      <c r="N3628" s="31"/>
      <c r="O3628" s="31"/>
      <c r="P3628" s="31"/>
    </row>
    <row r="3629" spans="1:16" ht="15" x14ac:dyDescent="0.25">
      <c r="A3629" s="31"/>
      <c r="B3629" s="31"/>
      <c r="C3629" s="31"/>
      <c r="D3629" s="31"/>
      <c r="E3629" s="31"/>
      <c r="F3629" s="31"/>
      <c r="G3629" s="31"/>
      <c r="H3629" s="31"/>
      <c r="I3629" s="31"/>
      <c r="J3629" s="31"/>
      <c r="K3629" s="31"/>
      <c r="L3629" s="31"/>
      <c r="M3629" s="31"/>
      <c r="N3629" s="31"/>
      <c r="O3629" s="31"/>
      <c r="P3629" s="31"/>
    </row>
    <row r="3630" spans="1:16" ht="15.75" thickBot="1" x14ac:dyDescent="0.3">
      <c r="A3630" s="31"/>
      <c r="B3630" s="31"/>
      <c r="C3630" s="31"/>
      <c r="D3630" s="31"/>
      <c r="E3630" s="31"/>
      <c r="F3630" s="31"/>
      <c r="G3630" s="31"/>
      <c r="H3630" s="31"/>
      <c r="I3630" s="31"/>
      <c r="J3630" s="31"/>
      <c r="K3630" s="31"/>
      <c r="L3630" s="31"/>
      <c r="M3630" s="31"/>
      <c r="N3630" s="31"/>
      <c r="O3630" s="31"/>
      <c r="P3630" s="31"/>
    </row>
    <row r="3631" spans="1:16" ht="16.5" thickTop="1" thickBot="1" x14ac:dyDescent="0.3">
      <c r="A3631" s="31"/>
      <c r="B3631" s="31"/>
      <c r="C3631" s="31"/>
      <c r="D3631" s="31"/>
      <c r="E3631" s="31"/>
      <c r="F3631" s="31"/>
      <c r="G3631" s="31"/>
      <c r="H3631" s="31"/>
      <c r="I3631" s="31"/>
      <c r="J3631" s="31"/>
      <c r="K3631" s="31"/>
      <c r="L3631" s="31"/>
      <c r="M3631" s="31"/>
      <c r="N3631" s="31"/>
      <c r="O3631" s="31"/>
      <c r="P3631" s="31"/>
    </row>
    <row r="3632" spans="1:16" ht="15" x14ac:dyDescent="0.25">
      <c r="A3632" s="31"/>
      <c r="B3632" s="31"/>
      <c r="C3632" s="31"/>
      <c r="D3632" s="31"/>
      <c r="E3632" s="31"/>
      <c r="F3632" s="31"/>
      <c r="G3632" s="31"/>
      <c r="H3632" s="31"/>
      <c r="I3632" s="31"/>
      <c r="J3632" s="31"/>
      <c r="K3632" s="31"/>
      <c r="L3632" s="31"/>
      <c r="M3632" s="31"/>
      <c r="N3632" s="31"/>
      <c r="O3632" s="31"/>
      <c r="P3632" s="31"/>
    </row>
    <row r="3633" spans="1:16" ht="15" x14ac:dyDescent="0.25">
      <c r="A3633" s="31"/>
      <c r="B3633" s="31"/>
      <c r="C3633" s="31"/>
      <c r="D3633" s="31"/>
      <c r="E3633" s="31"/>
      <c r="F3633" s="31"/>
      <c r="G3633" s="31"/>
      <c r="H3633" s="31"/>
      <c r="I3633" s="31"/>
      <c r="J3633" s="31"/>
      <c r="K3633" s="31"/>
      <c r="L3633" s="31"/>
      <c r="M3633" s="31"/>
      <c r="N3633" s="31"/>
      <c r="O3633" s="31"/>
      <c r="P3633" s="31"/>
    </row>
    <row r="3634" spans="1:16" ht="15.75" thickBot="1" x14ac:dyDescent="0.3">
      <c r="A3634" s="31"/>
      <c r="B3634" s="31"/>
      <c r="C3634" s="31"/>
      <c r="D3634" s="31"/>
      <c r="E3634" s="31"/>
      <c r="F3634" s="31"/>
      <c r="G3634" s="31"/>
      <c r="H3634" s="31"/>
      <c r="I3634" s="31"/>
      <c r="J3634" s="31"/>
      <c r="K3634" s="31"/>
      <c r="L3634" s="31"/>
      <c r="M3634" s="31"/>
      <c r="N3634" s="31"/>
      <c r="O3634" s="31"/>
      <c r="P3634" s="31"/>
    </row>
    <row r="3635" spans="1:16" ht="15.75" thickBot="1" x14ac:dyDescent="0.3">
      <c r="A3635" s="31"/>
      <c r="B3635" s="31"/>
      <c r="C3635" s="31"/>
      <c r="D3635" s="31"/>
      <c r="E3635" s="31"/>
      <c r="F3635" s="31"/>
      <c r="G3635" s="31"/>
      <c r="H3635" s="31"/>
      <c r="I3635" s="31"/>
      <c r="J3635" s="31"/>
      <c r="K3635" s="31"/>
      <c r="L3635" s="31"/>
      <c r="M3635" s="31"/>
      <c r="N3635" s="31"/>
      <c r="O3635" s="31"/>
      <c r="P3635" s="31"/>
    </row>
    <row r="3636" spans="1:16" ht="15" x14ac:dyDescent="0.25">
      <c r="A3636" s="31"/>
      <c r="B3636" s="31"/>
      <c r="C3636" s="31"/>
      <c r="D3636" s="31"/>
      <c r="E3636" s="31"/>
      <c r="F3636" s="31"/>
      <c r="G3636" s="31"/>
      <c r="H3636" s="31"/>
      <c r="I3636" s="31"/>
      <c r="J3636" s="31"/>
      <c r="K3636" s="31"/>
      <c r="L3636" s="31"/>
      <c r="M3636" s="31"/>
      <c r="N3636" s="31"/>
      <c r="O3636" s="31"/>
      <c r="P3636" s="31"/>
    </row>
    <row r="3637" spans="1:16" ht="15" x14ac:dyDescent="0.25">
      <c r="A3637" s="31"/>
      <c r="B3637" s="31"/>
      <c r="C3637" s="31"/>
      <c r="D3637" s="31"/>
      <c r="E3637" s="31"/>
      <c r="F3637" s="31"/>
      <c r="G3637" s="31"/>
      <c r="H3637" s="31"/>
      <c r="I3637" s="31"/>
      <c r="J3637" s="31"/>
      <c r="K3637" s="31"/>
      <c r="L3637" s="31"/>
      <c r="M3637" s="31"/>
      <c r="N3637" s="31"/>
      <c r="O3637" s="31"/>
      <c r="P3637" s="31"/>
    </row>
    <row r="3638" spans="1:16" ht="15" x14ac:dyDescent="0.25">
      <c r="A3638" s="31"/>
      <c r="B3638" s="31"/>
      <c r="C3638" s="31"/>
      <c r="D3638" s="31"/>
      <c r="E3638" s="31"/>
      <c r="F3638" s="31"/>
      <c r="G3638" s="31"/>
      <c r="H3638" s="31"/>
      <c r="I3638" s="31"/>
      <c r="J3638" s="31"/>
      <c r="K3638" s="31"/>
      <c r="L3638" s="31"/>
      <c r="M3638" s="31"/>
      <c r="N3638" s="31"/>
      <c r="O3638" s="31"/>
      <c r="P3638" s="31"/>
    </row>
    <row r="3639" spans="1:16" ht="15" x14ac:dyDescent="0.25">
      <c r="A3639" s="31"/>
      <c r="B3639" s="31"/>
      <c r="C3639" s="31"/>
      <c r="D3639" s="31"/>
      <c r="E3639" s="31"/>
      <c r="F3639" s="31"/>
      <c r="G3639" s="31"/>
      <c r="H3639" s="31"/>
      <c r="I3639" s="31"/>
      <c r="J3639" s="31"/>
      <c r="K3639" s="31"/>
      <c r="L3639" s="31"/>
      <c r="M3639" s="31"/>
      <c r="N3639" s="31"/>
      <c r="O3639" s="31"/>
      <c r="P3639" s="31"/>
    </row>
    <row r="3640" spans="1:16" ht="15.75" thickBot="1" x14ac:dyDescent="0.3">
      <c r="A3640" s="31"/>
      <c r="B3640" s="31"/>
      <c r="C3640" s="31"/>
      <c r="D3640" s="31"/>
      <c r="E3640" s="31"/>
      <c r="F3640" s="31"/>
      <c r="G3640" s="31"/>
      <c r="H3640" s="31"/>
      <c r="I3640" s="31"/>
      <c r="J3640" s="31"/>
      <c r="K3640" s="31"/>
      <c r="L3640" s="31"/>
      <c r="M3640" s="31"/>
      <c r="N3640" s="31"/>
      <c r="O3640" s="31"/>
      <c r="P3640" s="31"/>
    </row>
    <row r="3641" spans="1:16" ht="15.75" thickBot="1" x14ac:dyDescent="0.3">
      <c r="A3641" s="31"/>
      <c r="B3641" s="31"/>
      <c r="C3641" s="31"/>
      <c r="D3641" s="31"/>
      <c r="E3641" s="31"/>
      <c r="F3641" s="31"/>
      <c r="G3641" s="31"/>
      <c r="H3641" s="31"/>
      <c r="I3641" s="31"/>
      <c r="J3641" s="31"/>
      <c r="K3641" s="31"/>
      <c r="L3641" s="31"/>
      <c r="M3641" s="31"/>
      <c r="N3641" s="31"/>
      <c r="O3641" s="31"/>
      <c r="P3641" s="31"/>
    </row>
    <row r="3642" spans="1:16" ht="15" x14ac:dyDescent="0.25">
      <c r="A3642" s="31"/>
      <c r="B3642" s="31"/>
      <c r="C3642" s="31"/>
      <c r="D3642" s="31"/>
      <c r="E3642" s="31"/>
      <c r="F3642" s="31"/>
      <c r="G3642" s="31"/>
      <c r="H3642" s="31"/>
      <c r="I3642" s="31"/>
      <c r="J3642" s="31"/>
      <c r="K3642" s="31"/>
      <c r="L3642" s="31"/>
      <c r="M3642" s="31"/>
      <c r="N3642" s="31"/>
      <c r="O3642" s="31"/>
      <c r="P3642" s="31"/>
    </row>
    <row r="3643" spans="1:16" ht="15" x14ac:dyDescent="0.25">
      <c r="A3643" s="31"/>
      <c r="B3643" s="31"/>
      <c r="C3643" s="31"/>
      <c r="D3643" s="31"/>
      <c r="E3643" s="31"/>
      <c r="F3643" s="31"/>
      <c r="G3643" s="31"/>
      <c r="H3643" s="31"/>
      <c r="I3643" s="31"/>
      <c r="J3643" s="31"/>
      <c r="K3643" s="31"/>
      <c r="L3643" s="31"/>
      <c r="M3643" s="31"/>
      <c r="N3643" s="31"/>
      <c r="O3643" s="31"/>
      <c r="P3643" s="31"/>
    </row>
    <row r="3644" spans="1:16" ht="15" x14ac:dyDescent="0.25">
      <c r="A3644" s="31"/>
      <c r="B3644" s="31"/>
      <c r="C3644" s="31"/>
      <c r="D3644" s="31"/>
      <c r="E3644" s="31"/>
      <c r="F3644" s="31"/>
      <c r="G3644" s="31"/>
      <c r="H3644" s="31"/>
      <c r="I3644" s="31"/>
      <c r="J3644" s="31"/>
      <c r="K3644" s="31"/>
      <c r="L3644" s="31"/>
      <c r="M3644" s="31"/>
      <c r="N3644" s="31"/>
      <c r="O3644" s="31"/>
      <c r="P3644" s="31"/>
    </row>
    <row r="3645" spans="1:16" ht="15" x14ac:dyDescent="0.25">
      <c r="A3645" s="31"/>
      <c r="B3645" s="31"/>
      <c r="C3645" s="31"/>
      <c r="D3645" s="31"/>
      <c r="E3645" s="31"/>
      <c r="F3645" s="31"/>
      <c r="G3645" s="31"/>
      <c r="H3645" s="31"/>
      <c r="I3645" s="31"/>
      <c r="J3645" s="31"/>
      <c r="K3645" s="31"/>
      <c r="L3645" s="31"/>
      <c r="M3645" s="31"/>
      <c r="N3645" s="31"/>
      <c r="O3645" s="31"/>
      <c r="P3645" s="31"/>
    </row>
    <row r="3646" spans="1:16" ht="15" x14ac:dyDescent="0.25">
      <c r="A3646" s="31"/>
      <c r="B3646" s="31"/>
      <c r="C3646" s="31"/>
      <c r="D3646" s="31"/>
      <c r="E3646" s="31"/>
      <c r="F3646" s="31"/>
      <c r="G3646" s="31"/>
      <c r="H3646" s="31"/>
      <c r="I3646" s="31"/>
      <c r="J3646" s="31"/>
      <c r="K3646" s="31"/>
      <c r="L3646" s="31"/>
      <c r="M3646" s="31"/>
      <c r="N3646" s="31"/>
      <c r="O3646" s="31"/>
      <c r="P3646" s="31"/>
    </row>
    <row r="3647" spans="1:16" ht="15" x14ac:dyDescent="0.25">
      <c r="A3647" s="31"/>
      <c r="B3647" s="31"/>
      <c r="C3647" s="31"/>
      <c r="D3647" s="31"/>
      <c r="E3647" s="31"/>
      <c r="F3647" s="31"/>
      <c r="G3647" s="31"/>
      <c r="H3647" s="31"/>
      <c r="I3647" s="31"/>
      <c r="J3647" s="31"/>
      <c r="K3647" s="31"/>
      <c r="L3647" s="31"/>
      <c r="M3647" s="31"/>
      <c r="N3647" s="31"/>
      <c r="O3647" s="31"/>
      <c r="P3647" s="31"/>
    </row>
    <row r="3648" spans="1:16" ht="15" x14ac:dyDescent="0.25">
      <c r="A3648" s="31"/>
      <c r="B3648" s="31"/>
      <c r="C3648" s="31"/>
      <c r="D3648" s="31"/>
      <c r="E3648" s="31"/>
      <c r="F3648" s="31"/>
      <c r="G3648" s="31"/>
      <c r="H3648" s="31"/>
      <c r="I3648" s="31"/>
      <c r="J3648" s="31"/>
      <c r="K3648" s="31"/>
      <c r="L3648" s="31"/>
      <c r="M3648" s="31"/>
      <c r="N3648" s="31"/>
      <c r="O3648" s="31"/>
      <c r="P3648" s="31"/>
    </row>
    <row r="3649" spans="1:16" ht="15" x14ac:dyDescent="0.25">
      <c r="A3649" s="31"/>
      <c r="B3649" s="31"/>
      <c r="C3649" s="31"/>
      <c r="D3649" s="31"/>
      <c r="E3649" s="31"/>
      <c r="F3649" s="31"/>
      <c r="G3649" s="31"/>
      <c r="H3649" s="31"/>
      <c r="I3649" s="31"/>
      <c r="J3649" s="31"/>
      <c r="K3649" s="31"/>
      <c r="L3649" s="31"/>
      <c r="M3649" s="31"/>
      <c r="N3649" s="31"/>
      <c r="O3649" s="31"/>
      <c r="P3649" s="31"/>
    </row>
    <row r="3650" spans="1:16" ht="15" x14ac:dyDescent="0.25">
      <c r="A3650" s="31"/>
      <c r="B3650" s="31"/>
      <c r="C3650" s="31"/>
      <c r="D3650" s="31"/>
      <c r="E3650" s="31"/>
      <c r="F3650" s="31"/>
      <c r="G3650" s="31"/>
      <c r="H3650" s="31"/>
      <c r="I3650" s="31"/>
      <c r="J3650" s="31"/>
      <c r="K3650" s="31"/>
      <c r="L3650" s="31"/>
      <c r="M3650" s="31"/>
      <c r="N3650" s="31"/>
      <c r="O3650" s="31"/>
      <c r="P3650" s="31"/>
    </row>
    <row r="3651" spans="1:16" ht="15" x14ac:dyDescent="0.25">
      <c r="A3651" s="31"/>
      <c r="B3651" s="31"/>
      <c r="C3651" s="31"/>
      <c r="D3651" s="31"/>
      <c r="E3651" s="31"/>
      <c r="F3651" s="31"/>
      <c r="G3651" s="31"/>
      <c r="H3651" s="31"/>
      <c r="I3651" s="31"/>
      <c r="J3651" s="31"/>
      <c r="K3651" s="31"/>
      <c r="L3651" s="31"/>
      <c r="M3651" s="31"/>
      <c r="N3651" s="31"/>
      <c r="O3651" s="31"/>
      <c r="P3651" s="31"/>
    </row>
    <row r="3652" spans="1:16" ht="15" x14ac:dyDescent="0.25">
      <c r="A3652" s="31"/>
      <c r="B3652" s="31"/>
      <c r="C3652" s="31"/>
      <c r="D3652" s="31"/>
      <c r="E3652" s="31"/>
      <c r="F3652" s="31"/>
      <c r="G3652" s="31"/>
      <c r="H3652" s="31"/>
      <c r="I3652" s="31"/>
      <c r="J3652" s="31"/>
      <c r="K3652" s="31"/>
      <c r="L3652" s="31"/>
      <c r="M3652" s="31"/>
      <c r="N3652" s="31"/>
      <c r="O3652" s="31"/>
      <c r="P3652" s="31"/>
    </row>
    <row r="3653" spans="1:16" ht="15" x14ac:dyDescent="0.25">
      <c r="A3653" s="31"/>
      <c r="B3653" s="31"/>
      <c r="C3653" s="31"/>
      <c r="D3653" s="31"/>
      <c r="E3653" s="31"/>
      <c r="F3653" s="31"/>
      <c r="G3653" s="31"/>
      <c r="H3653" s="31"/>
      <c r="I3653" s="31"/>
      <c r="J3653" s="31"/>
      <c r="K3653" s="31"/>
      <c r="L3653" s="31"/>
      <c r="M3653" s="31"/>
      <c r="N3653" s="31"/>
      <c r="O3653" s="31"/>
      <c r="P3653" s="31"/>
    </row>
    <row r="3654" spans="1:16" ht="15" x14ac:dyDescent="0.25">
      <c r="A3654" s="31"/>
      <c r="B3654" s="31"/>
      <c r="C3654" s="31"/>
      <c r="D3654" s="31"/>
      <c r="E3654" s="31"/>
      <c r="F3654" s="31"/>
      <c r="G3654" s="31"/>
      <c r="H3654" s="31"/>
      <c r="I3654" s="31"/>
      <c r="J3654" s="31"/>
      <c r="K3654" s="31"/>
      <c r="L3654" s="31"/>
      <c r="M3654" s="31"/>
      <c r="N3654" s="31"/>
      <c r="O3654" s="31"/>
      <c r="P3654" s="31"/>
    </row>
    <row r="3655" spans="1:16" ht="15" x14ac:dyDescent="0.25">
      <c r="A3655" s="31"/>
      <c r="B3655" s="31"/>
      <c r="C3655" s="31"/>
      <c r="D3655" s="31"/>
      <c r="E3655" s="31"/>
      <c r="F3655" s="31"/>
      <c r="G3655" s="31"/>
      <c r="H3655" s="31"/>
      <c r="I3655" s="31"/>
      <c r="J3655" s="31"/>
      <c r="K3655" s="31"/>
      <c r="L3655" s="31"/>
      <c r="M3655" s="31"/>
      <c r="N3655" s="31"/>
      <c r="O3655" s="31"/>
      <c r="P3655" s="31"/>
    </row>
    <row r="3656" spans="1:16" ht="15" x14ac:dyDescent="0.25">
      <c r="A3656" s="31"/>
      <c r="B3656" s="31"/>
      <c r="C3656" s="31"/>
      <c r="D3656" s="31"/>
      <c r="E3656" s="31"/>
      <c r="F3656" s="31"/>
      <c r="G3656" s="31"/>
      <c r="H3656" s="31"/>
      <c r="I3656" s="31"/>
      <c r="J3656" s="31"/>
      <c r="K3656" s="31"/>
      <c r="L3656" s="31"/>
      <c r="M3656" s="31"/>
      <c r="N3656" s="31"/>
      <c r="O3656" s="31"/>
      <c r="P3656" s="31"/>
    </row>
    <row r="3657" spans="1:16" ht="15" x14ac:dyDescent="0.25">
      <c r="A3657" s="31"/>
      <c r="B3657" s="31"/>
      <c r="C3657" s="31"/>
      <c r="D3657" s="31"/>
      <c r="E3657" s="31"/>
      <c r="F3657" s="31"/>
      <c r="G3657" s="31"/>
      <c r="H3657" s="31"/>
      <c r="I3657" s="31"/>
      <c r="J3657" s="31"/>
      <c r="K3657" s="31"/>
      <c r="L3657" s="31"/>
      <c r="M3657" s="31"/>
      <c r="N3657" s="31"/>
      <c r="O3657" s="31"/>
      <c r="P3657" s="31"/>
    </row>
    <row r="3658" spans="1:16" ht="15" x14ac:dyDescent="0.25">
      <c r="A3658" s="31"/>
      <c r="B3658" s="31"/>
      <c r="C3658" s="31"/>
      <c r="D3658" s="31"/>
      <c r="E3658" s="31"/>
      <c r="F3658" s="31"/>
      <c r="G3658" s="31"/>
      <c r="H3658" s="31"/>
      <c r="I3658" s="31"/>
      <c r="J3658" s="31"/>
      <c r="K3658" s="31"/>
      <c r="L3658" s="31"/>
      <c r="M3658" s="31"/>
      <c r="N3658" s="31"/>
      <c r="O3658" s="31"/>
      <c r="P3658" s="31"/>
    </row>
    <row r="3659" spans="1:16" ht="15" x14ac:dyDescent="0.25">
      <c r="A3659" s="31"/>
      <c r="B3659" s="31"/>
      <c r="C3659" s="31"/>
      <c r="D3659" s="31"/>
      <c r="E3659" s="31"/>
      <c r="F3659" s="31"/>
      <c r="G3659" s="31"/>
      <c r="H3659" s="31"/>
      <c r="I3659" s="31"/>
      <c r="J3659" s="31"/>
      <c r="K3659" s="31"/>
      <c r="L3659" s="31"/>
      <c r="M3659" s="31"/>
      <c r="N3659" s="31"/>
      <c r="O3659" s="31"/>
      <c r="P3659" s="31"/>
    </row>
    <row r="3660" spans="1:16" ht="15" x14ac:dyDescent="0.25">
      <c r="A3660" s="31"/>
      <c r="B3660" s="31"/>
      <c r="C3660" s="31"/>
      <c r="D3660" s="31"/>
      <c r="E3660" s="31"/>
      <c r="F3660" s="31"/>
      <c r="G3660" s="31"/>
      <c r="H3660" s="31"/>
      <c r="I3660" s="31"/>
      <c r="J3660" s="31"/>
      <c r="K3660" s="31"/>
      <c r="L3660" s="31"/>
      <c r="M3660" s="31"/>
      <c r="N3660" s="31"/>
      <c r="O3660" s="31"/>
      <c r="P3660" s="31"/>
    </row>
    <row r="3661" spans="1:16" ht="15.75" thickBot="1" x14ac:dyDescent="0.3">
      <c r="A3661" s="31"/>
      <c r="B3661" s="31"/>
      <c r="C3661" s="31"/>
      <c r="D3661" s="31"/>
      <c r="E3661" s="31"/>
      <c r="F3661" s="31"/>
      <c r="G3661" s="31"/>
      <c r="H3661" s="31"/>
      <c r="I3661" s="31"/>
      <c r="J3661" s="31"/>
      <c r="K3661" s="31"/>
      <c r="L3661" s="31"/>
      <c r="M3661" s="31"/>
      <c r="N3661" s="31"/>
      <c r="O3661" s="31"/>
      <c r="P3661" s="31"/>
    </row>
    <row r="3662" spans="1:16" ht="16.5" thickTop="1" thickBot="1" x14ac:dyDescent="0.3">
      <c r="A3662" s="31"/>
      <c r="B3662" s="31"/>
      <c r="C3662" s="31"/>
      <c r="D3662" s="31"/>
      <c r="E3662" s="31"/>
      <c r="F3662" s="31"/>
      <c r="G3662" s="31"/>
      <c r="H3662" s="31"/>
      <c r="I3662" s="31"/>
      <c r="J3662" s="31"/>
      <c r="K3662" s="31"/>
      <c r="L3662" s="31"/>
      <c r="M3662" s="31"/>
      <c r="N3662" s="31"/>
      <c r="O3662" s="31"/>
      <c r="P3662" s="31"/>
    </row>
    <row r="3663" spans="1:16" ht="15" x14ac:dyDescent="0.25">
      <c r="A3663" s="31"/>
      <c r="B3663" s="31"/>
      <c r="C3663" s="31"/>
      <c r="D3663" s="31"/>
      <c r="E3663" s="31"/>
      <c r="F3663" s="31"/>
      <c r="G3663" s="31"/>
      <c r="H3663" s="31"/>
      <c r="I3663" s="31"/>
      <c r="J3663" s="31"/>
      <c r="K3663" s="31"/>
      <c r="L3663" s="31"/>
      <c r="M3663" s="31"/>
      <c r="N3663" s="31"/>
      <c r="O3663" s="31"/>
      <c r="P3663" s="31"/>
    </row>
    <row r="3664" spans="1:16" ht="15" x14ac:dyDescent="0.25">
      <c r="A3664" s="31"/>
      <c r="B3664" s="31"/>
      <c r="C3664" s="31"/>
      <c r="D3664" s="31"/>
      <c r="E3664" s="31"/>
      <c r="F3664" s="31"/>
      <c r="G3664" s="31"/>
      <c r="H3664" s="31"/>
      <c r="I3664" s="31"/>
      <c r="J3664" s="31"/>
      <c r="K3664" s="31"/>
      <c r="L3664" s="31"/>
      <c r="M3664" s="31"/>
      <c r="N3664" s="31"/>
      <c r="O3664" s="31"/>
      <c r="P3664" s="31"/>
    </row>
    <row r="3665" spans="1:16" ht="15.75" thickBot="1" x14ac:dyDescent="0.3">
      <c r="A3665" s="31"/>
      <c r="B3665" s="31"/>
      <c r="C3665" s="31"/>
      <c r="D3665" s="31"/>
      <c r="E3665" s="31"/>
      <c r="F3665" s="31"/>
      <c r="G3665" s="31"/>
      <c r="H3665" s="31"/>
      <c r="I3665" s="31"/>
      <c r="J3665" s="31"/>
      <c r="K3665" s="31"/>
      <c r="L3665" s="31"/>
      <c r="M3665" s="31"/>
      <c r="N3665" s="31"/>
      <c r="O3665" s="31"/>
      <c r="P3665" s="31"/>
    </row>
    <row r="3666" spans="1:16" ht="15.75" thickBot="1" x14ac:dyDescent="0.3">
      <c r="A3666" s="31"/>
      <c r="B3666" s="31"/>
      <c r="C3666" s="31"/>
      <c r="D3666" s="31"/>
      <c r="E3666" s="31"/>
      <c r="F3666" s="31"/>
      <c r="G3666" s="31"/>
      <c r="H3666" s="31"/>
      <c r="I3666" s="31"/>
      <c r="J3666" s="31"/>
      <c r="K3666" s="31"/>
      <c r="L3666" s="31"/>
      <c r="M3666" s="31"/>
      <c r="N3666" s="31"/>
      <c r="O3666" s="31"/>
      <c r="P3666" s="31"/>
    </row>
    <row r="3667" spans="1:16" ht="15" x14ac:dyDescent="0.25">
      <c r="A3667" s="31"/>
      <c r="B3667" s="31"/>
      <c r="C3667" s="31"/>
      <c r="D3667" s="31"/>
      <c r="E3667" s="31"/>
      <c r="F3667" s="31"/>
      <c r="G3667" s="31"/>
      <c r="H3667" s="31"/>
      <c r="I3667" s="31"/>
      <c r="J3667" s="31"/>
      <c r="K3667" s="31"/>
      <c r="L3667" s="31"/>
      <c r="M3667" s="31"/>
      <c r="N3667" s="31"/>
      <c r="O3667" s="31"/>
      <c r="P3667" s="31"/>
    </row>
    <row r="3668" spans="1:16" ht="15" x14ac:dyDescent="0.25">
      <c r="A3668" s="31"/>
      <c r="B3668" s="31"/>
      <c r="C3668" s="31"/>
      <c r="D3668" s="31"/>
      <c r="E3668" s="31"/>
      <c r="F3668" s="31"/>
      <c r="G3668" s="31"/>
      <c r="H3668" s="31"/>
      <c r="I3668" s="31"/>
      <c r="J3668" s="31"/>
      <c r="K3668" s="31"/>
      <c r="L3668" s="31"/>
      <c r="M3668" s="31"/>
      <c r="N3668" s="31"/>
      <c r="O3668" s="31"/>
      <c r="P3668" s="31"/>
    </row>
    <row r="3669" spans="1:16" ht="15" x14ac:dyDescent="0.25">
      <c r="A3669" s="31"/>
      <c r="B3669" s="31"/>
      <c r="C3669" s="31"/>
      <c r="D3669" s="31"/>
      <c r="E3669" s="31"/>
      <c r="F3669" s="31"/>
      <c r="G3669" s="31"/>
      <c r="H3669" s="31"/>
      <c r="I3669" s="31"/>
      <c r="J3669" s="31"/>
      <c r="K3669" s="31"/>
      <c r="L3669" s="31"/>
      <c r="M3669" s="31"/>
      <c r="N3669" s="31"/>
      <c r="O3669" s="31"/>
      <c r="P3669" s="31"/>
    </row>
    <row r="3670" spans="1:16" ht="15" x14ac:dyDescent="0.25">
      <c r="A3670" s="31"/>
      <c r="B3670" s="31"/>
      <c r="C3670" s="31"/>
      <c r="D3670" s="31"/>
      <c r="E3670" s="31"/>
      <c r="F3670" s="31"/>
      <c r="G3670" s="31"/>
      <c r="H3670" s="31"/>
      <c r="I3670" s="31"/>
      <c r="J3670" s="31"/>
      <c r="K3670" s="31"/>
      <c r="L3670" s="31"/>
      <c r="M3670" s="31"/>
      <c r="N3670" s="31"/>
      <c r="O3670" s="31"/>
      <c r="P3670" s="31"/>
    </row>
    <row r="3671" spans="1:16" ht="15.75" thickBot="1" x14ac:dyDescent="0.3">
      <c r="A3671" s="31"/>
      <c r="B3671" s="31"/>
      <c r="C3671" s="31"/>
      <c r="D3671" s="31"/>
      <c r="E3671" s="31"/>
      <c r="F3671" s="31"/>
      <c r="G3671" s="31"/>
      <c r="H3671" s="31"/>
      <c r="I3671" s="31"/>
      <c r="J3671" s="31"/>
      <c r="K3671" s="31"/>
      <c r="L3671" s="31"/>
      <c r="M3671" s="31"/>
      <c r="N3671" s="31"/>
      <c r="O3671" s="31"/>
      <c r="P3671" s="31"/>
    </row>
    <row r="3672" spans="1:16" ht="15.75" thickBot="1" x14ac:dyDescent="0.3">
      <c r="A3672" s="31"/>
      <c r="B3672" s="31"/>
      <c r="C3672" s="31"/>
      <c r="D3672" s="31"/>
      <c r="E3672" s="31"/>
      <c r="F3672" s="31"/>
      <c r="G3672" s="31"/>
      <c r="H3672" s="31"/>
      <c r="I3672" s="31"/>
      <c r="J3672" s="31"/>
      <c r="K3672" s="31"/>
      <c r="L3672" s="31"/>
      <c r="M3672" s="31"/>
      <c r="N3672" s="31"/>
      <c r="O3672" s="31"/>
      <c r="P3672" s="31"/>
    </row>
    <row r="3673" spans="1:16" ht="15" x14ac:dyDescent="0.25">
      <c r="A3673" s="31"/>
      <c r="B3673" s="31"/>
      <c r="C3673" s="31"/>
      <c r="D3673" s="31"/>
      <c r="E3673" s="31"/>
      <c r="F3673" s="31"/>
      <c r="G3673" s="31"/>
      <c r="H3673" s="31"/>
      <c r="I3673" s="31"/>
      <c r="J3673" s="31"/>
      <c r="K3673" s="31"/>
      <c r="L3673" s="31"/>
      <c r="M3673" s="31"/>
      <c r="N3673" s="31"/>
      <c r="O3673" s="31"/>
      <c r="P3673" s="31"/>
    </row>
    <row r="3674" spans="1:16" ht="15" x14ac:dyDescent="0.25">
      <c r="A3674" s="31"/>
      <c r="B3674" s="31"/>
      <c r="C3674" s="31"/>
      <c r="D3674" s="31"/>
      <c r="E3674" s="31"/>
      <c r="F3674" s="31"/>
      <c r="G3674" s="31"/>
      <c r="H3674" s="31"/>
      <c r="I3674" s="31"/>
      <c r="J3674" s="31"/>
      <c r="K3674" s="31"/>
      <c r="L3674" s="31"/>
      <c r="M3674" s="31"/>
      <c r="N3674" s="31"/>
      <c r="O3674" s="31"/>
      <c r="P3674" s="31"/>
    </row>
    <row r="3675" spans="1:16" ht="15" x14ac:dyDescent="0.25">
      <c r="A3675" s="31"/>
      <c r="B3675" s="31"/>
      <c r="C3675" s="31"/>
      <c r="D3675" s="31"/>
      <c r="E3675" s="31"/>
      <c r="F3675" s="31"/>
      <c r="G3675" s="31"/>
      <c r="H3675" s="31"/>
      <c r="I3675" s="31"/>
      <c r="J3675" s="31"/>
      <c r="K3675" s="31"/>
      <c r="L3675" s="31"/>
      <c r="M3675" s="31"/>
      <c r="N3675" s="31"/>
      <c r="O3675" s="31"/>
      <c r="P3675" s="31"/>
    </row>
    <row r="3676" spans="1:16" ht="15" x14ac:dyDescent="0.25">
      <c r="A3676" s="31"/>
      <c r="B3676" s="31"/>
      <c r="C3676" s="31"/>
      <c r="D3676" s="31"/>
      <c r="E3676" s="31"/>
      <c r="F3676" s="31"/>
      <c r="G3676" s="31"/>
      <c r="H3676" s="31"/>
      <c r="I3676" s="31"/>
      <c r="J3676" s="31"/>
      <c r="K3676" s="31"/>
      <c r="L3676" s="31"/>
      <c r="M3676" s="31"/>
      <c r="N3676" s="31"/>
      <c r="O3676" s="31"/>
      <c r="P3676" s="31"/>
    </row>
    <row r="3677" spans="1:16" ht="15" x14ac:dyDescent="0.25">
      <c r="A3677" s="31"/>
      <c r="B3677" s="31"/>
      <c r="C3677" s="31"/>
      <c r="D3677" s="31"/>
      <c r="E3677" s="31"/>
      <c r="F3677" s="31"/>
      <c r="G3677" s="31"/>
      <c r="H3677" s="31"/>
      <c r="I3677" s="31"/>
      <c r="J3677" s="31"/>
      <c r="K3677" s="31"/>
      <c r="L3677" s="31"/>
      <c r="M3677" s="31"/>
      <c r="N3677" s="31"/>
      <c r="O3677" s="31"/>
      <c r="P3677" s="31"/>
    </row>
    <row r="3678" spans="1:16" ht="15" x14ac:dyDescent="0.25">
      <c r="A3678" s="31"/>
      <c r="B3678" s="31"/>
      <c r="C3678" s="31"/>
      <c r="D3678" s="31"/>
      <c r="E3678" s="31"/>
      <c r="F3678" s="31"/>
      <c r="G3678" s="31"/>
      <c r="H3678" s="31"/>
      <c r="I3678" s="31"/>
      <c r="J3678" s="31"/>
      <c r="K3678" s="31"/>
      <c r="L3678" s="31"/>
      <c r="M3678" s="31"/>
      <c r="N3678" s="31"/>
      <c r="O3678" s="31"/>
      <c r="P3678" s="31"/>
    </row>
    <row r="3679" spans="1:16" ht="15" x14ac:dyDescent="0.25">
      <c r="A3679" s="31"/>
      <c r="B3679" s="31"/>
      <c r="C3679" s="31"/>
      <c r="D3679" s="31"/>
      <c r="E3679" s="31"/>
      <c r="F3679" s="31"/>
      <c r="G3679" s="31"/>
      <c r="H3679" s="31"/>
      <c r="I3679" s="31"/>
      <c r="J3679" s="31"/>
      <c r="K3679" s="31"/>
      <c r="L3679" s="31"/>
      <c r="M3679" s="31"/>
      <c r="N3679" s="31"/>
      <c r="O3679" s="31"/>
      <c r="P3679" s="31"/>
    </row>
    <row r="3680" spans="1:16" ht="15" x14ac:dyDescent="0.25">
      <c r="A3680" s="31"/>
      <c r="B3680" s="31"/>
      <c r="C3680" s="31"/>
      <c r="D3680" s="31"/>
      <c r="E3680" s="31"/>
      <c r="F3680" s="31"/>
      <c r="G3680" s="31"/>
      <c r="H3680" s="31"/>
      <c r="I3680" s="31"/>
      <c r="J3680" s="31"/>
      <c r="K3680" s="31"/>
      <c r="L3680" s="31"/>
      <c r="M3680" s="31"/>
      <c r="N3680" s="31"/>
      <c r="O3680" s="31"/>
      <c r="P3680" s="31"/>
    </row>
    <row r="3681" spans="1:16" ht="15" x14ac:dyDescent="0.25">
      <c r="A3681" s="31"/>
      <c r="B3681" s="31"/>
      <c r="C3681" s="31"/>
      <c r="D3681" s="31"/>
      <c r="E3681" s="31"/>
      <c r="F3681" s="31"/>
      <c r="G3681" s="31"/>
      <c r="H3681" s="31"/>
      <c r="I3681" s="31"/>
      <c r="J3681" s="31"/>
      <c r="K3681" s="31"/>
      <c r="L3681" s="31"/>
      <c r="M3681" s="31"/>
      <c r="N3681" s="31"/>
      <c r="O3681" s="31"/>
      <c r="P3681" s="31"/>
    </row>
    <row r="3682" spans="1:16" ht="15" x14ac:dyDescent="0.25">
      <c r="A3682" s="31"/>
      <c r="B3682" s="31"/>
      <c r="C3682" s="31"/>
      <c r="D3682" s="31"/>
      <c r="E3682" s="31"/>
      <c r="F3682" s="31"/>
      <c r="G3682" s="31"/>
      <c r="H3682" s="31"/>
      <c r="I3682" s="31"/>
      <c r="J3682" s="31"/>
      <c r="K3682" s="31"/>
      <c r="L3682" s="31"/>
      <c r="M3682" s="31"/>
      <c r="N3682" s="31"/>
      <c r="O3682" s="31"/>
      <c r="P3682" s="31"/>
    </row>
    <row r="3683" spans="1:16" ht="15" x14ac:dyDescent="0.25">
      <c r="A3683" s="31"/>
      <c r="B3683" s="31"/>
      <c r="C3683" s="31"/>
      <c r="D3683" s="31"/>
      <c r="E3683" s="31"/>
      <c r="F3683" s="31"/>
      <c r="G3683" s="31"/>
      <c r="H3683" s="31"/>
      <c r="I3683" s="31"/>
      <c r="J3683" s="31"/>
      <c r="K3683" s="31"/>
      <c r="L3683" s="31"/>
      <c r="M3683" s="31"/>
      <c r="N3683" s="31"/>
      <c r="O3683" s="31"/>
      <c r="P3683" s="31"/>
    </row>
    <row r="3684" spans="1:16" ht="15" x14ac:dyDescent="0.25">
      <c r="A3684" s="31"/>
      <c r="B3684" s="31"/>
      <c r="C3684" s="31"/>
      <c r="D3684" s="31"/>
      <c r="E3684" s="31"/>
      <c r="F3684" s="31"/>
      <c r="G3684" s="31"/>
      <c r="H3684" s="31"/>
      <c r="I3684" s="31"/>
      <c r="J3684" s="31"/>
      <c r="K3684" s="31"/>
      <c r="L3684" s="31"/>
      <c r="M3684" s="31"/>
      <c r="N3684" s="31"/>
      <c r="O3684" s="31"/>
      <c r="P3684" s="31"/>
    </row>
    <row r="3685" spans="1:16" ht="15" x14ac:dyDescent="0.25">
      <c r="A3685" s="31"/>
      <c r="B3685" s="31"/>
      <c r="C3685" s="31"/>
      <c r="D3685" s="31"/>
      <c r="E3685" s="31"/>
      <c r="F3685" s="31"/>
      <c r="G3685" s="31"/>
      <c r="H3685" s="31"/>
      <c r="I3685" s="31"/>
      <c r="J3685" s="31"/>
      <c r="K3685" s="31"/>
      <c r="L3685" s="31"/>
      <c r="M3685" s="31"/>
      <c r="N3685" s="31"/>
      <c r="O3685" s="31"/>
      <c r="P3685" s="31"/>
    </row>
    <row r="3686" spans="1:16" ht="15" x14ac:dyDescent="0.25">
      <c r="A3686" s="31"/>
      <c r="B3686" s="31"/>
      <c r="C3686" s="31"/>
      <c r="D3686" s="31"/>
      <c r="E3686" s="31"/>
      <c r="F3686" s="31"/>
      <c r="G3686" s="31"/>
      <c r="H3686" s="31"/>
      <c r="I3686" s="31"/>
      <c r="J3686" s="31"/>
      <c r="K3686" s="31"/>
      <c r="L3686" s="31"/>
      <c r="M3686" s="31"/>
      <c r="N3686" s="31"/>
      <c r="O3686" s="31"/>
      <c r="P3686" s="31"/>
    </row>
    <row r="3687" spans="1:16" ht="15" x14ac:dyDescent="0.25">
      <c r="A3687" s="31"/>
      <c r="B3687" s="31"/>
      <c r="C3687" s="31"/>
      <c r="D3687" s="31"/>
      <c r="E3687" s="31"/>
      <c r="F3687" s="31"/>
      <c r="G3687" s="31"/>
      <c r="H3687" s="31"/>
      <c r="I3687" s="31"/>
      <c r="J3687" s="31"/>
      <c r="K3687" s="31"/>
      <c r="L3687" s="31"/>
      <c r="M3687" s="31"/>
      <c r="N3687" s="31"/>
      <c r="O3687" s="31"/>
      <c r="P3687" s="31"/>
    </row>
    <row r="3688" spans="1:16" ht="15" x14ac:dyDescent="0.25">
      <c r="A3688" s="31"/>
      <c r="B3688" s="31"/>
      <c r="C3688" s="31"/>
      <c r="D3688" s="31"/>
      <c r="E3688" s="31"/>
      <c r="F3688" s="31"/>
      <c r="G3688" s="31"/>
      <c r="H3688" s="31"/>
      <c r="I3688" s="31"/>
      <c r="J3688" s="31"/>
      <c r="K3688" s="31"/>
      <c r="L3688" s="31"/>
      <c r="M3688" s="31"/>
      <c r="N3688" s="31"/>
      <c r="O3688" s="31"/>
      <c r="P3688" s="31"/>
    </row>
    <row r="3689" spans="1:16" ht="15" x14ac:dyDescent="0.25">
      <c r="A3689" s="31"/>
      <c r="B3689" s="31"/>
      <c r="C3689" s="31"/>
      <c r="D3689" s="31"/>
      <c r="E3689" s="31"/>
      <c r="F3689" s="31"/>
      <c r="G3689" s="31"/>
      <c r="H3689" s="31"/>
      <c r="I3689" s="31"/>
      <c r="J3689" s="31"/>
      <c r="K3689" s="31"/>
      <c r="L3689" s="31"/>
      <c r="M3689" s="31"/>
      <c r="N3689" s="31"/>
      <c r="O3689" s="31"/>
      <c r="P3689" s="31"/>
    </row>
    <row r="3690" spans="1:16" ht="15" x14ac:dyDescent="0.25">
      <c r="A3690" s="31"/>
      <c r="B3690" s="31"/>
      <c r="C3690" s="31"/>
      <c r="D3690" s="31"/>
      <c r="E3690" s="31"/>
      <c r="F3690" s="31"/>
      <c r="G3690" s="31"/>
      <c r="H3690" s="31"/>
      <c r="I3690" s="31"/>
      <c r="J3690" s="31"/>
      <c r="K3690" s="31"/>
      <c r="L3690" s="31"/>
      <c r="M3690" s="31"/>
      <c r="N3690" s="31"/>
      <c r="O3690" s="31"/>
      <c r="P3690" s="31"/>
    </row>
    <row r="3691" spans="1:16" ht="15" x14ac:dyDescent="0.25">
      <c r="A3691" s="31"/>
      <c r="B3691" s="31"/>
      <c r="C3691" s="31"/>
      <c r="D3691" s="31"/>
      <c r="E3691" s="31"/>
      <c r="F3691" s="31"/>
      <c r="G3691" s="31"/>
      <c r="H3691" s="31"/>
      <c r="I3691" s="31"/>
      <c r="J3691" s="31"/>
      <c r="K3691" s="31"/>
      <c r="L3691" s="31"/>
      <c r="M3691" s="31"/>
      <c r="N3691" s="31"/>
      <c r="O3691" s="31"/>
      <c r="P3691" s="31"/>
    </row>
    <row r="3692" spans="1:16" ht="15.75" thickBot="1" x14ac:dyDescent="0.3">
      <c r="A3692" s="31"/>
      <c r="B3692" s="31"/>
      <c r="C3692" s="31"/>
      <c r="D3692" s="31"/>
      <c r="E3692" s="31"/>
      <c r="F3692" s="31"/>
      <c r="G3692" s="31"/>
      <c r="H3692" s="31"/>
      <c r="I3692" s="31"/>
      <c r="J3692" s="31"/>
      <c r="K3692" s="31"/>
      <c r="L3692" s="31"/>
      <c r="M3692" s="31"/>
      <c r="N3692" s="31"/>
      <c r="O3692" s="31"/>
      <c r="P3692" s="31"/>
    </row>
    <row r="3693" spans="1:16" ht="16.5" thickTop="1" thickBot="1" x14ac:dyDescent="0.3">
      <c r="A3693" s="31"/>
      <c r="B3693" s="31"/>
      <c r="C3693" s="31"/>
      <c r="D3693" s="31"/>
      <c r="E3693" s="31"/>
      <c r="F3693" s="31"/>
      <c r="G3693" s="31"/>
      <c r="H3693" s="31"/>
      <c r="I3693" s="31"/>
      <c r="J3693" s="31"/>
      <c r="K3693" s="31"/>
      <c r="L3693" s="31"/>
      <c r="M3693" s="31"/>
      <c r="N3693" s="31"/>
      <c r="O3693" s="31"/>
      <c r="P3693" s="31"/>
    </row>
    <row r="3694" spans="1:16" ht="15" x14ac:dyDescent="0.25">
      <c r="A3694" s="31"/>
      <c r="B3694" s="31"/>
      <c r="C3694" s="31"/>
      <c r="D3694" s="31"/>
      <c r="E3694" s="31"/>
      <c r="F3694" s="31"/>
      <c r="G3694" s="31"/>
      <c r="H3694" s="31"/>
      <c r="I3694" s="31"/>
      <c r="J3694" s="31"/>
      <c r="K3694" s="31"/>
      <c r="L3694" s="31"/>
      <c r="M3694" s="31"/>
      <c r="N3694" s="31"/>
      <c r="O3694" s="31"/>
      <c r="P3694" s="31"/>
    </row>
    <row r="3695" spans="1:16" ht="15" x14ac:dyDescent="0.25">
      <c r="A3695" s="31"/>
      <c r="B3695" s="31"/>
      <c r="C3695" s="31"/>
      <c r="D3695" s="31"/>
      <c r="E3695" s="31"/>
      <c r="F3695" s="31"/>
      <c r="G3695" s="31"/>
      <c r="H3695" s="31"/>
      <c r="I3695" s="31"/>
      <c r="J3695" s="31"/>
      <c r="K3695" s="31"/>
      <c r="L3695" s="31"/>
      <c r="M3695" s="31"/>
      <c r="N3695" s="31"/>
      <c r="O3695" s="31"/>
      <c r="P3695" s="31"/>
    </row>
    <row r="3696" spans="1:16" ht="15.75" thickBot="1" x14ac:dyDescent="0.3">
      <c r="A3696" s="31"/>
      <c r="B3696" s="31"/>
      <c r="C3696" s="31"/>
      <c r="D3696" s="31"/>
      <c r="E3696" s="31"/>
      <c r="F3696" s="31"/>
      <c r="G3696" s="31"/>
      <c r="H3696" s="31"/>
      <c r="I3696" s="31"/>
      <c r="J3696" s="31"/>
      <c r="K3696" s="31"/>
      <c r="L3696" s="31"/>
      <c r="M3696" s="31"/>
      <c r="N3696" s="31"/>
      <c r="O3696" s="31"/>
      <c r="P3696" s="31"/>
    </row>
    <row r="3697" spans="1:16" ht="15.75" thickBot="1" x14ac:dyDescent="0.3">
      <c r="A3697" s="31"/>
      <c r="B3697" s="31"/>
      <c r="C3697" s="31"/>
      <c r="D3697" s="31"/>
      <c r="E3697" s="31"/>
      <c r="F3697" s="31"/>
      <c r="G3697" s="31"/>
      <c r="H3697" s="31"/>
      <c r="I3697" s="31"/>
      <c r="J3697" s="31"/>
      <c r="K3697" s="31"/>
      <c r="L3697" s="31"/>
      <c r="M3697" s="31"/>
      <c r="N3697" s="31"/>
      <c r="O3697" s="31"/>
      <c r="P3697" s="31"/>
    </row>
    <row r="3698" spans="1:16" ht="15" x14ac:dyDescent="0.25">
      <c r="A3698" s="31"/>
      <c r="B3698" s="31"/>
      <c r="C3698" s="31"/>
      <c r="D3698" s="31"/>
      <c r="E3698" s="31"/>
      <c r="F3698" s="31"/>
      <c r="G3698" s="31"/>
      <c r="H3698" s="31"/>
      <c r="I3698" s="31"/>
      <c r="J3698" s="31"/>
      <c r="K3698" s="31"/>
      <c r="L3698" s="31"/>
      <c r="M3698" s="31"/>
      <c r="N3698" s="31"/>
      <c r="O3698" s="31"/>
      <c r="P3698" s="31"/>
    </row>
    <row r="3699" spans="1:16" ht="15" x14ac:dyDescent="0.25">
      <c r="A3699" s="31"/>
      <c r="B3699" s="31"/>
      <c r="C3699" s="31"/>
      <c r="D3699" s="31"/>
      <c r="E3699" s="31"/>
      <c r="F3699" s="31"/>
      <c r="G3699" s="31"/>
      <c r="H3699" s="31"/>
      <c r="I3699" s="31"/>
      <c r="J3699" s="31"/>
      <c r="K3699" s="31"/>
      <c r="L3699" s="31"/>
      <c r="M3699" s="31"/>
      <c r="N3699" s="31"/>
      <c r="O3699" s="31"/>
      <c r="P3699" s="31"/>
    </row>
    <row r="3700" spans="1:16" ht="15" x14ac:dyDescent="0.25">
      <c r="A3700" s="31"/>
      <c r="B3700" s="31"/>
      <c r="C3700" s="31"/>
      <c r="D3700" s="31"/>
      <c r="E3700" s="31"/>
      <c r="F3700" s="31"/>
      <c r="G3700" s="31"/>
      <c r="H3700" s="31"/>
      <c r="I3700" s="31"/>
      <c r="J3700" s="31"/>
      <c r="K3700" s="31"/>
      <c r="L3700" s="31"/>
      <c r="M3700" s="31"/>
      <c r="N3700" s="31"/>
      <c r="O3700" s="31"/>
      <c r="P3700" s="31"/>
    </row>
    <row r="3701" spans="1:16" ht="15" x14ac:dyDescent="0.25">
      <c r="A3701" s="31"/>
      <c r="B3701" s="31"/>
      <c r="C3701" s="31"/>
      <c r="D3701" s="31"/>
      <c r="E3701" s="31"/>
      <c r="F3701" s="31"/>
      <c r="G3701" s="31"/>
      <c r="H3701" s="31"/>
      <c r="I3701" s="31"/>
      <c r="J3701" s="31"/>
      <c r="K3701" s="31"/>
      <c r="L3701" s="31"/>
      <c r="M3701" s="31"/>
      <c r="N3701" s="31"/>
      <c r="O3701" s="31"/>
      <c r="P3701" s="31"/>
    </row>
    <row r="3702" spans="1:16" ht="15.75" thickBot="1" x14ac:dyDescent="0.3">
      <c r="A3702" s="31"/>
      <c r="B3702" s="31"/>
      <c r="C3702" s="31"/>
      <c r="D3702" s="31"/>
      <c r="E3702" s="31"/>
      <c r="F3702" s="31"/>
      <c r="G3702" s="31"/>
      <c r="H3702" s="31"/>
      <c r="I3702" s="31"/>
      <c r="J3702" s="31"/>
      <c r="K3702" s="31"/>
      <c r="L3702" s="31"/>
      <c r="M3702" s="31"/>
      <c r="N3702" s="31"/>
      <c r="O3702" s="31"/>
      <c r="P3702" s="31"/>
    </row>
    <row r="3703" spans="1:16" ht="15.75" thickBot="1" x14ac:dyDescent="0.3">
      <c r="A3703" s="31"/>
      <c r="B3703" s="31"/>
      <c r="C3703" s="31"/>
      <c r="D3703" s="31"/>
      <c r="E3703" s="31"/>
      <c r="F3703" s="31"/>
      <c r="G3703" s="31"/>
      <c r="H3703" s="31"/>
      <c r="I3703" s="31"/>
      <c r="J3703" s="31"/>
      <c r="K3703" s="31"/>
      <c r="L3703" s="31"/>
      <c r="M3703" s="31"/>
      <c r="N3703" s="31"/>
      <c r="O3703" s="31"/>
      <c r="P3703" s="31"/>
    </row>
    <row r="3704" spans="1:16" ht="15" x14ac:dyDescent="0.25">
      <c r="A3704" s="31"/>
      <c r="B3704" s="31"/>
      <c r="C3704" s="31"/>
      <c r="D3704" s="31"/>
      <c r="E3704" s="31"/>
      <c r="F3704" s="31"/>
      <c r="G3704" s="31"/>
      <c r="H3704" s="31"/>
      <c r="I3704" s="31"/>
      <c r="J3704" s="31"/>
      <c r="K3704" s="31"/>
      <c r="L3704" s="31"/>
      <c r="M3704" s="31"/>
      <c r="N3704" s="31"/>
      <c r="O3704" s="31"/>
      <c r="P3704" s="31"/>
    </row>
    <row r="3705" spans="1:16" ht="15" x14ac:dyDescent="0.25">
      <c r="A3705" s="31"/>
      <c r="B3705" s="31"/>
      <c r="C3705" s="31"/>
      <c r="D3705" s="31"/>
      <c r="E3705" s="31"/>
      <c r="F3705" s="31"/>
      <c r="G3705" s="31"/>
      <c r="H3705" s="31"/>
      <c r="I3705" s="31"/>
      <c r="J3705" s="31"/>
      <c r="K3705" s="31"/>
      <c r="L3705" s="31"/>
      <c r="M3705" s="31"/>
      <c r="N3705" s="31"/>
      <c r="O3705" s="31"/>
      <c r="P3705" s="31"/>
    </row>
    <row r="3706" spans="1:16" ht="15" x14ac:dyDescent="0.25">
      <c r="A3706" s="31"/>
      <c r="B3706" s="31"/>
      <c r="C3706" s="31"/>
      <c r="D3706" s="31"/>
      <c r="E3706" s="31"/>
      <c r="F3706" s="31"/>
      <c r="G3706" s="31"/>
      <c r="H3706" s="31"/>
      <c r="I3706" s="31"/>
      <c r="J3706" s="31"/>
      <c r="K3706" s="31"/>
      <c r="L3706" s="31"/>
      <c r="M3706" s="31"/>
      <c r="N3706" s="31"/>
      <c r="O3706" s="31"/>
      <c r="P3706" s="31"/>
    </row>
    <row r="3707" spans="1:16" ht="15" x14ac:dyDescent="0.25">
      <c r="A3707" s="31"/>
      <c r="B3707" s="31"/>
      <c r="C3707" s="31"/>
      <c r="D3707" s="31"/>
      <c r="E3707" s="31"/>
      <c r="F3707" s="31"/>
      <c r="G3707" s="31"/>
      <c r="H3707" s="31"/>
      <c r="I3707" s="31"/>
      <c r="J3707" s="31"/>
      <c r="K3707" s="31"/>
      <c r="L3707" s="31"/>
      <c r="M3707" s="31"/>
      <c r="N3707" s="31"/>
      <c r="O3707" s="31"/>
      <c r="P3707" s="31"/>
    </row>
    <row r="3708" spans="1:16" ht="15" x14ac:dyDescent="0.25">
      <c r="A3708" s="31"/>
      <c r="B3708" s="31"/>
      <c r="C3708" s="31"/>
      <c r="D3708" s="31"/>
      <c r="E3708" s="31"/>
      <c r="F3708" s="31"/>
      <c r="G3708" s="31"/>
      <c r="H3708" s="31"/>
      <c r="I3708" s="31"/>
      <c r="J3708" s="31"/>
      <c r="K3708" s="31"/>
      <c r="L3708" s="31"/>
      <c r="M3708" s="31"/>
      <c r="N3708" s="31"/>
      <c r="O3708" s="31"/>
      <c r="P3708" s="31"/>
    </row>
    <row r="3709" spans="1:16" ht="15" x14ac:dyDescent="0.25">
      <c r="A3709" s="31"/>
      <c r="B3709" s="31"/>
      <c r="C3709" s="31"/>
      <c r="D3709" s="31"/>
      <c r="E3709" s="31"/>
      <c r="F3709" s="31"/>
      <c r="G3709" s="31"/>
      <c r="H3709" s="31"/>
      <c r="I3709" s="31"/>
      <c r="J3709" s="31"/>
      <c r="K3709" s="31"/>
      <c r="L3709" s="31"/>
      <c r="M3709" s="31"/>
      <c r="N3709" s="31"/>
      <c r="O3709" s="31"/>
      <c r="P3709" s="31"/>
    </row>
    <row r="3710" spans="1:16" ht="15" x14ac:dyDescent="0.25">
      <c r="A3710" s="31"/>
      <c r="B3710" s="31"/>
      <c r="C3710" s="31"/>
      <c r="D3710" s="31"/>
      <c r="E3710" s="31"/>
      <c r="F3710" s="31"/>
      <c r="G3710" s="31"/>
      <c r="H3710" s="31"/>
      <c r="I3710" s="31"/>
      <c r="J3710" s="31"/>
      <c r="K3710" s="31"/>
      <c r="L3710" s="31"/>
      <c r="M3710" s="31"/>
      <c r="N3710" s="31"/>
      <c r="O3710" s="31"/>
      <c r="P3710" s="31"/>
    </row>
    <row r="3711" spans="1:16" ht="15" x14ac:dyDescent="0.25">
      <c r="A3711" s="31"/>
      <c r="B3711" s="31"/>
      <c r="C3711" s="31"/>
      <c r="D3711" s="31"/>
      <c r="E3711" s="31"/>
      <c r="F3711" s="31"/>
      <c r="G3711" s="31"/>
      <c r="H3711" s="31"/>
      <c r="I3711" s="31"/>
      <c r="J3711" s="31"/>
      <c r="K3711" s="31"/>
      <c r="L3711" s="31"/>
      <c r="M3711" s="31"/>
      <c r="N3711" s="31"/>
      <c r="O3711" s="31"/>
      <c r="P3711" s="31"/>
    </row>
    <row r="3712" spans="1:16" ht="15" x14ac:dyDescent="0.25">
      <c r="A3712" s="31"/>
      <c r="B3712" s="31"/>
      <c r="C3712" s="31"/>
      <c r="D3712" s="31"/>
      <c r="E3712" s="31"/>
      <c r="F3712" s="31"/>
      <c r="G3712" s="31"/>
      <c r="H3712" s="31"/>
      <c r="I3712" s="31"/>
      <c r="J3712" s="31"/>
      <c r="K3712" s="31"/>
      <c r="L3712" s="31"/>
      <c r="M3712" s="31"/>
      <c r="N3712" s="31"/>
      <c r="O3712" s="31"/>
      <c r="P3712" s="31"/>
    </row>
    <row r="3713" spans="1:16" ht="15" x14ac:dyDescent="0.25">
      <c r="A3713" s="31"/>
      <c r="B3713" s="31"/>
      <c r="C3713" s="31"/>
      <c r="D3713" s="31"/>
      <c r="E3713" s="31"/>
      <c r="F3713" s="31"/>
      <c r="G3713" s="31"/>
      <c r="H3713" s="31"/>
      <c r="I3713" s="31"/>
      <c r="J3713" s="31"/>
      <c r="K3713" s="31"/>
      <c r="L3713" s="31"/>
      <c r="M3713" s="31"/>
      <c r="N3713" s="31"/>
      <c r="O3713" s="31"/>
      <c r="P3713" s="31"/>
    </row>
    <row r="3714" spans="1:16" ht="15" x14ac:dyDescent="0.25">
      <c r="A3714" s="31"/>
      <c r="B3714" s="31"/>
      <c r="C3714" s="31"/>
      <c r="D3714" s="31"/>
      <c r="E3714" s="31"/>
      <c r="F3714" s="31"/>
      <c r="G3714" s="31"/>
      <c r="H3714" s="31"/>
      <c r="I3714" s="31"/>
      <c r="J3714" s="31"/>
      <c r="K3714" s="31"/>
      <c r="L3714" s="31"/>
      <c r="M3714" s="31"/>
      <c r="N3714" s="31"/>
      <c r="O3714" s="31"/>
      <c r="P3714" s="31"/>
    </row>
    <row r="3715" spans="1:16" ht="15" x14ac:dyDescent="0.25">
      <c r="A3715" s="31"/>
      <c r="B3715" s="31"/>
      <c r="C3715" s="31"/>
      <c r="D3715" s="31"/>
      <c r="E3715" s="31"/>
      <c r="F3715" s="31"/>
      <c r="G3715" s="31"/>
      <c r="H3715" s="31"/>
      <c r="I3715" s="31"/>
      <c r="J3715" s="31"/>
      <c r="K3715" s="31"/>
      <c r="L3715" s="31"/>
      <c r="M3715" s="31"/>
      <c r="N3715" s="31"/>
      <c r="O3715" s="31"/>
      <c r="P3715" s="31"/>
    </row>
    <row r="3716" spans="1:16" ht="15" x14ac:dyDescent="0.25">
      <c r="A3716" s="31"/>
      <c r="B3716" s="31"/>
      <c r="C3716" s="31"/>
      <c r="D3716" s="31"/>
      <c r="E3716" s="31"/>
      <c r="F3716" s="31"/>
      <c r="G3716" s="31"/>
      <c r="H3716" s="31"/>
      <c r="I3716" s="31"/>
      <c r="J3716" s="31"/>
      <c r="K3716" s="31"/>
      <c r="L3716" s="31"/>
      <c r="M3716" s="31"/>
      <c r="N3716" s="31"/>
      <c r="O3716" s="31"/>
      <c r="P3716" s="31"/>
    </row>
    <row r="3717" spans="1:16" ht="15" x14ac:dyDescent="0.25">
      <c r="A3717" s="31"/>
      <c r="B3717" s="31"/>
      <c r="C3717" s="31"/>
      <c r="D3717" s="31"/>
      <c r="E3717" s="31"/>
      <c r="F3717" s="31"/>
      <c r="G3717" s="31"/>
      <c r="H3717" s="31"/>
      <c r="I3717" s="31"/>
      <c r="J3717" s="31"/>
      <c r="K3717" s="31"/>
      <c r="L3717" s="31"/>
      <c r="M3717" s="31"/>
      <c r="N3717" s="31"/>
      <c r="O3717" s="31"/>
      <c r="P3717" s="31"/>
    </row>
    <row r="3718" spans="1:16" ht="15" x14ac:dyDescent="0.25">
      <c r="A3718" s="31"/>
      <c r="B3718" s="31"/>
      <c r="C3718" s="31"/>
      <c r="D3718" s="31"/>
      <c r="E3718" s="31"/>
      <c r="F3718" s="31"/>
      <c r="G3718" s="31"/>
      <c r="H3718" s="31"/>
      <c r="I3718" s="31"/>
      <c r="J3718" s="31"/>
      <c r="K3718" s="31"/>
      <c r="L3718" s="31"/>
      <c r="M3718" s="31"/>
      <c r="N3718" s="31"/>
      <c r="O3718" s="31"/>
      <c r="P3718" s="31"/>
    </row>
    <row r="3719" spans="1:16" ht="15" x14ac:dyDescent="0.25">
      <c r="A3719" s="31"/>
      <c r="B3719" s="31"/>
      <c r="C3719" s="31"/>
      <c r="D3719" s="31"/>
      <c r="E3719" s="31"/>
      <c r="F3719" s="31"/>
      <c r="G3719" s="31"/>
      <c r="H3719" s="31"/>
      <c r="I3719" s="31"/>
      <c r="J3719" s="31"/>
      <c r="K3719" s="31"/>
      <c r="L3719" s="31"/>
      <c r="M3719" s="31"/>
      <c r="N3719" s="31"/>
      <c r="O3719" s="31"/>
      <c r="P3719" s="31"/>
    </row>
    <row r="3720" spans="1:16" ht="15" x14ac:dyDescent="0.25">
      <c r="A3720" s="31"/>
      <c r="B3720" s="31"/>
      <c r="C3720" s="31"/>
      <c r="D3720" s="31"/>
      <c r="E3720" s="31"/>
      <c r="F3720" s="31"/>
      <c r="G3720" s="31"/>
      <c r="H3720" s="31"/>
      <c r="I3720" s="31"/>
      <c r="J3720" s="31"/>
      <c r="K3720" s="31"/>
      <c r="L3720" s="31"/>
      <c r="M3720" s="31"/>
      <c r="N3720" s="31"/>
      <c r="O3720" s="31"/>
      <c r="P3720" s="31"/>
    </row>
    <row r="3721" spans="1:16" ht="15" x14ac:dyDescent="0.25">
      <c r="A3721" s="31"/>
      <c r="B3721" s="31"/>
      <c r="C3721" s="31"/>
      <c r="D3721" s="31"/>
      <c r="E3721" s="31"/>
      <c r="F3721" s="31"/>
      <c r="G3721" s="31"/>
      <c r="H3721" s="31"/>
      <c r="I3721" s="31"/>
      <c r="J3721" s="31"/>
      <c r="K3721" s="31"/>
      <c r="L3721" s="31"/>
      <c r="M3721" s="31"/>
      <c r="N3721" s="31"/>
      <c r="O3721" s="31"/>
      <c r="P3721" s="31"/>
    </row>
    <row r="3722" spans="1:16" ht="15" x14ac:dyDescent="0.25">
      <c r="A3722" s="31"/>
      <c r="B3722" s="31"/>
      <c r="C3722" s="31"/>
      <c r="D3722" s="31"/>
      <c r="E3722" s="31"/>
      <c r="F3722" s="31"/>
      <c r="G3722" s="31"/>
      <c r="H3722" s="31"/>
      <c r="I3722" s="31"/>
      <c r="J3722" s="31"/>
      <c r="K3722" s="31"/>
      <c r="L3722" s="31"/>
      <c r="M3722" s="31"/>
      <c r="N3722" s="31"/>
      <c r="O3722" s="31"/>
      <c r="P3722" s="31"/>
    </row>
    <row r="3723" spans="1:16" ht="15.75" thickBot="1" x14ac:dyDescent="0.3">
      <c r="A3723" s="31"/>
      <c r="B3723" s="31"/>
      <c r="C3723" s="31"/>
      <c r="D3723" s="31"/>
      <c r="E3723" s="31"/>
      <c r="F3723" s="31"/>
      <c r="G3723" s="31"/>
      <c r="H3723" s="31"/>
      <c r="I3723" s="31"/>
      <c r="J3723" s="31"/>
      <c r="K3723" s="31"/>
      <c r="L3723" s="31"/>
      <c r="M3723" s="31"/>
      <c r="N3723" s="31"/>
      <c r="O3723" s="31"/>
      <c r="P3723" s="31"/>
    </row>
    <row r="3724" spans="1:16" ht="15.75" thickTop="1" x14ac:dyDescent="0.25">
      <c r="A3724" s="31"/>
      <c r="B3724" s="31"/>
      <c r="C3724" s="31"/>
      <c r="D3724" s="31"/>
      <c r="E3724" s="31"/>
      <c r="F3724" s="31"/>
      <c r="G3724" s="31"/>
      <c r="H3724" s="31"/>
      <c r="I3724" s="31"/>
      <c r="J3724" s="31"/>
      <c r="K3724" s="31"/>
      <c r="L3724" s="31"/>
      <c r="M3724" s="31"/>
      <c r="N3724" s="31"/>
      <c r="O3724" s="31"/>
      <c r="P3724" s="31"/>
    </row>
    <row r="3725" spans="1:16" ht="15" x14ac:dyDescent="0.25">
      <c r="A3725" s="31"/>
      <c r="B3725" s="31"/>
      <c r="C3725" s="31"/>
      <c r="D3725" s="31"/>
      <c r="E3725" s="31"/>
      <c r="F3725" s="31"/>
      <c r="G3725" s="31"/>
      <c r="H3725" s="31"/>
      <c r="I3725" s="31"/>
      <c r="J3725" s="31"/>
      <c r="K3725" s="31"/>
      <c r="L3725" s="31"/>
      <c r="M3725" s="31"/>
      <c r="N3725" s="31"/>
      <c r="O3725" s="31"/>
      <c r="P3725" s="31"/>
    </row>
    <row r="3726" spans="1:16" ht="15" x14ac:dyDescent="0.25">
      <c r="A3726" s="31"/>
      <c r="B3726" s="31"/>
      <c r="C3726" s="31"/>
      <c r="D3726" s="31"/>
      <c r="E3726" s="31"/>
      <c r="F3726" s="31"/>
      <c r="G3726" s="31"/>
      <c r="H3726" s="31"/>
      <c r="I3726" s="31"/>
      <c r="J3726" s="31"/>
      <c r="K3726" s="31"/>
      <c r="L3726" s="31"/>
      <c r="M3726" s="31"/>
      <c r="N3726" s="31"/>
      <c r="O3726" s="31"/>
      <c r="P3726" s="31"/>
    </row>
    <row r="3727" spans="1:16" ht="15.75" thickBot="1" x14ac:dyDescent="0.3">
      <c r="A3727" s="31"/>
      <c r="B3727" s="31"/>
      <c r="C3727" s="31"/>
      <c r="D3727" s="31"/>
      <c r="E3727" s="31"/>
      <c r="F3727" s="31"/>
      <c r="G3727" s="31"/>
      <c r="H3727" s="31"/>
      <c r="I3727" s="31"/>
      <c r="J3727" s="31"/>
      <c r="K3727" s="31"/>
      <c r="L3727" s="31"/>
      <c r="M3727" s="31"/>
      <c r="N3727" s="31"/>
      <c r="O3727" s="31"/>
      <c r="P3727" s="31"/>
    </row>
    <row r="3728" spans="1:16" ht="15.75" thickBot="1" x14ac:dyDescent="0.3">
      <c r="A3728" s="31"/>
      <c r="B3728" s="31"/>
      <c r="C3728" s="31"/>
      <c r="D3728" s="31"/>
      <c r="E3728" s="31"/>
      <c r="F3728" s="31"/>
      <c r="G3728" s="31"/>
      <c r="H3728" s="31"/>
      <c r="I3728" s="31"/>
      <c r="J3728" s="31"/>
      <c r="K3728" s="31"/>
      <c r="L3728" s="31"/>
      <c r="M3728" s="31"/>
      <c r="N3728" s="31"/>
      <c r="O3728" s="31"/>
      <c r="P3728" s="31"/>
    </row>
    <row r="3729" spans="1:16" ht="15" x14ac:dyDescent="0.25">
      <c r="A3729" s="31"/>
      <c r="B3729" s="31"/>
      <c r="C3729" s="31"/>
      <c r="D3729" s="31"/>
      <c r="E3729" s="31"/>
      <c r="F3729" s="31"/>
      <c r="G3729" s="31"/>
      <c r="H3729" s="31"/>
      <c r="I3729" s="31"/>
      <c r="J3729" s="31"/>
      <c r="K3729" s="31"/>
      <c r="L3729" s="31"/>
      <c r="M3729" s="31"/>
      <c r="N3729" s="31"/>
      <c r="O3729" s="31"/>
      <c r="P3729" s="31"/>
    </row>
    <row r="3730" spans="1:16" ht="15" x14ac:dyDescent="0.25">
      <c r="A3730" s="31"/>
      <c r="B3730" s="31"/>
      <c r="C3730" s="31"/>
      <c r="D3730" s="31"/>
      <c r="E3730" s="31"/>
      <c r="F3730" s="31"/>
      <c r="G3730" s="31"/>
      <c r="H3730" s="31"/>
      <c r="I3730" s="31"/>
      <c r="J3730" s="31"/>
      <c r="K3730" s="31"/>
      <c r="L3730" s="31"/>
      <c r="M3730" s="31"/>
      <c r="N3730" s="31"/>
      <c r="O3730" s="31"/>
      <c r="P3730" s="31"/>
    </row>
    <row r="3731" spans="1:16" ht="15" x14ac:dyDescent="0.25">
      <c r="A3731" s="31"/>
      <c r="B3731" s="31"/>
      <c r="C3731" s="31"/>
      <c r="D3731" s="31"/>
      <c r="E3731" s="31"/>
      <c r="F3731" s="31"/>
      <c r="G3731" s="31"/>
      <c r="H3731" s="31"/>
      <c r="I3731" s="31"/>
      <c r="J3731" s="31"/>
      <c r="K3731" s="31"/>
      <c r="L3731" s="31"/>
      <c r="M3731" s="31"/>
      <c r="N3731" s="31"/>
      <c r="O3731" s="31"/>
      <c r="P3731" s="31"/>
    </row>
    <row r="3732" spans="1:16" ht="15" x14ac:dyDescent="0.25">
      <c r="A3732" s="31"/>
      <c r="B3732" s="31"/>
      <c r="C3732" s="31"/>
      <c r="D3732" s="31"/>
      <c r="E3732" s="31"/>
      <c r="F3732" s="31"/>
      <c r="G3732" s="31"/>
      <c r="H3732" s="31"/>
      <c r="I3732" s="31"/>
      <c r="J3732" s="31"/>
      <c r="K3732" s="31"/>
      <c r="L3732" s="31"/>
      <c r="M3732" s="31"/>
      <c r="N3732" s="31"/>
      <c r="O3732" s="31"/>
      <c r="P3732" s="31"/>
    </row>
    <row r="3733" spans="1:16" ht="15.75" thickBot="1" x14ac:dyDescent="0.3">
      <c r="A3733" s="31"/>
      <c r="B3733" s="31"/>
      <c r="C3733" s="31"/>
      <c r="D3733" s="31"/>
      <c r="E3733" s="31"/>
      <c r="F3733" s="31"/>
      <c r="G3733" s="31"/>
      <c r="H3733" s="31"/>
      <c r="I3733" s="31"/>
      <c r="J3733" s="31"/>
      <c r="K3733" s="31"/>
      <c r="L3733" s="31"/>
      <c r="M3733" s="31"/>
      <c r="N3733" s="31"/>
      <c r="O3733" s="31"/>
      <c r="P3733" s="31"/>
    </row>
    <row r="3734" spans="1:16" ht="15.75" thickBot="1" x14ac:dyDescent="0.3">
      <c r="A3734" s="31"/>
      <c r="B3734" s="31"/>
      <c r="C3734" s="31"/>
      <c r="D3734" s="31"/>
      <c r="E3734" s="31"/>
      <c r="F3734" s="31"/>
      <c r="G3734" s="31"/>
      <c r="H3734" s="31"/>
      <c r="I3734" s="31"/>
      <c r="J3734" s="31"/>
      <c r="K3734" s="31"/>
      <c r="L3734" s="31"/>
      <c r="M3734" s="31"/>
      <c r="N3734" s="31"/>
      <c r="O3734" s="31"/>
      <c r="P3734" s="31"/>
    </row>
    <row r="3735" spans="1:16" ht="15" x14ac:dyDescent="0.25">
      <c r="A3735" s="31"/>
      <c r="B3735" s="31"/>
      <c r="C3735" s="31"/>
      <c r="D3735" s="31"/>
      <c r="E3735" s="31"/>
      <c r="F3735" s="31"/>
      <c r="G3735" s="31"/>
      <c r="H3735" s="31"/>
      <c r="I3735" s="31"/>
      <c r="J3735" s="31"/>
      <c r="K3735" s="31"/>
      <c r="L3735" s="31"/>
      <c r="M3735" s="31"/>
      <c r="N3735" s="31"/>
      <c r="O3735" s="31"/>
      <c r="P3735" s="31"/>
    </row>
    <row r="3736" spans="1:16" ht="15" x14ac:dyDescent="0.25">
      <c r="A3736" s="31"/>
      <c r="B3736" s="31"/>
      <c r="C3736" s="31"/>
      <c r="D3736" s="31"/>
      <c r="E3736" s="31"/>
      <c r="F3736" s="31"/>
      <c r="G3736" s="31"/>
      <c r="H3736" s="31"/>
      <c r="I3736" s="31"/>
      <c r="J3736" s="31"/>
      <c r="K3736" s="31"/>
      <c r="L3736" s="31"/>
      <c r="M3736" s="31"/>
      <c r="N3736" s="31"/>
      <c r="O3736" s="31"/>
      <c r="P3736" s="31"/>
    </row>
    <row r="3737" spans="1:16" ht="15" x14ac:dyDescent="0.25">
      <c r="A3737" s="31"/>
      <c r="B3737" s="31"/>
      <c r="C3737" s="31"/>
      <c r="D3737" s="31"/>
      <c r="E3737" s="31"/>
      <c r="F3737" s="31"/>
      <c r="G3737" s="31"/>
      <c r="H3737" s="31"/>
      <c r="I3737" s="31"/>
      <c r="J3737" s="31"/>
      <c r="K3737" s="31"/>
      <c r="L3737" s="31"/>
      <c r="M3737" s="31"/>
      <c r="N3737" s="31"/>
      <c r="O3737" s="31"/>
      <c r="P3737" s="31"/>
    </row>
    <row r="3738" spans="1:16" ht="15" x14ac:dyDescent="0.25">
      <c r="A3738" s="31"/>
      <c r="B3738" s="31"/>
      <c r="C3738" s="31"/>
      <c r="D3738" s="31"/>
      <c r="E3738" s="31"/>
      <c r="F3738" s="31"/>
      <c r="G3738" s="31"/>
      <c r="H3738" s="31"/>
      <c r="I3738" s="31"/>
      <c r="J3738" s="31"/>
      <c r="K3738" s="31"/>
      <c r="L3738" s="31"/>
      <c r="M3738" s="31"/>
      <c r="N3738" s="31"/>
      <c r="O3738" s="31"/>
      <c r="P3738" s="31"/>
    </row>
    <row r="3739" spans="1:16" ht="15" x14ac:dyDescent="0.25">
      <c r="A3739" s="31"/>
      <c r="B3739" s="31"/>
      <c r="C3739" s="31"/>
      <c r="D3739" s="31"/>
      <c r="E3739" s="31"/>
      <c r="F3739" s="31"/>
      <c r="G3739" s="31"/>
      <c r="H3739" s="31"/>
      <c r="I3739" s="31"/>
      <c r="J3739" s="31"/>
      <c r="K3739" s="31"/>
      <c r="L3739" s="31"/>
      <c r="M3739" s="31"/>
      <c r="N3739" s="31"/>
      <c r="O3739" s="31"/>
      <c r="P3739" s="31"/>
    </row>
    <row r="3740" spans="1:16" ht="15" x14ac:dyDescent="0.25">
      <c r="A3740" s="31"/>
      <c r="B3740" s="31"/>
      <c r="C3740" s="31"/>
      <c r="D3740" s="31"/>
      <c r="E3740" s="31"/>
      <c r="F3740" s="31"/>
      <c r="G3740" s="31"/>
      <c r="H3740" s="31"/>
      <c r="I3740" s="31"/>
      <c r="J3740" s="31"/>
      <c r="K3740" s="31"/>
      <c r="L3740" s="31"/>
      <c r="M3740" s="31"/>
      <c r="N3740" s="31"/>
      <c r="O3740" s="31"/>
      <c r="P3740" s="31"/>
    </row>
    <row r="3741" spans="1:16" ht="15" x14ac:dyDescent="0.25">
      <c r="A3741" s="31"/>
      <c r="B3741" s="31"/>
      <c r="C3741" s="31"/>
      <c r="D3741" s="31"/>
      <c r="E3741" s="31"/>
      <c r="F3741" s="31"/>
      <c r="G3741" s="31"/>
      <c r="H3741" s="31"/>
      <c r="I3741" s="31"/>
      <c r="J3741" s="31"/>
      <c r="K3741" s="31"/>
      <c r="L3741" s="31"/>
      <c r="M3741" s="31"/>
      <c r="N3741" s="31"/>
      <c r="O3741" s="31"/>
      <c r="P3741" s="31"/>
    </row>
    <row r="3742" spans="1:16" ht="15" x14ac:dyDescent="0.25">
      <c r="A3742" s="31"/>
      <c r="B3742" s="31"/>
      <c r="C3742" s="31"/>
      <c r="D3742" s="31"/>
      <c r="E3742" s="31"/>
      <c r="F3742" s="31"/>
      <c r="G3742" s="31"/>
      <c r="H3742" s="31"/>
      <c r="I3742" s="31"/>
      <c r="J3742" s="31"/>
      <c r="K3742" s="31"/>
      <c r="L3742" s="31"/>
      <c r="M3742" s="31"/>
      <c r="N3742" s="31"/>
      <c r="O3742" s="31"/>
      <c r="P3742" s="31"/>
    </row>
    <row r="3743" spans="1:16" ht="15" x14ac:dyDescent="0.25">
      <c r="A3743" s="31"/>
      <c r="B3743" s="31"/>
      <c r="C3743" s="31"/>
      <c r="D3743" s="31"/>
      <c r="E3743" s="31"/>
      <c r="F3743" s="31"/>
      <c r="G3743" s="31"/>
      <c r="H3743" s="31"/>
      <c r="I3743" s="31"/>
      <c r="J3743" s="31"/>
      <c r="K3743" s="31"/>
      <c r="L3743" s="31"/>
      <c r="M3743" s="31"/>
      <c r="N3743" s="31"/>
      <c r="O3743" s="31"/>
      <c r="P3743" s="31"/>
    </row>
    <row r="3744" spans="1:16" ht="15" x14ac:dyDescent="0.25">
      <c r="A3744" s="31"/>
      <c r="B3744" s="31"/>
      <c r="C3744" s="31"/>
      <c r="D3744" s="31"/>
      <c r="E3744" s="31"/>
      <c r="F3744" s="31"/>
      <c r="G3744" s="31"/>
      <c r="H3744" s="31"/>
      <c r="I3744" s="31"/>
      <c r="J3744" s="31"/>
      <c r="K3744" s="31"/>
      <c r="L3744" s="31"/>
      <c r="M3744" s="31"/>
      <c r="N3744" s="31"/>
      <c r="O3744" s="31"/>
      <c r="P3744" s="31"/>
    </row>
    <row r="3745" spans="1:16" ht="15" x14ac:dyDescent="0.25">
      <c r="A3745" s="31"/>
      <c r="B3745" s="31"/>
      <c r="C3745" s="31"/>
      <c r="D3745" s="31"/>
      <c r="E3745" s="31"/>
      <c r="F3745" s="31"/>
      <c r="G3745" s="31"/>
      <c r="H3745" s="31"/>
      <c r="I3745" s="31"/>
      <c r="J3745" s="31"/>
      <c r="K3745" s="31"/>
      <c r="L3745" s="31"/>
      <c r="M3745" s="31"/>
      <c r="N3745" s="31"/>
      <c r="O3745" s="31"/>
      <c r="P3745" s="31"/>
    </row>
    <row r="3746" spans="1:16" ht="15" x14ac:dyDescent="0.25">
      <c r="A3746" s="31"/>
      <c r="B3746" s="31"/>
      <c r="C3746" s="31"/>
      <c r="D3746" s="31"/>
      <c r="E3746" s="31"/>
      <c r="F3746" s="31"/>
      <c r="G3746" s="31"/>
      <c r="H3746" s="31"/>
      <c r="I3746" s="31"/>
      <c r="J3746" s="31"/>
      <c r="K3746" s="31"/>
      <c r="L3746" s="31"/>
      <c r="M3746" s="31"/>
      <c r="N3746" s="31"/>
      <c r="O3746" s="31"/>
      <c r="P3746" s="31"/>
    </row>
    <row r="3747" spans="1:16" ht="15" x14ac:dyDescent="0.25">
      <c r="A3747" s="31"/>
      <c r="B3747" s="31"/>
      <c r="C3747" s="31"/>
      <c r="D3747" s="31"/>
      <c r="E3747" s="31"/>
      <c r="F3747" s="31"/>
      <c r="G3747" s="31"/>
      <c r="H3747" s="31"/>
      <c r="I3747" s="31"/>
      <c r="J3747" s="31"/>
      <c r="K3747" s="31"/>
      <c r="L3747" s="31"/>
      <c r="M3747" s="31"/>
      <c r="N3747" s="31"/>
      <c r="O3747" s="31"/>
      <c r="P3747" s="31"/>
    </row>
    <row r="3748" spans="1:16" ht="15" x14ac:dyDescent="0.25">
      <c r="A3748" s="31"/>
      <c r="B3748" s="31"/>
      <c r="C3748" s="31"/>
      <c r="D3748" s="31"/>
      <c r="E3748" s="31"/>
      <c r="F3748" s="31"/>
      <c r="G3748" s="31"/>
      <c r="H3748" s="31"/>
      <c r="I3748" s="31"/>
      <c r="J3748" s="31"/>
      <c r="K3748" s="31"/>
      <c r="L3748" s="31"/>
      <c r="M3748" s="31"/>
      <c r="N3748" s="31"/>
      <c r="O3748" s="31"/>
      <c r="P3748" s="31"/>
    </row>
    <row r="3749" spans="1:16" ht="15" x14ac:dyDescent="0.25">
      <c r="A3749" s="31"/>
      <c r="B3749" s="31"/>
      <c r="C3749" s="31"/>
      <c r="D3749" s="31"/>
      <c r="E3749" s="31"/>
      <c r="F3749" s="31"/>
      <c r="G3749" s="31"/>
      <c r="H3749" s="31"/>
      <c r="I3749" s="31"/>
      <c r="J3749" s="31"/>
      <c r="K3749" s="31"/>
      <c r="L3749" s="31"/>
      <c r="M3749" s="31"/>
      <c r="N3749" s="31"/>
      <c r="O3749" s="31"/>
      <c r="P3749" s="31"/>
    </row>
    <row r="3750" spans="1:16" ht="15" x14ac:dyDescent="0.25">
      <c r="A3750" s="31"/>
      <c r="B3750" s="31"/>
      <c r="C3750" s="31"/>
      <c r="D3750" s="31"/>
      <c r="E3750" s="31"/>
      <c r="F3750" s="31"/>
      <c r="G3750" s="31"/>
      <c r="H3750" s="31"/>
      <c r="I3750" s="31"/>
      <c r="J3750" s="31"/>
      <c r="K3750" s="31"/>
      <c r="L3750" s="31"/>
      <c r="M3750" s="31"/>
      <c r="N3750" s="31"/>
      <c r="O3750" s="31"/>
      <c r="P3750" s="31"/>
    </row>
    <row r="3751" spans="1:16" ht="15" x14ac:dyDescent="0.25">
      <c r="A3751" s="31"/>
      <c r="B3751" s="31"/>
      <c r="C3751" s="31"/>
      <c r="D3751" s="31"/>
      <c r="E3751" s="31"/>
      <c r="F3751" s="31"/>
      <c r="G3751" s="31"/>
      <c r="H3751" s="31"/>
      <c r="I3751" s="31"/>
      <c r="J3751" s="31"/>
      <c r="K3751" s="31"/>
      <c r="L3751" s="31"/>
      <c r="M3751" s="31"/>
      <c r="N3751" s="31"/>
      <c r="O3751" s="31"/>
      <c r="P3751" s="31"/>
    </row>
    <row r="3752" spans="1:16" ht="15" x14ac:dyDescent="0.25">
      <c r="A3752" s="31"/>
      <c r="B3752" s="31"/>
      <c r="C3752" s="31"/>
      <c r="D3752" s="31"/>
      <c r="E3752" s="31"/>
      <c r="F3752" s="31"/>
      <c r="G3752" s="31"/>
      <c r="H3752" s="31"/>
      <c r="I3752" s="31"/>
      <c r="J3752" s="31"/>
      <c r="K3752" s="31"/>
      <c r="L3752" s="31"/>
      <c r="M3752" s="31"/>
      <c r="N3752" s="31"/>
      <c r="O3752" s="31"/>
      <c r="P3752" s="31"/>
    </row>
    <row r="3753" spans="1:16" ht="15" x14ac:dyDescent="0.25">
      <c r="A3753" s="31"/>
      <c r="B3753" s="31"/>
      <c r="C3753" s="31"/>
      <c r="D3753" s="31"/>
      <c r="E3753" s="31"/>
      <c r="F3753" s="31"/>
      <c r="G3753" s="31"/>
      <c r="H3753" s="31"/>
      <c r="I3753" s="31"/>
      <c r="J3753" s="31"/>
      <c r="K3753" s="31"/>
      <c r="L3753" s="31"/>
      <c r="M3753" s="31"/>
      <c r="N3753" s="31"/>
      <c r="O3753" s="31"/>
      <c r="P3753" s="31"/>
    </row>
    <row r="3754" spans="1:16" ht="15.75" thickBot="1" x14ac:dyDescent="0.3">
      <c r="A3754" s="31"/>
      <c r="B3754" s="31"/>
      <c r="C3754" s="31"/>
      <c r="D3754" s="31"/>
      <c r="E3754" s="31"/>
      <c r="F3754" s="31"/>
      <c r="G3754" s="31"/>
      <c r="H3754" s="31"/>
      <c r="I3754" s="31"/>
      <c r="J3754" s="31"/>
      <c r="K3754" s="31"/>
      <c r="L3754" s="31"/>
      <c r="M3754" s="31"/>
      <c r="N3754" s="31"/>
      <c r="O3754" s="31"/>
      <c r="P3754" s="31"/>
    </row>
    <row r="3755" spans="1:16" ht="19.5" thickTop="1" x14ac:dyDescent="0.25"/>
  </sheetData>
  <pageMargins left="0.70866141732283472" right="0.70866141732283472" top="0.78740157480314965" bottom="0.78740157480314965" header="0.31496062992125984" footer="0.31496062992125984"/>
  <pageSetup paperSize="8" scale="69"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6"/>
  <sheetViews>
    <sheetView zoomScale="101" workbookViewId="0">
      <pane ySplit="3" topLeftCell="A672" activePane="bottomLeft" state="frozen"/>
      <selection pane="bottomLeft" activeCell="D1" sqref="D1"/>
    </sheetView>
  </sheetViews>
  <sheetFormatPr baseColWidth="10" defaultRowHeight="20.100000000000001" customHeight="1" x14ac:dyDescent="0.25"/>
  <cols>
    <col min="1" max="1" width="12.28515625" style="11" bestFit="1" customWidth="1"/>
    <col min="2" max="2" width="11" style="11" bestFit="1" customWidth="1"/>
    <col min="3" max="3" width="14.42578125" style="8" bestFit="1" customWidth="1"/>
    <col min="4" max="4" width="29.7109375" style="11" bestFit="1" customWidth="1"/>
    <col min="5" max="5" width="19.42578125" style="11" customWidth="1"/>
    <col min="6" max="6" width="12" style="11" bestFit="1" customWidth="1"/>
    <col min="7" max="7" width="11.85546875" style="11" bestFit="1" customWidth="1"/>
    <col min="8" max="8" width="13.5703125" style="11" bestFit="1" customWidth="1"/>
    <col min="9" max="9" width="13.42578125" style="11" bestFit="1" customWidth="1"/>
    <col min="10" max="10" width="34.42578125" style="11" customWidth="1"/>
    <col min="11" max="11" width="23.28515625" style="11" customWidth="1"/>
    <col min="12" max="12" width="10.42578125" style="11" bestFit="1" customWidth="1"/>
    <col min="13" max="13" width="13" style="11" bestFit="1" customWidth="1"/>
    <col min="14" max="14" width="12.85546875" style="11" bestFit="1" customWidth="1"/>
    <col min="15" max="15" width="11.42578125" style="11" bestFit="1" customWidth="1"/>
    <col min="16" max="16" width="11.85546875" style="11" bestFit="1" customWidth="1"/>
    <col min="17" max="17" width="11.85546875" style="13" customWidth="1"/>
    <col min="18" max="18" width="9.28515625" style="11" bestFit="1" customWidth="1"/>
    <col min="19" max="19" width="14" style="11" bestFit="1" customWidth="1"/>
    <col min="20" max="20" width="9.85546875" style="13" bestFit="1" customWidth="1"/>
    <col min="21" max="21" width="16.28515625" style="11" bestFit="1" customWidth="1"/>
    <col min="22" max="22" width="15.5703125" style="11" bestFit="1" customWidth="1"/>
    <col min="23" max="23" width="12.28515625" style="14" bestFit="1" customWidth="1"/>
    <col min="24" max="24" width="14.140625" style="11" customWidth="1"/>
    <col min="25" max="25" width="43.5703125" style="11" bestFit="1" customWidth="1"/>
    <col min="26" max="26" width="18.7109375" style="10" customWidth="1"/>
    <col min="27" max="16384" width="11.42578125" style="11"/>
  </cols>
  <sheetData>
    <row r="1" spans="1:26" s="1" customFormat="1" ht="20.100000000000001" customHeight="1" x14ac:dyDescent="0.25">
      <c r="A1" s="16" t="s">
        <v>890</v>
      </c>
      <c r="B1" s="16" t="s">
        <v>890</v>
      </c>
      <c r="C1" s="16" t="s">
        <v>890</v>
      </c>
      <c r="D1" s="16" t="s">
        <v>890</v>
      </c>
      <c r="E1" s="16" t="s">
        <v>890</v>
      </c>
      <c r="F1" s="16" t="s">
        <v>890</v>
      </c>
      <c r="G1" s="16" t="s">
        <v>890</v>
      </c>
      <c r="H1" s="16" t="s">
        <v>890</v>
      </c>
      <c r="I1" s="16" t="s">
        <v>890</v>
      </c>
      <c r="J1" s="16" t="s">
        <v>890</v>
      </c>
      <c r="K1" s="16" t="s">
        <v>890</v>
      </c>
      <c r="L1" s="16" t="s">
        <v>890</v>
      </c>
      <c r="M1" s="16" t="s">
        <v>890</v>
      </c>
      <c r="N1" s="16" t="s">
        <v>890</v>
      </c>
      <c r="O1" s="16" t="s">
        <v>890</v>
      </c>
      <c r="P1" s="16" t="s">
        <v>890</v>
      </c>
      <c r="Q1" s="16" t="s">
        <v>890</v>
      </c>
      <c r="R1" s="16" t="s">
        <v>890</v>
      </c>
      <c r="S1" s="16" t="s">
        <v>890</v>
      </c>
      <c r="T1" s="16" t="s">
        <v>890</v>
      </c>
      <c r="U1" s="16" t="s">
        <v>890</v>
      </c>
      <c r="V1" s="16" t="s">
        <v>890</v>
      </c>
      <c r="W1" s="16" t="s">
        <v>890</v>
      </c>
      <c r="X1" s="16" t="s">
        <v>890</v>
      </c>
      <c r="Y1" s="16" t="s">
        <v>890</v>
      </c>
      <c r="Z1" s="16" t="s">
        <v>890</v>
      </c>
    </row>
    <row r="2" spans="1:26" s="1" customFormat="1" ht="45" x14ac:dyDescent="0.25">
      <c r="A2" s="3" t="s">
        <v>881</v>
      </c>
      <c r="B2" s="3" t="s">
        <v>880</v>
      </c>
      <c r="C2" s="2" t="s">
        <v>879</v>
      </c>
      <c r="D2" s="3" t="s">
        <v>882</v>
      </c>
      <c r="E2" s="3" t="s">
        <v>883</v>
      </c>
      <c r="F2" s="3" t="s">
        <v>884</v>
      </c>
      <c r="G2" s="3" t="s">
        <v>885</v>
      </c>
      <c r="H2" s="3" t="s">
        <v>886</v>
      </c>
      <c r="I2" s="3" t="s">
        <v>887</v>
      </c>
      <c r="J2" s="3" t="s">
        <v>888</v>
      </c>
      <c r="K2" s="3" t="s">
        <v>889</v>
      </c>
      <c r="L2" s="3" t="s">
        <v>891</v>
      </c>
      <c r="M2" s="3" t="s">
        <v>892</v>
      </c>
      <c r="N2" s="3" t="s">
        <v>893</v>
      </c>
      <c r="O2" s="3" t="s">
        <v>894</v>
      </c>
      <c r="P2" s="3" t="s">
        <v>895</v>
      </c>
      <c r="Q2" s="4" t="s">
        <v>896</v>
      </c>
      <c r="R2" s="3" t="s">
        <v>897</v>
      </c>
      <c r="S2" s="3" t="s">
        <v>898</v>
      </c>
      <c r="T2" s="4" t="s">
        <v>899</v>
      </c>
      <c r="U2" s="3" t="s">
        <v>900</v>
      </c>
      <c r="V2" s="3" t="s">
        <v>901</v>
      </c>
      <c r="W2" s="5" t="s">
        <v>902</v>
      </c>
      <c r="X2" s="3" t="s">
        <v>903</v>
      </c>
      <c r="Y2" s="3" t="s">
        <v>904</v>
      </c>
      <c r="Z2" s="6" t="s">
        <v>905</v>
      </c>
    </row>
    <row r="3" spans="1:26" s="9" customFormat="1" ht="15" x14ac:dyDescent="0.25">
      <c r="A3" s="18" t="s">
        <v>30</v>
      </c>
      <c r="B3" s="18" t="s">
        <v>29</v>
      </c>
      <c r="C3" s="17" t="s">
        <v>27</v>
      </c>
      <c r="D3" s="18" t="s">
        <v>31</v>
      </c>
      <c r="E3" s="18" t="s">
        <v>19</v>
      </c>
      <c r="F3" s="18" t="s">
        <v>21</v>
      </c>
      <c r="G3" s="18" t="s">
        <v>32</v>
      </c>
      <c r="H3" s="18" t="s">
        <v>33</v>
      </c>
      <c r="I3" s="18" t="s">
        <v>34</v>
      </c>
      <c r="J3" s="18" t="s">
        <v>35</v>
      </c>
      <c r="K3" s="18" t="s">
        <v>22</v>
      </c>
      <c r="L3" s="18" t="s">
        <v>36</v>
      </c>
      <c r="M3" s="18" t="s">
        <v>3</v>
      </c>
      <c r="N3" s="18" t="s">
        <v>4</v>
      </c>
      <c r="O3" s="19" t="s">
        <v>37</v>
      </c>
      <c r="P3" s="19" t="s">
        <v>38</v>
      </c>
      <c r="Q3" s="20" t="s">
        <v>83</v>
      </c>
      <c r="R3" s="19" t="s">
        <v>39</v>
      </c>
      <c r="S3" s="19" t="s">
        <v>40</v>
      </c>
      <c r="T3" s="20" t="s">
        <v>41</v>
      </c>
      <c r="U3" s="19" t="s">
        <v>42</v>
      </c>
      <c r="V3" s="19" t="s">
        <v>43</v>
      </c>
      <c r="W3" s="21" t="s">
        <v>44</v>
      </c>
      <c r="X3" s="22" t="s">
        <v>45</v>
      </c>
      <c r="Y3" s="18" t="s">
        <v>1</v>
      </c>
      <c r="Z3" s="23" t="s">
        <v>82</v>
      </c>
    </row>
    <row r="4" spans="1:26" ht="20.100000000000001" customHeight="1" x14ac:dyDescent="0.25">
      <c r="A4" s="11">
        <v>1</v>
      </c>
      <c r="B4" s="11" t="s">
        <v>0</v>
      </c>
      <c r="C4" s="8" t="s">
        <v>28</v>
      </c>
      <c r="D4" s="11" t="s">
        <v>137</v>
      </c>
      <c r="E4" s="11" t="s">
        <v>7</v>
      </c>
      <c r="F4" s="11">
        <v>1047</v>
      </c>
      <c r="G4" s="11">
        <v>1090</v>
      </c>
      <c r="H4" s="11">
        <v>102</v>
      </c>
      <c r="I4" s="11" t="s">
        <v>865</v>
      </c>
      <c r="J4" s="11" t="s">
        <v>875</v>
      </c>
      <c r="K4" s="11" t="s">
        <v>2</v>
      </c>
      <c r="L4" s="11" t="s">
        <v>24</v>
      </c>
      <c r="M4" s="11" t="s">
        <v>5</v>
      </c>
      <c r="N4" s="11" t="s">
        <v>6</v>
      </c>
      <c r="O4" s="12">
        <v>31472</v>
      </c>
      <c r="P4" s="12">
        <v>44104</v>
      </c>
      <c r="Q4" s="13" t="s">
        <v>84</v>
      </c>
      <c r="R4" s="11">
        <f t="shared" ref="R4:R67" ca="1" si="0">DATEDIF(O4,IF(P4="",TODAY(),P4),"y")</f>
        <v>34</v>
      </c>
      <c r="S4" s="12">
        <v>23632</v>
      </c>
      <c r="T4" s="13">
        <f t="shared" ref="T4:T67" ca="1" si="1">DATEDIF(S4,TODAY(),"Y")</f>
        <v>55</v>
      </c>
      <c r="U4" s="11" t="s">
        <v>7</v>
      </c>
      <c r="V4" s="11">
        <v>30</v>
      </c>
      <c r="W4" s="14">
        <f t="shared" ref="W4:W67" si="2">V4/12</f>
        <v>2.5</v>
      </c>
      <c r="X4" s="11">
        <v>39</v>
      </c>
      <c r="Y4" s="11" t="s">
        <v>876</v>
      </c>
      <c r="Z4" s="10">
        <f t="shared" ref="Z4:Z67" si="3">IF(E4="Y",(X4/39)/2,(X4/39))</f>
        <v>1</v>
      </c>
    </row>
    <row r="5" spans="1:26" ht="20.100000000000001" customHeight="1" x14ac:dyDescent="0.25">
      <c r="A5" s="11">
        <v>2</v>
      </c>
      <c r="B5" s="11" t="s">
        <v>0</v>
      </c>
      <c r="C5" s="8" t="s">
        <v>28</v>
      </c>
      <c r="D5" s="11" t="s">
        <v>138</v>
      </c>
      <c r="E5" s="11" t="s">
        <v>7</v>
      </c>
      <c r="F5" s="11">
        <v>1017</v>
      </c>
      <c r="G5" s="11">
        <v>1017</v>
      </c>
      <c r="H5" s="11">
        <v>100</v>
      </c>
      <c r="I5" s="11" t="s">
        <v>863</v>
      </c>
      <c r="J5" s="11" t="s">
        <v>875</v>
      </c>
      <c r="K5" s="11" t="s">
        <v>2</v>
      </c>
      <c r="L5" s="11" t="s">
        <v>24</v>
      </c>
      <c r="M5" s="11" t="s">
        <v>5</v>
      </c>
      <c r="N5" s="11" t="s">
        <v>8</v>
      </c>
      <c r="O5" s="12">
        <v>31552</v>
      </c>
      <c r="Q5" s="13" t="s">
        <v>84</v>
      </c>
      <c r="R5" s="11">
        <f t="shared" ca="1" si="0"/>
        <v>33</v>
      </c>
      <c r="S5" s="12">
        <v>20340</v>
      </c>
      <c r="T5" s="13">
        <f t="shared" ca="1" si="1"/>
        <v>64</v>
      </c>
      <c r="U5" s="11" t="s">
        <v>7</v>
      </c>
      <c r="V5" s="11">
        <v>30</v>
      </c>
      <c r="W5" s="14">
        <f t="shared" si="2"/>
        <v>2.5</v>
      </c>
      <c r="X5" s="11">
        <v>39</v>
      </c>
      <c r="Y5" s="11" t="s">
        <v>876</v>
      </c>
      <c r="Z5" s="10">
        <f t="shared" si="3"/>
        <v>1</v>
      </c>
    </row>
    <row r="6" spans="1:26" ht="20.100000000000001" customHeight="1" x14ac:dyDescent="0.25">
      <c r="A6" s="11">
        <v>3</v>
      </c>
      <c r="B6" s="11" t="s">
        <v>0</v>
      </c>
      <c r="C6" s="8" t="s">
        <v>28</v>
      </c>
      <c r="D6" s="11" t="s">
        <v>139</v>
      </c>
      <c r="E6" s="11" t="s">
        <v>7</v>
      </c>
      <c r="F6" s="11">
        <v>1010</v>
      </c>
      <c r="G6" s="11">
        <v>1010</v>
      </c>
      <c r="H6" s="11">
        <v>100</v>
      </c>
      <c r="I6" s="11" t="s">
        <v>863</v>
      </c>
      <c r="J6" s="11" t="s">
        <v>875</v>
      </c>
      <c r="K6" s="11" t="s">
        <v>2</v>
      </c>
      <c r="L6" s="11" t="s">
        <v>24</v>
      </c>
      <c r="M6" s="11" t="s">
        <v>5</v>
      </c>
      <c r="N6" s="11" t="s">
        <v>8</v>
      </c>
      <c r="O6" s="12">
        <v>31565</v>
      </c>
      <c r="Q6" s="13" t="s">
        <v>84</v>
      </c>
      <c r="R6" s="11">
        <f t="shared" ca="1" si="0"/>
        <v>33</v>
      </c>
      <c r="S6" s="12">
        <v>23591</v>
      </c>
      <c r="T6" s="13">
        <f t="shared" ca="1" si="1"/>
        <v>55</v>
      </c>
      <c r="U6" s="11" t="s">
        <v>7</v>
      </c>
      <c r="V6" s="11">
        <v>30</v>
      </c>
      <c r="W6" s="14">
        <f t="shared" si="2"/>
        <v>2.5</v>
      </c>
      <c r="X6" s="11">
        <v>39</v>
      </c>
      <c r="Y6" s="11" t="s">
        <v>876</v>
      </c>
      <c r="Z6" s="10">
        <f t="shared" si="3"/>
        <v>1</v>
      </c>
    </row>
    <row r="7" spans="1:26" ht="20.100000000000001" customHeight="1" x14ac:dyDescent="0.25">
      <c r="A7" s="11">
        <v>4</v>
      </c>
      <c r="B7" s="11" t="s">
        <v>0</v>
      </c>
      <c r="C7" s="8" t="s">
        <v>28</v>
      </c>
      <c r="D7" s="11" t="s">
        <v>140</v>
      </c>
      <c r="E7" s="11" t="s">
        <v>7</v>
      </c>
      <c r="F7" s="11">
        <v>1011</v>
      </c>
      <c r="G7" s="11">
        <v>1011</v>
      </c>
      <c r="H7" s="11">
        <v>100</v>
      </c>
      <c r="I7" s="11" t="s">
        <v>863</v>
      </c>
      <c r="J7" s="11" t="s">
        <v>875</v>
      </c>
      <c r="K7" s="11" t="s">
        <v>2</v>
      </c>
      <c r="L7" s="11" t="s">
        <v>2</v>
      </c>
      <c r="M7" s="11" t="s">
        <v>5</v>
      </c>
      <c r="N7" s="11" t="s">
        <v>6</v>
      </c>
      <c r="O7" s="12">
        <v>31809</v>
      </c>
      <c r="Q7" s="13" t="s">
        <v>84</v>
      </c>
      <c r="R7" s="11">
        <f t="shared" ca="1" si="0"/>
        <v>32</v>
      </c>
      <c r="S7" s="12">
        <v>24157</v>
      </c>
      <c r="T7" s="13">
        <f t="shared" ca="1" si="1"/>
        <v>53</v>
      </c>
      <c r="U7" s="11" t="s">
        <v>7</v>
      </c>
      <c r="V7" s="11">
        <v>24</v>
      </c>
      <c r="W7" s="14">
        <f t="shared" si="2"/>
        <v>2</v>
      </c>
      <c r="X7" s="11">
        <v>20</v>
      </c>
      <c r="Y7" s="11" t="s">
        <v>876</v>
      </c>
      <c r="Z7" s="10">
        <f t="shared" si="3"/>
        <v>0.51282051282051277</v>
      </c>
    </row>
    <row r="8" spans="1:26" ht="20.100000000000001" customHeight="1" x14ac:dyDescent="0.25">
      <c r="A8" s="11">
        <v>5</v>
      </c>
      <c r="B8" s="11" t="s">
        <v>0</v>
      </c>
      <c r="C8" s="8" t="s">
        <v>28</v>
      </c>
      <c r="D8" s="11" t="s">
        <v>141</v>
      </c>
      <c r="E8" s="11" t="s">
        <v>7</v>
      </c>
      <c r="F8" s="11">
        <v>1013</v>
      </c>
      <c r="G8" s="11">
        <v>1013</v>
      </c>
      <c r="H8" s="11">
        <v>100</v>
      </c>
      <c r="I8" s="11" t="s">
        <v>863</v>
      </c>
      <c r="J8" s="11" t="s">
        <v>875</v>
      </c>
      <c r="K8" s="11" t="s">
        <v>2</v>
      </c>
      <c r="L8" s="11" t="s">
        <v>24</v>
      </c>
      <c r="M8" s="11" t="s">
        <v>5</v>
      </c>
      <c r="N8" s="11" t="s">
        <v>8</v>
      </c>
      <c r="O8" s="12">
        <v>32417</v>
      </c>
      <c r="Q8" s="13" t="s">
        <v>84</v>
      </c>
      <c r="R8" s="11">
        <f t="shared" ca="1" si="0"/>
        <v>31</v>
      </c>
      <c r="S8" s="12">
        <v>19821</v>
      </c>
      <c r="T8" s="13">
        <f t="shared" ca="1" si="1"/>
        <v>65</v>
      </c>
      <c r="U8" s="11" t="s">
        <v>7</v>
      </c>
      <c r="V8" s="11">
        <v>30</v>
      </c>
      <c r="W8" s="14">
        <f t="shared" si="2"/>
        <v>2.5</v>
      </c>
      <c r="X8" s="11">
        <v>39</v>
      </c>
      <c r="Y8" s="11" t="s">
        <v>876</v>
      </c>
      <c r="Z8" s="10">
        <f t="shared" si="3"/>
        <v>1</v>
      </c>
    </row>
    <row r="9" spans="1:26" ht="20.100000000000001" customHeight="1" x14ac:dyDescent="0.25">
      <c r="A9" s="11">
        <v>6</v>
      </c>
      <c r="B9" s="11" t="s">
        <v>0</v>
      </c>
      <c r="C9" s="8" t="s">
        <v>28</v>
      </c>
      <c r="D9" s="11" t="s">
        <v>142</v>
      </c>
      <c r="E9" s="11" t="s">
        <v>7</v>
      </c>
      <c r="F9" s="11">
        <v>1050</v>
      </c>
      <c r="G9" s="11">
        <v>1093</v>
      </c>
      <c r="H9" s="11">
        <v>100</v>
      </c>
      <c r="I9" s="11" t="s">
        <v>863</v>
      </c>
      <c r="J9" s="11" t="s">
        <v>875</v>
      </c>
      <c r="K9" s="11" t="s">
        <v>2</v>
      </c>
      <c r="L9" s="11" t="s">
        <v>24</v>
      </c>
      <c r="M9" s="11" t="s">
        <v>5</v>
      </c>
      <c r="N9" s="11" t="s">
        <v>8</v>
      </c>
      <c r="O9" s="12">
        <v>32568</v>
      </c>
      <c r="Q9" s="13" t="s">
        <v>84</v>
      </c>
      <c r="R9" s="11">
        <f t="shared" ca="1" si="0"/>
        <v>30</v>
      </c>
      <c r="S9" s="12">
        <v>23310</v>
      </c>
      <c r="T9" s="13">
        <f t="shared" ca="1" si="1"/>
        <v>56</v>
      </c>
      <c r="U9" s="11" t="s">
        <v>7</v>
      </c>
      <c r="V9" s="11">
        <v>30</v>
      </c>
      <c r="W9" s="14">
        <f t="shared" si="2"/>
        <v>2.5</v>
      </c>
      <c r="X9" s="11">
        <v>39</v>
      </c>
      <c r="Y9" s="11" t="s">
        <v>876</v>
      </c>
      <c r="Z9" s="10">
        <f t="shared" si="3"/>
        <v>1</v>
      </c>
    </row>
    <row r="10" spans="1:26" ht="20.100000000000001" customHeight="1" x14ac:dyDescent="0.25">
      <c r="A10" s="11">
        <v>7</v>
      </c>
      <c r="B10" s="11" t="s">
        <v>0</v>
      </c>
      <c r="C10" s="8" t="s">
        <v>28</v>
      </c>
      <c r="D10" s="11" t="s">
        <v>143</v>
      </c>
      <c r="E10" s="11" t="s">
        <v>7</v>
      </c>
      <c r="F10" s="11">
        <v>1050</v>
      </c>
      <c r="G10" s="11">
        <v>1093</v>
      </c>
      <c r="H10" s="11">
        <v>100</v>
      </c>
      <c r="I10" s="11" t="s">
        <v>863</v>
      </c>
      <c r="J10" s="11" t="s">
        <v>875</v>
      </c>
      <c r="K10" s="11" t="s">
        <v>2</v>
      </c>
      <c r="L10" s="11" t="s">
        <v>25</v>
      </c>
      <c r="M10" s="11" t="s">
        <v>5</v>
      </c>
      <c r="N10" s="11" t="s">
        <v>6</v>
      </c>
      <c r="O10" s="12">
        <v>35309</v>
      </c>
      <c r="Q10" s="13" t="s">
        <v>84</v>
      </c>
      <c r="R10" s="11">
        <f t="shared" ca="1" si="0"/>
        <v>23</v>
      </c>
      <c r="S10" s="12">
        <v>29181</v>
      </c>
      <c r="T10" s="13">
        <f t="shared" ca="1" si="1"/>
        <v>40</v>
      </c>
      <c r="U10" s="11" t="s">
        <v>7</v>
      </c>
      <c r="V10" s="11">
        <v>30</v>
      </c>
      <c r="W10" s="14">
        <f t="shared" si="2"/>
        <v>2.5</v>
      </c>
      <c r="X10" s="11">
        <v>22</v>
      </c>
      <c r="Y10" s="11" t="s">
        <v>876</v>
      </c>
      <c r="Z10" s="10">
        <f t="shared" si="3"/>
        <v>0.5641025641025641</v>
      </c>
    </row>
    <row r="11" spans="1:26" ht="20.100000000000001" customHeight="1" x14ac:dyDescent="0.25">
      <c r="A11" s="11">
        <v>8</v>
      </c>
      <c r="B11" s="11" t="s">
        <v>0</v>
      </c>
      <c r="C11" s="8" t="s">
        <v>28</v>
      </c>
      <c r="D11" s="11" t="s">
        <v>144</v>
      </c>
      <c r="E11" s="11" t="s">
        <v>7</v>
      </c>
      <c r="F11" s="11">
        <v>1011</v>
      </c>
      <c r="G11" s="11">
        <v>1011</v>
      </c>
      <c r="H11" s="11">
        <v>100</v>
      </c>
      <c r="I11" s="11" t="s">
        <v>863</v>
      </c>
      <c r="J11" s="11" t="s">
        <v>875</v>
      </c>
      <c r="K11" s="11" t="s">
        <v>2</v>
      </c>
      <c r="L11" s="11" t="s">
        <v>25</v>
      </c>
      <c r="M11" s="11" t="s">
        <v>5</v>
      </c>
      <c r="N11" s="11" t="s">
        <v>6</v>
      </c>
      <c r="O11" s="12">
        <v>37135</v>
      </c>
      <c r="Q11" s="13" t="s">
        <v>84</v>
      </c>
      <c r="R11" s="11">
        <f t="shared" ca="1" si="0"/>
        <v>18</v>
      </c>
      <c r="S11" s="12">
        <v>31136</v>
      </c>
      <c r="T11" s="13">
        <f t="shared" ca="1" si="1"/>
        <v>34</v>
      </c>
      <c r="U11" s="11" t="s">
        <v>7</v>
      </c>
      <c r="V11" s="11">
        <v>0</v>
      </c>
      <c r="W11" s="14">
        <f t="shared" si="2"/>
        <v>0</v>
      </c>
      <c r="X11" s="11">
        <v>8</v>
      </c>
      <c r="Y11" s="11" t="s">
        <v>876</v>
      </c>
      <c r="Z11" s="10">
        <f t="shared" si="3"/>
        <v>0.20512820512820512</v>
      </c>
    </row>
    <row r="12" spans="1:26" ht="20.100000000000001" customHeight="1" x14ac:dyDescent="0.25">
      <c r="A12" s="11">
        <v>9</v>
      </c>
      <c r="B12" s="11" t="s">
        <v>0</v>
      </c>
      <c r="C12" s="8" t="s">
        <v>28</v>
      </c>
      <c r="D12" s="11" t="s">
        <v>145</v>
      </c>
      <c r="E12" s="11" t="s">
        <v>7</v>
      </c>
      <c r="F12" s="11">
        <v>1014</v>
      </c>
      <c r="G12" s="11">
        <v>1014</v>
      </c>
      <c r="H12" s="11">
        <v>100</v>
      </c>
      <c r="I12" s="11" t="s">
        <v>863</v>
      </c>
      <c r="J12" s="11" t="s">
        <v>875</v>
      </c>
      <c r="K12" s="11" t="s">
        <v>2</v>
      </c>
      <c r="L12" s="11" t="s">
        <v>25</v>
      </c>
      <c r="M12" s="11" t="s">
        <v>5</v>
      </c>
      <c r="N12" s="11" t="s">
        <v>6</v>
      </c>
      <c r="O12" s="12">
        <v>37865</v>
      </c>
      <c r="Q12" s="13" t="s">
        <v>84</v>
      </c>
      <c r="R12" s="11">
        <f t="shared" ca="1" si="0"/>
        <v>16</v>
      </c>
      <c r="S12" s="12">
        <v>31640</v>
      </c>
      <c r="T12" s="13">
        <f t="shared" ca="1" si="1"/>
        <v>33</v>
      </c>
      <c r="U12" s="11" t="s">
        <v>7</v>
      </c>
      <c r="V12" s="11">
        <v>30</v>
      </c>
      <c r="W12" s="14">
        <f t="shared" si="2"/>
        <v>2.5</v>
      </c>
      <c r="X12" s="11">
        <v>20</v>
      </c>
      <c r="Y12" s="11" t="s">
        <v>876</v>
      </c>
      <c r="Z12" s="10">
        <f t="shared" si="3"/>
        <v>0.51282051282051277</v>
      </c>
    </row>
    <row r="13" spans="1:26" ht="20.100000000000001" customHeight="1" x14ac:dyDescent="0.25">
      <c r="A13" s="11">
        <v>10</v>
      </c>
      <c r="B13" s="11" t="s">
        <v>0</v>
      </c>
      <c r="C13" s="8" t="s">
        <v>28</v>
      </c>
      <c r="D13" s="11" t="s">
        <v>146</v>
      </c>
      <c r="E13" s="11" t="s">
        <v>7</v>
      </c>
      <c r="F13" s="11">
        <v>1013</v>
      </c>
      <c r="G13" s="11">
        <v>1013</v>
      </c>
      <c r="H13" s="11">
        <v>100</v>
      </c>
      <c r="I13" s="11" t="s">
        <v>863</v>
      </c>
      <c r="J13" s="11" t="s">
        <v>875</v>
      </c>
      <c r="K13" s="11" t="s">
        <v>2</v>
      </c>
      <c r="L13" s="11" t="s">
        <v>25</v>
      </c>
      <c r="M13" s="11" t="s">
        <v>5</v>
      </c>
      <c r="N13" s="11" t="s">
        <v>8</v>
      </c>
      <c r="O13" s="12">
        <v>37865</v>
      </c>
      <c r="Q13" s="13" t="s">
        <v>84</v>
      </c>
      <c r="R13" s="11">
        <f t="shared" ca="1" si="0"/>
        <v>16</v>
      </c>
      <c r="S13" s="12">
        <v>31792</v>
      </c>
      <c r="T13" s="13">
        <f t="shared" ca="1" si="1"/>
        <v>33</v>
      </c>
      <c r="U13" s="11" t="s">
        <v>7</v>
      </c>
      <c r="V13" s="11">
        <v>30</v>
      </c>
      <c r="W13" s="14">
        <f t="shared" si="2"/>
        <v>2.5</v>
      </c>
      <c r="X13" s="11">
        <v>39</v>
      </c>
      <c r="Y13" s="11" t="s">
        <v>876</v>
      </c>
      <c r="Z13" s="10">
        <f t="shared" si="3"/>
        <v>1</v>
      </c>
    </row>
    <row r="14" spans="1:26" ht="20.100000000000001" customHeight="1" x14ac:dyDescent="0.25">
      <c r="A14" s="11">
        <v>11</v>
      </c>
      <c r="B14" s="11" t="s">
        <v>0</v>
      </c>
      <c r="C14" s="8" t="s">
        <v>28</v>
      </c>
      <c r="D14" s="11" t="s">
        <v>147</v>
      </c>
      <c r="E14" s="11" t="s">
        <v>7</v>
      </c>
      <c r="F14" s="11">
        <v>1010</v>
      </c>
      <c r="G14" s="11">
        <v>1010</v>
      </c>
      <c r="H14" s="11">
        <v>100</v>
      </c>
      <c r="I14" s="11" t="s">
        <v>863</v>
      </c>
      <c r="J14" s="11" t="s">
        <v>875</v>
      </c>
      <c r="K14" s="11" t="s">
        <v>2</v>
      </c>
      <c r="L14" s="11" t="s">
        <v>25</v>
      </c>
      <c r="M14" s="11" t="s">
        <v>5</v>
      </c>
      <c r="N14" s="11" t="s">
        <v>6</v>
      </c>
      <c r="O14" s="12">
        <v>38231</v>
      </c>
      <c r="Q14" s="13" t="s">
        <v>84</v>
      </c>
      <c r="R14" s="11">
        <f t="shared" ca="1" si="0"/>
        <v>15</v>
      </c>
      <c r="S14" s="12">
        <v>31437</v>
      </c>
      <c r="T14" s="13">
        <f t="shared" ca="1" si="1"/>
        <v>33</v>
      </c>
      <c r="U14" s="11" t="s">
        <v>7</v>
      </c>
      <c r="V14" s="11">
        <v>12</v>
      </c>
      <c r="W14" s="14">
        <f t="shared" si="2"/>
        <v>1</v>
      </c>
      <c r="X14" s="11">
        <v>16</v>
      </c>
      <c r="Y14" s="11" t="s">
        <v>876</v>
      </c>
      <c r="Z14" s="10">
        <f t="shared" si="3"/>
        <v>0.41025641025641024</v>
      </c>
    </row>
    <row r="15" spans="1:26" ht="20.100000000000001" customHeight="1" x14ac:dyDescent="0.25">
      <c r="A15" s="11">
        <v>12</v>
      </c>
      <c r="B15" s="11" t="s">
        <v>0</v>
      </c>
      <c r="C15" s="8" t="s">
        <v>28</v>
      </c>
      <c r="D15" s="11" t="s">
        <v>148</v>
      </c>
      <c r="E15" s="11" t="s">
        <v>7</v>
      </c>
      <c r="F15" s="11">
        <v>1011</v>
      </c>
      <c r="G15" s="11">
        <v>1011</v>
      </c>
      <c r="H15" s="11">
        <v>100</v>
      </c>
      <c r="I15" s="11" t="s">
        <v>863</v>
      </c>
      <c r="J15" s="11" t="s">
        <v>875</v>
      </c>
      <c r="K15" s="11" t="s">
        <v>2</v>
      </c>
      <c r="L15" s="11" t="s">
        <v>25</v>
      </c>
      <c r="M15" s="11" t="s">
        <v>5</v>
      </c>
      <c r="N15" s="11" t="s">
        <v>6</v>
      </c>
      <c r="O15" s="12">
        <v>38231</v>
      </c>
      <c r="Q15" s="13" t="s">
        <v>84</v>
      </c>
      <c r="R15" s="11">
        <f t="shared" ca="1" si="0"/>
        <v>15</v>
      </c>
      <c r="S15" s="12">
        <v>32172</v>
      </c>
      <c r="T15" s="13">
        <f t="shared" ca="1" si="1"/>
        <v>31</v>
      </c>
      <c r="U15" s="11" t="s">
        <v>7</v>
      </c>
      <c r="V15" s="11">
        <v>30</v>
      </c>
      <c r="W15" s="14">
        <f t="shared" si="2"/>
        <v>2.5</v>
      </c>
      <c r="X15" s="11">
        <v>39</v>
      </c>
      <c r="Y15" s="11" t="s">
        <v>876</v>
      </c>
      <c r="Z15" s="10">
        <f t="shared" si="3"/>
        <v>1</v>
      </c>
    </row>
    <row r="16" spans="1:26" ht="20.100000000000001" customHeight="1" x14ac:dyDescent="0.25">
      <c r="A16" s="11">
        <v>13</v>
      </c>
      <c r="B16" s="11" t="s">
        <v>0</v>
      </c>
      <c r="C16" s="8" t="s">
        <v>28</v>
      </c>
      <c r="D16" s="11" t="s">
        <v>149</v>
      </c>
      <c r="E16" s="11" t="s">
        <v>7</v>
      </c>
      <c r="F16" s="11">
        <v>1050</v>
      </c>
      <c r="G16" s="11">
        <v>1093</v>
      </c>
      <c r="H16" s="11">
        <v>100</v>
      </c>
      <c r="I16" s="11" t="s">
        <v>863</v>
      </c>
      <c r="J16" s="11" t="s">
        <v>875</v>
      </c>
      <c r="K16" s="11" t="s">
        <v>2</v>
      </c>
      <c r="L16" s="11" t="s">
        <v>24</v>
      </c>
      <c r="M16" s="11" t="s">
        <v>5</v>
      </c>
      <c r="N16" s="11" t="s">
        <v>8</v>
      </c>
      <c r="O16" s="12">
        <v>38078</v>
      </c>
      <c r="Q16" s="13" t="s">
        <v>84</v>
      </c>
      <c r="R16" s="11">
        <f t="shared" ca="1" si="0"/>
        <v>15</v>
      </c>
      <c r="S16" s="12">
        <v>29285</v>
      </c>
      <c r="T16" s="13">
        <f t="shared" ca="1" si="1"/>
        <v>39</v>
      </c>
      <c r="U16" s="11" t="s">
        <v>7</v>
      </c>
      <c r="V16" s="11">
        <v>30</v>
      </c>
      <c r="W16" s="14">
        <f t="shared" si="2"/>
        <v>2.5</v>
      </c>
      <c r="X16" s="11">
        <v>39</v>
      </c>
      <c r="Y16" s="11" t="s">
        <v>876</v>
      </c>
      <c r="Z16" s="10">
        <f t="shared" si="3"/>
        <v>1</v>
      </c>
    </row>
    <row r="17" spans="1:26" ht="20.100000000000001" customHeight="1" x14ac:dyDescent="0.25">
      <c r="A17" s="11">
        <v>14</v>
      </c>
      <c r="B17" s="11" t="s">
        <v>0</v>
      </c>
      <c r="C17" s="8" t="s">
        <v>28</v>
      </c>
      <c r="D17" s="11" t="s">
        <v>150</v>
      </c>
      <c r="E17" s="11" t="s">
        <v>7</v>
      </c>
      <c r="F17" s="11">
        <v>1013</v>
      </c>
      <c r="G17" s="11">
        <v>1013</v>
      </c>
      <c r="H17" s="11">
        <v>100</v>
      </c>
      <c r="I17" s="11" t="s">
        <v>863</v>
      </c>
      <c r="J17" s="11" t="s">
        <v>875</v>
      </c>
      <c r="K17" s="11" t="s">
        <v>2</v>
      </c>
      <c r="L17" s="11" t="s">
        <v>25</v>
      </c>
      <c r="M17" s="11" t="s">
        <v>5</v>
      </c>
      <c r="N17" s="11" t="s">
        <v>6</v>
      </c>
      <c r="O17" s="12">
        <v>38596</v>
      </c>
      <c r="Q17" s="13" t="s">
        <v>84</v>
      </c>
      <c r="R17" s="11">
        <f t="shared" ca="1" si="0"/>
        <v>14</v>
      </c>
      <c r="S17" s="12">
        <v>32587</v>
      </c>
      <c r="T17" s="13">
        <f t="shared" ca="1" si="1"/>
        <v>30</v>
      </c>
      <c r="U17" s="11" t="s">
        <v>7</v>
      </c>
      <c r="V17" s="11">
        <v>30</v>
      </c>
      <c r="W17" s="14">
        <f t="shared" si="2"/>
        <v>2.5</v>
      </c>
      <c r="X17" s="11">
        <v>39</v>
      </c>
      <c r="Y17" s="11" t="s">
        <v>876</v>
      </c>
      <c r="Z17" s="10">
        <f t="shared" si="3"/>
        <v>1</v>
      </c>
    </row>
    <row r="18" spans="1:26" ht="20.100000000000001" customHeight="1" x14ac:dyDescent="0.25">
      <c r="A18" s="11">
        <v>15</v>
      </c>
      <c r="B18" s="11" t="s">
        <v>0</v>
      </c>
      <c r="C18" s="8" t="s">
        <v>28</v>
      </c>
      <c r="D18" s="11" t="s">
        <v>151</v>
      </c>
      <c r="E18" s="11" t="s">
        <v>7</v>
      </c>
      <c r="F18" s="11">
        <v>1014</v>
      </c>
      <c r="G18" s="11">
        <v>1014</v>
      </c>
      <c r="H18" s="11">
        <v>100</v>
      </c>
      <c r="I18" s="11" t="s">
        <v>863</v>
      </c>
      <c r="J18" s="11" t="s">
        <v>875</v>
      </c>
      <c r="K18" s="11" t="s">
        <v>2</v>
      </c>
      <c r="L18" s="11" t="s">
        <v>25</v>
      </c>
      <c r="M18" s="11" t="s">
        <v>5</v>
      </c>
      <c r="N18" s="11" t="s">
        <v>6</v>
      </c>
      <c r="O18" s="12">
        <v>39692</v>
      </c>
      <c r="Q18" s="13" t="s">
        <v>84</v>
      </c>
      <c r="R18" s="11">
        <f t="shared" ca="1" si="0"/>
        <v>11</v>
      </c>
      <c r="S18" s="12">
        <v>33502</v>
      </c>
      <c r="T18" s="13">
        <f t="shared" ca="1" si="1"/>
        <v>28</v>
      </c>
      <c r="U18" s="11" t="s">
        <v>7</v>
      </c>
      <c r="V18" s="11">
        <v>30</v>
      </c>
      <c r="W18" s="14">
        <f t="shared" si="2"/>
        <v>2.5</v>
      </c>
      <c r="X18" s="11">
        <v>39</v>
      </c>
      <c r="Y18" s="11" t="s">
        <v>876</v>
      </c>
      <c r="Z18" s="10">
        <f t="shared" si="3"/>
        <v>1</v>
      </c>
    </row>
    <row r="19" spans="1:26" ht="20.100000000000001" customHeight="1" x14ac:dyDescent="0.25">
      <c r="A19" s="11">
        <v>16</v>
      </c>
      <c r="B19" s="11" t="s">
        <v>0</v>
      </c>
      <c r="C19" s="8" t="s">
        <v>28</v>
      </c>
      <c r="D19" s="11" t="s">
        <v>152</v>
      </c>
      <c r="E19" s="11" t="s">
        <v>7</v>
      </c>
      <c r="F19" s="11">
        <v>1011</v>
      </c>
      <c r="G19" s="11">
        <v>1011</v>
      </c>
      <c r="H19" s="11">
        <v>100</v>
      </c>
      <c r="I19" s="11" t="s">
        <v>863</v>
      </c>
      <c r="J19" s="11" t="s">
        <v>875</v>
      </c>
      <c r="K19" s="11" t="s">
        <v>2</v>
      </c>
      <c r="L19" s="11" t="s">
        <v>25</v>
      </c>
      <c r="M19" s="11" t="s">
        <v>5</v>
      </c>
      <c r="N19" s="11" t="s">
        <v>6</v>
      </c>
      <c r="O19" s="12">
        <v>39692</v>
      </c>
      <c r="Q19" s="13" t="s">
        <v>84</v>
      </c>
      <c r="R19" s="11">
        <f t="shared" ca="1" si="0"/>
        <v>11</v>
      </c>
      <c r="S19" s="12">
        <v>33117</v>
      </c>
      <c r="T19" s="13">
        <f t="shared" ca="1" si="1"/>
        <v>29</v>
      </c>
      <c r="U19" s="11" t="s">
        <v>7</v>
      </c>
      <c r="V19" s="11">
        <v>30</v>
      </c>
      <c r="W19" s="14">
        <f t="shared" si="2"/>
        <v>2.5</v>
      </c>
      <c r="X19" s="11">
        <v>39</v>
      </c>
      <c r="Y19" s="11" t="s">
        <v>876</v>
      </c>
      <c r="Z19" s="10">
        <f t="shared" si="3"/>
        <v>1</v>
      </c>
    </row>
    <row r="20" spans="1:26" ht="20.100000000000001" customHeight="1" x14ac:dyDescent="0.25">
      <c r="A20" s="11">
        <v>17</v>
      </c>
      <c r="B20" s="11" t="s">
        <v>0</v>
      </c>
      <c r="C20" s="8" t="s">
        <v>28</v>
      </c>
      <c r="D20" s="11" t="s">
        <v>153</v>
      </c>
      <c r="E20" s="11" t="s">
        <v>7</v>
      </c>
      <c r="F20" s="11">
        <v>1050</v>
      </c>
      <c r="G20" s="11">
        <v>1093</v>
      </c>
      <c r="H20" s="11">
        <v>100</v>
      </c>
      <c r="I20" s="11" t="s">
        <v>863</v>
      </c>
      <c r="J20" s="11" t="s">
        <v>875</v>
      </c>
      <c r="K20" s="11" t="s">
        <v>2</v>
      </c>
      <c r="L20" s="11" t="s">
        <v>25</v>
      </c>
      <c r="M20" s="11" t="s">
        <v>5</v>
      </c>
      <c r="N20" s="11" t="s">
        <v>8</v>
      </c>
      <c r="O20" s="12">
        <v>39692</v>
      </c>
      <c r="Q20" s="13" t="s">
        <v>84</v>
      </c>
      <c r="R20" s="11">
        <f t="shared" ca="1" si="0"/>
        <v>11</v>
      </c>
      <c r="S20" s="12">
        <v>31945</v>
      </c>
      <c r="T20" s="13">
        <f t="shared" ca="1" si="1"/>
        <v>32</v>
      </c>
      <c r="U20" s="11" t="s">
        <v>7</v>
      </c>
      <c r="V20" s="11">
        <v>30</v>
      </c>
      <c r="W20" s="14">
        <f t="shared" si="2"/>
        <v>2.5</v>
      </c>
      <c r="X20" s="11">
        <v>39</v>
      </c>
      <c r="Y20" s="11" t="s">
        <v>876</v>
      </c>
      <c r="Z20" s="10">
        <f t="shared" si="3"/>
        <v>1</v>
      </c>
    </row>
    <row r="21" spans="1:26" ht="20.100000000000001" customHeight="1" x14ac:dyDescent="0.25">
      <c r="A21" s="11">
        <v>18</v>
      </c>
      <c r="B21" s="11" t="s">
        <v>0</v>
      </c>
      <c r="C21" s="8" t="s">
        <v>28</v>
      </c>
      <c r="D21" s="11" t="s">
        <v>154</v>
      </c>
      <c r="E21" s="11" t="s">
        <v>7</v>
      </c>
      <c r="F21" s="11">
        <v>1010</v>
      </c>
      <c r="G21" s="11">
        <v>1010</v>
      </c>
      <c r="H21" s="11">
        <v>100</v>
      </c>
      <c r="I21" s="11" t="s">
        <v>863</v>
      </c>
      <c r="J21" s="11" t="s">
        <v>875</v>
      </c>
      <c r="K21" s="11" t="s">
        <v>2</v>
      </c>
      <c r="L21" s="11" t="s">
        <v>25</v>
      </c>
      <c r="M21" s="11" t="s">
        <v>5</v>
      </c>
      <c r="N21" s="11" t="s">
        <v>8</v>
      </c>
      <c r="O21" s="12">
        <v>39692</v>
      </c>
      <c r="Q21" s="13" t="s">
        <v>84</v>
      </c>
      <c r="R21" s="11">
        <f t="shared" ca="1" si="0"/>
        <v>11</v>
      </c>
      <c r="S21" s="12">
        <v>32195</v>
      </c>
      <c r="T21" s="13">
        <f t="shared" ca="1" si="1"/>
        <v>31</v>
      </c>
      <c r="U21" s="11" t="s">
        <v>7</v>
      </c>
      <c r="V21" s="11">
        <v>30</v>
      </c>
      <c r="W21" s="14">
        <f t="shared" si="2"/>
        <v>2.5</v>
      </c>
      <c r="X21" s="11">
        <v>39</v>
      </c>
      <c r="Y21" s="11" t="s">
        <v>876</v>
      </c>
      <c r="Z21" s="10">
        <f t="shared" si="3"/>
        <v>1</v>
      </c>
    </row>
    <row r="22" spans="1:26" ht="20.100000000000001" customHeight="1" x14ac:dyDescent="0.25">
      <c r="A22" s="11">
        <v>19</v>
      </c>
      <c r="B22" s="11" t="s">
        <v>0</v>
      </c>
      <c r="C22" s="8" t="s">
        <v>28</v>
      </c>
      <c r="D22" s="11" t="s">
        <v>155</v>
      </c>
      <c r="E22" s="11" t="s">
        <v>7</v>
      </c>
      <c r="F22" s="11">
        <v>1015</v>
      </c>
      <c r="G22" s="11">
        <v>1015</v>
      </c>
      <c r="H22" s="11">
        <v>100</v>
      </c>
      <c r="I22" s="11" t="s">
        <v>863</v>
      </c>
      <c r="J22" s="11" t="s">
        <v>875</v>
      </c>
      <c r="K22" s="11" t="s">
        <v>2</v>
      </c>
      <c r="L22" s="11" t="s">
        <v>25</v>
      </c>
      <c r="M22" s="11" t="s">
        <v>5</v>
      </c>
      <c r="N22" s="11" t="s">
        <v>8</v>
      </c>
      <c r="O22" s="12">
        <v>40057</v>
      </c>
      <c r="Q22" s="13" t="s">
        <v>84</v>
      </c>
      <c r="R22" s="11">
        <f t="shared" ca="1" si="0"/>
        <v>10</v>
      </c>
      <c r="S22" s="12">
        <v>32384</v>
      </c>
      <c r="T22" s="13">
        <f t="shared" ca="1" si="1"/>
        <v>31</v>
      </c>
      <c r="U22" s="11" t="s">
        <v>7</v>
      </c>
      <c r="V22" s="11">
        <v>30</v>
      </c>
      <c r="W22" s="14">
        <f t="shared" si="2"/>
        <v>2.5</v>
      </c>
      <c r="X22" s="11">
        <v>39</v>
      </c>
      <c r="Y22" s="11" t="s">
        <v>876</v>
      </c>
      <c r="Z22" s="10">
        <f t="shared" si="3"/>
        <v>1</v>
      </c>
    </row>
    <row r="23" spans="1:26" ht="20.100000000000001" customHeight="1" x14ac:dyDescent="0.25">
      <c r="A23" s="11">
        <v>20</v>
      </c>
      <c r="B23" s="11" t="s">
        <v>0</v>
      </c>
      <c r="C23" s="8" t="s">
        <v>28</v>
      </c>
      <c r="D23" s="11" t="s">
        <v>156</v>
      </c>
      <c r="E23" s="11" t="s">
        <v>7</v>
      </c>
      <c r="F23" s="11">
        <v>1009</v>
      </c>
      <c r="G23" s="11">
        <v>1009</v>
      </c>
      <c r="H23" s="11">
        <v>100</v>
      </c>
      <c r="I23" s="11" t="s">
        <v>863</v>
      </c>
      <c r="J23" s="11" t="s">
        <v>875</v>
      </c>
      <c r="K23" s="11" t="s">
        <v>2</v>
      </c>
      <c r="L23" s="11" t="s">
        <v>25</v>
      </c>
      <c r="M23" s="11" t="s">
        <v>5</v>
      </c>
      <c r="N23" s="11" t="s">
        <v>8</v>
      </c>
      <c r="O23" s="12">
        <v>31546</v>
      </c>
      <c r="Q23" s="13" t="s">
        <v>84</v>
      </c>
      <c r="R23" s="11">
        <f t="shared" ca="1" si="0"/>
        <v>33</v>
      </c>
      <c r="S23" s="12">
        <v>21380</v>
      </c>
      <c r="T23" s="13">
        <f t="shared" ca="1" si="1"/>
        <v>61</v>
      </c>
      <c r="U23" s="11" t="s">
        <v>7</v>
      </c>
      <c r="V23" s="11">
        <v>35</v>
      </c>
      <c r="W23" s="14">
        <f t="shared" si="2"/>
        <v>2.9166666666666665</v>
      </c>
      <c r="X23" s="11">
        <v>35</v>
      </c>
      <c r="Y23" s="11" t="s">
        <v>876</v>
      </c>
      <c r="Z23" s="10">
        <f t="shared" si="3"/>
        <v>0.89743589743589747</v>
      </c>
    </row>
    <row r="24" spans="1:26" ht="20.100000000000001" customHeight="1" x14ac:dyDescent="0.25">
      <c r="A24" s="11">
        <v>21</v>
      </c>
      <c r="B24" s="11" t="s">
        <v>0</v>
      </c>
      <c r="C24" s="8" t="s">
        <v>28</v>
      </c>
      <c r="D24" s="11" t="s">
        <v>157</v>
      </c>
      <c r="E24" s="11" t="s">
        <v>7</v>
      </c>
      <c r="F24" s="11">
        <v>1044</v>
      </c>
      <c r="G24" s="11">
        <v>1087</v>
      </c>
      <c r="H24" s="11">
        <v>100</v>
      </c>
      <c r="I24" s="11" t="s">
        <v>863</v>
      </c>
      <c r="J24" s="11" t="s">
        <v>875</v>
      </c>
      <c r="K24" s="11" t="s">
        <v>2</v>
      </c>
      <c r="L24" s="11" t="s">
        <v>25</v>
      </c>
      <c r="M24" s="11" t="s">
        <v>5</v>
      </c>
      <c r="N24" s="11" t="s">
        <v>8</v>
      </c>
      <c r="O24" s="12">
        <v>32153</v>
      </c>
      <c r="Q24" s="13" t="s">
        <v>84</v>
      </c>
      <c r="R24" s="11">
        <f t="shared" ca="1" si="0"/>
        <v>32</v>
      </c>
      <c r="S24" s="12">
        <v>23755</v>
      </c>
      <c r="T24" s="13">
        <f t="shared" ca="1" si="1"/>
        <v>55</v>
      </c>
      <c r="U24" s="11" t="s">
        <v>7</v>
      </c>
      <c r="V24" s="11">
        <v>30</v>
      </c>
      <c r="W24" s="14">
        <f t="shared" si="2"/>
        <v>2.5</v>
      </c>
      <c r="X24" s="11">
        <v>39</v>
      </c>
      <c r="Y24" s="11" t="s">
        <v>876</v>
      </c>
      <c r="Z24" s="10">
        <f t="shared" si="3"/>
        <v>1</v>
      </c>
    </row>
    <row r="25" spans="1:26" ht="20.100000000000001" customHeight="1" x14ac:dyDescent="0.25">
      <c r="A25" s="11">
        <v>22</v>
      </c>
      <c r="B25" s="11" t="s">
        <v>0</v>
      </c>
      <c r="C25" s="8" t="s">
        <v>28</v>
      </c>
      <c r="D25" s="11" t="s">
        <v>158</v>
      </c>
      <c r="E25" s="11" t="s">
        <v>7</v>
      </c>
      <c r="F25" s="11">
        <v>1032</v>
      </c>
      <c r="G25" s="11">
        <v>1075</v>
      </c>
      <c r="H25" s="11">
        <v>102</v>
      </c>
      <c r="I25" s="11" t="s">
        <v>865</v>
      </c>
      <c r="J25" s="11" t="s">
        <v>875</v>
      </c>
      <c r="K25" s="11" t="s">
        <v>2</v>
      </c>
      <c r="L25" s="11" t="s">
        <v>25</v>
      </c>
      <c r="M25" s="11" t="s">
        <v>5</v>
      </c>
      <c r="N25" s="11" t="s">
        <v>8</v>
      </c>
      <c r="O25" s="12">
        <v>32377</v>
      </c>
      <c r="Q25" s="13" t="s">
        <v>84</v>
      </c>
      <c r="R25" s="11">
        <f t="shared" ca="1" si="0"/>
        <v>31</v>
      </c>
      <c r="S25" s="12">
        <v>23456</v>
      </c>
      <c r="T25" s="13">
        <f t="shared" ca="1" si="1"/>
        <v>55</v>
      </c>
      <c r="U25" s="11" t="s">
        <v>7</v>
      </c>
      <c r="V25" s="11">
        <v>30</v>
      </c>
      <c r="W25" s="14">
        <f t="shared" si="2"/>
        <v>2.5</v>
      </c>
      <c r="X25" s="11">
        <v>39</v>
      </c>
      <c r="Y25" s="11" t="s">
        <v>876</v>
      </c>
      <c r="Z25" s="10">
        <f t="shared" si="3"/>
        <v>1</v>
      </c>
    </row>
    <row r="26" spans="1:26" ht="20.100000000000001" customHeight="1" x14ac:dyDescent="0.25">
      <c r="A26" s="11">
        <v>23</v>
      </c>
      <c r="B26" s="11" t="s">
        <v>0</v>
      </c>
      <c r="C26" s="8" t="s">
        <v>28</v>
      </c>
      <c r="D26" s="11" t="s">
        <v>159</v>
      </c>
      <c r="E26" s="11" t="s">
        <v>7</v>
      </c>
      <c r="F26" s="11">
        <v>1039</v>
      </c>
      <c r="G26" s="11">
        <v>1082</v>
      </c>
      <c r="H26" s="11">
        <v>102</v>
      </c>
      <c r="I26" s="11" t="s">
        <v>865</v>
      </c>
      <c r="J26" s="11" t="s">
        <v>875</v>
      </c>
      <c r="K26" s="11" t="s">
        <v>2</v>
      </c>
      <c r="L26" s="11" t="s">
        <v>25</v>
      </c>
      <c r="M26" s="11" t="s">
        <v>5</v>
      </c>
      <c r="N26" s="11" t="s">
        <v>8</v>
      </c>
      <c r="O26" s="12">
        <v>32387</v>
      </c>
      <c r="Q26" s="13" t="s">
        <v>84</v>
      </c>
      <c r="R26" s="11">
        <f t="shared" ca="1" si="0"/>
        <v>31</v>
      </c>
      <c r="S26" s="12">
        <v>24713</v>
      </c>
      <c r="T26" s="13">
        <f t="shared" ca="1" si="1"/>
        <v>52</v>
      </c>
      <c r="U26" s="11" t="s">
        <v>7</v>
      </c>
      <c r="V26" s="11">
        <v>35</v>
      </c>
      <c r="W26" s="14">
        <f t="shared" si="2"/>
        <v>2.9166666666666665</v>
      </c>
      <c r="X26" s="11">
        <v>39</v>
      </c>
      <c r="Y26" s="11" t="s">
        <v>876</v>
      </c>
      <c r="Z26" s="10">
        <f t="shared" si="3"/>
        <v>1</v>
      </c>
    </row>
    <row r="27" spans="1:26" ht="20.100000000000001" customHeight="1" x14ac:dyDescent="0.25">
      <c r="A27" s="11">
        <v>24</v>
      </c>
      <c r="B27" s="11" t="s">
        <v>0</v>
      </c>
      <c r="C27" s="8" t="s">
        <v>28</v>
      </c>
      <c r="D27" s="11" t="s">
        <v>160</v>
      </c>
      <c r="E27" s="11" t="s">
        <v>7</v>
      </c>
      <c r="F27" s="11">
        <v>1011</v>
      </c>
      <c r="G27" s="11">
        <v>1011</v>
      </c>
      <c r="H27" s="11">
        <v>100</v>
      </c>
      <c r="I27" s="11" t="s">
        <v>863</v>
      </c>
      <c r="J27" s="11" t="s">
        <v>875</v>
      </c>
      <c r="K27" s="11" t="s">
        <v>2</v>
      </c>
      <c r="L27" s="11" t="s">
        <v>23</v>
      </c>
      <c r="M27" s="11" t="s">
        <v>5</v>
      </c>
      <c r="N27" s="11" t="s">
        <v>8</v>
      </c>
      <c r="O27" s="12">
        <v>32429</v>
      </c>
      <c r="Q27" s="13" t="s">
        <v>84</v>
      </c>
      <c r="R27" s="11">
        <f t="shared" ca="1" si="0"/>
        <v>31</v>
      </c>
      <c r="S27" s="12">
        <v>23514</v>
      </c>
      <c r="T27" s="13">
        <f t="shared" ca="1" si="1"/>
        <v>55</v>
      </c>
      <c r="U27" s="11" t="s">
        <v>7</v>
      </c>
      <c r="V27" s="11">
        <v>30</v>
      </c>
      <c r="W27" s="14">
        <f t="shared" si="2"/>
        <v>2.5</v>
      </c>
      <c r="X27" s="11">
        <v>39</v>
      </c>
      <c r="Y27" s="11" t="s">
        <v>876</v>
      </c>
      <c r="Z27" s="10">
        <f t="shared" si="3"/>
        <v>1</v>
      </c>
    </row>
    <row r="28" spans="1:26" ht="20.100000000000001" customHeight="1" x14ac:dyDescent="0.25">
      <c r="A28" s="11">
        <v>25</v>
      </c>
      <c r="B28" s="11" t="s">
        <v>0</v>
      </c>
      <c r="C28" s="8" t="s">
        <v>28</v>
      </c>
      <c r="D28" s="11" t="s">
        <v>161</v>
      </c>
      <c r="E28" s="11" t="s">
        <v>7</v>
      </c>
      <c r="F28" s="11">
        <v>1009</v>
      </c>
      <c r="G28" s="11">
        <v>1009</v>
      </c>
      <c r="H28" s="11">
        <v>100</v>
      </c>
      <c r="I28" s="11" t="s">
        <v>863</v>
      </c>
      <c r="J28" s="11" t="s">
        <v>875</v>
      </c>
      <c r="K28" s="11" t="s">
        <v>2</v>
      </c>
      <c r="L28" s="11" t="s">
        <v>2</v>
      </c>
      <c r="M28" s="11" t="s">
        <v>5</v>
      </c>
      <c r="N28" s="11" t="s">
        <v>8</v>
      </c>
      <c r="O28" s="12">
        <v>32783</v>
      </c>
      <c r="Q28" s="13" t="s">
        <v>84</v>
      </c>
      <c r="R28" s="11">
        <f t="shared" ca="1" si="0"/>
        <v>30</v>
      </c>
      <c r="S28" s="12">
        <v>20884</v>
      </c>
      <c r="T28" s="13">
        <f t="shared" ca="1" si="1"/>
        <v>62</v>
      </c>
      <c r="U28" s="11" t="s">
        <v>7</v>
      </c>
      <c r="V28" s="11">
        <v>30</v>
      </c>
      <c r="W28" s="14">
        <f t="shared" si="2"/>
        <v>2.5</v>
      </c>
      <c r="X28" s="11">
        <v>39</v>
      </c>
      <c r="Y28" s="11" t="s">
        <v>876</v>
      </c>
      <c r="Z28" s="10">
        <f t="shared" si="3"/>
        <v>1</v>
      </c>
    </row>
    <row r="29" spans="1:26" ht="20.100000000000001" customHeight="1" x14ac:dyDescent="0.25">
      <c r="A29" s="11">
        <v>26</v>
      </c>
      <c r="B29" s="11" t="s">
        <v>0</v>
      </c>
      <c r="C29" s="8" t="s">
        <v>28</v>
      </c>
      <c r="D29" s="11" t="s">
        <v>162</v>
      </c>
      <c r="E29" s="11" t="s">
        <v>7</v>
      </c>
      <c r="F29" s="11">
        <v>1046</v>
      </c>
      <c r="G29" s="11">
        <v>1089</v>
      </c>
      <c r="H29" s="11">
        <v>102</v>
      </c>
      <c r="I29" s="11" t="s">
        <v>865</v>
      </c>
      <c r="J29" s="11" t="s">
        <v>875</v>
      </c>
      <c r="K29" s="11" t="s">
        <v>2</v>
      </c>
      <c r="L29" s="11" t="s">
        <v>2</v>
      </c>
      <c r="M29" s="11" t="s">
        <v>5</v>
      </c>
      <c r="N29" s="11" t="s">
        <v>6</v>
      </c>
      <c r="O29" s="12">
        <v>32843</v>
      </c>
      <c r="Q29" s="13" t="s">
        <v>84</v>
      </c>
      <c r="R29" s="11">
        <f t="shared" ca="1" si="0"/>
        <v>30</v>
      </c>
      <c r="S29" s="12">
        <v>22634</v>
      </c>
      <c r="T29" s="13">
        <f t="shared" ca="1" si="1"/>
        <v>58</v>
      </c>
      <c r="U29" s="11" t="s">
        <v>7</v>
      </c>
      <c r="V29" s="11">
        <v>30</v>
      </c>
      <c r="W29" s="14">
        <f t="shared" si="2"/>
        <v>2.5</v>
      </c>
      <c r="X29" s="11">
        <v>39</v>
      </c>
      <c r="Y29" s="11" t="s">
        <v>876</v>
      </c>
      <c r="Z29" s="10">
        <f t="shared" si="3"/>
        <v>1</v>
      </c>
    </row>
    <row r="30" spans="1:26" ht="20.100000000000001" customHeight="1" x14ac:dyDescent="0.25">
      <c r="A30" s="11">
        <v>27</v>
      </c>
      <c r="B30" s="11" t="s">
        <v>0</v>
      </c>
      <c r="C30" s="8" t="s">
        <v>28</v>
      </c>
      <c r="D30" s="11" t="s">
        <v>163</v>
      </c>
      <c r="E30" s="11" t="s">
        <v>7</v>
      </c>
      <c r="F30" s="11">
        <v>1032</v>
      </c>
      <c r="G30" s="11">
        <v>1075</v>
      </c>
      <c r="H30" s="11">
        <v>102</v>
      </c>
      <c r="I30" s="11" t="s">
        <v>865</v>
      </c>
      <c r="J30" s="11" t="s">
        <v>875</v>
      </c>
      <c r="K30" s="11" t="s">
        <v>2</v>
      </c>
      <c r="L30" s="11" t="s">
        <v>25</v>
      </c>
      <c r="M30" s="11" t="s">
        <v>5</v>
      </c>
      <c r="N30" s="11" t="s">
        <v>6</v>
      </c>
      <c r="O30" s="12">
        <v>33025</v>
      </c>
      <c r="Q30" s="13" t="s">
        <v>84</v>
      </c>
      <c r="R30" s="11">
        <f t="shared" ca="1" si="0"/>
        <v>29</v>
      </c>
      <c r="S30" s="12">
        <v>24436</v>
      </c>
      <c r="T30" s="13">
        <f t="shared" ca="1" si="1"/>
        <v>53</v>
      </c>
      <c r="U30" s="11" t="s">
        <v>7</v>
      </c>
      <c r="V30" s="11">
        <v>30</v>
      </c>
      <c r="W30" s="14">
        <f t="shared" si="2"/>
        <v>2.5</v>
      </c>
      <c r="X30" s="11">
        <v>39</v>
      </c>
      <c r="Y30" s="11" t="s">
        <v>876</v>
      </c>
      <c r="Z30" s="10">
        <f t="shared" si="3"/>
        <v>1</v>
      </c>
    </row>
    <row r="31" spans="1:26" ht="20.100000000000001" customHeight="1" x14ac:dyDescent="0.25">
      <c r="A31" s="11">
        <v>28</v>
      </c>
      <c r="B31" s="11" t="s">
        <v>0</v>
      </c>
      <c r="C31" s="8" t="s">
        <v>28</v>
      </c>
      <c r="D31" s="11" t="s">
        <v>164</v>
      </c>
      <c r="E31" s="11" t="s">
        <v>20</v>
      </c>
      <c r="F31" s="11">
        <v>1018</v>
      </c>
      <c r="G31" s="11">
        <v>1055</v>
      </c>
      <c r="H31" s="11">
        <v>106</v>
      </c>
      <c r="I31" s="11" t="s">
        <v>869</v>
      </c>
      <c r="J31" s="11" t="s">
        <v>875</v>
      </c>
      <c r="K31" s="11" t="s">
        <v>2</v>
      </c>
      <c r="L31" s="11" t="s">
        <v>24</v>
      </c>
      <c r="M31" s="11" t="s">
        <v>5</v>
      </c>
      <c r="N31" s="11" t="s">
        <v>8</v>
      </c>
      <c r="O31" s="12">
        <v>33239</v>
      </c>
      <c r="Q31" s="13" t="s">
        <v>84</v>
      </c>
      <c r="R31" s="11">
        <f t="shared" ca="1" si="0"/>
        <v>29</v>
      </c>
      <c r="S31" s="12">
        <v>21701</v>
      </c>
      <c r="T31" s="13">
        <f t="shared" ca="1" si="1"/>
        <v>60</v>
      </c>
      <c r="U31" s="11" t="s">
        <v>7</v>
      </c>
      <c r="V31" s="11">
        <v>30</v>
      </c>
      <c r="W31" s="14">
        <f t="shared" si="2"/>
        <v>2.5</v>
      </c>
      <c r="X31" s="11">
        <v>39</v>
      </c>
      <c r="Y31" s="11" t="s">
        <v>876</v>
      </c>
      <c r="Z31" s="10">
        <f t="shared" si="3"/>
        <v>0.5</v>
      </c>
    </row>
    <row r="32" spans="1:26" ht="20.100000000000001" customHeight="1" x14ac:dyDescent="0.25">
      <c r="A32" s="11">
        <v>28</v>
      </c>
      <c r="B32" s="11" t="s">
        <v>0</v>
      </c>
      <c r="C32" s="8" t="s">
        <v>28</v>
      </c>
      <c r="D32" s="11" t="s">
        <v>164</v>
      </c>
      <c r="E32" s="11" t="s">
        <v>20</v>
      </c>
      <c r="F32" s="11">
        <v>1018</v>
      </c>
      <c r="G32" s="11">
        <v>1048</v>
      </c>
      <c r="H32" s="11">
        <v>107</v>
      </c>
      <c r="I32" s="11" t="s">
        <v>870</v>
      </c>
      <c r="J32" s="11" t="s">
        <v>875</v>
      </c>
      <c r="K32" s="11" t="s">
        <v>2</v>
      </c>
      <c r="L32" s="11" t="s">
        <v>24</v>
      </c>
      <c r="M32" s="11" t="s">
        <v>5</v>
      </c>
      <c r="N32" s="11" t="s">
        <v>8</v>
      </c>
      <c r="O32" s="12">
        <v>33239</v>
      </c>
      <c r="Q32" s="13" t="s">
        <v>84</v>
      </c>
      <c r="R32" s="11">
        <f t="shared" ca="1" si="0"/>
        <v>29</v>
      </c>
      <c r="S32" s="12">
        <v>21701</v>
      </c>
      <c r="T32" s="13">
        <f t="shared" ca="1" si="1"/>
        <v>60</v>
      </c>
      <c r="U32" s="11" t="s">
        <v>7</v>
      </c>
      <c r="V32" s="11">
        <v>30</v>
      </c>
      <c r="W32" s="14">
        <f t="shared" si="2"/>
        <v>2.5</v>
      </c>
      <c r="X32" s="11">
        <v>39</v>
      </c>
      <c r="Y32" s="11" t="s">
        <v>876</v>
      </c>
      <c r="Z32" s="10">
        <f t="shared" si="3"/>
        <v>0.5</v>
      </c>
    </row>
    <row r="33" spans="1:26" ht="20.100000000000001" customHeight="1" x14ac:dyDescent="0.25">
      <c r="A33" s="11">
        <v>29</v>
      </c>
      <c r="B33" s="11" t="s">
        <v>0</v>
      </c>
      <c r="C33" s="8" t="s">
        <v>28</v>
      </c>
      <c r="D33" s="11" t="s">
        <v>165</v>
      </c>
      <c r="E33" s="11" t="s">
        <v>7</v>
      </c>
      <c r="F33" s="11">
        <v>1003</v>
      </c>
      <c r="G33" s="11">
        <v>1003</v>
      </c>
      <c r="H33" s="11">
        <v>100</v>
      </c>
      <c r="I33" s="11" t="s">
        <v>863</v>
      </c>
      <c r="J33" s="11" t="s">
        <v>875</v>
      </c>
      <c r="K33" s="11" t="s">
        <v>2</v>
      </c>
      <c r="L33" s="11" t="s">
        <v>25</v>
      </c>
      <c r="M33" s="11" t="s">
        <v>5</v>
      </c>
      <c r="N33" s="11" t="s">
        <v>8</v>
      </c>
      <c r="O33" s="12">
        <v>32721</v>
      </c>
      <c r="Q33" s="13" t="s">
        <v>84</v>
      </c>
      <c r="R33" s="11">
        <f t="shared" ca="1" si="0"/>
        <v>30</v>
      </c>
      <c r="S33" s="12">
        <v>22655</v>
      </c>
      <c r="T33" s="13">
        <f t="shared" ca="1" si="1"/>
        <v>58</v>
      </c>
      <c r="U33" s="11" t="s">
        <v>7</v>
      </c>
      <c r="V33" s="11">
        <v>30</v>
      </c>
      <c r="W33" s="14">
        <f t="shared" si="2"/>
        <v>2.5</v>
      </c>
      <c r="X33" s="11">
        <v>39</v>
      </c>
      <c r="Y33" s="11" t="s">
        <v>876</v>
      </c>
      <c r="Z33" s="10">
        <f t="shared" si="3"/>
        <v>1</v>
      </c>
    </row>
    <row r="34" spans="1:26" ht="20.100000000000001" customHeight="1" x14ac:dyDescent="0.25">
      <c r="A34" s="11">
        <v>30</v>
      </c>
      <c r="B34" s="11" t="s">
        <v>0</v>
      </c>
      <c r="C34" s="8" t="s">
        <v>28</v>
      </c>
      <c r="D34" s="11" t="s">
        <v>166</v>
      </c>
      <c r="E34" s="11" t="s">
        <v>20</v>
      </c>
      <c r="F34" s="11">
        <v>1023</v>
      </c>
      <c r="G34" s="11">
        <v>1050</v>
      </c>
      <c r="H34" s="11">
        <v>107</v>
      </c>
      <c r="I34" s="11" t="s">
        <v>870</v>
      </c>
      <c r="J34" s="11" t="s">
        <v>875</v>
      </c>
      <c r="K34" s="11" t="s">
        <v>2</v>
      </c>
      <c r="L34" s="11" t="s">
        <v>24</v>
      </c>
      <c r="M34" s="11" t="s">
        <v>5</v>
      </c>
      <c r="N34" s="11" t="s">
        <v>8</v>
      </c>
      <c r="O34" s="12">
        <v>33605</v>
      </c>
      <c r="Q34" s="13" t="s">
        <v>84</v>
      </c>
      <c r="R34" s="11">
        <f t="shared" ca="1" si="0"/>
        <v>28</v>
      </c>
      <c r="S34" s="12">
        <v>24132</v>
      </c>
      <c r="T34" s="13">
        <f t="shared" ca="1" si="1"/>
        <v>53</v>
      </c>
      <c r="U34" s="11" t="s">
        <v>9</v>
      </c>
      <c r="V34" s="11">
        <v>30</v>
      </c>
      <c r="W34" s="14">
        <f t="shared" si="2"/>
        <v>2.5</v>
      </c>
      <c r="X34" s="11">
        <v>39</v>
      </c>
      <c r="Y34" s="11" t="s">
        <v>876</v>
      </c>
      <c r="Z34" s="10">
        <f t="shared" si="3"/>
        <v>0.5</v>
      </c>
    </row>
    <row r="35" spans="1:26" ht="20.100000000000001" customHeight="1" x14ac:dyDescent="0.25">
      <c r="A35" s="11">
        <v>30</v>
      </c>
      <c r="B35" s="11" t="s">
        <v>0</v>
      </c>
      <c r="C35" s="8" t="s">
        <v>28</v>
      </c>
      <c r="D35" s="11" t="s">
        <v>166</v>
      </c>
      <c r="E35" s="11" t="s">
        <v>20</v>
      </c>
      <c r="F35" s="11">
        <v>1023</v>
      </c>
      <c r="G35" s="11">
        <v>1057</v>
      </c>
      <c r="H35" s="11">
        <v>106</v>
      </c>
      <c r="I35" s="11" t="s">
        <v>869</v>
      </c>
      <c r="J35" s="11" t="s">
        <v>875</v>
      </c>
      <c r="K35" s="11" t="s">
        <v>2</v>
      </c>
      <c r="L35" s="11" t="s">
        <v>24</v>
      </c>
      <c r="M35" s="11" t="s">
        <v>5</v>
      </c>
      <c r="N35" s="11" t="s">
        <v>8</v>
      </c>
      <c r="O35" s="12">
        <v>33605</v>
      </c>
      <c r="Q35" s="13" t="s">
        <v>84</v>
      </c>
      <c r="R35" s="11">
        <f t="shared" ca="1" si="0"/>
        <v>28</v>
      </c>
      <c r="S35" s="12">
        <v>24132</v>
      </c>
      <c r="T35" s="13">
        <f t="shared" ca="1" si="1"/>
        <v>53</v>
      </c>
      <c r="U35" s="11" t="s">
        <v>9</v>
      </c>
      <c r="V35" s="11">
        <v>30</v>
      </c>
      <c r="W35" s="14">
        <f t="shared" si="2"/>
        <v>2.5</v>
      </c>
      <c r="X35" s="11">
        <v>39</v>
      </c>
      <c r="Y35" s="11" t="s">
        <v>876</v>
      </c>
      <c r="Z35" s="10">
        <f t="shared" si="3"/>
        <v>0.5</v>
      </c>
    </row>
    <row r="36" spans="1:26" ht="20.100000000000001" customHeight="1" x14ac:dyDescent="0.25">
      <c r="A36" s="11">
        <v>31</v>
      </c>
      <c r="B36" s="11" t="s">
        <v>0</v>
      </c>
      <c r="C36" s="8" t="s">
        <v>28</v>
      </c>
      <c r="D36" s="11" t="s">
        <v>167</v>
      </c>
      <c r="E36" s="11" t="s">
        <v>7</v>
      </c>
      <c r="F36" s="11">
        <v>1019</v>
      </c>
      <c r="G36" s="11">
        <v>1056</v>
      </c>
      <c r="H36" s="11">
        <v>106</v>
      </c>
      <c r="I36" s="11" t="s">
        <v>869</v>
      </c>
      <c r="J36" s="11" t="s">
        <v>875</v>
      </c>
      <c r="K36" s="11" t="s">
        <v>2</v>
      </c>
      <c r="L36" s="11" t="s">
        <v>25</v>
      </c>
      <c r="M36" s="11" t="s">
        <v>5</v>
      </c>
      <c r="N36" s="11" t="s">
        <v>8</v>
      </c>
      <c r="O36" s="12">
        <v>33695</v>
      </c>
      <c r="Q36" s="13" t="s">
        <v>84</v>
      </c>
      <c r="R36" s="11">
        <f t="shared" ca="1" si="0"/>
        <v>27</v>
      </c>
      <c r="S36" s="12">
        <v>22022</v>
      </c>
      <c r="T36" s="13">
        <f t="shared" ca="1" si="1"/>
        <v>59</v>
      </c>
      <c r="U36" s="11" t="s">
        <v>7</v>
      </c>
      <c r="V36" s="11">
        <v>30</v>
      </c>
      <c r="W36" s="14">
        <f t="shared" si="2"/>
        <v>2.5</v>
      </c>
      <c r="X36" s="11">
        <v>39</v>
      </c>
      <c r="Y36" s="11" t="s">
        <v>876</v>
      </c>
      <c r="Z36" s="10">
        <f t="shared" si="3"/>
        <v>1</v>
      </c>
    </row>
    <row r="37" spans="1:26" ht="20.100000000000001" customHeight="1" x14ac:dyDescent="0.25">
      <c r="A37" s="11">
        <v>32</v>
      </c>
      <c r="B37" s="11" t="s">
        <v>0</v>
      </c>
      <c r="C37" s="8" t="s">
        <v>28</v>
      </c>
      <c r="D37" s="11" t="s">
        <v>168</v>
      </c>
      <c r="E37" s="11" t="s">
        <v>7</v>
      </c>
      <c r="F37" s="11">
        <v>1045</v>
      </c>
      <c r="G37" s="11">
        <v>1088</v>
      </c>
      <c r="H37" s="11">
        <v>102</v>
      </c>
      <c r="I37" s="11" t="s">
        <v>865</v>
      </c>
      <c r="J37" s="11" t="s">
        <v>875</v>
      </c>
      <c r="K37" s="11" t="s">
        <v>2</v>
      </c>
      <c r="L37" s="11" t="s">
        <v>24</v>
      </c>
      <c r="M37" s="11" t="s">
        <v>5</v>
      </c>
      <c r="N37" s="11" t="s">
        <v>8</v>
      </c>
      <c r="O37" s="12">
        <v>33786</v>
      </c>
      <c r="Q37" s="13" t="s">
        <v>84</v>
      </c>
      <c r="R37" s="11">
        <f t="shared" ca="1" si="0"/>
        <v>27</v>
      </c>
      <c r="S37" s="12">
        <v>22770</v>
      </c>
      <c r="T37" s="13">
        <f t="shared" ca="1" si="1"/>
        <v>57</v>
      </c>
      <c r="U37" s="11" t="s">
        <v>7</v>
      </c>
      <c r="V37" s="11">
        <v>30</v>
      </c>
      <c r="W37" s="14">
        <f t="shared" si="2"/>
        <v>2.5</v>
      </c>
      <c r="X37" s="11">
        <v>39</v>
      </c>
      <c r="Y37" s="11" t="s">
        <v>876</v>
      </c>
      <c r="Z37" s="10">
        <f t="shared" si="3"/>
        <v>1</v>
      </c>
    </row>
    <row r="38" spans="1:26" ht="20.100000000000001" customHeight="1" x14ac:dyDescent="0.25">
      <c r="A38" s="11">
        <v>33</v>
      </c>
      <c r="B38" s="11" t="s">
        <v>0</v>
      </c>
      <c r="C38" s="8" t="s">
        <v>28</v>
      </c>
      <c r="D38" s="11" t="s">
        <v>169</v>
      </c>
      <c r="E38" s="11" t="s">
        <v>7</v>
      </c>
      <c r="F38" s="11">
        <v>1037</v>
      </c>
      <c r="G38" s="11">
        <v>1080</v>
      </c>
      <c r="H38" s="11">
        <v>102</v>
      </c>
      <c r="I38" s="11" t="s">
        <v>865</v>
      </c>
      <c r="J38" s="11" t="s">
        <v>875</v>
      </c>
      <c r="K38" s="11" t="s">
        <v>2</v>
      </c>
      <c r="L38" s="11" t="s">
        <v>23</v>
      </c>
      <c r="M38" s="11" t="s">
        <v>5</v>
      </c>
      <c r="N38" s="11" t="s">
        <v>8</v>
      </c>
      <c r="O38" s="12">
        <v>33861</v>
      </c>
      <c r="Q38" s="13" t="s">
        <v>84</v>
      </c>
      <c r="R38" s="11">
        <f t="shared" ca="1" si="0"/>
        <v>27</v>
      </c>
      <c r="S38" s="12">
        <v>24297</v>
      </c>
      <c r="T38" s="13">
        <f t="shared" ca="1" si="1"/>
        <v>53</v>
      </c>
      <c r="U38" s="11" t="s">
        <v>7</v>
      </c>
      <c r="V38" s="11">
        <v>30</v>
      </c>
      <c r="W38" s="14">
        <f t="shared" si="2"/>
        <v>2.5</v>
      </c>
      <c r="X38" s="11">
        <v>39</v>
      </c>
      <c r="Y38" s="11" t="s">
        <v>876</v>
      </c>
      <c r="Z38" s="10">
        <f t="shared" si="3"/>
        <v>1</v>
      </c>
    </row>
    <row r="39" spans="1:26" ht="20.100000000000001" customHeight="1" x14ac:dyDescent="0.25">
      <c r="A39" s="11">
        <v>34</v>
      </c>
      <c r="B39" s="11" t="s">
        <v>0</v>
      </c>
      <c r="C39" s="8" t="s">
        <v>28</v>
      </c>
      <c r="D39" s="11" t="s">
        <v>170</v>
      </c>
      <c r="E39" s="11" t="s">
        <v>7</v>
      </c>
      <c r="F39" s="11">
        <v>1040</v>
      </c>
      <c r="G39" s="11">
        <v>1083</v>
      </c>
      <c r="H39" s="11">
        <v>102</v>
      </c>
      <c r="I39" s="11" t="s">
        <v>865</v>
      </c>
      <c r="J39" s="11" t="s">
        <v>875</v>
      </c>
      <c r="K39" s="11" t="s">
        <v>2</v>
      </c>
      <c r="L39" s="11" t="s">
        <v>25</v>
      </c>
      <c r="M39" s="11" t="s">
        <v>5</v>
      </c>
      <c r="N39" s="11" t="s">
        <v>8</v>
      </c>
      <c r="O39" s="12">
        <v>33909</v>
      </c>
      <c r="Q39" s="13" t="s">
        <v>84</v>
      </c>
      <c r="R39" s="11">
        <f t="shared" ca="1" si="0"/>
        <v>27</v>
      </c>
      <c r="S39" s="12">
        <v>21112</v>
      </c>
      <c r="T39" s="13">
        <f t="shared" ca="1" si="1"/>
        <v>62</v>
      </c>
      <c r="U39" s="11" t="s">
        <v>7</v>
      </c>
      <c r="V39" s="11">
        <v>30</v>
      </c>
      <c r="W39" s="14">
        <f t="shared" si="2"/>
        <v>2.5</v>
      </c>
      <c r="X39" s="11">
        <v>39</v>
      </c>
      <c r="Y39" s="11" t="s">
        <v>876</v>
      </c>
      <c r="Z39" s="10">
        <f t="shared" si="3"/>
        <v>1</v>
      </c>
    </row>
    <row r="40" spans="1:26" ht="20.100000000000001" customHeight="1" x14ac:dyDescent="0.25">
      <c r="A40" s="11">
        <v>35</v>
      </c>
      <c r="B40" s="11" t="s">
        <v>0</v>
      </c>
      <c r="C40" s="8" t="s">
        <v>28</v>
      </c>
      <c r="D40" s="11" t="s">
        <v>171</v>
      </c>
      <c r="E40" s="11" t="s">
        <v>7</v>
      </c>
      <c r="F40" s="11">
        <v>1020</v>
      </c>
      <c r="G40" s="11">
        <v>1058</v>
      </c>
      <c r="H40" s="11">
        <v>106</v>
      </c>
      <c r="I40" s="11" t="s">
        <v>869</v>
      </c>
      <c r="J40" s="11" t="s">
        <v>875</v>
      </c>
      <c r="K40" s="11" t="s">
        <v>2</v>
      </c>
      <c r="L40" s="11" t="s">
        <v>25</v>
      </c>
      <c r="M40" s="11" t="s">
        <v>5</v>
      </c>
      <c r="N40" s="11" t="s">
        <v>8</v>
      </c>
      <c r="O40" s="12">
        <v>33970</v>
      </c>
      <c r="Q40" s="13" t="s">
        <v>84</v>
      </c>
      <c r="R40" s="11">
        <f t="shared" ca="1" si="0"/>
        <v>27</v>
      </c>
      <c r="S40" s="12">
        <v>20493</v>
      </c>
      <c r="T40" s="13">
        <f t="shared" ca="1" si="1"/>
        <v>63</v>
      </c>
      <c r="U40" s="11" t="s">
        <v>9</v>
      </c>
      <c r="V40" s="11">
        <v>35</v>
      </c>
      <c r="W40" s="14">
        <f t="shared" si="2"/>
        <v>2.9166666666666665</v>
      </c>
      <c r="X40" s="11">
        <v>39</v>
      </c>
      <c r="Y40" s="11" t="s">
        <v>876</v>
      </c>
      <c r="Z40" s="10">
        <f t="shared" si="3"/>
        <v>1</v>
      </c>
    </row>
    <row r="41" spans="1:26" ht="20.100000000000001" customHeight="1" x14ac:dyDescent="0.25">
      <c r="A41" s="11">
        <v>36</v>
      </c>
      <c r="B41" s="11" t="s">
        <v>0</v>
      </c>
      <c r="C41" s="8" t="s">
        <v>28</v>
      </c>
      <c r="D41" s="11" t="s">
        <v>172</v>
      </c>
      <c r="E41" s="11" t="s">
        <v>7</v>
      </c>
      <c r="F41" s="11">
        <v>1043</v>
      </c>
      <c r="G41" s="11">
        <v>1086</v>
      </c>
      <c r="H41" s="11">
        <v>102</v>
      </c>
      <c r="I41" s="11" t="s">
        <v>865</v>
      </c>
      <c r="J41" s="11" t="s">
        <v>875</v>
      </c>
      <c r="K41" s="11" t="s">
        <v>2</v>
      </c>
      <c r="L41" s="11" t="s">
        <v>24</v>
      </c>
      <c r="M41" s="11" t="s">
        <v>5</v>
      </c>
      <c r="N41" s="11" t="s">
        <v>8</v>
      </c>
      <c r="O41" s="12">
        <v>34135</v>
      </c>
      <c r="Q41" s="13" t="s">
        <v>84</v>
      </c>
      <c r="R41" s="11">
        <f t="shared" ca="1" si="0"/>
        <v>26</v>
      </c>
      <c r="S41" s="12">
        <v>24501</v>
      </c>
      <c r="T41" s="13">
        <f t="shared" ca="1" si="1"/>
        <v>52</v>
      </c>
      <c r="U41" s="11" t="s">
        <v>7</v>
      </c>
      <c r="V41" s="11">
        <v>30</v>
      </c>
      <c r="W41" s="14">
        <f t="shared" si="2"/>
        <v>2.5</v>
      </c>
      <c r="X41" s="11">
        <v>39</v>
      </c>
      <c r="Y41" s="11" t="s">
        <v>876</v>
      </c>
      <c r="Z41" s="10">
        <f t="shared" si="3"/>
        <v>1</v>
      </c>
    </row>
    <row r="42" spans="1:26" ht="20.100000000000001" customHeight="1" x14ac:dyDescent="0.25">
      <c r="A42" s="11">
        <v>37</v>
      </c>
      <c r="B42" s="11" t="s">
        <v>0</v>
      </c>
      <c r="C42" s="8" t="s">
        <v>28</v>
      </c>
      <c r="D42" s="11" t="s">
        <v>173</v>
      </c>
      <c r="E42" s="11" t="s">
        <v>7</v>
      </c>
      <c r="F42" s="11">
        <v>1022</v>
      </c>
      <c r="G42" s="11">
        <v>1060</v>
      </c>
      <c r="H42" s="11">
        <v>106</v>
      </c>
      <c r="I42" s="11" t="s">
        <v>869</v>
      </c>
      <c r="J42" s="11" t="s">
        <v>875</v>
      </c>
      <c r="K42" s="11" t="s">
        <v>2</v>
      </c>
      <c r="L42" s="11" t="s">
        <v>25</v>
      </c>
      <c r="M42" s="11" t="s">
        <v>5</v>
      </c>
      <c r="N42" s="11" t="s">
        <v>8</v>
      </c>
      <c r="O42" s="12">
        <v>34165</v>
      </c>
      <c r="Q42" s="13" t="s">
        <v>84</v>
      </c>
      <c r="R42" s="11">
        <f t="shared" ca="1" si="0"/>
        <v>26</v>
      </c>
      <c r="S42" s="12">
        <v>20329</v>
      </c>
      <c r="T42" s="13">
        <f t="shared" ca="1" si="1"/>
        <v>64</v>
      </c>
      <c r="U42" s="11" t="s">
        <v>9</v>
      </c>
      <c r="V42" s="11">
        <v>35</v>
      </c>
      <c r="W42" s="14">
        <f t="shared" si="2"/>
        <v>2.9166666666666665</v>
      </c>
      <c r="X42" s="11">
        <v>39</v>
      </c>
      <c r="Y42" s="11" t="s">
        <v>876</v>
      </c>
      <c r="Z42" s="10">
        <f t="shared" si="3"/>
        <v>1</v>
      </c>
    </row>
    <row r="43" spans="1:26" ht="20.100000000000001" customHeight="1" x14ac:dyDescent="0.25">
      <c r="A43" s="11">
        <v>38</v>
      </c>
      <c r="B43" s="11" t="s">
        <v>0</v>
      </c>
      <c r="C43" s="8" t="s">
        <v>28</v>
      </c>
      <c r="D43" s="11" t="s">
        <v>174</v>
      </c>
      <c r="E43" s="11" t="s">
        <v>7</v>
      </c>
      <c r="F43" s="11">
        <v>1050</v>
      </c>
      <c r="G43" s="11">
        <v>1093</v>
      </c>
      <c r="H43" s="11">
        <v>102</v>
      </c>
      <c r="I43" s="11" t="s">
        <v>865</v>
      </c>
      <c r="J43" s="11" t="s">
        <v>875</v>
      </c>
      <c r="K43" s="11" t="s">
        <v>2</v>
      </c>
      <c r="L43" s="11" t="s">
        <v>25</v>
      </c>
      <c r="M43" s="11" t="s">
        <v>5</v>
      </c>
      <c r="N43" s="11" t="s">
        <v>8</v>
      </c>
      <c r="O43" s="12">
        <v>34335</v>
      </c>
      <c r="Q43" s="13" t="s">
        <v>84</v>
      </c>
      <c r="R43" s="11">
        <f t="shared" ca="1" si="0"/>
        <v>26</v>
      </c>
      <c r="S43" s="12">
        <v>24806</v>
      </c>
      <c r="T43" s="13">
        <f t="shared" ca="1" si="1"/>
        <v>52</v>
      </c>
      <c r="U43" s="11" t="s">
        <v>7</v>
      </c>
      <c r="V43" s="11">
        <v>35</v>
      </c>
      <c r="W43" s="14">
        <f t="shared" si="2"/>
        <v>2.9166666666666665</v>
      </c>
      <c r="X43" s="11">
        <v>39</v>
      </c>
      <c r="Y43" s="11" t="s">
        <v>876</v>
      </c>
      <c r="Z43" s="10">
        <f t="shared" si="3"/>
        <v>1</v>
      </c>
    </row>
    <row r="44" spans="1:26" ht="20.100000000000001" customHeight="1" x14ac:dyDescent="0.25">
      <c r="A44" s="11">
        <v>39</v>
      </c>
      <c r="B44" s="11" t="s">
        <v>0</v>
      </c>
      <c r="C44" s="8" t="s">
        <v>28</v>
      </c>
      <c r="D44" s="11" t="s">
        <v>175</v>
      </c>
      <c r="E44" s="11" t="s">
        <v>7</v>
      </c>
      <c r="F44" s="11">
        <v>1010</v>
      </c>
      <c r="G44" s="11">
        <v>1010</v>
      </c>
      <c r="H44" s="11">
        <v>100</v>
      </c>
      <c r="I44" s="11" t="s">
        <v>863</v>
      </c>
      <c r="J44" s="11" t="s">
        <v>875</v>
      </c>
      <c r="K44" s="11" t="s">
        <v>2</v>
      </c>
      <c r="L44" s="11" t="s">
        <v>24</v>
      </c>
      <c r="M44" s="11" t="s">
        <v>5</v>
      </c>
      <c r="N44" s="11" t="s">
        <v>8</v>
      </c>
      <c r="O44" s="12">
        <v>34379</v>
      </c>
      <c r="Q44" s="13" t="s">
        <v>84</v>
      </c>
      <c r="R44" s="11">
        <f t="shared" ca="1" si="0"/>
        <v>25</v>
      </c>
      <c r="S44" s="12">
        <v>23319</v>
      </c>
      <c r="T44" s="13">
        <f t="shared" ca="1" si="1"/>
        <v>56</v>
      </c>
      <c r="U44" s="11" t="s">
        <v>7</v>
      </c>
      <c r="V44" s="11">
        <v>30</v>
      </c>
      <c r="W44" s="14">
        <f t="shared" si="2"/>
        <v>2.5</v>
      </c>
      <c r="X44" s="11">
        <v>39</v>
      </c>
      <c r="Y44" s="11" t="s">
        <v>876</v>
      </c>
      <c r="Z44" s="10">
        <f t="shared" si="3"/>
        <v>1</v>
      </c>
    </row>
    <row r="45" spans="1:26" ht="20.100000000000001" customHeight="1" x14ac:dyDescent="0.25">
      <c r="A45" s="11">
        <v>40</v>
      </c>
      <c r="B45" s="11" t="s">
        <v>0</v>
      </c>
      <c r="C45" s="8" t="s">
        <v>28</v>
      </c>
      <c r="D45" s="11" t="s">
        <v>176</v>
      </c>
      <c r="E45" s="11" t="s">
        <v>7</v>
      </c>
      <c r="F45" s="11">
        <v>1040</v>
      </c>
      <c r="G45" s="11">
        <v>1083</v>
      </c>
      <c r="H45" s="11">
        <v>102</v>
      </c>
      <c r="I45" s="11" t="s">
        <v>865</v>
      </c>
      <c r="J45" s="11" t="s">
        <v>875</v>
      </c>
      <c r="K45" s="11" t="s">
        <v>2</v>
      </c>
      <c r="L45" s="11" t="s">
        <v>24</v>
      </c>
      <c r="M45" s="11" t="s">
        <v>5</v>
      </c>
      <c r="N45" s="11" t="s">
        <v>8</v>
      </c>
      <c r="O45" s="12">
        <v>34554</v>
      </c>
      <c r="Q45" s="13" t="s">
        <v>84</v>
      </c>
      <c r="R45" s="11">
        <f t="shared" ca="1" si="0"/>
        <v>25</v>
      </c>
      <c r="S45" s="12">
        <v>24768</v>
      </c>
      <c r="T45" s="13">
        <f t="shared" ca="1" si="1"/>
        <v>52</v>
      </c>
      <c r="U45" s="11" t="s">
        <v>7</v>
      </c>
      <c r="V45" s="11">
        <v>30</v>
      </c>
      <c r="W45" s="14">
        <f t="shared" si="2"/>
        <v>2.5</v>
      </c>
      <c r="X45" s="11">
        <v>39</v>
      </c>
      <c r="Y45" s="11" t="s">
        <v>876</v>
      </c>
      <c r="Z45" s="10">
        <f t="shared" si="3"/>
        <v>1</v>
      </c>
    </row>
    <row r="46" spans="1:26" ht="20.100000000000001" customHeight="1" x14ac:dyDescent="0.25">
      <c r="A46" s="11">
        <v>41</v>
      </c>
      <c r="B46" s="11" t="s">
        <v>0</v>
      </c>
      <c r="C46" s="8" t="s">
        <v>28</v>
      </c>
      <c r="D46" s="11" t="s">
        <v>177</v>
      </c>
      <c r="E46" s="11" t="s">
        <v>7</v>
      </c>
      <c r="F46" s="11">
        <v>1022</v>
      </c>
      <c r="G46" s="11">
        <v>1060</v>
      </c>
      <c r="H46" s="11">
        <v>106</v>
      </c>
      <c r="I46" s="11" t="s">
        <v>869</v>
      </c>
      <c r="J46" s="11" t="s">
        <v>875</v>
      </c>
      <c r="K46" s="11" t="s">
        <v>2</v>
      </c>
      <c r="L46" s="11" t="s">
        <v>25</v>
      </c>
      <c r="M46" s="11" t="s">
        <v>5</v>
      </c>
      <c r="N46" s="11" t="s">
        <v>8</v>
      </c>
      <c r="O46" s="12">
        <v>34608</v>
      </c>
      <c r="Q46" s="13" t="s">
        <v>84</v>
      </c>
      <c r="R46" s="11">
        <f t="shared" ca="1" si="0"/>
        <v>25</v>
      </c>
      <c r="S46" s="12">
        <v>23690</v>
      </c>
      <c r="T46" s="13">
        <f t="shared" ca="1" si="1"/>
        <v>55</v>
      </c>
      <c r="U46" s="11" t="s">
        <v>9</v>
      </c>
      <c r="V46" s="11">
        <v>30</v>
      </c>
      <c r="W46" s="14">
        <f t="shared" si="2"/>
        <v>2.5</v>
      </c>
      <c r="X46" s="11">
        <v>39</v>
      </c>
      <c r="Y46" s="11" t="s">
        <v>876</v>
      </c>
      <c r="Z46" s="10">
        <f t="shared" si="3"/>
        <v>1</v>
      </c>
    </row>
    <row r="47" spans="1:26" ht="20.100000000000001" customHeight="1" x14ac:dyDescent="0.25">
      <c r="A47" s="11">
        <v>42</v>
      </c>
      <c r="B47" s="11" t="s">
        <v>0</v>
      </c>
      <c r="C47" s="8" t="s">
        <v>28</v>
      </c>
      <c r="D47" s="11" t="s">
        <v>178</v>
      </c>
      <c r="E47" s="11" t="s">
        <v>7</v>
      </c>
      <c r="F47" s="11">
        <v>1025</v>
      </c>
      <c r="G47" s="11">
        <v>1068</v>
      </c>
      <c r="H47" s="11">
        <v>102</v>
      </c>
      <c r="I47" s="11" t="s">
        <v>865</v>
      </c>
      <c r="J47" s="11" t="s">
        <v>875</v>
      </c>
      <c r="K47" s="11" t="s">
        <v>2</v>
      </c>
      <c r="L47" s="11" t="s">
        <v>24</v>
      </c>
      <c r="M47" s="11" t="s">
        <v>5</v>
      </c>
      <c r="N47" s="11" t="s">
        <v>6</v>
      </c>
      <c r="O47" s="12">
        <v>34669</v>
      </c>
      <c r="Q47" s="13" t="s">
        <v>84</v>
      </c>
      <c r="R47" s="11">
        <f t="shared" ca="1" si="0"/>
        <v>25</v>
      </c>
      <c r="S47" s="12">
        <v>24297</v>
      </c>
      <c r="T47" s="13">
        <f t="shared" ca="1" si="1"/>
        <v>53</v>
      </c>
      <c r="U47" s="11" t="s">
        <v>7</v>
      </c>
      <c r="V47" s="11">
        <v>30</v>
      </c>
      <c r="W47" s="14">
        <f t="shared" si="2"/>
        <v>2.5</v>
      </c>
      <c r="X47" s="11">
        <v>39</v>
      </c>
      <c r="Y47" s="11" t="s">
        <v>876</v>
      </c>
      <c r="Z47" s="10">
        <f t="shared" si="3"/>
        <v>1</v>
      </c>
    </row>
    <row r="48" spans="1:26" ht="20.100000000000001" customHeight="1" x14ac:dyDescent="0.25">
      <c r="A48" s="11">
        <v>43</v>
      </c>
      <c r="B48" s="11" t="s">
        <v>0</v>
      </c>
      <c r="C48" s="8" t="s">
        <v>28</v>
      </c>
      <c r="D48" s="11" t="s">
        <v>179</v>
      </c>
      <c r="E48" s="11" t="s">
        <v>7</v>
      </c>
      <c r="F48" s="11">
        <v>1038</v>
      </c>
      <c r="G48" s="11">
        <v>1081</v>
      </c>
      <c r="H48" s="11">
        <v>102</v>
      </c>
      <c r="I48" s="11" t="s">
        <v>865</v>
      </c>
      <c r="J48" s="11" t="s">
        <v>875</v>
      </c>
      <c r="K48" s="11" t="s">
        <v>2</v>
      </c>
      <c r="L48" s="11" t="s">
        <v>23</v>
      </c>
      <c r="M48" s="11" t="s">
        <v>5</v>
      </c>
      <c r="N48" s="11" t="s">
        <v>8</v>
      </c>
      <c r="O48" s="12">
        <v>34731</v>
      </c>
      <c r="P48" s="12"/>
      <c r="Q48" s="13" t="s">
        <v>84</v>
      </c>
      <c r="R48" s="11">
        <f t="shared" ca="1" si="0"/>
        <v>24</v>
      </c>
      <c r="S48" s="12">
        <v>23335</v>
      </c>
      <c r="T48" s="13">
        <f t="shared" ca="1" si="1"/>
        <v>56</v>
      </c>
      <c r="U48" s="11" t="s">
        <v>7</v>
      </c>
      <c r="V48" s="11">
        <v>30</v>
      </c>
      <c r="W48" s="14">
        <f t="shared" si="2"/>
        <v>2.5</v>
      </c>
      <c r="X48" s="11">
        <v>39</v>
      </c>
      <c r="Y48" s="11" t="s">
        <v>876</v>
      </c>
      <c r="Z48" s="10">
        <f t="shared" si="3"/>
        <v>1</v>
      </c>
    </row>
    <row r="49" spans="1:26" ht="20.100000000000001" customHeight="1" x14ac:dyDescent="0.25">
      <c r="A49" s="11">
        <v>44</v>
      </c>
      <c r="B49" s="11" t="s">
        <v>0</v>
      </c>
      <c r="C49" s="8" t="s">
        <v>28</v>
      </c>
      <c r="D49" s="11" t="s">
        <v>180</v>
      </c>
      <c r="E49" s="11" t="s">
        <v>7</v>
      </c>
      <c r="F49" s="11">
        <v>1002</v>
      </c>
      <c r="G49" s="11">
        <v>1002</v>
      </c>
      <c r="H49" s="11">
        <v>100</v>
      </c>
      <c r="I49" s="11" t="s">
        <v>863</v>
      </c>
      <c r="J49" s="11" t="s">
        <v>875</v>
      </c>
      <c r="K49" s="11" t="s">
        <v>2</v>
      </c>
      <c r="L49" s="11" t="s">
        <v>24</v>
      </c>
      <c r="M49" s="11" t="s">
        <v>5</v>
      </c>
      <c r="N49" s="11" t="s">
        <v>8</v>
      </c>
      <c r="O49" s="12">
        <v>34943</v>
      </c>
      <c r="Q49" s="13" t="s">
        <v>84</v>
      </c>
      <c r="R49" s="11">
        <f t="shared" ca="1" si="0"/>
        <v>24</v>
      </c>
      <c r="S49" s="12">
        <v>24804</v>
      </c>
      <c r="T49" s="13">
        <f t="shared" ca="1" si="1"/>
        <v>52</v>
      </c>
      <c r="U49" s="11" t="s">
        <v>7</v>
      </c>
      <c r="V49" s="11">
        <v>30</v>
      </c>
      <c r="W49" s="14">
        <f t="shared" si="2"/>
        <v>2.5</v>
      </c>
      <c r="X49" s="11">
        <v>39</v>
      </c>
      <c r="Y49" s="11" t="s">
        <v>876</v>
      </c>
      <c r="Z49" s="10">
        <f t="shared" si="3"/>
        <v>1</v>
      </c>
    </row>
    <row r="50" spans="1:26" ht="20.100000000000001" customHeight="1" x14ac:dyDescent="0.25">
      <c r="A50" s="11">
        <v>45</v>
      </c>
      <c r="B50" s="11" t="s">
        <v>0</v>
      </c>
      <c r="C50" s="8" t="s">
        <v>28</v>
      </c>
      <c r="D50" s="11" t="s">
        <v>181</v>
      </c>
      <c r="E50" s="11" t="s">
        <v>7</v>
      </c>
      <c r="F50" s="11">
        <v>1022</v>
      </c>
      <c r="G50" s="11">
        <v>1060</v>
      </c>
      <c r="H50" s="11">
        <v>106</v>
      </c>
      <c r="I50" s="11" t="s">
        <v>869</v>
      </c>
      <c r="J50" s="11" t="s">
        <v>875</v>
      </c>
      <c r="K50" s="11" t="s">
        <v>2</v>
      </c>
      <c r="L50" s="11" t="s">
        <v>25</v>
      </c>
      <c r="M50" s="11" t="s">
        <v>5</v>
      </c>
      <c r="N50" s="11" t="s">
        <v>8</v>
      </c>
      <c r="O50" s="12">
        <v>34820</v>
      </c>
      <c r="Q50" s="13" t="s">
        <v>84</v>
      </c>
      <c r="R50" s="11">
        <f t="shared" ca="1" si="0"/>
        <v>24</v>
      </c>
      <c r="S50" s="12">
        <v>20288</v>
      </c>
      <c r="T50" s="13">
        <f t="shared" ca="1" si="1"/>
        <v>64</v>
      </c>
      <c r="U50" s="11" t="s">
        <v>9</v>
      </c>
      <c r="V50" s="11">
        <v>30</v>
      </c>
      <c r="W50" s="14">
        <f t="shared" si="2"/>
        <v>2.5</v>
      </c>
      <c r="X50" s="11">
        <v>39</v>
      </c>
      <c r="Y50" s="11" t="s">
        <v>876</v>
      </c>
      <c r="Z50" s="10">
        <f t="shared" si="3"/>
        <v>1</v>
      </c>
    </row>
    <row r="51" spans="1:26" ht="20.100000000000001" customHeight="1" x14ac:dyDescent="0.25">
      <c r="A51" s="11">
        <v>46</v>
      </c>
      <c r="B51" s="11" t="s">
        <v>0</v>
      </c>
      <c r="C51" s="8" t="s">
        <v>28</v>
      </c>
      <c r="D51" s="11" t="s">
        <v>182</v>
      </c>
      <c r="E51" s="11" t="s">
        <v>7</v>
      </c>
      <c r="F51" s="11">
        <v>1048</v>
      </c>
      <c r="G51" s="11">
        <v>1091</v>
      </c>
      <c r="H51" s="11">
        <v>102</v>
      </c>
      <c r="I51" s="11" t="s">
        <v>865</v>
      </c>
      <c r="J51" s="11" t="s">
        <v>875</v>
      </c>
      <c r="K51" s="11" t="s">
        <v>2</v>
      </c>
      <c r="L51" s="11" t="s">
        <v>24</v>
      </c>
      <c r="M51" s="11" t="s">
        <v>5</v>
      </c>
      <c r="N51" s="11" t="s">
        <v>8</v>
      </c>
      <c r="O51" s="12">
        <v>34851</v>
      </c>
      <c r="Q51" s="13" t="s">
        <v>84</v>
      </c>
      <c r="R51" s="11">
        <f t="shared" ca="1" si="0"/>
        <v>24</v>
      </c>
      <c r="S51" s="12">
        <v>24269</v>
      </c>
      <c r="T51" s="13">
        <f t="shared" ca="1" si="1"/>
        <v>53</v>
      </c>
      <c r="U51" s="11" t="s">
        <v>7</v>
      </c>
      <c r="V51" s="11">
        <v>30</v>
      </c>
      <c r="W51" s="14">
        <f t="shared" si="2"/>
        <v>2.5</v>
      </c>
      <c r="X51" s="11">
        <v>39</v>
      </c>
      <c r="Y51" s="11" t="s">
        <v>876</v>
      </c>
      <c r="Z51" s="10">
        <f t="shared" si="3"/>
        <v>1</v>
      </c>
    </row>
    <row r="52" spans="1:26" ht="20.100000000000001" customHeight="1" x14ac:dyDescent="0.25">
      <c r="A52" s="11">
        <v>47</v>
      </c>
      <c r="B52" s="11" t="s">
        <v>0</v>
      </c>
      <c r="C52" s="8" t="s">
        <v>28</v>
      </c>
      <c r="D52" s="11" t="s">
        <v>183</v>
      </c>
      <c r="E52" s="11" t="s">
        <v>7</v>
      </c>
      <c r="F52" s="11">
        <v>1027</v>
      </c>
      <c r="G52" s="11">
        <v>1070</v>
      </c>
      <c r="H52" s="11">
        <v>102</v>
      </c>
      <c r="I52" s="11" t="s">
        <v>865</v>
      </c>
      <c r="J52" s="11" t="s">
        <v>875</v>
      </c>
      <c r="K52" s="11" t="s">
        <v>2</v>
      </c>
      <c r="L52" s="11" t="s">
        <v>25</v>
      </c>
      <c r="M52" s="11" t="s">
        <v>5</v>
      </c>
      <c r="N52" s="11" t="s">
        <v>6</v>
      </c>
      <c r="O52" s="12">
        <v>34862</v>
      </c>
      <c r="Q52" s="13" t="s">
        <v>84</v>
      </c>
      <c r="R52" s="11">
        <f t="shared" ca="1" si="0"/>
        <v>24</v>
      </c>
      <c r="S52" s="12">
        <v>22437</v>
      </c>
      <c r="T52" s="13">
        <f t="shared" ca="1" si="1"/>
        <v>58</v>
      </c>
      <c r="U52" s="11" t="s">
        <v>7</v>
      </c>
      <c r="V52" s="11">
        <v>30</v>
      </c>
      <c r="W52" s="14">
        <f t="shared" si="2"/>
        <v>2.5</v>
      </c>
      <c r="X52" s="11">
        <v>39</v>
      </c>
      <c r="Y52" s="11" t="s">
        <v>876</v>
      </c>
      <c r="Z52" s="10">
        <f t="shared" si="3"/>
        <v>1</v>
      </c>
    </row>
    <row r="53" spans="1:26" ht="20.100000000000001" customHeight="1" x14ac:dyDescent="0.25">
      <c r="A53" s="11">
        <v>48</v>
      </c>
      <c r="B53" s="11" t="s">
        <v>0</v>
      </c>
      <c r="C53" s="8" t="s">
        <v>28</v>
      </c>
      <c r="D53" s="11" t="s">
        <v>184</v>
      </c>
      <c r="E53" s="11" t="s">
        <v>7</v>
      </c>
      <c r="F53" s="11">
        <v>1022</v>
      </c>
      <c r="G53" s="11">
        <v>1053</v>
      </c>
      <c r="H53" s="11">
        <v>107</v>
      </c>
      <c r="I53" s="11" t="s">
        <v>870</v>
      </c>
      <c r="J53" s="11" t="s">
        <v>875</v>
      </c>
      <c r="K53" s="11" t="s">
        <v>2</v>
      </c>
      <c r="L53" s="11" t="s">
        <v>25</v>
      </c>
      <c r="M53" s="11" t="s">
        <v>5</v>
      </c>
      <c r="N53" s="11" t="s">
        <v>8</v>
      </c>
      <c r="O53" s="12">
        <v>34943</v>
      </c>
      <c r="Q53" s="13" t="s">
        <v>84</v>
      </c>
      <c r="R53" s="11">
        <f t="shared" ca="1" si="0"/>
        <v>24</v>
      </c>
      <c r="S53" s="12">
        <v>25802</v>
      </c>
      <c r="T53" s="13">
        <f t="shared" ca="1" si="1"/>
        <v>49</v>
      </c>
      <c r="U53" s="11" t="s">
        <v>9</v>
      </c>
      <c r="V53" s="11">
        <v>30</v>
      </c>
      <c r="W53" s="14">
        <f t="shared" si="2"/>
        <v>2.5</v>
      </c>
      <c r="X53" s="11">
        <v>39</v>
      </c>
      <c r="Y53" s="11" t="s">
        <v>876</v>
      </c>
      <c r="Z53" s="10">
        <f t="shared" si="3"/>
        <v>1</v>
      </c>
    </row>
    <row r="54" spans="1:26" ht="20.100000000000001" customHeight="1" x14ac:dyDescent="0.25">
      <c r="A54" s="11">
        <v>49</v>
      </c>
      <c r="B54" s="11" t="s">
        <v>0</v>
      </c>
      <c r="C54" s="8" t="s">
        <v>28</v>
      </c>
      <c r="D54" s="11" t="s">
        <v>185</v>
      </c>
      <c r="E54" s="11" t="s">
        <v>7</v>
      </c>
      <c r="F54" s="11">
        <v>1004</v>
      </c>
      <c r="G54" s="11">
        <v>1004</v>
      </c>
      <c r="H54" s="11">
        <v>100</v>
      </c>
      <c r="I54" s="11" t="s">
        <v>863</v>
      </c>
      <c r="J54" s="11" t="s">
        <v>875</v>
      </c>
      <c r="K54" s="11" t="s">
        <v>2</v>
      </c>
      <c r="L54" s="11" t="s">
        <v>24</v>
      </c>
      <c r="M54" s="11" t="s">
        <v>5</v>
      </c>
      <c r="N54" s="11" t="s">
        <v>8</v>
      </c>
      <c r="O54" s="12">
        <v>34960</v>
      </c>
      <c r="Q54" s="13" t="s">
        <v>84</v>
      </c>
      <c r="R54" s="11">
        <f t="shared" ca="1" si="0"/>
        <v>24</v>
      </c>
      <c r="S54" s="12">
        <v>24796</v>
      </c>
      <c r="T54" s="13">
        <f t="shared" ca="1" si="1"/>
        <v>52</v>
      </c>
      <c r="U54" s="11" t="s">
        <v>7</v>
      </c>
      <c r="V54" s="11">
        <v>30</v>
      </c>
      <c r="W54" s="14">
        <f t="shared" si="2"/>
        <v>2.5</v>
      </c>
      <c r="X54" s="11">
        <v>39</v>
      </c>
      <c r="Y54" s="11" t="s">
        <v>876</v>
      </c>
      <c r="Z54" s="10">
        <f t="shared" si="3"/>
        <v>1</v>
      </c>
    </row>
    <row r="55" spans="1:26" ht="20.100000000000001" customHeight="1" x14ac:dyDescent="0.25">
      <c r="A55" s="11">
        <v>50</v>
      </c>
      <c r="B55" s="11" t="s">
        <v>0</v>
      </c>
      <c r="C55" s="8" t="s">
        <v>28</v>
      </c>
      <c r="D55" s="11" t="s">
        <v>186</v>
      </c>
      <c r="E55" s="11" t="s">
        <v>7</v>
      </c>
      <c r="F55" s="11">
        <v>1022</v>
      </c>
      <c r="G55" s="11">
        <v>1053</v>
      </c>
      <c r="H55" s="11">
        <v>107</v>
      </c>
      <c r="I55" s="11" t="s">
        <v>870</v>
      </c>
      <c r="J55" s="11" t="s">
        <v>875</v>
      </c>
      <c r="K55" s="11" t="s">
        <v>2</v>
      </c>
      <c r="L55" s="11" t="s">
        <v>25</v>
      </c>
      <c r="M55" s="11" t="s">
        <v>5</v>
      </c>
      <c r="N55" s="11" t="s">
        <v>8</v>
      </c>
      <c r="O55" s="12">
        <v>35009</v>
      </c>
      <c r="Q55" s="13" t="s">
        <v>84</v>
      </c>
      <c r="R55" s="11">
        <f t="shared" ca="1" si="0"/>
        <v>24</v>
      </c>
      <c r="S55" s="12">
        <v>22605</v>
      </c>
      <c r="T55" s="13">
        <f t="shared" ca="1" si="1"/>
        <v>58</v>
      </c>
      <c r="U55" s="11" t="s">
        <v>9</v>
      </c>
      <c r="V55" s="11">
        <v>30</v>
      </c>
      <c r="W55" s="14">
        <f t="shared" si="2"/>
        <v>2.5</v>
      </c>
      <c r="X55" s="11">
        <v>39</v>
      </c>
      <c r="Y55" s="11" t="s">
        <v>876</v>
      </c>
      <c r="Z55" s="10">
        <f t="shared" si="3"/>
        <v>1</v>
      </c>
    </row>
    <row r="56" spans="1:26" ht="20.100000000000001" customHeight="1" x14ac:dyDescent="0.25">
      <c r="A56" s="11">
        <v>51</v>
      </c>
      <c r="B56" s="11" t="s">
        <v>0</v>
      </c>
      <c r="C56" s="8" t="s">
        <v>28</v>
      </c>
      <c r="D56" s="11" t="s">
        <v>187</v>
      </c>
      <c r="E56" s="11" t="s">
        <v>7</v>
      </c>
      <c r="F56" s="11">
        <v>1036</v>
      </c>
      <c r="G56" s="11">
        <v>1079</v>
      </c>
      <c r="H56" s="11">
        <v>102</v>
      </c>
      <c r="I56" s="11" t="s">
        <v>865</v>
      </c>
      <c r="J56" s="11" t="s">
        <v>875</v>
      </c>
      <c r="K56" s="11" t="s">
        <v>2</v>
      </c>
      <c r="L56" s="11" t="s">
        <v>25</v>
      </c>
      <c r="M56" s="11" t="s">
        <v>5</v>
      </c>
      <c r="N56" s="11" t="s">
        <v>8</v>
      </c>
      <c r="O56" s="12">
        <v>35125</v>
      </c>
      <c r="Q56" s="13" t="s">
        <v>84</v>
      </c>
      <c r="R56" s="11">
        <f t="shared" ca="1" si="0"/>
        <v>23</v>
      </c>
      <c r="S56" s="12">
        <v>24354</v>
      </c>
      <c r="T56" s="13">
        <f t="shared" ca="1" si="1"/>
        <v>53</v>
      </c>
      <c r="U56" s="11" t="s">
        <v>7</v>
      </c>
      <c r="V56" s="11">
        <v>24</v>
      </c>
      <c r="W56" s="14">
        <f t="shared" si="2"/>
        <v>2</v>
      </c>
      <c r="X56" s="11">
        <v>32</v>
      </c>
      <c r="Y56" s="11" t="s">
        <v>876</v>
      </c>
      <c r="Z56" s="10">
        <f t="shared" si="3"/>
        <v>0.82051282051282048</v>
      </c>
    </row>
    <row r="57" spans="1:26" ht="20.100000000000001" customHeight="1" x14ac:dyDescent="0.25">
      <c r="A57" s="11">
        <v>52</v>
      </c>
      <c r="B57" s="11" t="s">
        <v>0</v>
      </c>
      <c r="C57" s="8" t="s">
        <v>28</v>
      </c>
      <c r="D57" s="11" t="s">
        <v>188</v>
      </c>
      <c r="E57" s="11" t="s">
        <v>7</v>
      </c>
      <c r="F57" s="11">
        <v>1040</v>
      </c>
      <c r="G57" s="11">
        <v>1083</v>
      </c>
      <c r="H57" s="11">
        <v>102</v>
      </c>
      <c r="I57" s="11" t="s">
        <v>865</v>
      </c>
      <c r="J57" s="11" t="s">
        <v>875</v>
      </c>
      <c r="K57" s="11" t="s">
        <v>2</v>
      </c>
      <c r="L57" s="11" t="s">
        <v>25</v>
      </c>
      <c r="M57" s="11" t="s">
        <v>5</v>
      </c>
      <c r="N57" s="11" t="s">
        <v>8</v>
      </c>
      <c r="O57" s="12">
        <v>35186</v>
      </c>
      <c r="Q57" s="13" t="s">
        <v>84</v>
      </c>
      <c r="R57" s="11">
        <f t="shared" ca="1" si="0"/>
        <v>23</v>
      </c>
      <c r="S57" s="12">
        <v>24632</v>
      </c>
      <c r="T57" s="13">
        <f t="shared" ca="1" si="1"/>
        <v>52</v>
      </c>
      <c r="U57" s="11" t="s">
        <v>7</v>
      </c>
      <c r="V57" s="11">
        <v>30</v>
      </c>
      <c r="W57" s="14">
        <f t="shared" si="2"/>
        <v>2.5</v>
      </c>
      <c r="X57" s="11">
        <v>39</v>
      </c>
      <c r="Y57" s="11" t="s">
        <v>876</v>
      </c>
      <c r="Z57" s="10">
        <f t="shared" si="3"/>
        <v>1</v>
      </c>
    </row>
    <row r="58" spans="1:26" ht="20.100000000000001" customHeight="1" x14ac:dyDescent="0.25">
      <c r="A58" s="11">
        <v>53</v>
      </c>
      <c r="B58" s="11" t="s">
        <v>0</v>
      </c>
      <c r="C58" s="8" t="s">
        <v>28</v>
      </c>
      <c r="D58" s="11" t="s">
        <v>189</v>
      </c>
      <c r="E58" s="11" t="s">
        <v>7</v>
      </c>
      <c r="F58" s="11">
        <v>1027</v>
      </c>
      <c r="G58" s="11">
        <v>1070</v>
      </c>
      <c r="H58" s="11">
        <v>102</v>
      </c>
      <c r="I58" s="11" t="s">
        <v>865</v>
      </c>
      <c r="J58" s="11" t="s">
        <v>875</v>
      </c>
      <c r="K58" s="11" t="s">
        <v>2</v>
      </c>
      <c r="L58" s="11" t="s">
        <v>25</v>
      </c>
      <c r="M58" s="11" t="s">
        <v>5</v>
      </c>
      <c r="N58" s="11" t="s">
        <v>6</v>
      </c>
      <c r="O58" s="12">
        <v>35247</v>
      </c>
      <c r="Q58" s="13" t="s">
        <v>84</v>
      </c>
      <c r="R58" s="11">
        <f t="shared" ca="1" si="0"/>
        <v>23</v>
      </c>
      <c r="S58" s="12">
        <v>24800</v>
      </c>
      <c r="T58" s="13">
        <f t="shared" ca="1" si="1"/>
        <v>52</v>
      </c>
      <c r="U58" s="11" t="s">
        <v>7</v>
      </c>
      <c r="V58" s="11">
        <v>30</v>
      </c>
      <c r="W58" s="14">
        <f t="shared" si="2"/>
        <v>2.5</v>
      </c>
      <c r="X58" s="11">
        <v>39</v>
      </c>
      <c r="Y58" s="11" t="s">
        <v>876</v>
      </c>
      <c r="Z58" s="10">
        <f t="shared" si="3"/>
        <v>1</v>
      </c>
    </row>
    <row r="59" spans="1:26" ht="20.100000000000001" customHeight="1" x14ac:dyDescent="0.25">
      <c r="A59" s="11">
        <v>54</v>
      </c>
      <c r="B59" s="11" t="s">
        <v>0</v>
      </c>
      <c r="C59" s="8" t="s">
        <v>28</v>
      </c>
      <c r="D59" s="11" t="s">
        <v>190</v>
      </c>
      <c r="E59" s="11" t="s">
        <v>7</v>
      </c>
      <c r="F59" s="11">
        <v>1045</v>
      </c>
      <c r="G59" s="11">
        <v>1088</v>
      </c>
      <c r="H59" s="11">
        <v>102</v>
      </c>
      <c r="I59" s="11" t="s">
        <v>865</v>
      </c>
      <c r="J59" s="11" t="s">
        <v>875</v>
      </c>
      <c r="K59" s="11" t="s">
        <v>2</v>
      </c>
      <c r="L59" s="11" t="s">
        <v>2</v>
      </c>
      <c r="M59" s="11" t="s">
        <v>5</v>
      </c>
      <c r="N59" s="11" t="s">
        <v>8</v>
      </c>
      <c r="O59" s="12">
        <v>35324</v>
      </c>
      <c r="Q59" s="13" t="s">
        <v>84</v>
      </c>
      <c r="R59" s="11">
        <f t="shared" ca="1" si="0"/>
        <v>23</v>
      </c>
      <c r="S59" s="12">
        <v>23880</v>
      </c>
      <c r="T59" s="13">
        <f t="shared" ca="1" si="1"/>
        <v>54</v>
      </c>
      <c r="U59" s="11" t="s">
        <v>9</v>
      </c>
      <c r="V59" s="11">
        <v>30</v>
      </c>
      <c r="W59" s="14">
        <f t="shared" si="2"/>
        <v>2.5</v>
      </c>
      <c r="X59" s="11">
        <v>39</v>
      </c>
      <c r="Y59" s="11" t="s">
        <v>876</v>
      </c>
      <c r="Z59" s="10">
        <f t="shared" si="3"/>
        <v>1</v>
      </c>
    </row>
    <row r="60" spans="1:26" ht="20.100000000000001" customHeight="1" x14ac:dyDescent="0.25">
      <c r="A60" s="11">
        <v>55</v>
      </c>
      <c r="B60" s="11" t="s">
        <v>0</v>
      </c>
      <c r="C60" s="8" t="s">
        <v>28</v>
      </c>
      <c r="D60" s="11" t="s">
        <v>191</v>
      </c>
      <c r="E60" s="11" t="s">
        <v>7</v>
      </c>
      <c r="F60" s="11">
        <v>1013</v>
      </c>
      <c r="G60" s="11">
        <v>1013</v>
      </c>
      <c r="H60" s="11">
        <v>100</v>
      </c>
      <c r="I60" s="11" t="s">
        <v>863</v>
      </c>
      <c r="J60" s="11" t="s">
        <v>875</v>
      </c>
      <c r="K60" s="11" t="s">
        <v>2</v>
      </c>
      <c r="L60" s="11" t="s">
        <v>25</v>
      </c>
      <c r="M60" s="11" t="s">
        <v>5</v>
      </c>
      <c r="N60" s="11" t="s">
        <v>6</v>
      </c>
      <c r="O60" s="12">
        <v>35366</v>
      </c>
      <c r="Q60" s="13" t="s">
        <v>84</v>
      </c>
      <c r="R60" s="11">
        <f t="shared" ca="1" si="0"/>
        <v>23</v>
      </c>
      <c r="S60" s="12">
        <v>28400</v>
      </c>
      <c r="T60" s="13">
        <f t="shared" ca="1" si="1"/>
        <v>42</v>
      </c>
      <c r="U60" s="11" t="s">
        <v>7</v>
      </c>
      <c r="V60" s="11">
        <v>30</v>
      </c>
      <c r="W60" s="14">
        <f t="shared" si="2"/>
        <v>2.5</v>
      </c>
      <c r="X60" s="11">
        <v>39</v>
      </c>
      <c r="Y60" s="11" t="s">
        <v>876</v>
      </c>
      <c r="Z60" s="10">
        <f t="shared" si="3"/>
        <v>1</v>
      </c>
    </row>
    <row r="61" spans="1:26" ht="20.100000000000001" customHeight="1" x14ac:dyDescent="0.25">
      <c r="A61" s="11">
        <v>56</v>
      </c>
      <c r="B61" s="11" t="s">
        <v>0</v>
      </c>
      <c r="C61" s="8" t="s">
        <v>28</v>
      </c>
      <c r="D61" s="11" t="s">
        <v>192</v>
      </c>
      <c r="E61" s="11" t="s">
        <v>7</v>
      </c>
      <c r="F61" s="11">
        <v>1019</v>
      </c>
      <c r="G61" s="11">
        <v>1037</v>
      </c>
      <c r="H61" s="11">
        <v>105</v>
      </c>
      <c r="I61" s="11" t="s">
        <v>868</v>
      </c>
      <c r="J61" s="11" t="s">
        <v>875</v>
      </c>
      <c r="K61" s="11" t="s">
        <v>2</v>
      </c>
      <c r="L61" s="11" t="s">
        <v>25</v>
      </c>
      <c r="M61" s="11" t="s">
        <v>5</v>
      </c>
      <c r="N61" s="11" t="s">
        <v>8</v>
      </c>
      <c r="O61" s="12">
        <v>35596</v>
      </c>
      <c r="Q61" s="13" t="s">
        <v>84</v>
      </c>
      <c r="R61" s="11">
        <f t="shared" ca="1" si="0"/>
        <v>22</v>
      </c>
      <c r="S61" s="12">
        <v>21000</v>
      </c>
      <c r="T61" s="13">
        <f t="shared" ca="1" si="1"/>
        <v>62</v>
      </c>
      <c r="U61" s="11" t="s">
        <v>7</v>
      </c>
      <c r="V61" s="11">
        <v>30</v>
      </c>
      <c r="W61" s="14">
        <f t="shared" si="2"/>
        <v>2.5</v>
      </c>
      <c r="X61" s="11">
        <v>39</v>
      </c>
      <c r="Y61" s="11" t="s">
        <v>876</v>
      </c>
      <c r="Z61" s="10">
        <f t="shared" si="3"/>
        <v>1</v>
      </c>
    </row>
    <row r="62" spans="1:26" ht="20.100000000000001" customHeight="1" x14ac:dyDescent="0.25">
      <c r="A62" s="11">
        <v>57</v>
      </c>
      <c r="B62" s="11" t="s">
        <v>0</v>
      </c>
      <c r="C62" s="8" t="s">
        <v>28</v>
      </c>
      <c r="D62" s="11" t="s">
        <v>193</v>
      </c>
      <c r="E62" s="11" t="s">
        <v>7</v>
      </c>
      <c r="F62" s="11">
        <v>1040</v>
      </c>
      <c r="G62" s="11">
        <v>1083</v>
      </c>
      <c r="H62" s="11">
        <v>102</v>
      </c>
      <c r="I62" s="11" t="s">
        <v>865</v>
      </c>
      <c r="J62" s="11" t="s">
        <v>875</v>
      </c>
      <c r="K62" s="11" t="s">
        <v>2</v>
      </c>
      <c r="L62" s="11" t="s">
        <v>25</v>
      </c>
      <c r="M62" s="11" t="s">
        <v>5</v>
      </c>
      <c r="N62" s="11" t="s">
        <v>8</v>
      </c>
      <c r="O62" s="12">
        <v>35735</v>
      </c>
      <c r="Q62" s="13" t="s">
        <v>84</v>
      </c>
      <c r="R62" s="11">
        <f t="shared" ca="1" si="0"/>
        <v>22</v>
      </c>
      <c r="S62" s="12">
        <v>25633</v>
      </c>
      <c r="T62" s="13">
        <f t="shared" ca="1" si="1"/>
        <v>49</v>
      </c>
      <c r="U62" s="11" t="s">
        <v>7</v>
      </c>
      <c r="V62" s="11">
        <v>30</v>
      </c>
      <c r="W62" s="14">
        <f t="shared" si="2"/>
        <v>2.5</v>
      </c>
      <c r="X62" s="11">
        <v>32</v>
      </c>
      <c r="Y62" s="11" t="s">
        <v>876</v>
      </c>
      <c r="Z62" s="10">
        <f t="shared" si="3"/>
        <v>0.82051282051282048</v>
      </c>
    </row>
    <row r="63" spans="1:26" ht="20.100000000000001" customHeight="1" x14ac:dyDescent="0.25">
      <c r="A63" s="11">
        <v>58</v>
      </c>
      <c r="B63" s="11" t="s">
        <v>0</v>
      </c>
      <c r="C63" s="8" t="s">
        <v>28</v>
      </c>
      <c r="D63" s="11" t="s">
        <v>194</v>
      </c>
      <c r="E63" s="11" t="s">
        <v>7</v>
      </c>
      <c r="F63" s="11">
        <v>1010</v>
      </c>
      <c r="G63" s="11">
        <v>1010</v>
      </c>
      <c r="H63" s="11">
        <v>100</v>
      </c>
      <c r="I63" s="11" t="s">
        <v>863</v>
      </c>
      <c r="J63" s="11" t="s">
        <v>875</v>
      </c>
      <c r="K63" s="11" t="s">
        <v>2</v>
      </c>
      <c r="L63" s="11" t="s">
        <v>25</v>
      </c>
      <c r="M63" s="11" t="s">
        <v>5</v>
      </c>
      <c r="N63" s="11" t="s">
        <v>8</v>
      </c>
      <c r="O63" s="12">
        <v>34883</v>
      </c>
      <c r="Q63" s="13" t="s">
        <v>84</v>
      </c>
      <c r="R63" s="11">
        <f t="shared" ca="1" si="0"/>
        <v>24</v>
      </c>
      <c r="S63" s="12">
        <v>22837</v>
      </c>
      <c r="T63" s="13">
        <f t="shared" ca="1" si="1"/>
        <v>57</v>
      </c>
      <c r="U63" s="11" t="s">
        <v>7</v>
      </c>
      <c r="V63" s="11">
        <v>30</v>
      </c>
      <c r="W63" s="14">
        <f t="shared" si="2"/>
        <v>2.5</v>
      </c>
      <c r="X63" s="11">
        <v>39</v>
      </c>
      <c r="Y63" s="11" t="s">
        <v>876</v>
      </c>
      <c r="Z63" s="10">
        <f t="shared" si="3"/>
        <v>1</v>
      </c>
    </row>
    <row r="64" spans="1:26" ht="20.100000000000001" customHeight="1" x14ac:dyDescent="0.25">
      <c r="A64" s="11">
        <v>59</v>
      </c>
      <c r="B64" s="11" t="s">
        <v>0</v>
      </c>
      <c r="C64" s="8" t="s">
        <v>28</v>
      </c>
      <c r="D64" s="11" t="s">
        <v>195</v>
      </c>
      <c r="E64" s="11" t="s">
        <v>7</v>
      </c>
      <c r="F64" s="11">
        <v>1028</v>
      </c>
      <c r="G64" s="11">
        <v>1071</v>
      </c>
      <c r="H64" s="11">
        <v>102</v>
      </c>
      <c r="I64" s="11" t="s">
        <v>865</v>
      </c>
      <c r="J64" s="11" t="s">
        <v>875</v>
      </c>
      <c r="K64" s="11" t="s">
        <v>2</v>
      </c>
      <c r="L64" s="11" t="s">
        <v>25</v>
      </c>
      <c r="M64" s="11" t="s">
        <v>5</v>
      </c>
      <c r="N64" s="11" t="s">
        <v>8</v>
      </c>
      <c r="O64" s="12">
        <v>35977</v>
      </c>
      <c r="Q64" s="13" t="s">
        <v>84</v>
      </c>
      <c r="R64" s="11">
        <f t="shared" ca="1" si="0"/>
        <v>21</v>
      </c>
      <c r="S64" s="12">
        <v>22887</v>
      </c>
      <c r="T64" s="13">
        <f t="shared" ca="1" si="1"/>
        <v>57</v>
      </c>
      <c r="U64" s="11" t="s">
        <v>7</v>
      </c>
      <c r="V64" s="11">
        <v>30</v>
      </c>
      <c r="W64" s="14">
        <f t="shared" si="2"/>
        <v>2.5</v>
      </c>
      <c r="X64" s="11">
        <v>39</v>
      </c>
      <c r="Y64" s="11" t="s">
        <v>876</v>
      </c>
      <c r="Z64" s="10">
        <f t="shared" si="3"/>
        <v>1</v>
      </c>
    </row>
    <row r="65" spans="1:26" ht="20.100000000000001" customHeight="1" x14ac:dyDescent="0.25">
      <c r="A65" s="11">
        <v>60</v>
      </c>
      <c r="B65" s="11" t="s">
        <v>0</v>
      </c>
      <c r="C65" s="8" t="s">
        <v>28</v>
      </c>
      <c r="D65" s="11" t="s">
        <v>196</v>
      </c>
      <c r="E65" s="11" t="s">
        <v>7</v>
      </c>
      <c r="F65" s="11">
        <v>1019</v>
      </c>
      <c r="G65" s="11">
        <v>1067</v>
      </c>
      <c r="H65" s="11">
        <v>107</v>
      </c>
      <c r="I65" s="11" t="s">
        <v>870</v>
      </c>
      <c r="J65" s="11" t="s">
        <v>875</v>
      </c>
      <c r="K65" s="11" t="s">
        <v>2</v>
      </c>
      <c r="L65" s="11" t="s">
        <v>25</v>
      </c>
      <c r="M65" s="11" t="s">
        <v>5</v>
      </c>
      <c r="N65" s="11" t="s">
        <v>8</v>
      </c>
      <c r="O65" s="12">
        <v>36069</v>
      </c>
      <c r="Q65" s="13" t="s">
        <v>84</v>
      </c>
      <c r="R65" s="11">
        <f t="shared" ca="1" si="0"/>
        <v>21</v>
      </c>
      <c r="S65" s="12">
        <v>23453</v>
      </c>
      <c r="T65" s="13">
        <f t="shared" ca="1" si="1"/>
        <v>55</v>
      </c>
      <c r="U65" s="11" t="s">
        <v>7</v>
      </c>
      <c r="V65" s="11">
        <v>30</v>
      </c>
      <c r="W65" s="14">
        <f t="shared" si="2"/>
        <v>2.5</v>
      </c>
      <c r="X65" s="11">
        <v>39</v>
      </c>
      <c r="Y65" s="11" t="s">
        <v>876</v>
      </c>
      <c r="Z65" s="10">
        <f t="shared" si="3"/>
        <v>1</v>
      </c>
    </row>
    <row r="66" spans="1:26" ht="20.100000000000001" customHeight="1" x14ac:dyDescent="0.25">
      <c r="A66" s="11">
        <v>61</v>
      </c>
      <c r="B66" s="11" t="s">
        <v>0</v>
      </c>
      <c r="C66" s="8" t="s">
        <v>28</v>
      </c>
      <c r="D66" s="11" t="s">
        <v>197</v>
      </c>
      <c r="E66" s="11" t="s">
        <v>7</v>
      </c>
      <c r="F66" s="11">
        <v>1036</v>
      </c>
      <c r="G66" s="11">
        <v>1079</v>
      </c>
      <c r="H66" s="11">
        <v>102</v>
      </c>
      <c r="I66" s="11" t="s">
        <v>865</v>
      </c>
      <c r="J66" s="11" t="s">
        <v>875</v>
      </c>
      <c r="K66" s="11" t="s">
        <v>2</v>
      </c>
      <c r="L66" s="11" t="s">
        <v>25</v>
      </c>
      <c r="M66" s="11" t="s">
        <v>5</v>
      </c>
      <c r="N66" s="11" t="s">
        <v>8</v>
      </c>
      <c r="O66" s="12">
        <v>36178</v>
      </c>
      <c r="Q66" s="13" t="s">
        <v>84</v>
      </c>
      <c r="R66" s="11">
        <f t="shared" ca="1" si="0"/>
        <v>20</v>
      </c>
      <c r="S66" s="12">
        <v>23215</v>
      </c>
      <c r="T66" s="13">
        <f t="shared" ca="1" si="1"/>
        <v>56</v>
      </c>
      <c r="U66" s="11" t="s">
        <v>7</v>
      </c>
      <c r="V66" s="11">
        <v>30</v>
      </c>
      <c r="W66" s="14">
        <f t="shared" si="2"/>
        <v>2.5</v>
      </c>
      <c r="X66" s="11">
        <v>39</v>
      </c>
      <c r="Y66" s="11" t="s">
        <v>876</v>
      </c>
      <c r="Z66" s="10">
        <f t="shared" si="3"/>
        <v>1</v>
      </c>
    </row>
    <row r="67" spans="1:26" ht="20.100000000000001" customHeight="1" x14ac:dyDescent="0.25">
      <c r="A67" s="11">
        <v>62</v>
      </c>
      <c r="B67" s="11" t="s">
        <v>0</v>
      </c>
      <c r="C67" s="8" t="s">
        <v>28</v>
      </c>
      <c r="D67" s="11" t="s">
        <v>198</v>
      </c>
      <c r="E67" s="11" t="s">
        <v>7</v>
      </c>
      <c r="F67" s="11">
        <v>1045</v>
      </c>
      <c r="G67" s="11">
        <v>1088</v>
      </c>
      <c r="H67" s="11">
        <v>102</v>
      </c>
      <c r="I67" s="11" t="s">
        <v>865</v>
      </c>
      <c r="J67" s="11" t="s">
        <v>875</v>
      </c>
      <c r="K67" s="11" t="s">
        <v>2</v>
      </c>
      <c r="L67" s="11" t="s">
        <v>2</v>
      </c>
      <c r="M67" s="11" t="s">
        <v>5</v>
      </c>
      <c r="N67" s="11" t="s">
        <v>8</v>
      </c>
      <c r="O67" s="12">
        <v>36251</v>
      </c>
      <c r="Q67" s="13" t="s">
        <v>84</v>
      </c>
      <c r="R67" s="11">
        <f t="shared" ca="1" si="0"/>
        <v>20</v>
      </c>
      <c r="S67" s="12">
        <v>26646</v>
      </c>
      <c r="T67" s="13">
        <f t="shared" ca="1" si="1"/>
        <v>47</v>
      </c>
      <c r="U67" s="11" t="s">
        <v>7</v>
      </c>
      <c r="V67" s="11">
        <v>30</v>
      </c>
      <c r="W67" s="14">
        <f t="shared" si="2"/>
        <v>2.5</v>
      </c>
      <c r="X67" s="11">
        <v>39</v>
      </c>
      <c r="Y67" s="11" t="s">
        <v>876</v>
      </c>
      <c r="Z67" s="10">
        <f t="shared" si="3"/>
        <v>1</v>
      </c>
    </row>
    <row r="68" spans="1:26" ht="20.100000000000001" customHeight="1" x14ac:dyDescent="0.25">
      <c r="A68" s="11">
        <v>63</v>
      </c>
      <c r="B68" s="11" t="s">
        <v>0</v>
      </c>
      <c r="C68" s="8" t="s">
        <v>28</v>
      </c>
      <c r="D68" s="11" t="s">
        <v>199</v>
      </c>
      <c r="E68" s="11" t="s">
        <v>7</v>
      </c>
      <c r="F68" s="11">
        <v>1045</v>
      </c>
      <c r="G68" s="11">
        <v>1088</v>
      </c>
      <c r="H68" s="11">
        <v>102</v>
      </c>
      <c r="I68" s="11" t="s">
        <v>865</v>
      </c>
      <c r="J68" s="11" t="s">
        <v>875</v>
      </c>
      <c r="K68" s="11" t="s">
        <v>2</v>
      </c>
      <c r="L68" s="11" t="s">
        <v>25</v>
      </c>
      <c r="M68" s="11" t="s">
        <v>5</v>
      </c>
      <c r="N68" s="11" t="s">
        <v>6</v>
      </c>
      <c r="O68" s="12">
        <v>36281</v>
      </c>
      <c r="Q68" s="13" t="s">
        <v>84</v>
      </c>
      <c r="R68" s="11">
        <f t="shared" ref="R68:R131" ca="1" si="4">DATEDIF(O68,IF(P68="",TODAY(),P68),"y")</f>
        <v>20</v>
      </c>
      <c r="S68" s="12">
        <v>22823</v>
      </c>
      <c r="T68" s="13">
        <f t="shared" ref="T68:T131" ca="1" si="5">DATEDIF(S68,TODAY(),"Y")</f>
        <v>57</v>
      </c>
      <c r="U68" s="11" t="s">
        <v>7</v>
      </c>
      <c r="V68" s="11">
        <v>30</v>
      </c>
      <c r="W68" s="14">
        <f t="shared" ref="W68:W131" si="6">V68/12</f>
        <v>2.5</v>
      </c>
      <c r="X68" s="11">
        <v>39</v>
      </c>
      <c r="Y68" s="11" t="s">
        <v>876</v>
      </c>
      <c r="Z68" s="10">
        <f t="shared" ref="Z68:Z131" si="7">IF(E68="Y",(X68/39)/2,(X68/39))</f>
        <v>1</v>
      </c>
    </row>
    <row r="69" spans="1:26" ht="20.100000000000001" customHeight="1" x14ac:dyDescent="0.25">
      <c r="A69" s="11">
        <v>64</v>
      </c>
      <c r="B69" s="11" t="s">
        <v>0</v>
      </c>
      <c r="C69" s="8" t="s">
        <v>28</v>
      </c>
      <c r="D69" s="11" t="s">
        <v>200</v>
      </c>
      <c r="E69" s="11" t="s">
        <v>7</v>
      </c>
      <c r="F69" s="11">
        <v>1021</v>
      </c>
      <c r="G69" s="11">
        <v>1059</v>
      </c>
      <c r="H69" s="11">
        <v>106</v>
      </c>
      <c r="I69" s="11" t="s">
        <v>869</v>
      </c>
      <c r="J69" s="11" t="s">
        <v>875</v>
      </c>
      <c r="K69" s="11" t="s">
        <v>2</v>
      </c>
      <c r="L69" s="11" t="s">
        <v>25</v>
      </c>
      <c r="M69" s="11" t="s">
        <v>5</v>
      </c>
      <c r="N69" s="11" t="s">
        <v>8</v>
      </c>
      <c r="O69" s="12">
        <v>36312</v>
      </c>
      <c r="Q69" s="13" t="s">
        <v>84</v>
      </c>
      <c r="R69" s="11">
        <f t="shared" ca="1" si="4"/>
        <v>20</v>
      </c>
      <c r="S69" s="12">
        <v>27216</v>
      </c>
      <c r="T69" s="13">
        <f t="shared" ca="1" si="5"/>
        <v>45</v>
      </c>
      <c r="U69" s="11" t="s">
        <v>9</v>
      </c>
      <c r="V69" s="11">
        <v>30</v>
      </c>
      <c r="W69" s="14">
        <f t="shared" si="6"/>
        <v>2.5</v>
      </c>
      <c r="X69" s="11">
        <v>39</v>
      </c>
      <c r="Y69" s="11" t="s">
        <v>876</v>
      </c>
      <c r="Z69" s="10">
        <f t="shared" si="7"/>
        <v>1</v>
      </c>
    </row>
    <row r="70" spans="1:26" ht="20.100000000000001" customHeight="1" x14ac:dyDescent="0.25">
      <c r="A70" s="11">
        <v>65</v>
      </c>
      <c r="B70" s="11" t="s">
        <v>0</v>
      </c>
      <c r="C70" s="8" t="s">
        <v>28</v>
      </c>
      <c r="D70" s="11" t="s">
        <v>201</v>
      </c>
      <c r="E70" s="11" t="s">
        <v>7</v>
      </c>
      <c r="F70" s="11">
        <v>1022</v>
      </c>
      <c r="G70" s="11">
        <v>1041</v>
      </c>
      <c r="H70" s="11">
        <v>105</v>
      </c>
      <c r="I70" s="11" t="s">
        <v>868</v>
      </c>
      <c r="J70" s="11" t="s">
        <v>875</v>
      </c>
      <c r="K70" s="11" t="s">
        <v>2</v>
      </c>
      <c r="L70" s="11" t="s">
        <v>25</v>
      </c>
      <c r="M70" s="11" t="s">
        <v>5</v>
      </c>
      <c r="N70" s="11" t="s">
        <v>8</v>
      </c>
      <c r="O70" s="12">
        <v>36312</v>
      </c>
      <c r="Q70" s="13" t="s">
        <v>84</v>
      </c>
      <c r="R70" s="11">
        <f t="shared" ca="1" si="4"/>
        <v>20</v>
      </c>
      <c r="S70" s="12">
        <v>22823</v>
      </c>
      <c r="T70" s="13">
        <f t="shared" ca="1" si="5"/>
        <v>57</v>
      </c>
      <c r="U70" s="11" t="s">
        <v>9</v>
      </c>
      <c r="V70" s="11">
        <v>30</v>
      </c>
      <c r="W70" s="14">
        <f t="shared" si="6"/>
        <v>2.5</v>
      </c>
      <c r="X70" s="11">
        <v>39</v>
      </c>
      <c r="Y70" s="11" t="s">
        <v>876</v>
      </c>
      <c r="Z70" s="10">
        <f t="shared" si="7"/>
        <v>1</v>
      </c>
    </row>
    <row r="71" spans="1:26" ht="20.100000000000001" customHeight="1" x14ac:dyDescent="0.25">
      <c r="A71" s="11">
        <v>66</v>
      </c>
      <c r="B71" s="11" t="s">
        <v>0</v>
      </c>
      <c r="C71" s="8" t="s">
        <v>28</v>
      </c>
      <c r="D71" s="11" t="s">
        <v>202</v>
      </c>
      <c r="E71" s="11" t="s">
        <v>7</v>
      </c>
      <c r="F71" s="11">
        <v>1021</v>
      </c>
      <c r="G71" s="11">
        <v>1034</v>
      </c>
      <c r="H71" s="11">
        <v>104</v>
      </c>
      <c r="I71" s="11" t="s">
        <v>867</v>
      </c>
      <c r="J71" s="11" t="s">
        <v>875</v>
      </c>
      <c r="K71" s="11" t="s">
        <v>2</v>
      </c>
      <c r="L71" s="11" t="s">
        <v>25</v>
      </c>
      <c r="M71" s="11" t="s">
        <v>5</v>
      </c>
      <c r="N71" s="11" t="s">
        <v>8</v>
      </c>
      <c r="O71" s="12">
        <v>36342</v>
      </c>
      <c r="Q71" s="13" t="s">
        <v>84</v>
      </c>
      <c r="R71" s="11">
        <f t="shared" ca="1" si="4"/>
        <v>20</v>
      </c>
      <c r="S71" s="12">
        <v>25524</v>
      </c>
      <c r="T71" s="13">
        <f t="shared" ca="1" si="5"/>
        <v>50</v>
      </c>
      <c r="U71" s="11" t="s">
        <v>9</v>
      </c>
      <c r="V71" s="11">
        <v>30</v>
      </c>
      <c r="W71" s="14">
        <f t="shared" si="6"/>
        <v>2.5</v>
      </c>
      <c r="X71" s="11">
        <v>39</v>
      </c>
      <c r="Y71" s="11" t="s">
        <v>876</v>
      </c>
      <c r="Z71" s="10">
        <f t="shared" si="7"/>
        <v>1</v>
      </c>
    </row>
    <row r="72" spans="1:26" ht="20.100000000000001" customHeight="1" x14ac:dyDescent="0.25">
      <c r="A72" s="11">
        <v>67</v>
      </c>
      <c r="B72" s="11" t="s">
        <v>0</v>
      </c>
      <c r="C72" s="8" t="s">
        <v>28</v>
      </c>
      <c r="D72" s="11" t="s">
        <v>203</v>
      </c>
      <c r="E72" s="11" t="s">
        <v>7</v>
      </c>
      <c r="F72" s="11">
        <v>1034</v>
      </c>
      <c r="G72" s="11">
        <v>1077</v>
      </c>
      <c r="H72" s="11">
        <v>102</v>
      </c>
      <c r="I72" s="11" t="s">
        <v>865</v>
      </c>
      <c r="J72" s="11" t="s">
        <v>875</v>
      </c>
      <c r="K72" s="11" t="s">
        <v>2</v>
      </c>
      <c r="L72" s="11" t="s">
        <v>25</v>
      </c>
      <c r="M72" s="11" t="s">
        <v>5</v>
      </c>
      <c r="N72" s="11" t="s">
        <v>6</v>
      </c>
      <c r="O72" s="12">
        <v>36342</v>
      </c>
      <c r="Q72" s="13" t="s">
        <v>84</v>
      </c>
      <c r="R72" s="11">
        <f t="shared" ca="1" si="4"/>
        <v>20</v>
      </c>
      <c r="S72" s="12">
        <v>23170</v>
      </c>
      <c r="T72" s="13">
        <f t="shared" ca="1" si="5"/>
        <v>56</v>
      </c>
      <c r="U72" s="11" t="s">
        <v>7</v>
      </c>
      <c r="V72" s="11">
        <v>30</v>
      </c>
      <c r="W72" s="14">
        <f t="shared" si="6"/>
        <v>2.5</v>
      </c>
      <c r="X72" s="11">
        <v>39</v>
      </c>
      <c r="Y72" s="11" t="s">
        <v>876</v>
      </c>
      <c r="Z72" s="10">
        <f t="shared" si="7"/>
        <v>1</v>
      </c>
    </row>
    <row r="73" spans="1:26" ht="20.100000000000001" customHeight="1" x14ac:dyDescent="0.25">
      <c r="A73" s="11">
        <v>68</v>
      </c>
      <c r="B73" s="11" t="s">
        <v>0</v>
      </c>
      <c r="C73" s="8" t="s">
        <v>28</v>
      </c>
      <c r="D73" s="11" t="s">
        <v>204</v>
      </c>
      <c r="E73" s="11" t="s">
        <v>7</v>
      </c>
      <c r="F73" s="11">
        <v>1046</v>
      </c>
      <c r="G73" s="11">
        <v>1089</v>
      </c>
      <c r="H73" s="11">
        <v>102</v>
      </c>
      <c r="I73" s="11" t="s">
        <v>865</v>
      </c>
      <c r="J73" s="11" t="s">
        <v>875</v>
      </c>
      <c r="K73" s="11" t="s">
        <v>2</v>
      </c>
      <c r="L73" s="11" t="s">
        <v>25</v>
      </c>
      <c r="M73" s="11" t="s">
        <v>5</v>
      </c>
      <c r="N73" s="11" t="s">
        <v>6</v>
      </c>
      <c r="O73" s="12">
        <v>36373</v>
      </c>
      <c r="Q73" s="13" t="s">
        <v>84</v>
      </c>
      <c r="R73" s="11">
        <f t="shared" ca="1" si="4"/>
        <v>20</v>
      </c>
      <c r="S73" s="12">
        <v>25675</v>
      </c>
      <c r="T73" s="13">
        <f t="shared" ca="1" si="5"/>
        <v>49</v>
      </c>
      <c r="U73" s="11" t="s">
        <v>7</v>
      </c>
      <c r="V73" s="11">
        <v>12</v>
      </c>
      <c r="W73" s="14">
        <f t="shared" si="6"/>
        <v>1</v>
      </c>
      <c r="X73" s="11">
        <v>15</v>
      </c>
      <c r="Y73" s="11" t="s">
        <v>876</v>
      </c>
      <c r="Z73" s="10">
        <f t="shared" si="7"/>
        <v>0.38461538461538464</v>
      </c>
    </row>
    <row r="74" spans="1:26" ht="20.100000000000001" customHeight="1" x14ac:dyDescent="0.25">
      <c r="A74" s="11">
        <v>69</v>
      </c>
      <c r="B74" s="11" t="s">
        <v>0</v>
      </c>
      <c r="C74" s="8" t="s">
        <v>28</v>
      </c>
      <c r="D74" s="11" t="s">
        <v>205</v>
      </c>
      <c r="E74" s="11" t="s">
        <v>7</v>
      </c>
      <c r="F74" s="11">
        <v>1050</v>
      </c>
      <c r="G74" s="11">
        <v>1093</v>
      </c>
      <c r="H74" s="11">
        <v>102</v>
      </c>
      <c r="I74" s="11" t="s">
        <v>865</v>
      </c>
      <c r="J74" s="11" t="s">
        <v>875</v>
      </c>
      <c r="K74" s="11" t="s">
        <v>2</v>
      </c>
      <c r="L74" s="11" t="s">
        <v>25</v>
      </c>
      <c r="M74" s="11" t="s">
        <v>5</v>
      </c>
      <c r="N74" s="11" t="s">
        <v>8</v>
      </c>
      <c r="O74" s="12">
        <v>36404</v>
      </c>
      <c r="Q74" s="13" t="s">
        <v>84</v>
      </c>
      <c r="R74" s="11">
        <f t="shared" ca="1" si="4"/>
        <v>20</v>
      </c>
      <c r="S74" s="12">
        <v>29660</v>
      </c>
      <c r="T74" s="13">
        <f t="shared" ca="1" si="5"/>
        <v>38</v>
      </c>
      <c r="U74" s="11" t="s">
        <v>7</v>
      </c>
      <c r="V74" s="11">
        <v>30</v>
      </c>
      <c r="W74" s="14">
        <f t="shared" si="6"/>
        <v>2.5</v>
      </c>
      <c r="X74" s="11">
        <v>39</v>
      </c>
      <c r="Y74" s="11" t="s">
        <v>876</v>
      </c>
      <c r="Z74" s="10">
        <f t="shared" si="7"/>
        <v>1</v>
      </c>
    </row>
    <row r="75" spans="1:26" ht="20.100000000000001" customHeight="1" x14ac:dyDescent="0.25">
      <c r="A75" s="11">
        <v>70</v>
      </c>
      <c r="B75" s="11" t="s">
        <v>0</v>
      </c>
      <c r="C75" s="8" t="s">
        <v>28</v>
      </c>
      <c r="D75" s="11" t="s">
        <v>206</v>
      </c>
      <c r="E75" s="11" t="s">
        <v>7</v>
      </c>
      <c r="F75" s="11">
        <v>1032</v>
      </c>
      <c r="G75" s="11">
        <v>1075</v>
      </c>
      <c r="H75" s="11">
        <v>102</v>
      </c>
      <c r="I75" s="11" t="s">
        <v>865</v>
      </c>
      <c r="J75" s="11" t="s">
        <v>875</v>
      </c>
      <c r="K75" s="11" t="s">
        <v>2</v>
      </c>
      <c r="L75" s="11" t="s">
        <v>25</v>
      </c>
      <c r="M75" s="11" t="s">
        <v>5</v>
      </c>
      <c r="N75" s="11" t="s">
        <v>8</v>
      </c>
      <c r="O75" s="12">
        <v>36404</v>
      </c>
      <c r="Q75" s="13" t="s">
        <v>84</v>
      </c>
      <c r="R75" s="11">
        <f t="shared" ca="1" si="4"/>
        <v>20</v>
      </c>
      <c r="S75" s="12">
        <v>26265</v>
      </c>
      <c r="T75" s="13">
        <f t="shared" ca="1" si="5"/>
        <v>48</v>
      </c>
      <c r="U75" s="11" t="s">
        <v>7</v>
      </c>
      <c r="V75" s="11">
        <v>30</v>
      </c>
      <c r="W75" s="14">
        <f t="shared" si="6"/>
        <v>2.5</v>
      </c>
      <c r="X75" s="11">
        <v>39</v>
      </c>
      <c r="Y75" s="11" t="s">
        <v>876</v>
      </c>
      <c r="Z75" s="10">
        <f t="shared" si="7"/>
        <v>1</v>
      </c>
    </row>
    <row r="76" spans="1:26" ht="20.100000000000001" customHeight="1" x14ac:dyDescent="0.25">
      <c r="A76" s="11">
        <v>71</v>
      </c>
      <c r="B76" s="11" t="s">
        <v>0</v>
      </c>
      <c r="C76" s="8" t="s">
        <v>28</v>
      </c>
      <c r="D76" s="11" t="s">
        <v>207</v>
      </c>
      <c r="E76" s="11" t="s">
        <v>7</v>
      </c>
      <c r="F76" s="11">
        <v>1022</v>
      </c>
      <c r="G76" s="11">
        <v>1053</v>
      </c>
      <c r="H76" s="11">
        <v>107</v>
      </c>
      <c r="I76" s="11" t="s">
        <v>870</v>
      </c>
      <c r="J76" s="11" t="s">
        <v>875</v>
      </c>
      <c r="K76" s="11" t="s">
        <v>2</v>
      </c>
      <c r="L76" s="11" t="s">
        <v>25</v>
      </c>
      <c r="M76" s="11" t="s">
        <v>5</v>
      </c>
      <c r="N76" s="11" t="s">
        <v>8</v>
      </c>
      <c r="O76" s="12">
        <v>36570</v>
      </c>
      <c r="Q76" s="13" t="s">
        <v>84</v>
      </c>
      <c r="R76" s="11">
        <f t="shared" ca="1" si="4"/>
        <v>19</v>
      </c>
      <c r="S76" s="12">
        <v>24327</v>
      </c>
      <c r="T76" s="13">
        <f t="shared" ca="1" si="5"/>
        <v>53</v>
      </c>
      <c r="U76" s="11" t="s">
        <v>9</v>
      </c>
      <c r="V76" s="11">
        <v>30</v>
      </c>
      <c r="W76" s="14">
        <f t="shared" si="6"/>
        <v>2.5</v>
      </c>
      <c r="X76" s="11">
        <v>39</v>
      </c>
      <c r="Y76" s="11" t="s">
        <v>876</v>
      </c>
      <c r="Z76" s="10">
        <f t="shared" si="7"/>
        <v>1</v>
      </c>
    </row>
    <row r="77" spans="1:26" ht="20.100000000000001" customHeight="1" x14ac:dyDescent="0.25">
      <c r="A77" s="11">
        <v>72</v>
      </c>
      <c r="B77" s="11" t="s">
        <v>0</v>
      </c>
      <c r="C77" s="8" t="s">
        <v>28</v>
      </c>
      <c r="D77" s="11" t="s">
        <v>208</v>
      </c>
      <c r="E77" s="11" t="s">
        <v>7</v>
      </c>
      <c r="F77" s="11">
        <v>1044</v>
      </c>
      <c r="G77" s="11">
        <v>1087</v>
      </c>
      <c r="H77" s="11">
        <v>102</v>
      </c>
      <c r="I77" s="11" t="s">
        <v>865</v>
      </c>
      <c r="J77" s="11" t="s">
        <v>875</v>
      </c>
      <c r="K77" s="11" t="s">
        <v>2</v>
      </c>
      <c r="L77" s="11" t="s">
        <v>25</v>
      </c>
      <c r="M77" s="11" t="s">
        <v>5</v>
      </c>
      <c r="N77" s="11" t="s">
        <v>8</v>
      </c>
      <c r="O77" s="12">
        <v>36678</v>
      </c>
      <c r="Q77" s="13" t="s">
        <v>84</v>
      </c>
      <c r="R77" s="11">
        <f t="shared" ca="1" si="4"/>
        <v>19</v>
      </c>
      <c r="S77" s="12">
        <v>26170</v>
      </c>
      <c r="T77" s="13">
        <f t="shared" ca="1" si="5"/>
        <v>48</v>
      </c>
      <c r="U77" s="11" t="s">
        <v>7</v>
      </c>
      <c r="V77" s="11">
        <v>30</v>
      </c>
      <c r="W77" s="14">
        <f t="shared" si="6"/>
        <v>2.5</v>
      </c>
      <c r="X77" s="11">
        <v>39</v>
      </c>
      <c r="Y77" s="11" t="s">
        <v>876</v>
      </c>
      <c r="Z77" s="10">
        <f t="shared" si="7"/>
        <v>1</v>
      </c>
    </row>
    <row r="78" spans="1:26" ht="20.100000000000001" customHeight="1" x14ac:dyDescent="0.25">
      <c r="A78" s="11">
        <v>73</v>
      </c>
      <c r="B78" s="11" t="s">
        <v>0</v>
      </c>
      <c r="C78" s="8" t="s">
        <v>28</v>
      </c>
      <c r="D78" s="11" t="s">
        <v>209</v>
      </c>
      <c r="E78" s="11" t="s">
        <v>7</v>
      </c>
      <c r="F78" s="11">
        <v>1010</v>
      </c>
      <c r="G78" s="11">
        <v>1010</v>
      </c>
      <c r="H78" s="11">
        <v>100</v>
      </c>
      <c r="I78" s="11" t="s">
        <v>863</v>
      </c>
      <c r="J78" s="11" t="s">
        <v>875</v>
      </c>
      <c r="K78" s="11" t="s">
        <v>2</v>
      </c>
      <c r="L78" s="11" t="s">
        <v>24</v>
      </c>
      <c r="M78" s="11" t="s">
        <v>5</v>
      </c>
      <c r="N78" s="11" t="s">
        <v>8</v>
      </c>
      <c r="O78" s="12">
        <v>36739</v>
      </c>
      <c r="Q78" s="13" t="s">
        <v>84</v>
      </c>
      <c r="R78" s="11">
        <f t="shared" ca="1" si="4"/>
        <v>19</v>
      </c>
      <c r="S78" s="12">
        <v>26108</v>
      </c>
      <c r="T78" s="13">
        <f t="shared" ca="1" si="5"/>
        <v>48</v>
      </c>
      <c r="U78" s="11" t="s">
        <v>7</v>
      </c>
      <c r="V78" s="11">
        <v>30</v>
      </c>
      <c r="W78" s="14">
        <f t="shared" si="6"/>
        <v>2.5</v>
      </c>
      <c r="X78" s="11">
        <v>39</v>
      </c>
      <c r="Y78" s="11" t="s">
        <v>876</v>
      </c>
      <c r="Z78" s="10">
        <f t="shared" si="7"/>
        <v>1</v>
      </c>
    </row>
    <row r="79" spans="1:26" ht="20.100000000000001" customHeight="1" x14ac:dyDescent="0.25">
      <c r="A79" s="11">
        <v>74</v>
      </c>
      <c r="B79" s="11" t="s">
        <v>0</v>
      </c>
      <c r="C79" s="8" t="s">
        <v>28</v>
      </c>
      <c r="D79" s="11" t="s">
        <v>210</v>
      </c>
      <c r="E79" s="11" t="s">
        <v>7</v>
      </c>
      <c r="F79" s="11">
        <v>1022</v>
      </c>
      <c r="G79" s="11">
        <v>1029</v>
      </c>
      <c r="H79" s="11">
        <v>109</v>
      </c>
      <c r="I79" s="11" t="s">
        <v>872</v>
      </c>
      <c r="J79" s="11" t="s">
        <v>875</v>
      </c>
      <c r="K79" s="11" t="s">
        <v>2</v>
      </c>
      <c r="L79" s="11" t="s">
        <v>25</v>
      </c>
      <c r="M79" s="11" t="s">
        <v>5</v>
      </c>
      <c r="N79" s="11" t="s">
        <v>8</v>
      </c>
      <c r="O79" s="12">
        <v>36770</v>
      </c>
      <c r="Q79" s="13" t="s">
        <v>84</v>
      </c>
      <c r="R79" s="11">
        <f t="shared" ca="1" si="4"/>
        <v>19</v>
      </c>
      <c r="S79" s="12">
        <v>20188</v>
      </c>
      <c r="T79" s="13">
        <f t="shared" ca="1" si="5"/>
        <v>64</v>
      </c>
      <c r="U79" s="11" t="s">
        <v>9</v>
      </c>
      <c r="V79" s="11">
        <v>30</v>
      </c>
      <c r="W79" s="14">
        <f t="shared" si="6"/>
        <v>2.5</v>
      </c>
      <c r="X79" s="11">
        <v>39</v>
      </c>
      <c r="Y79" s="11" t="s">
        <v>876</v>
      </c>
      <c r="Z79" s="10">
        <f t="shared" si="7"/>
        <v>1</v>
      </c>
    </row>
    <row r="80" spans="1:26" ht="20.100000000000001" customHeight="1" x14ac:dyDescent="0.25">
      <c r="A80" s="11">
        <v>75</v>
      </c>
      <c r="B80" s="11" t="s">
        <v>0</v>
      </c>
      <c r="C80" s="8" t="s">
        <v>28</v>
      </c>
      <c r="D80" s="11" t="s">
        <v>211</v>
      </c>
      <c r="E80" s="11" t="s">
        <v>7</v>
      </c>
      <c r="F80" s="11">
        <v>1044</v>
      </c>
      <c r="G80" s="11">
        <v>1087</v>
      </c>
      <c r="H80" s="11">
        <v>102</v>
      </c>
      <c r="I80" s="11" t="s">
        <v>865</v>
      </c>
      <c r="J80" s="11" t="s">
        <v>875</v>
      </c>
      <c r="K80" s="11" t="s">
        <v>2</v>
      </c>
      <c r="L80" s="11" t="s">
        <v>25</v>
      </c>
      <c r="M80" s="11" t="s">
        <v>5</v>
      </c>
      <c r="N80" s="11" t="s">
        <v>8</v>
      </c>
      <c r="O80" s="12">
        <v>36773</v>
      </c>
      <c r="Q80" s="13" t="s">
        <v>84</v>
      </c>
      <c r="R80" s="11">
        <f t="shared" ca="1" si="4"/>
        <v>19</v>
      </c>
      <c r="S80" s="12">
        <v>26829</v>
      </c>
      <c r="T80" s="13">
        <f t="shared" ca="1" si="5"/>
        <v>46</v>
      </c>
      <c r="U80" s="11" t="s">
        <v>7</v>
      </c>
      <c r="V80" s="11">
        <v>30</v>
      </c>
      <c r="W80" s="14">
        <f t="shared" si="6"/>
        <v>2.5</v>
      </c>
      <c r="X80" s="11">
        <v>39</v>
      </c>
      <c r="Y80" s="11" t="s">
        <v>876</v>
      </c>
      <c r="Z80" s="10">
        <f t="shared" si="7"/>
        <v>1</v>
      </c>
    </row>
    <row r="81" spans="1:26" ht="20.100000000000001" customHeight="1" x14ac:dyDescent="0.25">
      <c r="A81" s="11">
        <v>76</v>
      </c>
      <c r="B81" s="11" t="s">
        <v>0</v>
      </c>
      <c r="C81" s="8" t="s">
        <v>28</v>
      </c>
      <c r="D81" s="11" t="s">
        <v>212</v>
      </c>
      <c r="E81" s="11" t="s">
        <v>7</v>
      </c>
      <c r="F81" s="11">
        <v>1025</v>
      </c>
      <c r="G81" s="11">
        <v>1068</v>
      </c>
      <c r="H81" s="11">
        <v>102</v>
      </c>
      <c r="I81" s="11" t="s">
        <v>865</v>
      </c>
      <c r="J81" s="11" t="s">
        <v>875</v>
      </c>
      <c r="K81" s="11" t="s">
        <v>2</v>
      </c>
      <c r="L81" s="11" t="s">
        <v>25</v>
      </c>
      <c r="M81" s="11" t="s">
        <v>5</v>
      </c>
      <c r="N81" s="11" t="s">
        <v>6</v>
      </c>
      <c r="O81" s="12">
        <v>36800</v>
      </c>
      <c r="Q81" s="13" t="s">
        <v>84</v>
      </c>
      <c r="R81" s="11">
        <f t="shared" ca="1" si="4"/>
        <v>19</v>
      </c>
      <c r="S81" s="12">
        <v>22255</v>
      </c>
      <c r="T81" s="13">
        <f t="shared" ca="1" si="5"/>
        <v>59</v>
      </c>
      <c r="U81" s="11" t="s">
        <v>7</v>
      </c>
      <c r="V81" s="11">
        <v>30</v>
      </c>
      <c r="W81" s="14">
        <f t="shared" si="6"/>
        <v>2.5</v>
      </c>
      <c r="X81" s="11">
        <v>39</v>
      </c>
      <c r="Y81" s="11" t="s">
        <v>876</v>
      </c>
      <c r="Z81" s="10">
        <f t="shared" si="7"/>
        <v>1</v>
      </c>
    </row>
    <row r="82" spans="1:26" ht="20.100000000000001" customHeight="1" x14ac:dyDescent="0.25">
      <c r="A82" s="11">
        <v>77</v>
      </c>
      <c r="B82" s="11" t="s">
        <v>0</v>
      </c>
      <c r="C82" s="8" t="s">
        <v>28</v>
      </c>
      <c r="D82" s="11" t="s">
        <v>213</v>
      </c>
      <c r="E82" s="11" t="s">
        <v>7</v>
      </c>
      <c r="F82" s="11">
        <v>1028</v>
      </c>
      <c r="G82" s="11">
        <v>1071</v>
      </c>
      <c r="H82" s="11">
        <v>102</v>
      </c>
      <c r="I82" s="11" t="s">
        <v>865</v>
      </c>
      <c r="J82" s="11" t="s">
        <v>875</v>
      </c>
      <c r="K82" s="11" t="s">
        <v>2</v>
      </c>
      <c r="L82" s="11" t="s">
        <v>25</v>
      </c>
      <c r="M82" s="11" t="s">
        <v>5</v>
      </c>
      <c r="N82" s="11" t="s">
        <v>8</v>
      </c>
      <c r="O82" s="12">
        <v>36831</v>
      </c>
      <c r="Q82" s="13" t="s">
        <v>84</v>
      </c>
      <c r="R82" s="11">
        <f t="shared" ca="1" si="4"/>
        <v>19</v>
      </c>
      <c r="S82" s="12">
        <v>25639</v>
      </c>
      <c r="T82" s="13">
        <f t="shared" ca="1" si="5"/>
        <v>49</v>
      </c>
      <c r="U82" s="11" t="s">
        <v>7</v>
      </c>
      <c r="V82" s="11">
        <v>30</v>
      </c>
      <c r="W82" s="14">
        <f t="shared" si="6"/>
        <v>2.5</v>
      </c>
      <c r="X82" s="11">
        <v>39</v>
      </c>
      <c r="Y82" s="11" t="s">
        <v>876</v>
      </c>
      <c r="Z82" s="10">
        <f t="shared" si="7"/>
        <v>1</v>
      </c>
    </row>
    <row r="83" spans="1:26" ht="20.100000000000001" customHeight="1" x14ac:dyDescent="0.25">
      <c r="A83" s="11">
        <v>78</v>
      </c>
      <c r="B83" s="11" t="s">
        <v>0</v>
      </c>
      <c r="C83" s="8" t="s">
        <v>28</v>
      </c>
      <c r="D83" s="11" t="s">
        <v>214</v>
      </c>
      <c r="E83" s="11" t="s">
        <v>7</v>
      </c>
      <c r="F83" s="11">
        <v>1044</v>
      </c>
      <c r="G83" s="11">
        <v>1087</v>
      </c>
      <c r="H83" s="11">
        <v>102</v>
      </c>
      <c r="I83" s="11" t="s">
        <v>865</v>
      </c>
      <c r="J83" s="11" t="s">
        <v>875</v>
      </c>
      <c r="K83" s="11" t="s">
        <v>2</v>
      </c>
      <c r="L83" s="11" t="s">
        <v>25</v>
      </c>
      <c r="M83" s="11" t="s">
        <v>5</v>
      </c>
      <c r="N83" s="11" t="s">
        <v>8</v>
      </c>
      <c r="O83" s="12">
        <v>36861</v>
      </c>
      <c r="Q83" s="13" t="s">
        <v>84</v>
      </c>
      <c r="R83" s="11">
        <f t="shared" ca="1" si="4"/>
        <v>19</v>
      </c>
      <c r="S83" s="12">
        <v>20863</v>
      </c>
      <c r="T83" s="13">
        <f t="shared" ca="1" si="5"/>
        <v>62</v>
      </c>
      <c r="U83" s="11" t="s">
        <v>7</v>
      </c>
      <c r="V83" s="11">
        <v>30</v>
      </c>
      <c r="W83" s="14">
        <f t="shared" si="6"/>
        <v>2.5</v>
      </c>
      <c r="X83" s="11">
        <v>39</v>
      </c>
      <c r="Y83" s="11" t="s">
        <v>876</v>
      </c>
      <c r="Z83" s="10">
        <f t="shared" si="7"/>
        <v>1</v>
      </c>
    </row>
    <row r="84" spans="1:26" ht="20.100000000000001" customHeight="1" x14ac:dyDescent="0.25">
      <c r="A84" s="11">
        <v>79</v>
      </c>
      <c r="B84" s="11" t="s">
        <v>0</v>
      </c>
      <c r="C84" s="8" t="s">
        <v>28</v>
      </c>
      <c r="D84" s="11" t="s">
        <v>215</v>
      </c>
      <c r="E84" s="11" t="s">
        <v>7</v>
      </c>
      <c r="F84" s="11">
        <v>1022</v>
      </c>
      <c r="G84" s="11">
        <v>1023</v>
      </c>
      <c r="H84" s="11">
        <v>108</v>
      </c>
      <c r="I84" s="11" t="s">
        <v>871</v>
      </c>
      <c r="J84" s="11" t="s">
        <v>875</v>
      </c>
      <c r="K84" s="11" t="s">
        <v>2</v>
      </c>
      <c r="L84" s="11" t="s">
        <v>25</v>
      </c>
      <c r="M84" s="11" t="s">
        <v>5</v>
      </c>
      <c r="N84" s="11" t="s">
        <v>8</v>
      </c>
      <c r="O84" s="12">
        <v>36892</v>
      </c>
      <c r="Q84" s="13" t="s">
        <v>84</v>
      </c>
      <c r="R84" s="11">
        <f t="shared" ca="1" si="4"/>
        <v>19</v>
      </c>
      <c r="S84" s="12">
        <v>26167</v>
      </c>
      <c r="T84" s="13">
        <f t="shared" ca="1" si="5"/>
        <v>48</v>
      </c>
      <c r="U84" s="11" t="s">
        <v>9</v>
      </c>
      <c r="V84" s="11">
        <v>30</v>
      </c>
      <c r="W84" s="14">
        <f t="shared" si="6"/>
        <v>2.5</v>
      </c>
      <c r="X84" s="11">
        <v>39</v>
      </c>
      <c r="Y84" s="11" t="s">
        <v>876</v>
      </c>
      <c r="Z84" s="10">
        <f t="shared" si="7"/>
        <v>1</v>
      </c>
    </row>
    <row r="85" spans="1:26" ht="20.100000000000001" customHeight="1" x14ac:dyDescent="0.25">
      <c r="A85" s="11">
        <v>80</v>
      </c>
      <c r="B85" s="11" t="s">
        <v>0</v>
      </c>
      <c r="C85" s="8" t="s">
        <v>28</v>
      </c>
      <c r="D85" s="11" t="s">
        <v>216</v>
      </c>
      <c r="E85" s="11" t="s">
        <v>7</v>
      </c>
      <c r="F85" s="11">
        <v>1032</v>
      </c>
      <c r="G85" s="11">
        <v>1075</v>
      </c>
      <c r="H85" s="11">
        <v>102</v>
      </c>
      <c r="I85" s="11" t="s">
        <v>865</v>
      </c>
      <c r="J85" s="11" t="s">
        <v>875</v>
      </c>
      <c r="K85" s="11" t="s">
        <v>2</v>
      </c>
      <c r="L85" s="11" t="s">
        <v>24</v>
      </c>
      <c r="M85" s="11" t="s">
        <v>5</v>
      </c>
      <c r="N85" s="11" t="s">
        <v>8</v>
      </c>
      <c r="O85" s="12">
        <v>36892</v>
      </c>
      <c r="Q85" s="13" t="s">
        <v>84</v>
      </c>
      <c r="R85" s="11">
        <f t="shared" ca="1" si="4"/>
        <v>19</v>
      </c>
      <c r="S85" s="12">
        <v>24837</v>
      </c>
      <c r="T85" s="13">
        <f t="shared" ca="1" si="5"/>
        <v>52</v>
      </c>
      <c r="U85" s="11" t="s">
        <v>7</v>
      </c>
      <c r="V85" s="11">
        <v>30</v>
      </c>
      <c r="W85" s="14">
        <f t="shared" si="6"/>
        <v>2.5</v>
      </c>
      <c r="X85" s="11">
        <v>39</v>
      </c>
      <c r="Y85" s="11" t="s">
        <v>876</v>
      </c>
      <c r="Z85" s="10">
        <f t="shared" si="7"/>
        <v>1</v>
      </c>
    </row>
    <row r="86" spans="1:26" ht="20.100000000000001" customHeight="1" x14ac:dyDescent="0.25">
      <c r="A86" s="11">
        <v>81</v>
      </c>
      <c r="B86" s="11" t="s">
        <v>0</v>
      </c>
      <c r="C86" s="8" t="s">
        <v>28</v>
      </c>
      <c r="D86" s="11" t="s">
        <v>217</v>
      </c>
      <c r="E86" s="11" t="s">
        <v>7</v>
      </c>
      <c r="F86" s="11">
        <v>1014</v>
      </c>
      <c r="G86" s="11">
        <v>1014</v>
      </c>
      <c r="H86" s="11">
        <v>100</v>
      </c>
      <c r="I86" s="11" t="s">
        <v>863</v>
      </c>
      <c r="J86" s="11" t="s">
        <v>875</v>
      </c>
      <c r="K86" s="11" t="s">
        <v>2</v>
      </c>
      <c r="L86" s="11" t="s">
        <v>24</v>
      </c>
      <c r="M86" s="11" t="s">
        <v>5</v>
      </c>
      <c r="N86" s="11" t="s">
        <v>6</v>
      </c>
      <c r="O86" s="12">
        <v>36892</v>
      </c>
      <c r="Q86" s="13" t="s">
        <v>84</v>
      </c>
      <c r="R86" s="11">
        <f t="shared" ca="1" si="4"/>
        <v>19</v>
      </c>
      <c r="S86" s="12">
        <v>26969</v>
      </c>
      <c r="T86" s="13">
        <f t="shared" ca="1" si="5"/>
        <v>46</v>
      </c>
      <c r="U86" s="11" t="s">
        <v>7</v>
      </c>
      <c r="V86" s="11">
        <v>30</v>
      </c>
      <c r="W86" s="14">
        <f t="shared" si="6"/>
        <v>2.5</v>
      </c>
      <c r="X86" s="11">
        <v>39</v>
      </c>
      <c r="Y86" s="11" t="s">
        <v>876</v>
      </c>
      <c r="Z86" s="10">
        <f t="shared" si="7"/>
        <v>1</v>
      </c>
    </row>
    <row r="87" spans="1:26" ht="20.100000000000001" customHeight="1" x14ac:dyDescent="0.25">
      <c r="A87" s="11">
        <v>82</v>
      </c>
      <c r="B87" s="11" t="s">
        <v>0</v>
      </c>
      <c r="C87" s="8" t="s">
        <v>28</v>
      </c>
      <c r="D87" s="11" t="s">
        <v>218</v>
      </c>
      <c r="E87" s="11" t="s">
        <v>7</v>
      </c>
      <c r="F87" s="11">
        <v>1000</v>
      </c>
      <c r="G87" s="11">
        <v>1000</v>
      </c>
      <c r="H87" s="11">
        <v>100</v>
      </c>
      <c r="I87" s="11" t="s">
        <v>863</v>
      </c>
      <c r="J87" s="11" t="s">
        <v>875</v>
      </c>
      <c r="K87" s="11" t="s">
        <v>2</v>
      </c>
      <c r="L87" s="11" t="s">
        <v>25</v>
      </c>
      <c r="M87" s="11" t="s">
        <v>5</v>
      </c>
      <c r="N87" s="11" t="s">
        <v>8</v>
      </c>
      <c r="O87" s="12">
        <v>36892</v>
      </c>
      <c r="Q87" s="13" t="s">
        <v>84</v>
      </c>
      <c r="R87" s="11">
        <f t="shared" ca="1" si="4"/>
        <v>19</v>
      </c>
      <c r="S87" s="12">
        <v>25951</v>
      </c>
      <c r="T87" s="13">
        <f t="shared" ca="1" si="5"/>
        <v>48</v>
      </c>
      <c r="U87" s="11" t="s">
        <v>7</v>
      </c>
      <c r="V87" s="11">
        <v>30</v>
      </c>
      <c r="W87" s="14">
        <f t="shared" si="6"/>
        <v>2.5</v>
      </c>
      <c r="X87" s="11">
        <v>39</v>
      </c>
      <c r="Y87" s="11" t="s">
        <v>876</v>
      </c>
      <c r="Z87" s="10">
        <f t="shared" si="7"/>
        <v>1</v>
      </c>
    </row>
    <row r="88" spans="1:26" ht="20.100000000000001" customHeight="1" x14ac:dyDescent="0.25">
      <c r="A88" s="11">
        <v>83</v>
      </c>
      <c r="B88" s="11" t="s">
        <v>0</v>
      </c>
      <c r="C88" s="8" t="s">
        <v>28</v>
      </c>
      <c r="D88" s="11" t="s">
        <v>219</v>
      </c>
      <c r="E88" s="11" t="s">
        <v>7</v>
      </c>
      <c r="F88" s="11">
        <v>1052</v>
      </c>
      <c r="G88" s="11">
        <v>1095</v>
      </c>
      <c r="H88" s="11">
        <v>102</v>
      </c>
      <c r="I88" s="11" t="s">
        <v>865</v>
      </c>
      <c r="J88" s="11" t="s">
        <v>875</v>
      </c>
      <c r="K88" s="11" t="s">
        <v>2</v>
      </c>
      <c r="L88" s="11" t="s">
        <v>25</v>
      </c>
      <c r="M88" s="11" t="s">
        <v>5</v>
      </c>
      <c r="N88" s="11" t="s">
        <v>6</v>
      </c>
      <c r="O88" s="12">
        <v>36906</v>
      </c>
      <c r="Q88" s="13" t="s">
        <v>84</v>
      </c>
      <c r="R88" s="11">
        <f t="shared" ca="1" si="4"/>
        <v>19</v>
      </c>
      <c r="S88" s="12">
        <v>26672</v>
      </c>
      <c r="T88" s="13">
        <f t="shared" ca="1" si="5"/>
        <v>47</v>
      </c>
      <c r="U88" s="11" t="s">
        <v>7</v>
      </c>
      <c r="V88" s="11">
        <v>30</v>
      </c>
      <c r="W88" s="14">
        <f t="shared" si="6"/>
        <v>2.5</v>
      </c>
      <c r="X88" s="11">
        <v>39</v>
      </c>
      <c r="Y88" s="11" t="s">
        <v>876</v>
      </c>
      <c r="Z88" s="10">
        <f t="shared" si="7"/>
        <v>1</v>
      </c>
    </row>
    <row r="89" spans="1:26" ht="20.100000000000001" customHeight="1" x14ac:dyDescent="0.25">
      <c r="A89" s="11">
        <v>84</v>
      </c>
      <c r="B89" s="11" t="s">
        <v>0</v>
      </c>
      <c r="C89" s="8" t="s">
        <v>28</v>
      </c>
      <c r="D89" s="11" t="s">
        <v>220</v>
      </c>
      <c r="E89" s="11" t="s">
        <v>7</v>
      </c>
      <c r="F89" s="11">
        <v>1035</v>
      </c>
      <c r="G89" s="11">
        <v>1078</v>
      </c>
      <c r="H89" s="11">
        <v>102</v>
      </c>
      <c r="I89" s="11" t="s">
        <v>865</v>
      </c>
      <c r="J89" s="11" t="s">
        <v>875</v>
      </c>
      <c r="K89" s="11" t="s">
        <v>2</v>
      </c>
      <c r="L89" s="11" t="s">
        <v>25</v>
      </c>
      <c r="M89" s="11" t="s">
        <v>5</v>
      </c>
      <c r="N89" s="11" t="s">
        <v>6</v>
      </c>
      <c r="O89" s="12">
        <v>35247</v>
      </c>
      <c r="Q89" s="13" t="s">
        <v>84</v>
      </c>
      <c r="R89" s="11">
        <f t="shared" ca="1" si="4"/>
        <v>23</v>
      </c>
      <c r="S89" s="12">
        <v>23981</v>
      </c>
      <c r="T89" s="13">
        <f t="shared" ca="1" si="5"/>
        <v>54</v>
      </c>
      <c r="U89" s="11" t="s">
        <v>7</v>
      </c>
      <c r="V89" s="11">
        <v>30</v>
      </c>
      <c r="W89" s="14">
        <f t="shared" si="6"/>
        <v>2.5</v>
      </c>
      <c r="X89" s="11">
        <v>39</v>
      </c>
      <c r="Y89" s="11" t="s">
        <v>876</v>
      </c>
      <c r="Z89" s="10">
        <f t="shared" si="7"/>
        <v>1</v>
      </c>
    </row>
    <row r="90" spans="1:26" ht="20.100000000000001" customHeight="1" x14ac:dyDescent="0.25">
      <c r="A90" s="11">
        <v>85</v>
      </c>
      <c r="B90" s="11" t="s">
        <v>0</v>
      </c>
      <c r="C90" s="8" t="s">
        <v>28</v>
      </c>
      <c r="D90" s="11" t="s">
        <v>221</v>
      </c>
      <c r="E90" s="11" t="s">
        <v>7</v>
      </c>
      <c r="F90" s="11">
        <v>1024</v>
      </c>
      <c r="G90" s="11">
        <v>1054</v>
      </c>
      <c r="H90" s="11">
        <v>101</v>
      </c>
      <c r="I90" s="11" t="s">
        <v>864</v>
      </c>
      <c r="J90" s="11" t="s">
        <v>875</v>
      </c>
      <c r="K90" s="11" t="s">
        <v>2</v>
      </c>
      <c r="L90" s="11" t="s">
        <v>25</v>
      </c>
      <c r="M90" s="11" t="s">
        <v>5</v>
      </c>
      <c r="N90" s="11" t="s">
        <v>8</v>
      </c>
      <c r="O90" s="12">
        <v>36951</v>
      </c>
      <c r="Q90" s="13" t="s">
        <v>84</v>
      </c>
      <c r="R90" s="11">
        <f t="shared" ca="1" si="4"/>
        <v>18</v>
      </c>
      <c r="S90" s="12">
        <v>21948</v>
      </c>
      <c r="T90" s="13">
        <f t="shared" ca="1" si="5"/>
        <v>59</v>
      </c>
      <c r="U90" s="11" t="s">
        <v>7</v>
      </c>
      <c r="V90" s="11">
        <v>30</v>
      </c>
      <c r="W90" s="14">
        <f t="shared" si="6"/>
        <v>2.5</v>
      </c>
      <c r="X90" s="11">
        <v>39</v>
      </c>
      <c r="Y90" s="11" t="s">
        <v>876</v>
      </c>
      <c r="Z90" s="10">
        <f t="shared" si="7"/>
        <v>1</v>
      </c>
    </row>
    <row r="91" spans="1:26" ht="20.100000000000001" customHeight="1" x14ac:dyDescent="0.25">
      <c r="A91" s="11">
        <v>86</v>
      </c>
      <c r="B91" s="11" t="s">
        <v>0</v>
      </c>
      <c r="C91" s="8" t="s">
        <v>28</v>
      </c>
      <c r="D91" s="11" t="s">
        <v>222</v>
      </c>
      <c r="E91" s="11" t="s">
        <v>7</v>
      </c>
      <c r="F91" s="11">
        <v>1010</v>
      </c>
      <c r="G91" s="11">
        <v>1010</v>
      </c>
      <c r="H91" s="11">
        <v>100</v>
      </c>
      <c r="I91" s="11" t="s">
        <v>863</v>
      </c>
      <c r="J91" s="11" t="s">
        <v>875</v>
      </c>
      <c r="K91" s="11" t="s">
        <v>2</v>
      </c>
      <c r="L91" s="11" t="s">
        <v>25</v>
      </c>
      <c r="M91" s="11" t="s">
        <v>5</v>
      </c>
      <c r="N91" s="11" t="s">
        <v>8</v>
      </c>
      <c r="O91" s="12">
        <v>36951</v>
      </c>
      <c r="Q91" s="13" t="s">
        <v>84</v>
      </c>
      <c r="R91" s="11">
        <f t="shared" ca="1" si="4"/>
        <v>18</v>
      </c>
      <c r="S91" s="12">
        <v>27851</v>
      </c>
      <c r="T91" s="13">
        <f t="shared" ca="1" si="5"/>
        <v>43</v>
      </c>
      <c r="U91" s="11" t="s">
        <v>7</v>
      </c>
      <c r="V91" s="11">
        <v>30</v>
      </c>
      <c r="W91" s="14">
        <f t="shared" si="6"/>
        <v>2.5</v>
      </c>
      <c r="X91" s="11">
        <v>39</v>
      </c>
      <c r="Y91" s="11" t="s">
        <v>876</v>
      </c>
      <c r="Z91" s="10">
        <f t="shared" si="7"/>
        <v>1</v>
      </c>
    </row>
    <row r="92" spans="1:26" ht="20.100000000000001" customHeight="1" x14ac:dyDescent="0.25">
      <c r="A92" s="11">
        <v>87</v>
      </c>
      <c r="B92" s="11" t="s">
        <v>0</v>
      </c>
      <c r="C92" s="8" t="s">
        <v>28</v>
      </c>
      <c r="D92" s="11" t="s">
        <v>223</v>
      </c>
      <c r="E92" s="11" t="s">
        <v>7</v>
      </c>
      <c r="F92" s="11">
        <v>1024</v>
      </c>
      <c r="G92" s="11">
        <v>1054</v>
      </c>
      <c r="H92" s="11">
        <v>101</v>
      </c>
      <c r="I92" s="11" t="s">
        <v>864</v>
      </c>
      <c r="J92" s="11" t="s">
        <v>875</v>
      </c>
      <c r="K92" s="11" t="s">
        <v>2</v>
      </c>
      <c r="L92" s="11" t="s">
        <v>25</v>
      </c>
      <c r="M92" s="11" t="s">
        <v>5</v>
      </c>
      <c r="N92" s="11" t="s">
        <v>8</v>
      </c>
      <c r="O92" s="12">
        <v>36971</v>
      </c>
      <c r="Q92" s="13" t="s">
        <v>84</v>
      </c>
      <c r="R92" s="11">
        <f t="shared" ca="1" si="4"/>
        <v>18</v>
      </c>
      <c r="S92" s="12">
        <v>22321</v>
      </c>
      <c r="T92" s="13">
        <f t="shared" ca="1" si="5"/>
        <v>58</v>
      </c>
      <c r="U92" s="11" t="s">
        <v>7</v>
      </c>
      <c r="V92" s="11">
        <v>29</v>
      </c>
      <c r="W92" s="14">
        <f t="shared" si="6"/>
        <v>2.4166666666666665</v>
      </c>
      <c r="X92" s="11">
        <v>24</v>
      </c>
      <c r="Y92" s="11" t="s">
        <v>876</v>
      </c>
      <c r="Z92" s="10">
        <f t="shared" si="7"/>
        <v>0.61538461538461542</v>
      </c>
    </row>
    <row r="93" spans="1:26" ht="20.100000000000001" customHeight="1" x14ac:dyDescent="0.25">
      <c r="A93" s="11">
        <v>88</v>
      </c>
      <c r="B93" s="11" t="s">
        <v>0</v>
      </c>
      <c r="C93" s="8" t="s">
        <v>28</v>
      </c>
      <c r="D93" s="11" t="s">
        <v>224</v>
      </c>
      <c r="E93" s="11" t="s">
        <v>7</v>
      </c>
      <c r="F93" s="11">
        <v>1024</v>
      </c>
      <c r="G93" s="11">
        <v>1054</v>
      </c>
      <c r="H93" s="11">
        <v>101</v>
      </c>
      <c r="I93" s="11" t="s">
        <v>864</v>
      </c>
      <c r="J93" s="11" t="s">
        <v>875</v>
      </c>
      <c r="K93" s="11" t="s">
        <v>2</v>
      </c>
      <c r="L93" s="11" t="s">
        <v>25</v>
      </c>
      <c r="M93" s="11" t="s">
        <v>5</v>
      </c>
      <c r="N93" s="11" t="s">
        <v>8</v>
      </c>
      <c r="O93" s="12">
        <v>36982</v>
      </c>
      <c r="Q93" s="13" t="s">
        <v>84</v>
      </c>
      <c r="R93" s="11">
        <f t="shared" ca="1" si="4"/>
        <v>18</v>
      </c>
      <c r="S93" s="12">
        <v>20969</v>
      </c>
      <c r="T93" s="13">
        <f t="shared" ca="1" si="5"/>
        <v>62</v>
      </c>
      <c r="U93" s="11" t="s">
        <v>9</v>
      </c>
      <c r="V93" s="11">
        <v>30</v>
      </c>
      <c r="W93" s="14">
        <f t="shared" si="6"/>
        <v>2.5</v>
      </c>
      <c r="X93" s="11">
        <v>39</v>
      </c>
      <c r="Y93" s="11" t="s">
        <v>876</v>
      </c>
      <c r="Z93" s="10">
        <f t="shared" si="7"/>
        <v>1</v>
      </c>
    </row>
    <row r="94" spans="1:26" ht="20.100000000000001" customHeight="1" x14ac:dyDescent="0.25">
      <c r="A94" s="11">
        <v>89</v>
      </c>
      <c r="B94" s="11" t="s">
        <v>0</v>
      </c>
      <c r="C94" s="8" t="s">
        <v>28</v>
      </c>
      <c r="D94" s="11" t="s">
        <v>225</v>
      </c>
      <c r="E94" s="11" t="s">
        <v>7</v>
      </c>
      <c r="F94" s="11">
        <v>1022</v>
      </c>
      <c r="G94" s="11">
        <v>1035</v>
      </c>
      <c r="H94" s="11">
        <v>104</v>
      </c>
      <c r="I94" s="11" t="s">
        <v>867</v>
      </c>
      <c r="J94" s="11" t="s">
        <v>875</v>
      </c>
      <c r="K94" s="11" t="s">
        <v>2</v>
      </c>
      <c r="L94" s="11" t="s">
        <v>25</v>
      </c>
      <c r="M94" s="11" t="s">
        <v>5</v>
      </c>
      <c r="N94" s="11" t="s">
        <v>8</v>
      </c>
      <c r="O94" s="12">
        <v>36983</v>
      </c>
      <c r="Q94" s="13" t="s">
        <v>84</v>
      </c>
      <c r="R94" s="11">
        <f t="shared" ca="1" si="4"/>
        <v>18</v>
      </c>
      <c r="S94" s="12">
        <v>22939</v>
      </c>
      <c r="T94" s="13">
        <f t="shared" ca="1" si="5"/>
        <v>57</v>
      </c>
      <c r="U94" s="11" t="s">
        <v>9</v>
      </c>
      <c r="V94" s="11">
        <v>35</v>
      </c>
      <c r="W94" s="14">
        <f t="shared" si="6"/>
        <v>2.9166666666666665</v>
      </c>
      <c r="X94" s="11">
        <v>39</v>
      </c>
      <c r="Y94" s="11" t="s">
        <v>876</v>
      </c>
      <c r="Z94" s="10">
        <f t="shared" si="7"/>
        <v>1</v>
      </c>
    </row>
    <row r="95" spans="1:26" ht="20.100000000000001" customHeight="1" x14ac:dyDescent="0.25">
      <c r="A95" s="11">
        <v>90</v>
      </c>
      <c r="B95" s="11" t="s">
        <v>0</v>
      </c>
      <c r="C95" s="8" t="s">
        <v>28</v>
      </c>
      <c r="D95" s="11" t="s">
        <v>226</v>
      </c>
      <c r="E95" s="11" t="s">
        <v>7</v>
      </c>
      <c r="F95" s="11">
        <v>1024</v>
      </c>
      <c r="G95" s="11">
        <v>1054</v>
      </c>
      <c r="H95" s="11">
        <v>101</v>
      </c>
      <c r="I95" s="11" t="s">
        <v>864</v>
      </c>
      <c r="J95" s="11" t="s">
        <v>875</v>
      </c>
      <c r="K95" s="11" t="s">
        <v>2</v>
      </c>
      <c r="L95" s="11" t="s">
        <v>25</v>
      </c>
      <c r="M95" s="11" t="s">
        <v>5</v>
      </c>
      <c r="N95" s="11" t="s">
        <v>8</v>
      </c>
      <c r="O95" s="12">
        <v>37018</v>
      </c>
      <c r="Q95" s="13" t="s">
        <v>84</v>
      </c>
      <c r="R95" s="11">
        <f t="shared" ca="1" si="4"/>
        <v>18</v>
      </c>
      <c r="S95" s="12">
        <v>25171</v>
      </c>
      <c r="T95" s="13">
        <f t="shared" ca="1" si="5"/>
        <v>51</v>
      </c>
      <c r="U95" s="11" t="s">
        <v>7</v>
      </c>
      <c r="V95" s="11">
        <v>30</v>
      </c>
      <c r="W95" s="14">
        <f t="shared" si="6"/>
        <v>2.5</v>
      </c>
      <c r="X95" s="11">
        <v>39</v>
      </c>
      <c r="Y95" s="11" t="s">
        <v>876</v>
      </c>
      <c r="Z95" s="10">
        <f t="shared" si="7"/>
        <v>1</v>
      </c>
    </row>
    <row r="96" spans="1:26" ht="20.100000000000001" customHeight="1" x14ac:dyDescent="0.25">
      <c r="A96" s="11">
        <v>91</v>
      </c>
      <c r="B96" s="11" t="s">
        <v>0</v>
      </c>
      <c r="C96" s="8" t="s">
        <v>28</v>
      </c>
      <c r="D96" s="11" t="s">
        <v>227</v>
      </c>
      <c r="E96" s="11" t="s">
        <v>7</v>
      </c>
      <c r="F96" s="11">
        <v>1022</v>
      </c>
      <c r="G96" s="11">
        <v>1060</v>
      </c>
      <c r="H96" s="11">
        <v>106</v>
      </c>
      <c r="I96" s="11" t="s">
        <v>869</v>
      </c>
      <c r="J96" s="11" t="s">
        <v>875</v>
      </c>
      <c r="K96" s="11" t="s">
        <v>2</v>
      </c>
      <c r="L96" s="11" t="s">
        <v>25</v>
      </c>
      <c r="M96" s="11" t="s">
        <v>5</v>
      </c>
      <c r="N96" s="11" t="s">
        <v>8</v>
      </c>
      <c r="O96" s="12">
        <v>37073</v>
      </c>
      <c r="Q96" s="13" t="s">
        <v>84</v>
      </c>
      <c r="R96" s="11">
        <f t="shared" ca="1" si="4"/>
        <v>18</v>
      </c>
      <c r="S96" s="12">
        <v>29339</v>
      </c>
      <c r="T96" s="13">
        <f t="shared" ca="1" si="5"/>
        <v>39</v>
      </c>
      <c r="U96" s="11" t="s">
        <v>9</v>
      </c>
      <c r="V96" s="11">
        <v>30</v>
      </c>
      <c r="W96" s="14">
        <f t="shared" si="6"/>
        <v>2.5</v>
      </c>
      <c r="X96" s="11">
        <v>39</v>
      </c>
      <c r="Y96" s="11" t="s">
        <v>876</v>
      </c>
      <c r="Z96" s="10">
        <f t="shared" si="7"/>
        <v>1</v>
      </c>
    </row>
    <row r="97" spans="1:26" ht="20.100000000000001" customHeight="1" x14ac:dyDescent="0.25">
      <c r="A97" s="11">
        <v>92</v>
      </c>
      <c r="B97" s="11" t="s">
        <v>0</v>
      </c>
      <c r="C97" s="8" t="s">
        <v>28</v>
      </c>
      <c r="D97" s="11" t="s">
        <v>228</v>
      </c>
      <c r="E97" s="11" t="s">
        <v>7</v>
      </c>
      <c r="F97" s="11">
        <v>1022</v>
      </c>
      <c r="G97" s="11">
        <v>1047</v>
      </c>
      <c r="H97" s="11">
        <v>103</v>
      </c>
      <c r="I97" s="11" t="s">
        <v>866</v>
      </c>
      <c r="J97" s="11" t="s">
        <v>875</v>
      </c>
      <c r="K97" s="11" t="s">
        <v>2</v>
      </c>
      <c r="L97" s="11" t="s">
        <v>25</v>
      </c>
      <c r="M97" s="11" t="s">
        <v>5</v>
      </c>
      <c r="N97" s="11" t="s">
        <v>8</v>
      </c>
      <c r="O97" s="12">
        <v>37073</v>
      </c>
      <c r="Q97" s="13" t="s">
        <v>84</v>
      </c>
      <c r="R97" s="11">
        <f t="shared" ca="1" si="4"/>
        <v>18</v>
      </c>
      <c r="S97" s="12">
        <v>26934</v>
      </c>
      <c r="T97" s="13">
        <f t="shared" ca="1" si="5"/>
        <v>46</v>
      </c>
      <c r="U97" s="11" t="s">
        <v>9</v>
      </c>
      <c r="V97" s="11">
        <v>30</v>
      </c>
      <c r="W97" s="14">
        <f t="shared" si="6"/>
        <v>2.5</v>
      </c>
      <c r="X97" s="11">
        <v>39</v>
      </c>
      <c r="Y97" s="11" t="s">
        <v>876</v>
      </c>
      <c r="Z97" s="10">
        <f t="shared" si="7"/>
        <v>1</v>
      </c>
    </row>
    <row r="98" spans="1:26" ht="20.100000000000001" customHeight="1" x14ac:dyDescent="0.25">
      <c r="A98" s="11">
        <v>93</v>
      </c>
      <c r="B98" s="11" t="s">
        <v>0</v>
      </c>
      <c r="C98" s="8" t="s">
        <v>28</v>
      </c>
      <c r="D98" s="11" t="s">
        <v>229</v>
      </c>
      <c r="E98" s="11" t="s">
        <v>20</v>
      </c>
      <c r="F98" s="11">
        <v>1020</v>
      </c>
      <c r="G98" s="11">
        <v>1058</v>
      </c>
      <c r="H98" s="11">
        <v>106</v>
      </c>
      <c r="I98" s="11" t="s">
        <v>869</v>
      </c>
      <c r="J98" s="11" t="s">
        <v>875</v>
      </c>
      <c r="K98" s="11" t="s">
        <v>2</v>
      </c>
      <c r="L98" s="11" t="s">
        <v>25</v>
      </c>
      <c r="M98" s="11" t="s">
        <v>5</v>
      </c>
      <c r="N98" s="11" t="s">
        <v>8</v>
      </c>
      <c r="O98" s="12">
        <v>37073</v>
      </c>
      <c r="Q98" s="13" t="s">
        <v>84</v>
      </c>
      <c r="R98" s="11">
        <f t="shared" ca="1" si="4"/>
        <v>18</v>
      </c>
      <c r="S98" s="12">
        <v>22368</v>
      </c>
      <c r="T98" s="13">
        <f t="shared" ca="1" si="5"/>
        <v>58</v>
      </c>
      <c r="U98" s="11" t="s">
        <v>9</v>
      </c>
      <c r="V98" s="11">
        <v>30</v>
      </c>
      <c r="W98" s="14">
        <f t="shared" si="6"/>
        <v>2.5</v>
      </c>
      <c r="X98" s="11">
        <v>39</v>
      </c>
      <c r="Y98" s="11" t="s">
        <v>876</v>
      </c>
      <c r="Z98" s="10">
        <f t="shared" si="7"/>
        <v>0.5</v>
      </c>
    </row>
    <row r="99" spans="1:26" ht="20.100000000000001" customHeight="1" x14ac:dyDescent="0.25">
      <c r="A99" s="11">
        <v>93</v>
      </c>
      <c r="B99" s="11" t="s">
        <v>0</v>
      </c>
      <c r="C99" s="8" t="s">
        <v>28</v>
      </c>
      <c r="D99" s="11" t="s">
        <v>229</v>
      </c>
      <c r="E99" s="11" t="s">
        <v>20</v>
      </c>
      <c r="F99" s="11">
        <v>1020</v>
      </c>
      <c r="G99" s="11">
        <v>1051</v>
      </c>
      <c r="H99" s="11">
        <v>107</v>
      </c>
      <c r="I99" s="11" t="s">
        <v>870</v>
      </c>
      <c r="J99" s="11" t="s">
        <v>875</v>
      </c>
      <c r="K99" s="11" t="s">
        <v>2</v>
      </c>
      <c r="L99" s="11" t="s">
        <v>25</v>
      </c>
      <c r="M99" s="11" t="s">
        <v>5</v>
      </c>
      <c r="N99" s="11" t="s">
        <v>8</v>
      </c>
      <c r="O99" s="12">
        <v>37073</v>
      </c>
      <c r="Q99" s="13" t="s">
        <v>84</v>
      </c>
      <c r="R99" s="11">
        <f t="shared" ca="1" si="4"/>
        <v>18</v>
      </c>
      <c r="S99" s="12">
        <v>22368</v>
      </c>
      <c r="T99" s="13">
        <f t="shared" ca="1" si="5"/>
        <v>58</v>
      </c>
      <c r="U99" s="11" t="s">
        <v>9</v>
      </c>
      <c r="V99" s="11">
        <v>30</v>
      </c>
      <c r="W99" s="14">
        <f t="shared" si="6"/>
        <v>2.5</v>
      </c>
      <c r="X99" s="11">
        <v>39</v>
      </c>
      <c r="Y99" s="11" t="s">
        <v>876</v>
      </c>
      <c r="Z99" s="10">
        <f t="shared" si="7"/>
        <v>0.5</v>
      </c>
    </row>
    <row r="100" spans="1:26" ht="20.100000000000001" customHeight="1" x14ac:dyDescent="0.25">
      <c r="A100" s="11">
        <v>94</v>
      </c>
      <c r="B100" s="11" t="s">
        <v>0</v>
      </c>
      <c r="C100" s="8" t="s">
        <v>28</v>
      </c>
      <c r="D100" s="11" t="s">
        <v>230</v>
      </c>
      <c r="E100" s="11" t="s">
        <v>7</v>
      </c>
      <c r="F100" s="11">
        <v>1032</v>
      </c>
      <c r="G100" s="11">
        <v>1075</v>
      </c>
      <c r="H100" s="11">
        <v>102</v>
      </c>
      <c r="I100" s="11" t="s">
        <v>865</v>
      </c>
      <c r="J100" s="11" t="s">
        <v>875</v>
      </c>
      <c r="K100" s="11" t="s">
        <v>2</v>
      </c>
      <c r="L100" s="11" t="s">
        <v>25</v>
      </c>
      <c r="M100" s="11" t="s">
        <v>5</v>
      </c>
      <c r="N100" s="11" t="s">
        <v>8</v>
      </c>
      <c r="O100" s="12">
        <v>37135</v>
      </c>
      <c r="Q100" s="13" t="s">
        <v>84</v>
      </c>
      <c r="R100" s="11">
        <f t="shared" ca="1" si="4"/>
        <v>18</v>
      </c>
      <c r="S100" s="12">
        <v>22920</v>
      </c>
      <c r="T100" s="13">
        <f t="shared" ca="1" si="5"/>
        <v>57</v>
      </c>
      <c r="U100" s="11" t="s">
        <v>7</v>
      </c>
      <c r="V100" s="11">
        <v>30</v>
      </c>
      <c r="W100" s="14">
        <f t="shared" si="6"/>
        <v>2.5</v>
      </c>
      <c r="X100" s="11">
        <v>39</v>
      </c>
      <c r="Y100" s="11" t="s">
        <v>876</v>
      </c>
      <c r="Z100" s="10">
        <f t="shared" si="7"/>
        <v>1</v>
      </c>
    </row>
    <row r="101" spans="1:26" ht="20.100000000000001" customHeight="1" x14ac:dyDescent="0.25">
      <c r="A101" s="11">
        <v>95</v>
      </c>
      <c r="B101" s="11" t="s">
        <v>0</v>
      </c>
      <c r="C101" s="8" t="s">
        <v>28</v>
      </c>
      <c r="D101" s="11" t="s">
        <v>231</v>
      </c>
      <c r="E101" s="11" t="s">
        <v>7</v>
      </c>
      <c r="F101" s="11">
        <v>1002</v>
      </c>
      <c r="G101" s="11">
        <v>1002</v>
      </c>
      <c r="H101" s="11">
        <v>100</v>
      </c>
      <c r="I101" s="11" t="s">
        <v>863</v>
      </c>
      <c r="J101" s="11" t="s">
        <v>875</v>
      </c>
      <c r="K101" s="11" t="s">
        <v>2</v>
      </c>
      <c r="L101" s="11" t="s">
        <v>24</v>
      </c>
      <c r="M101" s="11" t="s">
        <v>5</v>
      </c>
      <c r="N101" s="11" t="s">
        <v>8</v>
      </c>
      <c r="O101" s="12">
        <v>36570</v>
      </c>
      <c r="Q101" s="13" t="s">
        <v>84</v>
      </c>
      <c r="R101" s="11">
        <f t="shared" ca="1" si="4"/>
        <v>19</v>
      </c>
      <c r="S101" s="12">
        <v>28164</v>
      </c>
      <c r="T101" s="13">
        <f t="shared" ca="1" si="5"/>
        <v>42</v>
      </c>
      <c r="U101" s="11" t="s">
        <v>7</v>
      </c>
      <c r="V101" s="11">
        <v>30</v>
      </c>
      <c r="W101" s="14">
        <f t="shared" si="6"/>
        <v>2.5</v>
      </c>
      <c r="X101" s="11">
        <v>39</v>
      </c>
      <c r="Y101" s="11" t="s">
        <v>876</v>
      </c>
      <c r="Z101" s="10">
        <f t="shared" si="7"/>
        <v>1</v>
      </c>
    </row>
    <row r="102" spans="1:26" ht="20.100000000000001" customHeight="1" x14ac:dyDescent="0.25">
      <c r="A102" s="11">
        <v>96</v>
      </c>
      <c r="B102" s="11" t="s">
        <v>0</v>
      </c>
      <c r="C102" s="8" t="s">
        <v>28</v>
      </c>
      <c r="D102" s="11" t="s">
        <v>232</v>
      </c>
      <c r="E102" s="11" t="s">
        <v>7</v>
      </c>
      <c r="F102" s="11">
        <v>1022</v>
      </c>
      <c r="G102" s="11">
        <v>1060</v>
      </c>
      <c r="H102" s="11">
        <v>106</v>
      </c>
      <c r="I102" s="11" t="s">
        <v>869</v>
      </c>
      <c r="J102" s="11" t="s">
        <v>875</v>
      </c>
      <c r="K102" s="11" t="s">
        <v>2</v>
      </c>
      <c r="L102" s="11" t="s">
        <v>25</v>
      </c>
      <c r="M102" s="11" t="s">
        <v>5</v>
      </c>
      <c r="N102" s="11" t="s">
        <v>8</v>
      </c>
      <c r="O102" s="12">
        <v>37150</v>
      </c>
      <c r="Q102" s="13" t="s">
        <v>84</v>
      </c>
      <c r="R102" s="11">
        <f t="shared" ca="1" si="4"/>
        <v>18</v>
      </c>
      <c r="S102" s="12">
        <v>24093</v>
      </c>
      <c r="T102" s="13">
        <f t="shared" ca="1" si="5"/>
        <v>54</v>
      </c>
      <c r="U102" s="11" t="s">
        <v>9</v>
      </c>
      <c r="V102" s="11">
        <v>30</v>
      </c>
      <c r="W102" s="14">
        <f t="shared" si="6"/>
        <v>2.5</v>
      </c>
      <c r="X102" s="11">
        <v>39</v>
      </c>
      <c r="Y102" s="11" t="s">
        <v>876</v>
      </c>
      <c r="Z102" s="10">
        <f t="shared" si="7"/>
        <v>1</v>
      </c>
    </row>
    <row r="103" spans="1:26" ht="20.100000000000001" customHeight="1" x14ac:dyDescent="0.25">
      <c r="A103" s="11">
        <v>97</v>
      </c>
      <c r="B103" s="11" t="s">
        <v>0</v>
      </c>
      <c r="C103" s="8" t="s">
        <v>28</v>
      </c>
      <c r="D103" s="11" t="s">
        <v>233</v>
      </c>
      <c r="E103" s="11" t="s">
        <v>7</v>
      </c>
      <c r="F103" s="11">
        <v>1039</v>
      </c>
      <c r="G103" s="11">
        <v>1082</v>
      </c>
      <c r="H103" s="11">
        <v>102</v>
      </c>
      <c r="I103" s="11" t="s">
        <v>865</v>
      </c>
      <c r="J103" s="11" t="s">
        <v>875</v>
      </c>
      <c r="K103" s="11" t="s">
        <v>2</v>
      </c>
      <c r="L103" s="11" t="s">
        <v>25</v>
      </c>
      <c r="M103" s="11" t="s">
        <v>5</v>
      </c>
      <c r="N103" s="11" t="s">
        <v>8</v>
      </c>
      <c r="O103" s="12">
        <v>37257</v>
      </c>
      <c r="Q103" s="13" t="s">
        <v>84</v>
      </c>
      <c r="R103" s="11">
        <f t="shared" ca="1" si="4"/>
        <v>18</v>
      </c>
      <c r="S103" s="12">
        <v>21067</v>
      </c>
      <c r="T103" s="13">
        <f t="shared" ca="1" si="5"/>
        <v>62</v>
      </c>
      <c r="U103" s="11" t="s">
        <v>7</v>
      </c>
      <c r="V103" s="11">
        <v>24</v>
      </c>
      <c r="W103" s="14">
        <f t="shared" si="6"/>
        <v>2</v>
      </c>
      <c r="X103" s="11">
        <v>32</v>
      </c>
      <c r="Y103" s="11" t="s">
        <v>876</v>
      </c>
      <c r="Z103" s="10">
        <f t="shared" si="7"/>
        <v>0.82051282051282048</v>
      </c>
    </row>
    <row r="104" spans="1:26" ht="20.100000000000001" customHeight="1" x14ac:dyDescent="0.25">
      <c r="A104" s="11">
        <v>98</v>
      </c>
      <c r="B104" s="11" t="s">
        <v>0</v>
      </c>
      <c r="C104" s="8" t="s">
        <v>28</v>
      </c>
      <c r="D104" s="11" t="s">
        <v>234</v>
      </c>
      <c r="E104" s="11" t="s">
        <v>7</v>
      </c>
      <c r="F104" s="11">
        <v>1022</v>
      </c>
      <c r="G104" s="11">
        <v>1035</v>
      </c>
      <c r="H104" s="11">
        <v>104</v>
      </c>
      <c r="I104" s="11" t="s">
        <v>867</v>
      </c>
      <c r="J104" s="11" t="s">
        <v>875</v>
      </c>
      <c r="K104" s="11" t="s">
        <v>2</v>
      </c>
      <c r="L104" s="11" t="s">
        <v>25</v>
      </c>
      <c r="M104" s="11" t="s">
        <v>5</v>
      </c>
      <c r="N104" s="11" t="s">
        <v>8</v>
      </c>
      <c r="O104" s="12">
        <v>37347</v>
      </c>
      <c r="Q104" s="13" t="s">
        <v>84</v>
      </c>
      <c r="R104" s="11">
        <f t="shared" ca="1" si="4"/>
        <v>17</v>
      </c>
      <c r="S104" s="12">
        <v>21038</v>
      </c>
      <c r="T104" s="13">
        <f t="shared" ca="1" si="5"/>
        <v>62</v>
      </c>
      <c r="U104" s="11" t="s">
        <v>9</v>
      </c>
      <c r="V104" s="11">
        <v>30</v>
      </c>
      <c r="W104" s="14">
        <f t="shared" si="6"/>
        <v>2.5</v>
      </c>
      <c r="X104" s="11">
        <v>39</v>
      </c>
      <c r="Y104" s="11" t="s">
        <v>876</v>
      </c>
      <c r="Z104" s="10">
        <f t="shared" si="7"/>
        <v>1</v>
      </c>
    </row>
    <row r="105" spans="1:26" ht="20.100000000000001" customHeight="1" x14ac:dyDescent="0.25">
      <c r="A105" s="11">
        <v>99</v>
      </c>
      <c r="B105" s="11" t="s">
        <v>0</v>
      </c>
      <c r="C105" s="8" t="s">
        <v>28</v>
      </c>
      <c r="D105" s="11" t="s">
        <v>235</v>
      </c>
      <c r="E105" s="11" t="s">
        <v>7</v>
      </c>
      <c r="F105" s="11">
        <v>1043</v>
      </c>
      <c r="G105" s="11">
        <v>1086</v>
      </c>
      <c r="H105" s="11">
        <v>102</v>
      </c>
      <c r="I105" s="11" t="s">
        <v>865</v>
      </c>
      <c r="J105" s="11" t="s">
        <v>875</v>
      </c>
      <c r="K105" s="11" t="s">
        <v>2</v>
      </c>
      <c r="L105" s="11" t="s">
        <v>25</v>
      </c>
      <c r="M105" s="11" t="s">
        <v>5</v>
      </c>
      <c r="N105" s="11" t="s">
        <v>8</v>
      </c>
      <c r="O105" s="12">
        <v>37377</v>
      </c>
      <c r="Q105" s="13" t="s">
        <v>84</v>
      </c>
      <c r="R105" s="11">
        <f t="shared" ca="1" si="4"/>
        <v>17</v>
      </c>
      <c r="S105" s="12">
        <v>21691</v>
      </c>
      <c r="T105" s="13">
        <f t="shared" ca="1" si="5"/>
        <v>60</v>
      </c>
      <c r="U105" s="11" t="s">
        <v>7</v>
      </c>
      <c r="V105" s="11">
        <v>30</v>
      </c>
      <c r="W105" s="14">
        <f t="shared" si="6"/>
        <v>2.5</v>
      </c>
      <c r="X105" s="11">
        <v>39</v>
      </c>
      <c r="Y105" s="11" t="s">
        <v>876</v>
      </c>
      <c r="Z105" s="10">
        <f t="shared" si="7"/>
        <v>1</v>
      </c>
    </row>
    <row r="106" spans="1:26" ht="20.100000000000001" customHeight="1" x14ac:dyDescent="0.25">
      <c r="A106" s="11">
        <v>100</v>
      </c>
      <c r="B106" s="11" t="s">
        <v>0</v>
      </c>
      <c r="C106" s="8" t="s">
        <v>28</v>
      </c>
      <c r="D106" s="11" t="s">
        <v>236</v>
      </c>
      <c r="E106" s="11" t="s">
        <v>7</v>
      </c>
      <c r="F106" s="11">
        <v>1022</v>
      </c>
      <c r="G106" s="11">
        <v>1035</v>
      </c>
      <c r="H106" s="11">
        <v>104</v>
      </c>
      <c r="I106" s="11" t="s">
        <v>867</v>
      </c>
      <c r="J106" s="11" t="s">
        <v>875</v>
      </c>
      <c r="K106" s="11" t="s">
        <v>2</v>
      </c>
      <c r="L106" s="11" t="s">
        <v>25</v>
      </c>
      <c r="M106" s="11" t="s">
        <v>5</v>
      </c>
      <c r="N106" s="11" t="s">
        <v>8</v>
      </c>
      <c r="O106" s="12">
        <v>37377</v>
      </c>
      <c r="Q106" s="13" t="s">
        <v>84</v>
      </c>
      <c r="R106" s="11">
        <f t="shared" ca="1" si="4"/>
        <v>17</v>
      </c>
      <c r="S106" s="12">
        <v>21894</v>
      </c>
      <c r="T106" s="13">
        <f t="shared" ca="1" si="5"/>
        <v>60</v>
      </c>
      <c r="U106" s="11" t="s">
        <v>9</v>
      </c>
      <c r="V106" s="11">
        <v>30</v>
      </c>
      <c r="W106" s="14">
        <f t="shared" si="6"/>
        <v>2.5</v>
      </c>
      <c r="X106" s="11">
        <v>39</v>
      </c>
      <c r="Y106" s="11" t="s">
        <v>876</v>
      </c>
      <c r="Z106" s="10">
        <f t="shared" si="7"/>
        <v>1</v>
      </c>
    </row>
    <row r="107" spans="1:26" ht="20.100000000000001" customHeight="1" x14ac:dyDescent="0.25">
      <c r="A107" s="11">
        <v>101</v>
      </c>
      <c r="B107" s="11" t="s">
        <v>0</v>
      </c>
      <c r="C107" s="8" t="s">
        <v>28</v>
      </c>
      <c r="D107" s="11" t="s">
        <v>237</v>
      </c>
      <c r="E107" s="11" t="s">
        <v>7</v>
      </c>
      <c r="F107" s="11">
        <v>1039</v>
      </c>
      <c r="G107" s="11">
        <v>1082</v>
      </c>
      <c r="H107" s="11">
        <v>102</v>
      </c>
      <c r="I107" s="11" t="s">
        <v>865</v>
      </c>
      <c r="J107" s="11" t="s">
        <v>875</v>
      </c>
      <c r="K107" s="11" t="s">
        <v>2</v>
      </c>
      <c r="L107" s="11" t="s">
        <v>25</v>
      </c>
      <c r="M107" s="11" t="s">
        <v>5</v>
      </c>
      <c r="N107" s="11" t="s">
        <v>8</v>
      </c>
      <c r="O107" s="12">
        <v>37438</v>
      </c>
      <c r="Q107" s="13" t="s">
        <v>84</v>
      </c>
      <c r="R107" s="11">
        <f t="shared" ca="1" si="4"/>
        <v>17</v>
      </c>
      <c r="S107" s="12">
        <v>25097</v>
      </c>
      <c r="T107" s="13">
        <f t="shared" ca="1" si="5"/>
        <v>51</v>
      </c>
      <c r="U107" s="11" t="s">
        <v>7</v>
      </c>
      <c r="V107" s="11">
        <v>30</v>
      </c>
      <c r="W107" s="14">
        <f t="shared" si="6"/>
        <v>2.5</v>
      </c>
      <c r="X107" s="11">
        <v>39</v>
      </c>
      <c r="Y107" s="11" t="s">
        <v>876</v>
      </c>
      <c r="Z107" s="10">
        <f t="shared" si="7"/>
        <v>1</v>
      </c>
    </row>
    <row r="108" spans="1:26" ht="20.100000000000001" customHeight="1" x14ac:dyDescent="0.25">
      <c r="A108" s="11">
        <v>102</v>
      </c>
      <c r="B108" s="11" t="s">
        <v>0</v>
      </c>
      <c r="C108" s="8" t="s">
        <v>28</v>
      </c>
      <c r="D108" s="11" t="s">
        <v>238</v>
      </c>
      <c r="E108" s="11" t="s">
        <v>7</v>
      </c>
      <c r="F108" s="11">
        <v>1019</v>
      </c>
      <c r="G108" s="11">
        <v>1066</v>
      </c>
      <c r="H108" s="11">
        <v>110</v>
      </c>
      <c r="I108" s="11" t="s">
        <v>873</v>
      </c>
      <c r="J108" s="11" t="s">
        <v>875</v>
      </c>
      <c r="K108" s="11" t="s">
        <v>2</v>
      </c>
      <c r="L108" s="11" t="s">
        <v>24</v>
      </c>
      <c r="M108" s="11" t="s">
        <v>5</v>
      </c>
      <c r="N108" s="11" t="s">
        <v>8</v>
      </c>
      <c r="O108" s="12">
        <v>34568</v>
      </c>
      <c r="Q108" s="13" t="s">
        <v>84</v>
      </c>
      <c r="R108" s="11">
        <f t="shared" ca="1" si="4"/>
        <v>25</v>
      </c>
      <c r="S108" s="12">
        <v>27452</v>
      </c>
      <c r="T108" s="13">
        <f t="shared" ca="1" si="5"/>
        <v>44</v>
      </c>
      <c r="U108" s="11" t="s">
        <v>7</v>
      </c>
      <c r="V108" s="11">
        <v>30</v>
      </c>
      <c r="W108" s="14">
        <f t="shared" si="6"/>
        <v>2.5</v>
      </c>
      <c r="X108" s="11">
        <v>39</v>
      </c>
      <c r="Y108" s="11" t="s">
        <v>876</v>
      </c>
      <c r="Z108" s="10">
        <f t="shared" si="7"/>
        <v>1</v>
      </c>
    </row>
    <row r="109" spans="1:26" ht="20.100000000000001" customHeight="1" x14ac:dyDescent="0.25">
      <c r="A109" s="11">
        <v>103</v>
      </c>
      <c r="B109" s="11" t="s">
        <v>0</v>
      </c>
      <c r="C109" s="8" t="s">
        <v>28</v>
      </c>
      <c r="D109" s="11" t="s">
        <v>239</v>
      </c>
      <c r="E109" s="11" t="s">
        <v>7</v>
      </c>
      <c r="F109" s="11">
        <v>1022</v>
      </c>
      <c r="G109" s="11">
        <v>1060</v>
      </c>
      <c r="H109" s="11">
        <v>106</v>
      </c>
      <c r="I109" s="11" t="s">
        <v>869</v>
      </c>
      <c r="J109" s="11" t="s">
        <v>875</v>
      </c>
      <c r="K109" s="11" t="s">
        <v>2</v>
      </c>
      <c r="L109" s="11" t="s">
        <v>25</v>
      </c>
      <c r="M109" s="11" t="s">
        <v>5</v>
      </c>
      <c r="N109" s="11" t="s">
        <v>8</v>
      </c>
      <c r="O109" s="12">
        <v>37530</v>
      </c>
      <c r="Q109" s="13" t="s">
        <v>84</v>
      </c>
      <c r="R109" s="11">
        <f t="shared" ca="1" si="4"/>
        <v>17</v>
      </c>
      <c r="S109" s="12">
        <v>23417</v>
      </c>
      <c r="T109" s="13">
        <f t="shared" ca="1" si="5"/>
        <v>55</v>
      </c>
      <c r="U109" s="11" t="s">
        <v>9</v>
      </c>
      <c r="V109" s="11">
        <v>30</v>
      </c>
      <c r="W109" s="14">
        <f t="shared" si="6"/>
        <v>2.5</v>
      </c>
      <c r="X109" s="11">
        <v>39</v>
      </c>
      <c r="Y109" s="11" t="s">
        <v>876</v>
      </c>
      <c r="Z109" s="10">
        <f t="shared" si="7"/>
        <v>1</v>
      </c>
    </row>
    <row r="110" spans="1:26" ht="20.100000000000001" customHeight="1" x14ac:dyDescent="0.25">
      <c r="A110" s="11">
        <v>104</v>
      </c>
      <c r="B110" s="11" t="s">
        <v>0</v>
      </c>
      <c r="C110" s="8" t="s">
        <v>28</v>
      </c>
      <c r="D110" s="11" t="s">
        <v>240</v>
      </c>
      <c r="E110" s="11" t="s">
        <v>7</v>
      </c>
      <c r="F110" s="11">
        <v>1050</v>
      </c>
      <c r="G110" s="11">
        <v>1093</v>
      </c>
      <c r="H110" s="11">
        <v>100</v>
      </c>
      <c r="I110" s="11" t="s">
        <v>863</v>
      </c>
      <c r="J110" s="11" t="s">
        <v>875</v>
      </c>
      <c r="K110" s="11" t="s">
        <v>2</v>
      </c>
      <c r="L110" s="11" t="s">
        <v>25</v>
      </c>
      <c r="M110" s="11" t="s">
        <v>5</v>
      </c>
      <c r="N110" s="11" t="s">
        <v>8</v>
      </c>
      <c r="O110" s="12">
        <v>37561</v>
      </c>
      <c r="Q110" s="13" t="s">
        <v>84</v>
      </c>
      <c r="R110" s="11">
        <f t="shared" ca="1" si="4"/>
        <v>17</v>
      </c>
      <c r="S110" s="12">
        <v>27032</v>
      </c>
      <c r="T110" s="13">
        <f t="shared" ca="1" si="5"/>
        <v>46</v>
      </c>
      <c r="U110" s="11" t="s">
        <v>7</v>
      </c>
      <c r="V110" s="11">
        <v>30</v>
      </c>
      <c r="W110" s="14">
        <f t="shared" si="6"/>
        <v>2.5</v>
      </c>
      <c r="X110" s="11">
        <v>39</v>
      </c>
      <c r="Y110" s="11" t="s">
        <v>876</v>
      </c>
      <c r="Z110" s="10">
        <f t="shared" si="7"/>
        <v>1</v>
      </c>
    </row>
    <row r="111" spans="1:26" ht="20.100000000000001" customHeight="1" x14ac:dyDescent="0.25">
      <c r="A111" s="11">
        <v>105</v>
      </c>
      <c r="B111" s="11" t="s">
        <v>0</v>
      </c>
      <c r="C111" s="8" t="s">
        <v>28</v>
      </c>
      <c r="D111" s="11" t="s">
        <v>241</v>
      </c>
      <c r="E111" s="11" t="s">
        <v>7</v>
      </c>
      <c r="F111" s="11">
        <v>1040</v>
      </c>
      <c r="G111" s="11">
        <v>1083</v>
      </c>
      <c r="H111" s="11">
        <v>102</v>
      </c>
      <c r="I111" s="11" t="s">
        <v>865</v>
      </c>
      <c r="J111" s="11" t="s">
        <v>875</v>
      </c>
      <c r="K111" s="11" t="s">
        <v>2</v>
      </c>
      <c r="L111" s="11" t="s">
        <v>25</v>
      </c>
      <c r="M111" s="11" t="s">
        <v>5</v>
      </c>
      <c r="N111" s="11" t="s">
        <v>8</v>
      </c>
      <c r="O111" s="12">
        <v>37578</v>
      </c>
      <c r="Q111" s="13" t="s">
        <v>84</v>
      </c>
      <c r="R111" s="11">
        <f t="shared" ca="1" si="4"/>
        <v>17</v>
      </c>
      <c r="S111" s="12">
        <v>27783</v>
      </c>
      <c r="T111" s="13">
        <f t="shared" ca="1" si="5"/>
        <v>43</v>
      </c>
      <c r="U111" s="11" t="s">
        <v>7</v>
      </c>
      <c r="V111" s="11">
        <v>30</v>
      </c>
      <c r="W111" s="14">
        <f t="shared" si="6"/>
        <v>2.5</v>
      </c>
      <c r="X111" s="11">
        <v>39</v>
      </c>
      <c r="Y111" s="11" t="s">
        <v>876</v>
      </c>
      <c r="Z111" s="10">
        <f t="shared" si="7"/>
        <v>1</v>
      </c>
    </row>
    <row r="112" spans="1:26" ht="20.100000000000001" customHeight="1" x14ac:dyDescent="0.25">
      <c r="A112" s="11">
        <v>106</v>
      </c>
      <c r="B112" s="11" t="s">
        <v>0</v>
      </c>
      <c r="C112" s="8" t="s">
        <v>28</v>
      </c>
      <c r="D112" s="11" t="s">
        <v>242</v>
      </c>
      <c r="E112" s="11" t="s">
        <v>7</v>
      </c>
      <c r="F112" s="11">
        <v>1005</v>
      </c>
      <c r="G112" s="11">
        <v>1005</v>
      </c>
      <c r="H112" s="11">
        <v>100</v>
      </c>
      <c r="I112" s="11" t="s">
        <v>863</v>
      </c>
      <c r="J112" s="11" t="s">
        <v>875</v>
      </c>
      <c r="K112" s="11" t="s">
        <v>2</v>
      </c>
      <c r="L112" s="11" t="s">
        <v>24</v>
      </c>
      <c r="M112" s="11" t="s">
        <v>5</v>
      </c>
      <c r="N112" s="11" t="s">
        <v>8</v>
      </c>
      <c r="O112" s="12">
        <v>37591</v>
      </c>
      <c r="Q112" s="13" t="s">
        <v>84</v>
      </c>
      <c r="R112" s="11">
        <f t="shared" ca="1" si="4"/>
        <v>17</v>
      </c>
      <c r="S112" s="12">
        <v>25888</v>
      </c>
      <c r="T112" s="13">
        <f t="shared" ca="1" si="5"/>
        <v>49</v>
      </c>
      <c r="U112" s="11" t="s">
        <v>7</v>
      </c>
      <c r="V112" s="11">
        <v>30</v>
      </c>
      <c r="W112" s="14">
        <f t="shared" si="6"/>
        <v>2.5</v>
      </c>
      <c r="X112" s="11">
        <v>39</v>
      </c>
      <c r="Y112" s="11" t="s">
        <v>876</v>
      </c>
      <c r="Z112" s="10">
        <f t="shared" si="7"/>
        <v>1</v>
      </c>
    </row>
    <row r="113" spans="1:26" ht="20.100000000000001" customHeight="1" x14ac:dyDescent="0.25">
      <c r="A113" s="11">
        <v>107</v>
      </c>
      <c r="B113" s="11" t="s">
        <v>0</v>
      </c>
      <c r="C113" s="8" t="s">
        <v>28</v>
      </c>
      <c r="D113" s="11" t="s">
        <v>243</v>
      </c>
      <c r="E113" s="11" t="s">
        <v>7</v>
      </c>
      <c r="F113" s="11">
        <v>1038</v>
      </c>
      <c r="G113" s="11">
        <v>1081</v>
      </c>
      <c r="H113" s="11">
        <v>102</v>
      </c>
      <c r="I113" s="11" t="s">
        <v>865</v>
      </c>
      <c r="J113" s="11" t="s">
        <v>875</v>
      </c>
      <c r="K113" s="11" t="s">
        <v>2</v>
      </c>
      <c r="L113" s="11" t="s">
        <v>23</v>
      </c>
      <c r="M113" s="11" t="s">
        <v>5</v>
      </c>
      <c r="N113" s="11" t="s">
        <v>8</v>
      </c>
      <c r="O113" s="12">
        <v>37742</v>
      </c>
      <c r="Q113" s="13" t="s">
        <v>84</v>
      </c>
      <c r="R113" s="11">
        <f t="shared" ca="1" si="4"/>
        <v>16</v>
      </c>
      <c r="S113" s="12">
        <v>24856</v>
      </c>
      <c r="T113" s="13">
        <f t="shared" ca="1" si="5"/>
        <v>51</v>
      </c>
      <c r="U113" s="11" t="s">
        <v>7</v>
      </c>
      <c r="V113" s="11">
        <v>30</v>
      </c>
      <c r="W113" s="14">
        <f t="shared" si="6"/>
        <v>2.5</v>
      </c>
      <c r="X113" s="11">
        <v>39</v>
      </c>
      <c r="Y113" s="11" t="s">
        <v>876</v>
      </c>
      <c r="Z113" s="10">
        <f t="shared" si="7"/>
        <v>1</v>
      </c>
    </row>
    <row r="114" spans="1:26" ht="20.100000000000001" customHeight="1" x14ac:dyDescent="0.25">
      <c r="A114" s="11">
        <v>108</v>
      </c>
      <c r="B114" s="11" t="s">
        <v>0</v>
      </c>
      <c r="C114" s="8" t="s">
        <v>28</v>
      </c>
      <c r="D114" s="11" t="s">
        <v>244</v>
      </c>
      <c r="E114" s="11" t="s">
        <v>7</v>
      </c>
      <c r="F114" s="11">
        <v>1043</v>
      </c>
      <c r="G114" s="11">
        <v>1086</v>
      </c>
      <c r="H114" s="11">
        <v>102</v>
      </c>
      <c r="I114" s="11" t="s">
        <v>865</v>
      </c>
      <c r="J114" s="11" t="s">
        <v>875</v>
      </c>
      <c r="K114" s="11" t="s">
        <v>2</v>
      </c>
      <c r="L114" s="11" t="s">
        <v>25</v>
      </c>
      <c r="M114" s="11" t="s">
        <v>5</v>
      </c>
      <c r="N114" s="11" t="s">
        <v>8</v>
      </c>
      <c r="O114" s="12">
        <v>37742</v>
      </c>
      <c r="Q114" s="13" t="s">
        <v>84</v>
      </c>
      <c r="R114" s="11">
        <f t="shared" ca="1" si="4"/>
        <v>16</v>
      </c>
      <c r="S114" s="12">
        <v>25654</v>
      </c>
      <c r="T114" s="13">
        <f t="shared" ca="1" si="5"/>
        <v>49</v>
      </c>
      <c r="U114" s="11" t="s">
        <v>7</v>
      </c>
      <c r="V114" s="11">
        <v>30</v>
      </c>
      <c r="W114" s="14">
        <f t="shared" si="6"/>
        <v>2.5</v>
      </c>
      <c r="X114" s="11">
        <v>39</v>
      </c>
      <c r="Y114" s="11" t="s">
        <v>876</v>
      </c>
      <c r="Z114" s="10">
        <f t="shared" si="7"/>
        <v>1</v>
      </c>
    </row>
    <row r="115" spans="1:26" ht="20.100000000000001" customHeight="1" x14ac:dyDescent="0.25">
      <c r="A115" s="11">
        <v>109</v>
      </c>
      <c r="B115" s="11" t="s">
        <v>0</v>
      </c>
      <c r="C115" s="8" t="s">
        <v>28</v>
      </c>
      <c r="D115" s="11" t="s">
        <v>245</v>
      </c>
      <c r="E115" s="11" t="s">
        <v>7</v>
      </c>
      <c r="F115" s="11">
        <v>1010</v>
      </c>
      <c r="G115" s="11">
        <v>1010</v>
      </c>
      <c r="H115" s="11">
        <v>100</v>
      </c>
      <c r="I115" s="11" t="s">
        <v>863</v>
      </c>
      <c r="J115" s="11" t="s">
        <v>875</v>
      </c>
      <c r="K115" s="11" t="s">
        <v>2</v>
      </c>
      <c r="L115" s="11" t="s">
        <v>25</v>
      </c>
      <c r="M115" s="11" t="s">
        <v>5</v>
      </c>
      <c r="N115" s="11" t="s">
        <v>8</v>
      </c>
      <c r="O115" s="12">
        <v>37746</v>
      </c>
      <c r="Q115" s="13" t="s">
        <v>84</v>
      </c>
      <c r="R115" s="11">
        <f t="shared" ca="1" si="4"/>
        <v>16</v>
      </c>
      <c r="S115" s="12">
        <v>21952</v>
      </c>
      <c r="T115" s="13">
        <f t="shared" ca="1" si="5"/>
        <v>59</v>
      </c>
      <c r="U115" s="11" t="s">
        <v>7</v>
      </c>
      <c r="V115" s="11">
        <v>30</v>
      </c>
      <c r="W115" s="14">
        <f t="shared" si="6"/>
        <v>2.5</v>
      </c>
      <c r="X115" s="11">
        <v>39</v>
      </c>
      <c r="Y115" s="11" t="s">
        <v>876</v>
      </c>
      <c r="Z115" s="10">
        <f t="shared" si="7"/>
        <v>1</v>
      </c>
    </row>
    <row r="116" spans="1:26" ht="20.100000000000001" customHeight="1" x14ac:dyDescent="0.25">
      <c r="A116" s="11">
        <v>110</v>
      </c>
      <c r="B116" s="11" t="s">
        <v>0</v>
      </c>
      <c r="C116" s="8" t="s">
        <v>28</v>
      </c>
      <c r="D116" s="11" t="s">
        <v>246</v>
      </c>
      <c r="E116" s="11" t="s">
        <v>7</v>
      </c>
      <c r="F116" s="11">
        <v>1046</v>
      </c>
      <c r="G116" s="11">
        <v>1089</v>
      </c>
      <c r="H116" s="11">
        <v>102</v>
      </c>
      <c r="I116" s="11" t="s">
        <v>865</v>
      </c>
      <c r="J116" s="11" t="s">
        <v>875</v>
      </c>
      <c r="K116" s="11" t="s">
        <v>2</v>
      </c>
      <c r="L116" s="11" t="s">
        <v>23</v>
      </c>
      <c r="M116" s="11" t="s">
        <v>5</v>
      </c>
      <c r="N116" s="11" t="s">
        <v>8</v>
      </c>
      <c r="O116" s="12">
        <v>37782</v>
      </c>
      <c r="Q116" s="13" t="s">
        <v>84</v>
      </c>
      <c r="R116" s="11">
        <f t="shared" ca="1" si="4"/>
        <v>16</v>
      </c>
      <c r="S116" s="12">
        <v>24006</v>
      </c>
      <c r="T116" s="13">
        <f t="shared" ca="1" si="5"/>
        <v>54</v>
      </c>
      <c r="U116" s="11" t="s">
        <v>7</v>
      </c>
      <c r="V116" s="11">
        <v>30</v>
      </c>
      <c r="W116" s="14">
        <f t="shared" si="6"/>
        <v>2.5</v>
      </c>
      <c r="X116" s="11">
        <v>39</v>
      </c>
      <c r="Y116" s="11" t="s">
        <v>876</v>
      </c>
      <c r="Z116" s="10">
        <f t="shared" si="7"/>
        <v>1</v>
      </c>
    </row>
    <row r="117" spans="1:26" ht="20.100000000000001" customHeight="1" x14ac:dyDescent="0.25">
      <c r="A117" s="11">
        <v>111</v>
      </c>
      <c r="B117" s="11" t="s">
        <v>0</v>
      </c>
      <c r="C117" s="8" t="s">
        <v>28</v>
      </c>
      <c r="D117" s="11" t="s">
        <v>247</v>
      </c>
      <c r="E117" s="11" t="s">
        <v>7</v>
      </c>
      <c r="F117" s="11">
        <v>1031</v>
      </c>
      <c r="G117" s="11">
        <v>1074</v>
      </c>
      <c r="H117" s="11">
        <v>102</v>
      </c>
      <c r="I117" s="11" t="s">
        <v>865</v>
      </c>
      <c r="J117" s="11" t="s">
        <v>875</v>
      </c>
      <c r="K117" s="11" t="s">
        <v>2</v>
      </c>
      <c r="L117" s="11" t="s">
        <v>24</v>
      </c>
      <c r="M117" s="11" t="s">
        <v>5</v>
      </c>
      <c r="N117" s="11" t="s">
        <v>8</v>
      </c>
      <c r="O117" s="12">
        <v>37895</v>
      </c>
      <c r="Q117" s="13" t="s">
        <v>84</v>
      </c>
      <c r="R117" s="11">
        <f t="shared" ca="1" si="4"/>
        <v>16</v>
      </c>
      <c r="S117" s="12">
        <v>26838</v>
      </c>
      <c r="T117" s="13">
        <f t="shared" ca="1" si="5"/>
        <v>46</v>
      </c>
      <c r="U117" s="11" t="s">
        <v>7</v>
      </c>
      <c r="V117" s="11">
        <v>30</v>
      </c>
      <c r="W117" s="14">
        <f t="shared" si="6"/>
        <v>2.5</v>
      </c>
      <c r="X117" s="11">
        <v>39</v>
      </c>
      <c r="Y117" s="11" t="s">
        <v>876</v>
      </c>
      <c r="Z117" s="10">
        <f t="shared" si="7"/>
        <v>1</v>
      </c>
    </row>
    <row r="118" spans="1:26" ht="20.100000000000001" customHeight="1" x14ac:dyDescent="0.25">
      <c r="A118" s="11">
        <v>112</v>
      </c>
      <c r="B118" s="11" t="s">
        <v>0</v>
      </c>
      <c r="C118" s="8" t="s">
        <v>28</v>
      </c>
      <c r="D118" s="11" t="s">
        <v>248</v>
      </c>
      <c r="E118" s="11" t="s">
        <v>7</v>
      </c>
      <c r="F118" s="11">
        <v>1019</v>
      </c>
      <c r="G118" s="11">
        <v>1067</v>
      </c>
      <c r="H118" s="11">
        <v>111</v>
      </c>
      <c r="I118" s="11" t="s">
        <v>874</v>
      </c>
      <c r="J118" s="11" t="s">
        <v>875</v>
      </c>
      <c r="K118" s="11" t="s">
        <v>2</v>
      </c>
      <c r="L118" s="11" t="s">
        <v>25</v>
      </c>
      <c r="M118" s="11" t="s">
        <v>5</v>
      </c>
      <c r="N118" s="11" t="s">
        <v>8</v>
      </c>
      <c r="O118" s="12">
        <v>37926</v>
      </c>
      <c r="Q118" s="13" t="s">
        <v>84</v>
      </c>
      <c r="R118" s="11">
        <f t="shared" ca="1" si="4"/>
        <v>16</v>
      </c>
      <c r="S118" s="12">
        <v>24172</v>
      </c>
      <c r="T118" s="13">
        <f t="shared" ca="1" si="5"/>
        <v>53</v>
      </c>
      <c r="U118" s="11" t="s">
        <v>7</v>
      </c>
      <c r="V118" s="11">
        <v>30</v>
      </c>
      <c r="W118" s="14">
        <f t="shared" si="6"/>
        <v>2.5</v>
      </c>
      <c r="X118" s="11">
        <v>39</v>
      </c>
      <c r="Y118" s="11" t="s">
        <v>876</v>
      </c>
      <c r="Z118" s="10">
        <f t="shared" si="7"/>
        <v>1</v>
      </c>
    </row>
    <row r="119" spans="1:26" ht="20.100000000000001" customHeight="1" x14ac:dyDescent="0.25">
      <c r="A119" s="11">
        <v>113</v>
      </c>
      <c r="B119" s="11" t="s">
        <v>0</v>
      </c>
      <c r="C119" s="8" t="s">
        <v>28</v>
      </c>
      <c r="D119" s="11" t="s">
        <v>249</v>
      </c>
      <c r="E119" s="11" t="s">
        <v>7</v>
      </c>
      <c r="F119" s="11">
        <v>1022</v>
      </c>
      <c r="G119" s="11">
        <v>1035</v>
      </c>
      <c r="H119" s="11">
        <v>104</v>
      </c>
      <c r="I119" s="11" t="s">
        <v>867</v>
      </c>
      <c r="J119" s="11" t="s">
        <v>875</v>
      </c>
      <c r="K119" s="11" t="s">
        <v>2</v>
      </c>
      <c r="L119" s="11" t="s">
        <v>25</v>
      </c>
      <c r="M119" s="11" t="s">
        <v>5</v>
      </c>
      <c r="N119" s="11" t="s">
        <v>8</v>
      </c>
      <c r="O119" s="12">
        <v>37987</v>
      </c>
      <c r="Q119" s="13" t="s">
        <v>84</v>
      </c>
      <c r="R119" s="11">
        <f t="shared" ca="1" si="4"/>
        <v>16</v>
      </c>
      <c r="S119" s="12">
        <v>24029</v>
      </c>
      <c r="T119" s="13">
        <f t="shared" ca="1" si="5"/>
        <v>54</v>
      </c>
      <c r="U119" s="11" t="s">
        <v>9</v>
      </c>
      <c r="V119" s="11">
        <v>30</v>
      </c>
      <c r="W119" s="14">
        <f t="shared" si="6"/>
        <v>2.5</v>
      </c>
      <c r="X119" s="11">
        <v>39</v>
      </c>
      <c r="Y119" s="11" t="s">
        <v>876</v>
      </c>
      <c r="Z119" s="10">
        <f t="shared" si="7"/>
        <v>1</v>
      </c>
    </row>
    <row r="120" spans="1:26" ht="20.100000000000001" customHeight="1" x14ac:dyDescent="0.25">
      <c r="A120" s="11">
        <v>114</v>
      </c>
      <c r="B120" s="11" t="s">
        <v>0</v>
      </c>
      <c r="C120" s="8" t="s">
        <v>28</v>
      </c>
      <c r="D120" s="11" t="s">
        <v>250</v>
      </c>
      <c r="E120" s="11" t="s">
        <v>7</v>
      </c>
      <c r="F120" s="11">
        <v>1022</v>
      </c>
      <c r="G120" s="11">
        <v>1047</v>
      </c>
      <c r="H120" s="11">
        <v>103</v>
      </c>
      <c r="I120" s="11" t="s">
        <v>866</v>
      </c>
      <c r="J120" s="11" t="s">
        <v>875</v>
      </c>
      <c r="K120" s="11" t="s">
        <v>2</v>
      </c>
      <c r="L120" s="11" t="s">
        <v>25</v>
      </c>
      <c r="M120" s="11" t="s">
        <v>5</v>
      </c>
      <c r="N120" s="11" t="s">
        <v>8</v>
      </c>
      <c r="O120" s="12">
        <v>37987</v>
      </c>
      <c r="Q120" s="13" t="s">
        <v>84</v>
      </c>
      <c r="R120" s="11">
        <f t="shared" ca="1" si="4"/>
        <v>16</v>
      </c>
      <c r="S120" s="12">
        <v>23751</v>
      </c>
      <c r="T120" s="13">
        <f t="shared" ca="1" si="5"/>
        <v>55</v>
      </c>
      <c r="U120" s="11" t="s">
        <v>9</v>
      </c>
      <c r="V120" s="11">
        <v>30</v>
      </c>
      <c r="W120" s="14">
        <f t="shared" si="6"/>
        <v>2.5</v>
      </c>
      <c r="X120" s="11">
        <v>39</v>
      </c>
      <c r="Y120" s="11" t="s">
        <v>876</v>
      </c>
      <c r="Z120" s="10">
        <f t="shared" si="7"/>
        <v>1</v>
      </c>
    </row>
    <row r="121" spans="1:26" ht="20.100000000000001" customHeight="1" x14ac:dyDescent="0.25">
      <c r="A121" s="11">
        <v>115</v>
      </c>
      <c r="B121" s="11" t="s">
        <v>0</v>
      </c>
      <c r="C121" s="8" t="s">
        <v>28</v>
      </c>
      <c r="D121" s="11" t="s">
        <v>251</v>
      </c>
      <c r="E121" s="11" t="s">
        <v>7</v>
      </c>
      <c r="F121" s="11">
        <v>1022</v>
      </c>
      <c r="G121" s="11">
        <v>1041</v>
      </c>
      <c r="H121" s="11">
        <v>105</v>
      </c>
      <c r="I121" s="11" t="s">
        <v>868</v>
      </c>
      <c r="J121" s="11" t="s">
        <v>875</v>
      </c>
      <c r="K121" s="11" t="s">
        <v>2</v>
      </c>
      <c r="L121" s="11" t="s">
        <v>25</v>
      </c>
      <c r="M121" s="11" t="s">
        <v>5</v>
      </c>
      <c r="N121" s="11" t="s">
        <v>8</v>
      </c>
      <c r="O121" s="12">
        <v>37987</v>
      </c>
      <c r="Q121" s="13" t="s">
        <v>84</v>
      </c>
      <c r="R121" s="11">
        <f t="shared" ca="1" si="4"/>
        <v>16</v>
      </c>
      <c r="S121" s="12">
        <v>20908</v>
      </c>
      <c r="T121" s="13">
        <f t="shared" ca="1" si="5"/>
        <v>62</v>
      </c>
      <c r="U121" s="11" t="s">
        <v>9</v>
      </c>
      <c r="V121" s="11">
        <v>35</v>
      </c>
      <c r="W121" s="14">
        <f t="shared" si="6"/>
        <v>2.9166666666666665</v>
      </c>
      <c r="X121" s="11">
        <v>39</v>
      </c>
      <c r="Y121" s="11" t="s">
        <v>876</v>
      </c>
      <c r="Z121" s="10">
        <f t="shared" si="7"/>
        <v>1</v>
      </c>
    </row>
    <row r="122" spans="1:26" ht="20.100000000000001" customHeight="1" x14ac:dyDescent="0.25">
      <c r="A122" s="11">
        <v>116</v>
      </c>
      <c r="B122" s="11" t="s">
        <v>0</v>
      </c>
      <c r="C122" s="8" t="s">
        <v>28</v>
      </c>
      <c r="D122" s="11" t="s">
        <v>252</v>
      </c>
      <c r="E122" s="11" t="s">
        <v>7</v>
      </c>
      <c r="F122" s="11">
        <v>1004</v>
      </c>
      <c r="G122" s="11">
        <v>1004</v>
      </c>
      <c r="H122" s="11">
        <v>100</v>
      </c>
      <c r="I122" s="11" t="s">
        <v>863</v>
      </c>
      <c r="J122" s="11" t="s">
        <v>875</v>
      </c>
      <c r="K122" s="11" t="s">
        <v>2</v>
      </c>
      <c r="L122" s="11" t="s">
        <v>25</v>
      </c>
      <c r="M122" s="11" t="s">
        <v>5</v>
      </c>
      <c r="N122" s="11" t="s">
        <v>8</v>
      </c>
      <c r="O122" s="12">
        <v>38033</v>
      </c>
      <c r="Q122" s="13" t="s">
        <v>84</v>
      </c>
      <c r="R122" s="11">
        <f t="shared" ca="1" si="4"/>
        <v>15</v>
      </c>
      <c r="S122" s="12">
        <v>28290</v>
      </c>
      <c r="T122" s="13">
        <f t="shared" ca="1" si="5"/>
        <v>42</v>
      </c>
      <c r="U122" s="11" t="s">
        <v>7</v>
      </c>
      <c r="V122" s="11">
        <v>30</v>
      </c>
      <c r="W122" s="14">
        <f t="shared" si="6"/>
        <v>2.5</v>
      </c>
      <c r="X122" s="11">
        <v>39</v>
      </c>
      <c r="Y122" s="11" t="s">
        <v>876</v>
      </c>
      <c r="Z122" s="10">
        <f t="shared" si="7"/>
        <v>1</v>
      </c>
    </row>
    <row r="123" spans="1:26" ht="20.100000000000001" customHeight="1" x14ac:dyDescent="0.25">
      <c r="A123" s="11">
        <v>117</v>
      </c>
      <c r="B123" s="11" t="s">
        <v>0</v>
      </c>
      <c r="C123" s="8" t="s">
        <v>28</v>
      </c>
      <c r="D123" s="11" t="s">
        <v>253</v>
      </c>
      <c r="E123" s="11" t="s">
        <v>7</v>
      </c>
      <c r="F123" s="11">
        <v>1005</v>
      </c>
      <c r="G123" s="11">
        <v>1005</v>
      </c>
      <c r="H123" s="11">
        <v>100</v>
      </c>
      <c r="I123" s="11" t="s">
        <v>863</v>
      </c>
      <c r="J123" s="11" t="s">
        <v>875</v>
      </c>
      <c r="K123" s="11" t="s">
        <v>2</v>
      </c>
      <c r="L123" s="11" t="s">
        <v>25</v>
      </c>
      <c r="M123" s="11" t="s">
        <v>5</v>
      </c>
      <c r="N123" s="11" t="s">
        <v>8</v>
      </c>
      <c r="O123" s="12">
        <v>38078</v>
      </c>
      <c r="Q123" s="13" t="s">
        <v>84</v>
      </c>
      <c r="R123" s="11">
        <f t="shared" ca="1" si="4"/>
        <v>15</v>
      </c>
      <c r="S123" s="12">
        <v>25472</v>
      </c>
      <c r="T123" s="13">
        <f t="shared" ca="1" si="5"/>
        <v>50</v>
      </c>
      <c r="U123" s="11" t="s">
        <v>7</v>
      </c>
      <c r="V123" s="11">
        <v>30</v>
      </c>
      <c r="W123" s="14">
        <f t="shared" si="6"/>
        <v>2.5</v>
      </c>
      <c r="X123" s="11">
        <v>39</v>
      </c>
      <c r="Y123" s="11" t="s">
        <v>876</v>
      </c>
      <c r="Z123" s="10">
        <f t="shared" si="7"/>
        <v>1</v>
      </c>
    </row>
    <row r="124" spans="1:26" ht="20.100000000000001" customHeight="1" x14ac:dyDescent="0.25">
      <c r="A124" s="11">
        <v>118</v>
      </c>
      <c r="B124" s="11" t="s">
        <v>0</v>
      </c>
      <c r="C124" s="8" t="s">
        <v>28</v>
      </c>
      <c r="D124" s="11" t="s">
        <v>254</v>
      </c>
      <c r="E124" s="11" t="s">
        <v>7</v>
      </c>
      <c r="F124" s="11">
        <v>1042</v>
      </c>
      <c r="G124" s="11">
        <v>1085</v>
      </c>
      <c r="H124" s="11">
        <v>102</v>
      </c>
      <c r="I124" s="11" t="s">
        <v>865</v>
      </c>
      <c r="J124" s="11" t="s">
        <v>875</v>
      </c>
      <c r="K124" s="11" t="s">
        <v>2</v>
      </c>
      <c r="L124" s="11" t="s">
        <v>25</v>
      </c>
      <c r="M124" s="11" t="s">
        <v>5</v>
      </c>
      <c r="N124" s="11" t="s">
        <v>8</v>
      </c>
      <c r="O124" s="12">
        <v>38131</v>
      </c>
      <c r="Q124" s="13" t="s">
        <v>84</v>
      </c>
      <c r="R124" s="11">
        <f t="shared" ca="1" si="4"/>
        <v>15</v>
      </c>
      <c r="S124" s="12">
        <v>23412</v>
      </c>
      <c r="T124" s="13">
        <f t="shared" ca="1" si="5"/>
        <v>55</v>
      </c>
      <c r="U124" s="11" t="s">
        <v>7</v>
      </c>
      <c r="V124" s="11">
        <v>30</v>
      </c>
      <c r="W124" s="14">
        <f t="shared" si="6"/>
        <v>2.5</v>
      </c>
      <c r="X124" s="11">
        <v>39</v>
      </c>
      <c r="Y124" s="11" t="s">
        <v>876</v>
      </c>
      <c r="Z124" s="10">
        <f t="shared" si="7"/>
        <v>1</v>
      </c>
    </row>
    <row r="125" spans="1:26" ht="20.100000000000001" customHeight="1" x14ac:dyDescent="0.25">
      <c r="A125" s="11">
        <v>119</v>
      </c>
      <c r="B125" s="11" t="s">
        <v>0</v>
      </c>
      <c r="C125" s="8" t="s">
        <v>28</v>
      </c>
      <c r="D125" s="11" t="s">
        <v>255</v>
      </c>
      <c r="E125" s="11" t="s">
        <v>7</v>
      </c>
      <c r="F125" s="11">
        <v>1017</v>
      </c>
      <c r="G125" s="11">
        <v>1017</v>
      </c>
      <c r="H125" s="11">
        <v>100</v>
      </c>
      <c r="I125" s="11" t="s">
        <v>863</v>
      </c>
      <c r="J125" s="11" t="s">
        <v>875</v>
      </c>
      <c r="K125" s="11" t="s">
        <v>2</v>
      </c>
      <c r="L125" s="11" t="s">
        <v>25</v>
      </c>
      <c r="M125" s="11" t="s">
        <v>5</v>
      </c>
      <c r="N125" s="11" t="s">
        <v>8</v>
      </c>
      <c r="O125" s="12">
        <v>38187</v>
      </c>
      <c r="Q125" s="13" t="s">
        <v>84</v>
      </c>
      <c r="R125" s="11">
        <f t="shared" ca="1" si="4"/>
        <v>15</v>
      </c>
      <c r="S125" s="12">
        <v>26998</v>
      </c>
      <c r="T125" s="13">
        <f t="shared" ca="1" si="5"/>
        <v>46</v>
      </c>
      <c r="U125" s="11" t="s">
        <v>7</v>
      </c>
      <c r="V125" s="11">
        <v>30</v>
      </c>
      <c r="W125" s="14">
        <f t="shared" si="6"/>
        <v>2.5</v>
      </c>
      <c r="X125" s="11">
        <v>39</v>
      </c>
      <c r="Y125" s="11" t="s">
        <v>876</v>
      </c>
      <c r="Z125" s="10">
        <f t="shared" si="7"/>
        <v>1</v>
      </c>
    </row>
    <row r="126" spans="1:26" ht="20.100000000000001" customHeight="1" x14ac:dyDescent="0.25">
      <c r="A126" s="11">
        <v>120</v>
      </c>
      <c r="B126" s="11" t="s">
        <v>0</v>
      </c>
      <c r="C126" s="8" t="s">
        <v>28</v>
      </c>
      <c r="D126" s="11" t="s">
        <v>256</v>
      </c>
      <c r="E126" s="11" t="s">
        <v>7</v>
      </c>
      <c r="F126" s="11">
        <v>1017</v>
      </c>
      <c r="G126" s="11">
        <v>1017</v>
      </c>
      <c r="H126" s="11">
        <v>100</v>
      </c>
      <c r="I126" s="11" t="s">
        <v>863</v>
      </c>
      <c r="J126" s="11" t="s">
        <v>875</v>
      </c>
      <c r="K126" s="11" t="s">
        <v>2</v>
      </c>
      <c r="L126" s="11" t="s">
        <v>25</v>
      </c>
      <c r="M126" s="11" t="s">
        <v>5</v>
      </c>
      <c r="N126" s="11" t="s">
        <v>6</v>
      </c>
      <c r="O126" s="12">
        <v>38033</v>
      </c>
      <c r="Q126" s="13" t="s">
        <v>84</v>
      </c>
      <c r="R126" s="11">
        <f t="shared" ca="1" si="4"/>
        <v>15</v>
      </c>
      <c r="S126" s="12">
        <v>29165</v>
      </c>
      <c r="T126" s="13">
        <f t="shared" ca="1" si="5"/>
        <v>40</v>
      </c>
      <c r="U126" s="11" t="s">
        <v>7</v>
      </c>
      <c r="V126" s="11">
        <v>18</v>
      </c>
      <c r="W126" s="14">
        <f t="shared" si="6"/>
        <v>1.5</v>
      </c>
      <c r="X126" s="11">
        <v>12</v>
      </c>
      <c r="Y126" s="11" t="s">
        <v>876</v>
      </c>
      <c r="Z126" s="10">
        <f t="shared" si="7"/>
        <v>0.30769230769230771</v>
      </c>
    </row>
    <row r="127" spans="1:26" ht="20.100000000000001" customHeight="1" x14ac:dyDescent="0.25">
      <c r="A127" s="11">
        <v>121</v>
      </c>
      <c r="B127" s="11" t="s">
        <v>0</v>
      </c>
      <c r="C127" s="8" t="s">
        <v>28</v>
      </c>
      <c r="D127" s="11" t="s">
        <v>257</v>
      </c>
      <c r="E127" s="11" t="s">
        <v>20</v>
      </c>
      <c r="F127" s="11">
        <v>1019</v>
      </c>
      <c r="G127" s="11">
        <v>1049</v>
      </c>
      <c r="H127" s="11">
        <v>107</v>
      </c>
      <c r="I127" s="11" t="s">
        <v>870</v>
      </c>
      <c r="J127" s="11" t="s">
        <v>875</v>
      </c>
      <c r="K127" s="11" t="s">
        <v>2</v>
      </c>
      <c r="L127" s="11" t="s">
        <v>25</v>
      </c>
      <c r="M127" s="11" t="s">
        <v>5</v>
      </c>
      <c r="N127" s="11" t="s">
        <v>6</v>
      </c>
      <c r="O127" s="12">
        <v>38231</v>
      </c>
      <c r="Q127" s="13" t="s">
        <v>84</v>
      </c>
      <c r="R127" s="11">
        <f t="shared" ca="1" si="4"/>
        <v>15</v>
      </c>
      <c r="S127" s="12">
        <v>32016</v>
      </c>
      <c r="T127" s="13">
        <f t="shared" ca="1" si="5"/>
        <v>32</v>
      </c>
      <c r="U127" s="11" t="s">
        <v>9</v>
      </c>
      <c r="V127" s="11">
        <v>30</v>
      </c>
      <c r="W127" s="14">
        <f t="shared" si="6"/>
        <v>2.5</v>
      </c>
      <c r="X127" s="11">
        <v>20</v>
      </c>
      <c r="Y127" s="11" t="s">
        <v>876</v>
      </c>
      <c r="Z127" s="10">
        <f t="shared" si="7"/>
        <v>0.25641025641025639</v>
      </c>
    </row>
    <row r="128" spans="1:26" ht="20.100000000000001" customHeight="1" x14ac:dyDescent="0.25">
      <c r="A128" s="11">
        <v>121</v>
      </c>
      <c r="B128" s="11" t="s">
        <v>0</v>
      </c>
      <c r="C128" s="8" t="s">
        <v>28</v>
      </c>
      <c r="D128" s="11" t="s">
        <v>257</v>
      </c>
      <c r="E128" s="11" t="s">
        <v>20</v>
      </c>
      <c r="F128" s="11">
        <v>1019</v>
      </c>
      <c r="G128" s="11">
        <v>1056</v>
      </c>
      <c r="H128" s="11">
        <v>106</v>
      </c>
      <c r="I128" s="11" t="s">
        <v>869</v>
      </c>
      <c r="J128" s="11" t="s">
        <v>875</v>
      </c>
      <c r="K128" s="11" t="s">
        <v>2</v>
      </c>
      <c r="L128" s="11" t="s">
        <v>25</v>
      </c>
      <c r="M128" s="11" t="s">
        <v>5</v>
      </c>
      <c r="N128" s="11" t="s">
        <v>6</v>
      </c>
      <c r="O128" s="12">
        <v>38231</v>
      </c>
      <c r="Q128" s="13" t="s">
        <v>84</v>
      </c>
      <c r="R128" s="11">
        <f t="shared" ca="1" si="4"/>
        <v>15</v>
      </c>
      <c r="S128" s="12">
        <v>32016</v>
      </c>
      <c r="T128" s="13">
        <f t="shared" ca="1" si="5"/>
        <v>32</v>
      </c>
      <c r="U128" s="11" t="s">
        <v>9</v>
      </c>
      <c r="V128" s="11">
        <v>30</v>
      </c>
      <c r="W128" s="14">
        <f t="shared" si="6"/>
        <v>2.5</v>
      </c>
      <c r="X128" s="11">
        <v>20</v>
      </c>
      <c r="Y128" s="11" t="s">
        <v>876</v>
      </c>
      <c r="Z128" s="10">
        <f t="shared" si="7"/>
        <v>0.25641025641025639</v>
      </c>
    </row>
    <row r="129" spans="1:26" ht="20.100000000000001" customHeight="1" x14ac:dyDescent="0.25">
      <c r="A129" s="11">
        <v>122</v>
      </c>
      <c r="B129" s="11" t="s">
        <v>0</v>
      </c>
      <c r="C129" s="8" t="s">
        <v>28</v>
      </c>
      <c r="D129" s="11" t="s">
        <v>258</v>
      </c>
      <c r="E129" s="11" t="s">
        <v>7</v>
      </c>
      <c r="F129" s="11">
        <v>1043</v>
      </c>
      <c r="G129" s="11">
        <v>1086</v>
      </c>
      <c r="H129" s="11">
        <v>102</v>
      </c>
      <c r="I129" s="11" t="s">
        <v>865</v>
      </c>
      <c r="J129" s="11" t="s">
        <v>875</v>
      </c>
      <c r="K129" s="11" t="s">
        <v>2</v>
      </c>
      <c r="L129" s="11" t="s">
        <v>25</v>
      </c>
      <c r="M129" s="11" t="s">
        <v>5</v>
      </c>
      <c r="N129" s="11" t="s">
        <v>8</v>
      </c>
      <c r="O129" s="12">
        <v>38261</v>
      </c>
      <c r="Q129" s="13" t="s">
        <v>84</v>
      </c>
      <c r="R129" s="11">
        <f t="shared" ca="1" si="4"/>
        <v>15</v>
      </c>
      <c r="S129" s="12">
        <v>26094</v>
      </c>
      <c r="T129" s="13">
        <f t="shared" ca="1" si="5"/>
        <v>48</v>
      </c>
      <c r="U129" s="11" t="s">
        <v>7</v>
      </c>
      <c r="V129" s="11">
        <v>30</v>
      </c>
      <c r="W129" s="14">
        <f t="shared" si="6"/>
        <v>2.5</v>
      </c>
      <c r="X129" s="11">
        <v>39</v>
      </c>
      <c r="Y129" s="11" t="s">
        <v>876</v>
      </c>
      <c r="Z129" s="10">
        <f t="shared" si="7"/>
        <v>1</v>
      </c>
    </row>
    <row r="130" spans="1:26" ht="20.100000000000001" customHeight="1" x14ac:dyDescent="0.25">
      <c r="A130" s="11">
        <v>123</v>
      </c>
      <c r="B130" s="11" t="s">
        <v>0</v>
      </c>
      <c r="C130" s="8" t="s">
        <v>28</v>
      </c>
      <c r="D130" s="11" t="s">
        <v>259</v>
      </c>
      <c r="E130" s="11" t="s">
        <v>7</v>
      </c>
      <c r="F130" s="11">
        <v>1001</v>
      </c>
      <c r="G130" s="11">
        <v>1001</v>
      </c>
      <c r="H130" s="11">
        <v>100</v>
      </c>
      <c r="I130" s="11" t="s">
        <v>863</v>
      </c>
      <c r="J130" s="11" t="s">
        <v>875</v>
      </c>
      <c r="K130" s="11" t="s">
        <v>2</v>
      </c>
      <c r="L130" s="11" t="s">
        <v>24</v>
      </c>
      <c r="M130" s="11" t="s">
        <v>5</v>
      </c>
      <c r="N130" s="11" t="s">
        <v>8</v>
      </c>
      <c r="O130" s="12">
        <v>38362</v>
      </c>
      <c r="Q130" s="13" t="s">
        <v>84</v>
      </c>
      <c r="R130" s="11">
        <f t="shared" ca="1" si="4"/>
        <v>15</v>
      </c>
      <c r="S130" s="12">
        <v>22453</v>
      </c>
      <c r="T130" s="13">
        <f t="shared" ca="1" si="5"/>
        <v>58</v>
      </c>
      <c r="U130" s="11" t="s">
        <v>7</v>
      </c>
      <c r="V130" s="11">
        <v>30</v>
      </c>
      <c r="W130" s="14">
        <f t="shared" si="6"/>
        <v>2.5</v>
      </c>
      <c r="X130" s="11">
        <v>39</v>
      </c>
      <c r="Y130" s="11" t="s">
        <v>876</v>
      </c>
      <c r="Z130" s="10">
        <f t="shared" si="7"/>
        <v>1</v>
      </c>
    </row>
    <row r="131" spans="1:26" ht="20.100000000000001" customHeight="1" x14ac:dyDescent="0.25">
      <c r="A131" s="11">
        <v>124</v>
      </c>
      <c r="B131" s="11" t="s">
        <v>0</v>
      </c>
      <c r="C131" s="8" t="s">
        <v>28</v>
      </c>
      <c r="D131" s="11" t="s">
        <v>260</v>
      </c>
      <c r="E131" s="11" t="s">
        <v>7</v>
      </c>
      <c r="F131" s="11">
        <v>1022</v>
      </c>
      <c r="G131" s="11">
        <v>1053</v>
      </c>
      <c r="H131" s="11">
        <v>107</v>
      </c>
      <c r="I131" s="11" t="s">
        <v>870</v>
      </c>
      <c r="J131" s="11" t="s">
        <v>875</v>
      </c>
      <c r="K131" s="11" t="s">
        <v>2</v>
      </c>
      <c r="L131" s="11" t="s">
        <v>25</v>
      </c>
      <c r="M131" s="11" t="s">
        <v>5</v>
      </c>
      <c r="N131" s="11" t="s">
        <v>8</v>
      </c>
      <c r="O131" s="12">
        <v>38384</v>
      </c>
      <c r="Q131" s="13" t="s">
        <v>84</v>
      </c>
      <c r="R131" s="11">
        <f t="shared" ca="1" si="4"/>
        <v>14</v>
      </c>
      <c r="S131" s="12">
        <v>21494</v>
      </c>
      <c r="T131" s="13">
        <f t="shared" ca="1" si="5"/>
        <v>61</v>
      </c>
      <c r="U131" s="11" t="s">
        <v>9</v>
      </c>
      <c r="V131" s="11">
        <v>30</v>
      </c>
      <c r="W131" s="14">
        <f t="shared" si="6"/>
        <v>2.5</v>
      </c>
      <c r="X131" s="11">
        <v>39</v>
      </c>
      <c r="Y131" s="11" t="s">
        <v>876</v>
      </c>
      <c r="Z131" s="10">
        <f t="shared" si="7"/>
        <v>1</v>
      </c>
    </row>
    <row r="132" spans="1:26" ht="20.100000000000001" customHeight="1" x14ac:dyDescent="0.25">
      <c r="A132" s="11">
        <v>125</v>
      </c>
      <c r="B132" s="11" t="s">
        <v>0</v>
      </c>
      <c r="C132" s="8" t="s">
        <v>28</v>
      </c>
      <c r="D132" s="11" t="s">
        <v>261</v>
      </c>
      <c r="E132" s="11" t="s">
        <v>7</v>
      </c>
      <c r="F132" s="11">
        <v>1006</v>
      </c>
      <c r="G132" s="11">
        <v>1006</v>
      </c>
      <c r="H132" s="11">
        <v>100</v>
      </c>
      <c r="I132" s="11" t="s">
        <v>863</v>
      </c>
      <c r="J132" s="11" t="s">
        <v>875</v>
      </c>
      <c r="K132" s="11" t="s">
        <v>2</v>
      </c>
      <c r="L132" s="11" t="s">
        <v>24</v>
      </c>
      <c r="M132" s="11" t="s">
        <v>5</v>
      </c>
      <c r="N132" s="11" t="s">
        <v>8</v>
      </c>
      <c r="O132" s="12">
        <v>32783</v>
      </c>
      <c r="Q132" s="13" t="s">
        <v>84</v>
      </c>
      <c r="R132" s="11">
        <f t="shared" ref="R132:R195" ca="1" si="8">DATEDIF(O132,IF(P132="",TODAY(),P132),"y")</f>
        <v>30</v>
      </c>
      <c r="S132" s="12">
        <v>25102</v>
      </c>
      <c r="T132" s="13">
        <f t="shared" ref="T132:T195" ca="1" si="9">DATEDIF(S132,TODAY(),"Y")</f>
        <v>51</v>
      </c>
      <c r="U132" s="11" t="s">
        <v>7</v>
      </c>
      <c r="V132" s="11">
        <v>30</v>
      </c>
      <c r="W132" s="14">
        <f t="shared" ref="W132:W195" si="10">V132/12</f>
        <v>2.5</v>
      </c>
      <c r="X132" s="11">
        <v>39</v>
      </c>
      <c r="Y132" s="11" t="s">
        <v>876</v>
      </c>
      <c r="Z132" s="10">
        <f t="shared" ref="Z132:Z195" si="11">IF(E132="Y",(X132/39)/2,(X132/39))</f>
        <v>1</v>
      </c>
    </row>
    <row r="133" spans="1:26" ht="20.100000000000001" customHeight="1" x14ac:dyDescent="0.25">
      <c r="A133" s="11">
        <v>126</v>
      </c>
      <c r="B133" s="11" t="s">
        <v>0</v>
      </c>
      <c r="C133" s="8" t="s">
        <v>28</v>
      </c>
      <c r="D133" s="11" t="s">
        <v>262</v>
      </c>
      <c r="E133" s="11" t="s">
        <v>7</v>
      </c>
      <c r="F133" s="11">
        <v>1022</v>
      </c>
      <c r="G133" s="11">
        <v>1023</v>
      </c>
      <c r="H133" s="11">
        <v>108</v>
      </c>
      <c r="I133" s="11" t="s">
        <v>871</v>
      </c>
      <c r="J133" s="11" t="s">
        <v>875</v>
      </c>
      <c r="K133" s="11" t="s">
        <v>2</v>
      </c>
      <c r="L133" s="11" t="s">
        <v>25</v>
      </c>
      <c r="M133" s="11" t="s">
        <v>5</v>
      </c>
      <c r="N133" s="11" t="s">
        <v>8</v>
      </c>
      <c r="O133" s="12">
        <v>38534</v>
      </c>
      <c r="Q133" s="13" t="s">
        <v>84</v>
      </c>
      <c r="R133" s="11">
        <f t="shared" ca="1" si="8"/>
        <v>14</v>
      </c>
      <c r="S133" s="12">
        <v>28506</v>
      </c>
      <c r="T133" s="13">
        <f t="shared" ca="1" si="9"/>
        <v>42</v>
      </c>
      <c r="U133" s="11" t="s">
        <v>9</v>
      </c>
      <c r="V133" s="11">
        <v>30</v>
      </c>
      <c r="W133" s="14">
        <f t="shared" si="10"/>
        <v>2.5</v>
      </c>
      <c r="X133" s="11">
        <v>39</v>
      </c>
      <c r="Y133" s="11" t="s">
        <v>876</v>
      </c>
      <c r="Z133" s="10">
        <f t="shared" si="11"/>
        <v>1</v>
      </c>
    </row>
    <row r="134" spans="1:26" ht="20.100000000000001" customHeight="1" x14ac:dyDescent="0.25">
      <c r="A134" s="11">
        <v>127</v>
      </c>
      <c r="B134" s="11" t="s">
        <v>0</v>
      </c>
      <c r="C134" s="8" t="s">
        <v>28</v>
      </c>
      <c r="D134" s="11" t="s">
        <v>263</v>
      </c>
      <c r="E134" s="11" t="s">
        <v>7</v>
      </c>
      <c r="F134" s="11">
        <v>1021</v>
      </c>
      <c r="G134" s="11">
        <v>1034</v>
      </c>
      <c r="H134" s="11">
        <v>104</v>
      </c>
      <c r="I134" s="11" t="s">
        <v>867</v>
      </c>
      <c r="J134" s="11" t="s">
        <v>875</v>
      </c>
      <c r="K134" s="11" t="s">
        <v>2</v>
      </c>
      <c r="L134" s="11" t="s">
        <v>24</v>
      </c>
      <c r="M134" s="11" t="s">
        <v>5</v>
      </c>
      <c r="N134" s="11" t="s">
        <v>8</v>
      </c>
      <c r="O134" s="12">
        <v>38534</v>
      </c>
      <c r="Q134" s="13" t="s">
        <v>84</v>
      </c>
      <c r="R134" s="11">
        <f t="shared" ca="1" si="8"/>
        <v>14</v>
      </c>
      <c r="S134" s="12">
        <v>26667</v>
      </c>
      <c r="T134" s="13">
        <f t="shared" ca="1" si="9"/>
        <v>47</v>
      </c>
      <c r="U134" s="11" t="s">
        <v>7</v>
      </c>
      <c r="V134" s="11">
        <v>30</v>
      </c>
      <c r="W134" s="14">
        <f t="shared" si="10"/>
        <v>2.5</v>
      </c>
      <c r="X134" s="11">
        <v>39</v>
      </c>
      <c r="Y134" s="11" t="s">
        <v>876</v>
      </c>
      <c r="Z134" s="10">
        <f t="shared" si="11"/>
        <v>1</v>
      </c>
    </row>
    <row r="135" spans="1:26" ht="20.100000000000001" customHeight="1" x14ac:dyDescent="0.25">
      <c r="A135" s="11">
        <v>128</v>
      </c>
      <c r="B135" s="11" t="s">
        <v>0</v>
      </c>
      <c r="C135" s="8" t="s">
        <v>28</v>
      </c>
      <c r="D135" s="11" t="s">
        <v>264</v>
      </c>
      <c r="E135" s="11" t="s">
        <v>7</v>
      </c>
      <c r="F135" s="11">
        <v>1045</v>
      </c>
      <c r="G135" s="11">
        <v>1088</v>
      </c>
      <c r="H135" s="11">
        <v>102</v>
      </c>
      <c r="I135" s="11" t="s">
        <v>865</v>
      </c>
      <c r="J135" s="11" t="s">
        <v>875</v>
      </c>
      <c r="K135" s="11" t="s">
        <v>2</v>
      </c>
      <c r="L135" s="11" t="s">
        <v>25</v>
      </c>
      <c r="M135" s="11" t="s">
        <v>5</v>
      </c>
      <c r="N135" s="11" t="s">
        <v>8</v>
      </c>
      <c r="O135" s="12">
        <v>38565</v>
      </c>
      <c r="Q135" s="13" t="s">
        <v>84</v>
      </c>
      <c r="R135" s="11">
        <f t="shared" ca="1" si="8"/>
        <v>14</v>
      </c>
      <c r="S135" s="12">
        <v>26063</v>
      </c>
      <c r="T135" s="13">
        <f t="shared" ca="1" si="9"/>
        <v>48</v>
      </c>
      <c r="U135" s="11" t="s">
        <v>7</v>
      </c>
      <c r="V135" s="11">
        <v>30</v>
      </c>
      <c r="W135" s="14">
        <f t="shared" si="10"/>
        <v>2.5</v>
      </c>
      <c r="X135" s="11">
        <v>39</v>
      </c>
      <c r="Y135" s="11" t="s">
        <v>876</v>
      </c>
      <c r="Z135" s="10">
        <f t="shared" si="11"/>
        <v>1</v>
      </c>
    </row>
    <row r="136" spans="1:26" ht="20.100000000000001" customHeight="1" x14ac:dyDescent="0.25">
      <c r="A136" s="11">
        <v>129</v>
      </c>
      <c r="B136" s="11" t="s">
        <v>0</v>
      </c>
      <c r="C136" s="8" t="s">
        <v>28</v>
      </c>
      <c r="D136" s="11" t="s">
        <v>265</v>
      </c>
      <c r="E136" s="11" t="s">
        <v>7</v>
      </c>
      <c r="F136" s="11">
        <v>1024</v>
      </c>
      <c r="G136" s="11">
        <v>1054</v>
      </c>
      <c r="H136" s="11">
        <v>101</v>
      </c>
      <c r="I136" s="11" t="s">
        <v>864</v>
      </c>
      <c r="J136" s="11" t="s">
        <v>875</v>
      </c>
      <c r="K136" s="11" t="s">
        <v>2</v>
      </c>
      <c r="L136" s="11" t="s">
        <v>2</v>
      </c>
      <c r="M136" s="11" t="s">
        <v>5</v>
      </c>
      <c r="N136" s="11" t="s">
        <v>8</v>
      </c>
      <c r="O136" s="12">
        <v>38596</v>
      </c>
      <c r="Q136" s="13" t="s">
        <v>84</v>
      </c>
      <c r="R136" s="11">
        <f t="shared" ca="1" si="8"/>
        <v>14</v>
      </c>
      <c r="S136" s="12">
        <v>32441</v>
      </c>
      <c r="T136" s="13">
        <f t="shared" ca="1" si="9"/>
        <v>31</v>
      </c>
      <c r="U136" s="11" t="s">
        <v>7</v>
      </c>
      <c r="V136" s="11">
        <v>30</v>
      </c>
      <c r="W136" s="14">
        <f t="shared" si="10"/>
        <v>2.5</v>
      </c>
      <c r="X136" s="11">
        <v>39</v>
      </c>
      <c r="Y136" s="11" t="s">
        <v>876</v>
      </c>
      <c r="Z136" s="10">
        <f t="shared" si="11"/>
        <v>1</v>
      </c>
    </row>
    <row r="137" spans="1:26" ht="20.100000000000001" customHeight="1" x14ac:dyDescent="0.25">
      <c r="A137" s="11">
        <v>130</v>
      </c>
      <c r="B137" s="11" t="s">
        <v>0</v>
      </c>
      <c r="C137" s="8" t="s">
        <v>28</v>
      </c>
      <c r="D137" s="11" t="s">
        <v>266</v>
      </c>
      <c r="E137" s="11" t="s">
        <v>7</v>
      </c>
      <c r="F137" s="11">
        <v>1005</v>
      </c>
      <c r="G137" s="11">
        <v>1005</v>
      </c>
      <c r="H137" s="11">
        <v>100</v>
      </c>
      <c r="I137" s="11" t="s">
        <v>863</v>
      </c>
      <c r="J137" s="11" t="s">
        <v>875</v>
      </c>
      <c r="K137" s="11" t="s">
        <v>2</v>
      </c>
      <c r="L137" s="11" t="s">
        <v>25</v>
      </c>
      <c r="M137" s="11" t="s">
        <v>5</v>
      </c>
      <c r="N137" s="11" t="s">
        <v>8</v>
      </c>
      <c r="O137" s="12">
        <v>37774</v>
      </c>
      <c r="Q137" s="13" t="s">
        <v>84</v>
      </c>
      <c r="R137" s="11">
        <f t="shared" ca="1" si="8"/>
        <v>16</v>
      </c>
      <c r="S137" s="12">
        <v>29469</v>
      </c>
      <c r="T137" s="13">
        <f t="shared" ca="1" si="9"/>
        <v>39</v>
      </c>
      <c r="U137" s="11" t="s">
        <v>7</v>
      </c>
      <c r="V137" s="11">
        <v>30</v>
      </c>
      <c r="W137" s="14">
        <f t="shared" si="10"/>
        <v>2.5</v>
      </c>
      <c r="X137" s="11">
        <v>39</v>
      </c>
      <c r="Y137" s="11" t="s">
        <v>876</v>
      </c>
      <c r="Z137" s="10">
        <f t="shared" si="11"/>
        <v>1</v>
      </c>
    </row>
    <row r="138" spans="1:26" ht="20.100000000000001" customHeight="1" x14ac:dyDescent="0.25">
      <c r="A138" s="11">
        <v>131</v>
      </c>
      <c r="B138" s="11" t="s">
        <v>0</v>
      </c>
      <c r="C138" s="8" t="s">
        <v>28</v>
      </c>
      <c r="D138" s="11" t="s">
        <v>267</v>
      </c>
      <c r="E138" s="11" t="s">
        <v>7</v>
      </c>
      <c r="F138" s="11">
        <v>1021</v>
      </c>
      <c r="G138" s="11">
        <v>1052</v>
      </c>
      <c r="H138" s="11">
        <v>107</v>
      </c>
      <c r="I138" s="11" t="s">
        <v>870</v>
      </c>
      <c r="J138" s="11" t="s">
        <v>875</v>
      </c>
      <c r="K138" s="11" t="s">
        <v>2</v>
      </c>
      <c r="L138" s="11" t="s">
        <v>25</v>
      </c>
      <c r="M138" s="11" t="s">
        <v>5</v>
      </c>
      <c r="N138" s="11" t="s">
        <v>8</v>
      </c>
      <c r="O138" s="12">
        <v>38626</v>
      </c>
      <c r="Q138" s="13" t="s">
        <v>84</v>
      </c>
      <c r="R138" s="11">
        <f t="shared" ca="1" si="8"/>
        <v>14</v>
      </c>
      <c r="S138" s="12">
        <v>23011</v>
      </c>
      <c r="T138" s="13">
        <f t="shared" ca="1" si="9"/>
        <v>57</v>
      </c>
      <c r="U138" s="11" t="s">
        <v>7</v>
      </c>
      <c r="V138" s="11">
        <v>30</v>
      </c>
      <c r="W138" s="14">
        <f t="shared" si="10"/>
        <v>2.5</v>
      </c>
      <c r="X138" s="11">
        <v>39</v>
      </c>
      <c r="Y138" s="11" t="s">
        <v>876</v>
      </c>
      <c r="Z138" s="10">
        <f t="shared" si="11"/>
        <v>1</v>
      </c>
    </row>
    <row r="139" spans="1:26" ht="20.100000000000001" customHeight="1" x14ac:dyDescent="0.25">
      <c r="A139" s="11">
        <v>132</v>
      </c>
      <c r="B139" s="11" t="s">
        <v>0</v>
      </c>
      <c r="C139" s="8" t="s">
        <v>28</v>
      </c>
      <c r="D139" s="11" t="s">
        <v>268</v>
      </c>
      <c r="E139" s="11" t="s">
        <v>7</v>
      </c>
      <c r="F139" s="11">
        <v>1022</v>
      </c>
      <c r="G139" s="11">
        <v>1041</v>
      </c>
      <c r="H139" s="11">
        <v>105</v>
      </c>
      <c r="I139" s="11" t="s">
        <v>868</v>
      </c>
      <c r="J139" s="11" t="s">
        <v>875</v>
      </c>
      <c r="K139" s="11" t="s">
        <v>2</v>
      </c>
      <c r="L139" s="11" t="s">
        <v>25</v>
      </c>
      <c r="M139" s="11" t="s">
        <v>5</v>
      </c>
      <c r="N139" s="11" t="s">
        <v>8</v>
      </c>
      <c r="O139" s="12">
        <v>38718</v>
      </c>
      <c r="Q139" s="13" t="s">
        <v>84</v>
      </c>
      <c r="R139" s="11">
        <f t="shared" ca="1" si="8"/>
        <v>14</v>
      </c>
      <c r="S139" s="12">
        <v>24305</v>
      </c>
      <c r="T139" s="13">
        <f t="shared" ca="1" si="9"/>
        <v>53</v>
      </c>
      <c r="U139" s="11" t="s">
        <v>9</v>
      </c>
      <c r="V139" s="11">
        <v>35</v>
      </c>
      <c r="W139" s="14">
        <f t="shared" si="10"/>
        <v>2.9166666666666665</v>
      </c>
      <c r="X139" s="11">
        <v>39</v>
      </c>
      <c r="Y139" s="11" t="s">
        <v>876</v>
      </c>
      <c r="Z139" s="10">
        <f t="shared" si="11"/>
        <v>1</v>
      </c>
    </row>
    <row r="140" spans="1:26" ht="20.100000000000001" customHeight="1" x14ac:dyDescent="0.25">
      <c r="A140" s="11">
        <v>133</v>
      </c>
      <c r="B140" s="11" t="s">
        <v>0</v>
      </c>
      <c r="C140" s="8" t="s">
        <v>28</v>
      </c>
      <c r="D140" s="11" t="s">
        <v>269</v>
      </c>
      <c r="E140" s="11" t="s">
        <v>7</v>
      </c>
      <c r="F140" s="11">
        <v>1044</v>
      </c>
      <c r="G140" s="11">
        <v>1087</v>
      </c>
      <c r="H140" s="11">
        <v>102</v>
      </c>
      <c r="I140" s="11" t="s">
        <v>865</v>
      </c>
      <c r="J140" s="11" t="s">
        <v>875</v>
      </c>
      <c r="K140" s="11" t="s">
        <v>2</v>
      </c>
      <c r="L140" s="11" t="s">
        <v>25</v>
      </c>
      <c r="M140" s="11" t="s">
        <v>5</v>
      </c>
      <c r="N140" s="11" t="s">
        <v>8</v>
      </c>
      <c r="O140" s="12">
        <v>38838</v>
      </c>
      <c r="Q140" s="13" t="s">
        <v>84</v>
      </c>
      <c r="R140" s="11">
        <f t="shared" ca="1" si="8"/>
        <v>13</v>
      </c>
      <c r="S140" s="12">
        <v>27297</v>
      </c>
      <c r="T140" s="13">
        <f t="shared" ca="1" si="9"/>
        <v>45</v>
      </c>
      <c r="U140" s="11" t="s">
        <v>7</v>
      </c>
      <c r="V140" s="11">
        <v>30</v>
      </c>
      <c r="W140" s="14">
        <f t="shared" si="10"/>
        <v>2.5</v>
      </c>
      <c r="X140" s="11">
        <v>39</v>
      </c>
      <c r="Y140" s="11" t="s">
        <v>876</v>
      </c>
      <c r="Z140" s="10">
        <f t="shared" si="11"/>
        <v>1</v>
      </c>
    </row>
    <row r="141" spans="1:26" ht="20.100000000000001" customHeight="1" x14ac:dyDescent="0.25">
      <c r="A141" s="11">
        <v>134</v>
      </c>
      <c r="B141" s="11" t="s">
        <v>0</v>
      </c>
      <c r="C141" s="8" t="s">
        <v>28</v>
      </c>
      <c r="D141" s="11" t="s">
        <v>270</v>
      </c>
      <c r="E141" s="11" t="s">
        <v>7</v>
      </c>
      <c r="F141" s="11">
        <v>1033</v>
      </c>
      <c r="G141" s="11">
        <v>1076</v>
      </c>
      <c r="H141" s="11">
        <v>102</v>
      </c>
      <c r="I141" s="11" t="s">
        <v>865</v>
      </c>
      <c r="J141" s="11" t="s">
        <v>875</v>
      </c>
      <c r="K141" s="11" t="s">
        <v>2</v>
      </c>
      <c r="L141" s="11" t="s">
        <v>24</v>
      </c>
      <c r="M141" s="11" t="s">
        <v>5</v>
      </c>
      <c r="N141" s="11" t="s">
        <v>8</v>
      </c>
      <c r="O141" s="12">
        <v>38869</v>
      </c>
      <c r="Q141" s="13" t="s">
        <v>84</v>
      </c>
      <c r="R141" s="11">
        <f t="shared" ca="1" si="8"/>
        <v>13</v>
      </c>
      <c r="S141" s="12">
        <v>29189</v>
      </c>
      <c r="T141" s="13">
        <f t="shared" ca="1" si="9"/>
        <v>40</v>
      </c>
      <c r="U141" s="11" t="s">
        <v>7</v>
      </c>
      <c r="V141" s="11">
        <v>30</v>
      </c>
      <c r="W141" s="14">
        <f t="shared" si="10"/>
        <v>2.5</v>
      </c>
      <c r="X141" s="11">
        <v>39</v>
      </c>
      <c r="Y141" s="11" t="s">
        <v>876</v>
      </c>
      <c r="Z141" s="10">
        <f t="shared" si="11"/>
        <v>1</v>
      </c>
    </row>
    <row r="142" spans="1:26" ht="20.100000000000001" customHeight="1" x14ac:dyDescent="0.25">
      <c r="A142" s="11">
        <v>135</v>
      </c>
      <c r="B142" s="11" t="s">
        <v>0</v>
      </c>
      <c r="C142" s="8" t="s">
        <v>28</v>
      </c>
      <c r="D142" s="11" t="s">
        <v>271</v>
      </c>
      <c r="E142" s="11" t="s">
        <v>7</v>
      </c>
      <c r="F142" s="11">
        <v>1021</v>
      </c>
      <c r="G142" s="11">
        <v>1052</v>
      </c>
      <c r="H142" s="11">
        <v>107</v>
      </c>
      <c r="I142" s="11" t="s">
        <v>870</v>
      </c>
      <c r="J142" s="11" t="s">
        <v>875</v>
      </c>
      <c r="K142" s="11" t="s">
        <v>2</v>
      </c>
      <c r="L142" s="11" t="s">
        <v>25</v>
      </c>
      <c r="M142" s="11" t="s">
        <v>5</v>
      </c>
      <c r="N142" s="11" t="s">
        <v>8</v>
      </c>
      <c r="O142" s="12">
        <v>38899</v>
      </c>
      <c r="Q142" s="13" t="s">
        <v>84</v>
      </c>
      <c r="R142" s="11">
        <f t="shared" ca="1" si="8"/>
        <v>13</v>
      </c>
      <c r="S142" s="12">
        <v>24423</v>
      </c>
      <c r="T142" s="13">
        <f t="shared" ca="1" si="9"/>
        <v>53</v>
      </c>
      <c r="U142" s="11" t="s">
        <v>9</v>
      </c>
      <c r="V142" s="11">
        <v>30</v>
      </c>
      <c r="W142" s="14">
        <f t="shared" si="10"/>
        <v>2.5</v>
      </c>
      <c r="X142" s="11">
        <v>39</v>
      </c>
      <c r="Y142" s="11" t="s">
        <v>876</v>
      </c>
      <c r="Z142" s="10">
        <f t="shared" si="11"/>
        <v>1</v>
      </c>
    </row>
    <row r="143" spans="1:26" ht="20.100000000000001" customHeight="1" x14ac:dyDescent="0.25">
      <c r="A143" s="11">
        <v>136</v>
      </c>
      <c r="B143" s="11" t="s">
        <v>0</v>
      </c>
      <c r="C143" s="8" t="s">
        <v>28</v>
      </c>
      <c r="D143" s="11" t="s">
        <v>272</v>
      </c>
      <c r="E143" s="11" t="s">
        <v>7</v>
      </c>
      <c r="F143" s="11">
        <v>1022</v>
      </c>
      <c r="G143" s="11">
        <v>1047</v>
      </c>
      <c r="H143" s="11">
        <v>103</v>
      </c>
      <c r="I143" s="11" t="s">
        <v>866</v>
      </c>
      <c r="J143" s="11" t="s">
        <v>875</v>
      </c>
      <c r="K143" s="11" t="s">
        <v>2</v>
      </c>
      <c r="L143" s="11" t="s">
        <v>25</v>
      </c>
      <c r="M143" s="11" t="s">
        <v>5</v>
      </c>
      <c r="N143" s="11" t="s">
        <v>8</v>
      </c>
      <c r="O143" s="12">
        <v>38899</v>
      </c>
      <c r="Q143" s="13" t="s">
        <v>84</v>
      </c>
      <c r="R143" s="11">
        <f t="shared" ca="1" si="8"/>
        <v>13</v>
      </c>
      <c r="S143" s="12">
        <v>23405</v>
      </c>
      <c r="T143" s="13">
        <f t="shared" ca="1" si="9"/>
        <v>55</v>
      </c>
      <c r="U143" s="11" t="s">
        <v>9</v>
      </c>
      <c r="V143" s="11">
        <v>30</v>
      </c>
      <c r="W143" s="14">
        <f t="shared" si="10"/>
        <v>2.5</v>
      </c>
      <c r="X143" s="11">
        <v>39</v>
      </c>
      <c r="Y143" s="11" t="s">
        <v>876</v>
      </c>
      <c r="Z143" s="10">
        <f t="shared" si="11"/>
        <v>1</v>
      </c>
    </row>
    <row r="144" spans="1:26" ht="20.100000000000001" customHeight="1" x14ac:dyDescent="0.25">
      <c r="A144" s="11">
        <v>137</v>
      </c>
      <c r="B144" s="11" t="s">
        <v>0</v>
      </c>
      <c r="C144" s="8" t="s">
        <v>28</v>
      </c>
      <c r="D144" s="11" t="s">
        <v>273</v>
      </c>
      <c r="E144" s="11" t="s">
        <v>7</v>
      </c>
      <c r="F144" s="11">
        <v>1022</v>
      </c>
      <c r="G144" s="11">
        <v>1060</v>
      </c>
      <c r="H144" s="11">
        <v>106</v>
      </c>
      <c r="I144" s="11" t="s">
        <v>869</v>
      </c>
      <c r="J144" s="11" t="s">
        <v>875</v>
      </c>
      <c r="K144" s="11" t="s">
        <v>2</v>
      </c>
      <c r="L144" s="11" t="s">
        <v>25</v>
      </c>
      <c r="M144" s="11" t="s">
        <v>5</v>
      </c>
      <c r="N144" s="11" t="s">
        <v>8</v>
      </c>
      <c r="O144" s="12">
        <v>38950</v>
      </c>
      <c r="Q144" s="13" t="s">
        <v>84</v>
      </c>
      <c r="R144" s="11">
        <f t="shared" ca="1" si="8"/>
        <v>13</v>
      </c>
      <c r="S144" s="12">
        <v>32280</v>
      </c>
      <c r="T144" s="13">
        <f t="shared" ca="1" si="9"/>
        <v>31</v>
      </c>
      <c r="U144" s="11" t="s">
        <v>9</v>
      </c>
      <c r="V144" s="11">
        <v>30</v>
      </c>
      <c r="W144" s="14">
        <f t="shared" si="10"/>
        <v>2.5</v>
      </c>
      <c r="X144" s="11">
        <v>39</v>
      </c>
      <c r="Y144" s="11" t="s">
        <v>876</v>
      </c>
      <c r="Z144" s="10">
        <f t="shared" si="11"/>
        <v>1</v>
      </c>
    </row>
    <row r="145" spans="1:26" ht="20.100000000000001" customHeight="1" x14ac:dyDescent="0.25">
      <c r="A145" s="11">
        <v>138</v>
      </c>
      <c r="B145" s="11" t="s">
        <v>0</v>
      </c>
      <c r="C145" s="8" t="s">
        <v>28</v>
      </c>
      <c r="D145" s="11" t="s">
        <v>274</v>
      </c>
      <c r="E145" s="11" t="s">
        <v>20</v>
      </c>
      <c r="F145" s="11">
        <v>1023</v>
      </c>
      <c r="G145" s="11">
        <v>1026</v>
      </c>
      <c r="H145" s="11">
        <v>109</v>
      </c>
      <c r="I145" s="11" t="s">
        <v>872</v>
      </c>
      <c r="J145" s="11" t="s">
        <v>875</v>
      </c>
      <c r="K145" s="11" t="s">
        <v>2</v>
      </c>
      <c r="L145" s="11" t="s">
        <v>24</v>
      </c>
      <c r="M145" s="11" t="s">
        <v>5</v>
      </c>
      <c r="N145" s="11" t="s">
        <v>6</v>
      </c>
      <c r="O145" s="12">
        <v>38961</v>
      </c>
      <c r="Q145" s="13" t="s">
        <v>84</v>
      </c>
      <c r="R145" s="11">
        <f t="shared" ca="1" si="8"/>
        <v>13</v>
      </c>
      <c r="S145" s="12">
        <v>32685</v>
      </c>
      <c r="T145" s="13">
        <f t="shared" ca="1" si="9"/>
        <v>30</v>
      </c>
      <c r="U145" s="11" t="s">
        <v>7</v>
      </c>
      <c r="V145" s="11">
        <v>30</v>
      </c>
      <c r="W145" s="14">
        <f t="shared" si="10"/>
        <v>2.5</v>
      </c>
      <c r="X145" s="11">
        <v>39</v>
      </c>
      <c r="Y145" s="11" t="s">
        <v>876</v>
      </c>
      <c r="Z145" s="10">
        <f t="shared" si="11"/>
        <v>0.5</v>
      </c>
    </row>
    <row r="146" spans="1:26" ht="20.100000000000001" customHeight="1" x14ac:dyDescent="0.25">
      <c r="A146" s="11">
        <v>138</v>
      </c>
      <c r="B146" s="11" t="s">
        <v>0</v>
      </c>
      <c r="C146" s="8" t="s">
        <v>28</v>
      </c>
      <c r="D146" s="11" t="s">
        <v>274</v>
      </c>
      <c r="E146" s="11" t="s">
        <v>20</v>
      </c>
      <c r="F146" s="11">
        <v>1023</v>
      </c>
      <c r="G146" s="11">
        <v>1020</v>
      </c>
      <c r="H146" s="11">
        <v>108</v>
      </c>
      <c r="I146" s="11" t="s">
        <v>871</v>
      </c>
      <c r="J146" s="11" t="s">
        <v>875</v>
      </c>
      <c r="K146" s="11" t="s">
        <v>2</v>
      </c>
      <c r="L146" s="11" t="s">
        <v>24</v>
      </c>
      <c r="M146" s="11" t="s">
        <v>5</v>
      </c>
      <c r="N146" s="11" t="s">
        <v>6</v>
      </c>
      <c r="O146" s="12">
        <v>38961</v>
      </c>
      <c r="Q146" s="13" t="s">
        <v>84</v>
      </c>
      <c r="R146" s="11">
        <f t="shared" ca="1" si="8"/>
        <v>13</v>
      </c>
      <c r="S146" s="12">
        <v>32685</v>
      </c>
      <c r="T146" s="13">
        <f t="shared" ca="1" si="9"/>
        <v>30</v>
      </c>
      <c r="U146" s="11" t="s">
        <v>7</v>
      </c>
      <c r="V146" s="11">
        <v>30</v>
      </c>
      <c r="W146" s="14">
        <f t="shared" si="10"/>
        <v>2.5</v>
      </c>
      <c r="X146" s="11">
        <v>39</v>
      </c>
      <c r="Y146" s="11" t="s">
        <v>876</v>
      </c>
      <c r="Z146" s="10">
        <f t="shared" si="11"/>
        <v>0.5</v>
      </c>
    </row>
    <row r="147" spans="1:26" ht="20.100000000000001" customHeight="1" x14ac:dyDescent="0.25">
      <c r="A147" s="11">
        <v>139</v>
      </c>
      <c r="B147" s="11" t="s">
        <v>0</v>
      </c>
      <c r="C147" s="8" t="s">
        <v>28</v>
      </c>
      <c r="D147" s="11" t="s">
        <v>275</v>
      </c>
      <c r="E147" s="11" t="s">
        <v>20</v>
      </c>
      <c r="F147" s="11">
        <v>1020</v>
      </c>
      <c r="G147" s="11">
        <v>1058</v>
      </c>
      <c r="H147" s="11">
        <v>106</v>
      </c>
      <c r="I147" s="11" t="s">
        <v>869</v>
      </c>
      <c r="J147" s="11" t="s">
        <v>875</v>
      </c>
      <c r="K147" s="11" t="s">
        <v>2</v>
      </c>
      <c r="L147" s="11" t="s">
        <v>25</v>
      </c>
      <c r="M147" s="11" t="s">
        <v>5</v>
      </c>
      <c r="N147" s="11" t="s">
        <v>6</v>
      </c>
      <c r="O147" s="12">
        <v>38961</v>
      </c>
      <c r="Q147" s="13" t="s">
        <v>84</v>
      </c>
      <c r="R147" s="11">
        <f t="shared" ca="1" si="8"/>
        <v>13</v>
      </c>
      <c r="S147" s="12">
        <v>32618</v>
      </c>
      <c r="T147" s="13">
        <f t="shared" ca="1" si="9"/>
        <v>30</v>
      </c>
      <c r="U147" s="11" t="s">
        <v>9</v>
      </c>
      <c r="V147" s="11">
        <v>30</v>
      </c>
      <c r="W147" s="14">
        <f t="shared" si="10"/>
        <v>2.5</v>
      </c>
      <c r="X147" s="11">
        <v>39</v>
      </c>
      <c r="Y147" s="11" t="s">
        <v>876</v>
      </c>
      <c r="Z147" s="10">
        <f t="shared" si="11"/>
        <v>0.5</v>
      </c>
    </row>
    <row r="148" spans="1:26" ht="20.100000000000001" customHeight="1" x14ac:dyDescent="0.25">
      <c r="A148" s="11">
        <v>139</v>
      </c>
      <c r="B148" s="11" t="s">
        <v>0</v>
      </c>
      <c r="C148" s="8" t="s">
        <v>28</v>
      </c>
      <c r="D148" s="11" t="s">
        <v>275</v>
      </c>
      <c r="E148" s="11" t="s">
        <v>20</v>
      </c>
      <c r="F148" s="11">
        <v>1020</v>
      </c>
      <c r="G148" s="11">
        <v>1051</v>
      </c>
      <c r="H148" s="11">
        <v>107</v>
      </c>
      <c r="I148" s="11" t="s">
        <v>870</v>
      </c>
      <c r="J148" s="11" t="s">
        <v>875</v>
      </c>
      <c r="K148" s="11" t="s">
        <v>2</v>
      </c>
      <c r="L148" s="11" t="s">
        <v>25</v>
      </c>
      <c r="M148" s="11" t="s">
        <v>5</v>
      </c>
      <c r="N148" s="11" t="s">
        <v>6</v>
      </c>
      <c r="O148" s="12">
        <v>38961</v>
      </c>
      <c r="Q148" s="13" t="s">
        <v>84</v>
      </c>
      <c r="R148" s="11">
        <f t="shared" ca="1" si="8"/>
        <v>13</v>
      </c>
      <c r="S148" s="12">
        <v>32618</v>
      </c>
      <c r="T148" s="13">
        <f t="shared" ca="1" si="9"/>
        <v>30</v>
      </c>
      <c r="U148" s="11" t="s">
        <v>9</v>
      </c>
      <c r="V148" s="11">
        <v>30</v>
      </c>
      <c r="W148" s="14">
        <f t="shared" si="10"/>
        <v>2.5</v>
      </c>
      <c r="X148" s="11">
        <v>39</v>
      </c>
      <c r="Y148" s="11" t="s">
        <v>876</v>
      </c>
      <c r="Z148" s="10">
        <f t="shared" si="11"/>
        <v>0.5</v>
      </c>
    </row>
    <row r="149" spans="1:26" ht="20.100000000000001" customHeight="1" x14ac:dyDescent="0.25">
      <c r="A149" s="11">
        <v>140</v>
      </c>
      <c r="B149" s="11" t="s">
        <v>0</v>
      </c>
      <c r="C149" s="8" t="s">
        <v>28</v>
      </c>
      <c r="D149" s="11" t="s">
        <v>276</v>
      </c>
      <c r="E149" s="11" t="s">
        <v>7</v>
      </c>
      <c r="F149" s="11">
        <v>1001</v>
      </c>
      <c r="G149" s="11">
        <v>1001</v>
      </c>
      <c r="H149" s="11">
        <v>100</v>
      </c>
      <c r="I149" s="11" t="s">
        <v>863</v>
      </c>
      <c r="J149" s="11" t="s">
        <v>875</v>
      </c>
      <c r="K149" s="11" t="s">
        <v>2</v>
      </c>
      <c r="L149" s="11" t="s">
        <v>25</v>
      </c>
      <c r="M149" s="11" t="s">
        <v>5</v>
      </c>
      <c r="N149" s="11" t="s">
        <v>8</v>
      </c>
      <c r="O149" s="12">
        <v>38975</v>
      </c>
      <c r="Q149" s="13" t="s">
        <v>84</v>
      </c>
      <c r="R149" s="11">
        <f t="shared" ca="1" si="8"/>
        <v>13</v>
      </c>
      <c r="S149" s="12">
        <v>25510</v>
      </c>
      <c r="T149" s="13">
        <f t="shared" ca="1" si="9"/>
        <v>50</v>
      </c>
      <c r="U149" s="11" t="s">
        <v>7</v>
      </c>
      <c r="V149" s="11">
        <v>30</v>
      </c>
      <c r="W149" s="14">
        <f t="shared" si="10"/>
        <v>2.5</v>
      </c>
      <c r="X149" s="11">
        <v>39</v>
      </c>
      <c r="Y149" s="11" t="s">
        <v>876</v>
      </c>
      <c r="Z149" s="10">
        <f t="shared" si="11"/>
        <v>1</v>
      </c>
    </row>
    <row r="150" spans="1:26" ht="20.100000000000001" customHeight="1" x14ac:dyDescent="0.25">
      <c r="A150" s="11">
        <v>141</v>
      </c>
      <c r="B150" s="11" t="s">
        <v>0</v>
      </c>
      <c r="C150" s="8" t="s">
        <v>28</v>
      </c>
      <c r="D150" s="11" t="s">
        <v>277</v>
      </c>
      <c r="E150" s="11" t="s">
        <v>7</v>
      </c>
      <c r="F150" s="11">
        <v>1053</v>
      </c>
      <c r="G150" s="11">
        <v>1096</v>
      </c>
      <c r="H150" s="11">
        <v>102</v>
      </c>
      <c r="I150" s="11" t="s">
        <v>865</v>
      </c>
      <c r="J150" s="11" t="s">
        <v>875</v>
      </c>
      <c r="K150" s="11" t="s">
        <v>2</v>
      </c>
      <c r="L150" s="11" t="s">
        <v>25</v>
      </c>
      <c r="M150" s="11" t="s">
        <v>5</v>
      </c>
      <c r="N150" s="11" t="s">
        <v>8</v>
      </c>
      <c r="O150" s="12">
        <v>38991</v>
      </c>
      <c r="Q150" s="13" t="s">
        <v>84</v>
      </c>
      <c r="R150" s="11">
        <f t="shared" ca="1" si="8"/>
        <v>13</v>
      </c>
      <c r="S150" s="12">
        <v>25039</v>
      </c>
      <c r="T150" s="13">
        <f t="shared" ca="1" si="9"/>
        <v>51</v>
      </c>
      <c r="U150" s="11" t="s">
        <v>7</v>
      </c>
      <c r="V150" s="11">
        <v>30</v>
      </c>
      <c r="W150" s="14">
        <f t="shared" si="10"/>
        <v>2.5</v>
      </c>
      <c r="X150" s="11">
        <v>39</v>
      </c>
      <c r="Y150" s="11" t="s">
        <v>876</v>
      </c>
      <c r="Z150" s="10">
        <f t="shared" si="11"/>
        <v>1</v>
      </c>
    </row>
    <row r="151" spans="1:26" ht="20.100000000000001" customHeight="1" x14ac:dyDescent="0.25">
      <c r="A151" s="11">
        <v>142</v>
      </c>
      <c r="B151" s="11" t="s">
        <v>0</v>
      </c>
      <c r="C151" s="8" t="s">
        <v>28</v>
      </c>
      <c r="D151" s="11" t="s">
        <v>278</v>
      </c>
      <c r="E151" s="11" t="s">
        <v>7</v>
      </c>
      <c r="F151" s="11">
        <v>1050</v>
      </c>
      <c r="G151" s="11">
        <v>1093</v>
      </c>
      <c r="H151" s="11">
        <v>102</v>
      </c>
      <c r="I151" s="11" t="s">
        <v>865</v>
      </c>
      <c r="J151" s="11" t="s">
        <v>875</v>
      </c>
      <c r="K151" s="11" t="s">
        <v>2</v>
      </c>
      <c r="L151" s="11" t="s">
        <v>25</v>
      </c>
      <c r="M151" s="11" t="s">
        <v>5</v>
      </c>
      <c r="N151" s="11" t="s">
        <v>8</v>
      </c>
      <c r="O151" s="12">
        <v>38845</v>
      </c>
      <c r="Q151" s="13" t="s">
        <v>84</v>
      </c>
      <c r="R151" s="11">
        <f t="shared" ca="1" si="8"/>
        <v>13</v>
      </c>
      <c r="S151" s="12">
        <v>23176</v>
      </c>
      <c r="T151" s="13">
        <f t="shared" ca="1" si="9"/>
        <v>56</v>
      </c>
      <c r="U151" s="11" t="s">
        <v>7</v>
      </c>
      <c r="V151" s="11">
        <v>30</v>
      </c>
      <c r="W151" s="14">
        <f t="shared" si="10"/>
        <v>2.5</v>
      </c>
      <c r="X151" s="11">
        <v>39</v>
      </c>
      <c r="Y151" s="11" t="s">
        <v>876</v>
      </c>
      <c r="Z151" s="10">
        <f t="shared" si="11"/>
        <v>1</v>
      </c>
    </row>
    <row r="152" spans="1:26" ht="20.100000000000001" customHeight="1" x14ac:dyDescent="0.25">
      <c r="A152" s="11">
        <v>143</v>
      </c>
      <c r="B152" s="11" t="s">
        <v>0</v>
      </c>
      <c r="C152" s="8" t="s">
        <v>28</v>
      </c>
      <c r="D152" s="11" t="s">
        <v>279</v>
      </c>
      <c r="E152" s="11" t="s">
        <v>7</v>
      </c>
      <c r="F152" s="11">
        <v>1021</v>
      </c>
      <c r="G152" s="11">
        <v>1040</v>
      </c>
      <c r="H152" s="11">
        <v>105</v>
      </c>
      <c r="I152" s="11" t="s">
        <v>868</v>
      </c>
      <c r="J152" s="11" t="s">
        <v>875</v>
      </c>
      <c r="K152" s="11" t="s">
        <v>2</v>
      </c>
      <c r="L152" s="11" t="s">
        <v>25</v>
      </c>
      <c r="M152" s="11" t="s">
        <v>5</v>
      </c>
      <c r="N152" s="11" t="s">
        <v>8</v>
      </c>
      <c r="O152" s="12">
        <v>39022</v>
      </c>
      <c r="Q152" s="13" t="s">
        <v>84</v>
      </c>
      <c r="R152" s="11">
        <f t="shared" ca="1" si="8"/>
        <v>13</v>
      </c>
      <c r="S152" s="12">
        <v>30103</v>
      </c>
      <c r="T152" s="13">
        <f t="shared" ca="1" si="9"/>
        <v>37</v>
      </c>
      <c r="U152" s="11" t="s">
        <v>9</v>
      </c>
      <c r="V152" s="11">
        <v>30</v>
      </c>
      <c r="W152" s="14">
        <f t="shared" si="10"/>
        <v>2.5</v>
      </c>
      <c r="X152" s="11">
        <v>39</v>
      </c>
      <c r="Y152" s="11" t="s">
        <v>876</v>
      </c>
      <c r="Z152" s="10">
        <f t="shared" si="11"/>
        <v>1</v>
      </c>
    </row>
    <row r="153" spans="1:26" ht="20.100000000000001" customHeight="1" x14ac:dyDescent="0.25">
      <c r="A153" s="11">
        <v>144</v>
      </c>
      <c r="B153" s="11" t="s">
        <v>0</v>
      </c>
      <c r="C153" s="8" t="s">
        <v>28</v>
      </c>
      <c r="D153" s="11" t="s">
        <v>280</v>
      </c>
      <c r="E153" s="11" t="s">
        <v>7</v>
      </c>
      <c r="F153" s="11">
        <v>1021</v>
      </c>
      <c r="G153" s="11">
        <v>1052</v>
      </c>
      <c r="H153" s="11">
        <v>107</v>
      </c>
      <c r="I153" s="11" t="s">
        <v>870</v>
      </c>
      <c r="J153" s="11" t="s">
        <v>875</v>
      </c>
      <c r="K153" s="11" t="s">
        <v>2</v>
      </c>
      <c r="L153" s="11" t="s">
        <v>25</v>
      </c>
      <c r="M153" s="11" t="s">
        <v>5</v>
      </c>
      <c r="N153" s="11" t="s">
        <v>8</v>
      </c>
      <c r="O153" s="12">
        <v>39083</v>
      </c>
      <c r="Q153" s="13" t="s">
        <v>84</v>
      </c>
      <c r="R153" s="11">
        <f t="shared" ca="1" si="8"/>
        <v>13</v>
      </c>
      <c r="S153" s="12">
        <v>26982</v>
      </c>
      <c r="T153" s="13">
        <f t="shared" ca="1" si="9"/>
        <v>46</v>
      </c>
      <c r="U153" s="11" t="s">
        <v>9</v>
      </c>
      <c r="V153" s="11">
        <v>30</v>
      </c>
      <c r="W153" s="14">
        <f t="shared" si="10"/>
        <v>2.5</v>
      </c>
      <c r="X153" s="11">
        <v>39</v>
      </c>
      <c r="Y153" s="11" t="s">
        <v>876</v>
      </c>
      <c r="Z153" s="10">
        <f t="shared" si="11"/>
        <v>1</v>
      </c>
    </row>
    <row r="154" spans="1:26" ht="20.100000000000001" customHeight="1" x14ac:dyDescent="0.25">
      <c r="A154" s="11">
        <v>145</v>
      </c>
      <c r="B154" s="11" t="s">
        <v>0</v>
      </c>
      <c r="C154" s="8" t="s">
        <v>28</v>
      </c>
      <c r="D154" s="11" t="s">
        <v>281</v>
      </c>
      <c r="E154" s="11" t="s">
        <v>7</v>
      </c>
      <c r="F154" s="11">
        <v>1024</v>
      </c>
      <c r="G154" s="11">
        <v>1054</v>
      </c>
      <c r="H154" s="11">
        <v>101</v>
      </c>
      <c r="I154" s="11" t="s">
        <v>864</v>
      </c>
      <c r="J154" s="11" t="s">
        <v>875</v>
      </c>
      <c r="K154" s="11" t="s">
        <v>2</v>
      </c>
      <c r="L154" s="11" t="s">
        <v>25</v>
      </c>
      <c r="M154" s="11" t="s">
        <v>5</v>
      </c>
      <c r="N154" s="11" t="s">
        <v>8</v>
      </c>
      <c r="O154" s="12">
        <v>39114</v>
      </c>
      <c r="Q154" s="13" t="s">
        <v>84</v>
      </c>
      <c r="R154" s="11">
        <f t="shared" ca="1" si="8"/>
        <v>12</v>
      </c>
      <c r="S154" s="12">
        <v>22622</v>
      </c>
      <c r="T154" s="13">
        <f t="shared" ca="1" si="9"/>
        <v>58</v>
      </c>
      <c r="U154" s="11" t="s">
        <v>7</v>
      </c>
      <c r="V154" s="11">
        <v>30</v>
      </c>
      <c r="W154" s="14">
        <f t="shared" si="10"/>
        <v>2.5</v>
      </c>
      <c r="X154" s="11">
        <v>39</v>
      </c>
      <c r="Y154" s="11" t="s">
        <v>876</v>
      </c>
      <c r="Z154" s="10">
        <f t="shared" si="11"/>
        <v>1</v>
      </c>
    </row>
    <row r="155" spans="1:26" ht="20.100000000000001" customHeight="1" x14ac:dyDescent="0.25">
      <c r="A155" s="11">
        <v>146</v>
      </c>
      <c r="B155" s="11" t="s">
        <v>0</v>
      </c>
      <c r="C155" s="8" t="s">
        <v>28</v>
      </c>
      <c r="D155" s="11" t="s">
        <v>282</v>
      </c>
      <c r="E155" s="11" t="s">
        <v>7</v>
      </c>
      <c r="F155" s="11">
        <v>1022</v>
      </c>
      <c r="G155" s="11">
        <v>1047</v>
      </c>
      <c r="H155" s="11">
        <v>103</v>
      </c>
      <c r="I155" s="11" t="s">
        <v>866</v>
      </c>
      <c r="J155" s="11" t="s">
        <v>875</v>
      </c>
      <c r="K155" s="11" t="s">
        <v>2</v>
      </c>
      <c r="L155" s="11" t="s">
        <v>25</v>
      </c>
      <c r="M155" s="11" t="s">
        <v>5</v>
      </c>
      <c r="N155" s="11" t="s">
        <v>8</v>
      </c>
      <c r="O155" s="12">
        <v>39114</v>
      </c>
      <c r="Q155" s="13" t="s">
        <v>84</v>
      </c>
      <c r="R155" s="11">
        <f t="shared" ca="1" si="8"/>
        <v>12</v>
      </c>
      <c r="S155" s="12">
        <v>25164</v>
      </c>
      <c r="T155" s="13">
        <f t="shared" ca="1" si="9"/>
        <v>51</v>
      </c>
      <c r="U155" s="11" t="s">
        <v>9</v>
      </c>
      <c r="V155" s="11">
        <v>30</v>
      </c>
      <c r="W155" s="14">
        <f t="shared" si="10"/>
        <v>2.5</v>
      </c>
      <c r="X155" s="11">
        <v>39</v>
      </c>
      <c r="Y155" s="11" t="s">
        <v>876</v>
      </c>
      <c r="Z155" s="10">
        <f t="shared" si="11"/>
        <v>1</v>
      </c>
    </row>
    <row r="156" spans="1:26" ht="20.100000000000001" customHeight="1" x14ac:dyDescent="0.25">
      <c r="A156" s="11">
        <v>147</v>
      </c>
      <c r="B156" s="11" t="s">
        <v>0</v>
      </c>
      <c r="C156" s="8" t="s">
        <v>28</v>
      </c>
      <c r="D156" s="11" t="s">
        <v>283</v>
      </c>
      <c r="E156" s="11" t="s">
        <v>7</v>
      </c>
      <c r="F156" s="11">
        <v>1019</v>
      </c>
      <c r="G156" s="11">
        <v>1049</v>
      </c>
      <c r="H156" s="11">
        <v>107</v>
      </c>
      <c r="I156" s="11" t="s">
        <v>870</v>
      </c>
      <c r="J156" s="11" t="s">
        <v>875</v>
      </c>
      <c r="K156" s="11" t="s">
        <v>2</v>
      </c>
      <c r="L156" s="11" t="s">
        <v>24</v>
      </c>
      <c r="M156" s="11" t="s">
        <v>5</v>
      </c>
      <c r="N156" s="11" t="s">
        <v>8</v>
      </c>
      <c r="O156" s="12">
        <v>39173</v>
      </c>
      <c r="Q156" s="13" t="s">
        <v>84</v>
      </c>
      <c r="R156" s="11">
        <f t="shared" ca="1" si="8"/>
        <v>12</v>
      </c>
      <c r="S156" s="12">
        <v>27426</v>
      </c>
      <c r="T156" s="13">
        <f t="shared" ca="1" si="9"/>
        <v>44</v>
      </c>
      <c r="U156" s="11" t="s">
        <v>7</v>
      </c>
      <c r="V156" s="11">
        <v>30</v>
      </c>
      <c r="W156" s="14">
        <f t="shared" si="10"/>
        <v>2.5</v>
      </c>
      <c r="X156" s="11">
        <v>39</v>
      </c>
      <c r="Y156" s="11" t="s">
        <v>876</v>
      </c>
      <c r="Z156" s="10">
        <f t="shared" si="11"/>
        <v>1</v>
      </c>
    </row>
    <row r="157" spans="1:26" ht="20.100000000000001" customHeight="1" x14ac:dyDescent="0.25">
      <c r="A157" s="11">
        <v>148</v>
      </c>
      <c r="B157" s="11" t="s">
        <v>0</v>
      </c>
      <c r="C157" s="8" t="s">
        <v>28</v>
      </c>
      <c r="D157" s="11" t="s">
        <v>284</v>
      </c>
      <c r="E157" s="11" t="s">
        <v>7</v>
      </c>
      <c r="F157" s="11">
        <v>1028</v>
      </c>
      <c r="G157" s="11">
        <v>1071</v>
      </c>
      <c r="H157" s="11">
        <v>102</v>
      </c>
      <c r="I157" s="11" t="s">
        <v>865</v>
      </c>
      <c r="J157" s="11" t="s">
        <v>875</v>
      </c>
      <c r="K157" s="11" t="s">
        <v>2</v>
      </c>
      <c r="L157" s="11" t="s">
        <v>25</v>
      </c>
      <c r="M157" s="11" t="s">
        <v>5</v>
      </c>
      <c r="N157" s="11" t="s">
        <v>8</v>
      </c>
      <c r="O157" s="12">
        <v>39264</v>
      </c>
      <c r="Q157" s="13" t="s">
        <v>84</v>
      </c>
      <c r="R157" s="11">
        <f t="shared" ca="1" si="8"/>
        <v>12</v>
      </c>
      <c r="S157" s="12">
        <v>26519</v>
      </c>
      <c r="T157" s="13">
        <f t="shared" ca="1" si="9"/>
        <v>47</v>
      </c>
      <c r="U157" s="11" t="s">
        <v>7</v>
      </c>
      <c r="V157" s="11">
        <v>30</v>
      </c>
      <c r="W157" s="14">
        <f t="shared" si="10"/>
        <v>2.5</v>
      </c>
      <c r="X157" s="11">
        <v>39</v>
      </c>
      <c r="Y157" s="11" t="s">
        <v>876</v>
      </c>
      <c r="Z157" s="10">
        <f t="shared" si="11"/>
        <v>1</v>
      </c>
    </row>
    <row r="158" spans="1:26" ht="20.100000000000001" customHeight="1" x14ac:dyDescent="0.25">
      <c r="A158" s="11">
        <v>149</v>
      </c>
      <c r="B158" s="11" t="s">
        <v>0</v>
      </c>
      <c r="C158" s="8" t="s">
        <v>28</v>
      </c>
      <c r="D158" s="11" t="s">
        <v>285</v>
      </c>
      <c r="E158" s="11" t="s">
        <v>7</v>
      </c>
      <c r="F158" s="11">
        <v>1045</v>
      </c>
      <c r="G158" s="11">
        <v>1088</v>
      </c>
      <c r="H158" s="11">
        <v>102</v>
      </c>
      <c r="I158" s="11" t="s">
        <v>865</v>
      </c>
      <c r="J158" s="11" t="s">
        <v>875</v>
      </c>
      <c r="K158" s="11" t="s">
        <v>2</v>
      </c>
      <c r="L158" s="11" t="s">
        <v>25</v>
      </c>
      <c r="M158" s="11" t="s">
        <v>5</v>
      </c>
      <c r="N158" s="11" t="s">
        <v>6</v>
      </c>
      <c r="O158" s="12">
        <v>39264</v>
      </c>
      <c r="Q158" s="13" t="s">
        <v>84</v>
      </c>
      <c r="R158" s="11">
        <f t="shared" ca="1" si="8"/>
        <v>12</v>
      </c>
      <c r="S158" s="12">
        <v>22023</v>
      </c>
      <c r="T158" s="13">
        <f t="shared" ca="1" si="9"/>
        <v>59</v>
      </c>
      <c r="U158" s="11" t="s">
        <v>7</v>
      </c>
      <c r="V158" s="11">
        <v>30</v>
      </c>
      <c r="W158" s="14">
        <f t="shared" si="10"/>
        <v>2.5</v>
      </c>
      <c r="X158" s="11">
        <v>39</v>
      </c>
      <c r="Y158" s="11" t="s">
        <v>876</v>
      </c>
      <c r="Z158" s="10">
        <f t="shared" si="11"/>
        <v>1</v>
      </c>
    </row>
    <row r="159" spans="1:26" ht="20.100000000000001" customHeight="1" x14ac:dyDescent="0.25">
      <c r="A159" s="11">
        <v>150</v>
      </c>
      <c r="B159" s="11" t="s">
        <v>0</v>
      </c>
      <c r="C159" s="8" t="s">
        <v>28</v>
      </c>
      <c r="D159" s="11" t="s">
        <v>286</v>
      </c>
      <c r="E159" s="11" t="s">
        <v>7</v>
      </c>
      <c r="F159" s="11">
        <v>1024</v>
      </c>
      <c r="G159" s="11">
        <v>1054</v>
      </c>
      <c r="H159" s="11">
        <v>101</v>
      </c>
      <c r="I159" s="11" t="s">
        <v>864</v>
      </c>
      <c r="J159" s="11" t="s">
        <v>875</v>
      </c>
      <c r="K159" s="11" t="s">
        <v>2</v>
      </c>
      <c r="L159" s="11" t="s">
        <v>25</v>
      </c>
      <c r="M159" s="11" t="s">
        <v>5</v>
      </c>
      <c r="N159" s="11" t="s">
        <v>8</v>
      </c>
      <c r="O159" s="12">
        <v>39326</v>
      </c>
      <c r="Q159" s="13" t="s">
        <v>84</v>
      </c>
      <c r="R159" s="11">
        <f t="shared" ca="1" si="8"/>
        <v>12</v>
      </c>
      <c r="S159" s="12">
        <v>20816</v>
      </c>
      <c r="T159" s="13">
        <f t="shared" ca="1" si="9"/>
        <v>63</v>
      </c>
      <c r="U159" s="11" t="s">
        <v>7</v>
      </c>
      <c r="V159" s="11">
        <v>30</v>
      </c>
      <c r="W159" s="14">
        <f t="shared" si="10"/>
        <v>2.5</v>
      </c>
      <c r="X159" s="11">
        <v>39</v>
      </c>
      <c r="Y159" s="11" t="s">
        <v>876</v>
      </c>
      <c r="Z159" s="10">
        <f t="shared" si="11"/>
        <v>1</v>
      </c>
    </row>
    <row r="160" spans="1:26" ht="20.100000000000001" customHeight="1" x14ac:dyDescent="0.25">
      <c r="A160" s="11">
        <v>151</v>
      </c>
      <c r="B160" s="11" t="s">
        <v>0</v>
      </c>
      <c r="C160" s="8" t="s">
        <v>28</v>
      </c>
      <c r="D160" s="11" t="s">
        <v>287</v>
      </c>
      <c r="E160" s="11" t="s">
        <v>7</v>
      </c>
      <c r="F160" s="11">
        <v>1052</v>
      </c>
      <c r="G160" s="11">
        <v>1095</v>
      </c>
      <c r="H160" s="11">
        <v>102</v>
      </c>
      <c r="I160" s="11" t="s">
        <v>865</v>
      </c>
      <c r="J160" s="11" t="s">
        <v>875</v>
      </c>
      <c r="K160" s="11" t="s">
        <v>2</v>
      </c>
      <c r="L160" s="11" t="s">
        <v>25</v>
      </c>
      <c r="M160" s="11" t="s">
        <v>5</v>
      </c>
      <c r="N160" s="11" t="s">
        <v>8</v>
      </c>
      <c r="O160" s="12">
        <v>39326</v>
      </c>
      <c r="Q160" s="13" t="s">
        <v>84</v>
      </c>
      <c r="R160" s="11">
        <f t="shared" ca="1" si="8"/>
        <v>12</v>
      </c>
      <c r="S160" s="12">
        <v>24374</v>
      </c>
      <c r="T160" s="13">
        <f t="shared" ca="1" si="9"/>
        <v>53</v>
      </c>
      <c r="U160" s="11" t="s">
        <v>7</v>
      </c>
      <c r="V160" s="11">
        <v>30</v>
      </c>
      <c r="W160" s="14">
        <f t="shared" si="10"/>
        <v>2.5</v>
      </c>
      <c r="X160" s="11">
        <v>39</v>
      </c>
      <c r="Y160" s="11" t="s">
        <v>876</v>
      </c>
      <c r="Z160" s="10">
        <f t="shared" si="11"/>
        <v>1</v>
      </c>
    </row>
    <row r="161" spans="1:26" ht="20.100000000000001" customHeight="1" x14ac:dyDescent="0.25">
      <c r="A161" s="11">
        <v>152</v>
      </c>
      <c r="B161" s="11" t="s">
        <v>0</v>
      </c>
      <c r="C161" s="8" t="s">
        <v>28</v>
      </c>
      <c r="D161" s="11" t="s">
        <v>288</v>
      </c>
      <c r="E161" s="11" t="s">
        <v>20</v>
      </c>
      <c r="F161" s="11">
        <v>1023</v>
      </c>
      <c r="G161" s="11">
        <v>1057</v>
      </c>
      <c r="H161" s="11">
        <v>106</v>
      </c>
      <c r="I161" s="11" t="s">
        <v>869</v>
      </c>
      <c r="J161" s="11" t="s">
        <v>875</v>
      </c>
      <c r="K161" s="11" t="s">
        <v>2</v>
      </c>
      <c r="L161" s="11" t="s">
        <v>25</v>
      </c>
      <c r="M161" s="11" t="s">
        <v>5</v>
      </c>
      <c r="N161" s="11" t="s">
        <v>8</v>
      </c>
      <c r="O161" s="12">
        <v>39326</v>
      </c>
      <c r="Q161" s="13" t="s">
        <v>84</v>
      </c>
      <c r="R161" s="11">
        <f t="shared" ca="1" si="8"/>
        <v>12</v>
      </c>
      <c r="S161" s="12">
        <v>31675</v>
      </c>
      <c r="T161" s="13">
        <f t="shared" ca="1" si="9"/>
        <v>33</v>
      </c>
      <c r="U161" s="11" t="s">
        <v>9</v>
      </c>
      <c r="V161" s="11">
        <v>30</v>
      </c>
      <c r="W161" s="14">
        <f t="shared" si="10"/>
        <v>2.5</v>
      </c>
      <c r="X161" s="11">
        <v>39</v>
      </c>
      <c r="Y161" s="11" t="s">
        <v>876</v>
      </c>
      <c r="Z161" s="10">
        <f t="shared" si="11"/>
        <v>0.5</v>
      </c>
    </row>
    <row r="162" spans="1:26" ht="20.100000000000001" customHeight="1" x14ac:dyDescent="0.25">
      <c r="A162" s="11">
        <v>152</v>
      </c>
      <c r="B162" s="11" t="s">
        <v>0</v>
      </c>
      <c r="C162" s="8" t="s">
        <v>28</v>
      </c>
      <c r="D162" s="11" t="s">
        <v>288</v>
      </c>
      <c r="E162" s="11" t="s">
        <v>20</v>
      </c>
      <c r="F162" s="11">
        <v>1023</v>
      </c>
      <c r="G162" s="11">
        <v>1050</v>
      </c>
      <c r="H162" s="11">
        <v>107</v>
      </c>
      <c r="I162" s="11" t="s">
        <v>870</v>
      </c>
      <c r="J162" s="11" t="s">
        <v>875</v>
      </c>
      <c r="K162" s="11" t="s">
        <v>2</v>
      </c>
      <c r="L162" s="11" t="s">
        <v>25</v>
      </c>
      <c r="M162" s="11" t="s">
        <v>5</v>
      </c>
      <c r="N162" s="11" t="s">
        <v>8</v>
      </c>
      <c r="O162" s="12">
        <v>39326</v>
      </c>
      <c r="Q162" s="13" t="s">
        <v>84</v>
      </c>
      <c r="R162" s="11">
        <f t="shared" ca="1" si="8"/>
        <v>12</v>
      </c>
      <c r="S162" s="12">
        <v>31675</v>
      </c>
      <c r="T162" s="13">
        <f t="shared" ca="1" si="9"/>
        <v>33</v>
      </c>
      <c r="U162" s="11" t="s">
        <v>9</v>
      </c>
      <c r="V162" s="11">
        <v>30</v>
      </c>
      <c r="W162" s="14">
        <f t="shared" si="10"/>
        <v>2.5</v>
      </c>
      <c r="X162" s="11">
        <v>39</v>
      </c>
      <c r="Y162" s="11" t="s">
        <v>876</v>
      </c>
      <c r="Z162" s="10">
        <f t="shared" si="11"/>
        <v>0.5</v>
      </c>
    </row>
    <row r="163" spans="1:26" ht="20.100000000000001" customHeight="1" x14ac:dyDescent="0.25">
      <c r="A163" s="11">
        <v>153</v>
      </c>
      <c r="B163" s="11" t="s">
        <v>0</v>
      </c>
      <c r="C163" s="8" t="s">
        <v>28</v>
      </c>
      <c r="D163" s="11" t="s">
        <v>289</v>
      </c>
      <c r="E163" s="11" t="s">
        <v>7</v>
      </c>
      <c r="F163" s="11">
        <v>1050</v>
      </c>
      <c r="G163" s="11">
        <v>1093</v>
      </c>
      <c r="H163" s="11">
        <v>102</v>
      </c>
      <c r="I163" s="11" t="s">
        <v>865</v>
      </c>
      <c r="J163" s="11" t="s">
        <v>875</v>
      </c>
      <c r="K163" s="11" t="s">
        <v>2</v>
      </c>
      <c r="L163" s="11" t="s">
        <v>24</v>
      </c>
      <c r="M163" s="11" t="s">
        <v>5</v>
      </c>
      <c r="N163" s="11" t="s">
        <v>6</v>
      </c>
      <c r="O163" s="12">
        <v>39326</v>
      </c>
      <c r="Q163" s="13" t="s">
        <v>84</v>
      </c>
      <c r="R163" s="11">
        <f t="shared" ca="1" si="8"/>
        <v>12</v>
      </c>
      <c r="S163" s="12">
        <v>31994</v>
      </c>
      <c r="T163" s="13">
        <f t="shared" ca="1" si="9"/>
        <v>32</v>
      </c>
      <c r="U163" s="11" t="s">
        <v>7</v>
      </c>
      <c r="V163" s="11">
        <v>30</v>
      </c>
      <c r="W163" s="14">
        <f t="shared" si="10"/>
        <v>2.5</v>
      </c>
      <c r="X163" s="11">
        <v>39</v>
      </c>
      <c r="Y163" s="11" t="s">
        <v>876</v>
      </c>
      <c r="Z163" s="10">
        <f t="shared" si="11"/>
        <v>1</v>
      </c>
    </row>
    <row r="164" spans="1:26" ht="20.100000000000001" customHeight="1" x14ac:dyDescent="0.25">
      <c r="A164" s="11">
        <v>154</v>
      </c>
      <c r="B164" s="11" t="s">
        <v>0</v>
      </c>
      <c r="C164" s="8" t="s">
        <v>28</v>
      </c>
      <c r="D164" s="11" t="s">
        <v>290</v>
      </c>
      <c r="E164" s="11" t="s">
        <v>7</v>
      </c>
      <c r="F164" s="11">
        <v>1018</v>
      </c>
      <c r="G164" s="11">
        <v>1055</v>
      </c>
      <c r="H164" s="11">
        <v>106</v>
      </c>
      <c r="I164" s="11" t="s">
        <v>869</v>
      </c>
      <c r="J164" s="11" t="s">
        <v>875</v>
      </c>
      <c r="K164" s="11" t="s">
        <v>2</v>
      </c>
      <c r="L164" s="11" t="s">
        <v>25</v>
      </c>
      <c r="M164" s="11" t="s">
        <v>5</v>
      </c>
      <c r="N164" s="11" t="s">
        <v>6</v>
      </c>
      <c r="O164" s="12">
        <v>39356</v>
      </c>
      <c r="Q164" s="13" t="s">
        <v>84</v>
      </c>
      <c r="R164" s="11">
        <f t="shared" ca="1" si="8"/>
        <v>12</v>
      </c>
      <c r="S164" s="12">
        <v>22871</v>
      </c>
      <c r="T164" s="13">
        <f t="shared" ca="1" si="9"/>
        <v>57</v>
      </c>
      <c r="U164" s="11" t="s">
        <v>9</v>
      </c>
      <c r="V164" s="11">
        <v>24</v>
      </c>
      <c r="W164" s="14">
        <f t="shared" si="10"/>
        <v>2</v>
      </c>
      <c r="X164" s="11">
        <v>20</v>
      </c>
      <c r="Y164" s="11" t="s">
        <v>876</v>
      </c>
      <c r="Z164" s="10">
        <f t="shared" si="11"/>
        <v>0.51282051282051277</v>
      </c>
    </row>
    <row r="165" spans="1:26" ht="20.100000000000001" customHeight="1" x14ac:dyDescent="0.25">
      <c r="A165" s="11">
        <v>155</v>
      </c>
      <c r="B165" s="11" t="s">
        <v>0</v>
      </c>
      <c r="C165" s="8" t="s">
        <v>28</v>
      </c>
      <c r="D165" s="11" t="s">
        <v>291</v>
      </c>
      <c r="E165" s="11" t="s">
        <v>7</v>
      </c>
      <c r="F165" s="11">
        <v>1038</v>
      </c>
      <c r="G165" s="11">
        <v>1081</v>
      </c>
      <c r="H165" s="11">
        <v>102</v>
      </c>
      <c r="I165" s="11" t="s">
        <v>865</v>
      </c>
      <c r="J165" s="11" t="s">
        <v>875</v>
      </c>
      <c r="K165" s="11" t="s">
        <v>2</v>
      </c>
      <c r="L165" s="11" t="s">
        <v>23</v>
      </c>
      <c r="M165" s="11" t="s">
        <v>5</v>
      </c>
      <c r="N165" s="11" t="s">
        <v>8</v>
      </c>
      <c r="O165" s="12">
        <v>39322</v>
      </c>
      <c r="Q165" s="13" t="s">
        <v>84</v>
      </c>
      <c r="R165" s="11">
        <f t="shared" ca="1" si="8"/>
        <v>12</v>
      </c>
      <c r="S165" s="12">
        <v>24432</v>
      </c>
      <c r="T165" s="13">
        <f t="shared" ca="1" si="9"/>
        <v>53</v>
      </c>
      <c r="U165" s="11" t="s">
        <v>7</v>
      </c>
      <c r="V165" s="11">
        <v>30</v>
      </c>
      <c r="W165" s="14">
        <f t="shared" si="10"/>
        <v>2.5</v>
      </c>
      <c r="X165" s="11">
        <v>39</v>
      </c>
      <c r="Y165" s="11" t="s">
        <v>876</v>
      </c>
      <c r="Z165" s="10">
        <f t="shared" si="11"/>
        <v>1</v>
      </c>
    </row>
    <row r="166" spans="1:26" ht="20.100000000000001" customHeight="1" x14ac:dyDescent="0.25">
      <c r="A166" s="11">
        <v>156</v>
      </c>
      <c r="B166" s="11" t="s">
        <v>0</v>
      </c>
      <c r="C166" s="8" t="s">
        <v>28</v>
      </c>
      <c r="D166" s="11" t="s">
        <v>292</v>
      </c>
      <c r="E166" s="11" t="s">
        <v>7</v>
      </c>
      <c r="F166" s="11">
        <v>1036</v>
      </c>
      <c r="G166" s="11">
        <v>1079</v>
      </c>
      <c r="H166" s="11">
        <v>102</v>
      </c>
      <c r="I166" s="11" t="s">
        <v>865</v>
      </c>
      <c r="J166" s="11" t="s">
        <v>875</v>
      </c>
      <c r="K166" s="11" t="s">
        <v>2</v>
      </c>
      <c r="L166" s="11" t="s">
        <v>24</v>
      </c>
      <c r="M166" s="11" t="s">
        <v>5</v>
      </c>
      <c r="N166" s="11" t="s">
        <v>8</v>
      </c>
      <c r="O166" s="12">
        <v>39448</v>
      </c>
      <c r="Q166" s="13" t="s">
        <v>84</v>
      </c>
      <c r="R166" s="11">
        <f t="shared" ca="1" si="8"/>
        <v>12</v>
      </c>
      <c r="S166" s="12">
        <v>25393</v>
      </c>
      <c r="T166" s="13">
        <f t="shared" ca="1" si="9"/>
        <v>50</v>
      </c>
      <c r="U166" s="11" t="s">
        <v>7</v>
      </c>
      <c r="V166" s="11">
        <v>24</v>
      </c>
      <c r="W166" s="14">
        <f t="shared" si="10"/>
        <v>2</v>
      </c>
      <c r="X166" s="11">
        <v>34</v>
      </c>
      <c r="Y166" s="11" t="s">
        <v>876</v>
      </c>
      <c r="Z166" s="10">
        <f t="shared" si="11"/>
        <v>0.87179487179487181</v>
      </c>
    </row>
    <row r="167" spans="1:26" ht="20.100000000000001" customHeight="1" x14ac:dyDescent="0.25">
      <c r="A167" s="11">
        <v>157</v>
      </c>
      <c r="B167" s="11" t="s">
        <v>0</v>
      </c>
      <c r="C167" s="8" t="s">
        <v>28</v>
      </c>
      <c r="D167" s="11" t="s">
        <v>293</v>
      </c>
      <c r="E167" s="11" t="s">
        <v>7</v>
      </c>
      <c r="F167" s="11">
        <v>1021</v>
      </c>
      <c r="G167" s="11">
        <v>1034</v>
      </c>
      <c r="H167" s="11">
        <v>104</v>
      </c>
      <c r="I167" s="11" t="s">
        <v>867</v>
      </c>
      <c r="J167" s="11" t="s">
        <v>875</v>
      </c>
      <c r="K167" s="11" t="s">
        <v>2</v>
      </c>
      <c r="L167" s="11" t="s">
        <v>25</v>
      </c>
      <c r="M167" s="11" t="s">
        <v>5</v>
      </c>
      <c r="N167" s="11" t="s">
        <v>8</v>
      </c>
      <c r="O167" s="12">
        <v>39448</v>
      </c>
      <c r="Q167" s="13" t="s">
        <v>84</v>
      </c>
      <c r="R167" s="11">
        <f t="shared" ca="1" si="8"/>
        <v>12</v>
      </c>
      <c r="S167" s="12">
        <v>27560</v>
      </c>
      <c r="T167" s="13">
        <f t="shared" ca="1" si="9"/>
        <v>44</v>
      </c>
      <c r="U167" s="11" t="s">
        <v>7</v>
      </c>
      <c r="V167" s="11">
        <v>30</v>
      </c>
      <c r="W167" s="14">
        <f t="shared" si="10"/>
        <v>2.5</v>
      </c>
      <c r="X167" s="11">
        <v>39</v>
      </c>
      <c r="Y167" s="11" t="s">
        <v>876</v>
      </c>
      <c r="Z167" s="10">
        <f t="shared" si="11"/>
        <v>1</v>
      </c>
    </row>
    <row r="168" spans="1:26" ht="20.100000000000001" customHeight="1" x14ac:dyDescent="0.25">
      <c r="A168" s="11">
        <v>158</v>
      </c>
      <c r="B168" s="11" t="s">
        <v>0</v>
      </c>
      <c r="C168" s="8" t="s">
        <v>28</v>
      </c>
      <c r="D168" s="11" t="s">
        <v>294</v>
      </c>
      <c r="E168" s="11" t="s">
        <v>7</v>
      </c>
      <c r="F168" s="11">
        <v>1041</v>
      </c>
      <c r="G168" s="11">
        <v>1084</v>
      </c>
      <c r="H168" s="11">
        <v>102</v>
      </c>
      <c r="I168" s="11" t="s">
        <v>865</v>
      </c>
      <c r="J168" s="11" t="s">
        <v>875</v>
      </c>
      <c r="K168" s="11" t="s">
        <v>2</v>
      </c>
      <c r="L168" s="11" t="s">
        <v>24</v>
      </c>
      <c r="M168" s="11" t="s">
        <v>5</v>
      </c>
      <c r="N168" s="11" t="s">
        <v>8</v>
      </c>
      <c r="O168" s="12">
        <v>39479</v>
      </c>
      <c r="Q168" s="13" t="s">
        <v>84</v>
      </c>
      <c r="R168" s="11">
        <f t="shared" ca="1" si="8"/>
        <v>11</v>
      </c>
      <c r="S168" s="12">
        <v>29865</v>
      </c>
      <c r="T168" s="13">
        <f t="shared" ca="1" si="9"/>
        <v>38</v>
      </c>
      <c r="U168" s="11" t="s">
        <v>7</v>
      </c>
      <c r="V168" s="11">
        <v>30</v>
      </c>
      <c r="W168" s="14">
        <f t="shared" si="10"/>
        <v>2.5</v>
      </c>
      <c r="X168" s="11">
        <v>39</v>
      </c>
      <c r="Y168" s="11" t="s">
        <v>876</v>
      </c>
      <c r="Z168" s="10">
        <f t="shared" si="11"/>
        <v>1</v>
      </c>
    </row>
    <row r="169" spans="1:26" ht="20.100000000000001" customHeight="1" x14ac:dyDescent="0.25">
      <c r="A169" s="11">
        <v>159</v>
      </c>
      <c r="B169" s="11" t="s">
        <v>0</v>
      </c>
      <c r="C169" s="8" t="s">
        <v>28</v>
      </c>
      <c r="D169" s="11" t="s">
        <v>295</v>
      </c>
      <c r="E169" s="11" t="s">
        <v>7</v>
      </c>
      <c r="F169" s="11">
        <v>1024</v>
      </c>
      <c r="G169" s="11">
        <v>1054</v>
      </c>
      <c r="H169" s="11">
        <v>101</v>
      </c>
      <c r="I169" s="11" t="s">
        <v>864</v>
      </c>
      <c r="J169" s="11" t="s">
        <v>875</v>
      </c>
      <c r="K169" s="11" t="s">
        <v>2</v>
      </c>
      <c r="L169" s="11" t="s">
        <v>24</v>
      </c>
      <c r="M169" s="11" t="s">
        <v>5</v>
      </c>
      <c r="N169" s="11" t="s">
        <v>8</v>
      </c>
      <c r="O169" s="12">
        <v>39508</v>
      </c>
      <c r="Q169" s="13" t="s">
        <v>84</v>
      </c>
      <c r="R169" s="11">
        <f t="shared" ca="1" si="8"/>
        <v>11</v>
      </c>
      <c r="S169" s="12">
        <v>29960</v>
      </c>
      <c r="T169" s="13">
        <f t="shared" ca="1" si="9"/>
        <v>38</v>
      </c>
      <c r="U169" s="11" t="s">
        <v>7</v>
      </c>
      <c r="V169" s="11">
        <v>30</v>
      </c>
      <c r="W169" s="14">
        <f t="shared" si="10"/>
        <v>2.5</v>
      </c>
      <c r="X169" s="11">
        <v>39</v>
      </c>
      <c r="Y169" s="11" t="s">
        <v>876</v>
      </c>
      <c r="Z169" s="10">
        <f t="shared" si="11"/>
        <v>1</v>
      </c>
    </row>
    <row r="170" spans="1:26" ht="20.100000000000001" customHeight="1" x14ac:dyDescent="0.25">
      <c r="A170" s="11">
        <v>160</v>
      </c>
      <c r="B170" s="11" t="s">
        <v>0</v>
      </c>
      <c r="C170" s="8" t="s">
        <v>28</v>
      </c>
      <c r="D170" s="11" t="s">
        <v>296</v>
      </c>
      <c r="E170" s="11" t="s">
        <v>7</v>
      </c>
      <c r="F170" s="11">
        <v>1033</v>
      </c>
      <c r="G170" s="11">
        <v>1076</v>
      </c>
      <c r="H170" s="11">
        <v>102</v>
      </c>
      <c r="I170" s="11" t="s">
        <v>865</v>
      </c>
      <c r="J170" s="11" t="s">
        <v>875</v>
      </c>
      <c r="K170" s="11" t="s">
        <v>2</v>
      </c>
      <c r="L170" s="11" t="s">
        <v>25</v>
      </c>
      <c r="M170" s="11" t="s">
        <v>5</v>
      </c>
      <c r="N170" s="11" t="s">
        <v>8</v>
      </c>
      <c r="O170" s="12">
        <v>39539</v>
      </c>
      <c r="Q170" s="13" t="s">
        <v>84</v>
      </c>
      <c r="R170" s="11">
        <f t="shared" ca="1" si="8"/>
        <v>11</v>
      </c>
      <c r="S170" s="12">
        <v>25143</v>
      </c>
      <c r="T170" s="13">
        <f t="shared" ca="1" si="9"/>
        <v>51</v>
      </c>
      <c r="U170" s="11" t="s">
        <v>7</v>
      </c>
      <c r="V170" s="11">
        <v>30</v>
      </c>
      <c r="W170" s="14">
        <f t="shared" si="10"/>
        <v>2.5</v>
      </c>
      <c r="X170" s="11">
        <v>39</v>
      </c>
      <c r="Y170" s="11" t="s">
        <v>876</v>
      </c>
      <c r="Z170" s="10">
        <f t="shared" si="11"/>
        <v>1</v>
      </c>
    </row>
    <row r="171" spans="1:26" ht="20.100000000000001" customHeight="1" x14ac:dyDescent="0.25">
      <c r="A171" s="11">
        <v>161</v>
      </c>
      <c r="B171" s="11" t="s">
        <v>0</v>
      </c>
      <c r="C171" s="8" t="s">
        <v>28</v>
      </c>
      <c r="D171" s="11" t="s">
        <v>297</v>
      </c>
      <c r="E171" s="11" t="s">
        <v>7</v>
      </c>
      <c r="F171" s="11">
        <v>1051</v>
      </c>
      <c r="G171" s="11">
        <v>1094</v>
      </c>
      <c r="H171" s="11">
        <v>102</v>
      </c>
      <c r="I171" s="11" t="s">
        <v>865</v>
      </c>
      <c r="J171" s="11" t="s">
        <v>875</v>
      </c>
      <c r="K171" s="11" t="s">
        <v>2</v>
      </c>
      <c r="L171" s="11" t="s">
        <v>23</v>
      </c>
      <c r="M171" s="11" t="s">
        <v>5</v>
      </c>
      <c r="N171" s="11" t="s">
        <v>8</v>
      </c>
      <c r="O171" s="12">
        <v>39539</v>
      </c>
      <c r="Q171" s="13" t="s">
        <v>84</v>
      </c>
      <c r="R171" s="11">
        <f t="shared" ca="1" si="8"/>
        <v>11</v>
      </c>
      <c r="S171" s="12">
        <v>26901</v>
      </c>
      <c r="T171" s="13">
        <f t="shared" ca="1" si="9"/>
        <v>46</v>
      </c>
      <c r="U171" s="11" t="s">
        <v>7</v>
      </c>
      <c r="V171" s="11">
        <v>30</v>
      </c>
      <c r="W171" s="14">
        <f t="shared" si="10"/>
        <v>2.5</v>
      </c>
      <c r="X171" s="11">
        <v>39</v>
      </c>
      <c r="Y171" s="11" t="s">
        <v>876</v>
      </c>
      <c r="Z171" s="10">
        <f t="shared" si="11"/>
        <v>1</v>
      </c>
    </row>
    <row r="172" spans="1:26" ht="20.100000000000001" customHeight="1" x14ac:dyDescent="0.25">
      <c r="A172" s="11">
        <v>162</v>
      </c>
      <c r="B172" s="11" t="s">
        <v>0</v>
      </c>
      <c r="C172" s="8" t="s">
        <v>28</v>
      </c>
      <c r="D172" s="11" t="s">
        <v>298</v>
      </c>
      <c r="E172" s="11" t="s">
        <v>7</v>
      </c>
      <c r="F172" s="11">
        <v>1006</v>
      </c>
      <c r="G172" s="11">
        <v>1006</v>
      </c>
      <c r="H172" s="11">
        <v>100</v>
      </c>
      <c r="I172" s="11" t="s">
        <v>863</v>
      </c>
      <c r="J172" s="11" t="s">
        <v>875</v>
      </c>
      <c r="K172" s="11" t="s">
        <v>2</v>
      </c>
      <c r="L172" s="11" t="s">
        <v>25</v>
      </c>
      <c r="M172" s="11" t="s">
        <v>5</v>
      </c>
      <c r="N172" s="11" t="s">
        <v>8</v>
      </c>
      <c r="O172" s="12">
        <v>39539</v>
      </c>
      <c r="Q172" s="13" t="s">
        <v>84</v>
      </c>
      <c r="R172" s="11">
        <f t="shared" ca="1" si="8"/>
        <v>11</v>
      </c>
      <c r="S172" s="12">
        <v>23267</v>
      </c>
      <c r="T172" s="13">
        <f t="shared" ca="1" si="9"/>
        <v>56</v>
      </c>
      <c r="U172" s="11" t="s">
        <v>7</v>
      </c>
      <c r="V172" s="11">
        <v>30</v>
      </c>
      <c r="W172" s="14">
        <f t="shared" si="10"/>
        <v>2.5</v>
      </c>
      <c r="X172" s="11">
        <v>39</v>
      </c>
      <c r="Y172" s="11" t="s">
        <v>876</v>
      </c>
      <c r="Z172" s="10">
        <f t="shared" si="11"/>
        <v>1</v>
      </c>
    </row>
    <row r="173" spans="1:26" ht="20.100000000000001" customHeight="1" x14ac:dyDescent="0.25">
      <c r="A173" s="11">
        <v>163</v>
      </c>
      <c r="B173" s="11" t="s">
        <v>0</v>
      </c>
      <c r="C173" s="8" t="s">
        <v>28</v>
      </c>
      <c r="D173" s="11" t="s">
        <v>299</v>
      </c>
      <c r="E173" s="11" t="s">
        <v>7</v>
      </c>
      <c r="F173" s="11">
        <v>1022</v>
      </c>
      <c r="G173" s="11">
        <v>1053</v>
      </c>
      <c r="H173" s="11">
        <v>107</v>
      </c>
      <c r="I173" s="11" t="s">
        <v>870</v>
      </c>
      <c r="J173" s="11" t="s">
        <v>875</v>
      </c>
      <c r="K173" s="11" t="s">
        <v>2</v>
      </c>
      <c r="L173" s="11" t="s">
        <v>25</v>
      </c>
      <c r="M173" s="11" t="s">
        <v>5</v>
      </c>
      <c r="N173" s="11" t="s">
        <v>8</v>
      </c>
      <c r="O173" s="12">
        <v>39569</v>
      </c>
      <c r="Q173" s="13" t="s">
        <v>84</v>
      </c>
      <c r="R173" s="11">
        <f t="shared" ca="1" si="8"/>
        <v>11</v>
      </c>
      <c r="S173" s="12">
        <v>26178</v>
      </c>
      <c r="T173" s="13">
        <f t="shared" ca="1" si="9"/>
        <v>48</v>
      </c>
      <c r="U173" s="11" t="s">
        <v>9</v>
      </c>
      <c r="V173" s="11">
        <v>30</v>
      </c>
      <c r="W173" s="14">
        <f t="shared" si="10"/>
        <v>2.5</v>
      </c>
      <c r="X173" s="11">
        <v>39</v>
      </c>
      <c r="Y173" s="11" t="s">
        <v>876</v>
      </c>
      <c r="Z173" s="10">
        <f t="shared" si="11"/>
        <v>1</v>
      </c>
    </row>
    <row r="174" spans="1:26" ht="20.100000000000001" customHeight="1" x14ac:dyDescent="0.25">
      <c r="A174" s="11">
        <v>164</v>
      </c>
      <c r="B174" s="11" t="s">
        <v>0</v>
      </c>
      <c r="C174" s="8" t="s">
        <v>28</v>
      </c>
      <c r="D174" s="11" t="s">
        <v>300</v>
      </c>
      <c r="E174" s="11" t="s">
        <v>7</v>
      </c>
      <c r="F174" s="11">
        <v>1005</v>
      </c>
      <c r="G174" s="11">
        <v>1005</v>
      </c>
      <c r="H174" s="11">
        <v>100</v>
      </c>
      <c r="I174" s="11" t="s">
        <v>863</v>
      </c>
      <c r="J174" s="11" t="s">
        <v>875</v>
      </c>
      <c r="K174" s="11" t="s">
        <v>2</v>
      </c>
      <c r="L174" s="11" t="s">
        <v>25</v>
      </c>
      <c r="M174" s="11" t="s">
        <v>5</v>
      </c>
      <c r="N174" s="11" t="s">
        <v>6</v>
      </c>
      <c r="O174" s="12">
        <v>39630</v>
      </c>
      <c r="Q174" s="13" t="s">
        <v>84</v>
      </c>
      <c r="R174" s="11">
        <f t="shared" ca="1" si="8"/>
        <v>11</v>
      </c>
      <c r="S174" s="12">
        <v>27488</v>
      </c>
      <c r="T174" s="13">
        <f t="shared" ca="1" si="9"/>
        <v>44</v>
      </c>
      <c r="U174" s="11" t="s">
        <v>7</v>
      </c>
      <c r="V174" s="11">
        <v>24</v>
      </c>
      <c r="W174" s="14">
        <f t="shared" si="10"/>
        <v>2</v>
      </c>
      <c r="X174" s="11">
        <v>32</v>
      </c>
      <c r="Y174" s="11" t="s">
        <v>876</v>
      </c>
      <c r="Z174" s="10">
        <f t="shared" si="11"/>
        <v>0.82051282051282048</v>
      </c>
    </row>
    <row r="175" spans="1:26" ht="20.100000000000001" customHeight="1" x14ac:dyDescent="0.25">
      <c r="A175" s="11">
        <v>165</v>
      </c>
      <c r="B175" s="11" t="s">
        <v>0</v>
      </c>
      <c r="C175" s="8" t="s">
        <v>28</v>
      </c>
      <c r="D175" s="11" t="s">
        <v>301</v>
      </c>
      <c r="E175" s="11" t="s">
        <v>7</v>
      </c>
      <c r="F175" s="11">
        <v>1033</v>
      </c>
      <c r="G175" s="11">
        <v>1076</v>
      </c>
      <c r="H175" s="11">
        <v>102</v>
      </c>
      <c r="I175" s="11" t="s">
        <v>865</v>
      </c>
      <c r="J175" s="11" t="s">
        <v>875</v>
      </c>
      <c r="K175" s="11" t="s">
        <v>2</v>
      </c>
      <c r="L175" s="11" t="s">
        <v>25</v>
      </c>
      <c r="M175" s="11" t="s">
        <v>5</v>
      </c>
      <c r="N175" s="11" t="s">
        <v>8</v>
      </c>
      <c r="O175" s="12">
        <v>41275</v>
      </c>
      <c r="Q175" s="13" t="s">
        <v>84</v>
      </c>
      <c r="R175" s="11">
        <f t="shared" ca="1" si="8"/>
        <v>7</v>
      </c>
      <c r="S175" s="12">
        <v>28394</v>
      </c>
      <c r="T175" s="13">
        <f t="shared" ca="1" si="9"/>
        <v>42</v>
      </c>
      <c r="U175" s="11" t="s">
        <v>7</v>
      </c>
      <c r="V175" s="11">
        <v>30</v>
      </c>
      <c r="W175" s="14">
        <f t="shared" si="10"/>
        <v>2.5</v>
      </c>
      <c r="X175" s="11">
        <v>39</v>
      </c>
      <c r="Y175" s="11" t="s">
        <v>876</v>
      </c>
      <c r="Z175" s="10">
        <f t="shared" si="11"/>
        <v>1</v>
      </c>
    </row>
    <row r="176" spans="1:26" ht="20.100000000000001" customHeight="1" x14ac:dyDescent="0.25">
      <c r="A176" s="11">
        <v>166</v>
      </c>
      <c r="B176" s="11" t="s">
        <v>0</v>
      </c>
      <c r="C176" s="8" t="s">
        <v>28</v>
      </c>
      <c r="D176" s="11" t="s">
        <v>302</v>
      </c>
      <c r="E176" s="11" t="s">
        <v>7</v>
      </c>
      <c r="F176" s="11">
        <v>1022</v>
      </c>
      <c r="G176" s="11">
        <v>1060</v>
      </c>
      <c r="H176" s="11">
        <v>106</v>
      </c>
      <c r="I176" s="11" t="s">
        <v>869</v>
      </c>
      <c r="J176" s="11" t="s">
        <v>875</v>
      </c>
      <c r="K176" s="11" t="s">
        <v>2</v>
      </c>
      <c r="L176" s="11" t="s">
        <v>25</v>
      </c>
      <c r="M176" s="11" t="s">
        <v>5</v>
      </c>
      <c r="N176" s="11" t="s">
        <v>8</v>
      </c>
      <c r="O176" s="12">
        <v>39630</v>
      </c>
      <c r="Q176" s="13" t="s">
        <v>84</v>
      </c>
      <c r="R176" s="11">
        <f t="shared" ca="1" si="8"/>
        <v>11</v>
      </c>
      <c r="S176" s="12">
        <v>30552</v>
      </c>
      <c r="T176" s="13">
        <f t="shared" ca="1" si="9"/>
        <v>36</v>
      </c>
      <c r="U176" s="11" t="s">
        <v>9</v>
      </c>
      <c r="V176" s="11">
        <v>30</v>
      </c>
      <c r="W176" s="14">
        <f t="shared" si="10"/>
        <v>2.5</v>
      </c>
      <c r="X176" s="11">
        <v>39</v>
      </c>
      <c r="Y176" s="11" t="s">
        <v>876</v>
      </c>
      <c r="Z176" s="10">
        <f t="shared" si="11"/>
        <v>1</v>
      </c>
    </row>
    <row r="177" spans="1:26" ht="20.100000000000001" customHeight="1" x14ac:dyDescent="0.25">
      <c r="A177" s="11">
        <v>167</v>
      </c>
      <c r="B177" s="11" t="s">
        <v>0</v>
      </c>
      <c r="C177" s="8" t="s">
        <v>28</v>
      </c>
      <c r="D177" s="11" t="s">
        <v>303</v>
      </c>
      <c r="E177" s="11" t="s">
        <v>7</v>
      </c>
      <c r="F177" s="11">
        <v>1019</v>
      </c>
      <c r="G177" s="11">
        <v>1025</v>
      </c>
      <c r="H177" s="11">
        <v>109</v>
      </c>
      <c r="I177" s="11" t="s">
        <v>872</v>
      </c>
      <c r="J177" s="11" t="s">
        <v>875</v>
      </c>
      <c r="K177" s="11" t="s">
        <v>2</v>
      </c>
      <c r="L177" s="11" t="s">
        <v>24</v>
      </c>
      <c r="M177" s="11" t="s">
        <v>5</v>
      </c>
      <c r="N177" s="11" t="s">
        <v>8</v>
      </c>
      <c r="O177" s="12">
        <v>39630</v>
      </c>
      <c r="Q177" s="13" t="s">
        <v>84</v>
      </c>
      <c r="R177" s="11">
        <f t="shared" ca="1" si="8"/>
        <v>11</v>
      </c>
      <c r="S177" s="12">
        <v>26672</v>
      </c>
      <c r="T177" s="13">
        <f t="shared" ca="1" si="9"/>
        <v>47</v>
      </c>
      <c r="U177" s="11" t="s">
        <v>7</v>
      </c>
      <c r="V177" s="11">
        <v>30</v>
      </c>
      <c r="W177" s="14">
        <f t="shared" si="10"/>
        <v>2.5</v>
      </c>
      <c r="X177" s="11">
        <v>39</v>
      </c>
      <c r="Y177" s="11" t="s">
        <v>876</v>
      </c>
      <c r="Z177" s="10">
        <f t="shared" si="11"/>
        <v>1</v>
      </c>
    </row>
    <row r="178" spans="1:26" ht="20.100000000000001" customHeight="1" x14ac:dyDescent="0.25">
      <c r="A178" s="11">
        <v>168</v>
      </c>
      <c r="B178" s="11" t="s">
        <v>0</v>
      </c>
      <c r="C178" s="8" t="s">
        <v>28</v>
      </c>
      <c r="D178" s="11" t="s">
        <v>304</v>
      </c>
      <c r="E178" s="11" t="s">
        <v>7</v>
      </c>
      <c r="F178" s="11">
        <v>1022</v>
      </c>
      <c r="G178" s="11">
        <v>1060</v>
      </c>
      <c r="H178" s="11">
        <v>106</v>
      </c>
      <c r="I178" s="11" t="s">
        <v>869</v>
      </c>
      <c r="J178" s="11" t="s">
        <v>875</v>
      </c>
      <c r="K178" s="11" t="s">
        <v>2</v>
      </c>
      <c r="L178" s="11" t="s">
        <v>25</v>
      </c>
      <c r="M178" s="11" t="s">
        <v>5</v>
      </c>
      <c r="N178" s="11" t="s">
        <v>8</v>
      </c>
      <c r="O178" s="12">
        <v>39661</v>
      </c>
      <c r="Q178" s="13" t="s">
        <v>84</v>
      </c>
      <c r="R178" s="11">
        <f t="shared" ca="1" si="8"/>
        <v>11</v>
      </c>
      <c r="S178" s="12">
        <v>33170</v>
      </c>
      <c r="T178" s="13">
        <f t="shared" ca="1" si="9"/>
        <v>29</v>
      </c>
      <c r="U178" s="11" t="s">
        <v>9</v>
      </c>
      <c r="V178" s="11">
        <v>30</v>
      </c>
      <c r="W178" s="14">
        <f t="shared" si="10"/>
        <v>2.5</v>
      </c>
      <c r="X178" s="11">
        <v>39</v>
      </c>
      <c r="Y178" s="11" t="s">
        <v>876</v>
      </c>
      <c r="Z178" s="10">
        <f t="shared" si="11"/>
        <v>1</v>
      </c>
    </row>
    <row r="179" spans="1:26" ht="20.100000000000001" customHeight="1" x14ac:dyDescent="0.25">
      <c r="A179" s="11">
        <v>169</v>
      </c>
      <c r="B179" s="11" t="s">
        <v>0</v>
      </c>
      <c r="C179" s="8" t="s">
        <v>28</v>
      </c>
      <c r="D179" s="11" t="s">
        <v>305</v>
      </c>
      <c r="E179" s="11" t="s">
        <v>7</v>
      </c>
      <c r="F179" s="11">
        <v>1008</v>
      </c>
      <c r="G179" s="11">
        <v>1008</v>
      </c>
      <c r="H179" s="11">
        <v>100</v>
      </c>
      <c r="I179" s="11" t="s">
        <v>863</v>
      </c>
      <c r="J179" s="11" t="s">
        <v>875</v>
      </c>
      <c r="K179" s="11" t="s">
        <v>2</v>
      </c>
      <c r="L179" s="11" t="s">
        <v>24</v>
      </c>
      <c r="M179" s="11" t="s">
        <v>5</v>
      </c>
      <c r="N179" s="11" t="s">
        <v>8</v>
      </c>
      <c r="O179" s="12">
        <v>31460</v>
      </c>
      <c r="Q179" s="13" t="s">
        <v>84</v>
      </c>
      <c r="R179" s="11">
        <f t="shared" ca="1" si="8"/>
        <v>33</v>
      </c>
      <c r="S179" s="12">
        <v>20307</v>
      </c>
      <c r="T179" s="13">
        <f t="shared" ca="1" si="9"/>
        <v>64</v>
      </c>
      <c r="U179" s="11" t="s">
        <v>7</v>
      </c>
      <c r="V179" s="11">
        <v>18</v>
      </c>
      <c r="W179" s="14">
        <f t="shared" si="10"/>
        <v>1.5</v>
      </c>
      <c r="X179" s="11">
        <v>24</v>
      </c>
      <c r="Y179" s="11" t="s">
        <v>876</v>
      </c>
      <c r="Z179" s="10">
        <f t="shared" si="11"/>
        <v>0.61538461538461542</v>
      </c>
    </row>
    <row r="180" spans="1:26" ht="20.100000000000001" customHeight="1" x14ac:dyDescent="0.25">
      <c r="A180" s="11">
        <v>170</v>
      </c>
      <c r="B180" s="11" t="s">
        <v>0</v>
      </c>
      <c r="C180" s="8" t="s">
        <v>28</v>
      </c>
      <c r="D180" s="11" t="s">
        <v>306</v>
      </c>
      <c r="E180" s="11" t="s">
        <v>7</v>
      </c>
      <c r="F180" s="11">
        <v>1039</v>
      </c>
      <c r="G180" s="11">
        <v>1082</v>
      </c>
      <c r="H180" s="11">
        <v>102</v>
      </c>
      <c r="I180" s="11" t="s">
        <v>865</v>
      </c>
      <c r="J180" s="11" t="s">
        <v>875</v>
      </c>
      <c r="K180" s="11" t="s">
        <v>2</v>
      </c>
      <c r="L180" s="11" t="s">
        <v>25</v>
      </c>
      <c r="M180" s="11" t="s">
        <v>5</v>
      </c>
      <c r="N180" s="11" t="s">
        <v>8</v>
      </c>
      <c r="O180" s="12">
        <v>39692</v>
      </c>
      <c r="Q180" s="13" t="s">
        <v>84</v>
      </c>
      <c r="R180" s="11">
        <f t="shared" ca="1" si="8"/>
        <v>11</v>
      </c>
      <c r="S180" s="12">
        <v>25290</v>
      </c>
      <c r="T180" s="13">
        <f t="shared" ca="1" si="9"/>
        <v>50</v>
      </c>
      <c r="U180" s="11" t="s">
        <v>7</v>
      </c>
      <c r="V180" s="11">
        <v>30</v>
      </c>
      <c r="W180" s="14">
        <f t="shared" si="10"/>
        <v>2.5</v>
      </c>
      <c r="X180" s="11">
        <v>39</v>
      </c>
      <c r="Y180" s="11" t="s">
        <v>876</v>
      </c>
      <c r="Z180" s="10">
        <f t="shared" si="11"/>
        <v>1</v>
      </c>
    </row>
    <row r="181" spans="1:26" ht="20.100000000000001" customHeight="1" x14ac:dyDescent="0.25">
      <c r="A181" s="11">
        <v>171</v>
      </c>
      <c r="B181" s="11" t="s">
        <v>0</v>
      </c>
      <c r="C181" s="8" t="s">
        <v>28</v>
      </c>
      <c r="D181" s="11" t="s">
        <v>307</v>
      </c>
      <c r="E181" s="11" t="s">
        <v>7</v>
      </c>
      <c r="F181" s="11">
        <v>1050</v>
      </c>
      <c r="G181" s="11">
        <v>1093</v>
      </c>
      <c r="H181" s="11">
        <v>102</v>
      </c>
      <c r="I181" s="11" t="s">
        <v>865</v>
      </c>
      <c r="J181" s="11" t="s">
        <v>875</v>
      </c>
      <c r="K181" s="11" t="s">
        <v>2</v>
      </c>
      <c r="L181" s="11" t="s">
        <v>25</v>
      </c>
      <c r="M181" s="11" t="s">
        <v>5</v>
      </c>
      <c r="N181" s="11" t="s">
        <v>6</v>
      </c>
      <c r="O181" s="12">
        <v>39706</v>
      </c>
      <c r="Q181" s="13" t="s">
        <v>84</v>
      </c>
      <c r="R181" s="11">
        <f t="shared" ca="1" si="8"/>
        <v>11</v>
      </c>
      <c r="S181" s="12">
        <v>23989</v>
      </c>
      <c r="T181" s="13">
        <f t="shared" ca="1" si="9"/>
        <v>54</v>
      </c>
      <c r="U181" s="11" t="s">
        <v>7</v>
      </c>
      <c r="V181" s="11">
        <v>30</v>
      </c>
      <c r="W181" s="14">
        <f t="shared" si="10"/>
        <v>2.5</v>
      </c>
      <c r="X181" s="11">
        <v>35</v>
      </c>
      <c r="Y181" s="11" t="s">
        <v>876</v>
      </c>
      <c r="Z181" s="10">
        <f t="shared" si="11"/>
        <v>0.89743589743589747</v>
      </c>
    </row>
    <row r="182" spans="1:26" ht="20.100000000000001" customHeight="1" x14ac:dyDescent="0.25">
      <c r="A182" s="11">
        <v>172</v>
      </c>
      <c r="B182" s="11" t="s">
        <v>0</v>
      </c>
      <c r="C182" s="8" t="s">
        <v>28</v>
      </c>
      <c r="D182" s="11" t="s">
        <v>308</v>
      </c>
      <c r="E182" s="11" t="s">
        <v>7</v>
      </c>
      <c r="F182" s="11">
        <v>1009</v>
      </c>
      <c r="G182" s="11">
        <v>1009</v>
      </c>
      <c r="H182" s="11">
        <v>100</v>
      </c>
      <c r="I182" s="11" t="s">
        <v>863</v>
      </c>
      <c r="J182" s="11" t="s">
        <v>875</v>
      </c>
      <c r="K182" s="11" t="s">
        <v>2</v>
      </c>
      <c r="L182" s="11" t="s">
        <v>25</v>
      </c>
      <c r="M182" s="11" t="s">
        <v>5</v>
      </c>
      <c r="N182" s="11" t="s">
        <v>8</v>
      </c>
      <c r="O182" s="12">
        <v>39706</v>
      </c>
      <c r="Q182" s="13" t="s">
        <v>84</v>
      </c>
      <c r="R182" s="11">
        <f t="shared" ca="1" si="8"/>
        <v>11</v>
      </c>
      <c r="S182" s="12">
        <v>31438</v>
      </c>
      <c r="T182" s="13">
        <f t="shared" ca="1" si="9"/>
        <v>33</v>
      </c>
      <c r="U182" s="11" t="s">
        <v>7</v>
      </c>
      <c r="V182" s="11">
        <v>30</v>
      </c>
      <c r="W182" s="14">
        <f t="shared" si="10"/>
        <v>2.5</v>
      </c>
      <c r="X182" s="11">
        <v>39</v>
      </c>
      <c r="Y182" s="11" t="s">
        <v>876</v>
      </c>
      <c r="Z182" s="10">
        <f t="shared" si="11"/>
        <v>1</v>
      </c>
    </row>
    <row r="183" spans="1:26" ht="20.100000000000001" customHeight="1" x14ac:dyDescent="0.25">
      <c r="A183" s="11">
        <v>173</v>
      </c>
      <c r="B183" s="11" t="s">
        <v>0</v>
      </c>
      <c r="C183" s="8" t="s">
        <v>28</v>
      </c>
      <c r="D183" s="11" t="s">
        <v>309</v>
      </c>
      <c r="E183" s="11" t="s">
        <v>7</v>
      </c>
      <c r="F183" s="11">
        <v>1040</v>
      </c>
      <c r="G183" s="11">
        <v>1083</v>
      </c>
      <c r="H183" s="11">
        <v>102</v>
      </c>
      <c r="I183" s="11" t="s">
        <v>865</v>
      </c>
      <c r="J183" s="11" t="s">
        <v>875</v>
      </c>
      <c r="K183" s="11" t="s">
        <v>2</v>
      </c>
      <c r="L183" s="11" t="s">
        <v>25</v>
      </c>
      <c r="M183" s="11" t="s">
        <v>5</v>
      </c>
      <c r="N183" s="11" t="s">
        <v>8</v>
      </c>
      <c r="O183" s="12">
        <v>39722</v>
      </c>
      <c r="Q183" s="13" t="s">
        <v>84</v>
      </c>
      <c r="R183" s="11">
        <f t="shared" ca="1" si="8"/>
        <v>11</v>
      </c>
      <c r="S183" s="12">
        <v>26161</v>
      </c>
      <c r="T183" s="13">
        <f t="shared" ca="1" si="9"/>
        <v>48</v>
      </c>
      <c r="U183" s="11" t="s">
        <v>7</v>
      </c>
      <c r="V183" s="11">
        <v>30</v>
      </c>
      <c r="W183" s="14">
        <f t="shared" si="10"/>
        <v>2.5</v>
      </c>
      <c r="X183" s="11">
        <v>39</v>
      </c>
      <c r="Y183" s="11" t="s">
        <v>876</v>
      </c>
      <c r="Z183" s="10">
        <f t="shared" si="11"/>
        <v>1</v>
      </c>
    </row>
    <row r="184" spans="1:26" ht="20.100000000000001" customHeight="1" x14ac:dyDescent="0.25">
      <c r="A184" s="11">
        <v>174</v>
      </c>
      <c r="B184" s="11" t="s">
        <v>0</v>
      </c>
      <c r="C184" s="8" t="s">
        <v>28</v>
      </c>
      <c r="D184" s="11" t="s">
        <v>310</v>
      </c>
      <c r="E184" s="11" t="s">
        <v>7</v>
      </c>
      <c r="F184" s="11">
        <v>1022</v>
      </c>
      <c r="G184" s="11">
        <v>1029</v>
      </c>
      <c r="H184" s="11">
        <v>109</v>
      </c>
      <c r="I184" s="11" t="s">
        <v>872</v>
      </c>
      <c r="J184" s="11" t="s">
        <v>875</v>
      </c>
      <c r="K184" s="11" t="s">
        <v>2</v>
      </c>
      <c r="L184" s="11" t="s">
        <v>25</v>
      </c>
      <c r="M184" s="11" t="s">
        <v>5</v>
      </c>
      <c r="N184" s="11" t="s">
        <v>8</v>
      </c>
      <c r="O184" s="12">
        <v>39753</v>
      </c>
      <c r="Q184" s="13" t="s">
        <v>84</v>
      </c>
      <c r="R184" s="11">
        <f t="shared" ca="1" si="8"/>
        <v>11</v>
      </c>
      <c r="S184" s="12">
        <v>23987</v>
      </c>
      <c r="T184" s="13">
        <f t="shared" ca="1" si="9"/>
        <v>54</v>
      </c>
      <c r="U184" s="11" t="s">
        <v>9</v>
      </c>
      <c r="V184" s="11">
        <v>30</v>
      </c>
      <c r="W184" s="14">
        <f t="shared" si="10"/>
        <v>2.5</v>
      </c>
      <c r="X184" s="11">
        <v>39</v>
      </c>
      <c r="Y184" s="11" t="s">
        <v>876</v>
      </c>
      <c r="Z184" s="10">
        <f t="shared" si="11"/>
        <v>1</v>
      </c>
    </row>
    <row r="185" spans="1:26" ht="20.100000000000001" customHeight="1" x14ac:dyDescent="0.25">
      <c r="A185" s="11">
        <v>175</v>
      </c>
      <c r="B185" s="11" t="s">
        <v>0</v>
      </c>
      <c r="C185" s="8" t="s">
        <v>28</v>
      </c>
      <c r="D185" s="11" t="s">
        <v>311</v>
      </c>
      <c r="E185" s="11" t="s">
        <v>7</v>
      </c>
      <c r="F185" s="11">
        <v>1019</v>
      </c>
      <c r="G185" s="11">
        <v>1043</v>
      </c>
      <c r="H185" s="11">
        <v>103</v>
      </c>
      <c r="I185" s="11" t="s">
        <v>866</v>
      </c>
      <c r="J185" s="11" t="s">
        <v>875</v>
      </c>
      <c r="K185" s="11" t="s">
        <v>2</v>
      </c>
      <c r="L185" s="11" t="s">
        <v>24</v>
      </c>
      <c r="M185" s="11" t="s">
        <v>5</v>
      </c>
      <c r="N185" s="11" t="s">
        <v>8</v>
      </c>
      <c r="O185" s="12">
        <v>39783</v>
      </c>
      <c r="Q185" s="13" t="s">
        <v>84</v>
      </c>
      <c r="R185" s="11">
        <f t="shared" ca="1" si="8"/>
        <v>11</v>
      </c>
      <c r="S185" s="12">
        <v>28905</v>
      </c>
      <c r="T185" s="13">
        <f t="shared" ca="1" si="9"/>
        <v>40</v>
      </c>
      <c r="U185" s="11" t="s">
        <v>7</v>
      </c>
      <c r="V185" s="11">
        <v>30</v>
      </c>
      <c r="W185" s="14">
        <f t="shared" si="10"/>
        <v>2.5</v>
      </c>
      <c r="X185" s="11">
        <v>39</v>
      </c>
      <c r="Y185" s="11" t="s">
        <v>876</v>
      </c>
      <c r="Z185" s="10">
        <f t="shared" si="11"/>
        <v>1</v>
      </c>
    </row>
    <row r="186" spans="1:26" ht="20.100000000000001" customHeight="1" x14ac:dyDescent="0.25">
      <c r="A186" s="11">
        <v>176</v>
      </c>
      <c r="B186" s="11" t="s">
        <v>0</v>
      </c>
      <c r="C186" s="8" t="s">
        <v>28</v>
      </c>
      <c r="D186" s="11" t="s">
        <v>312</v>
      </c>
      <c r="E186" s="11" t="s">
        <v>7</v>
      </c>
      <c r="F186" s="11">
        <v>1038</v>
      </c>
      <c r="G186" s="11">
        <v>1081</v>
      </c>
      <c r="H186" s="11">
        <v>102</v>
      </c>
      <c r="I186" s="11" t="s">
        <v>865</v>
      </c>
      <c r="J186" s="11" t="s">
        <v>875</v>
      </c>
      <c r="K186" s="11" t="s">
        <v>2</v>
      </c>
      <c r="L186" s="11" t="s">
        <v>24</v>
      </c>
      <c r="M186" s="11" t="s">
        <v>5</v>
      </c>
      <c r="N186" s="11" t="s">
        <v>8</v>
      </c>
      <c r="O186" s="12">
        <v>39814</v>
      </c>
      <c r="Q186" s="13" t="s">
        <v>84</v>
      </c>
      <c r="R186" s="11">
        <f t="shared" ca="1" si="8"/>
        <v>11</v>
      </c>
      <c r="S186" s="12">
        <v>26903</v>
      </c>
      <c r="T186" s="13">
        <f t="shared" ca="1" si="9"/>
        <v>46</v>
      </c>
      <c r="U186" s="11" t="s">
        <v>7</v>
      </c>
      <c r="V186" s="11">
        <v>30</v>
      </c>
      <c r="W186" s="14">
        <f t="shared" si="10"/>
        <v>2.5</v>
      </c>
      <c r="X186" s="11">
        <v>39</v>
      </c>
      <c r="Y186" s="11" t="s">
        <v>876</v>
      </c>
      <c r="Z186" s="10">
        <f t="shared" si="11"/>
        <v>1</v>
      </c>
    </row>
    <row r="187" spans="1:26" ht="20.100000000000001" customHeight="1" x14ac:dyDescent="0.25">
      <c r="A187" s="11">
        <v>177</v>
      </c>
      <c r="B187" s="11" t="s">
        <v>0</v>
      </c>
      <c r="C187" s="8" t="s">
        <v>28</v>
      </c>
      <c r="D187" s="11" t="s">
        <v>313</v>
      </c>
      <c r="E187" s="11" t="s">
        <v>7</v>
      </c>
      <c r="F187" s="11">
        <v>1022</v>
      </c>
      <c r="G187" s="11">
        <v>1060</v>
      </c>
      <c r="H187" s="11">
        <v>106</v>
      </c>
      <c r="I187" s="11" t="s">
        <v>869</v>
      </c>
      <c r="J187" s="11" t="s">
        <v>875</v>
      </c>
      <c r="K187" s="11" t="s">
        <v>2</v>
      </c>
      <c r="L187" s="11" t="s">
        <v>25</v>
      </c>
      <c r="M187" s="11" t="s">
        <v>5</v>
      </c>
      <c r="N187" s="11" t="s">
        <v>8</v>
      </c>
      <c r="O187" s="12">
        <v>39873</v>
      </c>
      <c r="Q187" s="13" t="s">
        <v>84</v>
      </c>
      <c r="R187" s="11">
        <f t="shared" ca="1" si="8"/>
        <v>10</v>
      </c>
      <c r="S187" s="12">
        <v>22236</v>
      </c>
      <c r="T187" s="13">
        <f t="shared" ca="1" si="9"/>
        <v>59</v>
      </c>
      <c r="U187" s="11" t="s">
        <v>9</v>
      </c>
      <c r="V187" s="11">
        <v>35</v>
      </c>
      <c r="W187" s="14">
        <f t="shared" si="10"/>
        <v>2.9166666666666665</v>
      </c>
      <c r="X187" s="11">
        <v>39</v>
      </c>
      <c r="Y187" s="11" t="s">
        <v>876</v>
      </c>
      <c r="Z187" s="10">
        <f t="shared" si="11"/>
        <v>1</v>
      </c>
    </row>
    <row r="188" spans="1:26" ht="20.100000000000001" customHeight="1" x14ac:dyDescent="0.25">
      <c r="A188" s="11">
        <v>178</v>
      </c>
      <c r="B188" s="11" t="s">
        <v>0</v>
      </c>
      <c r="C188" s="8" t="s">
        <v>28</v>
      </c>
      <c r="D188" s="11" t="s">
        <v>314</v>
      </c>
      <c r="E188" s="11" t="s">
        <v>7</v>
      </c>
      <c r="F188" s="11">
        <v>1022</v>
      </c>
      <c r="G188" s="11">
        <v>1053</v>
      </c>
      <c r="H188" s="11">
        <v>107</v>
      </c>
      <c r="I188" s="11" t="s">
        <v>870</v>
      </c>
      <c r="J188" s="11" t="s">
        <v>875</v>
      </c>
      <c r="K188" s="11" t="s">
        <v>2</v>
      </c>
      <c r="L188" s="11" t="s">
        <v>25</v>
      </c>
      <c r="M188" s="11" t="s">
        <v>5</v>
      </c>
      <c r="N188" s="11" t="s">
        <v>8</v>
      </c>
      <c r="O188" s="12">
        <v>40026</v>
      </c>
      <c r="Q188" s="13" t="s">
        <v>84</v>
      </c>
      <c r="R188" s="11">
        <f t="shared" ca="1" si="8"/>
        <v>10</v>
      </c>
      <c r="S188" s="12">
        <v>22133</v>
      </c>
      <c r="T188" s="13">
        <f t="shared" ca="1" si="9"/>
        <v>59</v>
      </c>
      <c r="U188" s="11" t="s">
        <v>9</v>
      </c>
      <c r="V188" s="11">
        <v>30</v>
      </c>
      <c r="W188" s="14">
        <f t="shared" si="10"/>
        <v>2.5</v>
      </c>
      <c r="X188" s="11">
        <v>39</v>
      </c>
      <c r="Y188" s="11" t="s">
        <v>876</v>
      </c>
      <c r="Z188" s="10">
        <f t="shared" si="11"/>
        <v>1</v>
      </c>
    </row>
    <row r="189" spans="1:26" ht="20.100000000000001" customHeight="1" x14ac:dyDescent="0.25">
      <c r="A189" s="11">
        <v>179</v>
      </c>
      <c r="B189" s="11" t="s">
        <v>0</v>
      </c>
      <c r="C189" s="8" t="s">
        <v>28</v>
      </c>
      <c r="D189" s="11" t="s">
        <v>315</v>
      </c>
      <c r="E189" s="11" t="s">
        <v>7</v>
      </c>
      <c r="F189" s="11">
        <v>1021</v>
      </c>
      <c r="G189" s="11">
        <v>1034</v>
      </c>
      <c r="H189" s="11">
        <v>104</v>
      </c>
      <c r="I189" s="11" t="s">
        <v>867</v>
      </c>
      <c r="J189" s="11" t="s">
        <v>875</v>
      </c>
      <c r="K189" s="11" t="s">
        <v>2</v>
      </c>
      <c r="L189" s="11" t="s">
        <v>25</v>
      </c>
      <c r="M189" s="11" t="s">
        <v>5</v>
      </c>
      <c r="N189" s="11" t="s">
        <v>8</v>
      </c>
      <c r="O189" s="12">
        <v>40057</v>
      </c>
      <c r="Q189" s="13" t="s">
        <v>84</v>
      </c>
      <c r="R189" s="11">
        <f t="shared" ca="1" si="8"/>
        <v>10</v>
      </c>
      <c r="S189" s="12">
        <v>31074</v>
      </c>
      <c r="T189" s="13">
        <f t="shared" ca="1" si="9"/>
        <v>34</v>
      </c>
      <c r="U189" s="11" t="s">
        <v>9</v>
      </c>
      <c r="V189" s="11">
        <v>30</v>
      </c>
      <c r="W189" s="14">
        <f t="shared" si="10"/>
        <v>2.5</v>
      </c>
      <c r="X189" s="11">
        <v>39</v>
      </c>
      <c r="Y189" s="11" t="s">
        <v>876</v>
      </c>
      <c r="Z189" s="10">
        <f t="shared" si="11"/>
        <v>1</v>
      </c>
    </row>
    <row r="190" spans="1:26" ht="20.100000000000001" customHeight="1" x14ac:dyDescent="0.25">
      <c r="A190" s="11">
        <v>180</v>
      </c>
      <c r="B190" s="11" t="s">
        <v>0</v>
      </c>
      <c r="C190" s="8" t="s">
        <v>28</v>
      </c>
      <c r="D190" s="11" t="s">
        <v>316</v>
      </c>
      <c r="E190" s="11" t="s">
        <v>7</v>
      </c>
      <c r="F190" s="11">
        <v>1022</v>
      </c>
      <c r="G190" s="11">
        <v>1053</v>
      </c>
      <c r="H190" s="11">
        <v>107</v>
      </c>
      <c r="I190" s="11" t="s">
        <v>870</v>
      </c>
      <c r="J190" s="11" t="s">
        <v>875</v>
      </c>
      <c r="K190" s="11" t="s">
        <v>2</v>
      </c>
      <c r="L190" s="11" t="s">
        <v>25</v>
      </c>
      <c r="M190" s="11" t="s">
        <v>5</v>
      </c>
      <c r="N190" s="11" t="s">
        <v>8</v>
      </c>
      <c r="O190" s="12">
        <v>40179</v>
      </c>
      <c r="Q190" s="13" t="s">
        <v>84</v>
      </c>
      <c r="R190" s="11">
        <f t="shared" ca="1" si="8"/>
        <v>10</v>
      </c>
      <c r="S190" s="12">
        <v>28026</v>
      </c>
      <c r="T190" s="13">
        <f t="shared" ca="1" si="9"/>
        <v>43</v>
      </c>
      <c r="U190" s="11" t="s">
        <v>9</v>
      </c>
      <c r="V190" s="11">
        <v>30</v>
      </c>
      <c r="W190" s="14">
        <f t="shared" si="10"/>
        <v>2.5</v>
      </c>
      <c r="X190" s="11">
        <v>39</v>
      </c>
      <c r="Y190" s="11" t="s">
        <v>876</v>
      </c>
      <c r="Z190" s="10">
        <f t="shared" si="11"/>
        <v>1</v>
      </c>
    </row>
    <row r="191" spans="1:26" ht="20.100000000000001" customHeight="1" x14ac:dyDescent="0.25">
      <c r="A191" s="11">
        <v>181</v>
      </c>
      <c r="B191" s="11" t="s">
        <v>0</v>
      </c>
      <c r="C191" s="8" t="s">
        <v>28</v>
      </c>
      <c r="D191" s="11" t="s">
        <v>317</v>
      </c>
      <c r="E191" s="11" t="s">
        <v>7</v>
      </c>
      <c r="F191" s="11">
        <v>1022</v>
      </c>
      <c r="G191" s="11">
        <v>1041</v>
      </c>
      <c r="H191" s="11">
        <v>105</v>
      </c>
      <c r="I191" s="11" t="s">
        <v>868</v>
      </c>
      <c r="J191" s="11" t="s">
        <v>875</v>
      </c>
      <c r="K191" s="11" t="s">
        <v>2</v>
      </c>
      <c r="L191" s="11" t="s">
        <v>25</v>
      </c>
      <c r="M191" s="11" t="s">
        <v>5</v>
      </c>
      <c r="N191" s="11" t="s">
        <v>8</v>
      </c>
      <c r="O191" s="12">
        <v>40210</v>
      </c>
      <c r="Q191" s="13" t="s">
        <v>84</v>
      </c>
      <c r="R191" s="11">
        <f t="shared" ca="1" si="8"/>
        <v>9</v>
      </c>
      <c r="S191" s="12">
        <v>28925</v>
      </c>
      <c r="T191" s="13">
        <f t="shared" ca="1" si="9"/>
        <v>40</v>
      </c>
      <c r="U191" s="11" t="s">
        <v>9</v>
      </c>
      <c r="V191" s="11">
        <v>30</v>
      </c>
      <c r="W191" s="14">
        <f t="shared" si="10"/>
        <v>2.5</v>
      </c>
      <c r="X191" s="11">
        <v>39</v>
      </c>
      <c r="Y191" s="11" t="s">
        <v>876</v>
      </c>
      <c r="Z191" s="10">
        <f t="shared" si="11"/>
        <v>1</v>
      </c>
    </row>
    <row r="192" spans="1:26" ht="20.100000000000001" customHeight="1" x14ac:dyDescent="0.25">
      <c r="A192" s="11">
        <v>182</v>
      </c>
      <c r="B192" s="11" t="s">
        <v>0</v>
      </c>
      <c r="C192" s="8" t="s">
        <v>28</v>
      </c>
      <c r="D192" s="11" t="s">
        <v>318</v>
      </c>
      <c r="E192" s="11" t="s">
        <v>7</v>
      </c>
      <c r="F192" s="11">
        <v>1010</v>
      </c>
      <c r="G192" s="11">
        <v>1010</v>
      </c>
      <c r="H192" s="11">
        <v>100</v>
      </c>
      <c r="I192" s="11" t="s">
        <v>863</v>
      </c>
      <c r="J192" s="11" t="s">
        <v>875</v>
      </c>
      <c r="K192" s="11" t="s">
        <v>2</v>
      </c>
      <c r="L192" s="11" t="s">
        <v>25</v>
      </c>
      <c r="M192" s="11" t="s">
        <v>5</v>
      </c>
      <c r="N192" s="11" t="s">
        <v>8</v>
      </c>
      <c r="O192" s="12">
        <v>38596</v>
      </c>
      <c r="Q192" s="13" t="s">
        <v>84</v>
      </c>
      <c r="R192" s="11">
        <f t="shared" ca="1" si="8"/>
        <v>14</v>
      </c>
      <c r="S192" s="12">
        <v>32416</v>
      </c>
      <c r="T192" s="13">
        <f t="shared" ca="1" si="9"/>
        <v>31</v>
      </c>
      <c r="U192" s="11" t="s">
        <v>7</v>
      </c>
      <c r="V192" s="11">
        <v>30</v>
      </c>
      <c r="W192" s="14">
        <f t="shared" si="10"/>
        <v>2.5</v>
      </c>
      <c r="X192" s="11">
        <v>39</v>
      </c>
      <c r="Y192" s="11" t="s">
        <v>876</v>
      </c>
      <c r="Z192" s="10">
        <f t="shared" si="11"/>
        <v>1</v>
      </c>
    </row>
    <row r="193" spans="1:26" ht="20.100000000000001" customHeight="1" x14ac:dyDescent="0.25">
      <c r="A193" s="11">
        <v>183</v>
      </c>
      <c r="B193" s="11" t="s">
        <v>0</v>
      </c>
      <c r="C193" s="8" t="s">
        <v>28</v>
      </c>
      <c r="D193" s="11" t="s">
        <v>319</v>
      </c>
      <c r="E193" s="11" t="s">
        <v>7</v>
      </c>
      <c r="F193" s="11">
        <v>1021</v>
      </c>
      <c r="G193" s="11">
        <v>1022</v>
      </c>
      <c r="H193" s="11">
        <v>108</v>
      </c>
      <c r="I193" s="11" t="s">
        <v>871</v>
      </c>
      <c r="J193" s="11" t="s">
        <v>875</v>
      </c>
      <c r="K193" s="11" t="s">
        <v>2</v>
      </c>
      <c r="L193" s="11" t="s">
        <v>24</v>
      </c>
      <c r="M193" s="11" t="s">
        <v>5</v>
      </c>
      <c r="N193" s="11" t="s">
        <v>8</v>
      </c>
      <c r="O193" s="12">
        <v>40374</v>
      </c>
      <c r="Q193" s="13" t="s">
        <v>84</v>
      </c>
      <c r="R193" s="11">
        <f t="shared" ca="1" si="8"/>
        <v>9</v>
      </c>
      <c r="S193" s="12">
        <v>25007</v>
      </c>
      <c r="T193" s="13">
        <f t="shared" ca="1" si="9"/>
        <v>51</v>
      </c>
      <c r="U193" s="11" t="s">
        <v>7</v>
      </c>
      <c r="V193" s="11">
        <v>30</v>
      </c>
      <c r="W193" s="14">
        <f t="shared" si="10"/>
        <v>2.5</v>
      </c>
      <c r="X193" s="11">
        <v>39</v>
      </c>
      <c r="Y193" s="11" t="s">
        <v>876</v>
      </c>
      <c r="Z193" s="10">
        <f t="shared" si="11"/>
        <v>1</v>
      </c>
    </row>
    <row r="194" spans="1:26" ht="20.100000000000001" customHeight="1" x14ac:dyDescent="0.25">
      <c r="A194" s="11">
        <v>184</v>
      </c>
      <c r="B194" s="11" t="s">
        <v>0</v>
      </c>
      <c r="C194" s="8" t="s">
        <v>28</v>
      </c>
      <c r="D194" s="11" t="s">
        <v>320</v>
      </c>
      <c r="E194" s="11" t="s">
        <v>7</v>
      </c>
      <c r="F194" s="11">
        <v>1050</v>
      </c>
      <c r="G194" s="11">
        <v>1093</v>
      </c>
      <c r="H194" s="11">
        <v>100</v>
      </c>
      <c r="I194" s="11" t="s">
        <v>863</v>
      </c>
      <c r="J194" s="11" t="s">
        <v>875</v>
      </c>
      <c r="K194" s="11" t="s">
        <v>2</v>
      </c>
      <c r="L194" s="11" t="s">
        <v>25</v>
      </c>
      <c r="M194" s="11" t="s">
        <v>5</v>
      </c>
      <c r="N194" s="11" t="s">
        <v>8</v>
      </c>
      <c r="O194" s="12">
        <v>40422</v>
      </c>
      <c r="Q194" s="13" t="s">
        <v>84</v>
      </c>
      <c r="R194" s="11">
        <f t="shared" ca="1" si="8"/>
        <v>9</v>
      </c>
      <c r="S194" s="12">
        <v>31536</v>
      </c>
      <c r="T194" s="13">
        <f t="shared" ca="1" si="9"/>
        <v>33</v>
      </c>
      <c r="U194" s="11" t="s">
        <v>7</v>
      </c>
      <c r="V194" s="11">
        <v>30</v>
      </c>
      <c r="W194" s="14">
        <f t="shared" si="10"/>
        <v>2.5</v>
      </c>
      <c r="X194" s="11">
        <v>39</v>
      </c>
      <c r="Y194" s="11" t="s">
        <v>876</v>
      </c>
      <c r="Z194" s="10">
        <f t="shared" si="11"/>
        <v>1</v>
      </c>
    </row>
    <row r="195" spans="1:26" ht="20.100000000000001" customHeight="1" x14ac:dyDescent="0.25">
      <c r="A195" s="11">
        <v>185</v>
      </c>
      <c r="B195" s="11" t="s">
        <v>0</v>
      </c>
      <c r="C195" s="8" t="s">
        <v>28</v>
      </c>
      <c r="D195" s="11" t="s">
        <v>321</v>
      </c>
      <c r="E195" s="11" t="s">
        <v>7</v>
      </c>
      <c r="F195" s="11">
        <v>1014</v>
      </c>
      <c r="G195" s="11">
        <v>1014</v>
      </c>
      <c r="H195" s="11">
        <v>100</v>
      </c>
      <c r="I195" s="11" t="s">
        <v>863</v>
      </c>
      <c r="J195" s="11" t="s">
        <v>875</v>
      </c>
      <c r="K195" s="11" t="s">
        <v>2</v>
      </c>
      <c r="L195" s="11" t="s">
        <v>25</v>
      </c>
      <c r="M195" s="11" t="s">
        <v>5</v>
      </c>
      <c r="N195" s="11" t="s">
        <v>6</v>
      </c>
      <c r="O195" s="12">
        <v>40422</v>
      </c>
      <c r="Q195" s="13" t="s">
        <v>84</v>
      </c>
      <c r="R195" s="11">
        <f t="shared" ca="1" si="8"/>
        <v>9</v>
      </c>
      <c r="S195" s="12">
        <v>34496</v>
      </c>
      <c r="T195" s="13">
        <f t="shared" ca="1" si="9"/>
        <v>25</v>
      </c>
      <c r="U195" s="11" t="s">
        <v>7</v>
      </c>
      <c r="V195" s="11">
        <v>30</v>
      </c>
      <c r="W195" s="14">
        <f t="shared" si="10"/>
        <v>2.5</v>
      </c>
      <c r="X195" s="11">
        <v>39</v>
      </c>
      <c r="Y195" s="11" t="s">
        <v>876</v>
      </c>
      <c r="Z195" s="10">
        <f t="shared" si="11"/>
        <v>1</v>
      </c>
    </row>
    <row r="196" spans="1:26" ht="20.100000000000001" customHeight="1" x14ac:dyDescent="0.25">
      <c r="A196" s="11">
        <v>186</v>
      </c>
      <c r="B196" s="11" t="s">
        <v>0</v>
      </c>
      <c r="C196" s="8" t="s">
        <v>28</v>
      </c>
      <c r="D196" s="11" t="s">
        <v>322</v>
      </c>
      <c r="E196" s="11" t="s">
        <v>7</v>
      </c>
      <c r="F196" s="11">
        <v>1022</v>
      </c>
      <c r="G196" s="11">
        <v>1053</v>
      </c>
      <c r="H196" s="11">
        <v>107</v>
      </c>
      <c r="I196" s="11" t="s">
        <v>870</v>
      </c>
      <c r="J196" s="11" t="s">
        <v>875</v>
      </c>
      <c r="K196" s="11" t="s">
        <v>2</v>
      </c>
      <c r="L196" s="11" t="s">
        <v>25</v>
      </c>
      <c r="M196" s="11" t="s">
        <v>5</v>
      </c>
      <c r="N196" s="11" t="s">
        <v>8</v>
      </c>
      <c r="O196" s="12">
        <v>40436</v>
      </c>
      <c r="Q196" s="13" t="s">
        <v>84</v>
      </c>
      <c r="R196" s="11">
        <f t="shared" ref="R196:R259" ca="1" si="12">DATEDIF(O196,IF(P196="",TODAY(),P196),"y")</f>
        <v>9</v>
      </c>
      <c r="S196" s="12">
        <v>22195</v>
      </c>
      <c r="T196" s="13">
        <f t="shared" ref="T196:T259" ca="1" si="13">DATEDIF(S196,TODAY(),"Y")</f>
        <v>59</v>
      </c>
      <c r="U196" s="11" t="s">
        <v>9</v>
      </c>
      <c r="V196" s="11">
        <v>30</v>
      </c>
      <c r="W196" s="14">
        <f t="shared" ref="W196:W259" si="14">V196/12</f>
        <v>2.5</v>
      </c>
      <c r="X196" s="11">
        <v>39</v>
      </c>
      <c r="Y196" s="11" t="s">
        <v>876</v>
      </c>
      <c r="Z196" s="10">
        <f t="shared" ref="Z196:Z259" si="15">IF(E196="Y",(X196/39)/2,(X196/39))</f>
        <v>1</v>
      </c>
    </row>
    <row r="197" spans="1:26" ht="20.100000000000001" customHeight="1" x14ac:dyDescent="0.25">
      <c r="A197" s="11">
        <v>187</v>
      </c>
      <c r="B197" s="11" t="s">
        <v>0</v>
      </c>
      <c r="C197" s="8" t="s">
        <v>28</v>
      </c>
      <c r="D197" s="11" t="s">
        <v>323</v>
      </c>
      <c r="E197" s="11" t="s">
        <v>7</v>
      </c>
      <c r="F197" s="11">
        <v>1021</v>
      </c>
      <c r="G197" s="11">
        <v>1046</v>
      </c>
      <c r="H197" s="11">
        <v>103</v>
      </c>
      <c r="I197" s="11" t="s">
        <v>866</v>
      </c>
      <c r="J197" s="11" t="s">
        <v>875</v>
      </c>
      <c r="K197" s="11" t="s">
        <v>2</v>
      </c>
      <c r="L197" s="11" t="s">
        <v>25</v>
      </c>
      <c r="M197" s="11" t="s">
        <v>5</v>
      </c>
      <c r="N197" s="11" t="s">
        <v>8</v>
      </c>
      <c r="O197" s="12">
        <v>40422</v>
      </c>
      <c r="Q197" s="13" t="s">
        <v>84</v>
      </c>
      <c r="R197" s="11">
        <f t="shared" ca="1" si="12"/>
        <v>9</v>
      </c>
      <c r="S197" s="12">
        <v>27907</v>
      </c>
      <c r="T197" s="13">
        <f t="shared" ca="1" si="13"/>
        <v>43</v>
      </c>
      <c r="U197" s="11" t="s">
        <v>9</v>
      </c>
      <c r="V197" s="11">
        <v>30</v>
      </c>
      <c r="W197" s="14">
        <f t="shared" si="14"/>
        <v>2.5</v>
      </c>
      <c r="X197" s="11">
        <v>39</v>
      </c>
      <c r="Y197" s="11" t="s">
        <v>876</v>
      </c>
      <c r="Z197" s="10">
        <f t="shared" si="15"/>
        <v>1</v>
      </c>
    </row>
    <row r="198" spans="1:26" ht="20.100000000000001" customHeight="1" x14ac:dyDescent="0.25">
      <c r="A198" s="11">
        <v>188</v>
      </c>
      <c r="B198" s="11" t="s">
        <v>0</v>
      </c>
      <c r="C198" s="8" t="s">
        <v>28</v>
      </c>
      <c r="D198" s="11" t="s">
        <v>324</v>
      </c>
      <c r="E198" s="11" t="s">
        <v>7</v>
      </c>
      <c r="F198" s="11">
        <v>1021</v>
      </c>
      <c r="G198" s="11">
        <v>1028</v>
      </c>
      <c r="H198" s="11">
        <v>109</v>
      </c>
      <c r="I198" s="11" t="s">
        <v>872</v>
      </c>
      <c r="J198" s="11" t="s">
        <v>875</v>
      </c>
      <c r="K198" s="11" t="s">
        <v>2</v>
      </c>
      <c r="L198" s="11" t="s">
        <v>24</v>
      </c>
      <c r="M198" s="11" t="s">
        <v>5</v>
      </c>
      <c r="N198" s="11" t="s">
        <v>8</v>
      </c>
      <c r="O198" s="12">
        <v>40422</v>
      </c>
      <c r="Q198" s="13" t="s">
        <v>84</v>
      </c>
      <c r="R198" s="11">
        <f t="shared" ca="1" si="12"/>
        <v>9</v>
      </c>
      <c r="S198" s="12">
        <v>26567</v>
      </c>
      <c r="T198" s="13">
        <f t="shared" ca="1" si="13"/>
        <v>47</v>
      </c>
      <c r="U198" s="11" t="s">
        <v>7</v>
      </c>
      <c r="V198" s="11">
        <v>30</v>
      </c>
      <c r="W198" s="14">
        <f t="shared" si="14"/>
        <v>2.5</v>
      </c>
      <c r="X198" s="11">
        <v>39</v>
      </c>
      <c r="Y198" s="11" t="s">
        <v>876</v>
      </c>
      <c r="Z198" s="10">
        <f t="shared" si="15"/>
        <v>1</v>
      </c>
    </row>
    <row r="199" spans="1:26" ht="20.100000000000001" customHeight="1" x14ac:dyDescent="0.25">
      <c r="A199" s="11">
        <v>189</v>
      </c>
      <c r="B199" s="11" t="s">
        <v>0</v>
      </c>
      <c r="C199" s="8" t="s">
        <v>28</v>
      </c>
      <c r="D199" s="11" t="s">
        <v>325</v>
      </c>
      <c r="E199" s="11" t="s">
        <v>7</v>
      </c>
      <c r="F199" s="11">
        <v>1022</v>
      </c>
      <c r="G199" s="11">
        <v>1029</v>
      </c>
      <c r="H199" s="11">
        <v>109</v>
      </c>
      <c r="I199" s="11" t="s">
        <v>872</v>
      </c>
      <c r="J199" s="11" t="s">
        <v>875</v>
      </c>
      <c r="K199" s="11" t="s">
        <v>2</v>
      </c>
      <c r="L199" s="11" t="s">
        <v>25</v>
      </c>
      <c r="M199" s="11" t="s">
        <v>5</v>
      </c>
      <c r="N199" s="11" t="s">
        <v>8</v>
      </c>
      <c r="O199" s="12">
        <v>40513</v>
      </c>
      <c r="Q199" s="13" t="s">
        <v>84</v>
      </c>
      <c r="R199" s="11">
        <f t="shared" ca="1" si="12"/>
        <v>9</v>
      </c>
      <c r="S199" s="12">
        <v>30848</v>
      </c>
      <c r="T199" s="13">
        <f t="shared" ca="1" si="13"/>
        <v>35</v>
      </c>
      <c r="U199" s="11" t="s">
        <v>9</v>
      </c>
      <c r="V199" s="11">
        <v>30</v>
      </c>
      <c r="W199" s="14">
        <f t="shared" si="14"/>
        <v>2.5</v>
      </c>
      <c r="X199" s="11">
        <v>39</v>
      </c>
      <c r="Y199" s="11" t="s">
        <v>876</v>
      </c>
      <c r="Z199" s="10">
        <f t="shared" si="15"/>
        <v>1</v>
      </c>
    </row>
    <row r="200" spans="1:26" ht="20.100000000000001" customHeight="1" x14ac:dyDescent="0.25">
      <c r="A200" s="11">
        <v>190</v>
      </c>
      <c r="B200" s="11" t="s">
        <v>0</v>
      </c>
      <c r="C200" s="8" t="s">
        <v>28</v>
      </c>
      <c r="D200" s="11" t="s">
        <v>326</v>
      </c>
      <c r="E200" s="11" t="s">
        <v>7</v>
      </c>
      <c r="F200" s="11">
        <v>1021</v>
      </c>
      <c r="G200" s="11">
        <v>1046</v>
      </c>
      <c r="H200" s="11">
        <v>103</v>
      </c>
      <c r="I200" s="11" t="s">
        <v>866</v>
      </c>
      <c r="J200" s="11" t="s">
        <v>875</v>
      </c>
      <c r="K200" s="11" t="s">
        <v>2</v>
      </c>
      <c r="L200" s="11" t="s">
        <v>25</v>
      </c>
      <c r="M200" s="11" t="s">
        <v>5</v>
      </c>
      <c r="N200" s="11" t="s">
        <v>8</v>
      </c>
      <c r="O200" s="12">
        <v>40513</v>
      </c>
      <c r="Q200" s="13" t="s">
        <v>84</v>
      </c>
      <c r="R200" s="11">
        <f t="shared" ca="1" si="12"/>
        <v>9</v>
      </c>
      <c r="S200" s="12">
        <v>21449</v>
      </c>
      <c r="T200" s="13">
        <f t="shared" ca="1" si="13"/>
        <v>61</v>
      </c>
      <c r="U200" s="11" t="s">
        <v>9</v>
      </c>
      <c r="V200" s="11">
        <v>30</v>
      </c>
      <c r="W200" s="14">
        <f t="shared" si="14"/>
        <v>2.5</v>
      </c>
      <c r="X200" s="11">
        <v>39</v>
      </c>
      <c r="Y200" s="11" t="s">
        <v>876</v>
      </c>
      <c r="Z200" s="10">
        <f t="shared" si="15"/>
        <v>1</v>
      </c>
    </row>
    <row r="201" spans="1:26" ht="20.100000000000001" customHeight="1" x14ac:dyDescent="0.25">
      <c r="A201" s="11">
        <v>191</v>
      </c>
      <c r="B201" s="11" t="s">
        <v>0</v>
      </c>
      <c r="C201" s="8" t="s">
        <v>28</v>
      </c>
      <c r="D201" s="11" t="s">
        <v>327</v>
      </c>
      <c r="E201" s="11" t="s">
        <v>7</v>
      </c>
      <c r="F201" s="11">
        <v>1040</v>
      </c>
      <c r="G201" s="11">
        <v>1083</v>
      </c>
      <c r="H201" s="11">
        <v>102</v>
      </c>
      <c r="I201" s="11" t="s">
        <v>865</v>
      </c>
      <c r="J201" s="11" t="s">
        <v>875</v>
      </c>
      <c r="K201" s="11" t="s">
        <v>2</v>
      </c>
      <c r="L201" s="11" t="s">
        <v>25</v>
      </c>
      <c r="M201" s="11" t="s">
        <v>5</v>
      </c>
      <c r="N201" s="11" t="s">
        <v>8</v>
      </c>
      <c r="O201" s="12">
        <v>40544</v>
      </c>
      <c r="Q201" s="13" t="s">
        <v>84</v>
      </c>
      <c r="R201" s="11">
        <f t="shared" ca="1" si="12"/>
        <v>9</v>
      </c>
      <c r="S201" s="12">
        <v>29262</v>
      </c>
      <c r="T201" s="13">
        <f t="shared" ca="1" si="13"/>
        <v>39</v>
      </c>
      <c r="U201" s="11" t="s">
        <v>7</v>
      </c>
      <c r="V201" s="11">
        <v>30</v>
      </c>
      <c r="W201" s="14">
        <f t="shared" si="14"/>
        <v>2.5</v>
      </c>
      <c r="X201" s="11">
        <v>39</v>
      </c>
      <c r="Y201" s="11" t="s">
        <v>876</v>
      </c>
      <c r="Z201" s="10">
        <f t="shared" si="15"/>
        <v>1</v>
      </c>
    </row>
    <row r="202" spans="1:26" ht="20.100000000000001" customHeight="1" x14ac:dyDescent="0.25">
      <c r="A202" s="11">
        <v>192</v>
      </c>
      <c r="B202" s="11" t="s">
        <v>0</v>
      </c>
      <c r="C202" s="8" t="s">
        <v>28</v>
      </c>
      <c r="D202" s="11" t="s">
        <v>328</v>
      </c>
      <c r="E202" s="11" t="s">
        <v>7</v>
      </c>
      <c r="F202" s="11">
        <v>1022</v>
      </c>
      <c r="G202" s="11">
        <v>1047</v>
      </c>
      <c r="H202" s="11">
        <v>103</v>
      </c>
      <c r="I202" s="11" t="s">
        <v>866</v>
      </c>
      <c r="J202" s="11" t="s">
        <v>875</v>
      </c>
      <c r="K202" s="11" t="s">
        <v>2</v>
      </c>
      <c r="L202" s="11" t="s">
        <v>25</v>
      </c>
      <c r="M202" s="11" t="s">
        <v>5</v>
      </c>
      <c r="N202" s="11" t="s">
        <v>8</v>
      </c>
      <c r="O202" s="12">
        <v>40544</v>
      </c>
      <c r="Q202" s="13" t="s">
        <v>84</v>
      </c>
      <c r="R202" s="11">
        <f t="shared" ca="1" si="12"/>
        <v>9</v>
      </c>
      <c r="S202" s="12">
        <v>30276</v>
      </c>
      <c r="T202" s="13">
        <f t="shared" ca="1" si="13"/>
        <v>37</v>
      </c>
      <c r="U202" s="11" t="s">
        <v>9</v>
      </c>
      <c r="V202" s="11">
        <v>30</v>
      </c>
      <c r="W202" s="14">
        <f t="shared" si="14"/>
        <v>2.5</v>
      </c>
      <c r="X202" s="11">
        <v>39</v>
      </c>
      <c r="Y202" s="11" t="s">
        <v>876</v>
      </c>
      <c r="Z202" s="10">
        <f t="shared" si="15"/>
        <v>1</v>
      </c>
    </row>
    <row r="203" spans="1:26" ht="20.100000000000001" customHeight="1" x14ac:dyDescent="0.25">
      <c r="A203" s="11">
        <v>193</v>
      </c>
      <c r="B203" s="11" t="s">
        <v>0</v>
      </c>
      <c r="C203" s="8" t="s">
        <v>28</v>
      </c>
      <c r="D203" s="11" t="s">
        <v>329</v>
      </c>
      <c r="E203" s="11" t="s">
        <v>7</v>
      </c>
      <c r="F203" s="11">
        <v>1039</v>
      </c>
      <c r="G203" s="11">
        <v>1082</v>
      </c>
      <c r="H203" s="11">
        <v>102</v>
      </c>
      <c r="I203" s="11" t="s">
        <v>865</v>
      </c>
      <c r="J203" s="11" t="s">
        <v>875</v>
      </c>
      <c r="K203" s="11" t="s">
        <v>2</v>
      </c>
      <c r="L203" s="11" t="s">
        <v>24</v>
      </c>
      <c r="M203" s="11" t="s">
        <v>5</v>
      </c>
      <c r="N203" s="11" t="s">
        <v>8</v>
      </c>
      <c r="O203" s="12">
        <v>40575</v>
      </c>
      <c r="Q203" s="13" t="s">
        <v>84</v>
      </c>
      <c r="R203" s="11">
        <f t="shared" ca="1" si="12"/>
        <v>8</v>
      </c>
      <c r="S203" s="12">
        <v>31062</v>
      </c>
      <c r="T203" s="13">
        <f t="shared" ca="1" si="13"/>
        <v>35</v>
      </c>
      <c r="U203" s="11" t="s">
        <v>7</v>
      </c>
      <c r="V203" s="11">
        <v>30</v>
      </c>
      <c r="W203" s="14">
        <f t="shared" si="14"/>
        <v>2.5</v>
      </c>
      <c r="X203" s="11">
        <v>39</v>
      </c>
      <c r="Y203" s="11" t="s">
        <v>876</v>
      </c>
      <c r="Z203" s="10">
        <f t="shared" si="15"/>
        <v>1</v>
      </c>
    </row>
    <row r="204" spans="1:26" ht="20.100000000000001" customHeight="1" x14ac:dyDescent="0.25">
      <c r="A204" s="11">
        <v>194</v>
      </c>
      <c r="B204" s="11" t="s">
        <v>0</v>
      </c>
      <c r="C204" s="8" t="s">
        <v>28</v>
      </c>
      <c r="D204" s="11" t="s">
        <v>330</v>
      </c>
      <c r="E204" s="11" t="s">
        <v>7</v>
      </c>
      <c r="F204" s="11">
        <v>1038</v>
      </c>
      <c r="G204" s="11">
        <v>1081</v>
      </c>
      <c r="H204" s="11">
        <v>102</v>
      </c>
      <c r="I204" s="11" t="s">
        <v>865</v>
      </c>
      <c r="J204" s="11" t="s">
        <v>875</v>
      </c>
      <c r="K204" s="11" t="s">
        <v>2</v>
      </c>
      <c r="L204" s="11" t="s">
        <v>24</v>
      </c>
      <c r="M204" s="11" t="s">
        <v>5</v>
      </c>
      <c r="N204" s="11" t="s">
        <v>8</v>
      </c>
      <c r="O204" s="12">
        <v>40575</v>
      </c>
      <c r="Q204" s="13" t="s">
        <v>84</v>
      </c>
      <c r="R204" s="11">
        <f t="shared" ca="1" si="12"/>
        <v>8</v>
      </c>
      <c r="S204" s="12">
        <v>30446</v>
      </c>
      <c r="T204" s="13">
        <f t="shared" ca="1" si="13"/>
        <v>36</v>
      </c>
      <c r="U204" s="11" t="s">
        <v>7</v>
      </c>
      <c r="V204" s="11">
        <v>30</v>
      </c>
      <c r="W204" s="14">
        <f t="shared" si="14"/>
        <v>2.5</v>
      </c>
      <c r="X204" s="11">
        <v>39</v>
      </c>
      <c r="Y204" s="11" t="s">
        <v>876</v>
      </c>
      <c r="Z204" s="10">
        <f t="shared" si="15"/>
        <v>1</v>
      </c>
    </row>
    <row r="205" spans="1:26" ht="20.100000000000001" customHeight="1" x14ac:dyDescent="0.25">
      <c r="A205" s="11">
        <v>195</v>
      </c>
      <c r="B205" s="11" t="s">
        <v>0</v>
      </c>
      <c r="C205" s="8" t="s">
        <v>28</v>
      </c>
      <c r="D205" s="11" t="s">
        <v>331</v>
      </c>
      <c r="E205" s="11" t="s">
        <v>7</v>
      </c>
      <c r="F205" s="11">
        <v>1040</v>
      </c>
      <c r="G205" s="11">
        <v>1083</v>
      </c>
      <c r="H205" s="11">
        <v>102</v>
      </c>
      <c r="I205" s="11" t="s">
        <v>865</v>
      </c>
      <c r="J205" s="11" t="s">
        <v>875</v>
      </c>
      <c r="K205" s="11" t="s">
        <v>2</v>
      </c>
      <c r="L205" s="11" t="s">
        <v>25</v>
      </c>
      <c r="M205" s="11" t="s">
        <v>5</v>
      </c>
      <c r="N205" s="11" t="s">
        <v>6</v>
      </c>
      <c r="O205" s="12">
        <v>40617</v>
      </c>
      <c r="Q205" s="13" t="s">
        <v>84</v>
      </c>
      <c r="R205" s="11">
        <f t="shared" ca="1" si="12"/>
        <v>8</v>
      </c>
      <c r="S205" s="12">
        <v>31838</v>
      </c>
      <c r="T205" s="13">
        <f t="shared" ca="1" si="13"/>
        <v>32</v>
      </c>
      <c r="U205" s="11" t="s">
        <v>7</v>
      </c>
      <c r="V205" s="11">
        <v>30</v>
      </c>
      <c r="W205" s="14">
        <f t="shared" si="14"/>
        <v>2.5</v>
      </c>
      <c r="X205" s="11">
        <v>39</v>
      </c>
      <c r="Y205" s="11" t="s">
        <v>876</v>
      </c>
      <c r="Z205" s="10">
        <f t="shared" si="15"/>
        <v>1</v>
      </c>
    </row>
    <row r="206" spans="1:26" ht="20.100000000000001" customHeight="1" x14ac:dyDescent="0.25">
      <c r="A206" s="11">
        <v>196</v>
      </c>
      <c r="B206" s="11" t="s">
        <v>0</v>
      </c>
      <c r="C206" s="8" t="s">
        <v>28</v>
      </c>
      <c r="D206" s="11" t="s">
        <v>332</v>
      </c>
      <c r="E206" s="11" t="s">
        <v>7</v>
      </c>
      <c r="F206" s="11">
        <v>1040</v>
      </c>
      <c r="G206" s="11">
        <v>1083</v>
      </c>
      <c r="H206" s="11">
        <v>102</v>
      </c>
      <c r="I206" s="11" t="s">
        <v>865</v>
      </c>
      <c r="J206" s="11" t="s">
        <v>875</v>
      </c>
      <c r="K206" s="11" t="s">
        <v>2</v>
      </c>
      <c r="L206" s="11" t="s">
        <v>24</v>
      </c>
      <c r="M206" s="11" t="s">
        <v>5</v>
      </c>
      <c r="N206" s="11" t="s">
        <v>8</v>
      </c>
      <c r="O206" s="12">
        <v>40617</v>
      </c>
      <c r="Q206" s="13" t="s">
        <v>84</v>
      </c>
      <c r="R206" s="11">
        <f t="shared" ca="1" si="12"/>
        <v>8</v>
      </c>
      <c r="S206" s="12">
        <v>30342</v>
      </c>
      <c r="T206" s="13">
        <f t="shared" ca="1" si="13"/>
        <v>36</v>
      </c>
      <c r="U206" s="11" t="s">
        <v>7</v>
      </c>
      <c r="V206" s="11">
        <v>30</v>
      </c>
      <c r="W206" s="14">
        <f t="shared" si="14"/>
        <v>2.5</v>
      </c>
      <c r="X206" s="11">
        <v>39</v>
      </c>
      <c r="Y206" s="11" t="s">
        <v>876</v>
      </c>
      <c r="Z206" s="10">
        <f t="shared" si="15"/>
        <v>1</v>
      </c>
    </row>
    <row r="207" spans="1:26" ht="20.100000000000001" customHeight="1" x14ac:dyDescent="0.25">
      <c r="A207" s="11">
        <v>197</v>
      </c>
      <c r="B207" s="11" t="s">
        <v>0</v>
      </c>
      <c r="C207" s="8" t="s">
        <v>28</v>
      </c>
      <c r="D207" s="11" t="s">
        <v>333</v>
      </c>
      <c r="E207" s="11" t="s">
        <v>7</v>
      </c>
      <c r="F207" s="11">
        <v>1022</v>
      </c>
      <c r="G207" s="11">
        <v>1053</v>
      </c>
      <c r="H207" s="11">
        <v>107</v>
      </c>
      <c r="I207" s="11" t="s">
        <v>870</v>
      </c>
      <c r="J207" s="11" t="s">
        <v>875</v>
      </c>
      <c r="K207" s="11" t="s">
        <v>2</v>
      </c>
      <c r="L207" s="11" t="s">
        <v>25</v>
      </c>
      <c r="M207" s="11" t="s">
        <v>5</v>
      </c>
      <c r="N207" s="11" t="s">
        <v>8</v>
      </c>
      <c r="O207" s="12">
        <v>40634</v>
      </c>
      <c r="Q207" s="13" t="s">
        <v>84</v>
      </c>
      <c r="R207" s="11">
        <f t="shared" ca="1" si="12"/>
        <v>8</v>
      </c>
      <c r="S207" s="12">
        <v>22175</v>
      </c>
      <c r="T207" s="13">
        <f t="shared" ca="1" si="13"/>
        <v>59</v>
      </c>
      <c r="U207" s="11" t="s">
        <v>9</v>
      </c>
      <c r="V207" s="11">
        <v>30</v>
      </c>
      <c r="W207" s="14">
        <f t="shared" si="14"/>
        <v>2.5</v>
      </c>
      <c r="X207" s="11">
        <v>39</v>
      </c>
      <c r="Y207" s="11" t="s">
        <v>876</v>
      </c>
      <c r="Z207" s="10">
        <f t="shared" si="15"/>
        <v>1</v>
      </c>
    </row>
    <row r="208" spans="1:26" ht="20.100000000000001" customHeight="1" x14ac:dyDescent="0.25">
      <c r="A208" s="11">
        <v>198</v>
      </c>
      <c r="B208" s="11" t="s">
        <v>0</v>
      </c>
      <c r="C208" s="8" t="s">
        <v>28</v>
      </c>
      <c r="D208" s="11" t="s">
        <v>334</v>
      </c>
      <c r="E208" s="11" t="s">
        <v>7</v>
      </c>
      <c r="F208" s="11">
        <v>1022</v>
      </c>
      <c r="G208" s="11">
        <v>1060</v>
      </c>
      <c r="H208" s="11">
        <v>106</v>
      </c>
      <c r="I208" s="11" t="s">
        <v>869</v>
      </c>
      <c r="J208" s="11" t="s">
        <v>875</v>
      </c>
      <c r="K208" s="11" t="s">
        <v>2</v>
      </c>
      <c r="L208" s="11" t="s">
        <v>25</v>
      </c>
      <c r="M208" s="11" t="s">
        <v>5</v>
      </c>
      <c r="N208" s="11" t="s">
        <v>8</v>
      </c>
      <c r="O208" s="12">
        <v>40664</v>
      </c>
      <c r="Q208" s="13" t="s">
        <v>84</v>
      </c>
      <c r="R208" s="11">
        <f t="shared" ca="1" si="12"/>
        <v>8</v>
      </c>
      <c r="S208" s="12">
        <v>23384</v>
      </c>
      <c r="T208" s="13">
        <f t="shared" ca="1" si="13"/>
        <v>56</v>
      </c>
      <c r="U208" s="11" t="s">
        <v>9</v>
      </c>
      <c r="V208" s="11">
        <v>30</v>
      </c>
      <c r="W208" s="14">
        <f t="shared" si="14"/>
        <v>2.5</v>
      </c>
      <c r="X208" s="11">
        <v>39</v>
      </c>
      <c r="Y208" s="11" t="s">
        <v>876</v>
      </c>
      <c r="Z208" s="10">
        <f t="shared" si="15"/>
        <v>1</v>
      </c>
    </row>
    <row r="209" spans="1:26" ht="20.100000000000001" customHeight="1" x14ac:dyDescent="0.25">
      <c r="A209" s="11">
        <v>199</v>
      </c>
      <c r="B209" s="11" t="s">
        <v>0</v>
      </c>
      <c r="C209" s="8" t="s">
        <v>28</v>
      </c>
      <c r="D209" s="11" t="s">
        <v>335</v>
      </c>
      <c r="E209" s="11" t="s">
        <v>7</v>
      </c>
      <c r="F209" s="11">
        <v>1022</v>
      </c>
      <c r="G209" s="11">
        <v>1053</v>
      </c>
      <c r="H209" s="11">
        <v>107</v>
      </c>
      <c r="I209" s="11" t="s">
        <v>870</v>
      </c>
      <c r="J209" s="11" t="s">
        <v>875</v>
      </c>
      <c r="K209" s="11" t="s">
        <v>2</v>
      </c>
      <c r="L209" s="11" t="s">
        <v>25</v>
      </c>
      <c r="M209" s="11" t="s">
        <v>5</v>
      </c>
      <c r="N209" s="11" t="s">
        <v>8</v>
      </c>
      <c r="O209" s="12">
        <v>40664</v>
      </c>
      <c r="Q209" s="13" t="s">
        <v>84</v>
      </c>
      <c r="R209" s="11">
        <f t="shared" ca="1" si="12"/>
        <v>8</v>
      </c>
      <c r="S209" s="12">
        <v>23544</v>
      </c>
      <c r="T209" s="13">
        <f t="shared" ca="1" si="13"/>
        <v>55</v>
      </c>
      <c r="U209" s="11" t="s">
        <v>9</v>
      </c>
      <c r="V209" s="11">
        <v>30</v>
      </c>
      <c r="W209" s="14">
        <f t="shared" si="14"/>
        <v>2.5</v>
      </c>
      <c r="X209" s="11">
        <v>39</v>
      </c>
      <c r="Y209" s="11" t="s">
        <v>876</v>
      </c>
      <c r="Z209" s="10">
        <f t="shared" si="15"/>
        <v>1</v>
      </c>
    </row>
    <row r="210" spans="1:26" ht="20.100000000000001" customHeight="1" x14ac:dyDescent="0.25">
      <c r="A210" s="11">
        <v>200</v>
      </c>
      <c r="B210" s="11" t="s">
        <v>0</v>
      </c>
      <c r="C210" s="8" t="s">
        <v>28</v>
      </c>
      <c r="D210" s="11" t="s">
        <v>336</v>
      </c>
      <c r="E210" s="11" t="s">
        <v>7</v>
      </c>
      <c r="F210" s="11">
        <v>1024</v>
      </c>
      <c r="G210" s="11">
        <v>1054</v>
      </c>
      <c r="H210" s="11">
        <v>101</v>
      </c>
      <c r="I210" s="11" t="s">
        <v>864</v>
      </c>
      <c r="J210" s="11" t="s">
        <v>875</v>
      </c>
      <c r="K210" s="11" t="s">
        <v>2</v>
      </c>
      <c r="L210" s="11" t="s">
        <v>25</v>
      </c>
      <c r="M210" s="11" t="s">
        <v>5</v>
      </c>
      <c r="N210" s="11" t="s">
        <v>8</v>
      </c>
      <c r="O210" s="12">
        <v>40664</v>
      </c>
      <c r="Q210" s="13" t="s">
        <v>84</v>
      </c>
      <c r="R210" s="11">
        <f t="shared" ca="1" si="12"/>
        <v>8</v>
      </c>
      <c r="S210" s="12">
        <v>27959</v>
      </c>
      <c r="T210" s="13">
        <f t="shared" ca="1" si="13"/>
        <v>43</v>
      </c>
      <c r="U210" s="11" t="s">
        <v>7</v>
      </c>
      <c r="V210" s="11">
        <v>30</v>
      </c>
      <c r="W210" s="14">
        <f t="shared" si="14"/>
        <v>2.5</v>
      </c>
      <c r="X210" s="11">
        <v>39</v>
      </c>
      <c r="Y210" s="11" t="s">
        <v>876</v>
      </c>
      <c r="Z210" s="10">
        <f t="shared" si="15"/>
        <v>1</v>
      </c>
    </row>
    <row r="211" spans="1:26" ht="20.100000000000001" customHeight="1" x14ac:dyDescent="0.25">
      <c r="A211" s="11">
        <v>201</v>
      </c>
      <c r="B211" s="11" t="s">
        <v>0</v>
      </c>
      <c r="C211" s="8" t="s">
        <v>28</v>
      </c>
      <c r="D211" s="11" t="s">
        <v>337</v>
      </c>
      <c r="E211" s="11" t="s">
        <v>7</v>
      </c>
      <c r="F211" s="11">
        <v>1031</v>
      </c>
      <c r="G211" s="11">
        <v>1074</v>
      </c>
      <c r="H211" s="11">
        <v>102</v>
      </c>
      <c r="I211" s="11" t="s">
        <v>865</v>
      </c>
      <c r="J211" s="11" t="s">
        <v>875</v>
      </c>
      <c r="K211" s="11" t="s">
        <v>2</v>
      </c>
      <c r="L211" s="11" t="s">
        <v>25</v>
      </c>
      <c r="M211" s="11" t="s">
        <v>5</v>
      </c>
      <c r="N211" s="11" t="s">
        <v>8</v>
      </c>
      <c r="O211" s="12">
        <v>40679</v>
      </c>
      <c r="Q211" s="13" t="s">
        <v>84</v>
      </c>
      <c r="R211" s="11">
        <f t="shared" ca="1" si="12"/>
        <v>8</v>
      </c>
      <c r="S211" s="12">
        <v>29660</v>
      </c>
      <c r="T211" s="13">
        <f t="shared" ca="1" si="13"/>
        <v>38</v>
      </c>
      <c r="U211" s="11" t="s">
        <v>7</v>
      </c>
      <c r="V211" s="11">
        <v>30</v>
      </c>
      <c r="W211" s="14">
        <f t="shared" si="14"/>
        <v>2.5</v>
      </c>
      <c r="X211" s="11">
        <v>39</v>
      </c>
      <c r="Y211" s="11" t="s">
        <v>876</v>
      </c>
      <c r="Z211" s="10">
        <f t="shared" si="15"/>
        <v>1</v>
      </c>
    </row>
    <row r="212" spans="1:26" ht="20.100000000000001" customHeight="1" x14ac:dyDescent="0.25">
      <c r="A212" s="11">
        <v>202</v>
      </c>
      <c r="B212" s="11" t="s">
        <v>0</v>
      </c>
      <c r="C212" s="8" t="s">
        <v>28</v>
      </c>
      <c r="D212" s="11" t="s">
        <v>338</v>
      </c>
      <c r="E212" s="11" t="s">
        <v>7</v>
      </c>
      <c r="F212" s="11">
        <v>1021</v>
      </c>
      <c r="G212" s="11">
        <v>1040</v>
      </c>
      <c r="H212" s="11">
        <v>105</v>
      </c>
      <c r="I212" s="11" t="s">
        <v>868</v>
      </c>
      <c r="J212" s="11" t="s">
        <v>875</v>
      </c>
      <c r="K212" s="11" t="s">
        <v>2</v>
      </c>
      <c r="L212" s="11" t="s">
        <v>24</v>
      </c>
      <c r="M212" s="11" t="s">
        <v>5</v>
      </c>
      <c r="N212" s="11" t="s">
        <v>8</v>
      </c>
      <c r="O212" s="12">
        <v>40725</v>
      </c>
      <c r="Q212" s="13" t="s">
        <v>84</v>
      </c>
      <c r="R212" s="11">
        <f t="shared" ca="1" si="12"/>
        <v>8</v>
      </c>
      <c r="S212" s="12">
        <v>29456</v>
      </c>
      <c r="T212" s="13">
        <f t="shared" ca="1" si="13"/>
        <v>39</v>
      </c>
      <c r="U212" s="11" t="s">
        <v>7</v>
      </c>
      <c r="V212" s="11">
        <v>30</v>
      </c>
      <c r="W212" s="14">
        <f t="shared" si="14"/>
        <v>2.5</v>
      </c>
      <c r="X212" s="11">
        <v>39</v>
      </c>
      <c r="Y212" s="11" t="s">
        <v>876</v>
      </c>
      <c r="Z212" s="10">
        <f t="shared" si="15"/>
        <v>1</v>
      </c>
    </row>
    <row r="213" spans="1:26" ht="20.100000000000001" customHeight="1" x14ac:dyDescent="0.25">
      <c r="A213" s="11">
        <v>203</v>
      </c>
      <c r="B213" s="11" t="s">
        <v>0</v>
      </c>
      <c r="C213" s="8" t="s">
        <v>28</v>
      </c>
      <c r="D213" s="11" t="s">
        <v>339</v>
      </c>
      <c r="E213" s="11" t="s">
        <v>7</v>
      </c>
      <c r="F213" s="11">
        <v>1021</v>
      </c>
      <c r="G213" s="11">
        <v>1022</v>
      </c>
      <c r="H213" s="11">
        <v>108</v>
      </c>
      <c r="I213" s="11" t="s">
        <v>871</v>
      </c>
      <c r="J213" s="11" t="s">
        <v>875</v>
      </c>
      <c r="K213" s="11" t="s">
        <v>2</v>
      </c>
      <c r="L213" s="11" t="s">
        <v>25</v>
      </c>
      <c r="M213" s="11" t="s">
        <v>5</v>
      </c>
      <c r="N213" s="11" t="s">
        <v>8</v>
      </c>
      <c r="O213" s="12">
        <v>40725</v>
      </c>
      <c r="Q213" s="13" t="s">
        <v>84</v>
      </c>
      <c r="R213" s="11">
        <f t="shared" ca="1" si="12"/>
        <v>8</v>
      </c>
      <c r="S213" s="12">
        <v>21047</v>
      </c>
      <c r="T213" s="13">
        <f t="shared" ca="1" si="13"/>
        <v>62</v>
      </c>
      <c r="U213" s="11" t="s">
        <v>9</v>
      </c>
      <c r="V213" s="11">
        <v>30</v>
      </c>
      <c r="W213" s="14">
        <f t="shared" si="14"/>
        <v>2.5</v>
      </c>
      <c r="X213" s="11">
        <v>39</v>
      </c>
      <c r="Y213" s="11" t="s">
        <v>876</v>
      </c>
      <c r="Z213" s="10">
        <f t="shared" si="15"/>
        <v>1</v>
      </c>
    </row>
    <row r="214" spans="1:26" ht="20.100000000000001" customHeight="1" x14ac:dyDescent="0.25">
      <c r="A214" s="11">
        <v>204</v>
      </c>
      <c r="B214" s="11" t="s">
        <v>0</v>
      </c>
      <c r="C214" s="8" t="s">
        <v>28</v>
      </c>
      <c r="D214" s="11" t="s">
        <v>340</v>
      </c>
      <c r="E214" s="11" t="s">
        <v>7</v>
      </c>
      <c r="F214" s="11">
        <v>1018</v>
      </c>
      <c r="G214" s="11">
        <v>1048</v>
      </c>
      <c r="H214" s="11">
        <v>107</v>
      </c>
      <c r="I214" s="11" t="s">
        <v>870</v>
      </c>
      <c r="J214" s="11" t="s">
        <v>875</v>
      </c>
      <c r="K214" s="11" t="s">
        <v>2</v>
      </c>
      <c r="L214" s="11" t="s">
        <v>25</v>
      </c>
      <c r="M214" s="11" t="s">
        <v>5</v>
      </c>
      <c r="N214" s="11" t="s">
        <v>6</v>
      </c>
      <c r="O214" s="12">
        <v>40742</v>
      </c>
      <c r="Q214" s="13" t="s">
        <v>84</v>
      </c>
      <c r="R214" s="11">
        <f t="shared" ca="1" si="12"/>
        <v>8</v>
      </c>
      <c r="S214" s="12">
        <v>25457</v>
      </c>
      <c r="T214" s="13">
        <f t="shared" ca="1" si="13"/>
        <v>50</v>
      </c>
      <c r="U214" s="11" t="s">
        <v>9</v>
      </c>
      <c r="V214" s="11">
        <v>30</v>
      </c>
      <c r="W214" s="14">
        <f t="shared" si="14"/>
        <v>2.5</v>
      </c>
      <c r="X214" s="11">
        <v>39</v>
      </c>
      <c r="Y214" s="11" t="s">
        <v>876</v>
      </c>
      <c r="Z214" s="10">
        <f t="shared" si="15"/>
        <v>1</v>
      </c>
    </row>
    <row r="215" spans="1:26" ht="20.100000000000001" customHeight="1" x14ac:dyDescent="0.25">
      <c r="A215" s="11">
        <v>205</v>
      </c>
      <c r="B215" s="11" t="s">
        <v>0</v>
      </c>
      <c r="C215" s="8" t="s">
        <v>28</v>
      </c>
      <c r="D215" s="11" t="s">
        <v>341</v>
      </c>
      <c r="E215" s="11" t="s">
        <v>7</v>
      </c>
      <c r="F215" s="11">
        <v>1022</v>
      </c>
      <c r="G215" s="11">
        <v>1060</v>
      </c>
      <c r="H215" s="11">
        <v>106</v>
      </c>
      <c r="I215" s="11" t="s">
        <v>869</v>
      </c>
      <c r="J215" s="11" t="s">
        <v>875</v>
      </c>
      <c r="K215" s="11" t="s">
        <v>2</v>
      </c>
      <c r="L215" s="11" t="s">
        <v>25</v>
      </c>
      <c r="M215" s="11" t="s">
        <v>5</v>
      </c>
      <c r="N215" s="11" t="s">
        <v>8</v>
      </c>
      <c r="O215" s="12">
        <v>42020</v>
      </c>
      <c r="Q215" s="13" t="s">
        <v>84</v>
      </c>
      <c r="R215" s="11">
        <f t="shared" ca="1" si="12"/>
        <v>5</v>
      </c>
      <c r="S215" s="12">
        <v>34378</v>
      </c>
      <c r="T215" s="13">
        <f t="shared" ca="1" si="13"/>
        <v>25</v>
      </c>
      <c r="U215" s="11" t="s">
        <v>9</v>
      </c>
      <c r="V215" s="11">
        <v>30</v>
      </c>
      <c r="W215" s="14">
        <f t="shared" si="14"/>
        <v>2.5</v>
      </c>
      <c r="X215" s="11">
        <v>39</v>
      </c>
      <c r="Y215" s="11" t="s">
        <v>876</v>
      </c>
      <c r="Z215" s="10">
        <f t="shared" si="15"/>
        <v>1</v>
      </c>
    </row>
    <row r="216" spans="1:26" ht="20.100000000000001" customHeight="1" x14ac:dyDescent="0.25">
      <c r="A216" s="11">
        <v>206</v>
      </c>
      <c r="B216" s="11" t="s">
        <v>0</v>
      </c>
      <c r="C216" s="8" t="s">
        <v>28</v>
      </c>
      <c r="D216" s="11" t="s">
        <v>342</v>
      </c>
      <c r="E216" s="11" t="s">
        <v>7</v>
      </c>
      <c r="F216" s="11">
        <v>1035</v>
      </c>
      <c r="G216" s="11">
        <v>1078</v>
      </c>
      <c r="H216" s="11">
        <v>102</v>
      </c>
      <c r="I216" s="11" t="s">
        <v>865</v>
      </c>
      <c r="J216" s="11" t="s">
        <v>875</v>
      </c>
      <c r="K216" s="11" t="s">
        <v>2</v>
      </c>
      <c r="L216" s="11" t="s">
        <v>25</v>
      </c>
      <c r="M216" s="11" t="s">
        <v>5</v>
      </c>
      <c r="N216" s="11" t="s">
        <v>8</v>
      </c>
      <c r="O216" s="12">
        <v>40763</v>
      </c>
      <c r="Q216" s="13" t="s">
        <v>84</v>
      </c>
      <c r="R216" s="11">
        <f t="shared" ca="1" si="12"/>
        <v>8</v>
      </c>
      <c r="S216" s="12">
        <v>30231</v>
      </c>
      <c r="T216" s="13">
        <f t="shared" ca="1" si="13"/>
        <v>37</v>
      </c>
      <c r="U216" s="11" t="s">
        <v>7</v>
      </c>
      <c r="V216" s="11">
        <v>30</v>
      </c>
      <c r="W216" s="14">
        <f t="shared" si="14"/>
        <v>2.5</v>
      </c>
      <c r="X216" s="11">
        <v>39</v>
      </c>
      <c r="Y216" s="11" t="s">
        <v>876</v>
      </c>
      <c r="Z216" s="10">
        <f t="shared" si="15"/>
        <v>1</v>
      </c>
    </row>
    <row r="217" spans="1:26" ht="20.100000000000001" customHeight="1" x14ac:dyDescent="0.25">
      <c r="A217" s="11">
        <v>207</v>
      </c>
      <c r="B217" s="11" t="s">
        <v>0</v>
      </c>
      <c r="C217" s="8" t="s">
        <v>28</v>
      </c>
      <c r="D217" s="11" t="s">
        <v>343</v>
      </c>
      <c r="E217" s="11" t="s">
        <v>7</v>
      </c>
      <c r="F217" s="11">
        <v>1044</v>
      </c>
      <c r="G217" s="11">
        <v>1087</v>
      </c>
      <c r="H217" s="11">
        <v>102</v>
      </c>
      <c r="I217" s="11" t="s">
        <v>865</v>
      </c>
      <c r="J217" s="11" t="s">
        <v>875</v>
      </c>
      <c r="K217" s="11" t="s">
        <v>2</v>
      </c>
      <c r="L217" s="11" t="s">
        <v>25</v>
      </c>
      <c r="M217" s="11" t="s">
        <v>5</v>
      </c>
      <c r="N217" s="11" t="s">
        <v>8</v>
      </c>
      <c r="O217" s="12">
        <v>40801</v>
      </c>
      <c r="Q217" s="13" t="s">
        <v>84</v>
      </c>
      <c r="R217" s="11">
        <f t="shared" ca="1" si="12"/>
        <v>8</v>
      </c>
      <c r="S217" s="12">
        <v>27848</v>
      </c>
      <c r="T217" s="13">
        <f t="shared" ca="1" si="13"/>
        <v>43</v>
      </c>
      <c r="U217" s="11" t="s">
        <v>7</v>
      </c>
      <c r="V217" s="11">
        <v>30</v>
      </c>
      <c r="W217" s="14">
        <f t="shared" si="14"/>
        <v>2.5</v>
      </c>
      <c r="X217" s="11">
        <v>39</v>
      </c>
      <c r="Y217" s="11" t="s">
        <v>876</v>
      </c>
      <c r="Z217" s="10">
        <f t="shared" si="15"/>
        <v>1</v>
      </c>
    </row>
    <row r="218" spans="1:26" ht="20.100000000000001" customHeight="1" x14ac:dyDescent="0.25">
      <c r="A218" s="11">
        <v>208</v>
      </c>
      <c r="B218" s="11" t="s">
        <v>0</v>
      </c>
      <c r="C218" s="8" t="s">
        <v>28</v>
      </c>
      <c r="D218" s="11" t="s">
        <v>344</v>
      </c>
      <c r="E218" s="11" t="s">
        <v>7</v>
      </c>
      <c r="F218" s="11">
        <v>1028</v>
      </c>
      <c r="G218" s="11">
        <v>1071</v>
      </c>
      <c r="H218" s="11">
        <v>102</v>
      </c>
      <c r="I218" s="11" t="s">
        <v>865</v>
      </c>
      <c r="J218" s="11" t="s">
        <v>875</v>
      </c>
      <c r="K218" s="11" t="s">
        <v>2</v>
      </c>
      <c r="L218" s="11" t="s">
        <v>25</v>
      </c>
      <c r="M218" s="11" t="s">
        <v>5</v>
      </c>
      <c r="N218" s="11" t="s">
        <v>8</v>
      </c>
      <c r="O218" s="12">
        <v>41661</v>
      </c>
      <c r="Q218" s="13" t="s">
        <v>84</v>
      </c>
      <c r="R218" s="11">
        <f t="shared" ca="1" si="12"/>
        <v>5</v>
      </c>
      <c r="S218" s="12">
        <v>32664</v>
      </c>
      <c r="T218" s="13">
        <f t="shared" ca="1" si="13"/>
        <v>30</v>
      </c>
      <c r="U218" s="11" t="s">
        <v>7</v>
      </c>
      <c r="V218" s="11">
        <v>30</v>
      </c>
      <c r="W218" s="14">
        <f t="shared" si="14"/>
        <v>2.5</v>
      </c>
      <c r="X218" s="11">
        <v>39</v>
      </c>
      <c r="Y218" s="11" t="s">
        <v>876</v>
      </c>
      <c r="Z218" s="10">
        <f t="shared" si="15"/>
        <v>1</v>
      </c>
    </row>
    <row r="219" spans="1:26" ht="20.100000000000001" customHeight="1" x14ac:dyDescent="0.25">
      <c r="A219" s="11">
        <v>209</v>
      </c>
      <c r="B219" s="11" t="s">
        <v>0</v>
      </c>
      <c r="C219" s="8" t="s">
        <v>28</v>
      </c>
      <c r="D219" s="11" t="s">
        <v>345</v>
      </c>
      <c r="E219" s="11" t="s">
        <v>7</v>
      </c>
      <c r="F219" s="11">
        <v>1000</v>
      </c>
      <c r="G219" s="11">
        <v>1000</v>
      </c>
      <c r="H219" s="11">
        <v>100</v>
      </c>
      <c r="I219" s="11" t="s">
        <v>863</v>
      </c>
      <c r="J219" s="11" t="s">
        <v>875</v>
      </c>
      <c r="K219" s="11" t="s">
        <v>2</v>
      </c>
      <c r="L219" s="11" t="s">
        <v>25</v>
      </c>
      <c r="M219" s="11" t="s">
        <v>5</v>
      </c>
      <c r="N219" s="11" t="s">
        <v>6</v>
      </c>
      <c r="O219" s="12">
        <v>40787</v>
      </c>
      <c r="Q219" s="13" t="s">
        <v>84</v>
      </c>
      <c r="R219" s="11">
        <f t="shared" ca="1" si="12"/>
        <v>8</v>
      </c>
      <c r="S219" s="12">
        <v>34350</v>
      </c>
      <c r="T219" s="13">
        <f t="shared" ca="1" si="13"/>
        <v>26</v>
      </c>
      <c r="U219" s="11" t="s">
        <v>7</v>
      </c>
      <c r="V219" s="11">
        <v>30</v>
      </c>
      <c r="W219" s="14">
        <f t="shared" si="14"/>
        <v>2.5</v>
      </c>
      <c r="X219" s="11">
        <v>39</v>
      </c>
      <c r="Y219" s="11" t="s">
        <v>876</v>
      </c>
      <c r="Z219" s="10">
        <f t="shared" si="15"/>
        <v>1</v>
      </c>
    </row>
    <row r="220" spans="1:26" ht="20.100000000000001" customHeight="1" x14ac:dyDescent="0.25">
      <c r="A220" s="11">
        <v>210</v>
      </c>
      <c r="B220" s="11" t="s">
        <v>0</v>
      </c>
      <c r="C220" s="8" t="s">
        <v>28</v>
      </c>
      <c r="D220" s="11" t="s">
        <v>346</v>
      </c>
      <c r="E220" s="11" t="s">
        <v>7</v>
      </c>
      <c r="F220" s="11">
        <v>1011</v>
      </c>
      <c r="G220" s="11">
        <v>1011</v>
      </c>
      <c r="H220" s="11">
        <v>100</v>
      </c>
      <c r="I220" s="11" t="s">
        <v>863</v>
      </c>
      <c r="J220" s="11" t="s">
        <v>875</v>
      </c>
      <c r="K220" s="11" t="s">
        <v>2</v>
      </c>
      <c r="L220" s="11" t="s">
        <v>25</v>
      </c>
      <c r="M220" s="11" t="s">
        <v>5</v>
      </c>
      <c r="N220" s="11" t="s">
        <v>6</v>
      </c>
      <c r="O220" s="12">
        <v>40787</v>
      </c>
      <c r="Q220" s="13" t="s">
        <v>84</v>
      </c>
      <c r="R220" s="11">
        <f t="shared" ca="1" si="12"/>
        <v>8</v>
      </c>
      <c r="S220" s="12">
        <v>34304</v>
      </c>
      <c r="T220" s="13">
        <f t="shared" ca="1" si="13"/>
        <v>26</v>
      </c>
      <c r="U220" s="11" t="s">
        <v>7</v>
      </c>
      <c r="V220" s="11">
        <v>30</v>
      </c>
      <c r="W220" s="14">
        <f t="shared" si="14"/>
        <v>2.5</v>
      </c>
      <c r="X220" s="11">
        <v>39</v>
      </c>
      <c r="Y220" s="11" t="s">
        <v>876</v>
      </c>
      <c r="Z220" s="10">
        <f t="shared" si="15"/>
        <v>1</v>
      </c>
    </row>
    <row r="221" spans="1:26" ht="20.100000000000001" customHeight="1" x14ac:dyDescent="0.25">
      <c r="A221" s="11">
        <v>211</v>
      </c>
      <c r="B221" s="11" t="s">
        <v>0</v>
      </c>
      <c r="C221" s="8" t="s">
        <v>28</v>
      </c>
      <c r="D221" s="11" t="s">
        <v>347</v>
      </c>
      <c r="E221" s="11" t="s">
        <v>20</v>
      </c>
      <c r="F221" s="11">
        <v>1019</v>
      </c>
      <c r="G221" s="11">
        <v>1019</v>
      </c>
      <c r="H221" s="11">
        <v>108</v>
      </c>
      <c r="I221" s="11" t="s">
        <v>871</v>
      </c>
      <c r="J221" s="11" t="s">
        <v>875</v>
      </c>
      <c r="K221" s="11" t="s">
        <v>2</v>
      </c>
      <c r="L221" s="11" t="s">
        <v>25</v>
      </c>
      <c r="M221" s="11" t="s">
        <v>5</v>
      </c>
      <c r="N221" s="11" t="s">
        <v>8</v>
      </c>
      <c r="O221" s="12">
        <v>40802</v>
      </c>
      <c r="Q221" s="13" t="s">
        <v>84</v>
      </c>
      <c r="R221" s="11">
        <f t="shared" ca="1" si="12"/>
        <v>8</v>
      </c>
      <c r="S221" s="12">
        <v>23131</v>
      </c>
      <c r="T221" s="13">
        <f t="shared" ca="1" si="13"/>
        <v>56</v>
      </c>
      <c r="U221" s="11" t="s">
        <v>9</v>
      </c>
      <c r="V221" s="11">
        <v>30</v>
      </c>
      <c r="W221" s="14">
        <f t="shared" si="14"/>
        <v>2.5</v>
      </c>
      <c r="X221" s="11">
        <v>39</v>
      </c>
      <c r="Y221" s="11" t="s">
        <v>876</v>
      </c>
      <c r="Z221" s="10">
        <f t="shared" si="15"/>
        <v>0.5</v>
      </c>
    </row>
    <row r="222" spans="1:26" ht="20.100000000000001" customHeight="1" x14ac:dyDescent="0.25">
      <c r="A222" s="11">
        <v>211</v>
      </c>
      <c r="B222" s="11" t="s">
        <v>0</v>
      </c>
      <c r="C222" s="8" t="s">
        <v>28</v>
      </c>
      <c r="D222" s="11" t="s">
        <v>347</v>
      </c>
      <c r="E222" s="11" t="s">
        <v>20</v>
      </c>
      <c r="F222" s="11">
        <v>1019</v>
      </c>
      <c r="G222" s="11">
        <v>1025</v>
      </c>
      <c r="H222" s="11">
        <v>109</v>
      </c>
      <c r="I222" s="11" t="s">
        <v>872</v>
      </c>
      <c r="J222" s="11" t="s">
        <v>875</v>
      </c>
      <c r="K222" s="11" t="s">
        <v>2</v>
      </c>
      <c r="L222" s="11" t="s">
        <v>25</v>
      </c>
      <c r="M222" s="11" t="s">
        <v>5</v>
      </c>
      <c r="N222" s="11" t="s">
        <v>8</v>
      </c>
      <c r="O222" s="12">
        <v>40802</v>
      </c>
      <c r="Q222" s="13" t="s">
        <v>84</v>
      </c>
      <c r="R222" s="11">
        <f t="shared" ca="1" si="12"/>
        <v>8</v>
      </c>
      <c r="S222" s="12">
        <v>23131</v>
      </c>
      <c r="T222" s="13">
        <f t="shared" ca="1" si="13"/>
        <v>56</v>
      </c>
      <c r="U222" s="11" t="s">
        <v>9</v>
      </c>
      <c r="V222" s="11">
        <v>30</v>
      </c>
      <c r="W222" s="14">
        <f t="shared" si="14"/>
        <v>2.5</v>
      </c>
      <c r="X222" s="11">
        <v>39</v>
      </c>
      <c r="Y222" s="11" t="s">
        <v>876</v>
      </c>
      <c r="Z222" s="10">
        <f t="shared" si="15"/>
        <v>0.5</v>
      </c>
    </row>
    <row r="223" spans="1:26" ht="20.100000000000001" customHeight="1" x14ac:dyDescent="0.25">
      <c r="A223" s="11">
        <v>212</v>
      </c>
      <c r="B223" s="11" t="s">
        <v>0</v>
      </c>
      <c r="C223" s="8" t="s">
        <v>28</v>
      </c>
      <c r="D223" s="11" t="s">
        <v>348</v>
      </c>
      <c r="E223" s="11" t="s">
        <v>7</v>
      </c>
      <c r="F223" s="11">
        <v>1044</v>
      </c>
      <c r="G223" s="11">
        <v>1087</v>
      </c>
      <c r="H223" s="11">
        <v>102</v>
      </c>
      <c r="I223" s="11" t="s">
        <v>865</v>
      </c>
      <c r="J223" s="11" t="s">
        <v>875</v>
      </c>
      <c r="K223" s="11" t="s">
        <v>2</v>
      </c>
      <c r="L223" s="11" t="s">
        <v>25</v>
      </c>
      <c r="M223" s="11" t="s">
        <v>5</v>
      </c>
      <c r="N223" s="11" t="s">
        <v>8</v>
      </c>
      <c r="O223" s="12">
        <v>40820</v>
      </c>
      <c r="Q223" s="13" t="s">
        <v>84</v>
      </c>
      <c r="R223" s="11">
        <f t="shared" ca="1" si="12"/>
        <v>8</v>
      </c>
      <c r="S223" s="12">
        <v>30385</v>
      </c>
      <c r="T223" s="13">
        <f t="shared" ca="1" si="13"/>
        <v>36</v>
      </c>
      <c r="U223" s="11" t="s">
        <v>7</v>
      </c>
      <c r="V223" s="11">
        <v>30</v>
      </c>
      <c r="W223" s="14">
        <f t="shared" si="14"/>
        <v>2.5</v>
      </c>
      <c r="X223" s="11">
        <v>37</v>
      </c>
      <c r="Y223" s="11" t="s">
        <v>876</v>
      </c>
      <c r="Z223" s="10">
        <f t="shared" si="15"/>
        <v>0.94871794871794868</v>
      </c>
    </row>
    <row r="224" spans="1:26" ht="20.100000000000001" customHeight="1" x14ac:dyDescent="0.25">
      <c r="A224" s="11">
        <v>213</v>
      </c>
      <c r="B224" s="11" t="s">
        <v>0</v>
      </c>
      <c r="C224" s="8" t="s">
        <v>28</v>
      </c>
      <c r="D224" s="11" t="s">
        <v>349</v>
      </c>
      <c r="E224" s="11" t="s">
        <v>7</v>
      </c>
      <c r="F224" s="11">
        <v>1001</v>
      </c>
      <c r="G224" s="11">
        <v>1001</v>
      </c>
      <c r="H224" s="11">
        <v>100</v>
      </c>
      <c r="I224" s="11" t="s">
        <v>863</v>
      </c>
      <c r="J224" s="11" t="s">
        <v>875</v>
      </c>
      <c r="K224" s="11" t="s">
        <v>2</v>
      </c>
      <c r="L224" s="11" t="s">
        <v>25</v>
      </c>
      <c r="M224" s="11" t="s">
        <v>5</v>
      </c>
      <c r="N224" s="11" t="s">
        <v>8</v>
      </c>
      <c r="O224" s="12">
        <v>40817</v>
      </c>
      <c r="Q224" s="13" t="s">
        <v>84</v>
      </c>
      <c r="R224" s="11">
        <f t="shared" ca="1" si="12"/>
        <v>8</v>
      </c>
      <c r="S224" s="12">
        <v>22762</v>
      </c>
      <c r="T224" s="13">
        <f t="shared" ca="1" si="13"/>
        <v>57</v>
      </c>
      <c r="U224" s="11" t="s">
        <v>7</v>
      </c>
      <c r="V224" s="11">
        <v>30</v>
      </c>
      <c r="W224" s="14">
        <f t="shared" si="14"/>
        <v>2.5</v>
      </c>
      <c r="X224" s="11">
        <v>39</v>
      </c>
      <c r="Y224" s="11" t="s">
        <v>876</v>
      </c>
      <c r="Z224" s="10">
        <f t="shared" si="15"/>
        <v>1</v>
      </c>
    </row>
    <row r="225" spans="1:26" ht="20.100000000000001" customHeight="1" x14ac:dyDescent="0.25">
      <c r="A225" s="11">
        <v>214</v>
      </c>
      <c r="B225" s="11" t="s">
        <v>0</v>
      </c>
      <c r="C225" s="8" t="s">
        <v>28</v>
      </c>
      <c r="D225" s="11" t="s">
        <v>350</v>
      </c>
      <c r="E225" s="11" t="s">
        <v>7</v>
      </c>
      <c r="F225" s="11">
        <v>1016</v>
      </c>
      <c r="G225" s="11">
        <v>1016</v>
      </c>
      <c r="H225" s="11">
        <v>100</v>
      </c>
      <c r="I225" s="11" t="s">
        <v>863</v>
      </c>
      <c r="J225" s="11" t="s">
        <v>875</v>
      </c>
      <c r="K225" s="11" t="s">
        <v>2</v>
      </c>
      <c r="L225" s="11" t="s">
        <v>25</v>
      </c>
      <c r="M225" s="11" t="s">
        <v>5</v>
      </c>
      <c r="N225" s="11" t="s">
        <v>8</v>
      </c>
      <c r="O225" s="12">
        <v>40817</v>
      </c>
      <c r="Q225" s="13" t="s">
        <v>84</v>
      </c>
      <c r="R225" s="11">
        <f t="shared" ca="1" si="12"/>
        <v>8</v>
      </c>
      <c r="S225" s="12">
        <v>33313</v>
      </c>
      <c r="T225" s="13">
        <f t="shared" ca="1" si="13"/>
        <v>28</v>
      </c>
      <c r="U225" s="11" t="s">
        <v>7</v>
      </c>
      <c r="V225" s="11">
        <v>30</v>
      </c>
      <c r="W225" s="14">
        <f t="shared" si="14"/>
        <v>2.5</v>
      </c>
      <c r="X225" s="11">
        <v>39</v>
      </c>
      <c r="Y225" s="11" t="s">
        <v>876</v>
      </c>
      <c r="Z225" s="10">
        <f t="shared" si="15"/>
        <v>1</v>
      </c>
    </row>
    <row r="226" spans="1:26" ht="20.100000000000001" customHeight="1" x14ac:dyDescent="0.25">
      <c r="A226" s="11">
        <v>215</v>
      </c>
      <c r="B226" s="11" t="s">
        <v>0</v>
      </c>
      <c r="C226" s="8" t="s">
        <v>28</v>
      </c>
      <c r="D226" s="11" t="s">
        <v>351</v>
      </c>
      <c r="E226" s="11" t="s">
        <v>20</v>
      </c>
      <c r="F226" s="11">
        <v>1021</v>
      </c>
      <c r="G226" s="11">
        <v>1034</v>
      </c>
      <c r="H226" s="11">
        <v>104</v>
      </c>
      <c r="I226" s="11" t="s">
        <v>867</v>
      </c>
      <c r="J226" s="11" t="s">
        <v>875</v>
      </c>
      <c r="K226" s="11" t="s">
        <v>2</v>
      </c>
      <c r="L226" s="11" t="s">
        <v>25</v>
      </c>
      <c r="M226" s="11" t="s">
        <v>5</v>
      </c>
      <c r="N226" s="11" t="s">
        <v>8</v>
      </c>
      <c r="O226" s="12">
        <v>40848</v>
      </c>
      <c r="Q226" s="13" t="s">
        <v>84</v>
      </c>
      <c r="R226" s="11">
        <f t="shared" ca="1" si="12"/>
        <v>8</v>
      </c>
      <c r="S226" s="12">
        <v>30257</v>
      </c>
      <c r="T226" s="13">
        <f t="shared" ca="1" si="13"/>
        <v>37</v>
      </c>
      <c r="U226" s="11" t="s">
        <v>7</v>
      </c>
      <c r="V226" s="11">
        <v>30</v>
      </c>
      <c r="W226" s="14">
        <f t="shared" si="14"/>
        <v>2.5</v>
      </c>
      <c r="X226" s="11">
        <v>39</v>
      </c>
      <c r="Y226" s="11" t="s">
        <v>876</v>
      </c>
      <c r="Z226" s="10">
        <f t="shared" si="15"/>
        <v>0.5</v>
      </c>
    </row>
    <row r="227" spans="1:26" ht="20.100000000000001" customHeight="1" x14ac:dyDescent="0.25">
      <c r="A227" s="11">
        <v>215</v>
      </c>
      <c r="B227" s="11" t="s">
        <v>0</v>
      </c>
      <c r="C227" s="8" t="s">
        <v>28</v>
      </c>
      <c r="D227" s="11" t="s">
        <v>351</v>
      </c>
      <c r="E227" s="11" t="s">
        <v>20</v>
      </c>
      <c r="F227" s="11">
        <v>1021</v>
      </c>
      <c r="G227" s="11">
        <v>1040</v>
      </c>
      <c r="H227" s="11">
        <v>105</v>
      </c>
      <c r="I227" s="11" t="s">
        <v>868</v>
      </c>
      <c r="J227" s="11" t="s">
        <v>875</v>
      </c>
      <c r="K227" s="11" t="s">
        <v>2</v>
      </c>
      <c r="L227" s="11" t="s">
        <v>25</v>
      </c>
      <c r="M227" s="11" t="s">
        <v>5</v>
      </c>
      <c r="N227" s="11" t="s">
        <v>8</v>
      </c>
      <c r="O227" s="12">
        <v>40848</v>
      </c>
      <c r="Q227" s="13" t="s">
        <v>84</v>
      </c>
      <c r="R227" s="11">
        <f t="shared" ca="1" si="12"/>
        <v>8</v>
      </c>
      <c r="S227" s="12">
        <v>30257</v>
      </c>
      <c r="T227" s="13">
        <f t="shared" ca="1" si="13"/>
        <v>37</v>
      </c>
      <c r="U227" s="11" t="s">
        <v>7</v>
      </c>
      <c r="V227" s="11">
        <v>30</v>
      </c>
      <c r="W227" s="14">
        <f t="shared" si="14"/>
        <v>2.5</v>
      </c>
      <c r="X227" s="11">
        <v>39</v>
      </c>
      <c r="Y227" s="11" t="s">
        <v>876</v>
      </c>
      <c r="Z227" s="10">
        <f t="shared" si="15"/>
        <v>0.5</v>
      </c>
    </row>
    <row r="228" spans="1:26" ht="20.100000000000001" customHeight="1" x14ac:dyDescent="0.25">
      <c r="A228" s="11">
        <v>216</v>
      </c>
      <c r="B228" s="11" t="s">
        <v>0</v>
      </c>
      <c r="C228" s="8" t="s">
        <v>28</v>
      </c>
      <c r="D228" s="11" t="s">
        <v>352</v>
      </c>
      <c r="E228" s="11" t="s">
        <v>7</v>
      </c>
      <c r="F228" s="11">
        <v>1040</v>
      </c>
      <c r="G228" s="11">
        <v>1083</v>
      </c>
      <c r="H228" s="11">
        <v>102</v>
      </c>
      <c r="I228" s="11" t="s">
        <v>865</v>
      </c>
      <c r="J228" s="11" t="s">
        <v>875</v>
      </c>
      <c r="K228" s="11" t="s">
        <v>2</v>
      </c>
      <c r="L228" s="11" t="s">
        <v>24</v>
      </c>
      <c r="M228" s="11" t="s">
        <v>5</v>
      </c>
      <c r="N228" s="11" t="s">
        <v>8</v>
      </c>
      <c r="O228" s="12">
        <v>40848</v>
      </c>
      <c r="Q228" s="13" t="s">
        <v>84</v>
      </c>
      <c r="R228" s="11">
        <f t="shared" ca="1" si="12"/>
        <v>8</v>
      </c>
      <c r="S228" s="12">
        <v>31361</v>
      </c>
      <c r="T228" s="13">
        <f t="shared" ca="1" si="13"/>
        <v>34</v>
      </c>
      <c r="U228" s="11" t="s">
        <v>7</v>
      </c>
      <c r="V228" s="11">
        <v>30</v>
      </c>
      <c r="W228" s="14">
        <f t="shared" si="14"/>
        <v>2.5</v>
      </c>
      <c r="X228" s="11">
        <v>39</v>
      </c>
      <c r="Y228" s="11" t="s">
        <v>876</v>
      </c>
      <c r="Z228" s="10">
        <f t="shared" si="15"/>
        <v>1</v>
      </c>
    </row>
    <row r="229" spans="1:26" ht="20.100000000000001" customHeight="1" x14ac:dyDescent="0.25">
      <c r="A229" s="11">
        <v>217</v>
      </c>
      <c r="B229" s="11" t="s">
        <v>0</v>
      </c>
      <c r="C229" s="8" t="s">
        <v>28</v>
      </c>
      <c r="D229" s="11" t="s">
        <v>353</v>
      </c>
      <c r="E229" s="11" t="s">
        <v>7</v>
      </c>
      <c r="F229" s="11">
        <v>1032</v>
      </c>
      <c r="G229" s="11">
        <v>1075</v>
      </c>
      <c r="H229" s="11">
        <v>102</v>
      </c>
      <c r="I229" s="11" t="s">
        <v>865</v>
      </c>
      <c r="J229" s="11" t="s">
        <v>875</v>
      </c>
      <c r="K229" s="11" t="s">
        <v>2</v>
      </c>
      <c r="L229" s="11" t="s">
        <v>24</v>
      </c>
      <c r="M229" s="11" t="s">
        <v>5</v>
      </c>
      <c r="N229" s="11" t="s">
        <v>8</v>
      </c>
      <c r="O229" s="12">
        <v>40862</v>
      </c>
      <c r="Q229" s="13" t="s">
        <v>84</v>
      </c>
      <c r="R229" s="11">
        <f t="shared" ca="1" si="12"/>
        <v>8</v>
      </c>
      <c r="S229" s="12">
        <v>31181</v>
      </c>
      <c r="T229" s="13">
        <f t="shared" ca="1" si="13"/>
        <v>34</v>
      </c>
      <c r="U229" s="11" t="s">
        <v>7</v>
      </c>
      <c r="V229" s="11">
        <v>30</v>
      </c>
      <c r="W229" s="14">
        <f t="shared" si="14"/>
        <v>2.5</v>
      </c>
      <c r="X229" s="11">
        <v>39</v>
      </c>
      <c r="Y229" s="11" t="s">
        <v>876</v>
      </c>
      <c r="Z229" s="10">
        <f t="shared" si="15"/>
        <v>1</v>
      </c>
    </row>
    <row r="230" spans="1:26" ht="20.100000000000001" customHeight="1" x14ac:dyDescent="0.25">
      <c r="A230" s="11">
        <v>218</v>
      </c>
      <c r="B230" s="11" t="s">
        <v>0</v>
      </c>
      <c r="C230" s="8" t="s">
        <v>28</v>
      </c>
      <c r="D230" s="11" t="s">
        <v>354</v>
      </c>
      <c r="E230" s="11" t="s">
        <v>7</v>
      </c>
      <c r="F230" s="11">
        <v>1004</v>
      </c>
      <c r="G230" s="11">
        <v>1004</v>
      </c>
      <c r="H230" s="11">
        <v>100</v>
      </c>
      <c r="I230" s="11" t="s">
        <v>863</v>
      </c>
      <c r="J230" s="11" t="s">
        <v>875</v>
      </c>
      <c r="K230" s="11" t="s">
        <v>2</v>
      </c>
      <c r="L230" s="11" t="s">
        <v>25</v>
      </c>
      <c r="M230" s="11" t="s">
        <v>5</v>
      </c>
      <c r="N230" s="11" t="s">
        <v>8</v>
      </c>
      <c r="O230" s="12">
        <v>40865</v>
      </c>
      <c r="Q230" s="13" t="s">
        <v>84</v>
      </c>
      <c r="R230" s="11">
        <f t="shared" ca="1" si="12"/>
        <v>8</v>
      </c>
      <c r="S230" s="12">
        <v>31971</v>
      </c>
      <c r="T230" s="13">
        <f t="shared" ca="1" si="13"/>
        <v>32</v>
      </c>
      <c r="U230" s="11" t="s">
        <v>7</v>
      </c>
      <c r="V230" s="11">
        <v>30</v>
      </c>
      <c r="W230" s="14">
        <f t="shared" si="14"/>
        <v>2.5</v>
      </c>
      <c r="X230" s="11">
        <v>39</v>
      </c>
      <c r="Y230" s="11" t="s">
        <v>876</v>
      </c>
      <c r="Z230" s="10">
        <f t="shared" si="15"/>
        <v>1</v>
      </c>
    </row>
    <row r="231" spans="1:26" ht="20.100000000000001" customHeight="1" x14ac:dyDescent="0.25">
      <c r="A231" s="11">
        <v>219</v>
      </c>
      <c r="B231" s="11" t="s">
        <v>0</v>
      </c>
      <c r="C231" s="8" t="s">
        <v>28</v>
      </c>
      <c r="D231" s="11" t="s">
        <v>355</v>
      </c>
      <c r="E231" s="11" t="s">
        <v>7</v>
      </c>
      <c r="F231" s="11">
        <v>1023</v>
      </c>
      <c r="G231" s="11">
        <v>1057</v>
      </c>
      <c r="H231" s="11">
        <v>106</v>
      </c>
      <c r="I231" s="11" t="s">
        <v>869</v>
      </c>
      <c r="J231" s="11" t="s">
        <v>875</v>
      </c>
      <c r="K231" s="11" t="s">
        <v>2</v>
      </c>
      <c r="L231" s="11" t="s">
        <v>25</v>
      </c>
      <c r="M231" s="11" t="s">
        <v>5</v>
      </c>
      <c r="N231" s="11" t="s">
        <v>6</v>
      </c>
      <c r="O231" s="12">
        <v>40940</v>
      </c>
      <c r="Q231" s="13" t="s">
        <v>84</v>
      </c>
      <c r="R231" s="11">
        <f t="shared" ca="1" si="12"/>
        <v>7</v>
      </c>
      <c r="S231" s="12">
        <v>31504</v>
      </c>
      <c r="T231" s="13">
        <f t="shared" ca="1" si="13"/>
        <v>33</v>
      </c>
      <c r="U231" s="11" t="s">
        <v>9</v>
      </c>
      <c r="V231" s="11">
        <v>35</v>
      </c>
      <c r="W231" s="14">
        <f t="shared" si="14"/>
        <v>2.9166666666666665</v>
      </c>
      <c r="X231" s="11">
        <v>39</v>
      </c>
      <c r="Y231" s="11" t="s">
        <v>876</v>
      </c>
      <c r="Z231" s="10">
        <f t="shared" si="15"/>
        <v>1</v>
      </c>
    </row>
    <row r="232" spans="1:26" ht="20.100000000000001" customHeight="1" x14ac:dyDescent="0.25">
      <c r="A232" s="11">
        <v>220</v>
      </c>
      <c r="B232" s="11" t="s">
        <v>0</v>
      </c>
      <c r="C232" s="8" t="s">
        <v>28</v>
      </c>
      <c r="D232" s="11" t="s">
        <v>356</v>
      </c>
      <c r="E232" s="11" t="s">
        <v>7</v>
      </c>
      <c r="F232" s="11">
        <v>1030</v>
      </c>
      <c r="G232" s="11">
        <v>1073</v>
      </c>
      <c r="H232" s="11">
        <v>102</v>
      </c>
      <c r="I232" s="11" t="s">
        <v>865</v>
      </c>
      <c r="J232" s="11" t="s">
        <v>875</v>
      </c>
      <c r="K232" s="11" t="s">
        <v>2</v>
      </c>
      <c r="L232" s="11" t="s">
        <v>25</v>
      </c>
      <c r="M232" s="11" t="s">
        <v>5</v>
      </c>
      <c r="N232" s="11" t="s">
        <v>8</v>
      </c>
      <c r="O232" s="12">
        <v>40940</v>
      </c>
      <c r="Q232" s="13" t="s">
        <v>84</v>
      </c>
      <c r="R232" s="11">
        <f t="shared" ca="1" si="12"/>
        <v>7</v>
      </c>
      <c r="S232" s="12">
        <v>29334</v>
      </c>
      <c r="T232" s="13">
        <f t="shared" ca="1" si="13"/>
        <v>39</v>
      </c>
      <c r="U232" s="11" t="s">
        <v>7</v>
      </c>
      <c r="V232" s="11">
        <v>30</v>
      </c>
      <c r="W232" s="14">
        <f t="shared" si="14"/>
        <v>2.5</v>
      </c>
      <c r="X232" s="11">
        <v>39</v>
      </c>
      <c r="Y232" s="11" t="s">
        <v>876</v>
      </c>
      <c r="Z232" s="10">
        <f t="shared" si="15"/>
        <v>1</v>
      </c>
    </row>
    <row r="233" spans="1:26" ht="20.100000000000001" customHeight="1" x14ac:dyDescent="0.25">
      <c r="A233" s="11">
        <v>221</v>
      </c>
      <c r="B233" s="11" t="s">
        <v>0</v>
      </c>
      <c r="C233" s="8" t="s">
        <v>28</v>
      </c>
      <c r="D233" s="11" t="s">
        <v>357</v>
      </c>
      <c r="E233" s="11" t="s">
        <v>7</v>
      </c>
      <c r="F233" s="11">
        <v>1022</v>
      </c>
      <c r="G233" s="11">
        <v>1053</v>
      </c>
      <c r="H233" s="11">
        <v>107</v>
      </c>
      <c r="I233" s="11" t="s">
        <v>870</v>
      </c>
      <c r="J233" s="11" t="s">
        <v>875</v>
      </c>
      <c r="K233" s="11" t="s">
        <v>2</v>
      </c>
      <c r="L233" s="11" t="s">
        <v>25</v>
      </c>
      <c r="M233" s="11" t="s">
        <v>5</v>
      </c>
      <c r="N233" s="11" t="s">
        <v>8</v>
      </c>
      <c r="O233" s="12">
        <v>40940</v>
      </c>
      <c r="Q233" s="13" t="s">
        <v>84</v>
      </c>
      <c r="R233" s="11">
        <f t="shared" ca="1" si="12"/>
        <v>7</v>
      </c>
      <c r="S233" s="12">
        <v>27417</v>
      </c>
      <c r="T233" s="13">
        <f t="shared" ca="1" si="13"/>
        <v>44</v>
      </c>
      <c r="U233" s="11" t="s">
        <v>9</v>
      </c>
      <c r="V233" s="11">
        <v>30</v>
      </c>
      <c r="W233" s="14">
        <f t="shared" si="14"/>
        <v>2.5</v>
      </c>
      <c r="X233" s="11">
        <v>39</v>
      </c>
      <c r="Y233" s="11" t="s">
        <v>876</v>
      </c>
      <c r="Z233" s="10">
        <f t="shared" si="15"/>
        <v>1</v>
      </c>
    </row>
    <row r="234" spans="1:26" ht="20.100000000000001" customHeight="1" x14ac:dyDescent="0.25">
      <c r="A234" s="11">
        <v>222</v>
      </c>
      <c r="B234" s="11" t="s">
        <v>0</v>
      </c>
      <c r="C234" s="8" t="s">
        <v>28</v>
      </c>
      <c r="D234" s="11" t="s">
        <v>358</v>
      </c>
      <c r="E234" s="11" t="s">
        <v>7</v>
      </c>
      <c r="F234" s="11">
        <v>1018</v>
      </c>
      <c r="G234" s="11">
        <v>1042</v>
      </c>
      <c r="H234" s="11">
        <v>103</v>
      </c>
      <c r="I234" s="11" t="s">
        <v>866</v>
      </c>
      <c r="J234" s="11" t="s">
        <v>875</v>
      </c>
      <c r="K234" s="11" t="s">
        <v>2</v>
      </c>
      <c r="L234" s="11" t="s">
        <v>24</v>
      </c>
      <c r="M234" s="11" t="s">
        <v>5</v>
      </c>
      <c r="N234" s="11" t="s">
        <v>8</v>
      </c>
      <c r="O234" s="12">
        <v>40954</v>
      </c>
      <c r="Q234" s="13" t="s">
        <v>84</v>
      </c>
      <c r="R234" s="11">
        <f t="shared" ca="1" si="12"/>
        <v>7</v>
      </c>
      <c r="S234" s="12">
        <v>23761</v>
      </c>
      <c r="T234" s="13">
        <f t="shared" ca="1" si="13"/>
        <v>54</v>
      </c>
      <c r="U234" s="11" t="s">
        <v>7</v>
      </c>
      <c r="V234" s="11">
        <v>30</v>
      </c>
      <c r="W234" s="14">
        <f t="shared" si="14"/>
        <v>2.5</v>
      </c>
      <c r="X234" s="11">
        <v>39</v>
      </c>
      <c r="Y234" s="11" t="s">
        <v>876</v>
      </c>
      <c r="Z234" s="10">
        <f t="shared" si="15"/>
        <v>1</v>
      </c>
    </row>
    <row r="235" spans="1:26" ht="20.100000000000001" customHeight="1" x14ac:dyDescent="0.25">
      <c r="A235" s="11">
        <v>223</v>
      </c>
      <c r="B235" s="11" t="s">
        <v>0</v>
      </c>
      <c r="C235" s="8" t="s">
        <v>28</v>
      </c>
      <c r="D235" s="11" t="s">
        <v>359</v>
      </c>
      <c r="E235" s="11" t="s">
        <v>7</v>
      </c>
      <c r="F235" s="11">
        <v>1005</v>
      </c>
      <c r="G235" s="11">
        <v>1005</v>
      </c>
      <c r="H235" s="11">
        <v>100</v>
      </c>
      <c r="I235" s="11" t="s">
        <v>863</v>
      </c>
      <c r="J235" s="11" t="s">
        <v>875</v>
      </c>
      <c r="K235" s="11" t="s">
        <v>2</v>
      </c>
      <c r="L235" s="11" t="s">
        <v>2</v>
      </c>
      <c r="M235" s="11" t="s">
        <v>5</v>
      </c>
      <c r="N235" s="11" t="s">
        <v>8</v>
      </c>
      <c r="O235" s="12">
        <v>40940</v>
      </c>
      <c r="Q235" s="13" t="s">
        <v>84</v>
      </c>
      <c r="R235" s="11">
        <f t="shared" ca="1" si="12"/>
        <v>7</v>
      </c>
      <c r="S235" s="12">
        <v>22756</v>
      </c>
      <c r="T235" s="13">
        <f t="shared" ca="1" si="13"/>
        <v>57</v>
      </c>
      <c r="U235" s="11" t="s">
        <v>7</v>
      </c>
      <c r="V235" s="11">
        <v>30</v>
      </c>
      <c r="W235" s="14">
        <f t="shared" si="14"/>
        <v>2.5</v>
      </c>
      <c r="X235" s="11">
        <v>39</v>
      </c>
      <c r="Y235" s="11" t="s">
        <v>876</v>
      </c>
      <c r="Z235" s="10">
        <f t="shared" si="15"/>
        <v>1</v>
      </c>
    </row>
    <row r="236" spans="1:26" ht="20.100000000000001" customHeight="1" x14ac:dyDescent="0.25">
      <c r="A236" s="11">
        <v>224</v>
      </c>
      <c r="B236" s="11" t="s">
        <v>0</v>
      </c>
      <c r="C236" s="8" t="s">
        <v>28</v>
      </c>
      <c r="D236" s="11" t="s">
        <v>360</v>
      </c>
      <c r="E236" s="11" t="s">
        <v>7</v>
      </c>
      <c r="F236" s="11">
        <v>1022</v>
      </c>
      <c r="G236" s="11">
        <v>1029</v>
      </c>
      <c r="H236" s="11">
        <v>109</v>
      </c>
      <c r="I236" s="11" t="s">
        <v>872</v>
      </c>
      <c r="J236" s="11" t="s">
        <v>875</v>
      </c>
      <c r="K236" s="11" t="s">
        <v>2</v>
      </c>
      <c r="L236" s="11" t="s">
        <v>25</v>
      </c>
      <c r="M236" s="11" t="s">
        <v>5</v>
      </c>
      <c r="N236" s="11" t="s">
        <v>8</v>
      </c>
      <c r="O236" s="12">
        <v>40969</v>
      </c>
      <c r="Q236" s="13" t="s">
        <v>84</v>
      </c>
      <c r="R236" s="11">
        <f t="shared" ca="1" si="12"/>
        <v>7</v>
      </c>
      <c r="S236" s="12">
        <v>24834</v>
      </c>
      <c r="T236" s="13">
        <f t="shared" ca="1" si="13"/>
        <v>52</v>
      </c>
      <c r="U236" s="11" t="s">
        <v>9</v>
      </c>
      <c r="V236" s="11">
        <v>30</v>
      </c>
      <c r="W236" s="14">
        <f t="shared" si="14"/>
        <v>2.5</v>
      </c>
      <c r="X236" s="11">
        <v>39</v>
      </c>
      <c r="Y236" s="11" t="s">
        <v>876</v>
      </c>
      <c r="Z236" s="10">
        <f t="shared" si="15"/>
        <v>1</v>
      </c>
    </row>
    <row r="237" spans="1:26" ht="20.100000000000001" customHeight="1" x14ac:dyDescent="0.25">
      <c r="A237" s="11">
        <v>225</v>
      </c>
      <c r="B237" s="11" t="s">
        <v>0</v>
      </c>
      <c r="C237" s="8" t="s">
        <v>28</v>
      </c>
      <c r="D237" s="11" t="s">
        <v>361</v>
      </c>
      <c r="E237" s="11" t="s">
        <v>7</v>
      </c>
      <c r="F237" s="11">
        <v>1022</v>
      </c>
      <c r="G237" s="11">
        <v>1053</v>
      </c>
      <c r="H237" s="11">
        <v>107</v>
      </c>
      <c r="I237" s="11" t="s">
        <v>870</v>
      </c>
      <c r="J237" s="11" t="s">
        <v>875</v>
      </c>
      <c r="K237" s="11" t="s">
        <v>2</v>
      </c>
      <c r="L237" s="11" t="s">
        <v>25</v>
      </c>
      <c r="M237" s="11" t="s">
        <v>5</v>
      </c>
      <c r="N237" s="11" t="s">
        <v>8</v>
      </c>
      <c r="O237" s="12">
        <v>41000</v>
      </c>
      <c r="Q237" s="13" t="s">
        <v>84</v>
      </c>
      <c r="R237" s="11">
        <f t="shared" ca="1" si="12"/>
        <v>7</v>
      </c>
      <c r="S237" s="12">
        <v>27131</v>
      </c>
      <c r="T237" s="13">
        <f t="shared" ca="1" si="13"/>
        <v>45</v>
      </c>
      <c r="U237" s="11" t="s">
        <v>9</v>
      </c>
      <c r="V237" s="11">
        <v>30</v>
      </c>
      <c r="W237" s="14">
        <f t="shared" si="14"/>
        <v>2.5</v>
      </c>
      <c r="X237" s="11">
        <v>39</v>
      </c>
      <c r="Y237" s="11" t="s">
        <v>876</v>
      </c>
      <c r="Z237" s="10">
        <f t="shared" si="15"/>
        <v>1</v>
      </c>
    </row>
    <row r="238" spans="1:26" ht="20.100000000000001" customHeight="1" x14ac:dyDescent="0.25">
      <c r="A238" s="11">
        <v>226</v>
      </c>
      <c r="B238" s="11" t="s">
        <v>0</v>
      </c>
      <c r="C238" s="8" t="s">
        <v>28</v>
      </c>
      <c r="D238" s="11" t="s">
        <v>362</v>
      </c>
      <c r="E238" s="11" t="s">
        <v>7</v>
      </c>
      <c r="F238" s="11">
        <v>1043</v>
      </c>
      <c r="G238" s="11">
        <v>1086</v>
      </c>
      <c r="H238" s="11">
        <v>102</v>
      </c>
      <c r="I238" s="11" t="s">
        <v>865</v>
      </c>
      <c r="J238" s="11" t="s">
        <v>875</v>
      </c>
      <c r="K238" s="11" t="s">
        <v>2</v>
      </c>
      <c r="L238" s="11" t="s">
        <v>25</v>
      </c>
      <c r="M238" s="11" t="s">
        <v>5</v>
      </c>
      <c r="N238" s="11" t="s">
        <v>6</v>
      </c>
      <c r="O238" s="12">
        <v>41030</v>
      </c>
      <c r="Q238" s="13" t="s">
        <v>84</v>
      </c>
      <c r="R238" s="11">
        <f t="shared" ca="1" si="12"/>
        <v>7</v>
      </c>
      <c r="S238" s="12">
        <v>28651</v>
      </c>
      <c r="T238" s="13">
        <f t="shared" ca="1" si="13"/>
        <v>41</v>
      </c>
      <c r="U238" s="11" t="s">
        <v>7</v>
      </c>
      <c r="V238" s="11">
        <v>35</v>
      </c>
      <c r="W238" s="14">
        <f t="shared" si="14"/>
        <v>2.9166666666666665</v>
      </c>
      <c r="X238" s="11">
        <v>39</v>
      </c>
      <c r="Y238" s="11" t="s">
        <v>876</v>
      </c>
      <c r="Z238" s="10">
        <f t="shared" si="15"/>
        <v>1</v>
      </c>
    </row>
    <row r="239" spans="1:26" ht="20.100000000000001" customHeight="1" x14ac:dyDescent="0.25">
      <c r="A239" s="11">
        <v>227</v>
      </c>
      <c r="B239" s="11" t="s">
        <v>0</v>
      </c>
      <c r="C239" s="8" t="s">
        <v>28</v>
      </c>
      <c r="D239" s="11" t="s">
        <v>363</v>
      </c>
      <c r="E239" s="11" t="s">
        <v>7</v>
      </c>
      <c r="F239" s="11">
        <v>1028</v>
      </c>
      <c r="G239" s="11">
        <v>1071</v>
      </c>
      <c r="H239" s="11">
        <v>102</v>
      </c>
      <c r="I239" s="11" t="s">
        <v>865</v>
      </c>
      <c r="J239" s="11" t="s">
        <v>875</v>
      </c>
      <c r="K239" s="11" t="s">
        <v>2</v>
      </c>
      <c r="L239" s="11" t="s">
        <v>25</v>
      </c>
      <c r="M239" s="11" t="s">
        <v>5</v>
      </c>
      <c r="N239" s="11" t="s">
        <v>6</v>
      </c>
      <c r="O239" s="12">
        <v>41030</v>
      </c>
      <c r="Q239" s="13" t="s">
        <v>84</v>
      </c>
      <c r="R239" s="11">
        <f t="shared" ca="1" si="12"/>
        <v>7</v>
      </c>
      <c r="S239" s="12">
        <v>30690</v>
      </c>
      <c r="T239" s="13">
        <f t="shared" ca="1" si="13"/>
        <v>36</v>
      </c>
      <c r="U239" s="11" t="s">
        <v>7</v>
      </c>
      <c r="V239" s="11">
        <v>0</v>
      </c>
      <c r="W239" s="14">
        <f t="shared" si="14"/>
        <v>0</v>
      </c>
      <c r="X239" s="11">
        <v>30</v>
      </c>
      <c r="Y239" s="11" t="s">
        <v>876</v>
      </c>
      <c r="Z239" s="10">
        <f t="shared" si="15"/>
        <v>0.76923076923076927</v>
      </c>
    </row>
    <row r="240" spans="1:26" ht="20.100000000000001" customHeight="1" x14ac:dyDescent="0.25">
      <c r="A240" s="11">
        <v>228</v>
      </c>
      <c r="B240" s="11" t="s">
        <v>0</v>
      </c>
      <c r="C240" s="8" t="s">
        <v>28</v>
      </c>
      <c r="D240" s="11" t="s">
        <v>364</v>
      </c>
      <c r="E240" s="11" t="s">
        <v>7</v>
      </c>
      <c r="F240" s="11">
        <v>1025</v>
      </c>
      <c r="G240" s="11">
        <v>1068</v>
      </c>
      <c r="H240" s="11">
        <v>102</v>
      </c>
      <c r="I240" s="11" t="s">
        <v>865</v>
      </c>
      <c r="J240" s="11" t="s">
        <v>875</v>
      </c>
      <c r="K240" s="11" t="s">
        <v>2</v>
      </c>
      <c r="L240" s="11" t="s">
        <v>25</v>
      </c>
      <c r="M240" s="11" t="s">
        <v>5</v>
      </c>
      <c r="N240" s="11" t="s">
        <v>6</v>
      </c>
      <c r="O240" s="12">
        <v>41061</v>
      </c>
      <c r="Q240" s="13" t="s">
        <v>84</v>
      </c>
      <c r="R240" s="11">
        <f t="shared" ca="1" si="12"/>
        <v>7</v>
      </c>
      <c r="S240" s="12">
        <v>21023</v>
      </c>
      <c r="T240" s="13">
        <f t="shared" ca="1" si="13"/>
        <v>62</v>
      </c>
      <c r="U240" s="11" t="s">
        <v>7</v>
      </c>
      <c r="V240" s="11">
        <v>30</v>
      </c>
      <c r="W240" s="14">
        <f t="shared" si="14"/>
        <v>2.5</v>
      </c>
      <c r="X240" s="11">
        <v>39</v>
      </c>
      <c r="Y240" s="11" t="s">
        <v>876</v>
      </c>
      <c r="Z240" s="10">
        <f t="shared" si="15"/>
        <v>1</v>
      </c>
    </row>
    <row r="241" spans="1:26" ht="20.100000000000001" customHeight="1" x14ac:dyDescent="0.25">
      <c r="A241" s="11">
        <v>229</v>
      </c>
      <c r="B241" s="11" t="s">
        <v>0</v>
      </c>
      <c r="C241" s="8" t="s">
        <v>28</v>
      </c>
      <c r="D241" s="11" t="s">
        <v>365</v>
      </c>
      <c r="E241" s="11" t="s">
        <v>7</v>
      </c>
      <c r="F241" s="11">
        <v>1040</v>
      </c>
      <c r="G241" s="11">
        <v>1083</v>
      </c>
      <c r="H241" s="11">
        <v>102</v>
      </c>
      <c r="I241" s="11" t="s">
        <v>865</v>
      </c>
      <c r="J241" s="11" t="s">
        <v>875</v>
      </c>
      <c r="K241" s="11" t="s">
        <v>2</v>
      </c>
      <c r="L241" s="11" t="s">
        <v>25</v>
      </c>
      <c r="M241" s="11" t="s">
        <v>5</v>
      </c>
      <c r="N241" s="11" t="s">
        <v>8</v>
      </c>
      <c r="O241" s="12">
        <v>41061</v>
      </c>
      <c r="Q241" s="13" t="s">
        <v>84</v>
      </c>
      <c r="R241" s="11">
        <f t="shared" ca="1" si="12"/>
        <v>7</v>
      </c>
      <c r="S241" s="12">
        <v>31276</v>
      </c>
      <c r="T241" s="13">
        <f t="shared" ca="1" si="13"/>
        <v>34</v>
      </c>
      <c r="U241" s="11" t="s">
        <v>7</v>
      </c>
      <c r="V241" s="11">
        <v>30</v>
      </c>
      <c r="W241" s="14">
        <f t="shared" si="14"/>
        <v>2.5</v>
      </c>
      <c r="X241" s="11">
        <v>39</v>
      </c>
      <c r="Y241" s="11" t="s">
        <v>876</v>
      </c>
      <c r="Z241" s="10">
        <f t="shared" si="15"/>
        <v>1</v>
      </c>
    </row>
    <row r="242" spans="1:26" ht="20.100000000000001" customHeight="1" x14ac:dyDescent="0.25">
      <c r="A242" s="11">
        <v>230</v>
      </c>
      <c r="B242" s="11" t="s">
        <v>0</v>
      </c>
      <c r="C242" s="8" t="s">
        <v>28</v>
      </c>
      <c r="D242" s="11" t="s">
        <v>366</v>
      </c>
      <c r="E242" s="11" t="s">
        <v>7</v>
      </c>
      <c r="F242" s="11">
        <v>1050</v>
      </c>
      <c r="G242" s="11">
        <v>1093</v>
      </c>
      <c r="H242" s="11">
        <v>102</v>
      </c>
      <c r="I242" s="11" t="s">
        <v>865</v>
      </c>
      <c r="J242" s="11" t="s">
        <v>875</v>
      </c>
      <c r="K242" s="11" t="s">
        <v>2</v>
      </c>
      <c r="L242" s="11" t="s">
        <v>25</v>
      </c>
      <c r="M242" s="11" t="s">
        <v>5</v>
      </c>
      <c r="N242" s="11" t="s">
        <v>8</v>
      </c>
      <c r="O242" s="12">
        <v>41061</v>
      </c>
      <c r="Q242" s="13" t="s">
        <v>84</v>
      </c>
      <c r="R242" s="11">
        <f t="shared" ca="1" si="12"/>
        <v>7</v>
      </c>
      <c r="S242" s="12">
        <v>21713</v>
      </c>
      <c r="T242" s="13">
        <f t="shared" ca="1" si="13"/>
        <v>60</v>
      </c>
      <c r="U242" s="11" t="s">
        <v>7</v>
      </c>
      <c r="V242" s="11">
        <v>30</v>
      </c>
      <c r="W242" s="14">
        <f t="shared" si="14"/>
        <v>2.5</v>
      </c>
      <c r="X242" s="11">
        <v>39</v>
      </c>
      <c r="Y242" s="11" t="s">
        <v>876</v>
      </c>
      <c r="Z242" s="10">
        <f t="shared" si="15"/>
        <v>1</v>
      </c>
    </row>
    <row r="243" spans="1:26" ht="20.100000000000001" customHeight="1" x14ac:dyDescent="0.25">
      <c r="A243" s="11">
        <v>231</v>
      </c>
      <c r="B243" s="11" t="s">
        <v>0</v>
      </c>
      <c r="C243" s="8" t="s">
        <v>28</v>
      </c>
      <c r="D243" s="11" t="s">
        <v>367</v>
      </c>
      <c r="E243" s="11" t="s">
        <v>7</v>
      </c>
      <c r="F243" s="11">
        <v>1038</v>
      </c>
      <c r="G243" s="11">
        <v>1081</v>
      </c>
      <c r="H243" s="11">
        <v>102</v>
      </c>
      <c r="I243" s="11" t="s">
        <v>865</v>
      </c>
      <c r="J243" s="11" t="s">
        <v>875</v>
      </c>
      <c r="K243" s="11" t="s">
        <v>2</v>
      </c>
      <c r="L243" s="11" t="s">
        <v>24</v>
      </c>
      <c r="M243" s="11" t="s">
        <v>5</v>
      </c>
      <c r="N243" s="11" t="s">
        <v>8</v>
      </c>
      <c r="O243" s="12">
        <v>41091</v>
      </c>
      <c r="Q243" s="13" t="s">
        <v>84</v>
      </c>
      <c r="R243" s="11">
        <f t="shared" ca="1" si="12"/>
        <v>7</v>
      </c>
      <c r="S243" s="12">
        <v>30674</v>
      </c>
      <c r="T243" s="13">
        <f t="shared" ca="1" si="13"/>
        <v>36</v>
      </c>
      <c r="U243" s="11" t="s">
        <v>7</v>
      </c>
      <c r="V243" s="11">
        <v>30</v>
      </c>
      <c r="W243" s="14">
        <f t="shared" si="14"/>
        <v>2.5</v>
      </c>
      <c r="X243" s="11">
        <v>39</v>
      </c>
      <c r="Y243" s="11" t="s">
        <v>876</v>
      </c>
      <c r="Z243" s="10">
        <f t="shared" si="15"/>
        <v>1</v>
      </c>
    </row>
    <row r="244" spans="1:26" ht="20.100000000000001" customHeight="1" x14ac:dyDescent="0.25">
      <c r="A244" s="11">
        <v>232</v>
      </c>
      <c r="B244" s="11" t="s">
        <v>0</v>
      </c>
      <c r="C244" s="8" t="s">
        <v>28</v>
      </c>
      <c r="D244" s="11" t="s">
        <v>368</v>
      </c>
      <c r="E244" s="11" t="s">
        <v>7</v>
      </c>
      <c r="F244" s="11">
        <v>1022</v>
      </c>
      <c r="G244" s="11">
        <v>1041</v>
      </c>
      <c r="H244" s="11">
        <v>105</v>
      </c>
      <c r="I244" s="11" t="s">
        <v>868</v>
      </c>
      <c r="J244" s="11" t="s">
        <v>875</v>
      </c>
      <c r="K244" s="11" t="s">
        <v>2</v>
      </c>
      <c r="L244" s="11" t="s">
        <v>25</v>
      </c>
      <c r="M244" s="11" t="s">
        <v>5</v>
      </c>
      <c r="N244" s="11" t="s">
        <v>8</v>
      </c>
      <c r="O244" s="12">
        <v>41091</v>
      </c>
      <c r="Q244" s="13" t="s">
        <v>84</v>
      </c>
      <c r="R244" s="11">
        <f t="shared" ca="1" si="12"/>
        <v>7</v>
      </c>
      <c r="S244" s="12">
        <v>29125</v>
      </c>
      <c r="T244" s="13">
        <f t="shared" ca="1" si="13"/>
        <v>40</v>
      </c>
      <c r="U244" s="11" t="s">
        <v>9</v>
      </c>
      <c r="V244" s="11">
        <v>30</v>
      </c>
      <c r="W244" s="14">
        <f t="shared" si="14"/>
        <v>2.5</v>
      </c>
      <c r="X244" s="11">
        <v>39</v>
      </c>
      <c r="Y244" s="11" t="s">
        <v>876</v>
      </c>
      <c r="Z244" s="10">
        <f t="shared" si="15"/>
        <v>1</v>
      </c>
    </row>
    <row r="245" spans="1:26" ht="20.100000000000001" customHeight="1" x14ac:dyDescent="0.25">
      <c r="A245" s="11">
        <v>233</v>
      </c>
      <c r="B245" s="11" t="s">
        <v>0</v>
      </c>
      <c r="C245" s="8" t="s">
        <v>28</v>
      </c>
      <c r="D245" s="11" t="s">
        <v>369</v>
      </c>
      <c r="E245" s="11" t="s">
        <v>7</v>
      </c>
      <c r="F245" s="11">
        <v>1039</v>
      </c>
      <c r="G245" s="11">
        <v>1082</v>
      </c>
      <c r="H245" s="11">
        <v>102</v>
      </c>
      <c r="I245" s="11" t="s">
        <v>865</v>
      </c>
      <c r="J245" s="11" t="s">
        <v>875</v>
      </c>
      <c r="K245" s="11" t="s">
        <v>2</v>
      </c>
      <c r="L245" s="11" t="s">
        <v>25</v>
      </c>
      <c r="M245" s="11" t="s">
        <v>5</v>
      </c>
      <c r="N245" s="11" t="s">
        <v>8</v>
      </c>
      <c r="O245" s="12">
        <v>41122</v>
      </c>
      <c r="Q245" s="13" t="s">
        <v>84</v>
      </c>
      <c r="R245" s="11">
        <f t="shared" ca="1" si="12"/>
        <v>7</v>
      </c>
      <c r="S245" s="12">
        <v>25853</v>
      </c>
      <c r="T245" s="13">
        <f t="shared" ca="1" si="13"/>
        <v>49</v>
      </c>
      <c r="U245" s="11" t="s">
        <v>7</v>
      </c>
      <c r="V245" s="11">
        <v>30</v>
      </c>
      <c r="W245" s="14">
        <f t="shared" si="14"/>
        <v>2.5</v>
      </c>
      <c r="X245" s="11">
        <v>39</v>
      </c>
      <c r="Y245" s="11" t="s">
        <v>876</v>
      </c>
      <c r="Z245" s="10">
        <f t="shared" si="15"/>
        <v>1</v>
      </c>
    </row>
    <row r="246" spans="1:26" ht="20.100000000000001" customHeight="1" x14ac:dyDescent="0.25">
      <c r="A246" s="11">
        <v>234</v>
      </c>
      <c r="B246" s="11" t="s">
        <v>0</v>
      </c>
      <c r="C246" s="8" t="s">
        <v>28</v>
      </c>
      <c r="D246" s="11" t="s">
        <v>370</v>
      </c>
      <c r="E246" s="11" t="s">
        <v>7</v>
      </c>
      <c r="F246" s="11">
        <v>1044</v>
      </c>
      <c r="G246" s="11">
        <v>1087</v>
      </c>
      <c r="H246" s="11">
        <v>102</v>
      </c>
      <c r="I246" s="11" t="s">
        <v>865</v>
      </c>
      <c r="J246" s="11" t="s">
        <v>875</v>
      </c>
      <c r="K246" s="11" t="s">
        <v>2</v>
      </c>
      <c r="L246" s="11" t="s">
        <v>25</v>
      </c>
      <c r="M246" s="11" t="s">
        <v>5</v>
      </c>
      <c r="N246" s="11" t="s">
        <v>8</v>
      </c>
      <c r="O246" s="12">
        <v>41122</v>
      </c>
      <c r="Q246" s="13" t="s">
        <v>84</v>
      </c>
      <c r="R246" s="11">
        <f t="shared" ca="1" si="12"/>
        <v>7</v>
      </c>
      <c r="S246" s="12">
        <v>29085</v>
      </c>
      <c r="T246" s="13">
        <f t="shared" ca="1" si="13"/>
        <v>40</v>
      </c>
      <c r="U246" s="11" t="s">
        <v>7</v>
      </c>
      <c r="V246" s="11">
        <v>30</v>
      </c>
      <c r="W246" s="14">
        <f t="shared" si="14"/>
        <v>2.5</v>
      </c>
      <c r="X246" s="11">
        <v>39</v>
      </c>
      <c r="Y246" s="11" t="s">
        <v>876</v>
      </c>
      <c r="Z246" s="10">
        <f t="shared" si="15"/>
        <v>1</v>
      </c>
    </row>
    <row r="247" spans="1:26" ht="20.100000000000001" customHeight="1" x14ac:dyDescent="0.25">
      <c r="A247" s="11">
        <v>235</v>
      </c>
      <c r="B247" s="11" t="s">
        <v>0</v>
      </c>
      <c r="C247" s="8" t="s">
        <v>28</v>
      </c>
      <c r="D247" s="11" t="s">
        <v>371</v>
      </c>
      <c r="E247" s="11" t="s">
        <v>7</v>
      </c>
      <c r="F247" s="11">
        <v>1025</v>
      </c>
      <c r="G247" s="11">
        <v>1068</v>
      </c>
      <c r="H247" s="11">
        <v>102</v>
      </c>
      <c r="I247" s="11" t="s">
        <v>865</v>
      </c>
      <c r="J247" s="11" t="s">
        <v>875</v>
      </c>
      <c r="K247" s="11" t="s">
        <v>2</v>
      </c>
      <c r="L247" s="11" t="s">
        <v>25</v>
      </c>
      <c r="M247" s="11" t="s">
        <v>5</v>
      </c>
      <c r="N247" s="11" t="s">
        <v>6</v>
      </c>
      <c r="O247" s="12">
        <v>41153</v>
      </c>
      <c r="Q247" s="13" t="s">
        <v>84</v>
      </c>
      <c r="R247" s="11">
        <f t="shared" ca="1" si="12"/>
        <v>7</v>
      </c>
      <c r="S247" s="12">
        <v>31076</v>
      </c>
      <c r="T247" s="13">
        <f t="shared" ca="1" si="13"/>
        <v>34</v>
      </c>
      <c r="U247" s="11" t="s">
        <v>7</v>
      </c>
      <c r="V247" s="11">
        <v>30</v>
      </c>
      <c r="W247" s="14">
        <f t="shared" si="14"/>
        <v>2.5</v>
      </c>
      <c r="X247" s="11">
        <v>39</v>
      </c>
      <c r="Y247" s="11" t="s">
        <v>876</v>
      </c>
      <c r="Z247" s="10">
        <f t="shared" si="15"/>
        <v>1</v>
      </c>
    </row>
    <row r="248" spans="1:26" ht="20.100000000000001" customHeight="1" x14ac:dyDescent="0.25">
      <c r="A248" s="11">
        <v>236</v>
      </c>
      <c r="B248" s="11" t="s">
        <v>0</v>
      </c>
      <c r="C248" s="8" t="s">
        <v>28</v>
      </c>
      <c r="D248" s="11" t="s">
        <v>372</v>
      </c>
      <c r="E248" s="11" t="s">
        <v>7</v>
      </c>
      <c r="F248" s="11">
        <v>1044</v>
      </c>
      <c r="G248" s="11">
        <v>1087</v>
      </c>
      <c r="H248" s="11">
        <v>102</v>
      </c>
      <c r="I248" s="11" t="s">
        <v>865</v>
      </c>
      <c r="J248" s="11" t="s">
        <v>875</v>
      </c>
      <c r="K248" s="11" t="s">
        <v>2</v>
      </c>
      <c r="L248" s="11" t="s">
        <v>25</v>
      </c>
      <c r="M248" s="11" t="s">
        <v>5</v>
      </c>
      <c r="N248" s="11" t="s">
        <v>8</v>
      </c>
      <c r="O248" s="12">
        <v>41153</v>
      </c>
      <c r="Q248" s="13" t="s">
        <v>84</v>
      </c>
      <c r="R248" s="11">
        <f t="shared" ca="1" si="12"/>
        <v>7</v>
      </c>
      <c r="S248" s="12">
        <v>27276</v>
      </c>
      <c r="T248" s="13">
        <f t="shared" ca="1" si="13"/>
        <v>45</v>
      </c>
      <c r="U248" s="11" t="s">
        <v>7</v>
      </c>
      <c r="V248" s="11">
        <v>30</v>
      </c>
      <c r="W248" s="14">
        <f t="shared" si="14"/>
        <v>2.5</v>
      </c>
      <c r="X248" s="11">
        <v>39</v>
      </c>
      <c r="Y248" s="11" t="s">
        <v>876</v>
      </c>
      <c r="Z248" s="10">
        <f t="shared" si="15"/>
        <v>1</v>
      </c>
    </row>
    <row r="249" spans="1:26" ht="20.100000000000001" customHeight="1" x14ac:dyDescent="0.25">
      <c r="A249" s="11">
        <v>237</v>
      </c>
      <c r="B249" s="11" t="s">
        <v>0</v>
      </c>
      <c r="C249" s="8" t="s">
        <v>28</v>
      </c>
      <c r="D249" s="11" t="s">
        <v>373</v>
      </c>
      <c r="E249" s="11" t="s">
        <v>7</v>
      </c>
      <c r="F249" s="11">
        <v>1022</v>
      </c>
      <c r="G249" s="11">
        <v>1053</v>
      </c>
      <c r="H249" s="11">
        <v>107</v>
      </c>
      <c r="I249" s="11" t="s">
        <v>870</v>
      </c>
      <c r="J249" s="11" t="s">
        <v>875</v>
      </c>
      <c r="K249" s="11" t="s">
        <v>2</v>
      </c>
      <c r="L249" s="11" t="s">
        <v>25</v>
      </c>
      <c r="M249" s="11" t="s">
        <v>5</v>
      </c>
      <c r="N249" s="11" t="s">
        <v>8</v>
      </c>
      <c r="O249" s="12">
        <v>42395</v>
      </c>
      <c r="Q249" s="13" t="s">
        <v>84</v>
      </c>
      <c r="R249" s="11">
        <f t="shared" ca="1" si="12"/>
        <v>3</v>
      </c>
      <c r="S249" s="12">
        <v>33815</v>
      </c>
      <c r="T249" s="13">
        <f t="shared" ca="1" si="13"/>
        <v>27</v>
      </c>
      <c r="U249" s="11" t="s">
        <v>9</v>
      </c>
      <c r="V249" s="11">
        <v>30</v>
      </c>
      <c r="W249" s="14">
        <f t="shared" si="14"/>
        <v>2.5</v>
      </c>
      <c r="X249" s="11">
        <v>39</v>
      </c>
      <c r="Y249" s="11" t="s">
        <v>876</v>
      </c>
      <c r="Z249" s="10">
        <f t="shared" si="15"/>
        <v>1</v>
      </c>
    </row>
    <row r="250" spans="1:26" ht="20.100000000000001" customHeight="1" x14ac:dyDescent="0.25">
      <c r="A250" s="11">
        <v>238</v>
      </c>
      <c r="B250" s="11" t="s">
        <v>0</v>
      </c>
      <c r="C250" s="8" t="s">
        <v>28</v>
      </c>
      <c r="D250" s="11" t="s">
        <v>374</v>
      </c>
      <c r="E250" s="11" t="s">
        <v>7</v>
      </c>
      <c r="F250" s="11">
        <v>1027</v>
      </c>
      <c r="G250" s="11">
        <v>1070</v>
      </c>
      <c r="H250" s="11">
        <v>102</v>
      </c>
      <c r="I250" s="11" t="s">
        <v>865</v>
      </c>
      <c r="J250" s="11" t="s">
        <v>875</v>
      </c>
      <c r="K250" s="11" t="s">
        <v>2</v>
      </c>
      <c r="L250" s="11" t="s">
        <v>25</v>
      </c>
      <c r="M250" s="11" t="s">
        <v>5</v>
      </c>
      <c r="N250" s="11" t="s">
        <v>8</v>
      </c>
      <c r="O250" s="12">
        <v>41183</v>
      </c>
      <c r="Q250" s="13" t="s">
        <v>84</v>
      </c>
      <c r="R250" s="11">
        <f t="shared" ca="1" si="12"/>
        <v>7</v>
      </c>
      <c r="S250" s="12">
        <v>24965</v>
      </c>
      <c r="T250" s="13">
        <f t="shared" ca="1" si="13"/>
        <v>51</v>
      </c>
      <c r="U250" s="11" t="s">
        <v>7</v>
      </c>
      <c r="V250" s="11">
        <v>30</v>
      </c>
      <c r="W250" s="14">
        <f t="shared" si="14"/>
        <v>2.5</v>
      </c>
      <c r="X250" s="11">
        <v>39</v>
      </c>
      <c r="Y250" s="11" t="s">
        <v>876</v>
      </c>
      <c r="Z250" s="10">
        <f t="shared" si="15"/>
        <v>1</v>
      </c>
    </row>
    <row r="251" spans="1:26" ht="20.100000000000001" customHeight="1" x14ac:dyDescent="0.25">
      <c r="A251" s="11">
        <v>239</v>
      </c>
      <c r="B251" s="11" t="s">
        <v>0</v>
      </c>
      <c r="C251" s="8" t="s">
        <v>28</v>
      </c>
      <c r="D251" s="11" t="s">
        <v>375</v>
      </c>
      <c r="E251" s="11" t="s">
        <v>7</v>
      </c>
      <c r="F251" s="11">
        <v>1009</v>
      </c>
      <c r="G251" s="11">
        <v>1009</v>
      </c>
      <c r="H251" s="11">
        <v>102</v>
      </c>
      <c r="I251" s="11" t="s">
        <v>865</v>
      </c>
      <c r="J251" s="11" t="s">
        <v>875</v>
      </c>
      <c r="K251" s="11" t="s">
        <v>2</v>
      </c>
      <c r="L251" s="11" t="s">
        <v>25</v>
      </c>
      <c r="M251" s="11" t="s">
        <v>5</v>
      </c>
      <c r="N251" s="11" t="s">
        <v>8</v>
      </c>
      <c r="O251" s="12">
        <v>41183</v>
      </c>
      <c r="Q251" s="13" t="s">
        <v>84</v>
      </c>
      <c r="R251" s="11">
        <f t="shared" ca="1" si="12"/>
        <v>7</v>
      </c>
      <c r="S251" s="12">
        <v>30673</v>
      </c>
      <c r="T251" s="13">
        <f t="shared" ca="1" si="13"/>
        <v>36</v>
      </c>
      <c r="U251" s="11" t="s">
        <v>9</v>
      </c>
      <c r="V251" s="11">
        <v>30</v>
      </c>
      <c r="W251" s="14">
        <f t="shared" si="14"/>
        <v>2.5</v>
      </c>
      <c r="X251" s="11">
        <v>39</v>
      </c>
      <c r="Y251" s="11" t="s">
        <v>876</v>
      </c>
      <c r="Z251" s="10">
        <f t="shared" si="15"/>
        <v>1</v>
      </c>
    </row>
    <row r="252" spans="1:26" ht="20.100000000000001" customHeight="1" x14ac:dyDescent="0.25">
      <c r="A252" s="11">
        <v>240</v>
      </c>
      <c r="B252" s="11" t="s">
        <v>0</v>
      </c>
      <c r="C252" s="8" t="s">
        <v>28</v>
      </c>
      <c r="D252" s="11" t="s">
        <v>376</v>
      </c>
      <c r="E252" s="11" t="s">
        <v>7</v>
      </c>
      <c r="F252" s="11">
        <v>1039</v>
      </c>
      <c r="G252" s="11">
        <v>1082</v>
      </c>
      <c r="H252" s="11">
        <v>102</v>
      </c>
      <c r="I252" s="11" t="s">
        <v>865</v>
      </c>
      <c r="J252" s="11" t="s">
        <v>875</v>
      </c>
      <c r="K252" s="11" t="s">
        <v>2</v>
      </c>
      <c r="L252" s="11" t="s">
        <v>25</v>
      </c>
      <c r="M252" s="11" t="s">
        <v>5</v>
      </c>
      <c r="N252" s="11" t="s">
        <v>6</v>
      </c>
      <c r="O252" s="12">
        <v>41214</v>
      </c>
      <c r="Q252" s="13" t="s">
        <v>84</v>
      </c>
      <c r="R252" s="11">
        <f t="shared" ca="1" si="12"/>
        <v>7</v>
      </c>
      <c r="S252" s="12">
        <v>32795</v>
      </c>
      <c r="T252" s="13">
        <f t="shared" ca="1" si="13"/>
        <v>30</v>
      </c>
      <c r="U252" s="11" t="s">
        <v>7</v>
      </c>
      <c r="V252" s="11">
        <v>30</v>
      </c>
      <c r="W252" s="14">
        <f t="shared" si="14"/>
        <v>2.5</v>
      </c>
      <c r="X252" s="11">
        <v>39</v>
      </c>
      <c r="Y252" s="11" t="s">
        <v>876</v>
      </c>
      <c r="Z252" s="10">
        <f t="shared" si="15"/>
        <v>1</v>
      </c>
    </row>
    <row r="253" spans="1:26" ht="20.100000000000001" customHeight="1" x14ac:dyDescent="0.25">
      <c r="A253" s="11">
        <v>241</v>
      </c>
      <c r="B253" s="11" t="s">
        <v>0</v>
      </c>
      <c r="C253" s="8" t="s">
        <v>28</v>
      </c>
      <c r="D253" s="11" t="s">
        <v>377</v>
      </c>
      <c r="E253" s="11" t="s">
        <v>7</v>
      </c>
      <c r="F253" s="11">
        <v>1016</v>
      </c>
      <c r="G253" s="11">
        <v>1016</v>
      </c>
      <c r="H253" s="11">
        <v>100</v>
      </c>
      <c r="I253" s="11" t="s">
        <v>863</v>
      </c>
      <c r="J253" s="11" t="s">
        <v>875</v>
      </c>
      <c r="K253" s="11" t="s">
        <v>2</v>
      </c>
      <c r="L253" s="11" t="s">
        <v>24</v>
      </c>
      <c r="M253" s="11" t="s">
        <v>5</v>
      </c>
      <c r="N253" s="11" t="s">
        <v>8</v>
      </c>
      <c r="O253" s="12">
        <v>41228</v>
      </c>
      <c r="Q253" s="13" t="s">
        <v>84</v>
      </c>
      <c r="R253" s="11">
        <f t="shared" ca="1" si="12"/>
        <v>7</v>
      </c>
      <c r="S253" s="12">
        <v>22296</v>
      </c>
      <c r="T253" s="13">
        <f t="shared" ca="1" si="13"/>
        <v>59</v>
      </c>
      <c r="U253" s="11" t="s">
        <v>7</v>
      </c>
      <c r="V253" s="11">
        <v>30</v>
      </c>
      <c r="W253" s="14">
        <f t="shared" si="14"/>
        <v>2.5</v>
      </c>
      <c r="X253" s="11">
        <v>39</v>
      </c>
      <c r="Y253" s="11" t="s">
        <v>876</v>
      </c>
      <c r="Z253" s="10">
        <f t="shared" si="15"/>
        <v>1</v>
      </c>
    </row>
    <row r="254" spans="1:26" ht="20.100000000000001" customHeight="1" x14ac:dyDescent="0.25">
      <c r="A254" s="11">
        <v>242</v>
      </c>
      <c r="B254" s="11" t="s">
        <v>0</v>
      </c>
      <c r="C254" s="8" t="s">
        <v>28</v>
      </c>
      <c r="D254" s="11" t="s">
        <v>378</v>
      </c>
      <c r="E254" s="11" t="s">
        <v>7</v>
      </c>
      <c r="F254" s="11">
        <v>1029</v>
      </c>
      <c r="G254" s="11">
        <v>1072</v>
      </c>
      <c r="H254" s="11">
        <v>102</v>
      </c>
      <c r="I254" s="11" t="s">
        <v>865</v>
      </c>
      <c r="J254" s="11" t="s">
        <v>875</v>
      </c>
      <c r="K254" s="11" t="s">
        <v>2</v>
      </c>
      <c r="L254" s="11" t="s">
        <v>25</v>
      </c>
      <c r="M254" s="11" t="s">
        <v>5</v>
      </c>
      <c r="N254" s="11" t="s">
        <v>6</v>
      </c>
      <c r="O254" s="12">
        <v>41654</v>
      </c>
      <c r="Q254" s="13" t="s">
        <v>84</v>
      </c>
      <c r="R254" s="11">
        <f t="shared" ca="1" si="12"/>
        <v>6</v>
      </c>
      <c r="S254" s="12">
        <v>29115</v>
      </c>
      <c r="T254" s="13">
        <f t="shared" ca="1" si="13"/>
        <v>40</v>
      </c>
      <c r="U254" s="11" t="s">
        <v>7</v>
      </c>
      <c r="V254" s="11">
        <v>30</v>
      </c>
      <c r="W254" s="14">
        <f t="shared" si="14"/>
        <v>2.5</v>
      </c>
      <c r="X254" s="11">
        <v>16</v>
      </c>
      <c r="Y254" s="11" t="s">
        <v>876</v>
      </c>
      <c r="Z254" s="10">
        <f t="shared" si="15"/>
        <v>0.41025641025641024</v>
      </c>
    </row>
    <row r="255" spans="1:26" ht="20.100000000000001" customHeight="1" x14ac:dyDescent="0.25">
      <c r="A255" s="11">
        <v>243</v>
      </c>
      <c r="B255" s="11" t="s">
        <v>0</v>
      </c>
      <c r="C255" s="8" t="s">
        <v>28</v>
      </c>
      <c r="D255" s="11" t="s">
        <v>379</v>
      </c>
      <c r="E255" s="11" t="s">
        <v>7</v>
      </c>
      <c r="F255" s="11">
        <v>1021</v>
      </c>
      <c r="G255" s="11">
        <v>1059</v>
      </c>
      <c r="H255" s="11">
        <v>106</v>
      </c>
      <c r="I255" s="11" t="s">
        <v>869</v>
      </c>
      <c r="J255" s="11" t="s">
        <v>875</v>
      </c>
      <c r="K255" s="11" t="s">
        <v>2</v>
      </c>
      <c r="L255" s="11" t="s">
        <v>24</v>
      </c>
      <c r="M255" s="11" t="s">
        <v>5</v>
      </c>
      <c r="N255" s="11" t="s">
        <v>8</v>
      </c>
      <c r="O255" s="12">
        <v>41244</v>
      </c>
      <c r="Q255" s="13" t="s">
        <v>84</v>
      </c>
      <c r="R255" s="11">
        <f t="shared" ca="1" si="12"/>
        <v>7</v>
      </c>
      <c r="S255" s="12">
        <v>32158</v>
      </c>
      <c r="T255" s="13">
        <f t="shared" ca="1" si="13"/>
        <v>32</v>
      </c>
      <c r="U255" s="11" t="s">
        <v>7</v>
      </c>
      <c r="V255" s="11">
        <v>30</v>
      </c>
      <c r="W255" s="14">
        <f t="shared" si="14"/>
        <v>2.5</v>
      </c>
      <c r="X255" s="11">
        <v>39</v>
      </c>
      <c r="Y255" s="11" t="s">
        <v>876</v>
      </c>
      <c r="Z255" s="10">
        <f t="shared" si="15"/>
        <v>1</v>
      </c>
    </row>
    <row r="256" spans="1:26" ht="20.100000000000001" customHeight="1" x14ac:dyDescent="0.25">
      <c r="A256" s="11">
        <v>244</v>
      </c>
      <c r="B256" s="11" t="s">
        <v>0</v>
      </c>
      <c r="C256" s="8" t="s">
        <v>28</v>
      </c>
      <c r="D256" s="11" t="s">
        <v>380</v>
      </c>
      <c r="E256" s="11" t="s">
        <v>7</v>
      </c>
      <c r="F256" s="11">
        <v>1042</v>
      </c>
      <c r="G256" s="11">
        <v>1085</v>
      </c>
      <c r="H256" s="11">
        <v>102</v>
      </c>
      <c r="I256" s="11" t="s">
        <v>865</v>
      </c>
      <c r="J256" s="11" t="s">
        <v>875</v>
      </c>
      <c r="K256" s="11" t="s">
        <v>2</v>
      </c>
      <c r="L256" s="11" t="s">
        <v>25</v>
      </c>
      <c r="M256" s="11" t="s">
        <v>5</v>
      </c>
      <c r="N256" s="11" t="s">
        <v>8</v>
      </c>
      <c r="O256" s="12">
        <v>41306</v>
      </c>
      <c r="Q256" s="13" t="s">
        <v>84</v>
      </c>
      <c r="R256" s="11">
        <f t="shared" ca="1" si="12"/>
        <v>6</v>
      </c>
      <c r="S256" s="12">
        <v>31402</v>
      </c>
      <c r="T256" s="13">
        <f t="shared" ca="1" si="13"/>
        <v>34</v>
      </c>
      <c r="U256" s="11" t="s">
        <v>7</v>
      </c>
      <c r="V256" s="11">
        <v>30</v>
      </c>
      <c r="W256" s="14">
        <f t="shared" si="14"/>
        <v>2.5</v>
      </c>
      <c r="X256" s="11">
        <v>39</v>
      </c>
      <c r="Y256" s="11" t="s">
        <v>876</v>
      </c>
      <c r="Z256" s="10">
        <f t="shared" si="15"/>
        <v>1</v>
      </c>
    </row>
    <row r="257" spans="1:26" ht="20.100000000000001" customHeight="1" x14ac:dyDescent="0.25">
      <c r="A257" s="11">
        <v>245</v>
      </c>
      <c r="B257" s="11" t="s">
        <v>0</v>
      </c>
      <c r="C257" s="8" t="s">
        <v>28</v>
      </c>
      <c r="D257" s="11" t="s">
        <v>381</v>
      </c>
      <c r="E257" s="11" t="s">
        <v>7</v>
      </c>
      <c r="F257" s="11">
        <v>1029</v>
      </c>
      <c r="G257" s="11">
        <v>1072</v>
      </c>
      <c r="H257" s="11">
        <v>102</v>
      </c>
      <c r="I257" s="11" t="s">
        <v>865</v>
      </c>
      <c r="J257" s="11" t="s">
        <v>875</v>
      </c>
      <c r="K257" s="11" t="s">
        <v>2</v>
      </c>
      <c r="L257" s="11" t="s">
        <v>25</v>
      </c>
      <c r="M257" s="11" t="s">
        <v>5</v>
      </c>
      <c r="N257" s="11" t="s">
        <v>8</v>
      </c>
      <c r="O257" s="12">
        <v>41306</v>
      </c>
      <c r="Q257" s="13" t="s">
        <v>84</v>
      </c>
      <c r="R257" s="11">
        <f t="shared" ca="1" si="12"/>
        <v>6</v>
      </c>
      <c r="S257" s="12">
        <v>27539</v>
      </c>
      <c r="T257" s="13">
        <f t="shared" ca="1" si="13"/>
        <v>44</v>
      </c>
      <c r="U257" s="11" t="s">
        <v>7</v>
      </c>
      <c r="V257" s="11">
        <v>30</v>
      </c>
      <c r="W257" s="14">
        <f t="shared" si="14"/>
        <v>2.5</v>
      </c>
      <c r="X257" s="11">
        <v>39</v>
      </c>
      <c r="Y257" s="11" t="s">
        <v>876</v>
      </c>
      <c r="Z257" s="10">
        <f t="shared" si="15"/>
        <v>1</v>
      </c>
    </row>
    <row r="258" spans="1:26" ht="20.100000000000001" customHeight="1" x14ac:dyDescent="0.25">
      <c r="A258" s="11">
        <v>246</v>
      </c>
      <c r="B258" s="11" t="s">
        <v>0</v>
      </c>
      <c r="C258" s="8" t="s">
        <v>28</v>
      </c>
      <c r="D258" s="11" t="s">
        <v>382</v>
      </c>
      <c r="E258" s="11" t="s">
        <v>7</v>
      </c>
      <c r="F258" s="11">
        <v>1044</v>
      </c>
      <c r="G258" s="11">
        <v>1087</v>
      </c>
      <c r="H258" s="11">
        <v>100</v>
      </c>
      <c r="I258" s="11" t="s">
        <v>863</v>
      </c>
      <c r="J258" s="11" t="s">
        <v>875</v>
      </c>
      <c r="K258" s="11" t="s">
        <v>2</v>
      </c>
      <c r="L258" s="11" t="s">
        <v>25</v>
      </c>
      <c r="M258" s="11" t="s">
        <v>5</v>
      </c>
      <c r="N258" s="11" t="s">
        <v>8</v>
      </c>
      <c r="O258" s="12">
        <v>41306</v>
      </c>
      <c r="Q258" s="13" t="s">
        <v>84</v>
      </c>
      <c r="R258" s="11">
        <f t="shared" ca="1" si="12"/>
        <v>6</v>
      </c>
      <c r="S258" s="12">
        <v>31248</v>
      </c>
      <c r="T258" s="13">
        <f t="shared" ca="1" si="13"/>
        <v>34</v>
      </c>
      <c r="U258" s="11" t="s">
        <v>7</v>
      </c>
      <c r="V258" s="11">
        <v>30</v>
      </c>
      <c r="W258" s="14">
        <f t="shared" si="14"/>
        <v>2.5</v>
      </c>
      <c r="X258" s="11">
        <v>35</v>
      </c>
      <c r="Y258" s="11" t="s">
        <v>876</v>
      </c>
      <c r="Z258" s="10">
        <f t="shared" si="15"/>
        <v>0.89743589743589747</v>
      </c>
    </row>
    <row r="259" spans="1:26" ht="20.100000000000001" customHeight="1" x14ac:dyDescent="0.25">
      <c r="A259" s="11">
        <v>247</v>
      </c>
      <c r="B259" s="11" t="s">
        <v>0</v>
      </c>
      <c r="C259" s="8" t="s">
        <v>28</v>
      </c>
      <c r="D259" s="11" t="s">
        <v>383</v>
      </c>
      <c r="E259" s="11" t="s">
        <v>7</v>
      </c>
      <c r="F259" s="11">
        <v>1052</v>
      </c>
      <c r="G259" s="11">
        <v>1095</v>
      </c>
      <c r="H259" s="11">
        <v>100</v>
      </c>
      <c r="I259" s="11" t="s">
        <v>863</v>
      </c>
      <c r="J259" s="11" t="s">
        <v>875</v>
      </c>
      <c r="K259" s="11" t="s">
        <v>2</v>
      </c>
      <c r="L259" s="11" t="s">
        <v>25</v>
      </c>
      <c r="M259" s="11" t="s">
        <v>5</v>
      </c>
      <c r="N259" s="11" t="s">
        <v>8</v>
      </c>
      <c r="O259" s="12">
        <v>41334</v>
      </c>
      <c r="Q259" s="13" t="s">
        <v>84</v>
      </c>
      <c r="R259" s="11">
        <f t="shared" ca="1" si="12"/>
        <v>6</v>
      </c>
      <c r="S259" s="12">
        <v>23326</v>
      </c>
      <c r="T259" s="13">
        <f t="shared" ca="1" si="13"/>
        <v>56</v>
      </c>
      <c r="U259" s="11" t="s">
        <v>7</v>
      </c>
      <c r="V259" s="11">
        <v>30</v>
      </c>
      <c r="W259" s="14">
        <f t="shared" si="14"/>
        <v>2.5</v>
      </c>
      <c r="X259" s="11">
        <v>39</v>
      </c>
      <c r="Y259" s="11" t="s">
        <v>876</v>
      </c>
      <c r="Z259" s="10">
        <f t="shared" si="15"/>
        <v>1</v>
      </c>
    </row>
    <row r="260" spans="1:26" ht="20.100000000000001" customHeight="1" x14ac:dyDescent="0.25">
      <c r="A260" s="11">
        <v>248</v>
      </c>
      <c r="B260" s="11" t="s">
        <v>0</v>
      </c>
      <c r="C260" s="8" t="s">
        <v>28</v>
      </c>
      <c r="D260" s="11" t="s">
        <v>384</v>
      </c>
      <c r="E260" s="11" t="s">
        <v>7</v>
      </c>
      <c r="F260" s="11">
        <v>1021</v>
      </c>
      <c r="G260" s="11">
        <v>1059</v>
      </c>
      <c r="H260" s="11">
        <v>106</v>
      </c>
      <c r="I260" s="11" t="s">
        <v>869</v>
      </c>
      <c r="J260" s="11" t="s">
        <v>875</v>
      </c>
      <c r="K260" s="11" t="s">
        <v>2</v>
      </c>
      <c r="L260" s="11" t="s">
        <v>25</v>
      </c>
      <c r="M260" s="11" t="s">
        <v>5</v>
      </c>
      <c r="N260" s="11" t="s">
        <v>6</v>
      </c>
      <c r="O260" s="12">
        <v>41365</v>
      </c>
      <c r="Q260" s="13" t="s">
        <v>84</v>
      </c>
      <c r="R260" s="11">
        <f t="shared" ref="R260:R323" ca="1" si="16">DATEDIF(O260,IF(P260="",TODAY(),P260),"y")</f>
        <v>6</v>
      </c>
      <c r="S260" s="12">
        <v>30303</v>
      </c>
      <c r="T260" s="13">
        <f t="shared" ref="T260:T323" ca="1" si="17">DATEDIF(S260,TODAY(),"Y")</f>
        <v>37</v>
      </c>
      <c r="U260" s="11" t="s">
        <v>9</v>
      </c>
      <c r="V260" s="11">
        <v>30</v>
      </c>
      <c r="W260" s="14">
        <f t="shared" ref="W260:W323" si="18">V260/12</f>
        <v>2.5</v>
      </c>
      <c r="X260" s="11">
        <v>39</v>
      </c>
      <c r="Y260" s="11" t="s">
        <v>876</v>
      </c>
      <c r="Z260" s="10">
        <f t="shared" ref="Z260:Z323" si="19">IF(E260="Y",(X260/39)/2,(X260/39))</f>
        <v>1</v>
      </c>
    </row>
    <row r="261" spans="1:26" ht="20.100000000000001" customHeight="1" x14ac:dyDescent="0.25">
      <c r="A261" s="11">
        <v>249</v>
      </c>
      <c r="B261" s="11" t="s">
        <v>0</v>
      </c>
      <c r="C261" s="8" t="s">
        <v>28</v>
      </c>
      <c r="D261" s="11" t="s">
        <v>385</v>
      </c>
      <c r="E261" s="11" t="s">
        <v>20</v>
      </c>
      <c r="F261" s="11">
        <v>1023</v>
      </c>
      <c r="G261" s="11">
        <v>1032</v>
      </c>
      <c r="H261" s="11">
        <v>104</v>
      </c>
      <c r="I261" s="11" t="s">
        <v>867</v>
      </c>
      <c r="J261" s="11" t="s">
        <v>875</v>
      </c>
      <c r="K261" s="11" t="s">
        <v>2</v>
      </c>
      <c r="L261" s="11" t="s">
        <v>24</v>
      </c>
      <c r="M261" s="11" t="s">
        <v>5</v>
      </c>
      <c r="N261" s="11" t="s">
        <v>8</v>
      </c>
      <c r="O261" s="12">
        <v>41365</v>
      </c>
      <c r="Q261" s="13" t="s">
        <v>84</v>
      </c>
      <c r="R261" s="11">
        <f t="shared" ca="1" si="16"/>
        <v>6</v>
      </c>
      <c r="S261" s="12">
        <v>24815</v>
      </c>
      <c r="T261" s="13">
        <f t="shared" ca="1" si="17"/>
        <v>52</v>
      </c>
      <c r="U261" s="11" t="s">
        <v>7</v>
      </c>
      <c r="V261" s="11">
        <v>30</v>
      </c>
      <c r="W261" s="14">
        <f t="shared" si="18"/>
        <v>2.5</v>
      </c>
      <c r="X261" s="11">
        <v>39</v>
      </c>
      <c r="Y261" s="11" t="s">
        <v>876</v>
      </c>
      <c r="Z261" s="10">
        <f t="shared" si="19"/>
        <v>0.5</v>
      </c>
    </row>
    <row r="262" spans="1:26" ht="20.100000000000001" customHeight="1" x14ac:dyDescent="0.25">
      <c r="A262" s="11">
        <v>249</v>
      </c>
      <c r="B262" s="11" t="s">
        <v>0</v>
      </c>
      <c r="C262" s="8" t="s">
        <v>28</v>
      </c>
      <c r="D262" s="11" t="s">
        <v>385</v>
      </c>
      <c r="E262" s="11" t="s">
        <v>20</v>
      </c>
      <c r="F262" s="11">
        <v>1023</v>
      </c>
      <c r="G262" s="11">
        <v>1038</v>
      </c>
      <c r="H262" s="11">
        <v>105</v>
      </c>
      <c r="I262" s="11" t="s">
        <v>868</v>
      </c>
      <c r="J262" s="11" t="s">
        <v>875</v>
      </c>
      <c r="K262" s="11" t="s">
        <v>2</v>
      </c>
      <c r="L262" s="11" t="s">
        <v>24</v>
      </c>
      <c r="M262" s="11" t="s">
        <v>5</v>
      </c>
      <c r="N262" s="11" t="s">
        <v>8</v>
      </c>
      <c r="O262" s="12">
        <v>41365</v>
      </c>
      <c r="Q262" s="13" t="s">
        <v>84</v>
      </c>
      <c r="R262" s="11">
        <f t="shared" ca="1" si="16"/>
        <v>6</v>
      </c>
      <c r="S262" s="12">
        <v>24815</v>
      </c>
      <c r="T262" s="13">
        <f t="shared" ca="1" si="17"/>
        <v>52</v>
      </c>
      <c r="U262" s="11" t="s">
        <v>7</v>
      </c>
      <c r="V262" s="11">
        <v>30</v>
      </c>
      <c r="W262" s="14">
        <f t="shared" si="18"/>
        <v>2.5</v>
      </c>
      <c r="X262" s="11">
        <v>39</v>
      </c>
      <c r="Y262" s="11" t="s">
        <v>876</v>
      </c>
      <c r="Z262" s="10">
        <f t="shared" si="19"/>
        <v>0.5</v>
      </c>
    </row>
    <row r="263" spans="1:26" ht="20.100000000000001" customHeight="1" x14ac:dyDescent="0.25">
      <c r="A263" s="11">
        <v>250</v>
      </c>
      <c r="B263" s="11" t="s">
        <v>0</v>
      </c>
      <c r="C263" s="8" t="s">
        <v>28</v>
      </c>
      <c r="D263" s="11" t="s">
        <v>386</v>
      </c>
      <c r="E263" s="11" t="s">
        <v>7</v>
      </c>
      <c r="F263" s="11">
        <v>1019</v>
      </c>
      <c r="G263" s="11">
        <v>1067</v>
      </c>
      <c r="H263" s="11">
        <v>107</v>
      </c>
      <c r="I263" s="11" t="s">
        <v>870</v>
      </c>
      <c r="J263" s="11" t="s">
        <v>875</v>
      </c>
      <c r="K263" s="11" t="s">
        <v>2</v>
      </c>
      <c r="L263" s="11" t="s">
        <v>25</v>
      </c>
      <c r="M263" s="11" t="s">
        <v>5</v>
      </c>
      <c r="N263" s="11" t="s">
        <v>8</v>
      </c>
      <c r="O263" s="12">
        <v>41365</v>
      </c>
      <c r="Q263" s="13" t="s">
        <v>84</v>
      </c>
      <c r="R263" s="11">
        <f t="shared" ca="1" si="16"/>
        <v>6</v>
      </c>
      <c r="S263" s="12">
        <v>23974</v>
      </c>
      <c r="T263" s="13">
        <f t="shared" ca="1" si="17"/>
        <v>54</v>
      </c>
      <c r="U263" s="11" t="s">
        <v>7</v>
      </c>
      <c r="V263" s="11">
        <v>30</v>
      </c>
      <c r="W263" s="14">
        <f t="shared" si="18"/>
        <v>2.5</v>
      </c>
      <c r="X263" s="11">
        <v>39</v>
      </c>
      <c r="Y263" s="11" t="s">
        <v>876</v>
      </c>
      <c r="Z263" s="10">
        <f t="shared" si="19"/>
        <v>1</v>
      </c>
    </row>
    <row r="264" spans="1:26" ht="20.100000000000001" customHeight="1" x14ac:dyDescent="0.25">
      <c r="A264" s="11">
        <v>251</v>
      </c>
      <c r="B264" s="11" t="s">
        <v>0</v>
      </c>
      <c r="C264" s="8" t="s">
        <v>28</v>
      </c>
      <c r="D264" s="11" t="s">
        <v>387</v>
      </c>
      <c r="E264" s="11" t="s">
        <v>7</v>
      </c>
      <c r="F264" s="11">
        <v>1044</v>
      </c>
      <c r="G264" s="11">
        <v>1087</v>
      </c>
      <c r="H264" s="11">
        <v>102</v>
      </c>
      <c r="I264" s="11" t="s">
        <v>865</v>
      </c>
      <c r="J264" s="11" t="s">
        <v>875</v>
      </c>
      <c r="K264" s="11" t="s">
        <v>2</v>
      </c>
      <c r="L264" s="11" t="s">
        <v>24</v>
      </c>
      <c r="M264" s="11" t="s">
        <v>5</v>
      </c>
      <c r="N264" s="11" t="s">
        <v>8</v>
      </c>
      <c r="O264" s="12">
        <v>41365</v>
      </c>
      <c r="Q264" s="13" t="s">
        <v>84</v>
      </c>
      <c r="R264" s="11">
        <f t="shared" ca="1" si="16"/>
        <v>6</v>
      </c>
      <c r="S264" s="12">
        <v>29073</v>
      </c>
      <c r="T264" s="13">
        <f t="shared" ca="1" si="17"/>
        <v>40</v>
      </c>
      <c r="U264" s="11" t="s">
        <v>7</v>
      </c>
      <c r="V264" s="11">
        <v>30</v>
      </c>
      <c r="W264" s="14">
        <f t="shared" si="18"/>
        <v>2.5</v>
      </c>
      <c r="X264" s="11">
        <v>39</v>
      </c>
      <c r="Y264" s="11" t="s">
        <v>876</v>
      </c>
      <c r="Z264" s="10">
        <f t="shared" si="19"/>
        <v>1</v>
      </c>
    </row>
    <row r="265" spans="1:26" ht="20.100000000000001" customHeight="1" x14ac:dyDescent="0.25">
      <c r="A265" s="11">
        <v>252</v>
      </c>
      <c r="B265" s="11" t="s">
        <v>0</v>
      </c>
      <c r="C265" s="8" t="s">
        <v>28</v>
      </c>
      <c r="D265" s="11" t="s">
        <v>388</v>
      </c>
      <c r="E265" s="11" t="s">
        <v>7</v>
      </c>
      <c r="F265" s="11">
        <v>1036</v>
      </c>
      <c r="G265" s="11">
        <v>1079</v>
      </c>
      <c r="H265" s="11">
        <v>102</v>
      </c>
      <c r="I265" s="11" t="s">
        <v>865</v>
      </c>
      <c r="J265" s="11" t="s">
        <v>875</v>
      </c>
      <c r="K265" s="11" t="s">
        <v>2</v>
      </c>
      <c r="L265" s="11" t="s">
        <v>25</v>
      </c>
      <c r="M265" s="11" t="s">
        <v>5</v>
      </c>
      <c r="N265" s="11" t="s">
        <v>8</v>
      </c>
      <c r="O265" s="12">
        <v>41395</v>
      </c>
      <c r="Q265" s="13" t="s">
        <v>84</v>
      </c>
      <c r="R265" s="11">
        <f t="shared" ca="1" si="16"/>
        <v>6</v>
      </c>
      <c r="S265" s="12">
        <v>23810</v>
      </c>
      <c r="T265" s="13">
        <f t="shared" ca="1" si="17"/>
        <v>54</v>
      </c>
      <c r="U265" s="11" t="s">
        <v>7</v>
      </c>
      <c r="V265" s="11">
        <v>30</v>
      </c>
      <c r="W265" s="14">
        <f t="shared" si="18"/>
        <v>2.5</v>
      </c>
      <c r="X265" s="11">
        <v>39</v>
      </c>
      <c r="Y265" s="11" t="s">
        <v>876</v>
      </c>
      <c r="Z265" s="10">
        <f t="shared" si="19"/>
        <v>1</v>
      </c>
    </row>
    <row r="266" spans="1:26" ht="20.100000000000001" customHeight="1" x14ac:dyDescent="0.25">
      <c r="A266" s="11">
        <v>253</v>
      </c>
      <c r="B266" s="11" t="s">
        <v>0</v>
      </c>
      <c r="C266" s="8" t="s">
        <v>28</v>
      </c>
      <c r="D266" s="11" t="s">
        <v>389</v>
      </c>
      <c r="E266" s="11" t="s">
        <v>20</v>
      </c>
      <c r="F266" s="11">
        <v>1018</v>
      </c>
      <c r="G266" s="11">
        <v>1030</v>
      </c>
      <c r="H266" s="11">
        <v>104</v>
      </c>
      <c r="I266" s="11" t="s">
        <v>867</v>
      </c>
      <c r="J266" s="11" t="s">
        <v>875</v>
      </c>
      <c r="K266" s="11" t="s">
        <v>2</v>
      </c>
      <c r="L266" s="11" t="s">
        <v>24</v>
      </c>
      <c r="M266" s="11" t="s">
        <v>5</v>
      </c>
      <c r="N266" s="11" t="s">
        <v>8</v>
      </c>
      <c r="O266" s="12">
        <v>41426</v>
      </c>
      <c r="Q266" s="13" t="s">
        <v>84</v>
      </c>
      <c r="R266" s="11">
        <f t="shared" ca="1" si="16"/>
        <v>6</v>
      </c>
      <c r="S266" s="12">
        <v>26163</v>
      </c>
      <c r="T266" s="13">
        <f t="shared" ca="1" si="17"/>
        <v>48</v>
      </c>
      <c r="U266" s="11" t="s">
        <v>7</v>
      </c>
      <c r="V266" s="11">
        <v>30</v>
      </c>
      <c r="W266" s="14">
        <f t="shared" si="18"/>
        <v>2.5</v>
      </c>
      <c r="X266" s="11">
        <v>39</v>
      </c>
      <c r="Y266" s="11" t="s">
        <v>876</v>
      </c>
      <c r="Z266" s="10">
        <f t="shared" si="19"/>
        <v>0.5</v>
      </c>
    </row>
    <row r="267" spans="1:26" ht="20.100000000000001" customHeight="1" x14ac:dyDescent="0.25">
      <c r="A267" s="11">
        <v>253</v>
      </c>
      <c r="B267" s="11" t="s">
        <v>0</v>
      </c>
      <c r="C267" s="8" t="s">
        <v>28</v>
      </c>
      <c r="D267" s="11" t="s">
        <v>389</v>
      </c>
      <c r="E267" s="11" t="s">
        <v>20</v>
      </c>
      <c r="F267" s="11">
        <v>1018</v>
      </c>
      <c r="G267" s="11">
        <v>1036</v>
      </c>
      <c r="H267" s="11">
        <v>105</v>
      </c>
      <c r="I267" s="11" t="s">
        <v>868</v>
      </c>
      <c r="J267" s="11" t="s">
        <v>875</v>
      </c>
      <c r="K267" s="11" t="s">
        <v>2</v>
      </c>
      <c r="L267" s="11" t="s">
        <v>24</v>
      </c>
      <c r="M267" s="11" t="s">
        <v>5</v>
      </c>
      <c r="N267" s="11" t="s">
        <v>8</v>
      </c>
      <c r="O267" s="12">
        <v>41426</v>
      </c>
      <c r="Q267" s="13" t="s">
        <v>84</v>
      </c>
      <c r="R267" s="11">
        <f t="shared" ca="1" si="16"/>
        <v>6</v>
      </c>
      <c r="S267" s="12">
        <v>26163</v>
      </c>
      <c r="T267" s="13">
        <f t="shared" ca="1" si="17"/>
        <v>48</v>
      </c>
      <c r="U267" s="11" t="s">
        <v>7</v>
      </c>
      <c r="V267" s="11">
        <v>30</v>
      </c>
      <c r="W267" s="14">
        <f t="shared" si="18"/>
        <v>2.5</v>
      </c>
      <c r="X267" s="11">
        <v>39</v>
      </c>
      <c r="Y267" s="11" t="s">
        <v>876</v>
      </c>
      <c r="Z267" s="10">
        <f t="shared" si="19"/>
        <v>0.5</v>
      </c>
    </row>
    <row r="268" spans="1:26" ht="20.100000000000001" customHeight="1" x14ac:dyDescent="0.25">
      <c r="A268" s="11">
        <v>254</v>
      </c>
      <c r="B268" s="11" t="s">
        <v>0</v>
      </c>
      <c r="C268" s="8" t="s">
        <v>28</v>
      </c>
      <c r="D268" s="11" t="s">
        <v>390</v>
      </c>
      <c r="E268" s="11" t="s">
        <v>7</v>
      </c>
      <c r="F268" s="11">
        <v>1022</v>
      </c>
      <c r="G268" s="11">
        <v>1029</v>
      </c>
      <c r="H268" s="11">
        <v>109</v>
      </c>
      <c r="I268" s="11" t="s">
        <v>872</v>
      </c>
      <c r="J268" s="11" t="s">
        <v>875</v>
      </c>
      <c r="K268" s="11" t="s">
        <v>2</v>
      </c>
      <c r="L268" s="11" t="s">
        <v>25</v>
      </c>
      <c r="M268" s="11" t="s">
        <v>5</v>
      </c>
      <c r="N268" s="11" t="s">
        <v>8</v>
      </c>
      <c r="O268" s="12">
        <v>41426</v>
      </c>
      <c r="Q268" s="13" t="s">
        <v>84</v>
      </c>
      <c r="R268" s="11">
        <f t="shared" ca="1" si="16"/>
        <v>6</v>
      </c>
      <c r="S268" s="12">
        <v>33359</v>
      </c>
      <c r="T268" s="13">
        <f t="shared" ca="1" si="17"/>
        <v>28</v>
      </c>
      <c r="U268" s="11" t="s">
        <v>9</v>
      </c>
      <c r="V268" s="11">
        <v>30</v>
      </c>
      <c r="W268" s="14">
        <f t="shared" si="18"/>
        <v>2.5</v>
      </c>
      <c r="X268" s="11">
        <v>39</v>
      </c>
      <c r="Y268" s="11" t="s">
        <v>876</v>
      </c>
      <c r="Z268" s="10">
        <f t="shared" si="19"/>
        <v>1</v>
      </c>
    </row>
    <row r="269" spans="1:26" ht="20.100000000000001" customHeight="1" x14ac:dyDescent="0.25">
      <c r="A269" s="11">
        <v>255</v>
      </c>
      <c r="B269" s="11" t="s">
        <v>0</v>
      </c>
      <c r="C269" s="8" t="s">
        <v>28</v>
      </c>
      <c r="D269" s="11" t="s">
        <v>391</v>
      </c>
      <c r="E269" s="11" t="s">
        <v>7</v>
      </c>
      <c r="F269" s="11">
        <v>1039</v>
      </c>
      <c r="G269" s="11">
        <v>1082</v>
      </c>
      <c r="H269" s="11">
        <v>102</v>
      </c>
      <c r="I269" s="11" t="s">
        <v>865</v>
      </c>
      <c r="J269" s="11" t="s">
        <v>875</v>
      </c>
      <c r="K269" s="11" t="s">
        <v>2</v>
      </c>
      <c r="L269" s="11" t="s">
        <v>25</v>
      </c>
      <c r="M269" s="11" t="s">
        <v>5</v>
      </c>
      <c r="N269" s="11" t="s">
        <v>8</v>
      </c>
      <c r="O269" s="12">
        <v>41426</v>
      </c>
      <c r="Q269" s="13" t="s">
        <v>84</v>
      </c>
      <c r="R269" s="11">
        <f t="shared" ca="1" si="16"/>
        <v>6</v>
      </c>
      <c r="S269" s="12">
        <v>31777</v>
      </c>
      <c r="T269" s="13">
        <f t="shared" ca="1" si="17"/>
        <v>33</v>
      </c>
      <c r="U269" s="11" t="s">
        <v>7</v>
      </c>
      <c r="V269" s="11">
        <v>35</v>
      </c>
      <c r="W269" s="14">
        <f t="shared" si="18"/>
        <v>2.9166666666666665</v>
      </c>
      <c r="X269" s="11">
        <v>30</v>
      </c>
      <c r="Y269" s="11" t="s">
        <v>876</v>
      </c>
      <c r="Z269" s="10">
        <f t="shared" si="19"/>
        <v>0.76923076923076927</v>
      </c>
    </row>
    <row r="270" spans="1:26" ht="20.100000000000001" customHeight="1" x14ac:dyDescent="0.25">
      <c r="A270" s="11">
        <v>256</v>
      </c>
      <c r="B270" s="11" t="s">
        <v>0</v>
      </c>
      <c r="C270" s="8" t="s">
        <v>28</v>
      </c>
      <c r="D270" s="11" t="s">
        <v>392</v>
      </c>
      <c r="E270" s="11" t="s">
        <v>7</v>
      </c>
      <c r="F270" s="11">
        <v>1037</v>
      </c>
      <c r="G270" s="11">
        <v>1080</v>
      </c>
      <c r="H270" s="11">
        <v>102</v>
      </c>
      <c r="I270" s="11" t="s">
        <v>865</v>
      </c>
      <c r="J270" s="11" t="s">
        <v>875</v>
      </c>
      <c r="K270" s="11" t="s">
        <v>2</v>
      </c>
      <c r="L270" s="11" t="s">
        <v>23</v>
      </c>
      <c r="M270" s="11" t="s">
        <v>5</v>
      </c>
      <c r="N270" s="11" t="s">
        <v>8</v>
      </c>
      <c r="O270" s="12">
        <v>41426</v>
      </c>
      <c r="Q270" s="13" t="s">
        <v>84</v>
      </c>
      <c r="R270" s="11">
        <f t="shared" ca="1" si="16"/>
        <v>6</v>
      </c>
      <c r="S270" s="12">
        <v>24347</v>
      </c>
      <c r="T270" s="13">
        <f t="shared" ca="1" si="17"/>
        <v>53</v>
      </c>
      <c r="U270" s="11" t="s">
        <v>7</v>
      </c>
      <c r="V270" s="11">
        <v>30</v>
      </c>
      <c r="W270" s="14">
        <f t="shared" si="18"/>
        <v>2.5</v>
      </c>
      <c r="X270" s="11">
        <v>39</v>
      </c>
      <c r="Y270" s="11" t="s">
        <v>876</v>
      </c>
      <c r="Z270" s="10">
        <f t="shared" si="19"/>
        <v>1</v>
      </c>
    </row>
    <row r="271" spans="1:26" ht="20.100000000000001" customHeight="1" x14ac:dyDescent="0.25">
      <c r="A271" s="11">
        <v>257</v>
      </c>
      <c r="B271" s="11" t="s">
        <v>0</v>
      </c>
      <c r="C271" s="8" t="s">
        <v>28</v>
      </c>
      <c r="D271" s="11" t="s">
        <v>393</v>
      </c>
      <c r="E271" s="11" t="s">
        <v>7</v>
      </c>
      <c r="F271" s="11">
        <v>1044</v>
      </c>
      <c r="G271" s="11">
        <v>1087</v>
      </c>
      <c r="H271" s="11">
        <v>102</v>
      </c>
      <c r="I271" s="11" t="s">
        <v>865</v>
      </c>
      <c r="J271" s="11" t="s">
        <v>875</v>
      </c>
      <c r="K271" s="11" t="s">
        <v>2</v>
      </c>
      <c r="L271" s="11" t="s">
        <v>25</v>
      </c>
      <c r="M271" s="11" t="s">
        <v>5</v>
      </c>
      <c r="N271" s="11" t="s">
        <v>8</v>
      </c>
      <c r="O271" s="12">
        <v>41456</v>
      </c>
      <c r="Q271" s="13" t="s">
        <v>84</v>
      </c>
      <c r="R271" s="11">
        <f t="shared" ca="1" si="16"/>
        <v>6</v>
      </c>
      <c r="S271" s="12">
        <v>27522</v>
      </c>
      <c r="T271" s="13">
        <f t="shared" ca="1" si="17"/>
        <v>44</v>
      </c>
      <c r="U271" s="11" t="s">
        <v>7</v>
      </c>
      <c r="V271" s="11">
        <v>30</v>
      </c>
      <c r="W271" s="14">
        <f t="shared" si="18"/>
        <v>2.5</v>
      </c>
      <c r="X271" s="11">
        <v>39</v>
      </c>
      <c r="Y271" s="11" t="s">
        <v>876</v>
      </c>
      <c r="Z271" s="10">
        <f t="shared" si="19"/>
        <v>1</v>
      </c>
    </row>
    <row r="272" spans="1:26" ht="20.100000000000001" customHeight="1" x14ac:dyDescent="0.25">
      <c r="A272" s="11">
        <v>258</v>
      </c>
      <c r="B272" s="11" t="s">
        <v>0</v>
      </c>
      <c r="C272" s="8" t="s">
        <v>28</v>
      </c>
      <c r="D272" s="11" t="s">
        <v>394</v>
      </c>
      <c r="E272" s="11" t="s">
        <v>7</v>
      </c>
      <c r="F272" s="11">
        <v>1020</v>
      </c>
      <c r="G272" s="11">
        <v>1062</v>
      </c>
      <c r="H272" s="11">
        <v>111</v>
      </c>
      <c r="I272" s="11" t="s">
        <v>874</v>
      </c>
      <c r="J272" s="11" t="s">
        <v>875</v>
      </c>
      <c r="K272" s="11" t="s">
        <v>2</v>
      </c>
      <c r="L272" s="11" t="s">
        <v>25</v>
      </c>
      <c r="M272" s="11" t="s">
        <v>5</v>
      </c>
      <c r="N272" s="11" t="s">
        <v>6</v>
      </c>
      <c r="O272" s="12">
        <v>41470</v>
      </c>
      <c r="Q272" s="13" t="s">
        <v>84</v>
      </c>
      <c r="R272" s="11">
        <f t="shared" ca="1" si="16"/>
        <v>6</v>
      </c>
      <c r="S272" s="12">
        <v>30428</v>
      </c>
      <c r="T272" s="13">
        <f t="shared" ca="1" si="17"/>
        <v>36</v>
      </c>
      <c r="U272" s="11" t="s">
        <v>7</v>
      </c>
      <c r="V272" s="11">
        <v>30</v>
      </c>
      <c r="W272" s="14">
        <f t="shared" si="18"/>
        <v>2.5</v>
      </c>
      <c r="X272" s="11">
        <v>39</v>
      </c>
      <c r="Y272" s="11" t="s">
        <v>876</v>
      </c>
      <c r="Z272" s="10">
        <f t="shared" si="19"/>
        <v>1</v>
      </c>
    </row>
    <row r="273" spans="1:26" ht="20.100000000000001" customHeight="1" x14ac:dyDescent="0.25">
      <c r="A273" s="11">
        <v>259</v>
      </c>
      <c r="B273" s="11" t="s">
        <v>0</v>
      </c>
      <c r="C273" s="8" t="s">
        <v>28</v>
      </c>
      <c r="D273" s="11" t="s">
        <v>395</v>
      </c>
      <c r="E273" s="11" t="s">
        <v>7</v>
      </c>
      <c r="F273" s="11">
        <v>1044</v>
      </c>
      <c r="G273" s="11">
        <v>1087</v>
      </c>
      <c r="H273" s="11">
        <v>102</v>
      </c>
      <c r="I273" s="11" t="s">
        <v>865</v>
      </c>
      <c r="J273" s="11" t="s">
        <v>875</v>
      </c>
      <c r="K273" s="11" t="s">
        <v>2</v>
      </c>
      <c r="L273" s="11" t="s">
        <v>25</v>
      </c>
      <c r="M273" s="11" t="s">
        <v>5</v>
      </c>
      <c r="N273" s="11" t="s">
        <v>8</v>
      </c>
      <c r="O273" s="12">
        <v>41456</v>
      </c>
      <c r="Q273" s="13" t="s">
        <v>84</v>
      </c>
      <c r="R273" s="11">
        <f t="shared" ca="1" si="16"/>
        <v>6</v>
      </c>
      <c r="S273" s="12">
        <v>30255</v>
      </c>
      <c r="T273" s="13">
        <f t="shared" ca="1" si="17"/>
        <v>37</v>
      </c>
      <c r="U273" s="11" t="s">
        <v>7</v>
      </c>
      <c r="V273" s="11">
        <v>30</v>
      </c>
      <c r="W273" s="14">
        <f t="shared" si="18"/>
        <v>2.5</v>
      </c>
      <c r="X273" s="11">
        <v>39</v>
      </c>
      <c r="Y273" s="11" t="s">
        <v>876</v>
      </c>
      <c r="Z273" s="10">
        <f t="shared" si="19"/>
        <v>1</v>
      </c>
    </row>
    <row r="274" spans="1:26" ht="20.100000000000001" customHeight="1" x14ac:dyDescent="0.25">
      <c r="A274" s="11">
        <v>260</v>
      </c>
      <c r="B274" s="11" t="s">
        <v>0</v>
      </c>
      <c r="C274" s="8" t="s">
        <v>28</v>
      </c>
      <c r="D274" s="11" t="s">
        <v>396</v>
      </c>
      <c r="E274" s="11" t="s">
        <v>7</v>
      </c>
      <c r="F274" s="11">
        <v>1044</v>
      </c>
      <c r="G274" s="11">
        <v>1087</v>
      </c>
      <c r="H274" s="11">
        <v>102</v>
      </c>
      <c r="I274" s="11" t="s">
        <v>865</v>
      </c>
      <c r="J274" s="11" t="s">
        <v>875</v>
      </c>
      <c r="K274" s="11" t="s">
        <v>2</v>
      </c>
      <c r="L274" s="11" t="s">
        <v>25</v>
      </c>
      <c r="M274" s="11" t="s">
        <v>5</v>
      </c>
      <c r="N274" s="11" t="s">
        <v>8</v>
      </c>
      <c r="O274" s="12">
        <v>41456</v>
      </c>
      <c r="Q274" s="13" t="s">
        <v>84</v>
      </c>
      <c r="R274" s="11">
        <f t="shared" ca="1" si="16"/>
        <v>6</v>
      </c>
      <c r="S274" s="12">
        <v>29867</v>
      </c>
      <c r="T274" s="13">
        <f t="shared" ca="1" si="17"/>
        <v>38</v>
      </c>
      <c r="U274" s="11" t="s">
        <v>7</v>
      </c>
      <c r="V274" s="11">
        <v>30</v>
      </c>
      <c r="W274" s="14">
        <f t="shared" si="18"/>
        <v>2.5</v>
      </c>
      <c r="X274" s="11">
        <v>39</v>
      </c>
      <c r="Y274" s="11" t="s">
        <v>876</v>
      </c>
      <c r="Z274" s="10">
        <f t="shared" si="19"/>
        <v>1</v>
      </c>
    </row>
    <row r="275" spans="1:26" ht="20.100000000000001" customHeight="1" x14ac:dyDescent="0.25">
      <c r="A275" s="11">
        <v>261</v>
      </c>
      <c r="B275" s="11" t="s">
        <v>0</v>
      </c>
      <c r="C275" s="8" t="s">
        <v>28</v>
      </c>
      <c r="D275" s="11" t="s">
        <v>397</v>
      </c>
      <c r="E275" s="11" t="s">
        <v>7</v>
      </c>
      <c r="F275" s="11">
        <v>1021</v>
      </c>
      <c r="G275" s="11">
        <v>1064</v>
      </c>
      <c r="H275" s="11">
        <v>111</v>
      </c>
      <c r="I275" s="11" t="s">
        <v>874</v>
      </c>
      <c r="J275" s="11" t="s">
        <v>875</v>
      </c>
      <c r="K275" s="11" t="s">
        <v>2</v>
      </c>
      <c r="L275" s="11" t="s">
        <v>25</v>
      </c>
      <c r="M275" s="11" t="s">
        <v>5</v>
      </c>
      <c r="N275" s="11" t="s">
        <v>8</v>
      </c>
      <c r="O275" s="12">
        <v>41487</v>
      </c>
      <c r="Q275" s="13" t="s">
        <v>84</v>
      </c>
      <c r="R275" s="11">
        <f t="shared" ca="1" si="16"/>
        <v>6</v>
      </c>
      <c r="S275" s="12">
        <v>28099</v>
      </c>
      <c r="T275" s="13">
        <f t="shared" ca="1" si="17"/>
        <v>43</v>
      </c>
      <c r="U275" s="11" t="s">
        <v>7</v>
      </c>
      <c r="V275" s="11">
        <v>30</v>
      </c>
      <c r="W275" s="14">
        <f t="shared" si="18"/>
        <v>2.5</v>
      </c>
      <c r="X275" s="11">
        <v>39</v>
      </c>
      <c r="Y275" s="11" t="s">
        <v>876</v>
      </c>
      <c r="Z275" s="10">
        <f t="shared" si="19"/>
        <v>1</v>
      </c>
    </row>
    <row r="276" spans="1:26" ht="20.100000000000001" customHeight="1" x14ac:dyDescent="0.25">
      <c r="A276" s="11">
        <v>262</v>
      </c>
      <c r="B276" s="11" t="s">
        <v>0</v>
      </c>
      <c r="C276" s="8" t="s">
        <v>28</v>
      </c>
      <c r="D276" s="11" t="s">
        <v>398</v>
      </c>
      <c r="E276" s="11" t="s">
        <v>7</v>
      </c>
      <c r="F276" s="11">
        <v>1022</v>
      </c>
      <c r="G276" s="11">
        <v>1060</v>
      </c>
      <c r="H276" s="11">
        <v>106</v>
      </c>
      <c r="I276" s="11" t="s">
        <v>869</v>
      </c>
      <c r="J276" s="11" t="s">
        <v>875</v>
      </c>
      <c r="K276" s="11" t="s">
        <v>2</v>
      </c>
      <c r="L276" s="11" t="s">
        <v>25</v>
      </c>
      <c r="M276" s="11" t="s">
        <v>5</v>
      </c>
      <c r="N276" s="11" t="s">
        <v>8</v>
      </c>
      <c r="O276" s="12">
        <v>42558</v>
      </c>
      <c r="Q276" s="13" t="s">
        <v>84</v>
      </c>
      <c r="R276" s="11">
        <f t="shared" ca="1" si="16"/>
        <v>3</v>
      </c>
      <c r="S276" s="12">
        <v>35088</v>
      </c>
      <c r="T276" s="13">
        <f t="shared" ca="1" si="17"/>
        <v>23</v>
      </c>
      <c r="U276" s="11" t="s">
        <v>9</v>
      </c>
      <c r="V276" s="11">
        <v>30</v>
      </c>
      <c r="W276" s="14">
        <f t="shared" si="18"/>
        <v>2.5</v>
      </c>
      <c r="X276" s="11">
        <v>39</v>
      </c>
      <c r="Y276" s="11" t="s">
        <v>876</v>
      </c>
      <c r="Z276" s="10">
        <f t="shared" si="19"/>
        <v>1</v>
      </c>
    </row>
    <row r="277" spans="1:26" ht="20.100000000000001" customHeight="1" x14ac:dyDescent="0.25">
      <c r="A277" s="11">
        <v>263</v>
      </c>
      <c r="B277" s="11" t="s">
        <v>0</v>
      </c>
      <c r="C277" s="8" t="s">
        <v>28</v>
      </c>
      <c r="D277" s="11" t="s">
        <v>399</v>
      </c>
      <c r="E277" s="11" t="s">
        <v>7</v>
      </c>
      <c r="F277" s="11">
        <v>1020</v>
      </c>
      <c r="G277" s="11">
        <v>1033</v>
      </c>
      <c r="H277" s="11">
        <v>104</v>
      </c>
      <c r="I277" s="11" t="s">
        <v>867</v>
      </c>
      <c r="J277" s="11" t="s">
        <v>875</v>
      </c>
      <c r="K277" s="11" t="s">
        <v>2</v>
      </c>
      <c r="L277" s="11" t="s">
        <v>25</v>
      </c>
      <c r="M277" s="11" t="s">
        <v>5</v>
      </c>
      <c r="N277" s="11" t="s">
        <v>6</v>
      </c>
      <c r="O277" s="12">
        <v>42395</v>
      </c>
      <c r="Q277" s="13" t="s">
        <v>84</v>
      </c>
      <c r="R277" s="11">
        <f t="shared" ca="1" si="16"/>
        <v>3</v>
      </c>
      <c r="S277" s="12">
        <v>34644</v>
      </c>
      <c r="T277" s="13">
        <f t="shared" ca="1" si="17"/>
        <v>25</v>
      </c>
      <c r="U277" s="11" t="s">
        <v>9</v>
      </c>
      <c r="V277" s="11">
        <v>30</v>
      </c>
      <c r="W277" s="14">
        <f t="shared" si="18"/>
        <v>2.5</v>
      </c>
      <c r="X277" s="11">
        <v>39</v>
      </c>
      <c r="Y277" s="11" t="s">
        <v>876</v>
      </c>
      <c r="Z277" s="10">
        <f t="shared" si="19"/>
        <v>1</v>
      </c>
    </row>
    <row r="278" spans="1:26" ht="20.100000000000001" customHeight="1" x14ac:dyDescent="0.25">
      <c r="A278" s="11">
        <v>264</v>
      </c>
      <c r="B278" s="11" t="s">
        <v>0</v>
      </c>
      <c r="C278" s="8" t="s">
        <v>28</v>
      </c>
      <c r="D278" s="11" t="s">
        <v>400</v>
      </c>
      <c r="E278" s="11" t="s">
        <v>7</v>
      </c>
      <c r="F278" s="11">
        <v>1004</v>
      </c>
      <c r="G278" s="11">
        <v>1004</v>
      </c>
      <c r="H278" s="11">
        <v>100</v>
      </c>
      <c r="I278" s="11" t="s">
        <v>863</v>
      </c>
      <c r="J278" s="11" t="s">
        <v>875</v>
      </c>
      <c r="K278" s="11" t="s">
        <v>2</v>
      </c>
      <c r="L278" s="11" t="s">
        <v>25</v>
      </c>
      <c r="M278" s="11" t="s">
        <v>5</v>
      </c>
      <c r="N278" s="11" t="s">
        <v>6</v>
      </c>
      <c r="O278" s="12">
        <v>41518</v>
      </c>
      <c r="Q278" s="13" t="s">
        <v>84</v>
      </c>
      <c r="R278" s="11">
        <f t="shared" ca="1" si="16"/>
        <v>6</v>
      </c>
      <c r="S278" s="12">
        <v>35528</v>
      </c>
      <c r="T278" s="13">
        <f t="shared" ca="1" si="17"/>
        <v>22</v>
      </c>
      <c r="U278" s="11" t="s">
        <v>7</v>
      </c>
      <c r="V278" s="11">
        <v>30</v>
      </c>
      <c r="W278" s="14">
        <f t="shared" si="18"/>
        <v>2.5</v>
      </c>
      <c r="X278" s="11">
        <v>39</v>
      </c>
      <c r="Y278" s="11" t="s">
        <v>876</v>
      </c>
      <c r="Z278" s="10">
        <f t="shared" si="19"/>
        <v>1</v>
      </c>
    </row>
    <row r="279" spans="1:26" ht="20.100000000000001" customHeight="1" x14ac:dyDescent="0.25">
      <c r="A279" s="11">
        <v>265</v>
      </c>
      <c r="B279" s="11" t="s">
        <v>0</v>
      </c>
      <c r="C279" s="8" t="s">
        <v>28</v>
      </c>
      <c r="D279" s="11" t="s">
        <v>401</v>
      </c>
      <c r="E279" s="11" t="s">
        <v>7</v>
      </c>
      <c r="F279" s="11">
        <v>1000</v>
      </c>
      <c r="G279" s="11">
        <v>1000</v>
      </c>
      <c r="H279" s="11">
        <v>100</v>
      </c>
      <c r="I279" s="11" t="s">
        <v>863</v>
      </c>
      <c r="J279" s="11" t="s">
        <v>875</v>
      </c>
      <c r="K279" s="11" t="s">
        <v>2</v>
      </c>
      <c r="L279" s="11" t="s">
        <v>25</v>
      </c>
      <c r="M279" s="11" t="s">
        <v>5</v>
      </c>
      <c r="N279" s="11" t="s">
        <v>6</v>
      </c>
      <c r="O279" s="12">
        <v>41518</v>
      </c>
      <c r="Q279" s="13" t="s">
        <v>84</v>
      </c>
      <c r="R279" s="11">
        <f t="shared" ca="1" si="16"/>
        <v>6</v>
      </c>
      <c r="S279" s="12">
        <v>35505</v>
      </c>
      <c r="T279" s="13">
        <f t="shared" ca="1" si="17"/>
        <v>22</v>
      </c>
      <c r="U279" s="11" t="s">
        <v>7</v>
      </c>
      <c r="V279" s="11">
        <v>30</v>
      </c>
      <c r="W279" s="14">
        <f t="shared" si="18"/>
        <v>2.5</v>
      </c>
      <c r="X279" s="11">
        <v>39</v>
      </c>
      <c r="Y279" s="11" t="s">
        <v>876</v>
      </c>
      <c r="Z279" s="10">
        <f t="shared" si="19"/>
        <v>1</v>
      </c>
    </row>
    <row r="280" spans="1:26" ht="20.100000000000001" customHeight="1" x14ac:dyDescent="0.25">
      <c r="A280" s="11">
        <v>266</v>
      </c>
      <c r="B280" s="11" t="s">
        <v>0</v>
      </c>
      <c r="C280" s="8" t="s">
        <v>28</v>
      </c>
      <c r="D280" s="11" t="s">
        <v>402</v>
      </c>
      <c r="E280" s="11" t="s">
        <v>7</v>
      </c>
      <c r="F280" s="11">
        <v>1017</v>
      </c>
      <c r="G280" s="11">
        <v>1017</v>
      </c>
      <c r="H280" s="11">
        <v>100</v>
      </c>
      <c r="I280" s="11" t="s">
        <v>863</v>
      </c>
      <c r="J280" s="11" t="s">
        <v>875</v>
      </c>
      <c r="K280" s="11" t="s">
        <v>2</v>
      </c>
      <c r="L280" s="11" t="s">
        <v>25</v>
      </c>
      <c r="M280" s="11" t="s">
        <v>5</v>
      </c>
      <c r="N280" s="11" t="s">
        <v>8</v>
      </c>
      <c r="O280" s="12">
        <v>41518</v>
      </c>
      <c r="Q280" s="13" t="s">
        <v>84</v>
      </c>
      <c r="R280" s="11">
        <f t="shared" ca="1" si="16"/>
        <v>6</v>
      </c>
      <c r="S280" s="12">
        <v>35457</v>
      </c>
      <c r="T280" s="13">
        <f t="shared" ca="1" si="17"/>
        <v>22</v>
      </c>
      <c r="U280" s="11" t="s">
        <v>7</v>
      </c>
      <c r="V280" s="11">
        <v>30</v>
      </c>
      <c r="W280" s="14">
        <f t="shared" si="18"/>
        <v>2.5</v>
      </c>
      <c r="X280" s="11">
        <v>34</v>
      </c>
      <c r="Y280" s="11" t="s">
        <v>876</v>
      </c>
      <c r="Z280" s="10">
        <f t="shared" si="19"/>
        <v>0.87179487179487181</v>
      </c>
    </row>
    <row r="281" spans="1:26" ht="20.100000000000001" customHeight="1" x14ac:dyDescent="0.25">
      <c r="A281" s="11">
        <v>267</v>
      </c>
      <c r="B281" s="11" t="s">
        <v>0</v>
      </c>
      <c r="C281" s="8" t="s">
        <v>28</v>
      </c>
      <c r="D281" s="11" t="s">
        <v>403</v>
      </c>
      <c r="E281" s="11" t="s">
        <v>7</v>
      </c>
      <c r="F281" s="11">
        <v>1022</v>
      </c>
      <c r="G281" s="11">
        <v>1053</v>
      </c>
      <c r="H281" s="11">
        <v>107</v>
      </c>
      <c r="I281" s="11" t="s">
        <v>870</v>
      </c>
      <c r="J281" s="11" t="s">
        <v>875</v>
      </c>
      <c r="K281" s="11" t="s">
        <v>2</v>
      </c>
      <c r="L281" s="11" t="s">
        <v>25</v>
      </c>
      <c r="M281" s="11" t="s">
        <v>5</v>
      </c>
      <c r="N281" s="11" t="s">
        <v>8</v>
      </c>
      <c r="O281" s="12">
        <v>41518</v>
      </c>
      <c r="Q281" s="13" t="s">
        <v>84</v>
      </c>
      <c r="R281" s="11">
        <f t="shared" ca="1" si="16"/>
        <v>6</v>
      </c>
      <c r="S281" s="12">
        <v>32052</v>
      </c>
      <c r="T281" s="13">
        <f t="shared" ca="1" si="17"/>
        <v>32</v>
      </c>
      <c r="U281" s="11" t="s">
        <v>9</v>
      </c>
      <c r="V281" s="11">
        <v>30</v>
      </c>
      <c r="W281" s="14">
        <f t="shared" si="18"/>
        <v>2.5</v>
      </c>
      <c r="X281" s="11">
        <v>39</v>
      </c>
      <c r="Y281" s="11" t="s">
        <v>876</v>
      </c>
      <c r="Z281" s="10">
        <f t="shared" si="19"/>
        <v>1</v>
      </c>
    </row>
    <row r="282" spans="1:26" ht="20.100000000000001" customHeight="1" x14ac:dyDescent="0.25">
      <c r="A282" s="11">
        <v>268</v>
      </c>
      <c r="B282" s="11" t="s">
        <v>0</v>
      </c>
      <c r="C282" s="8" t="s">
        <v>28</v>
      </c>
      <c r="D282" s="11" t="s">
        <v>404</v>
      </c>
      <c r="E282" s="11" t="s">
        <v>7</v>
      </c>
      <c r="F282" s="11">
        <v>1034</v>
      </c>
      <c r="G282" s="11">
        <v>1077</v>
      </c>
      <c r="H282" s="11">
        <v>102</v>
      </c>
      <c r="I282" s="11" t="s">
        <v>865</v>
      </c>
      <c r="J282" s="11" t="s">
        <v>875</v>
      </c>
      <c r="K282" s="11" t="s">
        <v>2</v>
      </c>
      <c r="L282" s="11" t="s">
        <v>24</v>
      </c>
      <c r="M282" s="11" t="s">
        <v>5</v>
      </c>
      <c r="N282" s="11" t="s">
        <v>8</v>
      </c>
      <c r="O282" s="12">
        <v>41548</v>
      </c>
      <c r="Q282" s="13" t="s">
        <v>84</v>
      </c>
      <c r="R282" s="11">
        <f t="shared" ca="1" si="16"/>
        <v>6</v>
      </c>
      <c r="S282" s="12">
        <v>30473</v>
      </c>
      <c r="T282" s="13">
        <f t="shared" ca="1" si="17"/>
        <v>36</v>
      </c>
      <c r="U282" s="11" t="s">
        <v>7</v>
      </c>
      <c r="V282" s="11">
        <v>30</v>
      </c>
      <c r="W282" s="14">
        <f t="shared" si="18"/>
        <v>2.5</v>
      </c>
      <c r="X282" s="11">
        <v>39</v>
      </c>
      <c r="Y282" s="11" t="s">
        <v>876</v>
      </c>
      <c r="Z282" s="10">
        <f t="shared" si="19"/>
        <v>1</v>
      </c>
    </row>
    <row r="283" spans="1:26" ht="20.100000000000001" customHeight="1" x14ac:dyDescent="0.25">
      <c r="A283" s="11">
        <v>269</v>
      </c>
      <c r="B283" s="11" t="s">
        <v>0</v>
      </c>
      <c r="C283" s="8" t="s">
        <v>28</v>
      </c>
      <c r="D283" s="11" t="s">
        <v>405</v>
      </c>
      <c r="E283" s="11" t="s">
        <v>7</v>
      </c>
      <c r="F283" s="11">
        <v>1026</v>
      </c>
      <c r="G283" s="11">
        <v>1069</v>
      </c>
      <c r="H283" s="11">
        <v>102</v>
      </c>
      <c r="I283" s="11" t="s">
        <v>865</v>
      </c>
      <c r="J283" s="11" t="s">
        <v>875</v>
      </c>
      <c r="K283" s="11" t="s">
        <v>2</v>
      </c>
      <c r="L283" s="11" t="s">
        <v>24</v>
      </c>
      <c r="M283" s="11" t="s">
        <v>5</v>
      </c>
      <c r="N283" s="11" t="s">
        <v>8</v>
      </c>
      <c r="O283" s="12">
        <v>41533</v>
      </c>
      <c r="Q283" s="13" t="s">
        <v>84</v>
      </c>
      <c r="R283" s="11">
        <f t="shared" ca="1" si="16"/>
        <v>6</v>
      </c>
      <c r="S283" s="12">
        <v>32124</v>
      </c>
      <c r="T283" s="13">
        <f t="shared" ca="1" si="17"/>
        <v>32</v>
      </c>
      <c r="U283" s="11" t="s">
        <v>7</v>
      </c>
      <c r="V283" s="11">
        <v>30</v>
      </c>
      <c r="W283" s="14">
        <f t="shared" si="18"/>
        <v>2.5</v>
      </c>
      <c r="X283" s="11">
        <v>39</v>
      </c>
      <c r="Y283" s="11" t="s">
        <v>876</v>
      </c>
      <c r="Z283" s="10">
        <f t="shared" si="19"/>
        <v>1</v>
      </c>
    </row>
    <row r="284" spans="1:26" ht="20.100000000000001" customHeight="1" x14ac:dyDescent="0.25">
      <c r="A284" s="11">
        <v>270</v>
      </c>
      <c r="B284" s="11" t="s">
        <v>0</v>
      </c>
      <c r="C284" s="8" t="s">
        <v>28</v>
      </c>
      <c r="D284" s="11" t="s">
        <v>406</v>
      </c>
      <c r="E284" s="11" t="s">
        <v>7</v>
      </c>
      <c r="F284" s="11">
        <v>1021</v>
      </c>
      <c r="G284" s="11">
        <v>1063</v>
      </c>
      <c r="H284" s="11">
        <v>110</v>
      </c>
      <c r="I284" s="11" t="s">
        <v>873</v>
      </c>
      <c r="J284" s="11" t="s">
        <v>875</v>
      </c>
      <c r="K284" s="11" t="s">
        <v>2</v>
      </c>
      <c r="L284" s="11" t="s">
        <v>25</v>
      </c>
      <c r="M284" s="11" t="s">
        <v>5</v>
      </c>
      <c r="N284" s="11" t="s">
        <v>8</v>
      </c>
      <c r="O284" s="12">
        <v>41579</v>
      </c>
      <c r="Q284" s="13" t="s">
        <v>84</v>
      </c>
      <c r="R284" s="11">
        <f t="shared" ca="1" si="16"/>
        <v>6</v>
      </c>
      <c r="S284" s="12">
        <v>30813</v>
      </c>
      <c r="T284" s="13">
        <f t="shared" ca="1" si="17"/>
        <v>35</v>
      </c>
      <c r="U284" s="11" t="s">
        <v>7</v>
      </c>
      <c r="V284" s="11">
        <v>30</v>
      </c>
      <c r="W284" s="14">
        <f t="shared" si="18"/>
        <v>2.5</v>
      </c>
      <c r="X284" s="11">
        <v>39</v>
      </c>
      <c r="Y284" s="11" t="s">
        <v>876</v>
      </c>
      <c r="Z284" s="10">
        <f t="shared" si="19"/>
        <v>1</v>
      </c>
    </row>
    <row r="285" spans="1:26" ht="20.100000000000001" customHeight="1" x14ac:dyDescent="0.25">
      <c r="A285" s="11">
        <v>271</v>
      </c>
      <c r="B285" s="11" t="s">
        <v>0</v>
      </c>
      <c r="C285" s="8" t="s">
        <v>28</v>
      </c>
      <c r="D285" s="11" t="s">
        <v>407</v>
      </c>
      <c r="E285" s="11" t="s">
        <v>7</v>
      </c>
      <c r="F285" s="11">
        <v>1022</v>
      </c>
      <c r="G285" s="11">
        <v>1060</v>
      </c>
      <c r="H285" s="11">
        <v>106</v>
      </c>
      <c r="I285" s="11" t="s">
        <v>869</v>
      </c>
      <c r="J285" s="11" t="s">
        <v>875</v>
      </c>
      <c r="K285" s="11" t="s">
        <v>2</v>
      </c>
      <c r="L285" s="11" t="s">
        <v>25</v>
      </c>
      <c r="M285" s="11" t="s">
        <v>5</v>
      </c>
      <c r="N285" s="11" t="s">
        <v>8</v>
      </c>
      <c r="O285" s="12">
        <v>41579</v>
      </c>
      <c r="Q285" s="13" t="s">
        <v>84</v>
      </c>
      <c r="R285" s="11">
        <f t="shared" ca="1" si="16"/>
        <v>6</v>
      </c>
      <c r="S285" s="12">
        <v>30862</v>
      </c>
      <c r="T285" s="13">
        <f t="shared" ca="1" si="17"/>
        <v>35</v>
      </c>
      <c r="U285" s="11" t="s">
        <v>9</v>
      </c>
      <c r="V285" s="11">
        <v>30</v>
      </c>
      <c r="W285" s="14">
        <f t="shared" si="18"/>
        <v>2.5</v>
      </c>
      <c r="X285" s="11">
        <v>39</v>
      </c>
      <c r="Y285" s="11" t="s">
        <v>876</v>
      </c>
      <c r="Z285" s="10">
        <f t="shared" si="19"/>
        <v>1</v>
      </c>
    </row>
    <row r="286" spans="1:26" ht="20.100000000000001" customHeight="1" x14ac:dyDescent="0.25">
      <c r="A286" s="11">
        <v>272</v>
      </c>
      <c r="B286" s="11" t="s">
        <v>0</v>
      </c>
      <c r="C286" s="8" t="s">
        <v>28</v>
      </c>
      <c r="D286" s="11" t="s">
        <v>408</v>
      </c>
      <c r="E286" s="11" t="s">
        <v>7</v>
      </c>
      <c r="F286" s="11">
        <v>1002</v>
      </c>
      <c r="G286" s="11">
        <v>1002</v>
      </c>
      <c r="H286" s="11">
        <v>100</v>
      </c>
      <c r="I286" s="11" t="s">
        <v>863</v>
      </c>
      <c r="J286" s="11" t="s">
        <v>875</v>
      </c>
      <c r="K286" s="11" t="s">
        <v>2</v>
      </c>
      <c r="L286" s="11" t="s">
        <v>24</v>
      </c>
      <c r="M286" s="11" t="s">
        <v>5</v>
      </c>
      <c r="N286" s="11" t="s">
        <v>8</v>
      </c>
      <c r="O286" s="12">
        <v>41579</v>
      </c>
      <c r="Q286" s="13" t="s">
        <v>84</v>
      </c>
      <c r="R286" s="11">
        <f t="shared" ca="1" si="16"/>
        <v>6</v>
      </c>
      <c r="S286" s="12">
        <v>30718</v>
      </c>
      <c r="T286" s="13">
        <f t="shared" ca="1" si="17"/>
        <v>35</v>
      </c>
      <c r="U286" s="11" t="s">
        <v>7</v>
      </c>
      <c r="V286" s="11">
        <v>30</v>
      </c>
      <c r="W286" s="14">
        <f t="shared" si="18"/>
        <v>2.5</v>
      </c>
      <c r="X286" s="11">
        <v>39</v>
      </c>
      <c r="Y286" s="11" t="s">
        <v>876</v>
      </c>
      <c r="Z286" s="10">
        <f t="shared" si="19"/>
        <v>1</v>
      </c>
    </row>
    <row r="287" spans="1:26" ht="20.100000000000001" customHeight="1" x14ac:dyDescent="0.25">
      <c r="A287" s="11">
        <v>273</v>
      </c>
      <c r="B287" s="11" t="s">
        <v>0</v>
      </c>
      <c r="C287" s="8" t="s">
        <v>28</v>
      </c>
      <c r="D287" s="11" t="s">
        <v>409</v>
      </c>
      <c r="E287" s="11" t="s">
        <v>7</v>
      </c>
      <c r="F287" s="11">
        <v>1022</v>
      </c>
      <c r="G287" s="11">
        <v>1053</v>
      </c>
      <c r="H287" s="11">
        <v>107</v>
      </c>
      <c r="I287" s="11" t="s">
        <v>870</v>
      </c>
      <c r="J287" s="11" t="s">
        <v>875</v>
      </c>
      <c r="K287" s="11" t="s">
        <v>2</v>
      </c>
      <c r="L287" s="11" t="s">
        <v>25</v>
      </c>
      <c r="M287" s="11" t="s">
        <v>5</v>
      </c>
      <c r="N287" s="11" t="s">
        <v>8</v>
      </c>
      <c r="O287" s="12">
        <v>41609</v>
      </c>
      <c r="Q287" s="13" t="s">
        <v>84</v>
      </c>
      <c r="R287" s="11">
        <f t="shared" ca="1" si="16"/>
        <v>6</v>
      </c>
      <c r="S287" s="12">
        <v>23601</v>
      </c>
      <c r="T287" s="13">
        <f t="shared" ca="1" si="17"/>
        <v>55</v>
      </c>
      <c r="U287" s="11" t="s">
        <v>9</v>
      </c>
      <c r="V287" s="11">
        <v>30</v>
      </c>
      <c r="W287" s="14">
        <f t="shared" si="18"/>
        <v>2.5</v>
      </c>
      <c r="X287" s="11">
        <v>39</v>
      </c>
      <c r="Y287" s="11" t="s">
        <v>876</v>
      </c>
      <c r="Z287" s="10">
        <f t="shared" si="19"/>
        <v>1</v>
      </c>
    </row>
    <row r="288" spans="1:26" ht="20.100000000000001" customHeight="1" x14ac:dyDescent="0.25">
      <c r="A288" s="11">
        <v>274</v>
      </c>
      <c r="B288" s="11" t="s">
        <v>0</v>
      </c>
      <c r="C288" s="8" t="s">
        <v>28</v>
      </c>
      <c r="D288" s="11" t="s">
        <v>410</v>
      </c>
      <c r="E288" s="11" t="s">
        <v>7</v>
      </c>
      <c r="F288" s="11">
        <v>1022</v>
      </c>
      <c r="G288" s="11">
        <v>1035</v>
      </c>
      <c r="H288" s="11">
        <v>104</v>
      </c>
      <c r="I288" s="11" t="s">
        <v>867</v>
      </c>
      <c r="J288" s="11" t="s">
        <v>875</v>
      </c>
      <c r="K288" s="11" t="s">
        <v>2</v>
      </c>
      <c r="L288" s="11" t="s">
        <v>25</v>
      </c>
      <c r="M288" s="11" t="s">
        <v>5</v>
      </c>
      <c r="N288" s="11" t="s">
        <v>8</v>
      </c>
      <c r="O288" s="12">
        <v>41640</v>
      </c>
      <c r="Q288" s="13" t="s">
        <v>84</v>
      </c>
      <c r="R288" s="11">
        <f t="shared" ca="1" si="16"/>
        <v>6</v>
      </c>
      <c r="S288" s="12">
        <v>21558</v>
      </c>
      <c r="T288" s="13">
        <f t="shared" ca="1" si="17"/>
        <v>61</v>
      </c>
      <c r="U288" s="11" t="s">
        <v>9</v>
      </c>
      <c r="V288" s="11">
        <v>30</v>
      </c>
      <c r="W288" s="14">
        <f t="shared" si="18"/>
        <v>2.5</v>
      </c>
      <c r="X288" s="11">
        <v>39</v>
      </c>
      <c r="Y288" s="11" t="s">
        <v>876</v>
      </c>
      <c r="Z288" s="10">
        <f t="shared" si="19"/>
        <v>1</v>
      </c>
    </row>
    <row r="289" spans="1:26" ht="20.100000000000001" customHeight="1" x14ac:dyDescent="0.25">
      <c r="A289" s="11">
        <v>275</v>
      </c>
      <c r="B289" s="11" t="s">
        <v>0</v>
      </c>
      <c r="C289" s="8" t="s">
        <v>28</v>
      </c>
      <c r="D289" s="11" t="s">
        <v>411</v>
      </c>
      <c r="E289" s="11" t="s">
        <v>7</v>
      </c>
      <c r="F289" s="11">
        <v>1022</v>
      </c>
      <c r="G289" s="11">
        <v>1053</v>
      </c>
      <c r="H289" s="11">
        <v>107</v>
      </c>
      <c r="I289" s="11" t="s">
        <v>870</v>
      </c>
      <c r="J289" s="11" t="s">
        <v>875</v>
      </c>
      <c r="K289" s="11" t="s">
        <v>2</v>
      </c>
      <c r="L289" s="11" t="s">
        <v>25</v>
      </c>
      <c r="M289" s="11" t="s">
        <v>5</v>
      </c>
      <c r="N289" s="11" t="s">
        <v>8</v>
      </c>
      <c r="O289" s="12">
        <v>41640</v>
      </c>
      <c r="Q289" s="13" t="s">
        <v>84</v>
      </c>
      <c r="R289" s="11">
        <f t="shared" ca="1" si="16"/>
        <v>6</v>
      </c>
      <c r="S289" s="12">
        <v>31596</v>
      </c>
      <c r="T289" s="13">
        <f t="shared" ca="1" si="17"/>
        <v>33</v>
      </c>
      <c r="U289" s="11" t="s">
        <v>9</v>
      </c>
      <c r="V289" s="11">
        <v>30</v>
      </c>
      <c r="W289" s="14">
        <f t="shared" si="18"/>
        <v>2.5</v>
      </c>
      <c r="X289" s="11">
        <v>39</v>
      </c>
      <c r="Y289" s="11" t="s">
        <v>876</v>
      </c>
      <c r="Z289" s="10">
        <f t="shared" si="19"/>
        <v>1</v>
      </c>
    </row>
    <row r="290" spans="1:26" ht="20.100000000000001" customHeight="1" x14ac:dyDescent="0.25">
      <c r="A290" s="11">
        <v>276</v>
      </c>
      <c r="B290" s="11" t="s">
        <v>0</v>
      </c>
      <c r="C290" s="8" t="s">
        <v>28</v>
      </c>
      <c r="D290" s="11" t="s">
        <v>412</v>
      </c>
      <c r="E290" s="11" t="s">
        <v>7</v>
      </c>
      <c r="F290" s="11">
        <v>1016</v>
      </c>
      <c r="G290" s="11">
        <v>1016</v>
      </c>
      <c r="H290" s="11">
        <v>100</v>
      </c>
      <c r="I290" s="11" t="s">
        <v>863</v>
      </c>
      <c r="J290" s="11" t="s">
        <v>875</v>
      </c>
      <c r="K290" s="11" t="s">
        <v>2</v>
      </c>
      <c r="L290" s="11" t="s">
        <v>25</v>
      </c>
      <c r="M290" s="11" t="s">
        <v>5</v>
      </c>
      <c r="N290" s="11" t="s">
        <v>6</v>
      </c>
      <c r="O290" s="12">
        <v>41671</v>
      </c>
      <c r="Q290" s="13" t="s">
        <v>84</v>
      </c>
      <c r="R290" s="11">
        <f t="shared" ca="1" si="16"/>
        <v>5</v>
      </c>
      <c r="S290" s="12">
        <v>30142</v>
      </c>
      <c r="T290" s="13">
        <f t="shared" ca="1" si="17"/>
        <v>37</v>
      </c>
      <c r="U290" s="11" t="s">
        <v>7</v>
      </c>
      <c r="V290" s="11">
        <v>24</v>
      </c>
      <c r="W290" s="14">
        <f t="shared" si="18"/>
        <v>2</v>
      </c>
      <c r="X290" s="11">
        <v>18</v>
      </c>
      <c r="Y290" s="11" t="s">
        <v>876</v>
      </c>
      <c r="Z290" s="10">
        <f t="shared" si="19"/>
        <v>0.46153846153846156</v>
      </c>
    </row>
    <row r="291" spans="1:26" ht="20.100000000000001" customHeight="1" x14ac:dyDescent="0.25">
      <c r="A291" s="11">
        <v>277</v>
      </c>
      <c r="B291" s="11" t="s">
        <v>0</v>
      </c>
      <c r="C291" s="8" t="s">
        <v>28</v>
      </c>
      <c r="D291" s="11" t="s">
        <v>413</v>
      </c>
      <c r="E291" s="11" t="s">
        <v>7</v>
      </c>
      <c r="F291" s="11">
        <v>1013</v>
      </c>
      <c r="G291" s="11">
        <v>1013</v>
      </c>
      <c r="H291" s="11">
        <v>100</v>
      </c>
      <c r="I291" s="11" t="s">
        <v>863</v>
      </c>
      <c r="J291" s="11" t="s">
        <v>875</v>
      </c>
      <c r="K291" s="11" t="s">
        <v>2</v>
      </c>
      <c r="L291" s="11" t="s">
        <v>24</v>
      </c>
      <c r="M291" s="11" t="s">
        <v>5</v>
      </c>
      <c r="N291" s="11" t="s">
        <v>8</v>
      </c>
      <c r="O291" s="12">
        <v>41671</v>
      </c>
      <c r="Q291" s="13" t="s">
        <v>84</v>
      </c>
      <c r="R291" s="11">
        <f t="shared" ca="1" si="16"/>
        <v>5</v>
      </c>
      <c r="S291" s="12">
        <v>25506</v>
      </c>
      <c r="T291" s="13">
        <f t="shared" ca="1" si="17"/>
        <v>50</v>
      </c>
      <c r="U291" s="11" t="s">
        <v>7</v>
      </c>
      <c r="V291" s="11">
        <v>30</v>
      </c>
      <c r="W291" s="14">
        <f t="shared" si="18"/>
        <v>2.5</v>
      </c>
      <c r="X291" s="11">
        <v>39</v>
      </c>
      <c r="Y291" s="11" t="s">
        <v>876</v>
      </c>
      <c r="Z291" s="10">
        <f t="shared" si="19"/>
        <v>1</v>
      </c>
    </row>
    <row r="292" spans="1:26" ht="20.100000000000001" customHeight="1" x14ac:dyDescent="0.25">
      <c r="A292" s="11">
        <v>278</v>
      </c>
      <c r="B292" s="11" t="s">
        <v>0</v>
      </c>
      <c r="C292" s="8" t="s">
        <v>28</v>
      </c>
      <c r="D292" s="11" t="s">
        <v>414</v>
      </c>
      <c r="E292" s="11" t="s">
        <v>7</v>
      </c>
      <c r="F292" s="11">
        <v>1025</v>
      </c>
      <c r="G292" s="11">
        <v>1068</v>
      </c>
      <c r="H292" s="11">
        <v>102</v>
      </c>
      <c r="I292" s="11" t="s">
        <v>865</v>
      </c>
      <c r="J292" s="11" t="s">
        <v>875</v>
      </c>
      <c r="K292" s="11" t="s">
        <v>2</v>
      </c>
      <c r="L292" s="11" t="s">
        <v>25</v>
      </c>
      <c r="M292" s="11" t="s">
        <v>5</v>
      </c>
      <c r="N292" s="11" t="s">
        <v>8</v>
      </c>
      <c r="O292" s="12">
        <v>41699</v>
      </c>
      <c r="Q292" s="13" t="s">
        <v>84</v>
      </c>
      <c r="R292" s="11">
        <f t="shared" ca="1" si="16"/>
        <v>5</v>
      </c>
      <c r="S292" s="12">
        <v>22265</v>
      </c>
      <c r="T292" s="13">
        <f t="shared" ca="1" si="17"/>
        <v>59</v>
      </c>
      <c r="U292" s="11" t="s">
        <v>7</v>
      </c>
      <c r="V292" s="11">
        <v>30</v>
      </c>
      <c r="W292" s="14">
        <f t="shared" si="18"/>
        <v>2.5</v>
      </c>
      <c r="X292" s="11">
        <v>39</v>
      </c>
      <c r="Y292" s="11" t="s">
        <v>876</v>
      </c>
      <c r="Z292" s="10">
        <f t="shared" si="19"/>
        <v>1</v>
      </c>
    </row>
    <row r="293" spans="1:26" ht="20.100000000000001" customHeight="1" x14ac:dyDescent="0.25">
      <c r="A293" s="11">
        <v>279</v>
      </c>
      <c r="B293" s="11" t="s">
        <v>0</v>
      </c>
      <c r="C293" s="8" t="s">
        <v>28</v>
      </c>
      <c r="D293" s="11" t="s">
        <v>415</v>
      </c>
      <c r="E293" s="11" t="s">
        <v>7</v>
      </c>
      <c r="F293" s="11">
        <v>1025</v>
      </c>
      <c r="G293" s="11">
        <v>1068</v>
      </c>
      <c r="H293" s="11">
        <v>102</v>
      </c>
      <c r="I293" s="11" t="s">
        <v>865</v>
      </c>
      <c r="J293" s="11" t="s">
        <v>875</v>
      </c>
      <c r="K293" s="11" t="s">
        <v>2</v>
      </c>
      <c r="L293" s="11" t="s">
        <v>24</v>
      </c>
      <c r="M293" s="11" t="s">
        <v>5</v>
      </c>
      <c r="N293" s="11" t="s">
        <v>8</v>
      </c>
      <c r="O293" s="12">
        <v>41699</v>
      </c>
      <c r="Q293" s="13" t="s">
        <v>84</v>
      </c>
      <c r="R293" s="11">
        <f t="shared" ca="1" si="16"/>
        <v>5</v>
      </c>
      <c r="S293" s="12">
        <v>29737</v>
      </c>
      <c r="T293" s="13">
        <f t="shared" ca="1" si="17"/>
        <v>38</v>
      </c>
      <c r="U293" s="11" t="s">
        <v>7</v>
      </c>
      <c r="V293" s="11">
        <v>30</v>
      </c>
      <c r="W293" s="14">
        <f t="shared" si="18"/>
        <v>2.5</v>
      </c>
      <c r="X293" s="11">
        <v>39</v>
      </c>
      <c r="Y293" s="11" t="s">
        <v>876</v>
      </c>
      <c r="Z293" s="10">
        <f t="shared" si="19"/>
        <v>1</v>
      </c>
    </row>
    <row r="294" spans="1:26" ht="20.100000000000001" customHeight="1" x14ac:dyDescent="0.25">
      <c r="A294" s="11">
        <v>280</v>
      </c>
      <c r="B294" s="11" t="s">
        <v>0</v>
      </c>
      <c r="C294" s="8" t="s">
        <v>28</v>
      </c>
      <c r="D294" s="11" t="s">
        <v>416</v>
      </c>
      <c r="E294" s="11" t="s">
        <v>7</v>
      </c>
      <c r="F294" s="11">
        <v>1047</v>
      </c>
      <c r="G294" s="11">
        <v>1090</v>
      </c>
      <c r="H294" s="11">
        <v>102</v>
      </c>
      <c r="I294" s="11" t="s">
        <v>865</v>
      </c>
      <c r="J294" s="11" t="s">
        <v>875</v>
      </c>
      <c r="K294" s="11" t="s">
        <v>2</v>
      </c>
      <c r="L294" s="11" t="s">
        <v>25</v>
      </c>
      <c r="M294" s="11" t="s">
        <v>5</v>
      </c>
      <c r="N294" s="11" t="s">
        <v>6</v>
      </c>
      <c r="O294" s="12">
        <v>41730</v>
      </c>
      <c r="Q294" s="13" t="s">
        <v>84</v>
      </c>
      <c r="R294" s="11">
        <f t="shared" ca="1" si="16"/>
        <v>5</v>
      </c>
      <c r="S294" s="12">
        <v>28695</v>
      </c>
      <c r="T294" s="13">
        <f t="shared" ca="1" si="17"/>
        <v>41</v>
      </c>
      <c r="U294" s="11" t="s">
        <v>7</v>
      </c>
      <c r="V294" s="11">
        <v>35</v>
      </c>
      <c r="W294" s="14">
        <f t="shared" si="18"/>
        <v>2.9166666666666665</v>
      </c>
      <c r="X294" s="11">
        <v>39</v>
      </c>
      <c r="Y294" s="11" t="s">
        <v>876</v>
      </c>
      <c r="Z294" s="10">
        <f t="shared" si="19"/>
        <v>1</v>
      </c>
    </row>
    <row r="295" spans="1:26" ht="20.100000000000001" customHeight="1" x14ac:dyDescent="0.25">
      <c r="A295" s="11">
        <v>281</v>
      </c>
      <c r="B295" s="11" t="s">
        <v>0</v>
      </c>
      <c r="C295" s="8" t="s">
        <v>28</v>
      </c>
      <c r="D295" s="11" t="s">
        <v>417</v>
      </c>
      <c r="E295" s="11" t="s">
        <v>7</v>
      </c>
      <c r="F295" s="11">
        <v>1030</v>
      </c>
      <c r="G295" s="11">
        <v>1073</v>
      </c>
      <c r="H295" s="11">
        <v>102</v>
      </c>
      <c r="I295" s="11" t="s">
        <v>865</v>
      </c>
      <c r="J295" s="11" t="s">
        <v>875</v>
      </c>
      <c r="K295" s="11" t="s">
        <v>2</v>
      </c>
      <c r="L295" s="11" t="s">
        <v>24</v>
      </c>
      <c r="M295" s="11" t="s">
        <v>5</v>
      </c>
      <c r="N295" s="11" t="s">
        <v>8</v>
      </c>
      <c r="O295" s="12">
        <v>41730</v>
      </c>
      <c r="Q295" s="13" t="s">
        <v>84</v>
      </c>
      <c r="R295" s="11">
        <f t="shared" ca="1" si="16"/>
        <v>5</v>
      </c>
      <c r="S295" s="12">
        <v>32572</v>
      </c>
      <c r="T295" s="13">
        <f t="shared" ca="1" si="17"/>
        <v>30</v>
      </c>
      <c r="U295" s="11" t="s">
        <v>7</v>
      </c>
      <c r="V295" s="11">
        <v>30</v>
      </c>
      <c r="W295" s="14">
        <f t="shared" si="18"/>
        <v>2.5</v>
      </c>
      <c r="X295" s="11">
        <v>39</v>
      </c>
      <c r="Y295" s="11" t="s">
        <v>876</v>
      </c>
      <c r="Z295" s="10">
        <f t="shared" si="19"/>
        <v>1</v>
      </c>
    </row>
    <row r="296" spans="1:26" ht="20.100000000000001" customHeight="1" x14ac:dyDescent="0.25">
      <c r="A296" s="11">
        <v>282</v>
      </c>
      <c r="B296" s="11" t="s">
        <v>0</v>
      </c>
      <c r="C296" s="8" t="s">
        <v>28</v>
      </c>
      <c r="D296" s="11" t="s">
        <v>418</v>
      </c>
      <c r="E296" s="11" t="s">
        <v>7</v>
      </c>
      <c r="F296" s="11">
        <v>1050</v>
      </c>
      <c r="G296" s="11">
        <v>1093</v>
      </c>
      <c r="H296" s="11">
        <v>100</v>
      </c>
      <c r="I296" s="11" t="s">
        <v>863</v>
      </c>
      <c r="J296" s="11" t="s">
        <v>875</v>
      </c>
      <c r="K296" s="11" t="s">
        <v>2</v>
      </c>
      <c r="L296" s="11" t="s">
        <v>25</v>
      </c>
      <c r="M296" s="11" t="s">
        <v>5</v>
      </c>
      <c r="N296" s="11" t="s">
        <v>8</v>
      </c>
      <c r="O296" s="12">
        <v>41715</v>
      </c>
      <c r="Q296" s="13" t="s">
        <v>84</v>
      </c>
      <c r="R296" s="11">
        <f t="shared" ca="1" si="16"/>
        <v>5</v>
      </c>
      <c r="S296" s="12">
        <v>35544</v>
      </c>
      <c r="T296" s="13">
        <f t="shared" ca="1" si="17"/>
        <v>22</v>
      </c>
      <c r="U296" s="11" t="s">
        <v>7</v>
      </c>
      <c r="V296" s="11">
        <v>30</v>
      </c>
      <c r="W296" s="14">
        <f t="shared" si="18"/>
        <v>2.5</v>
      </c>
      <c r="X296" s="11">
        <v>39</v>
      </c>
      <c r="Y296" s="11" t="s">
        <v>876</v>
      </c>
      <c r="Z296" s="10">
        <f t="shared" si="19"/>
        <v>1</v>
      </c>
    </row>
    <row r="297" spans="1:26" ht="20.100000000000001" customHeight="1" x14ac:dyDescent="0.25">
      <c r="A297" s="11">
        <v>283</v>
      </c>
      <c r="B297" s="11" t="s">
        <v>0</v>
      </c>
      <c r="C297" s="8" t="s">
        <v>28</v>
      </c>
      <c r="D297" s="11" t="s">
        <v>419</v>
      </c>
      <c r="E297" s="11" t="s">
        <v>7</v>
      </c>
      <c r="F297" s="11">
        <v>1010</v>
      </c>
      <c r="G297" s="11">
        <v>1010</v>
      </c>
      <c r="H297" s="11">
        <v>100</v>
      </c>
      <c r="I297" s="11" t="s">
        <v>863</v>
      </c>
      <c r="J297" s="11" t="s">
        <v>875</v>
      </c>
      <c r="K297" s="11" t="s">
        <v>2</v>
      </c>
      <c r="L297" s="11" t="s">
        <v>25</v>
      </c>
      <c r="M297" s="11" t="s">
        <v>5</v>
      </c>
      <c r="N297" s="11" t="s">
        <v>8</v>
      </c>
      <c r="O297" s="12">
        <v>41760</v>
      </c>
      <c r="Q297" s="13" t="s">
        <v>84</v>
      </c>
      <c r="R297" s="11">
        <f t="shared" ca="1" si="16"/>
        <v>5</v>
      </c>
      <c r="S297" s="12">
        <v>27888</v>
      </c>
      <c r="T297" s="13">
        <f t="shared" ca="1" si="17"/>
        <v>43</v>
      </c>
      <c r="U297" s="11" t="s">
        <v>7</v>
      </c>
      <c r="V297" s="11">
        <v>30</v>
      </c>
      <c r="W297" s="14">
        <f t="shared" si="18"/>
        <v>2.5</v>
      </c>
      <c r="X297" s="11">
        <v>39</v>
      </c>
      <c r="Y297" s="11" t="s">
        <v>876</v>
      </c>
      <c r="Z297" s="10">
        <f t="shared" si="19"/>
        <v>1</v>
      </c>
    </row>
    <row r="298" spans="1:26" ht="20.100000000000001" customHeight="1" x14ac:dyDescent="0.25">
      <c r="A298" s="11">
        <v>284</v>
      </c>
      <c r="B298" s="11" t="s">
        <v>0</v>
      </c>
      <c r="C298" s="8" t="s">
        <v>28</v>
      </c>
      <c r="D298" s="11" t="s">
        <v>420</v>
      </c>
      <c r="E298" s="11" t="s">
        <v>7</v>
      </c>
      <c r="F298" s="11">
        <v>1019</v>
      </c>
      <c r="G298" s="11">
        <v>1031</v>
      </c>
      <c r="H298" s="11">
        <v>104</v>
      </c>
      <c r="I298" s="11" t="s">
        <v>867</v>
      </c>
      <c r="J298" s="11" t="s">
        <v>875</v>
      </c>
      <c r="K298" s="11" t="s">
        <v>2</v>
      </c>
      <c r="L298" s="11" t="s">
        <v>25</v>
      </c>
      <c r="M298" s="11" t="s">
        <v>5</v>
      </c>
      <c r="N298" s="11" t="s">
        <v>8</v>
      </c>
      <c r="O298" s="12">
        <v>41774</v>
      </c>
      <c r="Q298" s="13" t="s">
        <v>84</v>
      </c>
      <c r="R298" s="11">
        <f t="shared" ca="1" si="16"/>
        <v>5</v>
      </c>
      <c r="S298" s="12">
        <v>30609</v>
      </c>
      <c r="T298" s="13">
        <f t="shared" ca="1" si="17"/>
        <v>36</v>
      </c>
      <c r="U298" s="11" t="s">
        <v>7</v>
      </c>
      <c r="V298" s="11">
        <v>30</v>
      </c>
      <c r="W298" s="14">
        <f t="shared" si="18"/>
        <v>2.5</v>
      </c>
      <c r="X298" s="11">
        <v>39</v>
      </c>
      <c r="Y298" s="11" t="s">
        <v>876</v>
      </c>
      <c r="Z298" s="10">
        <f t="shared" si="19"/>
        <v>1</v>
      </c>
    </row>
    <row r="299" spans="1:26" ht="20.100000000000001" customHeight="1" x14ac:dyDescent="0.25">
      <c r="A299" s="11">
        <v>285</v>
      </c>
      <c r="B299" s="11" t="s">
        <v>0</v>
      </c>
      <c r="C299" s="8" t="s">
        <v>28</v>
      </c>
      <c r="D299" s="11" t="s">
        <v>421</v>
      </c>
      <c r="E299" s="11" t="s">
        <v>7</v>
      </c>
      <c r="F299" s="11">
        <v>1022</v>
      </c>
      <c r="G299" s="11">
        <v>1047</v>
      </c>
      <c r="H299" s="11">
        <v>103</v>
      </c>
      <c r="I299" s="11" t="s">
        <v>866</v>
      </c>
      <c r="J299" s="11" t="s">
        <v>875</v>
      </c>
      <c r="K299" s="11" t="s">
        <v>2</v>
      </c>
      <c r="L299" s="11" t="s">
        <v>25</v>
      </c>
      <c r="M299" s="11" t="s">
        <v>5</v>
      </c>
      <c r="N299" s="11" t="s">
        <v>8</v>
      </c>
      <c r="O299" s="12">
        <v>41791</v>
      </c>
      <c r="Q299" s="13" t="s">
        <v>84</v>
      </c>
      <c r="R299" s="11">
        <f t="shared" ca="1" si="16"/>
        <v>5</v>
      </c>
      <c r="S299" s="12">
        <v>23950</v>
      </c>
      <c r="T299" s="13">
        <f t="shared" ca="1" si="17"/>
        <v>54</v>
      </c>
      <c r="U299" s="11" t="s">
        <v>9</v>
      </c>
      <c r="V299" s="11">
        <v>30</v>
      </c>
      <c r="W299" s="14">
        <f t="shared" si="18"/>
        <v>2.5</v>
      </c>
      <c r="X299" s="11">
        <v>39</v>
      </c>
      <c r="Y299" s="11" t="s">
        <v>876</v>
      </c>
      <c r="Z299" s="10">
        <f t="shared" si="19"/>
        <v>1</v>
      </c>
    </row>
    <row r="300" spans="1:26" ht="20.100000000000001" customHeight="1" x14ac:dyDescent="0.25">
      <c r="A300" s="11">
        <v>286</v>
      </c>
      <c r="B300" s="11" t="s">
        <v>0</v>
      </c>
      <c r="C300" s="8" t="s">
        <v>28</v>
      </c>
      <c r="D300" s="11" t="s">
        <v>422</v>
      </c>
      <c r="E300" s="11" t="s">
        <v>7</v>
      </c>
      <c r="F300" s="11">
        <v>1022</v>
      </c>
      <c r="G300" s="11">
        <v>1053</v>
      </c>
      <c r="H300" s="11">
        <v>107</v>
      </c>
      <c r="I300" s="11" t="s">
        <v>870</v>
      </c>
      <c r="J300" s="11" t="s">
        <v>875</v>
      </c>
      <c r="K300" s="11" t="s">
        <v>2</v>
      </c>
      <c r="L300" s="11" t="s">
        <v>25</v>
      </c>
      <c r="M300" s="11" t="s">
        <v>5</v>
      </c>
      <c r="N300" s="11" t="s">
        <v>8</v>
      </c>
      <c r="O300" s="12">
        <v>41791</v>
      </c>
      <c r="Q300" s="13" t="s">
        <v>84</v>
      </c>
      <c r="R300" s="11">
        <f t="shared" ca="1" si="16"/>
        <v>5</v>
      </c>
      <c r="S300" s="12">
        <v>33428</v>
      </c>
      <c r="T300" s="13">
        <f t="shared" ca="1" si="17"/>
        <v>28</v>
      </c>
      <c r="U300" s="11" t="s">
        <v>9</v>
      </c>
      <c r="V300" s="11">
        <v>30</v>
      </c>
      <c r="W300" s="14">
        <f t="shared" si="18"/>
        <v>2.5</v>
      </c>
      <c r="X300" s="11">
        <v>39</v>
      </c>
      <c r="Y300" s="11" t="s">
        <v>876</v>
      </c>
      <c r="Z300" s="10">
        <f t="shared" si="19"/>
        <v>1</v>
      </c>
    </row>
    <row r="301" spans="1:26" ht="20.100000000000001" customHeight="1" x14ac:dyDescent="0.25">
      <c r="A301" s="11">
        <v>287</v>
      </c>
      <c r="B301" s="11" t="s">
        <v>0</v>
      </c>
      <c r="C301" s="8" t="s">
        <v>28</v>
      </c>
      <c r="D301" s="11" t="s">
        <v>423</v>
      </c>
      <c r="E301" s="11" t="s">
        <v>7</v>
      </c>
      <c r="F301" s="11">
        <v>1020</v>
      </c>
      <c r="G301" s="11">
        <v>1051</v>
      </c>
      <c r="H301" s="11">
        <v>107</v>
      </c>
      <c r="I301" s="11" t="s">
        <v>870</v>
      </c>
      <c r="J301" s="11" t="s">
        <v>875</v>
      </c>
      <c r="K301" s="11" t="s">
        <v>2</v>
      </c>
      <c r="L301" s="11" t="s">
        <v>25</v>
      </c>
      <c r="M301" s="11" t="s">
        <v>5</v>
      </c>
      <c r="N301" s="11" t="s">
        <v>8</v>
      </c>
      <c r="O301" s="12">
        <v>41791</v>
      </c>
      <c r="Q301" s="13" t="s">
        <v>84</v>
      </c>
      <c r="R301" s="11">
        <f t="shared" ca="1" si="16"/>
        <v>5</v>
      </c>
      <c r="S301" s="12">
        <v>32391</v>
      </c>
      <c r="T301" s="13">
        <f t="shared" ca="1" si="17"/>
        <v>31</v>
      </c>
      <c r="U301" s="11" t="s">
        <v>9</v>
      </c>
      <c r="V301" s="11">
        <v>30</v>
      </c>
      <c r="W301" s="14">
        <f t="shared" si="18"/>
        <v>2.5</v>
      </c>
      <c r="X301" s="11">
        <v>39</v>
      </c>
      <c r="Y301" s="11" t="s">
        <v>876</v>
      </c>
      <c r="Z301" s="10">
        <f t="shared" si="19"/>
        <v>1</v>
      </c>
    </row>
    <row r="302" spans="1:26" ht="20.100000000000001" customHeight="1" x14ac:dyDescent="0.25">
      <c r="A302" s="11">
        <v>288</v>
      </c>
      <c r="B302" s="11" t="s">
        <v>0</v>
      </c>
      <c r="C302" s="8" t="s">
        <v>28</v>
      </c>
      <c r="D302" s="11" t="s">
        <v>424</v>
      </c>
      <c r="E302" s="11" t="s">
        <v>7</v>
      </c>
      <c r="F302" s="11">
        <v>1045</v>
      </c>
      <c r="G302" s="11">
        <v>1088</v>
      </c>
      <c r="H302" s="11">
        <v>102</v>
      </c>
      <c r="I302" s="11" t="s">
        <v>865</v>
      </c>
      <c r="J302" s="11" t="s">
        <v>875</v>
      </c>
      <c r="K302" s="11" t="s">
        <v>2</v>
      </c>
      <c r="L302" s="11" t="s">
        <v>2</v>
      </c>
      <c r="M302" s="11" t="s">
        <v>5</v>
      </c>
      <c r="N302" s="11" t="s">
        <v>6</v>
      </c>
      <c r="O302" s="12">
        <v>41821</v>
      </c>
      <c r="Q302" s="13" t="s">
        <v>84</v>
      </c>
      <c r="R302" s="11">
        <f t="shared" ca="1" si="16"/>
        <v>5</v>
      </c>
      <c r="S302" s="12">
        <v>30586</v>
      </c>
      <c r="T302" s="13">
        <f t="shared" ca="1" si="17"/>
        <v>36</v>
      </c>
      <c r="U302" s="11" t="s">
        <v>7</v>
      </c>
      <c r="V302" s="11">
        <v>30</v>
      </c>
      <c r="W302" s="14">
        <f t="shared" si="18"/>
        <v>2.5</v>
      </c>
      <c r="X302" s="11">
        <v>39</v>
      </c>
      <c r="Y302" s="11" t="s">
        <v>876</v>
      </c>
      <c r="Z302" s="10">
        <f t="shared" si="19"/>
        <v>1</v>
      </c>
    </row>
    <row r="303" spans="1:26" ht="20.100000000000001" customHeight="1" x14ac:dyDescent="0.25">
      <c r="A303" s="11">
        <v>289</v>
      </c>
      <c r="B303" s="11" t="s">
        <v>0</v>
      </c>
      <c r="C303" s="8" t="s">
        <v>28</v>
      </c>
      <c r="D303" s="11" t="s">
        <v>425</v>
      </c>
      <c r="E303" s="11" t="s">
        <v>7</v>
      </c>
      <c r="F303" s="11">
        <v>1022</v>
      </c>
      <c r="G303" s="11">
        <v>1035</v>
      </c>
      <c r="H303" s="11">
        <v>104</v>
      </c>
      <c r="I303" s="11" t="s">
        <v>867</v>
      </c>
      <c r="J303" s="11" t="s">
        <v>875</v>
      </c>
      <c r="K303" s="11" t="s">
        <v>2</v>
      </c>
      <c r="L303" s="11" t="s">
        <v>25</v>
      </c>
      <c r="M303" s="11" t="s">
        <v>5</v>
      </c>
      <c r="N303" s="11" t="s">
        <v>8</v>
      </c>
      <c r="O303" s="12">
        <v>41821</v>
      </c>
      <c r="Q303" s="13" t="s">
        <v>84</v>
      </c>
      <c r="R303" s="11">
        <f t="shared" ca="1" si="16"/>
        <v>5</v>
      </c>
      <c r="S303" s="12">
        <v>30561</v>
      </c>
      <c r="T303" s="13">
        <f t="shared" ca="1" si="17"/>
        <v>36</v>
      </c>
      <c r="U303" s="11" t="s">
        <v>9</v>
      </c>
      <c r="V303" s="11">
        <v>30</v>
      </c>
      <c r="W303" s="14">
        <f t="shared" si="18"/>
        <v>2.5</v>
      </c>
      <c r="X303" s="11">
        <v>39</v>
      </c>
      <c r="Y303" s="11" t="s">
        <v>876</v>
      </c>
      <c r="Z303" s="10">
        <f t="shared" si="19"/>
        <v>1</v>
      </c>
    </row>
    <row r="304" spans="1:26" ht="20.100000000000001" customHeight="1" x14ac:dyDescent="0.25">
      <c r="A304" s="11">
        <v>290</v>
      </c>
      <c r="B304" s="11" t="s">
        <v>0</v>
      </c>
      <c r="C304" s="8" t="s">
        <v>28</v>
      </c>
      <c r="D304" s="11" t="s">
        <v>426</v>
      </c>
      <c r="E304" s="11" t="s">
        <v>7</v>
      </c>
      <c r="F304" s="11">
        <v>1016</v>
      </c>
      <c r="G304" s="11">
        <v>1016</v>
      </c>
      <c r="H304" s="11">
        <v>100</v>
      </c>
      <c r="I304" s="11" t="s">
        <v>863</v>
      </c>
      <c r="J304" s="11" t="s">
        <v>875</v>
      </c>
      <c r="K304" s="11" t="s">
        <v>2</v>
      </c>
      <c r="L304" s="11" t="s">
        <v>25</v>
      </c>
      <c r="M304" s="11" t="s">
        <v>5</v>
      </c>
      <c r="N304" s="11" t="s">
        <v>6</v>
      </c>
      <c r="O304" s="12">
        <v>41821</v>
      </c>
      <c r="Q304" s="13" t="s">
        <v>84</v>
      </c>
      <c r="R304" s="11">
        <f t="shared" ca="1" si="16"/>
        <v>5</v>
      </c>
      <c r="S304" s="12">
        <v>32537</v>
      </c>
      <c r="T304" s="13">
        <f t="shared" ca="1" si="17"/>
        <v>30</v>
      </c>
      <c r="U304" s="11" t="s">
        <v>7</v>
      </c>
      <c r="V304" s="11">
        <v>30</v>
      </c>
      <c r="W304" s="14">
        <f t="shared" si="18"/>
        <v>2.5</v>
      </c>
      <c r="X304" s="11">
        <v>39</v>
      </c>
      <c r="Y304" s="11" t="s">
        <v>876</v>
      </c>
      <c r="Z304" s="10">
        <f t="shared" si="19"/>
        <v>1</v>
      </c>
    </row>
    <row r="305" spans="1:26" ht="20.100000000000001" customHeight="1" x14ac:dyDescent="0.25">
      <c r="A305" s="11">
        <v>291</v>
      </c>
      <c r="B305" s="11" t="s">
        <v>0</v>
      </c>
      <c r="C305" s="8" t="s">
        <v>28</v>
      </c>
      <c r="D305" s="11" t="s">
        <v>427</v>
      </c>
      <c r="E305" s="11" t="s">
        <v>7</v>
      </c>
      <c r="F305" s="11">
        <v>1022</v>
      </c>
      <c r="G305" s="11">
        <v>1060</v>
      </c>
      <c r="H305" s="11">
        <v>106</v>
      </c>
      <c r="I305" s="11" t="s">
        <v>869</v>
      </c>
      <c r="J305" s="11" t="s">
        <v>875</v>
      </c>
      <c r="K305" s="11" t="s">
        <v>2</v>
      </c>
      <c r="L305" s="11" t="s">
        <v>25</v>
      </c>
      <c r="M305" s="11" t="s">
        <v>5</v>
      </c>
      <c r="N305" s="11" t="s">
        <v>8</v>
      </c>
      <c r="O305" s="12">
        <v>41883</v>
      </c>
      <c r="Q305" s="13" t="s">
        <v>84</v>
      </c>
      <c r="R305" s="11">
        <f t="shared" ca="1" si="16"/>
        <v>5</v>
      </c>
      <c r="S305" s="12">
        <v>32821</v>
      </c>
      <c r="T305" s="13">
        <f t="shared" ca="1" si="17"/>
        <v>30</v>
      </c>
      <c r="U305" s="11" t="s">
        <v>9</v>
      </c>
      <c r="V305" s="11">
        <v>30</v>
      </c>
      <c r="W305" s="14">
        <f t="shared" si="18"/>
        <v>2.5</v>
      </c>
      <c r="X305" s="11">
        <v>39</v>
      </c>
      <c r="Y305" s="11" t="s">
        <v>876</v>
      </c>
      <c r="Z305" s="10">
        <f t="shared" si="19"/>
        <v>1</v>
      </c>
    </row>
    <row r="306" spans="1:26" ht="20.100000000000001" customHeight="1" x14ac:dyDescent="0.25">
      <c r="A306" s="11">
        <v>292</v>
      </c>
      <c r="B306" s="11" t="s">
        <v>0</v>
      </c>
      <c r="C306" s="8" t="s">
        <v>28</v>
      </c>
      <c r="D306" s="11" t="s">
        <v>428</v>
      </c>
      <c r="E306" s="11" t="s">
        <v>7</v>
      </c>
      <c r="F306" s="11">
        <v>1023</v>
      </c>
      <c r="G306" s="11">
        <v>1050</v>
      </c>
      <c r="H306" s="11">
        <v>107</v>
      </c>
      <c r="I306" s="11" t="s">
        <v>870</v>
      </c>
      <c r="J306" s="11" t="s">
        <v>875</v>
      </c>
      <c r="K306" s="11" t="s">
        <v>2</v>
      </c>
      <c r="L306" s="11" t="s">
        <v>25</v>
      </c>
      <c r="M306" s="11" t="s">
        <v>5</v>
      </c>
      <c r="N306" s="11" t="s">
        <v>6</v>
      </c>
      <c r="O306" s="12">
        <v>42759</v>
      </c>
      <c r="Q306" s="13" t="s">
        <v>84</v>
      </c>
      <c r="R306" s="11">
        <f t="shared" ca="1" si="16"/>
        <v>2</v>
      </c>
      <c r="S306" s="12">
        <v>35308</v>
      </c>
      <c r="T306" s="13">
        <f t="shared" ca="1" si="17"/>
        <v>23</v>
      </c>
      <c r="U306" s="11" t="s">
        <v>9</v>
      </c>
      <c r="V306" s="11">
        <v>30</v>
      </c>
      <c r="W306" s="14">
        <f t="shared" si="18"/>
        <v>2.5</v>
      </c>
      <c r="X306" s="11">
        <v>39</v>
      </c>
      <c r="Y306" s="11" t="s">
        <v>876</v>
      </c>
      <c r="Z306" s="10">
        <f t="shared" si="19"/>
        <v>1</v>
      </c>
    </row>
    <row r="307" spans="1:26" ht="20.100000000000001" customHeight="1" x14ac:dyDescent="0.25">
      <c r="A307" s="11">
        <v>293</v>
      </c>
      <c r="B307" s="11" t="s">
        <v>0</v>
      </c>
      <c r="C307" s="8" t="s">
        <v>28</v>
      </c>
      <c r="D307" s="11" t="s">
        <v>429</v>
      </c>
      <c r="E307" s="11" t="s">
        <v>7</v>
      </c>
      <c r="F307" s="11">
        <v>1019</v>
      </c>
      <c r="G307" s="11">
        <v>1067</v>
      </c>
      <c r="H307" s="11">
        <v>111</v>
      </c>
      <c r="I307" s="11" t="s">
        <v>874</v>
      </c>
      <c r="J307" s="11" t="s">
        <v>875</v>
      </c>
      <c r="K307" s="11" t="s">
        <v>2</v>
      </c>
      <c r="L307" s="11" t="s">
        <v>25</v>
      </c>
      <c r="M307" s="11" t="s">
        <v>5</v>
      </c>
      <c r="N307" s="11" t="s">
        <v>8</v>
      </c>
      <c r="O307" s="12">
        <v>41883</v>
      </c>
      <c r="Q307" s="13" t="s">
        <v>84</v>
      </c>
      <c r="R307" s="11">
        <f t="shared" ca="1" si="16"/>
        <v>5</v>
      </c>
      <c r="S307" s="12">
        <v>34506</v>
      </c>
      <c r="T307" s="13">
        <f t="shared" ca="1" si="17"/>
        <v>25</v>
      </c>
      <c r="U307" s="11" t="s">
        <v>7</v>
      </c>
      <c r="V307" s="11">
        <v>30</v>
      </c>
      <c r="W307" s="14">
        <f t="shared" si="18"/>
        <v>2.5</v>
      </c>
      <c r="X307" s="11">
        <v>39</v>
      </c>
      <c r="Y307" s="11" t="s">
        <v>876</v>
      </c>
      <c r="Z307" s="10">
        <f t="shared" si="19"/>
        <v>1</v>
      </c>
    </row>
    <row r="308" spans="1:26" ht="20.100000000000001" customHeight="1" x14ac:dyDescent="0.25">
      <c r="A308" s="11">
        <v>294</v>
      </c>
      <c r="B308" s="11" t="s">
        <v>0</v>
      </c>
      <c r="C308" s="8" t="s">
        <v>28</v>
      </c>
      <c r="D308" s="11" t="s">
        <v>430</v>
      </c>
      <c r="E308" s="11" t="s">
        <v>7</v>
      </c>
      <c r="F308" s="11">
        <v>1022</v>
      </c>
      <c r="G308" s="11">
        <v>1029</v>
      </c>
      <c r="H308" s="11">
        <v>109</v>
      </c>
      <c r="I308" s="11" t="s">
        <v>872</v>
      </c>
      <c r="J308" s="11" t="s">
        <v>875</v>
      </c>
      <c r="K308" s="11" t="s">
        <v>2</v>
      </c>
      <c r="L308" s="11" t="s">
        <v>25</v>
      </c>
      <c r="M308" s="11" t="s">
        <v>5</v>
      </c>
      <c r="N308" s="11" t="s">
        <v>8</v>
      </c>
      <c r="O308" s="12">
        <v>43118</v>
      </c>
      <c r="Q308" s="13" t="s">
        <v>84</v>
      </c>
      <c r="R308" s="11">
        <f t="shared" ca="1" si="16"/>
        <v>1</v>
      </c>
      <c r="S308" s="12">
        <v>35947</v>
      </c>
      <c r="T308" s="13">
        <f t="shared" ca="1" si="17"/>
        <v>21</v>
      </c>
      <c r="U308" s="11" t="s">
        <v>9</v>
      </c>
      <c r="V308" s="11">
        <v>30</v>
      </c>
      <c r="W308" s="14">
        <f t="shared" si="18"/>
        <v>2.5</v>
      </c>
      <c r="X308" s="11">
        <v>39</v>
      </c>
      <c r="Y308" s="11" t="s">
        <v>876</v>
      </c>
      <c r="Z308" s="10">
        <f t="shared" si="19"/>
        <v>1</v>
      </c>
    </row>
    <row r="309" spans="1:26" ht="20.100000000000001" customHeight="1" x14ac:dyDescent="0.25">
      <c r="A309" s="11">
        <v>295</v>
      </c>
      <c r="B309" s="11" t="s">
        <v>0</v>
      </c>
      <c r="C309" s="8" t="s">
        <v>28</v>
      </c>
      <c r="D309" s="11" t="s">
        <v>431</v>
      </c>
      <c r="E309" s="11" t="s">
        <v>7</v>
      </c>
      <c r="F309" s="11">
        <v>1002</v>
      </c>
      <c r="G309" s="11">
        <v>1002</v>
      </c>
      <c r="H309" s="11">
        <v>100</v>
      </c>
      <c r="I309" s="11" t="s">
        <v>863</v>
      </c>
      <c r="J309" s="11" t="s">
        <v>875</v>
      </c>
      <c r="K309" s="11" t="s">
        <v>2</v>
      </c>
      <c r="L309" s="11" t="s">
        <v>25</v>
      </c>
      <c r="M309" s="11" t="s">
        <v>5</v>
      </c>
      <c r="N309" s="11" t="s">
        <v>6</v>
      </c>
      <c r="O309" s="12">
        <v>41883</v>
      </c>
      <c r="Q309" s="13" t="s">
        <v>84</v>
      </c>
      <c r="R309" s="11">
        <f t="shared" ca="1" si="16"/>
        <v>5</v>
      </c>
      <c r="S309" s="12">
        <v>35610</v>
      </c>
      <c r="T309" s="13">
        <f t="shared" ca="1" si="17"/>
        <v>22</v>
      </c>
      <c r="U309" s="11" t="s">
        <v>7</v>
      </c>
      <c r="V309" s="11">
        <v>30</v>
      </c>
      <c r="W309" s="14">
        <f t="shared" si="18"/>
        <v>2.5</v>
      </c>
      <c r="X309" s="11">
        <v>39</v>
      </c>
      <c r="Y309" s="11" t="s">
        <v>876</v>
      </c>
      <c r="Z309" s="10">
        <f t="shared" si="19"/>
        <v>1</v>
      </c>
    </row>
    <row r="310" spans="1:26" ht="20.100000000000001" customHeight="1" x14ac:dyDescent="0.25">
      <c r="A310" s="11">
        <v>296</v>
      </c>
      <c r="B310" s="11" t="s">
        <v>0</v>
      </c>
      <c r="C310" s="8" t="s">
        <v>28</v>
      </c>
      <c r="D310" s="11" t="s">
        <v>432</v>
      </c>
      <c r="E310" s="11" t="s">
        <v>7</v>
      </c>
      <c r="F310" s="11">
        <v>1017</v>
      </c>
      <c r="G310" s="11">
        <v>1017</v>
      </c>
      <c r="H310" s="11">
        <v>100</v>
      </c>
      <c r="I310" s="11" t="s">
        <v>863</v>
      </c>
      <c r="J310" s="11" t="s">
        <v>875</v>
      </c>
      <c r="K310" s="11" t="s">
        <v>2</v>
      </c>
      <c r="L310" s="11" t="s">
        <v>25</v>
      </c>
      <c r="M310" s="11" t="s">
        <v>5</v>
      </c>
      <c r="N310" s="11" t="s">
        <v>6</v>
      </c>
      <c r="O310" s="12">
        <v>41883</v>
      </c>
      <c r="Q310" s="13" t="s">
        <v>84</v>
      </c>
      <c r="R310" s="11">
        <f t="shared" ca="1" si="16"/>
        <v>5</v>
      </c>
      <c r="S310" s="12">
        <v>35872</v>
      </c>
      <c r="T310" s="13">
        <f t="shared" ca="1" si="17"/>
        <v>21</v>
      </c>
      <c r="U310" s="11" t="s">
        <v>7</v>
      </c>
      <c r="V310" s="11">
        <v>30</v>
      </c>
      <c r="W310" s="14">
        <f t="shared" si="18"/>
        <v>2.5</v>
      </c>
      <c r="X310" s="11">
        <v>39</v>
      </c>
      <c r="Y310" s="11" t="s">
        <v>876</v>
      </c>
      <c r="Z310" s="10">
        <f t="shared" si="19"/>
        <v>1</v>
      </c>
    </row>
    <row r="311" spans="1:26" ht="20.100000000000001" customHeight="1" x14ac:dyDescent="0.25">
      <c r="A311" s="11">
        <v>297</v>
      </c>
      <c r="B311" s="11" t="s">
        <v>0</v>
      </c>
      <c r="C311" s="8" t="s">
        <v>28</v>
      </c>
      <c r="D311" s="11" t="s">
        <v>433</v>
      </c>
      <c r="E311" s="11" t="s">
        <v>7</v>
      </c>
      <c r="F311" s="11">
        <v>1010</v>
      </c>
      <c r="G311" s="11">
        <v>1010</v>
      </c>
      <c r="H311" s="11">
        <v>100</v>
      </c>
      <c r="I311" s="11" t="s">
        <v>863</v>
      </c>
      <c r="J311" s="11" t="s">
        <v>875</v>
      </c>
      <c r="K311" s="11" t="s">
        <v>2</v>
      </c>
      <c r="L311" s="11" t="s">
        <v>25</v>
      </c>
      <c r="M311" s="11" t="s">
        <v>5</v>
      </c>
      <c r="N311" s="11" t="s">
        <v>8</v>
      </c>
      <c r="O311" s="12">
        <v>41883</v>
      </c>
      <c r="Q311" s="13" t="s">
        <v>84</v>
      </c>
      <c r="R311" s="11">
        <f t="shared" ca="1" si="16"/>
        <v>5</v>
      </c>
      <c r="S311" s="12">
        <v>35968</v>
      </c>
      <c r="T311" s="13">
        <f t="shared" ca="1" si="17"/>
        <v>21</v>
      </c>
      <c r="U311" s="11" t="s">
        <v>7</v>
      </c>
      <c r="V311" s="11">
        <v>30</v>
      </c>
      <c r="W311" s="14">
        <f t="shared" si="18"/>
        <v>2.5</v>
      </c>
      <c r="X311" s="11">
        <v>39</v>
      </c>
      <c r="Y311" s="11" t="s">
        <v>876</v>
      </c>
      <c r="Z311" s="10">
        <f t="shared" si="19"/>
        <v>1</v>
      </c>
    </row>
    <row r="312" spans="1:26" ht="20.100000000000001" customHeight="1" x14ac:dyDescent="0.25">
      <c r="A312" s="11">
        <v>298</v>
      </c>
      <c r="B312" s="11" t="s">
        <v>0</v>
      </c>
      <c r="C312" s="8" t="s">
        <v>28</v>
      </c>
      <c r="D312" s="11" t="s">
        <v>434</v>
      </c>
      <c r="E312" s="11" t="s">
        <v>7</v>
      </c>
      <c r="F312" s="11">
        <v>1004</v>
      </c>
      <c r="G312" s="11">
        <v>1004</v>
      </c>
      <c r="H312" s="11">
        <v>100</v>
      </c>
      <c r="I312" s="11" t="s">
        <v>863</v>
      </c>
      <c r="J312" s="11" t="s">
        <v>875</v>
      </c>
      <c r="K312" s="11" t="s">
        <v>2</v>
      </c>
      <c r="L312" s="11" t="s">
        <v>25</v>
      </c>
      <c r="M312" s="11" t="s">
        <v>5</v>
      </c>
      <c r="N312" s="11" t="s">
        <v>6</v>
      </c>
      <c r="O312" s="12">
        <v>41883</v>
      </c>
      <c r="Q312" s="13" t="s">
        <v>84</v>
      </c>
      <c r="R312" s="11">
        <f t="shared" ca="1" si="16"/>
        <v>5</v>
      </c>
      <c r="S312" s="12">
        <v>35973</v>
      </c>
      <c r="T312" s="13">
        <f t="shared" ca="1" si="17"/>
        <v>21</v>
      </c>
      <c r="U312" s="11" t="s">
        <v>7</v>
      </c>
      <c r="V312" s="11">
        <v>30</v>
      </c>
      <c r="W312" s="14">
        <f t="shared" si="18"/>
        <v>2.5</v>
      </c>
      <c r="X312" s="11">
        <v>39</v>
      </c>
      <c r="Y312" s="11" t="s">
        <v>876</v>
      </c>
      <c r="Z312" s="10">
        <f t="shared" si="19"/>
        <v>1</v>
      </c>
    </row>
    <row r="313" spans="1:26" ht="20.100000000000001" customHeight="1" x14ac:dyDescent="0.25">
      <c r="A313" s="11">
        <v>299</v>
      </c>
      <c r="B313" s="11" t="s">
        <v>0</v>
      </c>
      <c r="C313" s="8" t="s">
        <v>28</v>
      </c>
      <c r="D313" s="11" t="s">
        <v>435</v>
      </c>
      <c r="E313" s="11" t="s">
        <v>7</v>
      </c>
      <c r="F313" s="11">
        <v>1022</v>
      </c>
      <c r="G313" s="11">
        <v>1041</v>
      </c>
      <c r="H313" s="11">
        <v>105</v>
      </c>
      <c r="I313" s="11" t="s">
        <v>868</v>
      </c>
      <c r="J313" s="11" t="s">
        <v>875</v>
      </c>
      <c r="K313" s="11" t="s">
        <v>2</v>
      </c>
      <c r="L313" s="11" t="s">
        <v>25</v>
      </c>
      <c r="M313" s="11" t="s">
        <v>5</v>
      </c>
      <c r="N313" s="11" t="s">
        <v>8</v>
      </c>
      <c r="O313" s="12">
        <v>41930</v>
      </c>
      <c r="Q313" s="13" t="s">
        <v>84</v>
      </c>
      <c r="R313" s="11">
        <f t="shared" ca="1" si="16"/>
        <v>5</v>
      </c>
      <c r="S313" s="12">
        <v>24000</v>
      </c>
      <c r="T313" s="13">
        <f t="shared" ca="1" si="17"/>
        <v>54</v>
      </c>
      <c r="U313" s="11" t="s">
        <v>9</v>
      </c>
      <c r="V313" s="11">
        <v>30</v>
      </c>
      <c r="W313" s="14">
        <f t="shared" si="18"/>
        <v>2.5</v>
      </c>
      <c r="X313" s="11">
        <v>39</v>
      </c>
      <c r="Y313" s="11" t="s">
        <v>876</v>
      </c>
      <c r="Z313" s="10">
        <f t="shared" si="19"/>
        <v>1</v>
      </c>
    </row>
    <row r="314" spans="1:26" ht="20.100000000000001" customHeight="1" x14ac:dyDescent="0.25">
      <c r="A314" s="11">
        <v>300</v>
      </c>
      <c r="B314" s="11" t="s">
        <v>0</v>
      </c>
      <c r="C314" s="8" t="s">
        <v>28</v>
      </c>
      <c r="D314" s="11" t="s">
        <v>436</v>
      </c>
      <c r="E314" s="11" t="s">
        <v>20</v>
      </c>
      <c r="F314" s="11">
        <v>1018</v>
      </c>
      <c r="G314" s="11">
        <v>1030</v>
      </c>
      <c r="H314" s="11">
        <v>104</v>
      </c>
      <c r="I314" s="11" t="s">
        <v>867</v>
      </c>
      <c r="J314" s="11" t="s">
        <v>875</v>
      </c>
      <c r="K314" s="11" t="s">
        <v>2</v>
      </c>
      <c r="L314" s="11" t="s">
        <v>25</v>
      </c>
      <c r="M314" s="11" t="s">
        <v>5</v>
      </c>
      <c r="N314" s="11" t="s">
        <v>6</v>
      </c>
      <c r="O314" s="12">
        <v>41913</v>
      </c>
      <c r="Q314" s="13" t="s">
        <v>84</v>
      </c>
      <c r="R314" s="11">
        <f t="shared" ca="1" si="16"/>
        <v>5</v>
      </c>
      <c r="S314" s="12">
        <v>24550</v>
      </c>
      <c r="T314" s="13">
        <f t="shared" ca="1" si="17"/>
        <v>52</v>
      </c>
      <c r="U314" s="11" t="s">
        <v>9</v>
      </c>
      <c r="V314" s="11">
        <v>30</v>
      </c>
      <c r="W314" s="14">
        <f t="shared" si="18"/>
        <v>2.5</v>
      </c>
      <c r="X314" s="11">
        <v>39</v>
      </c>
      <c r="Y314" s="11" t="s">
        <v>876</v>
      </c>
      <c r="Z314" s="10">
        <f t="shared" si="19"/>
        <v>0.5</v>
      </c>
    </row>
    <row r="315" spans="1:26" ht="20.100000000000001" customHeight="1" x14ac:dyDescent="0.25">
      <c r="A315" s="11">
        <v>300</v>
      </c>
      <c r="B315" s="11" t="s">
        <v>0</v>
      </c>
      <c r="C315" s="8" t="s">
        <v>28</v>
      </c>
      <c r="D315" s="11" t="s">
        <v>436</v>
      </c>
      <c r="E315" s="11" t="s">
        <v>20</v>
      </c>
      <c r="F315" s="11">
        <v>1018</v>
      </c>
      <c r="G315" s="11">
        <v>1036</v>
      </c>
      <c r="H315" s="11">
        <v>105</v>
      </c>
      <c r="I315" s="11" t="s">
        <v>868</v>
      </c>
      <c r="J315" s="11" t="s">
        <v>875</v>
      </c>
      <c r="K315" s="11" t="s">
        <v>2</v>
      </c>
      <c r="L315" s="11" t="s">
        <v>25</v>
      </c>
      <c r="M315" s="11" t="s">
        <v>5</v>
      </c>
      <c r="N315" s="11" t="s">
        <v>6</v>
      </c>
      <c r="O315" s="12">
        <v>41913</v>
      </c>
      <c r="Q315" s="13" t="s">
        <v>84</v>
      </c>
      <c r="R315" s="11">
        <f t="shared" ca="1" si="16"/>
        <v>5</v>
      </c>
      <c r="S315" s="12">
        <v>24550</v>
      </c>
      <c r="T315" s="13">
        <f t="shared" ca="1" si="17"/>
        <v>52</v>
      </c>
      <c r="U315" s="11" t="s">
        <v>9</v>
      </c>
      <c r="V315" s="11">
        <v>30</v>
      </c>
      <c r="W315" s="14">
        <f t="shared" si="18"/>
        <v>2.5</v>
      </c>
      <c r="X315" s="11">
        <v>39</v>
      </c>
      <c r="Y315" s="11" t="s">
        <v>876</v>
      </c>
      <c r="Z315" s="10">
        <f t="shared" si="19"/>
        <v>0.5</v>
      </c>
    </row>
    <row r="316" spans="1:26" ht="20.100000000000001" customHeight="1" x14ac:dyDescent="0.25">
      <c r="A316" s="11">
        <v>301</v>
      </c>
      <c r="B316" s="11" t="s">
        <v>0</v>
      </c>
      <c r="C316" s="8" t="s">
        <v>28</v>
      </c>
      <c r="D316" s="11" t="s">
        <v>437</v>
      </c>
      <c r="E316" s="11" t="s">
        <v>7</v>
      </c>
      <c r="F316" s="11">
        <v>1003</v>
      </c>
      <c r="G316" s="11">
        <v>1003</v>
      </c>
      <c r="H316" s="11">
        <v>100</v>
      </c>
      <c r="I316" s="11" t="s">
        <v>863</v>
      </c>
      <c r="J316" s="11" t="s">
        <v>875</v>
      </c>
      <c r="K316" s="11" t="s">
        <v>2</v>
      </c>
      <c r="L316" s="11" t="s">
        <v>2</v>
      </c>
      <c r="M316" s="11" t="s">
        <v>5</v>
      </c>
      <c r="N316" s="11" t="s">
        <v>8</v>
      </c>
      <c r="O316" s="12">
        <v>39326</v>
      </c>
      <c r="Q316" s="13" t="s">
        <v>84</v>
      </c>
      <c r="R316" s="11">
        <f t="shared" ca="1" si="16"/>
        <v>12</v>
      </c>
      <c r="S316" s="12">
        <v>33233</v>
      </c>
      <c r="T316" s="13">
        <f t="shared" ca="1" si="17"/>
        <v>29</v>
      </c>
      <c r="U316" s="11" t="s">
        <v>7</v>
      </c>
      <c r="V316" s="11">
        <v>30</v>
      </c>
      <c r="W316" s="14">
        <f t="shared" si="18"/>
        <v>2.5</v>
      </c>
      <c r="X316" s="11">
        <v>39</v>
      </c>
      <c r="Y316" s="11" t="s">
        <v>876</v>
      </c>
      <c r="Z316" s="10">
        <f t="shared" si="19"/>
        <v>1</v>
      </c>
    </row>
    <row r="317" spans="1:26" ht="20.100000000000001" customHeight="1" x14ac:dyDescent="0.25">
      <c r="A317" s="11">
        <v>302</v>
      </c>
      <c r="B317" s="11" t="s">
        <v>0</v>
      </c>
      <c r="C317" s="8" t="s">
        <v>28</v>
      </c>
      <c r="D317" s="11" t="s">
        <v>438</v>
      </c>
      <c r="E317" s="11" t="s">
        <v>7</v>
      </c>
      <c r="F317" s="11">
        <v>1041</v>
      </c>
      <c r="G317" s="11">
        <v>1084</v>
      </c>
      <c r="H317" s="11">
        <v>102</v>
      </c>
      <c r="I317" s="11" t="s">
        <v>865</v>
      </c>
      <c r="J317" s="11" t="s">
        <v>875</v>
      </c>
      <c r="K317" s="11" t="s">
        <v>2</v>
      </c>
      <c r="L317" s="11" t="s">
        <v>25</v>
      </c>
      <c r="M317" s="11" t="s">
        <v>5</v>
      </c>
      <c r="N317" s="11" t="s">
        <v>8</v>
      </c>
      <c r="O317" s="12">
        <v>41944</v>
      </c>
      <c r="Q317" s="13" t="s">
        <v>84</v>
      </c>
      <c r="R317" s="11">
        <f t="shared" ca="1" si="16"/>
        <v>5</v>
      </c>
      <c r="S317" s="12">
        <v>32999</v>
      </c>
      <c r="T317" s="13">
        <f t="shared" ca="1" si="17"/>
        <v>29</v>
      </c>
      <c r="U317" s="11" t="s">
        <v>7</v>
      </c>
      <c r="V317" s="11">
        <v>30</v>
      </c>
      <c r="W317" s="14">
        <f t="shared" si="18"/>
        <v>2.5</v>
      </c>
      <c r="X317" s="11">
        <v>39</v>
      </c>
      <c r="Y317" s="11" t="s">
        <v>876</v>
      </c>
      <c r="Z317" s="10">
        <f t="shared" si="19"/>
        <v>1</v>
      </c>
    </row>
    <row r="318" spans="1:26" ht="20.100000000000001" customHeight="1" x14ac:dyDescent="0.25">
      <c r="A318" s="11">
        <v>303</v>
      </c>
      <c r="B318" s="11" t="s">
        <v>0</v>
      </c>
      <c r="C318" s="8" t="s">
        <v>28</v>
      </c>
      <c r="D318" s="11" t="s">
        <v>439</v>
      </c>
      <c r="E318" s="11" t="s">
        <v>7</v>
      </c>
      <c r="F318" s="11">
        <v>1025</v>
      </c>
      <c r="G318" s="11">
        <v>1068</v>
      </c>
      <c r="H318" s="11">
        <v>102</v>
      </c>
      <c r="I318" s="11" t="s">
        <v>865</v>
      </c>
      <c r="J318" s="11" t="s">
        <v>875</v>
      </c>
      <c r="K318" s="11" t="s">
        <v>2</v>
      </c>
      <c r="L318" s="11" t="s">
        <v>25</v>
      </c>
      <c r="M318" s="11" t="s">
        <v>5</v>
      </c>
      <c r="N318" s="11" t="s">
        <v>6</v>
      </c>
      <c r="O318" s="12">
        <v>41974</v>
      </c>
      <c r="Q318" s="13" t="s">
        <v>84</v>
      </c>
      <c r="R318" s="11">
        <f t="shared" ca="1" si="16"/>
        <v>5</v>
      </c>
      <c r="S318" s="12">
        <v>21116</v>
      </c>
      <c r="T318" s="13">
        <f t="shared" ca="1" si="17"/>
        <v>62</v>
      </c>
      <c r="U318" s="11" t="s">
        <v>7</v>
      </c>
      <c r="V318" s="11">
        <v>12</v>
      </c>
      <c r="W318" s="14">
        <f t="shared" si="18"/>
        <v>1</v>
      </c>
      <c r="X318" s="11">
        <v>16</v>
      </c>
      <c r="Y318" s="11" t="s">
        <v>876</v>
      </c>
      <c r="Z318" s="10">
        <f t="shared" si="19"/>
        <v>0.41025641025641024</v>
      </c>
    </row>
    <row r="319" spans="1:26" ht="20.100000000000001" customHeight="1" x14ac:dyDescent="0.25">
      <c r="A319" s="11">
        <v>304</v>
      </c>
      <c r="B319" s="11" t="s">
        <v>0</v>
      </c>
      <c r="C319" s="8" t="s">
        <v>28</v>
      </c>
      <c r="D319" s="11" t="s">
        <v>440</v>
      </c>
      <c r="E319" s="11" t="s">
        <v>7</v>
      </c>
      <c r="F319" s="11">
        <v>1041</v>
      </c>
      <c r="G319" s="11">
        <v>1084</v>
      </c>
      <c r="H319" s="11">
        <v>102</v>
      </c>
      <c r="I319" s="11" t="s">
        <v>865</v>
      </c>
      <c r="J319" s="11" t="s">
        <v>875</v>
      </c>
      <c r="K319" s="11" t="s">
        <v>2</v>
      </c>
      <c r="L319" s="11" t="s">
        <v>25</v>
      </c>
      <c r="M319" s="11" t="s">
        <v>5</v>
      </c>
      <c r="N319" s="11" t="s">
        <v>8</v>
      </c>
      <c r="O319" s="12">
        <v>39326</v>
      </c>
      <c r="Q319" s="13" t="s">
        <v>84</v>
      </c>
      <c r="R319" s="11">
        <f t="shared" ca="1" si="16"/>
        <v>12</v>
      </c>
      <c r="S319" s="12">
        <v>27103</v>
      </c>
      <c r="T319" s="13">
        <f t="shared" ca="1" si="17"/>
        <v>45</v>
      </c>
      <c r="U319" s="11" t="s">
        <v>7</v>
      </c>
      <c r="V319" s="11">
        <v>30</v>
      </c>
      <c r="W319" s="14">
        <f t="shared" si="18"/>
        <v>2.5</v>
      </c>
      <c r="X319" s="11">
        <v>39</v>
      </c>
      <c r="Y319" s="11" t="s">
        <v>876</v>
      </c>
      <c r="Z319" s="10">
        <f t="shared" si="19"/>
        <v>1</v>
      </c>
    </row>
    <row r="320" spans="1:26" ht="20.100000000000001" customHeight="1" x14ac:dyDescent="0.25">
      <c r="A320" s="11">
        <v>305</v>
      </c>
      <c r="B320" s="11" t="s">
        <v>0</v>
      </c>
      <c r="C320" s="8" t="s">
        <v>28</v>
      </c>
      <c r="D320" s="11" t="s">
        <v>441</v>
      </c>
      <c r="E320" s="11" t="s">
        <v>7</v>
      </c>
      <c r="F320" s="11">
        <v>1041</v>
      </c>
      <c r="G320" s="11">
        <v>1084</v>
      </c>
      <c r="H320" s="11">
        <v>102</v>
      </c>
      <c r="I320" s="11" t="s">
        <v>865</v>
      </c>
      <c r="J320" s="11" t="s">
        <v>875</v>
      </c>
      <c r="K320" s="11" t="s">
        <v>2</v>
      </c>
      <c r="L320" s="11" t="s">
        <v>25</v>
      </c>
      <c r="M320" s="11" t="s">
        <v>5</v>
      </c>
      <c r="N320" s="11" t="s">
        <v>8</v>
      </c>
      <c r="O320" s="12">
        <v>41974</v>
      </c>
      <c r="Q320" s="13" t="s">
        <v>84</v>
      </c>
      <c r="R320" s="11">
        <f t="shared" ca="1" si="16"/>
        <v>5</v>
      </c>
      <c r="S320" s="12">
        <v>25735</v>
      </c>
      <c r="T320" s="13">
        <f t="shared" ca="1" si="17"/>
        <v>49</v>
      </c>
      <c r="U320" s="11" t="s">
        <v>7</v>
      </c>
      <c r="V320" s="11">
        <v>30</v>
      </c>
      <c r="W320" s="14">
        <f t="shared" si="18"/>
        <v>2.5</v>
      </c>
      <c r="X320" s="11">
        <v>39</v>
      </c>
      <c r="Y320" s="11" t="s">
        <v>876</v>
      </c>
      <c r="Z320" s="10">
        <f t="shared" si="19"/>
        <v>1</v>
      </c>
    </row>
    <row r="321" spans="1:26" ht="20.100000000000001" customHeight="1" x14ac:dyDescent="0.25">
      <c r="A321" s="11">
        <v>306</v>
      </c>
      <c r="B321" s="11" t="s">
        <v>0</v>
      </c>
      <c r="C321" s="8" t="s">
        <v>28</v>
      </c>
      <c r="D321" s="11" t="s">
        <v>442</v>
      </c>
      <c r="E321" s="11" t="s">
        <v>7</v>
      </c>
      <c r="F321" s="11">
        <v>1022</v>
      </c>
      <c r="G321" s="11">
        <v>1029</v>
      </c>
      <c r="H321" s="11">
        <v>109</v>
      </c>
      <c r="I321" s="11" t="s">
        <v>872</v>
      </c>
      <c r="J321" s="11" t="s">
        <v>875</v>
      </c>
      <c r="K321" s="11" t="s">
        <v>2</v>
      </c>
      <c r="L321" s="11" t="s">
        <v>25</v>
      </c>
      <c r="M321" s="11" t="s">
        <v>5</v>
      </c>
      <c r="N321" s="11" t="s">
        <v>8</v>
      </c>
      <c r="O321" s="12">
        <v>41974</v>
      </c>
      <c r="Q321" s="13" t="s">
        <v>84</v>
      </c>
      <c r="R321" s="11">
        <f t="shared" ca="1" si="16"/>
        <v>5</v>
      </c>
      <c r="S321" s="12">
        <v>29705</v>
      </c>
      <c r="T321" s="13">
        <f t="shared" ca="1" si="17"/>
        <v>38</v>
      </c>
      <c r="U321" s="11" t="s">
        <v>9</v>
      </c>
      <c r="V321" s="11">
        <v>30</v>
      </c>
      <c r="W321" s="14">
        <f t="shared" si="18"/>
        <v>2.5</v>
      </c>
      <c r="X321" s="11">
        <v>39</v>
      </c>
      <c r="Y321" s="11" t="s">
        <v>876</v>
      </c>
      <c r="Z321" s="10">
        <f t="shared" si="19"/>
        <v>1</v>
      </c>
    </row>
    <row r="322" spans="1:26" ht="20.100000000000001" customHeight="1" x14ac:dyDescent="0.25">
      <c r="A322" s="11">
        <v>307</v>
      </c>
      <c r="B322" s="11" t="s">
        <v>0</v>
      </c>
      <c r="C322" s="8" t="s">
        <v>28</v>
      </c>
      <c r="D322" s="11" t="s">
        <v>443</v>
      </c>
      <c r="E322" s="11" t="s">
        <v>7</v>
      </c>
      <c r="F322" s="11">
        <v>1001</v>
      </c>
      <c r="G322" s="11">
        <v>1001</v>
      </c>
      <c r="H322" s="11">
        <v>100</v>
      </c>
      <c r="I322" s="11" t="s">
        <v>863</v>
      </c>
      <c r="J322" s="11" t="s">
        <v>875</v>
      </c>
      <c r="K322" s="11" t="s">
        <v>2</v>
      </c>
      <c r="L322" s="11" t="s">
        <v>25</v>
      </c>
      <c r="M322" s="11" t="s">
        <v>5</v>
      </c>
      <c r="N322" s="11" t="s">
        <v>8</v>
      </c>
      <c r="O322" s="12">
        <v>41518</v>
      </c>
      <c r="Q322" s="13" t="s">
        <v>84</v>
      </c>
      <c r="R322" s="11">
        <f t="shared" ca="1" si="16"/>
        <v>6</v>
      </c>
      <c r="S322" s="12">
        <v>27731</v>
      </c>
      <c r="T322" s="13">
        <f t="shared" ca="1" si="17"/>
        <v>44</v>
      </c>
      <c r="U322" s="11" t="s">
        <v>7</v>
      </c>
      <c r="V322" s="11">
        <v>30</v>
      </c>
      <c r="W322" s="14">
        <f t="shared" si="18"/>
        <v>2.5</v>
      </c>
      <c r="X322" s="11">
        <v>39</v>
      </c>
      <c r="Y322" s="11" t="s">
        <v>876</v>
      </c>
      <c r="Z322" s="10">
        <f t="shared" si="19"/>
        <v>1</v>
      </c>
    </row>
    <row r="323" spans="1:26" ht="20.100000000000001" customHeight="1" x14ac:dyDescent="0.25">
      <c r="A323" s="11">
        <v>308</v>
      </c>
      <c r="B323" s="11" t="s">
        <v>0</v>
      </c>
      <c r="C323" s="8" t="s">
        <v>28</v>
      </c>
      <c r="D323" s="11" t="s">
        <v>444</v>
      </c>
      <c r="E323" s="11" t="s">
        <v>7</v>
      </c>
      <c r="F323" s="11">
        <v>1000</v>
      </c>
      <c r="G323" s="11">
        <v>1000</v>
      </c>
      <c r="H323" s="11">
        <v>100</v>
      </c>
      <c r="I323" s="11" t="s">
        <v>863</v>
      </c>
      <c r="J323" s="11" t="s">
        <v>875</v>
      </c>
      <c r="K323" s="11" t="s">
        <v>2</v>
      </c>
      <c r="L323" s="11" t="s">
        <v>25</v>
      </c>
      <c r="M323" s="11" t="s">
        <v>5</v>
      </c>
      <c r="N323" s="11" t="s">
        <v>8</v>
      </c>
      <c r="O323" s="12">
        <v>37865</v>
      </c>
      <c r="Q323" s="13" t="s">
        <v>84</v>
      </c>
      <c r="R323" s="11">
        <f t="shared" ca="1" si="16"/>
        <v>16</v>
      </c>
      <c r="S323" s="12">
        <v>31760</v>
      </c>
      <c r="T323" s="13">
        <f t="shared" ca="1" si="17"/>
        <v>33</v>
      </c>
      <c r="U323" s="11" t="s">
        <v>7</v>
      </c>
      <c r="V323" s="11">
        <v>30</v>
      </c>
      <c r="W323" s="14">
        <f t="shared" si="18"/>
        <v>2.5</v>
      </c>
      <c r="X323" s="11">
        <v>39</v>
      </c>
      <c r="Y323" s="11" t="s">
        <v>876</v>
      </c>
      <c r="Z323" s="10">
        <f t="shared" si="19"/>
        <v>1</v>
      </c>
    </row>
    <row r="324" spans="1:26" ht="20.100000000000001" customHeight="1" x14ac:dyDescent="0.25">
      <c r="A324" s="11">
        <v>309</v>
      </c>
      <c r="B324" s="11" t="s">
        <v>0</v>
      </c>
      <c r="C324" s="8" t="s">
        <v>28</v>
      </c>
      <c r="D324" s="11" t="s">
        <v>445</v>
      </c>
      <c r="E324" s="11" t="s">
        <v>7</v>
      </c>
      <c r="F324" s="11">
        <v>1006</v>
      </c>
      <c r="G324" s="11">
        <v>1006</v>
      </c>
      <c r="H324" s="11">
        <v>100</v>
      </c>
      <c r="I324" s="11" t="s">
        <v>863</v>
      </c>
      <c r="J324" s="11" t="s">
        <v>875</v>
      </c>
      <c r="K324" s="11" t="s">
        <v>2</v>
      </c>
      <c r="L324" s="11" t="s">
        <v>25</v>
      </c>
      <c r="M324" s="11" t="s">
        <v>5</v>
      </c>
      <c r="N324" s="11" t="s">
        <v>8</v>
      </c>
      <c r="O324" s="12">
        <v>36770</v>
      </c>
      <c r="Q324" s="13" t="s">
        <v>84</v>
      </c>
      <c r="R324" s="11">
        <f t="shared" ref="R324:R387" ca="1" si="20">DATEDIF(O324,IF(P324="",TODAY(),P324),"y")</f>
        <v>19</v>
      </c>
      <c r="S324" s="12">
        <v>30320</v>
      </c>
      <c r="T324" s="13">
        <f t="shared" ref="T324:T387" ca="1" si="21">DATEDIF(S324,TODAY(),"Y")</f>
        <v>37</v>
      </c>
      <c r="U324" s="11" t="s">
        <v>7</v>
      </c>
      <c r="V324" s="11">
        <v>30</v>
      </c>
      <c r="W324" s="14">
        <f t="shared" ref="W324:W387" si="22">V324/12</f>
        <v>2.5</v>
      </c>
      <c r="X324" s="11">
        <v>39</v>
      </c>
      <c r="Y324" s="11" t="s">
        <v>876</v>
      </c>
      <c r="Z324" s="10">
        <f t="shared" ref="Z324:Z387" si="23">IF(E324="Y",(X324/39)/2,(X324/39))</f>
        <v>1</v>
      </c>
    </row>
    <row r="325" spans="1:26" ht="20.100000000000001" customHeight="1" x14ac:dyDescent="0.25">
      <c r="A325" s="11">
        <v>310</v>
      </c>
      <c r="B325" s="11" t="s">
        <v>0</v>
      </c>
      <c r="C325" s="8" t="s">
        <v>28</v>
      </c>
      <c r="D325" s="11" t="s">
        <v>446</v>
      </c>
      <c r="E325" s="11" t="s">
        <v>7</v>
      </c>
      <c r="F325" s="11">
        <v>1006</v>
      </c>
      <c r="G325" s="11">
        <v>1006</v>
      </c>
      <c r="H325" s="11">
        <v>100</v>
      </c>
      <c r="I325" s="11" t="s">
        <v>863</v>
      </c>
      <c r="J325" s="11" t="s">
        <v>875</v>
      </c>
      <c r="K325" s="11" t="s">
        <v>2</v>
      </c>
      <c r="L325" s="11" t="s">
        <v>25</v>
      </c>
      <c r="M325" s="11" t="s">
        <v>5</v>
      </c>
      <c r="N325" s="11" t="s">
        <v>8</v>
      </c>
      <c r="O325" s="12">
        <v>38961</v>
      </c>
      <c r="Q325" s="13" t="s">
        <v>84</v>
      </c>
      <c r="R325" s="11">
        <f t="shared" ca="1" si="20"/>
        <v>13</v>
      </c>
      <c r="S325" s="12">
        <v>33153</v>
      </c>
      <c r="T325" s="13">
        <f t="shared" ca="1" si="21"/>
        <v>29</v>
      </c>
      <c r="U325" s="11" t="s">
        <v>7</v>
      </c>
      <c r="V325" s="11">
        <v>30</v>
      </c>
      <c r="W325" s="14">
        <f t="shared" si="22"/>
        <v>2.5</v>
      </c>
      <c r="X325" s="11">
        <v>39</v>
      </c>
      <c r="Y325" s="11" t="s">
        <v>876</v>
      </c>
      <c r="Z325" s="10">
        <f t="shared" si="23"/>
        <v>1</v>
      </c>
    </row>
    <row r="326" spans="1:26" ht="20.100000000000001" customHeight="1" x14ac:dyDescent="0.25">
      <c r="A326" s="11">
        <v>311</v>
      </c>
      <c r="B326" s="11" t="s">
        <v>0</v>
      </c>
      <c r="C326" s="8" t="s">
        <v>28</v>
      </c>
      <c r="D326" s="11" t="s">
        <v>447</v>
      </c>
      <c r="E326" s="11" t="s">
        <v>7</v>
      </c>
      <c r="F326" s="11">
        <v>1006</v>
      </c>
      <c r="G326" s="11">
        <v>1006</v>
      </c>
      <c r="H326" s="11">
        <v>100</v>
      </c>
      <c r="I326" s="11" t="s">
        <v>863</v>
      </c>
      <c r="J326" s="11" t="s">
        <v>875</v>
      </c>
      <c r="K326" s="11" t="s">
        <v>2</v>
      </c>
      <c r="L326" s="11" t="s">
        <v>25</v>
      </c>
      <c r="M326" s="11" t="s">
        <v>5</v>
      </c>
      <c r="N326" s="11" t="s">
        <v>8</v>
      </c>
      <c r="O326" s="12">
        <v>35856</v>
      </c>
      <c r="Q326" s="13" t="s">
        <v>84</v>
      </c>
      <c r="R326" s="11">
        <f t="shared" ca="1" si="20"/>
        <v>21</v>
      </c>
      <c r="S326" s="12">
        <v>29007</v>
      </c>
      <c r="T326" s="13">
        <f t="shared" ca="1" si="21"/>
        <v>40</v>
      </c>
      <c r="U326" s="11" t="s">
        <v>7</v>
      </c>
      <c r="V326" s="11">
        <v>30</v>
      </c>
      <c r="W326" s="14">
        <f t="shared" si="22"/>
        <v>2.5</v>
      </c>
      <c r="X326" s="11">
        <v>39</v>
      </c>
      <c r="Y326" s="11" t="s">
        <v>876</v>
      </c>
      <c r="Z326" s="10">
        <f t="shared" si="23"/>
        <v>1</v>
      </c>
    </row>
    <row r="327" spans="1:26" ht="20.100000000000001" customHeight="1" x14ac:dyDescent="0.25">
      <c r="A327" s="11">
        <v>312</v>
      </c>
      <c r="B327" s="11" t="s">
        <v>0</v>
      </c>
      <c r="C327" s="8" t="s">
        <v>28</v>
      </c>
      <c r="D327" s="11" t="s">
        <v>448</v>
      </c>
      <c r="E327" s="11" t="s">
        <v>7</v>
      </c>
      <c r="F327" s="11">
        <v>1037</v>
      </c>
      <c r="G327" s="11">
        <v>1080</v>
      </c>
      <c r="H327" s="11">
        <v>102</v>
      </c>
      <c r="I327" s="11" t="s">
        <v>865</v>
      </c>
      <c r="J327" s="11" t="s">
        <v>875</v>
      </c>
      <c r="K327" s="11" t="s">
        <v>2</v>
      </c>
      <c r="L327" s="11" t="s">
        <v>2</v>
      </c>
      <c r="M327" s="11" t="s">
        <v>5</v>
      </c>
      <c r="N327" s="11" t="s">
        <v>6</v>
      </c>
      <c r="O327" s="12">
        <v>42019</v>
      </c>
      <c r="Q327" s="13" t="s">
        <v>84</v>
      </c>
      <c r="R327" s="11">
        <f t="shared" ca="1" si="20"/>
        <v>5</v>
      </c>
      <c r="S327" s="12">
        <v>25938</v>
      </c>
      <c r="T327" s="13">
        <f t="shared" ca="1" si="21"/>
        <v>49</v>
      </c>
      <c r="U327" s="11" t="s">
        <v>7</v>
      </c>
      <c r="V327" s="11">
        <v>30</v>
      </c>
      <c r="W327" s="14">
        <f t="shared" si="22"/>
        <v>2.5</v>
      </c>
      <c r="X327" s="11">
        <v>39</v>
      </c>
      <c r="Y327" s="11" t="s">
        <v>876</v>
      </c>
      <c r="Z327" s="10">
        <f t="shared" si="23"/>
        <v>1</v>
      </c>
    </row>
    <row r="328" spans="1:26" ht="20.100000000000001" customHeight="1" x14ac:dyDescent="0.25">
      <c r="A328" s="11">
        <v>313</v>
      </c>
      <c r="B328" s="11" t="s">
        <v>0</v>
      </c>
      <c r="C328" s="8" t="s">
        <v>28</v>
      </c>
      <c r="D328" s="11" t="s">
        <v>449</v>
      </c>
      <c r="E328" s="11" t="s">
        <v>7</v>
      </c>
      <c r="F328" s="11">
        <v>1010</v>
      </c>
      <c r="G328" s="11">
        <v>1010</v>
      </c>
      <c r="H328" s="11">
        <v>100</v>
      </c>
      <c r="I328" s="11" t="s">
        <v>863</v>
      </c>
      <c r="J328" s="11" t="s">
        <v>875</v>
      </c>
      <c r="K328" s="11" t="s">
        <v>2</v>
      </c>
      <c r="L328" s="11" t="s">
        <v>25</v>
      </c>
      <c r="M328" s="11" t="s">
        <v>5</v>
      </c>
      <c r="N328" s="11" t="s">
        <v>6</v>
      </c>
      <c r="O328" s="12">
        <v>42005</v>
      </c>
      <c r="Q328" s="13" t="s">
        <v>84</v>
      </c>
      <c r="R328" s="11">
        <f t="shared" ca="1" si="20"/>
        <v>5</v>
      </c>
      <c r="S328" s="12">
        <v>30133</v>
      </c>
      <c r="T328" s="13">
        <f t="shared" ca="1" si="21"/>
        <v>37</v>
      </c>
      <c r="U328" s="11" t="s">
        <v>7</v>
      </c>
      <c r="V328" s="11">
        <v>30</v>
      </c>
      <c r="W328" s="14">
        <f t="shared" si="22"/>
        <v>2.5</v>
      </c>
      <c r="X328" s="11">
        <v>39</v>
      </c>
      <c r="Y328" s="11" t="s">
        <v>876</v>
      </c>
      <c r="Z328" s="10">
        <f t="shared" si="23"/>
        <v>1</v>
      </c>
    </row>
    <row r="329" spans="1:26" ht="20.100000000000001" customHeight="1" x14ac:dyDescent="0.25">
      <c r="A329" s="11">
        <v>314</v>
      </c>
      <c r="B329" s="11" t="s">
        <v>0</v>
      </c>
      <c r="C329" s="8" t="s">
        <v>28</v>
      </c>
      <c r="D329" s="11" t="s">
        <v>450</v>
      </c>
      <c r="E329" s="11" t="s">
        <v>7</v>
      </c>
      <c r="F329" s="11">
        <v>1044</v>
      </c>
      <c r="G329" s="11">
        <v>1087</v>
      </c>
      <c r="H329" s="11">
        <v>102</v>
      </c>
      <c r="I329" s="11" t="s">
        <v>865</v>
      </c>
      <c r="J329" s="11" t="s">
        <v>875</v>
      </c>
      <c r="K329" s="11" t="s">
        <v>2</v>
      </c>
      <c r="L329" s="11" t="s">
        <v>25</v>
      </c>
      <c r="M329" s="11" t="s">
        <v>5</v>
      </c>
      <c r="N329" s="11" t="s">
        <v>8</v>
      </c>
      <c r="O329" s="12">
        <v>42036</v>
      </c>
      <c r="Q329" s="13" t="s">
        <v>84</v>
      </c>
      <c r="R329" s="11">
        <f t="shared" ca="1" si="20"/>
        <v>4</v>
      </c>
      <c r="S329" s="12">
        <v>24326</v>
      </c>
      <c r="T329" s="13">
        <f t="shared" ca="1" si="21"/>
        <v>53</v>
      </c>
      <c r="U329" s="11" t="s">
        <v>7</v>
      </c>
      <c r="V329" s="11">
        <v>30</v>
      </c>
      <c r="W329" s="14">
        <f t="shared" si="22"/>
        <v>2.5</v>
      </c>
      <c r="X329" s="11">
        <v>39</v>
      </c>
      <c r="Y329" s="11" t="s">
        <v>876</v>
      </c>
      <c r="Z329" s="10">
        <f t="shared" si="23"/>
        <v>1</v>
      </c>
    </row>
    <row r="330" spans="1:26" ht="20.100000000000001" customHeight="1" x14ac:dyDescent="0.25">
      <c r="A330" s="11">
        <v>315</v>
      </c>
      <c r="B330" s="11" t="s">
        <v>0</v>
      </c>
      <c r="C330" s="8" t="s">
        <v>28</v>
      </c>
      <c r="D330" s="11" t="s">
        <v>451</v>
      </c>
      <c r="E330" s="11" t="s">
        <v>7</v>
      </c>
      <c r="F330" s="11">
        <v>1048</v>
      </c>
      <c r="G330" s="11">
        <v>1091</v>
      </c>
      <c r="H330" s="11">
        <v>102</v>
      </c>
      <c r="I330" s="11" t="s">
        <v>865</v>
      </c>
      <c r="J330" s="11" t="s">
        <v>875</v>
      </c>
      <c r="K330" s="11" t="s">
        <v>2</v>
      </c>
      <c r="L330" s="11" t="s">
        <v>24</v>
      </c>
      <c r="M330" s="11" t="s">
        <v>5</v>
      </c>
      <c r="N330" s="11" t="s">
        <v>6</v>
      </c>
      <c r="O330" s="12">
        <v>42036</v>
      </c>
      <c r="Q330" s="13" t="s">
        <v>84</v>
      </c>
      <c r="R330" s="11">
        <f t="shared" ca="1" si="20"/>
        <v>4</v>
      </c>
      <c r="S330" s="12">
        <v>27268</v>
      </c>
      <c r="T330" s="13">
        <f t="shared" ca="1" si="21"/>
        <v>45</v>
      </c>
      <c r="U330" s="11" t="s">
        <v>7</v>
      </c>
      <c r="V330" s="11">
        <v>30</v>
      </c>
      <c r="W330" s="14">
        <f t="shared" si="22"/>
        <v>2.5</v>
      </c>
      <c r="X330" s="11">
        <v>39</v>
      </c>
      <c r="Y330" s="11" t="s">
        <v>876</v>
      </c>
      <c r="Z330" s="10">
        <f t="shared" si="23"/>
        <v>1</v>
      </c>
    </row>
    <row r="331" spans="1:26" ht="20.100000000000001" customHeight="1" x14ac:dyDescent="0.25">
      <c r="A331" s="11">
        <v>316</v>
      </c>
      <c r="B331" s="11" t="s">
        <v>0</v>
      </c>
      <c r="C331" s="8" t="s">
        <v>28</v>
      </c>
      <c r="D331" s="11" t="s">
        <v>452</v>
      </c>
      <c r="E331" s="11" t="s">
        <v>7</v>
      </c>
      <c r="F331" s="11">
        <v>1019</v>
      </c>
      <c r="G331" s="11">
        <v>1043</v>
      </c>
      <c r="H331" s="11">
        <v>103</v>
      </c>
      <c r="I331" s="11" t="s">
        <v>866</v>
      </c>
      <c r="J331" s="11" t="s">
        <v>875</v>
      </c>
      <c r="K331" s="11" t="s">
        <v>2</v>
      </c>
      <c r="L331" s="11" t="s">
        <v>25</v>
      </c>
      <c r="M331" s="11" t="s">
        <v>5</v>
      </c>
      <c r="N331" s="11" t="s">
        <v>6</v>
      </c>
      <c r="O331" s="12">
        <v>42051</v>
      </c>
      <c r="Q331" s="13" t="s">
        <v>84</v>
      </c>
      <c r="R331" s="11">
        <f t="shared" ca="1" si="20"/>
        <v>4</v>
      </c>
      <c r="S331" s="12">
        <v>32872</v>
      </c>
      <c r="T331" s="13">
        <f t="shared" ca="1" si="21"/>
        <v>30</v>
      </c>
      <c r="U331" s="11" t="s">
        <v>9</v>
      </c>
      <c r="V331" s="11">
        <v>30</v>
      </c>
      <c r="W331" s="14">
        <f t="shared" si="22"/>
        <v>2.5</v>
      </c>
      <c r="X331" s="11">
        <v>39</v>
      </c>
      <c r="Y331" s="11" t="s">
        <v>876</v>
      </c>
      <c r="Z331" s="10">
        <f t="shared" si="23"/>
        <v>1</v>
      </c>
    </row>
    <row r="332" spans="1:26" ht="20.100000000000001" customHeight="1" x14ac:dyDescent="0.25">
      <c r="A332" s="11">
        <v>317</v>
      </c>
      <c r="B332" s="11" t="s">
        <v>0</v>
      </c>
      <c r="C332" s="8" t="s">
        <v>28</v>
      </c>
      <c r="D332" s="11" t="s">
        <v>453</v>
      </c>
      <c r="E332" s="11" t="s">
        <v>7</v>
      </c>
      <c r="F332" s="11">
        <v>1021</v>
      </c>
      <c r="G332" s="11">
        <v>1052</v>
      </c>
      <c r="H332" s="11">
        <v>107</v>
      </c>
      <c r="I332" s="11" t="s">
        <v>870</v>
      </c>
      <c r="J332" s="11" t="s">
        <v>875</v>
      </c>
      <c r="K332" s="11" t="s">
        <v>2</v>
      </c>
      <c r="L332" s="11" t="s">
        <v>24</v>
      </c>
      <c r="M332" s="11" t="s">
        <v>5</v>
      </c>
      <c r="N332" s="11" t="s">
        <v>8</v>
      </c>
      <c r="O332" s="12">
        <v>42064</v>
      </c>
      <c r="Q332" s="13" t="s">
        <v>84</v>
      </c>
      <c r="R332" s="11">
        <f t="shared" ca="1" si="20"/>
        <v>4</v>
      </c>
      <c r="S332" s="12">
        <v>29785</v>
      </c>
      <c r="T332" s="13">
        <f t="shared" ca="1" si="21"/>
        <v>38</v>
      </c>
      <c r="U332" s="11" t="s">
        <v>7</v>
      </c>
      <c r="V332" s="11">
        <v>30</v>
      </c>
      <c r="W332" s="14">
        <f t="shared" si="22"/>
        <v>2.5</v>
      </c>
      <c r="X332" s="11">
        <v>39</v>
      </c>
      <c r="Y332" s="11" t="s">
        <v>876</v>
      </c>
      <c r="Z332" s="10">
        <f t="shared" si="23"/>
        <v>1</v>
      </c>
    </row>
    <row r="333" spans="1:26" ht="20.100000000000001" customHeight="1" x14ac:dyDescent="0.25">
      <c r="A333" s="11">
        <v>318</v>
      </c>
      <c r="B333" s="11" t="s">
        <v>0</v>
      </c>
      <c r="C333" s="8" t="s">
        <v>28</v>
      </c>
      <c r="D333" s="11" t="s">
        <v>454</v>
      </c>
      <c r="E333" s="11" t="s">
        <v>7</v>
      </c>
      <c r="F333" s="11">
        <v>1021</v>
      </c>
      <c r="G333" s="11">
        <v>1028</v>
      </c>
      <c r="H333" s="11">
        <v>109</v>
      </c>
      <c r="I333" s="11" t="s">
        <v>872</v>
      </c>
      <c r="J333" s="11" t="s">
        <v>875</v>
      </c>
      <c r="K333" s="11" t="s">
        <v>2</v>
      </c>
      <c r="L333" s="11" t="s">
        <v>25</v>
      </c>
      <c r="M333" s="11" t="s">
        <v>5</v>
      </c>
      <c r="N333" s="11" t="s">
        <v>8</v>
      </c>
      <c r="O333" s="12">
        <v>42095</v>
      </c>
      <c r="Q333" s="13" t="s">
        <v>84</v>
      </c>
      <c r="R333" s="11">
        <f t="shared" ca="1" si="20"/>
        <v>4</v>
      </c>
      <c r="S333" s="12">
        <v>24715</v>
      </c>
      <c r="T333" s="13">
        <f t="shared" ca="1" si="21"/>
        <v>52</v>
      </c>
      <c r="U333" s="11" t="s">
        <v>9</v>
      </c>
      <c r="V333" s="11">
        <v>30</v>
      </c>
      <c r="W333" s="14">
        <f t="shared" si="22"/>
        <v>2.5</v>
      </c>
      <c r="X333" s="11">
        <v>39</v>
      </c>
      <c r="Y333" s="11" t="s">
        <v>876</v>
      </c>
      <c r="Z333" s="10">
        <f t="shared" si="23"/>
        <v>1</v>
      </c>
    </row>
    <row r="334" spans="1:26" ht="20.100000000000001" customHeight="1" x14ac:dyDescent="0.25">
      <c r="A334" s="11">
        <v>319</v>
      </c>
      <c r="B334" s="11" t="s">
        <v>0</v>
      </c>
      <c r="C334" s="8" t="s">
        <v>28</v>
      </c>
      <c r="D334" s="11" t="s">
        <v>455</v>
      </c>
      <c r="E334" s="11" t="s">
        <v>7</v>
      </c>
      <c r="F334" s="11">
        <v>1044</v>
      </c>
      <c r="G334" s="11">
        <v>1087</v>
      </c>
      <c r="H334" s="11">
        <v>102</v>
      </c>
      <c r="I334" s="11" t="s">
        <v>865</v>
      </c>
      <c r="J334" s="11" t="s">
        <v>875</v>
      </c>
      <c r="K334" s="11" t="s">
        <v>2</v>
      </c>
      <c r="L334" s="11" t="s">
        <v>24</v>
      </c>
      <c r="M334" s="11" t="s">
        <v>5</v>
      </c>
      <c r="N334" s="11" t="s">
        <v>8</v>
      </c>
      <c r="O334" s="12">
        <v>42095</v>
      </c>
      <c r="Q334" s="13" t="s">
        <v>84</v>
      </c>
      <c r="R334" s="11">
        <f t="shared" ca="1" si="20"/>
        <v>4</v>
      </c>
      <c r="S334" s="12">
        <v>30483</v>
      </c>
      <c r="T334" s="13">
        <f t="shared" ca="1" si="21"/>
        <v>36</v>
      </c>
      <c r="U334" s="11" t="s">
        <v>7</v>
      </c>
      <c r="V334" s="11">
        <v>30</v>
      </c>
      <c r="W334" s="14">
        <f t="shared" si="22"/>
        <v>2.5</v>
      </c>
      <c r="X334" s="11">
        <v>39</v>
      </c>
      <c r="Y334" s="11" t="s">
        <v>876</v>
      </c>
      <c r="Z334" s="10">
        <f t="shared" si="23"/>
        <v>1</v>
      </c>
    </row>
    <row r="335" spans="1:26" ht="20.100000000000001" customHeight="1" x14ac:dyDescent="0.25">
      <c r="A335" s="11">
        <v>320</v>
      </c>
      <c r="B335" s="11" t="s">
        <v>0</v>
      </c>
      <c r="C335" s="8" t="s">
        <v>28</v>
      </c>
      <c r="D335" s="11" t="s">
        <v>456</v>
      </c>
      <c r="E335" s="11" t="s">
        <v>7</v>
      </c>
      <c r="F335" s="11">
        <v>1003</v>
      </c>
      <c r="G335" s="11">
        <v>1003</v>
      </c>
      <c r="H335" s="11">
        <v>100</v>
      </c>
      <c r="I335" s="11" t="s">
        <v>863</v>
      </c>
      <c r="J335" s="11" t="s">
        <v>875</v>
      </c>
      <c r="K335" s="11" t="s">
        <v>2</v>
      </c>
      <c r="L335" s="11" t="s">
        <v>2</v>
      </c>
      <c r="M335" s="11" t="s">
        <v>5</v>
      </c>
      <c r="N335" s="11" t="s">
        <v>8</v>
      </c>
      <c r="O335" s="12">
        <v>42095</v>
      </c>
      <c r="Q335" s="13" t="s">
        <v>84</v>
      </c>
      <c r="R335" s="11">
        <f t="shared" ca="1" si="20"/>
        <v>4</v>
      </c>
      <c r="S335" s="12">
        <v>32006</v>
      </c>
      <c r="T335" s="13">
        <f t="shared" ca="1" si="21"/>
        <v>32</v>
      </c>
      <c r="U335" s="11" t="s">
        <v>7</v>
      </c>
      <c r="V335" s="11">
        <v>30</v>
      </c>
      <c r="W335" s="14">
        <f t="shared" si="22"/>
        <v>2.5</v>
      </c>
      <c r="X335" s="11">
        <v>39</v>
      </c>
      <c r="Y335" s="11" t="s">
        <v>876</v>
      </c>
      <c r="Z335" s="10">
        <f t="shared" si="23"/>
        <v>1</v>
      </c>
    </row>
    <row r="336" spans="1:26" ht="20.100000000000001" customHeight="1" x14ac:dyDescent="0.25">
      <c r="A336" s="11">
        <v>321</v>
      </c>
      <c r="B336" s="11" t="s">
        <v>0</v>
      </c>
      <c r="C336" s="8" t="s">
        <v>28</v>
      </c>
      <c r="D336" s="11" t="s">
        <v>457</v>
      </c>
      <c r="E336" s="11" t="s">
        <v>7</v>
      </c>
      <c r="F336" s="11">
        <v>1019</v>
      </c>
      <c r="G336" s="11">
        <v>1056</v>
      </c>
      <c r="H336" s="11">
        <v>106</v>
      </c>
      <c r="I336" s="11" t="s">
        <v>869</v>
      </c>
      <c r="J336" s="11" t="s">
        <v>875</v>
      </c>
      <c r="K336" s="11" t="s">
        <v>2</v>
      </c>
      <c r="L336" s="11" t="s">
        <v>25</v>
      </c>
      <c r="M336" s="11" t="s">
        <v>5</v>
      </c>
      <c r="N336" s="11" t="s">
        <v>6</v>
      </c>
      <c r="O336" s="12">
        <v>42109</v>
      </c>
      <c r="Q336" s="13" t="s">
        <v>84</v>
      </c>
      <c r="R336" s="11">
        <f t="shared" ca="1" si="20"/>
        <v>4</v>
      </c>
      <c r="S336" s="12">
        <v>31539</v>
      </c>
      <c r="T336" s="13">
        <f t="shared" ca="1" si="21"/>
        <v>33</v>
      </c>
      <c r="U336" s="11" t="s">
        <v>9</v>
      </c>
      <c r="V336" s="11">
        <v>30</v>
      </c>
      <c r="W336" s="14">
        <f t="shared" si="22"/>
        <v>2.5</v>
      </c>
      <c r="X336" s="11">
        <v>39</v>
      </c>
      <c r="Y336" s="11" t="s">
        <v>876</v>
      </c>
      <c r="Z336" s="10">
        <f t="shared" si="23"/>
        <v>1</v>
      </c>
    </row>
    <row r="337" spans="1:26" ht="20.100000000000001" customHeight="1" x14ac:dyDescent="0.25">
      <c r="A337" s="11">
        <v>322</v>
      </c>
      <c r="B337" s="11" t="s">
        <v>0</v>
      </c>
      <c r="C337" s="8" t="s">
        <v>28</v>
      </c>
      <c r="D337" s="11" t="s">
        <v>458</v>
      </c>
      <c r="E337" s="11" t="s">
        <v>7</v>
      </c>
      <c r="F337" s="11">
        <v>1038</v>
      </c>
      <c r="G337" s="11">
        <v>1081</v>
      </c>
      <c r="H337" s="11">
        <v>102</v>
      </c>
      <c r="I337" s="11" t="s">
        <v>865</v>
      </c>
      <c r="J337" s="11" t="s">
        <v>875</v>
      </c>
      <c r="K337" s="11" t="s">
        <v>2</v>
      </c>
      <c r="L337" s="11" t="s">
        <v>25</v>
      </c>
      <c r="M337" s="11" t="s">
        <v>5</v>
      </c>
      <c r="N337" s="11" t="s">
        <v>6</v>
      </c>
      <c r="O337" s="12">
        <v>42116</v>
      </c>
      <c r="Q337" s="13" t="s">
        <v>84</v>
      </c>
      <c r="R337" s="11">
        <f t="shared" ca="1" si="20"/>
        <v>4</v>
      </c>
      <c r="S337" s="12">
        <v>30669</v>
      </c>
      <c r="T337" s="13">
        <f t="shared" ca="1" si="21"/>
        <v>36</v>
      </c>
      <c r="U337" s="11" t="s">
        <v>7</v>
      </c>
      <c r="V337" s="11">
        <v>30</v>
      </c>
      <c r="W337" s="14">
        <f t="shared" si="22"/>
        <v>2.5</v>
      </c>
      <c r="X337" s="11">
        <v>39</v>
      </c>
      <c r="Y337" s="11" t="s">
        <v>876</v>
      </c>
      <c r="Z337" s="10">
        <f t="shared" si="23"/>
        <v>1</v>
      </c>
    </row>
    <row r="338" spans="1:26" ht="20.100000000000001" customHeight="1" x14ac:dyDescent="0.25">
      <c r="A338" s="11">
        <v>323</v>
      </c>
      <c r="B338" s="11" t="s">
        <v>0</v>
      </c>
      <c r="C338" s="8" t="s">
        <v>28</v>
      </c>
      <c r="D338" s="11" t="s">
        <v>459</v>
      </c>
      <c r="E338" s="11" t="s">
        <v>7</v>
      </c>
      <c r="F338" s="11">
        <v>1035</v>
      </c>
      <c r="G338" s="11">
        <v>1078</v>
      </c>
      <c r="H338" s="11">
        <v>102</v>
      </c>
      <c r="I338" s="11" t="s">
        <v>865</v>
      </c>
      <c r="J338" s="11" t="s">
        <v>875</v>
      </c>
      <c r="K338" s="11" t="s">
        <v>2</v>
      </c>
      <c r="L338" s="11" t="s">
        <v>25</v>
      </c>
      <c r="M338" s="11" t="s">
        <v>5</v>
      </c>
      <c r="N338" s="11" t="s">
        <v>6</v>
      </c>
      <c r="O338" s="12">
        <v>42125</v>
      </c>
      <c r="Q338" s="13" t="s">
        <v>84</v>
      </c>
      <c r="R338" s="11">
        <f t="shared" ca="1" si="20"/>
        <v>4</v>
      </c>
      <c r="S338" s="12">
        <v>30855</v>
      </c>
      <c r="T338" s="13">
        <f t="shared" ca="1" si="21"/>
        <v>35</v>
      </c>
      <c r="U338" s="11" t="s">
        <v>7</v>
      </c>
      <c r="V338" s="11">
        <v>30</v>
      </c>
      <c r="W338" s="14">
        <f t="shared" si="22"/>
        <v>2.5</v>
      </c>
      <c r="X338" s="11">
        <v>30</v>
      </c>
      <c r="Y338" s="11" t="s">
        <v>876</v>
      </c>
      <c r="Z338" s="10">
        <f t="shared" si="23"/>
        <v>0.76923076923076927</v>
      </c>
    </row>
    <row r="339" spans="1:26" ht="20.100000000000001" customHeight="1" x14ac:dyDescent="0.25">
      <c r="A339" s="11">
        <v>324</v>
      </c>
      <c r="B339" s="11" t="s">
        <v>0</v>
      </c>
      <c r="C339" s="8" t="s">
        <v>28</v>
      </c>
      <c r="D339" s="11" t="s">
        <v>460</v>
      </c>
      <c r="E339" s="11" t="s">
        <v>7</v>
      </c>
      <c r="F339" s="11">
        <v>1022</v>
      </c>
      <c r="G339" s="11">
        <v>1047</v>
      </c>
      <c r="H339" s="11">
        <v>103</v>
      </c>
      <c r="I339" s="11" t="s">
        <v>866</v>
      </c>
      <c r="J339" s="11" t="s">
        <v>875</v>
      </c>
      <c r="K339" s="11" t="s">
        <v>2</v>
      </c>
      <c r="L339" s="11" t="s">
        <v>25</v>
      </c>
      <c r="M339" s="11" t="s">
        <v>5</v>
      </c>
      <c r="N339" s="11" t="s">
        <v>8</v>
      </c>
      <c r="O339" s="12">
        <v>42125</v>
      </c>
      <c r="Q339" s="13" t="s">
        <v>84</v>
      </c>
      <c r="R339" s="11">
        <f t="shared" ca="1" si="20"/>
        <v>4</v>
      </c>
      <c r="S339" s="12">
        <v>29322</v>
      </c>
      <c r="T339" s="13">
        <f t="shared" ca="1" si="21"/>
        <v>39</v>
      </c>
      <c r="U339" s="11" t="s">
        <v>9</v>
      </c>
      <c r="V339" s="11">
        <v>30</v>
      </c>
      <c r="W339" s="14">
        <f t="shared" si="22"/>
        <v>2.5</v>
      </c>
      <c r="X339" s="11">
        <v>39</v>
      </c>
      <c r="Y339" s="11" t="s">
        <v>876</v>
      </c>
      <c r="Z339" s="10">
        <f t="shared" si="23"/>
        <v>1</v>
      </c>
    </row>
    <row r="340" spans="1:26" ht="20.100000000000001" customHeight="1" x14ac:dyDescent="0.25">
      <c r="A340" s="11">
        <v>325</v>
      </c>
      <c r="B340" s="11" t="s">
        <v>0</v>
      </c>
      <c r="C340" s="8" t="s">
        <v>28</v>
      </c>
      <c r="D340" s="11" t="s">
        <v>461</v>
      </c>
      <c r="E340" s="11" t="s">
        <v>7</v>
      </c>
      <c r="F340" s="11">
        <v>1005</v>
      </c>
      <c r="G340" s="11">
        <v>1005</v>
      </c>
      <c r="H340" s="11">
        <v>100</v>
      </c>
      <c r="I340" s="11" t="s">
        <v>863</v>
      </c>
      <c r="J340" s="11" t="s">
        <v>875</v>
      </c>
      <c r="K340" s="11" t="s">
        <v>2</v>
      </c>
      <c r="L340" s="11" t="s">
        <v>25</v>
      </c>
      <c r="M340" s="11" t="s">
        <v>5</v>
      </c>
      <c r="N340" s="11" t="s">
        <v>8</v>
      </c>
      <c r="O340" s="12">
        <v>42125</v>
      </c>
      <c r="Q340" s="13" t="s">
        <v>84</v>
      </c>
      <c r="R340" s="11">
        <f t="shared" ca="1" si="20"/>
        <v>4</v>
      </c>
      <c r="S340" s="12">
        <v>32721</v>
      </c>
      <c r="T340" s="13">
        <f t="shared" ca="1" si="21"/>
        <v>30</v>
      </c>
      <c r="U340" s="11" t="s">
        <v>7</v>
      </c>
      <c r="V340" s="11">
        <v>30</v>
      </c>
      <c r="W340" s="14">
        <f t="shared" si="22"/>
        <v>2.5</v>
      </c>
      <c r="X340" s="11">
        <v>39</v>
      </c>
      <c r="Y340" s="11" t="s">
        <v>876</v>
      </c>
      <c r="Z340" s="10">
        <f t="shared" si="23"/>
        <v>1</v>
      </c>
    </row>
    <row r="341" spans="1:26" ht="20.100000000000001" customHeight="1" x14ac:dyDescent="0.25">
      <c r="A341" s="11">
        <v>326</v>
      </c>
      <c r="B341" s="11" t="s">
        <v>0</v>
      </c>
      <c r="C341" s="8" t="s">
        <v>28</v>
      </c>
      <c r="D341" s="11" t="s">
        <v>462</v>
      </c>
      <c r="E341" s="11" t="s">
        <v>7</v>
      </c>
      <c r="F341" s="11">
        <v>1038</v>
      </c>
      <c r="G341" s="11">
        <v>1081</v>
      </c>
      <c r="H341" s="11">
        <v>102</v>
      </c>
      <c r="I341" s="11" t="s">
        <v>865</v>
      </c>
      <c r="J341" s="11" t="s">
        <v>875</v>
      </c>
      <c r="K341" s="11" t="s">
        <v>2</v>
      </c>
      <c r="L341" s="11" t="s">
        <v>25</v>
      </c>
      <c r="M341" s="11" t="s">
        <v>5</v>
      </c>
      <c r="N341" s="11" t="s">
        <v>6</v>
      </c>
      <c r="O341" s="12">
        <v>42125</v>
      </c>
      <c r="Q341" s="13" t="s">
        <v>84</v>
      </c>
      <c r="R341" s="11">
        <f t="shared" ca="1" si="20"/>
        <v>4</v>
      </c>
      <c r="S341" s="12">
        <v>33057</v>
      </c>
      <c r="T341" s="13">
        <f t="shared" ca="1" si="21"/>
        <v>29</v>
      </c>
      <c r="U341" s="11" t="s">
        <v>7</v>
      </c>
      <c r="V341" s="11">
        <v>30</v>
      </c>
      <c r="W341" s="14">
        <f t="shared" si="22"/>
        <v>2.5</v>
      </c>
      <c r="X341" s="11">
        <v>39</v>
      </c>
      <c r="Y341" s="11" t="s">
        <v>876</v>
      </c>
      <c r="Z341" s="10">
        <f t="shared" si="23"/>
        <v>1</v>
      </c>
    </row>
    <row r="342" spans="1:26" ht="20.100000000000001" customHeight="1" x14ac:dyDescent="0.25">
      <c r="A342" s="11">
        <v>327</v>
      </c>
      <c r="B342" s="11" t="s">
        <v>0</v>
      </c>
      <c r="C342" s="8" t="s">
        <v>28</v>
      </c>
      <c r="D342" s="11" t="s">
        <v>463</v>
      </c>
      <c r="E342" s="11" t="s">
        <v>7</v>
      </c>
      <c r="F342" s="11">
        <v>1022</v>
      </c>
      <c r="G342" s="11">
        <v>1023</v>
      </c>
      <c r="H342" s="11">
        <v>108</v>
      </c>
      <c r="I342" s="11" t="s">
        <v>871</v>
      </c>
      <c r="J342" s="11" t="s">
        <v>875</v>
      </c>
      <c r="K342" s="11" t="s">
        <v>2</v>
      </c>
      <c r="L342" s="11" t="s">
        <v>25</v>
      </c>
      <c r="M342" s="11" t="s">
        <v>5</v>
      </c>
      <c r="N342" s="11" t="s">
        <v>8</v>
      </c>
      <c r="O342" s="12">
        <v>42125</v>
      </c>
      <c r="Q342" s="13" t="s">
        <v>84</v>
      </c>
      <c r="R342" s="11">
        <f t="shared" ca="1" si="20"/>
        <v>4</v>
      </c>
      <c r="S342" s="12">
        <v>28814</v>
      </c>
      <c r="T342" s="13">
        <f t="shared" ca="1" si="21"/>
        <v>41</v>
      </c>
      <c r="U342" s="11" t="s">
        <v>9</v>
      </c>
      <c r="V342" s="11">
        <v>30</v>
      </c>
      <c r="W342" s="14">
        <f t="shared" si="22"/>
        <v>2.5</v>
      </c>
      <c r="X342" s="11">
        <v>39</v>
      </c>
      <c r="Y342" s="11" t="s">
        <v>876</v>
      </c>
      <c r="Z342" s="10">
        <f t="shared" si="23"/>
        <v>1</v>
      </c>
    </row>
    <row r="343" spans="1:26" ht="20.100000000000001" customHeight="1" x14ac:dyDescent="0.25">
      <c r="A343" s="11">
        <v>328</v>
      </c>
      <c r="B343" s="11" t="s">
        <v>0</v>
      </c>
      <c r="C343" s="8" t="s">
        <v>28</v>
      </c>
      <c r="D343" s="11" t="s">
        <v>464</v>
      </c>
      <c r="E343" s="11" t="s">
        <v>7</v>
      </c>
      <c r="F343" s="11">
        <v>1019</v>
      </c>
      <c r="G343" s="11">
        <v>1037</v>
      </c>
      <c r="H343" s="11">
        <v>105</v>
      </c>
      <c r="I343" s="11" t="s">
        <v>868</v>
      </c>
      <c r="J343" s="11" t="s">
        <v>875</v>
      </c>
      <c r="K343" s="11" t="s">
        <v>2</v>
      </c>
      <c r="L343" s="11" t="s">
        <v>25</v>
      </c>
      <c r="M343" s="11" t="s">
        <v>5</v>
      </c>
      <c r="N343" s="11" t="s">
        <v>8</v>
      </c>
      <c r="O343" s="12">
        <v>42156</v>
      </c>
      <c r="Q343" s="13" t="s">
        <v>84</v>
      </c>
      <c r="R343" s="11">
        <f t="shared" ca="1" si="20"/>
        <v>4</v>
      </c>
      <c r="S343" s="12">
        <v>27927</v>
      </c>
      <c r="T343" s="13">
        <f t="shared" ca="1" si="21"/>
        <v>43</v>
      </c>
      <c r="U343" s="11" t="s">
        <v>9</v>
      </c>
      <c r="V343" s="11">
        <v>30</v>
      </c>
      <c r="W343" s="14">
        <f t="shared" si="22"/>
        <v>2.5</v>
      </c>
      <c r="X343" s="11">
        <v>39</v>
      </c>
      <c r="Y343" s="11" t="s">
        <v>876</v>
      </c>
      <c r="Z343" s="10">
        <f t="shared" si="23"/>
        <v>1</v>
      </c>
    </row>
    <row r="344" spans="1:26" ht="20.100000000000001" customHeight="1" x14ac:dyDescent="0.25">
      <c r="A344" s="11">
        <v>329</v>
      </c>
      <c r="B344" s="11" t="s">
        <v>0</v>
      </c>
      <c r="C344" s="8" t="s">
        <v>28</v>
      </c>
      <c r="D344" s="11" t="s">
        <v>465</v>
      </c>
      <c r="E344" s="11" t="s">
        <v>7</v>
      </c>
      <c r="F344" s="11">
        <v>1022</v>
      </c>
      <c r="G344" s="11">
        <v>1023</v>
      </c>
      <c r="H344" s="11">
        <v>108</v>
      </c>
      <c r="I344" s="11" t="s">
        <v>871</v>
      </c>
      <c r="J344" s="11" t="s">
        <v>875</v>
      </c>
      <c r="K344" s="11" t="s">
        <v>2</v>
      </c>
      <c r="L344" s="11" t="s">
        <v>25</v>
      </c>
      <c r="M344" s="11" t="s">
        <v>5</v>
      </c>
      <c r="N344" s="11" t="s">
        <v>8</v>
      </c>
      <c r="O344" s="12">
        <v>42186</v>
      </c>
      <c r="Q344" s="13" t="s">
        <v>84</v>
      </c>
      <c r="R344" s="11">
        <f t="shared" ca="1" si="20"/>
        <v>4</v>
      </c>
      <c r="S344" s="12">
        <v>24927</v>
      </c>
      <c r="T344" s="13">
        <f t="shared" ca="1" si="21"/>
        <v>51</v>
      </c>
      <c r="U344" s="11" t="s">
        <v>9</v>
      </c>
      <c r="V344" s="11">
        <v>30</v>
      </c>
      <c r="W344" s="14">
        <f t="shared" si="22"/>
        <v>2.5</v>
      </c>
      <c r="X344" s="11">
        <v>39</v>
      </c>
      <c r="Y344" s="11" t="s">
        <v>876</v>
      </c>
      <c r="Z344" s="10">
        <f t="shared" si="23"/>
        <v>1</v>
      </c>
    </row>
    <row r="345" spans="1:26" ht="20.100000000000001" customHeight="1" x14ac:dyDescent="0.25">
      <c r="A345" s="11">
        <v>330</v>
      </c>
      <c r="B345" s="11" t="s">
        <v>0</v>
      </c>
      <c r="C345" s="8" t="s">
        <v>28</v>
      </c>
      <c r="D345" s="11" t="s">
        <v>466</v>
      </c>
      <c r="E345" s="11" t="s">
        <v>7</v>
      </c>
      <c r="F345" s="11">
        <v>1022</v>
      </c>
      <c r="G345" s="11">
        <v>1029</v>
      </c>
      <c r="H345" s="11">
        <v>109</v>
      </c>
      <c r="I345" s="11" t="s">
        <v>872</v>
      </c>
      <c r="J345" s="11" t="s">
        <v>875</v>
      </c>
      <c r="K345" s="11" t="s">
        <v>2</v>
      </c>
      <c r="L345" s="11" t="s">
        <v>25</v>
      </c>
      <c r="M345" s="11" t="s">
        <v>5</v>
      </c>
      <c r="N345" s="11" t="s">
        <v>8</v>
      </c>
      <c r="O345" s="12">
        <v>42186</v>
      </c>
      <c r="Q345" s="13" t="s">
        <v>84</v>
      </c>
      <c r="R345" s="11">
        <f t="shared" ca="1" si="20"/>
        <v>4</v>
      </c>
      <c r="S345" s="12">
        <v>31162</v>
      </c>
      <c r="T345" s="13">
        <f t="shared" ca="1" si="21"/>
        <v>34</v>
      </c>
      <c r="U345" s="11" t="s">
        <v>9</v>
      </c>
      <c r="V345" s="11">
        <v>30</v>
      </c>
      <c r="W345" s="14">
        <f t="shared" si="22"/>
        <v>2.5</v>
      </c>
      <c r="X345" s="11">
        <v>39</v>
      </c>
      <c r="Y345" s="11" t="s">
        <v>876</v>
      </c>
      <c r="Z345" s="10">
        <f t="shared" si="23"/>
        <v>1</v>
      </c>
    </row>
    <row r="346" spans="1:26" ht="20.100000000000001" customHeight="1" x14ac:dyDescent="0.25">
      <c r="A346" s="11">
        <v>331</v>
      </c>
      <c r="B346" s="11" t="s">
        <v>0</v>
      </c>
      <c r="C346" s="8" t="s">
        <v>28</v>
      </c>
      <c r="D346" s="11" t="s">
        <v>467</v>
      </c>
      <c r="E346" s="11" t="s">
        <v>7</v>
      </c>
      <c r="F346" s="11">
        <v>1034</v>
      </c>
      <c r="G346" s="11">
        <v>1077</v>
      </c>
      <c r="H346" s="11">
        <v>102</v>
      </c>
      <c r="I346" s="11" t="s">
        <v>865</v>
      </c>
      <c r="J346" s="11" t="s">
        <v>875</v>
      </c>
      <c r="K346" s="11" t="s">
        <v>2</v>
      </c>
      <c r="L346" s="11" t="s">
        <v>25</v>
      </c>
      <c r="M346" s="11" t="s">
        <v>5</v>
      </c>
      <c r="N346" s="11" t="s">
        <v>8</v>
      </c>
      <c r="O346" s="12">
        <v>42200</v>
      </c>
      <c r="Q346" s="13" t="s">
        <v>84</v>
      </c>
      <c r="R346" s="11">
        <f t="shared" ca="1" si="20"/>
        <v>4</v>
      </c>
      <c r="S346" s="12">
        <v>27265</v>
      </c>
      <c r="T346" s="13">
        <f t="shared" ca="1" si="21"/>
        <v>45</v>
      </c>
      <c r="U346" s="11" t="s">
        <v>7</v>
      </c>
      <c r="V346" s="11">
        <v>30</v>
      </c>
      <c r="W346" s="14">
        <f t="shared" si="22"/>
        <v>2.5</v>
      </c>
      <c r="X346" s="11">
        <v>39</v>
      </c>
      <c r="Y346" s="11" t="s">
        <v>876</v>
      </c>
      <c r="Z346" s="10">
        <f t="shared" si="23"/>
        <v>1</v>
      </c>
    </row>
    <row r="347" spans="1:26" ht="20.100000000000001" customHeight="1" x14ac:dyDescent="0.25">
      <c r="A347" s="11">
        <v>332</v>
      </c>
      <c r="B347" s="11" t="s">
        <v>0</v>
      </c>
      <c r="C347" s="8" t="s">
        <v>28</v>
      </c>
      <c r="D347" s="11" t="s">
        <v>468</v>
      </c>
      <c r="E347" s="11" t="s">
        <v>7</v>
      </c>
      <c r="F347" s="11">
        <v>1023</v>
      </c>
      <c r="G347" s="11">
        <v>1044</v>
      </c>
      <c r="H347" s="11">
        <v>103</v>
      </c>
      <c r="I347" s="11" t="s">
        <v>866</v>
      </c>
      <c r="J347" s="11" t="s">
        <v>875</v>
      </c>
      <c r="K347" s="11" t="s">
        <v>2</v>
      </c>
      <c r="L347" s="11" t="s">
        <v>25</v>
      </c>
      <c r="M347" s="11" t="s">
        <v>5</v>
      </c>
      <c r="N347" s="11" t="s">
        <v>6</v>
      </c>
      <c r="O347" s="12">
        <v>43279</v>
      </c>
      <c r="Q347" s="13" t="s">
        <v>84</v>
      </c>
      <c r="R347" s="11">
        <f t="shared" ca="1" si="20"/>
        <v>1</v>
      </c>
      <c r="S347" s="12">
        <v>35144</v>
      </c>
      <c r="T347" s="13">
        <f t="shared" ca="1" si="21"/>
        <v>23</v>
      </c>
      <c r="U347" s="11" t="s">
        <v>9</v>
      </c>
      <c r="V347" s="11">
        <v>30</v>
      </c>
      <c r="W347" s="14">
        <f t="shared" si="22"/>
        <v>2.5</v>
      </c>
      <c r="X347" s="11">
        <v>39</v>
      </c>
      <c r="Y347" s="11" t="s">
        <v>876</v>
      </c>
      <c r="Z347" s="10">
        <f t="shared" si="23"/>
        <v>1</v>
      </c>
    </row>
    <row r="348" spans="1:26" ht="20.100000000000001" customHeight="1" x14ac:dyDescent="0.25">
      <c r="A348" s="11">
        <v>333</v>
      </c>
      <c r="B348" s="11" t="s">
        <v>0</v>
      </c>
      <c r="C348" s="8" t="s">
        <v>28</v>
      </c>
      <c r="D348" s="11" t="s">
        <v>469</v>
      </c>
      <c r="E348" s="11" t="s">
        <v>7</v>
      </c>
      <c r="F348" s="11">
        <v>1021</v>
      </c>
      <c r="G348" s="11">
        <v>1063</v>
      </c>
      <c r="H348" s="11">
        <v>110</v>
      </c>
      <c r="I348" s="11" t="s">
        <v>873</v>
      </c>
      <c r="J348" s="11" t="s">
        <v>875</v>
      </c>
      <c r="K348" s="11" t="s">
        <v>2</v>
      </c>
      <c r="L348" s="11" t="s">
        <v>25</v>
      </c>
      <c r="M348" s="11" t="s">
        <v>5</v>
      </c>
      <c r="N348" s="11" t="s">
        <v>8</v>
      </c>
      <c r="O348" s="12">
        <v>42217</v>
      </c>
      <c r="Q348" s="13" t="s">
        <v>84</v>
      </c>
      <c r="R348" s="11">
        <f t="shared" ca="1" si="20"/>
        <v>4</v>
      </c>
      <c r="S348" s="12">
        <v>22057</v>
      </c>
      <c r="T348" s="13">
        <f t="shared" ca="1" si="21"/>
        <v>59</v>
      </c>
      <c r="U348" s="11" t="s">
        <v>7</v>
      </c>
      <c r="V348" s="11">
        <v>30</v>
      </c>
      <c r="W348" s="14">
        <f t="shared" si="22"/>
        <v>2.5</v>
      </c>
      <c r="X348" s="11">
        <v>39</v>
      </c>
      <c r="Y348" s="11" t="s">
        <v>876</v>
      </c>
      <c r="Z348" s="10">
        <f t="shared" si="23"/>
        <v>1</v>
      </c>
    </row>
    <row r="349" spans="1:26" ht="20.100000000000001" customHeight="1" x14ac:dyDescent="0.25">
      <c r="A349" s="11">
        <v>334</v>
      </c>
      <c r="B349" s="11" t="s">
        <v>0</v>
      </c>
      <c r="C349" s="8" t="s">
        <v>28</v>
      </c>
      <c r="D349" s="11" t="s">
        <v>470</v>
      </c>
      <c r="E349" s="11" t="s">
        <v>7</v>
      </c>
      <c r="F349" s="11">
        <v>1022</v>
      </c>
      <c r="G349" s="11">
        <v>1041</v>
      </c>
      <c r="H349" s="11">
        <v>105</v>
      </c>
      <c r="I349" s="11" t="s">
        <v>868</v>
      </c>
      <c r="J349" s="11" t="s">
        <v>875</v>
      </c>
      <c r="K349" s="11" t="s">
        <v>2</v>
      </c>
      <c r="L349" s="11" t="s">
        <v>25</v>
      </c>
      <c r="M349" s="11" t="s">
        <v>5</v>
      </c>
      <c r="N349" s="11" t="s">
        <v>8</v>
      </c>
      <c r="O349" s="12">
        <v>42217</v>
      </c>
      <c r="Q349" s="13" t="s">
        <v>84</v>
      </c>
      <c r="R349" s="11">
        <f t="shared" ca="1" si="20"/>
        <v>4</v>
      </c>
      <c r="S349" s="12">
        <v>25109</v>
      </c>
      <c r="T349" s="13">
        <f t="shared" ca="1" si="21"/>
        <v>51</v>
      </c>
      <c r="U349" s="11" t="s">
        <v>9</v>
      </c>
      <c r="V349" s="11">
        <v>30</v>
      </c>
      <c r="W349" s="14">
        <f t="shared" si="22"/>
        <v>2.5</v>
      </c>
      <c r="X349" s="11">
        <v>39</v>
      </c>
      <c r="Y349" s="11" t="s">
        <v>876</v>
      </c>
      <c r="Z349" s="10">
        <f t="shared" si="23"/>
        <v>1</v>
      </c>
    </row>
    <row r="350" spans="1:26" ht="20.100000000000001" customHeight="1" x14ac:dyDescent="0.25">
      <c r="A350" s="11">
        <v>335</v>
      </c>
      <c r="B350" s="11" t="s">
        <v>0</v>
      </c>
      <c r="C350" s="8" t="s">
        <v>28</v>
      </c>
      <c r="D350" s="11" t="s">
        <v>471</v>
      </c>
      <c r="E350" s="11" t="s">
        <v>7</v>
      </c>
      <c r="F350" s="11">
        <v>1029</v>
      </c>
      <c r="G350" s="11">
        <v>1072</v>
      </c>
      <c r="H350" s="11">
        <v>102</v>
      </c>
      <c r="I350" s="11" t="s">
        <v>865</v>
      </c>
      <c r="J350" s="11" t="s">
        <v>875</v>
      </c>
      <c r="K350" s="11" t="s">
        <v>2</v>
      </c>
      <c r="L350" s="11" t="s">
        <v>25</v>
      </c>
      <c r="M350" s="11" t="s">
        <v>5</v>
      </c>
      <c r="N350" s="11" t="s">
        <v>8</v>
      </c>
      <c r="O350" s="12">
        <v>42234</v>
      </c>
      <c r="Q350" s="13" t="s">
        <v>84</v>
      </c>
      <c r="R350" s="11">
        <f t="shared" ca="1" si="20"/>
        <v>4</v>
      </c>
      <c r="S350" s="12">
        <v>31891</v>
      </c>
      <c r="T350" s="13">
        <f t="shared" ca="1" si="21"/>
        <v>32</v>
      </c>
      <c r="U350" s="11" t="s">
        <v>7</v>
      </c>
      <c r="V350" s="11">
        <v>30</v>
      </c>
      <c r="W350" s="14">
        <f t="shared" si="22"/>
        <v>2.5</v>
      </c>
      <c r="X350" s="11">
        <v>39</v>
      </c>
      <c r="Y350" s="11" t="s">
        <v>876</v>
      </c>
      <c r="Z350" s="10">
        <f t="shared" si="23"/>
        <v>1</v>
      </c>
    </row>
    <row r="351" spans="1:26" ht="20.100000000000001" customHeight="1" x14ac:dyDescent="0.25">
      <c r="A351" s="11">
        <v>336</v>
      </c>
      <c r="B351" s="11" t="s">
        <v>0</v>
      </c>
      <c r="C351" s="8" t="s">
        <v>28</v>
      </c>
      <c r="D351" s="11" t="s">
        <v>472</v>
      </c>
      <c r="E351" s="11" t="s">
        <v>7</v>
      </c>
      <c r="F351" s="11">
        <v>1020</v>
      </c>
      <c r="G351" s="11">
        <v>1045</v>
      </c>
      <c r="H351" s="11">
        <v>103</v>
      </c>
      <c r="I351" s="11" t="s">
        <v>866</v>
      </c>
      <c r="J351" s="11" t="s">
        <v>875</v>
      </c>
      <c r="K351" s="11" t="s">
        <v>2</v>
      </c>
      <c r="L351" s="11" t="s">
        <v>25</v>
      </c>
      <c r="M351" s="11" t="s">
        <v>5</v>
      </c>
      <c r="N351" s="11" t="s">
        <v>6</v>
      </c>
      <c r="O351" s="12">
        <v>42248</v>
      </c>
      <c r="Q351" s="13" t="s">
        <v>84</v>
      </c>
      <c r="R351" s="11">
        <f t="shared" ca="1" si="20"/>
        <v>4</v>
      </c>
      <c r="S351" s="12">
        <v>22672</v>
      </c>
      <c r="T351" s="13">
        <f t="shared" ca="1" si="21"/>
        <v>57</v>
      </c>
      <c r="U351" s="11" t="s">
        <v>9</v>
      </c>
      <c r="V351" s="11">
        <v>30</v>
      </c>
      <c r="W351" s="14">
        <f t="shared" si="22"/>
        <v>2.5</v>
      </c>
      <c r="X351" s="11">
        <v>25</v>
      </c>
      <c r="Y351" s="11" t="s">
        <v>876</v>
      </c>
      <c r="Z351" s="10">
        <f t="shared" si="23"/>
        <v>0.64102564102564108</v>
      </c>
    </row>
    <row r="352" spans="1:26" ht="20.100000000000001" customHeight="1" x14ac:dyDescent="0.25">
      <c r="A352" s="11">
        <v>337</v>
      </c>
      <c r="B352" s="11" t="s">
        <v>0</v>
      </c>
      <c r="C352" s="8" t="s">
        <v>28</v>
      </c>
      <c r="D352" s="11" t="s">
        <v>473</v>
      </c>
      <c r="E352" s="11" t="s">
        <v>7</v>
      </c>
      <c r="F352" s="11">
        <v>1050</v>
      </c>
      <c r="G352" s="11">
        <v>1093</v>
      </c>
      <c r="H352" s="11">
        <v>102</v>
      </c>
      <c r="I352" s="11" t="s">
        <v>865</v>
      </c>
      <c r="J352" s="11" t="s">
        <v>875</v>
      </c>
      <c r="K352" s="11" t="s">
        <v>2</v>
      </c>
      <c r="L352" s="11" t="s">
        <v>25</v>
      </c>
      <c r="M352" s="11" t="s">
        <v>5</v>
      </c>
      <c r="N352" s="11" t="s">
        <v>8</v>
      </c>
      <c r="O352" s="12">
        <v>42248</v>
      </c>
      <c r="Q352" s="13" t="s">
        <v>84</v>
      </c>
      <c r="R352" s="11">
        <f t="shared" ca="1" si="20"/>
        <v>4</v>
      </c>
      <c r="S352" s="12">
        <v>33673</v>
      </c>
      <c r="T352" s="13">
        <f t="shared" ca="1" si="21"/>
        <v>27</v>
      </c>
      <c r="U352" s="11" t="s">
        <v>7</v>
      </c>
      <c r="V352" s="11">
        <v>30</v>
      </c>
      <c r="W352" s="14">
        <f t="shared" si="22"/>
        <v>2.5</v>
      </c>
      <c r="X352" s="11">
        <v>39</v>
      </c>
      <c r="Y352" s="11" t="s">
        <v>876</v>
      </c>
      <c r="Z352" s="10">
        <f t="shared" si="23"/>
        <v>1</v>
      </c>
    </row>
    <row r="353" spans="1:26" ht="20.100000000000001" customHeight="1" x14ac:dyDescent="0.25">
      <c r="A353" s="11">
        <v>338</v>
      </c>
      <c r="B353" s="11" t="s">
        <v>0</v>
      </c>
      <c r="C353" s="8" t="s">
        <v>28</v>
      </c>
      <c r="D353" s="11" t="s">
        <v>474</v>
      </c>
      <c r="E353" s="11" t="s">
        <v>7</v>
      </c>
      <c r="F353" s="11">
        <v>1019</v>
      </c>
      <c r="G353" s="11">
        <v>1067</v>
      </c>
      <c r="H353" s="11">
        <v>111</v>
      </c>
      <c r="I353" s="11" t="s">
        <v>874</v>
      </c>
      <c r="J353" s="11" t="s">
        <v>875</v>
      </c>
      <c r="K353" s="11" t="s">
        <v>2</v>
      </c>
      <c r="L353" s="11" t="s">
        <v>25</v>
      </c>
      <c r="M353" s="11" t="s">
        <v>5</v>
      </c>
      <c r="N353" s="11" t="s">
        <v>6</v>
      </c>
      <c r="O353" s="12">
        <v>42248</v>
      </c>
      <c r="Q353" s="13" t="s">
        <v>84</v>
      </c>
      <c r="R353" s="11">
        <f t="shared" ca="1" si="20"/>
        <v>4</v>
      </c>
      <c r="S353" s="12">
        <v>29767</v>
      </c>
      <c r="T353" s="13">
        <f t="shared" ca="1" si="21"/>
        <v>38</v>
      </c>
      <c r="U353" s="11" t="s">
        <v>7</v>
      </c>
      <c r="V353" s="11">
        <v>30</v>
      </c>
      <c r="W353" s="14">
        <f t="shared" si="22"/>
        <v>2.5</v>
      </c>
      <c r="X353" s="11">
        <v>35</v>
      </c>
      <c r="Y353" s="11" t="s">
        <v>876</v>
      </c>
      <c r="Z353" s="10">
        <f t="shared" si="23"/>
        <v>0.89743589743589747</v>
      </c>
    </row>
    <row r="354" spans="1:26" ht="20.100000000000001" customHeight="1" x14ac:dyDescent="0.25">
      <c r="A354" s="11">
        <v>339</v>
      </c>
      <c r="B354" s="11" t="s">
        <v>0</v>
      </c>
      <c r="C354" s="8" t="s">
        <v>28</v>
      </c>
      <c r="D354" s="11" t="s">
        <v>475</v>
      </c>
      <c r="E354" s="11" t="s">
        <v>7</v>
      </c>
      <c r="F354" s="11">
        <v>1024</v>
      </c>
      <c r="G354" s="11">
        <v>1054</v>
      </c>
      <c r="H354" s="11">
        <v>101</v>
      </c>
      <c r="I354" s="11" t="s">
        <v>864</v>
      </c>
      <c r="J354" s="11" t="s">
        <v>875</v>
      </c>
      <c r="K354" s="11" t="s">
        <v>2</v>
      </c>
      <c r="L354" s="11" t="s">
        <v>25</v>
      </c>
      <c r="M354" s="11" t="s">
        <v>5</v>
      </c>
      <c r="N354" s="11" t="s">
        <v>8</v>
      </c>
      <c r="O354" s="12">
        <v>42248</v>
      </c>
      <c r="Q354" s="13" t="s">
        <v>84</v>
      </c>
      <c r="R354" s="11">
        <f t="shared" ca="1" si="20"/>
        <v>4</v>
      </c>
      <c r="S354" s="12">
        <v>29948</v>
      </c>
      <c r="T354" s="13">
        <f t="shared" ca="1" si="21"/>
        <v>38</v>
      </c>
      <c r="U354" s="11" t="s">
        <v>7</v>
      </c>
      <c r="V354" s="11">
        <v>30</v>
      </c>
      <c r="W354" s="14">
        <f t="shared" si="22"/>
        <v>2.5</v>
      </c>
      <c r="X354" s="11">
        <v>39</v>
      </c>
      <c r="Y354" s="11" t="s">
        <v>876</v>
      </c>
      <c r="Z354" s="10">
        <f t="shared" si="23"/>
        <v>1</v>
      </c>
    </row>
    <row r="355" spans="1:26" ht="20.100000000000001" customHeight="1" x14ac:dyDescent="0.25">
      <c r="A355" s="11">
        <v>340</v>
      </c>
      <c r="B355" s="11" t="s">
        <v>0</v>
      </c>
      <c r="C355" s="8" t="s">
        <v>28</v>
      </c>
      <c r="D355" s="11" t="s">
        <v>476</v>
      </c>
      <c r="E355" s="11" t="s">
        <v>7</v>
      </c>
      <c r="F355" s="11">
        <v>1022</v>
      </c>
      <c r="G355" s="11">
        <v>1035</v>
      </c>
      <c r="H355" s="11">
        <v>104</v>
      </c>
      <c r="I355" s="11" t="s">
        <v>867</v>
      </c>
      <c r="J355" s="11" t="s">
        <v>875</v>
      </c>
      <c r="K355" s="11" t="s">
        <v>2</v>
      </c>
      <c r="L355" s="11" t="s">
        <v>25</v>
      </c>
      <c r="M355" s="11" t="s">
        <v>5</v>
      </c>
      <c r="N355" s="11" t="s">
        <v>8</v>
      </c>
      <c r="O355" s="12">
        <v>42248</v>
      </c>
      <c r="Q355" s="13" t="s">
        <v>84</v>
      </c>
      <c r="R355" s="11">
        <f t="shared" ca="1" si="20"/>
        <v>4</v>
      </c>
      <c r="S355" s="12">
        <v>23442</v>
      </c>
      <c r="T355" s="13">
        <f t="shared" ca="1" si="21"/>
        <v>55</v>
      </c>
      <c r="U355" s="11" t="s">
        <v>9</v>
      </c>
      <c r="V355" s="11">
        <v>30</v>
      </c>
      <c r="W355" s="14">
        <f t="shared" si="22"/>
        <v>2.5</v>
      </c>
      <c r="X355" s="11">
        <v>39</v>
      </c>
      <c r="Y355" s="11" t="s">
        <v>876</v>
      </c>
      <c r="Z355" s="10">
        <f t="shared" si="23"/>
        <v>1</v>
      </c>
    </row>
    <row r="356" spans="1:26" ht="20.100000000000001" customHeight="1" x14ac:dyDescent="0.25">
      <c r="A356" s="11">
        <v>341</v>
      </c>
      <c r="B356" s="11" t="s">
        <v>0</v>
      </c>
      <c r="C356" s="8" t="s">
        <v>28</v>
      </c>
      <c r="D356" s="11" t="s">
        <v>477</v>
      </c>
      <c r="E356" s="11" t="s">
        <v>7</v>
      </c>
      <c r="F356" s="11">
        <v>1050</v>
      </c>
      <c r="G356" s="11">
        <v>1093</v>
      </c>
      <c r="H356" s="11">
        <v>102</v>
      </c>
      <c r="I356" s="11" t="s">
        <v>865</v>
      </c>
      <c r="J356" s="11" t="s">
        <v>875</v>
      </c>
      <c r="K356" s="11" t="s">
        <v>2</v>
      </c>
      <c r="L356" s="11" t="s">
        <v>25</v>
      </c>
      <c r="M356" s="11" t="s">
        <v>5</v>
      </c>
      <c r="N356" s="11" t="s">
        <v>8</v>
      </c>
      <c r="O356" s="12">
        <v>42248</v>
      </c>
      <c r="Q356" s="13" t="s">
        <v>84</v>
      </c>
      <c r="R356" s="11">
        <f t="shared" ca="1" si="20"/>
        <v>4</v>
      </c>
      <c r="S356" s="12">
        <v>23869</v>
      </c>
      <c r="T356" s="13">
        <f t="shared" ca="1" si="21"/>
        <v>54</v>
      </c>
      <c r="U356" s="11" t="s">
        <v>7</v>
      </c>
      <c r="V356" s="11">
        <v>30</v>
      </c>
      <c r="W356" s="14">
        <f t="shared" si="22"/>
        <v>2.5</v>
      </c>
      <c r="X356" s="11">
        <v>39</v>
      </c>
      <c r="Y356" s="11" t="s">
        <v>876</v>
      </c>
      <c r="Z356" s="10">
        <f t="shared" si="23"/>
        <v>1</v>
      </c>
    </row>
    <row r="357" spans="1:26" ht="20.100000000000001" customHeight="1" x14ac:dyDescent="0.25">
      <c r="A357" s="11">
        <v>342</v>
      </c>
      <c r="B357" s="11" t="s">
        <v>0</v>
      </c>
      <c r="C357" s="8" t="s">
        <v>28</v>
      </c>
      <c r="D357" s="11" t="s">
        <v>478</v>
      </c>
      <c r="E357" s="11" t="s">
        <v>7</v>
      </c>
      <c r="F357" s="11">
        <v>1039</v>
      </c>
      <c r="G357" s="11">
        <v>1082</v>
      </c>
      <c r="H357" s="11">
        <v>100</v>
      </c>
      <c r="I357" s="11" t="s">
        <v>863</v>
      </c>
      <c r="J357" s="11" t="s">
        <v>875</v>
      </c>
      <c r="K357" s="11" t="s">
        <v>2</v>
      </c>
      <c r="L357" s="11" t="s">
        <v>25</v>
      </c>
      <c r="M357" s="11" t="s">
        <v>5</v>
      </c>
      <c r="N357" s="11" t="s">
        <v>8</v>
      </c>
      <c r="O357" s="12">
        <v>42248</v>
      </c>
      <c r="Q357" s="13" t="s">
        <v>84</v>
      </c>
      <c r="R357" s="11">
        <f t="shared" ca="1" si="20"/>
        <v>4</v>
      </c>
      <c r="S357" s="12">
        <v>31413</v>
      </c>
      <c r="T357" s="13">
        <f t="shared" ca="1" si="21"/>
        <v>34</v>
      </c>
      <c r="U357" s="11" t="s">
        <v>7</v>
      </c>
      <c r="V357" s="11">
        <v>30</v>
      </c>
      <c r="W357" s="14">
        <f t="shared" si="22"/>
        <v>2.5</v>
      </c>
      <c r="X357" s="11">
        <v>39</v>
      </c>
      <c r="Y357" s="11" t="s">
        <v>876</v>
      </c>
      <c r="Z357" s="10">
        <f t="shared" si="23"/>
        <v>1</v>
      </c>
    </row>
    <row r="358" spans="1:26" ht="20.100000000000001" customHeight="1" x14ac:dyDescent="0.25">
      <c r="A358" s="11">
        <v>343</v>
      </c>
      <c r="B358" s="11" t="s">
        <v>0</v>
      </c>
      <c r="C358" s="8" t="s">
        <v>28</v>
      </c>
      <c r="D358" s="11" t="s">
        <v>479</v>
      </c>
      <c r="E358" s="11" t="s">
        <v>7</v>
      </c>
      <c r="F358" s="11">
        <v>1036</v>
      </c>
      <c r="G358" s="11">
        <v>1079</v>
      </c>
      <c r="H358" s="11">
        <v>102</v>
      </c>
      <c r="I358" s="11" t="s">
        <v>865</v>
      </c>
      <c r="J358" s="11" t="s">
        <v>875</v>
      </c>
      <c r="K358" s="11" t="s">
        <v>2</v>
      </c>
      <c r="L358" s="11" t="s">
        <v>25</v>
      </c>
      <c r="M358" s="11" t="s">
        <v>5</v>
      </c>
      <c r="N358" s="11" t="s">
        <v>8</v>
      </c>
      <c r="O358" s="12">
        <v>42248</v>
      </c>
      <c r="Q358" s="13" t="s">
        <v>84</v>
      </c>
      <c r="R358" s="11">
        <f t="shared" ca="1" si="20"/>
        <v>4</v>
      </c>
      <c r="S358" s="12">
        <v>30013</v>
      </c>
      <c r="T358" s="13">
        <f t="shared" ca="1" si="21"/>
        <v>37</v>
      </c>
      <c r="U358" s="11" t="s">
        <v>7</v>
      </c>
      <c r="V358" s="11">
        <v>30</v>
      </c>
      <c r="W358" s="14">
        <f t="shared" si="22"/>
        <v>2.5</v>
      </c>
      <c r="X358" s="11">
        <v>39</v>
      </c>
      <c r="Y358" s="11" t="s">
        <v>876</v>
      </c>
      <c r="Z358" s="10">
        <f t="shared" si="23"/>
        <v>1</v>
      </c>
    </row>
    <row r="359" spans="1:26" ht="20.100000000000001" customHeight="1" x14ac:dyDescent="0.25">
      <c r="A359" s="11">
        <v>344</v>
      </c>
      <c r="B359" s="11" t="s">
        <v>0</v>
      </c>
      <c r="C359" s="8" t="s">
        <v>28</v>
      </c>
      <c r="D359" s="11" t="s">
        <v>480</v>
      </c>
      <c r="E359" s="11" t="s">
        <v>7</v>
      </c>
      <c r="F359" s="11">
        <v>1050</v>
      </c>
      <c r="G359" s="11">
        <v>1093</v>
      </c>
      <c r="H359" s="11">
        <v>102</v>
      </c>
      <c r="I359" s="11" t="s">
        <v>865</v>
      </c>
      <c r="J359" s="11" t="s">
        <v>875</v>
      </c>
      <c r="K359" s="11" t="s">
        <v>2</v>
      </c>
      <c r="L359" s="11" t="s">
        <v>25</v>
      </c>
      <c r="M359" s="11" t="s">
        <v>5</v>
      </c>
      <c r="N359" s="11" t="s">
        <v>8</v>
      </c>
      <c r="O359" s="12">
        <v>42248</v>
      </c>
      <c r="Q359" s="13" t="s">
        <v>84</v>
      </c>
      <c r="R359" s="11">
        <f t="shared" ca="1" si="20"/>
        <v>4</v>
      </c>
      <c r="S359" s="12">
        <v>31622</v>
      </c>
      <c r="T359" s="13">
        <f t="shared" ca="1" si="21"/>
        <v>33</v>
      </c>
      <c r="U359" s="11" t="s">
        <v>7</v>
      </c>
      <c r="V359" s="11">
        <v>30</v>
      </c>
      <c r="W359" s="14">
        <f t="shared" si="22"/>
        <v>2.5</v>
      </c>
      <c r="X359" s="11">
        <v>39</v>
      </c>
      <c r="Y359" s="11" t="s">
        <v>876</v>
      </c>
      <c r="Z359" s="10">
        <f t="shared" si="23"/>
        <v>1</v>
      </c>
    </row>
    <row r="360" spans="1:26" ht="20.100000000000001" customHeight="1" x14ac:dyDescent="0.25">
      <c r="A360" s="11">
        <v>345</v>
      </c>
      <c r="B360" s="11" t="s">
        <v>0</v>
      </c>
      <c r="C360" s="8" t="s">
        <v>28</v>
      </c>
      <c r="D360" s="11" t="s">
        <v>481</v>
      </c>
      <c r="E360" s="11" t="s">
        <v>20</v>
      </c>
      <c r="F360" s="11">
        <v>1023</v>
      </c>
      <c r="G360" s="11">
        <v>1026</v>
      </c>
      <c r="H360" s="11">
        <v>109</v>
      </c>
      <c r="I360" s="11" t="s">
        <v>872</v>
      </c>
      <c r="J360" s="11" t="s">
        <v>875</v>
      </c>
      <c r="K360" s="11" t="s">
        <v>2</v>
      </c>
      <c r="L360" s="11" t="s">
        <v>25</v>
      </c>
      <c r="M360" s="11" t="s">
        <v>5</v>
      </c>
      <c r="N360" s="11" t="s">
        <v>8</v>
      </c>
      <c r="O360" s="12">
        <v>43295</v>
      </c>
      <c r="Q360" s="13" t="s">
        <v>84</v>
      </c>
      <c r="R360" s="11">
        <f t="shared" ca="1" si="20"/>
        <v>1</v>
      </c>
      <c r="S360" s="12">
        <v>35534</v>
      </c>
      <c r="T360" s="13">
        <f t="shared" ca="1" si="21"/>
        <v>22</v>
      </c>
      <c r="U360" s="11" t="s">
        <v>9</v>
      </c>
      <c r="V360" s="11">
        <v>30</v>
      </c>
      <c r="W360" s="14">
        <f t="shared" si="22"/>
        <v>2.5</v>
      </c>
      <c r="X360" s="11">
        <v>39</v>
      </c>
      <c r="Y360" s="11" t="s">
        <v>876</v>
      </c>
      <c r="Z360" s="10">
        <f t="shared" si="23"/>
        <v>0.5</v>
      </c>
    </row>
    <row r="361" spans="1:26" ht="20.100000000000001" customHeight="1" x14ac:dyDescent="0.25">
      <c r="A361" s="11">
        <v>345</v>
      </c>
      <c r="B361" s="11" t="s">
        <v>0</v>
      </c>
      <c r="C361" s="8" t="s">
        <v>28</v>
      </c>
      <c r="D361" s="11" t="s">
        <v>481</v>
      </c>
      <c r="E361" s="11" t="s">
        <v>20</v>
      </c>
      <c r="F361" s="11">
        <v>1023</v>
      </c>
      <c r="G361" s="11">
        <v>1020</v>
      </c>
      <c r="H361" s="11">
        <v>108</v>
      </c>
      <c r="I361" s="11" t="s">
        <v>871</v>
      </c>
      <c r="J361" s="11" t="s">
        <v>875</v>
      </c>
      <c r="K361" s="11" t="s">
        <v>2</v>
      </c>
      <c r="L361" s="11" t="s">
        <v>25</v>
      </c>
      <c r="M361" s="11" t="s">
        <v>5</v>
      </c>
      <c r="N361" s="11" t="s">
        <v>8</v>
      </c>
      <c r="O361" s="12">
        <v>43295</v>
      </c>
      <c r="Q361" s="13" t="s">
        <v>84</v>
      </c>
      <c r="R361" s="11">
        <f t="shared" ca="1" si="20"/>
        <v>1</v>
      </c>
      <c r="S361" s="12">
        <v>35534</v>
      </c>
      <c r="T361" s="13">
        <f t="shared" ca="1" si="21"/>
        <v>22</v>
      </c>
      <c r="U361" s="11" t="s">
        <v>9</v>
      </c>
      <c r="V361" s="11">
        <v>30</v>
      </c>
      <c r="W361" s="14">
        <f t="shared" si="22"/>
        <v>2.5</v>
      </c>
      <c r="X361" s="11">
        <v>39</v>
      </c>
      <c r="Y361" s="11" t="s">
        <v>876</v>
      </c>
      <c r="Z361" s="10">
        <f t="shared" si="23"/>
        <v>0.5</v>
      </c>
    </row>
    <row r="362" spans="1:26" ht="20.100000000000001" customHeight="1" x14ac:dyDescent="0.25">
      <c r="A362" s="11">
        <v>346</v>
      </c>
      <c r="B362" s="11" t="s">
        <v>0</v>
      </c>
      <c r="C362" s="8" t="s">
        <v>28</v>
      </c>
      <c r="D362" s="11" t="s">
        <v>482</v>
      </c>
      <c r="E362" s="11" t="s">
        <v>7</v>
      </c>
      <c r="F362" s="11">
        <v>1014</v>
      </c>
      <c r="G362" s="11">
        <v>1014</v>
      </c>
      <c r="H362" s="11">
        <v>100</v>
      </c>
      <c r="I362" s="11" t="s">
        <v>863</v>
      </c>
      <c r="J362" s="11" t="s">
        <v>875</v>
      </c>
      <c r="K362" s="11" t="s">
        <v>2</v>
      </c>
      <c r="L362" s="11" t="s">
        <v>25</v>
      </c>
      <c r="M362" s="11" t="s">
        <v>5</v>
      </c>
      <c r="N362" s="11" t="s">
        <v>6</v>
      </c>
      <c r="O362" s="12">
        <v>42248</v>
      </c>
      <c r="Q362" s="13" t="s">
        <v>84</v>
      </c>
      <c r="R362" s="11">
        <f t="shared" ca="1" si="20"/>
        <v>4</v>
      </c>
      <c r="S362" s="12">
        <v>36228</v>
      </c>
      <c r="T362" s="13">
        <f t="shared" ca="1" si="21"/>
        <v>20</v>
      </c>
      <c r="U362" s="11" t="s">
        <v>7</v>
      </c>
      <c r="V362" s="11">
        <v>30</v>
      </c>
      <c r="W362" s="14">
        <f t="shared" si="22"/>
        <v>2.5</v>
      </c>
      <c r="X362" s="11">
        <v>39</v>
      </c>
      <c r="Y362" s="11" t="s">
        <v>876</v>
      </c>
      <c r="Z362" s="10">
        <f t="shared" si="23"/>
        <v>1</v>
      </c>
    </row>
    <row r="363" spans="1:26" ht="20.100000000000001" customHeight="1" x14ac:dyDescent="0.25">
      <c r="A363" s="11">
        <v>347</v>
      </c>
      <c r="B363" s="11" t="s">
        <v>0</v>
      </c>
      <c r="C363" s="8" t="s">
        <v>28</v>
      </c>
      <c r="D363" s="11" t="s">
        <v>483</v>
      </c>
      <c r="E363" s="11" t="s">
        <v>7</v>
      </c>
      <c r="F363" s="11">
        <v>1000</v>
      </c>
      <c r="G363" s="11">
        <v>1000</v>
      </c>
      <c r="H363" s="11">
        <v>100</v>
      </c>
      <c r="I363" s="11" t="s">
        <v>863</v>
      </c>
      <c r="J363" s="11" t="s">
        <v>875</v>
      </c>
      <c r="K363" s="11" t="s">
        <v>2</v>
      </c>
      <c r="L363" s="11" t="s">
        <v>25</v>
      </c>
      <c r="M363" s="11" t="s">
        <v>5</v>
      </c>
      <c r="N363" s="11" t="s">
        <v>6</v>
      </c>
      <c r="O363" s="12">
        <v>42248</v>
      </c>
      <c r="Q363" s="13" t="s">
        <v>84</v>
      </c>
      <c r="R363" s="11">
        <f t="shared" ca="1" si="20"/>
        <v>4</v>
      </c>
      <c r="S363" s="12">
        <v>36274</v>
      </c>
      <c r="T363" s="13">
        <f t="shared" ca="1" si="21"/>
        <v>20</v>
      </c>
      <c r="U363" s="11" t="s">
        <v>7</v>
      </c>
      <c r="V363" s="11">
        <v>30</v>
      </c>
      <c r="W363" s="14">
        <f t="shared" si="22"/>
        <v>2.5</v>
      </c>
      <c r="X363" s="11">
        <v>39</v>
      </c>
      <c r="Y363" s="11" t="s">
        <v>876</v>
      </c>
      <c r="Z363" s="10">
        <f t="shared" si="23"/>
        <v>1</v>
      </c>
    </row>
    <row r="364" spans="1:26" ht="20.100000000000001" customHeight="1" x14ac:dyDescent="0.25">
      <c r="A364" s="11">
        <v>348</v>
      </c>
      <c r="B364" s="11" t="s">
        <v>0</v>
      </c>
      <c r="C364" s="8" t="s">
        <v>28</v>
      </c>
      <c r="D364" s="11" t="s">
        <v>484</v>
      </c>
      <c r="E364" s="11" t="s">
        <v>7</v>
      </c>
      <c r="F364" s="11">
        <v>1013</v>
      </c>
      <c r="G364" s="11">
        <v>1013</v>
      </c>
      <c r="H364" s="11">
        <v>100</v>
      </c>
      <c r="I364" s="11" t="s">
        <v>863</v>
      </c>
      <c r="J364" s="11" t="s">
        <v>875</v>
      </c>
      <c r="K364" s="11" t="s">
        <v>2</v>
      </c>
      <c r="L364" s="11" t="s">
        <v>25</v>
      </c>
      <c r="M364" s="11" t="s">
        <v>5</v>
      </c>
      <c r="N364" s="11" t="s">
        <v>8</v>
      </c>
      <c r="O364" s="12">
        <v>42248</v>
      </c>
      <c r="Q364" s="13" t="s">
        <v>84</v>
      </c>
      <c r="R364" s="11">
        <f t="shared" ca="1" si="20"/>
        <v>4</v>
      </c>
      <c r="S364" s="12">
        <v>34752</v>
      </c>
      <c r="T364" s="13">
        <f t="shared" ca="1" si="21"/>
        <v>24</v>
      </c>
      <c r="U364" s="11" t="s">
        <v>7</v>
      </c>
      <c r="V364" s="11">
        <v>30</v>
      </c>
      <c r="W364" s="14">
        <f t="shared" si="22"/>
        <v>2.5</v>
      </c>
      <c r="X364" s="11">
        <v>39</v>
      </c>
      <c r="Y364" s="11" t="s">
        <v>876</v>
      </c>
      <c r="Z364" s="10">
        <f t="shared" si="23"/>
        <v>1</v>
      </c>
    </row>
    <row r="365" spans="1:26" ht="20.100000000000001" customHeight="1" x14ac:dyDescent="0.25">
      <c r="A365" s="11">
        <v>349</v>
      </c>
      <c r="B365" s="11" t="s">
        <v>0</v>
      </c>
      <c r="C365" s="8" t="s">
        <v>28</v>
      </c>
      <c r="D365" s="11" t="s">
        <v>485</v>
      </c>
      <c r="E365" s="11" t="s">
        <v>7</v>
      </c>
      <c r="F365" s="11">
        <v>1010</v>
      </c>
      <c r="G365" s="11">
        <v>1010</v>
      </c>
      <c r="H365" s="11">
        <v>100</v>
      </c>
      <c r="I365" s="11" t="s">
        <v>863</v>
      </c>
      <c r="J365" s="11" t="s">
        <v>875</v>
      </c>
      <c r="K365" s="11" t="s">
        <v>2</v>
      </c>
      <c r="L365" s="11" t="s">
        <v>25</v>
      </c>
      <c r="M365" s="11" t="s">
        <v>5</v>
      </c>
      <c r="N365" s="11" t="s">
        <v>6</v>
      </c>
      <c r="O365" s="12">
        <v>42248</v>
      </c>
      <c r="Q365" s="13" t="s">
        <v>84</v>
      </c>
      <c r="R365" s="11">
        <f t="shared" ca="1" si="20"/>
        <v>4</v>
      </c>
      <c r="S365" s="12">
        <v>36333</v>
      </c>
      <c r="T365" s="13">
        <f t="shared" ca="1" si="21"/>
        <v>20</v>
      </c>
      <c r="U365" s="11" t="s">
        <v>7</v>
      </c>
      <c r="V365" s="11">
        <v>30</v>
      </c>
      <c r="W365" s="14">
        <f t="shared" si="22"/>
        <v>2.5</v>
      </c>
      <c r="X365" s="11">
        <v>39</v>
      </c>
      <c r="Y365" s="11" t="s">
        <v>876</v>
      </c>
      <c r="Z365" s="10">
        <f t="shared" si="23"/>
        <v>1</v>
      </c>
    </row>
    <row r="366" spans="1:26" ht="20.100000000000001" customHeight="1" x14ac:dyDescent="0.25">
      <c r="A366" s="11">
        <v>350</v>
      </c>
      <c r="B366" s="11" t="s">
        <v>0</v>
      </c>
      <c r="C366" s="8" t="s">
        <v>28</v>
      </c>
      <c r="D366" s="11" t="s">
        <v>486</v>
      </c>
      <c r="E366" s="11" t="s">
        <v>7</v>
      </c>
      <c r="F366" s="11">
        <v>1001</v>
      </c>
      <c r="G366" s="11">
        <v>1001</v>
      </c>
      <c r="H366" s="11">
        <v>100</v>
      </c>
      <c r="I366" s="11" t="s">
        <v>863</v>
      </c>
      <c r="J366" s="11" t="s">
        <v>875</v>
      </c>
      <c r="K366" s="11" t="s">
        <v>2</v>
      </c>
      <c r="L366" s="11" t="s">
        <v>25</v>
      </c>
      <c r="M366" s="11" t="s">
        <v>5</v>
      </c>
      <c r="N366" s="11" t="s">
        <v>8</v>
      </c>
      <c r="O366" s="12">
        <v>39326</v>
      </c>
      <c r="Q366" s="13" t="s">
        <v>84</v>
      </c>
      <c r="R366" s="11">
        <f t="shared" ca="1" si="20"/>
        <v>12</v>
      </c>
      <c r="S366" s="12">
        <v>33179</v>
      </c>
      <c r="T366" s="13">
        <f t="shared" ca="1" si="21"/>
        <v>29</v>
      </c>
      <c r="U366" s="11" t="s">
        <v>7</v>
      </c>
      <c r="V366" s="11">
        <v>30</v>
      </c>
      <c r="W366" s="14">
        <f t="shared" si="22"/>
        <v>2.5</v>
      </c>
      <c r="X366" s="11">
        <v>39</v>
      </c>
      <c r="Y366" s="11" t="s">
        <v>876</v>
      </c>
      <c r="Z366" s="10">
        <f t="shared" si="23"/>
        <v>1</v>
      </c>
    </row>
    <row r="367" spans="1:26" ht="20.100000000000001" customHeight="1" x14ac:dyDescent="0.25">
      <c r="A367" s="11">
        <v>351</v>
      </c>
      <c r="B367" s="11" t="s">
        <v>0</v>
      </c>
      <c r="C367" s="8" t="s">
        <v>28</v>
      </c>
      <c r="D367" s="11" t="s">
        <v>487</v>
      </c>
      <c r="E367" s="11" t="s">
        <v>7</v>
      </c>
      <c r="F367" s="11">
        <v>1019</v>
      </c>
      <c r="G367" s="11">
        <v>1049</v>
      </c>
      <c r="H367" s="11">
        <v>107</v>
      </c>
      <c r="I367" s="11" t="s">
        <v>870</v>
      </c>
      <c r="J367" s="11" t="s">
        <v>875</v>
      </c>
      <c r="K367" s="11" t="s">
        <v>2</v>
      </c>
      <c r="L367" s="11" t="s">
        <v>24</v>
      </c>
      <c r="M367" s="11" t="s">
        <v>5</v>
      </c>
      <c r="N367" s="11" t="s">
        <v>8</v>
      </c>
      <c r="O367" s="12">
        <v>42278</v>
      </c>
      <c r="Q367" s="13" t="s">
        <v>84</v>
      </c>
      <c r="R367" s="11">
        <f t="shared" ca="1" si="20"/>
        <v>4</v>
      </c>
      <c r="S367" s="12">
        <v>32721</v>
      </c>
      <c r="T367" s="13">
        <f t="shared" ca="1" si="21"/>
        <v>30</v>
      </c>
      <c r="U367" s="11" t="s">
        <v>7</v>
      </c>
      <c r="V367" s="11">
        <v>30</v>
      </c>
      <c r="W367" s="14">
        <f t="shared" si="22"/>
        <v>2.5</v>
      </c>
      <c r="X367" s="11">
        <v>39</v>
      </c>
      <c r="Y367" s="11" t="s">
        <v>876</v>
      </c>
      <c r="Z367" s="10">
        <f t="shared" si="23"/>
        <v>1</v>
      </c>
    </row>
    <row r="368" spans="1:26" ht="20.100000000000001" customHeight="1" x14ac:dyDescent="0.25">
      <c r="A368" s="11">
        <v>352</v>
      </c>
      <c r="B368" s="11" t="s">
        <v>0</v>
      </c>
      <c r="C368" s="8" t="s">
        <v>28</v>
      </c>
      <c r="D368" s="11" t="s">
        <v>488</v>
      </c>
      <c r="E368" s="11" t="s">
        <v>7</v>
      </c>
      <c r="F368" s="11">
        <v>1028</v>
      </c>
      <c r="G368" s="11">
        <v>1071</v>
      </c>
      <c r="H368" s="11">
        <v>102</v>
      </c>
      <c r="I368" s="11" t="s">
        <v>865</v>
      </c>
      <c r="J368" s="11" t="s">
        <v>875</v>
      </c>
      <c r="K368" s="11" t="s">
        <v>2</v>
      </c>
      <c r="L368" s="11" t="s">
        <v>24</v>
      </c>
      <c r="M368" s="11" t="s">
        <v>5</v>
      </c>
      <c r="N368" s="11" t="s">
        <v>6</v>
      </c>
      <c r="O368" s="12">
        <v>42278</v>
      </c>
      <c r="Q368" s="13" t="s">
        <v>84</v>
      </c>
      <c r="R368" s="11">
        <f t="shared" ca="1" si="20"/>
        <v>4</v>
      </c>
      <c r="S368" s="12">
        <v>33892</v>
      </c>
      <c r="T368" s="13">
        <f t="shared" ca="1" si="21"/>
        <v>27</v>
      </c>
      <c r="U368" s="11" t="s">
        <v>7</v>
      </c>
      <c r="V368" s="11">
        <v>30</v>
      </c>
      <c r="W368" s="14">
        <f t="shared" si="22"/>
        <v>2.5</v>
      </c>
      <c r="X368" s="11">
        <v>39</v>
      </c>
      <c r="Y368" s="11" t="s">
        <v>876</v>
      </c>
      <c r="Z368" s="10">
        <f t="shared" si="23"/>
        <v>1</v>
      </c>
    </row>
    <row r="369" spans="1:26" ht="20.100000000000001" customHeight="1" x14ac:dyDescent="0.25">
      <c r="A369" s="11">
        <v>353</v>
      </c>
      <c r="B369" s="11" t="s">
        <v>0</v>
      </c>
      <c r="C369" s="8" t="s">
        <v>28</v>
      </c>
      <c r="D369" s="11" t="s">
        <v>489</v>
      </c>
      <c r="E369" s="11" t="s">
        <v>7</v>
      </c>
      <c r="F369" s="11">
        <v>1032</v>
      </c>
      <c r="G369" s="11">
        <v>1075</v>
      </c>
      <c r="H369" s="11">
        <v>102</v>
      </c>
      <c r="I369" s="11" t="s">
        <v>865</v>
      </c>
      <c r="J369" s="11" t="s">
        <v>875</v>
      </c>
      <c r="K369" s="11" t="s">
        <v>2</v>
      </c>
      <c r="L369" s="11" t="s">
        <v>2</v>
      </c>
      <c r="M369" s="11" t="s">
        <v>5</v>
      </c>
      <c r="N369" s="11" t="s">
        <v>6</v>
      </c>
      <c r="O369" s="12">
        <v>42278</v>
      </c>
      <c r="Q369" s="13" t="s">
        <v>84</v>
      </c>
      <c r="R369" s="11">
        <f t="shared" ca="1" si="20"/>
        <v>4</v>
      </c>
      <c r="S369" s="12">
        <v>26100</v>
      </c>
      <c r="T369" s="13">
        <f t="shared" ca="1" si="21"/>
        <v>48</v>
      </c>
      <c r="U369" s="11" t="s">
        <v>7</v>
      </c>
      <c r="V369" s="11">
        <v>30</v>
      </c>
      <c r="W369" s="14">
        <f t="shared" si="22"/>
        <v>2.5</v>
      </c>
      <c r="X369" s="11">
        <v>39</v>
      </c>
      <c r="Y369" s="11" t="s">
        <v>876</v>
      </c>
      <c r="Z369" s="10">
        <f t="shared" si="23"/>
        <v>1</v>
      </c>
    </row>
    <row r="370" spans="1:26" ht="20.100000000000001" customHeight="1" x14ac:dyDescent="0.25">
      <c r="A370" s="11">
        <v>354</v>
      </c>
      <c r="B370" s="11" t="s">
        <v>0</v>
      </c>
      <c r="C370" s="8" t="s">
        <v>28</v>
      </c>
      <c r="D370" s="11" t="s">
        <v>490</v>
      </c>
      <c r="E370" s="11" t="s">
        <v>20</v>
      </c>
      <c r="F370" s="11">
        <v>1019</v>
      </c>
      <c r="G370" s="11">
        <v>1019</v>
      </c>
      <c r="H370" s="11">
        <v>108</v>
      </c>
      <c r="I370" s="11" t="s">
        <v>871</v>
      </c>
      <c r="J370" s="11" t="s">
        <v>875</v>
      </c>
      <c r="K370" s="11" t="s">
        <v>2</v>
      </c>
      <c r="L370" s="11" t="s">
        <v>25</v>
      </c>
      <c r="M370" s="11" t="s">
        <v>5</v>
      </c>
      <c r="N370" s="11" t="s">
        <v>8</v>
      </c>
      <c r="O370" s="12">
        <v>42278</v>
      </c>
      <c r="Q370" s="13" t="s">
        <v>84</v>
      </c>
      <c r="R370" s="11">
        <f t="shared" ca="1" si="20"/>
        <v>4</v>
      </c>
      <c r="S370" s="12">
        <v>24229</v>
      </c>
      <c r="T370" s="13">
        <f t="shared" ca="1" si="21"/>
        <v>53</v>
      </c>
      <c r="U370" s="11" t="s">
        <v>7</v>
      </c>
      <c r="V370" s="11">
        <v>30</v>
      </c>
      <c r="W370" s="14">
        <f t="shared" si="22"/>
        <v>2.5</v>
      </c>
      <c r="X370" s="11">
        <v>39</v>
      </c>
      <c r="Y370" s="11" t="s">
        <v>876</v>
      </c>
      <c r="Z370" s="10">
        <f t="shared" si="23"/>
        <v>0.5</v>
      </c>
    </row>
    <row r="371" spans="1:26" ht="20.100000000000001" customHeight="1" x14ac:dyDescent="0.25">
      <c r="A371" s="11">
        <v>354</v>
      </c>
      <c r="B371" s="11" t="s">
        <v>0</v>
      </c>
      <c r="C371" s="8" t="s">
        <v>28</v>
      </c>
      <c r="D371" s="11" t="s">
        <v>490</v>
      </c>
      <c r="E371" s="11" t="s">
        <v>20</v>
      </c>
      <c r="F371" s="11">
        <v>1019</v>
      </c>
      <c r="G371" s="11">
        <v>1025</v>
      </c>
      <c r="H371" s="11">
        <v>109</v>
      </c>
      <c r="I371" s="11" t="s">
        <v>872</v>
      </c>
      <c r="J371" s="11" t="s">
        <v>875</v>
      </c>
      <c r="K371" s="11" t="s">
        <v>2</v>
      </c>
      <c r="L371" s="11" t="s">
        <v>25</v>
      </c>
      <c r="M371" s="11" t="s">
        <v>5</v>
      </c>
      <c r="N371" s="11" t="s">
        <v>8</v>
      </c>
      <c r="O371" s="12">
        <v>42278</v>
      </c>
      <c r="Q371" s="13" t="s">
        <v>84</v>
      </c>
      <c r="R371" s="11">
        <f t="shared" ca="1" si="20"/>
        <v>4</v>
      </c>
      <c r="S371" s="12">
        <v>24229</v>
      </c>
      <c r="T371" s="13">
        <f t="shared" ca="1" si="21"/>
        <v>53</v>
      </c>
      <c r="U371" s="11" t="s">
        <v>7</v>
      </c>
      <c r="V371" s="11">
        <v>30</v>
      </c>
      <c r="W371" s="14">
        <f t="shared" si="22"/>
        <v>2.5</v>
      </c>
      <c r="X371" s="11">
        <v>39</v>
      </c>
      <c r="Y371" s="11" t="s">
        <v>876</v>
      </c>
      <c r="Z371" s="10">
        <f t="shared" si="23"/>
        <v>0.5</v>
      </c>
    </row>
    <row r="372" spans="1:26" ht="20.100000000000001" customHeight="1" x14ac:dyDescent="0.25">
      <c r="A372" s="11">
        <v>355</v>
      </c>
      <c r="B372" s="11" t="s">
        <v>0</v>
      </c>
      <c r="C372" s="8" t="s">
        <v>28</v>
      </c>
      <c r="D372" s="11" t="s">
        <v>491</v>
      </c>
      <c r="E372" s="11" t="s">
        <v>7</v>
      </c>
      <c r="F372" s="11">
        <v>1021</v>
      </c>
      <c r="G372" s="11">
        <v>1028</v>
      </c>
      <c r="H372" s="11">
        <v>109</v>
      </c>
      <c r="I372" s="11" t="s">
        <v>872</v>
      </c>
      <c r="J372" s="11" t="s">
        <v>875</v>
      </c>
      <c r="K372" s="11" t="s">
        <v>2</v>
      </c>
      <c r="L372" s="11" t="s">
        <v>25</v>
      </c>
      <c r="M372" s="11" t="s">
        <v>5</v>
      </c>
      <c r="N372" s="11" t="s">
        <v>8</v>
      </c>
      <c r="O372" s="12">
        <v>42278</v>
      </c>
      <c r="Q372" s="13" t="s">
        <v>84</v>
      </c>
      <c r="R372" s="11">
        <f t="shared" ca="1" si="20"/>
        <v>4</v>
      </c>
      <c r="S372" s="12">
        <v>25529</v>
      </c>
      <c r="T372" s="13">
        <f t="shared" ca="1" si="21"/>
        <v>50</v>
      </c>
      <c r="U372" s="11" t="s">
        <v>9</v>
      </c>
      <c r="V372" s="11">
        <v>30</v>
      </c>
      <c r="W372" s="14">
        <f t="shared" si="22"/>
        <v>2.5</v>
      </c>
      <c r="X372" s="11">
        <v>39</v>
      </c>
      <c r="Y372" s="11" t="s">
        <v>876</v>
      </c>
      <c r="Z372" s="10">
        <f t="shared" si="23"/>
        <v>1</v>
      </c>
    </row>
    <row r="373" spans="1:26" ht="20.100000000000001" customHeight="1" x14ac:dyDescent="0.25">
      <c r="A373" s="11">
        <v>356</v>
      </c>
      <c r="B373" s="11" t="s">
        <v>0</v>
      </c>
      <c r="C373" s="8" t="s">
        <v>28</v>
      </c>
      <c r="D373" s="11" t="s">
        <v>492</v>
      </c>
      <c r="E373" s="11" t="s">
        <v>7</v>
      </c>
      <c r="F373" s="11">
        <v>1005</v>
      </c>
      <c r="G373" s="11">
        <v>1005</v>
      </c>
      <c r="H373" s="11">
        <v>100</v>
      </c>
      <c r="I373" s="11" t="s">
        <v>863</v>
      </c>
      <c r="J373" s="11" t="s">
        <v>875</v>
      </c>
      <c r="K373" s="11" t="s">
        <v>2</v>
      </c>
      <c r="L373" s="11" t="s">
        <v>25</v>
      </c>
      <c r="M373" s="11" t="s">
        <v>5</v>
      </c>
      <c r="N373" s="11" t="s">
        <v>8</v>
      </c>
      <c r="O373" s="12">
        <v>40634</v>
      </c>
      <c r="Q373" s="13" t="s">
        <v>84</v>
      </c>
      <c r="R373" s="11">
        <f t="shared" ca="1" si="20"/>
        <v>8</v>
      </c>
      <c r="S373" s="12">
        <v>31783</v>
      </c>
      <c r="T373" s="13">
        <f t="shared" ca="1" si="21"/>
        <v>33</v>
      </c>
      <c r="U373" s="11" t="s">
        <v>7</v>
      </c>
      <c r="V373" s="11">
        <v>30</v>
      </c>
      <c r="W373" s="14">
        <f t="shared" si="22"/>
        <v>2.5</v>
      </c>
      <c r="X373" s="11">
        <v>39</v>
      </c>
      <c r="Y373" s="11" t="s">
        <v>876</v>
      </c>
      <c r="Z373" s="10">
        <f t="shared" si="23"/>
        <v>1</v>
      </c>
    </row>
    <row r="374" spans="1:26" ht="20.100000000000001" customHeight="1" x14ac:dyDescent="0.25">
      <c r="A374" s="11">
        <v>357</v>
      </c>
      <c r="B374" s="11" t="s">
        <v>0</v>
      </c>
      <c r="C374" s="8" t="s">
        <v>28</v>
      </c>
      <c r="D374" s="11" t="s">
        <v>493</v>
      </c>
      <c r="E374" s="11" t="s">
        <v>7</v>
      </c>
      <c r="F374" s="11">
        <v>1030</v>
      </c>
      <c r="G374" s="11">
        <v>1073</v>
      </c>
      <c r="H374" s="11">
        <v>102</v>
      </c>
      <c r="I374" s="11" t="s">
        <v>865</v>
      </c>
      <c r="J374" s="11" t="s">
        <v>875</v>
      </c>
      <c r="K374" s="11" t="s">
        <v>2</v>
      </c>
      <c r="L374" s="11" t="s">
        <v>25</v>
      </c>
      <c r="M374" s="11" t="s">
        <v>5</v>
      </c>
      <c r="N374" s="11" t="s">
        <v>8</v>
      </c>
      <c r="O374" s="12">
        <v>42309</v>
      </c>
      <c r="Q374" s="13" t="s">
        <v>84</v>
      </c>
      <c r="R374" s="11">
        <f t="shared" ca="1" si="20"/>
        <v>4</v>
      </c>
      <c r="S374" s="12">
        <v>31228</v>
      </c>
      <c r="T374" s="13">
        <f t="shared" ca="1" si="21"/>
        <v>34</v>
      </c>
      <c r="U374" s="11" t="s">
        <v>7</v>
      </c>
      <c r="V374" s="11">
        <v>30</v>
      </c>
      <c r="W374" s="14">
        <f t="shared" si="22"/>
        <v>2.5</v>
      </c>
      <c r="X374" s="11">
        <v>39</v>
      </c>
      <c r="Y374" s="11" t="s">
        <v>876</v>
      </c>
      <c r="Z374" s="10">
        <f t="shared" si="23"/>
        <v>1</v>
      </c>
    </row>
    <row r="375" spans="1:26" ht="20.100000000000001" customHeight="1" x14ac:dyDescent="0.25">
      <c r="A375" s="11">
        <v>358</v>
      </c>
      <c r="B375" s="11" t="s">
        <v>0</v>
      </c>
      <c r="C375" s="8" t="s">
        <v>28</v>
      </c>
      <c r="D375" s="11" t="s">
        <v>494</v>
      </c>
      <c r="E375" s="11" t="s">
        <v>7</v>
      </c>
      <c r="F375" s="11">
        <v>1024</v>
      </c>
      <c r="G375" s="11">
        <v>1054</v>
      </c>
      <c r="H375" s="11">
        <v>101</v>
      </c>
      <c r="I375" s="11" t="s">
        <v>864</v>
      </c>
      <c r="J375" s="11" t="s">
        <v>875</v>
      </c>
      <c r="K375" s="11" t="s">
        <v>2</v>
      </c>
      <c r="L375" s="11" t="s">
        <v>25</v>
      </c>
      <c r="M375" s="11" t="s">
        <v>5</v>
      </c>
      <c r="N375" s="11" t="s">
        <v>8</v>
      </c>
      <c r="O375" s="12">
        <v>42309</v>
      </c>
      <c r="Q375" s="13" t="s">
        <v>84</v>
      </c>
      <c r="R375" s="11">
        <f t="shared" ca="1" si="20"/>
        <v>4</v>
      </c>
      <c r="S375" s="12">
        <v>26754</v>
      </c>
      <c r="T375" s="13">
        <f t="shared" ca="1" si="21"/>
        <v>46</v>
      </c>
      <c r="U375" s="11" t="s">
        <v>7</v>
      </c>
      <c r="V375" s="11">
        <v>30</v>
      </c>
      <c r="W375" s="14">
        <f t="shared" si="22"/>
        <v>2.5</v>
      </c>
      <c r="X375" s="11">
        <v>39</v>
      </c>
      <c r="Y375" s="11" t="s">
        <v>876</v>
      </c>
      <c r="Z375" s="10">
        <f t="shared" si="23"/>
        <v>1</v>
      </c>
    </row>
    <row r="376" spans="1:26" ht="20.100000000000001" customHeight="1" x14ac:dyDescent="0.25">
      <c r="A376" s="11">
        <v>359</v>
      </c>
      <c r="B376" s="11" t="s">
        <v>0</v>
      </c>
      <c r="C376" s="8" t="s">
        <v>28</v>
      </c>
      <c r="D376" s="11" t="s">
        <v>495</v>
      </c>
      <c r="E376" s="11" t="s">
        <v>7</v>
      </c>
      <c r="F376" s="11">
        <v>1022</v>
      </c>
      <c r="G376" s="11">
        <v>1035</v>
      </c>
      <c r="H376" s="11">
        <v>104</v>
      </c>
      <c r="I376" s="11" t="s">
        <v>867</v>
      </c>
      <c r="J376" s="11" t="s">
        <v>875</v>
      </c>
      <c r="K376" s="11" t="s">
        <v>2</v>
      </c>
      <c r="L376" s="11" t="s">
        <v>25</v>
      </c>
      <c r="M376" s="11" t="s">
        <v>5</v>
      </c>
      <c r="N376" s="11" t="s">
        <v>8</v>
      </c>
      <c r="O376" s="12">
        <v>42309</v>
      </c>
      <c r="Q376" s="13" t="s">
        <v>84</v>
      </c>
      <c r="R376" s="11">
        <f t="shared" ca="1" si="20"/>
        <v>4</v>
      </c>
      <c r="S376" s="12">
        <v>34416</v>
      </c>
      <c r="T376" s="13">
        <f t="shared" ca="1" si="21"/>
        <v>25</v>
      </c>
      <c r="U376" s="11" t="s">
        <v>9</v>
      </c>
      <c r="V376" s="11">
        <v>30</v>
      </c>
      <c r="W376" s="14">
        <f t="shared" si="22"/>
        <v>2.5</v>
      </c>
      <c r="X376" s="11">
        <v>39</v>
      </c>
      <c r="Y376" s="11" t="s">
        <v>876</v>
      </c>
      <c r="Z376" s="10">
        <f t="shared" si="23"/>
        <v>1</v>
      </c>
    </row>
    <row r="377" spans="1:26" ht="20.100000000000001" customHeight="1" x14ac:dyDescent="0.25">
      <c r="A377" s="11">
        <v>360</v>
      </c>
      <c r="B377" s="11" t="s">
        <v>0</v>
      </c>
      <c r="C377" s="8" t="s">
        <v>28</v>
      </c>
      <c r="D377" s="11" t="s">
        <v>496</v>
      </c>
      <c r="E377" s="11" t="s">
        <v>7</v>
      </c>
      <c r="F377" s="11">
        <v>1050</v>
      </c>
      <c r="G377" s="11">
        <v>1093</v>
      </c>
      <c r="H377" s="11">
        <v>102</v>
      </c>
      <c r="I377" s="11" t="s">
        <v>865</v>
      </c>
      <c r="J377" s="11" t="s">
        <v>875</v>
      </c>
      <c r="K377" s="11" t="s">
        <v>2</v>
      </c>
      <c r="L377" s="11" t="s">
        <v>23</v>
      </c>
      <c r="M377" s="11" t="s">
        <v>5</v>
      </c>
      <c r="N377" s="11" t="s">
        <v>8</v>
      </c>
      <c r="O377" s="12">
        <v>42339</v>
      </c>
      <c r="Q377" s="13" t="s">
        <v>84</v>
      </c>
      <c r="R377" s="11">
        <f t="shared" ca="1" si="20"/>
        <v>4</v>
      </c>
      <c r="S377" s="12">
        <v>25658</v>
      </c>
      <c r="T377" s="13">
        <f t="shared" ca="1" si="21"/>
        <v>49</v>
      </c>
      <c r="U377" s="11" t="s">
        <v>7</v>
      </c>
      <c r="V377" s="11">
        <v>30</v>
      </c>
      <c r="W377" s="14">
        <f t="shared" si="22"/>
        <v>2.5</v>
      </c>
      <c r="X377" s="11">
        <v>39</v>
      </c>
      <c r="Y377" s="11" t="s">
        <v>876</v>
      </c>
      <c r="Z377" s="10">
        <f t="shared" si="23"/>
        <v>1</v>
      </c>
    </row>
    <row r="378" spans="1:26" ht="20.100000000000001" customHeight="1" x14ac:dyDescent="0.25">
      <c r="A378" s="11">
        <v>361</v>
      </c>
      <c r="B378" s="11" t="s">
        <v>0</v>
      </c>
      <c r="C378" s="8" t="s">
        <v>28</v>
      </c>
      <c r="D378" s="11" t="s">
        <v>497</v>
      </c>
      <c r="E378" s="11" t="s">
        <v>7</v>
      </c>
      <c r="F378" s="11">
        <v>1021</v>
      </c>
      <c r="G378" s="11">
        <v>1028</v>
      </c>
      <c r="H378" s="11">
        <v>109</v>
      </c>
      <c r="I378" s="11" t="s">
        <v>872</v>
      </c>
      <c r="J378" s="11" t="s">
        <v>875</v>
      </c>
      <c r="K378" s="11" t="s">
        <v>2</v>
      </c>
      <c r="L378" s="11" t="s">
        <v>25</v>
      </c>
      <c r="M378" s="11" t="s">
        <v>5</v>
      </c>
      <c r="N378" s="11" t="s">
        <v>8</v>
      </c>
      <c r="O378" s="12">
        <v>42370</v>
      </c>
      <c r="Q378" s="13" t="s">
        <v>84</v>
      </c>
      <c r="R378" s="11">
        <f t="shared" ca="1" si="20"/>
        <v>4</v>
      </c>
      <c r="S378" s="12">
        <v>21462</v>
      </c>
      <c r="T378" s="13">
        <f t="shared" ca="1" si="21"/>
        <v>61</v>
      </c>
      <c r="U378" s="11" t="s">
        <v>9</v>
      </c>
      <c r="V378" s="11">
        <v>30</v>
      </c>
      <c r="W378" s="14">
        <f t="shared" si="22"/>
        <v>2.5</v>
      </c>
      <c r="X378" s="11">
        <v>39</v>
      </c>
      <c r="Y378" s="11" t="s">
        <v>876</v>
      </c>
      <c r="Z378" s="10">
        <f t="shared" si="23"/>
        <v>1</v>
      </c>
    </row>
    <row r="379" spans="1:26" ht="20.100000000000001" customHeight="1" x14ac:dyDescent="0.25">
      <c r="A379" s="11">
        <v>362</v>
      </c>
      <c r="B379" s="11" t="s">
        <v>0</v>
      </c>
      <c r="C379" s="8" t="s">
        <v>28</v>
      </c>
      <c r="D379" s="11" t="s">
        <v>498</v>
      </c>
      <c r="E379" s="11" t="s">
        <v>7</v>
      </c>
      <c r="F379" s="11">
        <v>1032</v>
      </c>
      <c r="G379" s="11">
        <v>1075</v>
      </c>
      <c r="H379" s="11">
        <v>102</v>
      </c>
      <c r="I379" s="11" t="s">
        <v>865</v>
      </c>
      <c r="J379" s="11" t="s">
        <v>875</v>
      </c>
      <c r="K379" s="11" t="s">
        <v>2</v>
      </c>
      <c r="L379" s="11" t="s">
        <v>25</v>
      </c>
      <c r="M379" s="11" t="s">
        <v>5</v>
      </c>
      <c r="N379" s="11" t="s">
        <v>8</v>
      </c>
      <c r="O379" s="12">
        <v>42370</v>
      </c>
      <c r="Q379" s="13" t="s">
        <v>84</v>
      </c>
      <c r="R379" s="11">
        <f t="shared" ca="1" si="20"/>
        <v>4</v>
      </c>
      <c r="S379" s="12">
        <v>25850</v>
      </c>
      <c r="T379" s="13">
        <f t="shared" ca="1" si="21"/>
        <v>49</v>
      </c>
      <c r="U379" s="11" t="s">
        <v>7</v>
      </c>
      <c r="V379" s="11">
        <v>30</v>
      </c>
      <c r="W379" s="14">
        <f t="shared" si="22"/>
        <v>2.5</v>
      </c>
      <c r="X379" s="11">
        <v>39</v>
      </c>
      <c r="Y379" s="11" t="s">
        <v>876</v>
      </c>
      <c r="Z379" s="10">
        <f t="shared" si="23"/>
        <v>1</v>
      </c>
    </row>
    <row r="380" spans="1:26" ht="20.100000000000001" customHeight="1" x14ac:dyDescent="0.25">
      <c r="A380" s="11">
        <v>363</v>
      </c>
      <c r="B380" s="11" t="s">
        <v>0</v>
      </c>
      <c r="C380" s="8" t="s">
        <v>28</v>
      </c>
      <c r="D380" s="11" t="s">
        <v>499</v>
      </c>
      <c r="E380" s="11" t="s">
        <v>7</v>
      </c>
      <c r="F380" s="11">
        <v>1022</v>
      </c>
      <c r="G380" s="11">
        <v>1035</v>
      </c>
      <c r="H380" s="11">
        <v>104</v>
      </c>
      <c r="I380" s="11" t="s">
        <v>867</v>
      </c>
      <c r="J380" s="11" t="s">
        <v>875</v>
      </c>
      <c r="K380" s="11" t="s">
        <v>2</v>
      </c>
      <c r="L380" s="11" t="s">
        <v>25</v>
      </c>
      <c r="M380" s="11" t="s">
        <v>5</v>
      </c>
      <c r="N380" s="11" t="s">
        <v>8</v>
      </c>
      <c r="O380" s="12">
        <v>42370</v>
      </c>
      <c r="Q380" s="13" t="s">
        <v>84</v>
      </c>
      <c r="R380" s="11">
        <f t="shared" ca="1" si="20"/>
        <v>4</v>
      </c>
      <c r="S380" s="12">
        <v>33191</v>
      </c>
      <c r="T380" s="13">
        <f t="shared" ca="1" si="21"/>
        <v>29</v>
      </c>
      <c r="U380" s="11" t="s">
        <v>9</v>
      </c>
      <c r="V380" s="11">
        <v>30</v>
      </c>
      <c r="W380" s="14">
        <f t="shared" si="22"/>
        <v>2.5</v>
      </c>
      <c r="X380" s="11">
        <v>39</v>
      </c>
      <c r="Y380" s="11" t="s">
        <v>876</v>
      </c>
      <c r="Z380" s="10">
        <f t="shared" si="23"/>
        <v>1</v>
      </c>
    </row>
    <row r="381" spans="1:26" ht="20.100000000000001" customHeight="1" x14ac:dyDescent="0.25">
      <c r="A381" s="11">
        <v>364</v>
      </c>
      <c r="B381" s="11" t="s">
        <v>0</v>
      </c>
      <c r="C381" s="8" t="s">
        <v>28</v>
      </c>
      <c r="D381" s="11" t="s">
        <v>500</v>
      </c>
      <c r="E381" s="11" t="s">
        <v>7</v>
      </c>
      <c r="F381" s="11">
        <v>1019</v>
      </c>
      <c r="G381" s="11">
        <v>1067</v>
      </c>
      <c r="H381" s="11">
        <v>107</v>
      </c>
      <c r="I381" s="11" t="s">
        <v>870</v>
      </c>
      <c r="J381" s="11" t="s">
        <v>875</v>
      </c>
      <c r="K381" s="11" t="s">
        <v>2</v>
      </c>
      <c r="L381" s="11" t="s">
        <v>25</v>
      </c>
      <c r="M381" s="11" t="s">
        <v>5</v>
      </c>
      <c r="N381" s="11" t="s">
        <v>8</v>
      </c>
      <c r="O381" s="12">
        <v>42403</v>
      </c>
      <c r="Q381" s="13" t="s">
        <v>84</v>
      </c>
      <c r="R381" s="11">
        <f t="shared" ca="1" si="20"/>
        <v>3</v>
      </c>
      <c r="S381" s="12">
        <v>32394</v>
      </c>
      <c r="T381" s="13">
        <f t="shared" ca="1" si="21"/>
        <v>31</v>
      </c>
      <c r="U381" s="11" t="s">
        <v>7</v>
      </c>
      <c r="V381" s="11">
        <v>30</v>
      </c>
      <c r="W381" s="14">
        <f t="shared" si="22"/>
        <v>2.5</v>
      </c>
      <c r="X381" s="11">
        <v>39</v>
      </c>
      <c r="Y381" s="11" t="s">
        <v>876</v>
      </c>
      <c r="Z381" s="10">
        <f t="shared" si="23"/>
        <v>1</v>
      </c>
    </row>
    <row r="382" spans="1:26" ht="20.100000000000001" customHeight="1" x14ac:dyDescent="0.25">
      <c r="A382" s="11">
        <v>365</v>
      </c>
      <c r="B382" s="11" t="s">
        <v>0</v>
      </c>
      <c r="C382" s="8" t="s">
        <v>28</v>
      </c>
      <c r="D382" s="11" t="s">
        <v>501</v>
      </c>
      <c r="E382" s="11" t="s">
        <v>7</v>
      </c>
      <c r="F382" s="11">
        <v>1036</v>
      </c>
      <c r="G382" s="11">
        <v>1079</v>
      </c>
      <c r="H382" s="11">
        <v>102</v>
      </c>
      <c r="I382" s="11" t="s">
        <v>865</v>
      </c>
      <c r="J382" s="11" t="s">
        <v>875</v>
      </c>
      <c r="K382" s="11" t="s">
        <v>2</v>
      </c>
      <c r="L382" s="11" t="s">
        <v>25</v>
      </c>
      <c r="M382" s="11" t="s">
        <v>5</v>
      </c>
      <c r="N382" s="11" t="s">
        <v>6</v>
      </c>
      <c r="O382" s="12">
        <v>42401</v>
      </c>
      <c r="Q382" s="13" t="s">
        <v>84</v>
      </c>
      <c r="R382" s="11">
        <f t="shared" ca="1" si="20"/>
        <v>3</v>
      </c>
      <c r="S382" s="12">
        <v>31537</v>
      </c>
      <c r="T382" s="13">
        <f t="shared" ca="1" si="21"/>
        <v>33</v>
      </c>
      <c r="U382" s="11" t="s">
        <v>7</v>
      </c>
      <c r="V382" s="11">
        <v>30</v>
      </c>
      <c r="W382" s="14">
        <f t="shared" si="22"/>
        <v>2.5</v>
      </c>
      <c r="X382" s="11">
        <v>16</v>
      </c>
      <c r="Y382" s="11" t="s">
        <v>876</v>
      </c>
      <c r="Z382" s="10">
        <f t="shared" si="23"/>
        <v>0.41025641025641024</v>
      </c>
    </row>
    <row r="383" spans="1:26" ht="20.100000000000001" customHeight="1" x14ac:dyDescent="0.25">
      <c r="A383" s="11">
        <v>366</v>
      </c>
      <c r="B383" s="11" t="s">
        <v>0</v>
      </c>
      <c r="C383" s="8" t="s">
        <v>28</v>
      </c>
      <c r="D383" s="11" t="s">
        <v>502</v>
      </c>
      <c r="E383" s="11" t="s">
        <v>7</v>
      </c>
      <c r="F383" s="11">
        <v>1021</v>
      </c>
      <c r="G383" s="11">
        <v>1028</v>
      </c>
      <c r="H383" s="11">
        <v>109</v>
      </c>
      <c r="I383" s="11" t="s">
        <v>872</v>
      </c>
      <c r="J383" s="11" t="s">
        <v>875</v>
      </c>
      <c r="K383" s="11" t="s">
        <v>2</v>
      </c>
      <c r="L383" s="11" t="s">
        <v>25</v>
      </c>
      <c r="M383" s="11" t="s">
        <v>5</v>
      </c>
      <c r="N383" s="11" t="s">
        <v>8</v>
      </c>
      <c r="O383" s="12">
        <v>42401</v>
      </c>
      <c r="Q383" s="13" t="s">
        <v>84</v>
      </c>
      <c r="R383" s="11">
        <f t="shared" ca="1" si="20"/>
        <v>3</v>
      </c>
      <c r="S383" s="12">
        <v>22420</v>
      </c>
      <c r="T383" s="13">
        <f t="shared" ca="1" si="21"/>
        <v>58</v>
      </c>
      <c r="U383" s="11" t="s">
        <v>9</v>
      </c>
      <c r="V383" s="11">
        <v>30</v>
      </c>
      <c r="W383" s="14">
        <f t="shared" si="22"/>
        <v>2.5</v>
      </c>
      <c r="X383" s="11">
        <v>39</v>
      </c>
      <c r="Y383" s="11" t="s">
        <v>876</v>
      </c>
      <c r="Z383" s="10">
        <f t="shared" si="23"/>
        <v>1</v>
      </c>
    </row>
    <row r="384" spans="1:26" ht="20.100000000000001" customHeight="1" x14ac:dyDescent="0.25">
      <c r="A384" s="11">
        <v>367</v>
      </c>
      <c r="B384" s="11" t="s">
        <v>0</v>
      </c>
      <c r="C384" s="8" t="s">
        <v>28</v>
      </c>
      <c r="D384" s="11" t="s">
        <v>503</v>
      </c>
      <c r="E384" s="11" t="s">
        <v>7</v>
      </c>
      <c r="F384" s="11">
        <v>1021</v>
      </c>
      <c r="G384" s="11">
        <v>1022</v>
      </c>
      <c r="H384" s="11">
        <v>108</v>
      </c>
      <c r="I384" s="11" t="s">
        <v>871</v>
      </c>
      <c r="J384" s="11" t="s">
        <v>875</v>
      </c>
      <c r="K384" s="11" t="s">
        <v>2</v>
      </c>
      <c r="L384" s="11" t="s">
        <v>25</v>
      </c>
      <c r="M384" s="11" t="s">
        <v>5</v>
      </c>
      <c r="N384" s="11" t="s">
        <v>8</v>
      </c>
      <c r="O384" s="12">
        <v>42430</v>
      </c>
      <c r="Q384" s="13" t="s">
        <v>84</v>
      </c>
      <c r="R384" s="11">
        <f t="shared" ca="1" si="20"/>
        <v>3</v>
      </c>
      <c r="S384" s="12">
        <v>30300</v>
      </c>
      <c r="T384" s="13">
        <f t="shared" ca="1" si="21"/>
        <v>37</v>
      </c>
      <c r="U384" s="11" t="s">
        <v>9</v>
      </c>
      <c r="V384" s="11">
        <v>30</v>
      </c>
      <c r="W384" s="14">
        <f t="shared" si="22"/>
        <v>2.5</v>
      </c>
      <c r="X384" s="11">
        <v>39</v>
      </c>
      <c r="Y384" s="11" t="s">
        <v>876</v>
      </c>
      <c r="Z384" s="10">
        <f t="shared" si="23"/>
        <v>1</v>
      </c>
    </row>
    <row r="385" spans="1:26" ht="20.100000000000001" customHeight="1" x14ac:dyDescent="0.25">
      <c r="A385" s="11">
        <v>368</v>
      </c>
      <c r="B385" s="11" t="s">
        <v>0</v>
      </c>
      <c r="C385" s="8" t="s">
        <v>28</v>
      </c>
      <c r="D385" s="11" t="s">
        <v>504</v>
      </c>
      <c r="E385" s="11" t="s">
        <v>7</v>
      </c>
      <c r="F385" s="11">
        <v>1019</v>
      </c>
      <c r="G385" s="11">
        <v>1067</v>
      </c>
      <c r="H385" s="11">
        <v>111</v>
      </c>
      <c r="I385" s="11" t="s">
        <v>874</v>
      </c>
      <c r="J385" s="11" t="s">
        <v>875</v>
      </c>
      <c r="K385" s="11" t="s">
        <v>2</v>
      </c>
      <c r="L385" s="11" t="s">
        <v>25</v>
      </c>
      <c r="M385" s="11" t="s">
        <v>5</v>
      </c>
      <c r="N385" s="11" t="s">
        <v>8</v>
      </c>
      <c r="O385" s="12">
        <v>42430</v>
      </c>
      <c r="Q385" s="13" t="s">
        <v>84</v>
      </c>
      <c r="R385" s="11">
        <f t="shared" ca="1" si="20"/>
        <v>3</v>
      </c>
      <c r="S385" s="12">
        <v>22681</v>
      </c>
      <c r="T385" s="13">
        <f t="shared" ca="1" si="21"/>
        <v>57</v>
      </c>
      <c r="U385" s="11" t="s">
        <v>7</v>
      </c>
      <c r="V385" s="11">
        <v>30</v>
      </c>
      <c r="W385" s="14">
        <f t="shared" si="22"/>
        <v>2.5</v>
      </c>
      <c r="X385" s="11">
        <v>39</v>
      </c>
      <c r="Y385" s="11" t="s">
        <v>876</v>
      </c>
      <c r="Z385" s="10">
        <f t="shared" si="23"/>
        <v>1</v>
      </c>
    </row>
    <row r="386" spans="1:26" ht="20.100000000000001" customHeight="1" x14ac:dyDescent="0.25">
      <c r="A386" s="11">
        <v>369</v>
      </c>
      <c r="B386" s="11" t="s">
        <v>0</v>
      </c>
      <c r="C386" s="8" t="s">
        <v>28</v>
      </c>
      <c r="D386" s="11" t="s">
        <v>505</v>
      </c>
      <c r="E386" s="11" t="s">
        <v>7</v>
      </c>
      <c r="F386" s="11">
        <v>1020</v>
      </c>
      <c r="G386" s="11">
        <v>1065</v>
      </c>
      <c r="H386" s="11">
        <v>110</v>
      </c>
      <c r="I386" s="11" t="s">
        <v>873</v>
      </c>
      <c r="J386" s="11" t="s">
        <v>875</v>
      </c>
      <c r="K386" s="11" t="s">
        <v>2</v>
      </c>
      <c r="L386" s="11" t="s">
        <v>25</v>
      </c>
      <c r="M386" s="11" t="s">
        <v>5</v>
      </c>
      <c r="N386" s="11" t="s">
        <v>6</v>
      </c>
      <c r="O386" s="12">
        <v>42461</v>
      </c>
      <c r="Q386" s="13" t="s">
        <v>84</v>
      </c>
      <c r="R386" s="11">
        <f t="shared" ca="1" si="20"/>
        <v>3</v>
      </c>
      <c r="S386" s="12">
        <v>28325</v>
      </c>
      <c r="T386" s="13">
        <f t="shared" ca="1" si="21"/>
        <v>42</v>
      </c>
      <c r="U386" s="11" t="s">
        <v>7</v>
      </c>
      <c r="V386" s="11">
        <v>30</v>
      </c>
      <c r="W386" s="14">
        <f t="shared" si="22"/>
        <v>2.5</v>
      </c>
      <c r="X386" s="11">
        <v>39</v>
      </c>
      <c r="Y386" s="11" t="s">
        <v>876</v>
      </c>
      <c r="Z386" s="10">
        <f t="shared" si="23"/>
        <v>1</v>
      </c>
    </row>
    <row r="387" spans="1:26" ht="20.100000000000001" customHeight="1" x14ac:dyDescent="0.25">
      <c r="A387" s="11">
        <v>370</v>
      </c>
      <c r="B387" s="11" t="s">
        <v>0</v>
      </c>
      <c r="C387" s="8" t="s">
        <v>28</v>
      </c>
      <c r="D387" s="11" t="s">
        <v>506</v>
      </c>
      <c r="E387" s="11" t="s">
        <v>20</v>
      </c>
      <c r="F387" s="11">
        <v>1023</v>
      </c>
      <c r="G387" s="11">
        <v>1050</v>
      </c>
      <c r="H387" s="11">
        <v>107</v>
      </c>
      <c r="I387" s="11" t="s">
        <v>870</v>
      </c>
      <c r="J387" s="11" t="s">
        <v>875</v>
      </c>
      <c r="K387" s="11" t="s">
        <v>2</v>
      </c>
      <c r="L387" s="11" t="s">
        <v>25</v>
      </c>
      <c r="M387" s="11" t="s">
        <v>5</v>
      </c>
      <c r="N387" s="11" t="s">
        <v>6</v>
      </c>
      <c r="O387" s="12">
        <v>42476</v>
      </c>
      <c r="Q387" s="13" t="s">
        <v>84</v>
      </c>
      <c r="R387" s="11">
        <f t="shared" ca="1" si="20"/>
        <v>3</v>
      </c>
      <c r="S387" s="12">
        <v>32392</v>
      </c>
      <c r="T387" s="13">
        <f t="shared" ca="1" si="21"/>
        <v>31</v>
      </c>
      <c r="U387" s="11" t="s">
        <v>9</v>
      </c>
      <c r="V387" s="11">
        <v>30</v>
      </c>
      <c r="W387" s="14">
        <f t="shared" si="22"/>
        <v>2.5</v>
      </c>
      <c r="X387" s="11">
        <v>39</v>
      </c>
      <c r="Y387" s="11" t="s">
        <v>876</v>
      </c>
      <c r="Z387" s="10">
        <f t="shared" si="23"/>
        <v>0.5</v>
      </c>
    </row>
    <row r="388" spans="1:26" ht="20.100000000000001" customHeight="1" x14ac:dyDescent="0.25">
      <c r="A388" s="11">
        <v>370</v>
      </c>
      <c r="B388" s="11" t="s">
        <v>0</v>
      </c>
      <c r="C388" s="8" t="s">
        <v>28</v>
      </c>
      <c r="D388" s="11" t="s">
        <v>506</v>
      </c>
      <c r="E388" s="11" t="s">
        <v>20</v>
      </c>
      <c r="F388" s="11">
        <v>1023</v>
      </c>
      <c r="G388" s="11">
        <v>1057</v>
      </c>
      <c r="H388" s="11">
        <v>106</v>
      </c>
      <c r="I388" s="11" t="s">
        <v>869</v>
      </c>
      <c r="J388" s="11" t="s">
        <v>875</v>
      </c>
      <c r="K388" s="11" t="s">
        <v>2</v>
      </c>
      <c r="L388" s="11" t="s">
        <v>25</v>
      </c>
      <c r="M388" s="11" t="s">
        <v>5</v>
      </c>
      <c r="N388" s="11" t="s">
        <v>6</v>
      </c>
      <c r="O388" s="12">
        <v>42476</v>
      </c>
      <c r="Q388" s="13" t="s">
        <v>84</v>
      </c>
      <c r="R388" s="11">
        <f t="shared" ref="R388:R451" ca="1" si="24">DATEDIF(O388,IF(P388="",TODAY(),P388),"y")</f>
        <v>3</v>
      </c>
      <c r="S388" s="12">
        <v>32392</v>
      </c>
      <c r="T388" s="13">
        <f t="shared" ref="T388:T451" ca="1" si="25">DATEDIF(S388,TODAY(),"Y")</f>
        <v>31</v>
      </c>
      <c r="U388" s="11" t="s">
        <v>9</v>
      </c>
      <c r="V388" s="11">
        <v>30</v>
      </c>
      <c r="W388" s="14">
        <f t="shared" ref="W388:W451" si="26">V388/12</f>
        <v>2.5</v>
      </c>
      <c r="X388" s="11">
        <v>39</v>
      </c>
      <c r="Y388" s="11" t="s">
        <v>876</v>
      </c>
      <c r="Z388" s="10">
        <f t="shared" ref="Z388:Z451" si="27">IF(E388="Y",(X388/39)/2,(X388/39))</f>
        <v>0.5</v>
      </c>
    </row>
    <row r="389" spans="1:26" ht="20.100000000000001" customHeight="1" x14ac:dyDescent="0.25">
      <c r="A389" s="11">
        <v>371</v>
      </c>
      <c r="B389" s="11" t="s">
        <v>0</v>
      </c>
      <c r="C389" s="8" t="s">
        <v>28</v>
      </c>
      <c r="D389" s="11" t="s">
        <v>507</v>
      </c>
      <c r="E389" s="11" t="s">
        <v>7</v>
      </c>
      <c r="F389" s="11">
        <v>1032</v>
      </c>
      <c r="G389" s="11">
        <v>1075</v>
      </c>
      <c r="H389" s="11">
        <v>102</v>
      </c>
      <c r="I389" s="11" t="s">
        <v>865</v>
      </c>
      <c r="J389" s="11" t="s">
        <v>875</v>
      </c>
      <c r="K389" s="11" t="s">
        <v>2</v>
      </c>
      <c r="L389" s="11" t="s">
        <v>25</v>
      </c>
      <c r="M389" s="11" t="s">
        <v>5</v>
      </c>
      <c r="N389" s="11" t="s">
        <v>8</v>
      </c>
      <c r="O389" s="12">
        <v>42461</v>
      </c>
      <c r="Q389" s="13" t="s">
        <v>84</v>
      </c>
      <c r="R389" s="11">
        <f t="shared" ca="1" si="24"/>
        <v>3</v>
      </c>
      <c r="S389" s="12">
        <v>32609</v>
      </c>
      <c r="T389" s="13">
        <f t="shared" ca="1" si="25"/>
        <v>30</v>
      </c>
      <c r="U389" s="11" t="s">
        <v>7</v>
      </c>
      <c r="V389" s="11">
        <v>30</v>
      </c>
      <c r="W389" s="14">
        <f t="shared" si="26"/>
        <v>2.5</v>
      </c>
      <c r="X389" s="11">
        <v>39</v>
      </c>
      <c r="Y389" s="11" t="s">
        <v>876</v>
      </c>
      <c r="Z389" s="10">
        <f t="shared" si="27"/>
        <v>1</v>
      </c>
    </row>
    <row r="390" spans="1:26" ht="20.100000000000001" customHeight="1" x14ac:dyDescent="0.25">
      <c r="A390" s="11">
        <v>372</v>
      </c>
      <c r="B390" s="11" t="s">
        <v>0</v>
      </c>
      <c r="C390" s="8" t="s">
        <v>28</v>
      </c>
      <c r="D390" s="11" t="s">
        <v>508</v>
      </c>
      <c r="E390" s="11" t="s">
        <v>7</v>
      </c>
      <c r="F390" s="11">
        <v>1045</v>
      </c>
      <c r="G390" s="11">
        <v>1088</v>
      </c>
      <c r="H390" s="11">
        <v>102</v>
      </c>
      <c r="I390" s="11" t="s">
        <v>865</v>
      </c>
      <c r="J390" s="11" t="s">
        <v>875</v>
      </c>
      <c r="K390" s="11" t="s">
        <v>2</v>
      </c>
      <c r="L390" s="11" t="s">
        <v>2</v>
      </c>
      <c r="M390" s="11" t="s">
        <v>5</v>
      </c>
      <c r="N390" s="11" t="s">
        <v>8</v>
      </c>
      <c r="O390" s="12">
        <v>42461</v>
      </c>
      <c r="Q390" s="13" t="s">
        <v>84</v>
      </c>
      <c r="R390" s="11">
        <f t="shared" ca="1" si="24"/>
        <v>3</v>
      </c>
      <c r="S390" s="12">
        <v>23637</v>
      </c>
      <c r="T390" s="13">
        <f t="shared" ca="1" si="25"/>
        <v>55</v>
      </c>
      <c r="U390" s="11" t="s">
        <v>7</v>
      </c>
      <c r="V390" s="11">
        <v>30</v>
      </c>
      <c r="W390" s="14">
        <f t="shared" si="26"/>
        <v>2.5</v>
      </c>
      <c r="X390" s="11">
        <v>39</v>
      </c>
      <c r="Y390" s="11" t="s">
        <v>876</v>
      </c>
      <c r="Z390" s="10">
        <f t="shared" si="27"/>
        <v>1</v>
      </c>
    </row>
    <row r="391" spans="1:26" ht="20.100000000000001" customHeight="1" x14ac:dyDescent="0.25">
      <c r="A391" s="11">
        <v>373</v>
      </c>
      <c r="B391" s="11" t="s">
        <v>0</v>
      </c>
      <c r="C391" s="8" t="s">
        <v>28</v>
      </c>
      <c r="D391" s="11" t="s">
        <v>509</v>
      </c>
      <c r="E391" s="11" t="s">
        <v>7</v>
      </c>
      <c r="F391" s="11">
        <v>1028</v>
      </c>
      <c r="G391" s="11">
        <v>1071</v>
      </c>
      <c r="H391" s="11">
        <v>102</v>
      </c>
      <c r="I391" s="11" t="s">
        <v>865</v>
      </c>
      <c r="J391" s="11" t="s">
        <v>875</v>
      </c>
      <c r="K391" s="11" t="s">
        <v>2</v>
      </c>
      <c r="L391" s="11" t="s">
        <v>25</v>
      </c>
      <c r="M391" s="11" t="s">
        <v>5</v>
      </c>
      <c r="N391" s="11" t="s">
        <v>8</v>
      </c>
      <c r="O391" s="12">
        <v>42461</v>
      </c>
      <c r="Q391" s="13" t="s">
        <v>84</v>
      </c>
      <c r="R391" s="11">
        <f t="shared" ca="1" si="24"/>
        <v>3</v>
      </c>
      <c r="S391" s="12">
        <v>24258</v>
      </c>
      <c r="T391" s="13">
        <f t="shared" ca="1" si="25"/>
        <v>53</v>
      </c>
      <c r="U391" s="11" t="s">
        <v>7</v>
      </c>
      <c r="V391" s="11">
        <v>30</v>
      </c>
      <c r="W391" s="14">
        <f t="shared" si="26"/>
        <v>2.5</v>
      </c>
      <c r="X391" s="11">
        <v>39</v>
      </c>
      <c r="Y391" s="11" t="s">
        <v>876</v>
      </c>
      <c r="Z391" s="10">
        <f t="shared" si="27"/>
        <v>1</v>
      </c>
    </row>
    <row r="392" spans="1:26" ht="20.100000000000001" customHeight="1" x14ac:dyDescent="0.25">
      <c r="A392" s="11">
        <v>374</v>
      </c>
      <c r="B392" s="11" t="s">
        <v>0</v>
      </c>
      <c r="C392" s="8" t="s">
        <v>28</v>
      </c>
      <c r="D392" s="11" t="s">
        <v>510</v>
      </c>
      <c r="E392" s="11" t="s">
        <v>7</v>
      </c>
      <c r="F392" s="11">
        <v>1032</v>
      </c>
      <c r="G392" s="11">
        <v>1075</v>
      </c>
      <c r="H392" s="11">
        <v>102</v>
      </c>
      <c r="I392" s="11" t="s">
        <v>865</v>
      </c>
      <c r="J392" s="11" t="s">
        <v>875</v>
      </c>
      <c r="K392" s="11" t="s">
        <v>2</v>
      </c>
      <c r="L392" s="11" t="s">
        <v>25</v>
      </c>
      <c r="M392" s="11" t="s">
        <v>5</v>
      </c>
      <c r="N392" s="11" t="s">
        <v>6</v>
      </c>
      <c r="O392" s="12">
        <v>42461</v>
      </c>
      <c r="Q392" s="13" t="s">
        <v>84</v>
      </c>
      <c r="R392" s="11">
        <f t="shared" ca="1" si="24"/>
        <v>3</v>
      </c>
      <c r="S392" s="12">
        <v>30046</v>
      </c>
      <c r="T392" s="13">
        <f t="shared" ca="1" si="25"/>
        <v>37</v>
      </c>
      <c r="U392" s="11" t="s">
        <v>7</v>
      </c>
      <c r="V392" s="11">
        <v>30</v>
      </c>
      <c r="W392" s="14">
        <f t="shared" si="26"/>
        <v>2.5</v>
      </c>
      <c r="X392" s="11">
        <v>39</v>
      </c>
      <c r="Y392" s="11" t="s">
        <v>876</v>
      </c>
      <c r="Z392" s="10">
        <f t="shared" si="27"/>
        <v>1</v>
      </c>
    </row>
    <row r="393" spans="1:26" ht="20.100000000000001" customHeight="1" x14ac:dyDescent="0.25">
      <c r="A393" s="11">
        <v>375</v>
      </c>
      <c r="B393" s="11" t="s">
        <v>0</v>
      </c>
      <c r="C393" s="8" t="s">
        <v>28</v>
      </c>
      <c r="D393" s="11" t="s">
        <v>511</v>
      </c>
      <c r="E393" s="11" t="s">
        <v>7</v>
      </c>
      <c r="F393" s="11">
        <v>1019</v>
      </c>
      <c r="G393" s="11">
        <v>1049</v>
      </c>
      <c r="H393" s="11">
        <v>107</v>
      </c>
      <c r="I393" s="11" t="s">
        <v>870</v>
      </c>
      <c r="J393" s="11" t="s">
        <v>875</v>
      </c>
      <c r="K393" s="11" t="s">
        <v>2</v>
      </c>
      <c r="L393" s="11" t="s">
        <v>25</v>
      </c>
      <c r="M393" s="11" t="s">
        <v>5</v>
      </c>
      <c r="N393" s="11" t="s">
        <v>8</v>
      </c>
      <c r="O393" s="12">
        <v>42491</v>
      </c>
      <c r="Q393" s="13" t="s">
        <v>84</v>
      </c>
      <c r="R393" s="11">
        <f t="shared" ca="1" si="24"/>
        <v>3</v>
      </c>
      <c r="S393" s="12">
        <v>25527</v>
      </c>
      <c r="T393" s="13">
        <f t="shared" ca="1" si="25"/>
        <v>50</v>
      </c>
      <c r="U393" s="11" t="s">
        <v>9</v>
      </c>
      <c r="V393" s="11">
        <v>30</v>
      </c>
      <c r="W393" s="14">
        <f t="shared" si="26"/>
        <v>2.5</v>
      </c>
      <c r="X393" s="11">
        <v>39</v>
      </c>
      <c r="Y393" s="11" t="s">
        <v>876</v>
      </c>
      <c r="Z393" s="10">
        <f t="shared" si="27"/>
        <v>1</v>
      </c>
    </row>
    <row r="394" spans="1:26" ht="20.100000000000001" customHeight="1" x14ac:dyDescent="0.25">
      <c r="A394" s="11">
        <v>376</v>
      </c>
      <c r="B394" s="11" t="s">
        <v>0</v>
      </c>
      <c r="C394" s="8" t="s">
        <v>28</v>
      </c>
      <c r="D394" s="11" t="s">
        <v>512</v>
      </c>
      <c r="E394" s="11" t="s">
        <v>7</v>
      </c>
      <c r="F394" s="11">
        <v>1022</v>
      </c>
      <c r="G394" s="11">
        <v>1060</v>
      </c>
      <c r="H394" s="11">
        <v>106</v>
      </c>
      <c r="I394" s="11" t="s">
        <v>869</v>
      </c>
      <c r="J394" s="11" t="s">
        <v>875</v>
      </c>
      <c r="K394" s="11" t="s">
        <v>2</v>
      </c>
      <c r="L394" s="11" t="s">
        <v>25</v>
      </c>
      <c r="M394" s="11" t="s">
        <v>5</v>
      </c>
      <c r="N394" s="11" t="s">
        <v>8</v>
      </c>
      <c r="O394" s="12">
        <v>42491</v>
      </c>
      <c r="Q394" s="13" t="s">
        <v>84</v>
      </c>
      <c r="R394" s="11">
        <f t="shared" ca="1" si="24"/>
        <v>3</v>
      </c>
      <c r="S394" s="12">
        <v>32009</v>
      </c>
      <c r="T394" s="13">
        <f t="shared" ca="1" si="25"/>
        <v>32</v>
      </c>
      <c r="U394" s="11" t="s">
        <v>9</v>
      </c>
      <c r="V394" s="11">
        <v>30</v>
      </c>
      <c r="W394" s="14">
        <f t="shared" si="26"/>
        <v>2.5</v>
      </c>
      <c r="X394" s="11">
        <v>39</v>
      </c>
      <c r="Y394" s="11" t="s">
        <v>876</v>
      </c>
      <c r="Z394" s="10">
        <f t="shared" si="27"/>
        <v>1</v>
      </c>
    </row>
    <row r="395" spans="1:26" ht="20.100000000000001" customHeight="1" x14ac:dyDescent="0.25">
      <c r="A395" s="11">
        <v>377</v>
      </c>
      <c r="B395" s="11" t="s">
        <v>0</v>
      </c>
      <c r="C395" s="8" t="s">
        <v>28</v>
      </c>
      <c r="D395" s="11" t="s">
        <v>513</v>
      </c>
      <c r="E395" s="11" t="s">
        <v>7</v>
      </c>
      <c r="F395" s="11">
        <v>1022</v>
      </c>
      <c r="G395" s="11">
        <v>1041</v>
      </c>
      <c r="H395" s="11">
        <v>105</v>
      </c>
      <c r="I395" s="11" t="s">
        <v>868</v>
      </c>
      <c r="J395" s="11" t="s">
        <v>875</v>
      </c>
      <c r="K395" s="11" t="s">
        <v>2</v>
      </c>
      <c r="L395" s="11" t="s">
        <v>25</v>
      </c>
      <c r="M395" s="11" t="s">
        <v>5</v>
      </c>
      <c r="N395" s="11" t="s">
        <v>8</v>
      </c>
      <c r="O395" s="12">
        <v>42491</v>
      </c>
      <c r="Q395" s="13" t="s">
        <v>84</v>
      </c>
      <c r="R395" s="11">
        <f t="shared" ca="1" si="24"/>
        <v>3</v>
      </c>
      <c r="S395" s="12">
        <v>28954</v>
      </c>
      <c r="T395" s="13">
        <f t="shared" ca="1" si="25"/>
        <v>40</v>
      </c>
      <c r="U395" s="11" t="s">
        <v>9</v>
      </c>
      <c r="V395" s="11">
        <v>30</v>
      </c>
      <c r="W395" s="14">
        <f t="shared" si="26"/>
        <v>2.5</v>
      </c>
      <c r="X395" s="11">
        <v>39</v>
      </c>
      <c r="Y395" s="11" t="s">
        <v>876</v>
      </c>
      <c r="Z395" s="10">
        <f t="shared" si="27"/>
        <v>1</v>
      </c>
    </row>
    <row r="396" spans="1:26" ht="20.100000000000001" customHeight="1" x14ac:dyDescent="0.25">
      <c r="A396" s="11">
        <v>378</v>
      </c>
      <c r="B396" s="11" t="s">
        <v>0</v>
      </c>
      <c r="C396" s="8" t="s">
        <v>28</v>
      </c>
      <c r="D396" s="11" t="s">
        <v>514</v>
      </c>
      <c r="E396" s="11" t="s">
        <v>7</v>
      </c>
      <c r="F396" s="11">
        <v>1022</v>
      </c>
      <c r="G396" s="11">
        <v>1047</v>
      </c>
      <c r="H396" s="11">
        <v>103</v>
      </c>
      <c r="I396" s="11" t="s">
        <v>866</v>
      </c>
      <c r="J396" s="11" t="s">
        <v>875</v>
      </c>
      <c r="K396" s="11" t="s">
        <v>2</v>
      </c>
      <c r="L396" s="11" t="s">
        <v>25</v>
      </c>
      <c r="M396" s="11" t="s">
        <v>5</v>
      </c>
      <c r="N396" s="11" t="s">
        <v>8</v>
      </c>
      <c r="O396" s="12">
        <v>42491</v>
      </c>
      <c r="Q396" s="13" t="s">
        <v>84</v>
      </c>
      <c r="R396" s="11">
        <f t="shared" ca="1" si="24"/>
        <v>3</v>
      </c>
      <c r="S396" s="12">
        <v>26767</v>
      </c>
      <c r="T396" s="13">
        <f t="shared" ca="1" si="25"/>
        <v>46</v>
      </c>
      <c r="U396" s="11" t="s">
        <v>9</v>
      </c>
      <c r="V396" s="11">
        <v>30</v>
      </c>
      <c r="W396" s="14">
        <f t="shared" si="26"/>
        <v>2.5</v>
      </c>
      <c r="X396" s="11">
        <v>39</v>
      </c>
      <c r="Y396" s="11" t="s">
        <v>876</v>
      </c>
      <c r="Z396" s="10">
        <f t="shared" si="27"/>
        <v>1</v>
      </c>
    </row>
    <row r="397" spans="1:26" ht="20.100000000000001" customHeight="1" x14ac:dyDescent="0.25">
      <c r="A397" s="11">
        <v>379</v>
      </c>
      <c r="B397" s="11" t="s">
        <v>0</v>
      </c>
      <c r="C397" s="8" t="s">
        <v>28</v>
      </c>
      <c r="D397" s="11" t="s">
        <v>515</v>
      </c>
      <c r="E397" s="11" t="s">
        <v>7</v>
      </c>
      <c r="F397" s="11">
        <v>1038</v>
      </c>
      <c r="G397" s="11">
        <v>1081</v>
      </c>
      <c r="H397" s="11">
        <v>102</v>
      </c>
      <c r="I397" s="11" t="s">
        <v>865</v>
      </c>
      <c r="J397" s="11" t="s">
        <v>875</v>
      </c>
      <c r="K397" s="11" t="s">
        <v>2</v>
      </c>
      <c r="L397" s="11" t="s">
        <v>23</v>
      </c>
      <c r="M397" s="11" t="s">
        <v>5</v>
      </c>
      <c r="N397" s="11" t="s">
        <v>8</v>
      </c>
      <c r="O397" s="12">
        <v>42491</v>
      </c>
      <c r="Q397" s="13" t="s">
        <v>84</v>
      </c>
      <c r="R397" s="11">
        <f t="shared" ca="1" si="24"/>
        <v>3</v>
      </c>
      <c r="S397" s="12">
        <v>24072</v>
      </c>
      <c r="T397" s="13">
        <f t="shared" ca="1" si="25"/>
        <v>54</v>
      </c>
      <c r="U397" s="11" t="s">
        <v>7</v>
      </c>
      <c r="V397" s="11">
        <v>30</v>
      </c>
      <c r="W397" s="14">
        <f t="shared" si="26"/>
        <v>2.5</v>
      </c>
      <c r="X397" s="11">
        <v>39</v>
      </c>
      <c r="Y397" s="11" t="s">
        <v>876</v>
      </c>
      <c r="Z397" s="10">
        <f t="shared" si="27"/>
        <v>1</v>
      </c>
    </row>
    <row r="398" spans="1:26" ht="20.100000000000001" customHeight="1" x14ac:dyDescent="0.25">
      <c r="A398" s="11">
        <v>380</v>
      </c>
      <c r="B398" s="11" t="s">
        <v>0</v>
      </c>
      <c r="C398" s="8" t="s">
        <v>28</v>
      </c>
      <c r="D398" s="11" t="s">
        <v>516</v>
      </c>
      <c r="E398" s="11" t="s">
        <v>7</v>
      </c>
      <c r="F398" s="11">
        <v>1023</v>
      </c>
      <c r="G398" s="11">
        <v>1038</v>
      </c>
      <c r="H398" s="11">
        <v>105</v>
      </c>
      <c r="I398" s="11" t="s">
        <v>868</v>
      </c>
      <c r="J398" s="11" t="s">
        <v>875</v>
      </c>
      <c r="K398" s="11" t="s">
        <v>2</v>
      </c>
      <c r="L398" s="11" t="s">
        <v>25</v>
      </c>
      <c r="M398" s="11" t="s">
        <v>5</v>
      </c>
      <c r="N398" s="11" t="s">
        <v>6</v>
      </c>
      <c r="O398" s="12">
        <v>42536</v>
      </c>
      <c r="Q398" s="13" t="s">
        <v>84</v>
      </c>
      <c r="R398" s="11">
        <f t="shared" ca="1" si="24"/>
        <v>3</v>
      </c>
      <c r="S398" s="12">
        <v>23373</v>
      </c>
      <c r="T398" s="13">
        <f t="shared" ca="1" si="25"/>
        <v>56</v>
      </c>
      <c r="U398" s="11" t="s">
        <v>9</v>
      </c>
      <c r="V398" s="11">
        <v>30</v>
      </c>
      <c r="W398" s="14">
        <f t="shared" si="26"/>
        <v>2.5</v>
      </c>
      <c r="X398" s="11">
        <v>39</v>
      </c>
      <c r="Y398" s="11" t="s">
        <v>876</v>
      </c>
      <c r="Z398" s="10">
        <f t="shared" si="27"/>
        <v>1</v>
      </c>
    </row>
    <row r="399" spans="1:26" ht="20.100000000000001" customHeight="1" x14ac:dyDescent="0.25">
      <c r="A399" s="11">
        <v>381</v>
      </c>
      <c r="B399" s="11" t="s">
        <v>0</v>
      </c>
      <c r="C399" s="8" t="s">
        <v>28</v>
      </c>
      <c r="D399" s="11" t="s">
        <v>517</v>
      </c>
      <c r="E399" s="11" t="s">
        <v>7</v>
      </c>
      <c r="F399" s="11">
        <v>1043</v>
      </c>
      <c r="G399" s="11">
        <v>1086</v>
      </c>
      <c r="H399" s="11">
        <v>102</v>
      </c>
      <c r="I399" s="11" t="s">
        <v>865</v>
      </c>
      <c r="J399" s="11" t="s">
        <v>875</v>
      </c>
      <c r="K399" s="11" t="s">
        <v>2</v>
      </c>
      <c r="L399" s="11" t="s">
        <v>25</v>
      </c>
      <c r="M399" s="11" t="s">
        <v>5</v>
      </c>
      <c r="N399" s="11" t="s">
        <v>8</v>
      </c>
      <c r="O399" s="12">
        <v>42522</v>
      </c>
      <c r="Q399" s="13" t="s">
        <v>84</v>
      </c>
      <c r="R399" s="11">
        <f t="shared" ca="1" si="24"/>
        <v>3</v>
      </c>
      <c r="S399" s="12">
        <v>22746</v>
      </c>
      <c r="T399" s="13">
        <f t="shared" ca="1" si="25"/>
        <v>57</v>
      </c>
      <c r="U399" s="11" t="s">
        <v>7</v>
      </c>
      <c r="V399" s="11">
        <v>30</v>
      </c>
      <c r="W399" s="14">
        <f t="shared" si="26"/>
        <v>2.5</v>
      </c>
      <c r="X399" s="11">
        <v>39</v>
      </c>
      <c r="Y399" s="11" t="s">
        <v>876</v>
      </c>
      <c r="Z399" s="10">
        <f t="shared" si="27"/>
        <v>1</v>
      </c>
    </row>
    <row r="400" spans="1:26" ht="20.100000000000001" customHeight="1" x14ac:dyDescent="0.25">
      <c r="A400" s="11">
        <v>382</v>
      </c>
      <c r="B400" s="11" t="s">
        <v>0</v>
      </c>
      <c r="C400" s="8" t="s">
        <v>28</v>
      </c>
      <c r="D400" s="11" t="s">
        <v>518</v>
      </c>
      <c r="E400" s="11" t="s">
        <v>7</v>
      </c>
      <c r="F400" s="11">
        <v>1022</v>
      </c>
      <c r="G400" s="11">
        <v>1060</v>
      </c>
      <c r="H400" s="11">
        <v>106</v>
      </c>
      <c r="I400" s="11" t="s">
        <v>869</v>
      </c>
      <c r="J400" s="11" t="s">
        <v>875</v>
      </c>
      <c r="K400" s="11" t="s">
        <v>2</v>
      </c>
      <c r="L400" s="11" t="s">
        <v>25</v>
      </c>
      <c r="M400" s="11" t="s">
        <v>5</v>
      </c>
      <c r="N400" s="11" t="s">
        <v>8</v>
      </c>
      <c r="O400" s="12">
        <v>42522</v>
      </c>
      <c r="Q400" s="13" t="s">
        <v>84</v>
      </c>
      <c r="R400" s="11">
        <f t="shared" ca="1" si="24"/>
        <v>3</v>
      </c>
      <c r="S400" s="12">
        <v>24788</v>
      </c>
      <c r="T400" s="13">
        <f t="shared" ca="1" si="25"/>
        <v>52</v>
      </c>
      <c r="U400" s="11" t="s">
        <v>9</v>
      </c>
      <c r="V400" s="11">
        <v>30</v>
      </c>
      <c r="W400" s="14">
        <f t="shared" si="26"/>
        <v>2.5</v>
      </c>
      <c r="X400" s="11">
        <v>39</v>
      </c>
      <c r="Y400" s="11" t="s">
        <v>876</v>
      </c>
      <c r="Z400" s="10">
        <f t="shared" si="27"/>
        <v>1</v>
      </c>
    </row>
    <row r="401" spans="1:26" ht="20.100000000000001" customHeight="1" x14ac:dyDescent="0.25">
      <c r="A401" s="11">
        <v>383</v>
      </c>
      <c r="B401" s="11" t="s">
        <v>0</v>
      </c>
      <c r="C401" s="8" t="s">
        <v>28</v>
      </c>
      <c r="D401" s="11" t="s">
        <v>519</v>
      </c>
      <c r="E401" s="11" t="s">
        <v>7</v>
      </c>
      <c r="F401" s="11">
        <v>1038</v>
      </c>
      <c r="G401" s="11">
        <v>1081</v>
      </c>
      <c r="H401" s="11">
        <v>102</v>
      </c>
      <c r="I401" s="11" t="s">
        <v>865</v>
      </c>
      <c r="J401" s="11" t="s">
        <v>875</v>
      </c>
      <c r="K401" s="11" t="s">
        <v>2</v>
      </c>
      <c r="L401" s="11" t="s">
        <v>25</v>
      </c>
      <c r="M401" s="11" t="s">
        <v>5</v>
      </c>
      <c r="N401" s="11" t="s">
        <v>6</v>
      </c>
      <c r="O401" s="12">
        <v>42552</v>
      </c>
      <c r="Q401" s="13" t="s">
        <v>84</v>
      </c>
      <c r="R401" s="11">
        <f t="shared" ca="1" si="24"/>
        <v>3</v>
      </c>
      <c r="S401" s="12">
        <v>31901</v>
      </c>
      <c r="T401" s="13">
        <f t="shared" ca="1" si="25"/>
        <v>32</v>
      </c>
      <c r="U401" s="11" t="s">
        <v>7</v>
      </c>
      <c r="V401" s="11">
        <v>30</v>
      </c>
      <c r="W401" s="14">
        <f t="shared" si="26"/>
        <v>2.5</v>
      </c>
      <c r="X401" s="11">
        <v>39</v>
      </c>
      <c r="Y401" s="11" t="s">
        <v>876</v>
      </c>
      <c r="Z401" s="10">
        <f t="shared" si="27"/>
        <v>1</v>
      </c>
    </row>
    <row r="402" spans="1:26" ht="20.100000000000001" customHeight="1" x14ac:dyDescent="0.25">
      <c r="A402" s="11">
        <v>384</v>
      </c>
      <c r="B402" s="11" t="s">
        <v>0</v>
      </c>
      <c r="C402" s="8" t="s">
        <v>28</v>
      </c>
      <c r="D402" s="11" t="s">
        <v>520</v>
      </c>
      <c r="E402" s="11" t="s">
        <v>7</v>
      </c>
      <c r="F402" s="11">
        <v>1021</v>
      </c>
      <c r="G402" s="11">
        <v>1046</v>
      </c>
      <c r="H402" s="11">
        <v>103</v>
      </c>
      <c r="I402" s="11" t="s">
        <v>866</v>
      </c>
      <c r="J402" s="11" t="s">
        <v>875</v>
      </c>
      <c r="K402" s="11" t="s">
        <v>2</v>
      </c>
      <c r="L402" s="11" t="s">
        <v>25</v>
      </c>
      <c r="M402" s="11" t="s">
        <v>5</v>
      </c>
      <c r="N402" s="11" t="s">
        <v>8</v>
      </c>
      <c r="O402" s="12">
        <v>42552</v>
      </c>
      <c r="Q402" s="13" t="s">
        <v>84</v>
      </c>
      <c r="R402" s="11">
        <f t="shared" ca="1" si="24"/>
        <v>3</v>
      </c>
      <c r="S402" s="12">
        <v>26543</v>
      </c>
      <c r="T402" s="13">
        <f t="shared" ca="1" si="25"/>
        <v>47</v>
      </c>
      <c r="U402" s="11" t="s">
        <v>9</v>
      </c>
      <c r="V402" s="11">
        <v>30</v>
      </c>
      <c r="W402" s="14">
        <f t="shared" si="26"/>
        <v>2.5</v>
      </c>
      <c r="X402" s="11">
        <v>39</v>
      </c>
      <c r="Y402" s="11" t="s">
        <v>876</v>
      </c>
      <c r="Z402" s="10">
        <f t="shared" si="27"/>
        <v>1</v>
      </c>
    </row>
    <row r="403" spans="1:26" ht="20.100000000000001" customHeight="1" x14ac:dyDescent="0.25">
      <c r="A403" s="11">
        <v>385</v>
      </c>
      <c r="B403" s="11" t="s">
        <v>0</v>
      </c>
      <c r="C403" s="8" t="s">
        <v>28</v>
      </c>
      <c r="D403" s="11" t="s">
        <v>521</v>
      </c>
      <c r="E403" s="11" t="s">
        <v>7</v>
      </c>
      <c r="F403" s="11">
        <v>1048</v>
      </c>
      <c r="G403" s="11">
        <v>1091</v>
      </c>
      <c r="H403" s="11">
        <v>102</v>
      </c>
      <c r="I403" s="11" t="s">
        <v>865</v>
      </c>
      <c r="J403" s="11" t="s">
        <v>875</v>
      </c>
      <c r="K403" s="11" t="s">
        <v>2</v>
      </c>
      <c r="L403" s="11" t="s">
        <v>25</v>
      </c>
      <c r="M403" s="11" t="s">
        <v>5</v>
      </c>
      <c r="N403" s="11" t="s">
        <v>6</v>
      </c>
      <c r="O403" s="12">
        <v>42552</v>
      </c>
      <c r="Q403" s="13" t="s">
        <v>84</v>
      </c>
      <c r="R403" s="11">
        <f t="shared" ca="1" si="24"/>
        <v>3</v>
      </c>
      <c r="S403" s="12">
        <v>32384</v>
      </c>
      <c r="T403" s="13">
        <f t="shared" ca="1" si="25"/>
        <v>31</v>
      </c>
      <c r="U403" s="11" t="s">
        <v>7</v>
      </c>
      <c r="V403" s="11">
        <v>30</v>
      </c>
      <c r="W403" s="14">
        <f t="shared" si="26"/>
        <v>2.5</v>
      </c>
      <c r="X403" s="11">
        <v>39</v>
      </c>
      <c r="Y403" s="11" t="s">
        <v>876</v>
      </c>
      <c r="Z403" s="10">
        <f t="shared" si="27"/>
        <v>1</v>
      </c>
    </row>
    <row r="404" spans="1:26" ht="20.100000000000001" customHeight="1" x14ac:dyDescent="0.25">
      <c r="A404" s="11">
        <v>386</v>
      </c>
      <c r="B404" s="11" t="s">
        <v>0</v>
      </c>
      <c r="C404" s="8" t="s">
        <v>28</v>
      </c>
      <c r="D404" s="11" t="s">
        <v>522</v>
      </c>
      <c r="E404" s="11" t="s">
        <v>7</v>
      </c>
      <c r="F404" s="11">
        <v>1008</v>
      </c>
      <c r="G404" s="11">
        <v>1008</v>
      </c>
      <c r="H404" s="11">
        <v>100</v>
      </c>
      <c r="I404" s="11" t="s">
        <v>863</v>
      </c>
      <c r="J404" s="11" t="s">
        <v>875</v>
      </c>
      <c r="K404" s="11" t="s">
        <v>2</v>
      </c>
      <c r="L404" s="11" t="s">
        <v>24</v>
      </c>
      <c r="M404" s="11" t="s">
        <v>5</v>
      </c>
      <c r="N404" s="11" t="s">
        <v>8</v>
      </c>
      <c r="O404" s="12">
        <v>42552</v>
      </c>
      <c r="Q404" s="13" t="s">
        <v>84</v>
      </c>
      <c r="R404" s="11">
        <f t="shared" ca="1" si="24"/>
        <v>3</v>
      </c>
      <c r="S404" s="12">
        <v>29048</v>
      </c>
      <c r="T404" s="13">
        <f t="shared" ca="1" si="25"/>
        <v>40</v>
      </c>
      <c r="U404" s="11" t="s">
        <v>7</v>
      </c>
      <c r="V404" s="11">
        <v>30</v>
      </c>
      <c r="W404" s="14">
        <f t="shared" si="26"/>
        <v>2.5</v>
      </c>
      <c r="X404" s="11">
        <v>39</v>
      </c>
      <c r="Y404" s="11" t="s">
        <v>876</v>
      </c>
      <c r="Z404" s="10">
        <f t="shared" si="27"/>
        <v>1</v>
      </c>
    </row>
    <row r="405" spans="1:26" ht="20.100000000000001" customHeight="1" x14ac:dyDescent="0.25">
      <c r="A405" s="11">
        <v>387</v>
      </c>
      <c r="B405" s="11" t="s">
        <v>0</v>
      </c>
      <c r="C405" s="8" t="s">
        <v>28</v>
      </c>
      <c r="D405" s="11" t="s">
        <v>523</v>
      </c>
      <c r="E405" s="11" t="s">
        <v>7</v>
      </c>
      <c r="F405" s="11">
        <v>1022</v>
      </c>
      <c r="G405" s="11">
        <v>1041</v>
      </c>
      <c r="H405" s="11">
        <v>105</v>
      </c>
      <c r="I405" s="11" t="s">
        <v>868</v>
      </c>
      <c r="J405" s="11" t="s">
        <v>875</v>
      </c>
      <c r="K405" s="11" t="s">
        <v>2</v>
      </c>
      <c r="L405" s="11" t="s">
        <v>25</v>
      </c>
      <c r="M405" s="11" t="s">
        <v>5</v>
      </c>
      <c r="N405" s="11" t="s">
        <v>8</v>
      </c>
      <c r="O405" s="12">
        <v>42552</v>
      </c>
      <c r="Q405" s="13" t="s">
        <v>84</v>
      </c>
      <c r="R405" s="11">
        <f t="shared" ca="1" si="24"/>
        <v>3</v>
      </c>
      <c r="S405" s="12">
        <v>26356</v>
      </c>
      <c r="T405" s="13">
        <f t="shared" ca="1" si="25"/>
        <v>47</v>
      </c>
      <c r="U405" s="11" t="s">
        <v>9</v>
      </c>
      <c r="V405" s="11">
        <v>30</v>
      </c>
      <c r="W405" s="14">
        <f t="shared" si="26"/>
        <v>2.5</v>
      </c>
      <c r="X405" s="11">
        <v>39</v>
      </c>
      <c r="Y405" s="11" t="s">
        <v>876</v>
      </c>
      <c r="Z405" s="10">
        <f t="shared" si="27"/>
        <v>1</v>
      </c>
    </row>
    <row r="406" spans="1:26" ht="20.100000000000001" customHeight="1" x14ac:dyDescent="0.25">
      <c r="A406" s="11">
        <v>388</v>
      </c>
      <c r="B406" s="11" t="s">
        <v>0</v>
      </c>
      <c r="C406" s="8" t="s">
        <v>28</v>
      </c>
      <c r="D406" s="11" t="s">
        <v>524</v>
      </c>
      <c r="E406" s="11" t="s">
        <v>7</v>
      </c>
      <c r="F406" s="11">
        <v>1044</v>
      </c>
      <c r="G406" s="11">
        <v>1087</v>
      </c>
      <c r="H406" s="11">
        <v>102</v>
      </c>
      <c r="I406" s="11" t="s">
        <v>865</v>
      </c>
      <c r="J406" s="11" t="s">
        <v>875</v>
      </c>
      <c r="K406" s="11" t="s">
        <v>2</v>
      </c>
      <c r="L406" s="11" t="s">
        <v>25</v>
      </c>
      <c r="M406" s="11" t="s">
        <v>5</v>
      </c>
      <c r="N406" s="11" t="s">
        <v>8</v>
      </c>
      <c r="O406" s="12">
        <v>42552</v>
      </c>
      <c r="Q406" s="13" t="s">
        <v>84</v>
      </c>
      <c r="R406" s="11">
        <f t="shared" ca="1" si="24"/>
        <v>3</v>
      </c>
      <c r="S406" s="12">
        <v>28019</v>
      </c>
      <c r="T406" s="13">
        <f t="shared" ca="1" si="25"/>
        <v>43</v>
      </c>
      <c r="U406" s="11" t="s">
        <v>7</v>
      </c>
      <c r="V406" s="11">
        <v>30</v>
      </c>
      <c r="W406" s="14">
        <f t="shared" si="26"/>
        <v>2.5</v>
      </c>
      <c r="X406" s="11">
        <v>39</v>
      </c>
      <c r="Y406" s="11" t="s">
        <v>876</v>
      </c>
      <c r="Z406" s="10">
        <f t="shared" si="27"/>
        <v>1</v>
      </c>
    </row>
    <row r="407" spans="1:26" ht="20.100000000000001" customHeight="1" x14ac:dyDescent="0.25">
      <c r="A407" s="11">
        <v>389</v>
      </c>
      <c r="B407" s="11" t="s">
        <v>0</v>
      </c>
      <c r="C407" s="8" t="s">
        <v>28</v>
      </c>
      <c r="D407" s="11" t="s">
        <v>525</v>
      </c>
      <c r="E407" s="11" t="s">
        <v>7</v>
      </c>
      <c r="F407" s="11">
        <v>1026</v>
      </c>
      <c r="G407" s="11">
        <v>1069</v>
      </c>
      <c r="H407" s="11">
        <v>102</v>
      </c>
      <c r="I407" s="11" t="s">
        <v>865</v>
      </c>
      <c r="J407" s="11" t="s">
        <v>875</v>
      </c>
      <c r="K407" s="11" t="s">
        <v>2</v>
      </c>
      <c r="L407" s="11" t="s">
        <v>25</v>
      </c>
      <c r="M407" s="11" t="s">
        <v>5</v>
      </c>
      <c r="N407" s="11" t="s">
        <v>6</v>
      </c>
      <c r="O407" s="12">
        <v>42598</v>
      </c>
      <c r="Q407" s="13" t="s">
        <v>84</v>
      </c>
      <c r="R407" s="11">
        <f t="shared" ca="1" si="24"/>
        <v>3</v>
      </c>
      <c r="S407" s="12">
        <v>33344</v>
      </c>
      <c r="T407" s="13">
        <f t="shared" ca="1" si="25"/>
        <v>28</v>
      </c>
      <c r="U407" s="11" t="s">
        <v>7</v>
      </c>
      <c r="V407" s="11">
        <v>30</v>
      </c>
      <c r="W407" s="14">
        <f t="shared" si="26"/>
        <v>2.5</v>
      </c>
      <c r="X407" s="11">
        <v>39</v>
      </c>
      <c r="Y407" s="11" t="s">
        <v>876</v>
      </c>
      <c r="Z407" s="10">
        <f t="shared" si="27"/>
        <v>1</v>
      </c>
    </row>
    <row r="408" spans="1:26" ht="20.100000000000001" customHeight="1" x14ac:dyDescent="0.25">
      <c r="A408" s="11">
        <v>390</v>
      </c>
      <c r="B408" s="11" t="s">
        <v>0</v>
      </c>
      <c r="C408" s="8" t="s">
        <v>28</v>
      </c>
      <c r="D408" s="11" t="s">
        <v>526</v>
      </c>
      <c r="E408" s="11" t="s">
        <v>7</v>
      </c>
      <c r="F408" s="11">
        <v>1044</v>
      </c>
      <c r="G408" s="11">
        <v>1087</v>
      </c>
      <c r="H408" s="11">
        <v>102</v>
      </c>
      <c r="I408" s="11" t="s">
        <v>865</v>
      </c>
      <c r="J408" s="11" t="s">
        <v>875</v>
      </c>
      <c r="K408" s="11" t="s">
        <v>2</v>
      </c>
      <c r="L408" s="11" t="s">
        <v>25</v>
      </c>
      <c r="M408" s="11" t="s">
        <v>5</v>
      </c>
      <c r="N408" s="11" t="s">
        <v>8</v>
      </c>
      <c r="O408" s="12">
        <v>42583</v>
      </c>
      <c r="Q408" s="13" t="s">
        <v>84</v>
      </c>
      <c r="R408" s="11">
        <f t="shared" ca="1" si="24"/>
        <v>3</v>
      </c>
      <c r="S408" s="12">
        <v>30283</v>
      </c>
      <c r="T408" s="13">
        <f t="shared" ca="1" si="25"/>
        <v>37</v>
      </c>
      <c r="U408" s="11" t="s">
        <v>7</v>
      </c>
      <c r="V408" s="11">
        <v>30</v>
      </c>
      <c r="W408" s="14">
        <f t="shared" si="26"/>
        <v>2.5</v>
      </c>
      <c r="X408" s="11">
        <v>39</v>
      </c>
      <c r="Y408" s="11" t="s">
        <v>876</v>
      </c>
      <c r="Z408" s="10">
        <f t="shared" si="27"/>
        <v>1</v>
      </c>
    </row>
    <row r="409" spans="1:26" ht="20.100000000000001" customHeight="1" x14ac:dyDescent="0.25">
      <c r="A409" s="11">
        <v>391</v>
      </c>
      <c r="B409" s="11" t="s">
        <v>0</v>
      </c>
      <c r="C409" s="8" t="s">
        <v>28</v>
      </c>
      <c r="D409" s="11" t="s">
        <v>527</v>
      </c>
      <c r="E409" s="11" t="s">
        <v>7</v>
      </c>
      <c r="F409" s="11">
        <v>1020</v>
      </c>
      <c r="G409" s="11">
        <v>1039</v>
      </c>
      <c r="H409" s="11">
        <v>105</v>
      </c>
      <c r="I409" s="11" t="s">
        <v>868</v>
      </c>
      <c r="J409" s="11" t="s">
        <v>875</v>
      </c>
      <c r="K409" s="11" t="s">
        <v>2</v>
      </c>
      <c r="L409" s="11" t="s">
        <v>25</v>
      </c>
      <c r="M409" s="11" t="s">
        <v>5</v>
      </c>
      <c r="N409" s="11" t="s">
        <v>6</v>
      </c>
      <c r="O409" s="12">
        <v>43630</v>
      </c>
      <c r="P409" s="12">
        <v>43995</v>
      </c>
      <c r="Q409" s="13" t="s">
        <v>84</v>
      </c>
      <c r="R409" s="11">
        <f t="shared" ca="1" si="24"/>
        <v>0</v>
      </c>
      <c r="S409" s="12">
        <v>35168</v>
      </c>
      <c r="T409" s="13">
        <f t="shared" ca="1" si="25"/>
        <v>23</v>
      </c>
      <c r="U409" s="11" t="s">
        <v>9</v>
      </c>
      <c r="V409" s="11">
        <v>30</v>
      </c>
      <c r="W409" s="14">
        <f t="shared" si="26"/>
        <v>2.5</v>
      </c>
      <c r="X409" s="11">
        <v>39</v>
      </c>
      <c r="Y409" s="11" t="s">
        <v>876</v>
      </c>
      <c r="Z409" s="10">
        <f t="shared" si="27"/>
        <v>1</v>
      </c>
    </row>
    <row r="410" spans="1:26" ht="20.100000000000001" customHeight="1" x14ac:dyDescent="0.25">
      <c r="A410" s="11">
        <v>392</v>
      </c>
      <c r="B410" s="11" t="s">
        <v>0</v>
      </c>
      <c r="C410" s="8" t="s">
        <v>28</v>
      </c>
      <c r="D410" s="11" t="s">
        <v>528</v>
      </c>
      <c r="E410" s="11" t="s">
        <v>7</v>
      </c>
      <c r="F410" s="11">
        <v>1022</v>
      </c>
      <c r="G410" s="11">
        <v>1041</v>
      </c>
      <c r="H410" s="11">
        <v>105</v>
      </c>
      <c r="I410" s="11" t="s">
        <v>868</v>
      </c>
      <c r="J410" s="11" t="s">
        <v>875</v>
      </c>
      <c r="K410" s="11" t="s">
        <v>2</v>
      </c>
      <c r="L410" s="11" t="s">
        <v>25</v>
      </c>
      <c r="M410" s="11" t="s">
        <v>5</v>
      </c>
      <c r="N410" s="11" t="s">
        <v>8</v>
      </c>
      <c r="O410" s="12">
        <v>42583</v>
      </c>
      <c r="Q410" s="13" t="s">
        <v>84</v>
      </c>
      <c r="R410" s="11">
        <f t="shared" ca="1" si="24"/>
        <v>3</v>
      </c>
      <c r="S410" s="12">
        <v>24944</v>
      </c>
      <c r="T410" s="13">
        <f t="shared" ca="1" si="25"/>
        <v>51</v>
      </c>
      <c r="U410" s="11" t="s">
        <v>9</v>
      </c>
      <c r="V410" s="11">
        <v>30</v>
      </c>
      <c r="W410" s="14">
        <f t="shared" si="26"/>
        <v>2.5</v>
      </c>
      <c r="X410" s="11">
        <v>39</v>
      </c>
      <c r="Y410" s="11" t="s">
        <v>876</v>
      </c>
      <c r="Z410" s="10">
        <f t="shared" si="27"/>
        <v>1</v>
      </c>
    </row>
    <row r="411" spans="1:26" ht="20.100000000000001" customHeight="1" x14ac:dyDescent="0.25">
      <c r="A411" s="11">
        <v>393</v>
      </c>
      <c r="B411" s="11" t="s">
        <v>0</v>
      </c>
      <c r="C411" s="8" t="s">
        <v>28</v>
      </c>
      <c r="D411" s="11" t="s">
        <v>529</v>
      </c>
      <c r="E411" s="11" t="s">
        <v>7</v>
      </c>
      <c r="F411" s="11">
        <v>1026</v>
      </c>
      <c r="G411" s="11">
        <v>1069</v>
      </c>
      <c r="H411" s="11">
        <v>102</v>
      </c>
      <c r="I411" s="11" t="s">
        <v>865</v>
      </c>
      <c r="J411" s="11" t="s">
        <v>875</v>
      </c>
      <c r="K411" s="11" t="s">
        <v>2</v>
      </c>
      <c r="L411" s="11" t="s">
        <v>25</v>
      </c>
      <c r="M411" s="11" t="s">
        <v>5</v>
      </c>
      <c r="N411" s="11" t="s">
        <v>8</v>
      </c>
      <c r="O411" s="12">
        <v>42583</v>
      </c>
      <c r="Q411" s="13" t="s">
        <v>84</v>
      </c>
      <c r="R411" s="11">
        <f t="shared" ca="1" si="24"/>
        <v>3</v>
      </c>
      <c r="S411" s="12">
        <v>30583</v>
      </c>
      <c r="T411" s="13">
        <f t="shared" ca="1" si="25"/>
        <v>36</v>
      </c>
      <c r="U411" s="11" t="s">
        <v>7</v>
      </c>
      <c r="V411" s="11">
        <v>30</v>
      </c>
      <c r="W411" s="14">
        <f t="shared" si="26"/>
        <v>2.5</v>
      </c>
      <c r="X411" s="11">
        <v>39</v>
      </c>
      <c r="Y411" s="11" t="s">
        <v>876</v>
      </c>
      <c r="Z411" s="10">
        <f t="shared" si="27"/>
        <v>1</v>
      </c>
    </row>
    <row r="412" spans="1:26" ht="20.100000000000001" customHeight="1" x14ac:dyDescent="0.25">
      <c r="A412" s="11">
        <v>394</v>
      </c>
      <c r="B412" s="11" t="s">
        <v>0</v>
      </c>
      <c r="C412" s="8" t="s">
        <v>28</v>
      </c>
      <c r="D412" s="11" t="s">
        <v>530</v>
      </c>
      <c r="E412" s="11" t="s">
        <v>7</v>
      </c>
      <c r="F412" s="11">
        <v>1024</v>
      </c>
      <c r="G412" s="11">
        <v>1054</v>
      </c>
      <c r="H412" s="11">
        <v>101</v>
      </c>
      <c r="I412" s="11" t="s">
        <v>864</v>
      </c>
      <c r="J412" s="11" t="s">
        <v>875</v>
      </c>
      <c r="K412" s="11" t="s">
        <v>2</v>
      </c>
      <c r="L412" s="11" t="s">
        <v>25</v>
      </c>
      <c r="M412" s="11" t="s">
        <v>5</v>
      </c>
      <c r="N412" s="11" t="s">
        <v>8</v>
      </c>
      <c r="O412" s="12">
        <v>42583</v>
      </c>
      <c r="Q412" s="13" t="s">
        <v>84</v>
      </c>
      <c r="R412" s="11">
        <f t="shared" ca="1" si="24"/>
        <v>3</v>
      </c>
      <c r="S412" s="12">
        <v>32524</v>
      </c>
      <c r="T412" s="13">
        <f t="shared" ca="1" si="25"/>
        <v>31</v>
      </c>
      <c r="U412" s="11" t="s">
        <v>7</v>
      </c>
      <c r="V412" s="11">
        <v>30</v>
      </c>
      <c r="W412" s="14">
        <f t="shared" si="26"/>
        <v>2.5</v>
      </c>
      <c r="X412" s="11">
        <v>39</v>
      </c>
      <c r="Y412" s="11" t="s">
        <v>876</v>
      </c>
      <c r="Z412" s="10">
        <f t="shared" si="27"/>
        <v>1</v>
      </c>
    </row>
    <row r="413" spans="1:26" ht="20.100000000000001" customHeight="1" x14ac:dyDescent="0.25">
      <c r="A413" s="11">
        <v>395</v>
      </c>
      <c r="B413" s="11" t="s">
        <v>0</v>
      </c>
      <c r="C413" s="8" t="s">
        <v>28</v>
      </c>
      <c r="D413" s="11" t="s">
        <v>531</v>
      </c>
      <c r="E413" s="11" t="s">
        <v>7</v>
      </c>
      <c r="F413" s="11">
        <v>1022</v>
      </c>
      <c r="G413" s="11">
        <v>1029</v>
      </c>
      <c r="H413" s="11">
        <v>109</v>
      </c>
      <c r="I413" s="11" t="s">
        <v>872</v>
      </c>
      <c r="J413" s="11" t="s">
        <v>875</v>
      </c>
      <c r="K413" s="11" t="s">
        <v>2</v>
      </c>
      <c r="L413" s="11" t="s">
        <v>25</v>
      </c>
      <c r="M413" s="11" t="s">
        <v>5</v>
      </c>
      <c r="N413" s="11" t="s">
        <v>8</v>
      </c>
      <c r="O413" s="12">
        <v>42583</v>
      </c>
      <c r="Q413" s="13" t="s">
        <v>84</v>
      </c>
      <c r="R413" s="11">
        <f t="shared" ca="1" si="24"/>
        <v>3</v>
      </c>
      <c r="S413" s="12">
        <v>30114</v>
      </c>
      <c r="T413" s="13">
        <f t="shared" ca="1" si="25"/>
        <v>37</v>
      </c>
      <c r="U413" s="11" t="s">
        <v>9</v>
      </c>
      <c r="V413" s="11">
        <v>35</v>
      </c>
      <c r="W413" s="14">
        <f t="shared" si="26"/>
        <v>2.9166666666666665</v>
      </c>
      <c r="X413" s="11">
        <v>39</v>
      </c>
      <c r="Y413" s="11" t="s">
        <v>876</v>
      </c>
      <c r="Z413" s="10">
        <f t="shared" si="27"/>
        <v>1</v>
      </c>
    </row>
    <row r="414" spans="1:26" ht="20.100000000000001" customHeight="1" x14ac:dyDescent="0.25">
      <c r="A414" s="11">
        <v>396</v>
      </c>
      <c r="B414" s="11" t="s">
        <v>0</v>
      </c>
      <c r="C414" s="8" t="s">
        <v>28</v>
      </c>
      <c r="D414" s="11" t="s">
        <v>532</v>
      </c>
      <c r="E414" s="11" t="s">
        <v>7</v>
      </c>
      <c r="F414" s="11">
        <v>1026</v>
      </c>
      <c r="G414" s="11">
        <v>1069</v>
      </c>
      <c r="H414" s="11">
        <v>102</v>
      </c>
      <c r="I414" s="11" t="s">
        <v>865</v>
      </c>
      <c r="J414" s="11" t="s">
        <v>875</v>
      </c>
      <c r="K414" s="11" t="s">
        <v>2</v>
      </c>
      <c r="L414" s="11" t="s">
        <v>25</v>
      </c>
      <c r="M414" s="11" t="s">
        <v>5</v>
      </c>
      <c r="N414" s="11" t="s">
        <v>6</v>
      </c>
      <c r="O414" s="12">
        <v>42583</v>
      </c>
      <c r="Q414" s="13" t="s">
        <v>84</v>
      </c>
      <c r="R414" s="11">
        <f t="shared" ca="1" si="24"/>
        <v>3</v>
      </c>
      <c r="S414" s="12">
        <v>29689</v>
      </c>
      <c r="T414" s="13">
        <f t="shared" ca="1" si="25"/>
        <v>38</v>
      </c>
      <c r="U414" s="11" t="s">
        <v>7</v>
      </c>
      <c r="V414" s="11">
        <v>30</v>
      </c>
      <c r="W414" s="14">
        <f t="shared" si="26"/>
        <v>2.5</v>
      </c>
      <c r="X414" s="11">
        <v>39</v>
      </c>
      <c r="Y414" s="11" t="s">
        <v>876</v>
      </c>
      <c r="Z414" s="10">
        <f t="shared" si="27"/>
        <v>1</v>
      </c>
    </row>
    <row r="415" spans="1:26" ht="20.100000000000001" customHeight="1" x14ac:dyDescent="0.25">
      <c r="A415" s="11">
        <v>397</v>
      </c>
      <c r="B415" s="11" t="s">
        <v>0</v>
      </c>
      <c r="C415" s="8" t="s">
        <v>28</v>
      </c>
      <c r="D415" s="11" t="s">
        <v>533</v>
      </c>
      <c r="E415" s="11" t="s">
        <v>7</v>
      </c>
      <c r="F415" s="11">
        <v>1022</v>
      </c>
      <c r="G415" s="11">
        <v>1047</v>
      </c>
      <c r="H415" s="11">
        <v>103</v>
      </c>
      <c r="I415" s="11" t="s">
        <v>866</v>
      </c>
      <c r="J415" s="11" t="s">
        <v>875</v>
      </c>
      <c r="K415" s="11" t="s">
        <v>2</v>
      </c>
      <c r="L415" s="11" t="s">
        <v>25</v>
      </c>
      <c r="M415" s="11" t="s">
        <v>5</v>
      </c>
      <c r="N415" s="11" t="s">
        <v>8</v>
      </c>
      <c r="O415" s="12">
        <v>42614</v>
      </c>
      <c r="Q415" s="13" t="s">
        <v>84</v>
      </c>
      <c r="R415" s="11">
        <f t="shared" ca="1" si="24"/>
        <v>3</v>
      </c>
      <c r="S415" s="12">
        <v>34178</v>
      </c>
      <c r="T415" s="13">
        <f t="shared" ca="1" si="25"/>
        <v>26</v>
      </c>
      <c r="U415" s="11" t="s">
        <v>9</v>
      </c>
      <c r="V415" s="11">
        <v>30</v>
      </c>
      <c r="W415" s="14">
        <f t="shared" si="26"/>
        <v>2.5</v>
      </c>
      <c r="X415" s="11">
        <v>39</v>
      </c>
      <c r="Y415" s="11" t="s">
        <v>876</v>
      </c>
      <c r="Z415" s="10">
        <f t="shared" si="27"/>
        <v>1</v>
      </c>
    </row>
    <row r="416" spans="1:26" ht="20.100000000000001" customHeight="1" x14ac:dyDescent="0.25">
      <c r="A416" s="11">
        <v>398</v>
      </c>
      <c r="B416" s="11" t="s">
        <v>0</v>
      </c>
      <c r="C416" s="8" t="s">
        <v>28</v>
      </c>
      <c r="D416" s="11" t="s">
        <v>534</v>
      </c>
      <c r="E416" s="11" t="s">
        <v>7</v>
      </c>
      <c r="F416" s="11">
        <v>1021</v>
      </c>
      <c r="G416" s="11">
        <v>1040</v>
      </c>
      <c r="H416" s="11">
        <v>105</v>
      </c>
      <c r="I416" s="11" t="s">
        <v>868</v>
      </c>
      <c r="J416" s="11" t="s">
        <v>875</v>
      </c>
      <c r="K416" s="11" t="s">
        <v>2</v>
      </c>
      <c r="L416" s="11" t="s">
        <v>25</v>
      </c>
      <c r="M416" s="11" t="s">
        <v>5</v>
      </c>
      <c r="N416" s="11" t="s">
        <v>8</v>
      </c>
      <c r="O416" s="12">
        <v>42614</v>
      </c>
      <c r="Q416" s="13" t="s">
        <v>84</v>
      </c>
      <c r="R416" s="11">
        <f t="shared" ca="1" si="24"/>
        <v>3</v>
      </c>
      <c r="S416" s="12">
        <v>30032</v>
      </c>
      <c r="T416" s="13">
        <f t="shared" ca="1" si="25"/>
        <v>37</v>
      </c>
      <c r="U416" s="11" t="s">
        <v>9</v>
      </c>
      <c r="V416" s="11">
        <v>30</v>
      </c>
      <c r="W416" s="14">
        <f t="shared" si="26"/>
        <v>2.5</v>
      </c>
      <c r="X416" s="11">
        <v>39</v>
      </c>
      <c r="Y416" s="11" t="s">
        <v>876</v>
      </c>
      <c r="Z416" s="10">
        <f t="shared" si="27"/>
        <v>1</v>
      </c>
    </row>
    <row r="417" spans="1:26" ht="20.100000000000001" customHeight="1" x14ac:dyDescent="0.25">
      <c r="A417" s="11">
        <v>399</v>
      </c>
      <c r="B417" s="11" t="s">
        <v>0</v>
      </c>
      <c r="C417" s="8" t="s">
        <v>28</v>
      </c>
      <c r="D417" s="11" t="s">
        <v>535</v>
      </c>
      <c r="E417" s="11" t="s">
        <v>7</v>
      </c>
      <c r="F417" s="11">
        <v>1025</v>
      </c>
      <c r="G417" s="11">
        <v>1068</v>
      </c>
      <c r="H417" s="11">
        <v>102</v>
      </c>
      <c r="I417" s="11" t="s">
        <v>865</v>
      </c>
      <c r="J417" s="11" t="s">
        <v>875</v>
      </c>
      <c r="K417" s="11" t="s">
        <v>2</v>
      </c>
      <c r="L417" s="11" t="s">
        <v>25</v>
      </c>
      <c r="M417" s="11" t="s">
        <v>5</v>
      </c>
      <c r="N417" s="11" t="s">
        <v>6</v>
      </c>
      <c r="O417" s="12">
        <v>42614</v>
      </c>
      <c r="Q417" s="13" t="s">
        <v>84</v>
      </c>
      <c r="R417" s="11">
        <f t="shared" ca="1" si="24"/>
        <v>3</v>
      </c>
      <c r="S417" s="12">
        <v>29909</v>
      </c>
      <c r="T417" s="13">
        <f t="shared" ca="1" si="25"/>
        <v>38</v>
      </c>
      <c r="U417" s="11" t="s">
        <v>7</v>
      </c>
      <c r="V417" s="11">
        <v>30</v>
      </c>
      <c r="W417" s="14">
        <f t="shared" si="26"/>
        <v>2.5</v>
      </c>
      <c r="X417" s="11">
        <v>39</v>
      </c>
      <c r="Y417" s="11" t="s">
        <v>876</v>
      </c>
      <c r="Z417" s="10">
        <f t="shared" si="27"/>
        <v>1</v>
      </c>
    </row>
    <row r="418" spans="1:26" ht="20.100000000000001" customHeight="1" x14ac:dyDescent="0.25">
      <c r="A418" s="11">
        <v>400</v>
      </c>
      <c r="B418" s="11" t="s">
        <v>0</v>
      </c>
      <c r="C418" s="8" t="s">
        <v>28</v>
      </c>
      <c r="D418" s="11" t="s">
        <v>536</v>
      </c>
      <c r="E418" s="11" t="s">
        <v>20</v>
      </c>
      <c r="F418" s="11">
        <v>1023</v>
      </c>
      <c r="G418" s="11">
        <v>1020</v>
      </c>
      <c r="H418" s="11">
        <v>108</v>
      </c>
      <c r="I418" s="11" t="s">
        <v>871</v>
      </c>
      <c r="J418" s="11" t="s">
        <v>875</v>
      </c>
      <c r="K418" s="11" t="s">
        <v>2</v>
      </c>
      <c r="L418" s="11" t="s">
        <v>25</v>
      </c>
      <c r="M418" s="11" t="s">
        <v>5</v>
      </c>
      <c r="N418" s="11" t="s">
        <v>8</v>
      </c>
      <c r="O418" s="12">
        <v>43629</v>
      </c>
      <c r="Q418" s="13" t="s">
        <v>84</v>
      </c>
      <c r="R418" s="11">
        <f t="shared" ca="1" si="24"/>
        <v>0</v>
      </c>
      <c r="S418" s="12">
        <v>35283</v>
      </c>
      <c r="T418" s="13">
        <f t="shared" ca="1" si="25"/>
        <v>23</v>
      </c>
      <c r="U418" s="11" t="s">
        <v>9</v>
      </c>
      <c r="V418" s="11">
        <v>30</v>
      </c>
      <c r="W418" s="14">
        <f t="shared" si="26"/>
        <v>2.5</v>
      </c>
      <c r="X418" s="11">
        <v>39</v>
      </c>
      <c r="Y418" s="11" t="s">
        <v>876</v>
      </c>
      <c r="Z418" s="10">
        <f t="shared" si="27"/>
        <v>0.5</v>
      </c>
    </row>
    <row r="419" spans="1:26" ht="20.100000000000001" customHeight="1" x14ac:dyDescent="0.25">
      <c r="A419" s="11">
        <v>400</v>
      </c>
      <c r="B419" s="11" t="s">
        <v>0</v>
      </c>
      <c r="C419" s="8" t="s">
        <v>28</v>
      </c>
      <c r="D419" s="11" t="s">
        <v>536</v>
      </c>
      <c r="E419" s="11" t="s">
        <v>20</v>
      </c>
      <c r="F419" s="11">
        <v>1023</v>
      </c>
      <c r="G419" s="11">
        <v>1026</v>
      </c>
      <c r="H419" s="11">
        <v>109</v>
      </c>
      <c r="I419" s="11" t="s">
        <v>872</v>
      </c>
      <c r="J419" s="11" t="s">
        <v>875</v>
      </c>
      <c r="K419" s="11" t="s">
        <v>2</v>
      </c>
      <c r="L419" s="11" t="s">
        <v>25</v>
      </c>
      <c r="M419" s="11" t="s">
        <v>5</v>
      </c>
      <c r="N419" s="11" t="s">
        <v>8</v>
      </c>
      <c r="O419" s="12">
        <v>43629</v>
      </c>
      <c r="Q419" s="13" t="s">
        <v>84</v>
      </c>
      <c r="R419" s="11">
        <f t="shared" ca="1" si="24"/>
        <v>0</v>
      </c>
      <c r="S419" s="12">
        <v>35283</v>
      </c>
      <c r="T419" s="13">
        <f t="shared" ca="1" si="25"/>
        <v>23</v>
      </c>
      <c r="U419" s="11" t="s">
        <v>9</v>
      </c>
      <c r="V419" s="11">
        <v>30</v>
      </c>
      <c r="W419" s="14">
        <f t="shared" si="26"/>
        <v>2.5</v>
      </c>
      <c r="X419" s="11">
        <v>39</v>
      </c>
      <c r="Y419" s="11" t="s">
        <v>876</v>
      </c>
      <c r="Z419" s="10">
        <f t="shared" si="27"/>
        <v>0.5</v>
      </c>
    </row>
    <row r="420" spans="1:26" ht="20.100000000000001" customHeight="1" x14ac:dyDescent="0.25">
      <c r="A420" s="11">
        <v>401</v>
      </c>
      <c r="B420" s="11" t="s">
        <v>0</v>
      </c>
      <c r="C420" s="8" t="s">
        <v>28</v>
      </c>
      <c r="D420" s="11" t="s">
        <v>537</v>
      </c>
      <c r="E420" s="11" t="s">
        <v>7</v>
      </c>
      <c r="F420" s="11">
        <v>1010</v>
      </c>
      <c r="G420" s="11">
        <v>1010</v>
      </c>
      <c r="H420" s="11">
        <v>100</v>
      </c>
      <c r="I420" s="11" t="s">
        <v>863</v>
      </c>
      <c r="J420" s="11" t="s">
        <v>875</v>
      </c>
      <c r="K420" s="11" t="s">
        <v>2</v>
      </c>
      <c r="L420" s="11" t="s">
        <v>25</v>
      </c>
      <c r="M420" s="11" t="s">
        <v>5</v>
      </c>
      <c r="N420" s="11" t="s">
        <v>8</v>
      </c>
      <c r="O420" s="12">
        <v>42614</v>
      </c>
      <c r="Q420" s="13" t="s">
        <v>84</v>
      </c>
      <c r="R420" s="11">
        <f t="shared" ca="1" si="24"/>
        <v>3</v>
      </c>
      <c r="S420" s="12">
        <v>36424</v>
      </c>
      <c r="T420" s="13">
        <f t="shared" ca="1" si="25"/>
        <v>20</v>
      </c>
      <c r="U420" s="11" t="s">
        <v>7</v>
      </c>
      <c r="V420" s="11">
        <v>30</v>
      </c>
      <c r="W420" s="14">
        <f t="shared" si="26"/>
        <v>2.5</v>
      </c>
      <c r="X420" s="11">
        <v>39</v>
      </c>
      <c r="Y420" s="11" t="s">
        <v>876</v>
      </c>
      <c r="Z420" s="10">
        <f t="shared" si="27"/>
        <v>1</v>
      </c>
    </row>
    <row r="421" spans="1:26" ht="20.100000000000001" customHeight="1" x14ac:dyDescent="0.25">
      <c r="A421" s="11">
        <v>402</v>
      </c>
      <c r="B421" s="11" t="s">
        <v>0</v>
      </c>
      <c r="C421" s="8" t="s">
        <v>28</v>
      </c>
      <c r="D421" s="11" t="s">
        <v>538</v>
      </c>
      <c r="E421" s="11" t="s">
        <v>7</v>
      </c>
      <c r="F421" s="11">
        <v>1000</v>
      </c>
      <c r="G421" s="11">
        <v>1000</v>
      </c>
      <c r="H421" s="11">
        <v>100</v>
      </c>
      <c r="I421" s="11" t="s">
        <v>863</v>
      </c>
      <c r="J421" s="11" t="s">
        <v>875</v>
      </c>
      <c r="K421" s="11" t="s">
        <v>2</v>
      </c>
      <c r="L421" s="11" t="s">
        <v>25</v>
      </c>
      <c r="M421" s="11" t="s">
        <v>5</v>
      </c>
      <c r="N421" s="11" t="s">
        <v>6</v>
      </c>
      <c r="O421" s="12">
        <v>42614</v>
      </c>
      <c r="P421" s="12">
        <v>44043</v>
      </c>
      <c r="Q421" s="13" t="s">
        <v>84</v>
      </c>
      <c r="R421" s="11">
        <f t="shared" ca="1" si="24"/>
        <v>3</v>
      </c>
      <c r="S421" s="12">
        <v>36492</v>
      </c>
      <c r="T421" s="13">
        <f t="shared" ca="1" si="25"/>
        <v>20</v>
      </c>
      <c r="U421" s="11" t="s">
        <v>7</v>
      </c>
      <c r="V421" s="11">
        <v>30</v>
      </c>
      <c r="W421" s="14">
        <f t="shared" si="26"/>
        <v>2.5</v>
      </c>
      <c r="X421" s="11">
        <v>39</v>
      </c>
      <c r="Y421" s="11" t="s">
        <v>876</v>
      </c>
      <c r="Z421" s="10">
        <f t="shared" si="27"/>
        <v>1</v>
      </c>
    </row>
    <row r="422" spans="1:26" ht="20.100000000000001" customHeight="1" x14ac:dyDescent="0.25">
      <c r="A422" s="11">
        <v>403</v>
      </c>
      <c r="B422" s="11" t="s">
        <v>0</v>
      </c>
      <c r="C422" s="8" t="s">
        <v>28</v>
      </c>
      <c r="D422" s="11" t="s">
        <v>539</v>
      </c>
      <c r="E422" s="11" t="s">
        <v>7</v>
      </c>
      <c r="F422" s="11">
        <v>1040</v>
      </c>
      <c r="G422" s="11">
        <v>1083</v>
      </c>
      <c r="H422" s="11">
        <v>102</v>
      </c>
      <c r="I422" s="11" t="s">
        <v>865</v>
      </c>
      <c r="J422" s="11" t="s">
        <v>875</v>
      </c>
      <c r="K422" s="11" t="s">
        <v>2</v>
      </c>
      <c r="L422" s="11" t="s">
        <v>25</v>
      </c>
      <c r="M422" s="11" t="s">
        <v>5</v>
      </c>
      <c r="N422" s="11" t="s">
        <v>8</v>
      </c>
      <c r="O422" s="12">
        <v>42614</v>
      </c>
      <c r="Q422" s="13" t="s">
        <v>84</v>
      </c>
      <c r="R422" s="11">
        <f t="shared" ca="1" si="24"/>
        <v>3</v>
      </c>
      <c r="S422" s="12">
        <v>32460</v>
      </c>
      <c r="T422" s="13">
        <f t="shared" ca="1" si="25"/>
        <v>31</v>
      </c>
      <c r="U422" s="11" t="s">
        <v>7</v>
      </c>
      <c r="V422" s="11">
        <v>30</v>
      </c>
      <c r="W422" s="14">
        <f t="shared" si="26"/>
        <v>2.5</v>
      </c>
      <c r="X422" s="11">
        <v>39</v>
      </c>
      <c r="Y422" s="11" t="s">
        <v>876</v>
      </c>
      <c r="Z422" s="10">
        <f t="shared" si="27"/>
        <v>1</v>
      </c>
    </row>
    <row r="423" spans="1:26" ht="20.100000000000001" customHeight="1" x14ac:dyDescent="0.25">
      <c r="A423" s="11">
        <v>404</v>
      </c>
      <c r="B423" s="11" t="s">
        <v>0</v>
      </c>
      <c r="C423" s="8" t="s">
        <v>28</v>
      </c>
      <c r="D423" s="11" t="s">
        <v>540</v>
      </c>
      <c r="E423" s="11" t="s">
        <v>7</v>
      </c>
      <c r="F423" s="11">
        <v>1050</v>
      </c>
      <c r="G423" s="11">
        <v>1093</v>
      </c>
      <c r="H423" s="11">
        <v>102</v>
      </c>
      <c r="I423" s="11" t="s">
        <v>865</v>
      </c>
      <c r="J423" s="11" t="s">
        <v>875</v>
      </c>
      <c r="K423" s="11" t="s">
        <v>2</v>
      </c>
      <c r="L423" s="11" t="s">
        <v>25</v>
      </c>
      <c r="M423" s="11" t="s">
        <v>5</v>
      </c>
      <c r="N423" s="11" t="s">
        <v>8</v>
      </c>
      <c r="O423" s="12">
        <v>42614</v>
      </c>
      <c r="Q423" s="13" t="s">
        <v>84</v>
      </c>
      <c r="R423" s="11">
        <f t="shared" ca="1" si="24"/>
        <v>3</v>
      </c>
      <c r="S423" s="12">
        <v>34401</v>
      </c>
      <c r="T423" s="13">
        <f t="shared" ca="1" si="25"/>
        <v>25</v>
      </c>
      <c r="U423" s="11" t="s">
        <v>7</v>
      </c>
      <c r="V423" s="11">
        <v>30</v>
      </c>
      <c r="W423" s="14">
        <f t="shared" si="26"/>
        <v>2.5</v>
      </c>
      <c r="X423" s="11">
        <v>39</v>
      </c>
      <c r="Y423" s="11" t="s">
        <v>876</v>
      </c>
      <c r="Z423" s="10">
        <f t="shared" si="27"/>
        <v>1</v>
      </c>
    </row>
    <row r="424" spans="1:26" ht="20.100000000000001" customHeight="1" x14ac:dyDescent="0.25">
      <c r="A424" s="11">
        <v>405</v>
      </c>
      <c r="B424" s="11" t="s">
        <v>0</v>
      </c>
      <c r="C424" s="8" t="s">
        <v>28</v>
      </c>
      <c r="D424" s="11" t="s">
        <v>541</v>
      </c>
      <c r="E424" s="11" t="s">
        <v>7</v>
      </c>
      <c r="F424" s="11">
        <v>1040</v>
      </c>
      <c r="G424" s="11">
        <v>1083</v>
      </c>
      <c r="H424" s="11">
        <v>102</v>
      </c>
      <c r="I424" s="11" t="s">
        <v>865</v>
      </c>
      <c r="J424" s="11" t="s">
        <v>875</v>
      </c>
      <c r="K424" s="11" t="s">
        <v>2</v>
      </c>
      <c r="L424" s="11" t="s">
        <v>25</v>
      </c>
      <c r="M424" s="11" t="s">
        <v>5</v>
      </c>
      <c r="N424" s="11" t="s">
        <v>8</v>
      </c>
      <c r="O424" s="12">
        <v>42628</v>
      </c>
      <c r="Q424" s="13" t="s">
        <v>84</v>
      </c>
      <c r="R424" s="11">
        <f t="shared" ca="1" si="24"/>
        <v>3</v>
      </c>
      <c r="S424" s="12">
        <v>32147</v>
      </c>
      <c r="T424" s="13">
        <f t="shared" ca="1" si="25"/>
        <v>32</v>
      </c>
      <c r="U424" s="11" t="s">
        <v>7</v>
      </c>
      <c r="V424" s="11">
        <v>30</v>
      </c>
      <c r="W424" s="14">
        <f t="shared" si="26"/>
        <v>2.5</v>
      </c>
      <c r="X424" s="11">
        <v>39</v>
      </c>
      <c r="Y424" s="11" t="s">
        <v>876</v>
      </c>
      <c r="Z424" s="10">
        <f t="shared" si="27"/>
        <v>1</v>
      </c>
    </row>
    <row r="425" spans="1:26" ht="20.100000000000001" customHeight="1" x14ac:dyDescent="0.25">
      <c r="A425" s="11">
        <v>406</v>
      </c>
      <c r="B425" s="11" t="s">
        <v>0</v>
      </c>
      <c r="C425" s="8" t="s">
        <v>28</v>
      </c>
      <c r="D425" s="11" t="s">
        <v>542</v>
      </c>
      <c r="E425" s="11" t="s">
        <v>7</v>
      </c>
      <c r="F425" s="11">
        <v>1027</v>
      </c>
      <c r="G425" s="11">
        <v>1070</v>
      </c>
      <c r="H425" s="11">
        <v>102</v>
      </c>
      <c r="I425" s="11" t="s">
        <v>865</v>
      </c>
      <c r="J425" s="11" t="s">
        <v>875</v>
      </c>
      <c r="K425" s="11" t="s">
        <v>2</v>
      </c>
      <c r="L425" s="11" t="s">
        <v>25</v>
      </c>
      <c r="M425" s="11" t="s">
        <v>5</v>
      </c>
      <c r="N425" s="11" t="s">
        <v>6</v>
      </c>
      <c r="O425" s="12">
        <v>42625</v>
      </c>
      <c r="Q425" s="13" t="s">
        <v>84</v>
      </c>
      <c r="R425" s="11">
        <f t="shared" ca="1" si="24"/>
        <v>3</v>
      </c>
      <c r="S425" s="12">
        <v>30300</v>
      </c>
      <c r="T425" s="13">
        <f t="shared" ca="1" si="25"/>
        <v>37</v>
      </c>
      <c r="U425" s="11" t="s">
        <v>7</v>
      </c>
      <c r="V425" s="11">
        <v>30</v>
      </c>
      <c r="W425" s="14">
        <f t="shared" si="26"/>
        <v>2.5</v>
      </c>
      <c r="X425" s="11">
        <v>39</v>
      </c>
      <c r="Y425" s="11" t="s">
        <v>876</v>
      </c>
      <c r="Z425" s="10">
        <f t="shared" si="27"/>
        <v>1</v>
      </c>
    </row>
    <row r="426" spans="1:26" ht="20.100000000000001" customHeight="1" x14ac:dyDescent="0.25">
      <c r="A426" s="11">
        <v>407</v>
      </c>
      <c r="B426" s="11" t="s">
        <v>0</v>
      </c>
      <c r="C426" s="8" t="s">
        <v>28</v>
      </c>
      <c r="D426" s="11" t="s">
        <v>543</v>
      </c>
      <c r="E426" s="11" t="s">
        <v>7</v>
      </c>
      <c r="F426" s="11">
        <v>1050</v>
      </c>
      <c r="G426" s="11">
        <v>1093</v>
      </c>
      <c r="H426" s="11">
        <v>102</v>
      </c>
      <c r="I426" s="11" t="s">
        <v>865</v>
      </c>
      <c r="J426" s="11" t="s">
        <v>875</v>
      </c>
      <c r="K426" s="11" t="s">
        <v>2</v>
      </c>
      <c r="L426" s="11" t="s">
        <v>24</v>
      </c>
      <c r="M426" s="11" t="s">
        <v>5</v>
      </c>
      <c r="N426" s="11" t="s">
        <v>8</v>
      </c>
      <c r="O426" s="12">
        <v>42614</v>
      </c>
      <c r="Q426" s="13" t="s">
        <v>84</v>
      </c>
      <c r="R426" s="11">
        <f t="shared" ca="1" si="24"/>
        <v>3</v>
      </c>
      <c r="S426" s="12">
        <v>29394</v>
      </c>
      <c r="T426" s="13">
        <f t="shared" ca="1" si="25"/>
        <v>39</v>
      </c>
      <c r="U426" s="11" t="s">
        <v>7</v>
      </c>
      <c r="V426" s="11">
        <v>30</v>
      </c>
      <c r="W426" s="14">
        <f t="shared" si="26"/>
        <v>2.5</v>
      </c>
      <c r="X426" s="11">
        <v>39</v>
      </c>
      <c r="Y426" s="11" t="s">
        <v>876</v>
      </c>
      <c r="Z426" s="10">
        <f t="shared" si="27"/>
        <v>1</v>
      </c>
    </row>
    <row r="427" spans="1:26" ht="20.100000000000001" customHeight="1" x14ac:dyDescent="0.25">
      <c r="A427" s="11">
        <v>408</v>
      </c>
      <c r="B427" s="11" t="s">
        <v>0</v>
      </c>
      <c r="C427" s="8" t="s">
        <v>28</v>
      </c>
      <c r="D427" s="11" t="s">
        <v>544</v>
      </c>
      <c r="E427" s="11" t="s">
        <v>7</v>
      </c>
      <c r="F427" s="11">
        <v>1045</v>
      </c>
      <c r="G427" s="11">
        <v>1088</v>
      </c>
      <c r="H427" s="11">
        <v>102</v>
      </c>
      <c r="I427" s="11" t="s">
        <v>865</v>
      </c>
      <c r="J427" s="11" t="s">
        <v>875</v>
      </c>
      <c r="K427" s="11" t="s">
        <v>2</v>
      </c>
      <c r="L427" s="11" t="s">
        <v>23</v>
      </c>
      <c r="M427" s="11" t="s">
        <v>5</v>
      </c>
      <c r="N427" s="11" t="s">
        <v>8</v>
      </c>
      <c r="O427" s="12">
        <v>42644</v>
      </c>
      <c r="Q427" s="13" t="s">
        <v>84</v>
      </c>
      <c r="R427" s="11">
        <f t="shared" ca="1" si="24"/>
        <v>3</v>
      </c>
      <c r="S427" s="12">
        <v>25311</v>
      </c>
      <c r="T427" s="13">
        <f t="shared" ca="1" si="25"/>
        <v>50</v>
      </c>
      <c r="U427" s="11" t="s">
        <v>7</v>
      </c>
      <c r="V427" s="11">
        <v>30</v>
      </c>
      <c r="W427" s="14">
        <f t="shared" si="26"/>
        <v>2.5</v>
      </c>
      <c r="X427" s="11">
        <v>39</v>
      </c>
      <c r="Y427" s="11" t="s">
        <v>876</v>
      </c>
      <c r="Z427" s="10">
        <f t="shared" si="27"/>
        <v>1</v>
      </c>
    </row>
    <row r="428" spans="1:26" ht="20.100000000000001" customHeight="1" x14ac:dyDescent="0.25">
      <c r="A428" s="11">
        <v>409</v>
      </c>
      <c r="B428" s="11" t="s">
        <v>0</v>
      </c>
      <c r="C428" s="8" t="s">
        <v>28</v>
      </c>
      <c r="D428" s="11" t="s">
        <v>545</v>
      </c>
      <c r="E428" s="11" t="s">
        <v>7</v>
      </c>
      <c r="F428" s="11">
        <v>1022</v>
      </c>
      <c r="G428" s="11">
        <v>1029</v>
      </c>
      <c r="H428" s="11">
        <v>109</v>
      </c>
      <c r="I428" s="11" t="s">
        <v>872</v>
      </c>
      <c r="J428" s="11" t="s">
        <v>875</v>
      </c>
      <c r="K428" s="11" t="s">
        <v>2</v>
      </c>
      <c r="L428" s="11" t="s">
        <v>25</v>
      </c>
      <c r="M428" s="11" t="s">
        <v>5</v>
      </c>
      <c r="N428" s="11" t="s">
        <v>8</v>
      </c>
      <c r="O428" s="12">
        <v>42644</v>
      </c>
      <c r="Q428" s="13" t="s">
        <v>84</v>
      </c>
      <c r="R428" s="11">
        <f t="shared" ca="1" si="24"/>
        <v>3</v>
      </c>
      <c r="S428" s="12">
        <v>25619</v>
      </c>
      <c r="T428" s="13">
        <f t="shared" ca="1" si="25"/>
        <v>49</v>
      </c>
      <c r="U428" s="11" t="s">
        <v>9</v>
      </c>
      <c r="V428" s="11">
        <v>30</v>
      </c>
      <c r="W428" s="14">
        <f t="shared" si="26"/>
        <v>2.5</v>
      </c>
      <c r="X428" s="11">
        <v>39</v>
      </c>
      <c r="Y428" s="11" t="s">
        <v>876</v>
      </c>
      <c r="Z428" s="10">
        <f t="shared" si="27"/>
        <v>1</v>
      </c>
    </row>
    <row r="429" spans="1:26" ht="20.100000000000001" customHeight="1" x14ac:dyDescent="0.25">
      <c r="A429" s="11">
        <v>410</v>
      </c>
      <c r="B429" s="11" t="s">
        <v>0</v>
      </c>
      <c r="C429" s="8" t="s">
        <v>28</v>
      </c>
      <c r="D429" s="11" t="s">
        <v>546</v>
      </c>
      <c r="E429" s="11" t="s">
        <v>20</v>
      </c>
      <c r="F429" s="11">
        <v>1020</v>
      </c>
      <c r="G429" s="11">
        <v>1021</v>
      </c>
      <c r="H429" s="11">
        <v>108</v>
      </c>
      <c r="I429" s="11" t="s">
        <v>871</v>
      </c>
      <c r="J429" s="11" t="s">
        <v>875</v>
      </c>
      <c r="K429" s="11" t="s">
        <v>2</v>
      </c>
      <c r="L429" s="11" t="s">
        <v>25</v>
      </c>
      <c r="M429" s="11" t="s">
        <v>5</v>
      </c>
      <c r="N429" s="11" t="s">
        <v>6</v>
      </c>
      <c r="O429" s="12">
        <v>42644</v>
      </c>
      <c r="Q429" s="13" t="s">
        <v>84</v>
      </c>
      <c r="R429" s="11">
        <f t="shared" ca="1" si="24"/>
        <v>3</v>
      </c>
      <c r="S429" s="12">
        <v>28205</v>
      </c>
      <c r="T429" s="13">
        <f t="shared" ca="1" si="25"/>
        <v>42</v>
      </c>
      <c r="U429" s="11" t="s">
        <v>7</v>
      </c>
      <c r="V429" s="11">
        <v>24</v>
      </c>
      <c r="W429" s="14">
        <f t="shared" si="26"/>
        <v>2</v>
      </c>
      <c r="X429" s="11">
        <v>39</v>
      </c>
      <c r="Y429" s="11" t="s">
        <v>876</v>
      </c>
      <c r="Z429" s="10">
        <f t="shared" si="27"/>
        <v>0.5</v>
      </c>
    </row>
    <row r="430" spans="1:26" ht="20.100000000000001" customHeight="1" x14ac:dyDescent="0.25">
      <c r="A430" s="11">
        <v>410</v>
      </c>
      <c r="B430" s="11" t="s">
        <v>0</v>
      </c>
      <c r="C430" s="8" t="s">
        <v>28</v>
      </c>
      <c r="D430" s="11" t="s">
        <v>546</v>
      </c>
      <c r="E430" s="11" t="s">
        <v>20</v>
      </c>
      <c r="F430" s="11">
        <v>1020</v>
      </c>
      <c r="G430" s="11">
        <v>1027</v>
      </c>
      <c r="H430" s="11">
        <v>109</v>
      </c>
      <c r="I430" s="11" t="s">
        <v>872</v>
      </c>
      <c r="J430" s="11" t="s">
        <v>875</v>
      </c>
      <c r="K430" s="11" t="s">
        <v>2</v>
      </c>
      <c r="L430" s="11" t="s">
        <v>25</v>
      </c>
      <c r="M430" s="11" t="s">
        <v>5</v>
      </c>
      <c r="N430" s="11" t="s">
        <v>6</v>
      </c>
      <c r="O430" s="12">
        <v>42644</v>
      </c>
      <c r="Q430" s="13" t="s">
        <v>84</v>
      </c>
      <c r="R430" s="11">
        <f t="shared" ca="1" si="24"/>
        <v>3</v>
      </c>
      <c r="S430" s="12">
        <v>28205</v>
      </c>
      <c r="T430" s="13">
        <f t="shared" ca="1" si="25"/>
        <v>42</v>
      </c>
      <c r="U430" s="11" t="s">
        <v>7</v>
      </c>
      <c r="V430" s="11">
        <v>24</v>
      </c>
      <c r="W430" s="14">
        <f t="shared" si="26"/>
        <v>2</v>
      </c>
      <c r="X430" s="11">
        <v>39</v>
      </c>
      <c r="Y430" s="11" t="s">
        <v>876</v>
      </c>
      <c r="Z430" s="10">
        <f t="shared" si="27"/>
        <v>0.5</v>
      </c>
    </row>
    <row r="431" spans="1:26" ht="20.100000000000001" customHeight="1" x14ac:dyDescent="0.25">
      <c r="A431" s="11">
        <v>411</v>
      </c>
      <c r="B431" s="11" t="s">
        <v>0</v>
      </c>
      <c r="C431" s="8" t="s">
        <v>28</v>
      </c>
      <c r="D431" s="11" t="s">
        <v>547</v>
      </c>
      <c r="E431" s="11" t="s">
        <v>7</v>
      </c>
      <c r="F431" s="11">
        <v>1019</v>
      </c>
      <c r="G431" s="11">
        <v>1067</v>
      </c>
      <c r="H431" s="11">
        <v>105</v>
      </c>
      <c r="I431" s="11" t="s">
        <v>868</v>
      </c>
      <c r="J431" s="11" t="s">
        <v>875</v>
      </c>
      <c r="K431" s="11" t="s">
        <v>2</v>
      </c>
      <c r="L431" s="11" t="s">
        <v>25</v>
      </c>
      <c r="M431" s="11" t="s">
        <v>5</v>
      </c>
      <c r="N431" s="11" t="s">
        <v>8</v>
      </c>
      <c r="O431" s="12">
        <v>42670</v>
      </c>
      <c r="Q431" s="13" t="s">
        <v>84</v>
      </c>
      <c r="R431" s="11">
        <f t="shared" ca="1" si="24"/>
        <v>3</v>
      </c>
      <c r="S431" s="12">
        <v>24549</v>
      </c>
      <c r="T431" s="13">
        <f t="shared" ca="1" si="25"/>
        <v>52</v>
      </c>
      <c r="U431" s="11" t="s">
        <v>9</v>
      </c>
      <c r="V431" s="11">
        <v>30</v>
      </c>
      <c r="W431" s="14">
        <f t="shared" si="26"/>
        <v>2.5</v>
      </c>
      <c r="X431" s="11">
        <v>39</v>
      </c>
      <c r="Y431" s="11" t="s">
        <v>876</v>
      </c>
      <c r="Z431" s="10">
        <f t="shared" si="27"/>
        <v>1</v>
      </c>
    </row>
    <row r="432" spans="1:26" ht="20.100000000000001" customHeight="1" x14ac:dyDescent="0.25">
      <c r="A432" s="11">
        <v>412</v>
      </c>
      <c r="B432" s="11" t="s">
        <v>0</v>
      </c>
      <c r="C432" s="8" t="s">
        <v>28</v>
      </c>
      <c r="D432" s="11" t="s">
        <v>548</v>
      </c>
      <c r="E432" s="11" t="s">
        <v>7</v>
      </c>
      <c r="F432" s="11">
        <v>1022</v>
      </c>
      <c r="G432" s="11">
        <v>1060</v>
      </c>
      <c r="H432" s="11">
        <v>106</v>
      </c>
      <c r="I432" s="11" t="s">
        <v>869</v>
      </c>
      <c r="J432" s="11" t="s">
        <v>875</v>
      </c>
      <c r="K432" s="11" t="s">
        <v>2</v>
      </c>
      <c r="L432" s="11" t="s">
        <v>25</v>
      </c>
      <c r="M432" s="11" t="s">
        <v>5</v>
      </c>
      <c r="N432" s="11" t="s">
        <v>8</v>
      </c>
      <c r="O432" s="12">
        <v>42736</v>
      </c>
      <c r="Q432" s="13" t="s">
        <v>84</v>
      </c>
      <c r="R432" s="11">
        <f t="shared" ca="1" si="24"/>
        <v>3</v>
      </c>
      <c r="S432" s="12">
        <v>30214</v>
      </c>
      <c r="T432" s="13">
        <f t="shared" ca="1" si="25"/>
        <v>37</v>
      </c>
      <c r="U432" s="11" t="s">
        <v>9</v>
      </c>
      <c r="V432" s="11">
        <v>30</v>
      </c>
      <c r="W432" s="14">
        <f t="shared" si="26"/>
        <v>2.5</v>
      </c>
      <c r="X432" s="11">
        <v>39</v>
      </c>
      <c r="Y432" s="11" t="s">
        <v>876</v>
      </c>
      <c r="Z432" s="10">
        <f t="shared" si="27"/>
        <v>1</v>
      </c>
    </row>
    <row r="433" spans="1:26" ht="20.100000000000001" customHeight="1" x14ac:dyDescent="0.25">
      <c r="A433" s="11">
        <v>413</v>
      </c>
      <c r="B433" s="11" t="s">
        <v>0</v>
      </c>
      <c r="C433" s="8" t="s">
        <v>28</v>
      </c>
      <c r="D433" s="11" t="s">
        <v>549</v>
      </c>
      <c r="E433" s="11" t="s">
        <v>7</v>
      </c>
      <c r="F433" s="11">
        <v>1033</v>
      </c>
      <c r="G433" s="11">
        <v>1076</v>
      </c>
      <c r="H433" s="11">
        <v>102</v>
      </c>
      <c r="I433" s="11" t="s">
        <v>865</v>
      </c>
      <c r="J433" s="11" t="s">
        <v>875</v>
      </c>
      <c r="K433" s="11" t="s">
        <v>2</v>
      </c>
      <c r="L433" s="11" t="s">
        <v>25</v>
      </c>
      <c r="M433" s="11" t="s">
        <v>5</v>
      </c>
      <c r="N433" s="11" t="s">
        <v>6</v>
      </c>
      <c r="O433" s="12">
        <v>42744</v>
      </c>
      <c r="Q433" s="13" t="s">
        <v>84</v>
      </c>
      <c r="R433" s="11">
        <f t="shared" ca="1" si="24"/>
        <v>3</v>
      </c>
      <c r="S433" s="12">
        <v>28377</v>
      </c>
      <c r="T433" s="13">
        <f t="shared" ca="1" si="25"/>
        <v>42</v>
      </c>
      <c r="U433" s="11" t="s">
        <v>7</v>
      </c>
      <c r="V433" s="11">
        <v>30</v>
      </c>
      <c r="W433" s="14">
        <f t="shared" si="26"/>
        <v>2.5</v>
      </c>
      <c r="X433" s="11">
        <v>39</v>
      </c>
      <c r="Y433" s="11" t="s">
        <v>876</v>
      </c>
      <c r="Z433" s="10">
        <f t="shared" si="27"/>
        <v>1</v>
      </c>
    </row>
    <row r="434" spans="1:26" ht="20.100000000000001" customHeight="1" x14ac:dyDescent="0.25">
      <c r="A434" s="11">
        <v>414</v>
      </c>
      <c r="B434" s="11" t="s">
        <v>0</v>
      </c>
      <c r="C434" s="8" t="s">
        <v>28</v>
      </c>
      <c r="D434" s="11" t="s">
        <v>550</v>
      </c>
      <c r="E434" s="11" t="s">
        <v>7</v>
      </c>
      <c r="F434" s="11">
        <v>1035</v>
      </c>
      <c r="G434" s="11">
        <v>1078</v>
      </c>
      <c r="H434" s="11">
        <v>102</v>
      </c>
      <c r="I434" s="11" t="s">
        <v>865</v>
      </c>
      <c r="J434" s="11" t="s">
        <v>875</v>
      </c>
      <c r="K434" s="11" t="s">
        <v>2</v>
      </c>
      <c r="L434" s="11" t="s">
        <v>25</v>
      </c>
      <c r="M434" s="11" t="s">
        <v>5</v>
      </c>
      <c r="N434" s="11" t="s">
        <v>8</v>
      </c>
      <c r="O434" s="12">
        <v>42736</v>
      </c>
      <c r="Q434" s="13" t="s">
        <v>84</v>
      </c>
      <c r="R434" s="11">
        <f t="shared" ca="1" si="24"/>
        <v>3</v>
      </c>
      <c r="S434" s="12">
        <v>29323</v>
      </c>
      <c r="T434" s="13">
        <f t="shared" ca="1" si="25"/>
        <v>39</v>
      </c>
      <c r="U434" s="11" t="s">
        <v>7</v>
      </c>
      <c r="V434" s="11">
        <v>30</v>
      </c>
      <c r="W434" s="14">
        <f t="shared" si="26"/>
        <v>2.5</v>
      </c>
      <c r="X434" s="11">
        <v>39</v>
      </c>
      <c r="Y434" s="11" t="s">
        <v>876</v>
      </c>
      <c r="Z434" s="10">
        <f t="shared" si="27"/>
        <v>1</v>
      </c>
    </row>
    <row r="435" spans="1:26" ht="20.100000000000001" customHeight="1" x14ac:dyDescent="0.25">
      <c r="A435" s="11">
        <v>415</v>
      </c>
      <c r="B435" s="11" t="s">
        <v>0</v>
      </c>
      <c r="C435" s="8" t="s">
        <v>28</v>
      </c>
      <c r="D435" s="11" t="s">
        <v>551</v>
      </c>
      <c r="E435" s="11" t="s">
        <v>20</v>
      </c>
      <c r="F435" s="11">
        <v>1019</v>
      </c>
      <c r="G435" s="11">
        <v>1025</v>
      </c>
      <c r="H435" s="11">
        <v>109</v>
      </c>
      <c r="I435" s="11" t="s">
        <v>872</v>
      </c>
      <c r="J435" s="11" t="s">
        <v>875</v>
      </c>
      <c r="K435" s="11" t="s">
        <v>2</v>
      </c>
      <c r="L435" s="11" t="s">
        <v>24</v>
      </c>
      <c r="M435" s="11" t="s">
        <v>5</v>
      </c>
      <c r="N435" s="11" t="s">
        <v>8</v>
      </c>
      <c r="O435" s="12">
        <v>42736</v>
      </c>
      <c r="Q435" s="13" t="s">
        <v>84</v>
      </c>
      <c r="R435" s="11">
        <f t="shared" ca="1" si="24"/>
        <v>3</v>
      </c>
      <c r="S435" s="12">
        <v>28901</v>
      </c>
      <c r="T435" s="13">
        <f t="shared" ca="1" si="25"/>
        <v>40</v>
      </c>
      <c r="U435" s="11" t="s">
        <v>7</v>
      </c>
      <c r="V435" s="11">
        <v>30</v>
      </c>
      <c r="W435" s="14">
        <f t="shared" si="26"/>
        <v>2.5</v>
      </c>
      <c r="X435" s="11">
        <v>39</v>
      </c>
      <c r="Y435" s="11" t="s">
        <v>876</v>
      </c>
      <c r="Z435" s="10">
        <f t="shared" si="27"/>
        <v>0.5</v>
      </c>
    </row>
    <row r="436" spans="1:26" ht="20.100000000000001" customHeight="1" x14ac:dyDescent="0.25">
      <c r="A436" s="11">
        <v>415</v>
      </c>
      <c r="B436" s="11" t="s">
        <v>0</v>
      </c>
      <c r="C436" s="8" t="s">
        <v>28</v>
      </c>
      <c r="D436" s="11" t="s">
        <v>551</v>
      </c>
      <c r="E436" s="11" t="s">
        <v>20</v>
      </c>
      <c r="F436" s="11">
        <v>1019</v>
      </c>
      <c r="G436" s="11">
        <v>1019</v>
      </c>
      <c r="H436" s="11">
        <v>108</v>
      </c>
      <c r="I436" s="11" t="s">
        <v>871</v>
      </c>
      <c r="J436" s="11" t="s">
        <v>875</v>
      </c>
      <c r="K436" s="11" t="s">
        <v>2</v>
      </c>
      <c r="L436" s="11" t="s">
        <v>24</v>
      </c>
      <c r="M436" s="11" t="s">
        <v>5</v>
      </c>
      <c r="N436" s="11" t="s">
        <v>8</v>
      </c>
      <c r="O436" s="12">
        <v>42736</v>
      </c>
      <c r="Q436" s="13" t="s">
        <v>84</v>
      </c>
      <c r="R436" s="11">
        <f t="shared" ca="1" si="24"/>
        <v>3</v>
      </c>
      <c r="S436" s="12">
        <v>28901</v>
      </c>
      <c r="T436" s="13">
        <f t="shared" ca="1" si="25"/>
        <v>40</v>
      </c>
      <c r="U436" s="11" t="s">
        <v>7</v>
      </c>
      <c r="V436" s="11">
        <v>30</v>
      </c>
      <c r="W436" s="14">
        <f t="shared" si="26"/>
        <v>2.5</v>
      </c>
      <c r="X436" s="11">
        <v>39</v>
      </c>
      <c r="Y436" s="11" t="s">
        <v>876</v>
      </c>
      <c r="Z436" s="10">
        <f t="shared" si="27"/>
        <v>0.5</v>
      </c>
    </row>
    <row r="437" spans="1:26" ht="20.100000000000001" customHeight="1" x14ac:dyDescent="0.25">
      <c r="A437" s="11">
        <v>416</v>
      </c>
      <c r="B437" s="11" t="s">
        <v>0</v>
      </c>
      <c r="C437" s="8" t="s">
        <v>28</v>
      </c>
      <c r="D437" s="11" t="s">
        <v>552</v>
      </c>
      <c r="E437" s="11" t="s">
        <v>7</v>
      </c>
      <c r="F437" s="11">
        <v>1039</v>
      </c>
      <c r="G437" s="11">
        <v>1082</v>
      </c>
      <c r="H437" s="11">
        <v>102</v>
      </c>
      <c r="I437" s="11" t="s">
        <v>865</v>
      </c>
      <c r="J437" s="11" t="s">
        <v>875</v>
      </c>
      <c r="K437" s="11" t="s">
        <v>2</v>
      </c>
      <c r="L437" s="11" t="s">
        <v>24</v>
      </c>
      <c r="M437" s="11" t="s">
        <v>5</v>
      </c>
      <c r="N437" s="11" t="s">
        <v>8</v>
      </c>
      <c r="O437" s="12">
        <v>42767</v>
      </c>
      <c r="Q437" s="13" t="s">
        <v>84</v>
      </c>
      <c r="R437" s="11">
        <f t="shared" ca="1" si="24"/>
        <v>2</v>
      </c>
      <c r="S437" s="12">
        <v>31053</v>
      </c>
      <c r="T437" s="13">
        <f t="shared" ca="1" si="25"/>
        <v>35</v>
      </c>
      <c r="U437" s="11" t="s">
        <v>7</v>
      </c>
      <c r="V437" s="11">
        <v>30</v>
      </c>
      <c r="W437" s="14">
        <f t="shared" si="26"/>
        <v>2.5</v>
      </c>
      <c r="X437" s="11">
        <v>39</v>
      </c>
      <c r="Y437" s="11" t="s">
        <v>876</v>
      </c>
      <c r="Z437" s="10">
        <f t="shared" si="27"/>
        <v>1</v>
      </c>
    </row>
    <row r="438" spans="1:26" ht="20.100000000000001" customHeight="1" x14ac:dyDescent="0.25">
      <c r="A438" s="11">
        <v>417</v>
      </c>
      <c r="B438" s="11" t="s">
        <v>0</v>
      </c>
      <c r="C438" s="8" t="s">
        <v>28</v>
      </c>
      <c r="D438" s="11" t="s">
        <v>553</v>
      </c>
      <c r="E438" s="11" t="s">
        <v>7</v>
      </c>
      <c r="F438" s="11">
        <v>1037</v>
      </c>
      <c r="G438" s="11">
        <v>1080</v>
      </c>
      <c r="H438" s="11">
        <v>102</v>
      </c>
      <c r="I438" s="11" t="s">
        <v>865</v>
      </c>
      <c r="J438" s="11" t="s">
        <v>875</v>
      </c>
      <c r="K438" s="11" t="s">
        <v>2</v>
      </c>
      <c r="L438" s="11" t="s">
        <v>25</v>
      </c>
      <c r="M438" s="11" t="s">
        <v>5</v>
      </c>
      <c r="N438" s="11" t="s">
        <v>8</v>
      </c>
      <c r="O438" s="12">
        <v>42767</v>
      </c>
      <c r="Q438" s="13" t="s">
        <v>84</v>
      </c>
      <c r="R438" s="11">
        <f t="shared" ca="1" si="24"/>
        <v>2</v>
      </c>
      <c r="S438" s="12">
        <v>21566</v>
      </c>
      <c r="T438" s="13">
        <f t="shared" ca="1" si="25"/>
        <v>61</v>
      </c>
      <c r="U438" s="11" t="s">
        <v>7</v>
      </c>
      <c r="V438" s="11">
        <v>30</v>
      </c>
      <c r="W438" s="14">
        <f t="shared" si="26"/>
        <v>2.5</v>
      </c>
      <c r="X438" s="11">
        <v>39</v>
      </c>
      <c r="Y438" s="11" t="s">
        <v>876</v>
      </c>
      <c r="Z438" s="10">
        <f t="shared" si="27"/>
        <v>1</v>
      </c>
    </row>
    <row r="439" spans="1:26" ht="20.100000000000001" customHeight="1" x14ac:dyDescent="0.25">
      <c r="A439" s="11">
        <v>418</v>
      </c>
      <c r="B439" s="11" t="s">
        <v>0</v>
      </c>
      <c r="C439" s="8" t="s">
        <v>28</v>
      </c>
      <c r="D439" s="11" t="s">
        <v>554</v>
      </c>
      <c r="E439" s="11" t="s">
        <v>7</v>
      </c>
      <c r="F439" s="11">
        <v>1014</v>
      </c>
      <c r="G439" s="11">
        <v>1014</v>
      </c>
      <c r="H439" s="11">
        <v>100</v>
      </c>
      <c r="I439" s="11" t="s">
        <v>863</v>
      </c>
      <c r="J439" s="11" t="s">
        <v>875</v>
      </c>
      <c r="K439" s="11" t="s">
        <v>2</v>
      </c>
      <c r="L439" s="11" t="s">
        <v>25</v>
      </c>
      <c r="M439" s="11" t="s">
        <v>5</v>
      </c>
      <c r="N439" s="11" t="s">
        <v>6</v>
      </c>
      <c r="O439" s="12">
        <v>42767</v>
      </c>
      <c r="Q439" s="13" t="s">
        <v>84</v>
      </c>
      <c r="R439" s="11">
        <f t="shared" ca="1" si="24"/>
        <v>2</v>
      </c>
      <c r="S439" s="12">
        <v>31735</v>
      </c>
      <c r="T439" s="13">
        <f t="shared" ca="1" si="25"/>
        <v>33</v>
      </c>
      <c r="U439" s="11" t="s">
        <v>7</v>
      </c>
      <c r="V439" s="11">
        <v>30</v>
      </c>
      <c r="W439" s="14">
        <f t="shared" si="26"/>
        <v>2.5</v>
      </c>
      <c r="X439" s="11">
        <v>39</v>
      </c>
      <c r="Y439" s="11" t="s">
        <v>876</v>
      </c>
      <c r="Z439" s="10">
        <f t="shared" si="27"/>
        <v>1</v>
      </c>
    </row>
    <row r="440" spans="1:26" ht="20.100000000000001" customHeight="1" x14ac:dyDescent="0.25">
      <c r="A440" s="11">
        <v>419</v>
      </c>
      <c r="B440" s="11" t="s">
        <v>0</v>
      </c>
      <c r="C440" s="8" t="s">
        <v>28</v>
      </c>
      <c r="D440" s="11" t="s">
        <v>555</v>
      </c>
      <c r="E440" s="11" t="s">
        <v>7</v>
      </c>
      <c r="F440" s="11">
        <v>1005</v>
      </c>
      <c r="G440" s="11">
        <v>1005</v>
      </c>
      <c r="H440" s="11">
        <v>100</v>
      </c>
      <c r="I440" s="11" t="s">
        <v>863</v>
      </c>
      <c r="J440" s="11" t="s">
        <v>875</v>
      </c>
      <c r="K440" s="11" t="s">
        <v>2</v>
      </c>
      <c r="L440" s="11" t="s">
        <v>25</v>
      </c>
      <c r="M440" s="11" t="s">
        <v>5</v>
      </c>
      <c r="N440" s="11" t="s">
        <v>8</v>
      </c>
      <c r="O440" s="12">
        <v>42767</v>
      </c>
      <c r="Q440" s="13" t="s">
        <v>84</v>
      </c>
      <c r="R440" s="11">
        <f t="shared" ca="1" si="24"/>
        <v>2</v>
      </c>
      <c r="S440" s="12">
        <v>29340</v>
      </c>
      <c r="T440" s="13">
        <f t="shared" ca="1" si="25"/>
        <v>39</v>
      </c>
      <c r="U440" s="11" t="s">
        <v>7</v>
      </c>
      <c r="V440" s="11">
        <v>30</v>
      </c>
      <c r="W440" s="14">
        <f t="shared" si="26"/>
        <v>2.5</v>
      </c>
      <c r="X440" s="11">
        <v>39</v>
      </c>
      <c r="Y440" s="11" t="s">
        <v>876</v>
      </c>
      <c r="Z440" s="10">
        <f t="shared" si="27"/>
        <v>1</v>
      </c>
    </row>
    <row r="441" spans="1:26" ht="20.100000000000001" customHeight="1" x14ac:dyDescent="0.25">
      <c r="A441" s="11">
        <v>420</v>
      </c>
      <c r="B441" s="11" t="s">
        <v>0</v>
      </c>
      <c r="C441" s="8" t="s">
        <v>28</v>
      </c>
      <c r="D441" s="11" t="s">
        <v>556</v>
      </c>
      <c r="E441" s="11" t="s">
        <v>7</v>
      </c>
      <c r="F441" s="11">
        <v>1021</v>
      </c>
      <c r="G441" s="11">
        <v>1059</v>
      </c>
      <c r="H441" s="11">
        <v>106</v>
      </c>
      <c r="I441" s="11" t="s">
        <v>869</v>
      </c>
      <c r="J441" s="11" t="s">
        <v>875</v>
      </c>
      <c r="K441" s="11" t="s">
        <v>2</v>
      </c>
      <c r="L441" s="11" t="s">
        <v>25</v>
      </c>
      <c r="M441" s="11" t="s">
        <v>5</v>
      </c>
      <c r="N441" s="11" t="s">
        <v>8</v>
      </c>
      <c r="O441" s="12">
        <v>42767</v>
      </c>
      <c r="Q441" s="13" t="s">
        <v>84</v>
      </c>
      <c r="R441" s="11">
        <f t="shared" ca="1" si="24"/>
        <v>2</v>
      </c>
      <c r="S441" s="12">
        <v>24155</v>
      </c>
      <c r="T441" s="13">
        <f t="shared" ca="1" si="25"/>
        <v>53</v>
      </c>
      <c r="U441" s="11" t="s">
        <v>9</v>
      </c>
      <c r="V441" s="11">
        <v>30</v>
      </c>
      <c r="W441" s="14">
        <f t="shared" si="26"/>
        <v>2.5</v>
      </c>
      <c r="X441" s="11">
        <v>39</v>
      </c>
      <c r="Y441" s="11" t="s">
        <v>876</v>
      </c>
      <c r="Z441" s="10">
        <f t="shared" si="27"/>
        <v>1</v>
      </c>
    </row>
    <row r="442" spans="1:26" ht="20.100000000000001" customHeight="1" x14ac:dyDescent="0.25">
      <c r="A442" s="11">
        <v>421</v>
      </c>
      <c r="B442" s="11" t="s">
        <v>0</v>
      </c>
      <c r="C442" s="8" t="s">
        <v>28</v>
      </c>
      <c r="D442" s="11" t="s">
        <v>557</v>
      </c>
      <c r="E442" s="11" t="s">
        <v>7</v>
      </c>
      <c r="F442" s="11">
        <v>1022</v>
      </c>
      <c r="G442" s="11">
        <v>1029</v>
      </c>
      <c r="H442" s="11">
        <v>109</v>
      </c>
      <c r="I442" s="11" t="s">
        <v>872</v>
      </c>
      <c r="J442" s="11" t="s">
        <v>875</v>
      </c>
      <c r="K442" s="11" t="s">
        <v>2</v>
      </c>
      <c r="L442" s="11" t="s">
        <v>25</v>
      </c>
      <c r="M442" s="11" t="s">
        <v>5</v>
      </c>
      <c r="N442" s="11" t="s">
        <v>8</v>
      </c>
      <c r="O442" s="12">
        <v>42795</v>
      </c>
      <c r="Q442" s="13" t="s">
        <v>84</v>
      </c>
      <c r="R442" s="11">
        <f t="shared" ca="1" si="24"/>
        <v>2</v>
      </c>
      <c r="S442" s="12">
        <v>31773</v>
      </c>
      <c r="T442" s="13">
        <f t="shared" ca="1" si="25"/>
        <v>33</v>
      </c>
      <c r="U442" s="11" t="s">
        <v>9</v>
      </c>
      <c r="V442" s="11">
        <v>30</v>
      </c>
      <c r="W442" s="14">
        <f t="shared" si="26"/>
        <v>2.5</v>
      </c>
      <c r="X442" s="11">
        <v>39</v>
      </c>
      <c r="Y442" s="11" t="s">
        <v>876</v>
      </c>
      <c r="Z442" s="10">
        <f t="shared" si="27"/>
        <v>1</v>
      </c>
    </row>
    <row r="443" spans="1:26" ht="20.100000000000001" customHeight="1" x14ac:dyDescent="0.25">
      <c r="A443" s="11">
        <v>422</v>
      </c>
      <c r="B443" s="11" t="s">
        <v>0</v>
      </c>
      <c r="C443" s="8" t="s">
        <v>28</v>
      </c>
      <c r="D443" s="11" t="s">
        <v>558</v>
      </c>
      <c r="E443" s="11" t="s">
        <v>7</v>
      </c>
      <c r="F443" s="11">
        <v>1048</v>
      </c>
      <c r="G443" s="11">
        <v>1091</v>
      </c>
      <c r="H443" s="11">
        <v>102</v>
      </c>
      <c r="I443" s="11" t="s">
        <v>865</v>
      </c>
      <c r="J443" s="11" t="s">
        <v>875</v>
      </c>
      <c r="K443" s="11" t="s">
        <v>2</v>
      </c>
      <c r="L443" s="11" t="s">
        <v>25</v>
      </c>
      <c r="M443" s="11" t="s">
        <v>5</v>
      </c>
      <c r="N443" s="11" t="s">
        <v>6</v>
      </c>
      <c r="O443" s="12">
        <v>42800</v>
      </c>
      <c r="Q443" s="13" t="s">
        <v>84</v>
      </c>
      <c r="R443" s="11">
        <f t="shared" ca="1" si="24"/>
        <v>2</v>
      </c>
      <c r="S443" s="12">
        <v>32535</v>
      </c>
      <c r="T443" s="13">
        <f t="shared" ca="1" si="25"/>
        <v>30</v>
      </c>
      <c r="U443" s="11" t="s">
        <v>7</v>
      </c>
      <c r="V443" s="11">
        <v>30</v>
      </c>
      <c r="W443" s="14">
        <f t="shared" si="26"/>
        <v>2.5</v>
      </c>
      <c r="X443" s="11">
        <v>39</v>
      </c>
      <c r="Y443" s="11" t="s">
        <v>876</v>
      </c>
      <c r="Z443" s="10">
        <f t="shared" si="27"/>
        <v>1</v>
      </c>
    </row>
    <row r="444" spans="1:26" ht="20.100000000000001" customHeight="1" x14ac:dyDescent="0.25">
      <c r="A444" s="11">
        <v>423</v>
      </c>
      <c r="B444" s="11" t="s">
        <v>0</v>
      </c>
      <c r="C444" s="8" t="s">
        <v>28</v>
      </c>
      <c r="D444" s="11" t="s">
        <v>559</v>
      </c>
      <c r="E444" s="11" t="s">
        <v>7</v>
      </c>
      <c r="F444" s="11">
        <v>1037</v>
      </c>
      <c r="G444" s="11">
        <v>1080</v>
      </c>
      <c r="H444" s="11">
        <v>102</v>
      </c>
      <c r="I444" s="11" t="s">
        <v>865</v>
      </c>
      <c r="J444" s="11" t="s">
        <v>875</v>
      </c>
      <c r="K444" s="11" t="s">
        <v>2</v>
      </c>
      <c r="L444" s="11" t="s">
        <v>25</v>
      </c>
      <c r="M444" s="11" t="s">
        <v>5</v>
      </c>
      <c r="N444" s="11" t="s">
        <v>6</v>
      </c>
      <c r="O444" s="12">
        <v>42826</v>
      </c>
      <c r="Q444" s="13" t="s">
        <v>84</v>
      </c>
      <c r="R444" s="11">
        <f t="shared" ca="1" si="24"/>
        <v>2</v>
      </c>
      <c r="S444" s="12">
        <v>24007</v>
      </c>
      <c r="T444" s="13">
        <f t="shared" ca="1" si="25"/>
        <v>54</v>
      </c>
      <c r="U444" s="11" t="s">
        <v>7</v>
      </c>
      <c r="V444" s="11">
        <v>30</v>
      </c>
      <c r="W444" s="14">
        <f t="shared" si="26"/>
        <v>2.5</v>
      </c>
      <c r="X444" s="11">
        <v>39</v>
      </c>
      <c r="Y444" s="11" t="s">
        <v>876</v>
      </c>
      <c r="Z444" s="10">
        <f t="shared" si="27"/>
        <v>1</v>
      </c>
    </row>
    <row r="445" spans="1:26" ht="20.100000000000001" customHeight="1" x14ac:dyDescent="0.25">
      <c r="A445" s="11">
        <v>424</v>
      </c>
      <c r="B445" s="11" t="s">
        <v>0</v>
      </c>
      <c r="C445" s="8" t="s">
        <v>28</v>
      </c>
      <c r="D445" s="11" t="s">
        <v>560</v>
      </c>
      <c r="E445" s="11" t="s">
        <v>7</v>
      </c>
      <c r="F445" s="11">
        <v>1022</v>
      </c>
      <c r="G445" s="11">
        <v>1029</v>
      </c>
      <c r="H445" s="11">
        <v>109</v>
      </c>
      <c r="I445" s="11" t="s">
        <v>872</v>
      </c>
      <c r="J445" s="11" t="s">
        <v>875</v>
      </c>
      <c r="K445" s="11" t="s">
        <v>2</v>
      </c>
      <c r="L445" s="11" t="s">
        <v>25</v>
      </c>
      <c r="M445" s="11" t="s">
        <v>5</v>
      </c>
      <c r="N445" s="11" t="s">
        <v>8</v>
      </c>
      <c r="O445" s="12">
        <v>42826</v>
      </c>
      <c r="Q445" s="13" t="s">
        <v>84</v>
      </c>
      <c r="R445" s="11">
        <f t="shared" ca="1" si="24"/>
        <v>2</v>
      </c>
      <c r="S445" s="12">
        <v>29377</v>
      </c>
      <c r="T445" s="13">
        <f t="shared" ca="1" si="25"/>
        <v>39</v>
      </c>
      <c r="U445" s="11" t="s">
        <v>9</v>
      </c>
      <c r="V445" s="11">
        <v>30</v>
      </c>
      <c r="W445" s="14">
        <f t="shared" si="26"/>
        <v>2.5</v>
      </c>
      <c r="X445" s="11">
        <v>39</v>
      </c>
      <c r="Y445" s="11" t="s">
        <v>876</v>
      </c>
      <c r="Z445" s="10">
        <f t="shared" si="27"/>
        <v>1</v>
      </c>
    </row>
    <row r="446" spans="1:26" ht="20.100000000000001" customHeight="1" x14ac:dyDescent="0.25">
      <c r="A446" s="11">
        <v>425</v>
      </c>
      <c r="B446" s="11" t="s">
        <v>0</v>
      </c>
      <c r="C446" s="8" t="s">
        <v>28</v>
      </c>
      <c r="D446" s="11" t="s">
        <v>561</v>
      </c>
      <c r="E446" s="11" t="s">
        <v>7</v>
      </c>
      <c r="F446" s="11">
        <v>1022</v>
      </c>
      <c r="G446" s="11">
        <v>1035</v>
      </c>
      <c r="H446" s="11">
        <v>104</v>
      </c>
      <c r="I446" s="11" t="s">
        <v>867</v>
      </c>
      <c r="J446" s="11" t="s">
        <v>875</v>
      </c>
      <c r="K446" s="11" t="s">
        <v>2</v>
      </c>
      <c r="L446" s="11" t="s">
        <v>25</v>
      </c>
      <c r="M446" s="11" t="s">
        <v>5</v>
      </c>
      <c r="N446" s="11" t="s">
        <v>8</v>
      </c>
      <c r="O446" s="12">
        <v>42843</v>
      </c>
      <c r="Q446" s="13" t="s">
        <v>84</v>
      </c>
      <c r="R446" s="11">
        <f t="shared" ca="1" si="24"/>
        <v>2</v>
      </c>
      <c r="S446" s="12">
        <v>23112</v>
      </c>
      <c r="T446" s="13">
        <f t="shared" ca="1" si="25"/>
        <v>56</v>
      </c>
      <c r="U446" s="11" t="s">
        <v>9</v>
      </c>
      <c r="V446" s="11">
        <v>30</v>
      </c>
      <c r="W446" s="14">
        <f t="shared" si="26"/>
        <v>2.5</v>
      </c>
      <c r="X446" s="11">
        <v>39</v>
      </c>
      <c r="Y446" s="11" t="s">
        <v>876</v>
      </c>
      <c r="Z446" s="10">
        <f t="shared" si="27"/>
        <v>1</v>
      </c>
    </row>
    <row r="447" spans="1:26" ht="20.100000000000001" customHeight="1" x14ac:dyDescent="0.25">
      <c r="A447" s="11">
        <v>426</v>
      </c>
      <c r="B447" s="11" t="s">
        <v>0</v>
      </c>
      <c r="C447" s="8" t="s">
        <v>28</v>
      </c>
      <c r="D447" s="11" t="s">
        <v>562</v>
      </c>
      <c r="E447" s="11" t="s">
        <v>7</v>
      </c>
      <c r="F447" s="11">
        <v>1045</v>
      </c>
      <c r="G447" s="11">
        <v>1088</v>
      </c>
      <c r="H447" s="11">
        <v>102</v>
      </c>
      <c r="I447" s="11" t="s">
        <v>865</v>
      </c>
      <c r="J447" s="11" t="s">
        <v>875</v>
      </c>
      <c r="K447" s="11" t="s">
        <v>2</v>
      </c>
      <c r="L447" s="11" t="s">
        <v>25</v>
      </c>
      <c r="M447" s="11" t="s">
        <v>5</v>
      </c>
      <c r="N447" s="11" t="s">
        <v>6</v>
      </c>
      <c r="O447" s="12">
        <v>42821</v>
      </c>
      <c r="Q447" s="13" t="s">
        <v>84</v>
      </c>
      <c r="R447" s="11">
        <f t="shared" ca="1" si="24"/>
        <v>2</v>
      </c>
      <c r="S447" s="12">
        <v>29013</v>
      </c>
      <c r="T447" s="13">
        <f t="shared" ca="1" si="25"/>
        <v>40</v>
      </c>
      <c r="U447" s="11" t="s">
        <v>7</v>
      </c>
      <c r="V447" s="11">
        <v>30</v>
      </c>
      <c r="W447" s="14">
        <f t="shared" si="26"/>
        <v>2.5</v>
      </c>
      <c r="X447" s="11">
        <v>35</v>
      </c>
      <c r="Y447" s="11" t="s">
        <v>876</v>
      </c>
      <c r="Z447" s="10">
        <f t="shared" si="27"/>
        <v>0.89743589743589747</v>
      </c>
    </row>
    <row r="448" spans="1:26" ht="20.100000000000001" customHeight="1" x14ac:dyDescent="0.25">
      <c r="A448" s="11">
        <v>427</v>
      </c>
      <c r="B448" s="11" t="s">
        <v>0</v>
      </c>
      <c r="C448" s="8" t="s">
        <v>28</v>
      </c>
      <c r="D448" s="11" t="s">
        <v>563</v>
      </c>
      <c r="E448" s="11" t="s">
        <v>7</v>
      </c>
      <c r="F448" s="11">
        <v>1004</v>
      </c>
      <c r="G448" s="11">
        <v>1004</v>
      </c>
      <c r="H448" s="11">
        <v>100</v>
      </c>
      <c r="I448" s="11" t="s">
        <v>863</v>
      </c>
      <c r="J448" s="11" t="s">
        <v>875</v>
      </c>
      <c r="K448" s="11" t="s">
        <v>2</v>
      </c>
      <c r="L448" s="11" t="s">
        <v>25</v>
      </c>
      <c r="M448" s="11" t="s">
        <v>5</v>
      </c>
      <c r="N448" s="11" t="s">
        <v>6</v>
      </c>
      <c r="O448" s="12">
        <v>33287</v>
      </c>
      <c r="Q448" s="13" t="s">
        <v>84</v>
      </c>
      <c r="R448" s="11">
        <f t="shared" ca="1" si="24"/>
        <v>28</v>
      </c>
      <c r="S448" s="12">
        <v>24651</v>
      </c>
      <c r="T448" s="13">
        <f t="shared" ca="1" si="25"/>
        <v>52</v>
      </c>
      <c r="U448" s="11" t="s">
        <v>7</v>
      </c>
      <c r="V448" s="11">
        <v>24</v>
      </c>
      <c r="W448" s="14">
        <f t="shared" si="26"/>
        <v>2</v>
      </c>
      <c r="X448" s="11">
        <v>20</v>
      </c>
      <c r="Y448" s="11" t="s">
        <v>876</v>
      </c>
      <c r="Z448" s="10">
        <f t="shared" si="27"/>
        <v>0.51282051282051277</v>
      </c>
    </row>
    <row r="449" spans="1:26" ht="20.100000000000001" customHeight="1" x14ac:dyDescent="0.25">
      <c r="A449" s="11">
        <v>428</v>
      </c>
      <c r="B449" s="11" t="s">
        <v>0</v>
      </c>
      <c r="C449" s="8" t="s">
        <v>28</v>
      </c>
      <c r="D449" s="11" t="s">
        <v>564</v>
      </c>
      <c r="E449" s="11" t="s">
        <v>7</v>
      </c>
      <c r="F449" s="11">
        <v>1022</v>
      </c>
      <c r="G449" s="11">
        <v>1023</v>
      </c>
      <c r="H449" s="11">
        <v>108</v>
      </c>
      <c r="I449" s="11" t="s">
        <v>871</v>
      </c>
      <c r="J449" s="11" t="s">
        <v>875</v>
      </c>
      <c r="K449" s="11" t="s">
        <v>2</v>
      </c>
      <c r="L449" s="11" t="s">
        <v>25</v>
      </c>
      <c r="M449" s="11" t="s">
        <v>5</v>
      </c>
      <c r="N449" s="11" t="s">
        <v>8</v>
      </c>
      <c r="O449" s="12">
        <v>42841</v>
      </c>
      <c r="Q449" s="13" t="s">
        <v>84</v>
      </c>
      <c r="R449" s="11">
        <f t="shared" ca="1" si="24"/>
        <v>2</v>
      </c>
      <c r="S449" s="12">
        <v>28745</v>
      </c>
      <c r="T449" s="13">
        <f t="shared" ca="1" si="25"/>
        <v>41</v>
      </c>
      <c r="U449" s="11" t="s">
        <v>9</v>
      </c>
      <c r="V449" s="11">
        <v>30</v>
      </c>
      <c r="W449" s="14">
        <f t="shared" si="26"/>
        <v>2.5</v>
      </c>
      <c r="X449" s="11">
        <v>39</v>
      </c>
      <c r="Y449" s="11" t="s">
        <v>876</v>
      </c>
      <c r="Z449" s="10">
        <f t="shared" si="27"/>
        <v>1</v>
      </c>
    </row>
    <row r="450" spans="1:26" ht="20.100000000000001" customHeight="1" x14ac:dyDescent="0.25">
      <c r="A450" s="11">
        <v>429</v>
      </c>
      <c r="B450" s="11" t="s">
        <v>0</v>
      </c>
      <c r="C450" s="8" t="s">
        <v>28</v>
      </c>
      <c r="D450" s="11" t="s">
        <v>565</v>
      </c>
      <c r="E450" s="11" t="s">
        <v>7</v>
      </c>
      <c r="F450" s="11">
        <v>1022</v>
      </c>
      <c r="G450" s="11">
        <v>1047</v>
      </c>
      <c r="H450" s="11">
        <v>103</v>
      </c>
      <c r="I450" s="11" t="s">
        <v>866</v>
      </c>
      <c r="J450" s="11" t="s">
        <v>875</v>
      </c>
      <c r="K450" s="11" t="s">
        <v>2</v>
      </c>
      <c r="L450" s="11" t="s">
        <v>25</v>
      </c>
      <c r="M450" s="11" t="s">
        <v>5</v>
      </c>
      <c r="N450" s="11" t="s">
        <v>8</v>
      </c>
      <c r="O450" s="12">
        <v>42856</v>
      </c>
      <c r="Q450" s="13" t="s">
        <v>84</v>
      </c>
      <c r="R450" s="11">
        <f t="shared" ca="1" si="24"/>
        <v>2</v>
      </c>
      <c r="S450" s="12">
        <v>29469</v>
      </c>
      <c r="T450" s="13">
        <f t="shared" ca="1" si="25"/>
        <v>39</v>
      </c>
      <c r="U450" s="11" t="s">
        <v>9</v>
      </c>
      <c r="V450" s="11">
        <v>30</v>
      </c>
      <c r="W450" s="14">
        <f t="shared" si="26"/>
        <v>2.5</v>
      </c>
      <c r="X450" s="11">
        <v>39</v>
      </c>
      <c r="Y450" s="11" t="s">
        <v>876</v>
      </c>
      <c r="Z450" s="10">
        <f t="shared" si="27"/>
        <v>1</v>
      </c>
    </row>
    <row r="451" spans="1:26" ht="20.100000000000001" customHeight="1" x14ac:dyDescent="0.25">
      <c r="A451" s="11">
        <v>430</v>
      </c>
      <c r="B451" s="11" t="s">
        <v>0</v>
      </c>
      <c r="C451" s="8" t="s">
        <v>28</v>
      </c>
      <c r="D451" s="11" t="s">
        <v>566</v>
      </c>
      <c r="E451" s="11" t="s">
        <v>7</v>
      </c>
      <c r="F451" s="11">
        <v>1025</v>
      </c>
      <c r="G451" s="11">
        <v>1068</v>
      </c>
      <c r="H451" s="11">
        <v>102</v>
      </c>
      <c r="I451" s="11" t="s">
        <v>865</v>
      </c>
      <c r="J451" s="11" t="s">
        <v>875</v>
      </c>
      <c r="K451" s="11" t="s">
        <v>2</v>
      </c>
      <c r="L451" s="11" t="s">
        <v>25</v>
      </c>
      <c r="M451" s="11" t="s">
        <v>5</v>
      </c>
      <c r="N451" s="11" t="s">
        <v>8</v>
      </c>
      <c r="O451" s="12">
        <v>42856</v>
      </c>
      <c r="Q451" s="13" t="s">
        <v>84</v>
      </c>
      <c r="R451" s="11">
        <f t="shared" ca="1" si="24"/>
        <v>2</v>
      </c>
      <c r="S451" s="12">
        <v>25687</v>
      </c>
      <c r="T451" s="13">
        <f t="shared" ca="1" si="25"/>
        <v>49</v>
      </c>
      <c r="U451" s="11" t="s">
        <v>7</v>
      </c>
      <c r="V451" s="11">
        <v>24</v>
      </c>
      <c r="W451" s="14">
        <f t="shared" si="26"/>
        <v>2</v>
      </c>
      <c r="X451" s="11">
        <v>32</v>
      </c>
      <c r="Y451" s="11" t="s">
        <v>876</v>
      </c>
      <c r="Z451" s="10">
        <f t="shared" si="27"/>
        <v>0.82051282051282048</v>
      </c>
    </row>
    <row r="452" spans="1:26" ht="20.100000000000001" customHeight="1" x14ac:dyDescent="0.25">
      <c r="A452" s="11">
        <v>431</v>
      </c>
      <c r="B452" s="11" t="s">
        <v>0</v>
      </c>
      <c r="C452" s="8" t="s">
        <v>28</v>
      </c>
      <c r="D452" s="11" t="s">
        <v>567</v>
      </c>
      <c r="E452" s="11" t="s">
        <v>7</v>
      </c>
      <c r="F452" s="11">
        <v>1022</v>
      </c>
      <c r="G452" s="11">
        <v>1035</v>
      </c>
      <c r="H452" s="11">
        <v>104</v>
      </c>
      <c r="I452" s="11" t="s">
        <v>867</v>
      </c>
      <c r="J452" s="11" t="s">
        <v>875</v>
      </c>
      <c r="K452" s="11" t="s">
        <v>2</v>
      </c>
      <c r="L452" s="11" t="s">
        <v>25</v>
      </c>
      <c r="M452" s="11" t="s">
        <v>5</v>
      </c>
      <c r="N452" s="11" t="s">
        <v>8</v>
      </c>
      <c r="O452" s="12">
        <v>42856</v>
      </c>
      <c r="Q452" s="13" t="s">
        <v>84</v>
      </c>
      <c r="R452" s="11">
        <f t="shared" ref="R452:R515" ca="1" si="28">DATEDIF(O452,IF(P452="",TODAY(),P452),"y")</f>
        <v>2</v>
      </c>
      <c r="S452" s="12">
        <v>28990</v>
      </c>
      <c r="T452" s="13">
        <f t="shared" ref="T452:T515" ca="1" si="29">DATEDIF(S452,TODAY(),"Y")</f>
        <v>40</v>
      </c>
      <c r="U452" s="11" t="s">
        <v>9</v>
      </c>
      <c r="V452" s="11">
        <v>30</v>
      </c>
      <c r="W452" s="14">
        <f t="shared" ref="W452:W515" si="30">V452/12</f>
        <v>2.5</v>
      </c>
      <c r="X452" s="11">
        <v>39</v>
      </c>
      <c r="Y452" s="11" t="s">
        <v>876</v>
      </c>
      <c r="Z452" s="10">
        <f t="shared" ref="Z452:Z515" si="31">IF(E452="Y",(X452/39)/2,(X452/39))</f>
        <v>1</v>
      </c>
    </row>
    <row r="453" spans="1:26" ht="20.100000000000001" customHeight="1" x14ac:dyDescent="0.25">
      <c r="A453" s="11">
        <v>432</v>
      </c>
      <c r="B453" s="11" t="s">
        <v>0</v>
      </c>
      <c r="C453" s="8" t="s">
        <v>28</v>
      </c>
      <c r="D453" s="11" t="s">
        <v>568</v>
      </c>
      <c r="E453" s="11" t="s">
        <v>20</v>
      </c>
      <c r="F453" s="11">
        <v>1019</v>
      </c>
      <c r="G453" s="11">
        <v>1049</v>
      </c>
      <c r="H453" s="11">
        <v>107</v>
      </c>
      <c r="I453" s="11" t="s">
        <v>870</v>
      </c>
      <c r="J453" s="11" t="s">
        <v>875</v>
      </c>
      <c r="K453" s="11" t="s">
        <v>2</v>
      </c>
      <c r="L453" s="11" t="s">
        <v>24</v>
      </c>
      <c r="M453" s="11" t="s">
        <v>5</v>
      </c>
      <c r="N453" s="11" t="s">
        <v>8</v>
      </c>
      <c r="O453" s="12">
        <v>42905</v>
      </c>
      <c r="Q453" s="13" t="s">
        <v>84</v>
      </c>
      <c r="R453" s="11">
        <f t="shared" ca="1" si="28"/>
        <v>2</v>
      </c>
      <c r="S453" s="12">
        <v>24184</v>
      </c>
      <c r="T453" s="13">
        <f t="shared" ca="1" si="29"/>
        <v>53</v>
      </c>
      <c r="U453" s="11" t="s">
        <v>7</v>
      </c>
      <c r="V453" s="11">
        <v>30</v>
      </c>
      <c r="W453" s="14">
        <f t="shared" si="30"/>
        <v>2.5</v>
      </c>
      <c r="X453" s="11">
        <v>39</v>
      </c>
      <c r="Y453" s="11" t="s">
        <v>876</v>
      </c>
      <c r="Z453" s="10">
        <f t="shared" si="31"/>
        <v>0.5</v>
      </c>
    </row>
    <row r="454" spans="1:26" ht="20.100000000000001" customHeight="1" x14ac:dyDescent="0.25">
      <c r="A454" s="11">
        <v>432</v>
      </c>
      <c r="B454" s="11" t="s">
        <v>0</v>
      </c>
      <c r="C454" s="8" t="s">
        <v>28</v>
      </c>
      <c r="D454" s="11" t="s">
        <v>568</v>
      </c>
      <c r="E454" s="11" t="s">
        <v>20</v>
      </c>
      <c r="F454" s="11">
        <v>1019</v>
      </c>
      <c r="G454" s="11">
        <v>1056</v>
      </c>
      <c r="H454" s="11">
        <v>106</v>
      </c>
      <c r="I454" s="11" t="s">
        <v>869</v>
      </c>
      <c r="J454" s="11" t="s">
        <v>875</v>
      </c>
      <c r="K454" s="11" t="s">
        <v>2</v>
      </c>
      <c r="L454" s="11" t="s">
        <v>24</v>
      </c>
      <c r="M454" s="11" t="s">
        <v>5</v>
      </c>
      <c r="N454" s="11" t="s">
        <v>8</v>
      </c>
      <c r="O454" s="12">
        <v>42905</v>
      </c>
      <c r="Q454" s="13" t="s">
        <v>84</v>
      </c>
      <c r="R454" s="11">
        <f t="shared" ca="1" si="28"/>
        <v>2</v>
      </c>
      <c r="S454" s="12">
        <v>24184</v>
      </c>
      <c r="T454" s="13">
        <f t="shared" ca="1" si="29"/>
        <v>53</v>
      </c>
      <c r="U454" s="11" t="s">
        <v>7</v>
      </c>
      <c r="V454" s="11">
        <v>30</v>
      </c>
      <c r="W454" s="14">
        <f t="shared" si="30"/>
        <v>2.5</v>
      </c>
      <c r="X454" s="11">
        <v>39</v>
      </c>
      <c r="Y454" s="11" t="s">
        <v>876</v>
      </c>
      <c r="Z454" s="10">
        <f t="shared" si="31"/>
        <v>0.5</v>
      </c>
    </row>
    <row r="455" spans="1:26" ht="20.100000000000001" customHeight="1" x14ac:dyDescent="0.25">
      <c r="A455" s="11">
        <v>433</v>
      </c>
      <c r="B455" s="11" t="s">
        <v>0</v>
      </c>
      <c r="C455" s="8" t="s">
        <v>28</v>
      </c>
      <c r="D455" s="11" t="s">
        <v>569</v>
      </c>
      <c r="E455" s="11" t="s">
        <v>7</v>
      </c>
      <c r="F455" s="11">
        <v>1005</v>
      </c>
      <c r="G455" s="11">
        <v>1005</v>
      </c>
      <c r="H455" s="11">
        <v>100</v>
      </c>
      <c r="I455" s="11" t="s">
        <v>863</v>
      </c>
      <c r="J455" s="11" t="s">
        <v>875</v>
      </c>
      <c r="K455" s="11" t="s">
        <v>2</v>
      </c>
      <c r="L455" s="11" t="s">
        <v>25</v>
      </c>
      <c r="M455" s="11" t="s">
        <v>5</v>
      </c>
      <c r="N455" s="11" t="s">
        <v>8</v>
      </c>
      <c r="O455" s="12">
        <v>42887</v>
      </c>
      <c r="Q455" s="13" t="s">
        <v>84</v>
      </c>
      <c r="R455" s="11">
        <f t="shared" ca="1" si="28"/>
        <v>2</v>
      </c>
      <c r="S455" s="12">
        <v>32054</v>
      </c>
      <c r="T455" s="13">
        <f t="shared" ca="1" si="29"/>
        <v>32</v>
      </c>
      <c r="U455" s="11" t="s">
        <v>7</v>
      </c>
      <c r="V455" s="11">
        <v>30</v>
      </c>
      <c r="W455" s="14">
        <f t="shared" si="30"/>
        <v>2.5</v>
      </c>
      <c r="X455" s="11">
        <v>39</v>
      </c>
      <c r="Y455" s="11" t="s">
        <v>876</v>
      </c>
      <c r="Z455" s="10">
        <f t="shared" si="31"/>
        <v>1</v>
      </c>
    </row>
    <row r="456" spans="1:26" ht="20.100000000000001" customHeight="1" x14ac:dyDescent="0.25">
      <c r="A456" s="11">
        <v>434</v>
      </c>
      <c r="B456" s="11" t="s">
        <v>0</v>
      </c>
      <c r="C456" s="8" t="s">
        <v>28</v>
      </c>
      <c r="D456" s="11" t="s">
        <v>570</v>
      </c>
      <c r="E456" s="11" t="s">
        <v>7</v>
      </c>
      <c r="F456" s="11">
        <v>1048</v>
      </c>
      <c r="G456" s="11">
        <v>1091</v>
      </c>
      <c r="H456" s="11">
        <v>102</v>
      </c>
      <c r="I456" s="11" t="s">
        <v>865</v>
      </c>
      <c r="J456" s="11" t="s">
        <v>875</v>
      </c>
      <c r="K456" s="11" t="s">
        <v>2</v>
      </c>
      <c r="L456" s="11" t="s">
        <v>25</v>
      </c>
      <c r="M456" s="11" t="s">
        <v>5</v>
      </c>
      <c r="N456" s="11" t="s">
        <v>8</v>
      </c>
      <c r="O456" s="12">
        <v>42887</v>
      </c>
      <c r="Q456" s="13" t="s">
        <v>84</v>
      </c>
      <c r="R456" s="11">
        <f t="shared" ca="1" si="28"/>
        <v>2</v>
      </c>
      <c r="S456" s="12">
        <v>23341</v>
      </c>
      <c r="T456" s="13">
        <f t="shared" ca="1" si="29"/>
        <v>56</v>
      </c>
      <c r="U456" s="11" t="s">
        <v>7</v>
      </c>
      <c r="V456" s="11">
        <v>30</v>
      </c>
      <c r="W456" s="14">
        <f t="shared" si="30"/>
        <v>2.5</v>
      </c>
      <c r="X456" s="11">
        <v>39</v>
      </c>
      <c r="Y456" s="11" t="s">
        <v>876</v>
      </c>
      <c r="Z456" s="10">
        <f t="shared" si="31"/>
        <v>1</v>
      </c>
    </row>
    <row r="457" spans="1:26" ht="20.100000000000001" customHeight="1" x14ac:dyDescent="0.25">
      <c r="A457" s="11">
        <v>435</v>
      </c>
      <c r="B457" s="11" t="s">
        <v>0</v>
      </c>
      <c r="C457" s="8" t="s">
        <v>28</v>
      </c>
      <c r="D457" s="11" t="s">
        <v>571</v>
      </c>
      <c r="E457" s="11" t="s">
        <v>7</v>
      </c>
      <c r="F457" s="11">
        <v>1021</v>
      </c>
      <c r="G457" s="11">
        <v>1022</v>
      </c>
      <c r="H457" s="11">
        <v>108</v>
      </c>
      <c r="I457" s="11" t="s">
        <v>871</v>
      </c>
      <c r="J457" s="11" t="s">
        <v>875</v>
      </c>
      <c r="K457" s="11" t="s">
        <v>2</v>
      </c>
      <c r="L457" s="11" t="s">
        <v>25</v>
      </c>
      <c r="M457" s="11" t="s">
        <v>5</v>
      </c>
      <c r="N457" s="11" t="s">
        <v>8</v>
      </c>
      <c r="O457" s="12">
        <v>42887</v>
      </c>
      <c r="Q457" s="13" t="s">
        <v>84</v>
      </c>
      <c r="R457" s="11">
        <f t="shared" ca="1" si="28"/>
        <v>2</v>
      </c>
      <c r="S457" s="12">
        <v>31607</v>
      </c>
      <c r="T457" s="13">
        <f t="shared" ca="1" si="29"/>
        <v>33</v>
      </c>
      <c r="U457" s="11" t="s">
        <v>9</v>
      </c>
      <c r="V457" s="11">
        <v>30</v>
      </c>
      <c r="W457" s="14">
        <f t="shared" si="30"/>
        <v>2.5</v>
      </c>
      <c r="X457" s="11">
        <v>39</v>
      </c>
      <c r="Y457" s="11" t="s">
        <v>876</v>
      </c>
      <c r="Z457" s="10">
        <f t="shared" si="31"/>
        <v>1</v>
      </c>
    </row>
    <row r="458" spans="1:26" ht="20.100000000000001" customHeight="1" x14ac:dyDescent="0.25">
      <c r="A458" s="11">
        <v>436</v>
      </c>
      <c r="B458" s="11" t="s">
        <v>0</v>
      </c>
      <c r="C458" s="8" t="s">
        <v>28</v>
      </c>
      <c r="D458" s="11" t="s">
        <v>572</v>
      </c>
      <c r="E458" s="11" t="s">
        <v>7</v>
      </c>
      <c r="F458" s="11">
        <v>1047</v>
      </c>
      <c r="G458" s="11">
        <v>1090</v>
      </c>
      <c r="H458" s="11">
        <v>102</v>
      </c>
      <c r="I458" s="11" t="s">
        <v>865</v>
      </c>
      <c r="J458" s="11" t="s">
        <v>875</v>
      </c>
      <c r="K458" s="11" t="s">
        <v>2</v>
      </c>
      <c r="L458" s="11" t="s">
        <v>25</v>
      </c>
      <c r="M458" s="11" t="s">
        <v>5</v>
      </c>
      <c r="N458" s="11" t="s">
        <v>6</v>
      </c>
      <c r="O458" s="12">
        <v>42899</v>
      </c>
      <c r="Q458" s="13" t="s">
        <v>84</v>
      </c>
      <c r="R458" s="11">
        <f t="shared" ca="1" si="28"/>
        <v>2</v>
      </c>
      <c r="S458" s="12">
        <v>33173</v>
      </c>
      <c r="T458" s="13">
        <f t="shared" ca="1" si="29"/>
        <v>29</v>
      </c>
      <c r="U458" s="11" t="s">
        <v>7</v>
      </c>
      <c r="V458" s="11">
        <v>30</v>
      </c>
      <c r="W458" s="14">
        <f t="shared" si="30"/>
        <v>2.5</v>
      </c>
      <c r="X458" s="11">
        <v>39</v>
      </c>
      <c r="Y458" s="11" t="s">
        <v>876</v>
      </c>
      <c r="Z458" s="10">
        <f t="shared" si="31"/>
        <v>1</v>
      </c>
    </row>
    <row r="459" spans="1:26" ht="20.100000000000001" customHeight="1" x14ac:dyDescent="0.25">
      <c r="A459" s="11">
        <v>437</v>
      </c>
      <c r="B459" s="11" t="s">
        <v>0</v>
      </c>
      <c r="C459" s="8" t="s">
        <v>28</v>
      </c>
      <c r="D459" s="11" t="s">
        <v>573</v>
      </c>
      <c r="E459" s="11" t="s">
        <v>7</v>
      </c>
      <c r="F459" s="11">
        <v>1045</v>
      </c>
      <c r="G459" s="11">
        <v>1088</v>
      </c>
      <c r="H459" s="11">
        <v>102</v>
      </c>
      <c r="I459" s="11" t="s">
        <v>865</v>
      </c>
      <c r="J459" s="11" t="s">
        <v>875</v>
      </c>
      <c r="K459" s="11" t="s">
        <v>2</v>
      </c>
      <c r="L459" s="11" t="s">
        <v>25</v>
      </c>
      <c r="M459" s="11" t="s">
        <v>5</v>
      </c>
      <c r="N459" s="11" t="s">
        <v>6</v>
      </c>
      <c r="O459" s="12">
        <v>42917</v>
      </c>
      <c r="Q459" s="13" t="s">
        <v>84</v>
      </c>
      <c r="R459" s="11">
        <f t="shared" ca="1" si="28"/>
        <v>2</v>
      </c>
      <c r="S459" s="12">
        <v>28255</v>
      </c>
      <c r="T459" s="13">
        <f t="shared" ca="1" si="29"/>
        <v>42</v>
      </c>
      <c r="U459" s="11" t="s">
        <v>7</v>
      </c>
      <c r="V459" s="11">
        <v>30</v>
      </c>
      <c r="W459" s="14">
        <f t="shared" si="30"/>
        <v>2.5</v>
      </c>
      <c r="X459" s="11">
        <v>25</v>
      </c>
      <c r="Y459" s="11" t="s">
        <v>876</v>
      </c>
      <c r="Z459" s="10">
        <f t="shared" si="31"/>
        <v>0.64102564102564108</v>
      </c>
    </row>
    <row r="460" spans="1:26" ht="20.100000000000001" customHeight="1" x14ac:dyDescent="0.25">
      <c r="A460" s="11">
        <v>438</v>
      </c>
      <c r="B460" s="11" t="s">
        <v>0</v>
      </c>
      <c r="C460" s="8" t="s">
        <v>28</v>
      </c>
      <c r="D460" s="11" t="s">
        <v>574</v>
      </c>
      <c r="E460" s="11" t="s">
        <v>7</v>
      </c>
      <c r="F460" s="11">
        <v>1031</v>
      </c>
      <c r="G460" s="11">
        <v>1074</v>
      </c>
      <c r="H460" s="11">
        <v>102</v>
      </c>
      <c r="I460" s="11" t="s">
        <v>865</v>
      </c>
      <c r="J460" s="11" t="s">
        <v>875</v>
      </c>
      <c r="K460" s="11" t="s">
        <v>2</v>
      </c>
      <c r="L460" s="11" t="s">
        <v>25</v>
      </c>
      <c r="M460" s="11" t="s">
        <v>5</v>
      </c>
      <c r="N460" s="11" t="s">
        <v>8</v>
      </c>
      <c r="O460" s="12">
        <v>42933</v>
      </c>
      <c r="Q460" s="13" t="s">
        <v>84</v>
      </c>
      <c r="R460" s="11">
        <f t="shared" ca="1" si="28"/>
        <v>2</v>
      </c>
      <c r="S460" s="12">
        <v>31542</v>
      </c>
      <c r="T460" s="13">
        <f t="shared" ca="1" si="29"/>
        <v>33</v>
      </c>
      <c r="U460" s="11" t="s">
        <v>7</v>
      </c>
      <c r="V460" s="11">
        <v>30</v>
      </c>
      <c r="W460" s="14">
        <f t="shared" si="30"/>
        <v>2.5</v>
      </c>
      <c r="X460" s="11">
        <v>39</v>
      </c>
      <c r="Y460" s="11" t="s">
        <v>876</v>
      </c>
      <c r="Z460" s="10">
        <f t="shared" si="31"/>
        <v>1</v>
      </c>
    </row>
    <row r="461" spans="1:26" ht="20.100000000000001" customHeight="1" x14ac:dyDescent="0.25">
      <c r="A461" s="11">
        <v>439</v>
      </c>
      <c r="B461" s="11" t="s">
        <v>0</v>
      </c>
      <c r="C461" s="8" t="s">
        <v>28</v>
      </c>
      <c r="D461" s="11" t="s">
        <v>575</v>
      </c>
      <c r="E461" s="11" t="s">
        <v>7</v>
      </c>
      <c r="F461" s="11">
        <v>1027</v>
      </c>
      <c r="G461" s="11">
        <v>1070</v>
      </c>
      <c r="H461" s="11">
        <v>102</v>
      </c>
      <c r="I461" s="11" t="s">
        <v>865</v>
      </c>
      <c r="J461" s="11" t="s">
        <v>875</v>
      </c>
      <c r="K461" s="11" t="s">
        <v>2</v>
      </c>
      <c r="L461" s="11" t="s">
        <v>25</v>
      </c>
      <c r="M461" s="11" t="s">
        <v>5</v>
      </c>
      <c r="N461" s="11" t="s">
        <v>6</v>
      </c>
      <c r="O461" s="12">
        <v>42948</v>
      </c>
      <c r="Q461" s="13" t="s">
        <v>84</v>
      </c>
      <c r="R461" s="11">
        <f t="shared" ca="1" si="28"/>
        <v>2</v>
      </c>
      <c r="S461" s="12">
        <v>35716</v>
      </c>
      <c r="T461" s="13">
        <f t="shared" ca="1" si="29"/>
        <v>22</v>
      </c>
      <c r="U461" s="11" t="s">
        <v>7</v>
      </c>
      <c r="V461" s="11">
        <v>30</v>
      </c>
      <c r="W461" s="14">
        <f t="shared" si="30"/>
        <v>2.5</v>
      </c>
      <c r="X461" s="11">
        <v>39</v>
      </c>
      <c r="Y461" s="11" t="s">
        <v>876</v>
      </c>
      <c r="Z461" s="10">
        <f t="shared" si="31"/>
        <v>1</v>
      </c>
    </row>
    <row r="462" spans="1:26" ht="20.100000000000001" customHeight="1" x14ac:dyDescent="0.25">
      <c r="A462" s="11">
        <v>440</v>
      </c>
      <c r="B462" s="11" t="s">
        <v>0</v>
      </c>
      <c r="C462" s="8" t="s">
        <v>28</v>
      </c>
      <c r="D462" s="11" t="s">
        <v>576</v>
      </c>
      <c r="E462" s="11" t="s">
        <v>7</v>
      </c>
      <c r="F462" s="11">
        <v>1050</v>
      </c>
      <c r="G462" s="11">
        <v>1093</v>
      </c>
      <c r="H462" s="11">
        <v>102</v>
      </c>
      <c r="I462" s="11" t="s">
        <v>865</v>
      </c>
      <c r="J462" s="11" t="s">
        <v>875</v>
      </c>
      <c r="K462" s="11" t="s">
        <v>2</v>
      </c>
      <c r="L462" s="11" t="s">
        <v>25</v>
      </c>
      <c r="M462" s="11" t="s">
        <v>5</v>
      </c>
      <c r="N462" s="11" t="s">
        <v>8</v>
      </c>
      <c r="O462" s="12">
        <v>42948</v>
      </c>
      <c r="Q462" s="13" t="s">
        <v>84</v>
      </c>
      <c r="R462" s="11">
        <f t="shared" ca="1" si="28"/>
        <v>2</v>
      </c>
      <c r="S462" s="12">
        <v>29061</v>
      </c>
      <c r="T462" s="13">
        <f t="shared" ca="1" si="29"/>
        <v>40</v>
      </c>
      <c r="U462" s="11" t="s">
        <v>7</v>
      </c>
      <c r="V462" s="11">
        <v>30</v>
      </c>
      <c r="W462" s="14">
        <f t="shared" si="30"/>
        <v>2.5</v>
      </c>
      <c r="X462" s="11">
        <v>39</v>
      </c>
      <c r="Y462" s="11" t="s">
        <v>876</v>
      </c>
      <c r="Z462" s="10">
        <f t="shared" si="31"/>
        <v>1</v>
      </c>
    </row>
    <row r="463" spans="1:26" ht="20.100000000000001" customHeight="1" x14ac:dyDescent="0.25">
      <c r="A463" s="11">
        <v>441</v>
      </c>
      <c r="B463" s="11" t="s">
        <v>0</v>
      </c>
      <c r="C463" s="8" t="s">
        <v>28</v>
      </c>
      <c r="D463" s="11" t="s">
        <v>577</v>
      </c>
      <c r="E463" s="11" t="s">
        <v>7</v>
      </c>
      <c r="F463" s="11">
        <v>1021</v>
      </c>
      <c r="G463" s="11">
        <v>1059</v>
      </c>
      <c r="H463" s="11">
        <v>106</v>
      </c>
      <c r="I463" s="11" t="s">
        <v>869</v>
      </c>
      <c r="J463" s="11" t="s">
        <v>875</v>
      </c>
      <c r="K463" s="11" t="s">
        <v>2</v>
      </c>
      <c r="L463" s="11" t="s">
        <v>25</v>
      </c>
      <c r="M463" s="11" t="s">
        <v>5</v>
      </c>
      <c r="N463" s="11" t="s">
        <v>8</v>
      </c>
      <c r="O463" s="12">
        <v>42948</v>
      </c>
      <c r="Q463" s="13" t="s">
        <v>84</v>
      </c>
      <c r="R463" s="11">
        <f t="shared" ca="1" si="28"/>
        <v>2</v>
      </c>
      <c r="S463" s="12">
        <v>33333</v>
      </c>
      <c r="T463" s="13">
        <f t="shared" ca="1" si="29"/>
        <v>28</v>
      </c>
      <c r="U463" s="11" t="s">
        <v>9</v>
      </c>
      <c r="V463" s="11">
        <v>30</v>
      </c>
      <c r="W463" s="14">
        <f t="shared" si="30"/>
        <v>2.5</v>
      </c>
      <c r="X463" s="11">
        <v>39</v>
      </c>
      <c r="Y463" s="11" t="s">
        <v>876</v>
      </c>
      <c r="Z463" s="10">
        <f t="shared" si="31"/>
        <v>1</v>
      </c>
    </row>
    <row r="464" spans="1:26" ht="20.100000000000001" customHeight="1" x14ac:dyDescent="0.25">
      <c r="A464" s="11">
        <v>442</v>
      </c>
      <c r="B464" s="11" t="s">
        <v>0</v>
      </c>
      <c r="C464" s="8" t="s">
        <v>28</v>
      </c>
      <c r="D464" s="11" t="s">
        <v>578</v>
      </c>
      <c r="E464" s="11" t="s">
        <v>7</v>
      </c>
      <c r="F464" s="11">
        <v>1049</v>
      </c>
      <c r="G464" s="11">
        <v>1092</v>
      </c>
      <c r="H464" s="11">
        <v>106</v>
      </c>
      <c r="I464" s="11" t="s">
        <v>869</v>
      </c>
      <c r="J464" s="11" t="s">
        <v>875</v>
      </c>
      <c r="K464" s="11" t="s">
        <v>2</v>
      </c>
      <c r="L464" s="11" t="s">
        <v>25</v>
      </c>
      <c r="M464" s="11" t="s">
        <v>10</v>
      </c>
      <c r="N464" s="11" t="s">
        <v>8</v>
      </c>
      <c r="O464" s="12">
        <v>42948</v>
      </c>
      <c r="P464" s="12">
        <v>44227</v>
      </c>
      <c r="Q464" s="13" t="s">
        <v>84</v>
      </c>
      <c r="R464" s="11">
        <f t="shared" ca="1" si="28"/>
        <v>3</v>
      </c>
      <c r="S464" s="12">
        <v>36468</v>
      </c>
      <c r="T464" s="13">
        <f t="shared" ca="1" si="29"/>
        <v>20</v>
      </c>
      <c r="U464" s="11" t="s">
        <v>9</v>
      </c>
      <c r="V464" s="11">
        <v>30</v>
      </c>
      <c r="W464" s="14">
        <f t="shared" si="30"/>
        <v>2.5</v>
      </c>
      <c r="X464" s="11">
        <v>39</v>
      </c>
      <c r="Y464" s="11" t="s">
        <v>876</v>
      </c>
      <c r="Z464" s="10">
        <f t="shared" si="31"/>
        <v>1</v>
      </c>
    </row>
    <row r="465" spans="1:26" ht="20.100000000000001" customHeight="1" x14ac:dyDescent="0.25">
      <c r="A465" s="11">
        <v>443</v>
      </c>
      <c r="B465" s="11" t="s">
        <v>0</v>
      </c>
      <c r="C465" s="8" t="s">
        <v>28</v>
      </c>
      <c r="D465" s="11" t="s">
        <v>579</v>
      </c>
      <c r="E465" s="11" t="s">
        <v>7</v>
      </c>
      <c r="F465" s="11">
        <v>1029</v>
      </c>
      <c r="G465" s="11">
        <v>1072</v>
      </c>
      <c r="H465" s="11">
        <v>102</v>
      </c>
      <c r="I465" s="11" t="s">
        <v>865</v>
      </c>
      <c r="J465" s="11" t="s">
        <v>875</v>
      </c>
      <c r="K465" s="11" t="s">
        <v>2</v>
      </c>
      <c r="L465" s="11" t="s">
        <v>25</v>
      </c>
      <c r="M465" s="11" t="s">
        <v>5</v>
      </c>
      <c r="N465" s="11" t="s">
        <v>6</v>
      </c>
      <c r="O465" s="12">
        <v>42948</v>
      </c>
      <c r="Q465" s="13" t="s">
        <v>84</v>
      </c>
      <c r="R465" s="11">
        <f t="shared" ca="1" si="28"/>
        <v>2</v>
      </c>
      <c r="S465" s="12">
        <v>32347</v>
      </c>
      <c r="T465" s="13">
        <f t="shared" ca="1" si="29"/>
        <v>31</v>
      </c>
      <c r="U465" s="11" t="s">
        <v>7</v>
      </c>
      <c r="V465" s="11">
        <v>30</v>
      </c>
      <c r="W465" s="14">
        <f t="shared" si="30"/>
        <v>2.5</v>
      </c>
      <c r="X465" s="11">
        <v>39</v>
      </c>
      <c r="Y465" s="11" t="s">
        <v>876</v>
      </c>
      <c r="Z465" s="10">
        <f t="shared" si="31"/>
        <v>1</v>
      </c>
    </row>
    <row r="466" spans="1:26" ht="20.100000000000001" customHeight="1" x14ac:dyDescent="0.25">
      <c r="A466" s="11">
        <v>444</v>
      </c>
      <c r="B466" s="11" t="s">
        <v>0</v>
      </c>
      <c r="C466" s="8" t="s">
        <v>28</v>
      </c>
      <c r="D466" s="11" t="s">
        <v>580</v>
      </c>
      <c r="E466" s="11" t="s">
        <v>7</v>
      </c>
      <c r="F466" s="11">
        <v>1035</v>
      </c>
      <c r="G466" s="11">
        <v>1078</v>
      </c>
      <c r="H466" s="11">
        <v>102</v>
      </c>
      <c r="I466" s="11" t="s">
        <v>865</v>
      </c>
      <c r="J466" s="11" t="s">
        <v>875</v>
      </c>
      <c r="K466" s="11" t="s">
        <v>2</v>
      </c>
      <c r="L466" s="11" t="s">
        <v>25</v>
      </c>
      <c r="M466" s="11" t="s">
        <v>5</v>
      </c>
      <c r="N466" s="11" t="s">
        <v>6</v>
      </c>
      <c r="O466" s="12">
        <v>42948</v>
      </c>
      <c r="Q466" s="13" t="s">
        <v>84</v>
      </c>
      <c r="R466" s="11">
        <f t="shared" ca="1" si="28"/>
        <v>2</v>
      </c>
      <c r="S466" s="12">
        <v>32198</v>
      </c>
      <c r="T466" s="13">
        <f t="shared" ca="1" si="29"/>
        <v>31</v>
      </c>
      <c r="U466" s="11" t="s">
        <v>7</v>
      </c>
      <c r="V466" s="11">
        <v>30</v>
      </c>
      <c r="W466" s="14">
        <f t="shared" si="30"/>
        <v>2.5</v>
      </c>
      <c r="X466" s="11">
        <v>39</v>
      </c>
      <c r="Y466" s="11" t="s">
        <v>876</v>
      </c>
      <c r="Z466" s="10">
        <f t="shared" si="31"/>
        <v>1</v>
      </c>
    </row>
    <row r="467" spans="1:26" ht="20.100000000000001" customHeight="1" x14ac:dyDescent="0.25">
      <c r="A467" s="11">
        <v>445</v>
      </c>
      <c r="B467" s="11" t="s">
        <v>0</v>
      </c>
      <c r="C467" s="8" t="s">
        <v>28</v>
      </c>
      <c r="D467" s="11" t="s">
        <v>581</v>
      </c>
      <c r="E467" s="11" t="s">
        <v>7</v>
      </c>
      <c r="F467" s="11">
        <v>1028</v>
      </c>
      <c r="G467" s="11">
        <v>1071</v>
      </c>
      <c r="H467" s="11">
        <v>102</v>
      </c>
      <c r="I467" s="11" t="s">
        <v>865</v>
      </c>
      <c r="J467" s="11" t="s">
        <v>875</v>
      </c>
      <c r="K467" s="11" t="s">
        <v>2</v>
      </c>
      <c r="L467" s="11" t="s">
        <v>25</v>
      </c>
      <c r="M467" s="11" t="s">
        <v>5</v>
      </c>
      <c r="N467" s="11" t="s">
        <v>8</v>
      </c>
      <c r="O467" s="12">
        <v>42948</v>
      </c>
      <c r="Q467" s="13" t="s">
        <v>84</v>
      </c>
      <c r="R467" s="11">
        <f t="shared" ca="1" si="28"/>
        <v>2</v>
      </c>
      <c r="S467" s="12">
        <v>26839</v>
      </c>
      <c r="T467" s="13">
        <f t="shared" ca="1" si="29"/>
        <v>46</v>
      </c>
      <c r="U467" s="11" t="s">
        <v>7</v>
      </c>
      <c r="V467" s="11">
        <v>30</v>
      </c>
      <c r="W467" s="14">
        <f t="shared" si="30"/>
        <v>2.5</v>
      </c>
      <c r="X467" s="11">
        <v>39</v>
      </c>
      <c r="Y467" s="11" t="s">
        <v>876</v>
      </c>
      <c r="Z467" s="10">
        <f t="shared" si="31"/>
        <v>1</v>
      </c>
    </row>
    <row r="468" spans="1:26" ht="20.100000000000001" customHeight="1" x14ac:dyDescent="0.25">
      <c r="A468" s="11">
        <v>446</v>
      </c>
      <c r="B468" s="11" t="s">
        <v>0</v>
      </c>
      <c r="C468" s="8" t="s">
        <v>28</v>
      </c>
      <c r="D468" s="11" t="s">
        <v>582</v>
      </c>
      <c r="E468" s="11" t="s">
        <v>7</v>
      </c>
      <c r="F468" s="11">
        <v>1022</v>
      </c>
      <c r="G468" s="11">
        <v>1029</v>
      </c>
      <c r="H468" s="11">
        <v>109</v>
      </c>
      <c r="I468" s="11" t="s">
        <v>872</v>
      </c>
      <c r="J468" s="11" t="s">
        <v>875</v>
      </c>
      <c r="K468" s="11" t="s">
        <v>2</v>
      </c>
      <c r="L468" s="11" t="s">
        <v>25</v>
      </c>
      <c r="M468" s="11" t="s">
        <v>5</v>
      </c>
      <c r="N468" s="11" t="s">
        <v>8</v>
      </c>
      <c r="O468" s="12">
        <v>42948</v>
      </c>
      <c r="Q468" s="13" t="s">
        <v>84</v>
      </c>
      <c r="R468" s="11">
        <f t="shared" ca="1" si="28"/>
        <v>2</v>
      </c>
      <c r="S468" s="12">
        <v>27219</v>
      </c>
      <c r="T468" s="13">
        <f t="shared" ca="1" si="29"/>
        <v>45</v>
      </c>
      <c r="U468" s="11" t="s">
        <v>9</v>
      </c>
      <c r="V468" s="11">
        <v>30</v>
      </c>
      <c r="W468" s="14">
        <f t="shared" si="30"/>
        <v>2.5</v>
      </c>
      <c r="X468" s="11">
        <v>39</v>
      </c>
      <c r="Y468" s="11" t="s">
        <v>876</v>
      </c>
      <c r="Z468" s="10">
        <f t="shared" si="31"/>
        <v>1</v>
      </c>
    </row>
    <row r="469" spans="1:26" ht="20.100000000000001" customHeight="1" x14ac:dyDescent="0.25">
      <c r="A469" s="11">
        <v>447</v>
      </c>
      <c r="B469" s="11" t="s">
        <v>0</v>
      </c>
      <c r="C469" s="8" t="s">
        <v>28</v>
      </c>
      <c r="D469" s="11" t="s">
        <v>583</v>
      </c>
      <c r="E469" s="11" t="s">
        <v>7</v>
      </c>
      <c r="F469" s="11">
        <v>1022</v>
      </c>
      <c r="G469" s="11">
        <v>1035</v>
      </c>
      <c r="H469" s="11">
        <v>104</v>
      </c>
      <c r="I469" s="11" t="s">
        <v>867</v>
      </c>
      <c r="J469" s="11" t="s">
        <v>875</v>
      </c>
      <c r="K469" s="11" t="s">
        <v>2</v>
      </c>
      <c r="L469" s="11" t="s">
        <v>25</v>
      </c>
      <c r="M469" s="11" t="s">
        <v>5</v>
      </c>
      <c r="N469" s="11" t="s">
        <v>8</v>
      </c>
      <c r="O469" s="12">
        <v>42948</v>
      </c>
      <c r="Q469" s="13" t="s">
        <v>84</v>
      </c>
      <c r="R469" s="11">
        <f t="shared" ca="1" si="28"/>
        <v>2</v>
      </c>
      <c r="S469" s="12">
        <v>27423</v>
      </c>
      <c r="T469" s="13">
        <f t="shared" ca="1" si="29"/>
        <v>44</v>
      </c>
      <c r="U469" s="11" t="s">
        <v>9</v>
      </c>
      <c r="V469" s="11">
        <v>30</v>
      </c>
      <c r="W469" s="14">
        <f t="shared" si="30"/>
        <v>2.5</v>
      </c>
      <c r="X469" s="11">
        <v>39</v>
      </c>
      <c r="Y469" s="11" t="s">
        <v>876</v>
      </c>
      <c r="Z469" s="10">
        <f t="shared" si="31"/>
        <v>1</v>
      </c>
    </row>
    <row r="470" spans="1:26" ht="20.100000000000001" customHeight="1" x14ac:dyDescent="0.25">
      <c r="A470" s="11">
        <v>448</v>
      </c>
      <c r="B470" s="11" t="s">
        <v>0</v>
      </c>
      <c r="C470" s="8" t="s">
        <v>28</v>
      </c>
      <c r="D470" s="11" t="s">
        <v>584</v>
      </c>
      <c r="E470" s="11" t="s">
        <v>7</v>
      </c>
      <c r="F470" s="11">
        <v>1017</v>
      </c>
      <c r="G470" s="11">
        <v>1017</v>
      </c>
      <c r="H470" s="11">
        <v>100</v>
      </c>
      <c r="I470" s="11" t="s">
        <v>863</v>
      </c>
      <c r="J470" s="11" t="s">
        <v>875</v>
      </c>
      <c r="K470" s="11" t="s">
        <v>2</v>
      </c>
      <c r="L470" s="11" t="s">
        <v>25</v>
      </c>
      <c r="M470" s="11" t="s">
        <v>5</v>
      </c>
      <c r="N470" s="11" t="s">
        <v>8</v>
      </c>
      <c r="O470" s="12">
        <v>42968</v>
      </c>
      <c r="Q470" s="13" t="s">
        <v>84</v>
      </c>
      <c r="R470" s="11">
        <f t="shared" ca="1" si="28"/>
        <v>2</v>
      </c>
      <c r="S470" s="12">
        <v>27577</v>
      </c>
      <c r="T470" s="13">
        <f t="shared" ca="1" si="29"/>
        <v>44</v>
      </c>
      <c r="U470" s="11" t="s">
        <v>7</v>
      </c>
      <c r="V470" s="11">
        <v>30</v>
      </c>
      <c r="W470" s="14">
        <f t="shared" si="30"/>
        <v>2.5</v>
      </c>
      <c r="X470" s="11">
        <v>39</v>
      </c>
      <c r="Y470" s="11" t="s">
        <v>876</v>
      </c>
      <c r="Z470" s="10">
        <f t="shared" si="31"/>
        <v>1</v>
      </c>
    </row>
    <row r="471" spans="1:26" ht="20.100000000000001" customHeight="1" x14ac:dyDescent="0.25">
      <c r="A471" s="11">
        <v>449</v>
      </c>
      <c r="B471" s="11" t="s">
        <v>0</v>
      </c>
      <c r="C471" s="8" t="s">
        <v>28</v>
      </c>
      <c r="D471" s="11" t="s">
        <v>585</v>
      </c>
      <c r="E471" s="11" t="s">
        <v>7</v>
      </c>
      <c r="F471" s="11">
        <v>1007</v>
      </c>
      <c r="G471" s="11">
        <v>1007</v>
      </c>
      <c r="H471" s="11">
        <v>100</v>
      </c>
      <c r="I471" s="11" t="s">
        <v>863</v>
      </c>
      <c r="J471" s="11" t="s">
        <v>875</v>
      </c>
      <c r="K471" s="11" t="s">
        <v>2</v>
      </c>
      <c r="L471" s="11" t="s">
        <v>25</v>
      </c>
      <c r="M471" s="11" t="s">
        <v>10</v>
      </c>
      <c r="N471" s="11" t="s">
        <v>8</v>
      </c>
      <c r="O471" s="12">
        <v>42979</v>
      </c>
      <c r="P471" s="12">
        <v>44255</v>
      </c>
      <c r="Q471" s="13" t="s">
        <v>84</v>
      </c>
      <c r="R471" s="11">
        <f t="shared" ca="1" si="28"/>
        <v>3</v>
      </c>
      <c r="S471" s="12">
        <v>36735</v>
      </c>
      <c r="T471" s="13">
        <f t="shared" ca="1" si="29"/>
        <v>19</v>
      </c>
      <c r="U471" s="11" t="s">
        <v>9</v>
      </c>
      <c r="V471" s="11">
        <v>30</v>
      </c>
      <c r="W471" s="14">
        <f t="shared" si="30"/>
        <v>2.5</v>
      </c>
      <c r="X471" s="11">
        <v>39</v>
      </c>
      <c r="Y471" s="11" t="s">
        <v>876</v>
      </c>
      <c r="Z471" s="10">
        <f t="shared" si="31"/>
        <v>1</v>
      </c>
    </row>
    <row r="472" spans="1:26" ht="20.100000000000001" customHeight="1" x14ac:dyDescent="0.25">
      <c r="A472" s="11">
        <v>450</v>
      </c>
      <c r="B472" s="11" t="s">
        <v>0</v>
      </c>
      <c r="C472" s="8" t="s">
        <v>28</v>
      </c>
      <c r="D472" s="11" t="s">
        <v>586</v>
      </c>
      <c r="E472" s="11" t="s">
        <v>7</v>
      </c>
      <c r="F472" s="11">
        <v>1007</v>
      </c>
      <c r="G472" s="11">
        <v>1007</v>
      </c>
      <c r="H472" s="11">
        <v>100</v>
      </c>
      <c r="I472" s="11" t="s">
        <v>863</v>
      </c>
      <c r="J472" s="11" t="s">
        <v>875</v>
      </c>
      <c r="K472" s="11" t="s">
        <v>2</v>
      </c>
      <c r="L472" s="11" t="s">
        <v>25</v>
      </c>
      <c r="M472" s="11" t="s">
        <v>10</v>
      </c>
      <c r="N472" s="11" t="s">
        <v>6</v>
      </c>
      <c r="O472" s="12">
        <v>42979</v>
      </c>
      <c r="P472" s="12">
        <v>44255</v>
      </c>
      <c r="Q472" s="13" t="s">
        <v>84</v>
      </c>
      <c r="R472" s="11">
        <f t="shared" ca="1" si="28"/>
        <v>3</v>
      </c>
      <c r="S472" s="12">
        <v>37284</v>
      </c>
      <c r="T472" s="13">
        <f t="shared" ca="1" si="29"/>
        <v>17</v>
      </c>
      <c r="U472" s="11" t="s">
        <v>9</v>
      </c>
      <c r="V472" s="11">
        <v>30</v>
      </c>
      <c r="W472" s="14">
        <f t="shared" si="30"/>
        <v>2.5</v>
      </c>
      <c r="X472" s="11">
        <v>39</v>
      </c>
      <c r="Y472" s="11" t="s">
        <v>876</v>
      </c>
      <c r="Z472" s="10">
        <f t="shared" si="31"/>
        <v>1</v>
      </c>
    </row>
    <row r="473" spans="1:26" ht="20.100000000000001" customHeight="1" x14ac:dyDescent="0.25">
      <c r="A473" s="11">
        <v>451</v>
      </c>
      <c r="B473" s="11" t="s">
        <v>0</v>
      </c>
      <c r="C473" s="8" t="s">
        <v>28</v>
      </c>
      <c r="D473" s="11" t="s">
        <v>587</v>
      </c>
      <c r="E473" s="11" t="s">
        <v>7</v>
      </c>
      <c r="F473" s="11">
        <v>1012</v>
      </c>
      <c r="G473" s="11">
        <v>1012</v>
      </c>
      <c r="H473" s="11">
        <v>100</v>
      </c>
      <c r="I473" s="11" t="s">
        <v>863</v>
      </c>
      <c r="J473" s="11" t="s">
        <v>875</v>
      </c>
      <c r="K473" s="11" t="s">
        <v>2</v>
      </c>
      <c r="L473" s="11" t="s">
        <v>25</v>
      </c>
      <c r="M473" s="11" t="s">
        <v>11</v>
      </c>
      <c r="N473" s="11" t="s">
        <v>6</v>
      </c>
      <c r="O473" s="12">
        <v>42979</v>
      </c>
      <c r="P473" s="12">
        <v>44074</v>
      </c>
      <c r="Q473" s="13" t="s">
        <v>84</v>
      </c>
      <c r="R473" s="11">
        <f t="shared" ca="1" si="28"/>
        <v>2</v>
      </c>
      <c r="S473" s="12">
        <v>36098</v>
      </c>
      <c r="T473" s="13">
        <f t="shared" ca="1" si="29"/>
        <v>21</v>
      </c>
      <c r="U473" s="11" t="s">
        <v>9</v>
      </c>
      <c r="V473" s="11">
        <v>30</v>
      </c>
      <c r="W473" s="14">
        <f t="shared" si="30"/>
        <v>2.5</v>
      </c>
      <c r="X473" s="11">
        <v>39</v>
      </c>
      <c r="Y473" s="11" t="s">
        <v>876</v>
      </c>
      <c r="Z473" s="10">
        <f t="shared" si="31"/>
        <v>1</v>
      </c>
    </row>
    <row r="474" spans="1:26" ht="20.100000000000001" customHeight="1" x14ac:dyDescent="0.25">
      <c r="A474" s="11">
        <v>452</v>
      </c>
      <c r="B474" s="11" t="s">
        <v>0</v>
      </c>
      <c r="C474" s="8" t="s">
        <v>28</v>
      </c>
      <c r="D474" s="11" t="s">
        <v>588</v>
      </c>
      <c r="E474" s="11" t="s">
        <v>7</v>
      </c>
      <c r="F474" s="11">
        <v>1012</v>
      </c>
      <c r="G474" s="11">
        <v>1012</v>
      </c>
      <c r="H474" s="11">
        <v>100</v>
      </c>
      <c r="I474" s="11" t="s">
        <v>863</v>
      </c>
      <c r="J474" s="11" t="s">
        <v>875</v>
      </c>
      <c r="K474" s="11" t="s">
        <v>2</v>
      </c>
      <c r="L474" s="11" t="s">
        <v>25</v>
      </c>
      <c r="M474" s="11" t="s">
        <v>11</v>
      </c>
      <c r="N474" s="11" t="s">
        <v>6</v>
      </c>
      <c r="O474" s="12">
        <v>42979</v>
      </c>
      <c r="P474" s="12">
        <v>44074</v>
      </c>
      <c r="Q474" s="13" t="s">
        <v>84</v>
      </c>
      <c r="R474" s="11">
        <f t="shared" ca="1" si="28"/>
        <v>2</v>
      </c>
      <c r="S474" s="12">
        <v>36818</v>
      </c>
      <c r="T474" s="13">
        <f t="shared" ca="1" si="29"/>
        <v>19</v>
      </c>
      <c r="U474" s="11" t="s">
        <v>9</v>
      </c>
      <c r="V474" s="11">
        <v>30</v>
      </c>
      <c r="W474" s="14">
        <f t="shared" si="30"/>
        <v>2.5</v>
      </c>
      <c r="X474" s="11">
        <v>39</v>
      </c>
      <c r="Y474" s="11" t="s">
        <v>876</v>
      </c>
      <c r="Z474" s="10">
        <f t="shared" si="31"/>
        <v>1</v>
      </c>
    </row>
    <row r="475" spans="1:26" ht="20.100000000000001" customHeight="1" x14ac:dyDescent="0.25">
      <c r="A475" s="11">
        <v>453</v>
      </c>
      <c r="B475" s="11" t="s">
        <v>0</v>
      </c>
      <c r="C475" s="8" t="s">
        <v>28</v>
      </c>
      <c r="D475" s="11" t="s">
        <v>589</v>
      </c>
      <c r="E475" s="11" t="s">
        <v>7</v>
      </c>
      <c r="F475" s="11">
        <v>1012</v>
      </c>
      <c r="G475" s="11">
        <v>1012</v>
      </c>
      <c r="H475" s="11">
        <v>100</v>
      </c>
      <c r="I475" s="11" t="s">
        <v>863</v>
      </c>
      <c r="J475" s="11" t="s">
        <v>875</v>
      </c>
      <c r="K475" s="11" t="s">
        <v>2</v>
      </c>
      <c r="L475" s="11" t="s">
        <v>25</v>
      </c>
      <c r="M475" s="11" t="s">
        <v>11</v>
      </c>
      <c r="N475" s="11" t="s">
        <v>6</v>
      </c>
      <c r="O475" s="12">
        <v>42979</v>
      </c>
      <c r="P475" s="12">
        <v>44074</v>
      </c>
      <c r="Q475" s="13" t="s">
        <v>84</v>
      </c>
      <c r="R475" s="11">
        <f t="shared" ca="1" si="28"/>
        <v>2</v>
      </c>
      <c r="S475" s="12">
        <v>37098</v>
      </c>
      <c r="T475" s="13">
        <f t="shared" ca="1" si="29"/>
        <v>18</v>
      </c>
      <c r="U475" s="11" t="s">
        <v>9</v>
      </c>
      <c r="V475" s="11">
        <v>30</v>
      </c>
      <c r="W475" s="14">
        <f t="shared" si="30"/>
        <v>2.5</v>
      </c>
      <c r="X475" s="11">
        <v>39</v>
      </c>
      <c r="Y475" s="11" t="s">
        <v>876</v>
      </c>
      <c r="Z475" s="10">
        <f t="shared" si="31"/>
        <v>1</v>
      </c>
    </row>
    <row r="476" spans="1:26" ht="20.100000000000001" customHeight="1" x14ac:dyDescent="0.25">
      <c r="A476" s="11">
        <v>454</v>
      </c>
      <c r="B476" s="11" t="s">
        <v>0</v>
      </c>
      <c r="C476" s="8" t="s">
        <v>28</v>
      </c>
      <c r="D476" s="11" t="s">
        <v>590</v>
      </c>
      <c r="E476" s="11" t="s">
        <v>7</v>
      </c>
      <c r="F476" s="11">
        <v>1007</v>
      </c>
      <c r="G476" s="11">
        <v>1007</v>
      </c>
      <c r="H476" s="11">
        <v>100</v>
      </c>
      <c r="I476" s="11" t="s">
        <v>863</v>
      </c>
      <c r="J476" s="11" t="s">
        <v>875</v>
      </c>
      <c r="K476" s="11" t="s">
        <v>2</v>
      </c>
      <c r="L476" s="11" t="s">
        <v>25</v>
      </c>
      <c r="M476" s="11" t="s">
        <v>10</v>
      </c>
      <c r="N476" s="11" t="s">
        <v>8</v>
      </c>
      <c r="O476" s="12">
        <v>42979</v>
      </c>
      <c r="P476" s="12">
        <v>44255</v>
      </c>
      <c r="Q476" s="13" t="s">
        <v>84</v>
      </c>
      <c r="R476" s="11">
        <f t="shared" ca="1" si="28"/>
        <v>3</v>
      </c>
      <c r="S476" s="12">
        <v>37031</v>
      </c>
      <c r="T476" s="13">
        <f t="shared" ca="1" si="29"/>
        <v>18</v>
      </c>
      <c r="U476" s="11" t="s">
        <v>9</v>
      </c>
      <c r="V476" s="11">
        <v>30</v>
      </c>
      <c r="W476" s="14">
        <f t="shared" si="30"/>
        <v>2.5</v>
      </c>
      <c r="X476" s="11">
        <v>39</v>
      </c>
      <c r="Y476" s="11" t="s">
        <v>876</v>
      </c>
      <c r="Z476" s="10">
        <f t="shared" si="31"/>
        <v>1</v>
      </c>
    </row>
    <row r="477" spans="1:26" ht="20.100000000000001" customHeight="1" x14ac:dyDescent="0.25">
      <c r="A477" s="11">
        <v>455</v>
      </c>
      <c r="B477" s="11" t="s">
        <v>0</v>
      </c>
      <c r="C477" s="8" t="s">
        <v>28</v>
      </c>
      <c r="D477" s="11" t="s">
        <v>591</v>
      </c>
      <c r="E477" s="11" t="s">
        <v>7</v>
      </c>
      <c r="F477" s="11">
        <v>1007</v>
      </c>
      <c r="G477" s="11">
        <v>1007</v>
      </c>
      <c r="H477" s="11">
        <v>100</v>
      </c>
      <c r="I477" s="11" t="s">
        <v>863</v>
      </c>
      <c r="J477" s="11" t="s">
        <v>875</v>
      </c>
      <c r="K477" s="11" t="s">
        <v>2</v>
      </c>
      <c r="L477" s="11" t="s">
        <v>25</v>
      </c>
      <c r="M477" s="11" t="s">
        <v>10</v>
      </c>
      <c r="N477" s="11" t="s">
        <v>8</v>
      </c>
      <c r="O477" s="12">
        <v>42979</v>
      </c>
      <c r="P477" s="12">
        <v>44255</v>
      </c>
      <c r="Q477" s="13" t="s">
        <v>84</v>
      </c>
      <c r="R477" s="11">
        <f t="shared" ca="1" si="28"/>
        <v>3</v>
      </c>
      <c r="S477" s="12">
        <v>36847</v>
      </c>
      <c r="T477" s="13">
        <f t="shared" ca="1" si="29"/>
        <v>19</v>
      </c>
      <c r="U477" s="11" t="s">
        <v>9</v>
      </c>
      <c r="V477" s="11">
        <v>30</v>
      </c>
      <c r="W477" s="14">
        <f t="shared" si="30"/>
        <v>2.5</v>
      </c>
      <c r="X477" s="11">
        <v>39</v>
      </c>
      <c r="Y477" s="11" t="s">
        <v>876</v>
      </c>
      <c r="Z477" s="10">
        <f t="shared" si="31"/>
        <v>1</v>
      </c>
    </row>
    <row r="478" spans="1:26" ht="20.100000000000001" customHeight="1" x14ac:dyDescent="0.25">
      <c r="A478" s="11">
        <v>456</v>
      </c>
      <c r="B478" s="11" t="s">
        <v>0</v>
      </c>
      <c r="C478" s="8" t="s">
        <v>28</v>
      </c>
      <c r="D478" s="11" t="s">
        <v>592</v>
      </c>
      <c r="E478" s="11" t="s">
        <v>7</v>
      </c>
      <c r="F478" s="11">
        <v>1007</v>
      </c>
      <c r="G478" s="11">
        <v>1007</v>
      </c>
      <c r="H478" s="11">
        <v>100</v>
      </c>
      <c r="I478" s="11" t="s">
        <v>863</v>
      </c>
      <c r="J478" s="11" t="s">
        <v>875</v>
      </c>
      <c r="K478" s="11" t="s">
        <v>2</v>
      </c>
      <c r="L478" s="11" t="s">
        <v>25</v>
      </c>
      <c r="M478" s="11" t="s">
        <v>10</v>
      </c>
      <c r="N478" s="11" t="s">
        <v>8</v>
      </c>
      <c r="O478" s="12">
        <v>42979</v>
      </c>
      <c r="P478" s="12">
        <v>44255</v>
      </c>
      <c r="Q478" s="13" t="s">
        <v>84</v>
      </c>
      <c r="R478" s="11">
        <f t="shared" ca="1" si="28"/>
        <v>3</v>
      </c>
      <c r="S478" s="12">
        <v>36829</v>
      </c>
      <c r="T478" s="13">
        <f t="shared" ca="1" si="29"/>
        <v>19</v>
      </c>
      <c r="U478" s="11" t="s">
        <v>9</v>
      </c>
      <c r="V478" s="11">
        <v>30</v>
      </c>
      <c r="W478" s="14">
        <f t="shared" si="30"/>
        <v>2.5</v>
      </c>
      <c r="X478" s="11">
        <v>39</v>
      </c>
      <c r="Y478" s="11" t="s">
        <v>876</v>
      </c>
      <c r="Z478" s="10">
        <f t="shared" si="31"/>
        <v>1</v>
      </c>
    </row>
    <row r="479" spans="1:26" ht="20.100000000000001" customHeight="1" x14ac:dyDescent="0.25">
      <c r="A479" s="11">
        <v>457</v>
      </c>
      <c r="B479" s="11" t="s">
        <v>0</v>
      </c>
      <c r="C479" s="8" t="s">
        <v>28</v>
      </c>
      <c r="D479" s="11" t="s">
        <v>593</v>
      </c>
      <c r="E479" s="11" t="s">
        <v>7</v>
      </c>
      <c r="F479" s="11">
        <v>1007</v>
      </c>
      <c r="G479" s="11">
        <v>1007</v>
      </c>
      <c r="H479" s="11">
        <v>100</v>
      </c>
      <c r="I479" s="11" t="s">
        <v>863</v>
      </c>
      <c r="J479" s="11" t="s">
        <v>875</v>
      </c>
      <c r="K479" s="11" t="s">
        <v>2</v>
      </c>
      <c r="L479" s="11" t="s">
        <v>25</v>
      </c>
      <c r="M479" s="11" t="s">
        <v>10</v>
      </c>
      <c r="N479" s="11" t="s">
        <v>8</v>
      </c>
      <c r="O479" s="12">
        <v>42979</v>
      </c>
      <c r="P479" s="12">
        <v>44255</v>
      </c>
      <c r="Q479" s="13" t="s">
        <v>84</v>
      </c>
      <c r="R479" s="11">
        <f t="shared" ca="1" si="28"/>
        <v>3</v>
      </c>
      <c r="S479" s="12">
        <v>37061</v>
      </c>
      <c r="T479" s="13">
        <f t="shared" ca="1" si="29"/>
        <v>18</v>
      </c>
      <c r="U479" s="11" t="s">
        <v>9</v>
      </c>
      <c r="V479" s="11">
        <v>30</v>
      </c>
      <c r="W479" s="14">
        <f t="shared" si="30"/>
        <v>2.5</v>
      </c>
      <c r="X479" s="11">
        <v>39</v>
      </c>
      <c r="Y479" s="11" t="s">
        <v>876</v>
      </c>
      <c r="Z479" s="10">
        <f t="shared" si="31"/>
        <v>1</v>
      </c>
    </row>
    <row r="480" spans="1:26" ht="20.100000000000001" customHeight="1" x14ac:dyDescent="0.25">
      <c r="A480" s="11">
        <v>458</v>
      </c>
      <c r="B480" s="11" t="s">
        <v>0</v>
      </c>
      <c r="C480" s="8" t="s">
        <v>28</v>
      </c>
      <c r="D480" s="11" t="s">
        <v>594</v>
      </c>
      <c r="E480" s="11" t="s">
        <v>7</v>
      </c>
      <c r="F480" s="11">
        <v>1012</v>
      </c>
      <c r="G480" s="11">
        <v>1012</v>
      </c>
      <c r="H480" s="11">
        <v>100</v>
      </c>
      <c r="I480" s="11" t="s">
        <v>863</v>
      </c>
      <c r="J480" s="11" t="s">
        <v>875</v>
      </c>
      <c r="K480" s="11" t="s">
        <v>2</v>
      </c>
      <c r="L480" s="11" t="s">
        <v>25</v>
      </c>
      <c r="M480" s="11" t="s">
        <v>11</v>
      </c>
      <c r="N480" s="11" t="s">
        <v>8</v>
      </c>
      <c r="O480" s="12">
        <v>42979</v>
      </c>
      <c r="P480" s="12">
        <v>44074</v>
      </c>
      <c r="Q480" s="13" t="s">
        <v>84</v>
      </c>
      <c r="R480" s="11">
        <f t="shared" ca="1" si="28"/>
        <v>2</v>
      </c>
      <c r="S480" s="12">
        <v>37121</v>
      </c>
      <c r="T480" s="13">
        <f t="shared" ca="1" si="29"/>
        <v>18</v>
      </c>
      <c r="U480" s="11" t="s">
        <v>9</v>
      </c>
      <c r="V480" s="11">
        <v>30</v>
      </c>
      <c r="W480" s="14">
        <f t="shared" si="30"/>
        <v>2.5</v>
      </c>
      <c r="X480" s="11">
        <v>39</v>
      </c>
      <c r="Y480" s="11" t="s">
        <v>876</v>
      </c>
      <c r="Z480" s="10">
        <f t="shared" si="31"/>
        <v>1</v>
      </c>
    </row>
    <row r="481" spans="1:26" ht="20.100000000000001" customHeight="1" x14ac:dyDescent="0.25">
      <c r="A481" s="11">
        <v>459</v>
      </c>
      <c r="B481" s="11" t="s">
        <v>0</v>
      </c>
      <c r="C481" s="8" t="s">
        <v>28</v>
      </c>
      <c r="D481" s="11" t="s">
        <v>595</v>
      </c>
      <c r="E481" s="11" t="s">
        <v>7</v>
      </c>
      <c r="F481" s="11">
        <v>1007</v>
      </c>
      <c r="G481" s="11">
        <v>1007</v>
      </c>
      <c r="H481" s="11">
        <v>100</v>
      </c>
      <c r="I481" s="11" t="s">
        <v>863</v>
      </c>
      <c r="J481" s="11" t="s">
        <v>875</v>
      </c>
      <c r="K481" s="11" t="s">
        <v>2</v>
      </c>
      <c r="L481" s="11" t="s">
        <v>25</v>
      </c>
      <c r="M481" s="11" t="s">
        <v>10</v>
      </c>
      <c r="N481" s="11" t="s">
        <v>8</v>
      </c>
      <c r="O481" s="12">
        <v>42979</v>
      </c>
      <c r="P481" s="12">
        <v>44255</v>
      </c>
      <c r="Q481" s="13" t="s">
        <v>84</v>
      </c>
      <c r="R481" s="11">
        <f t="shared" ca="1" si="28"/>
        <v>3</v>
      </c>
      <c r="S481" s="12">
        <v>36834</v>
      </c>
      <c r="T481" s="13">
        <f t="shared" ca="1" si="29"/>
        <v>19</v>
      </c>
      <c r="U481" s="11" t="s">
        <v>9</v>
      </c>
      <c r="V481" s="11">
        <v>30</v>
      </c>
      <c r="W481" s="14">
        <f t="shared" si="30"/>
        <v>2.5</v>
      </c>
      <c r="X481" s="11">
        <v>39</v>
      </c>
      <c r="Y481" s="11" t="s">
        <v>876</v>
      </c>
      <c r="Z481" s="10">
        <f t="shared" si="31"/>
        <v>1</v>
      </c>
    </row>
    <row r="482" spans="1:26" ht="20.100000000000001" customHeight="1" x14ac:dyDescent="0.25">
      <c r="A482" s="11">
        <v>460</v>
      </c>
      <c r="B482" s="11" t="s">
        <v>0</v>
      </c>
      <c r="C482" s="8" t="s">
        <v>28</v>
      </c>
      <c r="D482" s="11" t="s">
        <v>596</v>
      </c>
      <c r="E482" s="11" t="s">
        <v>7</v>
      </c>
      <c r="F482" s="11">
        <v>1007</v>
      </c>
      <c r="G482" s="11">
        <v>1007</v>
      </c>
      <c r="H482" s="11">
        <v>100</v>
      </c>
      <c r="I482" s="11" t="s">
        <v>863</v>
      </c>
      <c r="J482" s="11" t="s">
        <v>875</v>
      </c>
      <c r="K482" s="11" t="s">
        <v>2</v>
      </c>
      <c r="L482" s="11" t="s">
        <v>25</v>
      </c>
      <c r="M482" s="11" t="s">
        <v>10</v>
      </c>
      <c r="N482" s="11" t="s">
        <v>8</v>
      </c>
      <c r="O482" s="12">
        <v>42979</v>
      </c>
      <c r="P482" s="12">
        <v>44255</v>
      </c>
      <c r="Q482" s="13" t="s">
        <v>84</v>
      </c>
      <c r="R482" s="11">
        <f t="shared" ca="1" si="28"/>
        <v>3</v>
      </c>
      <c r="S482" s="12">
        <v>37100</v>
      </c>
      <c r="T482" s="13">
        <f t="shared" ca="1" si="29"/>
        <v>18</v>
      </c>
      <c r="U482" s="11" t="s">
        <v>9</v>
      </c>
      <c r="V482" s="11">
        <v>30</v>
      </c>
      <c r="W482" s="14">
        <f t="shared" si="30"/>
        <v>2.5</v>
      </c>
      <c r="X482" s="11">
        <v>39</v>
      </c>
      <c r="Y482" s="11" t="s">
        <v>876</v>
      </c>
      <c r="Z482" s="10">
        <f t="shared" si="31"/>
        <v>1</v>
      </c>
    </row>
    <row r="483" spans="1:26" ht="20.100000000000001" customHeight="1" x14ac:dyDescent="0.25">
      <c r="A483" s="11">
        <v>461</v>
      </c>
      <c r="B483" s="11" t="s">
        <v>0</v>
      </c>
      <c r="C483" s="8" t="s">
        <v>28</v>
      </c>
      <c r="D483" s="11" t="s">
        <v>597</v>
      </c>
      <c r="E483" s="11" t="s">
        <v>7</v>
      </c>
      <c r="F483" s="11">
        <v>1049</v>
      </c>
      <c r="G483" s="11">
        <v>1092</v>
      </c>
      <c r="H483" s="11">
        <v>107</v>
      </c>
      <c r="I483" s="11" t="s">
        <v>870</v>
      </c>
      <c r="J483" s="11" t="s">
        <v>875</v>
      </c>
      <c r="K483" s="11" t="s">
        <v>2</v>
      </c>
      <c r="L483" s="11" t="s">
        <v>25</v>
      </c>
      <c r="M483" s="11" t="s">
        <v>11</v>
      </c>
      <c r="N483" s="11" t="s">
        <v>8</v>
      </c>
      <c r="O483" s="12">
        <v>42979</v>
      </c>
      <c r="P483" s="12">
        <v>44074</v>
      </c>
      <c r="Q483" s="13" t="s">
        <v>84</v>
      </c>
      <c r="R483" s="11">
        <f t="shared" ca="1" si="28"/>
        <v>2</v>
      </c>
      <c r="S483" s="12">
        <v>36197</v>
      </c>
      <c r="T483" s="13">
        <f t="shared" ca="1" si="29"/>
        <v>20</v>
      </c>
      <c r="U483" s="11" t="s">
        <v>9</v>
      </c>
      <c r="V483" s="11">
        <v>30</v>
      </c>
      <c r="W483" s="14">
        <f t="shared" si="30"/>
        <v>2.5</v>
      </c>
      <c r="X483" s="11">
        <v>39</v>
      </c>
      <c r="Y483" s="11" t="s">
        <v>876</v>
      </c>
      <c r="Z483" s="10">
        <f t="shared" si="31"/>
        <v>1</v>
      </c>
    </row>
    <row r="484" spans="1:26" ht="20.100000000000001" customHeight="1" x14ac:dyDescent="0.25">
      <c r="A484" s="11">
        <v>462</v>
      </c>
      <c r="B484" s="11" t="s">
        <v>0</v>
      </c>
      <c r="C484" s="8" t="s">
        <v>28</v>
      </c>
      <c r="D484" s="11" t="s">
        <v>598</v>
      </c>
      <c r="E484" s="11" t="s">
        <v>7</v>
      </c>
      <c r="F484" s="11">
        <v>1049</v>
      </c>
      <c r="G484" s="11">
        <v>1092</v>
      </c>
      <c r="H484" s="11">
        <v>107</v>
      </c>
      <c r="I484" s="11" t="s">
        <v>870</v>
      </c>
      <c r="J484" s="11" t="s">
        <v>875</v>
      </c>
      <c r="K484" s="11" t="s">
        <v>2</v>
      </c>
      <c r="L484" s="11" t="s">
        <v>25</v>
      </c>
      <c r="M484" s="11" t="s">
        <v>10</v>
      </c>
      <c r="N484" s="11" t="s">
        <v>8</v>
      </c>
      <c r="O484" s="12">
        <v>42979</v>
      </c>
      <c r="P484" s="12">
        <v>44255</v>
      </c>
      <c r="Q484" s="13" t="s">
        <v>84</v>
      </c>
      <c r="R484" s="11">
        <f t="shared" ca="1" si="28"/>
        <v>3</v>
      </c>
      <c r="S484" s="12">
        <v>35773</v>
      </c>
      <c r="T484" s="13">
        <f t="shared" ca="1" si="29"/>
        <v>22</v>
      </c>
      <c r="U484" s="11" t="s">
        <v>9</v>
      </c>
      <c r="V484" s="11">
        <v>30</v>
      </c>
      <c r="W484" s="14">
        <f t="shared" si="30"/>
        <v>2.5</v>
      </c>
      <c r="X484" s="11">
        <v>39</v>
      </c>
      <c r="Y484" s="11" t="s">
        <v>876</v>
      </c>
      <c r="Z484" s="10">
        <f t="shared" si="31"/>
        <v>1</v>
      </c>
    </row>
    <row r="485" spans="1:26" ht="20.100000000000001" customHeight="1" x14ac:dyDescent="0.25">
      <c r="A485" s="11">
        <v>463</v>
      </c>
      <c r="B485" s="11" t="s">
        <v>0</v>
      </c>
      <c r="C485" s="8" t="s">
        <v>28</v>
      </c>
      <c r="D485" s="11" t="s">
        <v>599</v>
      </c>
      <c r="E485" s="11" t="s">
        <v>7</v>
      </c>
      <c r="F485" s="11">
        <v>1049</v>
      </c>
      <c r="G485" s="11">
        <v>1092</v>
      </c>
      <c r="H485" s="11">
        <v>108</v>
      </c>
      <c r="I485" s="11" t="s">
        <v>871</v>
      </c>
      <c r="J485" s="11" t="s">
        <v>875</v>
      </c>
      <c r="K485" s="11" t="s">
        <v>2</v>
      </c>
      <c r="L485" s="11" t="s">
        <v>25</v>
      </c>
      <c r="M485" s="11" t="s">
        <v>11</v>
      </c>
      <c r="N485" s="11" t="s">
        <v>6</v>
      </c>
      <c r="O485" s="12">
        <v>42979</v>
      </c>
      <c r="P485" s="12">
        <v>44074</v>
      </c>
      <c r="Q485" s="13" t="s">
        <v>84</v>
      </c>
      <c r="R485" s="11">
        <f t="shared" ca="1" si="28"/>
        <v>2</v>
      </c>
      <c r="S485" s="12">
        <v>35232</v>
      </c>
      <c r="T485" s="13">
        <f t="shared" ca="1" si="29"/>
        <v>23</v>
      </c>
      <c r="U485" s="11" t="s">
        <v>9</v>
      </c>
      <c r="V485" s="11">
        <v>30</v>
      </c>
      <c r="W485" s="14">
        <f t="shared" si="30"/>
        <v>2.5</v>
      </c>
      <c r="X485" s="11">
        <v>39</v>
      </c>
      <c r="Y485" s="11" t="s">
        <v>876</v>
      </c>
      <c r="Z485" s="10">
        <f t="shared" si="31"/>
        <v>1</v>
      </c>
    </row>
    <row r="486" spans="1:26" ht="20.100000000000001" customHeight="1" x14ac:dyDescent="0.25">
      <c r="A486" s="11">
        <v>464</v>
      </c>
      <c r="B486" s="11" t="s">
        <v>0</v>
      </c>
      <c r="C486" s="8" t="s">
        <v>28</v>
      </c>
      <c r="D486" s="11" t="s">
        <v>600</v>
      </c>
      <c r="E486" s="11" t="s">
        <v>7</v>
      </c>
      <c r="F486" s="11">
        <v>1049</v>
      </c>
      <c r="G486" s="11">
        <v>1092</v>
      </c>
      <c r="H486" s="11">
        <v>102</v>
      </c>
      <c r="I486" s="11" t="s">
        <v>865</v>
      </c>
      <c r="J486" s="11" t="s">
        <v>875</v>
      </c>
      <c r="K486" s="11" t="s">
        <v>2</v>
      </c>
      <c r="L486" s="11" t="s">
        <v>25</v>
      </c>
      <c r="M486" s="11" t="s">
        <v>11</v>
      </c>
      <c r="N486" s="11" t="s">
        <v>8</v>
      </c>
      <c r="O486" s="12">
        <v>42979</v>
      </c>
      <c r="P486" s="12">
        <v>44074</v>
      </c>
      <c r="Q486" s="13" t="s">
        <v>84</v>
      </c>
      <c r="R486" s="11">
        <f t="shared" ca="1" si="28"/>
        <v>2</v>
      </c>
      <c r="S486" s="12">
        <v>36829</v>
      </c>
      <c r="T486" s="13">
        <f t="shared" ca="1" si="29"/>
        <v>19</v>
      </c>
      <c r="U486" s="11" t="s">
        <v>9</v>
      </c>
      <c r="V486" s="11">
        <v>30</v>
      </c>
      <c r="W486" s="14">
        <f t="shared" si="30"/>
        <v>2.5</v>
      </c>
      <c r="X486" s="11">
        <v>39</v>
      </c>
      <c r="Y486" s="11" t="s">
        <v>876</v>
      </c>
      <c r="Z486" s="10">
        <f t="shared" si="31"/>
        <v>1</v>
      </c>
    </row>
    <row r="487" spans="1:26" ht="20.100000000000001" customHeight="1" x14ac:dyDescent="0.25">
      <c r="A487" s="11">
        <v>465</v>
      </c>
      <c r="B487" s="11" t="s">
        <v>0</v>
      </c>
      <c r="C487" s="8" t="s">
        <v>28</v>
      </c>
      <c r="D487" s="11" t="s">
        <v>601</v>
      </c>
      <c r="E487" s="11" t="s">
        <v>7</v>
      </c>
      <c r="F487" s="11">
        <v>1043</v>
      </c>
      <c r="G487" s="11">
        <v>1086</v>
      </c>
      <c r="H487" s="11">
        <v>102</v>
      </c>
      <c r="I487" s="11" t="s">
        <v>865</v>
      </c>
      <c r="J487" s="11" t="s">
        <v>875</v>
      </c>
      <c r="K487" s="11" t="s">
        <v>2</v>
      </c>
      <c r="L487" s="11" t="s">
        <v>25</v>
      </c>
      <c r="M487" s="11" t="s">
        <v>5</v>
      </c>
      <c r="N487" s="11" t="s">
        <v>8</v>
      </c>
      <c r="O487" s="12">
        <v>42979</v>
      </c>
      <c r="Q487" s="13" t="s">
        <v>84</v>
      </c>
      <c r="R487" s="11">
        <f t="shared" ca="1" si="28"/>
        <v>2</v>
      </c>
      <c r="S487" s="12">
        <v>34087</v>
      </c>
      <c r="T487" s="13">
        <f t="shared" ca="1" si="29"/>
        <v>26</v>
      </c>
      <c r="U487" s="11" t="s">
        <v>7</v>
      </c>
      <c r="V487" s="11">
        <v>30</v>
      </c>
      <c r="W487" s="14">
        <f t="shared" si="30"/>
        <v>2.5</v>
      </c>
      <c r="X487" s="11">
        <v>39</v>
      </c>
      <c r="Y487" s="11" t="s">
        <v>876</v>
      </c>
      <c r="Z487" s="10">
        <f t="shared" si="31"/>
        <v>1</v>
      </c>
    </row>
    <row r="488" spans="1:26" ht="20.100000000000001" customHeight="1" x14ac:dyDescent="0.25">
      <c r="A488" s="11">
        <v>466</v>
      </c>
      <c r="B488" s="11" t="s">
        <v>0</v>
      </c>
      <c r="C488" s="8" t="s">
        <v>28</v>
      </c>
      <c r="D488" s="11" t="s">
        <v>602</v>
      </c>
      <c r="E488" s="11" t="s">
        <v>7</v>
      </c>
      <c r="F488" s="11">
        <v>1035</v>
      </c>
      <c r="G488" s="11">
        <v>1078</v>
      </c>
      <c r="H488" s="11">
        <v>102</v>
      </c>
      <c r="I488" s="11" t="s">
        <v>865</v>
      </c>
      <c r="J488" s="11" t="s">
        <v>875</v>
      </c>
      <c r="K488" s="11" t="s">
        <v>2</v>
      </c>
      <c r="L488" s="11" t="s">
        <v>25</v>
      </c>
      <c r="M488" s="11" t="s">
        <v>5</v>
      </c>
      <c r="N488" s="11" t="s">
        <v>8</v>
      </c>
      <c r="O488" s="12">
        <v>42982</v>
      </c>
      <c r="Q488" s="13" t="s">
        <v>84</v>
      </c>
      <c r="R488" s="11">
        <f t="shared" ca="1" si="28"/>
        <v>2</v>
      </c>
      <c r="S488" s="12">
        <v>30818</v>
      </c>
      <c r="T488" s="13">
        <f t="shared" ca="1" si="29"/>
        <v>35</v>
      </c>
      <c r="U488" s="11" t="s">
        <v>7</v>
      </c>
      <c r="V488" s="11">
        <v>30</v>
      </c>
      <c r="W488" s="14">
        <f t="shared" si="30"/>
        <v>2.5</v>
      </c>
      <c r="X488" s="11">
        <v>39</v>
      </c>
      <c r="Y488" s="11" t="s">
        <v>876</v>
      </c>
      <c r="Z488" s="10">
        <f t="shared" si="31"/>
        <v>1</v>
      </c>
    </row>
    <row r="489" spans="1:26" ht="20.100000000000001" customHeight="1" x14ac:dyDescent="0.25">
      <c r="A489" s="11">
        <v>467</v>
      </c>
      <c r="B489" s="11" t="s">
        <v>0</v>
      </c>
      <c r="C489" s="8" t="s">
        <v>28</v>
      </c>
      <c r="D489" s="11" t="s">
        <v>603</v>
      </c>
      <c r="E489" s="11" t="s">
        <v>7</v>
      </c>
      <c r="F489" s="11">
        <v>1022</v>
      </c>
      <c r="G489" s="11">
        <v>1060</v>
      </c>
      <c r="H489" s="11">
        <v>106</v>
      </c>
      <c r="I489" s="11" t="s">
        <v>869</v>
      </c>
      <c r="J489" s="11" t="s">
        <v>875</v>
      </c>
      <c r="K489" s="11" t="s">
        <v>2</v>
      </c>
      <c r="L489" s="11" t="s">
        <v>25</v>
      </c>
      <c r="M489" s="11" t="s">
        <v>5</v>
      </c>
      <c r="N489" s="11" t="s">
        <v>8</v>
      </c>
      <c r="O489" s="12">
        <v>42979</v>
      </c>
      <c r="Q489" s="13" t="s">
        <v>84</v>
      </c>
      <c r="R489" s="11">
        <f t="shared" ca="1" si="28"/>
        <v>2</v>
      </c>
      <c r="S489" s="12">
        <v>25996</v>
      </c>
      <c r="T489" s="13">
        <f t="shared" ca="1" si="29"/>
        <v>48</v>
      </c>
      <c r="U489" s="11" t="s">
        <v>9</v>
      </c>
      <c r="V489" s="11">
        <v>30</v>
      </c>
      <c r="W489" s="14">
        <f t="shared" si="30"/>
        <v>2.5</v>
      </c>
      <c r="X489" s="11">
        <v>39</v>
      </c>
      <c r="Y489" s="11" t="s">
        <v>876</v>
      </c>
      <c r="Z489" s="10">
        <f t="shared" si="31"/>
        <v>1</v>
      </c>
    </row>
    <row r="490" spans="1:26" ht="20.100000000000001" customHeight="1" x14ac:dyDescent="0.25">
      <c r="A490" s="11">
        <v>468</v>
      </c>
      <c r="B490" s="11" t="s">
        <v>0</v>
      </c>
      <c r="C490" s="8" t="s">
        <v>28</v>
      </c>
      <c r="D490" s="11" t="s">
        <v>604</v>
      </c>
      <c r="E490" s="11" t="s">
        <v>7</v>
      </c>
      <c r="F490" s="11">
        <v>1022</v>
      </c>
      <c r="G490" s="11">
        <v>1053</v>
      </c>
      <c r="H490" s="11">
        <v>107</v>
      </c>
      <c r="I490" s="11" t="s">
        <v>870</v>
      </c>
      <c r="J490" s="11" t="s">
        <v>875</v>
      </c>
      <c r="K490" s="11" t="s">
        <v>2</v>
      </c>
      <c r="L490" s="11" t="s">
        <v>25</v>
      </c>
      <c r="M490" s="11" t="s">
        <v>5</v>
      </c>
      <c r="N490" s="11" t="s">
        <v>8</v>
      </c>
      <c r="O490" s="12">
        <v>42979</v>
      </c>
      <c r="Q490" s="13" t="s">
        <v>84</v>
      </c>
      <c r="R490" s="11">
        <f t="shared" ca="1" si="28"/>
        <v>2</v>
      </c>
      <c r="S490" s="12">
        <v>34357</v>
      </c>
      <c r="T490" s="13">
        <f t="shared" ca="1" si="29"/>
        <v>25</v>
      </c>
      <c r="U490" s="11" t="s">
        <v>9</v>
      </c>
      <c r="V490" s="11">
        <v>30</v>
      </c>
      <c r="W490" s="14">
        <f t="shared" si="30"/>
        <v>2.5</v>
      </c>
      <c r="X490" s="11">
        <v>39</v>
      </c>
      <c r="Y490" s="11" t="s">
        <v>876</v>
      </c>
      <c r="Z490" s="10">
        <f t="shared" si="31"/>
        <v>1</v>
      </c>
    </row>
    <row r="491" spans="1:26" ht="20.100000000000001" customHeight="1" x14ac:dyDescent="0.25">
      <c r="A491" s="11">
        <v>469</v>
      </c>
      <c r="B491" s="11" t="s">
        <v>0</v>
      </c>
      <c r="C491" s="8" t="s">
        <v>28</v>
      </c>
      <c r="D491" s="11" t="s">
        <v>605</v>
      </c>
      <c r="E491" s="11" t="s">
        <v>7</v>
      </c>
      <c r="F491" s="11">
        <v>1023</v>
      </c>
      <c r="G491" s="11">
        <v>1044</v>
      </c>
      <c r="H491" s="11">
        <v>103</v>
      </c>
      <c r="I491" s="11" t="s">
        <v>866</v>
      </c>
      <c r="J491" s="11" t="s">
        <v>875</v>
      </c>
      <c r="K491" s="11" t="s">
        <v>2</v>
      </c>
      <c r="L491" s="11" t="s">
        <v>24</v>
      </c>
      <c r="M491" s="11" t="s">
        <v>5</v>
      </c>
      <c r="N491" s="11" t="s">
        <v>8</v>
      </c>
      <c r="O491" s="12">
        <v>42979</v>
      </c>
      <c r="Q491" s="13" t="s">
        <v>84</v>
      </c>
      <c r="R491" s="11">
        <f t="shared" ca="1" si="28"/>
        <v>2</v>
      </c>
      <c r="S491" s="12">
        <v>23696</v>
      </c>
      <c r="T491" s="13">
        <f t="shared" ca="1" si="29"/>
        <v>55</v>
      </c>
      <c r="U491" s="11" t="s">
        <v>7</v>
      </c>
      <c r="V491" s="11">
        <v>30</v>
      </c>
      <c r="W491" s="14">
        <f t="shared" si="30"/>
        <v>2.5</v>
      </c>
      <c r="X491" s="11">
        <v>39</v>
      </c>
      <c r="Y491" s="11" t="s">
        <v>876</v>
      </c>
      <c r="Z491" s="10">
        <f t="shared" si="31"/>
        <v>1</v>
      </c>
    </row>
    <row r="492" spans="1:26" ht="20.100000000000001" customHeight="1" x14ac:dyDescent="0.25">
      <c r="A492" s="11">
        <v>470</v>
      </c>
      <c r="B492" s="11" t="s">
        <v>0</v>
      </c>
      <c r="C492" s="8" t="s">
        <v>28</v>
      </c>
      <c r="D492" s="11" t="s">
        <v>606</v>
      </c>
      <c r="E492" s="11" t="s">
        <v>7</v>
      </c>
      <c r="F492" s="11">
        <v>1045</v>
      </c>
      <c r="G492" s="11">
        <v>1088</v>
      </c>
      <c r="H492" s="11">
        <v>102</v>
      </c>
      <c r="I492" s="11" t="s">
        <v>865</v>
      </c>
      <c r="J492" s="11" t="s">
        <v>875</v>
      </c>
      <c r="K492" s="11" t="s">
        <v>2</v>
      </c>
      <c r="L492" s="11" t="s">
        <v>25</v>
      </c>
      <c r="M492" s="11" t="s">
        <v>5</v>
      </c>
      <c r="N492" s="11" t="s">
        <v>6</v>
      </c>
      <c r="O492" s="12">
        <v>42990</v>
      </c>
      <c r="Q492" s="13" t="s">
        <v>84</v>
      </c>
      <c r="R492" s="11">
        <f t="shared" ca="1" si="28"/>
        <v>2</v>
      </c>
      <c r="S492" s="12">
        <v>26065</v>
      </c>
      <c r="T492" s="13">
        <f t="shared" ca="1" si="29"/>
        <v>48</v>
      </c>
      <c r="U492" s="11" t="s">
        <v>7</v>
      </c>
      <c r="V492" s="11">
        <v>12</v>
      </c>
      <c r="W492" s="14">
        <f t="shared" si="30"/>
        <v>1</v>
      </c>
      <c r="X492" s="11">
        <v>16</v>
      </c>
      <c r="Y492" s="11" t="s">
        <v>876</v>
      </c>
      <c r="Z492" s="10">
        <f t="shared" si="31"/>
        <v>0.41025641025641024</v>
      </c>
    </row>
    <row r="493" spans="1:26" ht="20.100000000000001" customHeight="1" x14ac:dyDescent="0.25">
      <c r="A493" s="11">
        <v>471</v>
      </c>
      <c r="B493" s="11" t="s">
        <v>0</v>
      </c>
      <c r="C493" s="8" t="s">
        <v>28</v>
      </c>
      <c r="D493" s="11" t="s">
        <v>607</v>
      </c>
      <c r="E493" s="11" t="s">
        <v>7</v>
      </c>
      <c r="F493" s="11">
        <v>1024</v>
      </c>
      <c r="G493" s="11">
        <v>1054</v>
      </c>
      <c r="H493" s="11">
        <v>101</v>
      </c>
      <c r="I493" s="11" t="s">
        <v>864</v>
      </c>
      <c r="J493" s="11" t="s">
        <v>875</v>
      </c>
      <c r="K493" s="11" t="s">
        <v>2</v>
      </c>
      <c r="L493" s="11" t="s">
        <v>25</v>
      </c>
      <c r="M493" s="11" t="s">
        <v>5</v>
      </c>
      <c r="N493" s="11" t="s">
        <v>6</v>
      </c>
      <c r="O493" s="12">
        <v>42982</v>
      </c>
      <c r="Q493" s="13" t="s">
        <v>84</v>
      </c>
      <c r="R493" s="11">
        <f t="shared" ca="1" si="28"/>
        <v>2</v>
      </c>
      <c r="S493" s="12">
        <v>33397</v>
      </c>
      <c r="T493" s="13">
        <f t="shared" ca="1" si="29"/>
        <v>28</v>
      </c>
      <c r="U493" s="11" t="s">
        <v>7</v>
      </c>
      <c r="V493" s="11">
        <v>30</v>
      </c>
      <c r="W493" s="14">
        <f t="shared" si="30"/>
        <v>2.5</v>
      </c>
      <c r="X493" s="11">
        <v>39</v>
      </c>
      <c r="Y493" s="11" t="s">
        <v>876</v>
      </c>
      <c r="Z493" s="10">
        <f t="shared" si="31"/>
        <v>1</v>
      </c>
    </row>
    <row r="494" spans="1:26" ht="20.100000000000001" customHeight="1" x14ac:dyDescent="0.25">
      <c r="A494" s="11">
        <v>472</v>
      </c>
      <c r="B494" s="11" t="s">
        <v>0</v>
      </c>
      <c r="C494" s="8" t="s">
        <v>28</v>
      </c>
      <c r="D494" s="11" t="s">
        <v>608</v>
      </c>
      <c r="E494" s="11" t="s">
        <v>7</v>
      </c>
      <c r="F494" s="11">
        <v>1025</v>
      </c>
      <c r="G494" s="11">
        <v>1068</v>
      </c>
      <c r="H494" s="11">
        <v>102</v>
      </c>
      <c r="I494" s="11" t="s">
        <v>865</v>
      </c>
      <c r="J494" s="11" t="s">
        <v>875</v>
      </c>
      <c r="K494" s="11" t="s">
        <v>2</v>
      </c>
      <c r="L494" s="11" t="s">
        <v>25</v>
      </c>
      <c r="M494" s="11" t="s">
        <v>5</v>
      </c>
      <c r="N494" s="11" t="s">
        <v>8</v>
      </c>
      <c r="O494" s="12">
        <v>42979</v>
      </c>
      <c r="Q494" s="13" t="s">
        <v>84</v>
      </c>
      <c r="R494" s="11">
        <f t="shared" ca="1" si="28"/>
        <v>2</v>
      </c>
      <c r="S494" s="12">
        <v>25081</v>
      </c>
      <c r="T494" s="13">
        <f t="shared" ca="1" si="29"/>
        <v>51</v>
      </c>
      <c r="U494" s="11" t="s">
        <v>7</v>
      </c>
      <c r="V494" s="11">
        <v>30</v>
      </c>
      <c r="W494" s="14">
        <f t="shared" si="30"/>
        <v>2.5</v>
      </c>
      <c r="X494" s="11">
        <v>39</v>
      </c>
      <c r="Y494" s="11" t="s">
        <v>876</v>
      </c>
      <c r="Z494" s="10">
        <f t="shared" si="31"/>
        <v>1</v>
      </c>
    </row>
    <row r="495" spans="1:26" ht="20.100000000000001" customHeight="1" x14ac:dyDescent="0.25">
      <c r="A495" s="11">
        <v>473</v>
      </c>
      <c r="B495" s="11" t="s">
        <v>0</v>
      </c>
      <c r="C495" s="8" t="s">
        <v>28</v>
      </c>
      <c r="D495" s="11" t="s">
        <v>609</v>
      </c>
      <c r="E495" s="11" t="s">
        <v>7</v>
      </c>
      <c r="F495" s="11">
        <v>1004</v>
      </c>
      <c r="G495" s="11">
        <v>1004</v>
      </c>
      <c r="H495" s="11">
        <v>100</v>
      </c>
      <c r="I495" s="11" t="s">
        <v>863</v>
      </c>
      <c r="J495" s="11" t="s">
        <v>875</v>
      </c>
      <c r="K495" s="11" t="s">
        <v>2</v>
      </c>
      <c r="L495" s="11" t="s">
        <v>25</v>
      </c>
      <c r="M495" s="11" t="s">
        <v>5</v>
      </c>
      <c r="N495" s="11" t="s">
        <v>6</v>
      </c>
      <c r="O495" s="12">
        <v>42979</v>
      </c>
      <c r="Q495" s="13" t="s">
        <v>84</v>
      </c>
      <c r="R495" s="11">
        <f t="shared" ca="1" si="28"/>
        <v>2</v>
      </c>
      <c r="S495" s="12">
        <v>22114</v>
      </c>
      <c r="T495" s="13">
        <f t="shared" ca="1" si="29"/>
        <v>59</v>
      </c>
      <c r="U495" s="11" t="s">
        <v>7</v>
      </c>
      <c r="V495" s="11">
        <v>30</v>
      </c>
      <c r="W495" s="14">
        <f t="shared" si="30"/>
        <v>2.5</v>
      </c>
      <c r="X495" s="11">
        <v>25</v>
      </c>
      <c r="Y495" s="11" t="s">
        <v>876</v>
      </c>
      <c r="Z495" s="10">
        <f t="shared" si="31"/>
        <v>0.64102564102564108</v>
      </c>
    </row>
    <row r="496" spans="1:26" ht="20.100000000000001" customHeight="1" x14ac:dyDescent="0.25">
      <c r="A496" s="11">
        <v>474</v>
      </c>
      <c r="B496" s="11" t="s">
        <v>0</v>
      </c>
      <c r="C496" s="8" t="s">
        <v>28</v>
      </c>
      <c r="D496" s="11" t="s">
        <v>610</v>
      </c>
      <c r="E496" s="11" t="s">
        <v>7</v>
      </c>
      <c r="F496" s="11">
        <v>1024</v>
      </c>
      <c r="G496" s="11">
        <v>1054</v>
      </c>
      <c r="H496" s="11">
        <v>101</v>
      </c>
      <c r="I496" s="11" t="s">
        <v>864</v>
      </c>
      <c r="J496" s="11" t="s">
        <v>875</v>
      </c>
      <c r="K496" s="11" t="s">
        <v>2</v>
      </c>
      <c r="L496" s="11" t="s">
        <v>25</v>
      </c>
      <c r="M496" s="11" t="s">
        <v>5</v>
      </c>
      <c r="N496" s="11" t="s">
        <v>8</v>
      </c>
      <c r="O496" s="12">
        <v>42996</v>
      </c>
      <c r="Q496" s="13" t="s">
        <v>84</v>
      </c>
      <c r="R496" s="11">
        <f t="shared" ca="1" si="28"/>
        <v>2</v>
      </c>
      <c r="S496" s="12">
        <v>32062</v>
      </c>
      <c r="T496" s="13">
        <f t="shared" ca="1" si="29"/>
        <v>32</v>
      </c>
      <c r="U496" s="11" t="s">
        <v>7</v>
      </c>
      <c r="V496" s="11">
        <v>30</v>
      </c>
      <c r="W496" s="14">
        <f t="shared" si="30"/>
        <v>2.5</v>
      </c>
      <c r="X496" s="11">
        <v>39</v>
      </c>
      <c r="Y496" s="11" t="s">
        <v>876</v>
      </c>
      <c r="Z496" s="10">
        <f t="shared" si="31"/>
        <v>1</v>
      </c>
    </row>
    <row r="497" spans="1:26" ht="20.100000000000001" customHeight="1" x14ac:dyDescent="0.25">
      <c r="A497" s="11">
        <v>475</v>
      </c>
      <c r="B497" s="11" t="s">
        <v>0</v>
      </c>
      <c r="C497" s="8" t="s">
        <v>28</v>
      </c>
      <c r="D497" s="11" t="s">
        <v>611</v>
      </c>
      <c r="E497" s="11" t="s">
        <v>7</v>
      </c>
      <c r="F497" s="11">
        <v>1050</v>
      </c>
      <c r="G497" s="11">
        <v>1093</v>
      </c>
      <c r="H497" s="11">
        <v>102</v>
      </c>
      <c r="I497" s="11" t="s">
        <v>865</v>
      </c>
      <c r="J497" s="11" t="s">
        <v>875</v>
      </c>
      <c r="K497" s="11" t="s">
        <v>2</v>
      </c>
      <c r="L497" s="11" t="s">
        <v>25</v>
      </c>
      <c r="M497" s="11" t="s">
        <v>5</v>
      </c>
      <c r="N497" s="11" t="s">
        <v>8</v>
      </c>
      <c r="O497" s="12">
        <v>42993</v>
      </c>
      <c r="Q497" s="13" t="s">
        <v>84</v>
      </c>
      <c r="R497" s="11">
        <f t="shared" ca="1" si="28"/>
        <v>2</v>
      </c>
      <c r="S497" s="12">
        <v>29531</v>
      </c>
      <c r="T497" s="13">
        <f t="shared" ca="1" si="29"/>
        <v>39</v>
      </c>
      <c r="U497" s="11" t="s">
        <v>7</v>
      </c>
      <c r="V497" s="11">
        <v>30</v>
      </c>
      <c r="W497" s="14">
        <f t="shared" si="30"/>
        <v>2.5</v>
      </c>
      <c r="X497" s="11">
        <v>39</v>
      </c>
      <c r="Y497" s="11" t="s">
        <v>876</v>
      </c>
      <c r="Z497" s="10">
        <f t="shared" si="31"/>
        <v>1</v>
      </c>
    </row>
    <row r="498" spans="1:26" ht="20.100000000000001" customHeight="1" x14ac:dyDescent="0.25">
      <c r="A498" s="11">
        <v>476</v>
      </c>
      <c r="B498" s="11" t="s">
        <v>0</v>
      </c>
      <c r="C498" s="8" t="s">
        <v>28</v>
      </c>
      <c r="D498" s="11" t="s">
        <v>612</v>
      </c>
      <c r="E498" s="11" t="s">
        <v>7</v>
      </c>
      <c r="F498" s="11">
        <v>1048</v>
      </c>
      <c r="G498" s="11">
        <v>1091</v>
      </c>
      <c r="H498" s="11">
        <v>102</v>
      </c>
      <c r="I498" s="11" t="s">
        <v>865</v>
      </c>
      <c r="J498" s="11" t="s">
        <v>875</v>
      </c>
      <c r="K498" s="11" t="s">
        <v>2</v>
      </c>
      <c r="L498" s="11" t="s">
        <v>24</v>
      </c>
      <c r="M498" s="11" t="s">
        <v>5</v>
      </c>
      <c r="N498" s="11" t="s">
        <v>8</v>
      </c>
      <c r="O498" s="12">
        <v>43009</v>
      </c>
      <c r="Q498" s="13" t="s">
        <v>84</v>
      </c>
      <c r="R498" s="11">
        <f t="shared" ca="1" si="28"/>
        <v>2</v>
      </c>
      <c r="S498" s="12">
        <v>23482</v>
      </c>
      <c r="T498" s="13">
        <f t="shared" ca="1" si="29"/>
        <v>55</v>
      </c>
      <c r="U498" s="11" t="s">
        <v>7</v>
      </c>
      <c r="V498" s="11">
        <v>30</v>
      </c>
      <c r="W498" s="14">
        <f t="shared" si="30"/>
        <v>2.5</v>
      </c>
      <c r="X498" s="11">
        <v>39</v>
      </c>
      <c r="Y498" s="11" t="s">
        <v>876</v>
      </c>
      <c r="Z498" s="10">
        <f t="shared" si="31"/>
        <v>1</v>
      </c>
    </row>
    <row r="499" spans="1:26" ht="20.100000000000001" customHeight="1" x14ac:dyDescent="0.25">
      <c r="A499" s="11">
        <v>477</v>
      </c>
      <c r="B499" s="11" t="s">
        <v>0</v>
      </c>
      <c r="C499" s="8" t="s">
        <v>28</v>
      </c>
      <c r="D499" s="11" t="s">
        <v>613</v>
      </c>
      <c r="E499" s="11" t="s">
        <v>7</v>
      </c>
      <c r="F499" s="11">
        <v>1021</v>
      </c>
      <c r="G499" s="11">
        <v>1028</v>
      </c>
      <c r="H499" s="11">
        <v>109</v>
      </c>
      <c r="I499" s="11" t="s">
        <v>872</v>
      </c>
      <c r="J499" s="11" t="s">
        <v>875</v>
      </c>
      <c r="K499" s="11" t="s">
        <v>2</v>
      </c>
      <c r="L499" s="11" t="s">
        <v>25</v>
      </c>
      <c r="M499" s="11" t="s">
        <v>5</v>
      </c>
      <c r="N499" s="11" t="s">
        <v>8</v>
      </c>
      <c r="O499" s="12">
        <v>43009</v>
      </c>
      <c r="Q499" s="13" t="s">
        <v>84</v>
      </c>
      <c r="R499" s="11">
        <f t="shared" ca="1" si="28"/>
        <v>2</v>
      </c>
      <c r="S499" s="12">
        <v>24416</v>
      </c>
      <c r="T499" s="13">
        <f t="shared" ca="1" si="29"/>
        <v>53</v>
      </c>
      <c r="U499" s="11" t="s">
        <v>9</v>
      </c>
      <c r="V499" s="11">
        <v>30</v>
      </c>
      <c r="W499" s="14">
        <f t="shared" si="30"/>
        <v>2.5</v>
      </c>
      <c r="X499" s="11">
        <v>39</v>
      </c>
      <c r="Y499" s="11" t="s">
        <v>876</v>
      </c>
      <c r="Z499" s="10">
        <f t="shared" si="31"/>
        <v>1</v>
      </c>
    </row>
    <row r="500" spans="1:26" ht="20.100000000000001" customHeight="1" x14ac:dyDescent="0.25">
      <c r="A500" s="11">
        <v>478</v>
      </c>
      <c r="B500" s="11" t="s">
        <v>0</v>
      </c>
      <c r="C500" s="8" t="s">
        <v>28</v>
      </c>
      <c r="D500" s="11" t="s">
        <v>614</v>
      </c>
      <c r="E500" s="11" t="s">
        <v>7</v>
      </c>
      <c r="F500" s="11">
        <v>1010</v>
      </c>
      <c r="G500" s="11">
        <v>1010</v>
      </c>
      <c r="H500" s="11">
        <v>100</v>
      </c>
      <c r="I500" s="11" t="s">
        <v>863</v>
      </c>
      <c r="J500" s="11" t="s">
        <v>875</v>
      </c>
      <c r="K500" s="11" t="s">
        <v>2</v>
      </c>
      <c r="L500" s="11" t="s">
        <v>25</v>
      </c>
      <c r="M500" s="11" t="s">
        <v>5</v>
      </c>
      <c r="N500" s="11" t="s">
        <v>6</v>
      </c>
      <c r="O500" s="12">
        <v>43009</v>
      </c>
      <c r="Q500" s="13" t="s">
        <v>84</v>
      </c>
      <c r="R500" s="11">
        <f t="shared" ca="1" si="28"/>
        <v>2</v>
      </c>
      <c r="S500" s="12">
        <v>25628</v>
      </c>
      <c r="T500" s="13">
        <f t="shared" ca="1" si="29"/>
        <v>49</v>
      </c>
      <c r="U500" s="11" t="s">
        <v>7</v>
      </c>
      <c r="V500" s="11">
        <v>24</v>
      </c>
      <c r="W500" s="14">
        <f t="shared" si="30"/>
        <v>2</v>
      </c>
      <c r="X500" s="11">
        <v>28</v>
      </c>
      <c r="Y500" s="11" t="s">
        <v>876</v>
      </c>
      <c r="Z500" s="10">
        <f t="shared" si="31"/>
        <v>0.71794871794871795</v>
      </c>
    </row>
    <row r="501" spans="1:26" ht="20.100000000000001" customHeight="1" x14ac:dyDescent="0.25">
      <c r="A501" s="11">
        <v>479</v>
      </c>
      <c r="B501" s="11" t="s">
        <v>0</v>
      </c>
      <c r="C501" s="8" t="s">
        <v>28</v>
      </c>
      <c r="D501" s="11" t="s">
        <v>615</v>
      </c>
      <c r="E501" s="11" t="s">
        <v>7</v>
      </c>
      <c r="F501" s="11">
        <v>1012</v>
      </c>
      <c r="G501" s="11">
        <v>1012</v>
      </c>
      <c r="H501" s="11">
        <v>100</v>
      </c>
      <c r="I501" s="11" t="s">
        <v>863</v>
      </c>
      <c r="J501" s="11" t="s">
        <v>875</v>
      </c>
      <c r="K501" s="11" t="s">
        <v>2</v>
      </c>
      <c r="L501" s="11" t="s">
        <v>25</v>
      </c>
      <c r="M501" s="11" t="s">
        <v>12</v>
      </c>
      <c r="N501" s="11" t="s">
        <v>8</v>
      </c>
      <c r="O501" s="12">
        <v>43009</v>
      </c>
      <c r="Q501" s="13" t="s">
        <v>84</v>
      </c>
      <c r="R501" s="11">
        <f t="shared" ca="1" si="28"/>
        <v>2</v>
      </c>
      <c r="S501" s="12">
        <v>34950</v>
      </c>
      <c r="T501" s="13">
        <f t="shared" ca="1" si="29"/>
        <v>24</v>
      </c>
      <c r="U501" s="11" t="s">
        <v>7</v>
      </c>
      <c r="V501" s="11">
        <v>0</v>
      </c>
      <c r="W501" s="14">
        <f t="shared" si="30"/>
        <v>0</v>
      </c>
      <c r="X501" s="11">
        <v>39</v>
      </c>
      <c r="Y501" s="11" t="s">
        <v>876</v>
      </c>
      <c r="Z501" s="10">
        <f t="shared" si="31"/>
        <v>1</v>
      </c>
    </row>
    <row r="502" spans="1:26" ht="20.100000000000001" customHeight="1" x14ac:dyDescent="0.25">
      <c r="A502" s="11">
        <v>480</v>
      </c>
      <c r="B502" s="11" t="s">
        <v>0</v>
      </c>
      <c r="C502" s="8" t="s">
        <v>28</v>
      </c>
      <c r="D502" s="11" t="s">
        <v>616</v>
      </c>
      <c r="E502" s="11" t="s">
        <v>7</v>
      </c>
      <c r="F502" s="11">
        <v>1022</v>
      </c>
      <c r="G502" s="11">
        <v>1047</v>
      </c>
      <c r="H502" s="11">
        <v>103</v>
      </c>
      <c r="I502" s="11" t="s">
        <v>866</v>
      </c>
      <c r="J502" s="11" t="s">
        <v>875</v>
      </c>
      <c r="K502" s="11" t="s">
        <v>2</v>
      </c>
      <c r="L502" s="11" t="s">
        <v>25</v>
      </c>
      <c r="M502" s="11" t="s">
        <v>5</v>
      </c>
      <c r="N502" s="11" t="s">
        <v>8</v>
      </c>
      <c r="O502" s="12">
        <v>43040</v>
      </c>
      <c r="Q502" s="13" t="s">
        <v>84</v>
      </c>
      <c r="R502" s="11">
        <f t="shared" ca="1" si="28"/>
        <v>2</v>
      </c>
      <c r="S502" s="12">
        <v>33152</v>
      </c>
      <c r="T502" s="13">
        <f t="shared" ca="1" si="29"/>
        <v>29</v>
      </c>
      <c r="U502" s="11" t="s">
        <v>9</v>
      </c>
      <c r="V502" s="11">
        <v>30</v>
      </c>
      <c r="W502" s="14">
        <f t="shared" si="30"/>
        <v>2.5</v>
      </c>
      <c r="X502" s="11">
        <v>39</v>
      </c>
      <c r="Y502" s="11" t="s">
        <v>876</v>
      </c>
      <c r="Z502" s="10">
        <f t="shared" si="31"/>
        <v>1</v>
      </c>
    </row>
    <row r="503" spans="1:26" ht="20.100000000000001" customHeight="1" x14ac:dyDescent="0.25">
      <c r="A503" s="11">
        <v>481</v>
      </c>
      <c r="B503" s="11" t="s">
        <v>0</v>
      </c>
      <c r="C503" s="8" t="s">
        <v>28</v>
      </c>
      <c r="D503" s="11" t="s">
        <v>617</v>
      </c>
      <c r="E503" s="11" t="s">
        <v>7</v>
      </c>
      <c r="F503" s="11">
        <v>1021</v>
      </c>
      <c r="G503" s="11">
        <v>1046</v>
      </c>
      <c r="H503" s="11">
        <v>103</v>
      </c>
      <c r="I503" s="11" t="s">
        <v>866</v>
      </c>
      <c r="J503" s="11" t="s">
        <v>875</v>
      </c>
      <c r="K503" s="11" t="s">
        <v>2</v>
      </c>
      <c r="L503" s="11" t="s">
        <v>25</v>
      </c>
      <c r="M503" s="11" t="s">
        <v>5</v>
      </c>
      <c r="N503" s="11" t="s">
        <v>8</v>
      </c>
      <c r="O503" s="12">
        <v>43040</v>
      </c>
      <c r="Q503" s="13" t="s">
        <v>84</v>
      </c>
      <c r="R503" s="11">
        <f t="shared" ca="1" si="28"/>
        <v>2</v>
      </c>
      <c r="S503" s="12">
        <v>30242</v>
      </c>
      <c r="T503" s="13">
        <f t="shared" ca="1" si="29"/>
        <v>37</v>
      </c>
      <c r="U503" s="11" t="s">
        <v>9</v>
      </c>
      <c r="V503" s="11">
        <v>30</v>
      </c>
      <c r="W503" s="14">
        <f t="shared" si="30"/>
        <v>2.5</v>
      </c>
      <c r="X503" s="11">
        <v>39</v>
      </c>
      <c r="Y503" s="11" t="s">
        <v>876</v>
      </c>
      <c r="Z503" s="10">
        <f t="shared" si="31"/>
        <v>1</v>
      </c>
    </row>
    <row r="504" spans="1:26" ht="20.100000000000001" customHeight="1" x14ac:dyDescent="0.25">
      <c r="A504" s="11">
        <v>482</v>
      </c>
      <c r="B504" s="11" t="s">
        <v>0</v>
      </c>
      <c r="C504" s="8" t="s">
        <v>28</v>
      </c>
      <c r="D504" s="11" t="s">
        <v>618</v>
      </c>
      <c r="E504" s="11" t="s">
        <v>7</v>
      </c>
      <c r="F504" s="11">
        <v>1022</v>
      </c>
      <c r="G504" s="11">
        <v>1035</v>
      </c>
      <c r="H504" s="11">
        <v>104</v>
      </c>
      <c r="I504" s="11" t="s">
        <v>867</v>
      </c>
      <c r="J504" s="11" t="s">
        <v>875</v>
      </c>
      <c r="K504" s="11" t="s">
        <v>2</v>
      </c>
      <c r="L504" s="11" t="s">
        <v>25</v>
      </c>
      <c r="M504" s="11" t="s">
        <v>5</v>
      </c>
      <c r="N504" s="11" t="s">
        <v>8</v>
      </c>
      <c r="O504" s="12">
        <v>43040</v>
      </c>
      <c r="Q504" s="13" t="s">
        <v>84</v>
      </c>
      <c r="R504" s="11">
        <f t="shared" ca="1" si="28"/>
        <v>2</v>
      </c>
      <c r="S504" s="12">
        <v>28990</v>
      </c>
      <c r="T504" s="13">
        <f t="shared" ca="1" si="29"/>
        <v>40</v>
      </c>
      <c r="U504" s="11" t="s">
        <v>9</v>
      </c>
      <c r="V504" s="11">
        <v>30</v>
      </c>
      <c r="W504" s="14">
        <f t="shared" si="30"/>
        <v>2.5</v>
      </c>
      <c r="X504" s="11">
        <v>39</v>
      </c>
      <c r="Y504" s="11" t="s">
        <v>876</v>
      </c>
      <c r="Z504" s="10">
        <f t="shared" si="31"/>
        <v>1</v>
      </c>
    </row>
    <row r="505" spans="1:26" ht="20.100000000000001" customHeight="1" x14ac:dyDescent="0.25">
      <c r="A505" s="11">
        <v>483</v>
      </c>
      <c r="B505" s="11" t="s">
        <v>0</v>
      </c>
      <c r="C505" s="8" t="s">
        <v>28</v>
      </c>
      <c r="D505" s="11" t="s">
        <v>619</v>
      </c>
      <c r="E505" s="11" t="s">
        <v>7</v>
      </c>
      <c r="F505" s="11">
        <v>1037</v>
      </c>
      <c r="G505" s="11">
        <v>1080</v>
      </c>
      <c r="H505" s="11">
        <v>102</v>
      </c>
      <c r="I505" s="11" t="s">
        <v>865</v>
      </c>
      <c r="J505" s="11" t="s">
        <v>875</v>
      </c>
      <c r="K505" s="11" t="s">
        <v>2</v>
      </c>
      <c r="L505" s="11" t="s">
        <v>25</v>
      </c>
      <c r="M505" s="11" t="s">
        <v>5</v>
      </c>
      <c r="N505" s="11" t="s">
        <v>8</v>
      </c>
      <c r="O505" s="12">
        <v>43054</v>
      </c>
      <c r="Q505" s="13" t="s">
        <v>84</v>
      </c>
      <c r="R505" s="11">
        <f t="shared" ca="1" si="28"/>
        <v>2</v>
      </c>
      <c r="S505" s="12">
        <v>31216</v>
      </c>
      <c r="T505" s="13">
        <f t="shared" ca="1" si="29"/>
        <v>34</v>
      </c>
      <c r="U505" s="11" t="s">
        <v>7</v>
      </c>
      <c r="V505" s="11">
        <v>30</v>
      </c>
      <c r="W505" s="14">
        <f t="shared" si="30"/>
        <v>2.5</v>
      </c>
      <c r="X505" s="11">
        <v>39</v>
      </c>
      <c r="Y505" s="11" t="s">
        <v>876</v>
      </c>
      <c r="Z505" s="10">
        <f t="shared" si="31"/>
        <v>1</v>
      </c>
    </row>
    <row r="506" spans="1:26" ht="20.100000000000001" customHeight="1" x14ac:dyDescent="0.25">
      <c r="A506" s="11">
        <v>484</v>
      </c>
      <c r="B506" s="11" t="s">
        <v>0</v>
      </c>
      <c r="C506" s="8" t="s">
        <v>28</v>
      </c>
      <c r="D506" s="11" t="s">
        <v>620</v>
      </c>
      <c r="E506" s="11" t="s">
        <v>7</v>
      </c>
      <c r="F506" s="11">
        <v>1001</v>
      </c>
      <c r="G506" s="11">
        <v>1001</v>
      </c>
      <c r="H506" s="11">
        <v>100</v>
      </c>
      <c r="I506" s="11" t="s">
        <v>863</v>
      </c>
      <c r="J506" s="11" t="s">
        <v>875</v>
      </c>
      <c r="K506" s="11" t="s">
        <v>2</v>
      </c>
      <c r="L506" s="11" t="s">
        <v>25</v>
      </c>
      <c r="M506" s="11" t="s">
        <v>5</v>
      </c>
      <c r="N506" s="11" t="s">
        <v>8</v>
      </c>
      <c r="O506" s="12">
        <v>43040</v>
      </c>
      <c r="Q506" s="13" t="s">
        <v>84</v>
      </c>
      <c r="R506" s="11">
        <f t="shared" ca="1" si="28"/>
        <v>2</v>
      </c>
      <c r="S506" s="12">
        <v>31132</v>
      </c>
      <c r="T506" s="13">
        <f t="shared" ca="1" si="29"/>
        <v>34</v>
      </c>
      <c r="U506" s="11" t="s">
        <v>7</v>
      </c>
      <c r="V506" s="11">
        <v>30</v>
      </c>
      <c r="W506" s="14">
        <f t="shared" si="30"/>
        <v>2.5</v>
      </c>
      <c r="X506" s="11">
        <v>39</v>
      </c>
      <c r="Y506" s="11" t="s">
        <v>876</v>
      </c>
      <c r="Z506" s="10">
        <f t="shared" si="31"/>
        <v>1</v>
      </c>
    </row>
    <row r="507" spans="1:26" ht="20.100000000000001" customHeight="1" x14ac:dyDescent="0.25">
      <c r="A507" s="11">
        <v>485</v>
      </c>
      <c r="B507" s="11" t="s">
        <v>0</v>
      </c>
      <c r="C507" s="8" t="s">
        <v>28</v>
      </c>
      <c r="D507" s="11" t="s">
        <v>621</v>
      </c>
      <c r="E507" s="11" t="s">
        <v>7</v>
      </c>
      <c r="F507" s="11">
        <v>1027</v>
      </c>
      <c r="G507" s="11">
        <v>1070</v>
      </c>
      <c r="H507" s="11">
        <v>102</v>
      </c>
      <c r="I507" s="11" t="s">
        <v>865</v>
      </c>
      <c r="J507" s="11" t="s">
        <v>875</v>
      </c>
      <c r="K507" s="11" t="s">
        <v>2</v>
      </c>
      <c r="L507" s="11" t="s">
        <v>23</v>
      </c>
      <c r="M507" s="11" t="s">
        <v>5</v>
      </c>
      <c r="N507" s="11" t="s">
        <v>8</v>
      </c>
      <c r="O507" s="12">
        <v>43070</v>
      </c>
      <c r="Q507" s="13" t="s">
        <v>84</v>
      </c>
      <c r="R507" s="11">
        <f t="shared" ca="1" si="28"/>
        <v>2</v>
      </c>
      <c r="S507" s="12">
        <v>26136</v>
      </c>
      <c r="T507" s="13">
        <f t="shared" ca="1" si="29"/>
        <v>48</v>
      </c>
      <c r="U507" s="11" t="s">
        <v>7</v>
      </c>
      <c r="V507" s="11">
        <v>30</v>
      </c>
      <c r="W507" s="14">
        <f t="shared" si="30"/>
        <v>2.5</v>
      </c>
      <c r="X507" s="11">
        <v>39</v>
      </c>
      <c r="Y507" s="11" t="s">
        <v>876</v>
      </c>
      <c r="Z507" s="10">
        <f t="shared" si="31"/>
        <v>1</v>
      </c>
    </row>
    <row r="508" spans="1:26" ht="20.100000000000001" customHeight="1" x14ac:dyDescent="0.25">
      <c r="A508" s="11">
        <v>486</v>
      </c>
      <c r="B508" s="11" t="s">
        <v>0</v>
      </c>
      <c r="C508" s="8" t="s">
        <v>28</v>
      </c>
      <c r="D508" s="11" t="s">
        <v>622</v>
      </c>
      <c r="E508" s="11" t="s">
        <v>7</v>
      </c>
      <c r="F508" s="11">
        <v>1044</v>
      </c>
      <c r="G508" s="11">
        <v>1087</v>
      </c>
      <c r="H508" s="11">
        <v>102</v>
      </c>
      <c r="I508" s="11" t="s">
        <v>865</v>
      </c>
      <c r="J508" s="11" t="s">
        <v>875</v>
      </c>
      <c r="K508" s="11" t="s">
        <v>2</v>
      </c>
      <c r="L508" s="11" t="s">
        <v>25</v>
      </c>
      <c r="M508" s="11" t="s">
        <v>5</v>
      </c>
      <c r="N508" s="11" t="s">
        <v>6</v>
      </c>
      <c r="O508" s="12">
        <v>43070</v>
      </c>
      <c r="Q508" s="13" t="s">
        <v>84</v>
      </c>
      <c r="R508" s="11">
        <f t="shared" ca="1" si="28"/>
        <v>2</v>
      </c>
      <c r="S508" s="12">
        <v>32912</v>
      </c>
      <c r="T508" s="13">
        <f t="shared" ca="1" si="29"/>
        <v>29</v>
      </c>
      <c r="U508" s="11" t="s">
        <v>7</v>
      </c>
      <c r="V508" s="11">
        <v>30</v>
      </c>
      <c r="W508" s="14">
        <f t="shared" si="30"/>
        <v>2.5</v>
      </c>
      <c r="X508" s="11">
        <v>39</v>
      </c>
      <c r="Y508" s="11" t="s">
        <v>876</v>
      </c>
      <c r="Z508" s="10">
        <f t="shared" si="31"/>
        <v>1</v>
      </c>
    </row>
    <row r="509" spans="1:26" ht="20.100000000000001" customHeight="1" x14ac:dyDescent="0.25">
      <c r="A509" s="11">
        <v>487</v>
      </c>
      <c r="B509" s="11" t="s">
        <v>0</v>
      </c>
      <c r="C509" s="8" t="s">
        <v>28</v>
      </c>
      <c r="D509" s="11" t="s">
        <v>623</v>
      </c>
      <c r="E509" s="11" t="s">
        <v>7</v>
      </c>
      <c r="F509" s="11">
        <v>1019</v>
      </c>
      <c r="G509" s="11">
        <v>1067</v>
      </c>
      <c r="H509" s="11">
        <v>111</v>
      </c>
      <c r="I509" s="11" t="s">
        <v>874</v>
      </c>
      <c r="J509" s="11" t="s">
        <v>875</v>
      </c>
      <c r="K509" s="11" t="s">
        <v>2</v>
      </c>
      <c r="L509" s="11" t="s">
        <v>25</v>
      </c>
      <c r="M509" s="11" t="s">
        <v>5</v>
      </c>
      <c r="N509" s="11" t="s">
        <v>6</v>
      </c>
      <c r="O509" s="12">
        <v>43059</v>
      </c>
      <c r="Q509" s="13" t="s">
        <v>84</v>
      </c>
      <c r="R509" s="11">
        <f t="shared" ca="1" si="28"/>
        <v>2</v>
      </c>
      <c r="S509" s="12">
        <v>33982</v>
      </c>
      <c r="T509" s="13">
        <f t="shared" ca="1" si="29"/>
        <v>27</v>
      </c>
      <c r="U509" s="11" t="s">
        <v>7</v>
      </c>
      <c r="V509" s="11">
        <v>30</v>
      </c>
      <c r="W509" s="14">
        <f t="shared" si="30"/>
        <v>2.5</v>
      </c>
      <c r="X509" s="11">
        <v>39</v>
      </c>
      <c r="Y509" s="11" t="s">
        <v>876</v>
      </c>
      <c r="Z509" s="10">
        <f t="shared" si="31"/>
        <v>1</v>
      </c>
    </row>
    <row r="510" spans="1:26" ht="20.100000000000001" customHeight="1" x14ac:dyDescent="0.25">
      <c r="A510" s="11">
        <v>488</v>
      </c>
      <c r="B510" s="11" t="s">
        <v>0</v>
      </c>
      <c r="C510" s="8" t="s">
        <v>28</v>
      </c>
      <c r="D510" s="11" t="s">
        <v>624</v>
      </c>
      <c r="E510" s="11" t="s">
        <v>7</v>
      </c>
      <c r="F510" s="11">
        <v>1030</v>
      </c>
      <c r="G510" s="11">
        <v>1073</v>
      </c>
      <c r="H510" s="11">
        <v>102</v>
      </c>
      <c r="I510" s="11" t="s">
        <v>865</v>
      </c>
      <c r="J510" s="11" t="s">
        <v>875</v>
      </c>
      <c r="K510" s="11" t="s">
        <v>2</v>
      </c>
      <c r="L510" s="11" t="s">
        <v>25</v>
      </c>
      <c r="M510" s="11" t="s">
        <v>5</v>
      </c>
      <c r="N510" s="11" t="s">
        <v>8</v>
      </c>
      <c r="O510" s="12">
        <v>43101</v>
      </c>
      <c r="Q510" s="13" t="s">
        <v>84</v>
      </c>
      <c r="R510" s="11">
        <f t="shared" ca="1" si="28"/>
        <v>2</v>
      </c>
      <c r="S510" s="12">
        <v>33189</v>
      </c>
      <c r="T510" s="13">
        <f t="shared" ca="1" si="29"/>
        <v>29</v>
      </c>
      <c r="U510" s="11" t="s">
        <v>7</v>
      </c>
      <c r="V510" s="11">
        <v>30</v>
      </c>
      <c r="W510" s="14">
        <f t="shared" si="30"/>
        <v>2.5</v>
      </c>
      <c r="X510" s="11">
        <v>39</v>
      </c>
      <c r="Y510" s="11" t="s">
        <v>876</v>
      </c>
      <c r="Z510" s="10">
        <f t="shared" si="31"/>
        <v>1</v>
      </c>
    </row>
    <row r="511" spans="1:26" ht="20.100000000000001" customHeight="1" x14ac:dyDescent="0.25">
      <c r="A511" s="11">
        <v>489</v>
      </c>
      <c r="B511" s="11" t="s">
        <v>0</v>
      </c>
      <c r="C511" s="8" t="s">
        <v>28</v>
      </c>
      <c r="D511" s="11" t="s">
        <v>625</v>
      </c>
      <c r="E511" s="11" t="s">
        <v>7</v>
      </c>
      <c r="F511" s="11">
        <v>1022</v>
      </c>
      <c r="G511" s="11">
        <v>1060</v>
      </c>
      <c r="H511" s="11">
        <v>106</v>
      </c>
      <c r="I511" s="11" t="s">
        <v>869</v>
      </c>
      <c r="J511" s="11" t="s">
        <v>875</v>
      </c>
      <c r="K511" s="11" t="s">
        <v>2</v>
      </c>
      <c r="L511" s="11" t="s">
        <v>25</v>
      </c>
      <c r="M511" s="11" t="s">
        <v>5</v>
      </c>
      <c r="N511" s="11" t="s">
        <v>8</v>
      </c>
      <c r="O511" s="12">
        <v>43101</v>
      </c>
      <c r="Q511" s="13" t="s">
        <v>84</v>
      </c>
      <c r="R511" s="11">
        <f t="shared" ca="1" si="28"/>
        <v>2</v>
      </c>
      <c r="S511" s="12">
        <v>32801</v>
      </c>
      <c r="T511" s="13">
        <f t="shared" ca="1" si="29"/>
        <v>30</v>
      </c>
      <c r="U511" s="11" t="s">
        <v>9</v>
      </c>
      <c r="V511" s="11">
        <v>30</v>
      </c>
      <c r="W511" s="14">
        <f t="shared" si="30"/>
        <v>2.5</v>
      </c>
      <c r="X511" s="11">
        <v>39</v>
      </c>
      <c r="Y511" s="11" t="s">
        <v>876</v>
      </c>
      <c r="Z511" s="10">
        <f t="shared" si="31"/>
        <v>1</v>
      </c>
    </row>
    <row r="512" spans="1:26" ht="20.100000000000001" customHeight="1" x14ac:dyDescent="0.25">
      <c r="A512" s="11">
        <v>490</v>
      </c>
      <c r="B512" s="11" t="s">
        <v>0</v>
      </c>
      <c r="C512" s="8" t="s">
        <v>28</v>
      </c>
      <c r="D512" s="11" t="s">
        <v>626</v>
      </c>
      <c r="E512" s="11" t="s">
        <v>7</v>
      </c>
      <c r="F512" s="11">
        <v>1022</v>
      </c>
      <c r="G512" s="11">
        <v>1035</v>
      </c>
      <c r="H512" s="11">
        <v>104</v>
      </c>
      <c r="I512" s="11" t="s">
        <v>867</v>
      </c>
      <c r="J512" s="11" t="s">
        <v>875</v>
      </c>
      <c r="K512" s="11" t="s">
        <v>2</v>
      </c>
      <c r="L512" s="11" t="s">
        <v>25</v>
      </c>
      <c r="M512" s="11" t="s">
        <v>5</v>
      </c>
      <c r="N512" s="11" t="s">
        <v>8</v>
      </c>
      <c r="O512" s="12">
        <v>43101</v>
      </c>
      <c r="Q512" s="13" t="s">
        <v>84</v>
      </c>
      <c r="R512" s="11">
        <f t="shared" ca="1" si="28"/>
        <v>2</v>
      </c>
      <c r="S512" s="12">
        <v>34038</v>
      </c>
      <c r="T512" s="13">
        <f t="shared" ca="1" si="29"/>
        <v>26</v>
      </c>
      <c r="U512" s="11" t="s">
        <v>9</v>
      </c>
      <c r="V512" s="11">
        <v>30</v>
      </c>
      <c r="W512" s="14">
        <f t="shared" si="30"/>
        <v>2.5</v>
      </c>
      <c r="X512" s="11">
        <v>39</v>
      </c>
      <c r="Y512" s="11" t="s">
        <v>876</v>
      </c>
      <c r="Z512" s="10">
        <f t="shared" si="31"/>
        <v>1</v>
      </c>
    </row>
    <row r="513" spans="1:26" ht="20.100000000000001" customHeight="1" x14ac:dyDescent="0.25">
      <c r="A513" s="11">
        <v>491</v>
      </c>
      <c r="B513" s="11" t="s">
        <v>0</v>
      </c>
      <c r="C513" s="8" t="s">
        <v>28</v>
      </c>
      <c r="D513" s="11" t="s">
        <v>627</v>
      </c>
      <c r="E513" s="11" t="s">
        <v>7</v>
      </c>
      <c r="F513" s="11">
        <v>1047</v>
      </c>
      <c r="G513" s="11">
        <v>1090</v>
      </c>
      <c r="H513" s="11">
        <v>102</v>
      </c>
      <c r="I513" s="11" t="s">
        <v>865</v>
      </c>
      <c r="J513" s="11" t="s">
        <v>875</v>
      </c>
      <c r="K513" s="11" t="s">
        <v>2</v>
      </c>
      <c r="L513" s="11" t="s">
        <v>24</v>
      </c>
      <c r="M513" s="11" t="s">
        <v>5</v>
      </c>
      <c r="N513" s="11" t="s">
        <v>6</v>
      </c>
      <c r="O513" s="12">
        <v>43115</v>
      </c>
      <c r="Q513" s="13" t="s">
        <v>84</v>
      </c>
      <c r="R513" s="11">
        <f t="shared" ca="1" si="28"/>
        <v>2</v>
      </c>
      <c r="S513" s="12">
        <v>30251</v>
      </c>
      <c r="T513" s="13">
        <f t="shared" ca="1" si="29"/>
        <v>37</v>
      </c>
      <c r="U513" s="11" t="s">
        <v>7</v>
      </c>
      <c r="V513" s="11">
        <v>30</v>
      </c>
      <c r="W513" s="14">
        <f t="shared" si="30"/>
        <v>2.5</v>
      </c>
      <c r="X513" s="11">
        <v>39</v>
      </c>
      <c r="Y513" s="11" t="s">
        <v>876</v>
      </c>
      <c r="Z513" s="10">
        <f t="shared" si="31"/>
        <v>1</v>
      </c>
    </row>
    <row r="514" spans="1:26" ht="20.100000000000001" customHeight="1" x14ac:dyDescent="0.25">
      <c r="A514" s="11">
        <v>492</v>
      </c>
      <c r="B514" s="11" t="s">
        <v>0</v>
      </c>
      <c r="C514" s="8" t="s">
        <v>28</v>
      </c>
      <c r="D514" s="11" t="s">
        <v>628</v>
      </c>
      <c r="E514" s="11" t="s">
        <v>7</v>
      </c>
      <c r="F514" s="11">
        <v>1022</v>
      </c>
      <c r="G514" s="11">
        <v>1047</v>
      </c>
      <c r="H514" s="11">
        <v>103</v>
      </c>
      <c r="I514" s="11" t="s">
        <v>866</v>
      </c>
      <c r="J514" s="11" t="s">
        <v>875</v>
      </c>
      <c r="K514" s="11" t="s">
        <v>2</v>
      </c>
      <c r="L514" s="11" t="s">
        <v>25</v>
      </c>
      <c r="M514" s="11" t="s">
        <v>5</v>
      </c>
      <c r="N514" s="11" t="s">
        <v>8</v>
      </c>
      <c r="O514" s="12">
        <v>43101</v>
      </c>
      <c r="Q514" s="13" t="s">
        <v>84</v>
      </c>
      <c r="R514" s="11">
        <f t="shared" ca="1" si="28"/>
        <v>2</v>
      </c>
      <c r="S514" s="12">
        <v>29546</v>
      </c>
      <c r="T514" s="13">
        <f t="shared" ca="1" si="29"/>
        <v>39</v>
      </c>
      <c r="U514" s="11" t="s">
        <v>9</v>
      </c>
      <c r="V514" s="11">
        <v>30</v>
      </c>
      <c r="W514" s="14">
        <f t="shared" si="30"/>
        <v>2.5</v>
      </c>
      <c r="X514" s="11">
        <v>39</v>
      </c>
      <c r="Y514" s="11" t="s">
        <v>876</v>
      </c>
      <c r="Z514" s="10">
        <f t="shared" si="31"/>
        <v>1</v>
      </c>
    </row>
    <row r="515" spans="1:26" ht="20.100000000000001" customHeight="1" x14ac:dyDescent="0.25">
      <c r="A515" s="11">
        <v>493</v>
      </c>
      <c r="B515" s="11" t="s">
        <v>0</v>
      </c>
      <c r="C515" s="8" t="s">
        <v>28</v>
      </c>
      <c r="D515" s="11" t="s">
        <v>629</v>
      </c>
      <c r="E515" s="11" t="s">
        <v>7</v>
      </c>
      <c r="F515" s="11">
        <v>1022</v>
      </c>
      <c r="G515" s="11">
        <v>1053</v>
      </c>
      <c r="H515" s="11">
        <v>107</v>
      </c>
      <c r="I515" s="11" t="s">
        <v>870</v>
      </c>
      <c r="J515" s="11" t="s">
        <v>875</v>
      </c>
      <c r="K515" s="11" t="s">
        <v>2</v>
      </c>
      <c r="L515" s="11" t="s">
        <v>25</v>
      </c>
      <c r="M515" s="11" t="s">
        <v>5</v>
      </c>
      <c r="N515" s="11" t="s">
        <v>8</v>
      </c>
      <c r="O515" s="12">
        <v>43101</v>
      </c>
      <c r="Q515" s="13" t="s">
        <v>84</v>
      </c>
      <c r="R515" s="11">
        <f t="shared" ca="1" si="28"/>
        <v>2</v>
      </c>
      <c r="S515" s="12">
        <v>27311</v>
      </c>
      <c r="T515" s="13">
        <f t="shared" ca="1" si="29"/>
        <v>45</v>
      </c>
      <c r="U515" s="11" t="s">
        <v>9</v>
      </c>
      <c r="V515" s="11">
        <v>30</v>
      </c>
      <c r="W515" s="14">
        <f t="shared" si="30"/>
        <v>2.5</v>
      </c>
      <c r="X515" s="11">
        <v>39</v>
      </c>
      <c r="Y515" s="11" t="s">
        <v>876</v>
      </c>
      <c r="Z515" s="10">
        <f t="shared" si="31"/>
        <v>1</v>
      </c>
    </row>
    <row r="516" spans="1:26" ht="20.100000000000001" customHeight="1" x14ac:dyDescent="0.25">
      <c r="A516" s="11">
        <v>494</v>
      </c>
      <c r="B516" s="11" t="s">
        <v>0</v>
      </c>
      <c r="C516" s="8" t="s">
        <v>28</v>
      </c>
      <c r="D516" s="11" t="s">
        <v>630</v>
      </c>
      <c r="E516" s="11" t="s">
        <v>7</v>
      </c>
      <c r="F516" s="11">
        <v>1022</v>
      </c>
      <c r="G516" s="11">
        <v>1023</v>
      </c>
      <c r="H516" s="11">
        <v>108</v>
      </c>
      <c r="I516" s="11" t="s">
        <v>871</v>
      </c>
      <c r="J516" s="11" t="s">
        <v>875</v>
      </c>
      <c r="K516" s="11" t="s">
        <v>2</v>
      </c>
      <c r="L516" s="11" t="s">
        <v>25</v>
      </c>
      <c r="M516" s="11" t="s">
        <v>5</v>
      </c>
      <c r="N516" s="11" t="s">
        <v>8</v>
      </c>
      <c r="O516" s="12">
        <v>43101</v>
      </c>
      <c r="Q516" s="13" t="s">
        <v>84</v>
      </c>
      <c r="R516" s="11">
        <f t="shared" ref="R516:R579" ca="1" si="32">DATEDIF(O516,IF(P516="",TODAY(),P516),"y")</f>
        <v>2</v>
      </c>
      <c r="S516" s="12">
        <v>29475</v>
      </c>
      <c r="T516" s="13">
        <f t="shared" ref="T516:T579" ca="1" si="33">DATEDIF(S516,TODAY(),"Y")</f>
        <v>39</v>
      </c>
      <c r="U516" s="11" t="s">
        <v>9</v>
      </c>
      <c r="V516" s="11">
        <v>30</v>
      </c>
      <c r="W516" s="14">
        <f t="shared" ref="W516:W579" si="34">V516/12</f>
        <v>2.5</v>
      </c>
      <c r="X516" s="11">
        <v>39</v>
      </c>
      <c r="Y516" s="11" t="s">
        <v>876</v>
      </c>
      <c r="Z516" s="10">
        <f t="shared" ref="Z516:Z579" si="35">IF(E516="Y",(X516/39)/2,(X516/39))</f>
        <v>1</v>
      </c>
    </row>
    <row r="517" spans="1:26" ht="20.100000000000001" customHeight="1" x14ac:dyDescent="0.25">
      <c r="A517" s="11">
        <v>495</v>
      </c>
      <c r="B517" s="11" t="s">
        <v>0</v>
      </c>
      <c r="C517" s="8" t="s">
        <v>28</v>
      </c>
      <c r="D517" s="11" t="s">
        <v>631</v>
      </c>
      <c r="E517" s="11" t="s">
        <v>7</v>
      </c>
      <c r="F517" s="11">
        <v>1047</v>
      </c>
      <c r="G517" s="11">
        <v>1090</v>
      </c>
      <c r="H517" s="11">
        <v>102</v>
      </c>
      <c r="I517" s="11" t="s">
        <v>865</v>
      </c>
      <c r="J517" s="11" t="s">
        <v>875</v>
      </c>
      <c r="K517" s="11" t="s">
        <v>2</v>
      </c>
      <c r="L517" s="11" t="s">
        <v>25</v>
      </c>
      <c r="M517" s="11" t="s">
        <v>5</v>
      </c>
      <c r="N517" s="11" t="s">
        <v>6</v>
      </c>
      <c r="O517" s="12">
        <v>43122</v>
      </c>
      <c r="Q517" s="13" t="s">
        <v>84</v>
      </c>
      <c r="R517" s="11">
        <f t="shared" ca="1" si="32"/>
        <v>1</v>
      </c>
      <c r="S517" s="12">
        <v>33936</v>
      </c>
      <c r="T517" s="13">
        <f t="shared" ca="1" si="33"/>
        <v>27</v>
      </c>
      <c r="U517" s="11" t="s">
        <v>7</v>
      </c>
      <c r="V517" s="11">
        <v>30</v>
      </c>
      <c r="W517" s="14">
        <f t="shared" si="34"/>
        <v>2.5</v>
      </c>
      <c r="X517" s="11">
        <v>39</v>
      </c>
      <c r="Y517" s="11" t="s">
        <v>876</v>
      </c>
      <c r="Z517" s="10">
        <f t="shared" si="35"/>
        <v>1</v>
      </c>
    </row>
    <row r="518" spans="1:26" ht="20.100000000000001" customHeight="1" x14ac:dyDescent="0.25">
      <c r="A518" s="11">
        <v>496</v>
      </c>
      <c r="B518" s="11" t="s">
        <v>0</v>
      </c>
      <c r="C518" s="8" t="s">
        <v>28</v>
      </c>
      <c r="D518" s="11" t="s">
        <v>632</v>
      </c>
      <c r="E518" s="11" t="s">
        <v>7</v>
      </c>
      <c r="F518" s="11">
        <v>1022</v>
      </c>
      <c r="G518" s="11">
        <v>1029</v>
      </c>
      <c r="H518" s="11">
        <v>109</v>
      </c>
      <c r="I518" s="11" t="s">
        <v>872</v>
      </c>
      <c r="J518" s="11" t="s">
        <v>875</v>
      </c>
      <c r="K518" s="11" t="s">
        <v>2</v>
      </c>
      <c r="L518" s="11" t="s">
        <v>25</v>
      </c>
      <c r="M518" s="11" t="s">
        <v>5</v>
      </c>
      <c r="N518" s="11" t="s">
        <v>8</v>
      </c>
      <c r="O518" s="12">
        <v>43132</v>
      </c>
      <c r="Q518" s="13" t="s">
        <v>84</v>
      </c>
      <c r="R518" s="11">
        <f t="shared" ca="1" si="32"/>
        <v>1</v>
      </c>
      <c r="S518" s="12">
        <v>25646</v>
      </c>
      <c r="T518" s="13">
        <f t="shared" ca="1" si="33"/>
        <v>49</v>
      </c>
      <c r="U518" s="11" t="s">
        <v>9</v>
      </c>
      <c r="V518" s="11">
        <v>30</v>
      </c>
      <c r="W518" s="14">
        <f t="shared" si="34"/>
        <v>2.5</v>
      </c>
      <c r="X518" s="11">
        <v>39</v>
      </c>
      <c r="Y518" s="11" t="s">
        <v>876</v>
      </c>
      <c r="Z518" s="10">
        <f t="shared" si="35"/>
        <v>1</v>
      </c>
    </row>
    <row r="519" spans="1:26" ht="20.100000000000001" customHeight="1" x14ac:dyDescent="0.25">
      <c r="A519" s="11">
        <v>497</v>
      </c>
      <c r="B519" s="11" t="s">
        <v>0</v>
      </c>
      <c r="C519" s="8" t="s">
        <v>28</v>
      </c>
      <c r="D519" s="11" t="s">
        <v>633</v>
      </c>
      <c r="E519" s="11" t="s">
        <v>7</v>
      </c>
      <c r="F519" s="11">
        <v>1022</v>
      </c>
      <c r="G519" s="11">
        <v>1053</v>
      </c>
      <c r="H519" s="11">
        <v>107</v>
      </c>
      <c r="I519" s="11" t="s">
        <v>870</v>
      </c>
      <c r="J519" s="11" t="s">
        <v>875</v>
      </c>
      <c r="K519" s="11" t="s">
        <v>2</v>
      </c>
      <c r="L519" s="11" t="s">
        <v>25</v>
      </c>
      <c r="M519" s="11" t="s">
        <v>5</v>
      </c>
      <c r="N519" s="11" t="s">
        <v>8</v>
      </c>
      <c r="O519" s="12">
        <v>43132</v>
      </c>
      <c r="Q519" s="13" t="s">
        <v>84</v>
      </c>
      <c r="R519" s="11">
        <f t="shared" ca="1" si="32"/>
        <v>1</v>
      </c>
      <c r="S519" s="12">
        <v>32689</v>
      </c>
      <c r="T519" s="13">
        <f t="shared" ca="1" si="33"/>
        <v>30</v>
      </c>
      <c r="U519" s="11" t="s">
        <v>9</v>
      </c>
      <c r="V519" s="11">
        <v>30</v>
      </c>
      <c r="W519" s="14">
        <f t="shared" si="34"/>
        <v>2.5</v>
      </c>
      <c r="X519" s="11">
        <v>39</v>
      </c>
      <c r="Y519" s="11" t="s">
        <v>876</v>
      </c>
      <c r="Z519" s="10">
        <f t="shared" si="35"/>
        <v>1</v>
      </c>
    </row>
    <row r="520" spans="1:26" ht="20.100000000000001" customHeight="1" x14ac:dyDescent="0.25">
      <c r="A520" s="11">
        <v>498</v>
      </c>
      <c r="B520" s="11" t="s">
        <v>0</v>
      </c>
      <c r="C520" s="8" t="s">
        <v>28</v>
      </c>
      <c r="D520" s="11" t="s">
        <v>634</v>
      </c>
      <c r="E520" s="11" t="s">
        <v>7</v>
      </c>
      <c r="F520" s="11">
        <v>1039</v>
      </c>
      <c r="G520" s="11">
        <v>1082</v>
      </c>
      <c r="H520" s="11">
        <v>102</v>
      </c>
      <c r="I520" s="11" t="s">
        <v>865</v>
      </c>
      <c r="J520" s="11" t="s">
        <v>875</v>
      </c>
      <c r="K520" s="11" t="s">
        <v>2</v>
      </c>
      <c r="L520" s="11" t="s">
        <v>25</v>
      </c>
      <c r="M520" s="11" t="s">
        <v>5</v>
      </c>
      <c r="N520" s="11" t="s">
        <v>8</v>
      </c>
      <c r="O520" s="12">
        <v>43132</v>
      </c>
      <c r="Q520" s="13" t="s">
        <v>84</v>
      </c>
      <c r="R520" s="11">
        <f t="shared" ca="1" si="32"/>
        <v>1</v>
      </c>
      <c r="S520" s="12">
        <v>32556</v>
      </c>
      <c r="T520" s="13">
        <f t="shared" ca="1" si="33"/>
        <v>30</v>
      </c>
      <c r="U520" s="11" t="s">
        <v>7</v>
      </c>
      <c r="V520" s="11">
        <v>30</v>
      </c>
      <c r="W520" s="14">
        <f t="shared" si="34"/>
        <v>2.5</v>
      </c>
      <c r="X520" s="11">
        <v>39</v>
      </c>
      <c r="Y520" s="11" t="s">
        <v>876</v>
      </c>
      <c r="Z520" s="10">
        <f t="shared" si="35"/>
        <v>1</v>
      </c>
    </row>
    <row r="521" spans="1:26" ht="20.100000000000001" customHeight="1" x14ac:dyDescent="0.25">
      <c r="A521" s="11">
        <v>499</v>
      </c>
      <c r="B521" s="11" t="s">
        <v>0</v>
      </c>
      <c r="C521" s="8" t="s">
        <v>28</v>
      </c>
      <c r="D521" s="11" t="s">
        <v>635</v>
      </c>
      <c r="E521" s="11" t="s">
        <v>7</v>
      </c>
      <c r="F521" s="11">
        <v>1013</v>
      </c>
      <c r="G521" s="11">
        <v>1013</v>
      </c>
      <c r="H521" s="11">
        <v>100</v>
      </c>
      <c r="I521" s="11" t="s">
        <v>863</v>
      </c>
      <c r="J521" s="11" t="s">
        <v>875</v>
      </c>
      <c r="K521" s="11" t="s">
        <v>2</v>
      </c>
      <c r="L521" s="11" t="s">
        <v>25</v>
      </c>
      <c r="M521" s="11" t="s">
        <v>5</v>
      </c>
      <c r="N521" s="11" t="s">
        <v>6</v>
      </c>
      <c r="O521" s="12">
        <v>43132</v>
      </c>
      <c r="Q521" s="13" t="s">
        <v>84</v>
      </c>
      <c r="R521" s="11">
        <f t="shared" ca="1" si="32"/>
        <v>1</v>
      </c>
      <c r="S521" s="12">
        <v>34179</v>
      </c>
      <c r="T521" s="13">
        <f t="shared" ca="1" si="33"/>
        <v>26</v>
      </c>
      <c r="U521" s="11" t="s">
        <v>7</v>
      </c>
      <c r="V521" s="11">
        <v>30</v>
      </c>
      <c r="W521" s="14">
        <f t="shared" si="34"/>
        <v>2.5</v>
      </c>
      <c r="X521" s="11">
        <v>39</v>
      </c>
      <c r="Y521" s="11" t="s">
        <v>876</v>
      </c>
      <c r="Z521" s="10">
        <f t="shared" si="35"/>
        <v>1</v>
      </c>
    </row>
    <row r="522" spans="1:26" ht="20.100000000000001" customHeight="1" x14ac:dyDescent="0.25">
      <c r="A522" s="11">
        <v>500</v>
      </c>
      <c r="B522" s="11" t="s">
        <v>0</v>
      </c>
      <c r="C522" s="8" t="s">
        <v>28</v>
      </c>
      <c r="D522" s="11" t="s">
        <v>636</v>
      </c>
      <c r="E522" s="11" t="s">
        <v>7</v>
      </c>
      <c r="F522" s="11">
        <v>1021</v>
      </c>
      <c r="G522" s="11">
        <v>1022</v>
      </c>
      <c r="H522" s="11">
        <v>108</v>
      </c>
      <c r="I522" s="11" t="s">
        <v>871</v>
      </c>
      <c r="J522" s="11" t="s">
        <v>875</v>
      </c>
      <c r="K522" s="11" t="s">
        <v>2</v>
      </c>
      <c r="L522" s="11" t="s">
        <v>25</v>
      </c>
      <c r="M522" s="11" t="s">
        <v>5</v>
      </c>
      <c r="N522" s="11" t="s">
        <v>8</v>
      </c>
      <c r="O522" s="12">
        <v>43132</v>
      </c>
      <c r="Q522" s="13" t="s">
        <v>84</v>
      </c>
      <c r="R522" s="11">
        <f t="shared" ca="1" si="32"/>
        <v>1</v>
      </c>
      <c r="S522" s="12">
        <v>25237</v>
      </c>
      <c r="T522" s="13">
        <f t="shared" ca="1" si="33"/>
        <v>50</v>
      </c>
      <c r="U522" s="11" t="s">
        <v>9</v>
      </c>
      <c r="V522" s="11">
        <v>30</v>
      </c>
      <c r="W522" s="14">
        <f t="shared" si="34"/>
        <v>2.5</v>
      </c>
      <c r="X522" s="11">
        <v>39</v>
      </c>
      <c r="Y522" s="11" t="s">
        <v>876</v>
      </c>
      <c r="Z522" s="10">
        <f t="shared" si="35"/>
        <v>1</v>
      </c>
    </row>
    <row r="523" spans="1:26" ht="20.100000000000001" customHeight="1" x14ac:dyDescent="0.25">
      <c r="A523" s="11">
        <v>501</v>
      </c>
      <c r="B523" s="11" t="s">
        <v>0</v>
      </c>
      <c r="C523" s="8" t="s">
        <v>28</v>
      </c>
      <c r="D523" s="11" t="s">
        <v>637</v>
      </c>
      <c r="E523" s="11" t="s">
        <v>7</v>
      </c>
      <c r="F523" s="11">
        <v>1041</v>
      </c>
      <c r="G523" s="11">
        <v>1084</v>
      </c>
      <c r="H523" s="11">
        <v>102</v>
      </c>
      <c r="I523" s="11" t="s">
        <v>865</v>
      </c>
      <c r="J523" s="11" t="s">
        <v>875</v>
      </c>
      <c r="K523" s="11" t="s">
        <v>2</v>
      </c>
      <c r="L523" s="11" t="s">
        <v>25</v>
      </c>
      <c r="M523" s="11" t="s">
        <v>5</v>
      </c>
      <c r="N523" s="11" t="s">
        <v>8</v>
      </c>
      <c r="O523" s="12">
        <v>43132</v>
      </c>
      <c r="Q523" s="13" t="s">
        <v>84</v>
      </c>
      <c r="R523" s="11">
        <f t="shared" ca="1" si="32"/>
        <v>1</v>
      </c>
      <c r="S523" s="12">
        <v>31799</v>
      </c>
      <c r="T523" s="13">
        <f t="shared" ca="1" si="33"/>
        <v>32</v>
      </c>
      <c r="U523" s="11" t="s">
        <v>7</v>
      </c>
      <c r="V523" s="11">
        <v>30</v>
      </c>
      <c r="W523" s="14">
        <f t="shared" si="34"/>
        <v>2.5</v>
      </c>
      <c r="X523" s="11">
        <v>39</v>
      </c>
      <c r="Y523" s="11" t="s">
        <v>876</v>
      </c>
      <c r="Z523" s="10">
        <f t="shared" si="35"/>
        <v>1</v>
      </c>
    </row>
    <row r="524" spans="1:26" ht="20.100000000000001" customHeight="1" x14ac:dyDescent="0.25">
      <c r="A524" s="11">
        <v>502</v>
      </c>
      <c r="B524" s="11" t="s">
        <v>0</v>
      </c>
      <c r="C524" s="8" t="s">
        <v>28</v>
      </c>
      <c r="D524" s="11" t="s">
        <v>638</v>
      </c>
      <c r="E524" s="11" t="s">
        <v>7</v>
      </c>
      <c r="F524" s="11">
        <v>1022</v>
      </c>
      <c r="G524" s="11">
        <v>1060</v>
      </c>
      <c r="H524" s="11">
        <v>106</v>
      </c>
      <c r="I524" s="11" t="s">
        <v>869</v>
      </c>
      <c r="J524" s="11" t="s">
        <v>875</v>
      </c>
      <c r="K524" s="11" t="s">
        <v>2</v>
      </c>
      <c r="L524" s="11" t="s">
        <v>25</v>
      </c>
      <c r="M524" s="11" t="s">
        <v>5</v>
      </c>
      <c r="N524" s="11" t="s">
        <v>8</v>
      </c>
      <c r="O524" s="12">
        <v>43132</v>
      </c>
      <c r="Q524" s="13" t="s">
        <v>84</v>
      </c>
      <c r="R524" s="11">
        <f t="shared" ca="1" si="32"/>
        <v>1</v>
      </c>
      <c r="S524" s="12">
        <v>32049</v>
      </c>
      <c r="T524" s="13">
        <f t="shared" ca="1" si="33"/>
        <v>32</v>
      </c>
      <c r="U524" s="11" t="s">
        <v>9</v>
      </c>
      <c r="V524" s="11">
        <v>30</v>
      </c>
      <c r="W524" s="14">
        <f t="shared" si="34"/>
        <v>2.5</v>
      </c>
      <c r="X524" s="11">
        <v>39</v>
      </c>
      <c r="Y524" s="11" t="s">
        <v>876</v>
      </c>
      <c r="Z524" s="10">
        <f t="shared" si="35"/>
        <v>1</v>
      </c>
    </row>
    <row r="525" spans="1:26" ht="20.100000000000001" customHeight="1" x14ac:dyDescent="0.25">
      <c r="A525" s="11">
        <v>503</v>
      </c>
      <c r="B525" s="11" t="s">
        <v>0</v>
      </c>
      <c r="C525" s="8" t="s">
        <v>28</v>
      </c>
      <c r="D525" s="11" t="s">
        <v>639</v>
      </c>
      <c r="E525" s="11" t="s">
        <v>7</v>
      </c>
      <c r="F525" s="11">
        <v>1022</v>
      </c>
      <c r="G525" s="11">
        <v>1060</v>
      </c>
      <c r="H525" s="11">
        <v>106</v>
      </c>
      <c r="I525" s="11" t="s">
        <v>869</v>
      </c>
      <c r="J525" s="11" t="s">
        <v>875</v>
      </c>
      <c r="K525" s="11" t="s">
        <v>2</v>
      </c>
      <c r="L525" s="11" t="s">
        <v>25</v>
      </c>
      <c r="M525" s="11" t="s">
        <v>5</v>
      </c>
      <c r="N525" s="11" t="s">
        <v>8</v>
      </c>
      <c r="O525" s="12">
        <v>43132</v>
      </c>
      <c r="Q525" s="13" t="s">
        <v>84</v>
      </c>
      <c r="R525" s="11">
        <f t="shared" ca="1" si="32"/>
        <v>1</v>
      </c>
      <c r="S525" s="12">
        <v>31457</v>
      </c>
      <c r="T525" s="13">
        <f t="shared" ca="1" si="33"/>
        <v>33</v>
      </c>
      <c r="U525" s="11" t="s">
        <v>9</v>
      </c>
      <c r="V525" s="11">
        <v>30</v>
      </c>
      <c r="W525" s="14">
        <f t="shared" si="34"/>
        <v>2.5</v>
      </c>
      <c r="X525" s="11">
        <v>39</v>
      </c>
      <c r="Y525" s="11" t="s">
        <v>876</v>
      </c>
      <c r="Z525" s="10">
        <f t="shared" si="35"/>
        <v>1</v>
      </c>
    </row>
    <row r="526" spans="1:26" ht="20.100000000000001" customHeight="1" x14ac:dyDescent="0.25">
      <c r="A526" s="11">
        <v>504</v>
      </c>
      <c r="B526" s="11" t="s">
        <v>0</v>
      </c>
      <c r="C526" s="8" t="s">
        <v>28</v>
      </c>
      <c r="D526" s="11" t="s">
        <v>640</v>
      </c>
      <c r="E526" s="11" t="s">
        <v>7</v>
      </c>
      <c r="F526" s="11">
        <v>1028</v>
      </c>
      <c r="G526" s="11">
        <v>1071</v>
      </c>
      <c r="H526" s="11">
        <v>102</v>
      </c>
      <c r="I526" s="11" t="s">
        <v>865</v>
      </c>
      <c r="J526" s="11" t="s">
        <v>875</v>
      </c>
      <c r="K526" s="11" t="s">
        <v>2</v>
      </c>
      <c r="L526" s="11" t="s">
        <v>25</v>
      </c>
      <c r="M526" s="11" t="s">
        <v>5</v>
      </c>
      <c r="N526" s="11" t="s">
        <v>8</v>
      </c>
      <c r="O526" s="12">
        <v>43150</v>
      </c>
      <c r="Q526" s="13" t="s">
        <v>84</v>
      </c>
      <c r="R526" s="11">
        <f t="shared" ca="1" si="32"/>
        <v>1</v>
      </c>
      <c r="S526" s="12">
        <v>21924</v>
      </c>
      <c r="T526" s="13">
        <f t="shared" ca="1" si="33"/>
        <v>60</v>
      </c>
      <c r="U526" s="11" t="s">
        <v>7</v>
      </c>
      <c r="V526" s="11">
        <v>30</v>
      </c>
      <c r="W526" s="14">
        <f t="shared" si="34"/>
        <v>2.5</v>
      </c>
      <c r="X526" s="11">
        <v>39</v>
      </c>
      <c r="Y526" s="11" t="s">
        <v>876</v>
      </c>
      <c r="Z526" s="10">
        <f t="shared" si="35"/>
        <v>1</v>
      </c>
    </row>
    <row r="527" spans="1:26" ht="20.100000000000001" customHeight="1" x14ac:dyDescent="0.25">
      <c r="A527" s="11">
        <v>505</v>
      </c>
      <c r="B527" s="11" t="s">
        <v>0</v>
      </c>
      <c r="C527" s="8" t="s">
        <v>28</v>
      </c>
      <c r="D527" s="11" t="s">
        <v>641</v>
      </c>
      <c r="E527" s="11" t="s">
        <v>7</v>
      </c>
      <c r="F527" s="11">
        <v>1024</v>
      </c>
      <c r="G527" s="11">
        <v>1054</v>
      </c>
      <c r="H527" s="11">
        <v>101</v>
      </c>
      <c r="I527" s="11" t="s">
        <v>864</v>
      </c>
      <c r="J527" s="11" t="s">
        <v>875</v>
      </c>
      <c r="K527" s="11" t="s">
        <v>2</v>
      </c>
      <c r="L527" s="11" t="s">
        <v>25</v>
      </c>
      <c r="M527" s="11" t="s">
        <v>5</v>
      </c>
      <c r="N527" s="11" t="s">
        <v>8</v>
      </c>
      <c r="O527" s="12">
        <v>43143</v>
      </c>
      <c r="Q527" s="13" t="s">
        <v>84</v>
      </c>
      <c r="R527" s="11">
        <f t="shared" ca="1" si="32"/>
        <v>1</v>
      </c>
      <c r="S527" s="12">
        <v>31470</v>
      </c>
      <c r="T527" s="13">
        <f t="shared" ca="1" si="33"/>
        <v>33</v>
      </c>
      <c r="U527" s="11" t="s">
        <v>7</v>
      </c>
      <c r="V527" s="11">
        <v>30</v>
      </c>
      <c r="W527" s="14">
        <f t="shared" si="34"/>
        <v>2.5</v>
      </c>
      <c r="X527" s="11">
        <v>39</v>
      </c>
      <c r="Y527" s="11" t="s">
        <v>876</v>
      </c>
      <c r="Z527" s="10">
        <f t="shared" si="35"/>
        <v>1</v>
      </c>
    </row>
    <row r="528" spans="1:26" ht="20.100000000000001" customHeight="1" x14ac:dyDescent="0.25">
      <c r="A528" s="11">
        <v>506</v>
      </c>
      <c r="B528" s="11" t="s">
        <v>0</v>
      </c>
      <c r="C528" s="8" t="s">
        <v>28</v>
      </c>
      <c r="D528" s="11" t="s">
        <v>642</v>
      </c>
      <c r="E528" s="11" t="s">
        <v>7</v>
      </c>
      <c r="F528" s="11">
        <v>1021</v>
      </c>
      <c r="G528" s="11">
        <v>1034</v>
      </c>
      <c r="H528" s="11">
        <v>104</v>
      </c>
      <c r="I528" s="11" t="s">
        <v>867</v>
      </c>
      <c r="J528" s="11" t="s">
        <v>875</v>
      </c>
      <c r="K528" s="11" t="s">
        <v>2</v>
      </c>
      <c r="L528" s="11" t="s">
        <v>25</v>
      </c>
      <c r="M528" s="11" t="s">
        <v>5</v>
      </c>
      <c r="N528" s="11" t="s">
        <v>8</v>
      </c>
      <c r="O528" s="12">
        <v>43132</v>
      </c>
      <c r="Q528" s="13" t="s">
        <v>84</v>
      </c>
      <c r="R528" s="11">
        <f t="shared" ca="1" si="32"/>
        <v>1</v>
      </c>
      <c r="S528" s="12">
        <v>29276</v>
      </c>
      <c r="T528" s="13">
        <f t="shared" ca="1" si="33"/>
        <v>39</v>
      </c>
      <c r="U528" s="11" t="s">
        <v>9</v>
      </c>
      <c r="V528" s="11">
        <v>30</v>
      </c>
      <c r="W528" s="14">
        <f t="shared" si="34"/>
        <v>2.5</v>
      </c>
      <c r="X528" s="11">
        <v>39</v>
      </c>
      <c r="Y528" s="11" t="s">
        <v>876</v>
      </c>
      <c r="Z528" s="10">
        <f t="shared" si="35"/>
        <v>1</v>
      </c>
    </row>
    <row r="529" spans="1:26" ht="20.100000000000001" customHeight="1" x14ac:dyDescent="0.25">
      <c r="A529" s="11">
        <v>507</v>
      </c>
      <c r="B529" s="11" t="s">
        <v>0</v>
      </c>
      <c r="C529" s="8" t="s">
        <v>28</v>
      </c>
      <c r="D529" s="11" t="s">
        <v>643</v>
      </c>
      <c r="E529" s="11" t="s">
        <v>7</v>
      </c>
      <c r="F529" s="11">
        <v>1037</v>
      </c>
      <c r="G529" s="11">
        <v>1080</v>
      </c>
      <c r="H529" s="11">
        <v>102</v>
      </c>
      <c r="I529" s="11" t="s">
        <v>865</v>
      </c>
      <c r="J529" s="11" t="s">
        <v>875</v>
      </c>
      <c r="K529" s="11" t="s">
        <v>2</v>
      </c>
      <c r="L529" s="11" t="s">
        <v>25</v>
      </c>
      <c r="M529" s="11" t="s">
        <v>5</v>
      </c>
      <c r="N529" s="11" t="s">
        <v>8</v>
      </c>
      <c r="O529" s="12">
        <v>43132</v>
      </c>
      <c r="Q529" s="13" t="s">
        <v>84</v>
      </c>
      <c r="R529" s="11">
        <f t="shared" ca="1" si="32"/>
        <v>1</v>
      </c>
      <c r="S529" s="12">
        <v>27120</v>
      </c>
      <c r="T529" s="13">
        <f t="shared" ca="1" si="33"/>
        <v>45</v>
      </c>
      <c r="U529" s="11" t="s">
        <v>7</v>
      </c>
      <c r="V529" s="11">
        <v>30</v>
      </c>
      <c r="W529" s="14">
        <f t="shared" si="34"/>
        <v>2.5</v>
      </c>
      <c r="X529" s="11">
        <v>39</v>
      </c>
      <c r="Y529" s="11" t="s">
        <v>876</v>
      </c>
      <c r="Z529" s="10">
        <f t="shared" si="35"/>
        <v>1</v>
      </c>
    </row>
    <row r="530" spans="1:26" ht="20.100000000000001" customHeight="1" x14ac:dyDescent="0.25">
      <c r="A530" s="11">
        <v>508</v>
      </c>
      <c r="B530" s="11" t="s">
        <v>0</v>
      </c>
      <c r="C530" s="8" t="s">
        <v>28</v>
      </c>
      <c r="D530" s="11" t="s">
        <v>644</v>
      </c>
      <c r="E530" s="11" t="s">
        <v>7</v>
      </c>
      <c r="F530" s="11">
        <v>1021</v>
      </c>
      <c r="G530" s="11">
        <v>1063</v>
      </c>
      <c r="H530" s="11">
        <v>110</v>
      </c>
      <c r="I530" s="11" t="s">
        <v>873</v>
      </c>
      <c r="J530" s="11" t="s">
        <v>875</v>
      </c>
      <c r="K530" s="11" t="s">
        <v>2</v>
      </c>
      <c r="L530" s="11" t="s">
        <v>25</v>
      </c>
      <c r="M530" s="11" t="s">
        <v>5</v>
      </c>
      <c r="N530" s="11" t="s">
        <v>8</v>
      </c>
      <c r="O530" s="12">
        <v>43160</v>
      </c>
      <c r="Q530" s="13" t="s">
        <v>84</v>
      </c>
      <c r="R530" s="11">
        <f t="shared" ca="1" si="32"/>
        <v>1</v>
      </c>
      <c r="S530" s="12">
        <v>24513</v>
      </c>
      <c r="T530" s="13">
        <f t="shared" ca="1" si="33"/>
        <v>52</v>
      </c>
      <c r="U530" s="11" t="s">
        <v>7</v>
      </c>
      <c r="V530" s="11">
        <v>30</v>
      </c>
      <c r="W530" s="14">
        <f t="shared" si="34"/>
        <v>2.5</v>
      </c>
      <c r="X530" s="11">
        <v>39</v>
      </c>
      <c r="Y530" s="11" t="s">
        <v>876</v>
      </c>
      <c r="Z530" s="10">
        <f t="shared" si="35"/>
        <v>1</v>
      </c>
    </row>
    <row r="531" spans="1:26" ht="20.100000000000001" customHeight="1" x14ac:dyDescent="0.25">
      <c r="A531" s="11">
        <v>509</v>
      </c>
      <c r="B531" s="11" t="s">
        <v>0</v>
      </c>
      <c r="C531" s="8" t="s">
        <v>28</v>
      </c>
      <c r="D531" s="11" t="s">
        <v>645</v>
      </c>
      <c r="E531" s="11" t="s">
        <v>7</v>
      </c>
      <c r="F531" s="11">
        <v>1022</v>
      </c>
      <c r="G531" s="11">
        <v>1029</v>
      </c>
      <c r="H531" s="11">
        <v>109</v>
      </c>
      <c r="I531" s="11" t="s">
        <v>872</v>
      </c>
      <c r="J531" s="11" t="s">
        <v>875</v>
      </c>
      <c r="K531" s="11" t="s">
        <v>2</v>
      </c>
      <c r="L531" s="11" t="s">
        <v>25</v>
      </c>
      <c r="M531" s="11" t="s">
        <v>5</v>
      </c>
      <c r="N531" s="11" t="s">
        <v>8</v>
      </c>
      <c r="O531" s="12">
        <v>43160</v>
      </c>
      <c r="Q531" s="13" t="s">
        <v>84</v>
      </c>
      <c r="R531" s="11">
        <f t="shared" ca="1" si="32"/>
        <v>1</v>
      </c>
      <c r="S531" s="12">
        <v>31583</v>
      </c>
      <c r="T531" s="13">
        <f t="shared" ca="1" si="33"/>
        <v>33</v>
      </c>
      <c r="U531" s="11" t="s">
        <v>9</v>
      </c>
      <c r="V531" s="11">
        <v>30</v>
      </c>
      <c r="W531" s="14">
        <f t="shared" si="34"/>
        <v>2.5</v>
      </c>
      <c r="X531" s="11">
        <v>39</v>
      </c>
      <c r="Y531" s="11" t="s">
        <v>876</v>
      </c>
      <c r="Z531" s="10">
        <f t="shared" si="35"/>
        <v>1</v>
      </c>
    </row>
    <row r="532" spans="1:26" ht="20.100000000000001" customHeight="1" x14ac:dyDescent="0.25">
      <c r="A532" s="11">
        <v>510</v>
      </c>
      <c r="B532" s="11" t="s">
        <v>0</v>
      </c>
      <c r="C532" s="8" t="s">
        <v>28</v>
      </c>
      <c r="D532" s="11" t="s">
        <v>646</v>
      </c>
      <c r="E532" s="11" t="s">
        <v>20</v>
      </c>
      <c r="F532" s="11">
        <v>1018</v>
      </c>
      <c r="G532" s="11">
        <v>1018</v>
      </c>
      <c r="H532" s="11">
        <v>108</v>
      </c>
      <c r="I532" s="11" t="s">
        <v>871</v>
      </c>
      <c r="J532" s="11" t="s">
        <v>875</v>
      </c>
      <c r="K532" s="11" t="s">
        <v>2</v>
      </c>
      <c r="L532" s="11" t="s">
        <v>24</v>
      </c>
      <c r="M532" s="11" t="s">
        <v>5</v>
      </c>
      <c r="N532" s="11" t="s">
        <v>8</v>
      </c>
      <c r="O532" s="12">
        <v>43160</v>
      </c>
      <c r="Q532" s="13" t="s">
        <v>84</v>
      </c>
      <c r="R532" s="11">
        <f t="shared" ca="1" si="32"/>
        <v>1</v>
      </c>
      <c r="S532" s="12">
        <v>26120</v>
      </c>
      <c r="T532" s="13">
        <f t="shared" ca="1" si="33"/>
        <v>48</v>
      </c>
      <c r="U532" s="11" t="s">
        <v>7</v>
      </c>
      <c r="V532" s="11">
        <v>30</v>
      </c>
      <c r="W532" s="14">
        <f t="shared" si="34"/>
        <v>2.5</v>
      </c>
      <c r="X532" s="11">
        <v>39</v>
      </c>
      <c r="Y532" s="11" t="s">
        <v>876</v>
      </c>
      <c r="Z532" s="10">
        <f t="shared" si="35"/>
        <v>0.5</v>
      </c>
    </row>
    <row r="533" spans="1:26" ht="20.100000000000001" customHeight="1" x14ac:dyDescent="0.25">
      <c r="A533" s="11">
        <v>510</v>
      </c>
      <c r="B533" s="11" t="s">
        <v>0</v>
      </c>
      <c r="C533" s="8" t="s">
        <v>28</v>
      </c>
      <c r="D533" s="11" t="s">
        <v>646</v>
      </c>
      <c r="E533" s="11" t="s">
        <v>20</v>
      </c>
      <c r="F533" s="11">
        <v>1018</v>
      </c>
      <c r="G533" s="11">
        <v>1024</v>
      </c>
      <c r="H533" s="11">
        <v>109</v>
      </c>
      <c r="I533" s="11" t="s">
        <v>872</v>
      </c>
      <c r="J533" s="11" t="s">
        <v>875</v>
      </c>
      <c r="K533" s="11" t="s">
        <v>2</v>
      </c>
      <c r="L533" s="11" t="s">
        <v>24</v>
      </c>
      <c r="M533" s="11" t="s">
        <v>5</v>
      </c>
      <c r="N533" s="11" t="s">
        <v>8</v>
      </c>
      <c r="O533" s="12">
        <v>43160</v>
      </c>
      <c r="Q533" s="13" t="s">
        <v>84</v>
      </c>
      <c r="R533" s="11">
        <f t="shared" ca="1" si="32"/>
        <v>1</v>
      </c>
      <c r="S533" s="12">
        <v>26120</v>
      </c>
      <c r="T533" s="13">
        <f t="shared" ca="1" si="33"/>
        <v>48</v>
      </c>
      <c r="U533" s="11" t="s">
        <v>7</v>
      </c>
      <c r="V533" s="11">
        <v>30</v>
      </c>
      <c r="W533" s="14">
        <f t="shared" si="34"/>
        <v>2.5</v>
      </c>
      <c r="X533" s="11">
        <v>39</v>
      </c>
      <c r="Y533" s="11" t="s">
        <v>876</v>
      </c>
      <c r="Z533" s="10">
        <f t="shared" si="35"/>
        <v>0.5</v>
      </c>
    </row>
    <row r="534" spans="1:26" ht="20.100000000000001" customHeight="1" x14ac:dyDescent="0.25">
      <c r="A534" s="11">
        <v>511</v>
      </c>
      <c r="B534" s="11" t="s">
        <v>0</v>
      </c>
      <c r="C534" s="8" t="s">
        <v>28</v>
      </c>
      <c r="D534" s="11" t="s">
        <v>647</v>
      </c>
      <c r="E534" s="11" t="s">
        <v>7</v>
      </c>
      <c r="F534" s="11">
        <v>1018</v>
      </c>
      <c r="G534" s="11">
        <v>1024</v>
      </c>
      <c r="H534" s="11">
        <v>109</v>
      </c>
      <c r="I534" s="11" t="s">
        <v>872</v>
      </c>
      <c r="J534" s="11" t="s">
        <v>875</v>
      </c>
      <c r="K534" s="11" t="s">
        <v>2</v>
      </c>
      <c r="L534" s="11" t="s">
        <v>25</v>
      </c>
      <c r="M534" s="11" t="s">
        <v>13</v>
      </c>
      <c r="N534" s="11" t="s">
        <v>6</v>
      </c>
      <c r="O534" s="12">
        <v>40668</v>
      </c>
      <c r="Q534" s="13" t="s">
        <v>84</v>
      </c>
      <c r="R534" s="11">
        <f t="shared" ca="1" si="32"/>
        <v>8</v>
      </c>
      <c r="S534" s="12">
        <v>25495</v>
      </c>
      <c r="T534" s="13">
        <f t="shared" ca="1" si="33"/>
        <v>50</v>
      </c>
      <c r="U534" s="11" t="s">
        <v>7</v>
      </c>
      <c r="V534" s="11">
        <v>12</v>
      </c>
      <c r="W534" s="14">
        <f t="shared" si="34"/>
        <v>1</v>
      </c>
      <c r="X534" s="11">
        <v>8</v>
      </c>
      <c r="Y534" s="11" t="s">
        <v>876</v>
      </c>
      <c r="Z534" s="10">
        <f t="shared" si="35"/>
        <v>0.20512820512820512</v>
      </c>
    </row>
    <row r="535" spans="1:26" ht="20.100000000000001" customHeight="1" x14ac:dyDescent="0.25">
      <c r="A535" s="11">
        <v>512</v>
      </c>
      <c r="B535" s="11" t="s">
        <v>0</v>
      </c>
      <c r="C535" s="8" t="s">
        <v>28</v>
      </c>
      <c r="D535" s="11" t="s">
        <v>648</v>
      </c>
      <c r="E535" s="11" t="s">
        <v>7</v>
      </c>
      <c r="F535" s="11">
        <v>1022</v>
      </c>
      <c r="G535" s="11">
        <v>1060</v>
      </c>
      <c r="H535" s="11">
        <v>106</v>
      </c>
      <c r="I535" s="11" t="s">
        <v>869</v>
      </c>
      <c r="J535" s="11" t="s">
        <v>875</v>
      </c>
      <c r="K535" s="11" t="s">
        <v>2</v>
      </c>
      <c r="L535" s="11" t="s">
        <v>25</v>
      </c>
      <c r="M535" s="11" t="s">
        <v>5</v>
      </c>
      <c r="N535" s="11" t="s">
        <v>8</v>
      </c>
      <c r="O535" s="12">
        <v>43160</v>
      </c>
      <c r="Q535" s="13" t="s">
        <v>84</v>
      </c>
      <c r="R535" s="11">
        <f t="shared" ca="1" si="32"/>
        <v>1</v>
      </c>
      <c r="S535" s="12">
        <v>31489</v>
      </c>
      <c r="T535" s="13">
        <f t="shared" ca="1" si="33"/>
        <v>33</v>
      </c>
      <c r="U535" s="11" t="s">
        <v>9</v>
      </c>
      <c r="V535" s="11">
        <v>30</v>
      </c>
      <c r="W535" s="14">
        <f t="shared" si="34"/>
        <v>2.5</v>
      </c>
      <c r="X535" s="11">
        <v>39</v>
      </c>
      <c r="Y535" s="11" t="s">
        <v>876</v>
      </c>
      <c r="Z535" s="10">
        <f t="shared" si="35"/>
        <v>1</v>
      </c>
    </row>
    <row r="536" spans="1:26" ht="20.100000000000001" customHeight="1" x14ac:dyDescent="0.25">
      <c r="A536" s="11">
        <v>513</v>
      </c>
      <c r="B536" s="11" t="s">
        <v>0</v>
      </c>
      <c r="C536" s="8" t="s">
        <v>28</v>
      </c>
      <c r="D536" s="11" t="s">
        <v>649</v>
      </c>
      <c r="E536" s="11" t="s">
        <v>7</v>
      </c>
      <c r="F536" s="11">
        <v>1040</v>
      </c>
      <c r="G536" s="11">
        <v>1083</v>
      </c>
      <c r="H536" s="11">
        <v>102</v>
      </c>
      <c r="I536" s="11" t="s">
        <v>865</v>
      </c>
      <c r="J536" s="11" t="s">
        <v>875</v>
      </c>
      <c r="K536" s="11" t="s">
        <v>2</v>
      </c>
      <c r="L536" s="11" t="s">
        <v>25</v>
      </c>
      <c r="M536" s="11" t="s">
        <v>5</v>
      </c>
      <c r="N536" s="11" t="s">
        <v>8</v>
      </c>
      <c r="O536" s="12">
        <v>43160</v>
      </c>
      <c r="Q536" s="13" t="s">
        <v>84</v>
      </c>
      <c r="R536" s="11">
        <f t="shared" ca="1" si="32"/>
        <v>1</v>
      </c>
      <c r="S536" s="12">
        <v>32153</v>
      </c>
      <c r="T536" s="13">
        <f t="shared" ca="1" si="33"/>
        <v>32</v>
      </c>
      <c r="U536" s="11" t="s">
        <v>7</v>
      </c>
      <c r="V536" s="11">
        <v>30</v>
      </c>
      <c r="W536" s="14">
        <f t="shared" si="34"/>
        <v>2.5</v>
      </c>
      <c r="X536" s="11">
        <v>39</v>
      </c>
      <c r="Y536" s="11" t="s">
        <v>876</v>
      </c>
      <c r="Z536" s="10">
        <f t="shared" si="35"/>
        <v>1</v>
      </c>
    </row>
    <row r="537" spans="1:26" ht="20.100000000000001" customHeight="1" x14ac:dyDescent="0.25">
      <c r="A537" s="11">
        <v>514</v>
      </c>
      <c r="B537" s="11" t="s">
        <v>0</v>
      </c>
      <c r="C537" s="8" t="s">
        <v>28</v>
      </c>
      <c r="D537" s="11" t="s">
        <v>650</v>
      </c>
      <c r="E537" s="11" t="s">
        <v>7</v>
      </c>
      <c r="F537" s="11">
        <v>1024</v>
      </c>
      <c r="G537" s="11">
        <v>1054</v>
      </c>
      <c r="H537" s="11">
        <v>101</v>
      </c>
      <c r="I537" s="11" t="s">
        <v>864</v>
      </c>
      <c r="J537" s="11" t="s">
        <v>875</v>
      </c>
      <c r="K537" s="11" t="s">
        <v>2</v>
      </c>
      <c r="L537" s="11" t="s">
        <v>25</v>
      </c>
      <c r="M537" s="11" t="s">
        <v>5</v>
      </c>
      <c r="N537" s="11" t="s">
        <v>6</v>
      </c>
      <c r="O537" s="12">
        <v>43174</v>
      </c>
      <c r="Q537" s="13" t="s">
        <v>84</v>
      </c>
      <c r="R537" s="11">
        <f t="shared" ca="1" si="32"/>
        <v>1</v>
      </c>
      <c r="S537" s="12">
        <v>31137</v>
      </c>
      <c r="T537" s="13">
        <f t="shared" ca="1" si="33"/>
        <v>34</v>
      </c>
      <c r="U537" s="11" t="s">
        <v>7</v>
      </c>
      <c r="V537" s="11">
        <v>30</v>
      </c>
      <c r="W537" s="14">
        <f t="shared" si="34"/>
        <v>2.5</v>
      </c>
      <c r="X537" s="11">
        <v>25</v>
      </c>
      <c r="Y537" s="11" t="s">
        <v>876</v>
      </c>
      <c r="Z537" s="10">
        <f t="shared" si="35"/>
        <v>0.64102564102564108</v>
      </c>
    </row>
    <row r="538" spans="1:26" ht="20.100000000000001" customHeight="1" x14ac:dyDescent="0.25">
      <c r="A538" s="11">
        <v>515</v>
      </c>
      <c r="B538" s="11" t="s">
        <v>0</v>
      </c>
      <c r="C538" s="8" t="s">
        <v>28</v>
      </c>
      <c r="D538" s="11" t="s">
        <v>651</v>
      </c>
      <c r="E538" s="11" t="s">
        <v>7</v>
      </c>
      <c r="F538" s="11">
        <v>1045</v>
      </c>
      <c r="G538" s="11">
        <v>1088</v>
      </c>
      <c r="H538" s="11">
        <v>102</v>
      </c>
      <c r="I538" s="11" t="s">
        <v>865</v>
      </c>
      <c r="J538" s="11" t="s">
        <v>875</v>
      </c>
      <c r="K538" s="11" t="s">
        <v>2</v>
      </c>
      <c r="L538" s="11" t="s">
        <v>25</v>
      </c>
      <c r="M538" s="11" t="s">
        <v>5</v>
      </c>
      <c r="N538" s="11" t="s">
        <v>6</v>
      </c>
      <c r="O538" s="12">
        <v>43160</v>
      </c>
      <c r="Q538" s="13" t="s">
        <v>84</v>
      </c>
      <c r="R538" s="11">
        <f t="shared" ca="1" si="32"/>
        <v>1</v>
      </c>
      <c r="S538" s="12">
        <v>24436</v>
      </c>
      <c r="T538" s="13">
        <f t="shared" ca="1" si="33"/>
        <v>53</v>
      </c>
      <c r="U538" s="11" t="s">
        <v>7</v>
      </c>
      <c r="V538" s="11">
        <v>30</v>
      </c>
      <c r="W538" s="14">
        <f t="shared" si="34"/>
        <v>2.5</v>
      </c>
      <c r="X538" s="11">
        <v>39</v>
      </c>
      <c r="Y538" s="11" t="s">
        <v>876</v>
      </c>
      <c r="Z538" s="10">
        <f t="shared" si="35"/>
        <v>1</v>
      </c>
    </row>
    <row r="539" spans="1:26" ht="20.100000000000001" customHeight="1" x14ac:dyDescent="0.25">
      <c r="A539" s="11">
        <v>516</v>
      </c>
      <c r="B539" s="11" t="s">
        <v>0</v>
      </c>
      <c r="C539" s="8" t="s">
        <v>28</v>
      </c>
      <c r="D539" s="11" t="s">
        <v>652</v>
      </c>
      <c r="E539" s="11" t="s">
        <v>7</v>
      </c>
      <c r="F539" s="11">
        <v>1045</v>
      </c>
      <c r="G539" s="11">
        <v>1088</v>
      </c>
      <c r="H539" s="11">
        <v>102</v>
      </c>
      <c r="I539" s="11" t="s">
        <v>865</v>
      </c>
      <c r="J539" s="11" t="s">
        <v>875</v>
      </c>
      <c r="K539" s="11" t="s">
        <v>2</v>
      </c>
      <c r="L539" s="11" t="s">
        <v>25</v>
      </c>
      <c r="M539" s="11" t="s">
        <v>5</v>
      </c>
      <c r="N539" s="11" t="s">
        <v>6</v>
      </c>
      <c r="O539" s="12">
        <v>43160</v>
      </c>
      <c r="Q539" s="13" t="s">
        <v>84</v>
      </c>
      <c r="R539" s="11">
        <f t="shared" ca="1" si="32"/>
        <v>1</v>
      </c>
      <c r="S539" s="12">
        <v>35118</v>
      </c>
      <c r="T539" s="13">
        <f t="shared" ca="1" si="33"/>
        <v>23</v>
      </c>
      <c r="U539" s="11" t="s">
        <v>7</v>
      </c>
      <c r="V539" s="11">
        <v>30</v>
      </c>
      <c r="W539" s="14">
        <f t="shared" si="34"/>
        <v>2.5</v>
      </c>
      <c r="X539" s="11">
        <v>39</v>
      </c>
      <c r="Y539" s="11" t="s">
        <v>876</v>
      </c>
      <c r="Z539" s="10">
        <f t="shared" si="35"/>
        <v>1</v>
      </c>
    </row>
    <row r="540" spans="1:26" ht="20.100000000000001" customHeight="1" x14ac:dyDescent="0.25">
      <c r="A540" s="11">
        <v>517</v>
      </c>
      <c r="B540" s="11" t="s">
        <v>0</v>
      </c>
      <c r="C540" s="8" t="s">
        <v>28</v>
      </c>
      <c r="D540" s="11" t="s">
        <v>653</v>
      </c>
      <c r="E540" s="11" t="s">
        <v>7</v>
      </c>
      <c r="F540" s="11">
        <v>1039</v>
      </c>
      <c r="G540" s="11">
        <v>1082</v>
      </c>
      <c r="H540" s="11">
        <v>102</v>
      </c>
      <c r="I540" s="11" t="s">
        <v>865</v>
      </c>
      <c r="J540" s="11" t="s">
        <v>875</v>
      </c>
      <c r="K540" s="11" t="s">
        <v>2</v>
      </c>
      <c r="L540" s="11" t="s">
        <v>25</v>
      </c>
      <c r="M540" s="11" t="s">
        <v>5</v>
      </c>
      <c r="N540" s="11" t="s">
        <v>8</v>
      </c>
      <c r="O540" s="12">
        <v>43164</v>
      </c>
      <c r="Q540" s="13" t="s">
        <v>84</v>
      </c>
      <c r="R540" s="11">
        <f t="shared" ca="1" si="32"/>
        <v>1</v>
      </c>
      <c r="S540" s="12">
        <v>33533</v>
      </c>
      <c r="T540" s="13">
        <f t="shared" ca="1" si="33"/>
        <v>28</v>
      </c>
      <c r="U540" s="11" t="s">
        <v>7</v>
      </c>
      <c r="V540" s="11">
        <v>30</v>
      </c>
      <c r="W540" s="14">
        <f t="shared" si="34"/>
        <v>2.5</v>
      </c>
      <c r="X540" s="11">
        <v>39</v>
      </c>
      <c r="Y540" s="11" t="s">
        <v>876</v>
      </c>
      <c r="Z540" s="10">
        <f t="shared" si="35"/>
        <v>1</v>
      </c>
    </row>
    <row r="541" spans="1:26" ht="20.100000000000001" customHeight="1" x14ac:dyDescent="0.25">
      <c r="A541" s="11">
        <v>518</v>
      </c>
      <c r="B541" s="11" t="s">
        <v>0</v>
      </c>
      <c r="C541" s="8" t="s">
        <v>28</v>
      </c>
      <c r="D541" s="11" t="s">
        <v>654</v>
      </c>
      <c r="E541" s="11" t="s">
        <v>7</v>
      </c>
      <c r="F541" s="11">
        <v>1023</v>
      </c>
      <c r="G541" s="11">
        <v>1032</v>
      </c>
      <c r="H541" s="11">
        <v>104</v>
      </c>
      <c r="I541" s="11" t="s">
        <v>867</v>
      </c>
      <c r="J541" s="11" t="s">
        <v>875</v>
      </c>
      <c r="K541" s="11" t="s">
        <v>2</v>
      </c>
      <c r="L541" s="11" t="s">
        <v>25</v>
      </c>
      <c r="M541" s="11" t="s">
        <v>5</v>
      </c>
      <c r="N541" s="11" t="s">
        <v>6</v>
      </c>
      <c r="O541" s="12">
        <v>43160</v>
      </c>
      <c r="Q541" s="13" t="s">
        <v>84</v>
      </c>
      <c r="R541" s="11">
        <f t="shared" ca="1" si="32"/>
        <v>1</v>
      </c>
      <c r="S541" s="12">
        <v>27558</v>
      </c>
      <c r="T541" s="13">
        <f t="shared" ca="1" si="33"/>
        <v>44</v>
      </c>
      <c r="U541" s="11" t="s">
        <v>9</v>
      </c>
      <c r="V541" s="11">
        <v>30</v>
      </c>
      <c r="W541" s="14">
        <f t="shared" si="34"/>
        <v>2.5</v>
      </c>
      <c r="X541" s="11">
        <v>39</v>
      </c>
      <c r="Y541" s="11" t="s">
        <v>876</v>
      </c>
      <c r="Z541" s="10">
        <f t="shared" si="35"/>
        <v>1</v>
      </c>
    </row>
    <row r="542" spans="1:26" ht="20.100000000000001" customHeight="1" x14ac:dyDescent="0.25">
      <c r="A542" s="11">
        <v>519</v>
      </c>
      <c r="B542" s="11" t="s">
        <v>0</v>
      </c>
      <c r="C542" s="8" t="s">
        <v>28</v>
      </c>
      <c r="D542" s="11" t="s">
        <v>655</v>
      </c>
      <c r="E542" s="11" t="s">
        <v>20</v>
      </c>
      <c r="F542" s="11">
        <v>1020</v>
      </c>
      <c r="G542" s="11">
        <v>1021</v>
      </c>
      <c r="H542" s="11">
        <v>108</v>
      </c>
      <c r="I542" s="11" t="s">
        <v>871</v>
      </c>
      <c r="J542" s="11" t="s">
        <v>875</v>
      </c>
      <c r="K542" s="11" t="s">
        <v>2</v>
      </c>
      <c r="L542" s="11" t="s">
        <v>25</v>
      </c>
      <c r="M542" s="11" t="s">
        <v>5</v>
      </c>
      <c r="N542" s="11" t="s">
        <v>6</v>
      </c>
      <c r="O542" s="12">
        <v>43191</v>
      </c>
      <c r="Q542" s="13" t="s">
        <v>84</v>
      </c>
      <c r="R542" s="11">
        <f t="shared" ca="1" si="32"/>
        <v>1</v>
      </c>
      <c r="S542" s="12">
        <v>32591</v>
      </c>
      <c r="T542" s="13">
        <f t="shared" ca="1" si="33"/>
        <v>30</v>
      </c>
      <c r="U542" s="11" t="s">
        <v>7</v>
      </c>
      <c r="V542" s="11">
        <v>30</v>
      </c>
      <c r="W542" s="14">
        <f t="shared" si="34"/>
        <v>2.5</v>
      </c>
      <c r="X542" s="11">
        <v>39</v>
      </c>
      <c r="Y542" s="11" t="s">
        <v>876</v>
      </c>
      <c r="Z542" s="10">
        <f t="shared" si="35"/>
        <v>0.5</v>
      </c>
    </row>
    <row r="543" spans="1:26" ht="20.100000000000001" customHeight="1" x14ac:dyDescent="0.25">
      <c r="A543" s="11">
        <v>519</v>
      </c>
      <c r="B543" s="11" t="s">
        <v>0</v>
      </c>
      <c r="C543" s="8" t="s">
        <v>28</v>
      </c>
      <c r="D543" s="11" t="s">
        <v>655</v>
      </c>
      <c r="E543" s="11" t="s">
        <v>20</v>
      </c>
      <c r="F543" s="11">
        <v>1020</v>
      </c>
      <c r="G543" s="11">
        <v>1027</v>
      </c>
      <c r="H543" s="11">
        <v>109</v>
      </c>
      <c r="I543" s="11" t="s">
        <v>872</v>
      </c>
      <c r="J543" s="11" t="s">
        <v>875</v>
      </c>
      <c r="K543" s="11" t="s">
        <v>2</v>
      </c>
      <c r="L543" s="11" t="s">
        <v>25</v>
      </c>
      <c r="M543" s="11" t="s">
        <v>5</v>
      </c>
      <c r="N543" s="11" t="s">
        <v>6</v>
      </c>
      <c r="O543" s="12">
        <v>43191</v>
      </c>
      <c r="Q543" s="13" t="s">
        <v>84</v>
      </c>
      <c r="R543" s="11">
        <f t="shared" ca="1" si="32"/>
        <v>1</v>
      </c>
      <c r="S543" s="12">
        <v>32591</v>
      </c>
      <c r="T543" s="13">
        <f t="shared" ca="1" si="33"/>
        <v>30</v>
      </c>
      <c r="U543" s="11" t="s">
        <v>7</v>
      </c>
      <c r="V543" s="11">
        <v>30</v>
      </c>
      <c r="W543" s="14">
        <f t="shared" si="34"/>
        <v>2.5</v>
      </c>
      <c r="X543" s="11">
        <v>39</v>
      </c>
      <c r="Y543" s="11" t="s">
        <v>876</v>
      </c>
      <c r="Z543" s="10">
        <f t="shared" si="35"/>
        <v>0.5</v>
      </c>
    </row>
    <row r="544" spans="1:26" ht="20.100000000000001" customHeight="1" x14ac:dyDescent="0.25">
      <c r="A544" s="11">
        <v>520</v>
      </c>
      <c r="B544" s="11" t="s">
        <v>0</v>
      </c>
      <c r="C544" s="8" t="s">
        <v>28</v>
      </c>
      <c r="D544" s="11" t="s">
        <v>656</v>
      </c>
      <c r="E544" s="11" t="s">
        <v>7</v>
      </c>
      <c r="F544" s="11">
        <v>1022</v>
      </c>
      <c r="G544" s="11">
        <v>1053</v>
      </c>
      <c r="H544" s="11">
        <v>107</v>
      </c>
      <c r="I544" s="11" t="s">
        <v>870</v>
      </c>
      <c r="J544" s="11" t="s">
        <v>875</v>
      </c>
      <c r="K544" s="11" t="s">
        <v>2</v>
      </c>
      <c r="L544" s="11" t="s">
        <v>25</v>
      </c>
      <c r="M544" s="11" t="s">
        <v>5</v>
      </c>
      <c r="N544" s="11" t="s">
        <v>8</v>
      </c>
      <c r="O544" s="12">
        <v>43191</v>
      </c>
      <c r="Q544" s="13" t="s">
        <v>84</v>
      </c>
      <c r="R544" s="11">
        <f t="shared" ca="1" si="32"/>
        <v>1</v>
      </c>
      <c r="S544" s="12">
        <v>34587</v>
      </c>
      <c r="T544" s="13">
        <f t="shared" ca="1" si="33"/>
        <v>25</v>
      </c>
      <c r="U544" s="11" t="s">
        <v>9</v>
      </c>
      <c r="V544" s="11">
        <v>30</v>
      </c>
      <c r="W544" s="14">
        <f t="shared" si="34"/>
        <v>2.5</v>
      </c>
      <c r="X544" s="11">
        <v>39</v>
      </c>
      <c r="Y544" s="11" t="s">
        <v>876</v>
      </c>
      <c r="Z544" s="10">
        <f t="shared" si="35"/>
        <v>1</v>
      </c>
    </row>
    <row r="545" spans="1:26" ht="20.100000000000001" customHeight="1" x14ac:dyDescent="0.25">
      <c r="A545" s="11">
        <v>521</v>
      </c>
      <c r="B545" s="11" t="s">
        <v>0</v>
      </c>
      <c r="C545" s="8" t="s">
        <v>28</v>
      </c>
      <c r="D545" s="11" t="s">
        <v>657</v>
      </c>
      <c r="E545" s="11" t="s">
        <v>7</v>
      </c>
      <c r="F545" s="11">
        <v>1050</v>
      </c>
      <c r="G545" s="11">
        <v>1093</v>
      </c>
      <c r="H545" s="11">
        <v>102</v>
      </c>
      <c r="I545" s="11" t="s">
        <v>865</v>
      </c>
      <c r="J545" s="11" t="s">
        <v>875</v>
      </c>
      <c r="K545" s="11" t="s">
        <v>2</v>
      </c>
      <c r="L545" s="11" t="s">
        <v>25</v>
      </c>
      <c r="M545" s="11" t="s">
        <v>5</v>
      </c>
      <c r="N545" s="11" t="s">
        <v>8</v>
      </c>
      <c r="O545" s="12">
        <v>43206</v>
      </c>
      <c r="Q545" s="13" t="s">
        <v>84</v>
      </c>
      <c r="R545" s="11">
        <f t="shared" ca="1" si="32"/>
        <v>1</v>
      </c>
      <c r="S545" s="12">
        <v>24556</v>
      </c>
      <c r="T545" s="13">
        <f t="shared" ca="1" si="33"/>
        <v>52</v>
      </c>
      <c r="U545" s="11" t="s">
        <v>7</v>
      </c>
      <c r="V545" s="11">
        <v>30</v>
      </c>
      <c r="W545" s="14">
        <f t="shared" si="34"/>
        <v>2.5</v>
      </c>
      <c r="X545" s="11">
        <v>39</v>
      </c>
      <c r="Y545" s="11" t="s">
        <v>876</v>
      </c>
      <c r="Z545" s="10">
        <f t="shared" si="35"/>
        <v>1</v>
      </c>
    </row>
    <row r="546" spans="1:26" ht="20.100000000000001" customHeight="1" x14ac:dyDescent="0.25">
      <c r="A546" s="11">
        <v>522</v>
      </c>
      <c r="B546" s="11" t="s">
        <v>0</v>
      </c>
      <c r="C546" s="8" t="s">
        <v>28</v>
      </c>
      <c r="D546" s="11" t="s">
        <v>658</v>
      </c>
      <c r="E546" s="11" t="s">
        <v>7</v>
      </c>
      <c r="F546" s="11">
        <v>1038</v>
      </c>
      <c r="G546" s="11">
        <v>1081</v>
      </c>
      <c r="H546" s="11">
        <v>102</v>
      </c>
      <c r="I546" s="11" t="s">
        <v>865</v>
      </c>
      <c r="J546" s="11" t="s">
        <v>875</v>
      </c>
      <c r="K546" s="11" t="s">
        <v>2</v>
      </c>
      <c r="L546" s="11" t="s">
        <v>25</v>
      </c>
      <c r="M546" s="11" t="s">
        <v>5</v>
      </c>
      <c r="N546" s="11" t="s">
        <v>8</v>
      </c>
      <c r="O546" s="12">
        <v>43191</v>
      </c>
      <c r="Q546" s="13" t="s">
        <v>84</v>
      </c>
      <c r="R546" s="11">
        <f t="shared" ca="1" si="32"/>
        <v>1</v>
      </c>
      <c r="S546" s="12">
        <v>31460</v>
      </c>
      <c r="T546" s="13">
        <f t="shared" ca="1" si="33"/>
        <v>33</v>
      </c>
      <c r="U546" s="11" t="s">
        <v>7</v>
      </c>
      <c r="V546" s="11">
        <v>30</v>
      </c>
      <c r="W546" s="14">
        <f t="shared" si="34"/>
        <v>2.5</v>
      </c>
      <c r="X546" s="11">
        <v>39</v>
      </c>
      <c r="Y546" s="11" t="s">
        <v>876</v>
      </c>
      <c r="Z546" s="10">
        <f t="shared" si="35"/>
        <v>1</v>
      </c>
    </row>
    <row r="547" spans="1:26" ht="20.100000000000001" customHeight="1" x14ac:dyDescent="0.25">
      <c r="A547" s="11">
        <v>523</v>
      </c>
      <c r="B547" s="11" t="s">
        <v>0</v>
      </c>
      <c r="C547" s="8" t="s">
        <v>28</v>
      </c>
      <c r="D547" s="11" t="s">
        <v>659</v>
      </c>
      <c r="E547" s="11" t="s">
        <v>7</v>
      </c>
      <c r="F547" s="11">
        <v>1024</v>
      </c>
      <c r="G547" s="11">
        <v>1054</v>
      </c>
      <c r="H547" s="11">
        <v>101</v>
      </c>
      <c r="I547" s="11" t="s">
        <v>864</v>
      </c>
      <c r="J547" s="11" t="s">
        <v>875</v>
      </c>
      <c r="K547" s="11" t="s">
        <v>2</v>
      </c>
      <c r="L547" s="11" t="s">
        <v>25</v>
      </c>
      <c r="M547" s="11" t="s">
        <v>5</v>
      </c>
      <c r="N547" s="11" t="s">
        <v>6</v>
      </c>
      <c r="O547" s="12">
        <v>43191</v>
      </c>
      <c r="Q547" s="13" t="s">
        <v>84</v>
      </c>
      <c r="R547" s="11">
        <f t="shared" ca="1" si="32"/>
        <v>1</v>
      </c>
      <c r="S547" s="12">
        <v>27656</v>
      </c>
      <c r="T547" s="13">
        <f t="shared" ca="1" si="33"/>
        <v>44</v>
      </c>
      <c r="U547" s="11" t="s">
        <v>7</v>
      </c>
      <c r="V547" s="11">
        <v>24</v>
      </c>
      <c r="W547" s="14">
        <f t="shared" si="34"/>
        <v>2</v>
      </c>
      <c r="X547" s="11">
        <v>20</v>
      </c>
      <c r="Y547" s="11" t="s">
        <v>876</v>
      </c>
      <c r="Z547" s="10">
        <f t="shared" si="35"/>
        <v>0.51282051282051277</v>
      </c>
    </row>
    <row r="548" spans="1:26" ht="20.100000000000001" customHeight="1" x14ac:dyDescent="0.25">
      <c r="A548" s="11">
        <v>524</v>
      </c>
      <c r="B548" s="11" t="s">
        <v>0</v>
      </c>
      <c r="C548" s="8" t="s">
        <v>28</v>
      </c>
      <c r="D548" s="11" t="s">
        <v>660</v>
      </c>
      <c r="E548" s="11" t="s">
        <v>7</v>
      </c>
      <c r="F548" s="11">
        <v>1047</v>
      </c>
      <c r="G548" s="11">
        <v>1090</v>
      </c>
      <c r="H548" s="11">
        <v>102</v>
      </c>
      <c r="I548" s="11" t="s">
        <v>865</v>
      </c>
      <c r="J548" s="11" t="s">
        <v>875</v>
      </c>
      <c r="K548" s="11" t="s">
        <v>2</v>
      </c>
      <c r="L548" s="11" t="s">
        <v>25</v>
      </c>
      <c r="M548" s="11" t="s">
        <v>5</v>
      </c>
      <c r="N548" s="11" t="s">
        <v>6</v>
      </c>
      <c r="O548" s="12">
        <v>43195</v>
      </c>
      <c r="Q548" s="13" t="s">
        <v>84</v>
      </c>
      <c r="R548" s="11">
        <f t="shared" ca="1" si="32"/>
        <v>1</v>
      </c>
      <c r="S548" s="12">
        <v>34885</v>
      </c>
      <c r="T548" s="13">
        <f t="shared" ca="1" si="33"/>
        <v>24</v>
      </c>
      <c r="U548" s="11" t="s">
        <v>7</v>
      </c>
      <c r="V548" s="11">
        <v>30</v>
      </c>
      <c r="W548" s="14">
        <f t="shared" si="34"/>
        <v>2.5</v>
      </c>
      <c r="X548" s="11">
        <v>39</v>
      </c>
      <c r="Y548" s="11" t="s">
        <v>876</v>
      </c>
      <c r="Z548" s="10">
        <f t="shared" si="35"/>
        <v>1</v>
      </c>
    </row>
    <row r="549" spans="1:26" ht="20.100000000000001" customHeight="1" x14ac:dyDescent="0.25">
      <c r="A549" s="11">
        <v>525</v>
      </c>
      <c r="B549" s="11" t="s">
        <v>0</v>
      </c>
      <c r="C549" s="8" t="s">
        <v>28</v>
      </c>
      <c r="D549" s="11" t="s">
        <v>661</v>
      </c>
      <c r="E549" s="11" t="s">
        <v>7</v>
      </c>
      <c r="F549" s="11">
        <v>1044</v>
      </c>
      <c r="G549" s="11">
        <v>1087</v>
      </c>
      <c r="H549" s="11">
        <v>102</v>
      </c>
      <c r="I549" s="11" t="s">
        <v>865</v>
      </c>
      <c r="J549" s="11" t="s">
        <v>875</v>
      </c>
      <c r="K549" s="11" t="s">
        <v>2</v>
      </c>
      <c r="L549" s="11" t="s">
        <v>25</v>
      </c>
      <c r="M549" s="11" t="s">
        <v>5</v>
      </c>
      <c r="N549" s="11" t="s">
        <v>8</v>
      </c>
      <c r="O549" s="12">
        <v>43191</v>
      </c>
      <c r="Q549" s="13" t="s">
        <v>84</v>
      </c>
      <c r="R549" s="11">
        <f t="shared" ca="1" si="32"/>
        <v>1</v>
      </c>
      <c r="S549" s="12">
        <v>30767</v>
      </c>
      <c r="T549" s="13">
        <f t="shared" ca="1" si="33"/>
        <v>35</v>
      </c>
      <c r="U549" s="11" t="s">
        <v>7</v>
      </c>
      <c r="V549" s="11">
        <v>30</v>
      </c>
      <c r="W549" s="14">
        <f t="shared" si="34"/>
        <v>2.5</v>
      </c>
      <c r="X549" s="11">
        <v>39</v>
      </c>
      <c r="Y549" s="11" t="s">
        <v>876</v>
      </c>
      <c r="Z549" s="10">
        <f t="shared" si="35"/>
        <v>1</v>
      </c>
    </row>
    <row r="550" spans="1:26" ht="20.100000000000001" customHeight="1" x14ac:dyDescent="0.25">
      <c r="A550" s="11">
        <v>526</v>
      </c>
      <c r="B550" s="11" t="s">
        <v>0</v>
      </c>
      <c r="C550" s="8" t="s">
        <v>28</v>
      </c>
      <c r="D550" s="11" t="s">
        <v>662</v>
      </c>
      <c r="E550" s="11" t="s">
        <v>7</v>
      </c>
      <c r="F550" s="11">
        <v>1021</v>
      </c>
      <c r="G550" s="11">
        <v>1052</v>
      </c>
      <c r="H550" s="11">
        <v>107</v>
      </c>
      <c r="I550" s="11" t="s">
        <v>870</v>
      </c>
      <c r="J550" s="11" t="s">
        <v>875</v>
      </c>
      <c r="K550" s="11" t="s">
        <v>2</v>
      </c>
      <c r="L550" s="11" t="s">
        <v>25</v>
      </c>
      <c r="M550" s="11" t="s">
        <v>5</v>
      </c>
      <c r="N550" s="11" t="s">
        <v>8</v>
      </c>
      <c r="O550" s="12">
        <v>43206</v>
      </c>
      <c r="Q550" s="13" t="s">
        <v>84</v>
      </c>
      <c r="R550" s="11">
        <f t="shared" ca="1" si="32"/>
        <v>1</v>
      </c>
      <c r="S550" s="12">
        <v>31813</v>
      </c>
      <c r="T550" s="13">
        <f t="shared" ca="1" si="33"/>
        <v>32</v>
      </c>
      <c r="U550" s="11" t="s">
        <v>9</v>
      </c>
      <c r="V550" s="11">
        <v>30</v>
      </c>
      <c r="W550" s="14">
        <f t="shared" si="34"/>
        <v>2.5</v>
      </c>
      <c r="X550" s="11">
        <v>39</v>
      </c>
      <c r="Y550" s="11" t="s">
        <v>876</v>
      </c>
      <c r="Z550" s="10">
        <f t="shared" si="35"/>
        <v>1</v>
      </c>
    </row>
    <row r="551" spans="1:26" ht="20.100000000000001" customHeight="1" x14ac:dyDescent="0.25">
      <c r="A551" s="11">
        <v>527</v>
      </c>
      <c r="B551" s="11" t="s">
        <v>0</v>
      </c>
      <c r="C551" s="8" t="s">
        <v>28</v>
      </c>
      <c r="D551" s="11" t="s">
        <v>663</v>
      </c>
      <c r="E551" s="11" t="s">
        <v>7</v>
      </c>
      <c r="F551" s="11">
        <v>1022</v>
      </c>
      <c r="G551" s="11">
        <v>1023</v>
      </c>
      <c r="H551" s="11">
        <v>108</v>
      </c>
      <c r="I551" s="11" t="s">
        <v>871</v>
      </c>
      <c r="J551" s="11" t="s">
        <v>875</v>
      </c>
      <c r="K551" s="11" t="s">
        <v>2</v>
      </c>
      <c r="L551" s="11" t="s">
        <v>25</v>
      </c>
      <c r="M551" s="11" t="s">
        <v>5</v>
      </c>
      <c r="N551" s="11" t="s">
        <v>8</v>
      </c>
      <c r="O551" s="12">
        <v>43191</v>
      </c>
      <c r="Q551" s="13" t="s">
        <v>84</v>
      </c>
      <c r="R551" s="11">
        <f t="shared" ca="1" si="32"/>
        <v>1</v>
      </c>
      <c r="S551" s="12">
        <v>33287</v>
      </c>
      <c r="T551" s="13">
        <f t="shared" ca="1" si="33"/>
        <v>28</v>
      </c>
      <c r="U551" s="11" t="s">
        <v>9</v>
      </c>
      <c r="V551" s="11">
        <v>30</v>
      </c>
      <c r="W551" s="14">
        <f t="shared" si="34"/>
        <v>2.5</v>
      </c>
      <c r="X551" s="11">
        <v>39</v>
      </c>
      <c r="Y551" s="11" t="s">
        <v>876</v>
      </c>
      <c r="Z551" s="10">
        <f t="shared" si="35"/>
        <v>1</v>
      </c>
    </row>
    <row r="552" spans="1:26" ht="20.100000000000001" customHeight="1" x14ac:dyDescent="0.25">
      <c r="A552" s="11">
        <v>528</v>
      </c>
      <c r="B552" s="11" t="s">
        <v>0</v>
      </c>
      <c r="C552" s="8" t="s">
        <v>28</v>
      </c>
      <c r="D552" s="11" t="s">
        <v>664</v>
      </c>
      <c r="E552" s="11" t="s">
        <v>7</v>
      </c>
      <c r="F552" s="11">
        <v>1039</v>
      </c>
      <c r="G552" s="11">
        <v>1082</v>
      </c>
      <c r="H552" s="11">
        <v>102</v>
      </c>
      <c r="I552" s="11" t="s">
        <v>865</v>
      </c>
      <c r="J552" s="11" t="s">
        <v>875</v>
      </c>
      <c r="K552" s="11" t="s">
        <v>2</v>
      </c>
      <c r="L552" s="11" t="s">
        <v>25</v>
      </c>
      <c r="M552" s="11" t="s">
        <v>5</v>
      </c>
      <c r="N552" s="11" t="s">
        <v>6</v>
      </c>
      <c r="O552" s="12">
        <v>43191</v>
      </c>
      <c r="Q552" s="13" t="s">
        <v>84</v>
      </c>
      <c r="R552" s="11">
        <f t="shared" ca="1" si="32"/>
        <v>1</v>
      </c>
      <c r="S552" s="12">
        <v>33519</v>
      </c>
      <c r="T552" s="13">
        <f t="shared" ca="1" si="33"/>
        <v>28</v>
      </c>
      <c r="U552" s="11" t="s">
        <v>7</v>
      </c>
      <c r="V552" s="11">
        <v>30</v>
      </c>
      <c r="W552" s="14">
        <f t="shared" si="34"/>
        <v>2.5</v>
      </c>
      <c r="X552" s="11">
        <v>39</v>
      </c>
      <c r="Y552" s="11" t="s">
        <v>876</v>
      </c>
      <c r="Z552" s="10">
        <f t="shared" si="35"/>
        <v>1</v>
      </c>
    </row>
    <row r="553" spans="1:26" ht="20.100000000000001" customHeight="1" x14ac:dyDescent="0.25">
      <c r="A553" s="11">
        <v>529</v>
      </c>
      <c r="B553" s="11" t="s">
        <v>0</v>
      </c>
      <c r="C553" s="8" t="s">
        <v>28</v>
      </c>
      <c r="D553" s="11" t="s">
        <v>665</v>
      </c>
      <c r="E553" s="11" t="s">
        <v>7</v>
      </c>
      <c r="F553" s="11">
        <v>1044</v>
      </c>
      <c r="G553" s="11">
        <v>1087</v>
      </c>
      <c r="H553" s="11">
        <v>102</v>
      </c>
      <c r="I553" s="11" t="s">
        <v>865</v>
      </c>
      <c r="J553" s="11" t="s">
        <v>875</v>
      </c>
      <c r="K553" s="11" t="s">
        <v>2</v>
      </c>
      <c r="L553" s="11" t="s">
        <v>25</v>
      </c>
      <c r="M553" s="11" t="s">
        <v>5</v>
      </c>
      <c r="N553" s="11" t="s">
        <v>8</v>
      </c>
      <c r="O553" s="12">
        <v>43191</v>
      </c>
      <c r="Q553" s="13" t="s">
        <v>84</v>
      </c>
      <c r="R553" s="11">
        <f t="shared" ca="1" si="32"/>
        <v>1</v>
      </c>
      <c r="S553" s="12">
        <v>33869</v>
      </c>
      <c r="T553" s="13">
        <f t="shared" ca="1" si="33"/>
        <v>27</v>
      </c>
      <c r="U553" s="11" t="s">
        <v>7</v>
      </c>
      <c r="V553" s="11">
        <v>30</v>
      </c>
      <c r="W553" s="14">
        <f t="shared" si="34"/>
        <v>2.5</v>
      </c>
      <c r="X553" s="11">
        <v>39</v>
      </c>
      <c r="Y553" s="11" t="s">
        <v>876</v>
      </c>
      <c r="Z553" s="10">
        <f t="shared" si="35"/>
        <v>1</v>
      </c>
    </row>
    <row r="554" spans="1:26" ht="20.100000000000001" customHeight="1" x14ac:dyDescent="0.25">
      <c r="A554" s="11">
        <v>530</v>
      </c>
      <c r="B554" s="11" t="s">
        <v>0</v>
      </c>
      <c r="C554" s="8" t="s">
        <v>28</v>
      </c>
      <c r="D554" s="11" t="s">
        <v>666</v>
      </c>
      <c r="E554" s="11" t="s">
        <v>7</v>
      </c>
      <c r="F554" s="11">
        <v>1022</v>
      </c>
      <c r="G554" s="11">
        <v>1060</v>
      </c>
      <c r="H554" s="11">
        <v>106</v>
      </c>
      <c r="I554" s="11" t="s">
        <v>869</v>
      </c>
      <c r="J554" s="11" t="s">
        <v>875</v>
      </c>
      <c r="K554" s="11" t="s">
        <v>2</v>
      </c>
      <c r="L554" s="11" t="s">
        <v>25</v>
      </c>
      <c r="M554" s="11" t="s">
        <v>5</v>
      </c>
      <c r="N554" s="11" t="s">
        <v>8</v>
      </c>
      <c r="O554" s="12">
        <v>43206</v>
      </c>
      <c r="Q554" s="13" t="s">
        <v>84</v>
      </c>
      <c r="R554" s="11">
        <f t="shared" ca="1" si="32"/>
        <v>1</v>
      </c>
      <c r="S554" s="12">
        <v>23966</v>
      </c>
      <c r="T554" s="13">
        <f t="shared" ca="1" si="33"/>
        <v>54</v>
      </c>
      <c r="U554" s="11" t="s">
        <v>9</v>
      </c>
      <c r="V554" s="11">
        <v>30</v>
      </c>
      <c r="W554" s="14">
        <f t="shared" si="34"/>
        <v>2.5</v>
      </c>
      <c r="X554" s="11">
        <v>39</v>
      </c>
      <c r="Y554" s="11" t="s">
        <v>876</v>
      </c>
      <c r="Z554" s="10">
        <f t="shared" si="35"/>
        <v>1</v>
      </c>
    </row>
    <row r="555" spans="1:26" ht="20.100000000000001" customHeight="1" x14ac:dyDescent="0.25">
      <c r="A555" s="11">
        <v>531</v>
      </c>
      <c r="B555" s="11" t="s">
        <v>0</v>
      </c>
      <c r="C555" s="8" t="s">
        <v>28</v>
      </c>
      <c r="D555" s="11" t="s">
        <v>667</v>
      </c>
      <c r="E555" s="11" t="s">
        <v>7</v>
      </c>
      <c r="F555" s="11">
        <v>1020</v>
      </c>
      <c r="G555" s="11">
        <v>1062</v>
      </c>
      <c r="H555" s="11">
        <v>111</v>
      </c>
      <c r="I555" s="11" t="s">
        <v>874</v>
      </c>
      <c r="J555" s="11" t="s">
        <v>875</v>
      </c>
      <c r="K555" s="11" t="s">
        <v>2</v>
      </c>
      <c r="L555" s="11" t="s">
        <v>25</v>
      </c>
      <c r="M555" s="11" t="s">
        <v>5</v>
      </c>
      <c r="N555" s="11" t="s">
        <v>6</v>
      </c>
      <c r="O555" s="12">
        <v>43206</v>
      </c>
      <c r="Q555" s="13" t="s">
        <v>84</v>
      </c>
      <c r="R555" s="11">
        <f t="shared" ca="1" si="32"/>
        <v>1</v>
      </c>
      <c r="S555" s="12">
        <v>31943</v>
      </c>
      <c r="T555" s="13">
        <f t="shared" ca="1" si="33"/>
        <v>32</v>
      </c>
      <c r="U555" s="11" t="s">
        <v>7</v>
      </c>
      <c r="V555" s="11">
        <v>30</v>
      </c>
      <c r="W555" s="14">
        <f t="shared" si="34"/>
        <v>2.5</v>
      </c>
      <c r="X555" s="11">
        <v>39</v>
      </c>
      <c r="Y555" s="11" t="s">
        <v>876</v>
      </c>
      <c r="Z555" s="10">
        <f t="shared" si="35"/>
        <v>1</v>
      </c>
    </row>
    <row r="556" spans="1:26" ht="20.100000000000001" customHeight="1" x14ac:dyDescent="0.25">
      <c r="A556" s="11">
        <v>532</v>
      </c>
      <c r="B556" s="11" t="s">
        <v>0</v>
      </c>
      <c r="C556" s="8" t="s">
        <v>28</v>
      </c>
      <c r="D556" s="11" t="s">
        <v>668</v>
      </c>
      <c r="E556" s="11" t="s">
        <v>7</v>
      </c>
      <c r="F556" s="11">
        <v>1021</v>
      </c>
      <c r="G556" s="11">
        <v>1040</v>
      </c>
      <c r="H556" s="11">
        <v>105</v>
      </c>
      <c r="I556" s="11" t="s">
        <v>868</v>
      </c>
      <c r="J556" s="11" t="s">
        <v>875</v>
      </c>
      <c r="K556" s="11" t="s">
        <v>2</v>
      </c>
      <c r="L556" s="11" t="s">
        <v>25</v>
      </c>
      <c r="M556" s="11" t="s">
        <v>5</v>
      </c>
      <c r="N556" s="11" t="s">
        <v>8</v>
      </c>
      <c r="O556" s="12">
        <v>43191</v>
      </c>
      <c r="Q556" s="13" t="s">
        <v>84</v>
      </c>
      <c r="R556" s="11">
        <f t="shared" ca="1" si="32"/>
        <v>1</v>
      </c>
      <c r="S556" s="12">
        <v>30247</v>
      </c>
      <c r="T556" s="13">
        <f t="shared" ca="1" si="33"/>
        <v>37</v>
      </c>
      <c r="U556" s="11" t="s">
        <v>9</v>
      </c>
      <c r="V556" s="11">
        <v>30</v>
      </c>
      <c r="W556" s="14">
        <f t="shared" si="34"/>
        <v>2.5</v>
      </c>
      <c r="X556" s="11">
        <v>39</v>
      </c>
      <c r="Y556" s="11" t="s">
        <v>876</v>
      </c>
      <c r="Z556" s="10">
        <f t="shared" si="35"/>
        <v>1</v>
      </c>
    </row>
    <row r="557" spans="1:26" ht="20.100000000000001" customHeight="1" x14ac:dyDescent="0.25">
      <c r="A557" s="11">
        <v>533</v>
      </c>
      <c r="B557" s="11" t="s">
        <v>0</v>
      </c>
      <c r="C557" s="8" t="s">
        <v>28</v>
      </c>
      <c r="D557" s="11" t="s">
        <v>669</v>
      </c>
      <c r="E557" s="11" t="s">
        <v>7</v>
      </c>
      <c r="F557" s="11">
        <v>1029</v>
      </c>
      <c r="G557" s="11">
        <v>1072</v>
      </c>
      <c r="H557" s="11">
        <v>102</v>
      </c>
      <c r="I557" s="11" t="s">
        <v>865</v>
      </c>
      <c r="J557" s="11" t="s">
        <v>875</v>
      </c>
      <c r="K557" s="11" t="s">
        <v>2</v>
      </c>
      <c r="L557" s="11" t="s">
        <v>25</v>
      </c>
      <c r="M557" s="11" t="s">
        <v>5</v>
      </c>
      <c r="N557" s="11" t="s">
        <v>8</v>
      </c>
      <c r="O557" s="12">
        <v>43191</v>
      </c>
      <c r="Q557" s="13" t="s">
        <v>84</v>
      </c>
      <c r="R557" s="11">
        <f t="shared" ca="1" si="32"/>
        <v>1</v>
      </c>
      <c r="S557" s="12">
        <v>31932</v>
      </c>
      <c r="T557" s="13">
        <f t="shared" ca="1" si="33"/>
        <v>32</v>
      </c>
      <c r="U557" s="11" t="s">
        <v>7</v>
      </c>
      <c r="V557" s="11">
        <v>30</v>
      </c>
      <c r="W557" s="14">
        <f t="shared" si="34"/>
        <v>2.5</v>
      </c>
      <c r="X557" s="11">
        <v>39</v>
      </c>
      <c r="Y557" s="11" t="s">
        <v>876</v>
      </c>
      <c r="Z557" s="10">
        <f t="shared" si="35"/>
        <v>1</v>
      </c>
    </row>
    <row r="558" spans="1:26" ht="20.100000000000001" customHeight="1" x14ac:dyDescent="0.25">
      <c r="A558" s="11">
        <v>534</v>
      </c>
      <c r="B558" s="11" t="s">
        <v>0</v>
      </c>
      <c r="C558" s="8" t="s">
        <v>28</v>
      </c>
      <c r="D558" s="11" t="s">
        <v>670</v>
      </c>
      <c r="E558" s="11" t="s">
        <v>7</v>
      </c>
      <c r="F558" s="11">
        <v>1019</v>
      </c>
      <c r="G558" s="11">
        <v>1056</v>
      </c>
      <c r="H558" s="11">
        <v>106</v>
      </c>
      <c r="I558" s="11" t="s">
        <v>869</v>
      </c>
      <c r="J558" s="11" t="s">
        <v>875</v>
      </c>
      <c r="K558" s="11" t="s">
        <v>2</v>
      </c>
      <c r="L558" s="11" t="s">
        <v>25</v>
      </c>
      <c r="M558" s="11" t="s">
        <v>5</v>
      </c>
      <c r="N558" s="11" t="s">
        <v>6</v>
      </c>
      <c r="O558" s="12">
        <v>43199</v>
      </c>
      <c r="Q558" s="13" t="s">
        <v>84</v>
      </c>
      <c r="R558" s="11">
        <f t="shared" ca="1" si="32"/>
        <v>1</v>
      </c>
      <c r="S558" s="12">
        <v>31789</v>
      </c>
      <c r="T558" s="13">
        <f t="shared" ca="1" si="33"/>
        <v>33</v>
      </c>
      <c r="U558" s="11" t="s">
        <v>9</v>
      </c>
      <c r="V558" s="11">
        <v>30</v>
      </c>
      <c r="W558" s="14">
        <f t="shared" si="34"/>
        <v>2.5</v>
      </c>
      <c r="X558" s="11">
        <v>39</v>
      </c>
      <c r="Y558" s="11" t="s">
        <v>876</v>
      </c>
      <c r="Z558" s="10">
        <f t="shared" si="35"/>
        <v>1</v>
      </c>
    </row>
    <row r="559" spans="1:26" ht="20.100000000000001" customHeight="1" x14ac:dyDescent="0.25">
      <c r="A559" s="11">
        <v>535</v>
      </c>
      <c r="B559" s="11" t="s">
        <v>0</v>
      </c>
      <c r="C559" s="8" t="s">
        <v>28</v>
      </c>
      <c r="D559" s="11" t="s">
        <v>671</v>
      </c>
      <c r="E559" s="11" t="s">
        <v>7</v>
      </c>
      <c r="F559" s="11">
        <v>1030</v>
      </c>
      <c r="G559" s="11">
        <v>1073</v>
      </c>
      <c r="H559" s="11">
        <v>102</v>
      </c>
      <c r="I559" s="11" t="s">
        <v>865</v>
      </c>
      <c r="J559" s="11" t="s">
        <v>875</v>
      </c>
      <c r="K559" s="11" t="s">
        <v>2</v>
      </c>
      <c r="L559" s="11" t="s">
        <v>25</v>
      </c>
      <c r="M559" s="11" t="s">
        <v>5</v>
      </c>
      <c r="N559" s="11" t="s">
        <v>8</v>
      </c>
      <c r="O559" s="12">
        <v>43235</v>
      </c>
      <c r="Q559" s="13" t="s">
        <v>84</v>
      </c>
      <c r="R559" s="11">
        <f t="shared" ca="1" si="32"/>
        <v>1</v>
      </c>
      <c r="S559" s="12">
        <v>33061</v>
      </c>
      <c r="T559" s="13">
        <f t="shared" ca="1" si="33"/>
        <v>29</v>
      </c>
      <c r="U559" s="11" t="s">
        <v>7</v>
      </c>
      <c r="V559" s="11">
        <v>30</v>
      </c>
      <c r="W559" s="14">
        <f t="shared" si="34"/>
        <v>2.5</v>
      </c>
      <c r="X559" s="11">
        <v>39</v>
      </c>
      <c r="Y559" s="11" t="s">
        <v>876</v>
      </c>
      <c r="Z559" s="10">
        <f t="shared" si="35"/>
        <v>1</v>
      </c>
    </row>
    <row r="560" spans="1:26" ht="20.100000000000001" customHeight="1" x14ac:dyDescent="0.25">
      <c r="A560" s="11">
        <v>536</v>
      </c>
      <c r="B560" s="11" t="s">
        <v>0</v>
      </c>
      <c r="C560" s="8" t="s">
        <v>28</v>
      </c>
      <c r="D560" s="11" t="s">
        <v>672</v>
      </c>
      <c r="E560" s="11" t="s">
        <v>7</v>
      </c>
      <c r="F560" s="11">
        <v>1047</v>
      </c>
      <c r="G560" s="11">
        <v>1090</v>
      </c>
      <c r="H560" s="11">
        <v>102</v>
      </c>
      <c r="I560" s="11" t="s">
        <v>865</v>
      </c>
      <c r="J560" s="11" t="s">
        <v>875</v>
      </c>
      <c r="K560" s="11" t="s">
        <v>2</v>
      </c>
      <c r="L560" s="11" t="s">
        <v>24</v>
      </c>
      <c r="M560" s="11" t="s">
        <v>5</v>
      </c>
      <c r="N560" s="11" t="s">
        <v>8</v>
      </c>
      <c r="O560" s="12">
        <v>43221</v>
      </c>
      <c r="Q560" s="13" t="s">
        <v>84</v>
      </c>
      <c r="R560" s="11">
        <f t="shared" ca="1" si="32"/>
        <v>1</v>
      </c>
      <c r="S560" s="12">
        <v>28314</v>
      </c>
      <c r="T560" s="13">
        <f t="shared" ca="1" si="33"/>
        <v>42</v>
      </c>
      <c r="U560" s="11" t="s">
        <v>7</v>
      </c>
      <c r="V560" s="11">
        <v>30</v>
      </c>
      <c r="W560" s="14">
        <f t="shared" si="34"/>
        <v>2.5</v>
      </c>
      <c r="X560" s="11">
        <v>39</v>
      </c>
      <c r="Y560" s="11" t="s">
        <v>876</v>
      </c>
      <c r="Z560" s="10">
        <f t="shared" si="35"/>
        <v>1</v>
      </c>
    </row>
    <row r="561" spans="1:26" ht="20.100000000000001" customHeight="1" x14ac:dyDescent="0.25">
      <c r="A561" s="11">
        <v>537</v>
      </c>
      <c r="B561" s="11" t="s">
        <v>0</v>
      </c>
      <c r="C561" s="8" t="s">
        <v>28</v>
      </c>
      <c r="D561" s="11" t="s">
        <v>673</v>
      </c>
      <c r="E561" s="11" t="s">
        <v>7</v>
      </c>
      <c r="F561" s="11">
        <v>1025</v>
      </c>
      <c r="G561" s="11">
        <v>1068</v>
      </c>
      <c r="H561" s="11">
        <v>102</v>
      </c>
      <c r="I561" s="11" t="s">
        <v>865</v>
      </c>
      <c r="J561" s="11" t="s">
        <v>875</v>
      </c>
      <c r="K561" s="11" t="s">
        <v>2</v>
      </c>
      <c r="L561" s="11" t="s">
        <v>25</v>
      </c>
      <c r="M561" s="11" t="s">
        <v>5</v>
      </c>
      <c r="N561" s="11" t="s">
        <v>6</v>
      </c>
      <c r="O561" s="12">
        <v>43235</v>
      </c>
      <c r="Q561" s="13" t="s">
        <v>84</v>
      </c>
      <c r="R561" s="11">
        <f t="shared" ca="1" si="32"/>
        <v>1</v>
      </c>
      <c r="S561" s="12">
        <v>32190</v>
      </c>
      <c r="T561" s="13">
        <f t="shared" ca="1" si="33"/>
        <v>31</v>
      </c>
      <c r="U561" s="11" t="s">
        <v>7</v>
      </c>
      <c r="V561" s="11">
        <v>30</v>
      </c>
      <c r="W561" s="14">
        <f t="shared" si="34"/>
        <v>2.5</v>
      </c>
      <c r="X561" s="11">
        <v>39</v>
      </c>
      <c r="Y561" s="11" t="s">
        <v>876</v>
      </c>
      <c r="Z561" s="10">
        <f t="shared" si="35"/>
        <v>1</v>
      </c>
    </row>
    <row r="562" spans="1:26" ht="20.100000000000001" customHeight="1" x14ac:dyDescent="0.25">
      <c r="A562" s="11">
        <v>538</v>
      </c>
      <c r="B562" s="11" t="s">
        <v>0</v>
      </c>
      <c r="C562" s="8" t="s">
        <v>28</v>
      </c>
      <c r="D562" s="11" t="s">
        <v>674</v>
      </c>
      <c r="E562" s="11" t="s">
        <v>7</v>
      </c>
      <c r="F562" s="11">
        <v>1044</v>
      </c>
      <c r="G562" s="11">
        <v>1087</v>
      </c>
      <c r="H562" s="11">
        <v>102</v>
      </c>
      <c r="I562" s="11" t="s">
        <v>865</v>
      </c>
      <c r="J562" s="11" t="s">
        <v>875</v>
      </c>
      <c r="K562" s="11" t="s">
        <v>2</v>
      </c>
      <c r="L562" s="11" t="s">
        <v>25</v>
      </c>
      <c r="M562" s="11" t="s">
        <v>5</v>
      </c>
      <c r="N562" s="11" t="s">
        <v>8</v>
      </c>
      <c r="O562" s="12">
        <v>43221</v>
      </c>
      <c r="Q562" s="13" t="s">
        <v>84</v>
      </c>
      <c r="R562" s="11">
        <f t="shared" ca="1" si="32"/>
        <v>1</v>
      </c>
      <c r="S562" s="12">
        <v>29060</v>
      </c>
      <c r="T562" s="13">
        <f t="shared" ca="1" si="33"/>
        <v>40</v>
      </c>
      <c r="U562" s="11" t="s">
        <v>7</v>
      </c>
      <c r="V562" s="11">
        <v>30</v>
      </c>
      <c r="W562" s="14">
        <f t="shared" si="34"/>
        <v>2.5</v>
      </c>
      <c r="X562" s="11">
        <v>39</v>
      </c>
      <c r="Y562" s="11" t="s">
        <v>876</v>
      </c>
      <c r="Z562" s="10">
        <f t="shared" si="35"/>
        <v>1</v>
      </c>
    </row>
    <row r="563" spans="1:26" ht="20.100000000000001" customHeight="1" x14ac:dyDescent="0.25">
      <c r="A563" s="11">
        <v>539</v>
      </c>
      <c r="B563" s="11" t="s">
        <v>0</v>
      </c>
      <c r="C563" s="8" t="s">
        <v>28</v>
      </c>
      <c r="D563" s="11" t="s">
        <v>675</v>
      </c>
      <c r="E563" s="11" t="s">
        <v>7</v>
      </c>
      <c r="F563" s="11">
        <v>1028</v>
      </c>
      <c r="G563" s="11">
        <v>1071</v>
      </c>
      <c r="H563" s="11">
        <v>102</v>
      </c>
      <c r="I563" s="11" t="s">
        <v>865</v>
      </c>
      <c r="J563" s="11" t="s">
        <v>875</v>
      </c>
      <c r="K563" s="11" t="s">
        <v>2</v>
      </c>
      <c r="L563" s="11" t="s">
        <v>25</v>
      </c>
      <c r="M563" s="11" t="s">
        <v>5</v>
      </c>
      <c r="N563" s="11" t="s">
        <v>8</v>
      </c>
      <c r="O563" s="12">
        <v>43221</v>
      </c>
      <c r="Q563" s="13" t="s">
        <v>84</v>
      </c>
      <c r="R563" s="11">
        <f t="shared" ca="1" si="32"/>
        <v>1</v>
      </c>
      <c r="S563" s="12">
        <v>32081</v>
      </c>
      <c r="T563" s="13">
        <f t="shared" ca="1" si="33"/>
        <v>32</v>
      </c>
      <c r="U563" s="11" t="s">
        <v>7</v>
      </c>
      <c r="V563" s="11">
        <v>30</v>
      </c>
      <c r="W563" s="14">
        <f t="shared" si="34"/>
        <v>2.5</v>
      </c>
      <c r="X563" s="11">
        <v>39</v>
      </c>
      <c r="Y563" s="11" t="s">
        <v>876</v>
      </c>
      <c r="Z563" s="10">
        <f t="shared" si="35"/>
        <v>1</v>
      </c>
    </row>
    <row r="564" spans="1:26" ht="20.100000000000001" customHeight="1" x14ac:dyDescent="0.25">
      <c r="A564" s="11">
        <v>540</v>
      </c>
      <c r="B564" s="11" t="s">
        <v>0</v>
      </c>
      <c r="C564" s="8" t="s">
        <v>28</v>
      </c>
      <c r="D564" s="11" t="s">
        <v>676</v>
      </c>
      <c r="E564" s="11" t="s">
        <v>7</v>
      </c>
      <c r="F564" s="11">
        <v>1022</v>
      </c>
      <c r="G564" s="11">
        <v>1023</v>
      </c>
      <c r="H564" s="11">
        <v>108</v>
      </c>
      <c r="I564" s="11" t="s">
        <v>871</v>
      </c>
      <c r="J564" s="11" t="s">
        <v>875</v>
      </c>
      <c r="K564" s="11" t="s">
        <v>2</v>
      </c>
      <c r="L564" s="11" t="s">
        <v>25</v>
      </c>
      <c r="M564" s="11" t="s">
        <v>5</v>
      </c>
      <c r="N564" s="11" t="s">
        <v>8</v>
      </c>
      <c r="O564" s="12">
        <v>43221</v>
      </c>
      <c r="Q564" s="13" t="s">
        <v>84</v>
      </c>
      <c r="R564" s="11">
        <f t="shared" ca="1" si="32"/>
        <v>1</v>
      </c>
      <c r="S564" s="12">
        <v>33659</v>
      </c>
      <c r="T564" s="13">
        <f t="shared" ca="1" si="33"/>
        <v>27</v>
      </c>
      <c r="U564" s="11" t="s">
        <v>9</v>
      </c>
      <c r="V564" s="11">
        <v>30</v>
      </c>
      <c r="W564" s="14">
        <f t="shared" si="34"/>
        <v>2.5</v>
      </c>
      <c r="X564" s="11">
        <v>39</v>
      </c>
      <c r="Y564" s="11" t="s">
        <v>876</v>
      </c>
      <c r="Z564" s="10">
        <f t="shared" si="35"/>
        <v>1</v>
      </c>
    </row>
    <row r="565" spans="1:26" ht="20.100000000000001" customHeight="1" x14ac:dyDescent="0.25">
      <c r="A565" s="11">
        <v>541</v>
      </c>
      <c r="B565" s="11" t="s">
        <v>0</v>
      </c>
      <c r="C565" s="8" t="s">
        <v>28</v>
      </c>
      <c r="D565" s="11" t="s">
        <v>677</v>
      </c>
      <c r="E565" s="11" t="s">
        <v>7</v>
      </c>
      <c r="F565" s="11">
        <v>1022</v>
      </c>
      <c r="G565" s="11">
        <v>1041</v>
      </c>
      <c r="H565" s="11">
        <v>105</v>
      </c>
      <c r="I565" s="11" t="s">
        <v>868</v>
      </c>
      <c r="J565" s="11" t="s">
        <v>875</v>
      </c>
      <c r="K565" s="11" t="s">
        <v>2</v>
      </c>
      <c r="L565" s="11" t="s">
        <v>25</v>
      </c>
      <c r="M565" s="11" t="s">
        <v>5</v>
      </c>
      <c r="N565" s="11" t="s">
        <v>8</v>
      </c>
      <c r="O565" s="12">
        <v>43221</v>
      </c>
      <c r="Q565" s="13" t="s">
        <v>84</v>
      </c>
      <c r="R565" s="11">
        <f t="shared" ca="1" si="32"/>
        <v>1</v>
      </c>
      <c r="S565" s="12">
        <v>24778</v>
      </c>
      <c r="T565" s="13">
        <f t="shared" ca="1" si="33"/>
        <v>52</v>
      </c>
      <c r="U565" s="11" t="s">
        <v>9</v>
      </c>
      <c r="V565" s="11">
        <v>30</v>
      </c>
      <c r="W565" s="14">
        <f t="shared" si="34"/>
        <v>2.5</v>
      </c>
      <c r="X565" s="11">
        <v>39</v>
      </c>
      <c r="Y565" s="11" t="s">
        <v>876</v>
      </c>
      <c r="Z565" s="10">
        <f t="shared" si="35"/>
        <v>1</v>
      </c>
    </row>
    <row r="566" spans="1:26" ht="20.100000000000001" customHeight="1" x14ac:dyDescent="0.25">
      <c r="A566" s="11">
        <v>542</v>
      </c>
      <c r="B566" s="11" t="s">
        <v>0</v>
      </c>
      <c r="C566" s="8" t="s">
        <v>28</v>
      </c>
      <c r="D566" s="11" t="s">
        <v>678</v>
      </c>
      <c r="E566" s="11" t="s">
        <v>7</v>
      </c>
      <c r="F566" s="11">
        <v>1021</v>
      </c>
      <c r="G566" s="11">
        <v>1046</v>
      </c>
      <c r="H566" s="11">
        <v>103</v>
      </c>
      <c r="I566" s="11" t="s">
        <v>866</v>
      </c>
      <c r="J566" s="11" t="s">
        <v>875</v>
      </c>
      <c r="K566" s="11" t="s">
        <v>2</v>
      </c>
      <c r="L566" s="11" t="s">
        <v>25</v>
      </c>
      <c r="M566" s="11" t="s">
        <v>5</v>
      </c>
      <c r="N566" s="11" t="s">
        <v>8</v>
      </c>
      <c r="O566" s="12">
        <v>43221</v>
      </c>
      <c r="Q566" s="13" t="s">
        <v>84</v>
      </c>
      <c r="R566" s="11">
        <f t="shared" ca="1" si="32"/>
        <v>1</v>
      </c>
      <c r="S566" s="12">
        <v>31670</v>
      </c>
      <c r="T566" s="13">
        <f t="shared" ca="1" si="33"/>
        <v>33</v>
      </c>
      <c r="U566" s="11" t="s">
        <v>9</v>
      </c>
      <c r="V566" s="11">
        <v>30</v>
      </c>
      <c r="W566" s="14">
        <f t="shared" si="34"/>
        <v>2.5</v>
      </c>
      <c r="X566" s="11">
        <v>39</v>
      </c>
      <c r="Y566" s="11" t="s">
        <v>876</v>
      </c>
      <c r="Z566" s="10">
        <f t="shared" si="35"/>
        <v>1</v>
      </c>
    </row>
    <row r="567" spans="1:26" ht="20.100000000000001" customHeight="1" x14ac:dyDescent="0.25">
      <c r="A567" s="11">
        <v>543</v>
      </c>
      <c r="B567" s="11" t="s">
        <v>0</v>
      </c>
      <c r="C567" s="8" t="s">
        <v>28</v>
      </c>
      <c r="D567" s="11" t="s">
        <v>679</v>
      </c>
      <c r="E567" s="11" t="s">
        <v>7</v>
      </c>
      <c r="F567" s="11">
        <v>1037</v>
      </c>
      <c r="G567" s="11">
        <v>1080</v>
      </c>
      <c r="H567" s="11">
        <v>102</v>
      </c>
      <c r="I567" s="11" t="s">
        <v>865</v>
      </c>
      <c r="J567" s="11" t="s">
        <v>875</v>
      </c>
      <c r="K567" s="11" t="s">
        <v>2</v>
      </c>
      <c r="L567" s="11" t="s">
        <v>25</v>
      </c>
      <c r="M567" s="11" t="s">
        <v>5</v>
      </c>
      <c r="N567" s="11" t="s">
        <v>6</v>
      </c>
      <c r="O567" s="12">
        <v>43221</v>
      </c>
      <c r="Q567" s="13" t="s">
        <v>84</v>
      </c>
      <c r="R567" s="11">
        <f t="shared" ca="1" si="32"/>
        <v>1</v>
      </c>
      <c r="S567" s="12">
        <v>33953</v>
      </c>
      <c r="T567" s="13">
        <f t="shared" ca="1" si="33"/>
        <v>27</v>
      </c>
      <c r="U567" s="11" t="s">
        <v>7</v>
      </c>
      <c r="V567" s="11">
        <v>30</v>
      </c>
      <c r="W567" s="14">
        <f t="shared" si="34"/>
        <v>2.5</v>
      </c>
      <c r="X567" s="11">
        <v>39</v>
      </c>
      <c r="Y567" s="11" t="s">
        <v>876</v>
      </c>
      <c r="Z567" s="10">
        <f t="shared" si="35"/>
        <v>1</v>
      </c>
    </row>
    <row r="568" spans="1:26" ht="20.100000000000001" customHeight="1" x14ac:dyDescent="0.25">
      <c r="A568" s="11">
        <v>544</v>
      </c>
      <c r="B568" s="11" t="s">
        <v>0</v>
      </c>
      <c r="C568" s="8" t="s">
        <v>28</v>
      </c>
      <c r="D568" s="11" t="s">
        <v>680</v>
      </c>
      <c r="E568" s="11" t="s">
        <v>7</v>
      </c>
      <c r="F568" s="11">
        <v>1024</v>
      </c>
      <c r="G568" s="11">
        <v>1054</v>
      </c>
      <c r="H568" s="11">
        <v>101</v>
      </c>
      <c r="I568" s="11" t="s">
        <v>864</v>
      </c>
      <c r="J568" s="11" t="s">
        <v>875</v>
      </c>
      <c r="K568" s="11" t="s">
        <v>2</v>
      </c>
      <c r="L568" s="11" t="s">
        <v>25</v>
      </c>
      <c r="M568" s="11" t="s">
        <v>5</v>
      </c>
      <c r="N568" s="11" t="s">
        <v>8</v>
      </c>
      <c r="O568" s="12">
        <v>43252</v>
      </c>
      <c r="Q568" s="13" t="s">
        <v>84</v>
      </c>
      <c r="R568" s="11">
        <f t="shared" ca="1" si="32"/>
        <v>1</v>
      </c>
      <c r="S568" s="12">
        <v>31716</v>
      </c>
      <c r="T568" s="13">
        <f t="shared" ca="1" si="33"/>
        <v>33</v>
      </c>
      <c r="U568" s="11" t="s">
        <v>7</v>
      </c>
      <c r="V568" s="11">
        <v>30</v>
      </c>
      <c r="W568" s="14">
        <f t="shared" si="34"/>
        <v>2.5</v>
      </c>
      <c r="X568" s="11">
        <v>39</v>
      </c>
      <c r="Y568" s="11" t="s">
        <v>876</v>
      </c>
      <c r="Z568" s="10">
        <f t="shared" si="35"/>
        <v>1</v>
      </c>
    </row>
    <row r="569" spans="1:26" ht="20.100000000000001" customHeight="1" x14ac:dyDescent="0.25">
      <c r="A569" s="11">
        <v>545</v>
      </c>
      <c r="B569" s="11" t="s">
        <v>0</v>
      </c>
      <c r="C569" s="8" t="s">
        <v>28</v>
      </c>
      <c r="D569" s="11" t="s">
        <v>681</v>
      </c>
      <c r="E569" s="11" t="s">
        <v>7</v>
      </c>
      <c r="F569" s="11">
        <v>1040</v>
      </c>
      <c r="G569" s="11">
        <v>1083</v>
      </c>
      <c r="H569" s="11">
        <v>102</v>
      </c>
      <c r="I569" s="11" t="s">
        <v>865</v>
      </c>
      <c r="J569" s="11" t="s">
        <v>875</v>
      </c>
      <c r="K569" s="11" t="s">
        <v>2</v>
      </c>
      <c r="L569" s="11" t="s">
        <v>25</v>
      </c>
      <c r="M569" s="11" t="s">
        <v>5</v>
      </c>
      <c r="N569" s="11" t="s">
        <v>6</v>
      </c>
      <c r="O569" s="12">
        <v>43252</v>
      </c>
      <c r="Q569" s="13" t="s">
        <v>84</v>
      </c>
      <c r="R569" s="11">
        <f t="shared" ca="1" si="32"/>
        <v>1</v>
      </c>
      <c r="S569" s="12">
        <v>33364</v>
      </c>
      <c r="T569" s="13">
        <f t="shared" ca="1" si="33"/>
        <v>28</v>
      </c>
      <c r="U569" s="11" t="s">
        <v>7</v>
      </c>
      <c r="V569" s="11">
        <v>30</v>
      </c>
      <c r="W569" s="14">
        <f t="shared" si="34"/>
        <v>2.5</v>
      </c>
      <c r="X569" s="11">
        <v>39</v>
      </c>
      <c r="Y569" s="11" t="s">
        <v>876</v>
      </c>
      <c r="Z569" s="10">
        <f t="shared" si="35"/>
        <v>1</v>
      </c>
    </row>
    <row r="570" spans="1:26" ht="20.100000000000001" customHeight="1" x14ac:dyDescent="0.25">
      <c r="A570" s="11">
        <v>546</v>
      </c>
      <c r="B570" s="11" t="s">
        <v>0</v>
      </c>
      <c r="C570" s="8" t="s">
        <v>28</v>
      </c>
      <c r="D570" s="11" t="s">
        <v>682</v>
      </c>
      <c r="E570" s="11" t="s">
        <v>7</v>
      </c>
      <c r="F570" s="11">
        <v>1019</v>
      </c>
      <c r="G570" s="11">
        <v>1067</v>
      </c>
      <c r="H570" s="11">
        <v>111</v>
      </c>
      <c r="I570" s="11" t="s">
        <v>874</v>
      </c>
      <c r="J570" s="11" t="s">
        <v>875</v>
      </c>
      <c r="K570" s="11" t="s">
        <v>2</v>
      </c>
      <c r="L570" s="11" t="s">
        <v>25</v>
      </c>
      <c r="M570" s="11" t="s">
        <v>5</v>
      </c>
      <c r="N570" s="11" t="s">
        <v>6</v>
      </c>
      <c r="O570" s="12">
        <v>43252</v>
      </c>
      <c r="Q570" s="13" t="s">
        <v>84</v>
      </c>
      <c r="R570" s="11">
        <f t="shared" ca="1" si="32"/>
        <v>1</v>
      </c>
      <c r="S570" s="12">
        <v>34236</v>
      </c>
      <c r="T570" s="13">
        <f t="shared" ca="1" si="33"/>
        <v>26</v>
      </c>
      <c r="U570" s="11" t="s">
        <v>7</v>
      </c>
      <c r="V570" s="11">
        <v>30</v>
      </c>
      <c r="W570" s="14">
        <f t="shared" si="34"/>
        <v>2.5</v>
      </c>
      <c r="X570" s="11">
        <v>39</v>
      </c>
      <c r="Y570" s="11" t="s">
        <v>876</v>
      </c>
      <c r="Z570" s="10">
        <f t="shared" si="35"/>
        <v>1</v>
      </c>
    </row>
    <row r="571" spans="1:26" ht="20.100000000000001" customHeight="1" x14ac:dyDescent="0.25">
      <c r="A571" s="11">
        <v>547</v>
      </c>
      <c r="B571" s="11" t="s">
        <v>0</v>
      </c>
      <c r="C571" s="8" t="s">
        <v>28</v>
      </c>
      <c r="D571" s="11" t="s">
        <v>683</v>
      </c>
      <c r="E571" s="11" t="s">
        <v>7</v>
      </c>
      <c r="F571" s="11">
        <v>1022</v>
      </c>
      <c r="G571" s="11">
        <v>1035</v>
      </c>
      <c r="H571" s="11">
        <v>104</v>
      </c>
      <c r="I571" s="11" t="s">
        <v>867</v>
      </c>
      <c r="J571" s="11" t="s">
        <v>875</v>
      </c>
      <c r="K571" s="11" t="s">
        <v>2</v>
      </c>
      <c r="L571" s="11" t="s">
        <v>25</v>
      </c>
      <c r="M571" s="11" t="s">
        <v>5</v>
      </c>
      <c r="N571" s="11" t="s">
        <v>8</v>
      </c>
      <c r="O571" s="12">
        <v>43252</v>
      </c>
      <c r="Q571" s="13" t="s">
        <v>84</v>
      </c>
      <c r="R571" s="11">
        <f t="shared" ca="1" si="32"/>
        <v>1</v>
      </c>
      <c r="S571" s="12">
        <v>30502</v>
      </c>
      <c r="T571" s="13">
        <f t="shared" ca="1" si="33"/>
        <v>36</v>
      </c>
      <c r="U571" s="11" t="s">
        <v>9</v>
      </c>
      <c r="V571" s="11">
        <v>30</v>
      </c>
      <c r="W571" s="14">
        <f t="shared" si="34"/>
        <v>2.5</v>
      </c>
      <c r="X571" s="11">
        <v>39</v>
      </c>
      <c r="Y571" s="11" t="s">
        <v>876</v>
      </c>
      <c r="Z571" s="10">
        <f t="shared" si="35"/>
        <v>1</v>
      </c>
    </row>
    <row r="572" spans="1:26" ht="20.100000000000001" customHeight="1" x14ac:dyDescent="0.25">
      <c r="A572" s="11">
        <v>548</v>
      </c>
      <c r="B572" s="11" t="s">
        <v>0</v>
      </c>
      <c r="C572" s="8" t="s">
        <v>28</v>
      </c>
      <c r="D572" s="11" t="s">
        <v>684</v>
      </c>
      <c r="E572" s="11" t="s">
        <v>7</v>
      </c>
      <c r="F572" s="11">
        <v>1022</v>
      </c>
      <c r="G572" s="11">
        <v>1023</v>
      </c>
      <c r="H572" s="11">
        <v>108</v>
      </c>
      <c r="I572" s="11" t="s">
        <v>871</v>
      </c>
      <c r="J572" s="11" t="s">
        <v>875</v>
      </c>
      <c r="K572" s="11" t="s">
        <v>2</v>
      </c>
      <c r="L572" s="11" t="s">
        <v>25</v>
      </c>
      <c r="M572" s="11" t="s">
        <v>5</v>
      </c>
      <c r="N572" s="11" t="s">
        <v>8</v>
      </c>
      <c r="O572" s="12">
        <v>43252</v>
      </c>
      <c r="Q572" s="13" t="s">
        <v>84</v>
      </c>
      <c r="R572" s="11">
        <f t="shared" ca="1" si="32"/>
        <v>1</v>
      </c>
      <c r="S572" s="12">
        <v>35866</v>
      </c>
      <c r="T572" s="13">
        <f t="shared" ca="1" si="33"/>
        <v>21</v>
      </c>
      <c r="U572" s="11" t="s">
        <v>9</v>
      </c>
      <c r="V572" s="11">
        <v>30</v>
      </c>
      <c r="W572" s="14">
        <f t="shared" si="34"/>
        <v>2.5</v>
      </c>
      <c r="X572" s="11">
        <v>39</v>
      </c>
      <c r="Y572" s="11" t="s">
        <v>876</v>
      </c>
      <c r="Z572" s="10">
        <f t="shared" si="35"/>
        <v>1</v>
      </c>
    </row>
    <row r="573" spans="1:26" ht="20.100000000000001" customHeight="1" x14ac:dyDescent="0.25">
      <c r="A573" s="11">
        <v>549</v>
      </c>
      <c r="B573" s="11" t="s">
        <v>0</v>
      </c>
      <c r="C573" s="8" t="s">
        <v>28</v>
      </c>
      <c r="D573" s="11" t="s">
        <v>685</v>
      </c>
      <c r="E573" s="11" t="s">
        <v>7</v>
      </c>
      <c r="F573" s="11">
        <v>1019</v>
      </c>
      <c r="G573" s="11">
        <v>1043</v>
      </c>
      <c r="H573" s="11">
        <v>103</v>
      </c>
      <c r="I573" s="11" t="s">
        <v>866</v>
      </c>
      <c r="J573" s="11" t="s">
        <v>875</v>
      </c>
      <c r="K573" s="11" t="s">
        <v>2</v>
      </c>
      <c r="L573" s="11" t="s">
        <v>25</v>
      </c>
      <c r="M573" s="11" t="s">
        <v>5</v>
      </c>
      <c r="N573" s="11" t="s">
        <v>8</v>
      </c>
      <c r="O573" s="12">
        <v>43252</v>
      </c>
      <c r="Q573" s="13" t="s">
        <v>84</v>
      </c>
      <c r="R573" s="11">
        <f t="shared" ca="1" si="32"/>
        <v>1</v>
      </c>
      <c r="S573" s="12">
        <v>30213</v>
      </c>
      <c r="T573" s="13">
        <f t="shared" ca="1" si="33"/>
        <v>37</v>
      </c>
      <c r="U573" s="11" t="s">
        <v>7</v>
      </c>
      <c r="V573" s="11">
        <v>30</v>
      </c>
      <c r="W573" s="14">
        <f t="shared" si="34"/>
        <v>2.5</v>
      </c>
      <c r="X573" s="11">
        <v>39</v>
      </c>
      <c r="Y573" s="11" t="s">
        <v>876</v>
      </c>
      <c r="Z573" s="10">
        <f t="shared" si="35"/>
        <v>1</v>
      </c>
    </row>
    <row r="574" spans="1:26" ht="20.100000000000001" customHeight="1" x14ac:dyDescent="0.25">
      <c r="A574" s="11">
        <v>550</v>
      </c>
      <c r="B574" s="11" t="s">
        <v>0</v>
      </c>
      <c r="C574" s="8" t="s">
        <v>28</v>
      </c>
      <c r="D574" s="11" t="s">
        <v>686</v>
      </c>
      <c r="E574" s="11" t="s">
        <v>7</v>
      </c>
      <c r="F574" s="11">
        <v>1022</v>
      </c>
      <c r="G574" s="11">
        <v>1053</v>
      </c>
      <c r="H574" s="11">
        <v>107</v>
      </c>
      <c r="I574" s="11" t="s">
        <v>870</v>
      </c>
      <c r="J574" s="11" t="s">
        <v>875</v>
      </c>
      <c r="K574" s="11" t="s">
        <v>2</v>
      </c>
      <c r="L574" s="11" t="s">
        <v>25</v>
      </c>
      <c r="M574" s="11" t="s">
        <v>5</v>
      </c>
      <c r="N574" s="11" t="s">
        <v>8</v>
      </c>
      <c r="O574" s="12">
        <v>43252</v>
      </c>
      <c r="Q574" s="13" t="s">
        <v>84</v>
      </c>
      <c r="R574" s="11">
        <f t="shared" ca="1" si="32"/>
        <v>1</v>
      </c>
      <c r="S574" s="12">
        <v>32829</v>
      </c>
      <c r="T574" s="13">
        <f t="shared" ca="1" si="33"/>
        <v>30</v>
      </c>
      <c r="U574" s="11" t="s">
        <v>9</v>
      </c>
      <c r="V574" s="11">
        <v>30</v>
      </c>
      <c r="W574" s="14">
        <f t="shared" si="34"/>
        <v>2.5</v>
      </c>
      <c r="X574" s="11">
        <v>39</v>
      </c>
      <c r="Y574" s="11" t="s">
        <v>876</v>
      </c>
      <c r="Z574" s="10">
        <f t="shared" si="35"/>
        <v>1</v>
      </c>
    </row>
    <row r="575" spans="1:26" ht="20.100000000000001" customHeight="1" x14ac:dyDescent="0.25">
      <c r="A575" s="11">
        <v>551</v>
      </c>
      <c r="B575" s="11" t="s">
        <v>0</v>
      </c>
      <c r="C575" s="8" t="s">
        <v>28</v>
      </c>
      <c r="D575" s="11" t="s">
        <v>687</v>
      </c>
      <c r="E575" s="11" t="s">
        <v>7</v>
      </c>
      <c r="F575" s="11">
        <v>1045</v>
      </c>
      <c r="G575" s="11">
        <v>1088</v>
      </c>
      <c r="H575" s="11">
        <v>102</v>
      </c>
      <c r="I575" s="11" t="s">
        <v>865</v>
      </c>
      <c r="J575" s="11" t="s">
        <v>875</v>
      </c>
      <c r="K575" s="11" t="s">
        <v>2</v>
      </c>
      <c r="L575" s="11" t="s">
        <v>25</v>
      </c>
      <c r="M575" s="11" t="s">
        <v>5</v>
      </c>
      <c r="N575" s="11" t="s">
        <v>6</v>
      </c>
      <c r="O575" s="12">
        <v>43255</v>
      </c>
      <c r="Q575" s="13" t="s">
        <v>84</v>
      </c>
      <c r="R575" s="11">
        <f t="shared" ca="1" si="32"/>
        <v>1</v>
      </c>
      <c r="S575" s="12">
        <v>34093</v>
      </c>
      <c r="T575" s="13">
        <f t="shared" ca="1" si="33"/>
        <v>26</v>
      </c>
      <c r="U575" s="11" t="s">
        <v>7</v>
      </c>
      <c r="V575" s="11">
        <v>30</v>
      </c>
      <c r="W575" s="14">
        <f t="shared" si="34"/>
        <v>2.5</v>
      </c>
      <c r="X575" s="11">
        <v>39</v>
      </c>
      <c r="Y575" s="11" t="s">
        <v>876</v>
      </c>
      <c r="Z575" s="10">
        <f t="shared" si="35"/>
        <v>1</v>
      </c>
    </row>
    <row r="576" spans="1:26" ht="20.100000000000001" customHeight="1" x14ac:dyDescent="0.25">
      <c r="A576" s="11">
        <v>552</v>
      </c>
      <c r="B576" s="11" t="s">
        <v>0</v>
      </c>
      <c r="C576" s="8" t="s">
        <v>28</v>
      </c>
      <c r="D576" s="11" t="s">
        <v>688</v>
      </c>
      <c r="E576" s="11" t="s">
        <v>7</v>
      </c>
      <c r="F576" s="11">
        <v>1022</v>
      </c>
      <c r="G576" s="11">
        <v>1029</v>
      </c>
      <c r="H576" s="11">
        <v>109</v>
      </c>
      <c r="I576" s="11" t="s">
        <v>872</v>
      </c>
      <c r="J576" s="11" t="s">
        <v>875</v>
      </c>
      <c r="K576" s="11" t="s">
        <v>2</v>
      </c>
      <c r="L576" s="11" t="s">
        <v>25</v>
      </c>
      <c r="M576" s="11" t="s">
        <v>5</v>
      </c>
      <c r="N576" s="11" t="s">
        <v>8</v>
      </c>
      <c r="O576" s="12">
        <v>43266</v>
      </c>
      <c r="Q576" s="13" t="s">
        <v>84</v>
      </c>
      <c r="R576" s="11">
        <f t="shared" ca="1" si="32"/>
        <v>1</v>
      </c>
      <c r="S576" s="12">
        <v>31020</v>
      </c>
      <c r="T576" s="13">
        <f t="shared" ca="1" si="33"/>
        <v>35</v>
      </c>
      <c r="U576" s="11" t="s">
        <v>9</v>
      </c>
      <c r="V576" s="11">
        <v>30</v>
      </c>
      <c r="W576" s="14">
        <f t="shared" si="34"/>
        <v>2.5</v>
      </c>
      <c r="X576" s="11">
        <v>39</v>
      </c>
      <c r="Y576" s="11" t="s">
        <v>876</v>
      </c>
      <c r="Z576" s="10">
        <f t="shared" si="35"/>
        <v>1</v>
      </c>
    </row>
    <row r="577" spans="1:26" ht="20.100000000000001" customHeight="1" x14ac:dyDescent="0.25">
      <c r="A577" s="11">
        <v>553</v>
      </c>
      <c r="B577" s="11" t="s">
        <v>0</v>
      </c>
      <c r="C577" s="8" t="s">
        <v>28</v>
      </c>
      <c r="D577" s="11" t="s">
        <v>689</v>
      </c>
      <c r="E577" s="11" t="s">
        <v>7</v>
      </c>
      <c r="F577" s="11">
        <v>1048</v>
      </c>
      <c r="G577" s="11">
        <v>1091</v>
      </c>
      <c r="H577" s="11">
        <v>102</v>
      </c>
      <c r="I577" s="11" t="s">
        <v>865</v>
      </c>
      <c r="J577" s="11" t="s">
        <v>875</v>
      </c>
      <c r="K577" s="11" t="s">
        <v>2</v>
      </c>
      <c r="L577" s="11" t="s">
        <v>25</v>
      </c>
      <c r="M577" s="11" t="s">
        <v>5</v>
      </c>
      <c r="N577" s="11" t="s">
        <v>8</v>
      </c>
      <c r="O577" s="12">
        <v>43282</v>
      </c>
      <c r="Q577" s="13" t="s">
        <v>84</v>
      </c>
      <c r="R577" s="11">
        <f t="shared" ca="1" si="32"/>
        <v>1</v>
      </c>
      <c r="S577" s="12">
        <v>31010</v>
      </c>
      <c r="T577" s="13">
        <f t="shared" ca="1" si="33"/>
        <v>35</v>
      </c>
      <c r="U577" s="11" t="s">
        <v>7</v>
      </c>
      <c r="V577" s="11">
        <v>30</v>
      </c>
      <c r="W577" s="14">
        <f t="shared" si="34"/>
        <v>2.5</v>
      </c>
      <c r="X577" s="11">
        <v>39</v>
      </c>
      <c r="Y577" s="11" t="s">
        <v>876</v>
      </c>
      <c r="Z577" s="10">
        <f t="shared" si="35"/>
        <v>1</v>
      </c>
    </row>
    <row r="578" spans="1:26" ht="20.100000000000001" customHeight="1" x14ac:dyDescent="0.25">
      <c r="A578" s="11">
        <v>554</v>
      </c>
      <c r="B578" s="11" t="s">
        <v>0</v>
      </c>
      <c r="C578" s="8" t="s">
        <v>28</v>
      </c>
      <c r="D578" s="11" t="s">
        <v>690</v>
      </c>
      <c r="E578" s="11" t="s">
        <v>7</v>
      </c>
      <c r="F578" s="11">
        <v>1047</v>
      </c>
      <c r="G578" s="11">
        <v>1090</v>
      </c>
      <c r="H578" s="11">
        <v>102</v>
      </c>
      <c r="I578" s="11" t="s">
        <v>865</v>
      </c>
      <c r="J578" s="11" t="s">
        <v>875</v>
      </c>
      <c r="K578" s="11" t="s">
        <v>2</v>
      </c>
      <c r="L578" s="11" t="s">
        <v>25</v>
      </c>
      <c r="M578" s="11" t="s">
        <v>5</v>
      </c>
      <c r="N578" s="11" t="s">
        <v>6</v>
      </c>
      <c r="O578" s="12">
        <v>43282</v>
      </c>
      <c r="Q578" s="13" t="s">
        <v>84</v>
      </c>
      <c r="R578" s="11">
        <f t="shared" ca="1" si="32"/>
        <v>1</v>
      </c>
      <c r="S578" s="12">
        <v>27957</v>
      </c>
      <c r="T578" s="13">
        <f t="shared" ca="1" si="33"/>
        <v>43</v>
      </c>
      <c r="U578" s="11" t="s">
        <v>7</v>
      </c>
      <c r="V578" s="11">
        <v>24</v>
      </c>
      <c r="W578" s="14">
        <f t="shared" si="34"/>
        <v>2</v>
      </c>
      <c r="X578" s="11">
        <v>20</v>
      </c>
      <c r="Y578" s="11" t="s">
        <v>876</v>
      </c>
      <c r="Z578" s="10">
        <f t="shared" si="35"/>
        <v>0.51282051282051277</v>
      </c>
    </row>
    <row r="579" spans="1:26" ht="20.100000000000001" customHeight="1" x14ac:dyDescent="0.25">
      <c r="A579" s="11">
        <v>555</v>
      </c>
      <c r="B579" s="11" t="s">
        <v>0</v>
      </c>
      <c r="C579" s="8" t="s">
        <v>28</v>
      </c>
      <c r="D579" s="11" t="s">
        <v>691</v>
      </c>
      <c r="E579" s="11" t="s">
        <v>7</v>
      </c>
      <c r="F579" s="11">
        <v>1048</v>
      </c>
      <c r="G579" s="11">
        <v>1091</v>
      </c>
      <c r="H579" s="11">
        <v>102</v>
      </c>
      <c r="I579" s="11" t="s">
        <v>865</v>
      </c>
      <c r="J579" s="11" t="s">
        <v>875</v>
      </c>
      <c r="K579" s="11" t="s">
        <v>2</v>
      </c>
      <c r="L579" s="11" t="s">
        <v>25</v>
      </c>
      <c r="M579" s="11" t="s">
        <v>5</v>
      </c>
      <c r="N579" s="11" t="s">
        <v>6</v>
      </c>
      <c r="O579" s="12">
        <v>43296</v>
      </c>
      <c r="Q579" s="13" t="s">
        <v>84</v>
      </c>
      <c r="R579" s="11">
        <f t="shared" ca="1" si="32"/>
        <v>1</v>
      </c>
      <c r="S579" s="12">
        <v>33952</v>
      </c>
      <c r="T579" s="13">
        <f t="shared" ca="1" si="33"/>
        <v>27</v>
      </c>
      <c r="U579" s="11" t="s">
        <v>7</v>
      </c>
      <c r="V579" s="11">
        <v>30</v>
      </c>
      <c r="W579" s="14">
        <f t="shared" si="34"/>
        <v>2.5</v>
      </c>
      <c r="X579" s="11">
        <v>39</v>
      </c>
      <c r="Y579" s="11" t="s">
        <v>876</v>
      </c>
      <c r="Z579" s="10">
        <f t="shared" si="35"/>
        <v>1</v>
      </c>
    </row>
    <row r="580" spans="1:26" ht="20.100000000000001" customHeight="1" x14ac:dyDescent="0.25">
      <c r="A580" s="11">
        <v>556</v>
      </c>
      <c r="B580" s="11" t="s">
        <v>0</v>
      </c>
      <c r="C580" s="8" t="s">
        <v>28</v>
      </c>
      <c r="D580" s="11" t="s">
        <v>692</v>
      </c>
      <c r="E580" s="11" t="s">
        <v>7</v>
      </c>
      <c r="F580" s="11">
        <v>1045</v>
      </c>
      <c r="G580" s="11">
        <v>1088</v>
      </c>
      <c r="H580" s="11">
        <v>102</v>
      </c>
      <c r="I580" s="11" t="s">
        <v>865</v>
      </c>
      <c r="J580" s="11" t="s">
        <v>875</v>
      </c>
      <c r="K580" s="11" t="s">
        <v>2</v>
      </c>
      <c r="L580" s="11" t="s">
        <v>25</v>
      </c>
      <c r="M580" s="11" t="s">
        <v>5</v>
      </c>
      <c r="N580" s="11" t="s">
        <v>8</v>
      </c>
      <c r="O580" s="12">
        <v>43374</v>
      </c>
      <c r="Q580" s="13" t="s">
        <v>84</v>
      </c>
      <c r="R580" s="11">
        <f t="shared" ref="R580:R643" ca="1" si="36">DATEDIF(O580,IF(P580="",TODAY(),P580),"y")</f>
        <v>1</v>
      </c>
      <c r="S580" s="12">
        <v>33940</v>
      </c>
      <c r="T580" s="13">
        <f t="shared" ref="T580:T643" ca="1" si="37">DATEDIF(S580,TODAY(),"Y")</f>
        <v>27</v>
      </c>
      <c r="U580" s="11" t="s">
        <v>7</v>
      </c>
      <c r="V580" s="11">
        <v>30</v>
      </c>
      <c r="W580" s="14">
        <f t="shared" ref="W580:W643" si="38">V580/12</f>
        <v>2.5</v>
      </c>
      <c r="X580" s="11">
        <v>39</v>
      </c>
      <c r="Y580" s="11" t="s">
        <v>876</v>
      </c>
      <c r="Z580" s="10">
        <f t="shared" ref="Z580:Z643" si="39">IF(E580="Y",(X580/39)/2,(X580/39))</f>
        <v>1</v>
      </c>
    </row>
    <row r="581" spans="1:26" ht="20.100000000000001" customHeight="1" x14ac:dyDescent="0.25">
      <c r="A581" s="11">
        <v>557</v>
      </c>
      <c r="B581" s="11" t="s">
        <v>0</v>
      </c>
      <c r="C581" s="8" t="s">
        <v>28</v>
      </c>
      <c r="D581" s="11" t="s">
        <v>693</v>
      </c>
      <c r="E581" s="11" t="s">
        <v>7</v>
      </c>
      <c r="F581" s="11">
        <v>1019</v>
      </c>
      <c r="G581" s="11">
        <v>1067</v>
      </c>
      <c r="H581" s="11">
        <v>111</v>
      </c>
      <c r="I581" s="11" t="s">
        <v>874</v>
      </c>
      <c r="J581" s="11" t="s">
        <v>875</v>
      </c>
      <c r="K581" s="11" t="s">
        <v>2</v>
      </c>
      <c r="L581" s="11" t="s">
        <v>25</v>
      </c>
      <c r="M581" s="11" t="s">
        <v>5</v>
      </c>
      <c r="N581" s="11" t="s">
        <v>6</v>
      </c>
      <c r="O581" s="12">
        <v>43290</v>
      </c>
      <c r="Q581" s="13" t="s">
        <v>84</v>
      </c>
      <c r="R581" s="11">
        <f t="shared" ca="1" si="36"/>
        <v>1</v>
      </c>
      <c r="S581" s="12">
        <v>26412</v>
      </c>
      <c r="T581" s="13">
        <f t="shared" ca="1" si="37"/>
        <v>47</v>
      </c>
      <c r="U581" s="11" t="s">
        <v>7</v>
      </c>
      <c r="V581" s="11">
        <v>30</v>
      </c>
      <c r="W581" s="14">
        <f t="shared" si="38"/>
        <v>2.5</v>
      </c>
      <c r="X581" s="11">
        <v>39</v>
      </c>
      <c r="Y581" s="11" t="s">
        <v>876</v>
      </c>
      <c r="Z581" s="10">
        <f t="shared" si="39"/>
        <v>1</v>
      </c>
    </row>
    <row r="582" spans="1:26" ht="20.100000000000001" customHeight="1" x14ac:dyDescent="0.25">
      <c r="A582" s="11">
        <v>558</v>
      </c>
      <c r="B582" s="11" t="s">
        <v>0</v>
      </c>
      <c r="C582" s="8" t="s">
        <v>28</v>
      </c>
      <c r="D582" s="11" t="s">
        <v>694</v>
      </c>
      <c r="E582" s="11" t="s">
        <v>7</v>
      </c>
      <c r="F582" s="11">
        <v>1022</v>
      </c>
      <c r="G582" s="11">
        <v>1029</v>
      </c>
      <c r="H582" s="11">
        <v>109</v>
      </c>
      <c r="I582" s="11" t="s">
        <v>872</v>
      </c>
      <c r="J582" s="11" t="s">
        <v>875</v>
      </c>
      <c r="K582" s="11" t="s">
        <v>2</v>
      </c>
      <c r="L582" s="11" t="s">
        <v>25</v>
      </c>
      <c r="M582" s="11" t="s">
        <v>5</v>
      </c>
      <c r="N582" s="11" t="s">
        <v>8</v>
      </c>
      <c r="O582" s="12">
        <v>43282</v>
      </c>
      <c r="Q582" s="13" t="s">
        <v>84</v>
      </c>
      <c r="R582" s="11">
        <f t="shared" ca="1" si="36"/>
        <v>1</v>
      </c>
      <c r="S582" s="12">
        <v>27618</v>
      </c>
      <c r="T582" s="13">
        <f t="shared" ca="1" si="37"/>
        <v>44</v>
      </c>
      <c r="U582" s="11" t="s">
        <v>9</v>
      </c>
      <c r="V582" s="11">
        <v>30</v>
      </c>
      <c r="W582" s="14">
        <f t="shared" si="38"/>
        <v>2.5</v>
      </c>
      <c r="X582" s="11">
        <v>39</v>
      </c>
      <c r="Y582" s="11" t="s">
        <v>876</v>
      </c>
      <c r="Z582" s="10">
        <f t="shared" si="39"/>
        <v>1</v>
      </c>
    </row>
    <row r="583" spans="1:26" ht="20.100000000000001" customHeight="1" x14ac:dyDescent="0.25">
      <c r="A583" s="11">
        <v>559</v>
      </c>
      <c r="B583" s="11" t="s">
        <v>0</v>
      </c>
      <c r="C583" s="8" t="s">
        <v>28</v>
      </c>
      <c r="D583" s="11" t="s">
        <v>695</v>
      </c>
      <c r="E583" s="11" t="s">
        <v>7</v>
      </c>
      <c r="F583" s="11">
        <v>1022</v>
      </c>
      <c r="G583" s="11">
        <v>1035</v>
      </c>
      <c r="H583" s="11">
        <v>104</v>
      </c>
      <c r="I583" s="11" t="s">
        <v>867</v>
      </c>
      <c r="J583" s="11" t="s">
        <v>875</v>
      </c>
      <c r="K583" s="11" t="s">
        <v>2</v>
      </c>
      <c r="L583" s="11" t="s">
        <v>25</v>
      </c>
      <c r="M583" s="11" t="s">
        <v>5</v>
      </c>
      <c r="N583" s="11" t="s">
        <v>8</v>
      </c>
      <c r="O583" s="12">
        <v>43282</v>
      </c>
      <c r="Q583" s="13" t="s">
        <v>84</v>
      </c>
      <c r="R583" s="11">
        <f t="shared" ca="1" si="36"/>
        <v>1</v>
      </c>
      <c r="S583" s="12">
        <v>25259</v>
      </c>
      <c r="T583" s="13">
        <f t="shared" ca="1" si="37"/>
        <v>50</v>
      </c>
      <c r="U583" s="11" t="s">
        <v>9</v>
      </c>
      <c r="V583" s="11">
        <v>30</v>
      </c>
      <c r="W583" s="14">
        <f t="shared" si="38"/>
        <v>2.5</v>
      </c>
      <c r="X583" s="11">
        <v>39</v>
      </c>
      <c r="Y583" s="11" t="s">
        <v>876</v>
      </c>
      <c r="Z583" s="10">
        <f t="shared" si="39"/>
        <v>1</v>
      </c>
    </row>
    <row r="584" spans="1:26" ht="20.100000000000001" customHeight="1" x14ac:dyDescent="0.25">
      <c r="A584" s="11">
        <v>560</v>
      </c>
      <c r="B584" s="11" t="s">
        <v>0</v>
      </c>
      <c r="C584" s="8" t="s">
        <v>28</v>
      </c>
      <c r="D584" s="11" t="s">
        <v>696</v>
      </c>
      <c r="E584" s="11" t="s">
        <v>7</v>
      </c>
      <c r="F584" s="11">
        <v>1021</v>
      </c>
      <c r="G584" s="11">
        <v>1059</v>
      </c>
      <c r="H584" s="11">
        <v>106</v>
      </c>
      <c r="I584" s="11" t="s">
        <v>869</v>
      </c>
      <c r="J584" s="11" t="s">
        <v>875</v>
      </c>
      <c r="K584" s="11" t="s">
        <v>2</v>
      </c>
      <c r="L584" s="11" t="s">
        <v>25</v>
      </c>
      <c r="M584" s="11" t="s">
        <v>5</v>
      </c>
      <c r="N584" s="11" t="s">
        <v>8</v>
      </c>
      <c r="O584" s="12">
        <v>43282</v>
      </c>
      <c r="Q584" s="13" t="s">
        <v>84</v>
      </c>
      <c r="R584" s="11">
        <f t="shared" ca="1" si="36"/>
        <v>1</v>
      </c>
      <c r="S584" s="12">
        <v>35623</v>
      </c>
      <c r="T584" s="13">
        <f t="shared" ca="1" si="37"/>
        <v>22</v>
      </c>
      <c r="U584" s="11" t="s">
        <v>9</v>
      </c>
      <c r="V584" s="11">
        <v>30</v>
      </c>
      <c r="W584" s="14">
        <f t="shared" si="38"/>
        <v>2.5</v>
      </c>
      <c r="X584" s="11">
        <v>39</v>
      </c>
      <c r="Y584" s="11" t="s">
        <v>876</v>
      </c>
      <c r="Z584" s="10">
        <f t="shared" si="39"/>
        <v>1</v>
      </c>
    </row>
    <row r="585" spans="1:26" ht="20.100000000000001" customHeight="1" x14ac:dyDescent="0.25">
      <c r="A585" s="11">
        <v>561</v>
      </c>
      <c r="B585" s="11" t="s">
        <v>0</v>
      </c>
      <c r="C585" s="8" t="s">
        <v>28</v>
      </c>
      <c r="D585" s="11" t="s">
        <v>697</v>
      </c>
      <c r="E585" s="11" t="s">
        <v>7</v>
      </c>
      <c r="F585" s="11">
        <v>1022</v>
      </c>
      <c r="G585" s="11">
        <v>1053</v>
      </c>
      <c r="H585" s="11">
        <v>107</v>
      </c>
      <c r="I585" s="11" t="s">
        <v>870</v>
      </c>
      <c r="J585" s="11" t="s">
        <v>875</v>
      </c>
      <c r="K585" s="11" t="s">
        <v>2</v>
      </c>
      <c r="L585" s="11" t="s">
        <v>25</v>
      </c>
      <c r="M585" s="11" t="s">
        <v>5</v>
      </c>
      <c r="N585" s="11" t="s">
        <v>8</v>
      </c>
      <c r="O585" s="12">
        <v>43282</v>
      </c>
      <c r="Q585" s="13" t="s">
        <v>84</v>
      </c>
      <c r="R585" s="11">
        <f t="shared" ca="1" si="36"/>
        <v>1</v>
      </c>
      <c r="S585" s="12">
        <v>34373</v>
      </c>
      <c r="T585" s="13">
        <f t="shared" ca="1" si="37"/>
        <v>25</v>
      </c>
      <c r="U585" s="11" t="s">
        <v>9</v>
      </c>
      <c r="V585" s="11">
        <v>30</v>
      </c>
      <c r="W585" s="14">
        <f t="shared" si="38"/>
        <v>2.5</v>
      </c>
      <c r="X585" s="11">
        <v>39</v>
      </c>
      <c r="Y585" s="11" t="s">
        <v>876</v>
      </c>
      <c r="Z585" s="10">
        <f t="shared" si="39"/>
        <v>1</v>
      </c>
    </row>
    <row r="586" spans="1:26" ht="20.100000000000001" customHeight="1" x14ac:dyDescent="0.25">
      <c r="A586" s="11">
        <v>562</v>
      </c>
      <c r="B586" s="11" t="s">
        <v>0</v>
      </c>
      <c r="C586" s="8" t="s">
        <v>28</v>
      </c>
      <c r="D586" s="11" t="s">
        <v>698</v>
      </c>
      <c r="E586" s="11" t="s">
        <v>7</v>
      </c>
      <c r="F586" s="11">
        <v>1044</v>
      </c>
      <c r="G586" s="11">
        <v>1087</v>
      </c>
      <c r="H586" s="11">
        <v>102</v>
      </c>
      <c r="I586" s="11" t="s">
        <v>865</v>
      </c>
      <c r="J586" s="11" t="s">
        <v>875</v>
      </c>
      <c r="K586" s="11" t="s">
        <v>2</v>
      </c>
      <c r="L586" s="11" t="s">
        <v>25</v>
      </c>
      <c r="M586" s="11" t="s">
        <v>5</v>
      </c>
      <c r="N586" s="11" t="s">
        <v>8</v>
      </c>
      <c r="O586" s="12">
        <v>43282</v>
      </c>
      <c r="Q586" s="13" t="s">
        <v>84</v>
      </c>
      <c r="R586" s="11">
        <f t="shared" ca="1" si="36"/>
        <v>1</v>
      </c>
      <c r="S586" s="12">
        <v>30054</v>
      </c>
      <c r="T586" s="13">
        <f t="shared" ca="1" si="37"/>
        <v>37</v>
      </c>
      <c r="U586" s="11" t="s">
        <v>7</v>
      </c>
      <c r="V586" s="11">
        <v>30</v>
      </c>
      <c r="W586" s="14">
        <f t="shared" si="38"/>
        <v>2.5</v>
      </c>
      <c r="X586" s="11">
        <v>39</v>
      </c>
      <c r="Y586" s="11" t="s">
        <v>876</v>
      </c>
      <c r="Z586" s="10">
        <f t="shared" si="39"/>
        <v>1</v>
      </c>
    </row>
    <row r="587" spans="1:26" ht="20.100000000000001" customHeight="1" x14ac:dyDescent="0.25">
      <c r="A587" s="11">
        <v>563</v>
      </c>
      <c r="B587" s="11" t="s">
        <v>0</v>
      </c>
      <c r="C587" s="8" t="s">
        <v>28</v>
      </c>
      <c r="D587" s="11" t="s">
        <v>699</v>
      </c>
      <c r="E587" s="11" t="s">
        <v>7</v>
      </c>
      <c r="F587" s="11">
        <v>1030</v>
      </c>
      <c r="G587" s="11">
        <v>1073</v>
      </c>
      <c r="H587" s="11">
        <v>102</v>
      </c>
      <c r="I587" s="11" t="s">
        <v>865</v>
      </c>
      <c r="J587" s="11" t="s">
        <v>875</v>
      </c>
      <c r="K587" s="11" t="s">
        <v>2</v>
      </c>
      <c r="L587" s="11" t="s">
        <v>25</v>
      </c>
      <c r="M587" s="11" t="s">
        <v>5</v>
      </c>
      <c r="N587" s="11" t="s">
        <v>8</v>
      </c>
      <c r="O587" s="12">
        <v>43313</v>
      </c>
      <c r="Q587" s="13" t="s">
        <v>84</v>
      </c>
      <c r="R587" s="11">
        <f t="shared" ca="1" si="36"/>
        <v>1</v>
      </c>
      <c r="S587" s="12">
        <v>32816</v>
      </c>
      <c r="T587" s="13">
        <f t="shared" ca="1" si="37"/>
        <v>30</v>
      </c>
      <c r="U587" s="11" t="s">
        <v>7</v>
      </c>
      <c r="V587" s="11">
        <v>30</v>
      </c>
      <c r="W587" s="14">
        <f t="shared" si="38"/>
        <v>2.5</v>
      </c>
      <c r="X587" s="11">
        <v>39</v>
      </c>
      <c r="Y587" s="11" t="s">
        <v>876</v>
      </c>
      <c r="Z587" s="10">
        <f t="shared" si="39"/>
        <v>1</v>
      </c>
    </row>
    <row r="588" spans="1:26" ht="20.100000000000001" customHeight="1" x14ac:dyDescent="0.25">
      <c r="A588" s="11">
        <v>564</v>
      </c>
      <c r="B588" s="11" t="s">
        <v>0</v>
      </c>
      <c r="C588" s="8" t="s">
        <v>28</v>
      </c>
      <c r="D588" s="11" t="s">
        <v>700</v>
      </c>
      <c r="E588" s="11" t="s">
        <v>7</v>
      </c>
      <c r="F588" s="11">
        <v>1022</v>
      </c>
      <c r="G588" s="11">
        <v>1035</v>
      </c>
      <c r="H588" s="11">
        <v>104</v>
      </c>
      <c r="I588" s="11" t="s">
        <v>867</v>
      </c>
      <c r="J588" s="11" t="s">
        <v>875</v>
      </c>
      <c r="K588" s="11" t="s">
        <v>2</v>
      </c>
      <c r="L588" s="11" t="s">
        <v>25</v>
      </c>
      <c r="M588" s="11" t="s">
        <v>5</v>
      </c>
      <c r="N588" s="11" t="s">
        <v>8</v>
      </c>
      <c r="O588" s="12">
        <v>43313</v>
      </c>
      <c r="Q588" s="13" t="s">
        <v>84</v>
      </c>
      <c r="R588" s="11">
        <f t="shared" ca="1" si="36"/>
        <v>1</v>
      </c>
      <c r="S588" s="12">
        <v>24386</v>
      </c>
      <c r="T588" s="13">
        <f t="shared" ca="1" si="37"/>
        <v>53</v>
      </c>
      <c r="U588" s="11" t="s">
        <v>9</v>
      </c>
      <c r="V588" s="11">
        <v>30</v>
      </c>
      <c r="W588" s="14">
        <f t="shared" si="38"/>
        <v>2.5</v>
      </c>
      <c r="X588" s="11">
        <v>39</v>
      </c>
      <c r="Y588" s="11" t="s">
        <v>876</v>
      </c>
      <c r="Z588" s="10">
        <f t="shared" si="39"/>
        <v>1</v>
      </c>
    </row>
    <row r="589" spans="1:26" ht="20.100000000000001" customHeight="1" x14ac:dyDescent="0.25">
      <c r="A589" s="11">
        <v>565</v>
      </c>
      <c r="B589" s="11" t="s">
        <v>0</v>
      </c>
      <c r="C589" s="8" t="s">
        <v>28</v>
      </c>
      <c r="D589" s="11" t="s">
        <v>701</v>
      </c>
      <c r="E589" s="11" t="s">
        <v>7</v>
      </c>
      <c r="F589" s="11">
        <v>1044</v>
      </c>
      <c r="G589" s="11">
        <v>1087</v>
      </c>
      <c r="H589" s="11">
        <v>102</v>
      </c>
      <c r="I589" s="11" t="s">
        <v>865</v>
      </c>
      <c r="J589" s="11" t="s">
        <v>875</v>
      </c>
      <c r="K589" s="11" t="s">
        <v>2</v>
      </c>
      <c r="L589" s="11" t="s">
        <v>25</v>
      </c>
      <c r="M589" s="11" t="s">
        <v>5</v>
      </c>
      <c r="N589" s="11" t="s">
        <v>8</v>
      </c>
      <c r="O589" s="12">
        <v>43313</v>
      </c>
      <c r="Q589" s="13" t="s">
        <v>84</v>
      </c>
      <c r="R589" s="11">
        <f t="shared" ca="1" si="36"/>
        <v>1</v>
      </c>
      <c r="S589" s="12">
        <v>31047</v>
      </c>
      <c r="T589" s="13">
        <f t="shared" ca="1" si="37"/>
        <v>35</v>
      </c>
      <c r="U589" s="11" t="s">
        <v>7</v>
      </c>
      <c r="V589" s="11">
        <v>30</v>
      </c>
      <c r="W589" s="14">
        <f t="shared" si="38"/>
        <v>2.5</v>
      </c>
      <c r="X589" s="11">
        <v>39</v>
      </c>
      <c r="Y589" s="11" t="s">
        <v>876</v>
      </c>
      <c r="Z589" s="10">
        <f t="shared" si="39"/>
        <v>1</v>
      </c>
    </row>
    <row r="590" spans="1:26" ht="20.100000000000001" customHeight="1" x14ac:dyDescent="0.25">
      <c r="A590" s="11">
        <v>566</v>
      </c>
      <c r="B590" s="11" t="s">
        <v>0</v>
      </c>
      <c r="C590" s="8" t="s">
        <v>28</v>
      </c>
      <c r="D590" s="11" t="s">
        <v>702</v>
      </c>
      <c r="E590" s="11" t="s">
        <v>7</v>
      </c>
      <c r="F590" s="11">
        <v>1021</v>
      </c>
      <c r="G590" s="11">
        <v>1052</v>
      </c>
      <c r="H590" s="11">
        <v>107</v>
      </c>
      <c r="I590" s="11" t="s">
        <v>870</v>
      </c>
      <c r="J590" s="11" t="s">
        <v>875</v>
      </c>
      <c r="K590" s="11" t="s">
        <v>2</v>
      </c>
      <c r="L590" s="11" t="s">
        <v>25</v>
      </c>
      <c r="M590" s="11" t="s">
        <v>5</v>
      </c>
      <c r="N590" s="11" t="s">
        <v>8</v>
      </c>
      <c r="O590" s="12">
        <v>43313</v>
      </c>
      <c r="Q590" s="13" t="s">
        <v>84</v>
      </c>
      <c r="R590" s="11">
        <f t="shared" ca="1" si="36"/>
        <v>1</v>
      </c>
      <c r="S590" s="12">
        <v>35397</v>
      </c>
      <c r="T590" s="13">
        <f t="shared" ca="1" si="37"/>
        <v>23</v>
      </c>
      <c r="U590" s="11" t="s">
        <v>9</v>
      </c>
      <c r="V590" s="11">
        <v>30</v>
      </c>
      <c r="W590" s="14">
        <f t="shared" si="38"/>
        <v>2.5</v>
      </c>
      <c r="X590" s="11">
        <v>39</v>
      </c>
      <c r="Y590" s="11" t="s">
        <v>876</v>
      </c>
      <c r="Z590" s="10">
        <f t="shared" si="39"/>
        <v>1</v>
      </c>
    </row>
    <row r="591" spans="1:26" ht="20.100000000000001" customHeight="1" x14ac:dyDescent="0.25">
      <c r="A591" s="11">
        <v>567</v>
      </c>
      <c r="B591" s="11" t="s">
        <v>0</v>
      </c>
      <c r="C591" s="8" t="s">
        <v>28</v>
      </c>
      <c r="D591" s="11" t="s">
        <v>703</v>
      </c>
      <c r="E591" s="11" t="s">
        <v>7</v>
      </c>
      <c r="F591" s="11">
        <v>1022</v>
      </c>
      <c r="G591" s="11">
        <v>1029</v>
      </c>
      <c r="H591" s="11">
        <v>109</v>
      </c>
      <c r="I591" s="11" t="s">
        <v>872</v>
      </c>
      <c r="J591" s="11" t="s">
        <v>875</v>
      </c>
      <c r="K591" s="11" t="s">
        <v>2</v>
      </c>
      <c r="L591" s="11" t="s">
        <v>25</v>
      </c>
      <c r="M591" s="11" t="s">
        <v>5</v>
      </c>
      <c r="N591" s="11" t="s">
        <v>8</v>
      </c>
      <c r="O591" s="12">
        <v>43328</v>
      </c>
      <c r="Q591" s="13" t="s">
        <v>84</v>
      </c>
      <c r="R591" s="11">
        <f t="shared" ca="1" si="36"/>
        <v>1</v>
      </c>
      <c r="S591" s="12">
        <v>22941</v>
      </c>
      <c r="T591" s="13">
        <f t="shared" ca="1" si="37"/>
        <v>57</v>
      </c>
      <c r="U591" s="11" t="s">
        <v>9</v>
      </c>
      <c r="V591" s="11">
        <v>30</v>
      </c>
      <c r="W591" s="14">
        <f t="shared" si="38"/>
        <v>2.5</v>
      </c>
      <c r="X591" s="11">
        <v>39</v>
      </c>
      <c r="Y591" s="11" t="s">
        <v>876</v>
      </c>
      <c r="Z591" s="10">
        <f t="shared" si="39"/>
        <v>1</v>
      </c>
    </row>
    <row r="592" spans="1:26" ht="20.100000000000001" customHeight="1" x14ac:dyDescent="0.25">
      <c r="A592" s="11">
        <v>568</v>
      </c>
      <c r="B592" s="11" t="s">
        <v>0</v>
      </c>
      <c r="C592" s="8" t="s">
        <v>28</v>
      </c>
      <c r="D592" s="11" t="s">
        <v>704</v>
      </c>
      <c r="E592" s="11" t="s">
        <v>7</v>
      </c>
      <c r="F592" s="11">
        <v>1007</v>
      </c>
      <c r="G592" s="11">
        <v>1007</v>
      </c>
      <c r="H592" s="11">
        <v>100</v>
      </c>
      <c r="I592" s="11" t="s">
        <v>863</v>
      </c>
      <c r="J592" s="11" t="s">
        <v>875</v>
      </c>
      <c r="K592" s="11" t="s">
        <v>2</v>
      </c>
      <c r="L592" s="11" t="s">
        <v>25</v>
      </c>
      <c r="M592" s="11" t="s">
        <v>10</v>
      </c>
      <c r="N592" s="11" t="s">
        <v>8</v>
      </c>
      <c r="O592" s="12">
        <v>43344</v>
      </c>
      <c r="P592" s="12">
        <v>44620</v>
      </c>
      <c r="Q592" s="13" t="s">
        <v>84</v>
      </c>
      <c r="R592" s="11">
        <f t="shared" ca="1" si="36"/>
        <v>3</v>
      </c>
      <c r="S592" s="12">
        <v>37407</v>
      </c>
      <c r="T592" s="13">
        <f t="shared" ca="1" si="37"/>
        <v>17</v>
      </c>
      <c r="U592" s="11" t="s">
        <v>9</v>
      </c>
      <c r="V592" s="11">
        <v>30</v>
      </c>
      <c r="W592" s="14">
        <f t="shared" si="38"/>
        <v>2.5</v>
      </c>
      <c r="X592" s="11">
        <v>39</v>
      </c>
      <c r="Y592" s="11" t="s">
        <v>876</v>
      </c>
      <c r="Z592" s="10">
        <f t="shared" si="39"/>
        <v>1</v>
      </c>
    </row>
    <row r="593" spans="1:26" ht="20.100000000000001" customHeight="1" x14ac:dyDescent="0.25">
      <c r="A593" s="11">
        <v>569</v>
      </c>
      <c r="B593" s="11" t="s">
        <v>0</v>
      </c>
      <c r="C593" s="8" t="s">
        <v>28</v>
      </c>
      <c r="D593" s="11" t="s">
        <v>705</v>
      </c>
      <c r="E593" s="11" t="s">
        <v>7</v>
      </c>
      <c r="F593" s="11">
        <v>1007</v>
      </c>
      <c r="G593" s="11">
        <v>1007</v>
      </c>
      <c r="H593" s="11">
        <v>100</v>
      </c>
      <c r="I593" s="11" t="s">
        <v>863</v>
      </c>
      <c r="J593" s="11" t="s">
        <v>875</v>
      </c>
      <c r="K593" s="11" t="s">
        <v>2</v>
      </c>
      <c r="L593" s="11" t="s">
        <v>25</v>
      </c>
      <c r="M593" s="11" t="s">
        <v>10</v>
      </c>
      <c r="N593" s="11" t="s">
        <v>8</v>
      </c>
      <c r="O593" s="12">
        <v>43344</v>
      </c>
      <c r="P593" s="12">
        <v>44620</v>
      </c>
      <c r="Q593" s="13" t="s">
        <v>84</v>
      </c>
      <c r="R593" s="11">
        <f t="shared" ca="1" si="36"/>
        <v>3</v>
      </c>
      <c r="S593" s="12">
        <v>36982</v>
      </c>
      <c r="T593" s="13">
        <f t="shared" ca="1" si="37"/>
        <v>18</v>
      </c>
      <c r="U593" s="11" t="s">
        <v>9</v>
      </c>
      <c r="V593" s="11">
        <v>30</v>
      </c>
      <c r="W593" s="14">
        <f t="shared" si="38"/>
        <v>2.5</v>
      </c>
      <c r="X593" s="11">
        <v>39</v>
      </c>
      <c r="Y593" s="11" t="s">
        <v>876</v>
      </c>
      <c r="Z593" s="10">
        <f t="shared" si="39"/>
        <v>1</v>
      </c>
    </row>
    <row r="594" spans="1:26" ht="20.100000000000001" customHeight="1" x14ac:dyDescent="0.25">
      <c r="A594" s="11">
        <v>570</v>
      </c>
      <c r="B594" s="11" t="s">
        <v>0</v>
      </c>
      <c r="C594" s="8" t="s">
        <v>28</v>
      </c>
      <c r="D594" s="11" t="s">
        <v>706</v>
      </c>
      <c r="E594" s="11" t="s">
        <v>7</v>
      </c>
      <c r="F594" s="11">
        <v>1007</v>
      </c>
      <c r="G594" s="11">
        <v>1007</v>
      </c>
      <c r="H594" s="11">
        <v>100</v>
      </c>
      <c r="I594" s="11" t="s">
        <v>863</v>
      </c>
      <c r="J594" s="11" t="s">
        <v>875</v>
      </c>
      <c r="K594" s="11" t="s">
        <v>2</v>
      </c>
      <c r="L594" s="11" t="s">
        <v>25</v>
      </c>
      <c r="M594" s="11" t="s">
        <v>10</v>
      </c>
      <c r="N594" s="11" t="s">
        <v>8</v>
      </c>
      <c r="O594" s="12">
        <v>43344</v>
      </c>
      <c r="P594" s="12">
        <v>44620</v>
      </c>
      <c r="Q594" s="13" t="s">
        <v>84</v>
      </c>
      <c r="R594" s="11">
        <f t="shared" ca="1" si="36"/>
        <v>3</v>
      </c>
      <c r="S594" s="12">
        <v>37810</v>
      </c>
      <c r="T594" s="13">
        <f t="shared" ca="1" si="37"/>
        <v>16</v>
      </c>
      <c r="U594" s="11" t="s">
        <v>9</v>
      </c>
      <c r="V594" s="11">
        <v>30</v>
      </c>
      <c r="W594" s="14">
        <f t="shared" si="38"/>
        <v>2.5</v>
      </c>
      <c r="X594" s="11">
        <v>39</v>
      </c>
      <c r="Y594" s="11" t="s">
        <v>876</v>
      </c>
      <c r="Z594" s="10">
        <f t="shared" si="39"/>
        <v>1</v>
      </c>
    </row>
    <row r="595" spans="1:26" ht="20.100000000000001" customHeight="1" x14ac:dyDescent="0.25">
      <c r="A595" s="11">
        <v>571</v>
      </c>
      <c r="B595" s="11" t="s">
        <v>0</v>
      </c>
      <c r="C595" s="8" t="s">
        <v>28</v>
      </c>
      <c r="D595" s="11" t="s">
        <v>707</v>
      </c>
      <c r="E595" s="11" t="s">
        <v>7</v>
      </c>
      <c r="F595" s="11">
        <v>1012</v>
      </c>
      <c r="G595" s="11">
        <v>1012</v>
      </c>
      <c r="H595" s="11">
        <v>100</v>
      </c>
      <c r="I595" s="11" t="s">
        <v>863</v>
      </c>
      <c r="J595" s="11" t="s">
        <v>875</v>
      </c>
      <c r="K595" s="11" t="s">
        <v>2</v>
      </c>
      <c r="L595" s="11" t="s">
        <v>25</v>
      </c>
      <c r="M595" s="11" t="s">
        <v>11</v>
      </c>
      <c r="N595" s="11" t="s">
        <v>8</v>
      </c>
      <c r="O595" s="12">
        <v>43344</v>
      </c>
      <c r="P595" s="12">
        <v>44439</v>
      </c>
      <c r="Q595" s="13" t="s">
        <v>84</v>
      </c>
      <c r="R595" s="11">
        <f t="shared" ca="1" si="36"/>
        <v>2</v>
      </c>
      <c r="S595" s="12">
        <v>37095</v>
      </c>
      <c r="T595" s="13">
        <f t="shared" ca="1" si="37"/>
        <v>18</v>
      </c>
      <c r="U595" s="11" t="s">
        <v>9</v>
      </c>
      <c r="V595" s="11">
        <v>30</v>
      </c>
      <c r="W595" s="14">
        <f t="shared" si="38"/>
        <v>2.5</v>
      </c>
      <c r="X595" s="11">
        <v>39</v>
      </c>
      <c r="Y595" s="11" t="s">
        <v>876</v>
      </c>
      <c r="Z595" s="10">
        <f t="shared" si="39"/>
        <v>1</v>
      </c>
    </row>
    <row r="596" spans="1:26" ht="20.100000000000001" customHeight="1" x14ac:dyDescent="0.25">
      <c r="A596" s="11">
        <v>572</v>
      </c>
      <c r="B596" s="11" t="s">
        <v>0</v>
      </c>
      <c r="C596" s="8" t="s">
        <v>28</v>
      </c>
      <c r="D596" s="11" t="s">
        <v>708</v>
      </c>
      <c r="E596" s="11" t="s">
        <v>7</v>
      </c>
      <c r="F596" s="11">
        <v>1007</v>
      </c>
      <c r="G596" s="11">
        <v>1007</v>
      </c>
      <c r="H596" s="11">
        <v>100</v>
      </c>
      <c r="I596" s="11" t="s">
        <v>863</v>
      </c>
      <c r="J596" s="11" t="s">
        <v>875</v>
      </c>
      <c r="K596" s="11" t="s">
        <v>2</v>
      </c>
      <c r="L596" s="11" t="s">
        <v>25</v>
      </c>
      <c r="M596" s="11" t="s">
        <v>10</v>
      </c>
      <c r="N596" s="11" t="s">
        <v>8</v>
      </c>
      <c r="O596" s="12">
        <v>43344</v>
      </c>
      <c r="P596" s="12">
        <v>44620</v>
      </c>
      <c r="Q596" s="13" t="s">
        <v>84</v>
      </c>
      <c r="R596" s="11">
        <f t="shared" ca="1" si="36"/>
        <v>3</v>
      </c>
      <c r="S596" s="12">
        <v>37257</v>
      </c>
      <c r="T596" s="13">
        <f t="shared" ca="1" si="37"/>
        <v>18</v>
      </c>
      <c r="U596" s="11" t="s">
        <v>9</v>
      </c>
      <c r="V596" s="11">
        <v>30</v>
      </c>
      <c r="W596" s="14">
        <f t="shared" si="38"/>
        <v>2.5</v>
      </c>
      <c r="X596" s="11">
        <v>39</v>
      </c>
      <c r="Y596" s="11" t="s">
        <v>876</v>
      </c>
      <c r="Z596" s="10">
        <f t="shared" si="39"/>
        <v>1</v>
      </c>
    </row>
    <row r="597" spans="1:26" ht="20.100000000000001" customHeight="1" x14ac:dyDescent="0.25">
      <c r="A597" s="11">
        <v>573</v>
      </c>
      <c r="B597" s="11" t="s">
        <v>0</v>
      </c>
      <c r="C597" s="8" t="s">
        <v>28</v>
      </c>
      <c r="D597" s="11" t="s">
        <v>709</v>
      </c>
      <c r="E597" s="11" t="s">
        <v>7</v>
      </c>
      <c r="F597" s="11">
        <v>1007</v>
      </c>
      <c r="G597" s="11">
        <v>1007</v>
      </c>
      <c r="H597" s="11">
        <v>100</v>
      </c>
      <c r="I597" s="11" t="s">
        <v>863</v>
      </c>
      <c r="J597" s="11" t="s">
        <v>875</v>
      </c>
      <c r="K597" s="11" t="s">
        <v>2</v>
      </c>
      <c r="L597" s="11" t="s">
        <v>25</v>
      </c>
      <c r="M597" s="11" t="s">
        <v>10</v>
      </c>
      <c r="N597" s="11" t="s">
        <v>8</v>
      </c>
      <c r="O597" s="12">
        <v>43344</v>
      </c>
      <c r="P597" s="12">
        <v>44620</v>
      </c>
      <c r="Q597" s="13" t="s">
        <v>84</v>
      </c>
      <c r="R597" s="11">
        <f t="shared" ca="1" si="36"/>
        <v>3</v>
      </c>
      <c r="S597" s="12">
        <v>37671</v>
      </c>
      <c r="T597" s="13">
        <f t="shared" ca="1" si="37"/>
        <v>16</v>
      </c>
      <c r="U597" s="11" t="s">
        <v>9</v>
      </c>
      <c r="V597" s="11">
        <v>30</v>
      </c>
      <c r="W597" s="14">
        <f t="shared" si="38"/>
        <v>2.5</v>
      </c>
      <c r="X597" s="11">
        <v>39</v>
      </c>
      <c r="Y597" s="11" t="s">
        <v>876</v>
      </c>
      <c r="Z597" s="10">
        <f t="shared" si="39"/>
        <v>1</v>
      </c>
    </row>
    <row r="598" spans="1:26" ht="20.100000000000001" customHeight="1" x14ac:dyDescent="0.25">
      <c r="A598" s="11">
        <v>574</v>
      </c>
      <c r="B598" s="11" t="s">
        <v>0</v>
      </c>
      <c r="C598" s="8" t="s">
        <v>28</v>
      </c>
      <c r="D598" s="11" t="s">
        <v>710</v>
      </c>
      <c r="E598" s="11" t="s">
        <v>7</v>
      </c>
      <c r="F598" s="11">
        <v>1007</v>
      </c>
      <c r="G598" s="11">
        <v>1007</v>
      </c>
      <c r="H598" s="11">
        <v>100</v>
      </c>
      <c r="I598" s="11" t="s">
        <v>863</v>
      </c>
      <c r="J598" s="11" t="s">
        <v>875</v>
      </c>
      <c r="K598" s="11" t="s">
        <v>2</v>
      </c>
      <c r="L598" s="11" t="s">
        <v>25</v>
      </c>
      <c r="M598" s="11" t="s">
        <v>10</v>
      </c>
      <c r="N598" s="11" t="s">
        <v>8</v>
      </c>
      <c r="O598" s="12">
        <v>43344</v>
      </c>
      <c r="P598" s="12">
        <v>44620</v>
      </c>
      <c r="Q598" s="13" t="s">
        <v>84</v>
      </c>
      <c r="R598" s="11">
        <f t="shared" ca="1" si="36"/>
        <v>3</v>
      </c>
      <c r="S598" s="12">
        <v>37383</v>
      </c>
      <c r="T598" s="13">
        <f t="shared" ca="1" si="37"/>
        <v>17</v>
      </c>
      <c r="U598" s="11" t="s">
        <v>9</v>
      </c>
      <c r="V598" s="11">
        <v>30</v>
      </c>
      <c r="W598" s="14">
        <f t="shared" si="38"/>
        <v>2.5</v>
      </c>
      <c r="X598" s="11">
        <v>39</v>
      </c>
      <c r="Y598" s="11" t="s">
        <v>876</v>
      </c>
      <c r="Z598" s="10">
        <f t="shared" si="39"/>
        <v>1</v>
      </c>
    </row>
    <row r="599" spans="1:26" ht="20.100000000000001" customHeight="1" x14ac:dyDescent="0.25">
      <c r="A599" s="11">
        <v>575</v>
      </c>
      <c r="B599" s="11" t="s">
        <v>0</v>
      </c>
      <c r="C599" s="8" t="s">
        <v>28</v>
      </c>
      <c r="D599" s="11" t="s">
        <v>711</v>
      </c>
      <c r="E599" s="11" t="s">
        <v>7</v>
      </c>
      <c r="F599" s="11">
        <v>1007</v>
      </c>
      <c r="G599" s="11">
        <v>1007</v>
      </c>
      <c r="H599" s="11">
        <v>100</v>
      </c>
      <c r="I599" s="11" t="s">
        <v>863</v>
      </c>
      <c r="J599" s="11" t="s">
        <v>875</v>
      </c>
      <c r="K599" s="11" t="s">
        <v>2</v>
      </c>
      <c r="L599" s="11" t="s">
        <v>25</v>
      </c>
      <c r="M599" s="11" t="s">
        <v>10</v>
      </c>
      <c r="N599" s="11" t="s">
        <v>8</v>
      </c>
      <c r="O599" s="12">
        <v>43344</v>
      </c>
      <c r="P599" s="12">
        <v>44620</v>
      </c>
      <c r="Q599" s="13" t="s">
        <v>84</v>
      </c>
      <c r="R599" s="11">
        <f t="shared" ca="1" si="36"/>
        <v>3</v>
      </c>
      <c r="S599" s="12">
        <v>37158</v>
      </c>
      <c r="T599" s="13">
        <f t="shared" ca="1" si="37"/>
        <v>18</v>
      </c>
      <c r="U599" s="11" t="s">
        <v>9</v>
      </c>
      <c r="V599" s="11">
        <v>30</v>
      </c>
      <c r="W599" s="14">
        <f t="shared" si="38"/>
        <v>2.5</v>
      </c>
      <c r="X599" s="11">
        <v>39</v>
      </c>
      <c r="Y599" s="11" t="s">
        <v>876</v>
      </c>
      <c r="Z599" s="10">
        <f t="shared" si="39"/>
        <v>1</v>
      </c>
    </row>
    <row r="600" spans="1:26" ht="20.100000000000001" customHeight="1" x14ac:dyDescent="0.25">
      <c r="A600" s="11">
        <v>576</v>
      </c>
      <c r="B600" s="11" t="s">
        <v>0</v>
      </c>
      <c r="C600" s="8" t="s">
        <v>28</v>
      </c>
      <c r="D600" s="11" t="s">
        <v>712</v>
      </c>
      <c r="E600" s="11" t="s">
        <v>7</v>
      </c>
      <c r="F600" s="11">
        <v>1012</v>
      </c>
      <c r="G600" s="11">
        <v>1012</v>
      </c>
      <c r="H600" s="11">
        <v>100</v>
      </c>
      <c r="I600" s="11" t="s">
        <v>863</v>
      </c>
      <c r="J600" s="11" t="s">
        <v>875</v>
      </c>
      <c r="K600" s="11" t="s">
        <v>2</v>
      </c>
      <c r="L600" s="11" t="s">
        <v>25</v>
      </c>
      <c r="M600" s="11" t="s">
        <v>11</v>
      </c>
      <c r="N600" s="11" t="s">
        <v>6</v>
      </c>
      <c r="O600" s="12">
        <v>43344</v>
      </c>
      <c r="P600" s="12">
        <v>44439</v>
      </c>
      <c r="Q600" s="13" t="s">
        <v>84</v>
      </c>
      <c r="R600" s="11">
        <f t="shared" ca="1" si="36"/>
        <v>2</v>
      </c>
      <c r="S600" s="12">
        <v>37192</v>
      </c>
      <c r="T600" s="13">
        <f t="shared" ca="1" si="37"/>
        <v>18</v>
      </c>
      <c r="U600" s="11" t="s">
        <v>9</v>
      </c>
      <c r="V600" s="11">
        <v>30</v>
      </c>
      <c r="W600" s="14">
        <f t="shared" si="38"/>
        <v>2.5</v>
      </c>
      <c r="X600" s="11">
        <v>39</v>
      </c>
      <c r="Y600" s="11" t="s">
        <v>876</v>
      </c>
      <c r="Z600" s="10">
        <f t="shared" si="39"/>
        <v>1</v>
      </c>
    </row>
    <row r="601" spans="1:26" ht="20.100000000000001" customHeight="1" x14ac:dyDescent="0.25">
      <c r="A601" s="11">
        <v>577</v>
      </c>
      <c r="B601" s="11" t="s">
        <v>0</v>
      </c>
      <c r="C601" s="8" t="s">
        <v>28</v>
      </c>
      <c r="D601" s="11" t="s">
        <v>713</v>
      </c>
      <c r="E601" s="11" t="s">
        <v>7</v>
      </c>
      <c r="F601" s="11">
        <v>1012</v>
      </c>
      <c r="G601" s="11">
        <v>1012</v>
      </c>
      <c r="H601" s="11">
        <v>100</v>
      </c>
      <c r="I601" s="11" t="s">
        <v>863</v>
      </c>
      <c r="J601" s="11" t="s">
        <v>875</v>
      </c>
      <c r="K601" s="11" t="s">
        <v>2</v>
      </c>
      <c r="L601" s="11" t="s">
        <v>25</v>
      </c>
      <c r="M601" s="11" t="s">
        <v>11</v>
      </c>
      <c r="N601" s="11" t="s">
        <v>6</v>
      </c>
      <c r="O601" s="12">
        <v>43344</v>
      </c>
      <c r="P601" s="12">
        <v>44439</v>
      </c>
      <c r="Q601" s="13" t="s">
        <v>84</v>
      </c>
      <c r="R601" s="11">
        <f t="shared" ca="1" si="36"/>
        <v>2</v>
      </c>
      <c r="S601" s="12">
        <v>37788</v>
      </c>
      <c r="T601" s="13">
        <f t="shared" ca="1" si="37"/>
        <v>16</v>
      </c>
      <c r="U601" s="11" t="s">
        <v>9</v>
      </c>
      <c r="V601" s="11">
        <v>30</v>
      </c>
      <c r="W601" s="14">
        <f t="shared" si="38"/>
        <v>2.5</v>
      </c>
      <c r="X601" s="11">
        <v>39</v>
      </c>
      <c r="Y601" s="11" t="s">
        <v>876</v>
      </c>
      <c r="Z601" s="10">
        <f t="shared" si="39"/>
        <v>1</v>
      </c>
    </row>
    <row r="602" spans="1:26" ht="20.100000000000001" customHeight="1" x14ac:dyDescent="0.25">
      <c r="A602" s="11">
        <v>578</v>
      </c>
      <c r="B602" s="11" t="s">
        <v>0</v>
      </c>
      <c r="C602" s="8" t="s">
        <v>28</v>
      </c>
      <c r="D602" s="11" t="s">
        <v>714</v>
      </c>
      <c r="E602" s="11" t="s">
        <v>7</v>
      </c>
      <c r="F602" s="11">
        <v>1012</v>
      </c>
      <c r="G602" s="11">
        <v>1012</v>
      </c>
      <c r="H602" s="11">
        <v>100</v>
      </c>
      <c r="I602" s="11" t="s">
        <v>863</v>
      </c>
      <c r="J602" s="11" t="s">
        <v>875</v>
      </c>
      <c r="K602" s="11" t="s">
        <v>2</v>
      </c>
      <c r="L602" s="11" t="s">
        <v>25</v>
      </c>
      <c r="M602" s="11" t="s">
        <v>11</v>
      </c>
      <c r="N602" s="11" t="s">
        <v>6</v>
      </c>
      <c r="O602" s="12">
        <v>43344</v>
      </c>
      <c r="P602" s="12">
        <v>44439</v>
      </c>
      <c r="Q602" s="13" t="s">
        <v>84</v>
      </c>
      <c r="R602" s="11">
        <f t="shared" ca="1" si="36"/>
        <v>2</v>
      </c>
      <c r="S602" s="12">
        <v>37350</v>
      </c>
      <c r="T602" s="13">
        <f t="shared" ca="1" si="37"/>
        <v>17</v>
      </c>
      <c r="U602" s="11" t="s">
        <v>9</v>
      </c>
      <c r="V602" s="11">
        <v>30</v>
      </c>
      <c r="W602" s="14">
        <f t="shared" si="38"/>
        <v>2.5</v>
      </c>
      <c r="X602" s="11">
        <v>39</v>
      </c>
      <c r="Y602" s="11" t="s">
        <v>876</v>
      </c>
      <c r="Z602" s="10">
        <f t="shared" si="39"/>
        <v>1</v>
      </c>
    </row>
    <row r="603" spans="1:26" ht="20.100000000000001" customHeight="1" x14ac:dyDescent="0.25">
      <c r="A603" s="11">
        <v>579</v>
      </c>
      <c r="B603" s="11" t="s">
        <v>0</v>
      </c>
      <c r="C603" s="8" t="s">
        <v>28</v>
      </c>
      <c r="D603" s="11" t="s">
        <v>715</v>
      </c>
      <c r="E603" s="11" t="s">
        <v>7</v>
      </c>
      <c r="F603" s="11">
        <v>1012</v>
      </c>
      <c r="G603" s="11">
        <v>1012</v>
      </c>
      <c r="H603" s="11">
        <v>100</v>
      </c>
      <c r="I603" s="11" t="s">
        <v>863</v>
      </c>
      <c r="J603" s="11" t="s">
        <v>875</v>
      </c>
      <c r="K603" s="11" t="s">
        <v>2</v>
      </c>
      <c r="L603" s="11" t="s">
        <v>25</v>
      </c>
      <c r="M603" s="11" t="s">
        <v>11</v>
      </c>
      <c r="N603" s="11" t="s">
        <v>8</v>
      </c>
      <c r="O603" s="12">
        <v>43344</v>
      </c>
      <c r="P603" s="12">
        <v>44439</v>
      </c>
      <c r="Q603" s="13" t="s">
        <v>84</v>
      </c>
      <c r="R603" s="11">
        <f t="shared" ca="1" si="36"/>
        <v>2</v>
      </c>
      <c r="S603" s="12">
        <v>37254</v>
      </c>
      <c r="T603" s="13">
        <f t="shared" ca="1" si="37"/>
        <v>18</v>
      </c>
      <c r="U603" s="11" t="s">
        <v>9</v>
      </c>
      <c r="V603" s="11">
        <v>30</v>
      </c>
      <c r="W603" s="14">
        <f t="shared" si="38"/>
        <v>2.5</v>
      </c>
      <c r="X603" s="11">
        <v>39</v>
      </c>
      <c r="Y603" s="11" t="s">
        <v>876</v>
      </c>
      <c r="Z603" s="10">
        <f t="shared" si="39"/>
        <v>1</v>
      </c>
    </row>
    <row r="604" spans="1:26" ht="20.100000000000001" customHeight="1" x14ac:dyDescent="0.25">
      <c r="A604" s="11">
        <v>580</v>
      </c>
      <c r="B604" s="11" t="s">
        <v>0</v>
      </c>
      <c r="C604" s="8" t="s">
        <v>28</v>
      </c>
      <c r="D604" s="11" t="s">
        <v>716</v>
      </c>
      <c r="E604" s="11" t="s">
        <v>7</v>
      </c>
      <c r="F604" s="11">
        <v>1007</v>
      </c>
      <c r="G604" s="11">
        <v>1007</v>
      </c>
      <c r="H604" s="11">
        <v>100</v>
      </c>
      <c r="I604" s="11" t="s">
        <v>863</v>
      </c>
      <c r="J604" s="11" t="s">
        <v>875</v>
      </c>
      <c r="K604" s="11" t="s">
        <v>2</v>
      </c>
      <c r="L604" s="11" t="s">
        <v>25</v>
      </c>
      <c r="M604" s="11" t="s">
        <v>10</v>
      </c>
      <c r="N604" s="11" t="s">
        <v>8</v>
      </c>
      <c r="O604" s="12">
        <v>43344</v>
      </c>
      <c r="P604" s="12">
        <v>44620</v>
      </c>
      <c r="Q604" s="13" t="s">
        <v>84</v>
      </c>
      <c r="R604" s="11">
        <f t="shared" ca="1" si="36"/>
        <v>3</v>
      </c>
      <c r="S604" s="12">
        <v>37638</v>
      </c>
      <c r="T604" s="13">
        <f t="shared" ca="1" si="37"/>
        <v>17</v>
      </c>
      <c r="U604" s="11" t="s">
        <v>9</v>
      </c>
      <c r="V604" s="11">
        <v>30</v>
      </c>
      <c r="W604" s="14">
        <f t="shared" si="38"/>
        <v>2.5</v>
      </c>
      <c r="X604" s="11">
        <v>39</v>
      </c>
      <c r="Y604" s="11" t="s">
        <v>876</v>
      </c>
      <c r="Z604" s="10">
        <f t="shared" si="39"/>
        <v>1</v>
      </c>
    </row>
    <row r="605" spans="1:26" ht="20.100000000000001" customHeight="1" x14ac:dyDescent="0.25">
      <c r="A605" s="11">
        <v>581</v>
      </c>
      <c r="B605" s="11" t="s">
        <v>0</v>
      </c>
      <c r="C605" s="8" t="s">
        <v>28</v>
      </c>
      <c r="D605" s="11" t="s">
        <v>717</v>
      </c>
      <c r="E605" s="11" t="s">
        <v>7</v>
      </c>
      <c r="F605" s="11">
        <v>1049</v>
      </c>
      <c r="G605" s="11">
        <v>1092</v>
      </c>
      <c r="H605" s="11">
        <v>102</v>
      </c>
      <c r="I605" s="11" t="s">
        <v>865</v>
      </c>
      <c r="J605" s="11" t="s">
        <v>875</v>
      </c>
      <c r="K605" s="11" t="s">
        <v>2</v>
      </c>
      <c r="L605" s="11" t="s">
        <v>25</v>
      </c>
      <c r="M605" s="11" t="s">
        <v>11</v>
      </c>
      <c r="N605" s="11" t="s">
        <v>8</v>
      </c>
      <c r="O605" s="12">
        <v>43344</v>
      </c>
      <c r="P605" s="12">
        <v>44439</v>
      </c>
      <c r="Q605" s="13" t="s">
        <v>84</v>
      </c>
      <c r="R605" s="11">
        <f t="shared" ca="1" si="36"/>
        <v>2</v>
      </c>
      <c r="S605" s="12">
        <v>37079</v>
      </c>
      <c r="T605" s="13">
        <f t="shared" ca="1" si="37"/>
        <v>18</v>
      </c>
      <c r="U605" s="11" t="s">
        <v>9</v>
      </c>
      <c r="V605" s="11">
        <v>30</v>
      </c>
      <c r="W605" s="14">
        <f t="shared" si="38"/>
        <v>2.5</v>
      </c>
      <c r="X605" s="11">
        <v>39</v>
      </c>
      <c r="Y605" s="11" t="s">
        <v>876</v>
      </c>
      <c r="Z605" s="10">
        <f t="shared" si="39"/>
        <v>1</v>
      </c>
    </row>
    <row r="606" spans="1:26" ht="20.100000000000001" customHeight="1" x14ac:dyDescent="0.25">
      <c r="A606" s="11">
        <v>582</v>
      </c>
      <c r="B606" s="11" t="s">
        <v>0</v>
      </c>
      <c r="C606" s="8" t="s">
        <v>28</v>
      </c>
      <c r="D606" s="11" t="s">
        <v>718</v>
      </c>
      <c r="E606" s="11" t="s">
        <v>7</v>
      </c>
      <c r="F606" s="11">
        <v>1049</v>
      </c>
      <c r="G606" s="11">
        <v>1092</v>
      </c>
      <c r="H606" s="11">
        <v>102</v>
      </c>
      <c r="I606" s="11" t="s">
        <v>865</v>
      </c>
      <c r="J606" s="11" t="s">
        <v>875</v>
      </c>
      <c r="K606" s="11" t="s">
        <v>2</v>
      </c>
      <c r="L606" s="11" t="s">
        <v>25</v>
      </c>
      <c r="M606" s="11" t="s">
        <v>11</v>
      </c>
      <c r="N606" s="11" t="s">
        <v>8</v>
      </c>
      <c r="O606" s="12">
        <v>43344</v>
      </c>
      <c r="P606" s="12">
        <v>44439</v>
      </c>
      <c r="Q606" s="13" t="s">
        <v>84</v>
      </c>
      <c r="R606" s="11">
        <f t="shared" ca="1" si="36"/>
        <v>2</v>
      </c>
      <c r="S606" s="12">
        <v>35272</v>
      </c>
      <c r="T606" s="13">
        <f t="shared" ca="1" si="37"/>
        <v>23</v>
      </c>
      <c r="U606" s="11" t="s">
        <v>9</v>
      </c>
      <c r="V606" s="11">
        <v>30</v>
      </c>
      <c r="W606" s="14">
        <f t="shared" si="38"/>
        <v>2.5</v>
      </c>
      <c r="X606" s="11">
        <v>39</v>
      </c>
      <c r="Y606" s="11" t="s">
        <v>876</v>
      </c>
      <c r="Z606" s="10">
        <f t="shared" si="39"/>
        <v>1</v>
      </c>
    </row>
    <row r="607" spans="1:26" ht="20.100000000000001" customHeight="1" x14ac:dyDescent="0.25">
      <c r="A607" s="11">
        <v>583</v>
      </c>
      <c r="B607" s="11" t="s">
        <v>0</v>
      </c>
      <c r="C607" s="8" t="s">
        <v>28</v>
      </c>
      <c r="D607" s="11" t="s">
        <v>719</v>
      </c>
      <c r="E607" s="11" t="s">
        <v>7</v>
      </c>
      <c r="F607" s="11">
        <v>1049</v>
      </c>
      <c r="G607" s="11">
        <v>1092</v>
      </c>
      <c r="H607" s="11">
        <v>102</v>
      </c>
      <c r="I607" s="11" t="s">
        <v>865</v>
      </c>
      <c r="J607" s="11" t="s">
        <v>875</v>
      </c>
      <c r="K607" s="11" t="s">
        <v>2</v>
      </c>
      <c r="L607" s="11" t="s">
        <v>25</v>
      </c>
      <c r="M607" s="11" t="s">
        <v>11</v>
      </c>
      <c r="N607" s="11" t="s">
        <v>8</v>
      </c>
      <c r="O607" s="12">
        <v>43344</v>
      </c>
      <c r="P607" s="12">
        <v>44439</v>
      </c>
      <c r="Q607" s="13" t="s">
        <v>84</v>
      </c>
      <c r="R607" s="11">
        <f t="shared" ca="1" si="36"/>
        <v>2</v>
      </c>
      <c r="S607" s="12">
        <v>35889</v>
      </c>
      <c r="T607" s="13">
        <f t="shared" ca="1" si="37"/>
        <v>21</v>
      </c>
      <c r="U607" s="11" t="s">
        <v>9</v>
      </c>
      <c r="V607" s="11">
        <v>30</v>
      </c>
      <c r="W607" s="14">
        <f t="shared" si="38"/>
        <v>2.5</v>
      </c>
      <c r="X607" s="11">
        <v>39</v>
      </c>
      <c r="Y607" s="11" t="s">
        <v>876</v>
      </c>
      <c r="Z607" s="10">
        <f t="shared" si="39"/>
        <v>1</v>
      </c>
    </row>
    <row r="608" spans="1:26" ht="20.100000000000001" customHeight="1" x14ac:dyDescent="0.25">
      <c r="A608" s="11">
        <v>584</v>
      </c>
      <c r="B608" s="11" t="s">
        <v>0</v>
      </c>
      <c r="C608" s="8" t="s">
        <v>28</v>
      </c>
      <c r="D608" s="11" t="s">
        <v>720</v>
      </c>
      <c r="E608" s="11" t="s">
        <v>7</v>
      </c>
      <c r="F608" s="11">
        <v>1049</v>
      </c>
      <c r="G608" s="11">
        <v>1092</v>
      </c>
      <c r="H608" s="11">
        <v>102</v>
      </c>
      <c r="I608" s="11" t="s">
        <v>865</v>
      </c>
      <c r="J608" s="11" t="s">
        <v>875</v>
      </c>
      <c r="K608" s="11" t="s">
        <v>2</v>
      </c>
      <c r="L608" s="11" t="s">
        <v>25</v>
      </c>
      <c r="M608" s="11" t="s">
        <v>11</v>
      </c>
      <c r="N608" s="11" t="s">
        <v>8</v>
      </c>
      <c r="O608" s="12">
        <v>43344</v>
      </c>
      <c r="P608" s="12">
        <v>44439</v>
      </c>
      <c r="Q608" s="13" t="s">
        <v>84</v>
      </c>
      <c r="R608" s="11">
        <f t="shared" ca="1" si="36"/>
        <v>2</v>
      </c>
      <c r="S608" s="12">
        <v>36945</v>
      </c>
      <c r="T608" s="13">
        <f t="shared" ca="1" si="37"/>
        <v>18</v>
      </c>
      <c r="U608" s="11" t="s">
        <v>9</v>
      </c>
      <c r="V608" s="11">
        <v>30</v>
      </c>
      <c r="W608" s="14">
        <f t="shared" si="38"/>
        <v>2.5</v>
      </c>
      <c r="X608" s="11">
        <v>39</v>
      </c>
      <c r="Y608" s="11" t="s">
        <v>876</v>
      </c>
      <c r="Z608" s="10">
        <f t="shared" si="39"/>
        <v>1</v>
      </c>
    </row>
    <row r="609" spans="1:26" ht="20.100000000000001" customHeight="1" x14ac:dyDescent="0.25">
      <c r="A609" s="11">
        <v>585</v>
      </c>
      <c r="B609" s="11" t="s">
        <v>0</v>
      </c>
      <c r="C609" s="8" t="s">
        <v>28</v>
      </c>
      <c r="D609" s="11" t="s">
        <v>721</v>
      </c>
      <c r="E609" s="11" t="s">
        <v>7</v>
      </c>
      <c r="F609" s="11">
        <v>1049</v>
      </c>
      <c r="G609" s="11">
        <v>1092</v>
      </c>
      <c r="H609" s="11">
        <v>101</v>
      </c>
      <c r="I609" s="11" t="s">
        <v>864</v>
      </c>
      <c r="J609" s="11" t="s">
        <v>875</v>
      </c>
      <c r="K609" s="11" t="s">
        <v>2</v>
      </c>
      <c r="L609" s="11" t="s">
        <v>25</v>
      </c>
      <c r="M609" s="11" t="s">
        <v>10</v>
      </c>
      <c r="N609" s="11" t="s">
        <v>8</v>
      </c>
      <c r="O609" s="12">
        <v>43344</v>
      </c>
      <c r="P609" s="12">
        <v>44439</v>
      </c>
      <c r="Q609" s="13" t="s">
        <v>84</v>
      </c>
      <c r="R609" s="11">
        <f t="shared" ca="1" si="36"/>
        <v>2</v>
      </c>
      <c r="S609" s="12">
        <v>37481</v>
      </c>
      <c r="T609" s="13">
        <f t="shared" ca="1" si="37"/>
        <v>17</v>
      </c>
      <c r="U609" s="11" t="s">
        <v>9</v>
      </c>
      <c r="V609" s="11">
        <v>30</v>
      </c>
      <c r="W609" s="14">
        <f t="shared" si="38"/>
        <v>2.5</v>
      </c>
      <c r="X609" s="11">
        <v>39</v>
      </c>
      <c r="Y609" s="11" t="s">
        <v>876</v>
      </c>
      <c r="Z609" s="10">
        <f t="shared" si="39"/>
        <v>1</v>
      </c>
    </row>
    <row r="610" spans="1:26" ht="20.100000000000001" customHeight="1" x14ac:dyDescent="0.25">
      <c r="A610" s="11">
        <v>586</v>
      </c>
      <c r="B610" s="11" t="s">
        <v>0</v>
      </c>
      <c r="C610" s="8" t="s">
        <v>28</v>
      </c>
      <c r="D610" s="11" t="s">
        <v>722</v>
      </c>
      <c r="E610" s="11" t="s">
        <v>7</v>
      </c>
      <c r="F610" s="11">
        <v>1044</v>
      </c>
      <c r="G610" s="11">
        <v>1087</v>
      </c>
      <c r="H610" s="11">
        <v>102</v>
      </c>
      <c r="I610" s="11" t="s">
        <v>865</v>
      </c>
      <c r="J610" s="11" t="s">
        <v>875</v>
      </c>
      <c r="K610" s="11" t="s">
        <v>2</v>
      </c>
      <c r="L610" s="11" t="s">
        <v>25</v>
      </c>
      <c r="M610" s="11" t="s">
        <v>5</v>
      </c>
      <c r="N610" s="11" t="s">
        <v>8</v>
      </c>
      <c r="O610" s="12">
        <v>43344</v>
      </c>
      <c r="Q610" s="13" t="s">
        <v>84</v>
      </c>
      <c r="R610" s="11">
        <f t="shared" ca="1" si="36"/>
        <v>1</v>
      </c>
      <c r="S610" s="12">
        <v>34293</v>
      </c>
      <c r="T610" s="13">
        <f t="shared" ca="1" si="37"/>
        <v>26</v>
      </c>
      <c r="U610" s="11" t="s">
        <v>7</v>
      </c>
      <c r="V610" s="11">
        <v>30</v>
      </c>
      <c r="W610" s="14">
        <f t="shared" si="38"/>
        <v>2.5</v>
      </c>
      <c r="X610" s="11">
        <v>39</v>
      </c>
      <c r="Y610" s="11" t="s">
        <v>876</v>
      </c>
      <c r="Z610" s="10">
        <f t="shared" si="39"/>
        <v>1</v>
      </c>
    </row>
    <row r="611" spans="1:26" ht="20.100000000000001" customHeight="1" x14ac:dyDescent="0.25">
      <c r="A611" s="11">
        <v>587</v>
      </c>
      <c r="B611" s="11" t="s">
        <v>0</v>
      </c>
      <c r="C611" s="8" t="s">
        <v>28</v>
      </c>
      <c r="D611" s="11" t="s">
        <v>723</v>
      </c>
      <c r="E611" s="11" t="s">
        <v>7</v>
      </c>
      <c r="F611" s="11">
        <v>1048</v>
      </c>
      <c r="G611" s="11">
        <v>1091</v>
      </c>
      <c r="H611" s="11">
        <v>102</v>
      </c>
      <c r="I611" s="11" t="s">
        <v>865</v>
      </c>
      <c r="J611" s="11" t="s">
        <v>875</v>
      </c>
      <c r="K611" s="11" t="s">
        <v>2</v>
      </c>
      <c r="L611" s="11" t="s">
        <v>25</v>
      </c>
      <c r="M611" s="11" t="s">
        <v>5</v>
      </c>
      <c r="N611" s="11" t="s">
        <v>6</v>
      </c>
      <c r="O611" s="12">
        <v>43344</v>
      </c>
      <c r="Q611" s="13" t="s">
        <v>84</v>
      </c>
      <c r="R611" s="11">
        <f t="shared" ca="1" si="36"/>
        <v>1</v>
      </c>
      <c r="S611" s="12">
        <v>29272</v>
      </c>
      <c r="T611" s="13">
        <f t="shared" ca="1" si="37"/>
        <v>39</v>
      </c>
      <c r="U611" s="11" t="s">
        <v>7</v>
      </c>
      <c r="V611" s="11">
        <v>30</v>
      </c>
      <c r="W611" s="14">
        <f t="shared" si="38"/>
        <v>2.5</v>
      </c>
      <c r="X611" s="11">
        <v>39</v>
      </c>
      <c r="Y611" s="11" t="s">
        <v>876</v>
      </c>
      <c r="Z611" s="10">
        <f t="shared" si="39"/>
        <v>1</v>
      </c>
    </row>
    <row r="612" spans="1:26" ht="20.100000000000001" customHeight="1" x14ac:dyDescent="0.25">
      <c r="A612" s="11">
        <v>588</v>
      </c>
      <c r="B612" s="11" t="s">
        <v>0</v>
      </c>
      <c r="C612" s="8" t="s">
        <v>28</v>
      </c>
      <c r="D612" s="11" t="s">
        <v>724</v>
      </c>
      <c r="E612" s="11" t="s">
        <v>7</v>
      </c>
      <c r="F612" s="11">
        <v>1022</v>
      </c>
      <c r="G612" s="11">
        <v>1029</v>
      </c>
      <c r="H612" s="11">
        <v>109</v>
      </c>
      <c r="I612" s="11" t="s">
        <v>872</v>
      </c>
      <c r="J612" s="11" t="s">
        <v>875</v>
      </c>
      <c r="K612" s="11" t="s">
        <v>2</v>
      </c>
      <c r="L612" s="11" t="s">
        <v>25</v>
      </c>
      <c r="M612" s="11" t="s">
        <v>5</v>
      </c>
      <c r="N612" s="11" t="s">
        <v>8</v>
      </c>
      <c r="O612" s="12">
        <v>43344</v>
      </c>
      <c r="Q612" s="13" t="s">
        <v>84</v>
      </c>
      <c r="R612" s="11">
        <f t="shared" ca="1" si="36"/>
        <v>1</v>
      </c>
      <c r="S612" s="12">
        <v>29985</v>
      </c>
      <c r="T612" s="13">
        <f t="shared" ca="1" si="37"/>
        <v>37</v>
      </c>
      <c r="U612" s="11" t="s">
        <v>9</v>
      </c>
      <c r="V612" s="11">
        <v>30</v>
      </c>
      <c r="W612" s="14">
        <f t="shared" si="38"/>
        <v>2.5</v>
      </c>
      <c r="X612" s="11">
        <v>39</v>
      </c>
      <c r="Y612" s="11" t="s">
        <v>876</v>
      </c>
      <c r="Z612" s="10">
        <f t="shared" si="39"/>
        <v>1</v>
      </c>
    </row>
    <row r="613" spans="1:26" ht="20.100000000000001" customHeight="1" x14ac:dyDescent="0.25">
      <c r="A613" s="11">
        <v>589</v>
      </c>
      <c r="B613" s="11" t="s">
        <v>0</v>
      </c>
      <c r="C613" s="8" t="s">
        <v>28</v>
      </c>
      <c r="D613" s="11" t="s">
        <v>725</v>
      </c>
      <c r="E613" s="11" t="s">
        <v>7</v>
      </c>
      <c r="F613" s="11">
        <v>1022</v>
      </c>
      <c r="G613" s="11">
        <v>1023</v>
      </c>
      <c r="H613" s="11">
        <v>108</v>
      </c>
      <c r="I613" s="11" t="s">
        <v>871</v>
      </c>
      <c r="J613" s="11" t="s">
        <v>875</v>
      </c>
      <c r="K613" s="11" t="s">
        <v>2</v>
      </c>
      <c r="L613" s="11" t="s">
        <v>25</v>
      </c>
      <c r="M613" s="11" t="s">
        <v>5</v>
      </c>
      <c r="N613" s="11" t="s">
        <v>8</v>
      </c>
      <c r="O613" s="12">
        <v>43358</v>
      </c>
      <c r="Q613" s="13" t="s">
        <v>84</v>
      </c>
      <c r="R613" s="11">
        <f t="shared" ca="1" si="36"/>
        <v>1</v>
      </c>
      <c r="S613" s="12">
        <v>30583</v>
      </c>
      <c r="T613" s="13">
        <f t="shared" ca="1" si="37"/>
        <v>36</v>
      </c>
      <c r="U613" s="11" t="s">
        <v>9</v>
      </c>
      <c r="V613" s="11">
        <v>30</v>
      </c>
      <c r="W613" s="14">
        <f t="shared" si="38"/>
        <v>2.5</v>
      </c>
      <c r="X613" s="11">
        <v>39</v>
      </c>
      <c r="Y613" s="11" t="s">
        <v>876</v>
      </c>
      <c r="Z613" s="10">
        <f t="shared" si="39"/>
        <v>1</v>
      </c>
    </row>
    <row r="614" spans="1:26" ht="20.100000000000001" customHeight="1" x14ac:dyDescent="0.25">
      <c r="A614" s="11">
        <v>590</v>
      </c>
      <c r="B614" s="11" t="s">
        <v>0</v>
      </c>
      <c r="C614" s="8" t="s">
        <v>28</v>
      </c>
      <c r="D614" s="11" t="s">
        <v>726</v>
      </c>
      <c r="E614" s="11" t="s">
        <v>7</v>
      </c>
      <c r="F614" s="11">
        <v>1024</v>
      </c>
      <c r="G614" s="11">
        <v>1054</v>
      </c>
      <c r="H614" s="11">
        <v>101</v>
      </c>
      <c r="I614" s="11" t="s">
        <v>864</v>
      </c>
      <c r="J614" s="11" t="s">
        <v>875</v>
      </c>
      <c r="K614" s="11" t="s">
        <v>2</v>
      </c>
      <c r="L614" s="11" t="s">
        <v>25</v>
      </c>
      <c r="M614" s="11" t="s">
        <v>5</v>
      </c>
      <c r="N614" s="11" t="s">
        <v>8</v>
      </c>
      <c r="O614" s="12">
        <v>43344</v>
      </c>
      <c r="Q614" s="13" t="s">
        <v>84</v>
      </c>
      <c r="R614" s="11">
        <f t="shared" ca="1" si="36"/>
        <v>1</v>
      </c>
      <c r="S614" s="12">
        <v>24276</v>
      </c>
      <c r="T614" s="13">
        <f t="shared" ca="1" si="37"/>
        <v>53</v>
      </c>
      <c r="U614" s="11" t="s">
        <v>7</v>
      </c>
      <c r="V614" s="11">
        <v>30</v>
      </c>
      <c r="W614" s="14">
        <f t="shared" si="38"/>
        <v>2.5</v>
      </c>
      <c r="X614" s="11">
        <v>39</v>
      </c>
      <c r="Y614" s="11" t="s">
        <v>876</v>
      </c>
      <c r="Z614" s="10">
        <f t="shared" si="39"/>
        <v>1</v>
      </c>
    </row>
    <row r="615" spans="1:26" ht="20.100000000000001" customHeight="1" x14ac:dyDescent="0.25">
      <c r="A615" s="11">
        <v>591</v>
      </c>
      <c r="B615" s="11" t="s">
        <v>0</v>
      </c>
      <c r="C615" s="8" t="s">
        <v>28</v>
      </c>
      <c r="D615" s="11" t="s">
        <v>727</v>
      </c>
      <c r="E615" s="11" t="s">
        <v>7</v>
      </c>
      <c r="F615" s="11">
        <v>1022</v>
      </c>
      <c r="G615" s="11">
        <v>1023</v>
      </c>
      <c r="H615" s="11">
        <v>108</v>
      </c>
      <c r="I615" s="11" t="s">
        <v>871</v>
      </c>
      <c r="J615" s="11" t="s">
        <v>875</v>
      </c>
      <c r="K615" s="11" t="s">
        <v>2</v>
      </c>
      <c r="L615" s="11" t="s">
        <v>25</v>
      </c>
      <c r="M615" s="11" t="s">
        <v>5</v>
      </c>
      <c r="N615" s="11" t="s">
        <v>8</v>
      </c>
      <c r="O615" s="12">
        <v>43344</v>
      </c>
      <c r="Q615" s="13" t="s">
        <v>84</v>
      </c>
      <c r="R615" s="11">
        <f t="shared" ca="1" si="36"/>
        <v>1</v>
      </c>
      <c r="S615" s="12">
        <v>32745</v>
      </c>
      <c r="T615" s="13">
        <f t="shared" ca="1" si="37"/>
        <v>30</v>
      </c>
      <c r="U615" s="11" t="s">
        <v>9</v>
      </c>
      <c r="V615" s="11">
        <v>30</v>
      </c>
      <c r="W615" s="14">
        <f t="shared" si="38"/>
        <v>2.5</v>
      </c>
      <c r="X615" s="11">
        <v>39</v>
      </c>
      <c r="Y615" s="11" t="s">
        <v>876</v>
      </c>
      <c r="Z615" s="10">
        <f t="shared" si="39"/>
        <v>1</v>
      </c>
    </row>
    <row r="616" spans="1:26" ht="20.100000000000001" customHeight="1" x14ac:dyDescent="0.25">
      <c r="A616" s="11">
        <v>592</v>
      </c>
      <c r="B616" s="11" t="s">
        <v>0</v>
      </c>
      <c r="C616" s="8" t="s">
        <v>28</v>
      </c>
      <c r="D616" s="11" t="s">
        <v>728</v>
      </c>
      <c r="E616" s="11" t="s">
        <v>7</v>
      </c>
      <c r="F616" s="11">
        <v>1022</v>
      </c>
      <c r="G616" s="11">
        <v>1053</v>
      </c>
      <c r="H616" s="11">
        <v>107</v>
      </c>
      <c r="I616" s="11" t="s">
        <v>870</v>
      </c>
      <c r="J616" s="11" t="s">
        <v>875</v>
      </c>
      <c r="K616" s="11" t="s">
        <v>2</v>
      </c>
      <c r="L616" s="11" t="s">
        <v>25</v>
      </c>
      <c r="M616" s="11" t="s">
        <v>5</v>
      </c>
      <c r="N616" s="11" t="s">
        <v>8</v>
      </c>
      <c r="O616" s="12">
        <v>43344</v>
      </c>
      <c r="Q616" s="13" t="s">
        <v>84</v>
      </c>
      <c r="R616" s="11">
        <f t="shared" ca="1" si="36"/>
        <v>1</v>
      </c>
      <c r="S616" s="12">
        <v>22528</v>
      </c>
      <c r="T616" s="13">
        <f t="shared" ca="1" si="37"/>
        <v>58</v>
      </c>
      <c r="U616" s="11" t="s">
        <v>9</v>
      </c>
      <c r="V616" s="11">
        <v>30</v>
      </c>
      <c r="W616" s="14">
        <f t="shared" si="38"/>
        <v>2.5</v>
      </c>
      <c r="X616" s="11">
        <v>39</v>
      </c>
      <c r="Y616" s="11" t="s">
        <v>876</v>
      </c>
      <c r="Z616" s="10">
        <f t="shared" si="39"/>
        <v>1</v>
      </c>
    </row>
    <row r="617" spans="1:26" ht="20.100000000000001" customHeight="1" x14ac:dyDescent="0.25">
      <c r="A617" s="11">
        <v>593</v>
      </c>
      <c r="B617" s="11" t="s">
        <v>0</v>
      </c>
      <c r="C617" s="8" t="s">
        <v>28</v>
      </c>
      <c r="D617" s="11" t="s">
        <v>729</v>
      </c>
      <c r="E617" s="11" t="s">
        <v>7</v>
      </c>
      <c r="F617" s="11">
        <v>1047</v>
      </c>
      <c r="G617" s="11">
        <v>1090</v>
      </c>
      <c r="H617" s="11">
        <v>102</v>
      </c>
      <c r="I617" s="11" t="s">
        <v>865</v>
      </c>
      <c r="J617" s="11" t="s">
        <v>875</v>
      </c>
      <c r="K617" s="11" t="s">
        <v>2</v>
      </c>
      <c r="L617" s="11" t="s">
        <v>25</v>
      </c>
      <c r="M617" s="11" t="s">
        <v>5</v>
      </c>
      <c r="N617" s="11" t="s">
        <v>8</v>
      </c>
      <c r="O617" s="12">
        <v>43358</v>
      </c>
      <c r="Q617" s="13" t="s">
        <v>84</v>
      </c>
      <c r="R617" s="11">
        <f t="shared" ca="1" si="36"/>
        <v>1</v>
      </c>
      <c r="S617" s="12">
        <v>30187</v>
      </c>
      <c r="T617" s="13">
        <f t="shared" ca="1" si="37"/>
        <v>37</v>
      </c>
      <c r="U617" s="11" t="s">
        <v>7</v>
      </c>
      <c r="V617" s="11">
        <v>30</v>
      </c>
      <c r="W617" s="14">
        <f t="shared" si="38"/>
        <v>2.5</v>
      </c>
      <c r="X617" s="11">
        <v>39</v>
      </c>
      <c r="Y617" s="11" t="s">
        <v>876</v>
      </c>
      <c r="Z617" s="10">
        <f t="shared" si="39"/>
        <v>1</v>
      </c>
    </row>
    <row r="618" spans="1:26" ht="20.100000000000001" customHeight="1" x14ac:dyDescent="0.25">
      <c r="A618" s="11">
        <v>594</v>
      </c>
      <c r="B618" s="11" t="s">
        <v>0</v>
      </c>
      <c r="C618" s="8" t="s">
        <v>28</v>
      </c>
      <c r="D618" s="11" t="s">
        <v>730</v>
      </c>
      <c r="E618" s="11" t="s">
        <v>7</v>
      </c>
      <c r="F618" s="11">
        <v>1022</v>
      </c>
      <c r="G618" s="11">
        <v>1060</v>
      </c>
      <c r="H618" s="11">
        <v>106</v>
      </c>
      <c r="I618" s="11" t="s">
        <v>869</v>
      </c>
      <c r="J618" s="11" t="s">
        <v>875</v>
      </c>
      <c r="K618" s="11" t="s">
        <v>2</v>
      </c>
      <c r="L618" s="11" t="s">
        <v>25</v>
      </c>
      <c r="M618" s="11" t="s">
        <v>5</v>
      </c>
      <c r="N618" s="11" t="s">
        <v>8</v>
      </c>
      <c r="O618" s="12">
        <v>43358</v>
      </c>
      <c r="Q618" s="13" t="s">
        <v>84</v>
      </c>
      <c r="R618" s="11">
        <f t="shared" ca="1" si="36"/>
        <v>1</v>
      </c>
      <c r="S618" s="12">
        <v>32461</v>
      </c>
      <c r="T618" s="13">
        <f t="shared" ca="1" si="37"/>
        <v>31</v>
      </c>
      <c r="U618" s="11" t="s">
        <v>9</v>
      </c>
      <c r="V618" s="11">
        <v>30</v>
      </c>
      <c r="W618" s="14">
        <f t="shared" si="38"/>
        <v>2.5</v>
      </c>
      <c r="X618" s="11">
        <v>39</v>
      </c>
      <c r="Y618" s="11" t="s">
        <v>876</v>
      </c>
      <c r="Z618" s="10">
        <f t="shared" si="39"/>
        <v>1</v>
      </c>
    </row>
    <row r="619" spans="1:26" ht="20.100000000000001" customHeight="1" x14ac:dyDescent="0.25">
      <c r="A619" s="11">
        <v>595</v>
      </c>
      <c r="B619" s="11" t="s">
        <v>0</v>
      </c>
      <c r="C619" s="8" t="s">
        <v>28</v>
      </c>
      <c r="D619" s="11" t="s">
        <v>731</v>
      </c>
      <c r="E619" s="11" t="s">
        <v>7</v>
      </c>
      <c r="F619" s="11">
        <v>1012</v>
      </c>
      <c r="G619" s="11">
        <v>1012</v>
      </c>
      <c r="H619" s="11">
        <v>100</v>
      </c>
      <c r="I619" s="11" t="s">
        <v>863</v>
      </c>
      <c r="J619" s="11" t="s">
        <v>875</v>
      </c>
      <c r="K619" s="11" t="s">
        <v>2</v>
      </c>
      <c r="L619" s="11" t="s">
        <v>25</v>
      </c>
      <c r="M619" s="11" t="s">
        <v>11</v>
      </c>
      <c r="N619" s="11" t="s">
        <v>8</v>
      </c>
      <c r="O619" s="12">
        <v>43344</v>
      </c>
      <c r="P619" s="12">
        <v>44439</v>
      </c>
      <c r="Q619" s="13" t="s">
        <v>84</v>
      </c>
      <c r="R619" s="11">
        <f t="shared" ca="1" si="36"/>
        <v>2</v>
      </c>
      <c r="S619" s="12">
        <v>36686</v>
      </c>
      <c r="T619" s="13">
        <f t="shared" ca="1" si="37"/>
        <v>19</v>
      </c>
      <c r="U619" s="11" t="s">
        <v>9</v>
      </c>
      <c r="V619" s="11">
        <v>30</v>
      </c>
      <c r="W619" s="14">
        <f t="shared" si="38"/>
        <v>2.5</v>
      </c>
      <c r="X619" s="11">
        <v>39</v>
      </c>
      <c r="Y619" s="11" t="s">
        <v>876</v>
      </c>
      <c r="Z619" s="10">
        <f t="shared" si="39"/>
        <v>1</v>
      </c>
    </row>
    <row r="620" spans="1:26" ht="20.100000000000001" customHeight="1" x14ac:dyDescent="0.25">
      <c r="A620" s="11">
        <v>596</v>
      </c>
      <c r="B620" s="11" t="s">
        <v>0</v>
      </c>
      <c r="C620" s="8" t="s">
        <v>28</v>
      </c>
      <c r="D620" s="11" t="s">
        <v>732</v>
      </c>
      <c r="E620" s="11" t="s">
        <v>7</v>
      </c>
      <c r="F620" s="11">
        <v>1019</v>
      </c>
      <c r="G620" s="11">
        <v>1067</v>
      </c>
      <c r="H620" s="11">
        <v>111</v>
      </c>
      <c r="I620" s="11" t="s">
        <v>874</v>
      </c>
      <c r="J620" s="11" t="s">
        <v>875</v>
      </c>
      <c r="K620" s="11" t="s">
        <v>2</v>
      </c>
      <c r="L620" s="11" t="s">
        <v>25</v>
      </c>
      <c r="M620" s="11" t="s">
        <v>5</v>
      </c>
      <c r="N620" s="11" t="s">
        <v>6</v>
      </c>
      <c r="O620" s="12">
        <v>43360</v>
      </c>
      <c r="Q620" s="13" t="s">
        <v>84</v>
      </c>
      <c r="R620" s="11">
        <f t="shared" ca="1" si="36"/>
        <v>1</v>
      </c>
      <c r="S620" s="12">
        <v>36313</v>
      </c>
      <c r="T620" s="13">
        <f t="shared" ca="1" si="37"/>
        <v>20</v>
      </c>
      <c r="U620" s="11" t="s">
        <v>7</v>
      </c>
      <c r="V620" s="11">
        <v>30</v>
      </c>
      <c r="W620" s="14">
        <f t="shared" si="38"/>
        <v>2.5</v>
      </c>
      <c r="X620" s="11">
        <v>39</v>
      </c>
      <c r="Y620" s="11" t="s">
        <v>876</v>
      </c>
      <c r="Z620" s="10">
        <f t="shared" si="39"/>
        <v>1</v>
      </c>
    </row>
    <row r="621" spans="1:26" ht="20.100000000000001" customHeight="1" x14ac:dyDescent="0.25">
      <c r="A621" s="11">
        <v>597</v>
      </c>
      <c r="B621" s="11" t="s">
        <v>0</v>
      </c>
      <c r="C621" s="8" t="s">
        <v>28</v>
      </c>
      <c r="D621" s="11" t="s">
        <v>733</v>
      </c>
      <c r="E621" s="11" t="s">
        <v>7</v>
      </c>
      <c r="F621" s="11">
        <v>1005</v>
      </c>
      <c r="G621" s="11">
        <v>1005</v>
      </c>
      <c r="H621" s="11">
        <v>100</v>
      </c>
      <c r="I621" s="11" t="s">
        <v>863</v>
      </c>
      <c r="J621" s="11" t="s">
        <v>875</v>
      </c>
      <c r="K621" s="11" t="s">
        <v>2</v>
      </c>
      <c r="L621" s="11" t="s">
        <v>25</v>
      </c>
      <c r="M621" s="11" t="s">
        <v>5</v>
      </c>
      <c r="N621" s="11" t="s">
        <v>8</v>
      </c>
      <c r="O621" s="12">
        <v>43344</v>
      </c>
      <c r="Q621" s="13" t="s">
        <v>84</v>
      </c>
      <c r="R621" s="11">
        <f t="shared" ca="1" si="36"/>
        <v>1</v>
      </c>
      <c r="S621" s="12">
        <v>33637</v>
      </c>
      <c r="T621" s="13">
        <f t="shared" ca="1" si="37"/>
        <v>27</v>
      </c>
      <c r="U621" s="11" t="s">
        <v>7</v>
      </c>
      <c r="V621" s="11">
        <v>30</v>
      </c>
      <c r="W621" s="14">
        <f t="shared" si="38"/>
        <v>2.5</v>
      </c>
      <c r="X621" s="11">
        <v>39</v>
      </c>
      <c r="Y621" s="11" t="s">
        <v>876</v>
      </c>
      <c r="Z621" s="10">
        <f t="shared" si="39"/>
        <v>1</v>
      </c>
    </row>
    <row r="622" spans="1:26" ht="20.100000000000001" customHeight="1" x14ac:dyDescent="0.25">
      <c r="A622" s="11">
        <v>598</v>
      </c>
      <c r="B622" s="11" t="s">
        <v>0</v>
      </c>
      <c r="C622" s="8" t="s">
        <v>28</v>
      </c>
      <c r="D622" s="11" t="s">
        <v>734</v>
      </c>
      <c r="E622" s="11" t="s">
        <v>7</v>
      </c>
      <c r="F622" s="11">
        <v>1045</v>
      </c>
      <c r="G622" s="11">
        <v>1088</v>
      </c>
      <c r="H622" s="11">
        <v>102</v>
      </c>
      <c r="I622" s="11" t="s">
        <v>865</v>
      </c>
      <c r="J622" s="11" t="s">
        <v>875</v>
      </c>
      <c r="K622" s="11" t="s">
        <v>2</v>
      </c>
      <c r="L622" s="11" t="s">
        <v>25</v>
      </c>
      <c r="M622" s="11" t="s">
        <v>5</v>
      </c>
      <c r="N622" s="11" t="s">
        <v>6</v>
      </c>
      <c r="O622" s="12">
        <v>43374</v>
      </c>
      <c r="Q622" s="13" t="s">
        <v>84</v>
      </c>
      <c r="R622" s="11">
        <f t="shared" ca="1" si="36"/>
        <v>1</v>
      </c>
      <c r="S622" s="12">
        <v>28560</v>
      </c>
      <c r="T622" s="13">
        <f t="shared" ca="1" si="37"/>
        <v>41</v>
      </c>
      <c r="U622" s="11" t="s">
        <v>7</v>
      </c>
      <c r="V622" s="11">
        <v>30</v>
      </c>
      <c r="W622" s="14">
        <f t="shared" si="38"/>
        <v>2.5</v>
      </c>
      <c r="X622" s="11">
        <v>39</v>
      </c>
      <c r="Y622" s="11" t="s">
        <v>876</v>
      </c>
      <c r="Z622" s="10">
        <f t="shared" si="39"/>
        <v>1</v>
      </c>
    </row>
    <row r="623" spans="1:26" ht="20.100000000000001" customHeight="1" x14ac:dyDescent="0.25">
      <c r="A623" s="11">
        <v>599</v>
      </c>
      <c r="B623" s="11" t="s">
        <v>0</v>
      </c>
      <c r="C623" s="8" t="s">
        <v>28</v>
      </c>
      <c r="D623" s="11" t="s">
        <v>735</v>
      </c>
      <c r="E623" s="11" t="s">
        <v>7</v>
      </c>
      <c r="F623" s="11">
        <v>1029</v>
      </c>
      <c r="G623" s="11">
        <v>1072</v>
      </c>
      <c r="H623" s="11">
        <v>102</v>
      </c>
      <c r="I623" s="11" t="s">
        <v>865</v>
      </c>
      <c r="J623" s="11" t="s">
        <v>875</v>
      </c>
      <c r="K623" s="11" t="s">
        <v>2</v>
      </c>
      <c r="L623" s="11" t="s">
        <v>25</v>
      </c>
      <c r="M623" s="11" t="s">
        <v>5</v>
      </c>
      <c r="N623" s="11" t="s">
        <v>6</v>
      </c>
      <c r="O623" s="12">
        <v>43374</v>
      </c>
      <c r="Q623" s="13" t="s">
        <v>84</v>
      </c>
      <c r="R623" s="11">
        <f t="shared" ca="1" si="36"/>
        <v>1</v>
      </c>
      <c r="S623" s="12">
        <v>30379</v>
      </c>
      <c r="T623" s="13">
        <f t="shared" ca="1" si="37"/>
        <v>36</v>
      </c>
      <c r="U623" s="11" t="s">
        <v>7</v>
      </c>
      <c r="V623" s="11">
        <v>30</v>
      </c>
      <c r="W623" s="14">
        <f t="shared" si="38"/>
        <v>2.5</v>
      </c>
      <c r="X623" s="11">
        <v>39</v>
      </c>
      <c r="Y623" s="11" t="s">
        <v>876</v>
      </c>
      <c r="Z623" s="10">
        <f t="shared" si="39"/>
        <v>1</v>
      </c>
    </row>
    <row r="624" spans="1:26" ht="20.100000000000001" customHeight="1" x14ac:dyDescent="0.25">
      <c r="A624" s="11">
        <v>600</v>
      </c>
      <c r="B624" s="11" t="s">
        <v>0</v>
      </c>
      <c r="C624" s="8" t="s">
        <v>28</v>
      </c>
      <c r="D624" s="11" t="s">
        <v>736</v>
      </c>
      <c r="E624" s="11" t="s">
        <v>7</v>
      </c>
      <c r="F624" s="11">
        <v>1039</v>
      </c>
      <c r="G624" s="11">
        <v>1082</v>
      </c>
      <c r="H624" s="11">
        <v>102</v>
      </c>
      <c r="I624" s="11" t="s">
        <v>865</v>
      </c>
      <c r="J624" s="11" t="s">
        <v>875</v>
      </c>
      <c r="K624" s="11" t="s">
        <v>2</v>
      </c>
      <c r="L624" s="11" t="s">
        <v>25</v>
      </c>
      <c r="M624" s="11" t="s">
        <v>5</v>
      </c>
      <c r="N624" s="11" t="s">
        <v>8</v>
      </c>
      <c r="O624" s="12">
        <v>43374</v>
      </c>
      <c r="Q624" s="13" t="s">
        <v>84</v>
      </c>
      <c r="R624" s="11">
        <f t="shared" ca="1" si="36"/>
        <v>1</v>
      </c>
      <c r="S624" s="12">
        <v>30445</v>
      </c>
      <c r="T624" s="13">
        <f t="shared" ca="1" si="37"/>
        <v>36</v>
      </c>
      <c r="U624" s="11" t="s">
        <v>7</v>
      </c>
      <c r="V624" s="11">
        <v>30</v>
      </c>
      <c r="W624" s="14">
        <f t="shared" si="38"/>
        <v>2.5</v>
      </c>
      <c r="X624" s="11">
        <v>39</v>
      </c>
      <c r="Y624" s="11" t="s">
        <v>876</v>
      </c>
      <c r="Z624" s="10">
        <f t="shared" si="39"/>
        <v>1</v>
      </c>
    </row>
    <row r="625" spans="1:26" ht="20.100000000000001" customHeight="1" x14ac:dyDescent="0.25">
      <c r="A625" s="11">
        <v>601</v>
      </c>
      <c r="B625" s="11" t="s">
        <v>0</v>
      </c>
      <c r="C625" s="8" t="s">
        <v>28</v>
      </c>
      <c r="D625" s="11" t="s">
        <v>737</v>
      </c>
      <c r="E625" s="11" t="s">
        <v>7</v>
      </c>
      <c r="F625" s="11">
        <v>1019</v>
      </c>
      <c r="G625" s="11">
        <v>1031</v>
      </c>
      <c r="H625" s="11">
        <v>104</v>
      </c>
      <c r="I625" s="11" t="s">
        <v>867</v>
      </c>
      <c r="J625" s="11" t="s">
        <v>875</v>
      </c>
      <c r="K625" s="11" t="s">
        <v>2</v>
      </c>
      <c r="L625" s="11" t="s">
        <v>25</v>
      </c>
      <c r="M625" s="11" t="s">
        <v>5</v>
      </c>
      <c r="N625" s="11" t="s">
        <v>8</v>
      </c>
      <c r="O625" s="12">
        <v>43388</v>
      </c>
      <c r="Q625" s="13" t="s">
        <v>84</v>
      </c>
      <c r="R625" s="11">
        <f t="shared" ca="1" si="36"/>
        <v>1</v>
      </c>
      <c r="S625" s="12">
        <v>23331</v>
      </c>
      <c r="T625" s="13">
        <f t="shared" ca="1" si="37"/>
        <v>56</v>
      </c>
      <c r="U625" s="11" t="s">
        <v>9</v>
      </c>
      <c r="V625" s="11">
        <v>30</v>
      </c>
      <c r="W625" s="14">
        <f t="shared" si="38"/>
        <v>2.5</v>
      </c>
      <c r="X625" s="11">
        <v>39</v>
      </c>
      <c r="Y625" s="11" t="s">
        <v>876</v>
      </c>
      <c r="Z625" s="10">
        <f t="shared" si="39"/>
        <v>1</v>
      </c>
    </row>
    <row r="626" spans="1:26" ht="20.100000000000001" customHeight="1" x14ac:dyDescent="0.25">
      <c r="A626" s="11">
        <v>602</v>
      </c>
      <c r="B626" s="11" t="s">
        <v>0</v>
      </c>
      <c r="C626" s="8" t="s">
        <v>28</v>
      </c>
      <c r="D626" s="11" t="s">
        <v>738</v>
      </c>
      <c r="E626" s="11" t="s">
        <v>7</v>
      </c>
      <c r="F626" s="11">
        <v>1045</v>
      </c>
      <c r="G626" s="11">
        <v>1088</v>
      </c>
      <c r="H626" s="11">
        <v>102</v>
      </c>
      <c r="I626" s="11" t="s">
        <v>865</v>
      </c>
      <c r="J626" s="11" t="s">
        <v>875</v>
      </c>
      <c r="K626" s="11" t="s">
        <v>2</v>
      </c>
      <c r="L626" s="11" t="s">
        <v>25</v>
      </c>
      <c r="M626" s="11" t="s">
        <v>5</v>
      </c>
      <c r="N626" s="11" t="s">
        <v>8</v>
      </c>
      <c r="O626" s="12">
        <v>43374</v>
      </c>
      <c r="Q626" s="13" t="s">
        <v>84</v>
      </c>
      <c r="R626" s="11">
        <f t="shared" ca="1" si="36"/>
        <v>1</v>
      </c>
      <c r="S626" s="12">
        <v>33205</v>
      </c>
      <c r="T626" s="13">
        <f t="shared" ca="1" si="37"/>
        <v>29</v>
      </c>
      <c r="U626" s="11" t="s">
        <v>7</v>
      </c>
      <c r="V626" s="11">
        <v>30</v>
      </c>
      <c r="W626" s="14">
        <f t="shared" si="38"/>
        <v>2.5</v>
      </c>
      <c r="X626" s="11">
        <v>39</v>
      </c>
      <c r="Y626" s="11" t="s">
        <v>876</v>
      </c>
      <c r="Z626" s="10">
        <f t="shared" si="39"/>
        <v>1</v>
      </c>
    </row>
    <row r="627" spans="1:26" ht="20.100000000000001" customHeight="1" x14ac:dyDescent="0.25">
      <c r="A627" s="11">
        <v>603</v>
      </c>
      <c r="B627" s="11" t="s">
        <v>0</v>
      </c>
      <c r="C627" s="8" t="s">
        <v>28</v>
      </c>
      <c r="D627" s="11" t="s">
        <v>739</v>
      </c>
      <c r="E627" s="11" t="s">
        <v>7</v>
      </c>
      <c r="F627" s="11">
        <v>1050</v>
      </c>
      <c r="G627" s="11">
        <v>1093</v>
      </c>
      <c r="H627" s="11">
        <v>102</v>
      </c>
      <c r="I627" s="11" t="s">
        <v>865</v>
      </c>
      <c r="J627" s="11" t="s">
        <v>875</v>
      </c>
      <c r="K627" s="11" t="s">
        <v>2</v>
      </c>
      <c r="L627" s="11" t="s">
        <v>25</v>
      </c>
      <c r="M627" s="11" t="s">
        <v>5</v>
      </c>
      <c r="N627" s="11" t="s">
        <v>8</v>
      </c>
      <c r="O627" s="12">
        <v>43374</v>
      </c>
      <c r="Q627" s="13" t="s">
        <v>84</v>
      </c>
      <c r="R627" s="11">
        <f t="shared" ca="1" si="36"/>
        <v>1</v>
      </c>
      <c r="S627" s="12">
        <v>28748</v>
      </c>
      <c r="T627" s="13">
        <f t="shared" ca="1" si="37"/>
        <v>41</v>
      </c>
      <c r="U627" s="11" t="s">
        <v>7</v>
      </c>
      <c r="V627" s="11">
        <v>30</v>
      </c>
      <c r="W627" s="14">
        <f t="shared" si="38"/>
        <v>2.5</v>
      </c>
      <c r="X627" s="11">
        <v>39</v>
      </c>
      <c r="Y627" s="11" t="s">
        <v>876</v>
      </c>
      <c r="Z627" s="10">
        <f t="shared" si="39"/>
        <v>1</v>
      </c>
    </row>
    <row r="628" spans="1:26" ht="20.100000000000001" customHeight="1" x14ac:dyDescent="0.25">
      <c r="A628" s="11">
        <v>604</v>
      </c>
      <c r="B628" s="11" t="s">
        <v>0</v>
      </c>
      <c r="C628" s="8" t="s">
        <v>28</v>
      </c>
      <c r="D628" s="11" t="s">
        <v>740</v>
      </c>
      <c r="E628" s="11" t="s">
        <v>7</v>
      </c>
      <c r="F628" s="11">
        <v>1021</v>
      </c>
      <c r="G628" s="11">
        <v>1063</v>
      </c>
      <c r="H628" s="11">
        <v>110</v>
      </c>
      <c r="I628" s="11" t="s">
        <v>873</v>
      </c>
      <c r="J628" s="11" t="s">
        <v>875</v>
      </c>
      <c r="K628" s="11" t="s">
        <v>2</v>
      </c>
      <c r="L628" s="11" t="s">
        <v>25</v>
      </c>
      <c r="M628" s="11" t="s">
        <v>5</v>
      </c>
      <c r="N628" s="11" t="s">
        <v>8</v>
      </c>
      <c r="O628" s="12">
        <v>43374</v>
      </c>
      <c r="Q628" s="13" t="s">
        <v>84</v>
      </c>
      <c r="R628" s="11">
        <f t="shared" ca="1" si="36"/>
        <v>1</v>
      </c>
      <c r="S628" s="12">
        <v>24632</v>
      </c>
      <c r="T628" s="13">
        <f t="shared" ca="1" si="37"/>
        <v>52</v>
      </c>
      <c r="U628" s="11" t="s">
        <v>7</v>
      </c>
      <c r="V628" s="11">
        <v>30</v>
      </c>
      <c r="W628" s="14">
        <f t="shared" si="38"/>
        <v>2.5</v>
      </c>
      <c r="X628" s="11">
        <v>39</v>
      </c>
      <c r="Y628" s="11" t="s">
        <v>876</v>
      </c>
      <c r="Z628" s="10">
        <f t="shared" si="39"/>
        <v>1</v>
      </c>
    </row>
    <row r="629" spans="1:26" ht="20.100000000000001" customHeight="1" x14ac:dyDescent="0.25">
      <c r="A629" s="11">
        <v>605</v>
      </c>
      <c r="B629" s="11" t="s">
        <v>0</v>
      </c>
      <c r="C629" s="8" t="s">
        <v>28</v>
      </c>
      <c r="D629" s="11" t="s">
        <v>741</v>
      </c>
      <c r="E629" s="11" t="s">
        <v>7</v>
      </c>
      <c r="F629" s="11">
        <v>1040</v>
      </c>
      <c r="G629" s="11">
        <v>1083</v>
      </c>
      <c r="H629" s="11">
        <v>102</v>
      </c>
      <c r="I629" s="11" t="s">
        <v>865</v>
      </c>
      <c r="J629" s="11" t="s">
        <v>875</v>
      </c>
      <c r="K629" s="11" t="s">
        <v>2</v>
      </c>
      <c r="L629" s="11" t="s">
        <v>25</v>
      </c>
      <c r="M629" s="11" t="s">
        <v>5</v>
      </c>
      <c r="N629" s="11" t="s">
        <v>8</v>
      </c>
      <c r="O629" s="12">
        <v>43374</v>
      </c>
      <c r="Q629" s="13" t="s">
        <v>84</v>
      </c>
      <c r="R629" s="11">
        <f t="shared" ca="1" si="36"/>
        <v>1</v>
      </c>
      <c r="S629" s="12">
        <v>32951</v>
      </c>
      <c r="T629" s="13">
        <f t="shared" ca="1" si="37"/>
        <v>29</v>
      </c>
      <c r="U629" s="11" t="s">
        <v>7</v>
      </c>
      <c r="V629" s="11">
        <v>30</v>
      </c>
      <c r="W629" s="14">
        <f t="shared" si="38"/>
        <v>2.5</v>
      </c>
      <c r="X629" s="11">
        <v>39</v>
      </c>
      <c r="Y629" s="11" t="s">
        <v>876</v>
      </c>
      <c r="Z629" s="10">
        <f t="shared" si="39"/>
        <v>1</v>
      </c>
    </row>
    <row r="630" spans="1:26" ht="20.100000000000001" customHeight="1" x14ac:dyDescent="0.25">
      <c r="A630" s="11">
        <v>606</v>
      </c>
      <c r="B630" s="11" t="s">
        <v>0</v>
      </c>
      <c r="C630" s="8" t="s">
        <v>28</v>
      </c>
      <c r="D630" s="11" t="s">
        <v>742</v>
      </c>
      <c r="E630" s="11" t="s">
        <v>7</v>
      </c>
      <c r="F630" s="11">
        <v>1022</v>
      </c>
      <c r="G630" s="11">
        <v>1053</v>
      </c>
      <c r="H630" s="11">
        <v>107</v>
      </c>
      <c r="I630" s="11" t="s">
        <v>870</v>
      </c>
      <c r="J630" s="11" t="s">
        <v>875</v>
      </c>
      <c r="K630" s="11" t="s">
        <v>2</v>
      </c>
      <c r="L630" s="11" t="s">
        <v>25</v>
      </c>
      <c r="M630" s="11" t="s">
        <v>5</v>
      </c>
      <c r="N630" s="11" t="s">
        <v>8</v>
      </c>
      <c r="O630" s="12">
        <v>43374</v>
      </c>
      <c r="Q630" s="13" t="s">
        <v>84</v>
      </c>
      <c r="R630" s="11">
        <f t="shared" ca="1" si="36"/>
        <v>1</v>
      </c>
      <c r="S630" s="12">
        <v>31995</v>
      </c>
      <c r="T630" s="13">
        <f t="shared" ca="1" si="37"/>
        <v>32</v>
      </c>
      <c r="U630" s="11" t="s">
        <v>9</v>
      </c>
      <c r="V630" s="11">
        <v>30</v>
      </c>
      <c r="W630" s="14">
        <f t="shared" si="38"/>
        <v>2.5</v>
      </c>
      <c r="X630" s="11">
        <v>39</v>
      </c>
      <c r="Y630" s="11" t="s">
        <v>876</v>
      </c>
      <c r="Z630" s="10">
        <f t="shared" si="39"/>
        <v>1</v>
      </c>
    </row>
    <row r="631" spans="1:26" ht="20.100000000000001" customHeight="1" x14ac:dyDescent="0.25">
      <c r="A631" s="11">
        <v>607</v>
      </c>
      <c r="B631" s="11" t="s">
        <v>0</v>
      </c>
      <c r="C631" s="8" t="s">
        <v>28</v>
      </c>
      <c r="D631" s="11" t="s">
        <v>743</v>
      </c>
      <c r="E631" s="11" t="s">
        <v>7</v>
      </c>
      <c r="F631" s="11">
        <v>1022</v>
      </c>
      <c r="G631" s="11">
        <v>1029</v>
      </c>
      <c r="H631" s="11">
        <v>109</v>
      </c>
      <c r="I631" s="11" t="s">
        <v>872</v>
      </c>
      <c r="J631" s="11" t="s">
        <v>875</v>
      </c>
      <c r="K631" s="11" t="s">
        <v>2</v>
      </c>
      <c r="L631" s="11" t="s">
        <v>25</v>
      </c>
      <c r="M631" s="11" t="s">
        <v>5</v>
      </c>
      <c r="N631" s="11" t="s">
        <v>8</v>
      </c>
      <c r="O631" s="12">
        <v>43405</v>
      </c>
      <c r="Q631" s="13" t="s">
        <v>84</v>
      </c>
      <c r="R631" s="11">
        <f t="shared" ca="1" si="36"/>
        <v>1</v>
      </c>
      <c r="S631" s="12">
        <v>32891</v>
      </c>
      <c r="T631" s="13">
        <f t="shared" ca="1" si="37"/>
        <v>29</v>
      </c>
      <c r="U631" s="11" t="s">
        <v>9</v>
      </c>
      <c r="V631" s="11">
        <v>30</v>
      </c>
      <c r="W631" s="14">
        <f t="shared" si="38"/>
        <v>2.5</v>
      </c>
      <c r="X631" s="11">
        <v>39</v>
      </c>
      <c r="Y631" s="11" t="s">
        <v>876</v>
      </c>
      <c r="Z631" s="10">
        <f t="shared" si="39"/>
        <v>1</v>
      </c>
    </row>
    <row r="632" spans="1:26" ht="20.100000000000001" customHeight="1" x14ac:dyDescent="0.25">
      <c r="A632" s="11">
        <v>608</v>
      </c>
      <c r="B632" s="11" t="s">
        <v>0</v>
      </c>
      <c r="C632" s="8" t="s">
        <v>28</v>
      </c>
      <c r="D632" s="11" t="s">
        <v>744</v>
      </c>
      <c r="E632" s="11" t="s">
        <v>7</v>
      </c>
      <c r="F632" s="11">
        <v>1022</v>
      </c>
      <c r="G632" s="11">
        <v>1053</v>
      </c>
      <c r="H632" s="11">
        <v>107</v>
      </c>
      <c r="I632" s="11" t="s">
        <v>870</v>
      </c>
      <c r="J632" s="11" t="s">
        <v>875</v>
      </c>
      <c r="K632" s="11" t="s">
        <v>2</v>
      </c>
      <c r="L632" s="11" t="s">
        <v>25</v>
      </c>
      <c r="M632" s="11" t="s">
        <v>5</v>
      </c>
      <c r="N632" s="11" t="s">
        <v>8</v>
      </c>
      <c r="O632" s="12">
        <v>43405</v>
      </c>
      <c r="Q632" s="13" t="s">
        <v>84</v>
      </c>
      <c r="R632" s="11">
        <f t="shared" ca="1" si="36"/>
        <v>1</v>
      </c>
      <c r="S632" s="12">
        <v>33710</v>
      </c>
      <c r="T632" s="13">
        <f t="shared" ca="1" si="37"/>
        <v>27</v>
      </c>
      <c r="U632" s="11" t="s">
        <v>9</v>
      </c>
      <c r="V632" s="11">
        <v>30</v>
      </c>
      <c r="W632" s="14">
        <f t="shared" si="38"/>
        <v>2.5</v>
      </c>
      <c r="X632" s="11">
        <v>39</v>
      </c>
      <c r="Y632" s="11" t="s">
        <v>876</v>
      </c>
      <c r="Z632" s="10">
        <f t="shared" si="39"/>
        <v>1</v>
      </c>
    </row>
    <row r="633" spans="1:26" ht="20.100000000000001" customHeight="1" x14ac:dyDescent="0.25">
      <c r="A633" s="11">
        <v>609</v>
      </c>
      <c r="B633" s="11" t="s">
        <v>0</v>
      </c>
      <c r="C633" s="8" t="s">
        <v>28</v>
      </c>
      <c r="D633" s="11" t="s">
        <v>745</v>
      </c>
      <c r="E633" s="11" t="s">
        <v>7</v>
      </c>
      <c r="F633" s="11">
        <v>1020</v>
      </c>
      <c r="G633" s="11">
        <v>1065</v>
      </c>
      <c r="H633" s="11">
        <v>110</v>
      </c>
      <c r="I633" s="11" t="s">
        <v>873</v>
      </c>
      <c r="J633" s="11" t="s">
        <v>875</v>
      </c>
      <c r="K633" s="11" t="s">
        <v>2</v>
      </c>
      <c r="L633" s="11" t="s">
        <v>25</v>
      </c>
      <c r="M633" s="11" t="s">
        <v>5</v>
      </c>
      <c r="N633" s="11" t="s">
        <v>8</v>
      </c>
      <c r="O633" s="12">
        <v>43435</v>
      </c>
      <c r="Q633" s="13" t="s">
        <v>84</v>
      </c>
      <c r="R633" s="11">
        <f t="shared" ca="1" si="36"/>
        <v>1</v>
      </c>
      <c r="S633" s="12">
        <v>29475</v>
      </c>
      <c r="T633" s="13">
        <f t="shared" ca="1" si="37"/>
        <v>39</v>
      </c>
      <c r="U633" s="11" t="s">
        <v>7</v>
      </c>
      <c r="V633" s="11">
        <v>30</v>
      </c>
      <c r="W633" s="14">
        <f t="shared" si="38"/>
        <v>2.5</v>
      </c>
      <c r="X633" s="11">
        <v>39</v>
      </c>
      <c r="Y633" s="11" t="s">
        <v>876</v>
      </c>
      <c r="Z633" s="10">
        <f t="shared" si="39"/>
        <v>1</v>
      </c>
    </row>
    <row r="634" spans="1:26" ht="20.100000000000001" customHeight="1" x14ac:dyDescent="0.25">
      <c r="A634" s="11">
        <v>610</v>
      </c>
      <c r="B634" s="11" t="s">
        <v>0</v>
      </c>
      <c r="C634" s="8" t="s">
        <v>28</v>
      </c>
      <c r="D634" s="11" t="s">
        <v>746</v>
      </c>
      <c r="E634" s="11" t="s">
        <v>7</v>
      </c>
      <c r="F634" s="11">
        <v>1036</v>
      </c>
      <c r="G634" s="11">
        <v>1079</v>
      </c>
      <c r="H634" s="11">
        <v>102</v>
      </c>
      <c r="I634" s="11" t="s">
        <v>865</v>
      </c>
      <c r="J634" s="11" t="s">
        <v>875</v>
      </c>
      <c r="K634" s="11" t="s">
        <v>2</v>
      </c>
      <c r="L634" s="11" t="s">
        <v>25</v>
      </c>
      <c r="M634" s="11" t="s">
        <v>5</v>
      </c>
      <c r="N634" s="11" t="s">
        <v>6</v>
      </c>
      <c r="O634" s="12">
        <v>43405</v>
      </c>
      <c r="Q634" s="13" t="s">
        <v>84</v>
      </c>
      <c r="R634" s="11">
        <f t="shared" ca="1" si="36"/>
        <v>1</v>
      </c>
      <c r="S634" s="12">
        <v>26078</v>
      </c>
      <c r="T634" s="13">
        <f t="shared" ca="1" si="37"/>
        <v>48</v>
      </c>
      <c r="U634" s="11" t="s">
        <v>7</v>
      </c>
      <c r="V634" s="11">
        <v>18</v>
      </c>
      <c r="W634" s="14">
        <f t="shared" si="38"/>
        <v>1.5</v>
      </c>
      <c r="X634" s="11">
        <v>24</v>
      </c>
      <c r="Y634" s="11" t="s">
        <v>876</v>
      </c>
      <c r="Z634" s="10">
        <f t="shared" si="39"/>
        <v>0.61538461538461542</v>
      </c>
    </row>
    <row r="635" spans="1:26" ht="20.100000000000001" customHeight="1" x14ac:dyDescent="0.25">
      <c r="A635" s="11">
        <v>611</v>
      </c>
      <c r="B635" s="11" t="s">
        <v>0</v>
      </c>
      <c r="C635" s="8" t="s">
        <v>28</v>
      </c>
      <c r="D635" s="11" t="s">
        <v>747</v>
      </c>
      <c r="E635" s="11" t="s">
        <v>7</v>
      </c>
      <c r="F635" s="11">
        <v>1024</v>
      </c>
      <c r="G635" s="11">
        <v>1054</v>
      </c>
      <c r="H635" s="11">
        <v>101</v>
      </c>
      <c r="I635" s="11" t="s">
        <v>864</v>
      </c>
      <c r="J635" s="11" t="s">
        <v>875</v>
      </c>
      <c r="K635" s="11" t="s">
        <v>2</v>
      </c>
      <c r="L635" s="11" t="s">
        <v>25</v>
      </c>
      <c r="M635" s="11" t="s">
        <v>5</v>
      </c>
      <c r="N635" s="11" t="s">
        <v>6</v>
      </c>
      <c r="O635" s="12">
        <v>43405</v>
      </c>
      <c r="Q635" s="13" t="s">
        <v>84</v>
      </c>
      <c r="R635" s="11">
        <f t="shared" ca="1" si="36"/>
        <v>1</v>
      </c>
      <c r="S635" s="12">
        <v>26574</v>
      </c>
      <c r="T635" s="13">
        <f t="shared" ca="1" si="37"/>
        <v>47</v>
      </c>
      <c r="U635" s="11" t="s">
        <v>7</v>
      </c>
      <c r="V635" s="11">
        <v>24</v>
      </c>
      <c r="W635" s="14">
        <f t="shared" si="38"/>
        <v>2</v>
      </c>
      <c r="X635" s="11">
        <v>20</v>
      </c>
      <c r="Y635" s="11" t="s">
        <v>876</v>
      </c>
      <c r="Z635" s="10">
        <f t="shared" si="39"/>
        <v>0.51282051282051277</v>
      </c>
    </row>
    <row r="636" spans="1:26" ht="20.100000000000001" customHeight="1" x14ac:dyDescent="0.25">
      <c r="A636" s="11">
        <v>612</v>
      </c>
      <c r="B636" s="11" t="s">
        <v>0</v>
      </c>
      <c r="C636" s="8" t="s">
        <v>28</v>
      </c>
      <c r="D636" s="11" t="s">
        <v>748</v>
      </c>
      <c r="E636" s="11" t="s">
        <v>7</v>
      </c>
      <c r="F636" s="11">
        <v>1022</v>
      </c>
      <c r="G636" s="11">
        <v>1023</v>
      </c>
      <c r="H636" s="11">
        <v>108</v>
      </c>
      <c r="I636" s="11" t="s">
        <v>871</v>
      </c>
      <c r="J636" s="11" t="s">
        <v>875</v>
      </c>
      <c r="K636" s="11" t="s">
        <v>2</v>
      </c>
      <c r="L636" s="11" t="s">
        <v>25</v>
      </c>
      <c r="M636" s="11" t="s">
        <v>5</v>
      </c>
      <c r="N636" s="11" t="s">
        <v>8</v>
      </c>
      <c r="O636" s="12">
        <v>43405</v>
      </c>
      <c r="Q636" s="13" t="s">
        <v>84</v>
      </c>
      <c r="R636" s="11">
        <f t="shared" ca="1" si="36"/>
        <v>1</v>
      </c>
      <c r="S636" s="12">
        <v>29317</v>
      </c>
      <c r="T636" s="13">
        <f t="shared" ca="1" si="37"/>
        <v>39</v>
      </c>
      <c r="U636" s="11" t="s">
        <v>9</v>
      </c>
      <c r="V636" s="11">
        <v>30</v>
      </c>
      <c r="W636" s="14">
        <f t="shared" si="38"/>
        <v>2.5</v>
      </c>
      <c r="X636" s="11">
        <v>39</v>
      </c>
      <c r="Y636" s="11" t="s">
        <v>876</v>
      </c>
      <c r="Z636" s="10">
        <f t="shared" si="39"/>
        <v>1</v>
      </c>
    </row>
    <row r="637" spans="1:26" ht="20.100000000000001" customHeight="1" x14ac:dyDescent="0.25">
      <c r="A637" s="11">
        <v>613</v>
      </c>
      <c r="B637" s="11" t="s">
        <v>0</v>
      </c>
      <c r="C637" s="8" t="s">
        <v>28</v>
      </c>
      <c r="D637" s="11" t="s">
        <v>749</v>
      </c>
      <c r="E637" s="11" t="s">
        <v>7</v>
      </c>
      <c r="F637" s="11">
        <v>1026</v>
      </c>
      <c r="G637" s="11">
        <v>1069</v>
      </c>
      <c r="H637" s="11">
        <v>102</v>
      </c>
      <c r="I637" s="11" t="s">
        <v>865</v>
      </c>
      <c r="J637" s="11" t="s">
        <v>875</v>
      </c>
      <c r="K637" s="11" t="s">
        <v>2</v>
      </c>
      <c r="L637" s="11" t="s">
        <v>25</v>
      </c>
      <c r="M637" s="11" t="s">
        <v>5</v>
      </c>
      <c r="N637" s="11" t="s">
        <v>8</v>
      </c>
      <c r="O637" s="12">
        <v>43405</v>
      </c>
      <c r="Q637" s="13" t="s">
        <v>84</v>
      </c>
      <c r="R637" s="11">
        <f t="shared" ca="1" si="36"/>
        <v>1</v>
      </c>
      <c r="S637" s="12">
        <v>31992</v>
      </c>
      <c r="T637" s="13">
        <f t="shared" ca="1" si="37"/>
        <v>32</v>
      </c>
      <c r="U637" s="11" t="s">
        <v>7</v>
      </c>
      <c r="V637" s="11">
        <v>30</v>
      </c>
      <c r="W637" s="14">
        <f t="shared" si="38"/>
        <v>2.5</v>
      </c>
      <c r="X637" s="11">
        <v>39</v>
      </c>
      <c r="Y637" s="11" t="s">
        <v>876</v>
      </c>
      <c r="Z637" s="10">
        <f t="shared" si="39"/>
        <v>1</v>
      </c>
    </row>
    <row r="638" spans="1:26" ht="20.100000000000001" customHeight="1" x14ac:dyDescent="0.25">
      <c r="A638" s="11">
        <v>614</v>
      </c>
      <c r="B638" s="11" t="s">
        <v>0</v>
      </c>
      <c r="C638" s="8" t="s">
        <v>28</v>
      </c>
      <c r="D638" s="11" t="s">
        <v>750</v>
      </c>
      <c r="E638" s="11" t="s">
        <v>7</v>
      </c>
      <c r="F638" s="11">
        <v>1024</v>
      </c>
      <c r="G638" s="11">
        <v>1054</v>
      </c>
      <c r="H638" s="11">
        <v>101</v>
      </c>
      <c r="I638" s="11" t="s">
        <v>864</v>
      </c>
      <c r="J638" s="11" t="s">
        <v>875</v>
      </c>
      <c r="K638" s="11" t="s">
        <v>2</v>
      </c>
      <c r="L638" s="11" t="s">
        <v>25</v>
      </c>
      <c r="M638" s="11" t="s">
        <v>5</v>
      </c>
      <c r="N638" s="11" t="s">
        <v>8</v>
      </c>
      <c r="O638" s="12">
        <v>43405</v>
      </c>
      <c r="Q638" s="13" t="s">
        <v>84</v>
      </c>
      <c r="R638" s="11">
        <f t="shared" ca="1" si="36"/>
        <v>1</v>
      </c>
      <c r="S638" s="12">
        <v>35141</v>
      </c>
      <c r="T638" s="13">
        <f t="shared" ca="1" si="37"/>
        <v>23</v>
      </c>
      <c r="U638" s="11" t="s">
        <v>7</v>
      </c>
      <c r="V638" s="11">
        <v>30</v>
      </c>
      <c r="W638" s="14">
        <f t="shared" si="38"/>
        <v>2.5</v>
      </c>
      <c r="X638" s="11">
        <v>39</v>
      </c>
      <c r="Y638" s="11" t="s">
        <v>876</v>
      </c>
      <c r="Z638" s="10">
        <f t="shared" si="39"/>
        <v>1</v>
      </c>
    </row>
    <row r="639" spans="1:26" ht="20.100000000000001" customHeight="1" x14ac:dyDescent="0.25">
      <c r="A639" s="11">
        <v>615</v>
      </c>
      <c r="B639" s="11" t="s">
        <v>0</v>
      </c>
      <c r="C639" s="8" t="s">
        <v>28</v>
      </c>
      <c r="D639" s="11" t="s">
        <v>751</v>
      </c>
      <c r="E639" s="11" t="s">
        <v>7</v>
      </c>
      <c r="F639" s="11">
        <v>1024</v>
      </c>
      <c r="G639" s="11">
        <v>1054</v>
      </c>
      <c r="H639" s="11">
        <v>101</v>
      </c>
      <c r="I639" s="11" t="s">
        <v>864</v>
      </c>
      <c r="J639" s="11" t="s">
        <v>875</v>
      </c>
      <c r="K639" s="11" t="s">
        <v>2</v>
      </c>
      <c r="L639" s="11" t="s">
        <v>25</v>
      </c>
      <c r="M639" s="11" t="s">
        <v>5</v>
      </c>
      <c r="N639" s="11" t="s">
        <v>6</v>
      </c>
      <c r="O639" s="12">
        <v>43405</v>
      </c>
      <c r="Q639" s="13" t="s">
        <v>84</v>
      </c>
      <c r="R639" s="11">
        <f t="shared" ca="1" si="36"/>
        <v>1</v>
      </c>
      <c r="S639" s="12">
        <v>28271</v>
      </c>
      <c r="T639" s="13">
        <f t="shared" ca="1" si="37"/>
        <v>42</v>
      </c>
      <c r="U639" s="11" t="s">
        <v>7</v>
      </c>
      <c r="V639" s="11">
        <v>30</v>
      </c>
      <c r="W639" s="14">
        <f t="shared" si="38"/>
        <v>2.5</v>
      </c>
      <c r="X639" s="11">
        <v>25</v>
      </c>
      <c r="Y639" s="11" t="s">
        <v>876</v>
      </c>
      <c r="Z639" s="10">
        <f t="shared" si="39"/>
        <v>0.64102564102564108</v>
      </c>
    </row>
    <row r="640" spans="1:26" ht="20.100000000000001" customHeight="1" x14ac:dyDescent="0.25">
      <c r="A640" s="11">
        <v>616</v>
      </c>
      <c r="B640" s="11" t="s">
        <v>0</v>
      </c>
      <c r="C640" s="8" t="s">
        <v>28</v>
      </c>
      <c r="D640" s="11" t="s">
        <v>752</v>
      </c>
      <c r="E640" s="11" t="s">
        <v>7</v>
      </c>
      <c r="F640" s="11">
        <v>1008</v>
      </c>
      <c r="G640" s="11">
        <v>1008</v>
      </c>
      <c r="H640" s="11">
        <v>100</v>
      </c>
      <c r="I640" s="11" t="s">
        <v>863</v>
      </c>
      <c r="J640" s="11" t="s">
        <v>875</v>
      </c>
      <c r="K640" s="11" t="s">
        <v>2</v>
      </c>
      <c r="L640" s="11" t="s">
        <v>24</v>
      </c>
      <c r="M640" s="11" t="s">
        <v>5</v>
      </c>
      <c r="N640" s="11" t="s">
        <v>8</v>
      </c>
      <c r="O640" s="12">
        <v>43405</v>
      </c>
      <c r="Q640" s="13" t="s">
        <v>84</v>
      </c>
      <c r="R640" s="11">
        <f t="shared" ca="1" si="36"/>
        <v>1</v>
      </c>
      <c r="S640" s="12">
        <v>22741</v>
      </c>
      <c r="T640" s="13">
        <f t="shared" ca="1" si="37"/>
        <v>57</v>
      </c>
      <c r="U640" s="11" t="s">
        <v>7</v>
      </c>
      <c r="V640" s="11">
        <v>30</v>
      </c>
      <c r="W640" s="14">
        <f t="shared" si="38"/>
        <v>2.5</v>
      </c>
      <c r="X640" s="11">
        <v>39</v>
      </c>
      <c r="Y640" s="11" t="s">
        <v>876</v>
      </c>
      <c r="Z640" s="10">
        <f t="shared" si="39"/>
        <v>1</v>
      </c>
    </row>
    <row r="641" spans="1:26" ht="20.100000000000001" customHeight="1" x14ac:dyDescent="0.25">
      <c r="A641" s="11">
        <v>617</v>
      </c>
      <c r="B641" s="11" t="s">
        <v>0</v>
      </c>
      <c r="C641" s="8" t="s">
        <v>28</v>
      </c>
      <c r="D641" s="11" t="s">
        <v>753</v>
      </c>
      <c r="E641" s="11" t="s">
        <v>7</v>
      </c>
      <c r="F641" s="11">
        <v>1018</v>
      </c>
      <c r="G641" s="11">
        <v>1061</v>
      </c>
      <c r="H641" s="11">
        <v>111</v>
      </c>
      <c r="I641" s="11" t="s">
        <v>874</v>
      </c>
      <c r="J641" s="11" t="s">
        <v>875</v>
      </c>
      <c r="K641" s="11" t="s">
        <v>2</v>
      </c>
      <c r="L641" s="11" t="s">
        <v>25</v>
      </c>
      <c r="M641" s="11" t="s">
        <v>5</v>
      </c>
      <c r="N641" s="11" t="s">
        <v>8</v>
      </c>
      <c r="O641" s="12">
        <v>43435</v>
      </c>
      <c r="Q641" s="13" t="s">
        <v>84</v>
      </c>
      <c r="R641" s="11">
        <f t="shared" ca="1" si="36"/>
        <v>1</v>
      </c>
      <c r="S641" s="12">
        <v>29958</v>
      </c>
      <c r="T641" s="13">
        <f t="shared" ca="1" si="37"/>
        <v>38</v>
      </c>
      <c r="U641" s="11" t="s">
        <v>7</v>
      </c>
      <c r="V641" s="11">
        <v>30</v>
      </c>
      <c r="W641" s="14">
        <f t="shared" si="38"/>
        <v>2.5</v>
      </c>
      <c r="X641" s="11">
        <v>39</v>
      </c>
      <c r="Y641" s="11" t="s">
        <v>876</v>
      </c>
      <c r="Z641" s="10">
        <f t="shared" si="39"/>
        <v>1</v>
      </c>
    </row>
    <row r="642" spans="1:26" ht="20.100000000000001" customHeight="1" x14ac:dyDescent="0.25">
      <c r="A642" s="11">
        <v>618</v>
      </c>
      <c r="B642" s="11" t="s">
        <v>0</v>
      </c>
      <c r="C642" s="8" t="s">
        <v>28</v>
      </c>
      <c r="D642" s="11" t="s">
        <v>754</v>
      </c>
      <c r="E642" s="11" t="s">
        <v>20</v>
      </c>
      <c r="F642" s="11">
        <v>1020</v>
      </c>
      <c r="G642" s="11">
        <v>1021</v>
      </c>
      <c r="H642" s="11">
        <v>108</v>
      </c>
      <c r="I642" s="11" t="s">
        <v>871</v>
      </c>
      <c r="J642" s="11" t="s">
        <v>875</v>
      </c>
      <c r="K642" s="11" t="s">
        <v>2</v>
      </c>
      <c r="L642" s="11" t="s">
        <v>25</v>
      </c>
      <c r="M642" s="11" t="s">
        <v>5</v>
      </c>
      <c r="N642" s="11" t="s">
        <v>6</v>
      </c>
      <c r="O642" s="12">
        <v>43435</v>
      </c>
      <c r="Q642" s="13" t="s">
        <v>84</v>
      </c>
      <c r="R642" s="11">
        <f t="shared" ca="1" si="36"/>
        <v>1</v>
      </c>
      <c r="S642" s="12">
        <v>22129</v>
      </c>
      <c r="T642" s="13">
        <f t="shared" ca="1" si="37"/>
        <v>59</v>
      </c>
      <c r="U642" s="11" t="s">
        <v>7</v>
      </c>
      <c r="V642" s="11">
        <v>30</v>
      </c>
      <c r="W642" s="14">
        <f t="shared" si="38"/>
        <v>2.5</v>
      </c>
      <c r="X642" s="11">
        <v>39</v>
      </c>
      <c r="Y642" s="11" t="s">
        <v>876</v>
      </c>
      <c r="Z642" s="10">
        <f t="shared" si="39"/>
        <v>0.5</v>
      </c>
    </row>
    <row r="643" spans="1:26" ht="20.100000000000001" customHeight="1" x14ac:dyDescent="0.25">
      <c r="A643" s="11">
        <v>618</v>
      </c>
      <c r="B643" s="11" t="s">
        <v>0</v>
      </c>
      <c r="C643" s="8" t="s">
        <v>28</v>
      </c>
      <c r="D643" s="11" t="s">
        <v>754</v>
      </c>
      <c r="E643" s="11" t="s">
        <v>20</v>
      </c>
      <c r="F643" s="11">
        <v>1020</v>
      </c>
      <c r="G643" s="11">
        <v>1027</v>
      </c>
      <c r="H643" s="11">
        <v>109</v>
      </c>
      <c r="I643" s="11" t="s">
        <v>872</v>
      </c>
      <c r="J643" s="11" t="s">
        <v>875</v>
      </c>
      <c r="K643" s="11" t="s">
        <v>2</v>
      </c>
      <c r="L643" s="11" t="s">
        <v>25</v>
      </c>
      <c r="M643" s="11" t="s">
        <v>5</v>
      </c>
      <c r="N643" s="11" t="s">
        <v>6</v>
      </c>
      <c r="O643" s="12">
        <v>43435</v>
      </c>
      <c r="Q643" s="13" t="s">
        <v>84</v>
      </c>
      <c r="R643" s="11">
        <f t="shared" ca="1" si="36"/>
        <v>1</v>
      </c>
      <c r="S643" s="12">
        <v>22129</v>
      </c>
      <c r="T643" s="13">
        <f t="shared" ca="1" si="37"/>
        <v>59</v>
      </c>
      <c r="U643" s="11" t="s">
        <v>7</v>
      </c>
      <c r="V643" s="11">
        <v>30</v>
      </c>
      <c r="W643" s="14">
        <f t="shared" si="38"/>
        <v>2.5</v>
      </c>
      <c r="X643" s="11">
        <v>39</v>
      </c>
      <c r="Y643" s="11" t="s">
        <v>876</v>
      </c>
      <c r="Z643" s="10">
        <f t="shared" si="39"/>
        <v>0.5</v>
      </c>
    </row>
    <row r="644" spans="1:26" ht="20.100000000000001" customHeight="1" x14ac:dyDescent="0.25">
      <c r="A644" s="11">
        <v>619</v>
      </c>
      <c r="B644" s="11" t="s">
        <v>0</v>
      </c>
      <c r="C644" s="8" t="s">
        <v>28</v>
      </c>
      <c r="D644" s="11" t="s">
        <v>755</v>
      </c>
      <c r="E644" s="11" t="s">
        <v>7</v>
      </c>
      <c r="F644" s="11">
        <v>1021</v>
      </c>
      <c r="G644" s="11">
        <v>1046</v>
      </c>
      <c r="H644" s="11">
        <v>103</v>
      </c>
      <c r="I644" s="11" t="s">
        <v>866</v>
      </c>
      <c r="J644" s="11" t="s">
        <v>875</v>
      </c>
      <c r="K644" s="11" t="s">
        <v>2</v>
      </c>
      <c r="L644" s="11" t="s">
        <v>25</v>
      </c>
      <c r="M644" s="11" t="s">
        <v>5</v>
      </c>
      <c r="N644" s="11" t="s">
        <v>8</v>
      </c>
      <c r="O644" s="12">
        <v>43435</v>
      </c>
      <c r="Q644" s="13" t="s">
        <v>84</v>
      </c>
      <c r="R644" s="11">
        <f t="shared" ref="R644:R707" ca="1" si="40">DATEDIF(O644,IF(P644="",TODAY(),P644),"y")</f>
        <v>1</v>
      </c>
      <c r="S644" s="12">
        <v>29504</v>
      </c>
      <c r="T644" s="13">
        <f t="shared" ref="T644:T707" ca="1" si="41">DATEDIF(S644,TODAY(),"Y")</f>
        <v>39</v>
      </c>
      <c r="U644" s="11" t="s">
        <v>9</v>
      </c>
      <c r="V644" s="11">
        <v>30</v>
      </c>
      <c r="W644" s="14">
        <f t="shared" ref="W644:W707" si="42">V644/12</f>
        <v>2.5</v>
      </c>
      <c r="X644" s="11">
        <v>39</v>
      </c>
      <c r="Y644" s="11" t="s">
        <v>876</v>
      </c>
      <c r="Z644" s="10">
        <f t="shared" ref="Z644:Z707" si="43">IF(E644="Y",(X644/39)/2,(X644/39))</f>
        <v>1</v>
      </c>
    </row>
    <row r="645" spans="1:26" ht="20.100000000000001" customHeight="1" x14ac:dyDescent="0.25">
      <c r="A645" s="11">
        <v>620</v>
      </c>
      <c r="B645" s="11" t="s">
        <v>0</v>
      </c>
      <c r="C645" s="8" t="s">
        <v>28</v>
      </c>
      <c r="D645" s="11" t="s">
        <v>756</v>
      </c>
      <c r="E645" s="11" t="s">
        <v>7</v>
      </c>
      <c r="F645" s="11">
        <v>1022</v>
      </c>
      <c r="G645" s="11">
        <v>1047</v>
      </c>
      <c r="H645" s="11">
        <v>103</v>
      </c>
      <c r="I645" s="11" t="s">
        <v>866</v>
      </c>
      <c r="J645" s="11" t="s">
        <v>875</v>
      </c>
      <c r="K645" s="11" t="s">
        <v>2</v>
      </c>
      <c r="L645" s="11" t="s">
        <v>25</v>
      </c>
      <c r="M645" s="11" t="s">
        <v>5</v>
      </c>
      <c r="N645" s="11" t="s">
        <v>8</v>
      </c>
      <c r="O645" s="12">
        <v>43435</v>
      </c>
      <c r="Q645" s="13" t="s">
        <v>84</v>
      </c>
      <c r="R645" s="11">
        <f t="shared" ca="1" si="40"/>
        <v>1</v>
      </c>
      <c r="S645" s="12">
        <v>33507</v>
      </c>
      <c r="T645" s="13">
        <f t="shared" ca="1" si="41"/>
        <v>28</v>
      </c>
      <c r="U645" s="11" t="s">
        <v>9</v>
      </c>
      <c r="V645" s="11">
        <v>30</v>
      </c>
      <c r="W645" s="14">
        <f t="shared" si="42"/>
        <v>2.5</v>
      </c>
      <c r="X645" s="11">
        <v>39</v>
      </c>
      <c r="Y645" s="11" t="s">
        <v>876</v>
      </c>
      <c r="Z645" s="10">
        <f t="shared" si="43"/>
        <v>1</v>
      </c>
    </row>
    <row r="646" spans="1:26" ht="20.100000000000001" customHeight="1" x14ac:dyDescent="0.25">
      <c r="A646" s="11">
        <v>621</v>
      </c>
      <c r="B646" s="11" t="s">
        <v>0</v>
      </c>
      <c r="C646" s="8" t="s">
        <v>28</v>
      </c>
      <c r="D646" s="11" t="s">
        <v>757</v>
      </c>
      <c r="E646" s="11" t="s">
        <v>7</v>
      </c>
      <c r="F646" s="11">
        <v>1022</v>
      </c>
      <c r="G646" s="11">
        <v>1047</v>
      </c>
      <c r="H646" s="11">
        <v>103</v>
      </c>
      <c r="I646" s="11" t="s">
        <v>866</v>
      </c>
      <c r="J646" s="11" t="s">
        <v>875</v>
      </c>
      <c r="K646" s="11" t="s">
        <v>2</v>
      </c>
      <c r="L646" s="11" t="s">
        <v>25</v>
      </c>
      <c r="M646" s="11" t="s">
        <v>5</v>
      </c>
      <c r="N646" s="11" t="s">
        <v>8</v>
      </c>
      <c r="O646" s="12">
        <v>43435</v>
      </c>
      <c r="Q646" s="13" t="s">
        <v>84</v>
      </c>
      <c r="R646" s="11">
        <f t="shared" ca="1" si="40"/>
        <v>1</v>
      </c>
      <c r="S646" s="12">
        <v>29004</v>
      </c>
      <c r="T646" s="13">
        <f t="shared" ca="1" si="41"/>
        <v>40</v>
      </c>
      <c r="U646" s="11" t="s">
        <v>9</v>
      </c>
      <c r="V646" s="11">
        <v>30</v>
      </c>
      <c r="W646" s="14">
        <f t="shared" si="42"/>
        <v>2.5</v>
      </c>
      <c r="X646" s="11">
        <v>39</v>
      </c>
      <c r="Y646" s="11" t="s">
        <v>876</v>
      </c>
      <c r="Z646" s="10">
        <f t="shared" si="43"/>
        <v>1</v>
      </c>
    </row>
    <row r="647" spans="1:26" ht="20.100000000000001" customHeight="1" x14ac:dyDescent="0.25">
      <c r="A647" s="11">
        <v>622</v>
      </c>
      <c r="B647" s="11" t="s">
        <v>0</v>
      </c>
      <c r="C647" s="8" t="s">
        <v>28</v>
      </c>
      <c r="D647" s="11" t="s">
        <v>758</v>
      </c>
      <c r="E647" s="11" t="s">
        <v>7</v>
      </c>
      <c r="F647" s="11">
        <v>1020</v>
      </c>
      <c r="G647" s="11">
        <v>1033</v>
      </c>
      <c r="H647" s="11">
        <v>104</v>
      </c>
      <c r="I647" s="11" t="s">
        <v>867</v>
      </c>
      <c r="J647" s="11" t="s">
        <v>875</v>
      </c>
      <c r="K647" s="11" t="s">
        <v>2</v>
      </c>
      <c r="L647" s="11" t="s">
        <v>25</v>
      </c>
      <c r="M647" s="11" t="s">
        <v>5</v>
      </c>
      <c r="N647" s="11" t="s">
        <v>8</v>
      </c>
      <c r="O647" s="12">
        <v>43435</v>
      </c>
      <c r="P647" s="12">
        <v>44165</v>
      </c>
      <c r="Q647" s="13" t="s">
        <v>84</v>
      </c>
      <c r="R647" s="11">
        <f t="shared" ca="1" si="40"/>
        <v>1</v>
      </c>
      <c r="S647" s="12">
        <v>28398</v>
      </c>
      <c r="T647" s="13">
        <f t="shared" ca="1" si="41"/>
        <v>42</v>
      </c>
      <c r="U647" s="11" t="s">
        <v>9</v>
      </c>
      <c r="V647" s="11">
        <v>30</v>
      </c>
      <c r="W647" s="14">
        <f t="shared" si="42"/>
        <v>2.5</v>
      </c>
      <c r="X647" s="11">
        <v>39</v>
      </c>
      <c r="Y647" s="11" t="s">
        <v>876</v>
      </c>
      <c r="Z647" s="10">
        <f t="shared" si="43"/>
        <v>1</v>
      </c>
    </row>
    <row r="648" spans="1:26" ht="20.100000000000001" customHeight="1" x14ac:dyDescent="0.25">
      <c r="A648" s="11">
        <v>623</v>
      </c>
      <c r="B648" s="11" t="s">
        <v>0</v>
      </c>
      <c r="C648" s="8" t="s">
        <v>28</v>
      </c>
      <c r="D648" s="11" t="s">
        <v>759</v>
      </c>
      <c r="E648" s="11" t="s">
        <v>7</v>
      </c>
      <c r="F648" s="11">
        <v>1019</v>
      </c>
      <c r="G648" s="11">
        <v>1056</v>
      </c>
      <c r="H648" s="11">
        <v>106</v>
      </c>
      <c r="I648" s="11" t="s">
        <v>869</v>
      </c>
      <c r="J648" s="11" t="s">
        <v>875</v>
      </c>
      <c r="K648" s="11" t="s">
        <v>2</v>
      </c>
      <c r="L648" s="11" t="s">
        <v>25</v>
      </c>
      <c r="M648" s="11" t="s">
        <v>5</v>
      </c>
      <c r="N648" s="11" t="s">
        <v>8</v>
      </c>
      <c r="O648" s="12">
        <v>43466</v>
      </c>
      <c r="Q648" s="13" t="s">
        <v>84</v>
      </c>
      <c r="R648" s="11">
        <f t="shared" ca="1" si="40"/>
        <v>1</v>
      </c>
      <c r="S648" s="12">
        <v>28903</v>
      </c>
      <c r="T648" s="13">
        <f t="shared" ca="1" si="41"/>
        <v>40</v>
      </c>
      <c r="U648" s="11" t="s">
        <v>7</v>
      </c>
      <c r="V648" s="11">
        <v>30</v>
      </c>
      <c r="W648" s="14">
        <f t="shared" si="42"/>
        <v>2.5</v>
      </c>
      <c r="X648" s="11">
        <v>39</v>
      </c>
      <c r="Y648" s="11" t="s">
        <v>876</v>
      </c>
      <c r="Z648" s="10">
        <f t="shared" si="43"/>
        <v>1</v>
      </c>
    </row>
    <row r="649" spans="1:26" ht="20.100000000000001" customHeight="1" x14ac:dyDescent="0.25">
      <c r="A649" s="11">
        <v>624</v>
      </c>
      <c r="B649" s="11" t="s">
        <v>0</v>
      </c>
      <c r="C649" s="8" t="s">
        <v>28</v>
      </c>
      <c r="D649" s="11" t="s">
        <v>760</v>
      </c>
      <c r="E649" s="11" t="s">
        <v>7</v>
      </c>
      <c r="F649" s="11">
        <v>1022</v>
      </c>
      <c r="G649" s="11">
        <v>1023</v>
      </c>
      <c r="H649" s="11">
        <v>108</v>
      </c>
      <c r="I649" s="11" t="s">
        <v>871</v>
      </c>
      <c r="J649" s="11" t="s">
        <v>875</v>
      </c>
      <c r="K649" s="11" t="s">
        <v>2</v>
      </c>
      <c r="L649" s="11" t="s">
        <v>25</v>
      </c>
      <c r="M649" s="11" t="s">
        <v>5</v>
      </c>
      <c r="N649" s="11" t="s">
        <v>8</v>
      </c>
      <c r="O649" s="12">
        <v>43466</v>
      </c>
      <c r="Q649" s="13" t="s">
        <v>84</v>
      </c>
      <c r="R649" s="11">
        <f t="shared" ca="1" si="40"/>
        <v>1</v>
      </c>
      <c r="S649" s="12">
        <v>29646</v>
      </c>
      <c r="T649" s="13">
        <f t="shared" ca="1" si="41"/>
        <v>38</v>
      </c>
      <c r="U649" s="11" t="s">
        <v>9</v>
      </c>
      <c r="V649" s="11">
        <v>30</v>
      </c>
      <c r="W649" s="14">
        <f t="shared" si="42"/>
        <v>2.5</v>
      </c>
      <c r="X649" s="11">
        <v>39</v>
      </c>
      <c r="Y649" s="11" t="s">
        <v>876</v>
      </c>
      <c r="Z649" s="10">
        <f t="shared" si="43"/>
        <v>1</v>
      </c>
    </row>
    <row r="650" spans="1:26" ht="20.100000000000001" customHeight="1" x14ac:dyDescent="0.25">
      <c r="A650" s="11">
        <v>625</v>
      </c>
      <c r="B650" s="11" t="s">
        <v>0</v>
      </c>
      <c r="C650" s="8" t="s">
        <v>28</v>
      </c>
      <c r="D650" s="11" t="s">
        <v>761</v>
      </c>
      <c r="E650" s="11" t="s">
        <v>20</v>
      </c>
      <c r="F650" s="11">
        <v>1019</v>
      </c>
      <c r="G650" s="11">
        <v>1019</v>
      </c>
      <c r="H650" s="11">
        <v>108</v>
      </c>
      <c r="I650" s="11" t="s">
        <v>871</v>
      </c>
      <c r="J650" s="11" t="s">
        <v>875</v>
      </c>
      <c r="K650" s="11" t="s">
        <v>2</v>
      </c>
      <c r="L650" s="11" t="s">
        <v>25</v>
      </c>
      <c r="M650" s="11" t="s">
        <v>5</v>
      </c>
      <c r="N650" s="11" t="s">
        <v>8</v>
      </c>
      <c r="O650" s="12">
        <v>43466</v>
      </c>
      <c r="Q650" s="13" t="s">
        <v>84</v>
      </c>
      <c r="R650" s="11">
        <f t="shared" ca="1" si="40"/>
        <v>1</v>
      </c>
      <c r="S650" s="12">
        <v>26480</v>
      </c>
      <c r="T650" s="13">
        <f t="shared" ca="1" si="41"/>
        <v>47</v>
      </c>
      <c r="U650" s="11" t="s">
        <v>7</v>
      </c>
      <c r="V650" s="11">
        <v>30</v>
      </c>
      <c r="W650" s="14">
        <f t="shared" si="42"/>
        <v>2.5</v>
      </c>
      <c r="X650" s="11">
        <v>39</v>
      </c>
      <c r="Y650" s="11" t="s">
        <v>876</v>
      </c>
      <c r="Z650" s="10">
        <f t="shared" si="43"/>
        <v>0.5</v>
      </c>
    </row>
    <row r="651" spans="1:26" ht="20.100000000000001" customHeight="1" x14ac:dyDescent="0.25">
      <c r="A651" s="11">
        <v>625</v>
      </c>
      <c r="B651" s="11" t="s">
        <v>0</v>
      </c>
      <c r="C651" s="8" t="s">
        <v>28</v>
      </c>
      <c r="D651" s="11" t="s">
        <v>761</v>
      </c>
      <c r="E651" s="11" t="s">
        <v>20</v>
      </c>
      <c r="F651" s="11">
        <v>1019</v>
      </c>
      <c r="G651" s="11">
        <v>1025</v>
      </c>
      <c r="H651" s="11">
        <v>109</v>
      </c>
      <c r="I651" s="11" t="s">
        <v>872</v>
      </c>
      <c r="J651" s="11" t="s">
        <v>875</v>
      </c>
      <c r="K651" s="11" t="s">
        <v>2</v>
      </c>
      <c r="L651" s="11" t="s">
        <v>25</v>
      </c>
      <c r="M651" s="11" t="s">
        <v>5</v>
      </c>
      <c r="N651" s="11" t="s">
        <v>8</v>
      </c>
      <c r="O651" s="12">
        <v>43466</v>
      </c>
      <c r="Q651" s="13" t="s">
        <v>84</v>
      </c>
      <c r="R651" s="11">
        <f t="shared" ca="1" si="40"/>
        <v>1</v>
      </c>
      <c r="S651" s="12">
        <v>26480</v>
      </c>
      <c r="T651" s="13">
        <f t="shared" ca="1" si="41"/>
        <v>47</v>
      </c>
      <c r="U651" s="11" t="s">
        <v>7</v>
      </c>
      <c r="V651" s="11">
        <v>30</v>
      </c>
      <c r="W651" s="14">
        <f t="shared" si="42"/>
        <v>2.5</v>
      </c>
      <c r="X651" s="11">
        <v>39</v>
      </c>
      <c r="Y651" s="11" t="s">
        <v>876</v>
      </c>
      <c r="Z651" s="10">
        <f t="shared" si="43"/>
        <v>0.5</v>
      </c>
    </row>
    <row r="652" spans="1:26" ht="20.100000000000001" customHeight="1" x14ac:dyDescent="0.25">
      <c r="A652" s="11">
        <v>626</v>
      </c>
      <c r="B652" s="11" t="s">
        <v>0</v>
      </c>
      <c r="C652" s="8" t="s">
        <v>28</v>
      </c>
      <c r="D652" s="11" t="s">
        <v>762</v>
      </c>
      <c r="E652" s="11" t="s">
        <v>7</v>
      </c>
      <c r="F652" s="11">
        <v>1022</v>
      </c>
      <c r="G652" s="11">
        <v>1060</v>
      </c>
      <c r="H652" s="11">
        <v>106</v>
      </c>
      <c r="I652" s="11" t="s">
        <v>869</v>
      </c>
      <c r="J652" s="11" t="s">
        <v>875</v>
      </c>
      <c r="K652" s="11" t="s">
        <v>2</v>
      </c>
      <c r="L652" s="11" t="s">
        <v>25</v>
      </c>
      <c r="M652" s="11" t="s">
        <v>5</v>
      </c>
      <c r="N652" s="11" t="s">
        <v>8</v>
      </c>
      <c r="O652" s="12">
        <v>43497</v>
      </c>
      <c r="Q652" s="13" t="s">
        <v>84</v>
      </c>
      <c r="R652" s="11">
        <f t="shared" ca="1" si="40"/>
        <v>0</v>
      </c>
      <c r="S652" s="12">
        <v>26470</v>
      </c>
      <c r="T652" s="13">
        <f t="shared" ca="1" si="41"/>
        <v>47</v>
      </c>
      <c r="U652" s="11" t="s">
        <v>9</v>
      </c>
      <c r="V652" s="11">
        <v>30</v>
      </c>
      <c r="W652" s="14">
        <f t="shared" si="42"/>
        <v>2.5</v>
      </c>
      <c r="X652" s="11">
        <v>39</v>
      </c>
      <c r="Y652" s="11" t="s">
        <v>876</v>
      </c>
      <c r="Z652" s="10">
        <f t="shared" si="43"/>
        <v>1</v>
      </c>
    </row>
    <row r="653" spans="1:26" ht="20.100000000000001" customHeight="1" x14ac:dyDescent="0.25">
      <c r="A653" s="11">
        <v>627</v>
      </c>
      <c r="B653" s="11" t="s">
        <v>0</v>
      </c>
      <c r="C653" s="8" t="s">
        <v>28</v>
      </c>
      <c r="D653" s="11" t="s">
        <v>763</v>
      </c>
      <c r="E653" s="11" t="s">
        <v>7</v>
      </c>
      <c r="F653" s="11">
        <v>1022</v>
      </c>
      <c r="G653" s="11">
        <v>1060</v>
      </c>
      <c r="H653" s="11">
        <v>106</v>
      </c>
      <c r="I653" s="11" t="s">
        <v>869</v>
      </c>
      <c r="J653" s="11" t="s">
        <v>875</v>
      </c>
      <c r="K653" s="11" t="s">
        <v>2</v>
      </c>
      <c r="L653" s="11" t="s">
        <v>25</v>
      </c>
      <c r="M653" s="11" t="s">
        <v>5</v>
      </c>
      <c r="N653" s="11" t="s">
        <v>8</v>
      </c>
      <c r="O653" s="12">
        <v>43480</v>
      </c>
      <c r="Q653" s="13" t="s">
        <v>84</v>
      </c>
      <c r="R653" s="11">
        <f t="shared" ca="1" si="40"/>
        <v>1</v>
      </c>
      <c r="S653" s="12">
        <v>28062</v>
      </c>
      <c r="T653" s="13">
        <f t="shared" ca="1" si="41"/>
        <v>43</v>
      </c>
      <c r="U653" s="11" t="s">
        <v>9</v>
      </c>
      <c r="V653" s="11">
        <v>30</v>
      </c>
      <c r="W653" s="14">
        <f t="shared" si="42"/>
        <v>2.5</v>
      </c>
      <c r="X653" s="11">
        <v>39</v>
      </c>
      <c r="Y653" s="11" t="s">
        <v>876</v>
      </c>
      <c r="Z653" s="10">
        <f t="shared" si="43"/>
        <v>1</v>
      </c>
    </row>
    <row r="654" spans="1:26" ht="20.100000000000001" customHeight="1" x14ac:dyDescent="0.25">
      <c r="A654" s="11">
        <v>628</v>
      </c>
      <c r="B654" s="11" t="s">
        <v>0</v>
      </c>
      <c r="C654" s="8" t="s">
        <v>28</v>
      </c>
      <c r="D654" s="11" t="s">
        <v>764</v>
      </c>
      <c r="E654" s="11" t="s">
        <v>7</v>
      </c>
      <c r="F654" s="11">
        <v>1031</v>
      </c>
      <c r="G654" s="11">
        <v>1074</v>
      </c>
      <c r="H654" s="11">
        <v>102</v>
      </c>
      <c r="I654" s="11" t="s">
        <v>865</v>
      </c>
      <c r="J654" s="11" t="s">
        <v>875</v>
      </c>
      <c r="K654" s="11" t="s">
        <v>2</v>
      </c>
      <c r="L654" s="11" t="s">
        <v>25</v>
      </c>
      <c r="M654" s="11" t="s">
        <v>5</v>
      </c>
      <c r="N654" s="11" t="s">
        <v>8</v>
      </c>
      <c r="O654" s="12">
        <v>43466</v>
      </c>
      <c r="Q654" s="13" t="s">
        <v>84</v>
      </c>
      <c r="R654" s="11">
        <f t="shared" ca="1" si="40"/>
        <v>1</v>
      </c>
      <c r="S654" s="12">
        <v>32733</v>
      </c>
      <c r="T654" s="13">
        <f t="shared" ca="1" si="41"/>
        <v>30</v>
      </c>
      <c r="U654" s="11" t="s">
        <v>7</v>
      </c>
      <c r="V654" s="11">
        <v>30</v>
      </c>
      <c r="W654" s="14">
        <f t="shared" si="42"/>
        <v>2.5</v>
      </c>
      <c r="X654" s="11">
        <v>39</v>
      </c>
      <c r="Y654" s="11" t="s">
        <v>876</v>
      </c>
      <c r="Z654" s="10">
        <f t="shared" si="43"/>
        <v>1</v>
      </c>
    </row>
    <row r="655" spans="1:26" ht="20.100000000000001" customHeight="1" x14ac:dyDescent="0.25">
      <c r="A655" s="11">
        <v>629</v>
      </c>
      <c r="B655" s="11" t="s">
        <v>0</v>
      </c>
      <c r="C655" s="8" t="s">
        <v>28</v>
      </c>
      <c r="D655" s="11" t="s">
        <v>765</v>
      </c>
      <c r="E655" s="11" t="s">
        <v>7</v>
      </c>
      <c r="F655" s="11">
        <v>1050</v>
      </c>
      <c r="G655" s="11">
        <v>1093</v>
      </c>
      <c r="H655" s="11">
        <v>102</v>
      </c>
      <c r="I655" s="11" t="s">
        <v>865</v>
      </c>
      <c r="J655" s="11" t="s">
        <v>875</v>
      </c>
      <c r="K655" s="11" t="s">
        <v>2</v>
      </c>
      <c r="L655" s="11" t="s">
        <v>24</v>
      </c>
      <c r="M655" s="11" t="s">
        <v>5</v>
      </c>
      <c r="N655" s="11" t="s">
        <v>8</v>
      </c>
      <c r="O655" s="12">
        <v>43466</v>
      </c>
      <c r="Q655" s="13" t="s">
        <v>84</v>
      </c>
      <c r="R655" s="11">
        <f t="shared" ca="1" si="40"/>
        <v>1</v>
      </c>
      <c r="S655" s="12">
        <v>28235</v>
      </c>
      <c r="T655" s="13">
        <f t="shared" ca="1" si="41"/>
        <v>42</v>
      </c>
      <c r="U655" s="11" t="s">
        <v>7</v>
      </c>
      <c r="V655" s="11">
        <v>30</v>
      </c>
      <c r="W655" s="14">
        <f t="shared" si="42"/>
        <v>2.5</v>
      </c>
      <c r="X655" s="11">
        <v>39</v>
      </c>
      <c r="Y655" s="11" t="s">
        <v>876</v>
      </c>
      <c r="Z655" s="10">
        <f t="shared" si="43"/>
        <v>1</v>
      </c>
    </row>
    <row r="656" spans="1:26" ht="20.100000000000001" customHeight="1" x14ac:dyDescent="0.25">
      <c r="A656" s="11">
        <v>630</v>
      </c>
      <c r="B656" s="11" t="s">
        <v>0</v>
      </c>
      <c r="C656" s="8" t="s">
        <v>28</v>
      </c>
      <c r="D656" s="11" t="s">
        <v>766</v>
      </c>
      <c r="E656" s="11" t="s">
        <v>7</v>
      </c>
      <c r="F656" s="11">
        <v>1032</v>
      </c>
      <c r="G656" s="11">
        <v>1075</v>
      </c>
      <c r="H656" s="11">
        <v>102</v>
      </c>
      <c r="I656" s="11" t="s">
        <v>865</v>
      </c>
      <c r="J656" s="11" t="s">
        <v>875</v>
      </c>
      <c r="K656" s="11" t="s">
        <v>2</v>
      </c>
      <c r="L656" s="11" t="s">
        <v>25</v>
      </c>
      <c r="M656" s="11" t="s">
        <v>5</v>
      </c>
      <c r="N656" s="11" t="s">
        <v>6</v>
      </c>
      <c r="O656" s="12">
        <v>43466</v>
      </c>
      <c r="Q656" s="13" t="s">
        <v>84</v>
      </c>
      <c r="R656" s="11">
        <f t="shared" ca="1" si="40"/>
        <v>1</v>
      </c>
      <c r="S656" s="12">
        <v>32255</v>
      </c>
      <c r="T656" s="13">
        <f t="shared" ca="1" si="41"/>
        <v>31</v>
      </c>
      <c r="U656" s="11" t="s">
        <v>7</v>
      </c>
      <c r="V656" s="11">
        <v>30</v>
      </c>
      <c r="W656" s="14">
        <f t="shared" si="42"/>
        <v>2.5</v>
      </c>
      <c r="X656" s="11">
        <v>39</v>
      </c>
      <c r="Y656" s="11" t="s">
        <v>876</v>
      </c>
      <c r="Z656" s="10">
        <f t="shared" si="43"/>
        <v>1</v>
      </c>
    </row>
    <row r="657" spans="1:26" ht="20.100000000000001" customHeight="1" x14ac:dyDescent="0.25">
      <c r="A657" s="11">
        <v>631</v>
      </c>
      <c r="B657" s="11" t="s">
        <v>0</v>
      </c>
      <c r="C657" s="8" t="s">
        <v>28</v>
      </c>
      <c r="D657" s="11" t="s">
        <v>767</v>
      </c>
      <c r="E657" s="11" t="s">
        <v>7</v>
      </c>
      <c r="F657" s="11">
        <v>1028</v>
      </c>
      <c r="G657" s="11">
        <v>1071</v>
      </c>
      <c r="H657" s="11">
        <v>102</v>
      </c>
      <c r="I657" s="11" t="s">
        <v>865</v>
      </c>
      <c r="J657" s="11" t="s">
        <v>875</v>
      </c>
      <c r="K657" s="11" t="s">
        <v>2</v>
      </c>
      <c r="L657" s="11" t="s">
        <v>25</v>
      </c>
      <c r="M657" s="11" t="s">
        <v>5</v>
      </c>
      <c r="N657" s="11" t="s">
        <v>6</v>
      </c>
      <c r="O657" s="12">
        <v>43480</v>
      </c>
      <c r="Q657" s="13" t="s">
        <v>84</v>
      </c>
      <c r="R657" s="11">
        <f t="shared" ca="1" si="40"/>
        <v>1</v>
      </c>
      <c r="S657" s="12">
        <v>30247</v>
      </c>
      <c r="T657" s="13">
        <f t="shared" ca="1" si="41"/>
        <v>37</v>
      </c>
      <c r="U657" s="11" t="s">
        <v>7</v>
      </c>
      <c r="V657" s="11">
        <v>30</v>
      </c>
      <c r="W657" s="14">
        <f t="shared" si="42"/>
        <v>2.5</v>
      </c>
      <c r="X657" s="11">
        <v>30</v>
      </c>
      <c r="Y657" s="11" t="s">
        <v>876</v>
      </c>
      <c r="Z657" s="10">
        <f t="shared" si="43"/>
        <v>0.76923076923076927</v>
      </c>
    </row>
    <row r="658" spans="1:26" ht="20.100000000000001" customHeight="1" x14ac:dyDescent="0.25">
      <c r="A658" s="11">
        <v>632</v>
      </c>
      <c r="B658" s="11" t="s">
        <v>0</v>
      </c>
      <c r="C658" s="8" t="s">
        <v>28</v>
      </c>
      <c r="D658" s="11" t="s">
        <v>768</v>
      </c>
      <c r="E658" s="11" t="s">
        <v>7</v>
      </c>
      <c r="F658" s="11">
        <v>1044</v>
      </c>
      <c r="G658" s="11">
        <v>1087</v>
      </c>
      <c r="H658" s="11">
        <v>102</v>
      </c>
      <c r="I658" s="11" t="s">
        <v>865</v>
      </c>
      <c r="J658" s="11" t="s">
        <v>875</v>
      </c>
      <c r="K658" s="11" t="s">
        <v>2</v>
      </c>
      <c r="L658" s="11" t="s">
        <v>25</v>
      </c>
      <c r="M658" s="11" t="s">
        <v>5</v>
      </c>
      <c r="N658" s="11" t="s">
        <v>8</v>
      </c>
      <c r="O658" s="12">
        <v>43466</v>
      </c>
      <c r="Q658" s="13" t="s">
        <v>84</v>
      </c>
      <c r="R658" s="11">
        <f t="shared" ca="1" si="40"/>
        <v>1</v>
      </c>
      <c r="S658" s="12">
        <v>34417</v>
      </c>
      <c r="T658" s="13">
        <f t="shared" ca="1" si="41"/>
        <v>25</v>
      </c>
      <c r="U658" s="11" t="s">
        <v>7</v>
      </c>
      <c r="V658" s="11">
        <v>30</v>
      </c>
      <c r="W658" s="14">
        <f t="shared" si="42"/>
        <v>2.5</v>
      </c>
      <c r="X658" s="11">
        <v>39</v>
      </c>
      <c r="Y658" s="11" t="s">
        <v>876</v>
      </c>
      <c r="Z658" s="10">
        <f t="shared" si="43"/>
        <v>1</v>
      </c>
    </row>
    <row r="659" spans="1:26" ht="20.100000000000001" customHeight="1" x14ac:dyDescent="0.25">
      <c r="A659" s="11">
        <v>633</v>
      </c>
      <c r="B659" s="11" t="s">
        <v>0</v>
      </c>
      <c r="C659" s="8" t="s">
        <v>28</v>
      </c>
      <c r="D659" s="11" t="s">
        <v>769</v>
      </c>
      <c r="E659" s="11" t="s">
        <v>7</v>
      </c>
      <c r="F659" s="11">
        <v>1035</v>
      </c>
      <c r="G659" s="11">
        <v>1078</v>
      </c>
      <c r="H659" s="11">
        <v>102</v>
      </c>
      <c r="I659" s="11" t="s">
        <v>865</v>
      </c>
      <c r="J659" s="11" t="s">
        <v>875</v>
      </c>
      <c r="K659" s="11" t="s">
        <v>2</v>
      </c>
      <c r="L659" s="11" t="s">
        <v>24</v>
      </c>
      <c r="M659" s="11" t="s">
        <v>5</v>
      </c>
      <c r="N659" s="11" t="s">
        <v>8</v>
      </c>
      <c r="O659" s="12">
        <v>43466</v>
      </c>
      <c r="Q659" s="13" t="s">
        <v>84</v>
      </c>
      <c r="R659" s="11">
        <f t="shared" ca="1" si="40"/>
        <v>1</v>
      </c>
      <c r="S659" s="12">
        <v>25515</v>
      </c>
      <c r="T659" s="13">
        <f t="shared" ca="1" si="41"/>
        <v>50</v>
      </c>
      <c r="U659" s="11" t="s">
        <v>7</v>
      </c>
      <c r="V659" s="11">
        <v>30</v>
      </c>
      <c r="W659" s="14">
        <f t="shared" si="42"/>
        <v>2.5</v>
      </c>
      <c r="X659" s="11">
        <v>39</v>
      </c>
      <c r="Y659" s="11" t="s">
        <v>876</v>
      </c>
      <c r="Z659" s="10">
        <f t="shared" si="43"/>
        <v>1</v>
      </c>
    </row>
    <row r="660" spans="1:26" ht="20.100000000000001" customHeight="1" x14ac:dyDescent="0.25">
      <c r="A660" s="11">
        <v>634</v>
      </c>
      <c r="B660" s="11" t="s">
        <v>0</v>
      </c>
      <c r="C660" s="8" t="s">
        <v>28</v>
      </c>
      <c r="D660" s="11" t="s">
        <v>770</v>
      </c>
      <c r="E660" s="11" t="s">
        <v>7</v>
      </c>
      <c r="F660" s="11">
        <v>1022</v>
      </c>
      <c r="G660" s="11">
        <v>1035</v>
      </c>
      <c r="H660" s="11">
        <v>104</v>
      </c>
      <c r="I660" s="11" t="s">
        <v>867</v>
      </c>
      <c r="J660" s="11" t="s">
        <v>875</v>
      </c>
      <c r="K660" s="11" t="s">
        <v>2</v>
      </c>
      <c r="L660" s="11" t="s">
        <v>25</v>
      </c>
      <c r="M660" s="11" t="s">
        <v>5</v>
      </c>
      <c r="N660" s="11" t="s">
        <v>8</v>
      </c>
      <c r="O660" s="12">
        <v>43497</v>
      </c>
      <c r="Q660" s="13" t="s">
        <v>84</v>
      </c>
      <c r="R660" s="11">
        <f t="shared" ca="1" si="40"/>
        <v>0</v>
      </c>
      <c r="S660" s="12">
        <v>34086</v>
      </c>
      <c r="T660" s="13">
        <f t="shared" ca="1" si="41"/>
        <v>26</v>
      </c>
      <c r="U660" s="11" t="s">
        <v>9</v>
      </c>
      <c r="V660" s="11">
        <v>30</v>
      </c>
      <c r="W660" s="14">
        <f t="shared" si="42"/>
        <v>2.5</v>
      </c>
      <c r="X660" s="11">
        <v>39</v>
      </c>
      <c r="Y660" s="11" t="s">
        <v>876</v>
      </c>
      <c r="Z660" s="10">
        <f t="shared" si="43"/>
        <v>1</v>
      </c>
    </row>
    <row r="661" spans="1:26" ht="20.100000000000001" customHeight="1" x14ac:dyDescent="0.25">
      <c r="A661" s="11">
        <v>635</v>
      </c>
      <c r="B661" s="11" t="s">
        <v>0</v>
      </c>
      <c r="C661" s="8" t="s">
        <v>28</v>
      </c>
      <c r="D661" s="11" t="s">
        <v>771</v>
      </c>
      <c r="E661" s="11" t="s">
        <v>7</v>
      </c>
      <c r="F661" s="11">
        <v>1022</v>
      </c>
      <c r="G661" s="11">
        <v>1029</v>
      </c>
      <c r="H661" s="11">
        <v>109</v>
      </c>
      <c r="I661" s="11" t="s">
        <v>872</v>
      </c>
      <c r="J661" s="11" t="s">
        <v>875</v>
      </c>
      <c r="K661" s="11" t="s">
        <v>2</v>
      </c>
      <c r="L661" s="11" t="s">
        <v>25</v>
      </c>
      <c r="M661" s="11" t="s">
        <v>5</v>
      </c>
      <c r="N661" s="11" t="s">
        <v>8</v>
      </c>
      <c r="O661" s="12">
        <v>43466</v>
      </c>
      <c r="Q661" s="13" t="s">
        <v>84</v>
      </c>
      <c r="R661" s="11">
        <f t="shared" ca="1" si="40"/>
        <v>1</v>
      </c>
      <c r="S661" s="12">
        <v>27427</v>
      </c>
      <c r="T661" s="13">
        <f t="shared" ca="1" si="41"/>
        <v>44</v>
      </c>
      <c r="U661" s="11" t="s">
        <v>9</v>
      </c>
      <c r="V661" s="11">
        <v>30</v>
      </c>
      <c r="W661" s="14">
        <f t="shared" si="42"/>
        <v>2.5</v>
      </c>
      <c r="X661" s="11">
        <v>39</v>
      </c>
      <c r="Y661" s="11" t="s">
        <v>876</v>
      </c>
      <c r="Z661" s="10">
        <f t="shared" si="43"/>
        <v>1</v>
      </c>
    </row>
    <row r="662" spans="1:26" ht="20.100000000000001" customHeight="1" x14ac:dyDescent="0.25">
      <c r="A662" s="11">
        <v>636</v>
      </c>
      <c r="B662" s="11" t="s">
        <v>0</v>
      </c>
      <c r="C662" s="8" t="s">
        <v>28</v>
      </c>
      <c r="D662" s="11" t="s">
        <v>772</v>
      </c>
      <c r="E662" s="11" t="s">
        <v>20</v>
      </c>
      <c r="F662" s="11">
        <v>1020</v>
      </c>
      <c r="G662" s="11">
        <v>1027</v>
      </c>
      <c r="H662" s="11">
        <v>109</v>
      </c>
      <c r="I662" s="11" t="s">
        <v>872</v>
      </c>
      <c r="J662" s="11" t="s">
        <v>875</v>
      </c>
      <c r="K662" s="11" t="s">
        <v>2</v>
      </c>
      <c r="L662" s="11" t="s">
        <v>25</v>
      </c>
      <c r="M662" s="11" t="s">
        <v>5</v>
      </c>
      <c r="N662" s="11" t="s">
        <v>6</v>
      </c>
      <c r="O662" s="12">
        <v>43500</v>
      </c>
      <c r="Q662" s="13" t="s">
        <v>84</v>
      </c>
      <c r="R662" s="11">
        <f t="shared" ca="1" si="40"/>
        <v>0</v>
      </c>
      <c r="S662" s="12">
        <v>33949</v>
      </c>
      <c r="T662" s="13">
        <f t="shared" ca="1" si="41"/>
        <v>27</v>
      </c>
      <c r="U662" s="11" t="s">
        <v>9</v>
      </c>
      <c r="V662" s="11">
        <v>30</v>
      </c>
      <c r="W662" s="14">
        <f t="shared" si="42"/>
        <v>2.5</v>
      </c>
      <c r="X662" s="11">
        <v>39</v>
      </c>
      <c r="Y662" s="11" t="s">
        <v>876</v>
      </c>
      <c r="Z662" s="10">
        <f t="shared" si="43"/>
        <v>0.5</v>
      </c>
    </row>
    <row r="663" spans="1:26" ht="20.100000000000001" customHeight="1" x14ac:dyDescent="0.25">
      <c r="A663" s="11">
        <v>636</v>
      </c>
      <c r="B663" s="11" t="s">
        <v>0</v>
      </c>
      <c r="C663" s="8" t="s">
        <v>28</v>
      </c>
      <c r="D663" s="11" t="s">
        <v>772</v>
      </c>
      <c r="E663" s="11" t="s">
        <v>20</v>
      </c>
      <c r="F663" s="11">
        <v>1020</v>
      </c>
      <c r="G663" s="11">
        <v>1021</v>
      </c>
      <c r="H663" s="11">
        <v>108</v>
      </c>
      <c r="I663" s="11" t="s">
        <v>871</v>
      </c>
      <c r="J663" s="11" t="s">
        <v>875</v>
      </c>
      <c r="K663" s="11" t="s">
        <v>2</v>
      </c>
      <c r="L663" s="11" t="s">
        <v>25</v>
      </c>
      <c r="M663" s="11" t="s">
        <v>5</v>
      </c>
      <c r="N663" s="11" t="s">
        <v>6</v>
      </c>
      <c r="O663" s="12">
        <v>43500</v>
      </c>
      <c r="Q663" s="13" t="s">
        <v>84</v>
      </c>
      <c r="R663" s="11">
        <f t="shared" ca="1" si="40"/>
        <v>0</v>
      </c>
      <c r="S663" s="12">
        <v>33949</v>
      </c>
      <c r="T663" s="13">
        <f t="shared" ca="1" si="41"/>
        <v>27</v>
      </c>
      <c r="U663" s="11" t="s">
        <v>9</v>
      </c>
      <c r="V663" s="11">
        <v>30</v>
      </c>
      <c r="W663" s="14">
        <f t="shared" si="42"/>
        <v>2.5</v>
      </c>
      <c r="X663" s="11">
        <v>39</v>
      </c>
      <c r="Y663" s="11" t="s">
        <v>876</v>
      </c>
      <c r="Z663" s="10">
        <f t="shared" si="43"/>
        <v>0.5</v>
      </c>
    </row>
    <row r="664" spans="1:26" ht="20.100000000000001" customHeight="1" x14ac:dyDescent="0.25">
      <c r="A664" s="11">
        <v>637</v>
      </c>
      <c r="B664" s="11" t="s">
        <v>0</v>
      </c>
      <c r="C664" s="8" t="s">
        <v>28</v>
      </c>
      <c r="D664" s="11" t="s">
        <v>773</v>
      </c>
      <c r="E664" s="11" t="s">
        <v>7</v>
      </c>
      <c r="F664" s="11">
        <v>1019</v>
      </c>
      <c r="G664" s="11">
        <v>1067</v>
      </c>
      <c r="H664" s="11">
        <v>107</v>
      </c>
      <c r="I664" s="11" t="s">
        <v>870</v>
      </c>
      <c r="J664" s="11" t="s">
        <v>875</v>
      </c>
      <c r="K664" s="11" t="s">
        <v>2</v>
      </c>
      <c r="L664" s="11" t="s">
        <v>25</v>
      </c>
      <c r="M664" s="11" t="s">
        <v>5</v>
      </c>
      <c r="N664" s="11" t="s">
        <v>6</v>
      </c>
      <c r="O664" s="12">
        <v>43497</v>
      </c>
      <c r="Q664" s="13" t="s">
        <v>84</v>
      </c>
      <c r="R664" s="11">
        <f t="shared" ca="1" si="40"/>
        <v>0</v>
      </c>
      <c r="S664" s="12">
        <v>33674</v>
      </c>
      <c r="T664" s="13">
        <f t="shared" ca="1" si="41"/>
        <v>27</v>
      </c>
      <c r="U664" s="11" t="s">
        <v>7</v>
      </c>
      <c r="V664" s="11">
        <v>30</v>
      </c>
      <c r="W664" s="14">
        <f t="shared" si="42"/>
        <v>2.5</v>
      </c>
      <c r="X664" s="11">
        <v>39</v>
      </c>
      <c r="Y664" s="11" t="s">
        <v>876</v>
      </c>
      <c r="Z664" s="10">
        <f t="shared" si="43"/>
        <v>1</v>
      </c>
    </row>
    <row r="665" spans="1:26" ht="20.100000000000001" customHeight="1" x14ac:dyDescent="0.25">
      <c r="A665" s="11">
        <v>638</v>
      </c>
      <c r="B665" s="11" t="s">
        <v>0</v>
      </c>
      <c r="C665" s="8" t="s">
        <v>28</v>
      </c>
      <c r="D665" s="11" t="s">
        <v>774</v>
      </c>
      <c r="E665" s="11" t="s">
        <v>20</v>
      </c>
      <c r="F665" s="11">
        <v>1019</v>
      </c>
      <c r="G665" s="11">
        <v>1019</v>
      </c>
      <c r="H665" s="11">
        <v>108</v>
      </c>
      <c r="I665" s="11" t="s">
        <v>871</v>
      </c>
      <c r="J665" s="11" t="s">
        <v>875</v>
      </c>
      <c r="K665" s="11" t="s">
        <v>2</v>
      </c>
      <c r="L665" s="11" t="s">
        <v>25</v>
      </c>
      <c r="M665" s="11" t="s">
        <v>5</v>
      </c>
      <c r="N665" s="11" t="s">
        <v>6</v>
      </c>
      <c r="O665" s="12">
        <v>43497</v>
      </c>
      <c r="Q665" s="13" t="s">
        <v>84</v>
      </c>
      <c r="R665" s="11">
        <f t="shared" ca="1" si="40"/>
        <v>0</v>
      </c>
      <c r="S665" s="12">
        <v>24088</v>
      </c>
      <c r="T665" s="13">
        <f t="shared" ca="1" si="41"/>
        <v>54</v>
      </c>
      <c r="U665" s="11" t="s">
        <v>7</v>
      </c>
      <c r="V665" s="11">
        <v>30</v>
      </c>
      <c r="W665" s="14">
        <f t="shared" si="42"/>
        <v>2.5</v>
      </c>
      <c r="X665" s="11">
        <v>39</v>
      </c>
      <c r="Y665" s="11" t="s">
        <v>876</v>
      </c>
      <c r="Z665" s="10">
        <f t="shared" si="43"/>
        <v>0.5</v>
      </c>
    </row>
    <row r="666" spans="1:26" ht="20.100000000000001" customHeight="1" x14ac:dyDescent="0.25">
      <c r="A666" s="11">
        <v>638</v>
      </c>
      <c r="B666" s="11" t="s">
        <v>0</v>
      </c>
      <c r="C666" s="8" t="s">
        <v>28</v>
      </c>
      <c r="D666" s="11" t="s">
        <v>774</v>
      </c>
      <c r="E666" s="11" t="s">
        <v>20</v>
      </c>
      <c r="F666" s="11">
        <v>1019</v>
      </c>
      <c r="G666" s="11">
        <v>1025</v>
      </c>
      <c r="H666" s="11">
        <v>109</v>
      </c>
      <c r="I666" s="11" t="s">
        <v>872</v>
      </c>
      <c r="J666" s="11" t="s">
        <v>875</v>
      </c>
      <c r="K666" s="11" t="s">
        <v>2</v>
      </c>
      <c r="L666" s="11" t="s">
        <v>25</v>
      </c>
      <c r="M666" s="11" t="s">
        <v>5</v>
      </c>
      <c r="N666" s="11" t="s">
        <v>6</v>
      </c>
      <c r="O666" s="12">
        <v>43497</v>
      </c>
      <c r="Q666" s="13" t="s">
        <v>84</v>
      </c>
      <c r="R666" s="11">
        <f t="shared" ca="1" si="40"/>
        <v>0</v>
      </c>
      <c r="S666" s="12">
        <v>24088</v>
      </c>
      <c r="T666" s="13">
        <f t="shared" ca="1" si="41"/>
        <v>54</v>
      </c>
      <c r="U666" s="11" t="s">
        <v>7</v>
      </c>
      <c r="V666" s="11">
        <v>30</v>
      </c>
      <c r="W666" s="14">
        <f t="shared" si="42"/>
        <v>2.5</v>
      </c>
      <c r="X666" s="11">
        <v>39</v>
      </c>
      <c r="Y666" s="11" t="s">
        <v>876</v>
      </c>
      <c r="Z666" s="10">
        <f t="shared" si="43"/>
        <v>0.5</v>
      </c>
    </row>
    <row r="667" spans="1:26" ht="20.100000000000001" customHeight="1" x14ac:dyDescent="0.25">
      <c r="A667" s="11">
        <v>639</v>
      </c>
      <c r="B667" s="11" t="s">
        <v>0</v>
      </c>
      <c r="C667" s="8" t="s">
        <v>28</v>
      </c>
      <c r="D667" s="11" t="s">
        <v>775</v>
      </c>
      <c r="E667" s="11" t="s">
        <v>20</v>
      </c>
      <c r="F667" s="11">
        <v>1019</v>
      </c>
      <c r="G667" s="11">
        <v>1037</v>
      </c>
      <c r="H667" s="11">
        <v>105</v>
      </c>
      <c r="I667" s="11" t="s">
        <v>868</v>
      </c>
      <c r="J667" s="11" t="s">
        <v>875</v>
      </c>
      <c r="K667" s="11" t="s">
        <v>2</v>
      </c>
      <c r="L667" s="11" t="s">
        <v>24</v>
      </c>
      <c r="M667" s="11" t="s">
        <v>5</v>
      </c>
      <c r="N667" s="11" t="s">
        <v>8</v>
      </c>
      <c r="O667" s="12">
        <v>43497</v>
      </c>
      <c r="Q667" s="13" t="s">
        <v>84</v>
      </c>
      <c r="R667" s="11">
        <f t="shared" ca="1" si="40"/>
        <v>0</v>
      </c>
      <c r="S667" s="12">
        <v>28850</v>
      </c>
      <c r="T667" s="13">
        <f t="shared" ca="1" si="41"/>
        <v>41</v>
      </c>
      <c r="U667" s="11" t="s">
        <v>7</v>
      </c>
      <c r="V667" s="11">
        <v>30</v>
      </c>
      <c r="W667" s="14">
        <f t="shared" si="42"/>
        <v>2.5</v>
      </c>
      <c r="X667" s="11">
        <v>39</v>
      </c>
      <c r="Y667" s="11" t="s">
        <v>876</v>
      </c>
      <c r="Z667" s="10">
        <f t="shared" si="43"/>
        <v>0.5</v>
      </c>
    </row>
    <row r="668" spans="1:26" ht="20.100000000000001" customHeight="1" x14ac:dyDescent="0.25">
      <c r="A668" s="11">
        <v>639</v>
      </c>
      <c r="B668" s="11" t="s">
        <v>0</v>
      </c>
      <c r="C668" s="8" t="s">
        <v>28</v>
      </c>
      <c r="D668" s="11" t="s">
        <v>775</v>
      </c>
      <c r="E668" s="11" t="s">
        <v>20</v>
      </c>
      <c r="F668" s="11">
        <v>1019</v>
      </c>
      <c r="G668" s="11">
        <v>1031</v>
      </c>
      <c r="H668" s="11">
        <v>104</v>
      </c>
      <c r="I668" s="11" t="s">
        <v>867</v>
      </c>
      <c r="J668" s="11" t="s">
        <v>875</v>
      </c>
      <c r="K668" s="11" t="s">
        <v>2</v>
      </c>
      <c r="L668" s="11" t="s">
        <v>24</v>
      </c>
      <c r="M668" s="11" t="s">
        <v>5</v>
      </c>
      <c r="N668" s="11" t="s">
        <v>8</v>
      </c>
      <c r="O668" s="12">
        <v>43497</v>
      </c>
      <c r="Q668" s="13" t="s">
        <v>84</v>
      </c>
      <c r="R668" s="11">
        <f t="shared" ca="1" si="40"/>
        <v>0</v>
      </c>
      <c r="S668" s="12">
        <v>28850</v>
      </c>
      <c r="T668" s="13">
        <f t="shared" ca="1" si="41"/>
        <v>41</v>
      </c>
      <c r="U668" s="11" t="s">
        <v>7</v>
      </c>
      <c r="V668" s="11">
        <v>30</v>
      </c>
      <c r="W668" s="14">
        <f t="shared" si="42"/>
        <v>2.5</v>
      </c>
      <c r="X668" s="11">
        <v>39</v>
      </c>
      <c r="Y668" s="11" t="s">
        <v>876</v>
      </c>
      <c r="Z668" s="10">
        <f t="shared" si="43"/>
        <v>0.5</v>
      </c>
    </row>
    <row r="669" spans="1:26" ht="20.100000000000001" customHeight="1" x14ac:dyDescent="0.25">
      <c r="A669" s="11">
        <v>640</v>
      </c>
      <c r="B669" s="11" t="s">
        <v>0</v>
      </c>
      <c r="C669" s="8" t="s">
        <v>28</v>
      </c>
      <c r="D669" s="11" t="s">
        <v>776</v>
      </c>
      <c r="E669" s="11" t="s">
        <v>7</v>
      </c>
      <c r="F669" s="11">
        <v>1014</v>
      </c>
      <c r="G669" s="11">
        <v>1014</v>
      </c>
      <c r="H669" s="11">
        <v>100</v>
      </c>
      <c r="I669" s="11" t="s">
        <v>863</v>
      </c>
      <c r="J669" s="11" t="s">
        <v>875</v>
      </c>
      <c r="K669" s="11" t="s">
        <v>2</v>
      </c>
      <c r="L669" s="11" t="s">
        <v>25</v>
      </c>
      <c r="M669" s="11" t="s">
        <v>5</v>
      </c>
      <c r="N669" s="11" t="s">
        <v>6</v>
      </c>
      <c r="O669" s="12">
        <v>43497</v>
      </c>
      <c r="Q669" s="13" t="s">
        <v>84</v>
      </c>
      <c r="R669" s="11">
        <f t="shared" ca="1" si="40"/>
        <v>0</v>
      </c>
      <c r="S669" s="12">
        <v>30958</v>
      </c>
      <c r="T669" s="13">
        <f t="shared" ca="1" si="41"/>
        <v>35</v>
      </c>
      <c r="U669" s="11" t="s">
        <v>7</v>
      </c>
      <c r="V669" s="11">
        <v>30</v>
      </c>
      <c r="W669" s="14">
        <f t="shared" si="42"/>
        <v>2.5</v>
      </c>
      <c r="X669" s="11">
        <v>39</v>
      </c>
      <c r="Y669" s="11" t="s">
        <v>876</v>
      </c>
      <c r="Z669" s="10">
        <f t="shared" si="43"/>
        <v>1</v>
      </c>
    </row>
    <row r="670" spans="1:26" ht="20.100000000000001" customHeight="1" x14ac:dyDescent="0.25">
      <c r="A670" s="11">
        <v>641</v>
      </c>
      <c r="B670" s="11" t="s">
        <v>0</v>
      </c>
      <c r="C670" s="8" t="s">
        <v>28</v>
      </c>
      <c r="D670" s="11" t="s">
        <v>777</v>
      </c>
      <c r="E670" s="11" t="s">
        <v>7</v>
      </c>
      <c r="F670" s="11">
        <v>1044</v>
      </c>
      <c r="G670" s="11">
        <v>1087</v>
      </c>
      <c r="H670" s="11">
        <v>102</v>
      </c>
      <c r="I670" s="11" t="s">
        <v>865</v>
      </c>
      <c r="J670" s="11" t="s">
        <v>875</v>
      </c>
      <c r="K670" s="11" t="s">
        <v>2</v>
      </c>
      <c r="L670" s="11" t="s">
        <v>25</v>
      </c>
      <c r="M670" s="11" t="s">
        <v>5</v>
      </c>
      <c r="N670" s="11" t="s">
        <v>8</v>
      </c>
      <c r="O670" s="12">
        <v>43497</v>
      </c>
      <c r="Q670" s="13" t="s">
        <v>84</v>
      </c>
      <c r="R670" s="11">
        <f t="shared" ca="1" si="40"/>
        <v>0</v>
      </c>
      <c r="S670" s="12">
        <v>32461</v>
      </c>
      <c r="T670" s="13">
        <f t="shared" ca="1" si="41"/>
        <v>31</v>
      </c>
      <c r="U670" s="11" t="s">
        <v>7</v>
      </c>
      <c r="V670" s="11">
        <v>30</v>
      </c>
      <c r="W670" s="14">
        <f t="shared" si="42"/>
        <v>2.5</v>
      </c>
      <c r="X670" s="11">
        <v>39</v>
      </c>
      <c r="Y670" s="11" t="s">
        <v>876</v>
      </c>
      <c r="Z670" s="10">
        <f t="shared" si="43"/>
        <v>1</v>
      </c>
    </row>
    <row r="671" spans="1:26" ht="20.100000000000001" customHeight="1" x14ac:dyDescent="0.25">
      <c r="A671" s="11">
        <v>642</v>
      </c>
      <c r="B671" s="11" t="s">
        <v>0</v>
      </c>
      <c r="C671" s="8" t="s">
        <v>28</v>
      </c>
      <c r="D671" s="11" t="s">
        <v>778</v>
      </c>
      <c r="E671" s="11" t="s">
        <v>7</v>
      </c>
      <c r="F671" s="11">
        <v>1021</v>
      </c>
      <c r="G671" s="11">
        <v>1022</v>
      </c>
      <c r="H671" s="11">
        <v>108</v>
      </c>
      <c r="I671" s="11" t="s">
        <v>871</v>
      </c>
      <c r="J671" s="11" t="s">
        <v>875</v>
      </c>
      <c r="K671" s="11" t="s">
        <v>2</v>
      </c>
      <c r="L671" s="11" t="s">
        <v>25</v>
      </c>
      <c r="M671" s="11" t="s">
        <v>5</v>
      </c>
      <c r="N671" s="11" t="s">
        <v>8</v>
      </c>
      <c r="O671" s="12">
        <v>43510</v>
      </c>
      <c r="Q671" s="13" t="s">
        <v>84</v>
      </c>
      <c r="R671" s="11">
        <f t="shared" ca="1" si="40"/>
        <v>0</v>
      </c>
      <c r="S671" s="12">
        <v>34907</v>
      </c>
      <c r="T671" s="13">
        <f t="shared" ca="1" si="41"/>
        <v>24</v>
      </c>
      <c r="U671" s="11" t="s">
        <v>9</v>
      </c>
      <c r="V671" s="11">
        <v>30</v>
      </c>
      <c r="W671" s="14">
        <f t="shared" si="42"/>
        <v>2.5</v>
      </c>
      <c r="X671" s="11">
        <v>39</v>
      </c>
      <c r="Y671" s="11" t="s">
        <v>876</v>
      </c>
      <c r="Z671" s="10">
        <f t="shared" si="43"/>
        <v>1</v>
      </c>
    </row>
    <row r="672" spans="1:26" ht="20.100000000000001" customHeight="1" x14ac:dyDescent="0.25">
      <c r="A672" s="11">
        <v>643</v>
      </c>
      <c r="B672" s="11" t="s">
        <v>0</v>
      </c>
      <c r="C672" s="8" t="s">
        <v>28</v>
      </c>
      <c r="D672" s="11" t="s">
        <v>779</v>
      </c>
      <c r="E672" s="11" t="s">
        <v>7</v>
      </c>
      <c r="F672" s="11">
        <v>1035</v>
      </c>
      <c r="G672" s="11">
        <v>1078</v>
      </c>
      <c r="H672" s="11">
        <v>102</v>
      </c>
      <c r="I672" s="11" t="s">
        <v>865</v>
      </c>
      <c r="J672" s="11" t="s">
        <v>875</v>
      </c>
      <c r="K672" s="11" t="s">
        <v>2</v>
      </c>
      <c r="L672" s="11" t="s">
        <v>25</v>
      </c>
      <c r="M672" s="11" t="s">
        <v>5</v>
      </c>
      <c r="N672" s="11" t="s">
        <v>8</v>
      </c>
      <c r="O672" s="12">
        <v>43525</v>
      </c>
      <c r="Q672" s="13" t="s">
        <v>84</v>
      </c>
      <c r="R672" s="11">
        <f t="shared" ca="1" si="40"/>
        <v>0</v>
      </c>
      <c r="S672" s="12">
        <v>26234</v>
      </c>
      <c r="T672" s="13">
        <f t="shared" ca="1" si="41"/>
        <v>48</v>
      </c>
      <c r="U672" s="11" t="s">
        <v>7</v>
      </c>
      <c r="V672" s="11">
        <v>30</v>
      </c>
      <c r="W672" s="14">
        <f t="shared" si="42"/>
        <v>2.5</v>
      </c>
      <c r="X672" s="11">
        <v>39</v>
      </c>
      <c r="Y672" s="11" t="s">
        <v>876</v>
      </c>
      <c r="Z672" s="10">
        <f t="shared" si="43"/>
        <v>1</v>
      </c>
    </row>
    <row r="673" spans="1:26" ht="20.100000000000001" customHeight="1" x14ac:dyDescent="0.25">
      <c r="A673" s="11">
        <v>644</v>
      </c>
      <c r="B673" s="11" t="s">
        <v>0</v>
      </c>
      <c r="C673" s="8" t="s">
        <v>28</v>
      </c>
      <c r="D673" s="11" t="s">
        <v>780</v>
      </c>
      <c r="E673" s="11" t="s">
        <v>20</v>
      </c>
      <c r="F673" s="11">
        <v>1020</v>
      </c>
      <c r="G673" s="11">
        <v>1058</v>
      </c>
      <c r="H673" s="11">
        <v>106</v>
      </c>
      <c r="I673" s="11" t="s">
        <v>869</v>
      </c>
      <c r="J673" s="11" t="s">
        <v>875</v>
      </c>
      <c r="K673" s="11" t="s">
        <v>2</v>
      </c>
      <c r="L673" s="11" t="s">
        <v>25</v>
      </c>
      <c r="M673" s="11" t="s">
        <v>5</v>
      </c>
      <c r="N673" s="11" t="s">
        <v>8</v>
      </c>
      <c r="O673" s="12">
        <v>43525</v>
      </c>
      <c r="Q673" s="13" t="s">
        <v>84</v>
      </c>
      <c r="R673" s="11">
        <f t="shared" ca="1" si="40"/>
        <v>0</v>
      </c>
      <c r="S673" s="12">
        <v>33932</v>
      </c>
      <c r="T673" s="13">
        <f t="shared" ca="1" si="41"/>
        <v>27</v>
      </c>
      <c r="U673" s="11" t="s">
        <v>9</v>
      </c>
      <c r="V673" s="11">
        <v>30</v>
      </c>
      <c r="W673" s="14">
        <f t="shared" si="42"/>
        <v>2.5</v>
      </c>
      <c r="X673" s="11">
        <v>39</v>
      </c>
      <c r="Y673" s="11" t="s">
        <v>876</v>
      </c>
      <c r="Z673" s="10">
        <f t="shared" si="43"/>
        <v>0.5</v>
      </c>
    </row>
    <row r="674" spans="1:26" ht="20.100000000000001" customHeight="1" x14ac:dyDescent="0.25">
      <c r="A674" s="11">
        <v>644</v>
      </c>
      <c r="B674" s="11" t="s">
        <v>0</v>
      </c>
      <c r="C674" s="8" t="s">
        <v>28</v>
      </c>
      <c r="D674" s="11" t="s">
        <v>780</v>
      </c>
      <c r="E674" s="11" t="s">
        <v>20</v>
      </c>
      <c r="F674" s="11">
        <v>1020</v>
      </c>
      <c r="G674" s="11">
        <v>1051</v>
      </c>
      <c r="H674" s="11">
        <v>107</v>
      </c>
      <c r="I674" s="11" t="s">
        <v>870</v>
      </c>
      <c r="J674" s="11" t="s">
        <v>875</v>
      </c>
      <c r="K674" s="11" t="s">
        <v>2</v>
      </c>
      <c r="L674" s="11" t="s">
        <v>25</v>
      </c>
      <c r="M674" s="11" t="s">
        <v>5</v>
      </c>
      <c r="N674" s="11" t="s">
        <v>8</v>
      </c>
      <c r="O674" s="12">
        <v>43525</v>
      </c>
      <c r="Q674" s="13" t="s">
        <v>84</v>
      </c>
      <c r="R674" s="11">
        <f t="shared" ca="1" si="40"/>
        <v>0</v>
      </c>
      <c r="S674" s="12">
        <v>33932</v>
      </c>
      <c r="T674" s="13">
        <f t="shared" ca="1" si="41"/>
        <v>27</v>
      </c>
      <c r="U674" s="11" t="s">
        <v>9</v>
      </c>
      <c r="V674" s="11">
        <v>30</v>
      </c>
      <c r="W674" s="14">
        <f t="shared" si="42"/>
        <v>2.5</v>
      </c>
      <c r="X674" s="11">
        <v>39</v>
      </c>
      <c r="Y674" s="11" t="s">
        <v>876</v>
      </c>
      <c r="Z674" s="10">
        <f t="shared" si="43"/>
        <v>0.5</v>
      </c>
    </row>
    <row r="675" spans="1:26" ht="20.100000000000001" customHeight="1" x14ac:dyDescent="0.25">
      <c r="A675" s="11">
        <v>645</v>
      </c>
      <c r="B675" s="11" t="s">
        <v>0</v>
      </c>
      <c r="C675" s="8" t="s">
        <v>28</v>
      </c>
      <c r="D675" s="11" t="s">
        <v>781</v>
      </c>
      <c r="E675" s="11" t="s">
        <v>7</v>
      </c>
      <c r="F675" s="11">
        <v>1022</v>
      </c>
      <c r="G675" s="11">
        <v>1053</v>
      </c>
      <c r="H675" s="11">
        <v>107</v>
      </c>
      <c r="I675" s="11" t="s">
        <v>870</v>
      </c>
      <c r="J675" s="11" t="s">
        <v>875</v>
      </c>
      <c r="K675" s="11" t="s">
        <v>2</v>
      </c>
      <c r="L675" s="11" t="s">
        <v>25</v>
      </c>
      <c r="M675" s="11" t="s">
        <v>5</v>
      </c>
      <c r="N675" s="11" t="s">
        <v>8</v>
      </c>
      <c r="O675" s="12">
        <v>43525</v>
      </c>
      <c r="Q675" s="13" t="s">
        <v>84</v>
      </c>
      <c r="R675" s="11">
        <f t="shared" ca="1" si="40"/>
        <v>0</v>
      </c>
      <c r="S675" s="12">
        <v>32778</v>
      </c>
      <c r="T675" s="13">
        <f t="shared" ca="1" si="41"/>
        <v>30</v>
      </c>
      <c r="U675" s="11" t="s">
        <v>9</v>
      </c>
      <c r="V675" s="11">
        <v>30</v>
      </c>
      <c r="W675" s="14">
        <f t="shared" si="42"/>
        <v>2.5</v>
      </c>
      <c r="X675" s="11">
        <v>39</v>
      </c>
      <c r="Y675" s="11" t="s">
        <v>876</v>
      </c>
      <c r="Z675" s="10">
        <f t="shared" si="43"/>
        <v>1</v>
      </c>
    </row>
    <row r="676" spans="1:26" ht="20.100000000000001" customHeight="1" x14ac:dyDescent="0.25">
      <c r="A676" s="11">
        <v>646</v>
      </c>
      <c r="B676" s="11" t="s">
        <v>0</v>
      </c>
      <c r="C676" s="8" t="s">
        <v>28</v>
      </c>
      <c r="D676" s="11" t="s">
        <v>782</v>
      </c>
      <c r="E676" s="11" t="s">
        <v>7</v>
      </c>
      <c r="F676" s="11">
        <v>1022</v>
      </c>
      <c r="G676" s="11">
        <v>1047</v>
      </c>
      <c r="H676" s="11">
        <v>103</v>
      </c>
      <c r="I676" s="11" t="s">
        <v>866</v>
      </c>
      <c r="J676" s="11" t="s">
        <v>875</v>
      </c>
      <c r="K676" s="11" t="s">
        <v>2</v>
      </c>
      <c r="L676" s="11" t="s">
        <v>25</v>
      </c>
      <c r="M676" s="11" t="s">
        <v>5</v>
      </c>
      <c r="N676" s="11" t="s">
        <v>8</v>
      </c>
      <c r="O676" s="12">
        <v>43525</v>
      </c>
      <c r="Q676" s="13" t="s">
        <v>84</v>
      </c>
      <c r="R676" s="11">
        <f t="shared" ca="1" si="40"/>
        <v>0</v>
      </c>
      <c r="S676" s="12">
        <v>34705</v>
      </c>
      <c r="T676" s="13">
        <f t="shared" ca="1" si="41"/>
        <v>25</v>
      </c>
      <c r="U676" s="11" t="s">
        <v>9</v>
      </c>
      <c r="V676" s="11">
        <v>30</v>
      </c>
      <c r="W676" s="14">
        <f t="shared" si="42"/>
        <v>2.5</v>
      </c>
      <c r="X676" s="11">
        <v>39</v>
      </c>
      <c r="Y676" s="11" t="s">
        <v>876</v>
      </c>
      <c r="Z676" s="10">
        <f t="shared" si="43"/>
        <v>1</v>
      </c>
    </row>
    <row r="677" spans="1:26" ht="20.100000000000001" customHeight="1" x14ac:dyDescent="0.25">
      <c r="A677" s="11">
        <v>647</v>
      </c>
      <c r="B677" s="11" t="s">
        <v>0</v>
      </c>
      <c r="C677" s="8" t="s">
        <v>28</v>
      </c>
      <c r="D677" s="11" t="s">
        <v>783</v>
      </c>
      <c r="E677" s="11" t="s">
        <v>7</v>
      </c>
      <c r="F677" s="11">
        <v>1022</v>
      </c>
      <c r="G677" s="11">
        <v>1047</v>
      </c>
      <c r="H677" s="11">
        <v>103</v>
      </c>
      <c r="I677" s="11" t="s">
        <v>866</v>
      </c>
      <c r="J677" s="11" t="s">
        <v>875</v>
      </c>
      <c r="K677" s="11" t="s">
        <v>2</v>
      </c>
      <c r="L677" s="11" t="s">
        <v>25</v>
      </c>
      <c r="M677" s="11" t="s">
        <v>5</v>
      </c>
      <c r="N677" s="11" t="s">
        <v>8</v>
      </c>
      <c r="O677" s="12">
        <v>43525</v>
      </c>
      <c r="Q677" s="13" t="s">
        <v>84</v>
      </c>
      <c r="R677" s="11">
        <f t="shared" ca="1" si="40"/>
        <v>0</v>
      </c>
      <c r="S677" s="12">
        <v>35268</v>
      </c>
      <c r="T677" s="13">
        <f t="shared" ca="1" si="41"/>
        <v>23</v>
      </c>
      <c r="U677" s="11" t="s">
        <v>9</v>
      </c>
      <c r="V677" s="11">
        <v>30</v>
      </c>
      <c r="W677" s="14">
        <f t="shared" si="42"/>
        <v>2.5</v>
      </c>
      <c r="X677" s="11">
        <v>39</v>
      </c>
      <c r="Y677" s="11" t="s">
        <v>876</v>
      </c>
      <c r="Z677" s="10">
        <f t="shared" si="43"/>
        <v>1</v>
      </c>
    </row>
    <row r="678" spans="1:26" ht="20.100000000000001" customHeight="1" x14ac:dyDescent="0.25">
      <c r="A678" s="11">
        <v>648</v>
      </c>
      <c r="B678" s="11" t="s">
        <v>0</v>
      </c>
      <c r="C678" s="8" t="s">
        <v>28</v>
      </c>
      <c r="D678" s="11" t="s">
        <v>784</v>
      </c>
      <c r="E678" s="11" t="s">
        <v>7</v>
      </c>
      <c r="F678" s="11">
        <v>1022</v>
      </c>
      <c r="G678" s="11">
        <v>1047</v>
      </c>
      <c r="H678" s="11">
        <v>103</v>
      </c>
      <c r="I678" s="11" t="s">
        <v>866</v>
      </c>
      <c r="J678" s="11" t="s">
        <v>875</v>
      </c>
      <c r="K678" s="11" t="s">
        <v>2</v>
      </c>
      <c r="L678" s="11" t="s">
        <v>25</v>
      </c>
      <c r="M678" s="11" t="s">
        <v>5</v>
      </c>
      <c r="N678" s="11" t="s">
        <v>8</v>
      </c>
      <c r="O678" s="12">
        <v>43525</v>
      </c>
      <c r="Q678" s="13" t="s">
        <v>84</v>
      </c>
      <c r="R678" s="11">
        <f t="shared" ca="1" si="40"/>
        <v>0</v>
      </c>
      <c r="S678" s="12">
        <v>31452</v>
      </c>
      <c r="T678" s="13">
        <f t="shared" ca="1" si="41"/>
        <v>33</v>
      </c>
      <c r="U678" s="11" t="s">
        <v>9</v>
      </c>
      <c r="V678" s="11">
        <v>30</v>
      </c>
      <c r="W678" s="14">
        <f t="shared" si="42"/>
        <v>2.5</v>
      </c>
      <c r="X678" s="11">
        <v>39</v>
      </c>
      <c r="Y678" s="11" t="s">
        <v>876</v>
      </c>
      <c r="Z678" s="10">
        <f t="shared" si="43"/>
        <v>1</v>
      </c>
    </row>
    <row r="679" spans="1:26" ht="20.100000000000001" customHeight="1" x14ac:dyDescent="0.25">
      <c r="A679" s="11">
        <v>649</v>
      </c>
      <c r="B679" s="11" t="s">
        <v>0</v>
      </c>
      <c r="C679" s="8" t="s">
        <v>28</v>
      </c>
      <c r="D679" s="11" t="s">
        <v>785</v>
      </c>
      <c r="E679" s="11" t="s">
        <v>7</v>
      </c>
      <c r="F679" s="11">
        <v>1018</v>
      </c>
      <c r="G679" s="11">
        <v>1061</v>
      </c>
      <c r="H679" s="11">
        <v>111</v>
      </c>
      <c r="I679" s="11" t="s">
        <v>874</v>
      </c>
      <c r="J679" s="11" t="s">
        <v>875</v>
      </c>
      <c r="K679" s="11" t="s">
        <v>2</v>
      </c>
      <c r="L679" s="11" t="s">
        <v>23</v>
      </c>
      <c r="M679" s="11" t="s">
        <v>5</v>
      </c>
      <c r="N679" s="11" t="s">
        <v>8</v>
      </c>
      <c r="O679" s="12">
        <v>43556</v>
      </c>
      <c r="Q679" s="13" t="s">
        <v>84</v>
      </c>
      <c r="R679" s="11">
        <f t="shared" ca="1" si="40"/>
        <v>0</v>
      </c>
      <c r="S679" s="12">
        <v>24153</v>
      </c>
      <c r="T679" s="13">
        <f t="shared" ca="1" si="41"/>
        <v>53</v>
      </c>
      <c r="U679" s="11" t="s">
        <v>7</v>
      </c>
      <c r="V679" s="11">
        <v>30</v>
      </c>
      <c r="W679" s="14">
        <f t="shared" si="42"/>
        <v>2.5</v>
      </c>
      <c r="X679" s="11">
        <v>39</v>
      </c>
      <c r="Y679" s="11" t="s">
        <v>876</v>
      </c>
      <c r="Z679" s="10">
        <f t="shared" si="43"/>
        <v>1</v>
      </c>
    </row>
    <row r="680" spans="1:26" ht="20.100000000000001" customHeight="1" x14ac:dyDescent="0.25">
      <c r="A680" s="11">
        <v>650</v>
      </c>
      <c r="B680" s="11" t="s">
        <v>0</v>
      </c>
      <c r="C680" s="8" t="s">
        <v>28</v>
      </c>
      <c r="D680" s="11" t="s">
        <v>786</v>
      </c>
      <c r="E680" s="11" t="s">
        <v>7</v>
      </c>
      <c r="F680" s="11">
        <v>1027</v>
      </c>
      <c r="G680" s="11">
        <v>1070</v>
      </c>
      <c r="H680" s="11">
        <v>102</v>
      </c>
      <c r="I680" s="11" t="s">
        <v>865</v>
      </c>
      <c r="J680" s="11" t="s">
        <v>875</v>
      </c>
      <c r="K680" s="11" t="s">
        <v>2</v>
      </c>
      <c r="L680" s="11" t="s">
        <v>24</v>
      </c>
      <c r="M680" s="11" t="s">
        <v>5</v>
      </c>
      <c r="N680" s="11" t="s">
        <v>8</v>
      </c>
      <c r="O680" s="12">
        <v>43556</v>
      </c>
      <c r="Q680" s="13" t="s">
        <v>84</v>
      </c>
      <c r="R680" s="11">
        <f t="shared" ca="1" si="40"/>
        <v>0</v>
      </c>
      <c r="S680" s="12">
        <v>26195</v>
      </c>
      <c r="T680" s="13">
        <f t="shared" ca="1" si="41"/>
        <v>48</v>
      </c>
      <c r="U680" s="11" t="s">
        <v>7</v>
      </c>
      <c r="V680" s="11">
        <v>30</v>
      </c>
      <c r="W680" s="14">
        <f t="shared" si="42"/>
        <v>2.5</v>
      </c>
      <c r="X680" s="11">
        <v>39</v>
      </c>
      <c r="Y680" s="11" t="s">
        <v>876</v>
      </c>
      <c r="Z680" s="10">
        <f t="shared" si="43"/>
        <v>1</v>
      </c>
    </row>
    <row r="681" spans="1:26" ht="20.100000000000001" customHeight="1" x14ac:dyDescent="0.25">
      <c r="A681" s="11">
        <v>651</v>
      </c>
      <c r="B681" s="11" t="s">
        <v>0</v>
      </c>
      <c r="C681" s="8" t="s">
        <v>28</v>
      </c>
      <c r="D681" s="11" t="s">
        <v>787</v>
      </c>
      <c r="E681" s="11" t="s">
        <v>7</v>
      </c>
      <c r="F681" s="11">
        <v>1022</v>
      </c>
      <c r="G681" s="11">
        <v>1053</v>
      </c>
      <c r="H681" s="11">
        <v>107</v>
      </c>
      <c r="I681" s="11" t="s">
        <v>870</v>
      </c>
      <c r="J681" s="11" t="s">
        <v>875</v>
      </c>
      <c r="K681" s="11" t="s">
        <v>2</v>
      </c>
      <c r="L681" s="11" t="s">
        <v>25</v>
      </c>
      <c r="M681" s="11" t="s">
        <v>5</v>
      </c>
      <c r="N681" s="11" t="s">
        <v>8</v>
      </c>
      <c r="O681" s="12">
        <v>43556</v>
      </c>
      <c r="Q681" s="13" t="s">
        <v>84</v>
      </c>
      <c r="R681" s="11">
        <f t="shared" ca="1" si="40"/>
        <v>0</v>
      </c>
      <c r="S681" s="12">
        <v>27518</v>
      </c>
      <c r="T681" s="13">
        <f t="shared" ca="1" si="41"/>
        <v>44</v>
      </c>
      <c r="U681" s="11" t="s">
        <v>9</v>
      </c>
      <c r="V681" s="11">
        <v>30</v>
      </c>
      <c r="W681" s="14">
        <f t="shared" si="42"/>
        <v>2.5</v>
      </c>
      <c r="X681" s="11">
        <v>39</v>
      </c>
      <c r="Y681" s="11" t="s">
        <v>876</v>
      </c>
      <c r="Z681" s="10">
        <f t="shared" si="43"/>
        <v>1</v>
      </c>
    </row>
    <row r="682" spans="1:26" ht="20.100000000000001" customHeight="1" x14ac:dyDescent="0.25">
      <c r="A682" s="11">
        <v>652</v>
      </c>
      <c r="B682" s="11" t="s">
        <v>0</v>
      </c>
      <c r="C682" s="8" t="s">
        <v>28</v>
      </c>
      <c r="D682" s="11" t="s">
        <v>788</v>
      </c>
      <c r="E682" s="11" t="s">
        <v>7</v>
      </c>
      <c r="F682" s="11">
        <v>1019</v>
      </c>
      <c r="G682" s="11">
        <v>1049</v>
      </c>
      <c r="H682" s="11">
        <v>107</v>
      </c>
      <c r="I682" s="11" t="s">
        <v>870</v>
      </c>
      <c r="J682" s="11" t="s">
        <v>875</v>
      </c>
      <c r="K682" s="11" t="s">
        <v>2</v>
      </c>
      <c r="L682" s="11" t="s">
        <v>25</v>
      </c>
      <c r="M682" s="11" t="s">
        <v>5</v>
      </c>
      <c r="N682" s="11" t="s">
        <v>8</v>
      </c>
      <c r="O682" s="12">
        <v>43374</v>
      </c>
      <c r="Q682" s="13" t="s">
        <v>84</v>
      </c>
      <c r="R682" s="11">
        <f t="shared" ca="1" si="40"/>
        <v>1</v>
      </c>
      <c r="S682" s="12">
        <v>30430</v>
      </c>
      <c r="T682" s="13">
        <f t="shared" ca="1" si="41"/>
        <v>36</v>
      </c>
      <c r="U682" s="11" t="s">
        <v>9</v>
      </c>
      <c r="V682" s="11">
        <v>30</v>
      </c>
      <c r="W682" s="14">
        <f t="shared" si="42"/>
        <v>2.5</v>
      </c>
      <c r="X682" s="11">
        <v>39</v>
      </c>
      <c r="Y682" s="11" t="s">
        <v>876</v>
      </c>
      <c r="Z682" s="10">
        <f t="shared" si="43"/>
        <v>1</v>
      </c>
    </row>
    <row r="683" spans="1:26" ht="20.100000000000001" customHeight="1" x14ac:dyDescent="0.25">
      <c r="A683" s="11">
        <v>653</v>
      </c>
      <c r="B683" s="11" t="s">
        <v>0</v>
      </c>
      <c r="C683" s="8" t="s">
        <v>28</v>
      </c>
      <c r="D683" s="11" t="s">
        <v>789</v>
      </c>
      <c r="E683" s="11" t="s">
        <v>7</v>
      </c>
      <c r="F683" s="11">
        <v>1023</v>
      </c>
      <c r="G683" s="11">
        <v>1032</v>
      </c>
      <c r="H683" s="11">
        <v>104</v>
      </c>
      <c r="I683" s="11" t="s">
        <v>867</v>
      </c>
      <c r="J683" s="11" t="s">
        <v>875</v>
      </c>
      <c r="K683" s="11" t="s">
        <v>2</v>
      </c>
      <c r="L683" s="11" t="s">
        <v>25</v>
      </c>
      <c r="M683" s="11" t="s">
        <v>5</v>
      </c>
      <c r="N683" s="11" t="s">
        <v>6</v>
      </c>
      <c r="O683" s="12">
        <v>43556</v>
      </c>
      <c r="Q683" s="13" t="s">
        <v>84</v>
      </c>
      <c r="R683" s="11">
        <f t="shared" ca="1" si="40"/>
        <v>0</v>
      </c>
      <c r="S683" s="12">
        <v>30165</v>
      </c>
      <c r="T683" s="13">
        <f t="shared" ca="1" si="41"/>
        <v>37</v>
      </c>
      <c r="U683" s="11" t="s">
        <v>9</v>
      </c>
      <c r="V683" s="11">
        <v>30</v>
      </c>
      <c r="W683" s="14">
        <f t="shared" si="42"/>
        <v>2.5</v>
      </c>
      <c r="X683" s="11">
        <v>39</v>
      </c>
      <c r="Y683" s="11" t="s">
        <v>876</v>
      </c>
      <c r="Z683" s="10">
        <f t="shared" si="43"/>
        <v>1</v>
      </c>
    </row>
    <row r="684" spans="1:26" ht="20.100000000000001" customHeight="1" x14ac:dyDescent="0.25">
      <c r="A684" s="11">
        <v>654</v>
      </c>
      <c r="B684" s="11" t="s">
        <v>0</v>
      </c>
      <c r="C684" s="8" t="s">
        <v>28</v>
      </c>
      <c r="D684" s="11" t="s">
        <v>790</v>
      </c>
      <c r="E684" s="11" t="s">
        <v>7</v>
      </c>
      <c r="F684" s="11">
        <v>1020</v>
      </c>
      <c r="G684" s="11">
        <v>1039</v>
      </c>
      <c r="H684" s="11">
        <v>105</v>
      </c>
      <c r="I684" s="11" t="s">
        <v>868</v>
      </c>
      <c r="J684" s="11" t="s">
        <v>875</v>
      </c>
      <c r="K684" s="11" t="s">
        <v>2</v>
      </c>
      <c r="L684" s="11" t="s">
        <v>25</v>
      </c>
      <c r="M684" s="11" t="s">
        <v>5</v>
      </c>
      <c r="N684" s="11" t="s">
        <v>8</v>
      </c>
      <c r="O684" s="12">
        <v>43556</v>
      </c>
      <c r="Q684" s="13" t="s">
        <v>84</v>
      </c>
      <c r="R684" s="11">
        <f t="shared" ca="1" si="40"/>
        <v>0</v>
      </c>
      <c r="S684" s="12">
        <v>26745</v>
      </c>
      <c r="T684" s="13">
        <f t="shared" ca="1" si="41"/>
        <v>46</v>
      </c>
      <c r="U684" s="11" t="s">
        <v>9</v>
      </c>
      <c r="V684" s="11">
        <v>30</v>
      </c>
      <c r="W684" s="14">
        <f t="shared" si="42"/>
        <v>2.5</v>
      </c>
      <c r="X684" s="11">
        <v>39</v>
      </c>
      <c r="Y684" s="11" t="s">
        <v>876</v>
      </c>
      <c r="Z684" s="10">
        <f t="shared" si="43"/>
        <v>1</v>
      </c>
    </row>
    <row r="685" spans="1:26" ht="20.100000000000001" customHeight="1" x14ac:dyDescent="0.25">
      <c r="A685" s="11">
        <v>655</v>
      </c>
      <c r="B685" s="11" t="s">
        <v>0</v>
      </c>
      <c r="C685" s="8" t="s">
        <v>28</v>
      </c>
      <c r="D685" s="11" t="s">
        <v>791</v>
      </c>
      <c r="E685" s="11" t="s">
        <v>7</v>
      </c>
      <c r="F685" s="11">
        <v>1051</v>
      </c>
      <c r="G685" s="11">
        <v>1094</v>
      </c>
      <c r="H685" s="11">
        <v>102</v>
      </c>
      <c r="I685" s="11" t="s">
        <v>865</v>
      </c>
      <c r="J685" s="11" t="s">
        <v>875</v>
      </c>
      <c r="K685" s="11" t="s">
        <v>2</v>
      </c>
      <c r="L685" s="11" t="s">
        <v>25</v>
      </c>
      <c r="M685" s="11" t="s">
        <v>5</v>
      </c>
      <c r="N685" s="11" t="s">
        <v>8</v>
      </c>
      <c r="O685" s="12">
        <v>43556</v>
      </c>
      <c r="Q685" s="13" t="s">
        <v>84</v>
      </c>
      <c r="R685" s="11">
        <f t="shared" ca="1" si="40"/>
        <v>0</v>
      </c>
      <c r="S685" s="12">
        <v>28125</v>
      </c>
      <c r="T685" s="13">
        <f t="shared" ca="1" si="41"/>
        <v>43</v>
      </c>
      <c r="U685" s="11" t="s">
        <v>7</v>
      </c>
      <c r="V685" s="11">
        <v>30</v>
      </c>
      <c r="W685" s="14">
        <f t="shared" si="42"/>
        <v>2.5</v>
      </c>
      <c r="X685" s="11">
        <v>39</v>
      </c>
      <c r="Y685" s="11" t="s">
        <v>876</v>
      </c>
      <c r="Z685" s="10">
        <f t="shared" si="43"/>
        <v>1</v>
      </c>
    </row>
    <row r="686" spans="1:26" ht="20.100000000000001" customHeight="1" x14ac:dyDescent="0.25">
      <c r="A686" s="11">
        <v>656</v>
      </c>
      <c r="B686" s="11" t="s">
        <v>0</v>
      </c>
      <c r="C686" s="8" t="s">
        <v>28</v>
      </c>
      <c r="D686" s="11" t="s">
        <v>792</v>
      </c>
      <c r="E686" s="11" t="s">
        <v>7</v>
      </c>
      <c r="F686" s="11">
        <v>1047</v>
      </c>
      <c r="G686" s="11">
        <v>1090</v>
      </c>
      <c r="H686" s="11">
        <v>102</v>
      </c>
      <c r="I686" s="11" t="s">
        <v>865</v>
      </c>
      <c r="J686" s="11" t="s">
        <v>875</v>
      </c>
      <c r="K686" s="11" t="s">
        <v>2</v>
      </c>
      <c r="L686" s="11" t="s">
        <v>24</v>
      </c>
      <c r="M686" s="11" t="s">
        <v>5</v>
      </c>
      <c r="N686" s="11" t="s">
        <v>8</v>
      </c>
      <c r="O686" s="12">
        <v>43556</v>
      </c>
      <c r="Q686" s="13" t="s">
        <v>84</v>
      </c>
      <c r="R686" s="11">
        <f t="shared" ca="1" si="40"/>
        <v>0</v>
      </c>
      <c r="S686" s="12">
        <v>30947</v>
      </c>
      <c r="T686" s="13">
        <f t="shared" ca="1" si="41"/>
        <v>35</v>
      </c>
      <c r="U686" s="11" t="s">
        <v>7</v>
      </c>
      <c r="V686" s="11">
        <v>30</v>
      </c>
      <c r="W686" s="14">
        <f t="shared" si="42"/>
        <v>2.5</v>
      </c>
      <c r="X686" s="11">
        <v>39</v>
      </c>
      <c r="Y686" s="11" t="s">
        <v>876</v>
      </c>
      <c r="Z686" s="10">
        <f t="shared" si="43"/>
        <v>1</v>
      </c>
    </row>
    <row r="687" spans="1:26" ht="20.100000000000001" customHeight="1" x14ac:dyDescent="0.25">
      <c r="A687" s="11">
        <v>657</v>
      </c>
      <c r="B687" s="11" t="s">
        <v>0</v>
      </c>
      <c r="C687" s="8" t="s">
        <v>28</v>
      </c>
      <c r="D687" s="11" t="s">
        <v>793</v>
      </c>
      <c r="E687" s="11" t="s">
        <v>7</v>
      </c>
      <c r="F687" s="11">
        <v>1024</v>
      </c>
      <c r="G687" s="11">
        <v>1054</v>
      </c>
      <c r="H687" s="11">
        <v>101</v>
      </c>
      <c r="I687" s="11" t="s">
        <v>864</v>
      </c>
      <c r="J687" s="11" t="s">
        <v>875</v>
      </c>
      <c r="K687" s="11" t="s">
        <v>2</v>
      </c>
      <c r="L687" s="11" t="s">
        <v>25</v>
      </c>
      <c r="M687" s="11" t="s">
        <v>5</v>
      </c>
      <c r="N687" s="11" t="s">
        <v>6</v>
      </c>
      <c r="O687" s="12">
        <v>43556</v>
      </c>
      <c r="Q687" s="13" t="s">
        <v>84</v>
      </c>
      <c r="R687" s="11">
        <f t="shared" ca="1" si="40"/>
        <v>0</v>
      </c>
      <c r="S687" s="12">
        <v>35066</v>
      </c>
      <c r="T687" s="13">
        <f t="shared" ca="1" si="41"/>
        <v>24</v>
      </c>
      <c r="U687" s="11" t="s">
        <v>7</v>
      </c>
      <c r="V687" s="11">
        <v>30</v>
      </c>
      <c r="W687" s="14">
        <f t="shared" si="42"/>
        <v>2.5</v>
      </c>
      <c r="X687" s="11">
        <v>39</v>
      </c>
      <c r="Y687" s="11" t="s">
        <v>876</v>
      </c>
      <c r="Z687" s="10">
        <f t="shared" si="43"/>
        <v>1</v>
      </c>
    </row>
    <row r="688" spans="1:26" ht="20.100000000000001" customHeight="1" x14ac:dyDescent="0.25">
      <c r="A688" s="11">
        <v>658</v>
      </c>
      <c r="B688" s="11" t="s">
        <v>0</v>
      </c>
      <c r="C688" s="8" t="s">
        <v>28</v>
      </c>
      <c r="D688" s="11" t="s">
        <v>794</v>
      </c>
      <c r="E688" s="11" t="s">
        <v>7</v>
      </c>
      <c r="F688" s="11">
        <v>1015</v>
      </c>
      <c r="G688" s="11">
        <v>1015</v>
      </c>
      <c r="H688" s="11">
        <v>100</v>
      </c>
      <c r="I688" s="11" t="s">
        <v>863</v>
      </c>
      <c r="J688" s="11" t="s">
        <v>875</v>
      </c>
      <c r="K688" s="11" t="s">
        <v>2</v>
      </c>
      <c r="L688" s="11" t="s">
        <v>25</v>
      </c>
      <c r="M688" s="11" t="s">
        <v>5</v>
      </c>
      <c r="N688" s="11" t="s">
        <v>8</v>
      </c>
      <c r="O688" s="12">
        <v>43556</v>
      </c>
      <c r="Q688" s="13" t="s">
        <v>84</v>
      </c>
      <c r="R688" s="11">
        <f t="shared" ca="1" si="40"/>
        <v>0</v>
      </c>
      <c r="S688" s="12">
        <v>35236</v>
      </c>
      <c r="T688" s="13">
        <f t="shared" ca="1" si="41"/>
        <v>23</v>
      </c>
      <c r="U688" s="11" t="s">
        <v>7</v>
      </c>
      <c r="V688" s="11">
        <v>30</v>
      </c>
      <c r="W688" s="14">
        <f t="shared" si="42"/>
        <v>2.5</v>
      </c>
      <c r="X688" s="11">
        <v>39</v>
      </c>
      <c r="Y688" s="11" t="s">
        <v>876</v>
      </c>
      <c r="Z688" s="10">
        <f t="shared" si="43"/>
        <v>1</v>
      </c>
    </row>
    <row r="689" spans="1:26" ht="20.100000000000001" customHeight="1" x14ac:dyDescent="0.25">
      <c r="A689" s="11">
        <v>659</v>
      </c>
      <c r="B689" s="11" t="s">
        <v>0</v>
      </c>
      <c r="C689" s="8" t="s">
        <v>28</v>
      </c>
      <c r="D689" s="11" t="s">
        <v>795</v>
      </c>
      <c r="E689" s="11" t="s">
        <v>7</v>
      </c>
      <c r="F689" s="11">
        <v>1005</v>
      </c>
      <c r="G689" s="11">
        <v>1005</v>
      </c>
      <c r="H689" s="11">
        <v>100</v>
      </c>
      <c r="I689" s="11" t="s">
        <v>863</v>
      </c>
      <c r="J689" s="11" t="s">
        <v>875</v>
      </c>
      <c r="K689" s="11" t="s">
        <v>2</v>
      </c>
      <c r="L689" s="11" t="s">
        <v>2</v>
      </c>
      <c r="M689" s="11" t="s">
        <v>5</v>
      </c>
      <c r="N689" s="11" t="s">
        <v>8</v>
      </c>
      <c r="O689" s="12">
        <v>37500</v>
      </c>
      <c r="Q689" s="13" t="s">
        <v>84</v>
      </c>
      <c r="R689" s="11">
        <f t="shared" ca="1" si="40"/>
        <v>17</v>
      </c>
      <c r="S689" s="12">
        <v>31657</v>
      </c>
      <c r="T689" s="13">
        <f t="shared" ca="1" si="41"/>
        <v>33</v>
      </c>
      <c r="U689" s="11" t="s">
        <v>7</v>
      </c>
      <c r="V689" s="11">
        <v>30</v>
      </c>
      <c r="W689" s="14">
        <f t="shared" si="42"/>
        <v>2.5</v>
      </c>
      <c r="X689" s="11">
        <v>39</v>
      </c>
      <c r="Y689" s="11" t="s">
        <v>876</v>
      </c>
      <c r="Z689" s="10">
        <f t="shared" si="43"/>
        <v>1</v>
      </c>
    </row>
    <row r="690" spans="1:26" ht="20.100000000000001" customHeight="1" x14ac:dyDescent="0.25">
      <c r="A690" s="11">
        <v>660</v>
      </c>
      <c r="B690" s="11" t="s">
        <v>0</v>
      </c>
      <c r="C690" s="8" t="s">
        <v>28</v>
      </c>
      <c r="D690" s="11" t="s">
        <v>796</v>
      </c>
      <c r="E690" s="11" t="s">
        <v>7</v>
      </c>
      <c r="F690" s="11">
        <v>1036</v>
      </c>
      <c r="G690" s="11">
        <v>1079</v>
      </c>
      <c r="H690" s="11">
        <v>102</v>
      </c>
      <c r="I690" s="11" t="s">
        <v>865</v>
      </c>
      <c r="J690" s="11" t="s">
        <v>875</v>
      </c>
      <c r="K690" s="11" t="s">
        <v>2</v>
      </c>
      <c r="L690" s="11" t="s">
        <v>2</v>
      </c>
      <c r="M690" s="11" t="s">
        <v>5</v>
      </c>
      <c r="N690" s="11" t="s">
        <v>8</v>
      </c>
      <c r="O690" s="12">
        <v>43586</v>
      </c>
      <c r="Q690" s="13" t="s">
        <v>84</v>
      </c>
      <c r="R690" s="11">
        <f t="shared" ca="1" si="40"/>
        <v>0</v>
      </c>
      <c r="S690" s="12">
        <v>29575</v>
      </c>
      <c r="T690" s="13">
        <f t="shared" ca="1" si="41"/>
        <v>39</v>
      </c>
      <c r="U690" s="11" t="s">
        <v>7</v>
      </c>
      <c r="V690" s="11">
        <v>30</v>
      </c>
      <c r="W690" s="14">
        <f t="shared" si="42"/>
        <v>2.5</v>
      </c>
      <c r="X690" s="11">
        <v>39</v>
      </c>
      <c r="Y690" s="11" t="s">
        <v>876</v>
      </c>
      <c r="Z690" s="10">
        <f t="shared" si="43"/>
        <v>1</v>
      </c>
    </row>
    <row r="691" spans="1:26" ht="20.100000000000001" customHeight="1" x14ac:dyDescent="0.25">
      <c r="A691" s="11">
        <v>661</v>
      </c>
      <c r="B691" s="11" t="s">
        <v>0</v>
      </c>
      <c r="C691" s="8" t="s">
        <v>28</v>
      </c>
      <c r="D691" s="11" t="s">
        <v>797</v>
      </c>
      <c r="E691" s="11" t="s">
        <v>7</v>
      </c>
      <c r="F691" s="11">
        <v>1018</v>
      </c>
      <c r="G691" s="11">
        <v>1061</v>
      </c>
      <c r="H691" s="11">
        <v>111</v>
      </c>
      <c r="I691" s="11" t="s">
        <v>874</v>
      </c>
      <c r="J691" s="11" t="s">
        <v>875</v>
      </c>
      <c r="K691" s="11" t="s">
        <v>2</v>
      </c>
      <c r="L691" s="11" t="s">
        <v>2</v>
      </c>
      <c r="M691" s="11" t="s">
        <v>5</v>
      </c>
      <c r="N691" s="11" t="s">
        <v>6</v>
      </c>
      <c r="O691" s="12">
        <v>43600</v>
      </c>
      <c r="Q691" s="13" t="s">
        <v>84</v>
      </c>
      <c r="R691" s="11">
        <f t="shared" ca="1" si="40"/>
        <v>0</v>
      </c>
      <c r="S691" s="12">
        <v>29550</v>
      </c>
      <c r="T691" s="13">
        <f t="shared" ca="1" si="41"/>
        <v>39</v>
      </c>
      <c r="U691" s="11" t="s">
        <v>7</v>
      </c>
      <c r="V691" s="11">
        <v>30</v>
      </c>
      <c r="W691" s="14">
        <f t="shared" si="42"/>
        <v>2.5</v>
      </c>
      <c r="X691" s="11">
        <v>39</v>
      </c>
      <c r="Y691" s="11" t="s">
        <v>876</v>
      </c>
      <c r="Z691" s="10">
        <f t="shared" si="43"/>
        <v>1</v>
      </c>
    </row>
    <row r="692" spans="1:26" ht="20.100000000000001" customHeight="1" x14ac:dyDescent="0.25">
      <c r="A692" s="11">
        <v>662</v>
      </c>
      <c r="B692" s="11" t="s">
        <v>0</v>
      </c>
      <c r="C692" s="8" t="s">
        <v>28</v>
      </c>
      <c r="D692" s="11" t="s">
        <v>798</v>
      </c>
      <c r="E692" s="11" t="s">
        <v>7</v>
      </c>
      <c r="F692" s="11">
        <v>1003</v>
      </c>
      <c r="G692" s="11">
        <v>1003</v>
      </c>
      <c r="H692" s="11">
        <v>100</v>
      </c>
      <c r="I692" s="11" t="s">
        <v>863</v>
      </c>
      <c r="J692" s="11" t="s">
        <v>875</v>
      </c>
      <c r="K692" s="11" t="s">
        <v>2</v>
      </c>
      <c r="L692" s="11" t="s">
        <v>25</v>
      </c>
      <c r="M692" s="11" t="s">
        <v>5</v>
      </c>
      <c r="N692" s="11" t="s">
        <v>6</v>
      </c>
      <c r="O692" s="12">
        <v>43586</v>
      </c>
      <c r="Q692" s="13" t="s">
        <v>84</v>
      </c>
      <c r="R692" s="11">
        <f t="shared" ca="1" si="40"/>
        <v>0</v>
      </c>
      <c r="S692" s="12">
        <v>31818</v>
      </c>
      <c r="T692" s="13">
        <f t="shared" ca="1" si="41"/>
        <v>32</v>
      </c>
      <c r="U692" s="11" t="s">
        <v>7</v>
      </c>
      <c r="V692" s="11">
        <v>30</v>
      </c>
      <c r="W692" s="14">
        <f t="shared" si="42"/>
        <v>2.5</v>
      </c>
      <c r="X692" s="11">
        <v>39</v>
      </c>
      <c r="Y692" s="11" t="s">
        <v>876</v>
      </c>
      <c r="Z692" s="10">
        <f t="shared" si="43"/>
        <v>1</v>
      </c>
    </row>
    <row r="693" spans="1:26" ht="20.100000000000001" customHeight="1" x14ac:dyDescent="0.25">
      <c r="A693" s="11">
        <v>663</v>
      </c>
      <c r="B693" s="11" t="s">
        <v>0</v>
      </c>
      <c r="C693" s="8" t="s">
        <v>28</v>
      </c>
      <c r="D693" s="11" t="s">
        <v>799</v>
      </c>
      <c r="E693" s="11" t="s">
        <v>7</v>
      </c>
      <c r="F693" s="11">
        <v>1005</v>
      </c>
      <c r="G693" s="11">
        <v>1005</v>
      </c>
      <c r="H693" s="11">
        <v>100</v>
      </c>
      <c r="I693" s="11" t="s">
        <v>863</v>
      </c>
      <c r="J693" s="11" t="s">
        <v>875</v>
      </c>
      <c r="K693" s="11" t="s">
        <v>2</v>
      </c>
      <c r="L693" s="11" t="s">
        <v>25</v>
      </c>
      <c r="M693" s="11" t="s">
        <v>5</v>
      </c>
      <c r="N693" s="11" t="s">
        <v>8</v>
      </c>
      <c r="O693" s="12">
        <v>43586</v>
      </c>
      <c r="Q693" s="13" t="s">
        <v>84</v>
      </c>
      <c r="R693" s="11">
        <f t="shared" ca="1" si="40"/>
        <v>0</v>
      </c>
      <c r="S693" s="12">
        <v>33379</v>
      </c>
      <c r="T693" s="13">
        <f t="shared" ca="1" si="41"/>
        <v>28</v>
      </c>
      <c r="U693" s="11" t="s">
        <v>7</v>
      </c>
      <c r="V693" s="11">
        <v>30</v>
      </c>
      <c r="W693" s="14">
        <f t="shared" si="42"/>
        <v>2.5</v>
      </c>
      <c r="X693" s="11">
        <v>39</v>
      </c>
      <c r="Y693" s="11" t="s">
        <v>876</v>
      </c>
      <c r="Z693" s="10">
        <f t="shared" si="43"/>
        <v>1</v>
      </c>
    </row>
    <row r="694" spans="1:26" ht="20.100000000000001" customHeight="1" x14ac:dyDescent="0.25">
      <c r="A694" s="11">
        <v>664</v>
      </c>
      <c r="B694" s="11" t="s">
        <v>0</v>
      </c>
      <c r="C694" s="8" t="s">
        <v>28</v>
      </c>
      <c r="D694" s="11" t="s">
        <v>800</v>
      </c>
      <c r="E694" s="11" t="s">
        <v>7</v>
      </c>
      <c r="F694" s="11">
        <v>1016</v>
      </c>
      <c r="G694" s="11">
        <v>1016</v>
      </c>
      <c r="H694" s="11">
        <v>100</v>
      </c>
      <c r="I694" s="11" t="s">
        <v>863</v>
      </c>
      <c r="J694" s="11" t="s">
        <v>875</v>
      </c>
      <c r="K694" s="11" t="s">
        <v>2</v>
      </c>
      <c r="L694" s="11" t="s">
        <v>25</v>
      </c>
      <c r="M694" s="11" t="s">
        <v>5</v>
      </c>
      <c r="N694" s="11" t="s">
        <v>6</v>
      </c>
      <c r="O694" s="12">
        <v>43586</v>
      </c>
      <c r="Q694" s="13" t="s">
        <v>84</v>
      </c>
      <c r="R694" s="11">
        <f t="shared" ca="1" si="40"/>
        <v>0</v>
      </c>
      <c r="S694" s="12">
        <v>33542</v>
      </c>
      <c r="T694" s="13">
        <f t="shared" ca="1" si="41"/>
        <v>28</v>
      </c>
      <c r="U694" s="11" t="s">
        <v>7</v>
      </c>
      <c r="V694" s="11">
        <v>30</v>
      </c>
      <c r="W694" s="14">
        <f t="shared" si="42"/>
        <v>2.5</v>
      </c>
      <c r="X694" s="11">
        <v>39</v>
      </c>
      <c r="Y694" s="11" t="s">
        <v>876</v>
      </c>
      <c r="Z694" s="10">
        <f t="shared" si="43"/>
        <v>1</v>
      </c>
    </row>
    <row r="695" spans="1:26" ht="20.100000000000001" customHeight="1" x14ac:dyDescent="0.25">
      <c r="A695" s="11">
        <v>665</v>
      </c>
      <c r="B695" s="11" t="s">
        <v>0</v>
      </c>
      <c r="C695" s="8" t="s">
        <v>28</v>
      </c>
      <c r="D695" s="11" t="s">
        <v>801</v>
      </c>
      <c r="E695" s="11" t="s">
        <v>7</v>
      </c>
      <c r="F695" s="11">
        <v>1044</v>
      </c>
      <c r="G695" s="11">
        <v>1087</v>
      </c>
      <c r="H695" s="11">
        <v>102</v>
      </c>
      <c r="I695" s="11" t="s">
        <v>865</v>
      </c>
      <c r="J695" s="11" t="s">
        <v>875</v>
      </c>
      <c r="K695" s="11" t="s">
        <v>2</v>
      </c>
      <c r="L695" s="11" t="s">
        <v>25</v>
      </c>
      <c r="M695" s="11" t="s">
        <v>14</v>
      </c>
      <c r="N695" s="11" t="s">
        <v>8</v>
      </c>
      <c r="O695" s="12">
        <v>43600</v>
      </c>
      <c r="P695" s="12">
        <v>43951</v>
      </c>
      <c r="Q695" s="13" t="s">
        <v>84</v>
      </c>
      <c r="R695" s="11">
        <f t="shared" ca="1" si="40"/>
        <v>0</v>
      </c>
      <c r="S695" s="12">
        <v>35905</v>
      </c>
      <c r="T695" s="13">
        <f t="shared" ca="1" si="41"/>
        <v>21</v>
      </c>
      <c r="U695" s="11" t="s">
        <v>7</v>
      </c>
      <c r="V695" s="11">
        <v>0</v>
      </c>
      <c r="W695" s="14">
        <f t="shared" si="42"/>
        <v>0</v>
      </c>
      <c r="X695" s="11">
        <v>20</v>
      </c>
      <c r="Y695" s="11" t="s">
        <v>876</v>
      </c>
      <c r="Z695" s="10">
        <f t="shared" si="43"/>
        <v>0.51282051282051277</v>
      </c>
    </row>
    <row r="696" spans="1:26" ht="20.100000000000001" customHeight="1" x14ac:dyDescent="0.25">
      <c r="A696" s="11">
        <v>666</v>
      </c>
      <c r="B696" s="11" t="s">
        <v>0</v>
      </c>
      <c r="C696" s="8" t="s">
        <v>28</v>
      </c>
      <c r="D696" s="11" t="s">
        <v>802</v>
      </c>
      <c r="E696" s="11" t="s">
        <v>7</v>
      </c>
      <c r="F696" s="11">
        <v>1022</v>
      </c>
      <c r="G696" s="11">
        <v>1053</v>
      </c>
      <c r="H696" s="11">
        <v>107</v>
      </c>
      <c r="I696" s="11" t="s">
        <v>870</v>
      </c>
      <c r="J696" s="11" t="s">
        <v>875</v>
      </c>
      <c r="K696" s="11" t="s">
        <v>2</v>
      </c>
      <c r="L696" s="11" t="s">
        <v>25</v>
      </c>
      <c r="M696" s="11" t="s">
        <v>5</v>
      </c>
      <c r="N696" s="11" t="s">
        <v>8</v>
      </c>
      <c r="O696" s="12">
        <v>43617</v>
      </c>
      <c r="Q696" s="13" t="s">
        <v>84</v>
      </c>
      <c r="R696" s="11">
        <f t="shared" ca="1" si="40"/>
        <v>0</v>
      </c>
      <c r="S696" s="12">
        <v>30988</v>
      </c>
      <c r="T696" s="13">
        <f t="shared" ca="1" si="41"/>
        <v>35</v>
      </c>
      <c r="U696" s="11" t="s">
        <v>9</v>
      </c>
      <c r="V696" s="11">
        <v>30</v>
      </c>
      <c r="W696" s="14">
        <f t="shared" si="42"/>
        <v>2.5</v>
      </c>
      <c r="X696" s="11">
        <v>39</v>
      </c>
      <c r="Y696" s="11" t="s">
        <v>876</v>
      </c>
      <c r="Z696" s="10">
        <f t="shared" si="43"/>
        <v>1</v>
      </c>
    </row>
    <row r="697" spans="1:26" ht="20.100000000000001" customHeight="1" x14ac:dyDescent="0.25">
      <c r="A697" s="11">
        <v>667</v>
      </c>
      <c r="B697" s="11" t="s">
        <v>0</v>
      </c>
      <c r="C697" s="8" t="s">
        <v>28</v>
      </c>
      <c r="D697" s="11" t="s">
        <v>803</v>
      </c>
      <c r="E697" s="11" t="s">
        <v>7</v>
      </c>
      <c r="F697" s="11">
        <v>1005</v>
      </c>
      <c r="G697" s="11">
        <v>1005</v>
      </c>
      <c r="H697" s="11">
        <v>100</v>
      </c>
      <c r="I697" s="11" t="s">
        <v>863</v>
      </c>
      <c r="J697" s="11" t="s">
        <v>875</v>
      </c>
      <c r="K697" s="11" t="s">
        <v>2</v>
      </c>
      <c r="L697" s="11" t="s">
        <v>25</v>
      </c>
      <c r="M697" s="11" t="s">
        <v>5</v>
      </c>
      <c r="N697" s="11" t="s">
        <v>8</v>
      </c>
      <c r="O697" s="12">
        <v>43600</v>
      </c>
      <c r="Q697" s="13" t="s">
        <v>84</v>
      </c>
      <c r="R697" s="11">
        <f t="shared" ca="1" si="40"/>
        <v>0</v>
      </c>
      <c r="S697" s="12">
        <v>32330</v>
      </c>
      <c r="T697" s="13">
        <f t="shared" ca="1" si="41"/>
        <v>31</v>
      </c>
      <c r="U697" s="11" t="s">
        <v>7</v>
      </c>
      <c r="V697" s="11">
        <v>30</v>
      </c>
      <c r="W697" s="14">
        <f t="shared" si="42"/>
        <v>2.5</v>
      </c>
      <c r="X697" s="11">
        <v>39</v>
      </c>
      <c r="Y697" s="11" t="s">
        <v>876</v>
      </c>
      <c r="Z697" s="10">
        <f t="shared" si="43"/>
        <v>1</v>
      </c>
    </row>
    <row r="698" spans="1:26" ht="20.100000000000001" customHeight="1" x14ac:dyDescent="0.25">
      <c r="A698" s="11">
        <v>668</v>
      </c>
      <c r="B698" s="11" t="s">
        <v>0</v>
      </c>
      <c r="C698" s="8" t="s">
        <v>28</v>
      </c>
      <c r="D698" s="11" t="s">
        <v>804</v>
      </c>
      <c r="E698" s="11" t="s">
        <v>7</v>
      </c>
      <c r="F698" s="11">
        <v>1022</v>
      </c>
      <c r="G698" s="11">
        <v>1053</v>
      </c>
      <c r="H698" s="11">
        <v>107</v>
      </c>
      <c r="I698" s="11" t="s">
        <v>870</v>
      </c>
      <c r="J698" s="11" t="s">
        <v>875</v>
      </c>
      <c r="K698" s="11" t="s">
        <v>2</v>
      </c>
      <c r="L698" s="11" t="s">
        <v>25</v>
      </c>
      <c r="M698" s="11" t="s">
        <v>5</v>
      </c>
      <c r="N698" s="11" t="s">
        <v>8</v>
      </c>
      <c r="O698" s="12">
        <v>43617</v>
      </c>
      <c r="Q698" s="13" t="s">
        <v>84</v>
      </c>
      <c r="R698" s="11">
        <f t="shared" ca="1" si="40"/>
        <v>0</v>
      </c>
      <c r="S698" s="12">
        <v>29043</v>
      </c>
      <c r="T698" s="13">
        <f t="shared" ca="1" si="41"/>
        <v>40</v>
      </c>
      <c r="U698" s="11" t="s">
        <v>9</v>
      </c>
      <c r="V698" s="11">
        <v>30</v>
      </c>
      <c r="W698" s="14">
        <f t="shared" si="42"/>
        <v>2.5</v>
      </c>
      <c r="X698" s="11">
        <v>39</v>
      </c>
      <c r="Y698" s="11" t="s">
        <v>876</v>
      </c>
      <c r="Z698" s="10">
        <f t="shared" si="43"/>
        <v>1</v>
      </c>
    </row>
    <row r="699" spans="1:26" ht="20.100000000000001" customHeight="1" x14ac:dyDescent="0.25">
      <c r="A699" s="11">
        <v>669</v>
      </c>
      <c r="B699" s="11" t="s">
        <v>0</v>
      </c>
      <c r="C699" s="8" t="s">
        <v>28</v>
      </c>
      <c r="D699" s="11" t="s">
        <v>805</v>
      </c>
      <c r="E699" s="11" t="s">
        <v>7</v>
      </c>
      <c r="F699" s="11">
        <v>1021</v>
      </c>
      <c r="G699" s="11">
        <v>1046</v>
      </c>
      <c r="H699" s="11">
        <v>103</v>
      </c>
      <c r="I699" s="11" t="s">
        <v>866</v>
      </c>
      <c r="J699" s="11" t="s">
        <v>875</v>
      </c>
      <c r="K699" s="11" t="s">
        <v>2</v>
      </c>
      <c r="L699" s="11" t="s">
        <v>24</v>
      </c>
      <c r="M699" s="11" t="s">
        <v>5</v>
      </c>
      <c r="N699" s="11" t="s">
        <v>8</v>
      </c>
      <c r="O699" s="12">
        <v>43633</v>
      </c>
      <c r="Q699" s="13" t="s">
        <v>84</v>
      </c>
      <c r="R699" s="11">
        <f t="shared" ca="1" si="40"/>
        <v>0</v>
      </c>
      <c r="S699" s="12">
        <v>28698</v>
      </c>
      <c r="T699" s="13">
        <f t="shared" ca="1" si="41"/>
        <v>41</v>
      </c>
      <c r="U699" s="11" t="s">
        <v>7</v>
      </c>
      <c r="V699" s="11">
        <v>30</v>
      </c>
      <c r="W699" s="14">
        <f t="shared" si="42"/>
        <v>2.5</v>
      </c>
      <c r="X699" s="11">
        <v>39</v>
      </c>
      <c r="Y699" s="11" t="s">
        <v>876</v>
      </c>
      <c r="Z699" s="10">
        <f t="shared" si="43"/>
        <v>1</v>
      </c>
    </row>
    <row r="700" spans="1:26" ht="20.100000000000001" customHeight="1" x14ac:dyDescent="0.25">
      <c r="A700" s="11">
        <v>670</v>
      </c>
      <c r="B700" s="11" t="s">
        <v>0</v>
      </c>
      <c r="C700" s="8" t="s">
        <v>28</v>
      </c>
      <c r="D700" s="11" t="s">
        <v>806</v>
      </c>
      <c r="E700" s="11" t="s">
        <v>7</v>
      </c>
      <c r="F700" s="11">
        <v>1027</v>
      </c>
      <c r="G700" s="11">
        <v>1070</v>
      </c>
      <c r="H700" s="11">
        <v>102</v>
      </c>
      <c r="I700" s="11" t="s">
        <v>865</v>
      </c>
      <c r="J700" s="11" t="s">
        <v>875</v>
      </c>
      <c r="K700" s="11" t="s">
        <v>2</v>
      </c>
      <c r="L700" s="11" t="s">
        <v>25</v>
      </c>
      <c r="M700" s="11" t="s">
        <v>5</v>
      </c>
      <c r="N700" s="11" t="s">
        <v>8</v>
      </c>
      <c r="O700" s="12">
        <v>43617</v>
      </c>
      <c r="Q700" s="13" t="s">
        <v>84</v>
      </c>
      <c r="R700" s="11">
        <f t="shared" ca="1" si="40"/>
        <v>0</v>
      </c>
      <c r="S700" s="12">
        <v>32383</v>
      </c>
      <c r="T700" s="13">
        <f t="shared" ca="1" si="41"/>
        <v>31</v>
      </c>
      <c r="U700" s="11" t="s">
        <v>7</v>
      </c>
      <c r="V700" s="11">
        <v>30</v>
      </c>
      <c r="W700" s="14">
        <f t="shared" si="42"/>
        <v>2.5</v>
      </c>
      <c r="X700" s="11">
        <v>39</v>
      </c>
      <c r="Y700" s="11" t="s">
        <v>876</v>
      </c>
      <c r="Z700" s="10">
        <f t="shared" si="43"/>
        <v>1</v>
      </c>
    </row>
    <row r="701" spans="1:26" ht="20.100000000000001" customHeight="1" x14ac:dyDescent="0.25">
      <c r="A701" s="11">
        <v>671</v>
      </c>
      <c r="B701" s="11" t="s">
        <v>0</v>
      </c>
      <c r="C701" s="8" t="s">
        <v>28</v>
      </c>
      <c r="D701" s="11" t="s">
        <v>807</v>
      </c>
      <c r="E701" s="11" t="s">
        <v>7</v>
      </c>
      <c r="F701" s="11">
        <v>1027</v>
      </c>
      <c r="G701" s="11">
        <v>1070</v>
      </c>
      <c r="H701" s="11">
        <v>102</v>
      </c>
      <c r="I701" s="11" t="s">
        <v>865</v>
      </c>
      <c r="J701" s="11" t="s">
        <v>875</v>
      </c>
      <c r="K701" s="11" t="s">
        <v>2</v>
      </c>
      <c r="L701" s="11" t="s">
        <v>25</v>
      </c>
      <c r="M701" s="11" t="s">
        <v>5</v>
      </c>
      <c r="N701" s="11" t="s">
        <v>6</v>
      </c>
      <c r="O701" s="12">
        <v>43617</v>
      </c>
      <c r="Q701" s="13" t="s">
        <v>84</v>
      </c>
      <c r="R701" s="11">
        <f t="shared" ca="1" si="40"/>
        <v>0</v>
      </c>
      <c r="S701" s="12">
        <v>32472</v>
      </c>
      <c r="T701" s="13">
        <f t="shared" ca="1" si="41"/>
        <v>31</v>
      </c>
      <c r="U701" s="11" t="s">
        <v>7</v>
      </c>
      <c r="V701" s="11">
        <v>30</v>
      </c>
      <c r="W701" s="14">
        <f t="shared" si="42"/>
        <v>2.5</v>
      </c>
      <c r="X701" s="11">
        <v>39</v>
      </c>
      <c r="Y701" s="11" t="s">
        <v>876</v>
      </c>
      <c r="Z701" s="10">
        <f t="shared" si="43"/>
        <v>1</v>
      </c>
    </row>
    <row r="702" spans="1:26" ht="20.100000000000001" customHeight="1" x14ac:dyDescent="0.25">
      <c r="A702" s="11">
        <v>672</v>
      </c>
      <c r="B702" s="11" t="s">
        <v>0</v>
      </c>
      <c r="C702" s="8" t="s">
        <v>28</v>
      </c>
      <c r="D702" s="11" t="s">
        <v>808</v>
      </c>
      <c r="E702" s="11" t="s">
        <v>7</v>
      </c>
      <c r="F702" s="11">
        <v>1024</v>
      </c>
      <c r="G702" s="11">
        <v>1054</v>
      </c>
      <c r="H702" s="11">
        <v>101</v>
      </c>
      <c r="I702" s="11" t="s">
        <v>864</v>
      </c>
      <c r="J702" s="11" t="s">
        <v>875</v>
      </c>
      <c r="K702" s="11" t="s">
        <v>2</v>
      </c>
      <c r="L702" s="11" t="s">
        <v>25</v>
      </c>
      <c r="M702" s="11" t="s">
        <v>5</v>
      </c>
      <c r="N702" s="11" t="s">
        <v>8</v>
      </c>
      <c r="O702" s="12">
        <v>43617</v>
      </c>
      <c r="Q702" s="13" t="s">
        <v>84</v>
      </c>
      <c r="R702" s="11">
        <f t="shared" ca="1" si="40"/>
        <v>0</v>
      </c>
      <c r="S702" s="12">
        <v>29997</v>
      </c>
      <c r="T702" s="13">
        <f t="shared" ca="1" si="41"/>
        <v>37</v>
      </c>
      <c r="U702" s="11" t="s">
        <v>7</v>
      </c>
      <c r="V702" s="11">
        <v>30</v>
      </c>
      <c r="W702" s="14">
        <f t="shared" si="42"/>
        <v>2.5</v>
      </c>
      <c r="X702" s="11">
        <v>39</v>
      </c>
      <c r="Y702" s="11" t="s">
        <v>876</v>
      </c>
      <c r="Z702" s="10">
        <f t="shared" si="43"/>
        <v>1</v>
      </c>
    </row>
    <row r="703" spans="1:26" ht="20.100000000000001" customHeight="1" x14ac:dyDescent="0.25">
      <c r="A703" s="11">
        <v>673</v>
      </c>
      <c r="B703" s="11" t="s">
        <v>0</v>
      </c>
      <c r="C703" s="8" t="s">
        <v>28</v>
      </c>
      <c r="D703" s="11" t="s">
        <v>809</v>
      </c>
      <c r="E703" s="11" t="s">
        <v>7</v>
      </c>
      <c r="F703" s="11">
        <v>1044</v>
      </c>
      <c r="G703" s="11">
        <v>1087</v>
      </c>
      <c r="H703" s="11">
        <v>102</v>
      </c>
      <c r="I703" s="11" t="s">
        <v>865</v>
      </c>
      <c r="J703" s="11" t="s">
        <v>875</v>
      </c>
      <c r="K703" s="11" t="s">
        <v>2</v>
      </c>
      <c r="L703" s="11" t="s">
        <v>25</v>
      </c>
      <c r="M703" s="11" t="s">
        <v>5</v>
      </c>
      <c r="N703" s="11" t="s">
        <v>8</v>
      </c>
      <c r="O703" s="12">
        <v>43633</v>
      </c>
      <c r="Q703" s="13" t="s">
        <v>84</v>
      </c>
      <c r="R703" s="11">
        <f t="shared" ca="1" si="40"/>
        <v>0</v>
      </c>
      <c r="S703" s="12">
        <v>33981</v>
      </c>
      <c r="T703" s="13">
        <f t="shared" ca="1" si="41"/>
        <v>27</v>
      </c>
      <c r="U703" s="11" t="s">
        <v>7</v>
      </c>
      <c r="V703" s="11">
        <v>30</v>
      </c>
      <c r="W703" s="14">
        <f t="shared" si="42"/>
        <v>2.5</v>
      </c>
      <c r="X703" s="11">
        <v>39</v>
      </c>
      <c r="Y703" s="11" t="s">
        <v>876</v>
      </c>
      <c r="Z703" s="10">
        <f t="shared" si="43"/>
        <v>1</v>
      </c>
    </row>
    <row r="704" spans="1:26" ht="20.100000000000001" customHeight="1" x14ac:dyDescent="0.25">
      <c r="A704" s="11">
        <v>674</v>
      </c>
      <c r="B704" s="11" t="s">
        <v>0</v>
      </c>
      <c r="C704" s="8" t="s">
        <v>28</v>
      </c>
      <c r="D704" s="11" t="s">
        <v>810</v>
      </c>
      <c r="E704" s="11" t="s">
        <v>7</v>
      </c>
      <c r="F704" s="11">
        <v>1040</v>
      </c>
      <c r="G704" s="11">
        <v>1083</v>
      </c>
      <c r="H704" s="11">
        <v>102</v>
      </c>
      <c r="I704" s="11" t="s">
        <v>865</v>
      </c>
      <c r="J704" s="11" t="s">
        <v>875</v>
      </c>
      <c r="K704" s="11" t="s">
        <v>2</v>
      </c>
      <c r="L704" s="11" t="s">
        <v>25</v>
      </c>
      <c r="M704" s="11" t="s">
        <v>5</v>
      </c>
      <c r="N704" s="11" t="s">
        <v>8</v>
      </c>
      <c r="O704" s="12">
        <v>43647</v>
      </c>
      <c r="Q704" s="13" t="s">
        <v>84</v>
      </c>
      <c r="R704" s="11">
        <f t="shared" ca="1" si="40"/>
        <v>0</v>
      </c>
      <c r="S704" s="12">
        <v>32554</v>
      </c>
      <c r="T704" s="13">
        <f t="shared" ca="1" si="41"/>
        <v>30</v>
      </c>
      <c r="U704" s="11" t="s">
        <v>7</v>
      </c>
      <c r="V704" s="11">
        <v>30</v>
      </c>
      <c r="W704" s="14">
        <f t="shared" si="42"/>
        <v>2.5</v>
      </c>
      <c r="X704" s="11">
        <v>39</v>
      </c>
      <c r="Y704" s="11" t="s">
        <v>876</v>
      </c>
      <c r="Z704" s="10">
        <f t="shared" si="43"/>
        <v>1</v>
      </c>
    </row>
    <row r="705" spans="1:26" ht="20.100000000000001" customHeight="1" x14ac:dyDescent="0.25">
      <c r="A705" s="11">
        <v>675</v>
      </c>
      <c r="B705" s="11" t="s">
        <v>0</v>
      </c>
      <c r="C705" s="8" t="s">
        <v>28</v>
      </c>
      <c r="D705" s="11" t="s">
        <v>811</v>
      </c>
      <c r="E705" s="11" t="s">
        <v>7</v>
      </c>
      <c r="F705" s="11">
        <v>1022</v>
      </c>
      <c r="G705" s="11">
        <v>1041</v>
      </c>
      <c r="H705" s="11">
        <v>105</v>
      </c>
      <c r="I705" s="11" t="s">
        <v>868</v>
      </c>
      <c r="J705" s="11" t="s">
        <v>875</v>
      </c>
      <c r="K705" s="11" t="s">
        <v>2</v>
      </c>
      <c r="L705" s="11" t="s">
        <v>25</v>
      </c>
      <c r="M705" s="11" t="s">
        <v>5</v>
      </c>
      <c r="N705" s="11" t="s">
        <v>8</v>
      </c>
      <c r="O705" s="12">
        <v>43647</v>
      </c>
      <c r="Q705" s="13" t="s">
        <v>84</v>
      </c>
      <c r="R705" s="11">
        <f t="shared" ca="1" si="40"/>
        <v>0</v>
      </c>
      <c r="S705" s="12">
        <v>25580</v>
      </c>
      <c r="T705" s="13">
        <f t="shared" ca="1" si="41"/>
        <v>50</v>
      </c>
      <c r="U705" s="11" t="s">
        <v>9</v>
      </c>
      <c r="V705" s="11">
        <v>30</v>
      </c>
      <c r="W705" s="14">
        <f t="shared" si="42"/>
        <v>2.5</v>
      </c>
      <c r="X705" s="11">
        <v>39</v>
      </c>
      <c r="Y705" s="11" t="s">
        <v>876</v>
      </c>
      <c r="Z705" s="10">
        <f t="shared" si="43"/>
        <v>1</v>
      </c>
    </row>
    <row r="706" spans="1:26" ht="20.100000000000001" customHeight="1" x14ac:dyDescent="0.25">
      <c r="A706" s="11">
        <v>676</v>
      </c>
      <c r="B706" s="11" t="s">
        <v>0</v>
      </c>
      <c r="C706" s="8" t="s">
        <v>28</v>
      </c>
      <c r="D706" s="11" t="s">
        <v>812</v>
      </c>
      <c r="E706" s="11" t="s">
        <v>7</v>
      </c>
      <c r="F706" s="11">
        <v>1022</v>
      </c>
      <c r="G706" s="11">
        <v>1060</v>
      </c>
      <c r="H706" s="11">
        <v>106</v>
      </c>
      <c r="I706" s="11" t="s">
        <v>869</v>
      </c>
      <c r="J706" s="11" t="s">
        <v>875</v>
      </c>
      <c r="K706" s="11" t="s">
        <v>2</v>
      </c>
      <c r="L706" s="11" t="s">
        <v>25</v>
      </c>
      <c r="M706" s="11" t="s">
        <v>5</v>
      </c>
      <c r="N706" s="11" t="s">
        <v>8</v>
      </c>
      <c r="O706" s="12">
        <v>43647</v>
      </c>
      <c r="Q706" s="13" t="s">
        <v>84</v>
      </c>
      <c r="R706" s="11">
        <f t="shared" ca="1" si="40"/>
        <v>0</v>
      </c>
      <c r="S706" s="12">
        <v>25126</v>
      </c>
      <c r="T706" s="13">
        <f t="shared" ca="1" si="41"/>
        <v>51</v>
      </c>
      <c r="U706" s="11" t="s">
        <v>9</v>
      </c>
      <c r="V706" s="11">
        <v>30</v>
      </c>
      <c r="W706" s="14">
        <f t="shared" si="42"/>
        <v>2.5</v>
      </c>
      <c r="X706" s="11">
        <v>39</v>
      </c>
      <c r="Y706" s="11" t="s">
        <v>876</v>
      </c>
      <c r="Z706" s="10">
        <f t="shared" si="43"/>
        <v>1</v>
      </c>
    </row>
    <row r="707" spans="1:26" ht="20.100000000000001" customHeight="1" x14ac:dyDescent="0.25">
      <c r="A707" s="11">
        <v>677</v>
      </c>
      <c r="B707" s="11" t="s">
        <v>0</v>
      </c>
      <c r="C707" s="8" t="s">
        <v>28</v>
      </c>
      <c r="D707" s="11" t="s">
        <v>813</v>
      </c>
      <c r="E707" s="11" t="s">
        <v>7</v>
      </c>
      <c r="F707" s="11">
        <v>1019</v>
      </c>
      <c r="G707" s="11">
        <v>1067</v>
      </c>
      <c r="H707" s="11">
        <v>111</v>
      </c>
      <c r="I707" s="11" t="s">
        <v>874</v>
      </c>
      <c r="J707" s="11" t="s">
        <v>875</v>
      </c>
      <c r="K707" s="11" t="s">
        <v>2</v>
      </c>
      <c r="L707" s="11" t="s">
        <v>25</v>
      </c>
      <c r="M707" s="11" t="s">
        <v>5</v>
      </c>
      <c r="N707" s="11" t="s">
        <v>8</v>
      </c>
      <c r="O707" s="12">
        <v>43647</v>
      </c>
      <c r="Q707" s="13" t="s">
        <v>84</v>
      </c>
      <c r="R707" s="11">
        <f t="shared" ca="1" si="40"/>
        <v>0</v>
      </c>
      <c r="S707" s="12">
        <v>31108</v>
      </c>
      <c r="T707" s="13">
        <f t="shared" ca="1" si="41"/>
        <v>34</v>
      </c>
      <c r="U707" s="11" t="s">
        <v>7</v>
      </c>
      <c r="V707" s="11">
        <v>30</v>
      </c>
      <c r="W707" s="14">
        <f t="shared" si="42"/>
        <v>2.5</v>
      </c>
      <c r="X707" s="11">
        <v>39</v>
      </c>
      <c r="Y707" s="11" t="s">
        <v>876</v>
      </c>
      <c r="Z707" s="10">
        <f t="shared" si="43"/>
        <v>1</v>
      </c>
    </row>
    <row r="708" spans="1:26" ht="20.100000000000001" customHeight="1" x14ac:dyDescent="0.25">
      <c r="A708" s="11">
        <v>678</v>
      </c>
      <c r="B708" s="11" t="s">
        <v>0</v>
      </c>
      <c r="C708" s="8" t="s">
        <v>28</v>
      </c>
      <c r="D708" s="11" t="s">
        <v>814</v>
      </c>
      <c r="E708" s="11" t="s">
        <v>7</v>
      </c>
      <c r="F708" s="11">
        <v>1021</v>
      </c>
      <c r="G708" s="11">
        <v>1052</v>
      </c>
      <c r="H708" s="11">
        <v>107</v>
      </c>
      <c r="I708" s="11" t="s">
        <v>870</v>
      </c>
      <c r="J708" s="11" t="s">
        <v>875</v>
      </c>
      <c r="K708" s="11" t="s">
        <v>2</v>
      </c>
      <c r="L708" s="11" t="s">
        <v>25</v>
      </c>
      <c r="M708" s="11" t="s">
        <v>5</v>
      </c>
      <c r="N708" s="11" t="s">
        <v>8</v>
      </c>
      <c r="O708" s="12">
        <v>43647</v>
      </c>
      <c r="Q708" s="13" t="s">
        <v>84</v>
      </c>
      <c r="R708" s="11">
        <f t="shared" ref="R708:R756" ca="1" si="44">DATEDIF(O708,IF(P708="",TODAY(),P708),"y")</f>
        <v>0</v>
      </c>
      <c r="S708" s="12">
        <v>24532</v>
      </c>
      <c r="T708" s="13">
        <f t="shared" ref="T708:T756" ca="1" si="45">DATEDIF(S708,TODAY(),"Y")</f>
        <v>52</v>
      </c>
      <c r="U708" s="11" t="s">
        <v>9</v>
      </c>
      <c r="V708" s="11">
        <v>30</v>
      </c>
      <c r="W708" s="14">
        <f t="shared" ref="W708:W756" si="46">V708/12</f>
        <v>2.5</v>
      </c>
      <c r="X708" s="11">
        <v>39</v>
      </c>
      <c r="Y708" s="11" t="s">
        <v>876</v>
      </c>
      <c r="Z708" s="10">
        <f t="shared" ref="Z708:Z756" si="47">IF(E708="Y",(X708/39)/2,(X708/39))</f>
        <v>1</v>
      </c>
    </row>
    <row r="709" spans="1:26" ht="20.100000000000001" customHeight="1" x14ac:dyDescent="0.25">
      <c r="A709" s="11">
        <v>679</v>
      </c>
      <c r="B709" s="11" t="s">
        <v>0</v>
      </c>
      <c r="C709" s="8" t="s">
        <v>28</v>
      </c>
      <c r="D709" s="11" t="s">
        <v>815</v>
      </c>
      <c r="E709" s="11" t="s">
        <v>7</v>
      </c>
      <c r="F709" s="11">
        <v>1022</v>
      </c>
      <c r="G709" s="11">
        <v>1041</v>
      </c>
      <c r="H709" s="11">
        <v>105</v>
      </c>
      <c r="I709" s="11" t="s">
        <v>868</v>
      </c>
      <c r="J709" s="11" t="s">
        <v>875</v>
      </c>
      <c r="K709" s="11" t="s">
        <v>2</v>
      </c>
      <c r="L709" s="11" t="s">
        <v>25</v>
      </c>
      <c r="M709" s="11" t="s">
        <v>5</v>
      </c>
      <c r="N709" s="11" t="s">
        <v>8</v>
      </c>
      <c r="O709" s="12">
        <v>43647</v>
      </c>
      <c r="Q709" s="13" t="s">
        <v>84</v>
      </c>
      <c r="R709" s="11">
        <f t="shared" ca="1" si="44"/>
        <v>0</v>
      </c>
      <c r="S709" s="12">
        <v>30065</v>
      </c>
      <c r="T709" s="13">
        <f t="shared" ca="1" si="45"/>
        <v>37</v>
      </c>
      <c r="U709" s="11" t="s">
        <v>9</v>
      </c>
      <c r="V709" s="11">
        <v>30</v>
      </c>
      <c r="W709" s="14">
        <f t="shared" si="46"/>
        <v>2.5</v>
      </c>
      <c r="X709" s="11">
        <v>39</v>
      </c>
      <c r="Y709" s="11" t="s">
        <v>876</v>
      </c>
      <c r="Z709" s="10">
        <f t="shared" si="47"/>
        <v>1</v>
      </c>
    </row>
    <row r="710" spans="1:26" ht="20.100000000000001" customHeight="1" x14ac:dyDescent="0.25">
      <c r="A710" s="11">
        <v>680</v>
      </c>
      <c r="B710" s="11" t="s">
        <v>0</v>
      </c>
      <c r="C710" s="8" t="s">
        <v>28</v>
      </c>
      <c r="D710" s="11" t="s">
        <v>816</v>
      </c>
      <c r="E710" s="11" t="s">
        <v>7</v>
      </c>
      <c r="F710" s="11">
        <v>1027</v>
      </c>
      <c r="G710" s="11">
        <v>1070</v>
      </c>
      <c r="H710" s="11">
        <v>102</v>
      </c>
      <c r="I710" s="11" t="s">
        <v>865</v>
      </c>
      <c r="J710" s="11" t="s">
        <v>875</v>
      </c>
      <c r="K710" s="11" t="s">
        <v>2</v>
      </c>
      <c r="L710" s="11" t="s">
        <v>24</v>
      </c>
      <c r="M710" s="11" t="s">
        <v>5</v>
      </c>
      <c r="N710" s="11" t="s">
        <v>8</v>
      </c>
      <c r="O710" s="12">
        <v>43647</v>
      </c>
      <c r="Q710" s="13" t="s">
        <v>84</v>
      </c>
      <c r="R710" s="11">
        <f t="shared" ca="1" si="44"/>
        <v>0</v>
      </c>
      <c r="S710" s="12">
        <v>29176</v>
      </c>
      <c r="T710" s="13">
        <f t="shared" ca="1" si="45"/>
        <v>40</v>
      </c>
      <c r="U710" s="11" t="s">
        <v>7</v>
      </c>
      <c r="V710" s="11">
        <v>30</v>
      </c>
      <c r="W710" s="14">
        <f t="shared" si="46"/>
        <v>2.5</v>
      </c>
      <c r="X710" s="11">
        <v>39</v>
      </c>
      <c r="Y710" s="11" t="s">
        <v>876</v>
      </c>
      <c r="Z710" s="10">
        <f t="shared" si="47"/>
        <v>1</v>
      </c>
    </row>
    <row r="711" spans="1:26" ht="20.100000000000001" customHeight="1" x14ac:dyDescent="0.25">
      <c r="A711" s="11">
        <v>681</v>
      </c>
      <c r="B711" s="11" t="s">
        <v>0</v>
      </c>
      <c r="C711" s="8" t="s">
        <v>28</v>
      </c>
      <c r="D711" s="11" t="s">
        <v>817</v>
      </c>
      <c r="E711" s="11" t="s">
        <v>7</v>
      </c>
      <c r="F711" s="11">
        <v>1024</v>
      </c>
      <c r="G711" s="11">
        <v>1054</v>
      </c>
      <c r="H711" s="11">
        <v>101</v>
      </c>
      <c r="I711" s="11" t="s">
        <v>864</v>
      </c>
      <c r="J711" s="11" t="s">
        <v>875</v>
      </c>
      <c r="K711" s="11" t="s">
        <v>2</v>
      </c>
      <c r="L711" s="11" t="s">
        <v>25</v>
      </c>
      <c r="M711" s="11" t="s">
        <v>5</v>
      </c>
      <c r="N711" s="11" t="s">
        <v>8</v>
      </c>
      <c r="O711" s="12">
        <v>42614</v>
      </c>
      <c r="Q711" s="13" t="s">
        <v>84</v>
      </c>
      <c r="R711" s="11">
        <f t="shared" ca="1" si="44"/>
        <v>3</v>
      </c>
      <c r="S711" s="12">
        <v>34375</v>
      </c>
      <c r="T711" s="13">
        <f t="shared" ca="1" si="45"/>
        <v>25</v>
      </c>
      <c r="U711" s="11" t="s">
        <v>7</v>
      </c>
      <c r="V711" s="11">
        <v>30</v>
      </c>
      <c r="W711" s="14">
        <f t="shared" si="46"/>
        <v>2.5</v>
      </c>
      <c r="X711" s="11">
        <v>39</v>
      </c>
      <c r="Y711" s="11" t="s">
        <v>876</v>
      </c>
      <c r="Z711" s="10">
        <f t="shared" si="47"/>
        <v>1</v>
      </c>
    </row>
    <row r="712" spans="1:26" ht="20.100000000000001" customHeight="1" x14ac:dyDescent="0.25">
      <c r="A712" s="11">
        <v>682</v>
      </c>
      <c r="B712" s="11" t="s">
        <v>0</v>
      </c>
      <c r="C712" s="8" t="s">
        <v>28</v>
      </c>
      <c r="D712" s="11" t="s">
        <v>818</v>
      </c>
      <c r="E712" s="11" t="s">
        <v>7</v>
      </c>
      <c r="F712" s="11">
        <v>1049</v>
      </c>
      <c r="G712" s="11">
        <v>1092</v>
      </c>
      <c r="H712" s="11">
        <v>103</v>
      </c>
      <c r="I712" s="11" t="s">
        <v>866</v>
      </c>
      <c r="J712" s="11" t="s">
        <v>875</v>
      </c>
      <c r="K712" s="11" t="s">
        <v>2</v>
      </c>
      <c r="L712" s="11" t="s">
        <v>25</v>
      </c>
      <c r="M712" s="11" t="s">
        <v>11</v>
      </c>
      <c r="N712" s="11" t="s">
        <v>8</v>
      </c>
      <c r="O712" s="12">
        <v>43678</v>
      </c>
      <c r="P712" s="12">
        <v>44773</v>
      </c>
      <c r="Q712" s="13" t="s">
        <v>84</v>
      </c>
      <c r="R712" s="11">
        <f t="shared" ca="1" si="44"/>
        <v>2</v>
      </c>
      <c r="S712" s="12">
        <v>36155</v>
      </c>
      <c r="T712" s="13">
        <f t="shared" ca="1" si="45"/>
        <v>21</v>
      </c>
      <c r="U712" s="11" t="s">
        <v>9</v>
      </c>
      <c r="V712" s="11">
        <v>30</v>
      </c>
      <c r="W712" s="14">
        <f t="shared" si="46"/>
        <v>2.5</v>
      </c>
      <c r="X712" s="11">
        <v>39</v>
      </c>
      <c r="Y712" s="11" t="s">
        <v>876</v>
      </c>
      <c r="Z712" s="10">
        <f t="shared" si="47"/>
        <v>1</v>
      </c>
    </row>
    <row r="713" spans="1:26" ht="20.100000000000001" customHeight="1" x14ac:dyDescent="0.25">
      <c r="A713" s="11">
        <v>683</v>
      </c>
      <c r="B713" s="11" t="s">
        <v>0</v>
      </c>
      <c r="C713" s="8" t="s">
        <v>28</v>
      </c>
      <c r="D713" s="11" t="s">
        <v>819</v>
      </c>
      <c r="E713" s="11" t="s">
        <v>7</v>
      </c>
      <c r="F713" s="11">
        <v>1021</v>
      </c>
      <c r="G713" s="11">
        <v>1028</v>
      </c>
      <c r="H713" s="11">
        <v>109</v>
      </c>
      <c r="I713" s="11" t="s">
        <v>872</v>
      </c>
      <c r="J713" s="11" t="s">
        <v>875</v>
      </c>
      <c r="K713" s="11" t="s">
        <v>2</v>
      </c>
      <c r="L713" s="11" t="s">
        <v>25</v>
      </c>
      <c r="M713" s="11" t="s">
        <v>5</v>
      </c>
      <c r="N713" s="11" t="s">
        <v>8</v>
      </c>
      <c r="O713" s="12">
        <v>43678</v>
      </c>
      <c r="Q713" s="13" t="s">
        <v>84</v>
      </c>
      <c r="R713" s="11">
        <f t="shared" ca="1" si="44"/>
        <v>0</v>
      </c>
      <c r="S713" s="12">
        <v>24649</v>
      </c>
      <c r="T713" s="13">
        <f t="shared" ca="1" si="45"/>
        <v>52</v>
      </c>
      <c r="U713" s="11" t="s">
        <v>9</v>
      </c>
      <c r="V713" s="11">
        <v>30</v>
      </c>
      <c r="W713" s="14">
        <f t="shared" si="46"/>
        <v>2.5</v>
      </c>
      <c r="X713" s="11">
        <v>39</v>
      </c>
      <c r="Y713" s="11" t="s">
        <v>876</v>
      </c>
      <c r="Z713" s="10">
        <f t="shared" si="47"/>
        <v>1</v>
      </c>
    </row>
    <row r="714" spans="1:26" ht="20.100000000000001" customHeight="1" x14ac:dyDescent="0.25">
      <c r="A714" s="11">
        <v>684</v>
      </c>
      <c r="B714" s="11" t="s">
        <v>0</v>
      </c>
      <c r="C714" s="8" t="s">
        <v>28</v>
      </c>
      <c r="D714" s="11" t="s">
        <v>820</v>
      </c>
      <c r="E714" s="11" t="s">
        <v>7</v>
      </c>
      <c r="F714" s="11">
        <v>1005</v>
      </c>
      <c r="G714" s="11">
        <v>1005</v>
      </c>
      <c r="H714" s="11">
        <v>100</v>
      </c>
      <c r="I714" s="11" t="s">
        <v>863</v>
      </c>
      <c r="J714" s="11" t="s">
        <v>875</v>
      </c>
      <c r="K714" s="11" t="s">
        <v>2</v>
      </c>
      <c r="L714" s="11" t="s">
        <v>25</v>
      </c>
      <c r="M714" s="11" t="s">
        <v>5</v>
      </c>
      <c r="N714" s="11" t="s">
        <v>8</v>
      </c>
      <c r="O714" s="12">
        <v>41821</v>
      </c>
      <c r="Q714" s="13" t="s">
        <v>84</v>
      </c>
      <c r="R714" s="11">
        <f t="shared" ca="1" si="44"/>
        <v>5</v>
      </c>
      <c r="S714" s="12">
        <v>34237</v>
      </c>
      <c r="T714" s="13">
        <f t="shared" ca="1" si="45"/>
        <v>26</v>
      </c>
      <c r="U714" s="11" t="s">
        <v>7</v>
      </c>
      <c r="V714" s="11">
        <v>30</v>
      </c>
      <c r="W714" s="14">
        <f t="shared" si="46"/>
        <v>2.5</v>
      </c>
      <c r="X714" s="11">
        <v>39</v>
      </c>
      <c r="Y714" s="11" t="s">
        <v>876</v>
      </c>
      <c r="Z714" s="10">
        <f t="shared" si="47"/>
        <v>1</v>
      </c>
    </row>
    <row r="715" spans="1:26" ht="20.100000000000001" customHeight="1" x14ac:dyDescent="0.25">
      <c r="A715" s="11">
        <v>685</v>
      </c>
      <c r="B715" s="11" t="s">
        <v>0</v>
      </c>
      <c r="C715" s="8" t="s">
        <v>28</v>
      </c>
      <c r="D715" s="11" t="s">
        <v>821</v>
      </c>
      <c r="E715" s="11" t="s">
        <v>7</v>
      </c>
      <c r="F715" s="11">
        <v>1049</v>
      </c>
      <c r="G715" s="11">
        <v>1092</v>
      </c>
      <c r="H715" s="11">
        <v>104</v>
      </c>
      <c r="I715" s="11" t="s">
        <v>867</v>
      </c>
      <c r="J715" s="11" t="s">
        <v>875</v>
      </c>
      <c r="K715" s="11" t="s">
        <v>2</v>
      </c>
      <c r="L715" s="11" t="s">
        <v>25</v>
      </c>
      <c r="M715" s="11" t="s">
        <v>11</v>
      </c>
      <c r="N715" s="11" t="s">
        <v>8</v>
      </c>
      <c r="O715" s="12">
        <v>43678</v>
      </c>
      <c r="P715" s="12">
        <v>44773</v>
      </c>
      <c r="Q715" s="13" t="s">
        <v>84</v>
      </c>
      <c r="R715" s="11">
        <f t="shared" ca="1" si="44"/>
        <v>2</v>
      </c>
      <c r="S715" s="12">
        <v>33734</v>
      </c>
      <c r="T715" s="13">
        <f t="shared" ca="1" si="45"/>
        <v>27</v>
      </c>
      <c r="U715" s="11" t="s">
        <v>9</v>
      </c>
      <c r="V715" s="11">
        <v>30</v>
      </c>
      <c r="W715" s="14">
        <f t="shared" si="46"/>
        <v>2.5</v>
      </c>
      <c r="X715" s="11">
        <v>39</v>
      </c>
      <c r="Y715" s="11" t="s">
        <v>876</v>
      </c>
      <c r="Z715" s="10">
        <f t="shared" si="47"/>
        <v>1</v>
      </c>
    </row>
    <row r="716" spans="1:26" ht="20.100000000000001" customHeight="1" x14ac:dyDescent="0.25">
      <c r="A716" s="11">
        <v>686</v>
      </c>
      <c r="B716" s="11" t="s">
        <v>0</v>
      </c>
      <c r="C716" s="8" t="s">
        <v>28</v>
      </c>
      <c r="D716" s="11" t="s">
        <v>822</v>
      </c>
      <c r="E716" s="11" t="s">
        <v>7</v>
      </c>
      <c r="F716" s="11">
        <v>1047</v>
      </c>
      <c r="G716" s="11">
        <v>1090</v>
      </c>
      <c r="H716" s="11">
        <v>102</v>
      </c>
      <c r="I716" s="11" t="s">
        <v>865</v>
      </c>
      <c r="J716" s="11" t="s">
        <v>875</v>
      </c>
      <c r="K716" s="11" t="s">
        <v>2</v>
      </c>
      <c r="L716" s="11" t="s">
        <v>25</v>
      </c>
      <c r="M716" s="11" t="s">
        <v>5</v>
      </c>
      <c r="N716" s="11" t="s">
        <v>6</v>
      </c>
      <c r="O716" s="12">
        <v>43678</v>
      </c>
      <c r="Q716" s="13" t="s">
        <v>84</v>
      </c>
      <c r="R716" s="11">
        <f t="shared" ca="1" si="44"/>
        <v>0</v>
      </c>
      <c r="S716" s="12">
        <v>31917</v>
      </c>
      <c r="T716" s="13">
        <f t="shared" ca="1" si="45"/>
        <v>32</v>
      </c>
      <c r="U716" s="11" t="s">
        <v>7</v>
      </c>
      <c r="V716" s="11">
        <v>30</v>
      </c>
      <c r="W716" s="14">
        <f t="shared" si="46"/>
        <v>2.5</v>
      </c>
      <c r="X716" s="11">
        <v>39</v>
      </c>
      <c r="Y716" s="11" t="s">
        <v>876</v>
      </c>
      <c r="Z716" s="10">
        <f t="shared" si="47"/>
        <v>1</v>
      </c>
    </row>
    <row r="717" spans="1:26" ht="20.100000000000001" customHeight="1" x14ac:dyDescent="0.25">
      <c r="A717" s="11">
        <v>687</v>
      </c>
      <c r="B717" s="11" t="s">
        <v>0</v>
      </c>
      <c r="C717" s="8" t="s">
        <v>28</v>
      </c>
      <c r="D717" s="11" t="s">
        <v>823</v>
      </c>
      <c r="E717" s="11" t="s">
        <v>7</v>
      </c>
      <c r="F717" s="11">
        <v>1022</v>
      </c>
      <c r="G717" s="11">
        <v>1060</v>
      </c>
      <c r="H717" s="11">
        <v>106</v>
      </c>
      <c r="I717" s="11" t="s">
        <v>869</v>
      </c>
      <c r="J717" s="11" t="s">
        <v>875</v>
      </c>
      <c r="K717" s="11" t="s">
        <v>2</v>
      </c>
      <c r="L717" s="11" t="s">
        <v>25</v>
      </c>
      <c r="M717" s="11" t="s">
        <v>5</v>
      </c>
      <c r="N717" s="11" t="s">
        <v>8</v>
      </c>
      <c r="O717" s="12">
        <v>43678</v>
      </c>
      <c r="Q717" s="13" t="s">
        <v>84</v>
      </c>
      <c r="R717" s="11">
        <f t="shared" ca="1" si="44"/>
        <v>0</v>
      </c>
      <c r="S717" s="12">
        <v>29288</v>
      </c>
      <c r="T717" s="13">
        <f t="shared" ca="1" si="45"/>
        <v>39</v>
      </c>
      <c r="U717" s="11" t="s">
        <v>9</v>
      </c>
      <c r="V717" s="11">
        <v>30</v>
      </c>
      <c r="W717" s="14">
        <f t="shared" si="46"/>
        <v>2.5</v>
      </c>
      <c r="X717" s="11">
        <v>39</v>
      </c>
      <c r="Y717" s="11" t="s">
        <v>876</v>
      </c>
      <c r="Z717" s="10">
        <f t="shared" si="47"/>
        <v>1</v>
      </c>
    </row>
    <row r="718" spans="1:26" ht="20.100000000000001" customHeight="1" x14ac:dyDescent="0.25">
      <c r="A718" s="11">
        <v>688</v>
      </c>
      <c r="B718" s="11" t="s">
        <v>0</v>
      </c>
      <c r="C718" s="8" t="s">
        <v>28</v>
      </c>
      <c r="D718" s="11" t="s">
        <v>824</v>
      </c>
      <c r="E718" s="11" t="s">
        <v>7</v>
      </c>
      <c r="F718" s="11">
        <v>1049</v>
      </c>
      <c r="G718" s="11">
        <v>1092</v>
      </c>
      <c r="H718" s="11">
        <v>108</v>
      </c>
      <c r="I718" s="11" t="s">
        <v>871</v>
      </c>
      <c r="J718" s="11" t="s">
        <v>875</v>
      </c>
      <c r="K718" s="11" t="s">
        <v>2</v>
      </c>
      <c r="L718" s="11" t="s">
        <v>25</v>
      </c>
      <c r="M718" s="11" t="s">
        <v>11</v>
      </c>
      <c r="N718" s="11" t="s">
        <v>6</v>
      </c>
      <c r="O718" s="12">
        <v>43709</v>
      </c>
      <c r="P718" s="12">
        <v>44804</v>
      </c>
      <c r="Q718" s="13" t="s">
        <v>84</v>
      </c>
      <c r="R718" s="11">
        <f t="shared" ca="1" si="44"/>
        <v>2</v>
      </c>
      <c r="S718" s="12">
        <v>37088</v>
      </c>
      <c r="T718" s="13">
        <f t="shared" ca="1" si="45"/>
        <v>18</v>
      </c>
      <c r="U718" s="11" t="s">
        <v>9</v>
      </c>
      <c r="V718" s="11">
        <v>30</v>
      </c>
      <c r="W718" s="14">
        <f t="shared" si="46"/>
        <v>2.5</v>
      </c>
      <c r="X718" s="11">
        <v>39</v>
      </c>
      <c r="Y718" s="11" t="s">
        <v>876</v>
      </c>
      <c r="Z718" s="10">
        <f t="shared" si="47"/>
        <v>1</v>
      </c>
    </row>
    <row r="719" spans="1:26" ht="20.100000000000001" customHeight="1" x14ac:dyDescent="0.25">
      <c r="A719" s="11">
        <v>689</v>
      </c>
      <c r="B719" s="11" t="s">
        <v>0</v>
      </c>
      <c r="C719" s="8" t="s">
        <v>28</v>
      </c>
      <c r="D719" s="11" t="s">
        <v>825</v>
      </c>
      <c r="E719" s="11" t="s">
        <v>7</v>
      </c>
      <c r="F719" s="11">
        <v>1043</v>
      </c>
      <c r="G719" s="11">
        <v>1086</v>
      </c>
      <c r="H719" s="11">
        <v>102</v>
      </c>
      <c r="I719" s="11" t="s">
        <v>865</v>
      </c>
      <c r="J719" s="11" t="s">
        <v>875</v>
      </c>
      <c r="K719" s="11" t="s">
        <v>2</v>
      </c>
      <c r="L719" s="11" t="s">
        <v>25</v>
      </c>
      <c r="M719" s="11" t="s">
        <v>14</v>
      </c>
      <c r="N719" s="11" t="s">
        <v>8</v>
      </c>
      <c r="O719" s="12">
        <v>43709</v>
      </c>
      <c r="P719" s="12">
        <v>44185</v>
      </c>
      <c r="Q719" s="13" t="s">
        <v>84</v>
      </c>
      <c r="R719" s="11">
        <f t="shared" ca="1" si="44"/>
        <v>1</v>
      </c>
      <c r="S719" s="12">
        <v>35810</v>
      </c>
      <c r="T719" s="13">
        <f t="shared" ca="1" si="45"/>
        <v>22</v>
      </c>
      <c r="U719" s="11" t="s">
        <v>7</v>
      </c>
      <c r="V719" s="11">
        <v>0</v>
      </c>
      <c r="W719" s="14">
        <f t="shared" si="46"/>
        <v>0</v>
      </c>
      <c r="X719" s="11">
        <v>20</v>
      </c>
      <c r="Y719" s="11" t="s">
        <v>876</v>
      </c>
      <c r="Z719" s="10">
        <f t="shared" si="47"/>
        <v>0.51282051282051277</v>
      </c>
    </row>
    <row r="720" spans="1:26" ht="20.100000000000001" customHeight="1" x14ac:dyDescent="0.25">
      <c r="A720" s="11">
        <v>690</v>
      </c>
      <c r="B720" s="11" t="s">
        <v>0</v>
      </c>
      <c r="C720" s="8" t="s">
        <v>28</v>
      </c>
      <c r="D720" s="11" t="s">
        <v>826</v>
      </c>
      <c r="E720" s="11" t="s">
        <v>7</v>
      </c>
      <c r="F720" s="11">
        <v>1019</v>
      </c>
      <c r="G720" s="11">
        <v>1067</v>
      </c>
      <c r="H720" s="11">
        <v>111</v>
      </c>
      <c r="I720" s="11" t="s">
        <v>874</v>
      </c>
      <c r="J720" s="11" t="s">
        <v>875</v>
      </c>
      <c r="K720" s="11" t="s">
        <v>2</v>
      </c>
      <c r="L720" s="11" t="s">
        <v>25</v>
      </c>
      <c r="M720" s="11" t="s">
        <v>5</v>
      </c>
      <c r="N720" s="11" t="s">
        <v>6</v>
      </c>
      <c r="O720" s="12">
        <v>43709</v>
      </c>
      <c r="Q720" s="13" t="s">
        <v>84</v>
      </c>
      <c r="R720" s="11">
        <f t="shared" ca="1" si="44"/>
        <v>0</v>
      </c>
      <c r="S720" s="12">
        <v>35647</v>
      </c>
      <c r="T720" s="13">
        <f t="shared" ca="1" si="45"/>
        <v>22</v>
      </c>
      <c r="U720" s="11" t="s">
        <v>7</v>
      </c>
      <c r="V720" s="11">
        <v>30</v>
      </c>
      <c r="W720" s="14">
        <f t="shared" si="46"/>
        <v>2.5</v>
      </c>
      <c r="X720" s="11">
        <v>39</v>
      </c>
      <c r="Y720" s="11" t="s">
        <v>876</v>
      </c>
      <c r="Z720" s="10">
        <f t="shared" si="47"/>
        <v>1</v>
      </c>
    </row>
    <row r="721" spans="1:26" ht="20.100000000000001" customHeight="1" x14ac:dyDescent="0.25">
      <c r="A721" s="11">
        <v>691</v>
      </c>
      <c r="B721" s="11" t="s">
        <v>0</v>
      </c>
      <c r="C721" s="8" t="s">
        <v>28</v>
      </c>
      <c r="D721" s="11" t="s">
        <v>827</v>
      </c>
      <c r="E721" s="11" t="s">
        <v>7</v>
      </c>
      <c r="F721" s="11">
        <v>1044</v>
      </c>
      <c r="G721" s="11">
        <v>1087</v>
      </c>
      <c r="H721" s="11">
        <v>102</v>
      </c>
      <c r="I721" s="11" t="s">
        <v>865</v>
      </c>
      <c r="J721" s="11" t="s">
        <v>875</v>
      </c>
      <c r="K721" s="11" t="s">
        <v>2</v>
      </c>
      <c r="L721" s="11" t="s">
        <v>25</v>
      </c>
      <c r="M721" s="11" t="s">
        <v>5</v>
      </c>
      <c r="N721" s="11" t="s">
        <v>6</v>
      </c>
      <c r="O721" s="12">
        <v>43709</v>
      </c>
      <c r="Q721" s="13" t="s">
        <v>84</v>
      </c>
      <c r="R721" s="11">
        <f t="shared" ca="1" si="44"/>
        <v>0</v>
      </c>
      <c r="S721" s="12">
        <v>32545</v>
      </c>
      <c r="T721" s="13">
        <f t="shared" ca="1" si="45"/>
        <v>30</v>
      </c>
      <c r="U721" s="11" t="s">
        <v>7</v>
      </c>
      <c r="V721" s="11">
        <v>30</v>
      </c>
      <c r="W721" s="14">
        <f t="shared" si="46"/>
        <v>2.5</v>
      </c>
      <c r="X721" s="11">
        <v>39</v>
      </c>
      <c r="Y721" s="11" t="s">
        <v>876</v>
      </c>
      <c r="Z721" s="10">
        <f t="shared" si="47"/>
        <v>1</v>
      </c>
    </row>
    <row r="722" spans="1:26" ht="20.100000000000001" customHeight="1" x14ac:dyDescent="0.25">
      <c r="A722" s="11">
        <v>692</v>
      </c>
      <c r="B722" s="11" t="s">
        <v>0</v>
      </c>
      <c r="C722" s="8" t="s">
        <v>28</v>
      </c>
      <c r="D722" s="11" t="s">
        <v>828</v>
      </c>
      <c r="E722" s="11" t="s">
        <v>7</v>
      </c>
      <c r="F722" s="11">
        <v>1049</v>
      </c>
      <c r="G722" s="11">
        <v>1092</v>
      </c>
      <c r="H722" s="11">
        <v>101</v>
      </c>
      <c r="I722" s="11" t="s">
        <v>864</v>
      </c>
      <c r="J722" s="11" t="s">
        <v>875</v>
      </c>
      <c r="K722" s="11" t="s">
        <v>2</v>
      </c>
      <c r="L722" s="11" t="s">
        <v>25</v>
      </c>
      <c r="M722" s="11" t="s">
        <v>10</v>
      </c>
      <c r="N722" s="11" t="s">
        <v>8</v>
      </c>
      <c r="O722" s="12">
        <v>43709</v>
      </c>
      <c r="P722" s="12">
        <v>44804</v>
      </c>
      <c r="Q722" s="13" t="s">
        <v>84</v>
      </c>
      <c r="R722" s="11">
        <f t="shared" ca="1" si="44"/>
        <v>2</v>
      </c>
      <c r="S722" s="12">
        <v>35855</v>
      </c>
      <c r="T722" s="13">
        <f t="shared" ca="1" si="45"/>
        <v>21</v>
      </c>
      <c r="U722" s="11" t="s">
        <v>9</v>
      </c>
      <c r="V722" s="11">
        <v>30</v>
      </c>
      <c r="W722" s="14">
        <f t="shared" si="46"/>
        <v>2.5</v>
      </c>
      <c r="X722" s="11">
        <v>39</v>
      </c>
      <c r="Y722" s="11" t="s">
        <v>876</v>
      </c>
      <c r="Z722" s="10">
        <f t="shared" si="47"/>
        <v>1</v>
      </c>
    </row>
    <row r="723" spans="1:26" ht="20.100000000000001" customHeight="1" x14ac:dyDescent="0.25">
      <c r="A723" s="11">
        <v>693</v>
      </c>
      <c r="B723" s="11" t="s">
        <v>0</v>
      </c>
      <c r="C723" s="8" t="s">
        <v>28</v>
      </c>
      <c r="D723" s="11" t="s">
        <v>829</v>
      </c>
      <c r="E723" s="11" t="s">
        <v>7</v>
      </c>
      <c r="F723" s="11">
        <v>1049</v>
      </c>
      <c r="G723" s="11">
        <v>1092</v>
      </c>
      <c r="H723" s="11">
        <v>102</v>
      </c>
      <c r="I723" s="11" t="s">
        <v>865</v>
      </c>
      <c r="J723" s="11" t="s">
        <v>875</v>
      </c>
      <c r="K723" s="11" t="s">
        <v>2</v>
      </c>
      <c r="L723" s="11" t="s">
        <v>25</v>
      </c>
      <c r="M723" s="11" t="s">
        <v>11</v>
      </c>
      <c r="N723" s="11" t="s">
        <v>8</v>
      </c>
      <c r="O723" s="12">
        <v>43709</v>
      </c>
      <c r="P723" s="12">
        <v>44439</v>
      </c>
      <c r="Q723" s="13" t="s">
        <v>84</v>
      </c>
      <c r="R723" s="11">
        <f t="shared" ca="1" si="44"/>
        <v>1</v>
      </c>
      <c r="S723" s="12">
        <v>37266</v>
      </c>
      <c r="T723" s="13">
        <f t="shared" ca="1" si="45"/>
        <v>18</v>
      </c>
      <c r="U723" s="11" t="s">
        <v>9</v>
      </c>
      <c r="V723" s="11">
        <v>30</v>
      </c>
      <c r="W723" s="14">
        <f t="shared" si="46"/>
        <v>2.5</v>
      </c>
      <c r="X723" s="11">
        <v>39</v>
      </c>
      <c r="Y723" s="11" t="s">
        <v>876</v>
      </c>
      <c r="Z723" s="10">
        <f t="shared" si="47"/>
        <v>1</v>
      </c>
    </row>
    <row r="724" spans="1:26" ht="20.100000000000001" customHeight="1" x14ac:dyDescent="0.25">
      <c r="A724" s="11">
        <v>694</v>
      </c>
      <c r="B724" s="11" t="s">
        <v>0</v>
      </c>
      <c r="C724" s="8" t="s">
        <v>28</v>
      </c>
      <c r="D724" s="11" t="s">
        <v>830</v>
      </c>
      <c r="E724" s="11" t="s">
        <v>7</v>
      </c>
      <c r="F724" s="11">
        <v>1036</v>
      </c>
      <c r="G724" s="11">
        <v>1079</v>
      </c>
      <c r="H724" s="11">
        <v>102</v>
      </c>
      <c r="I724" s="11" t="s">
        <v>865</v>
      </c>
      <c r="J724" s="11" t="s">
        <v>875</v>
      </c>
      <c r="K724" s="11" t="s">
        <v>2</v>
      </c>
      <c r="L724" s="11" t="s">
        <v>25</v>
      </c>
      <c r="M724" s="11" t="s">
        <v>14</v>
      </c>
      <c r="N724" s="11" t="s">
        <v>6</v>
      </c>
      <c r="O724" s="12">
        <v>43718</v>
      </c>
      <c r="P724" s="12">
        <v>44074</v>
      </c>
      <c r="Q724" s="13" t="s">
        <v>84</v>
      </c>
      <c r="R724" s="11">
        <f t="shared" ca="1" si="44"/>
        <v>0</v>
      </c>
      <c r="S724" s="12">
        <v>35041</v>
      </c>
      <c r="T724" s="13">
        <f t="shared" ca="1" si="45"/>
        <v>24</v>
      </c>
      <c r="U724" s="11" t="s">
        <v>7</v>
      </c>
      <c r="V724" s="11">
        <v>0</v>
      </c>
      <c r="W724" s="14">
        <f t="shared" si="46"/>
        <v>0</v>
      </c>
      <c r="X724" s="11">
        <v>20</v>
      </c>
      <c r="Y724" s="11" t="s">
        <v>876</v>
      </c>
      <c r="Z724" s="10">
        <f t="shared" si="47"/>
        <v>0.51282051282051277</v>
      </c>
    </row>
    <row r="725" spans="1:26" ht="20.100000000000001" customHeight="1" x14ac:dyDescent="0.25">
      <c r="A725" s="11">
        <v>695</v>
      </c>
      <c r="B725" s="11" t="s">
        <v>0</v>
      </c>
      <c r="C725" s="8" t="s">
        <v>28</v>
      </c>
      <c r="D725" s="11" t="s">
        <v>831</v>
      </c>
      <c r="E725" s="11" t="s">
        <v>7</v>
      </c>
      <c r="F725" s="11">
        <v>1038</v>
      </c>
      <c r="G725" s="11">
        <v>1081</v>
      </c>
      <c r="H725" s="11">
        <v>102</v>
      </c>
      <c r="I725" s="11" t="s">
        <v>865</v>
      </c>
      <c r="J725" s="11" t="s">
        <v>875</v>
      </c>
      <c r="K725" s="11" t="s">
        <v>2</v>
      </c>
      <c r="L725" s="11" t="s">
        <v>25</v>
      </c>
      <c r="M725" s="11" t="s">
        <v>5</v>
      </c>
      <c r="N725" s="11" t="s">
        <v>8</v>
      </c>
      <c r="O725" s="12">
        <v>43739</v>
      </c>
      <c r="Q725" s="13" t="s">
        <v>84</v>
      </c>
      <c r="R725" s="11">
        <f t="shared" ca="1" si="44"/>
        <v>0</v>
      </c>
      <c r="S725" s="12">
        <v>31423</v>
      </c>
      <c r="T725" s="13">
        <f t="shared" ca="1" si="45"/>
        <v>34</v>
      </c>
      <c r="U725" s="11" t="s">
        <v>7</v>
      </c>
      <c r="V725" s="11">
        <v>30</v>
      </c>
      <c r="W725" s="14">
        <f t="shared" si="46"/>
        <v>2.5</v>
      </c>
      <c r="X725" s="11">
        <v>39</v>
      </c>
      <c r="Y725" s="11" t="s">
        <v>876</v>
      </c>
      <c r="Z725" s="10">
        <f t="shared" si="47"/>
        <v>1</v>
      </c>
    </row>
    <row r="726" spans="1:26" ht="20.100000000000001" customHeight="1" x14ac:dyDescent="0.25">
      <c r="A726" s="11">
        <v>696</v>
      </c>
      <c r="B726" s="11" t="s">
        <v>0</v>
      </c>
      <c r="C726" s="8" t="s">
        <v>28</v>
      </c>
      <c r="D726" s="11" t="s">
        <v>832</v>
      </c>
      <c r="E726" s="11" t="s">
        <v>7</v>
      </c>
      <c r="F726" s="11">
        <v>1022</v>
      </c>
      <c r="G726" s="11">
        <v>1060</v>
      </c>
      <c r="H726" s="11">
        <v>106</v>
      </c>
      <c r="I726" s="11" t="s">
        <v>869</v>
      </c>
      <c r="J726" s="11" t="s">
        <v>875</v>
      </c>
      <c r="K726" s="11" t="s">
        <v>2</v>
      </c>
      <c r="L726" s="11" t="s">
        <v>25</v>
      </c>
      <c r="M726" s="11" t="s">
        <v>5</v>
      </c>
      <c r="N726" s="11" t="s">
        <v>8</v>
      </c>
      <c r="O726" s="12">
        <v>43724</v>
      </c>
      <c r="Q726" s="13" t="s">
        <v>84</v>
      </c>
      <c r="R726" s="11">
        <f t="shared" ca="1" si="44"/>
        <v>0</v>
      </c>
      <c r="S726" s="12">
        <v>30859</v>
      </c>
      <c r="T726" s="13">
        <f t="shared" ca="1" si="45"/>
        <v>35</v>
      </c>
      <c r="U726" s="11" t="s">
        <v>9</v>
      </c>
      <c r="V726" s="11">
        <v>30</v>
      </c>
      <c r="W726" s="14">
        <f t="shared" si="46"/>
        <v>2.5</v>
      </c>
      <c r="X726" s="11">
        <v>39</v>
      </c>
      <c r="Y726" s="11" t="s">
        <v>876</v>
      </c>
      <c r="Z726" s="10">
        <f t="shared" si="47"/>
        <v>1</v>
      </c>
    </row>
    <row r="727" spans="1:26" ht="20.100000000000001" customHeight="1" x14ac:dyDescent="0.25">
      <c r="A727" s="11">
        <v>697</v>
      </c>
      <c r="B727" s="11" t="s">
        <v>0</v>
      </c>
      <c r="C727" s="8" t="s">
        <v>28</v>
      </c>
      <c r="D727" s="11" t="s">
        <v>833</v>
      </c>
      <c r="E727" s="11" t="s">
        <v>7</v>
      </c>
      <c r="F727" s="11">
        <v>1019</v>
      </c>
      <c r="G727" s="11">
        <v>1043</v>
      </c>
      <c r="H727" s="11">
        <v>103</v>
      </c>
      <c r="I727" s="11" t="s">
        <v>866</v>
      </c>
      <c r="J727" s="11" t="s">
        <v>875</v>
      </c>
      <c r="K727" s="11" t="s">
        <v>2</v>
      </c>
      <c r="L727" s="11" t="s">
        <v>25</v>
      </c>
      <c r="M727" s="11" t="s">
        <v>5</v>
      </c>
      <c r="N727" s="11" t="s">
        <v>6</v>
      </c>
      <c r="O727" s="12">
        <v>43739</v>
      </c>
      <c r="Q727" s="13" t="s">
        <v>84</v>
      </c>
      <c r="R727" s="11">
        <f t="shared" ca="1" si="44"/>
        <v>0</v>
      </c>
      <c r="S727" s="12">
        <v>33429</v>
      </c>
      <c r="T727" s="13">
        <f t="shared" ca="1" si="45"/>
        <v>28</v>
      </c>
      <c r="U727" s="11" t="s">
        <v>9</v>
      </c>
      <c r="V727" s="11">
        <v>30</v>
      </c>
      <c r="W727" s="14">
        <f t="shared" si="46"/>
        <v>2.5</v>
      </c>
      <c r="X727" s="11">
        <v>25</v>
      </c>
      <c r="Y727" s="11" t="s">
        <v>876</v>
      </c>
      <c r="Z727" s="10">
        <f t="shared" si="47"/>
        <v>0.64102564102564108</v>
      </c>
    </row>
    <row r="728" spans="1:26" ht="20.100000000000001" customHeight="1" x14ac:dyDescent="0.25">
      <c r="A728" s="11">
        <v>698</v>
      </c>
      <c r="B728" s="11" t="s">
        <v>0</v>
      </c>
      <c r="C728" s="8" t="s">
        <v>28</v>
      </c>
      <c r="D728" s="11" t="s">
        <v>834</v>
      </c>
      <c r="E728" s="11" t="s">
        <v>7</v>
      </c>
      <c r="F728" s="11">
        <v>1019</v>
      </c>
      <c r="G728" s="11">
        <v>1049</v>
      </c>
      <c r="H728" s="11">
        <v>107</v>
      </c>
      <c r="I728" s="11" t="s">
        <v>870</v>
      </c>
      <c r="J728" s="11" t="s">
        <v>875</v>
      </c>
      <c r="K728" s="11" t="s">
        <v>2</v>
      </c>
      <c r="L728" s="11" t="s">
        <v>25</v>
      </c>
      <c r="M728" s="11" t="s">
        <v>5</v>
      </c>
      <c r="N728" s="11" t="s">
        <v>8</v>
      </c>
      <c r="O728" s="12">
        <v>43739</v>
      </c>
      <c r="Q728" s="13" t="s">
        <v>84</v>
      </c>
      <c r="R728" s="11">
        <f t="shared" ca="1" si="44"/>
        <v>0</v>
      </c>
      <c r="S728" s="12">
        <v>33266</v>
      </c>
      <c r="T728" s="13">
        <f t="shared" ca="1" si="45"/>
        <v>28</v>
      </c>
      <c r="U728" s="11" t="s">
        <v>9</v>
      </c>
      <c r="V728" s="11">
        <v>30</v>
      </c>
      <c r="W728" s="14">
        <f t="shared" si="46"/>
        <v>2.5</v>
      </c>
      <c r="X728" s="11">
        <v>39</v>
      </c>
      <c r="Y728" s="11" t="s">
        <v>876</v>
      </c>
      <c r="Z728" s="10">
        <f t="shared" si="47"/>
        <v>1</v>
      </c>
    </row>
    <row r="729" spans="1:26" ht="20.100000000000001" customHeight="1" x14ac:dyDescent="0.25">
      <c r="A729" s="11">
        <v>699</v>
      </c>
      <c r="B729" s="11" t="s">
        <v>0</v>
      </c>
      <c r="C729" s="8" t="s">
        <v>28</v>
      </c>
      <c r="D729" s="11" t="s">
        <v>835</v>
      </c>
      <c r="E729" s="11" t="s">
        <v>7</v>
      </c>
      <c r="F729" s="11">
        <v>1048</v>
      </c>
      <c r="G729" s="11">
        <v>1091</v>
      </c>
      <c r="H729" s="11">
        <v>102</v>
      </c>
      <c r="I729" s="11" t="s">
        <v>865</v>
      </c>
      <c r="J729" s="11" t="s">
        <v>875</v>
      </c>
      <c r="K729" s="11" t="s">
        <v>2</v>
      </c>
      <c r="L729" s="11" t="s">
        <v>25</v>
      </c>
      <c r="M729" s="11" t="s">
        <v>5</v>
      </c>
      <c r="N729" s="11" t="s">
        <v>6</v>
      </c>
      <c r="O729" s="12">
        <v>43745</v>
      </c>
      <c r="P729" s="12">
        <v>44104</v>
      </c>
      <c r="Q729" s="13" t="s">
        <v>84</v>
      </c>
      <c r="R729" s="11">
        <f t="shared" ca="1" si="44"/>
        <v>0</v>
      </c>
      <c r="S729" s="12">
        <v>35833</v>
      </c>
      <c r="T729" s="13">
        <f t="shared" ca="1" si="45"/>
        <v>21</v>
      </c>
      <c r="U729" s="11" t="s">
        <v>7</v>
      </c>
      <c r="V729" s="11">
        <v>9</v>
      </c>
      <c r="W729" s="14">
        <f t="shared" si="46"/>
        <v>0.75</v>
      </c>
      <c r="X729" s="11">
        <v>15</v>
      </c>
      <c r="Y729" s="11" t="s">
        <v>876</v>
      </c>
      <c r="Z729" s="10">
        <f t="shared" si="47"/>
        <v>0.38461538461538464</v>
      </c>
    </row>
    <row r="730" spans="1:26" ht="20.100000000000001" customHeight="1" x14ac:dyDescent="0.25">
      <c r="A730" s="11">
        <v>700</v>
      </c>
      <c r="B730" s="11" t="s">
        <v>0</v>
      </c>
      <c r="C730" s="8" t="s">
        <v>28</v>
      </c>
      <c r="D730" s="11" t="s">
        <v>836</v>
      </c>
      <c r="E730" s="11" t="s">
        <v>7</v>
      </c>
      <c r="F730" s="11">
        <v>1045</v>
      </c>
      <c r="G730" s="11">
        <v>1088</v>
      </c>
      <c r="H730" s="11">
        <v>102</v>
      </c>
      <c r="I730" s="11" t="s">
        <v>865</v>
      </c>
      <c r="J730" s="11" t="s">
        <v>875</v>
      </c>
      <c r="K730" s="11" t="s">
        <v>2</v>
      </c>
      <c r="L730" s="11" t="s">
        <v>25</v>
      </c>
      <c r="M730" s="11" t="s">
        <v>5</v>
      </c>
      <c r="N730" s="11" t="s">
        <v>6</v>
      </c>
      <c r="O730" s="12">
        <v>43739</v>
      </c>
      <c r="P730" s="12">
        <v>44469</v>
      </c>
      <c r="Q730" s="13" t="s">
        <v>84</v>
      </c>
      <c r="R730" s="11">
        <f t="shared" ca="1" si="44"/>
        <v>1</v>
      </c>
      <c r="S730" s="12">
        <v>30219</v>
      </c>
      <c r="T730" s="13">
        <f t="shared" ca="1" si="45"/>
        <v>37</v>
      </c>
      <c r="U730" s="11" t="s">
        <v>7</v>
      </c>
      <c r="V730" s="11">
        <v>30</v>
      </c>
      <c r="W730" s="14">
        <f t="shared" si="46"/>
        <v>2.5</v>
      </c>
      <c r="X730" s="11">
        <v>15</v>
      </c>
      <c r="Y730" s="11" t="s">
        <v>876</v>
      </c>
      <c r="Z730" s="10">
        <f t="shared" si="47"/>
        <v>0.38461538461538464</v>
      </c>
    </row>
    <row r="731" spans="1:26" ht="20.100000000000001" customHeight="1" x14ac:dyDescent="0.25">
      <c r="A731" s="11">
        <v>701</v>
      </c>
      <c r="B731" s="11" t="s">
        <v>0</v>
      </c>
      <c r="C731" s="8" t="s">
        <v>28</v>
      </c>
      <c r="D731" s="11" t="s">
        <v>837</v>
      </c>
      <c r="E731" s="11" t="s">
        <v>7</v>
      </c>
      <c r="F731" s="11">
        <v>1012</v>
      </c>
      <c r="G731" s="11">
        <v>1012</v>
      </c>
      <c r="H731" s="11">
        <v>100</v>
      </c>
      <c r="I731" s="11" t="s">
        <v>863</v>
      </c>
      <c r="J731" s="11" t="s">
        <v>875</v>
      </c>
      <c r="K731" s="11" t="s">
        <v>2</v>
      </c>
      <c r="L731" s="11" t="s">
        <v>25</v>
      </c>
      <c r="M731" s="11" t="s">
        <v>11</v>
      </c>
      <c r="N731" s="11" t="s">
        <v>6</v>
      </c>
      <c r="O731" s="12">
        <v>43709</v>
      </c>
      <c r="P731" s="12">
        <v>44804</v>
      </c>
      <c r="Q731" s="13" t="s">
        <v>84</v>
      </c>
      <c r="R731" s="11">
        <f t="shared" ca="1" si="44"/>
        <v>2</v>
      </c>
      <c r="S731" s="12">
        <v>36781</v>
      </c>
      <c r="T731" s="13">
        <f t="shared" ca="1" si="45"/>
        <v>19</v>
      </c>
      <c r="U731" s="11" t="s">
        <v>9</v>
      </c>
      <c r="V731" s="11">
        <v>30</v>
      </c>
      <c r="W731" s="14">
        <f t="shared" si="46"/>
        <v>2.5</v>
      </c>
      <c r="X731" s="11">
        <v>39</v>
      </c>
      <c r="Y731" s="11" t="s">
        <v>876</v>
      </c>
      <c r="Z731" s="10">
        <f t="shared" si="47"/>
        <v>1</v>
      </c>
    </row>
    <row r="732" spans="1:26" ht="20.100000000000001" customHeight="1" x14ac:dyDescent="0.25">
      <c r="A732" s="11">
        <v>702</v>
      </c>
      <c r="B732" s="11" t="s">
        <v>0</v>
      </c>
      <c r="C732" s="8" t="s">
        <v>28</v>
      </c>
      <c r="D732" s="11" t="s">
        <v>838</v>
      </c>
      <c r="E732" s="11" t="s">
        <v>7</v>
      </c>
      <c r="F732" s="11">
        <v>1007</v>
      </c>
      <c r="G732" s="11">
        <v>1007</v>
      </c>
      <c r="H732" s="11">
        <v>100</v>
      </c>
      <c r="I732" s="11" t="s">
        <v>863</v>
      </c>
      <c r="J732" s="11" t="s">
        <v>875</v>
      </c>
      <c r="K732" s="11" t="s">
        <v>2</v>
      </c>
      <c r="L732" s="11" t="s">
        <v>25</v>
      </c>
      <c r="M732" s="11" t="s">
        <v>10</v>
      </c>
      <c r="N732" s="11" t="s">
        <v>8</v>
      </c>
      <c r="O732" s="12">
        <v>43709</v>
      </c>
      <c r="P732" s="12">
        <v>44985</v>
      </c>
      <c r="Q732" s="13" t="s">
        <v>84</v>
      </c>
      <c r="R732" s="11">
        <f t="shared" ca="1" si="44"/>
        <v>3</v>
      </c>
      <c r="S732" s="12">
        <v>38020</v>
      </c>
      <c r="T732" s="13">
        <f t="shared" ca="1" si="45"/>
        <v>15</v>
      </c>
      <c r="U732" s="11" t="s">
        <v>9</v>
      </c>
      <c r="V732" s="11">
        <v>30</v>
      </c>
      <c r="W732" s="14">
        <f t="shared" si="46"/>
        <v>2.5</v>
      </c>
      <c r="X732" s="11">
        <v>39</v>
      </c>
      <c r="Y732" s="11" t="s">
        <v>876</v>
      </c>
      <c r="Z732" s="10">
        <f t="shared" si="47"/>
        <v>1</v>
      </c>
    </row>
    <row r="733" spans="1:26" ht="20.100000000000001" customHeight="1" x14ac:dyDescent="0.25">
      <c r="A733" s="11">
        <v>703</v>
      </c>
      <c r="B733" s="11" t="s">
        <v>0</v>
      </c>
      <c r="C733" s="8" t="s">
        <v>28</v>
      </c>
      <c r="D733" s="11" t="s">
        <v>839</v>
      </c>
      <c r="E733" s="11" t="s">
        <v>7</v>
      </c>
      <c r="F733" s="11">
        <v>1007</v>
      </c>
      <c r="G733" s="11">
        <v>1007</v>
      </c>
      <c r="H733" s="11">
        <v>100</v>
      </c>
      <c r="I733" s="11" t="s">
        <v>863</v>
      </c>
      <c r="J733" s="11" t="s">
        <v>875</v>
      </c>
      <c r="K733" s="11" t="s">
        <v>2</v>
      </c>
      <c r="L733" s="11" t="s">
        <v>25</v>
      </c>
      <c r="M733" s="11" t="s">
        <v>10</v>
      </c>
      <c r="N733" s="11" t="s">
        <v>8</v>
      </c>
      <c r="O733" s="12">
        <v>43709</v>
      </c>
      <c r="P733" s="12">
        <v>44985</v>
      </c>
      <c r="Q733" s="13" t="s">
        <v>84</v>
      </c>
      <c r="R733" s="11">
        <f t="shared" ca="1" si="44"/>
        <v>3</v>
      </c>
      <c r="S733" s="12">
        <v>37740</v>
      </c>
      <c r="T733" s="13">
        <f t="shared" ca="1" si="45"/>
        <v>16</v>
      </c>
      <c r="U733" s="11" t="s">
        <v>9</v>
      </c>
      <c r="V733" s="11">
        <v>30</v>
      </c>
      <c r="W733" s="14">
        <f t="shared" si="46"/>
        <v>2.5</v>
      </c>
      <c r="X733" s="11">
        <v>39</v>
      </c>
      <c r="Y733" s="11" t="s">
        <v>876</v>
      </c>
      <c r="Z733" s="10">
        <f t="shared" si="47"/>
        <v>1</v>
      </c>
    </row>
    <row r="734" spans="1:26" ht="20.100000000000001" customHeight="1" x14ac:dyDescent="0.25">
      <c r="A734" s="11">
        <v>704</v>
      </c>
      <c r="B734" s="11" t="s">
        <v>0</v>
      </c>
      <c r="C734" s="8" t="s">
        <v>28</v>
      </c>
      <c r="D734" s="11" t="s">
        <v>840</v>
      </c>
      <c r="E734" s="11" t="s">
        <v>7</v>
      </c>
      <c r="F734" s="11">
        <v>1007</v>
      </c>
      <c r="G734" s="11">
        <v>1007</v>
      </c>
      <c r="H734" s="11">
        <v>100</v>
      </c>
      <c r="I734" s="11" t="s">
        <v>863</v>
      </c>
      <c r="J734" s="11" t="s">
        <v>875</v>
      </c>
      <c r="K734" s="11" t="s">
        <v>2</v>
      </c>
      <c r="L734" s="11" t="s">
        <v>25</v>
      </c>
      <c r="M734" s="11" t="s">
        <v>10</v>
      </c>
      <c r="N734" s="11" t="s">
        <v>8</v>
      </c>
      <c r="O734" s="12">
        <v>43709</v>
      </c>
      <c r="P734" s="12">
        <v>44985</v>
      </c>
      <c r="Q734" s="13" t="s">
        <v>84</v>
      </c>
      <c r="R734" s="11">
        <f t="shared" ca="1" si="44"/>
        <v>3</v>
      </c>
      <c r="S734" s="12">
        <v>37543</v>
      </c>
      <c r="T734" s="13">
        <f t="shared" ca="1" si="45"/>
        <v>17</v>
      </c>
      <c r="U734" s="11" t="s">
        <v>9</v>
      </c>
      <c r="V734" s="11">
        <v>30</v>
      </c>
      <c r="W734" s="14">
        <f t="shared" si="46"/>
        <v>2.5</v>
      </c>
      <c r="X734" s="11">
        <v>39</v>
      </c>
      <c r="Y734" s="11" t="s">
        <v>876</v>
      </c>
      <c r="Z734" s="10">
        <f t="shared" si="47"/>
        <v>1</v>
      </c>
    </row>
    <row r="735" spans="1:26" ht="20.100000000000001" customHeight="1" x14ac:dyDescent="0.25">
      <c r="A735" s="11">
        <v>705</v>
      </c>
      <c r="B735" s="11" t="s">
        <v>0</v>
      </c>
      <c r="C735" s="8" t="s">
        <v>28</v>
      </c>
      <c r="D735" s="11" t="s">
        <v>841</v>
      </c>
      <c r="E735" s="11" t="s">
        <v>7</v>
      </c>
      <c r="F735" s="11">
        <v>1007</v>
      </c>
      <c r="G735" s="11">
        <v>1007</v>
      </c>
      <c r="H735" s="11">
        <v>100</v>
      </c>
      <c r="I735" s="11" t="s">
        <v>863</v>
      </c>
      <c r="J735" s="11" t="s">
        <v>875</v>
      </c>
      <c r="K735" s="11" t="s">
        <v>2</v>
      </c>
      <c r="L735" s="11" t="s">
        <v>25</v>
      </c>
      <c r="M735" s="11" t="s">
        <v>10</v>
      </c>
      <c r="N735" s="11" t="s">
        <v>8</v>
      </c>
      <c r="O735" s="12">
        <v>43709</v>
      </c>
      <c r="P735" s="12">
        <v>44985</v>
      </c>
      <c r="Q735" s="13" t="s">
        <v>84</v>
      </c>
      <c r="R735" s="11">
        <f t="shared" ca="1" si="44"/>
        <v>3</v>
      </c>
      <c r="S735" s="12">
        <v>37631</v>
      </c>
      <c r="T735" s="13">
        <f t="shared" ca="1" si="45"/>
        <v>17</v>
      </c>
      <c r="U735" s="11" t="s">
        <v>9</v>
      </c>
      <c r="V735" s="11">
        <v>30</v>
      </c>
      <c r="W735" s="14">
        <f t="shared" si="46"/>
        <v>2.5</v>
      </c>
      <c r="X735" s="11">
        <v>39</v>
      </c>
      <c r="Y735" s="11" t="s">
        <v>876</v>
      </c>
      <c r="Z735" s="10">
        <f t="shared" si="47"/>
        <v>1</v>
      </c>
    </row>
    <row r="736" spans="1:26" ht="20.100000000000001" customHeight="1" x14ac:dyDescent="0.25">
      <c r="A736" s="11">
        <v>706</v>
      </c>
      <c r="B736" s="11" t="s">
        <v>0</v>
      </c>
      <c r="C736" s="8" t="s">
        <v>28</v>
      </c>
      <c r="D736" s="11" t="s">
        <v>842</v>
      </c>
      <c r="E736" s="11" t="s">
        <v>7</v>
      </c>
      <c r="F736" s="11">
        <v>1007</v>
      </c>
      <c r="G736" s="11">
        <v>1007</v>
      </c>
      <c r="H736" s="11">
        <v>100</v>
      </c>
      <c r="I736" s="11" t="s">
        <v>863</v>
      </c>
      <c r="J736" s="11" t="s">
        <v>875</v>
      </c>
      <c r="K736" s="11" t="s">
        <v>2</v>
      </c>
      <c r="L736" s="11" t="s">
        <v>25</v>
      </c>
      <c r="M736" s="11" t="s">
        <v>10</v>
      </c>
      <c r="N736" s="11" t="s">
        <v>8</v>
      </c>
      <c r="O736" s="12">
        <v>43709</v>
      </c>
      <c r="P736" s="12">
        <v>44985</v>
      </c>
      <c r="Q736" s="13" t="s">
        <v>84</v>
      </c>
      <c r="R736" s="11">
        <f t="shared" ca="1" si="44"/>
        <v>3</v>
      </c>
      <c r="S736" s="12">
        <v>37530</v>
      </c>
      <c r="T736" s="13">
        <f t="shared" ca="1" si="45"/>
        <v>17</v>
      </c>
      <c r="U736" s="11" t="s">
        <v>9</v>
      </c>
      <c r="V736" s="11">
        <v>30</v>
      </c>
      <c r="W736" s="14">
        <f t="shared" si="46"/>
        <v>2.5</v>
      </c>
      <c r="X736" s="11">
        <v>39</v>
      </c>
      <c r="Y736" s="11" t="s">
        <v>876</v>
      </c>
      <c r="Z736" s="10">
        <f t="shared" si="47"/>
        <v>1</v>
      </c>
    </row>
    <row r="737" spans="1:26" ht="20.100000000000001" customHeight="1" x14ac:dyDescent="0.25">
      <c r="A737" s="11">
        <v>707</v>
      </c>
      <c r="B737" s="11" t="s">
        <v>0</v>
      </c>
      <c r="C737" s="8" t="s">
        <v>28</v>
      </c>
      <c r="D737" s="11" t="s">
        <v>843</v>
      </c>
      <c r="E737" s="11" t="s">
        <v>7</v>
      </c>
      <c r="F737" s="11">
        <v>1012</v>
      </c>
      <c r="G737" s="11">
        <v>1012</v>
      </c>
      <c r="H737" s="11">
        <v>100</v>
      </c>
      <c r="I737" s="11" t="s">
        <v>863</v>
      </c>
      <c r="J737" s="11" t="s">
        <v>875</v>
      </c>
      <c r="K737" s="11" t="s">
        <v>2</v>
      </c>
      <c r="L737" s="11" t="s">
        <v>25</v>
      </c>
      <c r="M737" s="11" t="s">
        <v>11</v>
      </c>
      <c r="N737" s="11" t="s">
        <v>8</v>
      </c>
      <c r="O737" s="12">
        <v>43709</v>
      </c>
      <c r="P737" s="12">
        <v>44804</v>
      </c>
      <c r="Q737" s="13" t="s">
        <v>84</v>
      </c>
      <c r="R737" s="11">
        <f t="shared" ca="1" si="44"/>
        <v>2</v>
      </c>
      <c r="S737" s="12">
        <v>37790</v>
      </c>
      <c r="T737" s="13">
        <f t="shared" ca="1" si="45"/>
        <v>16</v>
      </c>
      <c r="U737" s="11" t="s">
        <v>9</v>
      </c>
      <c r="V737" s="11">
        <v>30</v>
      </c>
      <c r="W737" s="14">
        <f t="shared" si="46"/>
        <v>2.5</v>
      </c>
      <c r="X737" s="11">
        <v>39</v>
      </c>
      <c r="Y737" s="11" t="s">
        <v>876</v>
      </c>
      <c r="Z737" s="10">
        <f t="shared" si="47"/>
        <v>1</v>
      </c>
    </row>
    <row r="738" spans="1:26" ht="20.100000000000001" customHeight="1" x14ac:dyDescent="0.25">
      <c r="A738" s="11">
        <v>708</v>
      </c>
      <c r="B738" s="11" t="s">
        <v>0</v>
      </c>
      <c r="C738" s="8" t="s">
        <v>28</v>
      </c>
      <c r="D738" s="11" t="s">
        <v>844</v>
      </c>
      <c r="E738" s="11" t="s">
        <v>7</v>
      </c>
      <c r="F738" s="11">
        <v>1012</v>
      </c>
      <c r="G738" s="11">
        <v>1012</v>
      </c>
      <c r="H738" s="11">
        <v>100</v>
      </c>
      <c r="I738" s="11" t="s">
        <v>863</v>
      </c>
      <c r="J738" s="11" t="s">
        <v>875</v>
      </c>
      <c r="K738" s="11" t="s">
        <v>2</v>
      </c>
      <c r="L738" s="11" t="s">
        <v>25</v>
      </c>
      <c r="M738" s="11" t="s">
        <v>11</v>
      </c>
      <c r="N738" s="11" t="s">
        <v>6</v>
      </c>
      <c r="O738" s="12">
        <v>43709</v>
      </c>
      <c r="P738" s="12">
        <v>44804</v>
      </c>
      <c r="Q738" s="13" t="s">
        <v>84</v>
      </c>
      <c r="R738" s="11">
        <f t="shared" ca="1" si="44"/>
        <v>2</v>
      </c>
      <c r="S738" s="12">
        <v>37808</v>
      </c>
      <c r="T738" s="13">
        <f t="shared" ca="1" si="45"/>
        <v>16</v>
      </c>
      <c r="U738" s="11" t="s">
        <v>9</v>
      </c>
      <c r="V738" s="11">
        <v>30</v>
      </c>
      <c r="W738" s="14">
        <f t="shared" si="46"/>
        <v>2.5</v>
      </c>
      <c r="X738" s="11">
        <v>39</v>
      </c>
      <c r="Y738" s="11" t="s">
        <v>876</v>
      </c>
      <c r="Z738" s="10">
        <f t="shared" si="47"/>
        <v>1</v>
      </c>
    </row>
    <row r="739" spans="1:26" ht="20.100000000000001" customHeight="1" x14ac:dyDescent="0.25">
      <c r="A739" s="11">
        <v>709</v>
      </c>
      <c r="B739" s="11" t="s">
        <v>0</v>
      </c>
      <c r="C739" s="8" t="s">
        <v>28</v>
      </c>
      <c r="D739" s="11" t="s">
        <v>845</v>
      </c>
      <c r="E739" s="11" t="s">
        <v>7</v>
      </c>
      <c r="F739" s="11">
        <v>1007</v>
      </c>
      <c r="G739" s="11">
        <v>1007</v>
      </c>
      <c r="H739" s="11">
        <v>100</v>
      </c>
      <c r="I739" s="11" t="s">
        <v>863</v>
      </c>
      <c r="J739" s="11" t="s">
        <v>875</v>
      </c>
      <c r="K739" s="11" t="s">
        <v>2</v>
      </c>
      <c r="L739" s="11" t="s">
        <v>25</v>
      </c>
      <c r="M739" s="11" t="s">
        <v>10</v>
      </c>
      <c r="N739" s="11" t="s">
        <v>8</v>
      </c>
      <c r="O739" s="12">
        <v>43709</v>
      </c>
      <c r="P739" s="12">
        <v>44957</v>
      </c>
      <c r="Q739" s="13" t="s">
        <v>84</v>
      </c>
      <c r="R739" s="11">
        <f t="shared" ca="1" si="44"/>
        <v>3</v>
      </c>
      <c r="S739" s="12">
        <v>37666</v>
      </c>
      <c r="T739" s="13">
        <f t="shared" ca="1" si="45"/>
        <v>16</v>
      </c>
      <c r="U739" s="11" t="s">
        <v>9</v>
      </c>
      <c r="V739" s="11">
        <v>30</v>
      </c>
      <c r="W739" s="14">
        <f t="shared" si="46"/>
        <v>2.5</v>
      </c>
      <c r="X739" s="11">
        <v>39</v>
      </c>
      <c r="Y739" s="11" t="s">
        <v>876</v>
      </c>
      <c r="Z739" s="10">
        <f t="shared" si="47"/>
        <v>1</v>
      </c>
    </row>
    <row r="740" spans="1:26" ht="20.100000000000001" customHeight="1" x14ac:dyDescent="0.25">
      <c r="A740" s="11">
        <v>710</v>
      </c>
      <c r="B740" s="11" t="s">
        <v>0</v>
      </c>
      <c r="C740" s="8" t="s">
        <v>28</v>
      </c>
      <c r="D740" s="11" t="s">
        <v>846</v>
      </c>
      <c r="E740" s="11" t="s">
        <v>7</v>
      </c>
      <c r="F740" s="11">
        <v>1007</v>
      </c>
      <c r="G740" s="11">
        <v>1007</v>
      </c>
      <c r="H740" s="11">
        <v>100</v>
      </c>
      <c r="I740" s="11" t="s">
        <v>863</v>
      </c>
      <c r="J740" s="11" t="s">
        <v>875</v>
      </c>
      <c r="K740" s="11" t="s">
        <v>2</v>
      </c>
      <c r="L740" s="11" t="s">
        <v>25</v>
      </c>
      <c r="M740" s="11" t="s">
        <v>10</v>
      </c>
      <c r="N740" s="11" t="s">
        <v>8</v>
      </c>
      <c r="O740" s="12">
        <v>43709</v>
      </c>
      <c r="P740" s="12">
        <v>44985</v>
      </c>
      <c r="Q740" s="13" t="s">
        <v>84</v>
      </c>
      <c r="R740" s="11">
        <f t="shared" ca="1" si="44"/>
        <v>3</v>
      </c>
      <c r="S740" s="12">
        <v>37666</v>
      </c>
      <c r="T740" s="13">
        <f t="shared" ca="1" si="45"/>
        <v>16</v>
      </c>
      <c r="U740" s="11" t="s">
        <v>9</v>
      </c>
      <c r="V740" s="11">
        <v>30</v>
      </c>
      <c r="W740" s="14">
        <f t="shared" si="46"/>
        <v>2.5</v>
      </c>
      <c r="X740" s="11">
        <v>39</v>
      </c>
      <c r="Y740" s="11" t="s">
        <v>876</v>
      </c>
      <c r="Z740" s="10">
        <f t="shared" si="47"/>
        <v>1</v>
      </c>
    </row>
    <row r="741" spans="1:26" ht="20.100000000000001" customHeight="1" x14ac:dyDescent="0.25">
      <c r="A741" s="11">
        <v>711</v>
      </c>
      <c r="B741" s="11" t="s">
        <v>0</v>
      </c>
      <c r="C741" s="8" t="s">
        <v>28</v>
      </c>
      <c r="D741" s="11" t="s">
        <v>847</v>
      </c>
      <c r="E741" s="11" t="s">
        <v>7</v>
      </c>
      <c r="F741" s="11">
        <v>1007</v>
      </c>
      <c r="G741" s="11">
        <v>1007</v>
      </c>
      <c r="H741" s="11">
        <v>100</v>
      </c>
      <c r="I741" s="11" t="s">
        <v>863</v>
      </c>
      <c r="J741" s="11" t="s">
        <v>875</v>
      </c>
      <c r="K741" s="11" t="s">
        <v>2</v>
      </c>
      <c r="L741" s="11" t="s">
        <v>25</v>
      </c>
      <c r="M741" s="11" t="s">
        <v>10</v>
      </c>
      <c r="N741" s="11" t="s">
        <v>8</v>
      </c>
      <c r="O741" s="12">
        <v>43709</v>
      </c>
      <c r="P741" s="12">
        <v>44985</v>
      </c>
      <c r="Q741" s="13" t="s">
        <v>84</v>
      </c>
      <c r="R741" s="11">
        <f t="shared" ca="1" si="44"/>
        <v>3</v>
      </c>
      <c r="S741" s="12">
        <v>37462</v>
      </c>
      <c r="T741" s="13">
        <f t="shared" ca="1" si="45"/>
        <v>17</v>
      </c>
      <c r="U741" s="11" t="s">
        <v>9</v>
      </c>
      <c r="V741" s="11">
        <v>30</v>
      </c>
      <c r="W741" s="14">
        <f t="shared" si="46"/>
        <v>2.5</v>
      </c>
      <c r="X741" s="11">
        <v>39</v>
      </c>
      <c r="Y741" s="11" t="s">
        <v>876</v>
      </c>
      <c r="Z741" s="10">
        <f t="shared" si="47"/>
        <v>1</v>
      </c>
    </row>
    <row r="742" spans="1:26" ht="20.100000000000001" customHeight="1" x14ac:dyDescent="0.25">
      <c r="A742" s="11">
        <v>712</v>
      </c>
      <c r="B742" s="11" t="s">
        <v>0</v>
      </c>
      <c r="C742" s="8" t="s">
        <v>28</v>
      </c>
      <c r="D742" s="11" t="s">
        <v>848</v>
      </c>
      <c r="E742" s="11" t="s">
        <v>7</v>
      </c>
      <c r="F742" s="11">
        <v>1005</v>
      </c>
      <c r="G742" s="11">
        <v>1005</v>
      </c>
      <c r="H742" s="11">
        <v>100</v>
      </c>
      <c r="I742" s="11" t="s">
        <v>863</v>
      </c>
      <c r="J742" s="11" t="s">
        <v>875</v>
      </c>
      <c r="K742" s="11" t="s">
        <v>2</v>
      </c>
      <c r="L742" s="11" t="s">
        <v>25</v>
      </c>
      <c r="M742" s="11" t="s">
        <v>5</v>
      </c>
      <c r="N742" s="11" t="s">
        <v>8</v>
      </c>
      <c r="O742" s="12">
        <v>38118</v>
      </c>
      <c r="Q742" s="13" t="s">
        <v>84</v>
      </c>
      <c r="R742" s="11">
        <f t="shared" ca="1" si="44"/>
        <v>15</v>
      </c>
      <c r="S742" s="12">
        <v>31124</v>
      </c>
      <c r="T742" s="13">
        <f t="shared" ca="1" si="45"/>
        <v>34</v>
      </c>
      <c r="U742" s="11" t="s">
        <v>7</v>
      </c>
      <c r="V742" s="11">
        <v>30</v>
      </c>
      <c r="W742" s="14">
        <f t="shared" si="46"/>
        <v>2.5</v>
      </c>
      <c r="X742" s="11">
        <v>30</v>
      </c>
      <c r="Y742" s="11" t="s">
        <v>876</v>
      </c>
      <c r="Z742" s="10">
        <f t="shared" si="47"/>
        <v>0.76923076923076927</v>
      </c>
    </row>
    <row r="743" spans="1:26" ht="20.100000000000001" customHeight="1" x14ac:dyDescent="0.25">
      <c r="A743" s="11">
        <v>713</v>
      </c>
      <c r="B743" s="11" t="s">
        <v>0</v>
      </c>
      <c r="C743" s="8" t="s">
        <v>28</v>
      </c>
      <c r="D743" s="11" t="s">
        <v>849</v>
      </c>
      <c r="E743" s="11" t="s">
        <v>7</v>
      </c>
      <c r="F743" s="11">
        <v>1020</v>
      </c>
      <c r="G743" s="11">
        <v>1045</v>
      </c>
      <c r="H743" s="11">
        <v>103</v>
      </c>
      <c r="I743" s="11" t="s">
        <v>866</v>
      </c>
      <c r="J743" s="11" t="s">
        <v>875</v>
      </c>
      <c r="K743" s="11" t="s">
        <v>2</v>
      </c>
      <c r="L743" s="11" t="s">
        <v>25</v>
      </c>
      <c r="M743" s="11" t="s">
        <v>5</v>
      </c>
      <c r="N743" s="11" t="s">
        <v>6</v>
      </c>
      <c r="O743" s="12">
        <v>43739</v>
      </c>
      <c r="Q743" s="13" t="s">
        <v>84</v>
      </c>
      <c r="R743" s="11">
        <f t="shared" ca="1" si="44"/>
        <v>0</v>
      </c>
      <c r="S743" s="12">
        <v>26765</v>
      </c>
      <c r="T743" s="13">
        <f t="shared" ca="1" si="45"/>
        <v>46</v>
      </c>
      <c r="U743" s="11" t="s">
        <v>9</v>
      </c>
      <c r="V743" s="11">
        <v>24</v>
      </c>
      <c r="W743" s="14">
        <f t="shared" si="46"/>
        <v>2</v>
      </c>
      <c r="X743" s="11">
        <v>20</v>
      </c>
      <c r="Y743" s="11" t="s">
        <v>876</v>
      </c>
      <c r="Z743" s="10">
        <f t="shared" si="47"/>
        <v>0.51282051282051277</v>
      </c>
    </row>
    <row r="744" spans="1:26" ht="20.100000000000001" customHeight="1" x14ac:dyDescent="0.25">
      <c r="A744" s="11">
        <v>714</v>
      </c>
      <c r="B744" s="11" t="s">
        <v>0</v>
      </c>
      <c r="C744" s="8" t="s">
        <v>28</v>
      </c>
      <c r="D744" s="11" t="s">
        <v>850</v>
      </c>
      <c r="E744" s="11" t="s">
        <v>7</v>
      </c>
      <c r="F744" s="11">
        <v>1026</v>
      </c>
      <c r="G744" s="11">
        <v>1069</v>
      </c>
      <c r="H744" s="11">
        <v>102</v>
      </c>
      <c r="I744" s="11" t="s">
        <v>865</v>
      </c>
      <c r="J744" s="11" t="s">
        <v>875</v>
      </c>
      <c r="K744" s="11" t="s">
        <v>2</v>
      </c>
      <c r="L744" s="11" t="s">
        <v>25</v>
      </c>
      <c r="M744" s="11" t="s">
        <v>5</v>
      </c>
      <c r="N744" s="11" t="s">
        <v>8</v>
      </c>
      <c r="O744" s="12">
        <v>43739</v>
      </c>
      <c r="Q744" s="13" t="s">
        <v>84</v>
      </c>
      <c r="R744" s="11">
        <f t="shared" ca="1" si="44"/>
        <v>0</v>
      </c>
      <c r="S744" s="12">
        <v>30900</v>
      </c>
      <c r="T744" s="13">
        <f t="shared" ca="1" si="45"/>
        <v>35</v>
      </c>
      <c r="U744" s="11" t="s">
        <v>7</v>
      </c>
      <c r="V744" s="11">
        <v>30</v>
      </c>
      <c r="W744" s="14">
        <f t="shared" si="46"/>
        <v>2.5</v>
      </c>
      <c r="X744" s="11">
        <v>39</v>
      </c>
      <c r="Y744" s="11" t="s">
        <v>876</v>
      </c>
      <c r="Z744" s="10">
        <f t="shared" si="47"/>
        <v>1</v>
      </c>
    </row>
    <row r="745" spans="1:26" ht="20.100000000000001" customHeight="1" x14ac:dyDescent="0.25">
      <c r="A745" s="11">
        <v>715</v>
      </c>
      <c r="B745" s="11" t="s">
        <v>0</v>
      </c>
      <c r="C745" s="8" t="s">
        <v>28</v>
      </c>
      <c r="D745" s="11" t="s">
        <v>851</v>
      </c>
      <c r="E745" s="11" t="s">
        <v>7</v>
      </c>
      <c r="F745" s="11">
        <v>1038</v>
      </c>
      <c r="G745" s="11">
        <v>1081</v>
      </c>
      <c r="H745" s="11">
        <v>102</v>
      </c>
      <c r="I745" s="11" t="s">
        <v>865</v>
      </c>
      <c r="J745" s="11" t="s">
        <v>875</v>
      </c>
      <c r="K745" s="11" t="s">
        <v>2</v>
      </c>
      <c r="L745" s="11" t="s">
        <v>25</v>
      </c>
      <c r="M745" s="11" t="s">
        <v>14</v>
      </c>
      <c r="N745" s="11" t="s">
        <v>8</v>
      </c>
      <c r="O745" s="12">
        <v>43753</v>
      </c>
      <c r="P745" s="12">
        <v>43935</v>
      </c>
      <c r="Q745" s="13" t="s">
        <v>84</v>
      </c>
      <c r="R745" s="11">
        <f t="shared" ca="1" si="44"/>
        <v>0</v>
      </c>
      <c r="S745" s="12">
        <v>35123</v>
      </c>
      <c r="T745" s="13">
        <f t="shared" ca="1" si="45"/>
        <v>23</v>
      </c>
      <c r="U745" s="11" t="s">
        <v>7</v>
      </c>
      <c r="V745" s="11">
        <v>5</v>
      </c>
      <c r="W745" s="14">
        <f t="shared" si="46"/>
        <v>0.41666666666666669</v>
      </c>
      <c r="X745" s="11">
        <v>20</v>
      </c>
      <c r="Y745" s="11" t="s">
        <v>876</v>
      </c>
      <c r="Z745" s="10">
        <f t="shared" si="47"/>
        <v>0.51282051282051277</v>
      </c>
    </row>
    <row r="746" spans="1:26" ht="20.100000000000001" customHeight="1" x14ac:dyDescent="0.25">
      <c r="A746" s="11">
        <v>716</v>
      </c>
      <c r="B746" s="11" t="s">
        <v>0</v>
      </c>
      <c r="C746" s="8" t="s">
        <v>28</v>
      </c>
      <c r="D746" s="11" t="s">
        <v>852</v>
      </c>
      <c r="E746" s="11" t="s">
        <v>7</v>
      </c>
      <c r="F746" s="11">
        <v>1019</v>
      </c>
      <c r="G746" s="11">
        <v>1019</v>
      </c>
      <c r="H746" s="11">
        <v>108</v>
      </c>
      <c r="I746" s="11" t="s">
        <v>871</v>
      </c>
      <c r="J746" s="11" t="s">
        <v>875</v>
      </c>
      <c r="K746" s="11" t="s">
        <v>2</v>
      </c>
      <c r="L746" s="11" t="s">
        <v>24</v>
      </c>
      <c r="M746" s="11" t="s">
        <v>5</v>
      </c>
      <c r="N746" s="11" t="s">
        <v>8</v>
      </c>
      <c r="O746" s="12">
        <v>43770</v>
      </c>
      <c r="Q746" s="13" t="s">
        <v>84</v>
      </c>
      <c r="R746" s="11">
        <f t="shared" ca="1" si="44"/>
        <v>0</v>
      </c>
      <c r="S746" s="12">
        <v>26293</v>
      </c>
      <c r="T746" s="13">
        <f t="shared" ca="1" si="45"/>
        <v>48</v>
      </c>
      <c r="U746" s="11" t="s">
        <v>7</v>
      </c>
      <c r="V746" s="11">
        <v>30</v>
      </c>
      <c r="W746" s="14">
        <f t="shared" si="46"/>
        <v>2.5</v>
      </c>
      <c r="X746" s="11">
        <v>39</v>
      </c>
      <c r="Y746" s="11" t="s">
        <v>876</v>
      </c>
      <c r="Z746" s="10">
        <f t="shared" si="47"/>
        <v>1</v>
      </c>
    </row>
    <row r="747" spans="1:26" ht="20.100000000000001" customHeight="1" x14ac:dyDescent="0.25">
      <c r="A747" s="11">
        <v>717</v>
      </c>
      <c r="B747" s="11" t="s">
        <v>0</v>
      </c>
      <c r="C747" s="8" t="s">
        <v>28</v>
      </c>
      <c r="D747" s="11" t="s">
        <v>853</v>
      </c>
      <c r="E747" s="11" t="s">
        <v>7</v>
      </c>
      <c r="F747" s="11">
        <v>1050</v>
      </c>
      <c r="G747" s="11">
        <v>1093</v>
      </c>
      <c r="H747" s="11">
        <v>102</v>
      </c>
      <c r="I747" s="11" t="s">
        <v>865</v>
      </c>
      <c r="J747" s="11" t="s">
        <v>875</v>
      </c>
      <c r="K747" s="11" t="s">
        <v>2</v>
      </c>
      <c r="L747" s="11" t="s">
        <v>25</v>
      </c>
      <c r="M747" s="11" t="s">
        <v>15</v>
      </c>
      <c r="N747" s="11" t="s">
        <v>8</v>
      </c>
      <c r="O747" s="12">
        <v>43794</v>
      </c>
      <c r="P747" s="12">
        <v>44033</v>
      </c>
      <c r="Q747" s="13" t="s">
        <v>84</v>
      </c>
      <c r="R747" s="11">
        <f t="shared" ca="1" si="44"/>
        <v>0</v>
      </c>
      <c r="S747" s="12">
        <v>31492</v>
      </c>
      <c r="T747" s="13">
        <f t="shared" ca="1" si="45"/>
        <v>33</v>
      </c>
      <c r="U747" s="11" t="s">
        <v>7</v>
      </c>
      <c r="V747" s="11">
        <v>14</v>
      </c>
      <c r="W747" s="14">
        <f t="shared" si="46"/>
        <v>1.1666666666666667</v>
      </c>
      <c r="X747" s="11">
        <v>39</v>
      </c>
      <c r="Y747" s="11" t="s">
        <v>876</v>
      </c>
      <c r="Z747" s="10">
        <f t="shared" si="47"/>
        <v>1</v>
      </c>
    </row>
    <row r="748" spans="1:26" ht="20.100000000000001" customHeight="1" x14ac:dyDescent="0.25">
      <c r="A748" s="11">
        <v>718</v>
      </c>
      <c r="B748" s="11" t="s">
        <v>0</v>
      </c>
      <c r="C748" s="8" t="s">
        <v>28</v>
      </c>
      <c r="D748" s="11" t="s">
        <v>854</v>
      </c>
      <c r="E748" s="11" t="s">
        <v>7</v>
      </c>
      <c r="F748" s="11">
        <v>1036</v>
      </c>
      <c r="G748" s="11">
        <v>1079</v>
      </c>
      <c r="H748" s="11">
        <v>102</v>
      </c>
      <c r="I748" s="11" t="s">
        <v>865</v>
      </c>
      <c r="J748" s="11" t="s">
        <v>875</v>
      </c>
      <c r="K748" s="11" t="s">
        <v>2</v>
      </c>
      <c r="L748" s="11" t="s">
        <v>25</v>
      </c>
      <c r="M748" s="11" t="s">
        <v>5</v>
      </c>
      <c r="N748" s="11" t="s">
        <v>8</v>
      </c>
      <c r="O748" s="12">
        <v>43770</v>
      </c>
      <c r="Q748" s="13" t="s">
        <v>84</v>
      </c>
      <c r="R748" s="11">
        <f t="shared" ca="1" si="44"/>
        <v>0</v>
      </c>
      <c r="S748" s="12">
        <v>31115</v>
      </c>
      <c r="T748" s="13">
        <f t="shared" ca="1" si="45"/>
        <v>34</v>
      </c>
      <c r="U748" s="11" t="s">
        <v>7</v>
      </c>
      <c r="V748" s="11">
        <v>30</v>
      </c>
      <c r="W748" s="14">
        <f t="shared" si="46"/>
        <v>2.5</v>
      </c>
      <c r="X748" s="11">
        <v>39</v>
      </c>
      <c r="Y748" s="11" t="s">
        <v>876</v>
      </c>
      <c r="Z748" s="10">
        <f t="shared" si="47"/>
        <v>1</v>
      </c>
    </row>
    <row r="749" spans="1:26" ht="20.100000000000001" customHeight="1" x14ac:dyDescent="0.25">
      <c r="A749" s="11">
        <v>719</v>
      </c>
      <c r="B749" s="11" t="s">
        <v>0</v>
      </c>
      <c r="C749" s="8" t="s">
        <v>28</v>
      </c>
      <c r="D749" s="11" t="s">
        <v>855</v>
      </c>
      <c r="E749" s="11" t="s">
        <v>7</v>
      </c>
      <c r="F749" s="11">
        <v>1044</v>
      </c>
      <c r="G749" s="11">
        <v>1087</v>
      </c>
      <c r="H749" s="11">
        <v>102</v>
      </c>
      <c r="I749" s="11" t="s">
        <v>865</v>
      </c>
      <c r="J749" s="11" t="s">
        <v>875</v>
      </c>
      <c r="K749" s="11" t="s">
        <v>2</v>
      </c>
      <c r="L749" s="11" t="s">
        <v>25</v>
      </c>
      <c r="M749" s="11" t="s">
        <v>5</v>
      </c>
      <c r="N749" s="11" t="s">
        <v>6</v>
      </c>
      <c r="O749" s="12">
        <v>43770</v>
      </c>
      <c r="Q749" s="13" t="s">
        <v>84</v>
      </c>
      <c r="R749" s="11">
        <f t="shared" ca="1" si="44"/>
        <v>0</v>
      </c>
      <c r="S749" s="12">
        <v>33237</v>
      </c>
      <c r="T749" s="13">
        <f t="shared" ca="1" si="45"/>
        <v>29</v>
      </c>
      <c r="U749" s="11" t="s">
        <v>7</v>
      </c>
      <c r="V749" s="11">
        <v>30</v>
      </c>
      <c r="W749" s="14">
        <f t="shared" si="46"/>
        <v>2.5</v>
      </c>
      <c r="X749" s="11">
        <v>39</v>
      </c>
      <c r="Y749" s="11" t="s">
        <v>876</v>
      </c>
      <c r="Z749" s="10">
        <f t="shared" si="47"/>
        <v>1</v>
      </c>
    </row>
    <row r="750" spans="1:26" ht="20.100000000000001" customHeight="1" x14ac:dyDescent="0.25">
      <c r="A750" s="11">
        <v>720</v>
      </c>
      <c r="B750" s="11" t="s">
        <v>0</v>
      </c>
      <c r="C750" s="8" t="s">
        <v>28</v>
      </c>
      <c r="D750" s="11" t="s">
        <v>856</v>
      </c>
      <c r="E750" s="11" t="s">
        <v>7</v>
      </c>
      <c r="F750" s="11">
        <v>1044</v>
      </c>
      <c r="G750" s="11">
        <v>1087</v>
      </c>
      <c r="H750" s="11">
        <v>102</v>
      </c>
      <c r="I750" s="11" t="s">
        <v>865</v>
      </c>
      <c r="J750" s="11" t="s">
        <v>875</v>
      </c>
      <c r="K750" s="11" t="s">
        <v>2</v>
      </c>
      <c r="L750" s="11" t="s">
        <v>25</v>
      </c>
      <c r="M750" s="11" t="s">
        <v>5</v>
      </c>
      <c r="N750" s="11" t="s">
        <v>8</v>
      </c>
      <c r="O750" s="12">
        <v>43770</v>
      </c>
      <c r="Q750" s="13" t="s">
        <v>84</v>
      </c>
      <c r="R750" s="11">
        <f t="shared" ca="1" si="44"/>
        <v>0</v>
      </c>
      <c r="S750" s="12">
        <v>34078</v>
      </c>
      <c r="T750" s="13">
        <f t="shared" ca="1" si="45"/>
        <v>26</v>
      </c>
      <c r="U750" s="11" t="s">
        <v>7</v>
      </c>
      <c r="V750" s="11">
        <v>30</v>
      </c>
      <c r="W750" s="14">
        <f t="shared" si="46"/>
        <v>2.5</v>
      </c>
      <c r="X750" s="11">
        <v>39</v>
      </c>
      <c r="Y750" s="11" t="s">
        <v>876</v>
      </c>
      <c r="Z750" s="10">
        <f t="shared" si="47"/>
        <v>1</v>
      </c>
    </row>
    <row r="751" spans="1:26" ht="20.100000000000001" customHeight="1" x14ac:dyDescent="0.25">
      <c r="A751" s="11">
        <v>721</v>
      </c>
      <c r="B751" s="11" t="s">
        <v>0</v>
      </c>
      <c r="C751" s="8" t="s">
        <v>28</v>
      </c>
      <c r="D751" s="11" t="s">
        <v>857</v>
      </c>
      <c r="E751" s="11" t="s">
        <v>7</v>
      </c>
      <c r="F751" s="11">
        <v>1035</v>
      </c>
      <c r="G751" s="11">
        <v>1078</v>
      </c>
      <c r="H751" s="11">
        <v>102</v>
      </c>
      <c r="I751" s="11" t="s">
        <v>865</v>
      </c>
      <c r="J751" s="11" t="s">
        <v>875</v>
      </c>
      <c r="K751" s="11" t="s">
        <v>2</v>
      </c>
      <c r="L751" s="11" t="s">
        <v>24</v>
      </c>
      <c r="M751" s="11" t="s">
        <v>5</v>
      </c>
      <c r="N751" s="11" t="s">
        <v>8</v>
      </c>
      <c r="O751" s="12">
        <v>43770</v>
      </c>
      <c r="Q751" s="13" t="s">
        <v>84</v>
      </c>
      <c r="R751" s="11">
        <f t="shared" ca="1" si="44"/>
        <v>0</v>
      </c>
      <c r="S751" s="12">
        <v>32325</v>
      </c>
      <c r="T751" s="13">
        <f t="shared" ca="1" si="45"/>
        <v>31</v>
      </c>
      <c r="U751" s="11" t="s">
        <v>7</v>
      </c>
      <c r="V751" s="11">
        <v>30</v>
      </c>
      <c r="W751" s="14">
        <f t="shared" si="46"/>
        <v>2.5</v>
      </c>
      <c r="X751" s="11">
        <v>39</v>
      </c>
      <c r="Y751" s="11" t="s">
        <v>876</v>
      </c>
      <c r="Z751" s="10">
        <f t="shared" si="47"/>
        <v>1</v>
      </c>
    </row>
    <row r="752" spans="1:26" ht="20.100000000000001" customHeight="1" x14ac:dyDescent="0.25">
      <c r="A752" s="11">
        <v>722</v>
      </c>
      <c r="B752" s="11" t="s">
        <v>0</v>
      </c>
      <c r="C752" s="8" t="s">
        <v>28</v>
      </c>
      <c r="D752" s="11" t="s">
        <v>858</v>
      </c>
      <c r="E752" s="11" t="s">
        <v>7</v>
      </c>
      <c r="F752" s="11">
        <v>1041</v>
      </c>
      <c r="G752" s="11">
        <v>1084</v>
      </c>
      <c r="H752" s="11">
        <v>102</v>
      </c>
      <c r="I752" s="11" t="s">
        <v>865</v>
      </c>
      <c r="J752" s="11" t="s">
        <v>875</v>
      </c>
      <c r="K752" s="11" t="s">
        <v>2</v>
      </c>
      <c r="L752" s="11" t="s">
        <v>25</v>
      </c>
      <c r="M752" s="11" t="s">
        <v>5</v>
      </c>
      <c r="N752" s="11" t="s">
        <v>8</v>
      </c>
      <c r="O752" s="12">
        <v>43770</v>
      </c>
      <c r="Q752" s="13" t="s">
        <v>84</v>
      </c>
      <c r="R752" s="11">
        <f t="shared" ca="1" si="44"/>
        <v>0</v>
      </c>
      <c r="S752" s="12">
        <v>29919</v>
      </c>
      <c r="T752" s="13">
        <f t="shared" ca="1" si="45"/>
        <v>38</v>
      </c>
      <c r="U752" s="11" t="s">
        <v>7</v>
      </c>
      <c r="V752" s="11">
        <v>30</v>
      </c>
      <c r="W752" s="14">
        <f t="shared" si="46"/>
        <v>2.5</v>
      </c>
      <c r="X752" s="11">
        <v>39</v>
      </c>
      <c r="Y752" s="11" t="s">
        <v>876</v>
      </c>
      <c r="Z752" s="10">
        <f t="shared" si="47"/>
        <v>1</v>
      </c>
    </row>
    <row r="753" spans="1:26" ht="20.100000000000001" customHeight="1" x14ac:dyDescent="0.25">
      <c r="A753" s="11">
        <v>723</v>
      </c>
      <c r="B753" s="11" t="s">
        <v>0</v>
      </c>
      <c r="C753" s="8" t="s">
        <v>28</v>
      </c>
      <c r="D753" s="11" t="s">
        <v>859</v>
      </c>
      <c r="E753" s="11" t="s">
        <v>7</v>
      </c>
      <c r="F753" s="11">
        <v>1047</v>
      </c>
      <c r="G753" s="11">
        <v>1090</v>
      </c>
      <c r="H753" s="11">
        <v>102</v>
      </c>
      <c r="I753" s="11" t="s">
        <v>865</v>
      </c>
      <c r="J753" s="11" t="s">
        <v>875</v>
      </c>
      <c r="K753" s="11" t="s">
        <v>2</v>
      </c>
      <c r="L753" s="11" t="s">
        <v>26</v>
      </c>
      <c r="M753" s="11" t="s">
        <v>5</v>
      </c>
      <c r="N753" s="11" t="s">
        <v>8</v>
      </c>
      <c r="O753" s="12">
        <v>43770</v>
      </c>
      <c r="Q753" s="13" t="s">
        <v>84</v>
      </c>
      <c r="R753" s="11">
        <f t="shared" ca="1" si="44"/>
        <v>0</v>
      </c>
      <c r="S753" s="12">
        <v>23447</v>
      </c>
      <c r="T753" s="13">
        <f t="shared" ca="1" si="45"/>
        <v>55</v>
      </c>
      <c r="U753" s="11" t="s">
        <v>7</v>
      </c>
      <c r="V753" s="11">
        <v>30</v>
      </c>
      <c r="W753" s="14">
        <f t="shared" si="46"/>
        <v>2.5</v>
      </c>
      <c r="X753" s="11">
        <v>39</v>
      </c>
      <c r="Y753" s="11" t="s">
        <v>876</v>
      </c>
      <c r="Z753" s="10">
        <f t="shared" si="47"/>
        <v>1</v>
      </c>
    </row>
    <row r="754" spans="1:26" ht="20.100000000000001" customHeight="1" x14ac:dyDescent="0.25">
      <c r="A754" s="11">
        <v>724</v>
      </c>
      <c r="B754" s="11" t="s">
        <v>0</v>
      </c>
      <c r="C754" s="8" t="s">
        <v>28</v>
      </c>
      <c r="D754" s="11" t="s">
        <v>860</v>
      </c>
      <c r="E754" s="11" t="s">
        <v>7</v>
      </c>
      <c r="F754" s="11">
        <v>1050</v>
      </c>
      <c r="G754" s="11">
        <v>1093</v>
      </c>
      <c r="H754" s="11">
        <v>102</v>
      </c>
      <c r="I754" s="11" t="s">
        <v>865</v>
      </c>
      <c r="J754" s="11" t="s">
        <v>875</v>
      </c>
      <c r="K754" s="11" t="s">
        <v>2</v>
      </c>
      <c r="L754" s="11" t="s">
        <v>25</v>
      </c>
      <c r="M754" s="11" t="s">
        <v>5</v>
      </c>
      <c r="N754" s="11" t="s">
        <v>8</v>
      </c>
      <c r="O754" s="12">
        <v>43770</v>
      </c>
      <c r="Q754" s="13" t="s">
        <v>84</v>
      </c>
      <c r="R754" s="11">
        <f t="shared" ca="1" si="44"/>
        <v>0</v>
      </c>
      <c r="S754" s="12">
        <v>33260</v>
      </c>
      <c r="T754" s="13">
        <f t="shared" ca="1" si="45"/>
        <v>28</v>
      </c>
      <c r="U754" s="11" t="s">
        <v>7</v>
      </c>
      <c r="V754" s="11">
        <v>30</v>
      </c>
      <c r="W754" s="14">
        <f t="shared" si="46"/>
        <v>2.5</v>
      </c>
      <c r="X754" s="11">
        <v>39</v>
      </c>
      <c r="Y754" s="11" t="s">
        <v>876</v>
      </c>
      <c r="Z754" s="10">
        <f t="shared" si="47"/>
        <v>1</v>
      </c>
    </row>
    <row r="755" spans="1:26" ht="20.100000000000001" customHeight="1" x14ac:dyDescent="0.25">
      <c r="A755" s="11">
        <v>725</v>
      </c>
      <c r="B755" s="11" t="s">
        <v>0</v>
      </c>
      <c r="C755" s="8" t="s">
        <v>28</v>
      </c>
      <c r="D755" s="11" t="s">
        <v>861</v>
      </c>
      <c r="E755" s="11" t="s">
        <v>7</v>
      </c>
      <c r="F755" s="11">
        <v>1030</v>
      </c>
      <c r="G755" s="11">
        <v>1073</v>
      </c>
      <c r="H755" s="11">
        <v>102</v>
      </c>
      <c r="I755" s="11" t="s">
        <v>865</v>
      </c>
      <c r="J755" s="11" t="s">
        <v>875</v>
      </c>
      <c r="K755" s="11" t="s">
        <v>2</v>
      </c>
      <c r="L755" s="11" t="s">
        <v>25</v>
      </c>
      <c r="M755" s="11" t="s">
        <v>14</v>
      </c>
      <c r="N755" s="11" t="s">
        <v>8</v>
      </c>
      <c r="O755" s="12">
        <v>43780</v>
      </c>
      <c r="P755" s="12">
        <v>43951</v>
      </c>
      <c r="Q755" s="13" t="s">
        <v>84</v>
      </c>
      <c r="R755" s="11">
        <f t="shared" ca="1" si="44"/>
        <v>0</v>
      </c>
      <c r="S755" s="12">
        <v>34273</v>
      </c>
      <c r="T755" s="13">
        <f t="shared" ca="1" si="45"/>
        <v>26</v>
      </c>
      <c r="U755" s="11" t="s">
        <v>7</v>
      </c>
      <c r="V755" s="11">
        <v>6</v>
      </c>
      <c r="W755" s="14">
        <f t="shared" si="46"/>
        <v>0.5</v>
      </c>
      <c r="X755" s="11">
        <v>20</v>
      </c>
      <c r="Y755" s="11" t="s">
        <v>876</v>
      </c>
      <c r="Z755" s="10">
        <f t="shared" si="47"/>
        <v>0.51282051282051277</v>
      </c>
    </row>
    <row r="756" spans="1:26" ht="20.100000000000001" customHeight="1" x14ac:dyDescent="0.25">
      <c r="A756" s="11">
        <v>726</v>
      </c>
      <c r="B756" s="11" t="s">
        <v>0</v>
      </c>
      <c r="C756" s="8" t="s">
        <v>28</v>
      </c>
      <c r="D756" s="11" t="s">
        <v>862</v>
      </c>
      <c r="E756" s="11" t="s">
        <v>7</v>
      </c>
      <c r="F756" s="11">
        <v>1039</v>
      </c>
      <c r="G756" s="11">
        <v>1082</v>
      </c>
      <c r="H756" s="11">
        <v>102</v>
      </c>
      <c r="I756" s="11" t="s">
        <v>865</v>
      </c>
      <c r="J756" s="11" t="s">
        <v>875</v>
      </c>
      <c r="K756" s="11" t="s">
        <v>2</v>
      </c>
      <c r="L756" s="11" t="s">
        <v>25</v>
      </c>
      <c r="M756" s="11" t="s">
        <v>5</v>
      </c>
      <c r="N756" s="11" t="s">
        <v>8</v>
      </c>
      <c r="O756" s="12">
        <v>43788</v>
      </c>
      <c r="P756" s="12">
        <v>44153</v>
      </c>
      <c r="Q756" s="13" t="s">
        <v>84</v>
      </c>
      <c r="R756" s="11">
        <f t="shared" ca="1" si="44"/>
        <v>0</v>
      </c>
      <c r="S756" s="12">
        <v>31915</v>
      </c>
      <c r="T756" s="13">
        <f t="shared" ca="1" si="45"/>
        <v>32</v>
      </c>
      <c r="U756" s="11" t="s">
        <v>7</v>
      </c>
      <c r="V756" s="11">
        <v>26</v>
      </c>
      <c r="W756" s="14">
        <f t="shared" si="46"/>
        <v>2.1666666666666665</v>
      </c>
      <c r="X756" s="11">
        <v>39</v>
      </c>
      <c r="Y756" s="11" t="s">
        <v>876</v>
      </c>
      <c r="Z756" s="10">
        <f t="shared" si="47"/>
        <v>1</v>
      </c>
    </row>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756"/>
  <sheetViews>
    <sheetView zoomScale="101" workbookViewId="0">
      <pane ySplit="3" topLeftCell="A742" activePane="bottomLeft" state="frozen"/>
      <selection pane="bottomLeft" activeCell="F760" sqref="F760"/>
    </sheetView>
  </sheetViews>
  <sheetFormatPr baseColWidth="10" defaultRowHeight="20.100000000000001" customHeight="1" x14ac:dyDescent="0.25"/>
  <cols>
    <col min="1" max="2" width="14" style="8" bestFit="1" customWidth="1"/>
    <col min="3" max="3" width="12.28515625" style="11" bestFit="1" customWidth="1"/>
    <col min="4" max="4" width="14.42578125" style="8" bestFit="1" customWidth="1"/>
    <col min="5" max="5" width="11" style="11" bestFit="1" customWidth="1"/>
    <col min="6" max="6" width="29.7109375" style="11" bestFit="1" customWidth="1"/>
    <col min="7" max="7" width="19.42578125" style="11" customWidth="1"/>
    <col min="8" max="8" width="12" style="11" bestFit="1" customWidth="1"/>
    <col min="9" max="9" width="11.85546875" style="11" bestFit="1" customWidth="1"/>
    <col min="10" max="10" width="13.5703125" style="11" bestFit="1" customWidth="1"/>
    <col min="11" max="11" width="13.42578125" style="11" bestFit="1" customWidth="1"/>
    <col min="12" max="12" width="34.42578125" style="11" customWidth="1"/>
    <col min="13" max="13" width="23.28515625" style="11" customWidth="1"/>
    <col min="14" max="14" width="10.42578125" style="11" bestFit="1" customWidth="1"/>
    <col min="15" max="15" width="13" style="11" bestFit="1" customWidth="1"/>
    <col min="16" max="16" width="12.85546875" style="11" bestFit="1" customWidth="1"/>
    <col min="17" max="17" width="11.42578125" style="11" bestFit="1" customWidth="1"/>
    <col min="18" max="18" width="11.85546875" style="11" bestFit="1" customWidth="1"/>
    <col min="19" max="19" width="11.85546875" style="13" customWidth="1"/>
    <col min="20" max="20" width="9.28515625" style="11" bestFit="1" customWidth="1"/>
    <col min="21" max="21" width="14" style="11" bestFit="1" customWidth="1"/>
    <col min="22" max="22" width="9.85546875" style="13" bestFit="1" customWidth="1"/>
    <col min="23" max="23" width="16.28515625" style="11" bestFit="1" customWidth="1"/>
    <col min="24" max="24" width="15.5703125" style="11" bestFit="1" customWidth="1"/>
    <col min="25" max="25" width="12.28515625" style="14" bestFit="1" customWidth="1"/>
    <col min="26" max="26" width="14.140625" style="11" customWidth="1"/>
    <col min="27" max="27" width="43.5703125" style="11" bestFit="1" customWidth="1"/>
    <col min="28" max="28" width="18.7109375" style="10" customWidth="1"/>
    <col min="29" max="50" width="18.7109375" style="15" customWidth="1"/>
    <col min="51" max="16384" width="11.42578125" style="11"/>
  </cols>
  <sheetData>
    <row r="1" spans="1:50" s="1" customFormat="1" ht="20.100000000000001" customHeight="1" x14ac:dyDescent="0.25">
      <c r="A1" s="16" t="s">
        <v>890</v>
      </c>
      <c r="B1" s="16" t="s">
        <v>890</v>
      </c>
      <c r="C1" s="16" t="s">
        <v>890</v>
      </c>
      <c r="D1" s="16" t="s">
        <v>890</v>
      </c>
      <c r="E1" s="16" t="s">
        <v>890</v>
      </c>
      <c r="F1" s="16" t="s">
        <v>890</v>
      </c>
      <c r="G1" s="16" t="s">
        <v>890</v>
      </c>
      <c r="H1" s="16" t="s">
        <v>890</v>
      </c>
      <c r="I1" s="16" t="s">
        <v>890</v>
      </c>
      <c r="J1" s="16" t="s">
        <v>890</v>
      </c>
      <c r="K1" s="16" t="s">
        <v>890</v>
      </c>
      <c r="L1" s="16" t="s">
        <v>890</v>
      </c>
      <c r="M1" s="16" t="s">
        <v>890</v>
      </c>
      <c r="N1" s="16" t="s">
        <v>890</v>
      </c>
      <c r="O1" s="16" t="s">
        <v>890</v>
      </c>
      <c r="P1" s="16" t="s">
        <v>890</v>
      </c>
      <c r="Q1" s="16" t="s">
        <v>890</v>
      </c>
      <c r="R1" s="16" t="s">
        <v>890</v>
      </c>
      <c r="S1" s="16" t="s">
        <v>890</v>
      </c>
      <c r="T1" s="16" t="s">
        <v>890</v>
      </c>
      <c r="U1" s="16" t="s">
        <v>890</v>
      </c>
      <c r="V1" s="16" t="s">
        <v>890</v>
      </c>
      <c r="W1" s="16" t="s">
        <v>890</v>
      </c>
      <c r="X1" s="16" t="s">
        <v>890</v>
      </c>
      <c r="Y1" s="16" t="s">
        <v>890</v>
      </c>
      <c r="Z1" s="16" t="s">
        <v>890</v>
      </c>
      <c r="AA1" s="16" t="s">
        <v>890</v>
      </c>
      <c r="AB1" s="16" t="s">
        <v>890</v>
      </c>
      <c r="AC1" s="55" t="s">
        <v>906</v>
      </c>
      <c r="AD1" s="55" t="s">
        <v>906</v>
      </c>
      <c r="AE1" s="55" t="s">
        <v>906</v>
      </c>
      <c r="AF1" s="55" t="s">
        <v>906</v>
      </c>
      <c r="AG1" s="55" t="s">
        <v>906</v>
      </c>
      <c r="AH1" s="55" t="s">
        <v>906</v>
      </c>
      <c r="AI1" s="55" t="s">
        <v>906</v>
      </c>
      <c r="AJ1" s="55" t="s">
        <v>906</v>
      </c>
      <c r="AK1" s="55" t="s">
        <v>906</v>
      </c>
      <c r="AL1" s="55" t="s">
        <v>906</v>
      </c>
      <c r="AM1" s="55" t="s">
        <v>906</v>
      </c>
      <c r="AN1" s="55" t="s">
        <v>906</v>
      </c>
      <c r="AO1" s="55" t="s">
        <v>906</v>
      </c>
      <c r="AP1" s="55" t="s">
        <v>906</v>
      </c>
      <c r="AQ1" s="55" t="s">
        <v>906</v>
      </c>
      <c r="AR1" s="55" t="s">
        <v>906</v>
      </c>
      <c r="AS1" s="55" t="s">
        <v>906</v>
      </c>
      <c r="AT1" s="55" t="s">
        <v>906</v>
      </c>
      <c r="AU1" s="55" t="s">
        <v>906</v>
      </c>
      <c r="AV1" s="55" t="s">
        <v>906</v>
      </c>
      <c r="AW1" s="55" t="s">
        <v>906</v>
      </c>
      <c r="AX1" s="55" t="s">
        <v>906</v>
      </c>
    </row>
    <row r="2" spans="1:50" s="1" customFormat="1" ht="45" x14ac:dyDescent="0.25">
      <c r="A2" s="2" t="s">
        <v>877</v>
      </c>
      <c r="B2" s="2" t="s">
        <v>878</v>
      </c>
      <c r="C2" s="3" t="s">
        <v>881</v>
      </c>
      <c r="D2" s="2" t="s">
        <v>879</v>
      </c>
      <c r="E2" s="3" t="s">
        <v>880</v>
      </c>
      <c r="F2" s="3" t="s">
        <v>882</v>
      </c>
      <c r="G2" s="3" t="s">
        <v>883</v>
      </c>
      <c r="H2" s="3" t="s">
        <v>884</v>
      </c>
      <c r="I2" s="3" t="s">
        <v>885</v>
      </c>
      <c r="J2" s="3" t="s">
        <v>886</v>
      </c>
      <c r="K2" s="3" t="s">
        <v>887</v>
      </c>
      <c r="L2" s="3" t="s">
        <v>888</v>
      </c>
      <c r="M2" s="3" t="s">
        <v>889</v>
      </c>
      <c r="N2" s="3" t="s">
        <v>891</v>
      </c>
      <c r="O2" s="3" t="s">
        <v>892</v>
      </c>
      <c r="P2" s="3" t="s">
        <v>893</v>
      </c>
      <c r="Q2" s="3" t="s">
        <v>894</v>
      </c>
      <c r="R2" s="3" t="s">
        <v>895</v>
      </c>
      <c r="S2" s="4" t="s">
        <v>896</v>
      </c>
      <c r="T2" s="3" t="s">
        <v>897</v>
      </c>
      <c r="U2" s="3" t="s">
        <v>898</v>
      </c>
      <c r="V2" s="4" t="s">
        <v>899</v>
      </c>
      <c r="W2" s="3" t="s">
        <v>900</v>
      </c>
      <c r="X2" s="3" t="s">
        <v>901</v>
      </c>
      <c r="Y2" s="5" t="s">
        <v>902</v>
      </c>
      <c r="Z2" s="3" t="s">
        <v>903</v>
      </c>
      <c r="AA2" s="3" t="s">
        <v>904</v>
      </c>
      <c r="AB2" s="6" t="s">
        <v>905</v>
      </c>
      <c r="AC2" s="7" t="s">
        <v>907</v>
      </c>
      <c r="AD2" s="7" t="s">
        <v>908</v>
      </c>
      <c r="AE2" s="7"/>
      <c r="AF2" s="7"/>
      <c r="AG2" s="7"/>
      <c r="AH2" s="7"/>
      <c r="AI2" s="7"/>
      <c r="AJ2" s="7"/>
      <c r="AK2" s="7"/>
      <c r="AL2" s="7"/>
      <c r="AM2" s="7"/>
      <c r="AN2" s="7"/>
      <c r="AO2" s="7"/>
      <c r="AP2" s="7"/>
      <c r="AQ2" s="7"/>
      <c r="AR2" s="7"/>
      <c r="AS2" s="7"/>
      <c r="AT2" s="7"/>
      <c r="AU2" s="7"/>
      <c r="AV2" s="7"/>
      <c r="AW2" s="7"/>
      <c r="AX2" s="54"/>
    </row>
    <row r="3" spans="1:50" s="9" customFormat="1" ht="30" x14ac:dyDescent="0.25">
      <c r="A3" s="17" t="s">
        <v>17</v>
      </c>
      <c r="B3" s="17" t="s">
        <v>18</v>
      </c>
      <c r="C3" s="18" t="s">
        <v>30</v>
      </c>
      <c r="D3" s="17" t="s">
        <v>27</v>
      </c>
      <c r="E3" s="18" t="s">
        <v>29</v>
      </c>
      <c r="F3" s="18" t="s">
        <v>31</v>
      </c>
      <c r="G3" s="18" t="s">
        <v>19</v>
      </c>
      <c r="H3" s="18" t="s">
        <v>21</v>
      </c>
      <c r="I3" s="18" t="s">
        <v>32</v>
      </c>
      <c r="J3" s="18" t="s">
        <v>33</v>
      </c>
      <c r="K3" s="18" t="s">
        <v>34</v>
      </c>
      <c r="L3" s="18" t="s">
        <v>35</v>
      </c>
      <c r="M3" s="18" t="s">
        <v>22</v>
      </c>
      <c r="N3" s="18" t="s">
        <v>36</v>
      </c>
      <c r="O3" s="18" t="s">
        <v>3</v>
      </c>
      <c r="P3" s="18" t="s">
        <v>4</v>
      </c>
      <c r="Q3" s="19" t="s">
        <v>37</v>
      </c>
      <c r="R3" s="19" t="s">
        <v>38</v>
      </c>
      <c r="S3" s="20" t="s">
        <v>83</v>
      </c>
      <c r="T3" s="19" t="s">
        <v>39</v>
      </c>
      <c r="U3" s="19" t="s">
        <v>40</v>
      </c>
      <c r="V3" s="20" t="s">
        <v>41</v>
      </c>
      <c r="W3" s="19" t="s">
        <v>42</v>
      </c>
      <c r="X3" s="19" t="s">
        <v>43</v>
      </c>
      <c r="Y3" s="21" t="s">
        <v>44</v>
      </c>
      <c r="Z3" s="22" t="s">
        <v>45</v>
      </c>
      <c r="AA3" s="18" t="s">
        <v>1</v>
      </c>
      <c r="AB3" s="23" t="s">
        <v>82</v>
      </c>
      <c r="AC3" s="24" t="s">
        <v>46</v>
      </c>
      <c r="AD3" s="24" t="s">
        <v>47</v>
      </c>
      <c r="AE3" s="24" t="s">
        <v>48</v>
      </c>
      <c r="AF3" s="24" t="s">
        <v>49</v>
      </c>
      <c r="AG3" s="24" t="s">
        <v>50</v>
      </c>
      <c r="AH3" s="24" t="s">
        <v>51</v>
      </c>
      <c r="AI3" s="24" t="s">
        <v>52</v>
      </c>
      <c r="AJ3" s="24" t="s">
        <v>53</v>
      </c>
      <c r="AK3" s="24" t="s">
        <v>54</v>
      </c>
      <c r="AL3" s="24" t="s">
        <v>55</v>
      </c>
      <c r="AM3" s="24" t="s">
        <v>56</v>
      </c>
      <c r="AN3" s="24" t="s">
        <v>57</v>
      </c>
      <c r="AO3" s="24" t="s">
        <v>58</v>
      </c>
      <c r="AP3" s="24" t="s">
        <v>59</v>
      </c>
      <c r="AQ3" s="24" t="s">
        <v>60</v>
      </c>
      <c r="AR3" s="24" t="s">
        <v>61</v>
      </c>
      <c r="AS3" s="24" t="s">
        <v>62</v>
      </c>
      <c r="AT3" s="24" t="s">
        <v>63</v>
      </c>
      <c r="AU3" s="24" t="s">
        <v>64</v>
      </c>
      <c r="AV3" s="24" t="s">
        <v>65</v>
      </c>
      <c r="AW3" s="24" t="s">
        <v>66</v>
      </c>
      <c r="AX3" s="24" t="s">
        <v>67</v>
      </c>
    </row>
    <row r="4" spans="1:50" ht="20.100000000000001" customHeight="1" x14ac:dyDescent="0.25">
      <c r="A4" s="8">
        <v>43922</v>
      </c>
      <c r="B4" s="8">
        <v>43951</v>
      </c>
      <c r="C4" s="11">
        <v>1</v>
      </c>
      <c r="D4" s="8" t="str">
        <f>VLOOKUP(C4,DBASE!$A$4:$Z$756,3,FALSE)</f>
        <v>P</v>
      </c>
      <c r="E4" s="11" t="str">
        <f>VLOOKUP(C4,DBASE!$A$4:$Z$756,2,FALSE)</f>
        <v>Active</v>
      </c>
      <c r="F4" s="11" t="str">
        <f>VLOOKUP(C4,DBASE!$A$4:$Z$756,4,FALSE)</f>
        <v>Mitarbeiter 1</v>
      </c>
      <c r="G4" s="11" t="str">
        <f>VLOOKUP(C4,DBASE!$A$4:$Z$756,5,FALSE)</f>
        <v>N</v>
      </c>
      <c r="H4" s="11">
        <f>VLOOKUP(C4,DBASE!$A$4:$Z$756,6,FALSE)</f>
        <v>1047</v>
      </c>
      <c r="I4" s="11">
        <f>VLOOKUP(C4,DBASE!$A$4:$Z$756,7,FALSE)</f>
        <v>1090</v>
      </c>
      <c r="J4" s="11">
        <f>VLOOKUP(C4,DBASE!$A$4:$Z$756,8,FALSE)</f>
        <v>102</v>
      </c>
      <c r="K4" s="11" t="str">
        <f>VLOOKUP(C4,DBASE!$A$4:$Z$756,9,FALSE)</f>
        <v>Niederl. 3</v>
      </c>
      <c r="L4" s="11" t="str">
        <f>VLOOKUP(C4,DBASE!$A$4:$Z$756,10,FALSE)</f>
        <v>Department</v>
      </c>
      <c r="M4" s="11" t="str">
        <f>VLOOKUP(C4,DBASE!$A$4:$Z$756,11,FALSE)</f>
        <v>Supervisor</v>
      </c>
      <c r="N4" s="11" t="str">
        <f>VLOOKUP(C4,DBASE!$A$4:$Z$756,12,FALSE)</f>
        <v>Manager</v>
      </c>
      <c r="O4" s="11" t="str">
        <f>VLOOKUP(C4,DBASE!$A$4:$Z$756,13,FALSE)</f>
        <v>ang.</v>
      </c>
      <c r="P4" s="11" t="str">
        <f>VLOOKUP(C4,DBASE!$A$4:$Z$756,14,FALSE)</f>
        <v>W</v>
      </c>
      <c r="Q4" s="12">
        <f>VLOOKUP(C4,DBASE!$A$4:$Z$756,15,FALSE)</f>
        <v>31472</v>
      </c>
      <c r="R4" s="12">
        <f>IF(VLOOKUP(C4,DBASE!$A$4:$Z$756,16,FALSE)=0,"",VLOOKUP(C4,DBASE!$A$4:$Z$756,16,FALSE))</f>
        <v>44104</v>
      </c>
      <c r="S4" s="13" t="str">
        <f>VLOOKUP(C4,DBASE!$A$4:$Z$756,17,FALSE)</f>
        <v/>
      </c>
      <c r="T4" s="11">
        <f ca="1">VLOOKUP(C4,DBASE!$A$4:$Z$756,18,FALSE)</f>
        <v>34</v>
      </c>
      <c r="U4" s="12">
        <f>VLOOKUP(C4,DBASE!$A$4:$Z$756,19,FALSE)</f>
        <v>23632</v>
      </c>
      <c r="V4" s="13">
        <f ca="1">VLOOKUP(C4,DBASE!$A$4:$Z$756,20,FALSE)</f>
        <v>55</v>
      </c>
      <c r="W4" s="11" t="str">
        <f>VLOOKUP(C4,DBASE!$A$4:$Z$756,21,FALSE)</f>
        <v>N</v>
      </c>
      <c r="X4" s="11">
        <f>VLOOKUP(C4,DBASE!$A$4:$Z$756,22,FALSE)</f>
        <v>30</v>
      </c>
      <c r="Y4" s="14">
        <f>VLOOKUP(C4,DBASE!$A$4:$Z$756,23,FALSE)</f>
        <v>2.5</v>
      </c>
      <c r="Z4" s="11">
        <f>VLOOKUP(C4,DBASE!$A$4:$Z$756,24,FALSE)</f>
        <v>39</v>
      </c>
      <c r="AA4" s="11" t="str">
        <f>VLOOKUP(C4,DBASE!$A$4:$Z$756,25,FALSE)</f>
        <v>Function</v>
      </c>
      <c r="AB4" s="10">
        <f>VLOOKUP(C4,DBASE!$A$4:$Z$756,26,FALSE)</f>
        <v>1</v>
      </c>
      <c r="AC4" s="15">
        <v>1000</v>
      </c>
      <c r="AD4" s="15">
        <f t="shared" ref="AD4:AD67" si="0">IF(AC4&lt;6500,AC4*0.1135,65*11.35)+(IF(AC4&gt;4425,4425*0.08575,AC4*0.08575)+(IF(AC4&gt;7100,7100*0.02,AC4*0.02)))</f>
        <v>219.25</v>
      </c>
      <c r="AE4" s="15">
        <v>0</v>
      </c>
      <c r="AF4" s="15">
        <v>0</v>
      </c>
      <c r="AG4" s="15">
        <v>0</v>
      </c>
      <c r="AH4" s="15">
        <v>0</v>
      </c>
      <c r="AI4" s="15">
        <v>0</v>
      </c>
      <c r="AJ4" s="15">
        <v>0</v>
      </c>
      <c r="AK4" s="15">
        <v>0</v>
      </c>
      <c r="AL4" s="15">
        <v>0</v>
      </c>
      <c r="AM4" s="15">
        <v>0</v>
      </c>
      <c r="AN4" s="15">
        <v>0</v>
      </c>
      <c r="AO4" s="15">
        <f t="shared" ref="AO4:AO67" si="1">IF(W4="J",(AC4/((Z4*52)/12))*(Y4*7.8)*0.5,0)</f>
        <v>0</v>
      </c>
      <c r="AP4" s="15">
        <f t="shared" ref="AP4:AP67" si="2">IF(W4="J",(AC4/12)*0.55,0)</f>
        <v>0</v>
      </c>
      <c r="AQ4" s="15">
        <f t="shared" ref="AQ4:AQ67" si="3">IF(G4="N",26.5,13.25)</f>
        <v>26.5</v>
      </c>
      <c r="AR4" s="15">
        <v>0</v>
      </c>
      <c r="AS4" s="15">
        <v>0</v>
      </c>
      <c r="AT4" s="15">
        <v>0</v>
      </c>
      <c r="AU4" s="15">
        <v>0</v>
      </c>
      <c r="AV4" s="15">
        <f t="shared" ref="AV4:AV67" si="4">(SUM(AE4:AU4)*0.22395)</f>
        <v>5.9346750000000004</v>
      </c>
      <c r="AW4" s="15">
        <v>110.2</v>
      </c>
      <c r="AX4" s="15">
        <v>0</v>
      </c>
    </row>
    <row r="5" spans="1:50" ht="20.100000000000001" customHeight="1" x14ac:dyDescent="0.25">
      <c r="A5" s="8">
        <v>43922</v>
      </c>
      <c r="B5" s="8">
        <v>43951</v>
      </c>
      <c r="C5" s="11">
        <v>2</v>
      </c>
      <c r="D5" s="8" t="str">
        <f>VLOOKUP(C5,DBASE!$A$4:$Z$756,3,FALSE)</f>
        <v>P</v>
      </c>
      <c r="E5" s="11" t="str">
        <f>VLOOKUP(C5,DBASE!$A$4:$Z$756,2,FALSE)</f>
        <v>Active</v>
      </c>
      <c r="F5" s="11" t="str">
        <f>VLOOKUP(C5,DBASE!$A$4:$Z$756,4,FALSE)</f>
        <v>Mitarbeiter 2</v>
      </c>
      <c r="G5" s="11" t="str">
        <f>VLOOKUP(C5,DBASE!$A$4:$Z$756,5,FALSE)</f>
        <v>N</v>
      </c>
      <c r="H5" s="11">
        <f>VLOOKUP(C5,DBASE!$A$4:$Z$756,6,FALSE)</f>
        <v>1017</v>
      </c>
      <c r="I5" s="11">
        <f>VLOOKUP(C5,DBASE!$A$4:$Z$756,7,FALSE)</f>
        <v>1017</v>
      </c>
      <c r="J5" s="11">
        <f>VLOOKUP(C5,DBASE!$A$4:$Z$756,8,FALSE)</f>
        <v>100</v>
      </c>
      <c r="K5" s="11" t="str">
        <f>VLOOKUP(C5,DBASE!$A$4:$Z$756,9,FALSE)</f>
        <v>Niederl. 1</v>
      </c>
      <c r="L5" s="11" t="str">
        <f>VLOOKUP(C5,DBASE!$A$4:$Z$756,10,FALSE)</f>
        <v>Department</v>
      </c>
      <c r="M5" s="11" t="str">
        <f>VLOOKUP(C5,DBASE!$A$4:$Z$756,11,FALSE)</f>
        <v>Supervisor</v>
      </c>
      <c r="N5" s="11" t="str">
        <f>VLOOKUP(C5,DBASE!$A$4:$Z$756,12,FALSE)</f>
        <v>Manager</v>
      </c>
      <c r="O5" s="11" t="str">
        <f>VLOOKUP(C5,DBASE!$A$4:$Z$756,13,FALSE)</f>
        <v>ang.</v>
      </c>
      <c r="P5" s="11" t="str">
        <f>VLOOKUP(C5,DBASE!$A$4:$Z$756,14,FALSE)</f>
        <v>M</v>
      </c>
      <c r="Q5" s="12">
        <f>VLOOKUP(C5,DBASE!$A$4:$Z$756,15,FALSE)</f>
        <v>31552</v>
      </c>
      <c r="R5" s="12" t="str">
        <f>IF(VLOOKUP(C5,DBASE!$A$4:$Z$756,16,FALSE)=0,"",VLOOKUP(C5,DBASE!$A$4:$Z$756,16,FALSE))</f>
        <v/>
      </c>
      <c r="S5" s="13" t="str">
        <f>VLOOKUP(C5,DBASE!$A$4:$Z$756,17,FALSE)</f>
        <v/>
      </c>
      <c r="T5" s="11">
        <f ca="1">VLOOKUP(C5,DBASE!$A$4:$Z$756,18,FALSE)</f>
        <v>33</v>
      </c>
      <c r="U5" s="12">
        <f>VLOOKUP(C5,DBASE!$A$4:$Z$756,19,FALSE)</f>
        <v>20340</v>
      </c>
      <c r="V5" s="13">
        <f ca="1">VLOOKUP(C5,DBASE!$A$4:$Z$756,20,FALSE)</f>
        <v>64</v>
      </c>
      <c r="W5" s="11" t="str">
        <f>VLOOKUP(C5,DBASE!$A$4:$Z$756,21,FALSE)</f>
        <v>N</v>
      </c>
      <c r="X5" s="11">
        <f>VLOOKUP(C5,DBASE!$A$4:$Z$756,22,FALSE)</f>
        <v>30</v>
      </c>
      <c r="Y5" s="14">
        <f>VLOOKUP(C5,DBASE!$A$4:$Z$756,23,FALSE)</f>
        <v>2.5</v>
      </c>
      <c r="Z5" s="11">
        <f>VLOOKUP(C5,DBASE!$A$4:$Z$756,24,FALSE)</f>
        <v>39</v>
      </c>
      <c r="AA5" s="11" t="str">
        <f>VLOOKUP(C5,DBASE!$A$4:$Z$756,25,FALSE)</f>
        <v>Function</v>
      </c>
      <c r="AB5" s="10">
        <f>VLOOKUP(C5,DBASE!$A$4:$Z$756,26,FALSE)</f>
        <v>1</v>
      </c>
      <c r="AC5" s="15">
        <v>1001</v>
      </c>
      <c r="AD5" s="15">
        <f t="shared" si="0"/>
        <v>219.46924999999999</v>
      </c>
      <c r="AE5" s="15">
        <v>0</v>
      </c>
      <c r="AF5" s="15">
        <v>0</v>
      </c>
      <c r="AG5" s="15">
        <v>0</v>
      </c>
      <c r="AH5" s="15">
        <v>0</v>
      </c>
      <c r="AI5" s="15">
        <v>0</v>
      </c>
      <c r="AJ5" s="15">
        <v>0</v>
      </c>
      <c r="AK5" s="15">
        <v>0</v>
      </c>
      <c r="AL5" s="15">
        <v>0</v>
      </c>
      <c r="AM5" s="15">
        <v>0</v>
      </c>
      <c r="AN5" s="15">
        <v>0</v>
      </c>
      <c r="AO5" s="15">
        <f t="shared" si="1"/>
        <v>0</v>
      </c>
      <c r="AP5" s="15">
        <f t="shared" si="2"/>
        <v>0</v>
      </c>
      <c r="AQ5" s="15">
        <f t="shared" si="3"/>
        <v>26.5</v>
      </c>
      <c r="AR5" s="15">
        <v>0</v>
      </c>
      <c r="AS5" s="15">
        <v>0</v>
      </c>
      <c r="AT5" s="15">
        <v>0</v>
      </c>
      <c r="AU5" s="15">
        <v>0</v>
      </c>
      <c r="AV5" s="15">
        <f t="shared" si="4"/>
        <v>5.9346750000000004</v>
      </c>
      <c r="AW5" s="15">
        <v>0</v>
      </c>
      <c r="AX5" s="15">
        <v>0</v>
      </c>
    </row>
    <row r="6" spans="1:50" ht="20.100000000000001" customHeight="1" x14ac:dyDescent="0.25">
      <c r="A6" s="8">
        <v>43922</v>
      </c>
      <c r="B6" s="8">
        <v>43951</v>
      </c>
      <c r="C6" s="11">
        <v>3</v>
      </c>
      <c r="D6" s="8" t="str">
        <f>VLOOKUP(C6,DBASE!$A$4:$Z$756,3,FALSE)</f>
        <v>P</v>
      </c>
      <c r="E6" s="11" t="str">
        <f>VLOOKUP(C6,DBASE!$A$4:$Z$756,2,FALSE)</f>
        <v>Active</v>
      </c>
      <c r="F6" s="11" t="str">
        <f>VLOOKUP(C6,DBASE!$A$4:$Z$756,4,FALSE)</f>
        <v>Mitarbeiter 3</v>
      </c>
      <c r="G6" s="11" t="str">
        <f>VLOOKUP(C6,DBASE!$A$4:$Z$756,5,FALSE)</f>
        <v>N</v>
      </c>
      <c r="H6" s="11">
        <f>VLOOKUP(C6,DBASE!$A$4:$Z$756,6,FALSE)</f>
        <v>1010</v>
      </c>
      <c r="I6" s="11">
        <f>VLOOKUP(C6,DBASE!$A$4:$Z$756,7,FALSE)</f>
        <v>1010</v>
      </c>
      <c r="J6" s="11">
        <f>VLOOKUP(C6,DBASE!$A$4:$Z$756,8,FALSE)</f>
        <v>100</v>
      </c>
      <c r="K6" s="11" t="str">
        <f>VLOOKUP(C6,DBASE!$A$4:$Z$756,9,FALSE)</f>
        <v>Niederl. 1</v>
      </c>
      <c r="L6" s="11" t="str">
        <f>VLOOKUP(C6,DBASE!$A$4:$Z$756,10,FALSE)</f>
        <v>Department</v>
      </c>
      <c r="M6" s="11" t="str">
        <f>VLOOKUP(C6,DBASE!$A$4:$Z$756,11,FALSE)</f>
        <v>Supervisor</v>
      </c>
      <c r="N6" s="11" t="str">
        <f>VLOOKUP(C6,DBASE!$A$4:$Z$756,12,FALSE)</f>
        <v>Manager</v>
      </c>
      <c r="O6" s="11" t="str">
        <f>VLOOKUP(C6,DBASE!$A$4:$Z$756,13,FALSE)</f>
        <v>ang.</v>
      </c>
      <c r="P6" s="11" t="str">
        <f>VLOOKUP(C6,DBASE!$A$4:$Z$756,14,FALSE)</f>
        <v>M</v>
      </c>
      <c r="Q6" s="12">
        <f>VLOOKUP(C6,DBASE!$A$4:$Z$756,15,FALSE)</f>
        <v>31565</v>
      </c>
      <c r="R6" s="12" t="str">
        <f>IF(VLOOKUP(C6,DBASE!$A$4:$Z$756,16,FALSE)=0,"",VLOOKUP(C6,DBASE!$A$4:$Z$756,16,FALSE))</f>
        <v/>
      </c>
      <c r="S6" s="13" t="str">
        <f>VLOOKUP(C6,DBASE!$A$4:$Z$756,17,FALSE)</f>
        <v/>
      </c>
      <c r="T6" s="11">
        <f ca="1">VLOOKUP(C6,DBASE!$A$4:$Z$756,18,FALSE)</f>
        <v>33</v>
      </c>
      <c r="U6" s="12">
        <f>VLOOKUP(C6,DBASE!$A$4:$Z$756,19,FALSE)</f>
        <v>23591</v>
      </c>
      <c r="V6" s="13">
        <f ca="1">VLOOKUP(C6,DBASE!$A$4:$Z$756,20,FALSE)</f>
        <v>55</v>
      </c>
      <c r="W6" s="11" t="str">
        <f>VLOOKUP(C6,DBASE!$A$4:$Z$756,21,FALSE)</f>
        <v>N</v>
      </c>
      <c r="X6" s="11">
        <f>VLOOKUP(C6,DBASE!$A$4:$Z$756,22,FALSE)</f>
        <v>30</v>
      </c>
      <c r="Y6" s="14">
        <f>VLOOKUP(C6,DBASE!$A$4:$Z$756,23,FALSE)</f>
        <v>2.5</v>
      </c>
      <c r="Z6" s="11">
        <f>VLOOKUP(C6,DBASE!$A$4:$Z$756,24,FALSE)</f>
        <v>39</v>
      </c>
      <c r="AA6" s="11" t="str">
        <f>VLOOKUP(C6,DBASE!$A$4:$Z$756,25,FALSE)</f>
        <v>Function</v>
      </c>
      <c r="AB6" s="10">
        <f>VLOOKUP(C6,DBASE!$A$4:$Z$756,26,FALSE)</f>
        <v>1</v>
      </c>
      <c r="AC6" s="15">
        <v>1002</v>
      </c>
      <c r="AD6" s="15">
        <f t="shared" si="0"/>
        <v>219.6885</v>
      </c>
      <c r="AE6" s="15">
        <v>0</v>
      </c>
      <c r="AF6" s="15">
        <v>0</v>
      </c>
      <c r="AG6" s="15">
        <v>0</v>
      </c>
      <c r="AH6" s="15">
        <v>0</v>
      </c>
      <c r="AI6" s="15">
        <v>0</v>
      </c>
      <c r="AJ6" s="15">
        <v>0</v>
      </c>
      <c r="AK6" s="15">
        <v>0</v>
      </c>
      <c r="AL6" s="15">
        <v>0</v>
      </c>
      <c r="AM6" s="15">
        <v>0</v>
      </c>
      <c r="AN6" s="15">
        <v>0</v>
      </c>
      <c r="AO6" s="15">
        <f t="shared" si="1"/>
        <v>0</v>
      </c>
      <c r="AP6" s="15">
        <f t="shared" si="2"/>
        <v>0</v>
      </c>
      <c r="AQ6" s="15">
        <f t="shared" si="3"/>
        <v>26.5</v>
      </c>
      <c r="AR6" s="15">
        <v>0</v>
      </c>
      <c r="AS6" s="15">
        <v>0</v>
      </c>
      <c r="AT6" s="15">
        <v>0</v>
      </c>
      <c r="AU6" s="15">
        <v>0</v>
      </c>
      <c r="AV6" s="15">
        <f t="shared" si="4"/>
        <v>5.9346750000000004</v>
      </c>
      <c r="AW6" s="15">
        <v>112.3318</v>
      </c>
      <c r="AX6" s="15">
        <v>0</v>
      </c>
    </row>
    <row r="7" spans="1:50" ht="20.100000000000001" customHeight="1" x14ac:dyDescent="0.25">
      <c r="A7" s="8">
        <v>43922</v>
      </c>
      <c r="B7" s="8">
        <v>43951</v>
      </c>
      <c r="C7" s="11">
        <v>4</v>
      </c>
      <c r="D7" s="8" t="str">
        <f>VLOOKUP(C7,DBASE!$A$4:$Z$756,3,FALSE)</f>
        <v>P</v>
      </c>
      <c r="E7" s="11" t="str">
        <f>VLOOKUP(C7,DBASE!$A$4:$Z$756,2,FALSE)</f>
        <v>Active</v>
      </c>
      <c r="F7" s="11" t="str">
        <f>VLOOKUP(C7,DBASE!$A$4:$Z$756,4,FALSE)</f>
        <v>Mitarbeiter 4</v>
      </c>
      <c r="G7" s="11" t="str">
        <f>VLOOKUP(C7,DBASE!$A$4:$Z$756,5,FALSE)</f>
        <v>N</v>
      </c>
      <c r="H7" s="11">
        <f>VLOOKUP(C7,DBASE!$A$4:$Z$756,6,FALSE)</f>
        <v>1011</v>
      </c>
      <c r="I7" s="11">
        <f>VLOOKUP(C7,DBASE!$A$4:$Z$756,7,FALSE)</f>
        <v>1011</v>
      </c>
      <c r="J7" s="11">
        <f>VLOOKUP(C7,DBASE!$A$4:$Z$756,8,FALSE)</f>
        <v>100</v>
      </c>
      <c r="K7" s="11" t="str">
        <f>VLOOKUP(C7,DBASE!$A$4:$Z$756,9,FALSE)</f>
        <v>Niederl. 1</v>
      </c>
      <c r="L7" s="11" t="str">
        <f>VLOOKUP(C7,DBASE!$A$4:$Z$756,10,FALSE)</f>
        <v>Department</v>
      </c>
      <c r="M7" s="11" t="str">
        <f>VLOOKUP(C7,DBASE!$A$4:$Z$756,11,FALSE)</f>
        <v>Supervisor</v>
      </c>
      <c r="N7" s="11" t="str">
        <f>VLOOKUP(C7,DBASE!$A$4:$Z$756,12,FALSE)</f>
        <v>Supervisor</v>
      </c>
      <c r="O7" s="11" t="str">
        <f>VLOOKUP(C7,DBASE!$A$4:$Z$756,13,FALSE)</f>
        <v>ang.</v>
      </c>
      <c r="P7" s="11" t="str">
        <f>VLOOKUP(C7,DBASE!$A$4:$Z$756,14,FALSE)</f>
        <v>W</v>
      </c>
      <c r="Q7" s="12">
        <f>VLOOKUP(C7,DBASE!$A$4:$Z$756,15,FALSE)</f>
        <v>31809</v>
      </c>
      <c r="R7" s="12" t="str">
        <f>IF(VLOOKUP(C7,DBASE!$A$4:$Z$756,16,FALSE)=0,"",VLOOKUP(C7,DBASE!$A$4:$Z$756,16,FALSE))</f>
        <v/>
      </c>
      <c r="S7" s="13" t="str">
        <f>VLOOKUP(C7,DBASE!$A$4:$Z$756,17,FALSE)</f>
        <v/>
      </c>
      <c r="T7" s="11">
        <f ca="1">VLOOKUP(C7,DBASE!$A$4:$Z$756,18,FALSE)</f>
        <v>32</v>
      </c>
      <c r="U7" s="12">
        <f>VLOOKUP(C7,DBASE!$A$4:$Z$756,19,FALSE)</f>
        <v>24157</v>
      </c>
      <c r="V7" s="13">
        <f ca="1">VLOOKUP(C7,DBASE!$A$4:$Z$756,20,FALSE)</f>
        <v>53</v>
      </c>
      <c r="W7" s="11" t="str">
        <f>VLOOKUP(C7,DBASE!$A$4:$Z$756,21,FALSE)</f>
        <v>N</v>
      </c>
      <c r="X7" s="11">
        <f>VLOOKUP(C7,DBASE!$A$4:$Z$756,22,FALSE)</f>
        <v>24</v>
      </c>
      <c r="Y7" s="14">
        <f>VLOOKUP(C7,DBASE!$A$4:$Z$756,23,FALSE)</f>
        <v>2</v>
      </c>
      <c r="Z7" s="11">
        <f>VLOOKUP(C7,DBASE!$A$4:$Z$756,24,FALSE)</f>
        <v>20</v>
      </c>
      <c r="AA7" s="11" t="str">
        <f>VLOOKUP(C7,DBASE!$A$4:$Z$756,25,FALSE)</f>
        <v>Function</v>
      </c>
      <c r="AB7" s="10">
        <f>VLOOKUP(C7,DBASE!$A$4:$Z$756,26,FALSE)</f>
        <v>0.51282051282051277</v>
      </c>
      <c r="AC7" s="15">
        <v>1003</v>
      </c>
      <c r="AD7" s="15">
        <f t="shared" si="0"/>
        <v>219.90775000000002</v>
      </c>
      <c r="AE7" s="15">
        <v>0</v>
      </c>
      <c r="AF7" s="15">
        <v>0</v>
      </c>
      <c r="AG7" s="15">
        <v>0</v>
      </c>
      <c r="AH7" s="15">
        <v>0</v>
      </c>
      <c r="AI7" s="15">
        <v>0</v>
      </c>
      <c r="AJ7" s="15">
        <v>0</v>
      </c>
      <c r="AK7" s="15">
        <v>0</v>
      </c>
      <c r="AL7" s="15">
        <v>0</v>
      </c>
      <c r="AM7" s="15">
        <v>0</v>
      </c>
      <c r="AN7" s="15">
        <v>0</v>
      </c>
      <c r="AO7" s="15">
        <f t="shared" si="1"/>
        <v>0</v>
      </c>
      <c r="AP7" s="15">
        <f t="shared" si="2"/>
        <v>0</v>
      </c>
      <c r="AQ7" s="15">
        <f t="shared" si="3"/>
        <v>26.5</v>
      </c>
      <c r="AR7" s="15">
        <v>0</v>
      </c>
      <c r="AS7" s="15">
        <v>0</v>
      </c>
      <c r="AT7" s="15">
        <v>0</v>
      </c>
      <c r="AU7" s="15">
        <v>0</v>
      </c>
      <c r="AV7" s="15">
        <f t="shared" si="4"/>
        <v>5.9346750000000004</v>
      </c>
      <c r="AW7" s="15">
        <v>0</v>
      </c>
      <c r="AX7" s="15">
        <v>0</v>
      </c>
    </row>
    <row r="8" spans="1:50" ht="20.100000000000001" customHeight="1" x14ac:dyDescent="0.25">
      <c r="A8" s="8">
        <v>43922</v>
      </c>
      <c r="B8" s="8">
        <v>43951</v>
      </c>
      <c r="C8" s="11">
        <v>5</v>
      </c>
      <c r="D8" s="8" t="str">
        <f>VLOOKUP(C8,DBASE!$A$4:$Z$756,3,FALSE)</f>
        <v>P</v>
      </c>
      <c r="E8" s="11" t="str">
        <f>VLOOKUP(C8,DBASE!$A$4:$Z$756,2,FALSE)</f>
        <v>Active</v>
      </c>
      <c r="F8" s="11" t="str">
        <f>VLOOKUP(C8,DBASE!$A$4:$Z$756,4,FALSE)</f>
        <v>Mitarbeiter 5</v>
      </c>
      <c r="G8" s="11" t="str">
        <f>VLOOKUP(C8,DBASE!$A$4:$Z$756,5,FALSE)</f>
        <v>N</v>
      </c>
      <c r="H8" s="11">
        <f>VLOOKUP(C8,DBASE!$A$4:$Z$756,6,FALSE)</f>
        <v>1013</v>
      </c>
      <c r="I8" s="11">
        <f>VLOOKUP(C8,DBASE!$A$4:$Z$756,7,FALSE)</f>
        <v>1013</v>
      </c>
      <c r="J8" s="11">
        <f>VLOOKUP(C8,DBASE!$A$4:$Z$756,8,FALSE)</f>
        <v>100</v>
      </c>
      <c r="K8" s="11" t="str">
        <f>VLOOKUP(C8,DBASE!$A$4:$Z$756,9,FALSE)</f>
        <v>Niederl. 1</v>
      </c>
      <c r="L8" s="11" t="str">
        <f>VLOOKUP(C8,DBASE!$A$4:$Z$756,10,FALSE)</f>
        <v>Department</v>
      </c>
      <c r="M8" s="11" t="str">
        <f>VLOOKUP(C8,DBASE!$A$4:$Z$756,11,FALSE)</f>
        <v>Supervisor</v>
      </c>
      <c r="N8" s="11" t="str">
        <f>VLOOKUP(C8,DBASE!$A$4:$Z$756,12,FALSE)</f>
        <v>Manager</v>
      </c>
      <c r="O8" s="11" t="str">
        <f>VLOOKUP(C8,DBASE!$A$4:$Z$756,13,FALSE)</f>
        <v>ang.</v>
      </c>
      <c r="P8" s="11" t="str">
        <f>VLOOKUP(C8,DBASE!$A$4:$Z$756,14,FALSE)</f>
        <v>M</v>
      </c>
      <c r="Q8" s="12">
        <f>VLOOKUP(C8,DBASE!$A$4:$Z$756,15,FALSE)</f>
        <v>32417</v>
      </c>
      <c r="R8" s="12" t="str">
        <f>IF(VLOOKUP(C8,DBASE!$A$4:$Z$756,16,FALSE)=0,"",VLOOKUP(C8,DBASE!$A$4:$Z$756,16,FALSE))</f>
        <v/>
      </c>
      <c r="S8" s="13" t="str">
        <f>VLOOKUP(C8,DBASE!$A$4:$Z$756,17,FALSE)</f>
        <v/>
      </c>
      <c r="T8" s="11">
        <f ca="1">VLOOKUP(C8,DBASE!$A$4:$Z$756,18,FALSE)</f>
        <v>31</v>
      </c>
      <c r="U8" s="12">
        <f>VLOOKUP(C8,DBASE!$A$4:$Z$756,19,FALSE)</f>
        <v>19821</v>
      </c>
      <c r="V8" s="13">
        <f ca="1">VLOOKUP(C8,DBASE!$A$4:$Z$756,20,FALSE)</f>
        <v>65</v>
      </c>
      <c r="W8" s="11" t="str">
        <f>VLOOKUP(C8,DBASE!$A$4:$Z$756,21,FALSE)</f>
        <v>N</v>
      </c>
      <c r="X8" s="11">
        <f>VLOOKUP(C8,DBASE!$A$4:$Z$756,22,FALSE)</f>
        <v>30</v>
      </c>
      <c r="Y8" s="14">
        <f>VLOOKUP(C8,DBASE!$A$4:$Z$756,23,FALSE)</f>
        <v>2.5</v>
      </c>
      <c r="Z8" s="11">
        <f>VLOOKUP(C8,DBASE!$A$4:$Z$756,24,FALSE)</f>
        <v>39</v>
      </c>
      <c r="AA8" s="11" t="str">
        <f>VLOOKUP(C8,DBASE!$A$4:$Z$756,25,FALSE)</f>
        <v>Function</v>
      </c>
      <c r="AB8" s="10">
        <f>VLOOKUP(C8,DBASE!$A$4:$Z$756,26,FALSE)</f>
        <v>1</v>
      </c>
      <c r="AC8" s="15">
        <v>1004</v>
      </c>
      <c r="AD8" s="15">
        <f t="shared" si="0"/>
        <v>220.12700000000001</v>
      </c>
      <c r="AE8" s="15">
        <v>0</v>
      </c>
      <c r="AF8" s="15">
        <v>0</v>
      </c>
      <c r="AG8" s="15">
        <v>0</v>
      </c>
      <c r="AH8" s="15">
        <v>0</v>
      </c>
      <c r="AI8" s="15">
        <v>0</v>
      </c>
      <c r="AJ8" s="15">
        <v>0</v>
      </c>
      <c r="AK8" s="15">
        <v>0</v>
      </c>
      <c r="AL8" s="15">
        <v>0</v>
      </c>
      <c r="AM8" s="15">
        <v>0</v>
      </c>
      <c r="AN8" s="15">
        <v>0</v>
      </c>
      <c r="AO8" s="15">
        <f t="shared" si="1"/>
        <v>0</v>
      </c>
      <c r="AP8" s="15">
        <f t="shared" si="2"/>
        <v>0</v>
      </c>
      <c r="AQ8" s="15">
        <f t="shared" si="3"/>
        <v>26.5</v>
      </c>
      <c r="AR8" s="15">
        <v>0</v>
      </c>
      <c r="AS8" s="15">
        <v>0</v>
      </c>
      <c r="AT8" s="15">
        <v>0</v>
      </c>
      <c r="AU8" s="15">
        <v>0</v>
      </c>
      <c r="AV8" s="15">
        <f t="shared" si="4"/>
        <v>5.9346750000000004</v>
      </c>
      <c r="AW8" s="15">
        <v>0</v>
      </c>
      <c r="AX8" s="15">
        <v>0</v>
      </c>
    </row>
    <row r="9" spans="1:50" ht="20.100000000000001" customHeight="1" x14ac:dyDescent="0.25">
      <c r="A9" s="8">
        <v>43922</v>
      </c>
      <c r="B9" s="8">
        <v>43951</v>
      </c>
      <c r="C9" s="11">
        <v>6</v>
      </c>
      <c r="D9" s="8" t="str">
        <f>VLOOKUP(C9,DBASE!$A$4:$Z$756,3,FALSE)</f>
        <v>P</v>
      </c>
      <c r="E9" s="11" t="str">
        <f>VLOOKUP(C9,DBASE!$A$4:$Z$756,2,FALSE)</f>
        <v>Active</v>
      </c>
      <c r="F9" s="11" t="str">
        <f>VLOOKUP(C9,DBASE!$A$4:$Z$756,4,FALSE)</f>
        <v>Mitarbeiter 6</v>
      </c>
      <c r="G9" s="11" t="str">
        <f>VLOOKUP(C9,DBASE!$A$4:$Z$756,5,FALSE)</f>
        <v>N</v>
      </c>
      <c r="H9" s="11">
        <f>VLOOKUP(C9,DBASE!$A$4:$Z$756,6,FALSE)</f>
        <v>1050</v>
      </c>
      <c r="I9" s="11">
        <f>VLOOKUP(C9,DBASE!$A$4:$Z$756,7,FALSE)</f>
        <v>1093</v>
      </c>
      <c r="J9" s="11">
        <f>VLOOKUP(C9,DBASE!$A$4:$Z$756,8,FALSE)</f>
        <v>100</v>
      </c>
      <c r="K9" s="11" t="str">
        <f>VLOOKUP(C9,DBASE!$A$4:$Z$756,9,FALSE)</f>
        <v>Niederl. 1</v>
      </c>
      <c r="L9" s="11" t="str">
        <f>VLOOKUP(C9,DBASE!$A$4:$Z$756,10,FALSE)</f>
        <v>Department</v>
      </c>
      <c r="M9" s="11" t="str">
        <f>VLOOKUP(C9,DBASE!$A$4:$Z$756,11,FALSE)</f>
        <v>Supervisor</v>
      </c>
      <c r="N9" s="11" t="str">
        <f>VLOOKUP(C9,DBASE!$A$4:$Z$756,12,FALSE)</f>
        <v>Manager</v>
      </c>
      <c r="O9" s="11" t="str">
        <f>VLOOKUP(C9,DBASE!$A$4:$Z$756,13,FALSE)</f>
        <v>ang.</v>
      </c>
      <c r="P9" s="11" t="str">
        <f>VLOOKUP(C9,DBASE!$A$4:$Z$756,14,FALSE)</f>
        <v>M</v>
      </c>
      <c r="Q9" s="12">
        <f>VLOOKUP(C9,DBASE!$A$4:$Z$756,15,FALSE)</f>
        <v>32568</v>
      </c>
      <c r="R9" s="12" t="str">
        <f>IF(VLOOKUP(C9,DBASE!$A$4:$Z$756,16,FALSE)=0,"",VLOOKUP(C9,DBASE!$A$4:$Z$756,16,FALSE))</f>
        <v/>
      </c>
      <c r="S9" s="13" t="str">
        <f>VLOOKUP(C9,DBASE!$A$4:$Z$756,17,FALSE)</f>
        <v/>
      </c>
      <c r="T9" s="11">
        <f ca="1">VLOOKUP(C9,DBASE!$A$4:$Z$756,18,FALSE)</f>
        <v>30</v>
      </c>
      <c r="U9" s="12">
        <f>VLOOKUP(C9,DBASE!$A$4:$Z$756,19,FALSE)</f>
        <v>23310</v>
      </c>
      <c r="V9" s="13">
        <f ca="1">VLOOKUP(C9,DBASE!$A$4:$Z$756,20,FALSE)</f>
        <v>56</v>
      </c>
      <c r="W9" s="11" t="str">
        <f>VLOOKUP(C9,DBASE!$A$4:$Z$756,21,FALSE)</f>
        <v>N</v>
      </c>
      <c r="X9" s="11">
        <f>VLOOKUP(C9,DBASE!$A$4:$Z$756,22,FALSE)</f>
        <v>30</v>
      </c>
      <c r="Y9" s="14">
        <f>VLOOKUP(C9,DBASE!$A$4:$Z$756,23,FALSE)</f>
        <v>2.5</v>
      </c>
      <c r="Z9" s="11">
        <f>VLOOKUP(C9,DBASE!$A$4:$Z$756,24,FALSE)</f>
        <v>39</v>
      </c>
      <c r="AA9" s="11" t="str">
        <f>VLOOKUP(C9,DBASE!$A$4:$Z$756,25,FALSE)</f>
        <v>Function</v>
      </c>
      <c r="AB9" s="10">
        <f>VLOOKUP(C9,DBASE!$A$4:$Z$756,26,FALSE)</f>
        <v>1</v>
      </c>
      <c r="AC9" s="15">
        <v>1005</v>
      </c>
      <c r="AD9" s="15">
        <f t="shared" si="0"/>
        <v>220.34625</v>
      </c>
      <c r="AE9" s="15">
        <v>0</v>
      </c>
      <c r="AF9" s="15">
        <v>0</v>
      </c>
      <c r="AG9" s="15">
        <v>0</v>
      </c>
      <c r="AH9" s="15">
        <v>0</v>
      </c>
      <c r="AI9" s="15">
        <v>0</v>
      </c>
      <c r="AJ9" s="15">
        <v>0</v>
      </c>
      <c r="AK9" s="15">
        <v>0</v>
      </c>
      <c r="AL9" s="15">
        <v>0</v>
      </c>
      <c r="AM9" s="15">
        <v>0</v>
      </c>
      <c r="AN9" s="15">
        <v>0</v>
      </c>
      <c r="AO9" s="15">
        <f t="shared" si="1"/>
        <v>0</v>
      </c>
      <c r="AP9" s="15">
        <f t="shared" si="2"/>
        <v>0</v>
      </c>
      <c r="AQ9" s="15">
        <f t="shared" si="3"/>
        <v>26.5</v>
      </c>
      <c r="AR9" s="15">
        <v>0</v>
      </c>
      <c r="AS9" s="15">
        <v>0</v>
      </c>
      <c r="AT9" s="15">
        <v>0</v>
      </c>
      <c r="AU9" s="15">
        <v>0</v>
      </c>
      <c r="AV9" s="15">
        <f t="shared" si="4"/>
        <v>5.9346750000000004</v>
      </c>
      <c r="AW9" s="15">
        <v>0</v>
      </c>
      <c r="AX9" s="15">
        <v>0</v>
      </c>
    </row>
    <row r="10" spans="1:50" ht="20.100000000000001" customHeight="1" x14ac:dyDescent="0.25">
      <c r="A10" s="8">
        <v>43922</v>
      </c>
      <c r="B10" s="8">
        <v>43951</v>
      </c>
      <c r="C10" s="11">
        <v>7</v>
      </c>
      <c r="D10" s="8" t="str">
        <f>VLOOKUP(C10,DBASE!$A$4:$Z$756,3,FALSE)</f>
        <v>P</v>
      </c>
      <c r="E10" s="11" t="str">
        <f>VLOOKUP(C10,DBASE!$A$4:$Z$756,2,FALSE)</f>
        <v>Active</v>
      </c>
      <c r="F10" s="11" t="str">
        <f>VLOOKUP(C10,DBASE!$A$4:$Z$756,4,FALSE)</f>
        <v>Mitarbeiter 7</v>
      </c>
      <c r="G10" s="11" t="str">
        <f>VLOOKUP(C10,DBASE!$A$4:$Z$756,5,FALSE)</f>
        <v>N</v>
      </c>
      <c r="H10" s="11">
        <f>VLOOKUP(C10,DBASE!$A$4:$Z$756,6,FALSE)</f>
        <v>1050</v>
      </c>
      <c r="I10" s="11">
        <f>VLOOKUP(C10,DBASE!$A$4:$Z$756,7,FALSE)</f>
        <v>1093</v>
      </c>
      <c r="J10" s="11">
        <f>VLOOKUP(C10,DBASE!$A$4:$Z$756,8,FALSE)</f>
        <v>100</v>
      </c>
      <c r="K10" s="11" t="str">
        <f>VLOOKUP(C10,DBASE!$A$4:$Z$756,9,FALSE)</f>
        <v>Niederl. 1</v>
      </c>
      <c r="L10" s="11" t="str">
        <f>VLOOKUP(C10,DBASE!$A$4:$Z$756,10,FALSE)</f>
        <v>Department</v>
      </c>
      <c r="M10" s="11" t="str">
        <f>VLOOKUP(C10,DBASE!$A$4:$Z$756,11,FALSE)</f>
        <v>Supervisor</v>
      </c>
      <c r="N10" s="11" t="str">
        <f>VLOOKUP(C10,DBASE!$A$4:$Z$756,12,FALSE)</f>
        <v>Non-Mgm.</v>
      </c>
      <c r="O10" s="11" t="str">
        <f>VLOOKUP(C10,DBASE!$A$4:$Z$756,13,FALSE)</f>
        <v>ang.</v>
      </c>
      <c r="P10" s="11" t="str">
        <f>VLOOKUP(C10,DBASE!$A$4:$Z$756,14,FALSE)</f>
        <v>W</v>
      </c>
      <c r="Q10" s="12">
        <f>VLOOKUP(C10,DBASE!$A$4:$Z$756,15,FALSE)</f>
        <v>35309</v>
      </c>
      <c r="R10" s="12" t="str">
        <f>IF(VLOOKUP(C10,DBASE!$A$4:$Z$756,16,FALSE)=0,"",VLOOKUP(C10,DBASE!$A$4:$Z$756,16,FALSE))</f>
        <v/>
      </c>
      <c r="S10" s="13" t="str">
        <f>VLOOKUP(C10,DBASE!$A$4:$Z$756,17,FALSE)</f>
        <v/>
      </c>
      <c r="T10" s="11">
        <f ca="1">VLOOKUP(C10,DBASE!$A$4:$Z$756,18,FALSE)</f>
        <v>23</v>
      </c>
      <c r="U10" s="12">
        <f>VLOOKUP(C10,DBASE!$A$4:$Z$756,19,FALSE)</f>
        <v>29181</v>
      </c>
      <c r="V10" s="13">
        <f ca="1">VLOOKUP(C10,DBASE!$A$4:$Z$756,20,FALSE)</f>
        <v>40</v>
      </c>
      <c r="W10" s="11" t="str">
        <f>VLOOKUP(C10,DBASE!$A$4:$Z$756,21,FALSE)</f>
        <v>N</v>
      </c>
      <c r="X10" s="11">
        <f>VLOOKUP(C10,DBASE!$A$4:$Z$756,22,FALSE)</f>
        <v>30</v>
      </c>
      <c r="Y10" s="14">
        <f>VLOOKUP(C10,DBASE!$A$4:$Z$756,23,FALSE)</f>
        <v>2.5</v>
      </c>
      <c r="Z10" s="11">
        <f>VLOOKUP(C10,DBASE!$A$4:$Z$756,24,FALSE)</f>
        <v>22</v>
      </c>
      <c r="AA10" s="11" t="str">
        <f>VLOOKUP(C10,DBASE!$A$4:$Z$756,25,FALSE)</f>
        <v>Function</v>
      </c>
      <c r="AB10" s="10">
        <f>VLOOKUP(C10,DBASE!$A$4:$Z$756,26,FALSE)</f>
        <v>0.5641025641025641</v>
      </c>
      <c r="AC10" s="15">
        <v>1006</v>
      </c>
      <c r="AD10" s="15">
        <f t="shared" si="0"/>
        <v>220.56550000000001</v>
      </c>
      <c r="AE10" s="15">
        <v>0</v>
      </c>
      <c r="AF10" s="15">
        <v>0</v>
      </c>
      <c r="AG10" s="15">
        <v>0</v>
      </c>
      <c r="AH10" s="15">
        <v>0</v>
      </c>
      <c r="AI10" s="15">
        <v>0</v>
      </c>
      <c r="AJ10" s="15">
        <v>0</v>
      </c>
      <c r="AK10" s="15">
        <v>0</v>
      </c>
      <c r="AL10" s="15">
        <v>0</v>
      </c>
      <c r="AM10" s="15">
        <v>0</v>
      </c>
      <c r="AN10" s="15">
        <v>0</v>
      </c>
      <c r="AO10" s="15">
        <f t="shared" si="1"/>
        <v>0</v>
      </c>
      <c r="AP10" s="15">
        <f t="shared" si="2"/>
        <v>0</v>
      </c>
      <c r="AQ10" s="15">
        <f t="shared" si="3"/>
        <v>26.5</v>
      </c>
      <c r="AR10" s="15">
        <v>0</v>
      </c>
      <c r="AS10" s="15">
        <v>0</v>
      </c>
      <c r="AT10" s="15">
        <v>0</v>
      </c>
      <c r="AU10" s="15">
        <v>0</v>
      </c>
      <c r="AV10" s="15">
        <f t="shared" si="4"/>
        <v>5.9346750000000004</v>
      </c>
      <c r="AW10" s="15">
        <v>0</v>
      </c>
      <c r="AX10" s="15">
        <v>0</v>
      </c>
    </row>
    <row r="11" spans="1:50" ht="20.100000000000001" customHeight="1" x14ac:dyDescent="0.25">
      <c r="A11" s="8">
        <v>43922</v>
      </c>
      <c r="B11" s="8">
        <v>43951</v>
      </c>
      <c r="C11" s="11">
        <v>8</v>
      </c>
      <c r="D11" s="8" t="str">
        <f>VLOOKUP(C11,DBASE!$A$4:$Z$756,3,FALSE)</f>
        <v>P</v>
      </c>
      <c r="E11" s="11" t="str">
        <f>VLOOKUP(C11,DBASE!$A$4:$Z$756,2,FALSE)</f>
        <v>Active</v>
      </c>
      <c r="F11" s="11" t="str">
        <f>VLOOKUP(C11,DBASE!$A$4:$Z$756,4,FALSE)</f>
        <v>Mitarbeiter 8</v>
      </c>
      <c r="G11" s="11" t="str">
        <f>VLOOKUP(C11,DBASE!$A$4:$Z$756,5,FALSE)</f>
        <v>N</v>
      </c>
      <c r="H11" s="11">
        <f>VLOOKUP(C11,DBASE!$A$4:$Z$756,6,FALSE)</f>
        <v>1011</v>
      </c>
      <c r="I11" s="11">
        <f>VLOOKUP(C11,DBASE!$A$4:$Z$756,7,FALSE)</f>
        <v>1011</v>
      </c>
      <c r="J11" s="11">
        <f>VLOOKUP(C11,DBASE!$A$4:$Z$756,8,FALSE)</f>
        <v>100</v>
      </c>
      <c r="K11" s="11" t="str">
        <f>VLOOKUP(C11,DBASE!$A$4:$Z$756,9,FALSE)</f>
        <v>Niederl. 1</v>
      </c>
      <c r="L11" s="11" t="str">
        <f>VLOOKUP(C11,DBASE!$A$4:$Z$756,10,FALSE)</f>
        <v>Department</v>
      </c>
      <c r="M11" s="11" t="str">
        <f>VLOOKUP(C11,DBASE!$A$4:$Z$756,11,FALSE)</f>
        <v>Supervisor</v>
      </c>
      <c r="N11" s="11" t="str">
        <f>VLOOKUP(C11,DBASE!$A$4:$Z$756,12,FALSE)</f>
        <v>Non-Mgm.</v>
      </c>
      <c r="O11" s="11" t="str">
        <f>VLOOKUP(C11,DBASE!$A$4:$Z$756,13,FALSE)</f>
        <v>ang.</v>
      </c>
      <c r="P11" s="11" t="str">
        <f>VLOOKUP(C11,DBASE!$A$4:$Z$756,14,FALSE)</f>
        <v>W</v>
      </c>
      <c r="Q11" s="12">
        <f>VLOOKUP(C11,DBASE!$A$4:$Z$756,15,FALSE)</f>
        <v>37135</v>
      </c>
      <c r="R11" s="12" t="str">
        <f>IF(VLOOKUP(C11,DBASE!$A$4:$Z$756,16,FALSE)=0,"",VLOOKUP(C11,DBASE!$A$4:$Z$756,16,FALSE))</f>
        <v/>
      </c>
      <c r="S11" s="13" t="str">
        <f>VLOOKUP(C11,DBASE!$A$4:$Z$756,17,FALSE)</f>
        <v/>
      </c>
      <c r="T11" s="11">
        <f ca="1">VLOOKUP(C11,DBASE!$A$4:$Z$756,18,FALSE)</f>
        <v>18</v>
      </c>
      <c r="U11" s="12">
        <f>VLOOKUP(C11,DBASE!$A$4:$Z$756,19,FALSE)</f>
        <v>31136</v>
      </c>
      <c r="V11" s="13">
        <f ca="1">VLOOKUP(C11,DBASE!$A$4:$Z$756,20,FALSE)</f>
        <v>34</v>
      </c>
      <c r="W11" s="11" t="str">
        <f>VLOOKUP(C11,DBASE!$A$4:$Z$756,21,FALSE)</f>
        <v>N</v>
      </c>
      <c r="X11" s="11">
        <f>VLOOKUP(C11,DBASE!$A$4:$Z$756,22,FALSE)</f>
        <v>0</v>
      </c>
      <c r="Y11" s="14">
        <f>VLOOKUP(C11,DBASE!$A$4:$Z$756,23,FALSE)</f>
        <v>0</v>
      </c>
      <c r="Z11" s="11">
        <f>VLOOKUP(C11,DBASE!$A$4:$Z$756,24,FALSE)</f>
        <v>8</v>
      </c>
      <c r="AA11" s="11" t="str">
        <f>VLOOKUP(C11,DBASE!$A$4:$Z$756,25,FALSE)</f>
        <v>Function</v>
      </c>
      <c r="AB11" s="10">
        <f>VLOOKUP(C11,DBASE!$A$4:$Z$756,26,FALSE)</f>
        <v>0.20512820512820512</v>
      </c>
      <c r="AC11" s="15">
        <v>1007</v>
      </c>
      <c r="AD11" s="15">
        <f t="shared" si="0"/>
        <v>220.78475</v>
      </c>
      <c r="AE11" s="15">
        <v>0</v>
      </c>
      <c r="AF11" s="15">
        <v>0</v>
      </c>
      <c r="AG11" s="15">
        <v>0</v>
      </c>
      <c r="AH11" s="15">
        <v>0</v>
      </c>
      <c r="AI11" s="15">
        <v>0</v>
      </c>
      <c r="AJ11" s="15">
        <v>0</v>
      </c>
      <c r="AK11" s="15">
        <v>0</v>
      </c>
      <c r="AL11" s="15">
        <v>0</v>
      </c>
      <c r="AM11" s="15">
        <v>0</v>
      </c>
      <c r="AN11" s="15">
        <v>0</v>
      </c>
      <c r="AO11" s="15">
        <f t="shared" si="1"/>
        <v>0</v>
      </c>
      <c r="AP11" s="15">
        <f t="shared" si="2"/>
        <v>0</v>
      </c>
      <c r="AQ11" s="15">
        <f t="shared" si="3"/>
        <v>26.5</v>
      </c>
      <c r="AR11" s="15">
        <v>0</v>
      </c>
      <c r="AS11" s="15">
        <v>0</v>
      </c>
      <c r="AT11" s="15">
        <v>0</v>
      </c>
      <c r="AU11" s="15">
        <v>0</v>
      </c>
      <c r="AV11" s="15">
        <f t="shared" si="4"/>
        <v>5.9346750000000004</v>
      </c>
      <c r="AW11" s="15">
        <v>0</v>
      </c>
      <c r="AX11" s="15">
        <v>0</v>
      </c>
    </row>
    <row r="12" spans="1:50" ht="20.100000000000001" customHeight="1" x14ac:dyDescent="0.25">
      <c r="A12" s="8">
        <v>43922</v>
      </c>
      <c r="B12" s="8">
        <v>43951</v>
      </c>
      <c r="C12" s="11">
        <v>9</v>
      </c>
      <c r="D12" s="8" t="str">
        <f>VLOOKUP(C12,DBASE!$A$4:$Z$756,3,FALSE)</f>
        <v>P</v>
      </c>
      <c r="E12" s="11" t="str">
        <f>VLOOKUP(C12,DBASE!$A$4:$Z$756,2,FALSE)</f>
        <v>Active</v>
      </c>
      <c r="F12" s="11" t="str">
        <f>VLOOKUP(C12,DBASE!$A$4:$Z$756,4,FALSE)</f>
        <v>Mitarbeiter 9</v>
      </c>
      <c r="G12" s="11" t="str">
        <f>VLOOKUP(C12,DBASE!$A$4:$Z$756,5,FALSE)</f>
        <v>N</v>
      </c>
      <c r="H12" s="11">
        <f>VLOOKUP(C12,DBASE!$A$4:$Z$756,6,FALSE)</f>
        <v>1014</v>
      </c>
      <c r="I12" s="11">
        <f>VLOOKUP(C12,DBASE!$A$4:$Z$756,7,FALSE)</f>
        <v>1014</v>
      </c>
      <c r="J12" s="11">
        <f>VLOOKUP(C12,DBASE!$A$4:$Z$756,8,FALSE)</f>
        <v>100</v>
      </c>
      <c r="K12" s="11" t="str">
        <f>VLOOKUP(C12,DBASE!$A$4:$Z$756,9,FALSE)</f>
        <v>Niederl. 1</v>
      </c>
      <c r="L12" s="11" t="str">
        <f>VLOOKUP(C12,DBASE!$A$4:$Z$756,10,FALSE)</f>
        <v>Department</v>
      </c>
      <c r="M12" s="11" t="str">
        <f>VLOOKUP(C12,DBASE!$A$4:$Z$756,11,FALSE)</f>
        <v>Supervisor</v>
      </c>
      <c r="N12" s="11" t="str">
        <f>VLOOKUP(C12,DBASE!$A$4:$Z$756,12,FALSE)</f>
        <v>Non-Mgm.</v>
      </c>
      <c r="O12" s="11" t="str">
        <f>VLOOKUP(C12,DBASE!$A$4:$Z$756,13,FALSE)</f>
        <v>ang.</v>
      </c>
      <c r="P12" s="11" t="str">
        <f>VLOOKUP(C12,DBASE!$A$4:$Z$756,14,FALSE)</f>
        <v>W</v>
      </c>
      <c r="Q12" s="12">
        <f>VLOOKUP(C12,DBASE!$A$4:$Z$756,15,FALSE)</f>
        <v>37865</v>
      </c>
      <c r="R12" s="12" t="str">
        <f>IF(VLOOKUP(C12,DBASE!$A$4:$Z$756,16,FALSE)=0,"",VLOOKUP(C12,DBASE!$A$4:$Z$756,16,FALSE))</f>
        <v/>
      </c>
      <c r="S12" s="13" t="str">
        <f>VLOOKUP(C12,DBASE!$A$4:$Z$756,17,FALSE)</f>
        <v/>
      </c>
      <c r="T12" s="11">
        <f ca="1">VLOOKUP(C12,DBASE!$A$4:$Z$756,18,FALSE)</f>
        <v>16</v>
      </c>
      <c r="U12" s="12">
        <f>VLOOKUP(C12,DBASE!$A$4:$Z$756,19,FALSE)</f>
        <v>31640</v>
      </c>
      <c r="V12" s="13">
        <f ca="1">VLOOKUP(C12,DBASE!$A$4:$Z$756,20,FALSE)</f>
        <v>33</v>
      </c>
      <c r="W12" s="11" t="str">
        <f>VLOOKUP(C12,DBASE!$A$4:$Z$756,21,FALSE)</f>
        <v>N</v>
      </c>
      <c r="X12" s="11">
        <f>VLOOKUP(C12,DBASE!$A$4:$Z$756,22,FALSE)</f>
        <v>30</v>
      </c>
      <c r="Y12" s="14">
        <f>VLOOKUP(C12,DBASE!$A$4:$Z$756,23,FALSE)</f>
        <v>2.5</v>
      </c>
      <c r="Z12" s="11">
        <f>VLOOKUP(C12,DBASE!$A$4:$Z$756,24,FALSE)</f>
        <v>20</v>
      </c>
      <c r="AA12" s="11" t="str">
        <f>VLOOKUP(C12,DBASE!$A$4:$Z$756,25,FALSE)</f>
        <v>Function</v>
      </c>
      <c r="AB12" s="10">
        <f>VLOOKUP(C12,DBASE!$A$4:$Z$756,26,FALSE)</f>
        <v>0.51282051282051277</v>
      </c>
      <c r="AC12" s="15">
        <v>1008</v>
      </c>
      <c r="AD12" s="15">
        <f t="shared" si="0"/>
        <v>221.00400000000002</v>
      </c>
      <c r="AE12" s="15">
        <v>0</v>
      </c>
      <c r="AF12" s="15">
        <v>0</v>
      </c>
      <c r="AG12" s="15">
        <v>0</v>
      </c>
      <c r="AH12" s="15">
        <v>0</v>
      </c>
      <c r="AI12" s="15">
        <v>0</v>
      </c>
      <c r="AJ12" s="15">
        <v>0</v>
      </c>
      <c r="AK12" s="15">
        <v>0</v>
      </c>
      <c r="AL12" s="15">
        <v>0</v>
      </c>
      <c r="AM12" s="15">
        <v>0</v>
      </c>
      <c r="AN12" s="15">
        <v>0</v>
      </c>
      <c r="AO12" s="15">
        <f t="shared" si="1"/>
        <v>0</v>
      </c>
      <c r="AP12" s="15">
        <f t="shared" si="2"/>
        <v>0</v>
      </c>
      <c r="AQ12" s="15">
        <f t="shared" si="3"/>
        <v>26.5</v>
      </c>
      <c r="AR12" s="15">
        <v>0</v>
      </c>
      <c r="AS12" s="15">
        <v>0</v>
      </c>
      <c r="AT12" s="15">
        <v>0</v>
      </c>
      <c r="AU12" s="15">
        <v>0</v>
      </c>
      <c r="AV12" s="15">
        <f t="shared" si="4"/>
        <v>5.9346750000000004</v>
      </c>
      <c r="AW12" s="15">
        <v>0</v>
      </c>
      <c r="AX12" s="15">
        <v>0</v>
      </c>
    </row>
    <row r="13" spans="1:50" ht="20.100000000000001" customHeight="1" x14ac:dyDescent="0.25">
      <c r="A13" s="8">
        <v>43922</v>
      </c>
      <c r="B13" s="8">
        <v>43951</v>
      </c>
      <c r="C13" s="11">
        <v>10</v>
      </c>
      <c r="D13" s="8" t="str">
        <f>VLOOKUP(C13,DBASE!$A$4:$Z$756,3,FALSE)</f>
        <v>P</v>
      </c>
      <c r="E13" s="11" t="str">
        <f>VLOOKUP(C13,DBASE!$A$4:$Z$756,2,FALSE)</f>
        <v>Active</v>
      </c>
      <c r="F13" s="11" t="str">
        <f>VLOOKUP(C13,DBASE!$A$4:$Z$756,4,FALSE)</f>
        <v>Mitarbeiter 10</v>
      </c>
      <c r="G13" s="11" t="str">
        <f>VLOOKUP(C13,DBASE!$A$4:$Z$756,5,FALSE)</f>
        <v>N</v>
      </c>
      <c r="H13" s="11">
        <f>VLOOKUP(C13,DBASE!$A$4:$Z$756,6,FALSE)</f>
        <v>1013</v>
      </c>
      <c r="I13" s="11">
        <f>VLOOKUP(C13,DBASE!$A$4:$Z$756,7,FALSE)</f>
        <v>1013</v>
      </c>
      <c r="J13" s="11">
        <f>VLOOKUP(C13,DBASE!$A$4:$Z$756,8,FALSE)</f>
        <v>100</v>
      </c>
      <c r="K13" s="11" t="str">
        <f>VLOOKUP(C13,DBASE!$A$4:$Z$756,9,FALSE)</f>
        <v>Niederl. 1</v>
      </c>
      <c r="L13" s="11" t="str">
        <f>VLOOKUP(C13,DBASE!$A$4:$Z$756,10,FALSE)</f>
        <v>Department</v>
      </c>
      <c r="M13" s="11" t="str">
        <f>VLOOKUP(C13,DBASE!$A$4:$Z$756,11,FALSE)</f>
        <v>Supervisor</v>
      </c>
      <c r="N13" s="11" t="str">
        <f>VLOOKUP(C13,DBASE!$A$4:$Z$756,12,FALSE)</f>
        <v>Non-Mgm.</v>
      </c>
      <c r="O13" s="11" t="str">
        <f>VLOOKUP(C13,DBASE!$A$4:$Z$756,13,FALSE)</f>
        <v>ang.</v>
      </c>
      <c r="P13" s="11" t="str">
        <f>VLOOKUP(C13,DBASE!$A$4:$Z$756,14,FALSE)</f>
        <v>M</v>
      </c>
      <c r="Q13" s="12">
        <f>VLOOKUP(C13,DBASE!$A$4:$Z$756,15,FALSE)</f>
        <v>37865</v>
      </c>
      <c r="R13" s="12" t="str">
        <f>IF(VLOOKUP(C13,DBASE!$A$4:$Z$756,16,FALSE)=0,"",VLOOKUP(C13,DBASE!$A$4:$Z$756,16,FALSE))</f>
        <v/>
      </c>
      <c r="S13" s="13" t="str">
        <f>VLOOKUP(C13,DBASE!$A$4:$Z$756,17,FALSE)</f>
        <v/>
      </c>
      <c r="T13" s="11">
        <f ca="1">VLOOKUP(C13,DBASE!$A$4:$Z$756,18,FALSE)</f>
        <v>16</v>
      </c>
      <c r="U13" s="12">
        <f>VLOOKUP(C13,DBASE!$A$4:$Z$756,19,FALSE)</f>
        <v>31792</v>
      </c>
      <c r="V13" s="13">
        <f ca="1">VLOOKUP(C13,DBASE!$A$4:$Z$756,20,FALSE)</f>
        <v>33</v>
      </c>
      <c r="W13" s="11" t="str">
        <f>VLOOKUP(C13,DBASE!$A$4:$Z$756,21,FALSE)</f>
        <v>N</v>
      </c>
      <c r="X13" s="11">
        <f>VLOOKUP(C13,DBASE!$A$4:$Z$756,22,FALSE)</f>
        <v>30</v>
      </c>
      <c r="Y13" s="14">
        <f>VLOOKUP(C13,DBASE!$A$4:$Z$756,23,FALSE)</f>
        <v>2.5</v>
      </c>
      <c r="Z13" s="11">
        <f>VLOOKUP(C13,DBASE!$A$4:$Z$756,24,FALSE)</f>
        <v>39</v>
      </c>
      <c r="AA13" s="11" t="str">
        <f>VLOOKUP(C13,DBASE!$A$4:$Z$756,25,FALSE)</f>
        <v>Function</v>
      </c>
      <c r="AB13" s="10">
        <f>VLOOKUP(C13,DBASE!$A$4:$Z$756,26,FALSE)</f>
        <v>1</v>
      </c>
      <c r="AC13" s="15">
        <v>1009</v>
      </c>
      <c r="AD13" s="15">
        <f t="shared" si="0"/>
        <v>221.22325000000001</v>
      </c>
      <c r="AE13" s="15">
        <v>0</v>
      </c>
      <c r="AF13" s="15">
        <v>0</v>
      </c>
      <c r="AG13" s="15">
        <v>0</v>
      </c>
      <c r="AH13" s="15">
        <v>0</v>
      </c>
      <c r="AI13" s="15">
        <v>0</v>
      </c>
      <c r="AJ13" s="15">
        <v>0</v>
      </c>
      <c r="AK13" s="15">
        <v>0</v>
      </c>
      <c r="AL13" s="15">
        <v>0</v>
      </c>
      <c r="AM13" s="15">
        <v>0</v>
      </c>
      <c r="AN13" s="15">
        <v>0</v>
      </c>
      <c r="AO13" s="15">
        <f t="shared" si="1"/>
        <v>0</v>
      </c>
      <c r="AP13" s="15">
        <f t="shared" si="2"/>
        <v>0</v>
      </c>
      <c r="AQ13" s="15">
        <f t="shared" si="3"/>
        <v>26.5</v>
      </c>
      <c r="AR13" s="15">
        <v>0</v>
      </c>
      <c r="AS13" s="15">
        <v>0</v>
      </c>
      <c r="AT13" s="15">
        <v>0</v>
      </c>
      <c r="AU13" s="15">
        <v>0</v>
      </c>
      <c r="AV13" s="15">
        <f t="shared" si="4"/>
        <v>5.9346750000000004</v>
      </c>
      <c r="AW13" s="15">
        <v>0</v>
      </c>
      <c r="AX13" s="15">
        <v>0</v>
      </c>
    </row>
    <row r="14" spans="1:50" ht="20.100000000000001" customHeight="1" x14ac:dyDescent="0.25">
      <c r="A14" s="8">
        <v>43922</v>
      </c>
      <c r="B14" s="8">
        <v>43951</v>
      </c>
      <c r="C14" s="11">
        <v>11</v>
      </c>
      <c r="D14" s="8" t="str">
        <f>VLOOKUP(C14,DBASE!$A$4:$Z$756,3,FALSE)</f>
        <v>P</v>
      </c>
      <c r="E14" s="11" t="str">
        <f>VLOOKUP(C14,DBASE!$A$4:$Z$756,2,FALSE)</f>
        <v>Active</v>
      </c>
      <c r="F14" s="11" t="str">
        <f>VLOOKUP(C14,DBASE!$A$4:$Z$756,4,FALSE)</f>
        <v>Mitarbeiter 11</v>
      </c>
      <c r="G14" s="11" t="str">
        <f>VLOOKUP(C14,DBASE!$A$4:$Z$756,5,FALSE)</f>
        <v>N</v>
      </c>
      <c r="H14" s="11">
        <f>VLOOKUP(C14,DBASE!$A$4:$Z$756,6,FALSE)</f>
        <v>1010</v>
      </c>
      <c r="I14" s="11">
        <f>VLOOKUP(C14,DBASE!$A$4:$Z$756,7,FALSE)</f>
        <v>1010</v>
      </c>
      <c r="J14" s="11">
        <f>VLOOKUP(C14,DBASE!$A$4:$Z$756,8,FALSE)</f>
        <v>100</v>
      </c>
      <c r="K14" s="11" t="str">
        <f>VLOOKUP(C14,DBASE!$A$4:$Z$756,9,FALSE)</f>
        <v>Niederl. 1</v>
      </c>
      <c r="L14" s="11" t="str">
        <f>VLOOKUP(C14,DBASE!$A$4:$Z$756,10,FALSE)</f>
        <v>Department</v>
      </c>
      <c r="M14" s="11" t="str">
        <f>VLOOKUP(C14,DBASE!$A$4:$Z$756,11,FALSE)</f>
        <v>Supervisor</v>
      </c>
      <c r="N14" s="11" t="str">
        <f>VLOOKUP(C14,DBASE!$A$4:$Z$756,12,FALSE)</f>
        <v>Non-Mgm.</v>
      </c>
      <c r="O14" s="11" t="str">
        <f>VLOOKUP(C14,DBASE!$A$4:$Z$756,13,FALSE)</f>
        <v>ang.</v>
      </c>
      <c r="P14" s="11" t="str">
        <f>VLOOKUP(C14,DBASE!$A$4:$Z$756,14,FALSE)</f>
        <v>W</v>
      </c>
      <c r="Q14" s="12">
        <f>VLOOKUP(C14,DBASE!$A$4:$Z$756,15,FALSE)</f>
        <v>38231</v>
      </c>
      <c r="R14" s="12" t="str">
        <f>IF(VLOOKUP(C14,DBASE!$A$4:$Z$756,16,FALSE)=0,"",VLOOKUP(C14,DBASE!$A$4:$Z$756,16,FALSE))</f>
        <v/>
      </c>
      <c r="S14" s="13" t="str">
        <f>VLOOKUP(C14,DBASE!$A$4:$Z$756,17,FALSE)</f>
        <v/>
      </c>
      <c r="T14" s="11">
        <f ca="1">VLOOKUP(C14,DBASE!$A$4:$Z$756,18,FALSE)</f>
        <v>15</v>
      </c>
      <c r="U14" s="12">
        <f>VLOOKUP(C14,DBASE!$A$4:$Z$756,19,FALSE)</f>
        <v>31437</v>
      </c>
      <c r="V14" s="13">
        <f ca="1">VLOOKUP(C14,DBASE!$A$4:$Z$756,20,FALSE)</f>
        <v>33</v>
      </c>
      <c r="W14" s="11" t="str">
        <f>VLOOKUP(C14,DBASE!$A$4:$Z$756,21,FALSE)</f>
        <v>N</v>
      </c>
      <c r="X14" s="11">
        <f>VLOOKUP(C14,DBASE!$A$4:$Z$756,22,FALSE)</f>
        <v>12</v>
      </c>
      <c r="Y14" s="14">
        <f>VLOOKUP(C14,DBASE!$A$4:$Z$756,23,FALSE)</f>
        <v>1</v>
      </c>
      <c r="Z14" s="11">
        <f>VLOOKUP(C14,DBASE!$A$4:$Z$756,24,FALSE)</f>
        <v>16</v>
      </c>
      <c r="AA14" s="11" t="str">
        <f>VLOOKUP(C14,DBASE!$A$4:$Z$756,25,FALSE)</f>
        <v>Function</v>
      </c>
      <c r="AB14" s="10">
        <f>VLOOKUP(C14,DBASE!$A$4:$Z$756,26,FALSE)</f>
        <v>0.41025641025641024</v>
      </c>
      <c r="AC14" s="15">
        <v>1010</v>
      </c>
      <c r="AD14" s="15">
        <f t="shared" si="0"/>
        <v>221.4425</v>
      </c>
      <c r="AE14" s="15">
        <v>0</v>
      </c>
      <c r="AF14" s="15">
        <v>0</v>
      </c>
      <c r="AG14" s="15">
        <v>0</v>
      </c>
      <c r="AH14" s="15">
        <v>0</v>
      </c>
      <c r="AI14" s="15">
        <v>0</v>
      </c>
      <c r="AJ14" s="15">
        <v>0</v>
      </c>
      <c r="AK14" s="15">
        <v>0</v>
      </c>
      <c r="AL14" s="15">
        <v>0</v>
      </c>
      <c r="AM14" s="15">
        <v>0</v>
      </c>
      <c r="AN14" s="15">
        <v>0</v>
      </c>
      <c r="AO14" s="15">
        <f t="shared" si="1"/>
        <v>0</v>
      </c>
      <c r="AP14" s="15">
        <f t="shared" si="2"/>
        <v>0</v>
      </c>
      <c r="AQ14" s="15">
        <f t="shared" si="3"/>
        <v>26.5</v>
      </c>
      <c r="AR14" s="15">
        <v>0</v>
      </c>
      <c r="AS14" s="15">
        <v>0</v>
      </c>
      <c r="AT14" s="15">
        <v>0</v>
      </c>
      <c r="AU14" s="15">
        <v>0</v>
      </c>
      <c r="AV14" s="15">
        <f t="shared" si="4"/>
        <v>5.9346750000000004</v>
      </c>
      <c r="AW14" s="15">
        <v>0</v>
      </c>
      <c r="AX14" s="15">
        <v>0</v>
      </c>
    </row>
    <row r="15" spans="1:50" ht="20.100000000000001" customHeight="1" x14ac:dyDescent="0.25">
      <c r="A15" s="8">
        <v>43922</v>
      </c>
      <c r="B15" s="8">
        <v>43951</v>
      </c>
      <c r="C15" s="11">
        <v>12</v>
      </c>
      <c r="D15" s="8" t="str">
        <f>VLOOKUP(C15,DBASE!$A$4:$Z$756,3,FALSE)</f>
        <v>P</v>
      </c>
      <c r="E15" s="11" t="str">
        <f>VLOOKUP(C15,DBASE!$A$4:$Z$756,2,FALSE)</f>
        <v>Active</v>
      </c>
      <c r="F15" s="11" t="str">
        <f>VLOOKUP(C15,DBASE!$A$4:$Z$756,4,FALSE)</f>
        <v>Mitarbeiter 12</v>
      </c>
      <c r="G15" s="11" t="str">
        <f>VLOOKUP(C15,DBASE!$A$4:$Z$756,5,FALSE)</f>
        <v>N</v>
      </c>
      <c r="H15" s="11">
        <f>VLOOKUP(C15,DBASE!$A$4:$Z$756,6,FALSE)</f>
        <v>1011</v>
      </c>
      <c r="I15" s="11">
        <f>VLOOKUP(C15,DBASE!$A$4:$Z$756,7,FALSE)</f>
        <v>1011</v>
      </c>
      <c r="J15" s="11">
        <f>VLOOKUP(C15,DBASE!$A$4:$Z$756,8,FALSE)</f>
        <v>100</v>
      </c>
      <c r="K15" s="11" t="str">
        <f>VLOOKUP(C15,DBASE!$A$4:$Z$756,9,FALSE)</f>
        <v>Niederl. 1</v>
      </c>
      <c r="L15" s="11" t="str">
        <f>VLOOKUP(C15,DBASE!$A$4:$Z$756,10,FALSE)</f>
        <v>Department</v>
      </c>
      <c r="M15" s="11" t="str">
        <f>VLOOKUP(C15,DBASE!$A$4:$Z$756,11,FALSE)</f>
        <v>Supervisor</v>
      </c>
      <c r="N15" s="11" t="str">
        <f>VLOOKUP(C15,DBASE!$A$4:$Z$756,12,FALSE)</f>
        <v>Non-Mgm.</v>
      </c>
      <c r="O15" s="11" t="str">
        <f>VLOOKUP(C15,DBASE!$A$4:$Z$756,13,FALSE)</f>
        <v>ang.</v>
      </c>
      <c r="P15" s="11" t="str">
        <f>VLOOKUP(C15,DBASE!$A$4:$Z$756,14,FALSE)</f>
        <v>W</v>
      </c>
      <c r="Q15" s="12">
        <f>VLOOKUP(C15,DBASE!$A$4:$Z$756,15,FALSE)</f>
        <v>38231</v>
      </c>
      <c r="R15" s="12" t="str">
        <f>IF(VLOOKUP(C15,DBASE!$A$4:$Z$756,16,FALSE)=0,"",VLOOKUP(C15,DBASE!$A$4:$Z$756,16,FALSE))</f>
        <v/>
      </c>
      <c r="S15" s="13" t="str">
        <f>VLOOKUP(C15,DBASE!$A$4:$Z$756,17,FALSE)</f>
        <v/>
      </c>
      <c r="T15" s="11">
        <f ca="1">VLOOKUP(C15,DBASE!$A$4:$Z$756,18,FALSE)</f>
        <v>15</v>
      </c>
      <c r="U15" s="12">
        <f>VLOOKUP(C15,DBASE!$A$4:$Z$756,19,FALSE)</f>
        <v>32172</v>
      </c>
      <c r="V15" s="13">
        <f ca="1">VLOOKUP(C15,DBASE!$A$4:$Z$756,20,FALSE)</f>
        <v>31</v>
      </c>
      <c r="W15" s="11" t="str">
        <f>VLOOKUP(C15,DBASE!$A$4:$Z$756,21,FALSE)</f>
        <v>N</v>
      </c>
      <c r="X15" s="11">
        <f>VLOOKUP(C15,DBASE!$A$4:$Z$756,22,FALSE)</f>
        <v>30</v>
      </c>
      <c r="Y15" s="14">
        <f>VLOOKUP(C15,DBASE!$A$4:$Z$756,23,FALSE)</f>
        <v>2.5</v>
      </c>
      <c r="Z15" s="11">
        <f>VLOOKUP(C15,DBASE!$A$4:$Z$756,24,FALSE)</f>
        <v>39</v>
      </c>
      <c r="AA15" s="11" t="str">
        <f>VLOOKUP(C15,DBASE!$A$4:$Z$756,25,FALSE)</f>
        <v>Function</v>
      </c>
      <c r="AB15" s="10">
        <f>VLOOKUP(C15,DBASE!$A$4:$Z$756,26,FALSE)</f>
        <v>1</v>
      </c>
      <c r="AC15" s="15">
        <v>1011</v>
      </c>
      <c r="AD15" s="15">
        <f t="shared" si="0"/>
        <v>221.66175000000001</v>
      </c>
      <c r="AE15" s="15">
        <v>0</v>
      </c>
      <c r="AF15" s="15">
        <v>0</v>
      </c>
      <c r="AG15" s="15">
        <v>0</v>
      </c>
      <c r="AH15" s="15">
        <v>0</v>
      </c>
      <c r="AI15" s="15">
        <v>0</v>
      </c>
      <c r="AJ15" s="15">
        <v>0</v>
      </c>
      <c r="AK15" s="15">
        <v>0</v>
      </c>
      <c r="AL15" s="15">
        <v>0</v>
      </c>
      <c r="AM15" s="15">
        <v>0</v>
      </c>
      <c r="AN15" s="15">
        <v>0</v>
      </c>
      <c r="AO15" s="15">
        <f t="shared" si="1"/>
        <v>0</v>
      </c>
      <c r="AP15" s="15">
        <f t="shared" si="2"/>
        <v>0</v>
      </c>
      <c r="AQ15" s="15">
        <f t="shared" si="3"/>
        <v>26.5</v>
      </c>
      <c r="AR15" s="15">
        <v>0</v>
      </c>
      <c r="AS15" s="15">
        <v>0</v>
      </c>
      <c r="AT15" s="15">
        <v>0</v>
      </c>
      <c r="AU15" s="15">
        <v>0</v>
      </c>
      <c r="AV15" s="15">
        <f t="shared" si="4"/>
        <v>5.9346750000000004</v>
      </c>
      <c r="AW15" s="15">
        <v>0</v>
      </c>
      <c r="AX15" s="15">
        <v>0</v>
      </c>
    </row>
    <row r="16" spans="1:50" ht="20.100000000000001" customHeight="1" x14ac:dyDescent="0.25">
      <c r="A16" s="8">
        <v>43922</v>
      </c>
      <c r="B16" s="8">
        <v>43951</v>
      </c>
      <c r="C16" s="11">
        <v>13</v>
      </c>
      <c r="D16" s="8" t="str">
        <f>VLOOKUP(C16,DBASE!$A$4:$Z$756,3,FALSE)</f>
        <v>P</v>
      </c>
      <c r="E16" s="11" t="str">
        <f>VLOOKUP(C16,DBASE!$A$4:$Z$756,2,FALSE)</f>
        <v>Active</v>
      </c>
      <c r="F16" s="11" t="str">
        <f>VLOOKUP(C16,DBASE!$A$4:$Z$756,4,FALSE)</f>
        <v>Mitarbeiter 13</v>
      </c>
      <c r="G16" s="11" t="str">
        <f>VLOOKUP(C16,DBASE!$A$4:$Z$756,5,FALSE)</f>
        <v>N</v>
      </c>
      <c r="H16" s="11">
        <f>VLOOKUP(C16,DBASE!$A$4:$Z$756,6,FALSE)</f>
        <v>1050</v>
      </c>
      <c r="I16" s="11">
        <f>VLOOKUP(C16,DBASE!$A$4:$Z$756,7,FALSE)</f>
        <v>1093</v>
      </c>
      <c r="J16" s="11">
        <f>VLOOKUP(C16,DBASE!$A$4:$Z$756,8,FALSE)</f>
        <v>100</v>
      </c>
      <c r="K16" s="11" t="str">
        <f>VLOOKUP(C16,DBASE!$A$4:$Z$756,9,FALSE)</f>
        <v>Niederl. 1</v>
      </c>
      <c r="L16" s="11" t="str">
        <f>VLOOKUP(C16,DBASE!$A$4:$Z$756,10,FALSE)</f>
        <v>Department</v>
      </c>
      <c r="M16" s="11" t="str">
        <f>VLOOKUP(C16,DBASE!$A$4:$Z$756,11,FALSE)</f>
        <v>Supervisor</v>
      </c>
      <c r="N16" s="11" t="str">
        <f>VLOOKUP(C16,DBASE!$A$4:$Z$756,12,FALSE)</f>
        <v>Manager</v>
      </c>
      <c r="O16" s="11" t="str">
        <f>VLOOKUP(C16,DBASE!$A$4:$Z$756,13,FALSE)</f>
        <v>ang.</v>
      </c>
      <c r="P16" s="11" t="str">
        <f>VLOOKUP(C16,DBASE!$A$4:$Z$756,14,FALSE)</f>
        <v>M</v>
      </c>
      <c r="Q16" s="12">
        <f>VLOOKUP(C16,DBASE!$A$4:$Z$756,15,FALSE)</f>
        <v>38078</v>
      </c>
      <c r="R16" s="12" t="str">
        <f>IF(VLOOKUP(C16,DBASE!$A$4:$Z$756,16,FALSE)=0,"",VLOOKUP(C16,DBASE!$A$4:$Z$756,16,FALSE))</f>
        <v/>
      </c>
      <c r="S16" s="13" t="str">
        <f>VLOOKUP(C16,DBASE!$A$4:$Z$756,17,FALSE)</f>
        <v/>
      </c>
      <c r="T16" s="11">
        <f ca="1">VLOOKUP(C16,DBASE!$A$4:$Z$756,18,FALSE)</f>
        <v>15</v>
      </c>
      <c r="U16" s="12">
        <f>VLOOKUP(C16,DBASE!$A$4:$Z$756,19,FALSE)</f>
        <v>29285</v>
      </c>
      <c r="V16" s="13">
        <f ca="1">VLOOKUP(C16,DBASE!$A$4:$Z$756,20,FALSE)</f>
        <v>39</v>
      </c>
      <c r="W16" s="11" t="str">
        <f>VLOOKUP(C16,DBASE!$A$4:$Z$756,21,FALSE)</f>
        <v>N</v>
      </c>
      <c r="X16" s="11">
        <f>VLOOKUP(C16,DBASE!$A$4:$Z$756,22,FALSE)</f>
        <v>30</v>
      </c>
      <c r="Y16" s="14">
        <f>VLOOKUP(C16,DBASE!$A$4:$Z$756,23,FALSE)</f>
        <v>2.5</v>
      </c>
      <c r="Z16" s="11">
        <f>VLOOKUP(C16,DBASE!$A$4:$Z$756,24,FALSE)</f>
        <v>39</v>
      </c>
      <c r="AA16" s="11" t="str">
        <f>VLOOKUP(C16,DBASE!$A$4:$Z$756,25,FALSE)</f>
        <v>Function</v>
      </c>
      <c r="AB16" s="10">
        <f>VLOOKUP(C16,DBASE!$A$4:$Z$756,26,FALSE)</f>
        <v>1</v>
      </c>
      <c r="AC16" s="15">
        <v>1012</v>
      </c>
      <c r="AD16" s="15">
        <f t="shared" si="0"/>
        <v>221.88100000000003</v>
      </c>
      <c r="AE16" s="15">
        <v>0</v>
      </c>
      <c r="AF16" s="15">
        <v>0</v>
      </c>
      <c r="AG16" s="15">
        <v>0</v>
      </c>
      <c r="AH16" s="15">
        <v>0</v>
      </c>
      <c r="AI16" s="15">
        <v>0</v>
      </c>
      <c r="AJ16" s="15">
        <v>0</v>
      </c>
      <c r="AK16" s="15">
        <v>0</v>
      </c>
      <c r="AL16" s="15">
        <v>0</v>
      </c>
      <c r="AM16" s="15">
        <v>0</v>
      </c>
      <c r="AN16" s="15">
        <v>0</v>
      </c>
      <c r="AO16" s="15">
        <f t="shared" si="1"/>
        <v>0</v>
      </c>
      <c r="AP16" s="15">
        <f t="shared" si="2"/>
        <v>0</v>
      </c>
      <c r="AQ16" s="15">
        <f t="shared" si="3"/>
        <v>26.5</v>
      </c>
      <c r="AR16" s="15">
        <v>0</v>
      </c>
      <c r="AS16" s="15">
        <v>0</v>
      </c>
      <c r="AT16" s="15">
        <v>0</v>
      </c>
      <c r="AU16" s="15">
        <v>0</v>
      </c>
      <c r="AV16" s="15">
        <f t="shared" si="4"/>
        <v>5.9346750000000004</v>
      </c>
      <c r="AW16" s="15">
        <v>0</v>
      </c>
      <c r="AX16" s="15">
        <v>0</v>
      </c>
    </row>
    <row r="17" spans="1:50" ht="20.100000000000001" customHeight="1" x14ac:dyDescent="0.25">
      <c r="A17" s="8">
        <v>43922</v>
      </c>
      <c r="B17" s="8">
        <v>43951</v>
      </c>
      <c r="C17" s="11">
        <v>14</v>
      </c>
      <c r="D17" s="8" t="str">
        <f>VLOOKUP(C17,DBASE!$A$4:$Z$756,3,FALSE)</f>
        <v>P</v>
      </c>
      <c r="E17" s="11" t="str">
        <f>VLOOKUP(C17,DBASE!$A$4:$Z$756,2,FALSE)</f>
        <v>Active</v>
      </c>
      <c r="F17" s="11" t="str">
        <f>VLOOKUP(C17,DBASE!$A$4:$Z$756,4,FALSE)</f>
        <v>Mitarbeiter 14</v>
      </c>
      <c r="G17" s="11" t="str">
        <f>VLOOKUP(C17,DBASE!$A$4:$Z$756,5,FALSE)</f>
        <v>N</v>
      </c>
      <c r="H17" s="11">
        <f>VLOOKUP(C17,DBASE!$A$4:$Z$756,6,FALSE)</f>
        <v>1013</v>
      </c>
      <c r="I17" s="11">
        <f>VLOOKUP(C17,DBASE!$A$4:$Z$756,7,FALSE)</f>
        <v>1013</v>
      </c>
      <c r="J17" s="11">
        <f>VLOOKUP(C17,DBASE!$A$4:$Z$756,8,FALSE)</f>
        <v>100</v>
      </c>
      <c r="K17" s="11" t="str">
        <f>VLOOKUP(C17,DBASE!$A$4:$Z$756,9,FALSE)</f>
        <v>Niederl. 1</v>
      </c>
      <c r="L17" s="11" t="str">
        <f>VLOOKUP(C17,DBASE!$A$4:$Z$756,10,FALSE)</f>
        <v>Department</v>
      </c>
      <c r="M17" s="11" t="str">
        <f>VLOOKUP(C17,DBASE!$A$4:$Z$756,11,FALSE)</f>
        <v>Supervisor</v>
      </c>
      <c r="N17" s="11" t="str">
        <f>VLOOKUP(C17,DBASE!$A$4:$Z$756,12,FALSE)</f>
        <v>Non-Mgm.</v>
      </c>
      <c r="O17" s="11" t="str">
        <f>VLOOKUP(C17,DBASE!$A$4:$Z$756,13,FALSE)</f>
        <v>ang.</v>
      </c>
      <c r="P17" s="11" t="str">
        <f>VLOOKUP(C17,DBASE!$A$4:$Z$756,14,FALSE)</f>
        <v>W</v>
      </c>
      <c r="Q17" s="12">
        <f>VLOOKUP(C17,DBASE!$A$4:$Z$756,15,FALSE)</f>
        <v>38596</v>
      </c>
      <c r="R17" s="12" t="str">
        <f>IF(VLOOKUP(C17,DBASE!$A$4:$Z$756,16,FALSE)=0,"",VLOOKUP(C17,DBASE!$A$4:$Z$756,16,FALSE))</f>
        <v/>
      </c>
      <c r="S17" s="13" t="str">
        <f>VLOOKUP(C17,DBASE!$A$4:$Z$756,17,FALSE)</f>
        <v/>
      </c>
      <c r="T17" s="11">
        <f ca="1">VLOOKUP(C17,DBASE!$A$4:$Z$756,18,FALSE)</f>
        <v>14</v>
      </c>
      <c r="U17" s="12">
        <f>VLOOKUP(C17,DBASE!$A$4:$Z$756,19,FALSE)</f>
        <v>32587</v>
      </c>
      <c r="V17" s="13">
        <f ca="1">VLOOKUP(C17,DBASE!$A$4:$Z$756,20,FALSE)</f>
        <v>30</v>
      </c>
      <c r="W17" s="11" t="str">
        <f>VLOOKUP(C17,DBASE!$A$4:$Z$756,21,FALSE)</f>
        <v>N</v>
      </c>
      <c r="X17" s="11">
        <f>VLOOKUP(C17,DBASE!$A$4:$Z$756,22,FALSE)</f>
        <v>30</v>
      </c>
      <c r="Y17" s="14">
        <f>VLOOKUP(C17,DBASE!$A$4:$Z$756,23,FALSE)</f>
        <v>2.5</v>
      </c>
      <c r="Z17" s="11">
        <f>VLOOKUP(C17,DBASE!$A$4:$Z$756,24,FALSE)</f>
        <v>39</v>
      </c>
      <c r="AA17" s="11" t="str">
        <f>VLOOKUP(C17,DBASE!$A$4:$Z$756,25,FALSE)</f>
        <v>Function</v>
      </c>
      <c r="AB17" s="10">
        <f>VLOOKUP(C17,DBASE!$A$4:$Z$756,26,FALSE)</f>
        <v>1</v>
      </c>
      <c r="AC17" s="15">
        <v>1013</v>
      </c>
      <c r="AD17" s="15">
        <f t="shared" si="0"/>
        <v>222.10025000000002</v>
      </c>
      <c r="AE17" s="15">
        <v>0</v>
      </c>
      <c r="AF17" s="15">
        <v>0</v>
      </c>
      <c r="AG17" s="15">
        <v>0</v>
      </c>
      <c r="AH17" s="15">
        <v>0</v>
      </c>
      <c r="AI17" s="15">
        <v>0</v>
      </c>
      <c r="AJ17" s="15">
        <v>0</v>
      </c>
      <c r="AK17" s="15">
        <v>0</v>
      </c>
      <c r="AL17" s="15">
        <v>0</v>
      </c>
      <c r="AM17" s="15">
        <v>0</v>
      </c>
      <c r="AN17" s="15">
        <v>0</v>
      </c>
      <c r="AO17" s="15">
        <f t="shared" si="1"/>
        <v>0</v>
      </c>
      <c r="AP17" s="15">
        <f t="shared" si="2"/>
        <v>0</v>
      </c>
      <c r="AQ17" s="15">
        <f t="shared" si="3"/>
        <v>26.5</v>
      </c>
      <c r="AR17" s="15">
        <v>0</v>
      </c>
      <c r="AS17" s="15">
        <v>0</v>
      </c>
      <c r="AT17" s="15">
        <v>0</v>
      </c>
      <c r="AU17" s="15">
        <v>0</v>
      </c>
      <c r="AV17" s="15">
        <f t="shared" si="4"/>
        <v>5.9346750000000004</v>
      </c>
      <c r="AW17" s="15">
        <v>0</v>
      </c>
      <c r="AX17" s="15">
        <v>23.726666666666667</v>
      </c>
    </row>
    <row r="18" spans="1:50" ht="20.100000000000001" customHeight="1" x14ac:dyDescent="0.25">
      <c r="A18" s="8">
        <v>43922</v>
      </c>
      <c r="B18" s="8">
        <v>43951</v>
      </c>
      <c r="C18" s="11">
        <v>15</v>
      </c>
      <c r="D18" s="8" t="str">
        <f>VLOOKUP(C18,DBASE!$A$4:$Z$756,3,FALSE)</f>
        <v>P</v>
      </c>
      <c r="E18" s="11" t="str">
        <f>VLOOKUP(C18,DBASE!$A$4:$Z$756,2,FALSE)</f>
        <v>Active</v>
      </c>
      <c r="F18" s="11" t="str">
        <f>VLOOKUP(C18,DBASE!$A$4:$Z$756,4,FALSE)</f>
        <v>Mitarbeiter 15</v>
      </c>
      <c r="G18" s="11" t="str">
        <f>VLOOKUP(C18,DBASE!$A$4:$Z$756,5,FALSE)</f>
        <v>N</v>
      </c>
      <c r="H18" s="11">
        <f>VLOOKUP(C18,DBASE!$A$4:$Z$756,6,FALSE)</f>
        <v>1014</v>
      </c>
      <c r="I18" s="11">
        <f>VLOOKUP(C18,DBASE!$A$4:$Z$756,7,FALSE)</f>
        <v>1014</v>
      </c>
      <c r="J18" s="11">
        <f>VLOOKUP(C18,DBASE!$A$4:$Z$756,8,FALSE)</f>
        <v>100</v>
      </c>
      <c r="K18" s="11" t="str">
        <f>VLOOKUP(C18,DBASE!$A$4:$Z$756,9,FALSE)</f>
        <v>Niederl. 1</v>
      </c>
      <c r="L18" s="11" t="str">
        <f>VLOOKUP(C18,DBASE!$A$4:$Z$756,10,FALSE)</f>
        <v>Department</v>
      </c>
      <c r="M18" s="11" t="str">
        <f>VLOOKUP(C18,DBASE!$A$4:$Z$756,11,FALSE)</f>
        <v>Supervisor</v>
      </c>
      <c r="N18" s="11" t="str">
        <f>VLOOKUP(C18,DBASE!$A$4:$Z$756,12,FALSE)</f>
        <v>Non-Mgm.</v>
      </c>
      <c r="O18" s="11" t="str">
        <f>VLOOKUP(C18,DBASE!$A$4:$Z$756,13,FALSE)</f>
        <v>ang.</v>
      </c>
      <c r="P18" s="11" t="str">
        <f>VLOOKUP(C18,DBASE!$A$4:$Z$756,14,FALSE)</f>
        <v>W</v>
      </c>
      <c r="Q18" s="12">
        <f>VLOOKUP(C18,DBASE!$A$4:$Z$756,15,FALSE)</f>
        <v>39692</v>
      </c>
      <c r="R18" s="12" t="str">
        <f>IF(VLOOKUP(C18,DBASE!$A$4:$Z$756,16,FALSE)=0,"",VLOOKUP(C18,DBASE!$A$4:$Z$756,16,FALSE))</f>
        <v/>
      </c>
      <c r="S18" s="13" t="str">
        <f>VLOOKUP(C18,DBASE!$A$4:$Z$756,17,FALSE)</f>
        <v/>
      </c>
      <c r="T18" s="11">
        <f ca="1">VLOOKUP(C18,DBASE!$A$4:$Z$756,18,FALSE)</f>
        <v>11</v>
      </c>
      <c r="U18" s="12">
        <f>VLOOKUP(C18,DBASE!$A$4:$Z$756,19,FALSE)</f>
        <v>33502</v>
      </c>
      <c r="V18" s="13">
        <f ca="1">VLOOKUP(C18,DBASE!$A$4:$Z$756,20,FALSE)</f>
        <v>28</v>
      </c>
      <c r="W18" s="11" t="str">
        <f>VLOOKUP(C18,DBASE!$A$4:$Z$756,21,FALSE)</f>
        <v>N</v>
      </c>
      <c r="X18" s="11">
        <f>VLOOKUP(C18,DBASE!$A$4:$Z$756,22,FALSE)</f>
        <v>30</v>
      </c>
      <c r="Y18" s="14">
        <f>VLOOKUP(C18,DBASE!$A$4:$Z$756,23,FALSE)</f>
        <v>2.5</v>
      </c>
      <c r="Z18" s="11">
        <f>VLOOKUP(C18,DBASE!$A$4:$Z$756,24,FALSE)</f>
        <v>39</v>
      </c>
      <c r="AA18" s="11" t="str">
        <f>VLOOKUP(C18,DBASE!$A$4:$Z$756,25,FALSE)</f>
        <v>Function</v>
      </c>
      <c r="AB18" s="10">
        <f>VLOOKUP(C18,DBASE!$A$4:$Z$756,26,FALSE)</f>
        <v>1</v>
      </c>
      <c r="AC18" s="15">
        <v>1014</v>
      </c>
      <c r="AD18" s="15">
        <f t="shared" si="0"/>
        <v>222.31950000000001</v>
      </c>
      <c r="AE18" s="15">
        <v>0</v>
      </c>
      <c r="AF18" s="15">
        <v>0</v>
      </c>
      <c r="AG18" s="15">
        <v>0</v>
      </c>
      <c r="AH18" s="15">
        <v>0</v>
      </c>
      <c r="AI18" s="15">
        <v>0</v>
      </c>
      <c r="AJ18" s="15">
        <v>0</v>
      </c>
      <c r="AK18" s="15">
        <v>0</v>
      </c>
      <c r="AL18" s="15">
        <v>0</v>
      </c>
      <c r="AM18" s="15">
        <v>0</v>
      </c>
      <c r="AN18" s="15">
        <v>0</v>
      </c>
      <c r="AO18" s="15">
        <f t="shared" si="1"/>
        <v>0</v>
      </c>
      <c r="AP18" s="15">
        <f t="shared" si="2"/>
        <v>0</v>
      </c>
      <c r="AQ18" s="15">
        <f t="shared" si="3"/>
        <v>26.5</v>
      </c>
      <c r="AR18" s="15">
        <v>0</v>
      </c>
      <c r="AS18" s="15">
        <v>0</v>
      </c>
      <c r="AT18" s="15">
        <v>0</v>
      </c>
      <c r="AU18" s="15">
        <v>0</v>
      </c>
      <c r="AV18" s="15">
        <f t="shared" si="4"/>
        <v>5.9346750000000004</v>
      </c>
      <c r="AW18" s="15">
        <v>0</v>
      </c>
      <c r="AX18" s="15">
        <v>0</v>
      </c>
    </row>
    <row r="19" spans="1:50" ht="20.100000000000001" customHeight="1" x14ac:dyDescent="0.25">
      <c r="A19" s="8">
        <v>43922</v>
      </c>
      <c r="B19" s="8">
        <v>43951</v>
      </c>
      <c r="C19" s="11">
        <v>16</v>
      </c>
      <c r="D19" s="8" t="str">
        <f>VLOOKUP(C19,DBASE!$A$4:$Z$756,3,FALSE)</f>
        <v>P</v>
      </c>
      <c r="E19" s="11" t="str">
        <f>VLOOKUP(C19,DBASE!$A$4:$Z$756,2,FALSE)</f>
        <v>Active</v>
      </c>
      <c r="F19" s="11" t="str">
        <f>VLOOKUP(C19,DBASE!$A$4:$Z$756,4,FALSE)</f>
        <v>Mitarbeiter 16</v>
      </c>
      <c r="G19" s="11" t="str">
        <f>VLOOKUP(C19,DBASE!$A$4:$Z$756,5,FALSE)</f>
        <v>N</v>
      </c>
      <c r="H19" s="11">
        <f>VLOOKUP(C19,DBASE!$A$4:$Z$756,6,FALSE)</f>
        <v>1011</v>
      </c>
      <c r="I19" s="11">
        <f>VLOOKUP(C19,DBASE!$A$4:$Z$756,7,FALSE)</f>
        <v>1011</v>
      </c>
      <c r="J19" s="11">
        <f>VLOOKUP(C19,DBASE!$A$4:$Z$756,8,FALSE)</f>
        <v>100</v>
      </c>
      <c r="K19" s="11" t="str">
        <f>VLOOKUP(C19,DBASE!$A$4:$Z$756,9,FALSE)</f>
        <v>Niederl. 1</v>
      </c>
      <c r="L19" s="11" t="str">
        <f>VLOOKUP(C19,DBASE!$A$4:$Z$756,10,FALSE)</f>
        <v>Department</v>
      </c>
      <c r="M19" s="11" t="str">
        <f>VLOOKUP(C19,DBASE!$A$4:$Z$756,11,FALSE)</f>
        <v>Supervisor</v>
      </c>
      <c r="N19" s="11" t="str">
        <f>VLOOKUP(C19,DBASE!$A$4:$Z$756,12,FALSE)</f>
        <v>Non-Mgm.</v>
      </c>
      <c r="O19" s="11" t="str">
        <f>VLOOKUP(C19,DBASE!$A$4:$Z$756,13,FALSE)</f>
        <v>ang.</v>
      </c>
      <c r="P19" s="11" t="str">
        <f>VLOOKUP(C19,DBASE!$A$4:$Z$756,14,FALSE)</f>
        <v>W</v>
      </c>
      <c r="Q19" s="12">
        <f>VLOOKUP(C19,DBASE!$A$4:$Z$756,15,FALSE)</f>
        <v>39692</v>
      </c>
      <c r="R19" s="12" t="str">
        <f>IF(VLOOKUP(C19,DBASE!$A$4:$Z$756,16,FALSE)=0,"",VLOOKUP(C19,DBASE!$A$4:$Z$756,16,FALSE))</f>
        <v/>
      </c>
      <c r="S19" s="13" t="str">
        <f>VLOOKUP(C19,DBASE!$A$4:$Z$756,17,FALSE)</f>
        <v/>
      </c>
      <c r="T19" s="11">
        <f ca="1">VLOOKUP(C19,DBASE!$A$4:$Z$756,18,FALSE)</f>
        <v>11</v>
      </c>
      <c r="U19" s="12">
        <f>VLOOKUP(C19,DBASE!$A$4:$Z$756,19,FALSE)</f>
        <v>33117</v>
      </c>
      <c r="V19" s="13">
        <f ca="1">VLOOKUP(C19,DBASE!$A$4:$Z$756,20,FALSE)</f>
        <v>29</v>
      </c>
      <c r="W19" s="11" t="str">
        <f>VLOOKUP(C19,DBASE!$A$4:$Z$756,21,FALSE)</f>
        <v>N</v>
      </c>
      <c r="X19" s="11">
        <f>VLOOKUP(C19,DBASE!$A$4:$Z$756,22,FALSE)</f>
        <v>30</v>
      </c>
      <c r="Y19" s="14">
        <f>VLOOKUP(C19,DBASE!$A$4:$Z$756,23,FALSE)</f>
        <v>2.5</v>
      </c>
      <c r="Z19" s="11">
        <f>VLOOKUP(C19,DBASE!$A$4:$Z$756,24,FALSE)</f>
        <v>39</v>
      </c>
      <c r="AA19" s="11" t="str">
        <f>VLOOKUP(C19,DBASE!$A$4:$Z$756,25,FALSE)</f>
        <v>Function</v>
      </c>
      <c r="AB19" s="10">
        <f>VLOOKUP(C19,DBASE!$A$4:$Z$756,26,FALSE)</f>
        <v>1</v>
      </c>
      <c r="AC19" s="15">
        <v>1015</v>
      </c>
      <c r="AD19" s="15">
        <f t="shared" si="0"/>
        <v>222.53874999999999</v>
      </c>
      <c r="AE19" s="15">
        <v>0</v>
      </c>
      <c r="AF19" s="15">
        <v>0</v>
      </c>
      <c r="AG19" s="15">
        <v>0</v>
      </c>
      <c r="AH19" s="15">
        <v>0</v>
      </c>
      <c r="AI19" s="15">
        <v>0</v>
      </c>
      <c r="AJ19" s="15">
        <v>0</v>
      </c>
      <c r="AK19" s="15">
        <v>0</v>
      </c>
      <c r="AL19" s="15">
        <v>0</v>
      </c>
      <c r="AM19" s="15">
        <v>0</v>
      </c>
      <c r="AN19" s="15">
        <v>0</v>
      </c>
      <c r="AO19" s="15">
        <f t="shared" si="1"/>
        <v>0</v>
      </c>
      <c r="AP19" s="15">
        <f t="shared" si="2"/>
        <v>0</v>
      </c>
      <c r="AQ19" s="15">
        <f t="shared" si="3"/>
        <v>26.5</v>
      </c>
      <c r="AR19" s="15">
        <v>0</v>
      </c>
      <c r="AS19" s="15">
        <v>0</v>
      </c>
      <c r="AT19" s="15">
        <v>0</v>
      </c>
      <c r="AU19" s="15">
        <v>0</v>
      </c>
      <c r="AV19" s="15">
        <f t="shared" si="4"/>
        <v>5.9346750000000004</v>
      </c>
      <c r="AW19" s="15">
        <v>0</v>
      </c>
      <c r="AX19" s="15">
        <v>0</v>
      </c>
    </row>
    <row r="20" spans="1:50" ht="20.100000000000001" customHeight="1" x14ac:dyDescent="0.25">
      <c r="A20" s="8">
        <v>43922</v>
      </c>
      <c r="B20" s="8">
        <v>43951</v>
      </c>
      <c r="C20" s="11">
        <v>17</v>
      </c>
      <c r="D20" s="8" t="str">
        <f>VLOOKUP(C20,DBASE!$A$4:$Z$756,3,FALSE)</f>
        <v>P</v>
      </c>
      <c r="E20" s="11" t="str">
        <f>VLOOKUP(C20,DBASE!$A$4:$Z$756,2,FALSE)</f>
        <v>Active</v>
      </c>
      <c r="F20" s="11" t="str">
        <f>VLOOKUP(C20,DBASE!$A$4:$Z$756,4,FALSE)</f>
        <v>Mitarbeiter 17</v>
      </c>
      <c r="G20" s="11" t="str">
        <f>VLOOKUP(C20,DBASE!$A$4:$Z$756,5,FALSE)</f>
        <v>N</v>
      </c>
      <c r="H20" s="11">
        <f>VLOOKUP(C20,DBASE!$A$4:$Z$756,6,FALSE)</f>
        <v>1050</v>
      </c>
      <c r="I20" s="11">
        <f>VLOOKUP(C20,DBASE!$A$4:$Z$756,7,FALSE)</f>
        <v>1093</v>
      </c>
      <c r="J20" s="11">
        <f>VLOOKUP(C20,DBASE!$A$4:$Z$756,8,FALSE)</f>
        <v>100</v>
      </c>
      <c r="K20" s="11" t="str">
        <f>VLOOKUP(C20,DBASE!$A$4:$Z$756,9,FALSE)</f>
        <v>Niederl. 1</v>
      </c>
      <c r="L20" s="11" t="str">
        <f>VLOOKUP(C20,DBASE!$A$4:$Z$756,10,FALSE)</f>
        <v>Department</v>
      </c>
      <c r="M20" s="11" t="str">
        <f>VLOOKUP(C20,DBASE!$A$4:$Z$756,11,FALSE)</f>
        <v>Supervisor</v>
      </c>
      <c r="N20" s="11" t="str">
        <f>VLOOKUP(C20,DBASE!$A$4:$Z$756,12,FALSE)</f>
        <v>Non-Mgm.</v>
      </c>
      <c r="O20" s="11" t="str">
        <f>VLOOKUP(C20,DBASE!$A$4:$Z$756,13,FALSE)</f>
        <v>ang.</v>
      </c>
      <c r="P20" s="11" t="str">
        <f>VLOOKUP(C20,DBASE!$A$4:$Z$756,14,FALSE)</f>
        <v>M</v>
      </c>
      <c r="Q20" s="12">
        <f>VLOOKUP(C20,DBASE!$A$4:$Z$756,15,FALSE)</f>
        <v>39692</v>
      </c>
      <c r="R20" s="12" t="str">
        <f>IF(VLOOKUP(C20,DBASE!$A$4:$Z$756,16,FALSE)=0,"",VLOOKUP(C20,DBASE!$A$4:$Z$756,16,FALSE))</f>
        <v/>
      </c>
      <c r="S20" s="13" t="str">
        <f>VLOOKUP(C20,DBASE!$A$4:$Z$756,17,FALSE)</f>
        <v/>
      </c>
      <c r="T20" s="11">
        <f ca="1">VLOOKUP(C20,DBASE!$A$4:$Z$756,18,FALSE)</f>
        <v>11</v>
      </c>
      <c r="U20" s="12">
        <f>VLOOKUP(C20,DBASE!$A$4:$Z$756,19,FALSE)</f>
        <v>31945</v>
      </c>
      <c r="V20" s="13">
        <f ca="1">VLOOKUP(C20,DBASE!$A$4:$Z$756,20,FALSE)</f>
        <v>32</v>
      </c>
      <c r="W20" s="11" t="str">
        <f>VLOOKUP(C20,DBASE!$A$4:$Z$756,21,FALSE)</f>
        <v>N</v>
      </c>
      <c r="X20" s="11">
        <f>VLOOKUP(C20,DBASE!$A$4:$Z$756,22,FALSE)</f>
        <v>30</v>
      </c>
      <c r="Y20" s="14">
        <f>VLOOKUP(C20,DBASE!$A$4:$Z$756,23,FALSE)</f>
        <v>2.5</v>
      </c>
      <c r="Z20" s="11">
        <f>VLOOKUP(C20,DBASE!$A$4:$Z$756,24,FALSE)</f>
        <v>39</v>
      </c>
      <c r="AA20" s="11" t="str">
        <f>VLOOKUP(C20,DBASE!$A$4:$Z$756,25,FALSE)</f>
        <v>Function</v>
      </c>
      <c r="AB20" s="10">
        <f>VLOOKUP(C20,DBASE!$A$4:$Z$756,26,FALSE)</f>
        <v>1</v>
      </c>
      <c r="AC20" s="15">
        <v>1016</v>
      </c>
      <c r="AD20" s="15">
        <f t="shared" si="0"/>
        <v>222.75800000000001</v>
      </c>
      <c r="AE20" s="15">
        <v>0</v>
      </c>
      <c r="AF20" s="15">
        <v>0</v>
      </c>
      <c r="AG20" s="15">
        <v>0</v>
      </c>
      <c r="AH20" s="15">
        <v>0</v>
      </c>
      <c r="AI20" s="15">
        <v>0</v>
      </c>
      <c r="AJ20" s="15">
        <v>0</v>
      </c>
      <c r="AK20" s="15">
        <v>0</v>
      </c>
      <c r="AL20" s="15">
        <v>0</v>
      </c>
      <c r="AM20" s="15">
        <v>0</v>
      </c>
      <c r="AN20" s="15">
        <v>0</v>
      </c>
      <c r="AO20" s="15">
        <f t="shared" si="1"/>
        <v>0</v>
      </c>
      <c r="AP20" s="15">
        <f t="shared" si="2"/>
        <v>0</v>
      </c>
      <c r="AQ20" s="15">
        <f t="shared" si="3"/>
        <v>26.5</v>
      </c>
      <c r="AR20" s="15">
        <v>0</v>
      </c>
      <c r="AS20" s="15">
        <v>0</v>
      </c>
      <c r="AT20" s="15">
        <v>0</v>
      </c>
      <c r="AU20" s="15">
        <v>0</v>
      </c>
      <c r="AV20" s="15">
        <f t="shared" si="4"/>
        <v>5.9346750000000004</v>
      </c>
      <c r="AW20" s="15">
        <v>0</v>
      </c>
      <c r="AX20" s="15">
        <v>0</v>
      </c>
    </row>
    <row r="21" spans="1:50" ht="20.100000000000001" customHeight="1" x14ac:dyDescent="0.25">
      <c r="A21" s="8">
        <v>43922</v>
      </c>
      <c r="B21" s="8">
        <v>43951</v>
      </c>
      <c r="C21" s="11">
        <v>18</v>
      </c>
      <c r="D21" s="8" t="str">
        <f>VLOOKUP(C21,DBASE!$A$4:$Z$756,3,FALSE)</f>
        <v>P</v>
      </c>
      <c r="E21" s="11" t="str">
        <f>VLOOKUP(C21,DBASE!$A$4:$Z$756,2,FALSE)</f>
        <v>Active</v>
      </c>
      <c r="F21" s="11" t="str">
        <f>VLOOKUP(C21,DBASE!$A$4:$Z$756,4,FALSE)</f>
        <v>Mitarbeiter 18</v>
      </c>
      <c r="G21" s="11" t="str">
        <f>VLOOKUP(C21,DBASE!$A$4:$Z$756,5,FALSE)</f>
        <v>N</v>
      </c>
      <c r="H21" s="11">
        <f>VLOOKUP(C21,DBASE!$A$4:$Z$756,6,FALSE)</f>
        <v>1010</v>
      </c>
      <c r="I21" s="11">
        <f>VLOOKUP(C21,DBASE!$A$4:$Z$756,7,FALSE)</f>
        <v>1010</v>
      </c>
      <c r="J21" s="11">
        <f>VLOOKUP(C21,DBASE!$A$4:$Z$756,8,FALSE)</f>
        <v>100</v>
      </c>
      <c r="K21" s="11" t="str">
        <f>VLOOKUP(C21,DBASE!$A$4:$Z$756,9,FALSE)</f>
        <v>Niederl. 1</v>
      </c>
      <c r="L21" s="11" t="str">
        <f>VLOOKUP(C21,DBASE!$A$4:$Z$756,10,FALSE)</f>
        <v>Department</v>
      </c>
      <c r="M21" s="11" t="str">
        <f>VLOOKUP(C21,DBASE!$A$4:$Z$756,11,FALSE)</f>
        <v>Supervisor</v>
      </c>
      <c r="N21" s="11" t="str">
        <f>VLOOKUP(C21,DBASE!$A$4:$Z$756,12,FALSE)</f>
        <v>Non-Mgm.</v>
      </c>
      <c r="O21" s="11" t="str">
        <f>VLOOKUP(C21,DBASE!$A$4:$Z$756,13,FALSE)</f>
        <v>ang.</v>
      </c>
      <c r="P21" s="11" t="str">
        <f>VLOOKUP(C21,DBASE!$A$4:$Z$756,14,FALSE)</f>
        <v>M</v>
      </c>
      <c r="Q21" s="12">
        <f>VLOOKUP(C21,DBASE!$A$4:$Z$756,15,FALSE)</f>
        <v>39692</v>
      </c>
      <c r="R21" s="12" t="str">
        <f>IF(VLOOKUP(C21,DBASE!$A$4:$Z$756,16,FALSE)=0,"",VLOOKUP(C21,DBASE!$A$4:$Z$756,16,FALSE))</f>
        <v/>
      </c>
      <c r="S21" s="13" t="str">
        <f>VLOOKUP(C21,DBASE!$A$4:$Z$756,17,FALSE)</f>
        <v/>
      </c>
      <c r="T21" s="11">
        <f ca="1">VLOOKUP(C21,DBASE!$A$4:$Z$756,18,FALSE)</f>
        <v>11</v>
      </c>
      <c r="U21" s="12">
        <f>VLOOKUP(C21,DBASE!$A$4:$Z$756,19,FALSE)</f>
        <v>32195</v>
      </c>
      <c r="V21" s="13">
        <f ca="1">VLOOKUP(C21,DBASE!$A$4:$Z$756,20,FALSE)</f>
        <v>31</v>
      </c>
      <c r="W21" s="11" t="str">
        <f>VLOOKUP(C21,DBASE!$A$4:$Z$756,21,FALSE)</f>
        <v>N</v>
      </c>
      <c r="X21" s="11">
        <f>VLOOKUP(C21,DBASE!$A$4:$Z$756,22,FALSE)</f>
        <v>30</v>
      </c>
      <c r="Y21" s="14">
        <f>VLOOKUP(C21,DBASE!$A$4:$Z$756,23,FALSE)</f>
        <v>2.5</v>
      </c>
      <c r="Z21" s="11">
        <f>VLOOKUP(C21,DBASE!$A$4:$Z$756,24,FALSE)</f>
        <v>39</v>
      </c>
      <c r="AA21" s="11" t="str">
        <f>VLOOKUP(C21,DBASE!$A$4:$Z$756,25,FALSE)</f>
        <v>Function</v>
      </c>
      <c r="AB21" s="10">
        <f>VLOOKUP(C21,DBASE!$A$4:$Z$756,26,FALSE)</f>
        <v>1</v>
      </c>
      <c r="AC21" s="15">
        <v>1017</v>
      </c>
      <c r="AD21" s="15">
        <f t="shared" si="0"/>
        <v>222.97725000000003</v>
      </c>
      <c r="AE21" s="15">
        <v>0</v>
      </c>
      <c r="AF21" s="15">
        <v>0</v>
      </c>
      <c r="AG21" s="15">
        <v>0</v>
      </c>
      <c r="AH21" s="15">
        <v>0</v>
      </c>
      <c r="AI21" s="15">
        <v>0</v>
      </c>
      <c r="AJ21" s="15">
        <v>0</v>
      </c>
      <c r="AK21" s="15">
        <v>0</v>
      </c>
      <c r="AL21" s="15">
        <v>0</v>
      </c>
      <c r="AM21" s="15">
        <v>0</v>
      </c>
      <c r="AN21" s="15">
        <v>0</v>
      </c>
      <c r="AO21" s="15">
        <f t="shared" si="1"/>
        <v>0</v>
      </c>
      <c r="AP21" s="15">
        <f t="shared" si="2"/>
        <v>0</v>
      </c>
      <c r="AQ21" s="15">
        <f t="shared" si="3"/>
        <v>26.5</v>
      </c>
      <c r="AR21" s="15">
        <v>0</v>
      </c>
      <c r="AS21" s="15">
        <v>0</v>
      </c>
      <c r="AT21" s="15">
        <v>0</v>
      </c>
      <c r="AU21" s="15">
        <v>0</v>
      </c>
      <c r="AV21" s="15">
        <f t="shared" si="4"/>
        <v>5.9346750000000004</v>
      </c>
      <c r="AW21" s="15">
        <v>0</v>
      </c>
      <c r="AX21" s="15">
        <v>0</v>
      </c>
    </row>
    <row r="22" spans="1:50" ht="20.100000000000001" customHeight="1" x14ac:dyDescent="0.25">
      <c r="A22" s="8">
        <v>43922</v>
      </c>
      <c r="B22" s="8">
        <v>43951</v>
      </c>
      <c r="C22" s="11">
        <v>19</v>
      </c>
      <c r="D22" s="8" t="str">
        <f>VLOOKUP(C22,DBASE!$A$4:$Z$756,3,FALSE)</f>
        <v>P</v>
      </c>
      <c r="E22" s="11" t="str">
        <f>VLOOKUP(C22,DBASE!$A$4:$Z$756,2,FALSE)</f>
        <v>Active</v>
      </c>
      <c r="F22" s="11" t="str">
        <f>VLOOKUP(C22,DBASE!$A$4:$Z$756,4,FALSE)</f>
        <v>Mitarbeiter 19</v>
      </c>
      <c r="G22" s="11" t="str">
        <f>VLOOKUP(C22,DBASE!$A$4:$Z$756,5,FALSE)</f>
        <v>N</v>
      </c>
      <c r="H22" s="11">
        <f>VLOOKUP(C22,DBASE!$A$4:$Z$756,6,FALSE)</f>
        <v>1015</v>
      </c>
      <c r="I22" s="11">
        <f>VLOOKUP(C22,DBASE!$A$4:$Z$756,7,FALSE)</f>
        <v>1015</v>
      </c>
      <c r="J22" s="11">
        <f>VLOOKUP(C22,DBASE!$A$4:$Z$756,8,FALSE)</f>
        <v>100</v>
      </c>
      <c r="K22" s="11" t="str">
        <f>VLOOKUP(C22,DBASE!$A$4:$Z$756,9,FALSE)</f>
        <v>Niederl. 1</v>
      </c>
      <c r="L22" s="11" t="str">
        <f>VLOOKUP(C22,DBASE!$A$4:$Z$756,10,FALSE)</f>
        <v>Department</v>
      </c>
      <c r="M22" s="11" t="str">
        <f>VLOOKUP(C22,DBASE!$A$4:$Z$756,11,FALSE)</f>
        <v>Supervisor</v>
      </c>
      <c r="N22" s="11" t="str">
        <f>VLOOKUP(C22,DBASE!$A$4:$Z$756,12,FALSE)</f>
        <v>Non-Mgm.</v>
      </c>
      <c r="O22" s="11" t="str">
        <f>VLOOKUP(C22,DBASE!$A$4:$Z$756,13,FALSE)</f>
        <v>ang.</v>
      </c>
      <c r="P22" s="11" t="str">
        <f>VLOOKUP(C22,DBASE!$A$4:$Z$756,14,FALSE)</f>
        <v>M</v>
      </c>
      <c r="Q22" s="12">
        <f>VLOOKUP(C22,DBASE!$A$4:$Z$756,15,FALSE)</f>
        <v>40057</v>
      </c>
      <c r="R22" s="12" t="str">
        <f>IF(VLOOKUP(C22,DBASE!$A$4:$Z$756,16,FALSE)=0,"",VLOOKUP(C22,DBASE!$A$4:$Z$756,16,FALSE))</f>
        <v/>
      </c>
      <c r="S22" s="13" t="str">
        <f>VLOOKUP(C22,DBASE!$A$4:$Z$756,17,FALSE)</f>
        <v/>
      </c>
      <c r="T22" s="11">
        <f ca="1">VLOOKUP(C22,DBASE!$A$4:$Z$756,18,FALSE)</f>
        <v>10</v>
      </c>
      <c r="U22" s="12">
        <f>VLOOKUP(C22,DBASE!$A$4:$Z$756,19,FALSE)</f>
        <v>32384</v>
      </c>
      <c r="V22" s="13">
        <f ca="1">VLOOKUP(C22,DBASE!$A$4:$Z$756,20,FALSE)</f>
        <v>31</v>
      </c>
      <c r="W22" s="11" t="str">
        <f>VLOOKUP(C22,DBASE!$A$4:$Z$756,21,FALSE)</f>
        <v>N</v>
      </c>
      <c r="X22" s="11">
        <f>VLOOKUP(C22,DBASE!$A$4:$Z$756,22,FALSE)</f>
        <v>30</v>
      </c>
      <c r="Y22" s="14">
        <f>VLOOKUP(C22,DBASE!$A$4:$Z$756,23,FALSE)</f>
        <v>2.5</v>
      </c>
      <c r="Z22" s="11">
        <f>VLOOKUP(C22,DBASE!$A$4:$Z$756,24,FALSE)</f>
        <v>39</v>
      </c>
      <c r="AA22" s="11" t="str">
        <f>VLOOKUP(C22,DBASE!$A$4:$Z$756,25,FALSE)</f>
        <v>Function</v>
      </c>
      <c r="AB22" s="10">
        <f>VLOOKUP(C22,DBASE!$A$4:$Z$756,26,FALSE)</f>
        <v>1</v>
      </c>
      <c r="AC22" s="15">
        <v>1018</v>
      </c>
      <c r="AD22" s="15">
        <f t="shared" si="0"/>
        <v>223.19650000000001</v>
      </c>
      <c r="AE22" s="15">
        <v>0</v>
      </c>
      <c r="AF22" s="15">
        <v>0</v>
      </c>
      <c r="AG22" s="15">
        <v>0</v>
      </c>
      <c r="AH22" s="15">
        <v>0</v>
      </c>
      <c r="AI22" s="15">
        <v>0</v>
      </c>
      <c r="AJ22" s="15">
        <v>0</v>
      </c>
      <c r="AK22" s="15">
        <v>0</v>
      </c>
      <c r="AL22" s="15">
        <v>0</v>
      </c>
      <c r="AM22" s="15">
        <v>0</v>
      </c>
      <c r="AN22" s="15">
        <v>0</v>
      </c>
      <c r="AO22" s="15">
        <f t="shared" si="1"/>
        <v>0</v>
      </c>
      <c r="AP22" s="15">
        <f t="shared" si="2"/>
        <v>0</v>
      </c>
      <c r="AQ22" s="15">
        <f t="shared" si="3"/>
        <v>26.5</v>
      </c>
      <c r="AR22" s="15">
        <v>0</v>
      </c>
      <c r="AS22" s="15">
        <v>0</v>
      </c>
      <c r="AT22" s="15">
        <v>0</v>
      </c>
      <c r="AU22" s="15">
        <v>0</v>
      </c>
      <c r="AV22" s="15">
        <f t="shared" si="4"/>
        <v>5.9346750000000004</v>
      </c>
      <c r="AW22" s="15">
        <v>0</v>
      </c>
      <c r="AX22" s="15">
        <v>0</v>
      </c>
    </row>
    <row r="23" spans="1:50" ht="20.100000000000001" customHeight="1" x14ac:dyDescent="0.25">
      <c r="A23" s="8">
        <v>43922</v>
      </c>
      <c r="B23" s="8">
        <v>43951</v>
      </c>
      <c r="C23" s="11">
        <v>20</v>
      </c>
      <c r="D23" s="8" t="str">
        <f>VLOOKUP(C23,DBASE!$A$4:$Z$756,3,FALSE)</f>
        <v>P</v>
      </c>
      <c r="E23" s="11" t="str">
        <f>VLOOKUP(C23,DBASE!$A$4:$Z$756,2,FALSE)</f>
        <v>Active</v>
      </c>
      <c r="F23" s="11" t="str">
        <f>VLOOKUP(C23,DBASE!$A$4:$Z$756,4,FALSE)</f>
        <v>Mitarbeiter 20</v>
      </c>
      <c r="G23" s="11" t="str">
        <f>VLOOKUP(C23,DBASE!$A$4:$Z$756,5,FALSE)</f>
        <v>N</v>
      </c>
      <c r="H23" s="11">
        <f>VLOOKUP(C23,DBASE!$A$4:$Z$756,6,FALSE)</f>
        <v>1009</v>
      </c>
      <c r="I23" s="11">
        <f>VLOOKUP(C23,DBASE!$A$4:$Z$756,7,FALSE)</f>
        <v>1009</v>
      </c>
      <c r="J23" s="11">
        <f>VLOOKUP(C23,DBASE!$A$4:$Z$756,8,FALSE)</f>
        <v>100</v>
      </c>
      <c r="K23" s="11" t="str">
        <f>VLOOKUP(C23,DBASE!$A$4:$Z$756,9,FALSE)</f>
        <v>Niederl. 1</v>
      </c>
      <c r="L23" s="11" t="str">
        <f>VLOOKUP(C23,DBASE!$A$4:$Z$756,10,FALSE)</f>
        <v>Department</v>
      </c>
      <c r="M23" s="11" t="str">
        <f>VLOOKUP(C23,DBASE!$A$4:$Z$756,11,FALSE)</f>
        <v>Supervisor</v>
      </c>
      <c r="N23" s="11" t="str">
        <f>VLOOKUP(C23,DBASE!$A$4:$Z$756,12,FALSE)</f>
        <v>Non-Mgm.</v>
      </c>
      <c r="O23" s="11" t="str">
        <f>VLOOKUP(C23,DBASE!$A$4:$Z$756,13,FALSE)</f>
        <v>ang.</v>
      </c>
      <c r="P23" s="11" t="str">
        <f>VLOOKUP(C23,DBASE!$A$4:$Z$756,14,FALSE)</f>
        <v>M</v>
      </c>
      <c r="Q23" s="12">
        <f>VLOOKUP(C23,DBASE!$A$4:$Z$756,15,FALSE)</f>
        <v>31546</v>
      </c>
      <c r="R23" s="12" t="str">
        <f>IF(VLOOKUP(C23,DBASE!$A$4:$Z$756,16,FALSE)=0,"",VLOOKUP(C23,DBASE!$A$4:$Z$756,16,FALSE))</f>
        <v/>
      </c>
      <c r="S23" s="13" t="str">
        <f>VLOOKUP(C23,DBASE!$A$4:$Z$756,17,FALSE)</f>
        <v/>
      </c>
      <c r="T23" s="11">
        <f ca="1">VLOOKUP(C23,DBASE!$A$4:$Z$756,18,FALSE)</f>
        <v>33</v>
      </c>
      <c r="U23" s="12">
        <f>VLOOKUP(C23,DBASE!$A$4:$Z$756,19,FALSE)</f>
        <v>21380</v>
      </c>
      <c r="V23" s="13">
        <f ca="1">VLOOKUP(C23,DBASE!$A$4:$Z$756,20,FALSE)</f>
        <v>61</v>
      </c>
      <c r="W23" s="11" t="str">
        <f>VLOOKUP(C23,DBASE!$A$4:$Z$756,21,FALSE)</f>
        <v>N</v>
      </c>
      <c r="X23" s="11">
        <f>VLOOKUP(C23,DBASE!$A$4:$Z$756,22,FALSE)</f>
        <v>35</v>
      </c>
      <c r="Y23" s="14">
        <f>VLOOKUP(C23,DBASE!$A$4:$Z$756,23,FALSE)</f>
        <v>2.9166666666666665</v>
      </c>
      <c r="Z23" s="11">
        <f>VLOOKUP(C23,DBASE!$A$4:$Z$756,24,FALSE)</f>
        <v>35</v>
      </c>
      <c r="AA23" s="11" t="str">
        <f>VLOOKUP(C23,DBASE!$A$4:$Z$756,25,FALSE)</f>
        <v>Function</v>
      </c>
      <c r="AB23" s="10">
        <f>VLOOKUP(C23,DBASE!$A$4:$Z$756,26,FALSE)</f>
        <v>0.89743589743589747</v>
      </c>
      <c r="AC23" s="15">
        <v>1019</v>
      </c>
      <c r="AD23" s="15">
        <f t="shared" si="0"/>
        <v>223.41575</v>
      </c>
      <c r="AE23" s="15">
        <v>-6.86</v>
      </c>
      <c r="AF23" s="15">
        <v>0</v>
      </c>
      <c r="AG23" s="15">
        <v>0</v>
      </c>
      <c r="AH23" s="15">
        <v>0</v>
      </c>
      <c r="AI23" s="15">
        <v>0</v>
      </c>
      <c r="AJ23" s="15">
        <v>0</v>
      </c>
      <c r="AK23" s="15">
        <v>0</v>
      </c>
      <c r="AL23" s="15">
        <v>0</v>
      </c>
      <c r="AM23" s="15">
        <v>0</v>
      </c>
      <c r="AN23" s="15">
        <v>0</v>
      </c>
      <c r="AO23" s="15">
        <f t="shared" si="1"/>
        <v>0</v>
      </c>
      <c r="AP23" s="15">
        <f t="shared" si="2"/>
        <v>0</v>
      </c>
      <c r="AQ23" s="15">
        <f t="shared" si="3"/>
        <v>26.5</v>
      </c>
      <c r="AR23" s="15">
        <v>0</v>
      </c>
      <c r="AS23" s="15">
        <v>0</v>
      </c>
      <c r="AT23" s="15">
        <v>0</v>
      </c>
      <c r="AU23" s="15">
        <v>0</v>
      </c>
      <c r="AV23" s="15">
        <f t="shared" si="4"/>
        <v>4.3983780000000001</v>
      </c>
      <c r="AW23" s="15">
        <v>0</v>
      </c>
      <c r="AX23" s="15">
        <v>0</v>
      </c>
    </row>
    <row r="24" spans="1:50" ht="20.100000000000001" customHeight="1" x14ac:dyDescent="0.25">
      <c r="A24" s="8">
        <v>43922</v>
      </c>
      <c r="B24" s="8">
        <v>43951</v>
      </c>
      <c r="C24" s="11">
        <v>21</v>
      </c>
      <c r="D24" s="8" t="str">
        <f>VLOOKUP(C24,DBASE!$A$4:$Z$756,3,FALSE)</f>
        <v>P</v>
      </c>
      <c r="E24" s="11" t="str">
        <f>VLOOKUP(C24,DBASE!$A$4:$Z$756,2,FALSE)</f>
        <v>Active</v>
      </c>
      <c r="F24" s="11" t="str">
        <f>VLOOKUP(C24,DBASE!$A$4:$Z$756,4,FALSE)</f>
        <v>Mitarbeiter 21</v>
      </c>
      <c r="G24" s="11" t="str">
        <f>VLOOKUP(C24,DBASE!$A$4:$Z$756,5,FALSE)</f>
        <v>N</v>
      </c>
      <c r="H24" s="11">
        <f>VLOOKUP(C24,DBASE!$A$4:$Z$756,6,FALSE)</f>
        <v>1044</v>
      </c>
      <c r="I24" s="11">
        <f>VLOOKUP(C24,DBASE!$A$4:$Z$756,7,FALSE)</f>
        <v>1087</v>
      </c>
      <c r="J24" s="11">
        <f>VLOOKUP(C24,DBASE!$A$4:$Z$756,8,FALSE)</f>
        <v>100</v>
      </c>
      <c r="K24" s="11" t="str">
        <f>VLOOKUP(C24,DBASE!$A$4:$Z$756,9,FALSE)</f>
        <v>Niederl. 1</v>
      </c>
      <c r="L24" s="11" t="str">
        <f>VLOOKUP(C24,DBASE!$A$4:$Z$756,10,FALSE)</f>
        <v>Department</v>
      </c>
      <c r="M24" s="11" t="str">
        <f>VLOOKUP(C24,DBASE!$A$4:$Z$756,11,FALSE)</f>
        <v>Supervisor</v>
      </c>
      <c r="N24" s="11" t="str">
        <f>VLOOKUP(C24,DBASE!$A$4:$Z$756,12,FALSE)</f>
        <v>Non-Mgm.</v>
      </c>
      <c r="O24" s="11" t="str">
        <f>VLOOKUP(C24,DBASE!$A$4:$Z$756,13,FALSE)</f>
        <v>ang.</v>
      </c>
      <c r="P24" s="11" t="str">
        <f>VLOOKUP(C24,DBASE!$A$4:$Z$756,14,FALSE)</f>
        <v>M</v>
      </c>
      <c r="Q24" s="12">
        <f>VLOOKUP(C24,DBASE!$A$4:$Z$756,15,FALSE)</f>
        <v>32153</v>
      </c>
      <c r="R24" s="12" t="str">
        <f>IF(VLOOKUP(C24,DBASE!$A$4:$Z$756,16,FALSE)=0,"",VLOOKUP(C24,DBASE!$A$4:$Z$756,16,FALSE))</f>
        <v/>
      </c>
      <c r="S24" s="13" t="str">
        <f>VLOOKUP(C24,DBASE!$A$4:$Z$756,17,FALSE)</f>
        <v/>
      </c>
      <c r="T24" s="11">
        <f ca="1">VLOOKUP(C24,DBASE!$A$4:$Z$756,18,FALSE)</f>
        <v>32</v>
      </c>
      <c r="U24" s="12">
        <f>VLOOKUP(C24,DBASE!$A$4:$Z$756,19,FALSE)</f>
        <v>23755</v>
      </c>
      <c r="V24" s="13">
        <f ca="1">VLOOKUP(C24,DBASE!$A$4:$Z$756,20,FALSE)</f>
        <v>55</v>
      </c>
      <c r="W24" s="11" t="str">
        <f>VLOOKUP(C24,DBASE!$A$4:$Z$756,21,FALSE)</f>
        <v>N</v>
      </c>
      <c r="X24" s="11">
        <f>VLOOKUP(C24,DBASE!$A$4:$Z$756,22,FALSE)</f>
        <v>30</v>
      </c>
      <c r="Y24" s="14">
        <f>VLOOKUP(C24,DBASE!$A$4:$Z$756,23,FALSE)</f>
        <v>2.5</v>
      </c>
      <c r="Z24" s="11">
        <f>VLOOKUP(C24,DBASE!$A$4:$Z$756,24,FALSE)</f>
        <v>39</v>
      </c>
      <c r="AA24" s="11" t="str">
        <f>VLOOKUP(C24,DBASE!$A$4:$Z$756,25,FALSE)</f>
        <v>Function</v>
      </c>
      <c r="AB24" s="10">
        <f>VLOOKUP(C24,DBASE!$A$4:$Z$756,26,FALSE)</f>
        <v>1</v>
      </c>
      <c r="AC24" s="15">
        <v>1020</v>
      </c>
      <c r="AD24" s="15">
        <f t="shared" si="0"/>
        <v>223.63500000000002</v>
      </c>
      <c r="AE24" s="15">
        <v>-10.210000000000001</v>
      </c>
      <c r="AF24" s="15">
        <v>0</v>
      </c>
      <c r="AG24" s="15">
        <v>0</v>
      </c>
      <c r="AH24" s="15">
        <v>0</v>
      </c>
      <c r="AI24" s="15">
        <v>0</v>
      </c>
      <c r="AJ24" s="15">
        <v>0</v>
      </c>
      <c r="AK24" s="15">
        <v>0</v>
      </c>
      <c r="AL24" s="15">
        <v>0</v>
      </c>
      <c r="AM24" s="15">
        <v>0</v>
      </c>
      <c r="AN24" s="15">
        <v>0</v>
      </c>
      <c r="AO24" s="15">
        <f t="shared" si="1"/>
        <v>0</v>
      </c>
      <c r="AP24" s="15">
        <f t="shared" si="2"/>
        <v>0</v>
      </c>
      <c r="AQ24" s="15">
        <f t="shared" si="3"/>
        <v>26.5</v>
      </c>
      <c r="AR24" s="15">
        <v>0</v>
      </c>
      <c r="AS24" s="15">
        <v>0</v>
      </c>
      <c r="AT24" s="15">
        <v>0</v>
      </c>
      <c r="AU24" s="15">
        <v>0</v>
      </c>
      <c r="AV24" s="15">
        <f t="shared" si="4"/>
        <v>3.6481455</v>
      </c>
      <c r="AW24" s="15">
        <v>0</v>
      </c>
      <c r="AX24" s="15">
        <v>0</v>
      </c>
    </row>
    <row r="25" spans="1:50" ht="20.100000000000001" customHeight="1" x14ac:dyDescent="0.25">
      <c r="A25" s="8">
        <v>43922</v>
      </c>
      <c r="B25" s="8">
        <v>43951</v>
      </c>
      <c r="C25" s="11">
        <v>22</v>
      </c>
      <c r="D25" s="8" t="str">
        <f>VLOOKUP(C25,DBASE!$A$4:$Z$756,3,FALSE)</f>
        <v>P</v>
      </c>
      <c r="E25" s="11" t="str">
        <f>VLOOKUP(C25,DBASE!$A$4:$Z$756,2,FALSE)</f>
        <v>Active</v>
      </c>
      <c r="F25" s="11" t="str">
        <f>VLOOKUP(C25,DBASE!$A$4:$Z$756,4,FALSE)</f>
        <v>Mitarbeiter 22</v>
      </c>
      <c r="G25" s="11" t="str">
        <f>VLOOKUP(C25,DBASE!$A$4:$Z$756,5,FALSE)</f>
        <v>N</v>
      </c>
      <c r="H25" s="11">
        <f>VLOOKUP(C25,DBASE!$A$4:$Z$756,6,FALSE)</f>
        <v>1032</v>
      </c>
      <c r="I25" s="11">
        <f>VLOOKUP(C25,DBASE!$A$4:$Z$756,7,FALSE)</f>
        <v>1075</v>
      </c>
      <c r="J25" s="11">
        <f>VLOOKUP(C25,DBASE!$A$4:$Z$756,8,FALSE)</f>
        <v>102</v>
      </c>
      <c r="K25" s="11" t="str">
        <f>VLOOKUP(C25,DBASE!$A$4:$Z$756,9,FALSE)</f>
        <v>Niederl. 3</v>
      </c>
      <c r="L25" s="11" t="str">
        <f>VLOOKUP(C25,DBASE!$A$4:$Z$756,10,FALSE)</f>
        <v>Department</v>
      </c>
      <c r="M25" s="11" t="str">
        <f>VLOOKUP(C25,DBASE!$A$4:$Z$756,11,FALSE)</f>
        <v>Supervisor</v>
      </c>
      <c r="N25" s="11" t="str">
        <f>VLOOKUP(C25,DBASE!$A$4:$Z$756,12,FALSE)</f>
        <v>Non-Mgm.</v>
      </c>
      <c r="O25" s="11" t="str">
        <f>VLOOKUP(C25,DBASE!$A$4:$Z$756,13,FALSE)</f>
        <v>ang.</v>
      </c>
      <c r="P25" s="11" t="str">
        <f>VLOOKUP(C25,DBASE!$A$4:$Z$756,14,FALSE)</f>
        <v>M</v>
      </c>
      <c r="Q25" s="12">
        <f>VLOOKUP(C25,DBASE!$A$4:$Z$756,15,FALSE)</f>
        <v>32377</v>
      </c>
      <c r="R25" s="12" t="str">
        <f>IF(VLOOKUP(C25,DBASE!$A$4:$Z$756,16,FALSE)=0,"",VLOOKUP(C25,DBASE!$A$4:$Z$756,16,FALSE))</f>
        <v/>
      </c>
      <c r="S25" s="13" t="str">
        <f>VLOOKUP(C25,DBASE!$A$4:$Z$756,17,FALSE)</f>
        <v/>
      </c>
      <c r="T25" s="11">
        <f ca="1">VLOOKUP(C25,DBASE!$A$4:$Z$756,18,FALSE)</f>
        <v>31</v>
      </c>
      <c r="U25" s="12">
        <f>VLOOKUP(C25,DBASE!$A$4:$Z$756,19,FALSE)</f>
        <v>23456</v>
      </c>
      <c r="V25" s="13">
        <f ca="1">VLOOKUP(C25,DBASE!$A$4:$Z$756,20,FALSE)</f>
        <v>55</v>
      </c>
      <c r="W25" s="11" t="str">
        <f>VLOOKUP(C25,DBASE!$A$4:$Z$756,21,FALSE)</f>
        <v>N</v>
      </c>
      <c r="X25" s="11">
        <f>VLOOKUP(C25,DBASE!$A$4:$Z$756,22,FALSE)</f>
        <v>30</v>
      </c>
      <c r="Y25" s="14">
        <f>VLOOKUP(C25,DBASE!$A$4:$Z$756,23,FALSE)</f>
        <v>2.5</v>
      </c>
      <c r="Z25" s="11">
        <f>VLOOKUP(C25,DBASE!$A$4:$Z$756,24,FALSE)</f>
        <v>39</v>
      </c>
      <c r="AA25" s="11" t="str">
        <f>VLOOKUP(C25,DBASE!$A$4:$Z$756,25,FALSE)</f>
        <v>Function</v>
      </c>
      <c r="AB25" s="10">
        <f>VLOOKUP(C25,DBASE!$A$4:$Z$756,26,FALSE)</f>
        <v>1</v>
      </c>
      <c r="AC25" s="15">
        <v>1021</v>
      </c>
      <c r="AD25" s="15">
        <f t="shared" si="0"/>
        <v>223.85425000000001</v>
      </c>
      <c r="AE25" s="15">
        <v>0</v>
      </c>
      <c r="AF25" s="15">
        <v>0</v>
      </c>
      <c r="AG25" s="15">
        <v>0</v>
      </c>
      <c r="AH25" s="15">
        <v>0</v>
      </c>
      <c r="AI25" s="15">
        <v>0</v>
      </c>
      <c r="AJ25" s="15">
        <v>0</v>
      </c>
      <c r="AK25" s="15">
        <v>0</v>
      </c>
      <c r="AL25" s="15">
        <v>0</v>
      </c>
      <c r="AM25" s="15">
        <v>0</v>
      </c>
      <c r="AN25" s="15">
        <v>0</v>
      </c>
      <c r="AO25" s="15">
        <f t="shared" si="1"/>
        <v>0</v>
      </c>
      <c r="AP25" s="15">
        <f t="shared" si="2"/>
        <v>0</v>
      </c>
      <c r="AQ25" s="15">
        <f t="shared" si="3"/>
        <v>26.5</v>
      </c>
      <c r="AR25" s="15">
        <v>0</v>
      </c>
      <c r="AS25" s="15">
        <v>0</v>
      </c>
      <c r="AT25" s="15">
        <v>0</v>
      </c>
      <c r="AU25" s="15">
        <v>0</v>
      </c>
      <c r="AV25" s="15">
        <f t="shared" si="4"/>
        <v>5.9346750000000004</v>
      </c>
      <c r="AW25" s="15">
        <v>0</v>
      </c>
      <c r="AX25" s="15">
        <v>0</v>
      </c>
    </row>
    <row r="26" spans="1:50" ht="20.100000000000001" customHeight="1" x14ac:dyDescent="0.25">
      <c r="A26" s="8">
        <v>43922</v>
      </c>
      <c r="B26" s="8">
        <v>43951</v>
      </c>
      <c r="C26" s="11">
        <v>23</v>
      </c>
      <c r="D26" s="8" t="str">
        <f>VLOOKUP(C26,DBASE!$A$4:$Z$756,3,FALSE)</f>
        <v>P</v>
      </c>
      <c r="E26" s="11" t="str">
        <f>VLOOKUP(C26,DBASE!$A$4:$Z$756,2,FALSE)</f>
        <v>Active</v>
      </c>
      <c r="F26" s="11" t="str">
        <f>VLOOKUP(C26,DBASE!$A$4:$Z$756,4,FALSE)</f>
        <v>Mitarbeiter 23</v>
      </c>
      <c r="G26" s="11" t="str">
        <f>VLOOKUP(C26,DBASE!$A$4:$Z$756,5,FALSE)</f>
        <v>N</v>
      </c>
      <c r="H26" s="11">
        <f>VLOOKUP(C26,DBASE!$A$4:$Z$756,6,FALSE)</f>
        <v>1039</v>
      </c>
      <c r="I26" s="11">
        <f>VLOOKUP(C26,DBASE!$A$4:$Z$756,7,FALSE)</f>
        <v>1082</v>
      </c>
      <c r="J26" s="11">
        <f>VLOOKUP(C26,DBASE!$A$4:$Z$756,8,FALSE)</f>
        <v>102</v>
      </c>
      <c r="K26" s="11" t="str">
        <f>VLOOKUP(C26,DBASE!$A$4:$Z$756,9,FALSE)</f>
        <v>Niederl. 3</v>
      </c>
      <c r="L26" s="11" t="str">
        <f>VLOOKUP(C26,DBASE!$A$4:$Z$756,10,FALSE)</f>
        <v>Department</v>
      </c>
      <c r="M26" s="11" t="str">
        <f>VLOOKUP(C26,DBASE!$A$4:$Z$756,11,FALSE)</f>
        <v>Supervisor</v>
      </c>
      <c r="N26" s="11" t="str">
        <f>VLOOKUP(C26,DBASE!$A$4:$Z$756,12,FALSE)</f>
        <v>Non-Mgm.</v>
      </c>
      <c r="O26" s="11" t="str">
        <f>VLOOKUP(C26,DBASE!$A$4:$Z$756,13,FALSE)</f>
        <v>ang.</v>
      </c>
      <c r="P26" s="11" t="str">
        <f>VLOOKUP(C26,DBASE!$A$4:$Z$756,14,FALSE)</f>
        <v>M</v>
      </c>
      <c r="Q26" s="12">
        <f>VLOOKUP(C26,DBASE!$A$4:$Z$756,15,FALSE)</f>
        <v>32387</v>
      </c>
      <c r="R26" s="12" t="str">
        <f>IF(VLOOKUP(C26,DBASE!$A$4:$Z$756,16,FALSE)=0,"",VLOOKUP(C26,DBASE!$A$4:$Z$756,16,FALSE))</f>
        <v/>
      </c>
      <c r="S26" s="13" t="str">
        <f>VLOOKUP(C26,DBASE!$A$4:$Z$756,17,FALSE)</f>
        <v/>
      </c>
      <c r="T26" s="11">
        <f ca="1">VLOOKUP(C26,DBASE!$A$4:$Z$756,18,FALSE)</f>
        <v>31</v>
      </c>
      <c r="U26" s="12">
        <f>VLOOKUP(C26,DBASE!$A$4:$Z$756,19,FALSE)</f>
        <v>24713</v>
      </c>
      <c r="V26" s="13">
        <f ca="1">VLOOKUP(C26,DBASE!$A$4:$Z$756,20,FALSE)</f>
        <v>52</v>
      </c>
      <c r="W26" s="11" t="str">
        <f>VLOOKUP(C26,DBASE!$A$4:$Z$756,21,FALSE)</f>
        <v>N</v>
      </c>
      <c r="X26" s="11">
        <f>VLOOKUP(C26,DBASE!$A$4:$Z$756,22,FALSE)</f>
        <v>35</v>
      </c>
      <c r="Y26" s="14">
        <f>VLOOKUP(C26,DBASE!$A$4:$Z$756,23,FALSE)</f>
        <v>2.9166666666666665</v>
      </c>
      <c r="Z26" s="11">
        <f>VLOOKUP(C26,DBASE!$A$4:$Z$756,24,FALSE)</f>
        <v>39</v>
      </c>
      <c r="AA26" s="11" t="str">
        <f>VLOOKUP(C26,DBASE!$A$4:$Z$756,25,FALSE)</f>
        <v>Function</v>
      </c>
      <c r="AB26" s="10">
        <f>VLOOKUP(C26,DBASE!$A$4:$Z$756,26,FALSE)</f>
        <v>1</v>
      </c>
      <c r="AC26" s="15">
        <v>1022</v>
      </c>
      <c r="AD26" s="15">
        <f t="shared" si="0"/>
        <v>224.07350000000002</v>
      </c>
      <c r="AE26" s="15">
        <v>0</v>
      </c>
      <c r="AF26" s="15">
        <v>0</v>
      </c>
      <c r="AG26" s="15">
        <v>0</v>
      </c>
      <c r="AH26" s="15">
        <v>0</v>
      </c>
      <c r="AI26" s="15">
        <v>0</v>
      </c>
      <c r="AJ26" s="15">
        <v>0</v>
      </c>
      <c r="AK26" s="15">
        <v>0</v>
      </c>
      <c r="AL26" s="15">
        <v>0</v>
      </c>
      <c r="AM26" s="15">
        <v>0</v>
      </c>
      <c r="AN26" s="15">
        <v>0</v>
      </c>
      <c r="AO26" s="15">
        <f t="shared" si="1"/>
        <v>0</v>
      </c>
      <c r="AP26" s="15">
        <f t="shared" si="2"/>
        <v>0</v>
      </c>
      <c r="AQ26" s="15">
        <f t="shared" si="3"/>
        <v>26.5</v>
      </c>
      <c r="AR26" s="15">
        <v>0</v>
      </c>
      <c r="AS26" s="15">
        <v>0</v>
      </c>
      <c r="AT26" s="15">
        <v>0</v>
      </c>
      <c r="AU26" s="15">
        <v>0</v>
      </c>
      <c r="AV26" s="15">
        <f t="shared" si="4"/>
        <v>5.9346750000000004</v>
      </c>
      <c r="AW26" s="15">
        <v>0</v>
      </c>
      <c r="AX26" s="15">
        <v>0</v>
      </c>
    </row>
    <row r="27" spans="1:50" ht="20.100000000000001" customHeight="1" x14ac:dyDescent="0.25">
      <c r="A27" s="8">
        <v>43922</v>
      </c>
      <c r="B27" s="8">
        <v>43951</v>
      </c>
      <c r="C27" s="11">
        <v>24</v>
      </c>
      <c r="D27" s="8" t="str">
        <f>VLOOKUP(C27,DBASE!$A$4:$Z$756,3,FALSE)</f>
        <v>P</v>
      </c>
      <c r="E27" s="11" t="str">
        <f>VLOOKUP(C27,DBASE!$A$4:$Z$756,2,FALSE)</f>
        <v>Active</v>
      </c>
      <c r="F27" s="11" t="str">
        <f>VLOOKUP(C27,DBASE!$A$4:$Z$756,4,FALSE)</f>
        <v>Mitarbeiter 24</v>
      </c>
      <c r="G27" s="11" t="str">
        <f>VLOOKUP(C27,DBASE!$A$4:$Z$756,5,FALSE)</f>
        <v>N</v>
      </c>
      <c r="H27" s="11">
        <f>VLOOKUP(C27,DBASE!$A$4:$Z$756,6,FALSE)</f>
        <v>1011</v>
      </c>
      <c r="I27" s="11">
        <f>VLOOKUP(C27,DBASE!$A$4:$Z$756,7,FALSE)</f>
        <v>1011</v>
      </c>
      <c r="J27" s="11">
        <f>VLOOKUP(C27,DBASE!$A$4:$Z$756,8,FALSE)</f>
        <v>100</v>
      </c>
      <c r="K27" s="11" t="str">
        <f>VLOOKUP(C27,DBASE!$A$4:$Z$756,9,FALSE)</f>
        <v>Niederl. 1</v>
      </c>
      <c r="L27" s="11" t="str">
        <f>VLOOKUP(C27,DBASE!$A$4:$Z$756,10,FALSE)</f>
        <v>Department</v>
      </c>
      <c r="M27" s="11" t="str">
        <f>VLOOKUP(C27,DBASE!$A$4:$Z$756,11,FALSE)</f>
        <v>Supervisor</v>
      </c>
      <c r="N27" s="11" t="str">
        <f>VLOOKUP(C27,DBASE!$A$4:$Z$756,12,FALSE)</f>
        <v>Director</v>
      </c>
      <c r="O27" s="11" t="str">
        <f>VLOOKUP(C27,DBASE!$A$4:$Z$756,13,FALSE)</f>
        <v>ang.</v>
      </c>
      <c r="P27" s="11" t="str">
        <f>VLOOKUP(C27,DBASE!$A$4:$Z$756,14,FALSE)</f>
        <v>M</v>
      </c>
      <c r="Q27" s="12">
        <f>VLOOKUP(C27,DBASE!$A$4:$Z$756,15,FALSE)</f>
        <v>32429</v>
      </c>
      <c r="R27" s="12" t="str">
        <f>IF(VLOOKUP(C27,DBASE!$A$4:$Z$756,16,FALSE)=0,"",VLOOKUP(C27,DBASE!$A$4:$Z$756,16,FALSE))</f>
        <v/>
      </c>
      <c r="S27" s="13" t="str">
        <f>VLOOKUP(C27,DBASE!$A$4:$Z$756,17,FALSE)</f>
        <v/>
      </c>
      <c r="T27" s="11">
        <f ca="1">VLOOKUP(C27,DBASE!$A$4:$Z$756,18,FALSE)</f>
        <v>31</v>
      </c>
      <c r="U27" s="12">
        <f>VLOOKUP(C27,DBASE!$A$4:$Z$756,19,FALSE)</f>
        <v>23514</v>
      </c>
      <c r="V27" s="13">
        <f ca="1">VLOOKUP(C27,DBASE!$A$4:$Z$756,20,FALSE)</f>
        <v>55</v>
      </c>
      <c r="W27" s="11" t="str">
        <f>VLOOKUP(C27,DBASE!$A$4:$Z$756,21,FALSE)</f>
        <v>N</v>
      </c>
      <c r="X27" s="11">
        <f>VLOOKUP(C27,DBASE!$A$4:$Z$756,22,FALSE)</f>
        <v>30</v>
      </c>
      <c r="Y27" s="14">
        <f>VLOOKUP(C27,DBASE!$A$4:$Z$756,23,FALSE)</f>
        <v>2.5</v>
      </c>
      <c r="Z27" s="11">
        <f>VLOOKUP(C27,DBASE!$A$4:$Z$756,24,FALSE)</f>
        <v>39</v>
      </c>
      <c r="AA27" s="11" t="str">
        <f>VLOOKUP(C27,DBASE!$A$4:$Z$756,25,FALSE)</f>
        <v>Function</v>
      </c>
      <c r="AB27" s="10">
        <f>VLOOKUP(C27,DBASE!$A$4:$Z$756,26,FALSE)</f>
        <v>1</v>
      </c>
      <c r="AC27" s="15">
        <v>1023</v>
      </c>
      <c r="AD27" s="15">
        <f t="shared" si="0"/>
        <v>224.29275000000001</v>
      </c>
      <c r="AE27" s="15">
        <v>0</v>
      </c>
      <c r="AF27" s="15">
        <v>0</v>
      </c>
      <c r="AG27" s="15">
        <v>0</v>
      </c>
      <c r="AH27" s="15">
        <v>0</v>
      </c>
      <c r="AI27" s="15">
        <v>0</v>
      </c>
      <c r="AJ27" s="15">
        <v>0</v>
      </c>
      <c r="AK27" s="15">
        <v>0</v>
      </c>
      <c r="AL27" s="15">
        <v>0</v>
      </c>
      <c r="AM27" s="15">
        <v>0</v>
      </c>
      <c r="AN27" s="15">
        <v>0</v>
      </c>
      <c r="AO27" s="15">
        <f t="shared" si="1"/>
        <v>0</v>
      </c>
      <c r="AP27" s="15">
        <f t="shared" si="2"/>
        <v>0</v>
      </c>
      <c r="AQ27" s="15">
        <f t="shared" si="3"/>
        <v>26.5</v>
      </c>
      <c r="AR27" s="15">
        <v>0</v>
      </c>
      <c r="AS27" s="15">
        <v>0</v>
      </c>
      <c r="AT27" s="15">
        <v>0</v>
      </c>
      <c r="AU27" s="15">
        <v>0</v>
      </c>
      <c r="AV27" s="15">
        <f t="shared" si="4"/>
        <v>5.9346750000000004</v>
      </c>
      <c r="AW27" s="15">
        <v>184.965</v>
      </c>
      <c r="AX27" s="15">
        <v>0</v>
      </c>
    </row>
    <row r="28" spans="1:50" ht="20.100000000000001" customHeight="1" x14ac:dyDescent="0.25">
      <c r="A28" s="8">
        <v>43922</v>
      </c>
      <c r="B28" s="8">
        <v>43951</v>
      </c>
      <c r="C28" s="11">
        <v>25</v>
      </c>
      <c r="D28" s="8" t="str">
        <f>VLOOKUP(C28,DBASE!$A$4:$Z$756,3,FALSE)</f>
        <v>P</v>
      </c>
      <c r="E28" s="11" t="str">
        <f>VLOOKUP(C28,DBASE!$A$4:$Z$756,2,FALSE)</f>
        <v>Active</v>
      </c>
      <c r="F28" s="11" t="str">
        <f>VLOOKUP(C28,DBASE!$A$4:$Z$756,4,FALSE)</f>
        <v>Mitarbeiter 25</v>
      </c>
      <c r="G28" s="11" t="str">
        <f>VLOOKUP(C28,DBASE!$A$4:$Z$756,5,FALSE)</f>
        <v>N</v>
      </c>
      <c r="H28" s="11">
        <f>VLOOKUP(C28,DBASE!$A$4:$Z$756,6,FALSE)</f>
        <v>1009</v>
      </c>
      <c r="I28" s="11">
        <f>VLOOKUP(C28,DBASE!$A$4:$Z$756,7,FALSE)</f>
        <v>1009</v>
      </c>
      <c r="J28" s="11">
        <f>VLOOKUP(C28,DBASE!$A$4:$Z$756,8,FALSE)</f>
        <v>100</v>
      </c>
      <c r="K28" s="11" t="str">
        <f>VLOOKUP(C28,DBASE!$A$4:$Z$756,9,FALSE)</f>
        <v>Niederl. 1</v>
      </c>
      <c r="L28" s="11" t="str">
        <f>VLOOKUP(C28,DBASE!$A$4:$Z$756,10,FALSE)</f>
        <v>Department</v>
      </c>
      <c r="M28" s="11" t="str">
        <f>VLOOKUP(C28,DBASE!$A$4:$Z$756,11,FALSE)</f>
        <v>Supervisor</v>
      </c>
      <c r="N28" s="11" t="str">
        <f>VLOOKUP(C28,DBASE!$A$4:$Z$756,12,FALSE)</f>
        <v>Supervisor</v>
      </c>
      <c r="O28" s="11" t="str">
        <f>VLOOKUP(C28,DBASE!$A$4:$Z$756,13,FALSE)</f>
        <v>ang.</v>
      </c>
      <c r="P28" s="11" t="str">
        <f>VLOOKUP(C28,DBASE!$A$4:$Z$756,14,FALSE)</f>
        <v>M</v>
      </c>
      <c r="Q28" s="12">
        <f>VLOOKUP(C28,DBASE!$A$4:$Z$756,15,FALSE)</f>
        <v>32783</v>
      </c>
      <c r="R28" s="12" t="str">
        <f>IF(VLOOKUP(C28,DBASE!$A$4:$Z$756,16,FALSE)=0,"",VLOOKUP(C28,DBASE!$A$4:$Z$756,16,FALSE))</f>
        <v/>
      </c>
      <c r="S28" s="13" t="str">
        <f>VLOOKUP(C28,DBASE!$A$4:$Z$756,17,FALSE)</f>
        <v/>
      </c>
      <c r="T28" s="11">
        <f ca="1">VLOOKUP(C28,DBASE!$A$4:$Z$756,18,FALSE)</f>
        <v>30</v>
      </c>
      <c r="U28" s="12">
        <f>VLOOKUP(C28,DBASE!$A$4:$Z$756,19,FALSE)</f>
        <v>20884</v>
      </c>
      <c r="V28" s="13">
        <f ca="1">VLOOKUP(C28,DBASE!$A$4:$Z$756,20,FALSE)</f>
        <v>62</v>
      </c>
      <c r="W28" s="11" t="str">
        <f>VLOOKUP(C28,DBASE!$A$4:$Z$756,21,FALSE)</f>
        <v>N</v>
      </c>
      <c r="X28" s="11">
        <f>VLOOKUP(C28,DBASE!$A$4:$Z$756,22,FALSE)</f>
        <v>30</v>
      </c>
      <c r="Y28" s="14">
        <f>VLOOKUP(C28,DBASE!$A$4:$Z$756,23,FALSE)</f>
        <v>2.5</v>
      </c>
      <c r="Z28" s="11">
        <f>VLOOKUP(C28,DBASE!$A$4:$Z$756,24,FALSE)</f>
        <v>39</v>
      </c>
      <c r="AA28" s="11" t="str">
        <f>VLOOKUP(C28,DBASE!$A$4:$Z$756,25,FALSE)</f>
        <v>Function</v>
      </c>
      <c r="AB28" s="10">
        <f>VLOOKUP(C28,DBASE!$A$4:$Z$756,26,FALSE)</f>
        <v>1</v>
      </c>
      <c r="AC28" s="15">
        <v>1024</v>
      </c>
      <c r="AD28" s="15">
        <f t="shared" si="0"/>
        <v>224.512</v>
      </c>
      <c r="AE28" s="15">
        <v>0</v>
      </c>
      <c r="AF28" s="15">
        <v>0</v>
      </c>
      <c r="AG28" s="15">
        <v>0</v>
      </c>
      <c r="AH28" s="15">
        <v>0</v>
      </c>
      <c r="AI28" s="15">
        <v>0</v>
      </c>
      <c r="AJ28" s="15">
        <v>0</v>
      </c>
      <c r="AK28" s="15">
        <v>0</v>
      </c>
      <c r="AL28" s="15">
        <v>0</v>
      </c>
      <c r="AM28" s="15">
        <v>0</v>
      </c>
      <c r="AN28" s="15">
        <v>0</v>
      </c>
      <c r="AO28" s="15">
        <f t="shared" si="1"/>
        <v>0</v>
      </c>
      <c r="AP28" s="15">
        <f t="shared" si="2"/>
        <v>0</v>
      </c>
      <c r="AQ28" s="15">
        <f t="shared" si="3"/>
        <v>26.5</v>
      </c>
      <c r="AR28" s="15">
        <v>0</v>
      </c>
      <c r="AS28" s="15">
        <v>0</v>
      </c>
      <c r="AT28" s="15">
        <v>0</v>
      </c>
      <c r="AU28" s="15">
        <v>0</v>
      </c>
      <c r="AV28" s="15">
        <f t="shared" si="4"/>
        <v>5.9346750000000004</v>
      </c>
      <c r="AW28" s="15">
        <v>0</v>
      </c>
      <c r="AX28" s="15">
        <v>0</v>
      </c>
    </row>
    <row r="29" spans="1:50" ht="20.100000000000001" customHeight="1" x14ac:dyDescent="0.25">
      <c r="A29" s="8">
        <v>43922</v>
      </c>
      <c r="B29" s="8">
        <v>43951</v>
      </c>
      <c r="C29" s="11">
        <v>26</v>
      </c>
      <c r="D29" s="8" t="str">
        <f>VLOOKUP(C29,DBASE!$A$4:$Z$756,3,FALSE)</f>
        <v>P</v>
      </c>
      <c r="E29" s="11" t="str">
        <f>VLOOKUP(C29,DBASE!$A$4:$Z$756,2,FALSE)</f>
        <v>Active</v>
      </c>
      <c r="F29" s="11" t="str">
        <f>VLOOKUP(C29,DBASE!$A$4:$Z$756,4,FALSE)</f>
        <v>Mitarbeiter 26</v>
      </c>
      <c r="G29" s="11" t="str">
        <f>VLOOKUP(C29,DBASE!$A$4:$Z$756,5,FALSE)</f>
        <v>N</v>
      </c>
      <c r="H29" s="11">
        <f>VLOOKUP(C29,DBASE!$A$4:$Z$756,6,FALSE)</f>
        <v>1046</v>
      </c>
      <c r="I29" s="11">
        <f>VLOOKUP(C29,DBASE!$A$4:$Z$756,7,FALSE)</f>
        <v>1089</v>
      </c>
      <c r="J29" s="11">
        <f>VLOOKUP(C29,DBASE!$A$4:$Z$756,8,FALSE)</f>
        <v>102</v>
      </c>
      <c r="K29" s="11" t="str">
        <f>VLOOKUP(C29,DBASE!$A$4:$Z$756,9,FALSE)</f>
        <v>Niederl. 3</v>
      </c>
      <c r="L29" s="11" t="str">
        <f>VLOOKUP(C29,DBASE!$A$4:$Z$756,10,FALSE)</f>
        <v>Department</v>
      </c>
      <c r="M29" s="11" t="str">
        <f>VLOOKUP(C29,DBASE!$A$4:$Z$756,11,FALSE)</f>
        <v>Supervisor</v>
      </c>
      <c r="N29" s="11" t="str">
        <f>VLOOKUP(C29,DBASE!$A$4:$Z$756,12,FALSE)</f>
        <v>Supervisor</v>
      </c>
      <c r="O29" s="11" t="str">
        <f>VLOOKUP(C29,DBASE!$A$4:$Z$756,13,FALSE)</f>
        <v>ang.</v>
      </c>
      <c r="P29" s="11" t="str">
        <f>VLOOKUP(C29,DBASE!$A$4:$Z$756,14,FALSE)</f>
        <v>W</v>
      </c>
      <c r="Q29" s="12">
        <f>VLOOKUP(C29,DBASE!$A$4:$Z$756,15,FALSE)</f>
        <v>32843</v>
      </c>
      <c r="R29" s="12" t="str">
        <f>IF(VLOOKUP(C29,DBASE!$A$4:$Z$756,16,FALSE)=0,"",VLOOKUP(C29,DBASE!$A$4:$Z$756,16,FALSE))</f>
        <v/>
      </c>
      <c r="S29" s="13" t="str">
        <f>VLOOKUP(C29,DBASE!$A$4:$Z$756,17,FALSE)</f>
        <v/>
      </c>
      <c r="T29" s="11">
        <f ca="1">VLOOKUP(C29,DBASE!$A$4:$Z$756,18,FALSE)</f>
        <v>30</v>
      </c>
      <c r="U29" s="12">
        <f>VLOOKUP(C29,DBASE!$A$4:$Z$756,19,FALSE)</f>
        <v>22634</v>
      </c>
      <c r="V29" s="13">
        <f ca="1">VLOOKUP(C29,DBASE!$A$4:$Z$756,20,FALSE)</f>
        <v>58</v>
      </c>
      <c r="W29" s="11" t="str">
        <f>VLOOKUP(C29,DBASE!$A$4:$Z$756,21,FALSE)</f>
        <v>N</v>
      </c>
      <c r="X29" s="11">
        <f>VLOOKUP(C29,DBASE!$A$4:$Z$756,22,FALSE)</f>
        <v>30</v>
      </c>
      <c r="Y29" s="14">
        <f>VLOOKUP(C29,DBASE!$A$4:$Z$756,23,FALSE)</f>
        <v>2.5</v>
      </c>
      <c r="Z29" s="11">
        <f>VLOOKUP(C29,DBASE!$A$4:$Z$756,24,FALSE)</f>
        <v>39</v>
      </c>
      <c r="AA29" s="11" t="str">
        <f>VLOOKUP(C29,DBASE!$A$4:$Z$756,25,FALSE)</f>
        <v>Function</v>
      </c>
      <c r="AB29" s="10">
        <f>VLOOKUP(C29,DBASE!$A$4:$Z$756,26,FALSE)</f>
        <v>1</v>
      </c>
      <c r="AC29" s="15">
        <v>1025</v>
      </c>
      <c r="AD29" s="15">
        <f t="shared" si="0"/>
        <v>224.73125000000002</v>
      </c>
      <c r="AE29" s="15">
        <v>0</v>
      </c>
      <c r="AF29" s="15">
        <v>0</v>
      </c>
      <c r="AG29" s="15">
        <v>0</v>
      </c>
      <c r="AH29" s="15">
        <v>0</v>
      </c>
      <c r="AI29" s="15">
        <v>0</v>
      </c>
      <c r="AJ29" s="15">
        <v>0</v>
      </c>
      <c r="AK29" s="15">
        <v>0</v>
      </c>
      <c r="AL29" s="15">
        <v>0</v>
      </c>
      <c r="AM29" s="15">
        <v>0</v>
      </c>
      <c r="AN29" s="15">
        <v>0</v>
      </c>
      <c r="AO29" s="15">
        <f t="shared" si="1"/>
        <v>0</v>
      </c>
      <c r="AP29" s="15">
        <f t="shared" si="2"/>
        <v>0</v>
      </c>
      <c r="AQ29" s="15">
        <f t="shared" si="3"/>
        <v>26.5</v>
      </c>
      <c r="AR29" s="15">
        <v>0</v>
      </c>
      <c r="AS29" s="15">
        <v>0</v>
      </c>
      <c r="AT29" s="15">
        <v>0</v>
      </c>
      <c r="AU29" s="15">
        <v>0</v>
      </c>
      <c r="AV29" s="15">
        <f t="shared" si="4"/>
        <v>5.9346750000000004</v>
      </c>
      <c r="AW29" s="15">
        <v>0</v>
      </c>
      <c r="AX29" s="15">
        <v>0</v>
      </c>
    </row>
    <row r="30" spans="1:50" ht="20.100000000000001" customHeight="1" x14ac:dyDescent="0.25">
      <c r="A30" s="8">
        <v>43922</v>
      </c>
      <c r="B30" s="8">
        <v>43951</v>
      </c>
      <c r="C30" s="11">
        <v>27</v>
      </c>
      <c r="D30" s="8" t="str">
        <f>VLOOKUP(C30,DBASE!$A$4:$Z$756,3,FALSE)</f>
        <v>P</v>
      </c>
      <c r="E30" s="11" t="str">
        <f>VLOOKUP(C30,DBASE!$A$4:$Z$756,2,FALSE)</f>
        <v>Active</v>
      </c>
      <c r="F30" s="11" t="str">
        <f>VLOOKUP(C30,DBASE!$A$4:$Z$756,4,FALSE)</f>
        <v>Mitarbeiter 27</v>
      </c>
      <c r="G30" s="11" t="str">
        <f>VLOOKUP(C30,DBASE!$A$4:$Z$756,5,FALSE)</f>
        <v>N</v>
      </c>
      <c r="H30" s="11">
        <f>VLOOKUP(C30,DBASE!$A$4:$Z$756,6,FALSE)</f>
        <v>1032</v>
      </c>
      <c r="I30" s="11">
        <f>VLOOKUP(C30,DBASE!$A$4:$Z$756,7,FALSE)</f>
        <v>1075</v>
      </c>
      <c r="J30" s="11">
        <f>VLOOKUP(C30,DBASE!$A$4:$Z$756,8,FALSE)</f>
        <v>102</v>
      </c>
      <c r="K30" s="11" t="str">
        <f>VLOOKUP(C30,DBASE!$A$4:$Z$756,9,FALSE)</f>
        <v>Niederl. 3</v>
      </c>
      <c r="L30" s="11" t="str">
        <f>VLOOKUP(C30,DBASE!$A$4:$Z$756,10,FALSE)</f>
        <v>Department</v>
      </c>
      <c r="M30" s="11" t="str">
        <f>VLOOKUP(C30,DBASE!$A$4:$Z$756,11,FALSE)</f>
        <v>Supervisor</v>
      </c>
      <c r="N30" s="11" t="str">
        <f>VLOOKUP(C30,DBASE!$A$4:$Z$756,12,FALSE)</f>
        <v>Non-Mgm.</v>
      </c>
      <c r="O30" s="11" t="str">
        <f>VLOOKUP(C30,DBASE!$A$4:$Z$756,13,FALSE)</f>
        <v>ang.</v>
      </c>
      <c r="P30" s="11" t="str">
        <f>VLOOKUP(C30,DBASE!$A$4:$Z$756,14,FALSE)</f>
        <v>W</v>
      </c>
      <c r="Q30" s="12">
        <f>VLOOKUP(C30,DBASE!$A$4:$Z$756,15,FALSE)</f>
        <v>33025</v>
      </c>
      <c r="R30" s="12" t="str">
        <f>IF(VLOOKUP(C30,DBASE!$A$4:$Z$756,16,FALSE)=0,"",VLOOKUP(C30,DBASE!$A$4:$Z$756,16,FALSE))</f>
        <v/>
      </c>
      <c r="S30" s="13" t="str">
        <f>VLOOKUP(C30,DBASE!$A$4:$Z$756,17,FALSE)</f>
        <v/>
      </c>
      <c r="T30" s="11">
        <f ca="1">VLOOKUP(C30,DBASE!$A$4:$Z$756,18,FALSE)</f>
        <v>29</v>
      </c>
      <c r="U30" s="12">
        <f>VLOOKUP(C30,DBASE!$A$4:$Z$756,19,FALSE)</f>
        <v>24436</v>
      </c>
      <c r="V30" s="13">
        <f ca="1">VLOOKUP(C30,DBASE!$A$4:$Z$756,20,FALSE)</f>
        <v>53</v>
      </c>
      <c r="W30" s="11" t="str">
        <f>VLOOKUP(C30,DBASE!$A$4:$Z$756,21,FALSE)</f>
        <v>N</v>
      </c>
      <c r="X30" s="11">
        <f>VLOOKUP(C30,DBASE!$A$4:$Z$756,22,FALSE)</f>
        <v>30</v>
      </c>
      <c r="Y30" s="14">
        <f>VLOOKUP(C30,DBASE!$A$4:$Z$756,23,FALSE)</f>
        <v>2.5</v>
      </c>
      <c r="Z30" s="11">
        <f>VLOOKUP(C30,DBASE!$A$4:$Z$756,24,FALSE)</f>
        <v>39</v>
      </c>
      <c r="AA30" s="11" t="str">
        <f>VLOOKUP(C30,DBASE!$A$4:$Z$756,25,FALSE)</f>
        <v>Function</v>
      </c>
      <c r="AB30" s="10">
        <f>VLOOKUP(C30,DBASE!$A$4:$Z$756,26,FALSE)</f>
        <v>1</v>
      </c>
      <c r="AC30" s="15">
        <v>1026</v>
      </c>
      <c r="AD30" s="15">
        <f t="shared" si="0"/>
        <v>224.95050000000001</v>
      </c>
      <c r="AE30" s="15">
        <v>0</v>
      </c>
      <c r="AF30" s="15">
        <v>0</v>
      </c>
      <c r="AG30" s="15">
        <v>0</v>
      </c>
      <c r="AH30" s="15">
        <v>0</v>
      </c>
      <c r="AI30" s="15">
        <v>0</v>
      </c>
      <c r="AJ30" s="15">
        <v>0</v>
      </c>
      <c r="AK30" s="15">
        <v>0</v>
      </c>
      <c r="AL30" s="15">
        <v>0</v>
      </c>
      <c r="AM30" s="15">
        <v>0</v>
      </c>
      <c r="AN30" s="15">
        <v>0</v>
      </c>
      <c r="AO30" s="15">
        <f t="shared" si="1"/>
        <v>0</v>
      </c>
      <c r="AP30" s="15">
        <f t="shared" si="2"/>
        <v>0</v>
      </c>
      <c r="AQ30" s="15">
        <f t="shared" si="3"/>
        <v>26.5</v>
      </c>
      <c r="AR30" s="15">
        <v>0</v>
      </c>
      <c r="AS30" s="15">
        <v>0</v>
      </c>
      <c r="AT30" s="15">
        <v>0</v>
      </c>
      <c r="AU30" s="15">
        <v>0</v>
      </c>
      <c r="AV30" s="15">
        <f t="shared" si="4"/>
        <v>5.9346750000000004</v>
      </c>
      <c r="AW30" s="15">
        <v>0</v>
      </c>
      <c r="AX30" s="15">
        <v>159.04083333333332</v>
      </c>
    </row>
    <row r="31" spans="1:50" ht="20.100000000000001" customHeight="1" x14ac:dyDescent="0.25">
      <c r="A31" s="8">
        <v>43922</v>
      </c>
      <c r="B31" s="8">
        <v>43951</v>
      </c>
      <c r="C31" s="11">
        <v>28</v>
      </c>
      <c r="D31" s="8" t="str">
        <f>VLOOKUP(C31,DBASE!$A$4:$Z$756,3,FALSE)</f>
        <v>P</v>
      </c>
      <c r="E31" s="11" t="str">
        <f>VLOOKUP(C31,DBASE!$A$4:$Z$756,2,FALSE)</f>
        <v>Active</v>
      </c>
      <c r="F31" s="11" t="str">
        <f>VLOOKUP(C31,DBASE!$A$4:$Z$756,4,FALSE)</f>
        <v>Mitarbeiter 28</v>
      </c>
      <c r="G31" s="11" t="str">
        <f>VLOOKUP(C31,DBASE!$A$4:$Z$756,5,FALSE)</f>
        <v>Y</v>
      </c>
      <c r="H31" s="11">
        <f>VLOOKUP(C31,DBASE!$A$4:$Z$756,6,FALSE)</f>
        <v>1018</v>
      </c>
      <c r="I31" s="11">
        <f>VLOOKUP(C31,DBASE!$A$4:$Z$756,7,FALSE)</f>
        <v>1055</v>
      </c>
      <c r="J31" s="11">
        <f>VLOOKUP(C31,DBASE!$A$4:$Z$756,8,FALSE)</f>
        <v>106</v>
      </c>
      <c r="K31" s="11" t="str">
        <f>VLOOKUP(C31,DBASE!$A$4:$Z$756,9,FALSE)</f>
        <v>Niederl. 7</v>
      </c>
      <c r="L31" s="11" t="str">
        <f>VLOOKUP(C31,DBASE!$A$4:$Z$756,10,FALSE)</f>
        <v>Department</v>
      </c>
      <c r="M31" s="11" t="str">
        <f>VLOOKUP(C31,DBASE!$A$4:$Z$756,11,FALSE)</f>
        <v>Supervisor</v>
      </c>
      <c r="N31" s="11" t="str">
        <f>VLOOKUP(C31,DBASE!$A$4:$Z$756,12,FALSE)</f>
        <v>Manager</v>
      </c>
      <c r="O31" s="11" t="str">
        <f>VLOOKUP(C31,DBASE!$A$4:$Z$756,13,FALSE)</f>
        <v>ang.</v>
      </c>
      <c r="P31" s="11" t="str">
        <f>VLOOKUP(C31,DBASE!$A$4:$Z$756,14,FALSE)</f>
        <v>M</v>
      </c>
      <c r="Q31" s="12">
        <f>VLOOKUP(C31,DBASE!$A$4:$Z$756,15,FALSE)</f>
        <v>33239</v>
      </c>
      <c r="R31" s="12" t="str">
        <f>IF(VLOOKUP(C31,DBASE!$A$4:$Z$756,16,FALSE)=0,"",VLOOKUP(C31,DBASE!$A$4:$Z$756,16,FALSE))</f>
        <v/>
      </c>
      <c r="S31" s="13" t="str">
        <f>VLOOKUP(C31,DBASE!$A$4:$Z$756,17,FALSE)</f>
        <v/>
      </c>
      <c r="T31" s="11">
        <f ca="1">VLOOKUP(C31,DBASE!$A$4:$Z$756,18,FALSE)</f>
        <v>29</v>
      </c>
      <c r="U31" s="12">
        <f>VLOOKUP(C31,DBASE!$A$4:$Z$756,19,FALSE)</f>
        <v>21701</v>
      </c>
      <c r="V31" s="13">
        <f ca="1">VLOOKUP(C31,DBASE!$A$4:$Z$756,20,FALSE)</f>
        <v>60</v>
      </c>
      <c r="W31" s="11" t="str">
        <f>VLOOKUP(C31,DBASE!$A$4:$Z$756,21,FALSE)</f>
        <v>N</v>
      </c>
      <c r="X31" s="11">
        <f>VLOOKUP(C31,DBASE!$A$4:$Z$756,22,FALSE)</f>
        <v>30</v>
      </c>
      <c r="Y31" s="14">
        <f>VLOOKUP(C31,DBASE!$A$4:$Z$756,23,FALSE)</f>
        <v>2.5</v>
      </c>
      <c r="Z31" s="11">
        <f>VLOOKUP(C31,DBASE!$A$4:$Z$756,24,FALSE)</f>
        <v>39</v>
      </c>
      <c r="AA31" s="11" t="str">
        <f>VLOOKUP(C31,DBASE!$A$4:$Z$756,25,FALSE)</f>
        <v>Function</v>
      </c>
      <c r="AB31" s="10">
        <f>VLOOKUP(C31,DBASE!$A$4:$Z$756,26,FALSE)</f>
        <v>0.5</v>
      </c>
      <c r="AC31" s="15">
        <v>1027</v>
      </c>
      <c r="AD31" s="15">
        <f t="shared" si="0"/>
        <v>225.16975000000002</v>
      </c>
      <c r="AE31" s="15">
        <v>0</v>
      </c>
      <c r="AF31" s="15">
        <v>0</v>
      </c>
      <c r="AG31" s="15">
        <v>30</v>
      </c>
      <c r="AH31" s="15">
        <v>0</v>
      </c>
      <c r="AI31" s="15">
        <v>0</v>
      </c>
      <c r="AJ31" s="15">
        <v>0</v>
      </c>
      <c r="AK31" s="15">
        <v>0</v>
      </c>
      <c r="AL31" s="15">
        <v>0</v>
      </c>
      <c r="AM31" s="15">
        <v>0</v>
      </c>
      <c r="AN31" s="15">
        <v>0</v>
      </c>
      <c r="AO31" s="15">
        <f t="shared" si="1"/>
        <v>0</v>
      </c>
      <c r="AP31" s="15">
        <f t="shared" si="2"/>
        <v>0</v>
      </c>
      <c r="AQ31" s="15">
        <f t="shared" si="3"/>
        <v>13.25</v>
      </c>
      <c r="AR31" s="15">
        <v>0</v>
      </c>
      <c r="AS31" s="15">
        <v>0</v>
      </c>
      <c r="AT31" s="15">
        <v>0</v>
      </c>
      <c r="AU31" s="15">
        <v>0</v>
      </c>
      <c r="AV31" s="15">
        <f t="shared" si="4"/>
        <v>9.6858374999999999</v>
      </c>
      <c r="AW31" s="15">
        <v>141.78749999999999</v>
      </c>
      <c r="AX31" s="15">
        <v>0</v>
      </c>
    </row>
    <row r="32" spans="1:50" ht="20.100000000000001" customHeight="1" x14ac:dyDescent="0.25">
      <c r="A32" s="8">
        <v>43922</v>
      </c>
      <c r="B32" s="8">
        <v>43951</v>
      </c>
      <c r="C32" s="11">
        <v>28</v>
      </c>
      <c r="D32" s="8" t="str">
        <f>VLOOKUP(C32,DBASE!$A$4:$Z$756,3,FALSE)</f>
        <v>P</v>
      </c>
      <c r="E32" s="11" t="str">
        <f>VLOOKUP(C32,DBASE!$A$4:$Z$756,2,FALSE)</f>
        <v>Active</v>
      </c>
      <c r="F32" s="11" t="str">
        <f>VLOOKUP(C32,DBASE!$A$4:$Z$756,4,FALSE)</f>
        <v>Mitarbeiter 28</v>
      </c>
      <c r="G32" s="11" t="str">
        <f>VLOOKUP(C32,DBASE!$A$4:$Z$756,5,FALSE)</f>
        <v>Y</v>
      </c>
      <c r="H32" s="11">
        <f>VLOOKUP(C32,DBASE!$A$4:$Z$756,6,FALSE)</f>
        <v>1018</v>
      </c>
      <c r="I32" s="11">
        <f>VLOOKUP(C32,DBASE!$A$4:$Z$756,7,FALSE)</f>
        <v>1055</v>
      </c>
      <c r="J32" s="11">
        <f>VLOOKUP(C32,DBASE!$A$4:$Z$756,8,FALSE)</f>
        <v>106</v>
      </c>
      <c r="K32" s="11" t="str">
        <f>VLOOKUP(C32,DBASE!$A$4:$Z$756,9,FALSE)</f>
        <v>Niederl. 7</v>
      </c>
      <c r="L32" s="11" t="str">
        <f>VLOOKUP(C32,DBASE!$A$4:$Z$756,10,FALSE)</f>
        <v>Department</v>
      </c>
      <c r="M32" s="11" t="str">
        <f>VLOOKUP(C32,DBASE!$A$4:$Z$756,11,FALSE)</f>
        <v>Supervisor</v>
      </c>
      <c r="N32" s="11" t="str">
        <f>VLOOKUP(C32,DBASE!$A$4:$Z$756,12,FALSE)</f>
        <v>Manager</v>
      </c>
      <c r="O32" s="11" t="str">
        <f>VLOOKUP(C32,DBASE!$A$4:$Z$756,13,FALSE)</f>
        <v>ang.</v>
      </c>
      <c r="P32" s="11" t="str">
        <f>VLOOKUP(C32,DBASE!$A$4:$Z$756,14,FALSE)</f>
        <v>M</v>
      </c>
      <c r="Q32" s="12">
        <f>VLOOKUP(C32,DBASE!$A$4:$Z$756,15,FALSE)</f>
        <v>33239</v>
      </c>
      <c r="R32" s="12" t="str">
        <f>IF(VLOOKUP(C32,DBASE!$A$4:$Z$756,16,FALSE)=0,"",VLOOKUP(C32,DBASE!$A$4:$Z$756,16,FALSE))</f>
        <v/>
      </c>
      <c r="S32" s="13" t="str">
        <f>VLOOKUP(C32,DBASE!$A$4:$Z$756,17,FALSE)</f>
        <v/>
      </c>
      <c r="T32" s="11">
        <f ca="1">VLOOKUP(C32,DBASE!$A$4:$Z$756,18,FALSE)</f>
        <v>29</v>
      </c>
      <c r="U32" s="12">
        <f>VLOOKUP(C32,DBASE!$A$4:$Z$756,19,FALSE)</f>
        <v>21701</v>
      </c>
      <c r="V32" s="13">
        <f ca="1">VLOOKUP(C32,DBASE!$A$4:$Z$756,20,FALSE)</f>
        <v>60</v>
      </c>
      <c r="W32" s="11" t="str">
        <f>VLOOKUP(C32,DBASE!$A$4:$Z$756,21,FALSE)</f>
        <v>N</v>
      </c>
      <c r="X32" s="11">
        <f>VLOOKUP(C32,DBASE!$A$4:$Z$756,22,FALSE)</f>
        <v>30</v>
      </c>
      <c r="Y32" s="14">
        <f>VLOOKUP(C32,DBASE!$A$4:$Z$756,23,FALSE)</f>
        <v>2.5</v>
      </c>
      <c r="Z32" s="11">
        <f>VLOOKUP(C32,DBASE!$A$4:$Z$756,24,FALSE)</f>
        <v>39</v>
      </c>
      <c r="AA32" s="11" t="str">
        <f>VLOOKUP(C32,DBASE!$A$4:$Z$756,25,FALSE)</f>
        <v>Function</v>
      </c>
      <c r="AB32" s="10">
        <f>VLOOKUP(C32,DBASE!$A$4:$Z$756,26,FALSE)</f>
        <v>0.5</v>
      </c>
      <c r="AC32" s="15">
        <v>1028</v>
      </c>
      <c r="AD32" s="15">
        <f t="shared" si="0"/>
        <v>225.38900000000001</v>
      </c>
      <c r="AE32" s="15">
        <v>0</v>
      </c>
      <c r="AF32" s="15">
        <v>0</v>
      </c>
      <c r="AG32" s="15">
        <v>30</v>
      </c>
      <c r="AH32" s="15">
        <v>0</v>
      </c>
      <c r="AI32" s="15">
        <v>0</v>
      </c>
      <c r="AJ32" s="15">
        <v>0</v>
      </c>
      <c r="AK32" s="15">
        <v>0</v>
      </c>
      <c r="AL32" s="15">
        <v>0</v>
      </c>
      <c r="AM32" s="15">
        <v>0</v>
      </c>
      <c r="AN32" s="15">
        <v>0</v>
      </c>
      <c r="AO32" s="15">
        <f t="shared" si="1"/>
        <v>0</v>
      </c>
      <c r="AP32" s="15">
        <f t="shared" si="2"/>
        <v>0</v>
      </c>
      <c r="AQ32" s="15">
        <f t="shared" si="3"/>
        <v>13.25</v>
      </c>
      <c r="AR32" s="15">
        <v>0</v>
      </c>
      <c r="AS32" s="15">
        <v>0</v>
      </c>
      <c r="AT32" s="15">
        <v>0</v>
      </c>
      <c r="AU32" s="15">
        <v>0</v>
      </c>
      <c r="AV32" s="15">
        <f t="shared" si="4"/>
        <v>9.6858374999999999</v>
      </c>
      <c r="AW32" s="15">
        <v>141.78749999999999</v>
      </c>
      <c r="AX32" s="15">
        <v>0</v>
      </c>
    </row>
    <row r="33" spans="1:50" ht="20.100000000000001" customHeight="1" x14ac:dyDescent="0.25">
      <c r="A33" s="8">
        <v>43922</v>
      </c>
      <c r="B33" s="8">
        <v>43951</v>
      </c>
      <c r="C33" s="11">
        <v>29</v>
      </c>
      <c r="D33" s="8" t="str">
        <f>VLOOKUP(C33,DBASE!$A$4:$Z$756,3,FALSE)</f>
        <v>P</v>
      </c>
      <c r="E33" s="11" t="str">
        <f>VLOOKUP(C33,DBASE!$A$4:$Z$756,2,FALSE)</f>
        <v>Active</v>
      </c>
      <c r="F33" s="11" t="str">
        <f>VLOOKUP(C33,DBASE!$A$4:$Z$756,4,FALSE)</f>
        <v>Mitarbeiter 29</v>
      </c>
      <c r="G33" s="11" t="str">
        <f>VLOOKUP(C33,DBASE!$A$4:$Z$756,5,FALSE)</f>
        <v>N</v>
      </c>
      <c r="H33" s="11">
        <f>VLOOKUP(C33,DBASE!$A$4:$Z$756,6,FALSE)</f>
        <v>1003</v>
      </c>
      <c r="I33" s="11">
        <f>VLOOKUP(C33,DBASE!$A$4:$Z$756,7,FALSE)</f>
        <v>1003</v>
      </c>
      <c r="J33" s="11">
        <f>VLOOKUP(C33,DBASE!$A$4:$Z$756,8,FALSE)</f>
        <v>100</v>
      </c>
      <c r="K33" s="11" t="str">
        <f>VLOOKUP(C33,DBASE!$A$4:$Z$756,9,FALSE)</f>
        <v>Niederl. 1</v>
      </c>
      <c r="L33" s="11" t="str">
        <f>VLOOKUP(C33,DBASE!$A$4:$Z$756,10,FALSE)</f>
        <v>Department</v>
      </c>
      <c r="M33" s="11" t="str">
        <f>VLOOKUP(C33,DBASE!$A$4:$Z$756,11,FALSE)</f>
        <v>Supervisor</v>
      </c>
      <c r="N33" s="11" t="str">
        <f>VLOOKUP(C33,DBASE!$A$4:$Z$756,12,FALSE)</f>
        <v>Non-Mgm.</v>
      </c>
      <c r="O33" s="11" t="str">
        <f>VLOOKUP(C33,DBASE!$A$4:$Z$756,13,FALSE)</f>
        <v>ang.</v>
      </c>
      <c r="P33" s="11" t="str">
        <f>VLOOKUP(C33,DBASE!$A$4:$Z$756,14,FALSE)</f>
        <v>M</v>
      </c>
      <c r="Q33" s="12">
        <f>VLOOKUP(C33,DBASE!$A$4:$Z$756,15,FALSE)</f>
        <v>32721</v>
      </c>
      <c r="R33" s="12" t="str">
        <f>IF(VLOOKUP(C33,DBASE!$A$4:$Z$756,16,FALSE)=0,"",VLOOKUP(C33,DBASE!$A$4:$Z$756,16,FALSE))</f>
        <v/>
      </c>
      <c r="S33" s="13" t="str">
        <f>VLOOKUP(C33,DBASE!$A$4:$Z$756,17,FALSE)</f>
        <v/>
      </c>
      <c r="T33" s="11">
        <f ca="1">VLOOKUP(C33,DBASE!$A$4:$Z$756,18,FALSE)</f>
        <v>30</v>
      </c>
      <c r="U33" s="12">
        <f>VLOOKUP(C33,DBASE!$A$4:$Z$756,19,FALSE)</f>
        <v>22655</v>
      </c>
      <c r="V33" s="13">
        <f ca="1">VLOOKUP(C33,DBASE!$A$4:$Z$756,20,FALSE)</f>
        <v>58</v>
      </c>
      <c r="W33" s="11" t="str">
        <f>VLOOKUP(C33,DBASE!$A$4:$Z$756,21,FALSE)</f>
        <v>N</v>
      </c>
      <c r="X33" s="11">
        <f>VLOOKUP(C33,DBASE!$A$4:$Z$756,22,FALSE)</f>
        <v>30</v>
      </c>
      <c r="Y33" s="14">
        <f>VLOOKUP(C33,DBASE!$A$4:$Z$756,23,FALSE)</f>
        <v>2.5</v>
      </c>
      <c r="Z33" s="11">
        <f>VLOOKUP(C33,DBASE!$A$4:$Z$756,24,FALSE)</f>
        <v>39</v>
      </c>
      <c r="AA33" s="11" t="str">
        <f>VLOOKUP(C33,DBASE!$A$4:$Z$756,25,FALSE)</f>
        <v>Function</v>
      </c>
      <c r="AB33" s="10">
        <f>VLOOKUP(C33,DBASE!$A$4:$Z$756,26,FALSE)</f>
        <v>1</v>
      </c>
      <c r="AC33" s="15">
        <v>1029</v>
      </c>
      <c r="AD33" s="15">
        <f t="shared" si="0"/>
        <v>225.60825</v>
      </c>
      <c r="AE33" s="15">
        <v>0</v>
      </c>
      <c r="AF33" s="15">
        <v>0</v>
      </c>
      <c r="AG33" s="15">
        <v>0</v>
      </c>
      <c r="AH33" s="15">
        <v>0</v>
      </c>
      <c r="AI33" s="15">
        <v>0</v>
      </c>
      <c r="AJ33" s="15">
        <v>0</v>
      </c>
      <c r="AK33" s="15">
        <v>0</v>
      </c>
      <c r="AL33" s="15">
        <v>0</v>
      </c>
      <c r="AM33" s="15">
        <v>0</v>
      </c>
      <c r="AN33" s="15">
        <v>0</v>
      </c>
      <c r="AO33" s="15">
        <f t="shared" si="1"/>
        <v>0</v>
      </c>
      <c r="AP33" s="15">
        <f t="shared" si="2"/>
        <v>0</v>
      </c>
      <c r="AQ33" s="15">
        <f t="shared" si="3"/>
        <v>26.5</v>
      </c>
      <c r="AR33" s="15">
        <v>0</v>
      </c>
      <c r="AS33" s="15">
        <v>0</v>
      </c>
      <c r="AT33" s="15">
        <v>0</v>
      </c>
      <c r="AU33" s="15">
        <v>0</v>
      </c>
      <c r="AV33" s="15">
        <f t="shared" si="4"/>
        <v>5.9346750000000004</v>
      </c>
      <c r="AW33" s="15">
        <v>0</v>
      </c>
      <c r="AX33" s="15">
        <v>0</v>
      </c>
    </row>
    <row r="34" spans="1:50" ht="20.100000000000001" customHeight="1" x14ac:dyDescent="0.25">
      <c r="A34" s="8">
        <v>43922</v>
      </c>
      <c r="B34" s="8">
        <v>43951</v>
      </c>
      <c r="C34" s="11">
        <v>30</v>
      </c>
      <c r="D34" s="8" t="str">
        <f>VLOOKUP(C34,DBASE!$A$4:$Z$756,3,FALSE)</f>
        <v>P</v>
      </c>
      <c r="E34" s="11" t="str">
        <f>VLOOKUP(C34,DBASE!$A$4:$Z$756,2,FALSE)</f>
        <v>Active</v>
      </c>
      <c r="F34" s="11" t="str">
        <f>VLOOKUP(C34,DBASE!$A$4:$Z$756,4,FALSE)</f>
        <v>Mitarbeiter 30</v>
      </c>
      <c r="G34" s="11" t="str">
        <f>VLOOKUP(C34,DBASE!$A$4:$Z$756,5,FALSE)</f>
        <v>Y</v>
      </c>
      <c r="H34" s="11">
        <f>VLOOKUP(C34,DBASE!$A$4:$Z$756,6,FALSE)</f>
        <v>1023</v>
      </c>
      <c r="I34" s="11">
        <f>VLOOKUP(C34,DBASE!$A$4:$Z$756,7,FALSE)</f>
        <v>1050</v>
      </c>
      <c r="J34" s="11">
        <f>VLOOKUP(C34,DBASE!$A$4:$Z$756,8,FALSE)</f>
        <v>107</v>
      </c>
      <c r="K34" s="11" t="str">
        <f>VLOOKUP(C34,DBASE!$A$4:$Z$756,9,FALSE)</f>
        <v>Niederl. 8</v>
      </c>
      <c r="L34" s="11" t="str">
        <f>VLOOKUP(C34,DBASE!$A$4:$Z$756,10,FALSE)</f>
        <v>Department</v>
      </c>
      <c r="M34" s="11" t="str">
        <f>VLOOKUP(C34,DBASE!$A$4:$Z$756,11,FALSE)</f>
        <v>Supervisor</v>
      </c>
      <c r="N34" s="11" t="str">
        <f>VLOOKUP(C34,DBASE!$A$4:$Z$756,12,FALSE)</f>
        <v>Manager</v>
      </c>
      <c r="O34" s="11" t="str">
        <f>VLOOKUP(C34,DBASE!$A$4:$Z$756,13,FALSE)</f>
        <v>ang.</v>
      </c>
      <c r="P34" s="11" t="str">
        <f>VLOOKUP(C34,DBASE!$A$4:$Z$756,14,FALSE)</f>
        <v>M</v>
      </c>
      <c r="Q34" s="12">
        <f>VLOOKUP(C34,DBASE!$A$4:$Z$756,15,FALSE)</f>
        <v>33605</v>
      </c>
      <c r="R34" s="12" t="str">
        <f>IF(VLOOKUP(C34,DBASE!$A$4:$Z$756,16,FALSE)=0,"",VLOOKUP(C34,DBASE!$A$4:$Z$756,16,FALSE))</f>
        <v/>
      </c>
      <c r="S34" s="13" t="str">
        <f>VLOOKUP(C34,DBASE!$A$4:$Z$756,17,FALSE)</f>
        <v/>
      </c>
      <c r="T34" s="11">
        <f ca="1">VLOOKUP(C34,DBASE!$A$4:$Z$756,18,FALSE)</f>
        <v>28</v>
      </c>
      <c r="U34" s="12">
        <f>VLOOKUP(C34,DBASE!$A$4:$Z$756,19,FALSE)</f>
        <v>24132</v>
      </c>
      <c r="V34" s="13">
        <f ca="1">VLOOKUP(C34,DBASE!$A$4:$Z$756,20,FALSE)</f>
        <v>53</v>
      </c>
      <c r="W34" s="11" t="str">
        <f>VLOOKUP(C34,DBASE!$A$4:$Z$756,21,FALSE)</f>
        <v>J</v>
      </c>
      <c r="X34" s="11">
        <f>VLOOKUP(C34,DBASE!$A$4:$Z$756,22,FALSE)</f>
        <v>30</v>
      </c>
      <c r="Y34" s="14">
        <f>VLOOKUP(C34,DBASE!$A$4:$Z$756,23,FALSE)</f>
        <v>2.5</v>
      </c>
      <c r="Z34" s="11">
        <f>VLOOKUP(C34,DBASE!$A$4:$Z$756,24,FALSE)</f>
        <v>39</v>
      </c>
      <c r="AA34" s="11" t="str">
        <f>VLOOKUP(C34,DBASE!$A$4:$Z$756,25,FALSE)</f>
        <v>Function</v>
      </c>
      <c r="AB34" s="10">
        <f>VLOOKUP(C34,DBASE!$A$4:$Z$756,26,FALSE)</f>
        <v>0.5</v>
      </c>
      <c r="AC34" s="15">
        <v>1030</v>
      </c>
      <c r="AD34" s="15">
        <f t="shared" si="0"/>
        <v>225.82750000000001</v>
      </c>
      <c r="AE34" s="15">
        <v>0</v>
      </c>
      <c r="AF34" s="15">
        <v>0</v>
      </c>
      <c r="AG34" s="15">
        <v>0</v>
      </c>
      <c r="AH34" s="15">
        <v>0</v>
      </c>
      <c r="AI34" s="15">
        <v>175</v>
      </c>
      <c r="AJ34" s="15">
        <v>0</v>
      </c>
      <c r="AK34" s="15">
        <v>0</v>
      </c>
      <c r="AL34" s="15">
        <v>0</v>
      </c>
      <c r="AM34" s="15">
        <v>0</v>
      </c>
      <c r="AN34" s="15">
        <v>0</v>
      </c>
      <c r="AO34" s="15">
        <f t="shared" si="1"/>
        <v>59.42307692307692</v>
      </c>
      <c r="AP34" s="15">
        <f t="shared" si="2"/>
        <v>47.208333333333336</v>
      </c>
      <c r="AQ34" s="15">
        <f t="shared" si="3"/>
        <v>13.25</v>
      </c>
      <c r="AR34" s="15">
        <v>0</v>
      </c>
      <c r="AS34" s="15">
        <v>0</v>
      </c>
      <c r="AT34" s="15">
        <v>0</v>
      </c>
      <c r="AU34" s="15">
        <v>0</v>
      </c>
      <c r="AV34" s="15">
        <f t="shared" si="4"/>
        <v>66.03869182692307</v>
      </c>
      <c r="AW34" s="15">
        <v>73.97175</v>
      </c>
      <c r="AX34" s="15">
        <v>0</v>
      </c>
    </row>
    <row r="35" spans="1:50" ht="20.100000000000001" customHeight="1" x14ac:dyDescent="0.25">
      <c r="A35" s="8">
        <v>43922</v>
      </c>
      <c r="B35" s="8">
        <v>43951</v>
      </c>
      <c r="C35" s="11">
        <v>30</v>
      </c>
      <c r="D35" s="8" t="str">
        <f>VLOOKUP(C35,DBASE!$A$4:$Z$756,3,FALSE)</f>
        <v>P</v>
      </c>
      <c r="E35" s="11" t="str">
        <f>VLOOKUP(C35,DBASE!$A$4:$Z$756,2,FALSE)</f>
        <v>Active</v>
      </c>
      <c r="F35" s="11" t="str">
        <f>VLOOKUP(C35,DBASE!$A$4:$Z$756,4,FALSE)</f>
        <v>Mitarbeiter 30</v>
      </c>
      <c r="G35" s="11" t="str">
        <f>VLOOKUP(C35,DBASE!$A$4:$Z$756,5,FALSE)</f>
        <v>Y</v>
      </c>
      <c r="H35" s="11">
        <f>VLOOKUP(C35,DBASE!$A$4:$Z$756,6,FALSE)</f>
        <v>1023</v>
      </c>
      <c r="I35" s="11">
        <f>VLOOKUP(C35,DBASE!$A$4:$Z$756,7,FALSE)</f>
        <v>1050</v>
      </c>
      <c r="J35" s="11">
        <f>VLOOKUP(C35,DBASE!$A$4:$Z$756,8,FALSE)</f>
        <v>107</v>
      </c>
      <c r="K35" s="11" t="str">
        <f>VLOOKUP(C35,DBASE!$A$4:$Z$756,9,FALSE)</f>
        <v>Niederl. 8</v>
      </c>
      <c r="L35" s="11" t="str">
        <f>VLOOKUP(C35,DBASE!$A$4:$Z$756,10,FALSE)</f>
        <v>Department</v>
      </c>
      <c r="M35" s="11" t="str">
        <f>VLOOKUP(C35,DBASE!$A$4:$Z$756,11,FALSE)</f>
        <v>Supervisor</v>
      </c>
      <c r="N35" s="11" t="str">
        <f>VLOOKUP(C35,DBASE!$A$4:$Z$756,12,FALSE)</f>
        <v>Manager</v>
      </c>
      <c r="O35" s="11" t="str">
        <f>VLOOKUP(C35,DBASE!$A$4:$Z$756,13,FALSE)</f>
        <v>ang.</v>
      </c>
      <c r="P35" s="11" t="str">
        <f>VLOOKUP(C35,DBASE!$A$4:$Z$756,14,FALSE)</f>
        <v>M</v>
      </c>
      <c r="Q35" s="12">
        <f>VLOOKUP(C35,DBASE!$A$4:$Z$756,15,FALSE)</f>
        <v>33605</v>
      </c>
      <c r="R35" s="12" t="str">
        <f>IF(VLOOKUP(C35,DBASE!$A$4:$Z$756,16,FALSE)=0,"",VLOOKUP(C35,DBASE!$A$4:$Z$756,16,FALSE))</f>
        <v/>
      </c>
      <c r="S35" s="13" t="str">
        <f>VLOOKUP(C35,DBASE!$A$4:$Z$756,17,FALSE)</f>
        <v/>
      </c>
      <c r="T35" s="11">
        <f ca="1">VLOOKUP(C35,DBASE!$A$4:$Z$756,18,FALSE)</f>
        <v>28</v>
      </c>
      <c r="U35" s="12">
        <f>VLOOKUP(C35,DBASE!$A$4:$Z$756,19,FALSE)</f>
        <v>24132</v>
      </c>
      <c r="V35" s="13">
        <f ca="1">VLOOKUP(C35,DBASE!$A$4:$Z$756,20,FALSE)</f>
        <v>53</v>
      </c>
      <c r="W35" s="11" t="str">
        <f>VLOOKUP(C35,DBASE!$A$4:$Z$756,21,FALSE)</f>
        <v>J</v>
      </c>
      <c r="X35" s="11">
        <f>VLOOKUP(C35,DBASE!$A$4:$Z$756,22,FALSE)</f>
        <v>30</v>
      </c>
      <c r="Y35" s="14">
        <f>VLOOKUP(C35,DBASE!$A$4:$Z$756,23,FALSE)</f>
        <v>2.5</v>
      </c>
      <c r="Z35" s="11">
        <f>VLOOKUP(C35,DBASE!$A$4:$Z$756,24,FALSE)</f>
        <v>39</v>
      </c>
      <c r="AA35" s="11" t="str">
        <f>VLOOKUP(C35,DBASE!$A$4:$Z$756,25,FALSE)</f>
        <v>Function</v>
      </c>
      <c r="AB35" s="10">
        <f>VLOOKUP(C35,DBASE!$A$4:$Z$756,26,FALSE)</f>
        <v>0.5</v>
      </c>
      <c r="AC35" s="15">
        <v>1031</v>
      </c>
      <c r="AD35" s="15">
        <f t="shared" si="0"/>
        <v>226.04675000000003</v>
      </c>
      <c r="AE35" s="15">
        <v>0</v>
      </c>
      <c r="AF35" s="15">
        <v>0</v>
      </c>
      <c r="AG35" s="15">
        <v>0</v>
      </c>
      <c r="AH35" s="15">
        <v>0</v>
      </c>
      <c r="AI35" s="15">
        <v>175</v>
      </c>
      <c r="AJ35" s="15">
        <v>0</v>
      </c>
      <c r="AK35" s="15">
        <v>0</v>
      </c>
      <c r="AL35" s="15">
        <v>0</v>
      </c>
      <c r="AM35" s="15">
        <v>0</v>
      </c>
      <c r="AN35" s="15">
        <v>0</v>
      </c>
      <c r="AO35" s="15">
        <f t="shared" si="1"/>
        <v>59.480769230769226</v>
      </c>
      <c r="AP35" s="15">
        <f t="shared" si="2"/>
        <v>47.25416666666667</v>
      </c>
      <c r="AQ35" s="15">
        <f t="shared" si="3"/>
        <v>13.25</v>
      </c>
      <c r="AR35" s="15">
        <v>0</v>
      </c>
      <c r="AS35" s="15">
        <v>0</v>
      </c>
      <c r="AT35" s="15">
        <v>0</v>
      </c>
      <c r="AU35" s="15">
        <v>0</v>
      </c>
      <c r="AV35" s="15">
        <f t="shared" si="4"/>
        <v>66.061876394230765</v>
      </c>
      <c r="AW35" s="15">
        <v>73.97175</v>
      </c>
      <c r="AX35" s="15">
        <v>0</v>
      </c>
    </row>
    <row r="36" spans="1:50" ht="20.100000000000001" customHeight="1" x14ac:dyDescent="0.25">
      <c r="A36" s="8">
        <v>43922</v>
      </c>
      <c r="B36" s="8">
        <v>43951</v>
      </c>
      <c r="C36" s="11">
        <v>31</v>
      </c>
      <c r="D36" s="8" t="str">
        <f>VLOOKUP(C36,DBASE!$A$4:$Z$756,3,FALSE)</f>
        <v>P</v>
      </c>
      <c r="E36" s="11" t="str">
        <f>VLOOKUP(C36,DBASE!$A$4:$Z$756,2,FALSE)</f>
        <v>Active</v>
      </c>
      <c r="F36" s="11" t="str">
        <f>VLOOKUP(C36,DBASE!$A$4:$Z$756,4,FALSE)</f>
        <v>Mitarbeiter 31</v>
      </c>
      <c r="G36" s="11" t="str">
        <f>VLOOKUP(C36,DBASE!$A$4:$Z$756,5,FALSE)</f>
        <v>N</v>
      </c>
      <c r="H36" s="11">
        <f>VLOOKUP(C36,DBASE!$A$4:$Z$756,6,FALSE)</f>
        <v>1019</v>
      </c>
      <c r="I36" s="11">
        <f>VLOOKUP(C36,DBASE!$A$4:$Z$756,7,FALSE)</f>
        <v>1056</v>
      </c>
      <c r="J36" s="11">
        <f>VLOOKUP(C36,DBASE!$A$4:$Z$756,8,FALSE)</f>
        <v>106</v>
      </c>
      <c r="K36" s="11" t="str">
        <f>VLOOKUP(C36,DBASE!$A$4:$Z$756,9,FALSE)</f>
        <v>Niederl. 7</v>
      </c>
      <c r="L36" s="11" t="str">
        <f>VLOOKUP(C36,DBASE!$A$4:$Z$756,10,FALSE)</f>
        <v>Department</v>
      </c>
      <c r="M36" s="11" t="str">
        <f>VLOOKUP(C36,DBASE!$A$4:$Z$756,11,FALSE)</f>
        <v>Supervisor</v>
      </c>
      <c r="N36" s="11" t="str">
        <f>VLOOKUP(C36,DBASE!$A$4:$Z$756,12,FALSE)</f>
        <v>Non-Mgm.</v>
      </c>
      <c r="O36" s="11" t="str">
        <f>VLOOKUP(C36,DBASE!$A$4:$Z$756,13,FALSE)</f>
        <v>ang.</v>
      </c>
      <c r="P36" s="11" t="str">
        <f>VLOOKUP(C36,DBASE!$A$4:$Z$756,14,FALSE)</f>
        <v>M</v>
      </c>
      <c r="Q36" s="12">
        <f>VLOOKUP(C36,DBASE!$A$4:$Z$756,15,FALSE)</f>
        <v>33695</v>
      </c>
      <c r="R36" s="12" t="str">
        <f>IF(VLOOKUP(C36,DBASE!$A$4:$Z$756,16,FALSE)=0,"",VLOOKUP(C36,DBASE!$A$4:$Z$756,16,FALSE))</f>
        <v/>
      </c>
      <c r="S36" s="13" t="str">
        <f>VLOOKUP(C36,DBASE!$A$4:$Z$756,17,FALSE)</f>
        <v/>
      </c>
      <c r="T36" s="11">
        <f ca="1">VLOOKUP(C36,DBASE!$A$4:$Z$756,18,FALSE)</f>
        <v>27</v>
      </c>
      <c r="U36" s="12">
        <f>VLOOKUP(C36,DBASE!$A$4:$Z$756,19,FALSE)</f>
        <v>22022</v>
      </c>
      <c r="V36" s="13">
        <f ca="1">VLOOKUP(C36,DBASE!$A$4:$Z$756,20,FALSE)</f>
        <v>59</v>
      </c>
      <c r="W36" s="11" t="str">
        <f>VLOOKUP(C36,DBASE!$A$4:$Z$756,21,FALSE)</f>
        <v>N</v>
      </c>
      <c r="X36" s="11">
        <f>VLOOKUP(C36,DBASE!$A$4:$Z$756,22,FALSE)</f>
        <v>30</v>
      </c>
      <c r="Y36" s="14">
        <f>VLOOKUP(C36,DBASE!$A$4:$Z$756,23,FALSE)</f>
        <v>2.5</v>
      </c>
      <c r="Z36" s="11">
        <f>VLOOKUP(C36,DBASE!$A$4:$Z$756,24,FALSE)</f>
        <v>39</v>
      </c>
      <c r="AA36" s="11" t="str">
        <f>VLOOKUP(C36,DBASE!$A$4:$Z$756,25,FALSE)</f>
        <v>Function</v>
      </c>
      <c r="AB36" s="10">
        <f>VLOOKUP(C36,DBASE!$A$4:$Z$756,26,FALSE)</f>
        <v>1</v>
      </c>
      <c r="AC36" s="15">
        <v>1032</v>
      </c>
      <c r="AD36" s="15">
        <f t="shared" si="0"/>
        <v>226.26600000000002</v>
      </c>
      <c r="AE36" s="15">
        <v>0</v>
      </c>
      <c r="AF36" s="15">
        <v>0</v>
      </c>
      <c r="AG36" s="15">
        <v>30</v>
      </c>
      <c r="AH36" s="15">
        <v>0</v>
      </c>
      <c r="AI36" s="15">
        <v>0</v>
      </c>
      <c r="AJ36" s="15">
        <v>0</v>
      </c>
      <c r="AK36" s="15">
        <v>0</v>
      </c>
      <c r="AL36" s="15">
        <v>0</v>
      </c>
      <c r="AM36" s="15">
        <v>0</v>
      </c>
      <c r="AN36" s="15">
        <v>0</v>
      </c>
      <c r="AO36" s="15">
        <f t="shared" si="1"/>
        <v>0</v>
      </c>
      <c r="AP36" s="15">
        <f t="shared" si="2"/>
        <v>0</v>
      </c>
      <c r="AQ36" s="15">
        <f t="shared" si="3"/>
        <v>26.5</v>
      </c>
      <c r="AR36" s="15">
        <v>0</v>
      </c>
      <c r="AS36" s="15">
        <v>0</v>
      </c>
      <c r="AT36" s="15">
        <v>0</v>
      </c>
      <c r="AU36" s="15">
        <v>0</v>
      </c>
      <c r="AV36" s="15">
        <f t="shared" si="4"/>
        <v>12.653175000000001</v>
      </c>
      <c r="AW36" s="15">
        <v>78.849999999999994</v>
      </c>
      <c r="AX36" s="15">
        <v>0</v>
      </c>
    </row>
    <row r="37" spans="1:50" ht="20.100000000000001" customHeight="1" x14ac:dyDescent="0.25">
      <c r="A37" s="8">
        <v>43922</v>
      </c>
      <c r="B37" s="8">
        <v>43951</v>
      </c>
      <c r="C37" s="11">
        <v>32</v>
      </c>
      <c r="D37" s="8" t="str">
        <f>VLOOKUP(C37,DBASE!$A$4:$Z$756,3,FALSE)</f>
        <v>P</v>
      </c>
      <c r="E37" s="11" t="str">
        <f>VLOOKUP(C37,DBASE!$A$4:$Z$756,2,FALSE)</f>
        <v>Active</v>
      </c>
      <c r="F37" s="11" t="str">
        <f>VLOOKUP(C37,DBASE!$A$4:$Z$756,4,FALSE)</f>
        <v>Mitarbeiter 32</v>
      </c>
      <c r="G37" s="11" t="str">
        <f>VLOOKUP(C37,DBASE!$A$4:$Z$756,5,FALSE)</f>
        <v>N</v>
      </c>
      <c r="H37" s="11">
        <f>VLOOKUP(C37,DBASE!$A$4:$Z$756,6,FALSE)</f>
        <v>1045</v>
      </c>
      <c r="I37" s="11">
        <f>VLOOKUP(C37,DBASE!$A$4:$Z$756,7,FALSE)</f>
        <v>1088</v>
      </c>
      <c r="J37" s="11">
        <f>VLOOKUP(C37,DBASE!$A$4:$Z$756,8,FALSE)</f>
        <v>102</v>
      </c>
      <c r="K37" s="11" t="str">
        <f>VLOOKUP(C37,DBASE!$A$4:$Z$756,9,FALSE)</f>
        <v>Niederl. 3</v>
      </c>
      <c r="L37" s="11" t="str">
        <f>VLOOKUP(C37,DBASE!$A$4:$Z$756,10,FALSE)</f>
        <v>Department</v>
      </c>
      <c r="M37" s="11" t="str">
        <f>VLOOKUP(C37,DBASE!$A$4:$Z$756,11,FALSE)</f>
        <v>Supervisor</v>
      </c>
      <c r="N37" s="11" t="str">
        <f>VLOOKUP(C37,DBASE!$A$4:$Z$756,12,FALSE)</f>
        <v>Manager</v>
      </c>
      <c r="O37" s="11" t="str">
        <f>VLOOKUP(C37,DBASE!$A$4:$Z$756,13,FALSE)</f>
        <v>ang.</v>
      </c>
      <c r="P37" s="11" t="str">
        <f>VLOOKUP(C37,DBASE!$A$4:$Z$756,14,FALSE)</f>
        <v>M</v>
      </c>
      <c r="Q37" s="12">
        <f>VLOOKUP(C37,DBASE!$A$4:$Z$756,15,FALSE)</f>
        <v>33786</v>
      </c>
      <c r="R37" s="12" t="str">
        <f>IF(VLOOKUP(C37,DBASE!$A$4:$Z$756,16,FALSE)=0,"",VLOOKUP(C37,DBASE!$A$4:$Z$756,16,FALSE))</f>
        <v/>
      </c>
      <c r="S37" s="13" t="str">
        <f>VLOOKUP(C37,DBASE!$A$4:$Z$756,17,FALSE)</f>
        <v/>
      </c>
      <c r="T37" s="11">
        <f ca="1">VLOOKUP(C37,DBASE!$A$4:$Z$756,18,FALSE)</f>
        <v>27</v>
      </c>
      <c r="U37" s="12">
        <f>VLOOKUP(C37,DBASE!$A$4:$Z$756,19,FALSE)</f>
        <v>22770</v>
      </c>
      <c r="V37" s="13">
        <f ca="1">VLOOKUP(C37,DBASE!$A$4:$Z$756,20,FALSE)</f>
        <v>57</v>
      </c>
      <c r="W37" s="11" t="str">
        <f>VLOOKUP(C37,DBASE!$A$4:$Z$756,21,FALSE)</f>
        <v>N</v>
      </c>
      <c r="X37" s="11">
        <f>VLOOKUP(C37,DBASE!$A$4:$Z$756,22,FALSE)</f>
        <v>30</v>
      </c>
      <c r="Y37" s="14">
        <f>VLOOKUP(C37,DBASE!$A$4:$Z$756,23,FALSE)</f>
        <v>2.5</v>
      </c>
      <c r="Z37" s="11">
        <f>VLOOKUP(C37,DBASE!$A$4:$Z$756,24,FALSE)</f>
        <v>39</v>
      </c>
      <c r="AA37" s="11" t="str">
        <f>VLOOKUP(C37,DBASE!$A$4:$Z$756,25,FALSE)</f>
        <v>Function</v>
      </c>
      <c r="AB37" s="10">
        <f>VLOOKUP(C37,DBASE!$A$4:$Z$756,26,FALSE)</f>
        <v>1</v>
      </c>
      <c r="AC37" s="15">
        <v>1033</v>
      </c>
      <c r="AD37" s="15">
        <f t="shared" si="0"/>
        <v>226.48525000000001</v>
      </c>
      <c r="AE37" s="15">
        <v>0</v>
      </c>
      <c r="AF37" s="15">
        <v>0</v>
      </c>
      <c r="AG37" s="15">
        <v>0</v>
      </c>
      <c r="AH37" s="15">
        <v>0</v>
      </c>
      <c r="AI37" s="15">
        <v>0</v>
      </c>
      <c r="AJ37" s="15">
        <v>0</v>
      </c>
      <c r="AK37" s="15">
        <v>0</v>
      </c>
      <c r="AL37" s="15">
        <v>0</v>
      </c>
      <c r="AM37" s="15">
        <v>0</v>
      </c>
      <c r="AN37" s="15">
        <v>0</v>
      </c>
      <c r="AO37" s="15">
        <f t="shared" si="1"/>
        <v>0</v>
      </c>
      <c r="AP37" s="15">
        <f t="shared" si="2"/>
        <v>0</v>
      </c>
      <c r="AQ37" s="15">
        <f t="shared" si="3"/>
        <v>26.5</v>
      </c>
      <c r="AR37" s="15">
        <v>0</v>
      </c>
      <c r="AS37" s="15">
        <v>0</v>
      </c>
      <c r="AT37" s="15">
        <v>0</v>
      </c>
      <c r="AU37" s="15">
        <v>0</v>
      </c>
      <c r="AV37" s="15">
        <f t="shared" si="4"/>
        <v>5.9346750000000004</v>
      </c>
      <c r="AW37" s="15">
        <v>181.43859999999998</v>
      </c>
      <c r="AX37" s="15">
        <v>0</v>
      </c>
    </row>
    <row r="38" spans="1:50" ht="20.100000000000001" customHeight="1" x14ac:dyDescent="0.25">
      <c r="A38" s="8">
        <v>43922</v>
      </c>
      <c r="B38" s="8">
        <v>43951</v>
      </c>
      <c r="C38" s="11">
        <v>33</v>
      </c>
      <c r="D38" s="8" t="str">
        <f>VLOOKUP(C38,DBASE!$A$4:$Z$756,3,FALSE)</f>
        <v>P</v>
      </c>
      <c r="E38" s="11" t="str">
        <f>VLOOKUP(C38,DBASE!$A$4:$Z$756,2,FALSE)</f>
        <v>Active</v>
      </c>
      <c r="F38" s="11" t="str">
        <f>VLOOKUP(C38,DBASE!$A$4:$Z$756,4,FALSE)</f>
        <v>Mitarbeiter 33</v>
      </c>
      <c r="G38" s="11" t="str">
        <f>VLOOKUP(C38,DBASE!$A$4:$Z$756,5,FALSE)</f>
        <v>N</v>
      </c>
      <c r="H38" s="11">
        <f>VLOOKUP(C38,DBASE!$A$4:$Z$756,6,FALSE)</f>
        <v>1037</v>
      </c>
      <c r="I38" s="11">
        <f>VLOOKUP(C38,DBASE!$A$4:$Z$756,7,FALSE)</f>
        <v>1080</v>
      </c>
      <c r="J38" s="11">
        <f>VLOOKUP(C38,DBASE!$A$4:$Z$756,8,FALSE)</f>
        <v>102</v>
      </c>
      <c r="K38" s="11" t="str">
        <f>VLOOKUP(C38,DBASE!$A$4:$Z$756,9,FALSE)</f>
        <v>Niederl. 3</v>
      </c>
      <c r="L38" s="11" t="str">
        <f>VLOOKUP(C38,DBASE!$A$4:$Z$756,10,FALSE)</f>
        <v>Department</v>
      </c>
      <c r="M38" s="11" t="str">
        <f>VLOOKUP(C38,DBASE!$A$4:$Z$756,11,FALSE)</f>
        <v>Supervisor</v>
      </c>
      <c r="N38" s="11" t="str">
        <f>VLOOKUP(C38,DBASE!$A$4:$Z$756,12,FALSE)</f>
        <v>Director</v>
      </c>
      <c r="O38" s="11" t="str">
        <f>VLOOKUP(C38,DBASE!$A$4:$Z$756,13,FALSE)</f>
        <v>ang.</v>
      </c>
      <c r="P38" s="11" t="str">
        <f>VLOOKUP(C38,DBASE!$A$4:$Z$756,14,FALSE)</f>
        <v>M</v>
      </c>
      <c r="Q38" s="12">
        <f>VLOOKUP(C38,DBASE!$A$4:$Z$756,15,FALSE)</f>
        <v>33861</v>
      </c>
      <c r="R38" s="12" t="str">
        <f>IF(VLOOKUP(C38,DBASE!$A$4:$Z$756,16,FALSE)=0,"",VLOOKUP(C38,DBASE!$A$4:$Z$756,16,FALSE))</f>
        <v/>
      </c>
      <c r="S38" s="13" t="str">
        <f>VLOOKUP(C38,DBASE!$A$4:$Z$756,17,FALSE)</f>
        <v/>
      </c>
      <c r="T38" s="11">
        <f ca="1">VLOOKUP(C38,DBASE!$A$4:$Z$756,18,FALSE)</f>
        <v>27</v>
      </c>
      <c r="U38" s="12">
        <f>VLOOKUP(C38,DBASE!$A$4:$Z$756,19,FALSE)</f>
        <v>24297</v>
      </c>
      <c r="V38" s="13">
        <f ca="1">VLOOKUP(C38,DBASE!$A$4:$Z$756,20,FALSE)</f>
        <v>53</v>
      </c>
      <c r="W38" s="11" t="str">
        <f>VLOOKUP(C38,DBASE!$A$4:$Z$756,21,FALSE)</f>
        <v>N</v>
      </c>
      <c r="X38" s="11">
        <f>VLOOKUP(C38,DBASE!$A$4:$Z$756,22,FALSE)</f>
        <v>30</v>
      </c>
      <c r="Y38" s="14">
        <f>VLOOKUP(C38,DBASE!$A$4:$Z$756,23,FALSE)</f>
        <v>2.5</v>
      </c>
      <c r="Z38" s="11">
        <f>VLOOKUP(C38,DBASE!$A$4:$Z$756,24,FALSE)</f>
        <v>39</v>
      </c>
      <c r="AA38" s="11" t="str">
        <f>VLOOKUP(C38,DBASE!$A$4:$Z$756,25,FALSE)</f>
        <v>Function</v>
      </c>
      <c r="AB38" s="10">
        <f>VLOOKUP(C38,DBASE!$A$4:$Z$756,26,FALSE)</f>
        <v>1</v>
      </c>
      <c r="AC38" s="15">
        <v>1034</v>
      </c>
      <c r="AD38" s="15">
        <f t="shared" si="0"/>
        <v>226.70450000000002</v>
      </c>
      <c r="AE38" s="15">
        <v>0</v>
      </c>
      <c r="AF38" s="15">
        <v>0</v>
      </c>
      <c r="AG38" s="15">
        <v>39.950000000000003</v>
      </c>
      <c r="AH38" s="15">
        <v>0</v>
      </c>
      <c r="AI38" s="15">
        <v>0</v>
      </c>
      <c r="AJ38" s="15">
        <v>0</v>
      </c>
      <c r="AK38" s="15">
        <v>0</v>
      </c>
      <c r="AL38" s="15">
        <v>0</v>
      </c>
      <c r="AM38" s="15">
        <v>0</v>
      </c>
      <c r="AN38" s="15">
        <v>0</v>
      </c>
      <c r="AO38" s="15">
        <f t="shared" si="1"/>
        <v>0</v>
      </c>
      <c r="AP38" s="15">
        <f t="shared" si="2"/>
        <v>0</v>
      </c>
      <c r="AQ38" s="15">
        <f t="shared" si="3"/>
        <v>26.5</v>
      </c>
      <c r="AR38" s="15">
        <v>0</v>
      </c>
      <c r="AS38" s="15">
        <v>0</v>
      </c>
      <c r="AT38" s="15">
        <v>0</v>
      </c>
      <c r="AU38" s="15">
        <v>0</v>
      </c>
      <c r="AV38" s="15">
        <f t="shared" si="4"/>
        <v>14.881477500000001</v>
      </c>
      <c r="AW38" s="15">
        <v>347.38459999999998</v>
      </c>
      <c r="AX38" s="15">
        <v>0</v>
      </c>
    </row>
    <row r="39" spans="1:50" ht="20.100000000000001" customHeight="1" x14ac:dyDescent="0.25">
      <c r="A39" s="8">
        <v>43922</v>
      </c>
      <c r="B39" s="8">
        <v>43951</v>
      </c>
      <c r="C39" s="11">
        <v>34</v>
      </c>
      <c r="D39" s="8" t="str">
        <f>VLOOKUP(C39,DBASE!$A$4:$Z$756,3,FALSE)</f>
        <v>P</v>
      </c>
      <c r="E39" s="11" t="str">
        <f>VLOOKUP(C39,DBASE!$A$4:$Z$756,2,FALSE)</f>
        <v>Active</v>
      </c>
      <c r="F39" s="11" t="str">
        <f>VLOOKUP(C39,DBASE!$A$4:$Z$756,4,FALSE)</f>
        <v>Mitarbeiter 34</v>
      </c>
      <c r="G39" s="11" t="str">
        <f>VLOOKUP(C39,DBASE!$A$4:$Z$756,5,FALSE)</f>
        <v>N</v>
      </c>
      <c r="H39" s="11">
        <f>VLOOKUP(C39,DBASE!$A$4:$Z$756,6,FALSE)</f>
        <v>1040</v>
      </c>
      <c r="I39" s="11">
        <f>VLOOKUP(C39,DBASE!$A$4:$Z$756,7,FALSE)</f>
        <v>1083</v>
      </c>
      <c r="J39" s="11">
        <f>VLOOKUP(C39,DBASE!$A$4:$Z$756,8,FALSE)</f>
        <v>102</v>
      </c>
      <c r="K39" s="11" t="str">
        <f>VLOOKUP(C39,DBASE!$A$4:$Z$756,9,FALSE)</f>
        <v>Niederl. 3</v>
      </c>
      <c r="L39" s="11" t="str">
        <f>VLOOKUP(C39,DBASE!$A$4:$Z$756,10,FALSE)</f>
        <v>Department</v>
      </c>
      <c r="M39" s="11" t="str">
        <f>VLOOKUP(C39,DBASE!$A$4:$Z$756,11,FALSE)</f>
        <v>Supervisor</v>
      </c>
      <c r="N39" s="11" t="str">
        <f>VLOOKUP(C39,DBASE!$A$4:$Z$756,12,FALSE)</f>
        <v>Non-Mgm.</v>
      </c>
      <c r="O39" s="11" t="str">
        <f>VLOOKUP(C39,DBASE!$A$4:$Z$756,13,FALSE)</f>
        <v>ang.</v>
      </c>
      <c r="P39" s="11" t="str">
        <f>VLOOKUP(C39,DBASE!$A$4:$Z$756,14,FALSE)</f>
        <v>M</v>
      </c>
      <c r="Q39" s="12">
        <f>VLOOKUP(C39,DBASE!$A$4:$Z$756,15,FALSE)</f>
        <v>33909</v>
      </c>
      <c r="R39" s="12" t="str">
        <f>IF(VLOOKUP(C39,DBASE!$A$4:$Z$756,16,FALSE)=0,"",VLOOKUP(C39,DBASE!$A$4:$Z$756,16,FALSE))</f>
        <v/>
      </c>
      <c r="S39" s="13" t="str">
        <f>VLOOKUP(C39,DBASE!$A$4:$Z$756,17,FALSE)</f>
        <v/>
      </c>
      <c r="T39" s="11">
        <f ca="1">VLOOKUP(C39,DBASE!$A$4:$Z$756,18,FALSE)</f>
        <v>27</v>
      </c>
      <c r="U39" s="12">
        <f>VLOOKUP(C39,DBASE!$A$4:$Z$756,19,FALSE)</f>
        <v>21112</v>
      </c>
      <c r="V39" s="13">
        <f ca="1">VLOOKUP(C39,DBASE!$A$4:$Z$756,20,FALSE)</f>
        <v>62</v>
      </c>
      <c r="W39" s="11" t="str">
        <f>VLOOKUP(C39,DBASE!$A$4:$Z$756,21,FALSE)</f>
        <v>N</v>
      </c>
      <c r="X39" s="11">
        <f>VLOOKUP(C39,DBASE!$A$4:$Z$756,22,FALSE)</f>
        <v>30</v>
      </c>
      <c r="Y39" s="14">
        <f>VLOOKUP(C39,DBASE!$A$4:$Z$756,23,FALSE)</f>
        <v>2.5</v>
      </c>
      <c r="Z39" s="11">
        <f>VLOOKUP(C39,DBASE!$A$4:$Z$756,24,FALSE)</f>
        <v>39</v>
      </c>
      <c r="AA39" s="11" t="str">
        <f>VLOOKUP(C39,DBASE!$A$4:$Z$756,25,FALSE)</f>
        <v>Function</v>
      </c>
      <c r="AB39" s="10">
        <f>VLOOKUP(C39,DBASE!$A$4:$Z$756,26,FALSE)</f>
        <v>1</v>
      </c>
      <c r="AC39" s="15">
        <v>1035</v>
      </c>
      <c r="AD39" s="15">
        <f t="shared" si="0"/>
        <v>226.92375000000004</v>
      </c>
      <c r="AE39" s="15">
        <v>0</v>
      </c>
      <c r="AF39" s="15">
        <v>0</v>
      </c>
      <c r="AG39" s="15">
        <v>0</v>
      </c>
      <c r="AH39" s="15">
        <v>0</v>
      </c>
      <c r="AI39" s="15">
        <v>0</v>
      </c>
      <c r="AJ39" s="15">
        <v>0</v>
      </c>
      <c r="AK39" s="15">
        <v>0</v>
      </c>
      <c r="AL39" s="15">
        <v>0</v>
      </c>
      <c r="AM39" s="15">
        <v>0</v>
      </c>
      <c r="AN39" s="15">
        <v>0</v>
      </c>
      <c r="AO39" s="15">
        <f t="shared" si="1"/>
        <v>0</v>
      </c>
      <c r="AP39" s="15">
        <f t="shared" si="2"/>
        <v>0</v>
      </c>
      <c r="AQ39" s="15">
        <f t="shared" si="3"/>
        <v>26.5</v>
      </c>
      <c r="AR39" s="15">
        <v>0</v>
      </c>
      <c r="AS39" s="15">
        <v>0</v>
      </c>
      <c r="AT39" s="15">
        <v>0</v>
      </c>
      <c r="AU39" s="15">
        <v>0</v>
      </c>
      <c r="AV39" s="15">
        <f t="shared" si="4"/>
        <v>5.9346750000000004</v>
      </c>
      <c r="AW39" s="15">
        <v>0</v>
      </c>
      <c r="AX39" s="15">
        <v>0</v>
      </c>
    </row>
    <row r="40" spans="1:50" ht="20.100000000000001" customHeight="1" x14ac:dyDescent="0.25">
      <c r="A40" s="8">
        <v>43922</v>
      </c>
      <c r="B40" s="8">
        <v>43951</v>
      </c>
      <c r="C40" s="11">
        <v>35</v>
      </c>
      <c r="D40" s="8" t="str">
        <f>VLOOKUP(C40,DBASE!$A$4:$Z$756,3,FALSE)</f>
        <v>P</v>
      </c>
      <c r="E40" s="11" t="str">
        <f>VLOOKUP(C40,DBASE!$A$4:$Z$756,2,FALSE)</f>
        <v>Active</v>
      </c>
      <c r="F40" s="11" t="str">
        <f>VLOOKUP(C40,DBASE!$A$4:$Z$756,4,FALSE)</f>
        <v>Mitarbeiter 35</v>
      </c>
      <c r="G40" s="11" t="str">
        <f>VLOOKUP(C40,DBASE!$A$4:$Z$756,5,FALSE)</f>
        <v>N</v>
      </c>
      <c r="H40" s="11">
        <f>VLOOKUP(C40,DBASE!$A$4:$Z$756,6,FALSE)</f>
        <v>1020</v>
      </c>
      <c r="I40" s="11">
        <f>VLOOKUP(C40,DBASE!$A$4:$Z$756,7,FALSE)</f>
        <v>1058</v>
      </c>
      <c r="J40" s="11">
        <f>VLOOKUP(C40,DBASE!$A$4:$Z$756,8,FALSE)</f>
        <v>106</v>
      </c>
      <c r="K40" s="11" t="str">
        <f>VLOOKUP(C40,DBASE!$A$4:$Z$756,9,FALSE)</f>
        <v>Niederl. 7</v>
      </c>
      <c r="L40" s="11" t="str">
        <f>VLOOKUP(C40,DBASE!$A$4:$Z$756,10,FALSE)</f>
        <v>Department</v>
      </c>
      <c r="M40" s="11" t="str">
        <f>VLOOKUP(C40,DBASE!$A$4:$Z$756,11,FALSE)</f>
        <v>Supervisor</v>
      </c>
      <c r="N40" s="11" t="str">
        <f>VLOOKUP(C40,DBASE!$A$4:$Z$756,12,FALSE)</f>
        <v>Non-Mgm.</v>
      </c>
      <c r="O40" s="11" t="str">
        <f>VLOOKUP(C40,DBASE!$A$4:$Z$756,13,FALSE)</f>
        <v>ang.</v>
      </c>
      <c r="P40" s="11" t="str">
        <f>VLOOKUP(C40,DBASE!$A$4:$Z$756,14,FALSE)</f>
        <v>M</v>
      </c>
      <c r="Q40" s="12">
        <f>VLOOKUP(C40,DBASE!$A$4:$Z$756,15,FALSE)</f>
        <v>33970</v>
      </c>
      <c r="R40" s="12" t="str">
        <f>IF(VLOOKUP(C40,DBASE!$A$4:$Z$756,16,FALSE)=0,"",VLOOKUP(C40,DBASE!$A$4:$Z$756,16,FALSE))</f>
        <v/>
      </c>
      <c r="S40" s="13" t="str">
        <f>VLOOKUP(C40,DBASE!$A$4:$Z$756,17,FALSE)</f>
        <v/>
      </c>
      <c r="T40" s="11">
        <f ca="1">VLOOKUP(C40,DBASE!$A$4:$Z$756,18,FALSE)</f>
        <v>27</v>
      </c>
      <c r="U40" s="12">
        <f>VLOOKUP(C40,DBASE!$A$4:$Z$756,19,FALSE)</f>
        <v>20493</v>
      </c>
      <c r="V40" s="13">
        <f ca="1">VLOOKUP(C40,DBASE!$A$4:$Z$756,20,FALSE)</f>
        <v>63</v>
      </c>
      <c r="W40" s="11" t="str">
        <f>VLOOKUP(C40,DBASE!$A$4:$Z$756,21,FALSE)</f>
        <v>J</v>
      </c>
      <c r="X40" s="11">
        <f>VLOOKUP(C40,DBASE!$A$4:$Z$756,22,FALSE)</f>
        <v>35</v>
      </c>
      <c r="Y40" s="14">
        <f>VLOOKUP(C40,DBASE!$A$4:$Z$756,23,FALSE)</f>
        <v>2.9166666666666665</v>
      </c>
      <c r="Z40" s="11">
        <f>VLOOKUP(C40,DBASE!$A$4:$Z$756,24,FALSE)</f>
        <v>39</v>
      </c>
      <c r="AA40" s="11" t="str">
        <f>VLOOKUP(C40,DBASE!$A$4:$Z$756,25,FALSE)</f>
        <v>Function</v>
      </c>
      <c r="AB40" s="10">
        <f>VLOOKUP(C40,DBASE!$A$4:$Z$756,26,FALSE)</f>
        <v>1</v>
      </c>
      <c r="AC40" s="15">
        <v>1036</v>
      </c>
      <c r="AD40" s="15">
        <f t="shared" si="0"/>
        <v>227.143</v>
      </c>
      <c r="AE40" s="15">
        <v>0</v>
      </c>
      <c r="AF40" s="15">
        <v>0</v>
      </c>
      <c r="AG40" s="15">
        <v>0</v>
      </c>
      <c r="AH40" s="15">
        <v>0</v>
      </c>
      <c r="AI40" s="15">
        <v>0</v>
      </c>
      <c r="AJ40" s="15">
        <v>0</v>
      </c>
      <c r="AK40" s="15">
        <v>0</v>
      </c>
      <c r="AL40" s="15">
        <v>0</v>
      </c>
      <c r="AM40" s="15">
        <v>0</v>
      </c>
      <c r="AN40" s="15">
        <v>0</v>
      </c>
      <c r="AO40" s="15">
        <f t="shared" si="1"/>
        <v>69.730769230769226</v>
      </c>
      <c r="AP40" s="15">
        <f t="shared" si="2"/>
        <v>47.483333333333334</v>
      </c>
      <c r="AQ40" s="15">
        <f t="shared" si="3"/>
        <v>26.5</v>
      </c>
      <c r="AR40" s="15">
        <v>0</v>
      </c>
      <c r="AS40" s="15">
        <v>0</v>
      </c>
      <c r="AT40" s="15">
        <v>0</v>
      </c>
      <c r="AU40" s="15">
        <v>0</v>
      </c>
      <c r="AV40" s="15">
        <f t="shared" si="4"/>
        <v>32.184773269230774</v>
      </c>
      <c r="AW40" s="15">
        <v>0</v>
      </c>
      <c r="AX40" s="15">
        <v>0</v>
      </c>
    </row>
    <row r="41" spans="1:50" ht="20.100000000000001" customHeight="1" x14ac:dyDescent="0.25">
      <c r="A41" s="8">
        <v>43922</v>
      </c>
      <c r="B41" s="8">
        <v>43951</v>
      </c>
      <c r="C41" s="11">
        <v>36</v>
      </c>
      <c r="D41" s="8" t="str">
        <f>VLOOKUP(C41,DBASE!$A$4:$Z$756,3,FALSE)</f>
        <v>P</v>
      </c>
      <c r="E41" s="11" t="str">
        <f>VLOOKUP(C41,DBASE!$A$4:$Z$756,2,FALSE)</f>
        <v>Active</v>
      </c>
      <c r="F41" s="11" t="str">
        <f>VLOOKUP(C41,DBASE!$A$4:$Z$756,4,FALSE)</f>
        <v>Mitarbeiter 36</v>
      </c>
      <c r="G41" s="11" t="str">
        <f>VLOOKUP(C41,DBASE!$A$4:$Z$756,5,FALSE)</f>
        <v>N</v>
      </c>
      <c r="H41" s="11">
        <f>VLOOKUP(C41,DBASE!$A$4:$Z$756,6,FALSE)</f>
        <v>1043</v>
      </c>
      <c r="I41" s="11">
        <f>VLOOKUP(C41,DBASE!$A$4:$Z$756,7,FALSE)</f>
        <v>1086</v>
      </c>
      <c r="J41" s="11">
        <f>VLOOKUP(C41,DBASE!$A$4:$Z$756,8,FALSE)</f>
        <v>102</v>
      </c>
      <c r="K41" s="11" t="str">
        <f>VLOOKUP(C41,DBASE!$A$4:$Z$756,9,FALSE)</f>
        <v>Niederl. 3</v>
      </c>
      <c r="L41" s="11" t="str">
        <f>VLOOKUP(C41,DBASE!$A$4:$Z$756,10,FALSE)</f>
        <v>Department</v>
      </c>
      <c r="M41" s="11" t="str">
        <f>VLOOKUP(C41,DBASE!$A$4:$Z$756,11,FALSE)</f>
        <v>Supervisor</v>
      </c>
      <c r="N41" s="11" t="str">
        <f>VLOOKUP(C41,DBASE!$A$4:$Z$756,12,FALSE)</f>
        <v>Manager</v>
      </c>
      <c r="O41" s="11" t="str">
        <f>VLOOKUP(C41,DBASE!$A$4:$Z$756,13,FALSE)</f>
        <v>ang.</v>
      </c>
      <c r="P41" s="11" t="str">
        <f>VLOOKUP(C41,DBASE!$A$4:$Z$756,14,FALSE)</f>
        <v>M</v>
      </c>
      <c r="Q41" s="12">
        <f>VLOOKUP(C41,DBASE!$A$4:$Z$756,15,FALSE)</f>
        <v>34135</v>
      </c>
      <c r="R41" s="12" t="str">
        <f>IF(VLOOKUP(C41,DBASE!$A$4:$Z$756,16,FALSE)=0,"",VLOOKUP(C41,DBASE!$A$4:$Z$756,16,FALSE))</f>
        <v/>
      </c>
      <c r="S41" s="13" t="str">
        <f>VLOOKUP(C41,DBASE!$A$4:$Z$756,17,FALSE)</f>
        <v/>
      </c>
      <c r="T41" s="11">
        <f ca="1">VLOOKUP(C41,DBASE!$A$4:$Z$756,18,FALSE)</f>
        <v>26</v>
      </c>
      <c r="U41" s="12">
        <f>VLOOKUP(C41,DBASE!$A$4:$Z$756,19,FALSE)</f>
        <v>24501</v>
      </c>
      <c r="V41" s="13">
        <f ca="1">VLOOKUP(C41,DBASE!$A$4:$Z$756,20,FALSE)</f>
        <v>52</v>
      </c>
      <c r="W41" s="11" t="str">
        <f>VLOOKUP(C41,DBASE!$A$4:$Z$756,21,FALSE)</f>
        <v>N</v>
      </c>
      <c r="X41" s="11">
        <f>VLOOKUP(C41,DBASE!$A$4:$Z$756,22,FALSE)</f>
        <v>30</v>
      </c>
      <c r="Y41" s="14">
        <f>VLOOKUP(C41,DBASE!$A$4:$Z$756,23,FALSE)</f>
        <v>2.5</v>
      </c>
      <c r="Z41" s="11">
        <f>VLOOKUP(C41,DBASE!$A$4:$Z$756,24,FALSE)</f>
        <v>39</v>
      </c>
      <c r="AA41" s="11" t="str">
        <f>VLOOKUP(C41,DBASE!$A$4:$Z$756,25,FALSE)</f>
        <v>Function</v>
      </c>
      <c r="AB41" s="10">
        <f>VLOOKUP(C41,DBASE!$A$4:$Z$756,26,FALSE)</f>
        <v>1</v>
      </c>
      <c r="AC41" s="15">
        <v>1037</v>
      </c>
      <c r="AD41" s="15">
        <f t="shared" si="0"/>
        <v>227.36225000000002</v>
      </c>
      <c r="AE41" s="15">
        <v>0</v>
      </c>
      <c r="AF41" s="15">
        <v>0</v>
      </c>
      <c r="AG41" s="15">
        <v>0</v>
      </c>
      <c r="AH41" s="15">
        <v>0</v>
      </c>
      <c r="AI41" s="15">
        <v>0</v>
      </c>
      <c r="AJ41" s="15">
        <v>0</v>
      </c>
      <c r="AK41" s="15">
        <v>0</v>
      </c>
      <c r="AL41" s="15">
        <v>0</v>
      </c>
      <c r="AM41" s="15">
        <v>0</v>
      </c>
      <c r="AN41" s="15">
        <v>0</v>
      </c>
      <c r="AO41" s="15">
        <f t="shared" si="1"/>
        <v>0</v>
      </c>
      <c r="AP41" s="15">
        <f t="shared" si="2"/>
        <v>0</v>
      </c>
      <c r="AQ41" s="15">
        <f t="shared" si="3"/>
        <v>26.5</v>
      </c>
      <c r="AR41" s="15">
        <v>0</v>
      </c>
      <c r="AS41" s="15">
        <v>0</v>
      </c>
      <c r="AT41" s="15">
        <v>0</v>
      </c>
      <c r="AU41" s="15">
        <v>0</v>
      </c>
      <c r="AV41" s="15">
        <f t="shared" si="4"/>
        <v>5.9346750000000004</v>
      </c>
      <c r="AW41" s="15">
        <v>0</v>
      </c>
      <c r="AX41" s="15">
        <v>0</v>
      </c>
    </row>
    <row r="42" spans="1:50" ht="20.100000000000001" customHeight="1" x14ac:dyDescent="0.25">
      <c r="A42" s="8">
        <v>43922</v>
      </c>
      <c r="B42" s="8">
        <v>43951</v>
      </c>
      <c r="C42" s="11">
        <v>37</v>
      </c>
      <c r="D42" s="8" t="str">
        <f>VLOOKUP(C42,DBASE!$A$4:$Z$756,3,FALSE)</f>
        <v>P</v>
      </c>
      <c r="E42" s="11" t="str">
        <f>VLOOKUP(C42,DBASE!$A$4:$Z$756,2,FALSE)</f>
        <v>Active</v>
      </c>
      <c r="F42" s="11" t="str">
        <f>VLOOKUP(C42,DBASE!$A$4:$Z$756,4,FALSE)</f>
        <v>Mitarbeiter 37</v>
      </c>
      <c r="G42" s="11" t="str">
        <f>VLOOKUP(C42,DBASE!$A$4:$Z$756,5,FALSE)</f>
        <v>N</v>
      </c>
      <c r="H42" s="11">
        <f>VLOOKUP(C42,DBASE!$A$4:$Z$756,6,FALSE)</f>
        <v>1022</v>
      </c>
      <c r="I42" s="11">
        <f>VLOOKUP(C42,DBASE!$A$4:$Z$756,7,FALSE)</f>
        <v>1060</v>
      </c>
      <c r="J42" s="11">
        <f>VLOOKUP(C42,DBASE!$A$4:$Z$756,8,FALSE)</f>
        <v>106</v>
      </c>
      <c r="K42" s="11" t="str">
        <f>VLOOKUP(C42,DBASE!$A$4:$Z$756,9,FALSE)</f>
        <v>Niederl. 7</v>
      </c>
      <c r="L42" s="11" t="str">
        <f>VLOOKUP(C42,DBASE!$A$4:$Z$756,10,FALSE)</f>
        <v>Department</v>
      </c>
      <c r="M42" s="11" t="str">
        <f>VLOOKUP(C42,DBASE!$A$4:$Z$756,11,FALSE)</f>
        <v>Supervisor</v>
      </c>
      <c r="N42" s="11" t="str">
        <f>VLOOKUP(C42,DBASE!$A$4:$Z$756,12,FALSE)</f>
        <v>Non-Mgm.</v>
      </c>
      <c r="O42" s="11" t="str">
        <f>VLOOKUP(C42,DBASE!$A$4:$Z$756,13,FALSE)</f>
        <v>ang.</v>
      </c>
      <c r="P42" s="11" t="str">
        <f>VLOOKUP(C42,DBASE!$A$4:$Z$756,14,FALSE)</f>
        <v>M</v>
      </c>
      <c r="Q42" s="12">
        <f>VLOOKUP(C42,DBASE!$A$4:$Z$756,15,FALSE)</f>
        <v>34165</v>
      </c>
      <c r="R42" s="12" t="str">
        <f>IF(VLOOKUP(C42,DBASE!$A$4:$Z$756,16,FALSE)=0,"",VLOOKUP(C42,DBASE!$A$4:$Z$756,16,FALSE))</f>
        <v/>
      </c>
      <c r="S42" s="13" t="str">
        <f>VLOOKUP(C42,DBASE!$A$4:$Z$756,17,FALSE)</f>
        <v/>
      </c>
      <c r="T42" s="11">
        <f ca="1">VLOOKUP(C42,DBASE!$A$4:$Z$756,18,FALSE)</f>
        <v>26</v>
      </c>
      <c r="U42" s="12">
        <f>VLOOKUP(C42,DBASE!$A$4:$Z$756,19,FALSE)</f>
        <v>20329</v>
      </c>
      <c r="V42" s="13">
        <f ca="1">VLOOKUP(C42,DBASE!$A$4:$Z$756,20,FALSE)</f>
        <v>64</v>
      </c>
      <c r="W42" s="11" t="str">
        <f>VLOOKUP(C42,DBASE!$A$4:$Z$756,21,FALSE)</f>
        <v>J</v>
      </c>
      <c r="X42" s="11">
        <f>VLOOKUP(C42,DBASE!$A$4:$Z$756,22,FALSE)</f>
        <v>35</v>
      </c>
      <c r="Y42" s="14">
        <f>VLOOKUP(C42,DBASE!$A$4:$Z$756,23,FALSE)</f>
        <v>2.9166666666666665</v>
      </c>
      <c r="Z42" s="11">
        <f>VLOOKUP(C42,DBASE!$A$4:$Z$756,24,FALSE)</f>
        <v>39</v>
      </c>
      <c r="AA42" s="11" t="str">
        <f>VLOOKUP(C42,DBASE!$A$4:$Z$756,25,FALSE)</f>
        <v>Function</v>
      </c>
      <c r="AB42" s="10">
        <f>VLOOKUP(C42,DBASE!$A$4:$Z$756,26,FALSE)</f>
        <v>1</v>
      </c>
      <c r="AC42" s="15">
        <v>1038</v>
      </c>
      <c r="AD42" s="15">
        <f t="shared" si="0"/>
        <v>227.58150000000001</v>
      </c>
      <c r="AE42" s="15">
        <v>0</v>
      </c>
      <c r="AF42" s="15">
        <v>0</v>
      </c>
      <c r="AG42" s="15">
        <v>0</v>
      </c>
      <c r="AH42" s="15">
        <v>0</v>
      </c>
      <c r="AI42" s="15">
        <v>0</v>
      </c>
      <c r="AJ42" s="15">
        <v>0</v>
      </c>
      <c r="AK42" s="15">
        <v>0</v>
      </c>
      <c r="AL42" s="15">
        <v>0</v>
      </c>
      <c r="AM42" s="15">
        <v>0</v>
      </c>
      <c r="AN42" s="15">
        <v>0</v>
      </c>
      <c r="AO42" s="15">
        <f t="shared" si="1"/>
        <v>69.865384615384613</v>
      </c>
      <c r="AP42" s="15">
        <f t="shared" si="2"/>
        <v>47.575000000000003</v>
      </c>
      <c r="AQ42" s="15">
        <f t="shared" si="3"/>
        <v>26.5</v>
      </c>
      <c r="AR42" s="15">
        <v>0</v>
      </c>
      <c r="AS42" s="15">
        <v>0</v>
      </c>
      <c r="AT42" s="15">
        <v>0</v>
      </c>
      <c r="AU42" s="15">
        <v>0</v>
      </c>
      <c r="AV42" s="15">
        <f t="shared" si="4"/>
        <v>32.235449134615386</v>
      </c>
      <c r="AW42" s="15">
        <v>0</v>
      </c>
      <c r="AX42" s="15">
        <v>0</v>
      </c>
    </row>
    <row r="43" spans="1:50" ht="20.100000000000001" customHeight="1" x14ac:dyDescent="0.25">
      <c r="A43" s="8">
        <v>43922</v>
      </c>
      <c r="B43" s="8">
        <v>43951</v>
      </c>
      <c r="C43" s="11">
        <v>38</v>
      </c>
      <c r="D43" s="8" t="str">
        <f>VLOOKUP(C43,DBASE!$A$4:$Z$756,3,FALSE)</f>
        <v>P</v>
      </c>
      <c r="E43" s="11" t="str">
        <f>VLOOKUP(C43,DBASE!$A$4:$Z$756,2,FALSE)</f>
        <v>Active</v>
      </c>
      <c r="F43" s="11" t="str">
        <f>VLOOKUP(C43,DBASE!$A$4:$Z$756,4,FALSE)</f>
        <v>Mitarbeiter 38</v>
      </c>
      <c r="G43" s="11" t="str">
        <f>VLOOKUP(C43,DBASE!$A$4:$Z$756,5,FALSE)</f>
        <v>N</v>
      </c>
      <c r="H43" s="11">
        <f>VLOOKUP(C43,DBASE!$A$4:$Z$756,6,FALSE)</f>
        <v>1050</v>
      </c>
      <c r="I43" s="11">
        <f>VLOOKUP(C43,DBASE!$A$4:$Z$756,7,FALSE)</f>
        <v>1093</v>
      </c>
      <c r="J43" s="11">
        <f>VLOOKUP(C43,DBASE!$A$4:$Z$756,8,FALSE)</f>
        <v>102</v>
      </c>
      <c r="K43" s="11" t="str">
        <f>VLOOKUP(C43,DBASE!$A$4:$Z$756,9,FALSE)</f>
        <v>Niederl. 3</v>
      </c>
      <c r="L43" s="11" t="str">
        <f>VLOOKUP(C43,DBASE!$A$4:$Z$756,10,FALSE)</f>
        <v>Department</v>
      </c>
      <c r="M43" s="11" t="str">
        <f>VLOOKUP(C43,DBASE!$A$4:$Z$756,11,FALSE)</f>
        <v>Supervisor</v>
      </c>
      <c r="N43" s="11" t="str">
        <f>VLOOKUP(C43,DBASE!$A$4:$Z$756,12,FALSE)</f>
        <v>Non-Mgm.</v>
      </c>
      <c r="O43" s="11" t="str">
        <f>VLOOKUP(C43,DBASE!$A$4:$Z$756,13,FALSE)</f>
        <v>ang.</v>
      </c>
      <c r="P43" s="11" t="str">
        <f>VLOOKUP(C43,DBASE!$A$4:$Z$756,14,FALSE)</f>
        <v>M</v>
      </c>
      <c r="Q43" s="12">
        <f>VLOOKUP(C43,DBASE!$A$4:$Z$756,15,FALSE)</f>
        <v>34335</v>
      </c>
      <c r="R43" s="12" t="str">
        <f>IF(VLOOKUP(C43,DBASE!$A$4:$Z$756,16,FALSE)=0,"",VLOOKUP(C43,DBASE!$A$4:$Z$756,16,FALSE))</f>
        <v/>
      </c>
      <c r="S43" s="13" t="str">
        <f>VLOOKUP(C43,DBASE!$A$4:$Z$756,17,FALSE)</f>
        <v/>
      </c>
      <c r="T43" s="11">
        <f ca="1">VLOOKUP(C43,DBASE!$A$4:$Z$756,18,FALSE)</f>
        <v>26</v>
      </c>
      <c r="U43" s="12">
        <f>VLOOKUP(C43,DBASE!$A$4:$Z$756,19,FALSE)</f>
        <v>24806</v>
      </c>
      <c r="V43" s="13">
        <f ca="1">VLOOKUP(C43,DBASE!$A$4:$Z$756,20,FALSE)</f>
        <v>52</v>
      </c>
      <c r="W43" s="11" t="str">
        <f>VLOOKUP(C43,DBASE!$A$4:$Z$756,21,FALSE)</f>
        <v>N</v>
      </c>
      <c r="X43" s="11">
        <f>VLOOKUP(C43,DBASE!$A$4:$Z$756,22,FALSE)</f>
        <v>35</v>
      </c>
      <c r="Y43" s="14">
        <f>VLOOKUP(C43,DBASE!$A$4:$Z$756,23,FALSE)</f>
        <v>2.9166666666666665</v>
      </c>
      <c r="Z43" s="11">
        <f>VLOOKUP(C43,DBASE!$A$4:$Z$756,24,FALSE)</f>
        <v>39</v>
      </c>
      <c r="AA43" s="11" t="str">
        <f>VLOOKUP(C43,DBASE!$A$4:$Z$756,25,FALSE)</f>
        <v>Function</v>
      </c>
      <c r="AB43" s="10">
        <f>VLOOKUP(C43,DBASE!$A$4:$Z$756,26,FALSE)</f>
        <v>1</v>
      </c>
      <c r="AC43" s="15">
        <v>1039</v>
      </c>
      <c r="AD43" s="15">
        <f t="shared" si="0"/>
        <v>227.80074999999999</v>
      </c>
      <c r="AE43" s="15">
        <v>0</v>
      </c>
      <c r="AF43" s="15">
        <v>0</v>
      </c>
      <c r="AG43" s="15">
        <v>0</v>
      </c>
      <c r="AH43" s="15">
        <v>0</v>
      </c>
      <c r="AI43" s="15">
        <v>0</v>
      </c>
      <c r="AJ43" s="15">
        <v>0</v>
      </c>
      <c r="AK43" s="15">
        <v>0</v>
      </c>
      <c r="AL43" s="15">
        <v>0</v>
      </c>
      <c r="AM43" s="15">
        <v>0</v>
      </c>
      <c r="AN43" s="15">
        <v>0</v>
      </c>
      <c r="AO43" s="15">
        <f t="shared" si="1"/>
        <v>0</v>
      </c>
      <c r="AP43" s="15">
        <f t="shared" si="2"/>
        <v>0</v>
      </c>
      <c r="AQ43" s="15">
        <f t="shared" si="3"/>
        <v>26.5</v>
      </c>
      <c r="AR43" s="15">
        <v>0</v>
      </c>
      <c r="AS43" s="15">
        <v>0</v>
      </c>
      <c r="AT43" s="15">
        <v>0</v>
      </c>
      <c r="AU43" s="15">
        <v>0</v>
      </c>
      <c r="AV43" s="15">
        <f t="shared" si="4"/>
        <v>5.9346750000000004</v>
      </c>
      <c r="AW43" s="15">
        <v>0</v>
      </c>
      <c r="AX43" s="15">
        <v>0</v>
      </c>
    </row>
    <row r="44" spans="1:50" ht="20.100000000000001" customHeight="1" x14ac:dyDescent="0.25">
      <c r="A44" s="8">
        <v>43922</v>
      </c>
      <c r="B44" s="8">
        <v>43951</v>
      </c>
      <c r="C44" s="11">
        <v>39</v>
      </c>
      <c r="D44" s="8" t="str">
        <f>VLOOKUP(C44,DBASE!$A$4:$Z$756,3,FALSE)</f>
        <v>P</v>
      </c>
      <c r="E44" s="11" t="str">
        <f>VLOOKUP(C44,DBASE!$A$4:$Z$756,2,FALSE)</f>
        <v>Active</v>
      </c>
      <c r="F44" s="11" t="str">
        <f>VLOOKUP(C44,DBASE!$A$4:$Z$756,4,FALSE)</f>
        <v>Mitarbeiter 39</v>
      </c>
      <c r="G44" s="11" t="str">
        <f>VLOOKUP(C44,DBASE!$A$4:$Z$756,5,FALSE)</f>
        <v>N</v>
      </c>
      <c r="H44" s="11">
        <f>VLOOKUP(C44,DBASE!$A$4:$Z$756,6,FALSE)</f>
        <v>1010</v>
      </c>
      <c r="I44" s="11">
        <f>VLOOKUP(C44,DBASE!$A$4:$Z$756,7,FALSE)</f>
        <v>1010</v>
      </c>
      <c r="J44" s="11">
        <f>VLOOKUP(C44,DBASE!$A$4:$Z$756,8,FALSE)</f>
        <v>100</v>
      </c>
      <c r="K44" s="11" t="str">
        <f>VLOOKUP(C44,DBASE!$A$4:$Z$756,9,FALSE)</f>
        <v>Niederl. 1</v>
      </c>
      <c r="L44" s="11" t="str">
        <f>VLOOKUP(C44,DBASE!$A$4:$Z$756,10,FALSE)</f>
        <v>Department</v>
      </c>
      <c r="M44" s="11" t="str">
        <f>VLOOKUP(C44,DBASE!$A$4:$Z$756,11,FALSE)</f>
        <v>Supervisor</v>
      </c>
      <c r="N44" s="11" t="str">
        <f>VLOOKUP(C44,DBASE!$A$4:$Z$756,12,FALSE)</f>
        <v>Manager</v>
      </c>
      <c r="O44" s="11" t="str">
        <f>VLOOKUP(C44,DBASE!$A$4:$Z$756,13,FALSE)</f>
        <v>ang.</v>
      </c>
      <c r="P44" s="11" t="str">
        <f>VLOOKUP(C44,DBASE!$A$4:$Z$756,14,FALSE)</f>
        <v>M</v>
      </c>
      <c r="Q44" s="12">
        <f>VLOOKUP(C44,DBASE!$A$4:$Z$756,15,FALSE)</f>
        <v>34379</v>
      </c>
      <c r="R44" s="12" t="str">
        <f>IF(VLOOKUP(C44,DBASE!$A$4:$Z$756,16,FALSE)=0,"",VLOOKUP(C44,DBASE!$A$4:$Z$756,16,FALSE))</f>
        <v/>
      </c>
      <c r="S44" s="13" t="str">
        <f>VLOOKUP(C44,DBASE!$A$4:$Z$756,17,FALSE)</f>
        <v/>
      </c>
      <c r="T44" s="11">
        <f ca="1">VLOOKUP(C44,DBASE!$A$4:$Z$756,18,FALSE)</f>
        <v>25</v>
      </c>
      <c r="U44" s="12">
        <f>VLOOKUP(C44,DBASE!$A$4:$Z$756,19,FALSE)</f>
        <v>23319</v>
      </c>
      <c r="V44" s="13">
        <f ca="1">VLOOKUP(C44,DBASE!$A$4:$Z$756,20,FALSE)</f>
        <v>56</v>
      </c>
      <c r="W44" s="11" t="str">
        <f>VLOOKUP(C44,DBASE!$A$4:$Z$756,21,FALSE)</f>
        <v>N</v>
      </c>
      <c r="X44" s="11">
        <f>VLOOKUP(C44,DBASE!$A$4:$Z$756,22,FALSE)</f>
        <v>30</v>
      </c>
      <c r="Y44" s="14">
        <f>VLOOKUP(C44,DBASE!$A$4:$Z$756,23,FALSE)</f>
        <v>2.5</v>
      </c>
      <c r="Z44" s="11">
        <f>VLOOKUP(C44,DBASE!$A$4:$Z$756,24,FALSE)</f>
        <v>39</v>
      </c>
      <c r="AA44" s="11" t="str">
        <f>VLOOKUP(C44,DBASE!$A$4:$Z$756,25,FALSE)</f>
        <v>Function</v>
      </c>
      <c r="AB44" s="10">
        <f>VLOOKUP(C44,DBASE!$A$4:$Z$756,26,FALSE)</f>
        <v>1</v>
      </c>
      <c r="AC44" s="15">
        <v>1040</v>
      </c>
      <c r="AD44" s="15">
        <f t="shared" si="0"/>
        <v>228.02</v>
      </c>
      <c r="AE44" s="15">
        <v>0</v>
      </c>
      <c r="AF44" s="15">
        <v>0</v>
      </c>
      <c r="AG44" s="15">
        <v>0</v>
      </c>
      <c r="AH44" s="15">
        <v>0</v>
      </c>
      <c r="AI44" s="15">
        <v>0</v>
      </c>
      <c r="AJ44" s="15">
        <v>0</v>
      </c>
      <c r="AK44" s="15">
        <v>0</v>
      </c>
      <c r="AL44" s="15">
        <v>0</v>
      </c>
      <c r="AM44" s="15">
        <v>0</v>
      </c>
      <c r="AN44" s="15">
        <v>0</v>
      </c>
      <c r="AO44" s="15">
        <f t="shared" si="1"/>
        <v>0</v>
      </c>
      <c r="AP44" s="15">
        <f t="shared" si="2"/>
        <v>0</v>
      </c>
      <c r="AQ44" s="15">
        <f t="shared" si="3"/>
        <v>26.5</v>
      </c>
      <c r="AR44" s="15">
        <v>0</v>
      </c>
      <c r="AS44" s="15">
        <v>0</v>
      </c>
      <c r="AT44" s="15">
        <v>0</v>
      </c>
      <c r="AU44" s="15">
        <v>0</v>
      </c>
      <c r="AV44" s="15">
        <f t="shared" si="4"/>
        <v>5.9346750000000004</v>
      </c>
      <c r="AW44" s="15">
        <v>0</v>
      </c>
      <c r="AX44" s="15">
        <v>0</v>
      </c>
    </row>
    <row r="45" spans="1:50" ht="20.100000000000001" customHeight="1" x14ac:dyDescent="0.25">
      <c r="A45" s="8">
        <v>43922</v>
      </c>
      <c r="B45" s="8">
        <v>43951</v>
      </c>
      <c r="C45" s="11">
        <v>40</v>
      </c>
      <c r="D45" s="8" t="str">
        <f>VLOOKUP(C45,DBASE!$A$4:$Z$756,3,FALSE)</f>
        <v>P</v>
      </c>
      <c r="E45" s="11" t="str">
        <f>VLOOKUP(C45,DBASE!$A$4:$Z$756,2,FALSE)</f>
        <v>Active</v>
      </c>
      <c r="F45" s="11" t="str">
        <f>VLOOKUP(C45,DBASE!$A$4:$Z$756,4,FALSE)</f>
        <v>Mitarbeiter 40</v>
      </c>
      <c r="G45" s="11" t="str">
        <f>VLOOKUP(C45,DBASE!$A$4:$Z$756,5,FALSE)</f>
        <v>N</v>
      </c>
      <c r="H45" s="11">
        <f>VLOOKUP(C45,DBASE!$A$4:$Z$756,6,FALSE)</f>
        <v>1040</v>
      </c>
      <c r="I45" s="11">
        <f>VLOOKUP(C45,DBASE!$A$4:$Z$756,7,FALSE)</f>
        <v>1083</v>
      </c>
      <c r="J45" s="11">
        <f>VLOOKUP(C45,DBASE!$A$4:$Z$756,8,FALSE)</f>
        <v>102</v>
      </c>
      <c r="K45" s="11" t="str">
        <f>VLOOKUP(C45,DBASE!$A$4:$Z$756,9,FALSE)</f>
        <v>Niederl. 3</v>
      </c>
      <c r="L45" s="11" t="str">
        <f>VLOOKUP(C45,DBASE!$A$4:$Z$756,10,FALSE)</f>
        <v>Department</v>
      </c>
      <c r="M45" s="11" t="str">
        <f>VLOOKUP(C45,DBASE!$A$4:$Z$756,11,FALSE)</f>
        <v>Supervisor</v>
      </c>
      <c r="N45" s="11" t="str">
        <f>VLOOKUP(C45,DBASE!$A$4:$Z$756,12,FALSE)</f>
        <v>Manager</v>
      </c>
      <c r="O45" s="11" t="str">
        <f>VLOOKUP(C45,DBASE!$A$4:$Z$756,13,FALSE)</f>
        <v>ang.</v>
      </c>
      <c r="P45" s="11" t="str">
        <f>VLOOKUP(C45,DBASE!$A$4:$Z$756,14,FALSE)</f>
        <v>M</v>
      </c>
      <c r="Q45" s="12">
        <f>VLOOKUP(C45,DBASE!$A$4:$Z$756,15,FALSE)</f>
        <v>34554</v>
      </c>
      <c r="R45" s="12" t="str">
        <f>IF(VLOOKUP(C45,DBASE!$A$4:$Z$756,16,FALSE)=0,"",VLOOKUP(C45,DBASE!$A$4:$Z$756,16,FALSE))</f>
        <v/>
      </c>
      <c r="S45" s="13" t="str">
        <f>VLOOKUP(C45,DBASE!$A$4:$Z$756,17,FALSE)</f>
        <v/>
      </c>
      <c r="T45" s="11">
        <f ca="1">VLOOKUP(C45,DBASE!$A$4:$Z$756,18,FALSE)</f>
        <v>25</v>
      </c>
      <c r="U45" s="12">
        <f>VLOOKUP(C45,DBASE!$A$4:$Z$756,19,FALSE)</f>
        <v>24768</v>
      </c>
      <c r="V45" s="13">
        <f ca="1">VLOOKUP(C45,DBASE!$A$4:$Z$756,20,FALSE)</f>
        <v>52</v>
      </c>
      <c r="W45" s="11" t="str">
        <f>VLOOKUP(C45,DBASE!$A$4:$Z$756,21,FALSE)</f>
        <v>N</v>
      </c>
      <c r="X45" s="11">
        <f>VLOOKUP(C45,DBASE!$A$4:$Z$756,22,FALSE)</f>
        <v>30</v>
      </c>
      <c r="Y45" s="14">
        <f>VLOOKUP(C45,DBASE!$A$4:$Z$756,23,FALSE)</f>
        <v>2.5</v>
      </c>
      <c r="Z45" s="11">
        <f>VLOOKUP(C45,DBASE!$A$4:$Z$756,24,FALSE)</f>
        <v>39</v>
      </c>
      <c r="AA45" s="11" t="str">
        <f>VLOOKUP(C45,DBASE!$A$4:$Z$756,25,FALSE)</f>
        <v>Function</v>
      </c>
      <c r="AB45" s="10">
        <f>VLOOKUP(C45,DBASE!$A$4:$Z$756,26,FALSE)</f>
        <v>1</v>
      </c>
      <c r="AC45" s="15">
        <v>1041</v>
      </c>
      <c r="AD45" s="15">
        <f t="shared" si="0"/>
        <v>228.23925000000003</v>
      </c>
      <c r="AE45" s="15">
        <v>0</v>
      </c>
      <c r="AF45" s="15">
        <v>0</v>
      </c>
      <c r="AG45" s="15">
        <v>0</v>
      </c>
      <c r="AH45" s="15">
        <v>0</v>
      </c>
      <c r="AI45" s="15">
        <v>0</v>
      </c>
      <c r="AJ45" s="15">
        <v>0</v>
      </c>
      <c r="AK45" s="15">
        <v>0</v>
      </c>
      <c r="AL45" s="15">
        <v>0</v>
      </c>
      <c r="AM45" s="15">
        <v>0</v>
      </c>
      <c r="AN45" s="15">
        <v>0</v>
      </c>
      <c r="AO45" s="15">
        <f t="shared" si="1"/>
        <v>0</v>
      </c>
      <c r="AP45" s="15">
        <f t="shared" si="2"/>
        <v>0</v>
      </c>
      <c r="AQ45" s="15">
        <f t="shared" si="3"/>
        <v>26.5</v>
      </c>
      <c r="AR45" s="15">
        <v>0</v>
      </c>
      <c r="AS45" s="15">
        <v>0</v>
      </c>
      <c r="AT45" s="15">
        <v>0</v>
      </c>
      <c r="AU45" s="15">
        <v>0</v>
      </c>
      <c r="AV45" s="15">
        <f t="shared" si="4"/>
        <v>5.9346750000000004</v>
      </c>
      <c r="AW45" s="15">
        <v>0</v>
      </c>
      <c r="AX45" s="15">
        <v>0</v>
      </c>
    </row>
    <row r="46" spans="1:50" ht="20.100000000000001" customHeight="1" x14ac:dyDescent="0.25">
      <c r="A46" s="8">
        <v>43922</v>
      </c>
      <c r="B46" s="8">
        <v>43951</v>
      </c>
      <c r="C46" s="11">
        <v>41</v>
      </c>
      <c r="D46" s="8" t="str">
        <f>VLOOKUP(C46,DBASE!$A$4:$Z$756,3,FALSE)</f>
        <v>P</v>
      </c>
      <c r="E46" s="11" t="str">
        <f>VLOOKUP(C46,DBASE!$A$4:$Z$756,2,FALSE)</f>
        <v>Active</v>
      </c>
      <c r="F46" s="11" t="str">
        <f>VLOOKUP(C46,DBASE!$A$4:$Z$756,4,FALSE)</f>
        <v>Mitarbeiter 41</v>
      </c>
      <c r="G46" s="11" t="str">
        <f>VLOOKUP(C46,DBASE!$A$4:$Z$756,5,FALSE)</f>
        <v>N</v>
      </c>
      <c r="H46" s="11">
        <f>VLOOKUP(C46,DBASE!$A$4:$Z$756,6,FALSE)</f>
        <v>1022</v>
      </c>
      <c r="I46" s="11">
        <f>VLOOKUP(C46,DBASE!$A$4:$Z$756,7,FALSE)</f>
        <v>1060</v>
      </c>
      <c r="J46" s="11">
        <f>VLOOKUP(C46,DBASE!$A$4:$Z$756,8,FALSE)</f>
        <v>106</v>
      </c>
      <c r="K46" s="11" t="str">
        <f>VLOOKUP(C46,DBASE!$A$4:$Z$756,9,FALSE)</f>
        <v>Niederl. 7</v>
      </c>
      <c r="L46" s="11" t="str">
        <f>VLOOKUP(C46,DBASE!$A$4:$Z$756,10,FALSE)</f>
        <v>Department</v>
      </c>
      <c r="M46" s="11" t="str">
        <f>VLOOKUP(C46,DBASE!$A$4:$Z$756,11,FALSE)</f>
        <v>Supervisor</v>
      </c>
      <c r="N46" s="11" t="str">
        <f>VLOOKUP(C46,DBASE!$A$4:$Z$756,12,FALSE)</f>
        <v>Non-Mgm.</v>
      </c>
      <c r="O46" s="11" t="str">
        <f>VLOOKUP(C46,DBASE!$A$4:$Z$756,13,FALSE)</f>
        <v>ang.</v>
      </c>
      <c r="P46" s="11" t="str">
        <f>VLOOKUP(C46,DBASE!$A$4:$Z$756,14,FALSE)</f>
        <v>M</v>
      </c>
      <c r="Q46" s="12">
        <f>VLOOKUP(C46,DBASE!$A$4:$Z$756,15,FALSE)</f>
        <v>34608</v>
      </c>
      <c r="R46" s="12" t="str">
        <f>IF(VLOOKUP(C46,DBASE!$A$4:$Z$756,16,FALSE)=0,"",VLOOKUP(C46,DBASE!$A$4:$Z$756,16,FALSE))</f>
        <v/>
      </c>
      <c r="S46" s="13" t="str">
        <f>VLOOKUP(C46,DBASE!$A$4:$Z$756,17,FALSE)</f>
        <v/>
      </c>
      <c r="T46" s="11">
        <f ca="1">VLOOKUP(C46,DBASE!$A$4:$Z$756,18,FALSE)</f>
        <v>25</v>
      </c>
      <c r="U46" s="12">
        <f>VLOOKUP(C46,DBASE!$A$4:$Z$756,19,FALSE)</f>
        <v>23690</v>
      </c>
      <c r="V46" s="13">
        <f ca="1">VLOOKUP(C46,DBASE!$A$4:$Z$756,20,FALSE)</f>
        <v>55</v>
      </c>
      <c r="W46" s="11" t="str">
        <f>VLOOKUP(C46,DBASE!$A$4:$Z$756,21,FALSE)</f>
        <v>J</v>
      </c>
      <c r="X46" s="11">
        <f>VLOOKUP(C46,DBASE!$A$4:$Z$756,22,FALSE)</f>
        <v>30</v>
      </c>
      <c r="Y46" s="14">
        <f>VLOOKUP(C46,DBASE!$A$4:$Z$756,23,FALSE)</f>
        <v>2.5</v>
      </c>
      <c r="Z46" s="11">
        <f>VLOOKUP(C46,DBASE!$A$4:$Z$756,24,FALSE)</f>
        <v>39</v>
      </c>
      <c r="AA46" s="11" t="str">
        <f>VLOOKUP(C46,DBASE!$A$4:$Z$756,25,FALSE)</f>
        <v>Function</v>
      </c>
      <c r="AB46" s="10">
        <f>VLOOKUP(C46,DBASE!$A$4:$Z$756,26,FALSE)</f>
        <v>1</v>
      </c>
      <c r="AC46" s="15">
        <v>1042</v>
      </c>
      <c r="AD46" s="15">
        <f t="shared" si="0"/>
        <v>228.45850000000002</v>
      </c>
      <c r="AE46" s="15">
        <v>0</v>
      </c>
      <c r="AF46" s="15">
        <v>0</v>
      </c>
      <c r="AG46" s="15">
        <v>0</v>
      </c>
      <c r="AH46" s="15">
        <v>0</v>
      </c>
      <c r="AI46" s="15">
        <v>0</v>
      </c>
      <c r="AJ46" s="15">
        <v>0</v>
      </c>
      <c r="AK46" s="15">
        <v>0</v>
      </c>
      <c r="AL46" s="15">
        <v>0</v>
      </c>
      <c r="AM46" s="15">
        <v>0</v>
      </c>
      <c r="AN46" s="15">
        <v>0</v>
      </c>
      <c r="AO46" s="15">
        <f t="shared" si="1"/>
        <v>60.115384615384613</v>
      </c>
      <c r="AP46" s="15">
        <f t="shared" si="2"/>
        <v>47.758333333333333</v>
      </c>
      <c r="AQ46" s="15">
        <f t="shared" si="3"/>
        <v>26.5</v>
      </c>
      <c r="AR46" s="15">
        <v>0</v>
      </c>
      <c r="AS46" s="15">
        <v>0</v>
      </c>
      <c r="AT46" s="15">
        <v>0</v>
      </c>
      <c r="AU46" s="15">
        <v>0</v>
      </c>
      <c r="AV46" s="15">
        <f t="shared" si="4"/>
        <v>30.092994134615385</v>
      </c>
      <c r="AW46" s="15">
        <v>0</v>
      </c>
      <c r="AX46" s="15">
        <v>0</v>
      </c>
    </row>
    <row r="47" spans="1:50" ht="20.100000000000001" customHeight="1" x14ac:dyDescent="0.25">
      <c r="A47" s="8">
        <v>43922</v>
      </c>
      <c r="B47" s="8">
        <v>43951</v>
      </c>
      <c r="C47" s="11">
        <v>42</v>
      </c>
      <c r="D47" s="8" t="str">
        <f>VLOOKUP(C47,DBASE!$A$4:$Z$756,3,FALSE)</f>
        <v>P</v>
      </c>
      <c r="E47" s="11" t="str">
        <f>VLOOKUP(C47,DBASE!$A$4:$Z$756,2,FALSE)</f>
        <v>Active</v>
      </c>
      <c r="F47" s="11" t="str">
        <f>VLOOKUP(C47,DBASE!$A$4:$Z$756,4,FALSE)</f>
        <v>Mitarbeiter 42</v>
      </c>
      <c r="G47" s="11" t="str">
        <f>VLOOKUP(C47,DBASE!$A$4:$Z$756,5,FALSE)</f>
        <v>N</v>
      </c>
      <c r="H47" s="11">
        <f>VLOOKUP(C47,DBASE!$A$4:$Z$756,6,FALSE)</f>
        <v>1025</v>
      </c>
      <c r="I47" s="11">
        <f>VLOOKUP(C47,DBASE!$A$4:$Z$756,7,FALSE)</f>
        <v>1068</v>
      </c>
      <c r="J47" s="11">
        <f>VLOOKUP(C47,DBASE!$A$4:$Z$756,8,FALSE)</f>
        <v>102</v>
      </c>
      <c r="K47" s="11" t="str">
        <f>VLOOKUP(C47,DBASE!$A$4:$Z$756,9,FALSE)</f>
        <v>Niederl. 3</v>
      </c>
      <c r="L47" s="11" t="str">
        <f>VLOOKUP(C47,DBASE!$A$4:$Z$756,10,FALSE)</f>
        <v>Department</v>
      </c>
      <c r="M47" s="11" t="str">
        <f>VLOOKUP(C47,DBASE!$A$4:$Z$756,11,FALSE)</f>
        <v>Supervisor</v>
      </c>
      <c r="N47" s="11" t="str">
        <f>VLOOKUP(C47,DBASE!$A$4:$Z$756,12,FALSE)</f>
        <v>Manager</v>
      </c>
      <c r="O47" s="11" t="str">
        <f>VLOOKUP(C47,DBASE!$A$4:$Z$756,13,FALSE)</f>
        <v>ang.</v>
      </c>
      <c r="P47" s="11" t="str">
        <f>VLOOKUP(C47,DBASE!$A$4:$Z$756,14,FALSE)</f>
        <v>W</v>
      </c>
      <c r="Q47" s="12">
        <f>VLOOKUP(C47,DBASE!$A$4:$Z$756,15,FALSE)</f>
        <v>34669</v>
      </c>
      <c r="R47" s="12" t="str">
        <f>IF(VLOOKUP(C47,DBASE!$A$4:$Z$756,16,FALSE)=0,"",VLOOKUP(C47,DBASE!$A$4:$Z$756,16,FALSE))</f>
        <v/>
      </c>
      <c r="S47" s="13" t="str">
        <f>VLOOKUP(C47,DBASE!$A$4:$Z$756,17,FALSE)</f>
        <v/>
      </c>
      <c r="T47" s="11">
        <f ca="1">VLOOKUP(C47,DBASE!$A$4:$Z$756,18,FALSE)</f>
        <v>25</v>
      </c>
      <c r="U47" s="12">
        <f>VLOOKUP(C47,DBASE!$A$4:$Z$756,19,FALSE)</f>
        <v>24297</v>
      </c>
      <c r="V47" s="13">
        <f ca="1">VLOOKUP(C47,DBASE!$A$4:$Z$756,20,FALSE)</f>
        <v>53</v>
      </c>
      <c r="W47" s="11" t="str">
        <f>VLOOKUP(C47,DBASE!$A$4:$Z$756,21,FALSE)</f>
        <v>N</v>
      </c>
      <c r="X47" s="11">
        <f>VLOOKUP(C47,DBASE!$A$4:$Z$756,22,FALSE)</f>
        <v>30</v>
      </c>
      <c r="Y47" s="14">
        <f>VLOOKUP(C47,DBASE!$A$4:$Z$756,23,FALSE)</f>
        <v>2.5</v>
      </c>
      <c r="Z47" s="11">
        <f>VLOOKUP(C47,DBASE!$A$4:$Z$756,24,FALSE)</f>
        <v>39</v>
      </c>
      <c r="AA47" s="11" t="str">
        <f>VLOOKUP(C47,DBASE!$A$4:$Z$756,25,FALSE)</f>
        <v>Function</v>
      </c>
      <c r="AB47" s="10">
        <f>VLOOKUP(C47,DBASE!$A$4:$Z$756,26,FALSE)</f>
        <v>1</v>
      </c>
      <c r="AC47" s="15">
        <v>1043</v>
      </c>
      <c r="AD47" s="15">
        <f t="shared" si="0"/>
        <v>228.67775</v>
      </c>
      <c r="AE47" s="15">
        <v>0</v>
      </c>
      <c r="AF47" s="15">
        <v>0</v>
      </c>
      <c r="AG47" s="15">
        <v>0</v>
      </c>
      <c r="AH47" s="15">
        <v>0</v>
      </c>
      <c r="AI47" s="15">
        <v>0</v>
      </c>
      <c r="AJ47" s="15">
        <v>0</v>
      </c>
      <c r="AK47" s="15">
        <v>0</v>
      </c>
      <c r="AL47" s="15">
        <v>0</v>
      </c>
      <c r="AM47" s="15">
        <v>0</v>
      </c>
      <c r="AN47" s="15">
        <v>0</v>
      </c>
      <c r="AO47" s="15">
        <f t="shared" si="1"/>
        <v>0</v>
      </c>
      <c r="AP47" s="15">
        <f t="shared" si="2"/>
        <v>0</v>
      </c>
      <c r="AQ47" s="15">
        <f t="shared" si="3"/>
        <v>26.5</v>
      </c>
      <c r="AR47" s="15">
        <v>0</v>
      </c>
      <c r="AS47" s="15">
        <v>0</v>
      </c>
      <c r="AT47" s="15">
        <v>0</v>
      </c>
      <c r="AU47" s="15">
        <v>0</v>
      </c>
      <c r="AV47" s="15">
        <f t="shared" si="4"/>
        <v>5.9346750000000004</v>
      </c>
      <c r="AW47" s="15">
        <v>130.3571</v>
      </c>
      <c r="AX47" s="15">
        <v>0</v>
      </c>
    </row>
    <row r="48" spans="1:50" ht="20.100000000000001" customHeight="1" x14ac:dyDescent="0.25">
      <c r="A48" s="8">
        <v>43922</v>
      </c>
      <c r="B48" s="8">
        <v>43951</v>
      </c>
      <c r="C48" s="11">
        <v>43</v>
      </c>
      <c r="D48" s="8" t="str">
        <f>VLOOKUP(C48,DBASE!$A$4:$Z$756,3,FALSE)</f>
        <v>P</v>
      </c>
      <c r="E48" s="11" t="str">
        <f>VLOOKUP(C48,DBASE!$A$4:$Z$756,2,FALSE)</f>
        <v>Active</v>
      </c>
      <c r="F48" s="11" t="str">
        <f>VLOOKUP(C48,DBASE!$A$4:$Z$756,4,FALSE)</f>
        <v>Mitarbeiter 43</v>
      </c>
      <c r="G48" s="11" t="str">
        <f>VLOOKUP(C48,DBASE!$A$4:$Z$756,5,FALSE)</f>
        <v>N</v>
      </c>
      <c r="H48" s="11">
        <f>VLOOKUP(C48,DBASE!$A$4:$Z$756,6,FALSE)</f>
        <v>1038</v>
      </c>
      <c r="I48" s="11">
        <f>VLOOKUP(C48,DBASE!$A$4:$Z$756,7,FALSE)</f>
        <v>1081</v>
      </c>
      <c r="J48" s="11">
        <f>VLOOKUP(C48,DBASE!$A$4:$Z$756,8,FALSE)</f>
        <v>102</v>
      </c>
      <c r="K48" s="11" t="str">
        <f>VLOOKUP(C48,DBASE!$A$4:$Z$756,9,FALSE)</f>
        <v>Niederl. 3</v>
      </c>
      <c r="L48" s="11" t="str">
        <f>VLOOKUP(C48,DBASE!$A$4:$Z$756,10,FALSE)</f>
        <v>Department</v>
      </c>
      <c r="M48" s="11" t="str">
        <f>VLOOKUP(C48,DBASE!$A$4:$Z$756,11,FALSE)</f>
        <v>Supervisor</v>
      </c>
      <c r="N48" s="11" t="str">
        <f>VLOOKUP(C48,DBASE!$A$4:$Z$756,12,FALSE)</f>
        <v>Director</v>
      </c>
      <c r="O48" s="11" t="str">
        <f>VLOOKUP(C48,DBASE!$A$4:$Z$756,13,FALSE)</f>
        <v>ang.</v>
      </c>
      <c r="P48" s="11" t="str">
        <f>VLOOKUP(C48,DBASE!$A$4:$Z$756,14,FALSE)</f>
        <v>M</v>
      </c>
      <c r="Q48" s="12">
        <f>VLOOKUP(C48,DBASE!$A$4:$Z$756,15,FALSE)</f>
        <v>34731</v>
      </c>
      <c r="R48" s="12" t="str">
        <f>IF(VLOOKUP(C48,DBASE!$A$4:$Z$756,16,FALSE)=0,"",VLOOKUP(C48,DBASE!$A$4:$Z$756,16,FALSE))</f>
        <v/>
      </c>
      <c r="S48" s="13" t="str">
        <f>VLOOKUP(C48,DBASE!$A$4:$Z$756,17,FALSE)</f>
        <v/>
      </c>
      <c r="T48" s="11">
        <f ca="1">VLOOKUP(C48,DBASE!$A$4:$Z$756,18,FALSE)</f>
        <v>24</v>
      </c>
      <c r="U48" s="12">
        <f>VLOOKUP(C48,DBASE!$A$4:$Z$756,19,FALSE)</f>
        <v>23335</v>
      </c>
      <c r="V48" s="13">
        <f ca="1">VLOOKUP(C48,DBASE!$A$4:$Z$756,20,FALSE)</f>
        <v>56</v>
      </c>
      <c r="W48" s="11" t="str">
        <f>VLOOKUP(C48,DBASE!$A$4:$Z$756,21,FALSE)</f>
        <v>N</v>
      </c>
      <c r="X48" s="11">
        <f>VLOOKUP(C48,DBASE!$A$4:$Z$756,22,FALSE)</f>
        <v>30</v>
      </c>
      <c r="Y48" s="14">
        <f>VLOOKUP(C48,DBASE!$A$4:$Z$756,23,FALSE)</f>
        <v>2.5</v>
      </c>
      <c r="Z48" s="11">
        <f>VLOOKUP(C48,DBASE!$A$4:$Z$756,24,FALSE)</f>
        <v>39</v>
      </c>
      <c r="AA48" s="11" t="str">
        <f>VLOOKUP(C48,DBASE!$A$4:$Z$756,25,FALSE)</f>
        <v>Function</v>
      </c>
      <c r="AB48" s="10">
        <f>VLOOKUP(C48,DBASE!$A$4:$Z$756,26,FALSE)</f>
        <v>1</v>
      </c>
      <c r="AC48" s="15">
        <v>1044</v>
      </c>
      <c r="AD48" s="15">
        <f t="shared" si="0"/>
        <v>228.89699999999999</v>
      </c>
      <c r="AE48" s="15">
        <v>0</v>
      </c>
      <c r="AF48" s="15">
        <v>0</v>
      </c>
      <c r="AG48" s="15">
        <v>0</v>
      </c>
      <c r="AH48" s="15">
        <v>0</v>
      </c>
      <c r="AI48" s="15">
        <v>0</v>
      </c>
      <c r="AJ48" s="15">
        <v>0</v>
      </c>
      <c r="AK48" s="15">
        <v>0</v>
      </c>
      <c r="AL48" s="15">
        <v>0</v>
      </c>
      <c r="AM48" s="15">
        <v>0</v>
      </c>
      <c r="AN48" s="15">
        <v>0</v>
      </c>
      <c r="AO48" s="15">
        <f t="shared" si="1"/>
        <v>0</v>
      </c>
      <c r="AP48" s="15">
        <f t="shared" si="2"/>
        <v>0</v>
      </c>
      <c r="AQ48" s="15">
        <f t="shared" si="3"/>
        <v>26.5</v>
      </c>
      <c r="AR48" s="15">
        <v>0</v>
      </c>
      <c r="AS48" s="15">
        <v>0</v>
      </c>
      <c r="AT48" s="15">
        <v>0</v>
      </c>
      <c r="AU48" s="15">
        <v>0</v>
      </c>
      <c r="AV48" s="15">
        <f t="shared" si="4"/>
        <v>5.9346750000000004</v>
      </c>
      <c r="AW48" s="15">
        <v>175.9932</v>
      </c>
      <c r="AX48" s="15">
        <v>121.69583333333333</v>
      </c>
    </row>
    <row r="49" spans="1:50" ht="20.100000000000001" customHeight="1" x14ac:dyDescent="0.25">
      <c r="A49" s="8">
        <v>43922</v>
      </c>
      <c r="B49" s="8">
        <v>43951</v>
      </c>
      <c r="C49" s="11">
        <v>44</v>
      </c>
      <c r="D49" s="8" t="str">
        <f>VLOOKUP(C49,DBASE!$A$4:$Z$756,3,FALSE)</f>
        <v>P</v>
      </c>
      <c r="E49" s="11" t="str">
        <f>VLOOKUP(C49,DBASE!$A$4:$Z$756,2,FALSE)</f>
        <v>Active</v>
      </c>
      <c r="F49" s="11" t="str">
        <f>VLOOKUP(C49,DBASE!$A$4:$Z$756,4,FALSE)</f>
        <v>Mitarbeiter 44</v>
      </c>
      <c r="G49" s="11" t="str">
        <f>VLOOKUP(C49,DBASE!$A$4:$Z$756,5,FALSE)</f>
        <v>N</v>
      </c>
      <c r="H49" s="11">
        <f>VLOOKUP(C49,DBASE!$A$4:$Z$756,6,FALSE)</f>
        <v>1002</v>
      </c>
      <c r="I49" s="11">
        <f>VLOOKUP(C49,DBASE!$A$4:$Z$756,7,FALSE)</f>
        <v>1002</v>
      </c>
      <c r="J49" s="11">
        <f>VLOOKUP(C49,DBASE!$A$4:$Z$756,8,FALSE)</f>
        <v>100</v>
      </c>
      <c r="K49" s="11" t="str">
        <f>VLOOKUP(C49,DBASE!$A$4:$Z$756,9,FALSE)</f>
        <v>Niederl. 1</v>
      </c>
      <c r="L49" s="11" t="str">
        <f>VLOOKUP(C49,DBASE!$A$4:$Z$756,10,FALSE)</f>
        <v>Department</v>
      </c>
      <c r="M49" s="11" t="str">
        <f>VLOOKUP(C49,DBASE!$A$4:$Z$756,11,FALSE)</f>
        <v>Supervisor</v>
      </c>
      <c r="N49" s="11" t="str">
        <f>VLOOKUP(C49,DBASE!$A$4:$Z$756,12,FALSE)</f>
        <v>Manager</v>
      </c>
      <c r="O49" s="11" t="str">
        <f>VLOOKUP(C49,DBASE!$A$4:$Z$756,13,FALSE)</f>
        <v>ang.</v>
      </c>
      <c r="P49" s="11" t="str">
        <f>VLOOKUP(C49,DBASE!$A$4:$Z$756,14,FALSE)</f>
        <v>M</v>
      </c>
      <c r="Q49" s="12">
        <f>VLOOKUP(C49,DBASE!$A$4:$Z$756,15,FALSE)</f>
        <v>34943</v>
      </c>
      <c r="R49" s="12" t="str">
        <f>IF(VLOOKUP(C49,DBASE!$A$4:$Z$756,16,FALSE)=0,"",VLOOKUP(C49,DBASE!$A$4:$Z$756,16,FALSE))</f>
        <v/>
      </c>
      <c r="S49" s="13" t="str">
        <f>VLOOKUP(C49,DBASE!$A$4:$Z$756,17,FALSE)</f>
        <v/>
      </c>
      <c r="T49" s="11">
        <f ca="1">VLOOKUP(C49,DBASE!$A$4:$Z$756,18,FALSE)</f>
        <v>24</v>
      </c>
      <c r="U49" s="12">
        <f>VLOOKUP(C49,DBASE!$A$4:$Z$756,19,FALSE)</f>
        <v>24804</v>
      </c>
      <c r="V49" s="13">
        <f ca="1">VLOOKUP(C49,DBASE!$A$4:$Z$756,20,FALSE)</f>
        <v>52</v>
      </c>
      <c r="W49" s="11" t="str">
        <f>VLOOKUP(C49,DBASE!$A$4:$Z$756,21,FALSE)</f>
        <v>N</v>
      </c>
      <c r="X49" s="11">
        <f>VLOOKUP(C49,DBASE!$A$4:$Z$756,22,FALSE)</f>
        <v>30</v>
      </c>
      <c r="Y49" s="14">
        <f>VLOOKUP(C49,DBASE!$A$4:$Z$756,23,FALSE)</f>
        <v>2.5</v>
      </c>
      <c r="Z49" s="11">
        <f>VLOOKUP(C49,DBASE!$A$4:$Z$756,24,FALSE)</f>
        <v>39</v>
      </c>
      <c r="AA49" s="11" t="str">
        <f>VLOOKUP(C49,DBASE!$A$4:$Z$756,25,FALSE)</f>
        <v>Function</v>
      </c>
      <c r="AB49" s="10">
        <f>VLOOKUP(C49,DBASE!$A$4:$Z$756,26,FALSE)</f>
        <v>1</v>
      </c>
      <c r="AC49" s="15">
        <v>1045</v>
      </c>
      <c r="AD49" s="15">
        <f t="shared" si="0"/>
        <v>229.11625000000001</v>
      </c>
      <c r="AE49" s="15">
        <v>0</v>
      </c>
      <c r="AF49" s="15">
        <v>0</v>
      </c>
      <c r="AG49" s="15">
        <v>0</v>
      </c>
      <c r="AH49" s="15">
        <v>0</v>
      </c>
      <c r="AI49" s="15">
        <v>0</v>
      </c>
      <c r="AJ49" s="15">
        <v>0</v>
      </c>
      <c r="AK49" s="15">
        <v>0</v>
      </c>
      <c r="AL49" s="15">
        <v>0</v>
      </c>
      <c r="AM49" s="15">
        <v>0</v>
      </c>
      <c r="AN49" s="15">
        <v>0</v>
      </c>
      <c r="AO49" s="15">
        <f t="shared" si="1"/>
        <v>0</v>
      </c>
      <c r="AP49" s="15">
        <f t="shared" si="2"/>
        <v>0</v>
      </c>
      <c r="AQ49" s="15">
        <f t="shared" si="3"/>
        <v>26.5</v>
      </c>
      <c r="AR49" s="15">
        <v>0</v>
      </c>
      <c r="AS49" s="15">
        <v>0</v>
      </c>
      <c r="AT49" s="15">
        <v>0</v>
      </c>
      <c r="AU49" s="15">
        <v>0</v>
      </c>
      <c r="AV49" s="15">
        <f t="shared" si="4"/>
        <v>5.9346750000000004</v>
      </c>
      <c r="AW49" s="15">
        <v>0</v>
      </c>
      <c r="AX49" s="15">
        <v>121.69583333333333</v>
      </c>
    </row>
    <row r="50" spans="1:50" ht="20.100000000000001" customHeight="1" x14ac:dyDescent="0.25">
      <c r="A50" s="8">
        <v>43922</v>
      </c>
      <c r="B50" s="8">
        <v>43951</v>
      </c>
      <c r="C50" s="11">
        <v>45</v>
      </c>
      <c r="D50" s="8" t="str">
        <f>VLOOKUP(C50,DBASE!$A$4:$Z$756,3,FALSE)</f>
        <v>P</v>
      </c>
      <c r="E50" s="11" t="str">
        <f>VLOOKUP(C50,DBASE!$A$4:$Z$756,2,FALSE)</f>
        <v>Active</v>
      </c>
      <c r="F50" s="11" t="str">
        <f>VLOOKUP(C50,DBASE!$A$4:$Z$756,4,FALSE)</f>
        <v>Mitarbeiter 45</v>
      </c>
      <c r="G50" s="11" t="str">
        <f>VLOOKUP(C50,DBASE!$A$4:$Z$756,5,FALSE)</f>
        <v>N</v>
      </c>
      <c r="H50" s="11">
        <f>VLOOKUP(C50,DBASE!$A$4:$Z$756,6,FALSE)</f>
        <v>1022</v>
      </c>
      <c r="I50" s="11">
        <f>VLOOKUP(C50,DBASE!$A$4:$Z$756,7,FALSE)</f>
        <v>1060</v>
      </c>
      <c r="J50" s="11">
        <f>VLOOKUP(C50,DBASE!$A$4:$Z$756,8,FALSE)</f>
        <v>106</v>
      </c>
      <c r="K50" s="11" t="str">
        <f>VLOOKUP(C50,DBASE!$A$4:$Z$756,9,FALSE)</f>
        <v>Niederl. 7</v>
      </c>
      <c r="L50" s="11" t="str">
        <f>VLOOKUP(C50,DBASE!$A$4:$Z$756,10,FALSE)</f>
        <v>Department</v>
      </c>
      <c r="M50" s="11" t="str">
        <f>VLOOKUP(C50,DBASE!$A$4:$Z$756,11,FALSE)</f>
        <v>Supervisor</v>
      </c>
      <c r="N50" s="11" t="str">
        <f>VLOOKUP(C50,DBASE!$A$4:$Z$756,12,FALSE)</f>
        <v>Non-Mgm.</v>
      </c>
      <c r="O50" s="11" t="str">
        <f>VLOOKUP(C50,DBASE!$A$4:$Z$756,13,FALSE)</f>
        <v>ang.</v>
      </c>
      <c r="P50" s="11" t="str">
        <f>VLOOKUP(C50,DBASE!$A$4:$Z$756,14,FALSE)</f>
        <v>M</v>
      </c>
      <c r="Q50" s="12">
        <f>VLOOKUP(C50,DBASE!$A$4:$Z$756,15,FALSE)</f>
        <v>34820</v>
      </c>
      <c r="R50" s="12" t="str">
        <f>IF(VLOOKUP(C50,DBASE!$A$4:$Z$756,16,FALSE)=0,"",VLOOKUP(C50,DBASE!$A$4:$Z$756,16,FALSE))</f>
        <v/>
      </c>
      <c r="S50" s="13" t="str">
        <f>VLOOKUP(C50,DBASE!$A$4:$Z$756,17,FALSE)</f>
        <v/>
      </c>
      <c r="T50" s="11">
        <f ca="1">VLOOKUP(C50,DBASE!$A$4:$Z$756,18,FALSE)</f>
        <v>24</v>
      </c>
      <c r="U50" s="12">
        <f>VLOOKUP(C50,DBASE!$A$4:$Z$756,19,FALSE)</f>
        <v>20288</v>
      </c>
      <c r="V50" s="13">
        <f ca="1">VLOOKUP(C50,DBASE!$A$4:$Z$756,20,FALSE)</f>
        <v>64</v>
      </c>
      <c r="W50" s="11" t="str">
        <f>VLOOKUP(C50,DBASE!$A$4:$Z$756,21,FALSE)</f>
        <v>J</v>
      </c>
      <c r="X50" s="11">
        <f>VLOOKUP(C50,DBASE!$A$4:$Z$756,22,FALSE)</f>
        <v>30</v>
      </c>
      <c r="Y50" s="14">
        <f>VLOOKUP(C50,DBASE!$A$4:$Z$756,23,FALSE)</f>
        <v>2.5</v>
      </c>
      <c r="Z50" s="11">
        <f>VLOOKUP(C50,DBASE!$A$4:$Z$756,24,FALSE)</f>
        <v>39</v>
      </c>
      <c r="AA50" s="11" t="str">
        <f>VLOOKUP(C50,DBASE!$A$4:$Z$756,25,FALSE)</f>
        <v>Function</v>
      </c>
      <c r="AB50" s="10">
        <f>VLOOKUP(C50,DBASE!$A$4:$Z$756,26,FALSE)</f>
        <v>1</v>
      </c>
      <c r="AC50" s="15">
        <v>1046</v>
      </c>
      <c r="AD50" s="15">
        <f t="shared" si="0"/>
        <v>229.33550000000002</v>
      </c>
      <c r="AE50" s="15">
        <v>0</v>
      </c>
      <c r="AF50" s="15">
        <v>0</v>
      </c>
      <c r="AG50" s="15">
        <v>0</v>
      </c>
      <c r="AH50" s="15">
        <v>0</v>
      </c>
      <c r="AI50" s="15">
        <v>0</v>
      </c>
      <c r="AJ50" s="15">
        <v>0</v>
      </c>
      <c r="AK50" s="15">
        <v>0</v>
      </c>
      <c r="AL50" s="15">
        <v>0</v>
      </c>
      <c r="AM50" s="15">
        <v>0</v>
      </c>
      <c r="AN50" s="15">
        <v>0</v>
      </c>
      <c r="AO50" s="15">
        <f t="shared" si="1"/>
        <v>60.346153846153847</v>
      </c>
      <c r="AP50" s="15">
        <f t="shared" si="2"/>
        <v>47.94166666666667</v>
      </c>
      <c r="AQ50" s="15">
        <f t="shared" si="3"/>
        <v>26.5</v>
      </c>
      <c r="AR50" s="15">
        <v>0</v>
      </c>
      <c r="AS50" s="15">
        <v>0</v>
      </c>
      <c r="AT50" s="15">
        <v>0</v>
      </c>
      <c r="AU50" s="15">
        <v>0</v>
      </c>
      <c r="AV50" s="15">
        <f t="shared" si="4"/>
        <v>30.18573240384616</v>
      </c>
      <c r="AW50" s="15">
        <v>0</v>
      </c>
      <c r="AX50" s="15">
        <v>121.69583333333333</v>
      </c>
    </row>
    <row r="51" spans="1:50" ht="20.100000000000001" customHeight="1" x14ac:dyDescent="0.25">
      <c r="A51" s="8">
        <v>43922</v>
      </c>
      <c r="B51" s="8">
        <v>43951</v>
      </c>
      <c r="C51" s="11">
        <v>46</v>
      </c>
      <c r="D51" s="8" t="str">
        <f>VLOOKUP(C51,DBASE!$A$4:$Z$756,3,FALSE)</f>
        <v>P</v>
      </c>
      <c r="E51" s="11" t="str">
        <f>VLOOKUP(C51,DBASE!$A$4:$Z$756,2,FALSE)</f>
        <v>Active</v>
      </c>
      <c r="F51" s="11" t="str">
        <f>VLOOKUP(C51,DBASE!$A$4:$Z$756,4,FALSE)</f>
        <v>Mitarbeiter 46</v>
      </c>
      <c r="G51" s="11" t="str">
        <f>VLOOKUP(C51,DBASE!$A$4:$Z$756,5,FALSE)</f>
        <v>N</v>
      </c>
      <c r="H51" s="11">
        <f>VLOOKUP(C51,DBASE!$A$4:$Z$756,6,FALSE)</f>
        <v>1048</v>
      </c>
      <c r="I51" s="11">
        <f>VLOOKUP(C51,DBASE!$A$4:$Z$756,7,FALSE)</f>
        <v>1091</v>
      </c>
      <c r="J51" s="11">
        <f>VLOOKUP(C51,DBASE!$A$4:$Z$756,8,FALSE)</f>
        <v>102</v>
      </c>
      <c r="K51" s="11" t="str">
        <f>VLOOKUP(C51,DBASE!$A$4:$Z$756,9,FALSE)</f>
        <v>Niederl. 3</v>
      </c>
      <c r="L51" s="11" t="str">
        <f>VLOOKUP(C51,DBASE!$A$4:$Z$756,10,FALSE)</f>
        <v>Department</v>
      </c>
      <c r="M51" s="11" t="str">
        <f>VLOOKUP(C51,DBASE!$A$4:$Z$756,11,FALSE)</f>
        <v>Supervisor</v>
      </c>
      <c r="N51" s="11" t="str">
        <f>VLOOKUP(C51,DBASE!$A$4:$Z$756,12,FALSE)</f>
        <v>Manager</v>
      </c>
      <c r="O51" s="11" t="str">
        <f>VLOOKUP(C51,DBASE!$A$4:$Z$756,13,FALSE)</f>
        <v>ang.</v>
      </c>
      <c r="P51" s="11" t="str">
        <f>VLOOKUP(C51,DBASE!$A$4:$Z$756,14,FALSE)</f>
        <v>M</v>
      </c>
      <c r="Q51" s="12">
        <f>VLOOKUP(C51,DBASE!$A$4:$Z$756,15,FALSE)</f>
        <v>34851</v>
      </c>
      <c r="R51" s="12" t="str">
        <f>IF(VLOOKUP(C51,DBASE!$A$4:$Z$756,16,FALSE)=0,"",VLOOKUP(C51,DBASE!$A$4:$Z$756,16,FALSE))</f>
        <v/>
      </c>
      <c r="S51" s="13" t="str">
        <f>VLOOKUP(C51,DBASE!$A$4:$Z$756,17,FALSE)</f>
        <v/>
      </c>
      <c r="T51" s="11">
        <f ca="1">VLOOKUP(C51,DBASE!$A$4:$Z$756,18,FALSE)</f>
        <v>24</v>
      </c>
      <c r="U51" s="12">
        <f>VLOOKUP(C51,DBASE!$A$4:$Z$756,19,FALSE)</f>
        <v>24269</v>
      </c>
      <c r="V51" s="13">
        <f ca="1">VLOOKUP(C51,DBASE!$A$4:$Z$756,20,FALSE)</f>
        <v>53</v>
      </c>
      <c r="W51" s="11" t="str">
        <f>VLOOKUP(C51,DBASE!$A$4:$Z$756,21,FALSE)</f>
        <v>N</v>
      </c>
      <c r="X51" s="11">
        <f>VLOOKUP(C51,DBASE!$A$4:$Z$756,22,FALSE)</f>
        <v>30</v>
      </c>
      <c r="Y51" s="14">
        <f>VLOOKUP(C51,DBASE!$A$4:$Z$756,23,FALSE)</f>
        <v>2.5</v>
      </c>
      <c r="Z51" s="11">
        <f>VLOOKUP(C51,DBASE!$A$4:$Z$756,24,FALSE)</f>
        <v>39</v>
      </c>
      <c r="AA51" s="11" t="str">
        <f>VLOOKUP(C51,DBASE!$A$4:$Z$756,25,FALSE)</f>
        <v>Function</v>
      </c>
      <c r="AB51" s="10">
        <f>VLOOKUP(C51,DBASE!$A$4:$Z$756,26,FALSE)</f>
        <v>1</v>
      </c>
      <c r="AC51" s="15">
        <v>1047</v>
      </c>
      <c r="AD51" s="15">
        <f t="shared" si="0"/>
        <v>229.55475000000001</v>
      </c>
      <c r="AE51" s="15">
        <v>0</v>
      </c>
      <c r="AF51" s="15">
        <v>0</v>
      </c>
      <c r="AG51" s="15">
        <v>0</v>
      </c>
      <c r="AH51" s="15">
        <v>0</v>
      </c>
      <c r="AI51" s="15">
        <v>0</v>
      </c>
      <c r="AJ51" s="15">
        <v>0</v>
      </c>
      <c r="AK51" s="15">
        <v>0</v>
      </c>
      <c r="AL51" s="15">
        <v>0</v>
      </c>
      <c r="AM51" s="15">
        <v>0</v>
      </c>
      <c r="AN51" s="15">
        <v>0</v>
      </c>
      <c r="AO51" s="15">
        <f t="shared" si="1"/>
        <v>0</v>
      </c>
      <c r="AP51" s="15">
        <f t="shared" si="2"/>
        <v>0</v>
      </c>
      <c r="AQ51" s="15">
        <f t="shared" si="3"/>
        <v>26.5</v>
      </c>
      <c r="AR51" s="15">
        <v>0</v>
      </c>
      <c r="AS51" s="15">
        <v>0</v>
      </c>
      <c r="AT51" s="15">
        <v>0</v>
      </c>
      <c r="AU51" s="15">
        <v>0</v>
      </c>
      <c r="AV51" s="15">
        <f t="shared" si="4"/>
        <v>5.9346750000000004</v>
      </c>
      <c r="AW51" s="15">
        <v>113.8974</v>
      </c>
      <c r="AX51" s="15">
        <v>121.69583333333333</v>
      </c>
    </row>
    <row r="52" spans="1:50" ht="20.100000000000001" customHeight="1" x14ac:dyDescent="0.25">
      <c r="A52" s="8">
        <v>43922</v>
      </c>
      <c r="B52" s="8">
        <v>43951</v>
      </c>
      <c r="C52" s="11">
        <v>47</v>
      </c>
      <c r="D52" s="8" t="str">
        <f>VLOOKUP(C52,DBASE!$A$4:$Z$756,3,FALSE)</f>
        <v>P</v>
      </c>
      <c r="E52" s="11" t="str">
        <f>VLOOKUP(C52,DBASE!$A$4:$Z$756,2,FALSE)</f>
        <v>Active</v>
      </c>
      <c r="F52" s="11" t="str">
        <f>VLOOKUP(C52,DBASE!$A$4:$Z$756,4,FALSE)</f>
        <v>Mitarbeiter 47</v>
      </c>
      <c r="G52" s="11" t="str">
        <f>VLOOKUP(C52,DBASE!$A$4:$Z$756,5,FALSE)</f>
        <v>N</v>
      </c>
      <c r="H52" s="11">
        <f>VLOOKUP(C52,DBASE!$A$4:$Z$756,6,FALSE)</f>
        <v>1027</v>
      </c>
      <c r="I52" s="11">
        <f>VLOOKUP(C52,DBASE!$A$4:$Z$756,7,FALSE)</f>
        <v>1070</v>
      </c>
      <c r="J52" s="11">
        <f>VLOOKUP(C52,DBASE!$A$4:$Z$756,8,FALSE)</f>
        <v>102</v>
      </c>
      <c r="K52" s="11" t="str">
        <f>VLOOKUP(C52,DBASE!$A$4:$Z$756,9,FALSE)</f>
        <v>Niederl. 3</v>
      </c>
      <c r="L52" s="11" t="str">
        <f>VLOOKUP(C52,DBASE!$A$4:$Z$756,10,FALSE)</f>
        <v>Department</v>
      </c>
      <c r="M52" s="11" t="str">
        <f>VLOOKUP(C52,DBASE!$A$4:$Z$756,11,FALSE)</f>
        <v>Supervisor</v>
      </c>
      <c r="N52" s="11" t="str">
        <f>VLOOKUP(C52,DBASE!$A$4:$Z$756,12,FALSE)</f>
        <v>Non-Mgm.</v>
      </c>
      <c r="O52" s="11" t="str">
        <f>VLOOKUP(C52,DBASE!$A$4:$Z$756,13,FALSE)</f>
        <v>ang.</v>
      </c>
      <c r="P52" s="11" t="str">
        <f>VLOOKUP(C52,DBASE!$A$4:$Z$756,14,FALSE)</f>
        <v>W</v>
      </c>
      <c r="Q52" s="12">
        <f>VLOOKUP(C52,DBASE!$A$4:$Z$756,15,FALSE)</f>
        <v>34862</v>
      </c>
      <c r="R52" s="12" t="str">
        <f>IF(VLOOKUP(C52,DBASE!$A$4:$Z$756,16,FALSE)=0,"",VLOOKUP(C52,DBASE!$A$4:$Z$756,16,FALSE))</f>
        <v/>
      </c>
      <c r="S52" s="13" t="str">
        <f>VLOOKUP(C52,DBASE!$A$4:$Z$756,17,FALSE)</f>
        <v/>
      </c>
      <c r="T52" s="11">
        <f ca="1">VLOOKUP(C52,DBASE!$A$4:$Z$756,18,FALSE)</f>
        <v>24</v>
      </c>
      <c r="U52" s="12">
        <f>VLOOKUP(C52,DBASE!$A$4:$Z$756,19,FALSE)</f>
        <v>22437</v>
      </c>
      <c r="V52" s="13">
        <f ca="1">VLOOKUP(C52,DBASE!$A$4:$Z$756,20,FALSE)</f>
        <v>58</v>
      </c>
      <c r="W52" s="11" t="str">
        <f>VLOOKUP(C52,DBASE!$A$4:$Z$756,21,FALSE)</f>
        <v>N</v>
      </c>
      <c r="X52" s="11">
        <f>VLOOKUP(C52,DBASE!$A$4:$Z$756,22,FALSE)</f>
        <v>30</v>
      </c>
      <c r="Y52" s="14">
        <f>VLOOKUP(C52,DBASE!$A$4:$Z$756,23,FALSE)</f>
        <v>2.5</v>
      </c>
      <c r="Z52" s="11">
        <f>VLOOKUP(C52,DBASE!$A$4:$Z$756,24,FALSE)</f>
        <v>39</v>
      </c>
      <c r="AA52" s="11" t="str">
        <f>VLOOKUP(C52,DBASE!$A$4:$Z$756,25,FALSE)</f>
        <v>Function</v>
      </c>
      <c r="AB52" s="10">
        <f>VLOOKUP(C52,DBASE!$A$4:$Z$756,26,FALSE)</f>
        <v>1</v>
      </c>
      <c r="AC52" s="15">
        <v>1048</v>
      </c>
      <c r="AD52" s="15">
        <f t="shared" si="0"/>
        <v>229.77400000000003</v>
      </c>
      <c r="AE52" s="15">
        <v>0</v>
      </c>
      <c r="AF52" s="15">
        <v>0</v>
      </c>
      <c r="AG52" s="15">
        <v>0</v>
      </c>
      <c r="AH52" s="15">
        <v>0</v>
      </c>
      <c r="AI52" s="15">
        <v>0</v>
      </c>
      <c r="AJ52" s="15">
        <v>0</v>
      </c>
      <c r="AK52" s="15">
        <v>0</v>
      </c>
      <c r="AL52" s="15">
        <v>0</v>
      </c>
      <c r="AM52" s="15">
        <v>0</v>
      </c>
      <c r="AN52" s="15">
        <v>0</v>
      </c>
      <c r="AO52" s="15">
        <f t="shared" si="1"/>
        <v>0</v>
      </c>
      <c r="AP52" s="15">
        <f t="shared" si="2"/>
        <v>0</v>
      </c>
      <c r="AQ52" s="15">
        <f t="shared" si="3"/>
        <v>26.5</v>
      </c>
      <c r="AR52" s="15">
        <v>0</v>
      </c>
      <c r="AS52" s="15">
        <v>0</v>
      </c>
      <c r="AT52" s="15">
        <v>0</v>
      </c>
      <c r="AU52" s="15">
        <v>0</v>
      </c>
      <c r="AV52" s="15">
        <f t="shared" si="4"/>
        <v>5.9346750000000004</v>
      </c>
      <c r="AW52" s="15">
        <v>0</v>
      </c>
      <c r="AX52" s="15">
        <v>121.69583333333333</v>
      </c>
    </row>
    <row r="53" spans="1:50" ht="20.100000000000001" customHeight="1" x14ac:dyDescent="0.25">
      <c r="A53" s="8">
        <v>43922</v>
      </c>
      <c r="B53" s="8">
        <v>43951</v>
      </c>
      <c r="C53" s="11">
        <v>48</v>
      </c>
      <c r="D53" s="8" t="str">
        <f>VLOOKUP(C53,DBASE!$A$4:$Z$756,3,FALSE)</f>
        <v>P</v>
      </c>
      <c r="E53" s="11" t="str">
        <f>VLOOKUP(C53,DBASE!$A$4:$Z$756,2,FALSE)</f>
        <v>Active</v>
      </c>
      <c r="F53" s="11" t="str">
        <f>VLOOKUP(C53,DBASE!$A$4:$Z$756,4,FALSE)</f>
        <v>Mitarbeiter 48</v>
      </c>
      <c r="G53" s="11" t="str">
        <f>VLOOKUP(C53,DBASE!$A$4:$Z$756,5,FALSE)</f>
        <v>N</v>
      </c>
      <c r="H53" s="11">
        <f>VLOOKUP(C53,DBASE!$A$4:$Z$756,6,FALSE)</f>
        <v>1022</v>
      </c>
      <c r="I53" s="11">
        <f>VLOOKUP(C53,DBASE!$A$4:$Z$756,7,FALSE)</f>
        <v>1053</v>
      </c>
      <c r="J53" s="11">
        <f>VLOOKUP(C53,DBASE!$A$4:$Z$756,8,FALSE)</f>
        <v>107</v>
      </c>
      <c r="K53" s="11" t="str">
        <f>VLOOKUP(C53,DBASE!$A$4:$Z$756,9,FALSE)</f>
        <v>Niederl. 8</v>
      </c>
      <c r="L53" s="11" t="str">
        <f>VLOOKUP(C53,DBASE!$A$4:$Z$756,10,FALSE)</f>
        <v>Department</v>
      </c>
      <c r="M53" s="11" t="str">
        <f>VLOOKUP(C53,DBASE!$A$4:$Z$756,11,FALSE)</f>
        <v>Supervisor</v>
      </c>
      <c r="N53" s="11" t="str">
        <f>VLOOKUP(C53,DBASE!$A$4:$Z$756,12,FALSE)</f>
        <v>Non-Mgm.</v>
      </c>
      <c r="O53" s="11" t="str">
        <f>VLOOKUP(C53,DBASE!$A$4:$Z$756,13,FALSE)</f>
        <v>ang.</v>
      </c>
      <c r="P53" s="11" t="str">
        <f>VLOOKUP(C53,DBASE!$A$4:$Z$756,14,FALSE)</f>
        <v>M</v>
      </c>
      <c r="Q53" s="12">
        <f>VLOOKUP(C53,DBASE!$A$4:$Z$756,15,FALSE)</f>
        <v>34943</v>
      </c>
      <c r="R53" s="12" t="str">
        <f>IF(VLOOKUP(C53,DBASE!$A$4:$Z$756,16,FALSE)=0,"",VLOOKUP(C53,DBASE!$A$4:$Z$756,16,FALSE))</f>
        <v/>
      </c>
      <c r="S53" s="13" t="str">
        <f>VLOOKUP(C53,DBASE!$A$4:$Z$756,17,FALSE)</f>
        <v/>
      </c>
      <c r="T53" s="11">
        <f ca="1">VLOOKUP(C53,DBASE!$A$4:$Z$756,18,FALSE)</f>
        <v>24</v>
      </c>
      <c r="U53" s="12">
        <f>VLOOKUP(C53,DBASE!$A$4:$Z$756,19,FALSE)</f>
        <v>25802</v>
      </c>
      <c r="V53" s="13">
        <f ca="1">VLOOKUP(C53,DBASE!$A$4:$Z$756,20,FALSE)</f>
        <v>49</v>
      </c>
      <c r="W53" s="11" t="str">
        <f>VLOOKUP(C53,DBASE!$A$4:$Z$756,21,FALSE)</f>
        <v>J</v>
      </c>
      <c r="X53" s="11">
        <f>VLOOKUP(C53,DBASE!$A$4:$Z$756,22,FALSE)</f>
        <v>30</v>
      </c>
      <c r="Y53" s="14">
        <f>VLOOKUP(C53,DBASE!$A$4:$Z$756,23,FALSE)</f>
        <v>2.5</v>
      </c>
      <c r="Z53" s="11">
        <f>VLOOKUP(C53,DBASE!$A$4:$Z$756,24,FALSE)</f>
        <v>39</v>
      </c>
      <c r="AA53" s="11" t="str">
        <f>VLOOKUP(C53,DBASE!$A$4:$Z$756,25,FALSE)</f>
        <v>Function</v>
      </c>
      <c r="AB53" s="10">
        <f>VLOOKUP(C53,DBASE!$A$4:$Z$756,26,FALSE)</f>
        <v>1</v>
      </c>
      <c r="AC53" s="15">
        <v>1049</v>
      </c>
      <c r="AD53" s="15">
        <f t="shared" si="0"/>
        <v>229.99325000000002</v>
      </c>
      <c r="AE53" s="15">
        <v>0</v>
      </c>
      <c r="AF53" s="15">
        <v>0</v>
      </c>
      <c r="AG53" s="15">
        <v>0</v>
      </c>
      <c r="AH53" s="15">
        <v>0</v>
      </c>
      <c r="AI53" s="15">
        <v>0</v>
      </c>
      <c r="AJ53" s="15">
        <v>0</v>
      </c>
      <c r="AK53" s="15">
        <v>0</v>
      </c>
      <c r="AL53" s="15">
        <v>0</v>
      </c>
      <c r="AM53" s="15">
        <v>0</v>
      </c>
      <c r="AN53" s="15">
        <v>0</v>
      </c>
      <c r="AO53" s="15">
        <f t="shared" si="1"/>
        <v>60.519230769230766</v>
      </c>
      <c r="AP53" s="15">
        <f t="shared" si="2"/>
        <v>48.079166666666673</v>
      </c>
      <c r="AQ53" s="15">
        <f t="shared" si="3"/>
        <v>26.5</v>
      </c>
      <c r="AR53" s="15">
        <v>0</v>
      </c>
      <c r="AS53" s="15">
        <v>0</v>
      </c>
      <c r="AT53" s="15">
        <v>0</v>
      </c>
      <c r="AU53" s="15">
        <v>0</v>
      </c>
      <c r="AV53" s="15">
        <f t="shared" si="4"/>
        <v>30.25528610576923</v>
      </c>
      <c r="AW53" s="15">
        <v>0</v>
      </c>
      <c r="AX53" s="15">
        <v>121.69583333333333</v>
      </c>
    </row>
    <row r="54" spans="1:50" ht="20.100000000000001" customHeight="1" x14ac:dyDescent="0.25">
      <c r="A54" s="8">
        <v>43922</v>
      </c>
      <c r="B54" s="8">
        <v>43951</v>
      </c>
      <c r="C54" s="11">
        <v>49</v>
      </c>
      <c r="D54" s="8" t="str">
        <f>VLOOKUP(C54,DBASE!$A$4:$Z$756,3,FALSE)</f>
        <v>P</v>
      </c>
      <c r="E54" s="11" t="str">
        <f>VLOOKUP(C54,DBASE!$A$4:$Z$756,2,FALSE)</f>
        <v>Active</v>
      </c>
      <c r="F54" s="11" t="str">
        <f>VLOOKUP(C54,DBASE!$A$4:$Z$756,4,FALSE)</f>
        <v>Mitarbeiter 49</v>
      </c>
      <c r="G54" s="11" t="str">
        <f>VLOOKUP(C54,DBASE!$A$4:$Z$756,5,FALSE)</f>
        <v>N</v>
      </c>
      <c r="H54" s="11">
        <f>VLOOKUP(C54,DBASE!$A$4:$Z$756,6,FALSE)</f>
        <v>1004</v>
      </c>
      <c r="I54" s="11">
        <f>VLOOKUP(C54,DBASE!$A$4:$Z$756,7,FALSE)</f>
        <v>1004</v>
      </c>
      <c r="J54" s="11">
        <f>VLOOKUP(C54,DBASE!$A$4:$Z$756,8,FALSE)</f>
        <v>100</v>
      </c>
      <c r="K54" s="11" t="str">
        <f>VLOOKUP(C54,DBASE!$A$4:$Z$756,9,FALSE)</f>
        <v>Niederl. 1</v>
      </c>
      <c r="L54" s="11" t="str">
        <f>VLOOKUP(C54,DBASE!$A$4:$Z$756,10,FALSE)</f>
        <v>Department</v>
      </c>
      <c r="M54" s="11" t="str">
        <f>VLOOKUP(C54,DBASE!$A$4:$Z$756,11,FALSE)</f>
        <v>Supervisor</v>
      </c>
      <c r="N54" s="11" t="str">
        <f>VLOOKUP(C54,DBASE!$A$4:$Z$756,12,FALSE)</f>
        <v>Manager</v>
      </c>
      <c r="O54" s="11" t="str">
        <f>VLOOKUP(C54,DBASE!$A$4:$Z$756,13,FALSE)</f>
        <v>ang.</v>
      </c>
      <c r="P54" s="11" t="str">
        <f>VLOOKUP(C54,DBASE!$A$4:$Z$756,14,FALSE)</f>
        <v>M</v>
      </c>
      <c r="Q54" s="12">
        <f>VLOOKUP(C54,DBASE!$A$4:$Z$756,15,FALSE)</f>
        <v>34960</v>
      </c>
      <c r="R54" s="12" t="str">
        <f>IF(VLOOKUP(C54,DBASE!$A$4:$Z$756,16,FALSE)=0,"",VLOOKUP(C54,DBASE!$A$4:$Z$756,16,FALSE))</f>
        <v/>
      </c>
      <c r="S54" s="13" t="str">
        <f>VLOOKUP(C54,DBASE!$A$4:$Z$756,17,FALSE)</f>
        <v/>
      </c>
      <c r="T54" s="11">
        <f ca="1">VLOOKUP(C54,DBASE!$A$4:$Z$756,18,FALSE)</f>
        <v>24</v>
      </c>
      <c r="U54" s="12">
        <f>VLOOKUP(C54,DBASE!$A$4:$Z$756,19,FALSE)</f>
        <v>24796</v>
      </c>
      <c r="V54" s="13">
        <f ca="1">VLOOKUP(C54,DBASE!$A$4:$Z$756,20,FALSE)</f>
        <v>52</v>
      </c>
      <c r="W54" s="11" t="str">
        <f>VLOOKUP(C54,DBASE!$A$4:$Z$756,21,FALSE)</f>
        <v>N</v>
      </c>
      <c r="X54" s="11">
        <f>VLOOKUP(C54,DBASE!$A$4:$Z$756,22,FALSE)</f>
        <v>30</v>
      </c>
      <c r="Y54" s="14">
        <f>VLOOKUP(C54,DBASE!$A$4:$Z$756,23,FALSE)</f>
        <v>2.5</v>
      </c>
      <c r="Z54" s="11">
        <f>VLOOKUP(C54,DBASE!$A$4:$Z$756,24,FALSE)</f>
        <v>39</v>
      </c>
      <c r="AA54" s="11" t="str">
        <f>VLOOKUP(C54,DBASE!$A$4:$Z$756,25,FALSE)</f>
        <v>Function</v>
      </c>
      <c r="AB54" s="10">
        <f>VLOOKUP(C54,DBASE!$A$4:$Z$756,26,FALSE)</f>
        <v>1</v>
      </c>
      <c r="AC54" s="15">
        <v>1050</v>
      </c>
      <c r="AD54" s="15">
        <f t="shared" si="0"/>
        <v>230.21250000000001</v>
      </c>
      <c r="AE54" s="15">
        <v>0</v>
      </c>
      <c r="AF54" s="15">
        <v>0</v>
      </c>
      <c r="AG54" s="15">
        <v>0</v>
      </c>
      <c r="AH54" s="15">
        <v>0</v>
      </c>
      <c r="AI54" s="15">
        <v>0</v>
      </c>
      <c r="AJ54" s="15">
        <v>0</v>
      </c>
      <c r="AK54" s="15">
        <v>0</v>
      </c>
      <c r="AL54" s="15">
        <v>0</v>
      </c>
      <c r="AM54" s="15">
        <v>0</v>
      </c>
      <c r="AN54" s="15">
        <v>0</v>
      </c>
      <c r="AO54" s="15">
        <f t="shared" si="1"/>
        <v>0</v>
      </c>
      <c r="AP54" s="15">
        <f t="shared" si="2"/>
        <v>0</v>
      </c>
      <c r="AQ54" s="15">
        <f t="shared" si="3"/>
        <v>26.5</v>
      </c>
      <c r="AR54" s="15">
        <v>0</v>
      </c>
      <c r="AS54" s="15">
        <v>0</v>
      </c>
      <c r="AT54" s="15">
        <v>0</v>
      </c>
      <c r="AU54" s="15">
        <v>0</v>
      </c>
      <c r="AV54" s="15">
        <f t="shared" si="4"/>
        <v>5.9346750000000004</v>
      </c>
      <c r="AW54" s="15">
        <v>0</v>
      </c>
      <c r="AX54" s="15">
        <v>121.69583333333333</v>
      </c>
    </row>
    <row r="55" spans="1:50" ht="20.100000000000001" customHeight="1" x14ac:dyDescent="0.25">
      <c r="A55" s="8">
        <v>43922</v>
      </c>
      <c r="B55" s="8">
        <v>43951</v>
      </c>
      <c r="C55" s="11">
        <v>50</v>
      </c>
      <c r="D55" s="8" t="str">
        <f>VLOOKUP(C55,DBASE!$A$4:$Z$756,3,FALSE)</f>
        <v>P</v>
      </c>
      <c r="E55" s="11" t="str">
        <f>VLOOKUP(C55,DBASE!$A$4:$Z$756,2,FALSE)</f>
        <v>Active</v>
      </c>
      <c r="F55" s="11" t="str">
        <f>VLOOKUP(C55,DBASE!$A$4:$Z$756,4,FALSE)</f>
        <v>Mitarbeiter 50</v>
      </c>
      <c r="G55" s="11" t="str">
        <f>VLOOKUP(C55,DBASE!$A$4:$Z$756,5,FALSE)</f>
        <v>N</v>
      </c>
      <c r="H55" s="11">
        <f>VLOOKUP(C55,DBASE!$A$4:$Z$756,6,FALSE)</f>
        <v>1022</v>
      </c>
      <c r="I55" s="11">
        <f>VLOOKUP(C55,DBASE!$A$4:$Z$756,7,FALSE)</f>
        <v>1053</v>
      </c>
      <c r="J55" s="11">
        <f>VLOOKUP(C55,DBASE!$A$4:$Z$756,8,FALSE)</f>
        <v>107</v>
      </c>
      <c r="K55" s="11" t="str">
        <f>VLOOKUP(C55,DBASE!$A$4:$Z$756,9,FALSE)</f>
        <v>Niederl. 8</v>
      </c>
      <c r="L55" s="11" t="str">
        <f>VLOOKUP(C55,DBASE!$A$4:$Z$756,10,FALSE)</f>
        <v>Department</v>
      </c>
      <c r="M55" s="11" t="str">
        <f>VLOOKUP(C55,DBASE!$A$4:$Z$756,11,FALSE)</f>
        <v>Supervisor</v>
      </c>
      <c r="N55" s="11" t="str">
        <f>VLOOKUP(C55,DBASE!$A$4:$Z$756,12,FALSE)</f>
        <v>Non-Mgm.</v>
      </c>
      <c r="O55" s="11" t="str">
        <f>VLOOKUP(C55,DBASE!$A$4:$Z$756,13,FALSE)</f>
        <v>ang.</v>
      </c>
      <c r="P55" s="11" t="str">
        <f>VLOOKUP(C55,DBASE!$A$4:$Z$756,14,FALSE)</f>
        <v>M</v>
      </c>
      <c r="Q55" s="12">
        <f>VLOOKUP(C55,DBASE!$A$4:$Z$756,15,FALSE)</f>
        <v>35009</v>
      </c>
      <c r="R55" s="12" t="str">
        <f>IF(VLOOKUP(C55,DBASE!$A$4:$Z$756,16,FALSE)=0,"",VLOOKUP(C55,DBASE!$A$4:$Z$756,16,FALSE))</f>
        <v/>
      </c>
      <c r="S55" s="13" t="str">
        <f>VLOOKUP(C55,DBASE!$A$4:$Z$756,17,FALSE)</f>
        <v/>
      </c>
      <c r="T55" s="11">
        <f ca="1">VLOOKUP(C55,DBASE!$A$4:$Z$756,18,FALSE)</f>
        <v>24</v>
      </c>
      <c r="U55" s="12">
        <f>VLOOKUP(C55,DBASE!$A$4:$Z$756,19,FALSE)</f>
        <v>22605</v>
      </c>
      <c r="V55" s="13">
        <f ca="1">VLOOKUP(C55,DBASE!$A$4:$Z$756,20,FALSE)</f>
        <v>58</v>
      </c>
      <c r="W55" s="11" t="str">
        <f>VLOOKUP(C55,DBASE!$A$4:$Z$756,21,FALSE)</f>
        <v>J</v>
      </c>
      <c r="X55" s="11">
        <f>VLOOKUP(C55,DBASE!$A$4:$Z$756,22,FALSE)</f>
        <v>30</v>
      </c>
      <c r="Y55" s="14">
        <f>VLOOKUP(C55,DBASE!$A$4:$Z$756,23,FALSE)</f>
        <v>2.5</v>
      </c>
      <c r="Z55" s="11">
        <f>VLOOKUP(C55,DBASE!$A$4:$Z$756,24,FALSE)</f>
        <v>39</v>
      </c>
      <c r="AA55" s="11" t="str">
        <f>VLOOKUP(C55,DBASE!$A$4:$Z$756,25,FALSE)</f>
        <v>Function</v>
      </c>
      <c r="AB55" s="10">
        <f>VLOOKUP(C55,DBASE!$A$4:$Z$756,26,FALSE)</f>
        <v>1</v>
      </c>
      <c r="AC55" s="15">
        <v>1051</v>
      </c>
      <c r="AD55" s="15">
        <f t="shared" si="0"/>
        <v>230.43175000000002</v>
      </c>
      <c r="AE55" s="15">
        <v>0</v>
      </c>
      <c r="AF55" s="15">
        <v>0</v>
      </c>
      <c r="AG55" s="15">
        <v>0</v>
      </c>
      <c r="AH55" s="15">
        <v>0</v>
      </c>
      <c r="AI55" s="15">
        <v>0</v>
      </c>
      <c r="AJ55" s="15">
        <v>0</v>
      </c>
      <c r="AK55" s="15">
        <v>0</v>
      </c>
      <c r="AL55" s="15">
        <v>0</v>
      </c>
      <c r="AM55" s="15">
        <v>0</v>
      </c>
      <c r="AN55" s="15">
        <v>0</v>
      </c>
      <c r="AO55" s="15">
        <f t="shared" si="1"/>
        <v>60.63461538461538</v>
      </c>
      <c r="AP55" s="15">
        <f t="shared" si="2"/>
        <v>48.170833333333334</v>
      </c>
      <c r="AQ55" s="15">
        <f t="shared" si="3"/>
        <v>26.5</v>
      </c>
      <c r="AR55" s="15">
        <v>0</v>
      </c>
      <c r="AS55" s="15">
        <v>0</v>
      </c>
      <c r="AT55" s="15">
        <v>0</v>
      </c>
      <c r="AU55" s="15">
        <v>0</v>
      </c>
      <c r="AV55" s="15">
        <f t="shared" si="4"/>
        <v>30.301655240384616</v>
      </c>
      <c r="AW55" s="15">
        <v>0</v>
      </c>
      <c r="AX55" s="15">
        <v>121.69583333333333</v>
      </c>
    </row>
    <row r="56" spans="1:50" ht="20.100000000000001" customHeight="1" x14ac:dyDescent="0.25">
      <c r="A56" s="8">
        <v>43922</v>
      </c>
      <c r="B56" s="8">
        <v>43951</v>
      </c>
      <c r="C56" s="11">
        <v>51</v>
      </c>
      <c r="D56" s="8" t="str">
        <f>VLOOKUP(C56,DBASE!$A$4:$Z$756,3,FALSE)</f>
        <v>P</v>
      </c>
      <c r="E56" s="11" t="str">
        <f>VLOOKUP(C56,DBASE!$A$4:$Z$756,2,FALSE)</f>
        <v>Active</v>
      </c>
      <c r="F56" s="11" t="str">
        <f>VLOOKUP(C56,DBASE!$A$4:$Z$756,4,FALSE)</f>
        <v>Mitarbeiter 51</v>
      </c>
      <c r="G56" s="11" t="str">
        <f>VLOOKUP(C56,DBASE!$A$4:$Z$756,5,FALSE)</f>
        <v>N</v>
      </c>
      <c r="H56" s="11">
        <f>VLOOKUP(C56,DBASE!$A$4:$Z$756,6,FALSE)</f>
        <v>1036</v>
      </c>
      <c r="I56" s="11">
        <f>VLOOKUP(C56,DBASE!$A$4:$Z$756,7,FALSE)</f>
        <v>1079</v>
      </c>
      <c r="J56" s="11">
        <f>VLOOKUP(C56,DBASE!$A$4:$Z$756,8,FALSE)</f>
        <v>102</v>
      </c>
      <c r="K56" s="11" t="str">
        <f>VLOOKUP(C56,DBASE!$A$4:$Z$756,9,FALSE)</f>
        <v>Niederl. 3</v>
      </c>
      <c r="L56" s="11" t="str">
        <f>VLOOKUP(C56,DBASE!$A$4:$Z$756,10,FALSE)</f>
        <v>Department</v>
      </c>
      <c r="M56" s="11" t="str">
        <f>VLOOKUP(C56,DBASE!$A$4:$Z$756,11,FALSE)</f>
        <v>Supervisor</v>
      </c>
      <c r="N56" s="11" t="str">
        <f>VLOOKUP(C56,DBASE!$A$4:$Z$756,12,FALSE)</f>
        <v>Non-Mgm.</v>
      </c>
      <c r="O56" s="11" t="str">
        <f>VLOOKUP(C56,DBASE!$A$4:$Z$756,13,FALSE)</f>
        <v>ang.</v>
      </c>
      <c r="P56" s="11" t="str">
        <f>VLOOKUP(C56,DBASE!$A$4:$Z$756,14,FALSE)</f>
        <v>M</v>
      </c>
      <c r="Q56" s="12">
        <f>VLOOKUP(C56,DBASE!$A$4:$Z$756,15,FALSE)</f>
        <v>35125</v>
      </c>
      <c r="R56" s="12" t="str">
        <f>IF(VLOOKUP(C56,DBASE!$A$4:$Z$756,16,FALSE)=0,"",VLOOKUP(C56,DBASE!$A$4:$Z$756,16,FALSE))</f>
        <v/>
      </c>
      <c r="S56" s="13" t="str">
        <f>VLOOKUP(C56,DBASE!$A$4:$Z$756,17,FALSE)</f>
        <v/>
      </c>
      <c r="T56" s="11">
        <f ca="1">VLOOKUP(C56,DBASE!$A$4:$Z$756,18,FALSE)</f>
        <v>23</v>
      </c>
      <c r="U56" s="12">
        <f>VLOOKUP(C56,DBASE!$A$4:$Z$756,19,FALSE)</f>
        <v>24354</v>
      </c>
      <c r="V56" s="13">
        <f ca="1">VLOOKUP(C56,DBASE!$A$4:$Z$756,20,FALSE)</f>
        <v>53</v>
      </c>
      <c r="W56" s="11" t="str">
        <f>VLOOKUP(C56,DBASE!$A$4:$Z$756,21,FALSE)</f>
        <v>N</v>
      </c>
      <c r="X56" s="11">
        <f>VLOOKUP(C56,DBASE!$A$4:$Z$756,22,FALSE)</f>
        <v>24</v>
      </c>
      <c r="Y56" s="14">
        <f>VLOOKUP(C56,DBASE!$A$4:$Z$756,23,FALSE)</f>
        <v>2</v>
      </c>
      <c r="Z56" s="11">
        <f>VLOOKUP(C56,DBASE!$A$4:$Z$756,24,FALSE)</f>
        <v>32</v>
      </c>
      <c r="AA56" s="11" t="str">
        <f>VLOOKUP(C56,DBASE!$A$4:$Z$756,25,FALSE)</f>
        <v>Function</v>
      </c>
      <c r="AB56" s="10">
        <f>VLOOKUP(C56,DBASE!$A$4:$Z$756,26,FALSE)</f>
        <v>0.82051282051282048</v>
      </c>
      <c r="AC56" s="15">
        <v>1052</v>
      </c>
      <c r="AD56" s="15">
        <f t="shared" si="0"/>
        <v>230.65100000000001</v>
      </c>
      <c r="AE56" s="15">
        <v>0</v>
      </c>
      <c r="AF56" s="15">
        <v>0</v>
      </c>
      <c r="AG56" s="15">
        <v>0</v>
      </c>
      <c r="AH56" s="15">
        <v>0</v>
      </c>
      <c r="AI56" s="15">
        <v>0</v>
      </c>
      <c r="AJ56" s="15">
        <v>0</v>
      </c>
      <c r="AK56" s="15">
        <v>0</v>
      </c>
      <c r="AL56" s="15">
        <v>0</v>
      </c>
      <c r="AM56" s="15">
        <v>0</v>
      </c>
      <c r="AN56" s="15">
        <v>0</v>
      </c>
      <c r="AO56" s="15">
        <f t="shared" si="1"/>
        <v>0</v>
      </c>
      <c r="AP56" s="15">
        <f t="shared" si="2"/>
        <v>0</v>
      </c>
      <c r="AQ56" s="15">
        <f t="shared" si="3"/>
        <v>26.5</v>
      </c>
      <c r="AR56" s="15">
        <v>0</v>
      </c>
      <c r="AS56" s="15">
        <v>0</v>
      </c>
      <c r="AT56" s="15">
        <v>0</v>
      </c>
      <c r="AU56" s="15">
        <v>0</v>
      </c>
      <c r="AV56" s="15">
        <f t="shared" si="4"/>
        <v>5.9346750000000004</v>
      </c>
      <c r="AW56" s="15">
        <v>0</v>
      </c>
      <c r="AX56" s="15">
        <v>0</v>
      </c>
    </row>
    <row r="57" spans="1:50" ht="20.100000000000001" customHeight="1" x14ac:dyDescent="0.25">
      <c r="A57" s="8">
        <v>43922</v>
      </c>
      <c r="B57" s="8">
        <v>43951</v>
      </c>
      <c r="C57" s="11">
        <v>52</v>
      </c>
      <c r="D57" s="8" t="str">
        <f>VLOOKUP(C57,DBASE!$A$4:$Z$756,3,FALSE)</f>
        <v>P</v>
      </c>
      <c r="E57" s="11" t="str">
        <f>VLOOKUP(C57,DBASE!$A$4:$Z$756,2,FALSE)</f>
        <v>Active</v>
      </c>
      <c r="F57" s="11" t="str">
        <f>VLOOKUP(C57,DBASE!$A$4:$Z$756,4,FALSE)</f>
        <v>Mitarbeiter 52</v>
      </c>
      <c r="G57" s="11" t="str">
        <f>VLOOKUP(C57,DBASE!$A$4:$Z$756,5,FALSE)</f>
        <v>N</v>
      </c>
      <c r="H57" s="11">
        <f>VLOOKUP(C57,DBASE!$A$4:$Z$756,6,FALSE)</f>
        <v>1040</v>
      </c>
      <c r="I57" s="11">
        <f>VLOOKUP(C57,DBASE!$A$4:$Z$756,7,FALSE)</f>
        <v>1083</v>
      </c>
      <c r="J57" s="11">
        <f>VLOOKUP(C57,DBASE!$A$4:$Z$756,8,FALSE)</f>
        <v>102</v>
      </c>
      <c r="K57" s="11" t="str">
        <f>VLOOKUP(C57,DBASE!$A$4:$Z$756,9,FALSE)</f>
        <v>Niederl. 3</v>
      </c>
      <c r="L57" s="11" t="str">
        <f>VLOOKUP(C57,DBASE!$A$4:$Z$756,10,FALSE)</f>
        <v>Department</v>
      </c>
      <c r="M57" s="11" t="str">
        <f>VLOOKUP(C57,DBASE!$A$4:$Z$756,11,FALSE)</f>
        <v>Supervisor</v>
      </c>
      <c r="N57" s="11" t="str">
        <f>VLOOKUP(C57,DBASE!$A$4:$Z$756,12,FALSE)</f>
        <v>Non-Mgm.</v>
      </c>
      <c r="O57" s="11" t="str">
        <f>VLOOKUP(C57,DBASE!$A$4:$Z$756,13,FALSE)</f>
        <v>ang.</v>
      </c>
      <c r="P57" s="11" t="str">
        <f>VLOOKUP(C57,DBASE!$A$4:$Z$756,14,FALSE)</f>
        <v>M</v>
      </c>
      <c r="Q57" s="12">
        <f>VLOOKUP(C57,DBASE!$A$4:$Z$756,15,FALSE)</f>
        <v>35186</v>
      </c>
      <c r="R57" s="12" t="str">
        <f>IF(VLOOKUP(C57,DBASE!$A$4:$Z$756,16,FALSE)=0,"",VLOOKUP(C57,DBASE!$A$4:$Z$756,16,FALSE))</f>
        <v/>
      </c>
      <c r="S57" s="13" t="str">
        <f>VLOOKUP(C57,DBASE!$A$4:$Z$756,17,FALSE)</f>
        <v/>
      </c>
      <c r="T57" s="11">
        <f ca="1">VLOOKUP(C57,DBASE!$A$4:$Z$756,18,FALSE)</f>
        <v>23</v>
      </c>
      <c r="U57" s="12">
        <f>VLOOKUP(C57,DBASE!$A$4:$Z$756,19,FALSE)</f>
        <v>24632</v>
      </c>
      <c r="V57" s="13">
        <f ca="1">VLOOKUP(C57,DBASE!$A$4:$Z$756,20,FALSE)</f>
        <v>52</v>
      </c>
      <c r="W57" s="11" t="str">
        <f>VLOOKUP(C57,DBASE!$A$4:$Z$756,21,FALSE)</f>
        <v>N</v>
      </c>
      <c r="X57" s="11">
        <f>VLOOKUP(C57,DBASE!$A$4:$Z$756,22,FALSE)</f>
        <v>30</v>
      </c>
      <c r="Y57" s="14">
        <f>VLOOKUP(C57,DBASE!$A$4:$Z$756,23,FALSE)</f>
        <v>2.5</v>
      </c>
      <c r="Z57" s="11">
        <f>VLOOKUP(C57,DBASE!$A$4:$Z$756,24,FALSE)</f>
        <v>39</v>
      </c>
      <c r="AA57" s="11" t="str">
        <f>VLOOKUP(C57,DBASE!$A$4:$Z$756,25,FALSE)</f>
        <v>Function</v>
      </c>
      <c r="AB57" s="10">
        <f>VLOOKUP(C57,DBASE!$A$4:$Z$756,26,FALSE)</f>
        <v>1</v>
      </c>
      <c r="AC57" s="15">
        <v>1053</v>
      </c>
      <c r="AD57" s="15">
        <f t="shared" si="0"/>
        <v>230.87025</v>
      </c>
      <c r="AE57" s="15">
        <v>0</v>
      </c>
      <c r="AF57" s="15">
        <v>0</v>
      </c>
      <c r="AG57" s="15">
        <v>0</v>
      </c>
      <c r="AH57" s="15">
        <v>0</v>
      </c>
      <c r="AI57" s="15">
        <v>0</v>
      </c>
      <c r="AJ57" s="15">
        <v>0</v>
      </c>
      <c r="AK57" s="15">
        <v>0</v>
      </c>
      <c r="AL57" s="15">
        <v>0</v>
      </c>
      <c r="AM57" s="15">
        <v>0</v>
      </c>
      <c r="AN57" s="15">
        <v>0</v>
      </c>
      <c r="AO57" s="15">
        <f t="shared" si="1"/>
        <v>0</v>
      </c>
      <c r="AP57" s="15">
        <f t="shared" si="2"/>
        <v>0</v>
      </c>
      <c r="AQ57" s="15">
        <f t="shared" si="3"/>
        <v>26.5</v>
      </c>
      <c r="AR57" s="15">
        <v>0</v>
      </c>
      <c r="AS57" s="15">
        <v>0</v>
      </c>
      <c r="AT57" s="15">
        <v>0</v>
      </c>
      <c r="AU57" s="15">
        <v>0</v>
      </c>
      <c r="AV57" s="15">
        <f t="shared" si="4"/>
        <v>5.9346750000000004</v>
      </c>
      <c r="AW57" s="15">
        <v>0</v>
      </c>
      <c r="AX57" s="15">
        <v>0</v>
      </c>
    </row>
    <row r="58" spans="1:50" ht="20.100000000000001" customHeight="1" x14ac:dyDescent="0.25">
      <c r="A58" s="8">
        <v>43922</v>
      </c>
      <c r="B58" s="8">
        <v>43951</v>
      </c>
      <c r="C58" s="11">
        <v>53</v>
      </c>
      <c r="D58" s="8" t="str">
        <f>VLOOKUP(C58,DBASE!$A$4:$Z$756,3,FALSE)</f>
        <v>P</v>
      </c>
      <c r="E58" s="11" t="str">
        <f>VLOOKUP(C58,DBASE!$A$4:$Z$756,2,FALSE)</f>
        <v>Active</v>
      </c>
      <c r="F58" s="11" t="str">
        <f>VLOOKUP(C58,DBASE!$A$4:$Z$756,4,FALSE)</f>
        <v>Mitarbeiter 53</v>
      </c>
      <c r="G58" s="11" t="str">
        <f>VLOOKUP(C58,DBASE!$A$4:$Z$756,5,FALSE)</f>
        <v>N</v>
      </c>
      <c r="H58" s="11">
        <f>VLOOKUP(C58,DBASE!$A$4:$Z$756,6,FALSE)</f>
        <v>1027</v>
      </c>
      <c r="I58" s="11">
        <f>VLOOKUP(C58,DBASE!$A$4:$Z$756,7,FALSE)</f>
        <v>1070</v>
      </c>
      <c r="J58" s="11">
        <f>VLOOKUP(C58,DBASE!$A$4:$Z$756,8,FALSE)</f>
        <v>102</v>
      </c>
      <c r="K58" s="11" t="str">
        <f>VLOOKUP(C58,DBASE!$A$4:$Z$756,9,FALSE)</f>
        <v>Niederl. 3</v>
      </c>
      <c r="L58" s="11" t="str">
        <f>VLOOKUP(C58,DBASE!$A$4:$Z$756,10,FALSE)</f>
        <v>Department</v>
      </c>
      <c r="M58" s="11" t="str">
        <f>VLOOKUP(C58,DBASE!$A$4:$Z$756,11,FALSE)</f>
        <v>Supervisor</v>
      </c>
      <c r="N58" s="11" t="str">
        <f>VLOOKUP(C58,DBASE!$A$4:$Z$756,12,FALSE)</f>
        <v>Non-Mgm.</v>
      </c>
      <c r="O58" s="11" t="str">
        <f>VLOOKUP(C58,DBASE!$A$4:$Z$756,13,FALSE)</f>
        <v>ang.</v>
      </c>
      <c r="P58" s="11" t="str">
        <f>VLOOKUP(C58,DBASE!$A$4:$Z$756,14,FALSE)</f>
        <v>W</v>
      </c>
      <c r="Q58" s="12">
        <f>VLOOKUP(C58,DBASE!$A$4:$Z$756,15,FALSE)</f>
        <v>35247</v>
      </c>
      <c r="R58" s="12" t="str">
        <f>IF(VLOOKUP(C58,DBASE!$A$4:$Z$756,16,FALSE)=0,"",VLOOKUP(C58,DBASE!$A$4:$Z$756,16,FALSE))</f>
        <v/>
      </c>
      <c r="S58" s="13" t="str">
        <f>VLOOKUP(C58,DBASE!$A$4:$Z$756,17,FALSE)</f>
        <v/>
      </c>
      <c r="T58" s="11">
        <f ca="1">VLOOKUP(C58,DBASE!$A$4:$Z$756,18,FALSE)</f>
        <v>23</v>
      </c>
      <c r="U58" s="12">
        <f>VLOOKUP(C58,DBASE!$A$4:$Z$756,19,FALSE)</f>
        <v>24800</v>
      </c>
      <c r="V58" s="13">
        <f ca="1">VLOOKUP(C58,DBASE!$A$4:$Z$756,20,FALSE)</f>
        <v>52</v>
      </c>
      <c r="W58" s="11" t="str">
        <f>VLOOKUP(C58,DBASE!$A$4:$Z$756,21,FALSE)</f>
        <v>N</v>
      </c>
      <c r="X58" s="11">
        <f>VLOOKUP(C58,DBASE!$A$4:$Z$756,22,FALSE)</f>
        <v>30</v>
      </c>
      <c r="Y58" s="14">
        <f>VLOOKUP(C58,DBASE!$A$4:$Z$756,23,FALSE)</f>
        <v>2.5</v>
      </c>
      <c r="Z58" s="11">
        <f>VLOOKUP(C58,DBASE!$A$4:$Z$756,24,FALSE)</f>
        <v>39</v>
      </c>
      <c r="AA58" s="11" t="str">
        <f>VLOOKUP(C58,DBASE!$A$4:$Z$756,25,FALSE)</f>
        <v>Function</v>
      </c>
      <c r="AB58" s="10">
        <f>VLOOKUP(C58,DBASE!$A$4:$Z$756,26,FALSE)</f>
        <v>1</v>
      </c>
      <c r="AC58" s="15">
        <v>1054</v>
      </c>
      <c r="AD58" s="15">
        <f t="shared" si="0"/>
        <v>231.08950000000002</v>
      </c>
      <c r="AE58" s="15">
        <v>0</v>
      </c>
      <c r="AF58" s="15">
        <v>0</v>
      </c>
      <c r="AG58" s="15">
        <v>0</v>
      </c>
      <c r="AH58" s="15">
        <v>0</v>
      </c>
      <c r="AI58" s="15">
        <v>0</v>
      </c>
      <c r="AJ58" s="15">
        <v>0</v>
      </c>
      <c r="AK58" s="15">
        <v>0</v>
      </c>
      <c r="AL58" s="15">
        <v>0</v>
      </c>
      <c r="AM58" s="15">
        <v>0</v>
      </c>
      <c r="AN58" s="15">
        <v>0</v>
      </c>
      <c r="AO58" s="15">
        <f t="shared" si="1"/>
        <v>0</v>
      </c>
      <c r="AP58" s="15">
        <f t="shared" si="2"/>
        <v>0</v>
      </c>
      <c r="AQ58" s="15">
        <f t="shared" si="3"/>
        <v>26.5</v>
      </c>
      <c r="AR58" s="15">
        <v>0</v>
      </c>
      <c r="AS58" s="15">
        <v>0</v>
      </c>
      <c r="AT58" s="15">
        <v>0</v>
      </c>
      <c r="AU58" s="15">
        <v>0</v>
      </c>
      <c r="AV58" s="15">
        <f t="shared" si="4"/>
        <v>5.9346750000000004</v>
      </c>
      <c r="AW58" s="15">
        <v>0</v>
      </c>
      <c r="AX58" s="15">
        <v>0</v>
      </c>
    </row>
    <row r="59" spans="1:50" ht="20.100000000000001" customHeight="1" x14ac:dyDescent="0.25">
      <c r="A59" s="8">
        <v>43922</v>
      </c>
      <c r="B59" s="8">
        <v>43951</v>
      </c>
      <c r="C59" s="11">
        <v>54</v>
      </c>
      <c r="D59" s="8" t="str">
        <f>VLOOKUP(C59,DBASE!$A$4:$Z$756,3,FALSE)</f>
        <v>P</v>
      </c>
      <c r="E59" s="11" t="str">
        <f>VLOOKUP(C59,DBASE!$A$4:$Z$756,2,FALSE)</f>
        <v>Active</v>
      </c>
      <c r="F59" s="11" t="str">
        <f>VLOOKUP(C59,DBASE!$A$4:$Z$756,4,FALSE)</f>
        <v>Mitarbeiter 54</v>
      </c>
      <c r="G59" s="11" t="str">
        <f>VLOOKUP(C59,DBASE!$A$4:$Z$756,5,FALSE)</f>
        <v>N</v>
      </c>
      <c r="H59" s="11">
        <f>VLOOKUP(C59,DBASE!$A$4:$Z$756,6,FALSE)</f>
        <v>1045</v>
      </c>
      <c r="I59" s="11">
        <f>VLOOKUP(C59,DBASE!$A$4:$Z$756,7,FALSE)</f>
        <v>1088</v>
      </c>
      <c r="J59" s="11">
        <f>VLOOKUP(C59,DBASE!$A$4:$Z$756,8,FALSE)</f>
        <v>102</v>
      </c>
      <c r="K59" s="11" t="str">
        <f>VLOOKUP(C59,DBASE!$A$4:$Z$756,9,FALSE)</f>
        <v>Niederl. 3</v>
      </c>
      <c r="L59" s="11" t="str">
        <f>VLOOKUP(C59,DBASE!$A$4:$Z$756,10,FALSE)</f>
        <v>Department</v>
      </c>
      <c r="M59" s="11" t="str">
        <f>VLOOKUP(C59,DBASE!$A$4:$Z$756,11,FALSE)</f>
        <v>Supervisor</v>
      </c>
      <c r="N59" s="11" t="str">
        <f>VLOOKUP(C59,DBASE!$A$4:$Z$756,12,FALSE)</f>
        <v>Supervisor</v>
      </c>
      <c r="O59" s="11" t="str">
        <f>VLOOKUP(C59,DBASE!$A$4:$Z$756,13,FALSE)</f>
        <v>ang.</v>
      </c>
      <c r="P59" s="11" t="str">
        <f>VLOOKUP(C59,DBASE!$A$4:$Z$756,14,FALSE)</f>
        <v>M</v>
      </c>
      <c r="Q59" s="12">
        <f>VLOOKUP(C59,DBASE!$A$4:$Z$756,15,FALSE)</f>
        <v>35324</v>
      </c>
      <c r="R59" s="12" t="str">
        <f>IF(VLOOKUP(C59,DBASE!$A$4:$Z$756,16,FALSE)=0,"",VLOOKUP(C59,DBASE!$A$4:$Z$756,16,FALSE))</f>
        <v/>
      </c>
      <c r="S59" s="13" t="str">
        <f>VLOOKUP(C59,DBASE!$A$4:$Z$756,17,FALSE)</f>
        <v/>
      </c>
      <c r="T59" s="11">
        <f ca="1">VLOOKUP(C59,DBASE!$A$4:$Z$756,18,FALSE)</f>
        <v>23</v>
      </c>
      <c r="U59" s="12">
        <f>VLOOKUP(C59,DBASE!$A$4:$Z$756,19,FALSE)</f>
        <v>23880</v>
      </c>
      <c r="V59" s="13">
        <f ca="1">VLOOKUP(C59,DBASE!$A$4:$Z$756,20,FALSE)</f>
        <v>54</v>
      </c>
      <c r="W59" s="11" t="str">
        <f>VLOOKUP(C59,DBASE!$A$4:$Z$756,21,FALSE)</f>
        <v>J</v>
      </c>
      <c r="X59" s="11">
        <f>VLOOKUP(C59,DBASE!$A$4:$Z$756,22,FALSE)</f>
        <v>30</v>
      </c>
      <c r="Y59" s="14">
        <f>VLOOKUP(C59,DBASE!$A$4:$Z$756,23,FALSE)</f>
        <v>2.5</v>
      </c>
      <c r="Z59" s="11">
        <f>VLOOKUP(C59,DBASE!$A$4:$Z$756,24,FALSE)</f>
        <v>39</v>
      </c>
      <c r="AA59" s="11" t="str">
        <f>VLOOKUP(C59,DBASE!$A$4:$Z$756,25,FALSE)</f>
        <v>Function</v>
      </c>
      <c r="AB59" s="10">
        <f>VLOOKUP(C59,DBASE!$A$4:$Z$756,26,FALSE)</f>
        <v>1</v>
      </c>
      <c r="AC59" s="15">
        <v>1055</v>
      </c>
      <c r="AD59" s="15">
        <f t="shared" si="0"/>
        <v>231.30875</v>
      </c>
      <c r="AE59" s="15">
        <v>0</v>
      </c>
      <c r="AF59" s="15">
        <v>0</v>
      </c>
      <c r="AG59" s="15">
        <v>0</v>
      </c>
      <c r="AH59" s="15">
        <v>0</v>
      </c>
      <c r="AI59" s="15">
        <v>0</v>
      </c>
      <c r="AJ59" s="15">
        <v>0</v>
      </c>
      <c r="AK59" s="15">
        <v>0</v>
      </c>
      <c r="AL59" s="15">
        <v>0</v>
      </c>
      <c r="AM59" s="15">
        <v>0</v>
      </c>
      <c r="AN59" s="15">
        <v>0</v>
      </c>
      <c r="AO59" s="15">
        <f t="shared" si="1"/>
        <v>60.865384615384613</v>
      </c>
      <c r="AP59" s="15">
        <f t="shared" si="2"/>
        <v>48.354166666666671</v>
      </c>
      <c r="AQ59" s="15">
        <f t="shared" si="3"/>
        <v>26.5</v>
      </c>
      <c r="AR59" s="15">
        <v>0</v>
      </c>
      <c r="AS59" s="15">
        <v>0</v>
      </c>
      <c r="AT59" s="15">
        <v>0</v>
      </c>
      <c r="AU59" s="15">
        <v>0</v>
      </c>
      <c r="AV59" s="15">
        <f t="shared" si="4"/>
        <v>30.394393509615384</v>
      </c>
      <c r="AW59" s="15">
        <v>0</v>
      </c>
      <c r="AX59" s="15">
        <v>0</v>
      </c>
    </row>
    <row r="60" spans="1:50" ht="20.100000000000001" customHeight="1" x14ac:dyDescent="0.25">
      <c r="A60" s="8">
        <v>43922</v>
      </c>
      <c r="B60" s="8">
        <v>43951</v>
      </c>
      <c r="C60" s="11">
        <v>55</v>
      </c>
      <c r="D60" s="8" t="str">
        <f>VLOOKUP(C60,DBASE!$A$4:$Z$756,3,FALSE)</f>
        <v>P</v>
      </c>
      <c r="E60" s="11" t="str">
        <f>VLOOKUP(C60,DBASE!$A$4:$Z$756,2,FALSE)</f>
        <v>Active</v>
      </c>
      <c r="F60" s="11" t="str">
        <f>VLOOKUP(C60,DBASE!$A$4:$Z$756,4,FALSE)</f>
        <v>Mitarbeiter 55</v>
      </c>
      <c r="G60" s="11" t="str">
        <f>VLOOKUP(C60,DBASE!$A$4:$Z$756,5,FALSE)</f>
        <v>N</v>
      </c>
      <c r="H60" s="11">
        <f>VLOOKUP(C60,DBASE!$A$4:$Z$756,6,FALSE)</f>
        <v>1013</v>
      </c>
      <c r="I60" s="11">
        <f>VLOOKUP(C60,DBASE!$A$4:$Z$756,7,FALSE)</f>
        <v>1013</v>
      </c>
      <c r="J60" s="11">
        <f>VLOOKUP(C60,DBASE!$A$4:$Z$756,8,FALSE)</f>
        <v>100</v>
      </c>
      <c r="K60" s="11" t="str">
        <f>VLOOKUP(C60,DBASE!$A$4:$Z$756,9,FALSE)</f>
        <v>Niederl. 1</v>
      </c>
      <c r="L60" s="11" t="str">
        <f>VLOOKUP(C60,DBASE!$A$4:$Z$756,10,FALSE)</f>
        <v>Department</v>
      </c>
      <c r="M60" s="11" t="str">
        <f>VLOOKUP(C60,DBASE!$A$4:$Z$756,11,FALSE)</f>
        <v>Supervisor</v>
      </c>
      <c r="N60" s="11" t="str">
        <f>VLOOKUP(C60,DBASE!$A$4:$Z$756,12,FALSE)</f>
        <v>Non-Mgm.</v>
      </c>
      <c r="O60" s="11" t="str">
        <f>VLOOKUP(C60,DBASE!$A$4:$Z$756,13,FALSE)</f>
        <v>ang.</v>
      </c>
      <c r="P60" s="11" t="str">
        <f>VLOOKUP(C60,DBASE!$A$4:$Z$756,14,FALSE)</f>
        <v>W</v>
      </c>
      <c r="Q60" s="12">
        <f>VLOOKUP(C60,DBASE!$A$4:$Z$756,15,FALSE)</f>
        <v>35366</v>
      </c>
      <c r="R60" s="12" t="str">
        <f>IF(VLOOKUP(C60,DBASE!$A$4:$Z$756,16,FALSE)=0,"",VLOOKUP(C60,DBASE!$A$4:$Z$756,16,FALSE))</f>
        <v/>
      </c>
      <c r="S60" s="13" t="str">
        <f>VLOOKUP(C60,DBASE!$A$4:$Z$756,17,FALSE)</f>
        <v/>
      </c>
      <c r="T60" s="11">
        <f ca="1">VLOOKUP(C60,DBASE!$A$4:$Z$756,18,FALSE)</f>
        <v>23</v>
      </c>
      <c r="U60" s="12">
        <f>VLOOKUP(C60,DBASE!$A$4:$Z$756,19,FALSE)</f>
        <v>28400</v>
      </c>
      <c r="V60" s="13">
        <f ca="1">VLOOKUP(C60,DBASE!$A$4:$Z$756,20,FALSE)</f>
        <v>42</v>
      </c>
      <c r="W60" s="11" t="str">
        <f>VLOOKUP(C60,DBASE!$A$4:$Z$756,21,FALSE)</f>
        <v>N</v>
      </c>
      <c r="X60" s="11">
        <f>VLOOKUP(C60,DBASE!$A$4:$Z$756,22,FALSE)</f>
        <v>30</v>
      </c>
      <c r="Y60" s="14">
        <f>VLOOKUP(C60,DBASE!$A$4:$Z$756,23,FALSE)</f>
        <v>2.5</v>
      </c>
      <c r="Z60" s="11">
        <f>VLOOKUP(C60,DBASE!$A$4:$Z$756,24,FALSE)</f>
        <v>39</v>
      </c>
      <c r="AA60" s="11" t="str">
        <f>VLOOKUP(C60,DBASE!$A$4:$Z$756,25,FALSE)</f>
        <v>Function</v>
      </c>
      <c r="AB60" s="10">
        <f>VLOOKUP(C60,DBASE!$A$4:$Z$756,26,FALSE)</f>
        <v>1</v>
      </c>
      <c r="AC60" s="15">
        <v>1056</v>
      </c>
      <c r="AD60" s="15">
        <f t="shared" si="0"/>
        <v>231.52800000000002</v>
      </c>
      <c r="AE60" s="15">
        <v>0</v>
      </c>
      <c r="AF60" s="15">
        <v>0</v>
      </c>
      <c r="AG60" s="15">
        <v>0</v>
      </c>
      <c r="AH60" s="15">
        <v>0</v>
      </c>
      <c r="AI60" s="15">
        <v>0</v>
      </c>
      <c r="AJ60" s="15">
        <v>0</v>
      </c>
      <c r="AK60" s="15">
        <v>0</v>
      </c>
      <c r="AL60" s="15">
        <v>0</v>
      </c>
      <c r="AM60" s="15">
        <v>0</v>
      </c>
      <c r="AN60" s="15">
        <v>0</v>
      </c>
      <c r="AO60" s="15">
        <f t="shared" si="1"/>
        <v>0</v>
      </c>
      <c r="AP60" s="15">
        <f t="shared" si="2"/>
        <v>0</v>
      </c>
      <c r="AQ60" s="15">
        <f t="shared" si="3"/>
        <v>26.5</v>
      </c>
      <c r="AR60" s="15">
        <v>0</v>
      </c>
      <c r="AS60" s="15">
        <v>0</v>
      </c>
      <c r="AT60" s="15">
        <v>0</v>
      </c>
      <c r="AU60" s="15">
        <v>0</v>
      </c>
      <c r="AV60" s="15">
        <f t="shared" si="4"/>
        <v>5.9346750000000004</v>
      </c>
      <c r="AW60" s="15">
        <v>0</v>
      </c>
      <c r="AX60" s="15">
        <v>0</v>
      </c>
    </row>
    <row r="61" spans="1:50" ht="20.100000000000001" customHeight="1" x14ac:dyDescent="0.25">
      <c r="A61" s="8">
        <v>43922</v>
      </c>
      <c r="B61" s="8">
        <v>43951</v>
      </c>
      <c r="C61" s="11">
        <v>56</v>
      </c>
      <c r="D61" s="8" t="str">
        <f>VLOOKUP(C61,DBASE!$A$4:$Z$756,3,FALSE)</f>
        <v>P</v>
      </c>
      <c r="E61" s="11" t="str">
        <f>VLOOKUP(C61,DBASE!$A$4:$Z$756,2,FALSE)</f>
        <v>Active</v>
      </c>
      <c r="F61" s="11" t="str">
        <f>VLOOKUP(C61,DBASE!$A$4:$Z$756,4,FALSE)</f>
        <v>Mitarbeiter 56</v>
      </c>
      <c r="G61" s="11" t="str">
        <f>VLOOKUP(C61,DBASE!$A$4:$Z$756,5,FALSE)</f>
        <v>N</v>
      </c>
      <c r="H61" s="11">
        <f>VLOOKUP(C61,DBASE!$A$4:$Z$756,6,FALSE)</f>
        <v>1019</v>
      </c>
      <c r="I61" s="11">
        <f>VLOOKUP(C61,DBASE!$A$4:$Z$756,7,FALSE)</f>
        <v>1037</v>
      </c>
      <c r="J61" s="11">
        <f>VLOOKUP(C61,DBASE!$A$4:$Z$756,8,FALSE)</f>
        <v>105</v>
      </c>
      <c r="K61" s="11" t="str">
        <f>VLOOKUP(C61,DBASE!$A$4:$Z$756,9,FALSE)</f>
        <v>Niederl. 6</v>
      </c>
      <c r="L61" s="11" t="str">
        <f>VLOOKUP(C61,DBASE!$A$4:$Z$756,10,FALSE)</f>
        <v>Department</v>
      </c>
      <c r="M61" s="11" t="str">
        <f>VLOOKUP(C61,DBASE!$A$4:$Z$756,11,FALSE)</f>
        <v>Supervisor</v>
      </c>
      <c r="N61" s="11" t="str">
        <f>VLOOKUP(C61,DBASE!$A$4:$Z$756,12,FALSE)</f>
        <v>Non-Mgm.</v>
      </c>
      <c r="O61" s="11" t="str">
        <f>VLOOKUP(C61,DBASE!$A$4:$Z$756,13,FALSE)</f>
        <v>ang.</v>
      </c>
      <c r="P61" s="11" t="str">
        <f>VLOOKUP(C61,DBASE!$A$4:$Z$756,14,FALSE)</f>
        <v>M</v>
      </c>
      <c r="Q61" s="12">
        <f>VLOOKUP(C61,DBASE!$A$4:$Z$756,15,FALSE)</f>
        <v>35596</v>
      </c>
      <c r="R61" s="12" t="str">
        <f>IF(VLOOKUP(C61,DBASE!$A$4:$Z$756,16,FALSE)=0,"",VLOOKUP(C61,DBASE!$A$4:$Z$756,16,FALSE))</f>
        <v/>
      </c>
      <c r="S61" s="13" t="str">
        <f>VLOOKUP(C61,DBASE!$A$4:$Z$756,17,FALSE)</f>
        <v/>
      </c>
      <c r="T61" s="11">
        <f ca="1">VLOOKUP(C61,DBASE!$A$4:$Z$756,18,FALSE)</f>
        <v>22</v>
      </c>
      <c r="U61" s="12">
        <f>VLOOKUP(C61,DBASE!$A$4:$Z$756,19,FALSE)</f>
        <v>21000</v>
      </c>
      <c r="V61" s="13">
        <f ca="1">VLOOKUP(C61,DBASE!$A$4:$Z$756,20,FALSE)</f>
        <v>62</v>
      </c>
      <c r="W61" s="11" t="str">
        <f>VLOOKUP(C61,DBASE!$A$4:$Z$756,21,FALSE)</f>
        <v>N</v>
      </c>
      <c r="X61" s="11">
        <f>VLOOKUP(C61,DBASE!$A$4:$Z$756,22,FALSE)</f>
        <v>30</v>
      </c>
      <c r="Y61" s="14">
        <f>VLOOKUP(C61,DBASE!$A$4:$Z$756,23,FALSE)</f>
        <v>2.5</v>
      </c>
      <c r="Z61" s="11">
        <f>VLOOKUP(C61,DBASE!$A$4:$Z$756,24,FALSE)</f>
        <v>39</v>
      </c>
      <c r="AA61" s="11" t="str">
        <f>VLOOKUP(C61,DBASE!$A$4:$Z$756,25,FALSE)</f>
        <v>Function</v>
      </c>
      <c r="AB61" s="10">
        <f>VLOOKUP(C61,DBASE!$A$4:$Z$756,26,FALSE)</f>
        <v>1</v>
      </c>
      <c r="AC61" s="15">
        <v>1057</v>
      </c>
      <c r="AD61" s="15">
        <f t="shared" si="0"/>
        <v>231.74725000000001</v>
      </c>
      <c r="AE61" s="15">
        <v>0</v>
      </c>
      <c r="AF61" s="15">
        <v>0</v>
      </c>
      <c r="AG61" s="15">
        <v>30</v>
      </c>
      <c r="AH61" s="15">
        <v>0</v>
      </c>
      <c r="AI61" s="15">
        <v>0</v>
      </c>
      <c r="AJ61" s="15">
        <v>0</v>
      </c>
      <c r="AK61" s="15">
        <v>0</v>
      </c>
      <c r="AL61" s="15">
        <v>0</v>
      </c>
      <c r="AM61" s="15">
        <v>0</v>
      </c>
      <c r="AN61" s="15">
        <v>0</v>
      </c>
      <c r="AO61" s="15">
        <f t="shared" si="1"/>
        <v>0</v>
      </c>
      <c r="AP61" s="15">
        <f t="shared" si="2"/>
        <v>0</v>
      </c>
      <c r="AQ61" s="15">
        <f t="shared" si="3"/>
        <v>26.5</v>
      </c>
      <c r="AR61" s="15">
        <v>0</v>
      </c>
      <c r="AS61" s="15">
        <v>0</v>
      </c>
      <c r="AT61" s="15">
        <v>0</v>
      </c>
      <c r="AU61" s="15">
        <v>0</v>
      </c>
      <c r="AV61" s="15">
        <f t="shared" si="4"/>
        <v>12.653175000000001</v>
      </c>
      <c r="AW61" s="15">
        <v>101.27</v>
      </c>
      <c r="AX61" s="15">
        <v>0</v>
      </c>
    </row>
    <row r="62" spans="1:50" ht="20.100000000000001" customHeight="1" x14ac:dyDescent="0.25">
      <c r="A62" s="8">
        <v>43922</v>
      </c>
      <c r="B62" s="8">
        <v>43951</v>
      </c>
      <c r="C62" s="11">
        <v>57</v>
      </c>
      <c r="D62" s="8" t="str">
        <f>VLOOKUP(C62,DBASE!$A$4:$Z$756,3,FALSE)</f>
        <v>P</v>
      </c>
      <c r="E62" s="11" t="str">
        <f>VLOOKUP(C62,DBASE!$A$4:$Z$756,2,FALSE)</f>
        <v>Active</v>
      </c>
      <c r="F62" s="11" t="str">
        <f>VLOOKUP(C62,DBASE!$A$4:$Z$756,4,FALSE)</f>
        <v>Mitarbeiter 57</v>
      </c>
      <c r="G62" s="11" t="str">
        <f>VLOOKUP(C62,DBASE!$A$4:$Z$756,5,FALSE)</f>
        <v>N</v>
      </c>
      <c r="H62" s="11">
        <f>VLOOKUP(C62,DBASE!$A$4:$Z$756,6,FALSE)</f>
        <v>1040</v>
      </c>
      <c r="I62" s="11">
        <f>VLOOKUP(C62,DBASE!$A$4:$Z$756,7,FALSE)</f>
        <v>1083</v>
      </c>
      <c r="J62" s="11">
        <f>VLOOKUP(C62,DBASE!$A$4:$Z$756,8,FALSE)</f>
        <v>102</v>
      </c>
      <c r="K62" s="11" t="str">
        <f>VLOOKUP(C62,DBASE!$A$4:$Z$756,9,FALSE)</f>
        <v>Niederl. 3</v>
      </c>
      <c r="L62" s="11" t="str">
        <f>VLOOKUP(C62,DBASE!$A$4:$Z$756,10,FALSE)</f>
        <v>Department</v>
      </c>
      <c r="M62" s="11" t="str">
        <f>VLOOKUP(C62,DBASE!$A$4:$Z$756,11,FALSE)</f>
        <v>Supervisor</v>
      </c>
      <c r="N62" s="11" t="str">
        <f>VLOOKUP(C62,DBASE!$A$4:$Z$756,12,FALSE)</f>
        <v>Non-Mgm.</v>
      </c>
      <c r="O62" s="11" t="str">
        <f>VLOOKUP(C62,DBASE!$A$4:$Z$756,13,FALSE)</f>
        <v>ang.</v>
      </c>
      <c r="P62" s="11" t="str">
        <f>VLOOKUP(C62,DBASE!$A$4:$Z$756,14,FALSE)</f>
        <v>M</v>
      </c>
      <c r="Q62" s="12">
        <f>VLOOKUP(C62,DBASE!$A$4:$Z$756,15,FALSE)</f>
        <v>35735</v>
      </c>
      <c r="R62" s="12" t="str">
        <f>IF(VLOOKUP(C62,DBASE!$A$4:$Z$756,16,FALSE)=0,"",VLOOKUP(C62,DBASE!$A$4:$Z$756,16,FALSE))</f>
        <v/>
      </c>
      <c r="S62" s="13" t="str">
        <f>VLOOKUP(C62,DBASE!$A$4:$Z$756,17,FALSE)</f>
        <v/>
      </c>
      <c r="T62" s="11">
        <f ca="1">VLOOKUP(C62,DBASE!$A$4:$Z$756,18,FALSE)</f>
        <v>22</v>
      </c>
      <c r="U62" s="12">
        <f>VLOOKUP(C62,DBASE!$A$4:$Z$756,19,FALSE)</f>
        <v>25633</v>
      </c>
      <c r="V62" s="13">
        <f ca="1">VLOOKUP(C62,DBASE!$A$4:$Z$756,20,FALSE)</f>
        <v>49</v>
      </c>
      <c r="W62" s="11" t="str">
        <f>VLOOKUP(C62,DBASE!$A$4:$Z$756,21,FALSE)</f>
        <v>N</v>
      </c>
      <c r="X62" s="11">
        <f>VLOOKUP(C62,DBASE!$A$4:$Z$756,22,FALSE)</f>
        <v>30</v>
      </c>
      <c r="Y62" s="14">
        <f>VLOOKUP(C62,DBASE!$A$4:$Z$756,23,FALSE)</f>
        <v>2.5</v>
      </c>
      <c r="Z62" s="11">
        <f>VLOOKUP(C62,DBASE!$A$4:$Z$756,24,FALSE)</f>
        <v>32</v>
      </c>
      <c r="AA62" s="11" t="str">
        <f>VLOOKUP(C62,DBASE!$A$4:$Z$756,25,FALSE)</f>
        <v>Function</v>
      </c>
      <c r="AB62" s="10">
        <f>VLOOKUP(C62,DBASE!$A$4:$Z$756,26,FALSE)</f>
        <v>0.82051282051282048</v>
      </c>
      <c r="AC62" s="15">
        <v>1058</v>
      </c>
      <c r="AD62" s="15">
        <f t="shared" si="0"/>
        <v>231.9665</v>
      </c>
      <c r="AE62" s="15">
        <v>0</v>
      </c>
      <c r="AF62" s="15">
        <v>0</v>
      </c>
      <c r="AG62" s="15">
        <v>0</v>
      </c>
      <c r="AH62" s="15">
        <v>0</v>
      </c>
      <c r="AI62" s="15">
        <v>0</v>
      </c>
      <c r="AJ62" s="15">
        <v>0</v>
      </c>
      <c r="AK62" s="15">
        <v>0</v>
      </c>
      <c r="AL62" s="15">
        <v>0</v>
      </c>
      <c r="AM62" s="15">
        <v>0</v>
      </c>
      <c r="AN62" s="15">
        <v>0</v>
      </c>
      <c r="AO62" s="15">
        <f t="shared" si="1"/>
        <v>0</v>
      </c>
      <c r="AP62" s="15">
        <f t="shared" si="2"/>
        <v>0</v>
      </c>
      <c r="AQ62" s="15">
        <f t="shared" si="3"/>
        <v>26.5</v>
      </c>
      <c r="AR62" s="15">
        <v>0</v>
      </c>
      <c r="AS62" s="15">
        <v>0</v>
      </c>
      <c r="AT62" s="15">
        <v>0</v>
      </c>
      <c r="AU62" s="15">
        <v>0</v>
      </c>
      <c r="AV62" s="15">
        <f t="shared" si="4"/>
        <v>5.9346750000000004</v>
      </c>
      <c r="AW62" s="15">
        <v>0</v>
      </c>
      <c r="AX62" s="15">
        <v>0</v>
      </c>
    </row>
    <row r="63" spans="1:50" ht="20.100000000000001" customHeight="1" x14ac:dyDescent="0.25">
      <c r="A63" s="8">
        <v>43922</v>
      </c>
      <c r="B63" s="8">
        <v>43951</v>
      </c>
      <c r="C63" s="11">
        <v>58</v>
      </c>
      <c r="D63" s="8" t="str">
        <f>VLOOKUP(C63,DBASE!$A$4:$Z$756,3,FALSE)</f>
        <v>P</v>
      </c>
      <c r="E63" s="11" t="str">
        <f>VLOOKUP(C63,DBASE!$A$4:$Z$756,2,FALSE)</f>
        <v>Active</v>
      </c>
      <c r="F63" s="11" t="str">
        <f>VLOOKUP(C63,DBASE!$A$4:$Z$756,4,FALSE)</f>
        <v>Mitarbeiter 58</v>
      </c>
      <c r="G63" s="11" t="str">
        <f>VLOOKUP(C63,DBASE!$A$4:$Z$756,5,FALSE)</f>
        <v>N</v>
      </c>
      <c r="H63" s="11">
        <f>VLOOKUP(C63,DBASE!$A$4:$Z$756,6,FALSE)</f>
        <v>1010</v>
      </c>
      <c r="I63" s="11">
        <f>VLOOKUP(C63,DBASE!$A$4:$Z$756,7,FALSE)</f>
        <v>1010</v>
      </c>
      <c r="J63" s="11">
        <f>VLOOKUP(C63,DBASE!$A$4:$Z$756,8,FALSE)</f>
        <v>100</v>
      </c>
      <c r="K63" s="11" t="str">
        <f>VLOOKUP(C63,DBASE!$A$4:$Z$756,9,FALSE)</f>
        <v>Niederl. 1</v>
      </c>
      <c r="L63" s="11" t="str">
        <f>VLOOKUP(C63,DBASE!$A$4:$Z$756,10,FALSE)</f>
        <v>Department</v>
      </c>
      <c r="M63" s="11" t="str">
        <f>VLOOKUP(C63,DBASE!$A$4:$Z$756,11,FALSE)</f>
        <v>Supervisor</v>
      </c>
      <c r="N63" s="11" t="str">
        <f>VLOOKUP(C63,DBASE!$A$4:$Z$756,12,FALSE)</f>
        <v>Non-Mgm.</v>
      </c>
      <c r="O63" s="11" t="str">
        <f>VLOOKUP(C63,DBASE!$A$4:$Z$756,13,FALSE)</f>
        <v>ang.</v>
      </c>
      <c r="P63" s="11" t="str">
        <f>VLOOKUP(C63,DBASE!$A$4:$Z$756,14,FALSE)</f>
        <v>M</v>
      </c>
      <c r="Q63" s="12">
        <f>VLOOKUP(C63,DBASE!$A$4:$Z$756,15,FALSE)</f>
        <v>34883</v>
      </c>
      <c r="R63" s="12" t="str">
        <f>IF(VLOOKUP(C63,DBASE!$A$4:$Z$756,16,FALSE)=0,"",VLOOKUP(C63,DBASE!$A$4:$Z$756,16,FALSE))</f>
        <v/>
      </c>
      <c r="S63" s="13" t="str">
        <f>VLOOKUP(C63,DBASE!$A$4:$Z$756,17,FALSE)</f>
        <v/>
      </c>
      <c r="T63" s="11">
        <f ca="1">VLOOKUP(C63,DBASE!$A$4:$Z$756,18,FALSE)</f>
        <v>24</v>
      </c>
      <c r="U63" s="12">
        <f>VLOOKUP(C63,DBASE!$A$4:$Z$756,19,FALSE)</f>
        <v>22837</v>
      </c>
      <c r="V63" s="13">
        <f ca="1">VLOOKUP(C63,DBASE!$A$4:$Z$756,20,FALSE)</f>
        <v>57</v>
      </c>
      <c r="W63" s="11" t="str">
        <f>VLOOKUP(C63,DBASE!$A$4:$Z$756,21,FALSE)</f>
        <v>N</v>
      </c>
      <c r="X63" s="11">
        <f>VLOOKUP(C63,DBASE!$A$4:$Z$756,22,FALSE)</f>
        <v>30</v>
      </c>
      <c r="Y63" s="14">
        <f>VLOOKUP(C63,DBASE!$A$4:$Z$756,23,FALSE)</f>
        <v>2.5</v>
      </c>
      <c r="Z63" s="11">
        <f>VLOOKUP(C63,DBASE!$A$4:$Z$756,24,FALSE)</f>
        <v>39</v>
      </c>
      <c r="AA63" s="11" t="str">
        <f>VLOOKUP(C63,DBASE!$A$4:$Z$756,25,FALSE)</f>
        <v>Function</v>
      </c>
      <c r="AB63" s="10">
        <f>VLOOKUP(C63,DBASE!$A$4:$Z$756,26,FALSE)</f>
        <v>1</v>
      </c>
      <c r="AC63" s="15">
        <v>1059</v>
      </c>
      <c r="AD63" s="15">
        <f t="shared" si="0"/>
        <v>232.18574999999998</v>
      </c>
      <c r="AE63" s="15">
        <v>0</v>
      </c>
      <c r="AF63" s="15">
        <v>0</v>
      </c>
      <c r="AG63" s="15">
        <v>0</v>
      </c>
      <c r="AH63" s="15">
        <v>0</v>
      </c>
      <c r="AI63" s="15">
        <v>0</v>
      </c>
      <c r="AJ63" s="15">
        <v>0</v>
      </c>
      <c r="AK63" s="15">
        <v>0</v>
      </c>
      <c r="AL63" s="15">
        <v>0</v>
      </c>
      <c r="AM63" s="15">
        <v>0</v>
      </c>
      <c r="AN63" s="15">
        <v>0</v>
      </c>
      <c r="AO63" s="15">
        <f t="shared" si="1"/>
        <v>0</v>
      </c>
      <c r="AP63" s="15">
        <f t="shared" si="2"/>
        <v>0</v>
      </c>
      <c r="AQ63" s="15">
        <f t="shared" si="3"/>
        <v>26.5</v>
      </c>
      <c r="AR63" s="15">
        <v>0</v>
      </c>
      <c r="AS63" s="15">
        <v>0</v>
      </c>
      <c r="AT63" s="15">
        <v>0</v>
      </c>
      <c r="AU63" s="15">
        <v>0</v>
      </c>
      <c r="AV63" s="15">
        <f t="shared" si="4"/>
        <v>5.9346750000000004</v>
      </c>
      <c r="AW63" s="15">
        <v>0</v>
      </c>
      <c r="AX63" s="15">
        <v>121.69583333333333</v>
      </c>
    </row>
    <row r="64" spans="1:50" ht="20.100000000000001" customHeight="1" x14ac:dyDescent="0.25">
      <c r="A64" s="8">
        <v>43922</v>
      </c>
      <c r="B64" s="8">
        <v>43951</v>
      </c>
      <c r="C64" s="11">
        <v>59</v>
      </c>
      <c r="D64" s="8" t="str">
        <f>VLOOKUP(C64,DBASE!$A$4:$Z$756,3,FALSE)</f>
        <v>P</v>
      </c>
      <c r="E64" s="11" t="str">
        <f>VLOOKUP(C64,DBASE!$A$4:$Z$756,2,FALSE)</f>
        <v>Active</v>
      </c>
      <c r="F64" s="11" t="str">
        <f>VLOOKUP(C64,DBASE!$A$4:$Z$756,4,FALSE)</f>
        <v>Mitarbeiter 59</v>
      </c>
      <c r="G64" s="11" t="str">
        <f>VLOOKUP(C64,DBASE!$A$4:$Z$756,5,FALSE)</f>
        <v>N</v>
      </c>
      <c r="H64" s="11">
        <f>VLOOKUP(C64,DBASE!$A$4:$Z$756,6,FALSE)</f>
        <v>1028</v>
      </c>
      <c r="I64" s="11">
        <f>VLOOKUP(C64,DBASE!$A$4:$Z$756,7,FALSE)</f>
        <v>1071</v>
      </c>
      <c r="J64" s="11">
        <f>VLOOKUP(C64,DBASE!$A$4:$Z$756,8,FALSE)</f>
        <v>102</v>
      </c>
      <c r="K64" s="11" t="str">
        <f>VLOOKUP(C64,DBASE!$A$4:$Z$756,9,FALSE)</f>
        <v>Niederl. 3</v>
      </c>
      <c r="L64" s="11" t="str">
        <f>VLOOKUP(C64,DBASE!$A$4:$Z$756,10,FALSE)</f>
        <v>Department</v>
      </c>
      <c r="M64" s="11" t="str">
        <f>VLOOKUP(C64,DBASE!$A$4:$Z$756,11,FALSE)</f>
        <v>Supervisor</v>
      </c>
      <c r="N64" s="11" t="str">
        <f>VLOOKUP(C64,DBASE!$A$4:$Z$756,12,FALSE)</f>
        <v>Non-Mgm.</v>
      </c>
      <c r="O64" s="11" t="str">
        <f>VLOOKUP(C64,DBASE!$A$4:$Z$756,13,FALSE)</f>
        <v>ang.</v>
      </c>
      <c r="P64" s="11" t="str">
        <f>VLOOKUP(C64,DBASE!$A$4:$Z$756,14,FALSE)</f>
        <v>M</v>
      </c>
      <c r="Q64" s="12">
        <f>VLOOKUP(C64,DBASE!$A$4:$Z$756,15,FALSE)</f>
        <v>35977</v>
      </c>
      <c r="R64" s="12" t="str">
        <f>IF(VLOOKUP(C64,DBASE!$A$4:$Z$756,16,FALSE)=0,"",VLOOKUP(C64,DBASE!$A$4:$Z$756,16,FALSE))</f>
        <v/>
      </c>
      <c r="S64" s="13" t="str">
        <f>VLOOKUP(C64,DBASE!$A$4:$Z$756,17,FALSE)</f>
        <v/>
      </c>
      <c r="T64" s="11">
        <f ca="1">VLOOKUP(C64,DBASE!$A$4:$Z$756,18,FALSE)</f>
        <v>21</v>
      </c>
      <c r="U64" s="12">
        <f>VLOOKUP(C64,DBASE!$A$4:$Z$756,19,FALSE)</f>
        <v>22887</v>
      </c>
      <c r="V64" s="13">
        <f ca="1">VLOOKUP(C64,DBASE!$A$4:$Z$756,20,FALSE)</f>
        <v>57</v>
      </c>
      <c r="W64" s="11" t="str">
        <f>VLOOKUP(C64,DBASE!$A$4:$Z$756,21,FALSE)</f>
        <v>N</v>
      </c>
      <c r="X64" s="11">
        <f>VLOOKUP(C64,DBASE!$A$4:$Z$756,22,FALSE)</f>
        <v>30</v>
      </c>
      <c r="Y64" s="14">
        <f>VLOOKUP(C64,DBASE!$A$4:$Z$756,23,FALSE)</f>
        <v>2.5</v>
      </c>
      <c r="Z64" s="11">
        <f>VLOOKUP(C64,DBASE!$A$4:$Z$756,24,FALSE)</f>
        <v>39</v>
      </c>
      <c r="AA64" s="11" t="str">
        <f>VLOOKUP(C64,DBASE!$A$4:$Z$756,25,FALSE)</f>
        <v>Function</v>
      </c>
      <c r="AB64" s="10">
        <f>VLOOKUP(C64,DBASE!$A$4:$Z$756,26,FALSE)</f>
        <v>1</v>
      </c>
      <c r="AC64" s="15">
        <v>1060</v>
      </c>
      <c r="AD64" s="15">
        <f t="shared" si="0"/>
        <v>232.40500000000003</v>
      </c>
      <c r="AE64" s="15">
        <v>0</v>
      </c>
      <c r="AF64" s="15">
        <v>0</v>
      </c>
      <c r="AG64" s="15">
        <v>0</v>
      </c>
      <c r="AH64" s="15">
        <v>0</v>
      </c>
      <c r="AI64" s="15">
        <v>0</v>
      </c>
      <c r="AJ64" s="15">
        <v>0</v>
      </c>
      <c r="AK64" s="15">
        <v>0</v>
      </c>
      <c r="AL64" s="15">
        <v>0</v>
      </c>
      <c r="AM64" s="15">
        <v>0</v>
      </c>
      <c r="AN64" s="15">
        <v>0</v>
      </c>
      <c r="AO64" s="15">
        <f t="shared" si="1"/>
        <v>0</v>
      </c>
      <c r="AP64" s="15">
        <f t="shared" si="2"/>
        <v>0</v>
      </c>
      <c r="AQ64" s="15">
        <f t="shared" si="3"/>
        <v>26.5</v>
      </c>
      <c r="AR64" s="15">
        <v>0</v>
      </c>
      <c r="AS64" s="15">
        <v>0</v>
      </c>
      <c r="AT64" s="15">
        <v>0</v>
      </c>
      <c r="AU64" s="15">
        <v>0</v>
      </c>
      <c r="AV64" s="15">
        <f t="shared" si="4"/>
        <v>5.9346750000000004</v>
      </c>
      <c r="AW64" s="15">
        <v>0</v>
      </c>
      <c r="AX64" s="15">
        <v>0</v>
      </c>
    </row>
    <row r="65" spans="1:50" ht="20.100000000000001" customHeight="1" x14ac:dyDescent="0.25">
      <c r="A65" s="8">
        <v>43922</v>
      </c>
      <c r="B65" s="8">
        <v>43951</v>
      </c>
      <c r="C65" s="11">
        <v>60</v>
      </c>
      <c r="D65" s="8" t="str">
        <f>VLOOKUP(C65,DBASE!$A$4:$Z$756,3,FALSE)</f>
        <v>P</v>
      </c>
      <c r="E65" s="11" t="str">
        <f>VLOOKUP(C65,DBASE!$A$4:$Z$756,2,FALSE)</f>
        <v>Active</v>
      </c>
      <c r="F65" s="11" t="str">
        <f>VLOOKUP(C65,DBASE!$A$4:$Z$756,4,FALSE)</f>
        <v>Mitarbeiter 60</v>
      </c>
      <c r="G65" s="11" t="str">
        <f>VLOOKUP(C65,DBASE!$A$4:$Z$756,5,FALSE)</f>
        <v>N</v>
      </c>
      <c r="H65" s="11">
        <f>VLOOKUP(C65,DBASE!$A$4:$Z$756,6,FALSE)</f>
        <v>1019</v>
      </c>
      <c r="I65" s="11">
        <f>VLOOKUP(C65,DBASE!$A$4:$Z$756,7,FALSE)</f>
        <v>1067</v>
      </c>
      <c r="J65" s="11">
        <f>VLOOKUP(C65,DBASE!$A$4:$Z$756,8,FALSE)</f>
        <v>107</v>
      </c>
      <c r="K65" s="11" t="str">
        <f>VLOOKUP(C65,DBASE!$A$4:$Z$756,9,FALSE)</f>
        <v>Niederl. 8</v>
      </c>
      <c r="L65" s="11" t="str">
        <f>VLOOKUP(C65,DBASE!$A$4:$Z$756,10,FALSE)</f>
        <v>Department</v>
      </c>
      <c r="M65" s="11" t="str">
        <f>VLOOKUP(C65,DBASE!$A$4:$Z$756,11,FALSE)</f>
        <v>Supervisor</v>
      </c>
      <c r="N65" s="11" t="str">
        <f>VLOOKUP(C65,DBASE!$A$4:$Z$756,12,FALSE)</f>
        <v>Non-Mgm.</v>
      </c>
      <c r="O65" s="11" t="str">
        <f>VLOOKUP(C65,DBASE!$A$4:$Z$756,13,FALSE)</f>
        <v>ang.</v>
      </c>
      <c r="P65" s="11" t="str">
        <f>VLOOKUP(C65,DBASE!$A$4:$Z$756,14,FALSE)</f>
        <v>M</v>
      </c>
      <c r="Q65" s="12">
        <f>VLOOKUP(C65,DBASE!$A$4:$Z$756,15,FALSE)</f>
        <v>36069</v>
      </c>
      <c r="R65" s="12" t="str">
        <f>IF(VLOOKUP(C65,DBASE!$A$4:$Z$756,16,FALSE)=0,"",VLOOKUP(C65,DBASE!$A$4:$Z$756,16,FALSE))</f>
        <v/>
      </c>
      <c r="S65" s="13" t="str">
        <f>VLOOKUP(C65,DBASE!$A$4:$Z$756,17,FALSE)</f>
        <v/>
      </c>
      <c r="T65" s="11">
        <f ca="1">VLOOKUP(C65,DBASE!$A$4:$Z$756,18,FALSE)</f>
        <v>21</v>
      </c>
      <c r="U65" s="12">
        <f>VLOOKUP(C65,DBASE!$A$4:$Z$756,19,FALSE)</f>
        <v>23453</v>
      </c>
      <c r="V65" s="13">
        <f ca="1">VLOOKUP(C65,DBASE!$A$4:$Z$756,20,FALSE)</f>
        <v>55</v>
      </c>
      <c r="W65" s="11" t="str">
        <f>VLOOKUP(C65,DBASE!$A$4:$Z$756,21,FALSE)</f>
        <v>N</v>
      </c>
      <c r="X65" s="11">
        <f>VLOOKUP(C65,DBASE!$A$4:$Z$756,22,FALSE)</f>
        <v>30</v>
      </c>
      <c r="Y65" s="14">
        <f>VLOOKUP(C65,DBASE!$A$4:$Z$756,23,FALSE)</f>
        <v>2.5</v>
      </c>
      <c r="Z65" s="11">
        <f>VLOOKUP(C65,DBASE!$A$4:$Z$756,24,FALSE)</f>
        <v>39</v>
      </c>
      <c r="AA65" s="11" t="str">
        <f>VLOOKUP(C65,DBASE!$A$4:$Z$756,25,FALSE)</f>
        <v>Function</v>
      </c>
      <c r="AB65" s="10">
        <f>VLOOKUP(C65,DBASE!$A$4:$Z$756,26,FALSE)</f>
        <v>1</v>
      </c>
      <c r="AC65" s="15">
        <v>1061</v>
      </c>
      <c r="AD65" s="15">
        <f t="shared" si="0"/>
        <v>232.62425000000002</v>
      </c>
      <c r="AE65" s="15">
        <v>0</v>
      </c>
      <c r="AF65" s="15">
        <v>0</v>
      </c>
      <c r="AG65" s="15">
        <v>0</v>
      </c>
      <c r="AH65" s="15">
        <v>0</v>
      </c>
      <c r="AI65" s="15">
        <v>0</v>
      </c>
      <c r="AJ65" s="15">
        <v>0</v>
      </c>
      <c r="AK65" s="15">
        <v>0</v>
      </c>
      <c r="AL65" s="15">
        <v>0</v>
      </c>
      <c r="AM65" s="15">
        <v>0</v>
      </c>
      <c r="AN65" s="15">
        <v>0</v>
      </c>
      <c r="AO65" s="15">
        <f t="shared" si="1"/>
        <v>0</v>
      </c>
      <c r="AP65" s="15">
        <f t="shared" si="2"/>
        <v>0</v>
      </c>
      <c r="AQ65" s="15">
        <f t="shared" si="3"/>
        <v>26.5</v>
      </c>
      <c r="AR65" s="15">
        <v>0</v>
      </c>
      <c r="AS65" s="15">
        <v>0</v>
      </c>
      <c r="AT65" s="15">
        <v>0</v>
      </c>
      <c r="AU65" s="15">
        <v>0</v>
      </c>
      <c r="AV65" s="15">
        <f t="shared" si="4"/>
        <v>5.9346750000000004</v>
      </c>
      <c r="AW65" s="15">
        <v>0</v>
      </c>
      <c r="AX65" s="15">
        <v>0</v>
      </c>
    </row>
    <row r="66" spans="1:50" ht="20.100000000000001" customHeight="1" x14ac:dyDescent="0.25">
      <c r="A66" s="8">
        <v>43922</v>
      </c>
      <c r="B66" s="8">
        <v>43951</v>
      </c>
      <c r="C66" s="11">
        <v>61</v>
      </c>
      <c r="D66" s="8" t="str">
        <f>VLOOKUP(C66,DBASE!$A$4:$Z$756,3,FALSE)</f>
        <v>P</v>
      </c>
      <c r="E66" s="11" t="str">
        <f>VLOOKUP(C66,DBASE!$A$4:$Z$756,2,FALSE)</f>
        <v>Active</v>
      </c>
      <c r="F66" s="11" t="str">
        <f>VLOOKUP(C66,DBASE!$A$4:$Z$756,4,FALSE)</f>
        <v>Mitarbeiter 61</v>
      </c>
      <c r="G66" s="11" t="str">
        <f>VLOOKUP(C66,DBASE!$A$4:$Z$756,5,FALSE)</f>
        <v>N</v>
      </c>
      <c r="H66" s="11">
        <f>VLOOKUP(C66,DBASE!$A$4:$Z$756,6,FALSE)</f>
        <v>1036</v>
      </c>
      <c r="I66" s="11">
        <f>VLOOKUP(C66,DBASE!$A$4:$Z$756,7,FALSE)</f>
        <v>1079</v>
      </c>
      <c r="J66" s="11">
        <f>VLOOKUP(C66,DBASE!$A$4:$Z$756,8,FALSE)</f>
        <v>102</v>
      </c>
      <c r="K66" s="11" t="str">
        <f>VLOOKUP(C66,DBASE!$A$4:$Z$756,9,FALSE)</f>
        <v>Niederl. 3</v>
      </c>
      <c r="L66" s="11" t="str">
        <f>VLOOKUP(C66,DBASE!$A$4:$Z$756,10,FALSE)</f>
        <v>Department</v>
      </c>
      <c r="M66" s="11" t="str">
        <f>VLOOKUP(C66,DBASE!$A$4:$Z$756,11,FALSE)</f>
        <v>Supervisor</v>
      </c>
      <c r="N66" s="11" t="str">
        <f>VLOOKUP(C66,DBASE!$A$4:$Z$756,12,FALSE)</f>
        <v>Non-Mgm.</v>
      </c>
      <c r="O66" s="11" t="str">
        <f>VLOOKUP(C66,DBASE!$A$4:$Z$756,13,FALSE)</f>
        <v>ang.</v>
      </c>
      <c r="P66" s="11" t="str">
        <f>VLOOKUP(C66,DBASE!$A$4:$Z$756,14,FALSE)</f>
        <v>M</v>
      </c>
      <c r="Q66" s="12">
        <f>VLOOKUP(C66,DBASE!$A$4:$Z$756,15,FALSE)</f>
        <v>36178</v>
      </c>
      <c r="R66" s="12" t="str">
        <f>IF(VLOOKUP(C66,DBASE!$A$4:$Z$756,16,FALSE)=0,"",VLOOKUP(C66,DBASE!$A$4:$Z$756,16,FALSE))</f>
        <v/>
      </c>
      <c r="S66" s="13" t="str">
        <f>VLOOKUP(C66,DBASE!$A$4:$Z$756,17,FALSE)</f>
        <v/>
      </c>
      <c r="T66" s="11">
        <f ca="1">VLOOKUP(C66,DBASE!$A$4:$Z$756,18,FALSE)</f>
        <v>20</v>
      </c>
      <c r="U66" s="12">
        <f>VLOOKUP(C66,DBASE!$A$4:$Z$756,19,FALSE)</f>
        <v>23215</v>
      </c>
      <c r="V66" s="13">
        <f ca="1">VLOOKUP(C66,DBASE!$A$4:$Z$756,20,FALSE)</f>
        <v>56</v>
      </c>
      <c r="W66" s="11" t="str">
        <f>VLOOKUP(C66,DBASE!$A$4:$Z$756,21,FALSE)</f>
        <v>N</v>
      </c>
      <c r="X66" s="11">
        <f>VLOOKUP(C66,DBASE!$A$4:$Z$756,22,FALSE)</f>
        <v>30</v>
      </c>
      <c r="Y66" s="14">
        <f>VLOOKUP(C66,DBASE!$A$4:$Z$756,23,FALSE)</f>
        <v>2.5</v>
      </c>
      <c r="Z66" s="11">
        <f>VLOOKUP(C66,DBASE!$A$4:$Z$756,24,FALSE)</f>
        <v>39</v>
      </c>
      <c r="AA66" s="11" t="str">
        <f>VLOOKUP(C66,DBASE!$A$4:$Z$756,25,FALSE)</f>
        <v>Function</v>
      </c>
      <c r="AB66" s="10">
        <f>VLOOKUP(C66,DBASE!$A$4:$Z$756,26,FALSE)</f>
        <v>1</v>
      </c>
      <c r="AC66" s="15">
        <v>1062</v>
      </c>
      <c r="AD66" s="15">
        <f t="shared" si="0"/>
        <v>232.84350000000001</v>
      </c>
      <c r="AE66" s="15">
        <v>0</v>
      </c>
      <c r="AF66" s="15">
        <v>0</v>
      </c>
      <c r="AG66" s="15">
        <v>0</v>
      </c>
      <c r="AH66" s="15">
        <v>0</v>
      </c>
      <c r="AI66" s="15">
        <v>0</v>
      </c>
      <c r="AJ66" s="15">
        <v>0</v>
      </c>
      <c r="AK66" s="15">
        <v>0</v>
      </c>
      <c r="AL66" s="15">
        <v>0</v>
      </c>
      <c r="AM66" s="15">
        <v>0</v>
      </c>
      <c r="AN66" s="15">
        <v>0</v>
      </c>
      <c r="AO66" s="15">
        <f t="shared" si="1"/>
        <v>0</v>
      </c>
      <c r="AP66" s="15">
        <f t="shared" si="2"/>
        <v>0</v>
      </c>
      <c r="AQ66" s="15">
        <f t="shared" si="3"/>
        <v>26.5</v>
      </c>
      <c r="AR66" s="15">
        <v>0</v>
      </c>
      <c r="AS66" s="15">
        <v>0</v>
      </c>
      <c r="AT66" s="15">
        <v>0</v>
      </c>
      <c r="AU66" s="15">
        <v>0</v>
      </c>
      <c r="AV66" s="15">
        <f t="shared" si="4"/>
        <v>5.9346750000000004</v>
      </c>
      <c r="AW66" s="15">
        <v>0</v>
      </c>
      <c r="AX66" s="15">
        <v>0</v>
      </c>
    </row>
    <row r="67" spans="1:50" ht="20.100000000000001" customHeight="1" x14ac:dyDescent="0.25">
      <c r="A67" s="8">
        <v>43922</v>
      </c>
      <c r="B67" s="8">
        <v>43951</v>
      </c>
      <c r="C67" s="11">
        <v>62</v>
      </c>
      <c r="D67" s="8" t="str">
        <f>VLOOKUP(C67,DBASE!$A$4:$Z$756,3,FALSE)</f>
        <v>P</v>
      </c>
      <c r="E67" s="11" t="str">
        <f>VLOOKUP(C67,DBASE!$A$4:$Z$756,2,FALSE)</f>
        <v>Active</v>
      </c>
      <c r="F67" s="11" t="str">
        <f>VLOOKUP(C67,DBASE!$A$4:$Z$756,4,FALSE)</f>
        <v>Mitarbeiter 62</v>
      </c>
      <c r="G67" s="11" t="str">
        <f>VLOOKUP(C67,DBASE!$A$4:$Z$756,5,FALSE)</f>
        <v>N</v>
      </c>
      <c r="H67" s="11">
        <f>VLOOKUP(C67,DBASE!$A$4:$Z$756,6,FALSE)</f>
        <v>1045</v>
      </c>
      <c r="I67" s="11">
        <f>VLOOKUP(C67,DBASE!$A$4:$Z$756,7,FALSE)</f>
        <v>1088</v>
      </c>
      <c r="J67" s="11">
        <f>VLOOKUP(C67,DBASE!$A$4:$Z$756,8,FALSE)</f>
        <v>102</v>
      </c>
      <c r="K67" s="11" t="str">
        <f>VLOOKUP(C67,DBASE!$A$4:$Z$756,9,FALSE)</f>
        <v>Niederl. 3</v>
      </c>
      <c r="L67" s="11" t="str">
        <f>VLOOKUP(C67,DBASE!$A$4:$Z$756,10,FALSE)</f>
        <v>Department</v>
      </c>
      <c r="M67" s="11" t="str">
        <f>VLOOKUP(C67,DBASE!$A$4:$Z$756,11,FALSE)</f>
        <v>Supervisor</v>
      </c>
      <c r="N67" s="11" t="str">
        <f>VLOOKUP(C67,DBASE!$A$4:$Z$756,12,FALSE)</f>
        <v>Supervisor</v>
      </c>
      <c r="O67" s="11" t="str">
        <f>VLOOKUP(C67,DBASE!$A$4:$Z$756,13,FALSE)</f>
        <v>ang.</v>
      </c>
      <c r="P67" s="11" t="str">
        <f>VLOOKUP(C67,DBASE!$A$4:$Z$756,14,FALSE)</f>
        <v>M</v>
      </c>
      <c r="Q67" s="12">
        <f>VLOOKUP(C67,DBASE!$A$4:$Z$756,15,FALSE)</f>
        <v>36251</v>
      </c>
      <c r="R67" s="12" t="str">
        <f>IF(VLOOKUP(C67,DBASE!$A$4:$Z$756,16,FALSE)=0,"",VLOOKUP(C67,DBASE!$A$4:$Z$756,16,FALSE))</f>
        <v/>
      </c>
      <c r="S67" s="13" t="str">
        <f>VLOOKUP(C67,DBASE!$A$4:$Z$756,17,FALSE)</f>
        <v/>
      </c>
      <c r="T67" s="11">
        <f ca="1">VLOOKUP(C67,DBASE!$A$4:$Z$756,18,FALSE)</f>
        <v>20</v>
      </c>
      <c r="U67" s="12">
        <f>VLOOKUP(C67,DBASE!$A$4:$Z$756,19,FALSE)</f>
        <v>26646</v>
      </c>
      <c r="V67" s="13">
        <f ca="1">VLOOKUP(C67,DBASE!$A$4:$Z$756,20,FALSE)</f>
        <v>47</v>
      </c>
      <c r="W67" s="11" t="str">
        <f>VLOOKUP(C67,DBASE!$A$4:$Z$756,21,FALSE)</f>
        <v>N</v>
      </c>
      <c r="X67" s="11">
        <f>VLOOKUP(C67,DBASE!$A$4:$Z$756,22,FALSE)</f>
        <v>30</v>
      </c>
      <c r="Y67" s="14">
        <f>VLOOKUP(C67,DBASE!$A$4:$Z$756,23,FALSE)</f>
        <v>2.5</v>
      </c>
      <c r="Z67" s="11">
        <f>VLOOKUP(C67,DBASE!$A$4:$Z$756,24,FALSE)</f>
        <v>39</v>
      </c>
      <c r="AA67" s="11" t="str">
        <f>VLOOKUP(C67,DBASE!$A$4:$Z$756,25,FALSE)</f>
        <v>Function</v>
      </c>
      <c r="AB67" s="10">
        <f>VLOOKUP(C67,DBASE!$A$4:$Z$756,26,FALSE)</f>
        <v>1</v>
      </c>
      <c r="AC67" s="15">
        <v>1063</v>
      </c>
      <c r="AD67" s="15">
        <f t="shared" si="0"/>
        <v>233.06275000000002</v>
      </c>
      <c r="AE67" s="15">
        <v>0</v>
      </c>
      <c r="AF67" s="15">
        <v>0</v>
      </c>
      <c r="AG67" s="15">
        <v>0</v>
      </c>
      <c r="AH67" s="15">
        <v>0</v>
      </c>
      <c r="AI67" s="15">
        <v>0</v>
      </c>
      <c r="AJ67" s="15">
        <v>0</v>
      </c>
      <c r="AK67" s="15">
        <v>0</v>
      </c>
      <c r="AL67" s="15">
        <v>0</v>
      </c>
      <c r="AM67" s="15">
        <v>0</v>
      </c>
      <c r="AN67" s="15">
        <v>0</v>
      </c>
      <c r="AO67" s="15">
        <f t="shared" si="1"/>
        <v>0</v>
      </c>
      <c r="AP67" s="15">
        <f t="shared" si="2"/>
        <v>0</v>
      </c>
      <c r="AQ67" s="15">
        <f t="shared" si="3"/>
        <v>26.5</v>
      </c>
      <c r="AR67" s="15">
        <v>0</v>
      </c>
      <c r="AS67" s="15">
        <v>0</v>
      </c>
      <c r="AT67" s="15">
        <v>0</v>
      </c>
      <c r="AU67" s="15">
        <v>0</v>
      </c>
      <c r="AV67" s="15">
        <f t="shared" si="4"/>
        <v>5.9346750000000004</v>
      </c>
      <c r="AW67" s="15">
        <v>0</v>
      </c>
      <c r="AX67" s="15">
        <v>0</v>
      </c>
    </row>
    <row r="68" spans="1:50" ht="20.100000000000001" customHeight="1" x14ac:dyDescent="0.25">
      <c r="A68" s="8">
        <v>43922</v>
      </c>
      <c r="B68" s="8">
        <v>43951</v>
      </c>
      <c r="C68" s="11">
        <v>63</v>
      </c>
      <c r="D68" s="8" t="str">
        <f>VLOOKUP(C68,DBASE!$A$4:$Z$756,3,FALSE)</f>
        <v>P</v>
      </c>
      <c r="E68" s="11" t="str">
        <f>VLOOKUP(C68,DBASE!$A$4:$Z$756,2,FALSE)</f>
        <v>Active</v>
      </c>
      <c r="F68" s="11" t="str">
        <f>VLOOKUP(C68,DBASE!$A$4:$Z$756,4,FALSE)</f>
        <v>Mitarbeiter 63</v>
      </c>
      <c r="G68" s="11" t="str">
        <f>VLOOKUP(C68,DBASE!$A$4:$Z$756,5,FALSE)</f>
        <v>N</v>
      </c>
      <c r="H68" s="11">
        <f>VLOOKUP(C68,DBASE!$A$4:$Z$756,6,FALSE)</f>
        <v>1045</v>
      </c>
      <c r="I68" s="11">
        <f>VLOOKUP(C68,DBASE!$A$4:$Z$756,7,FALSE)</f>
        <v>1088</v>
      </c>
      <c r="J68" s="11">
        <f>VLOOKUP(C68,DBASE!$A$4:$Z$756,8,FALSE)</f>
        <v>102</v>
      </c>
      <c r="K68" s="11" t="str">
        <f>VLOOKUP(C68,DBASE!$A$4:$Z$756,9,FALSE)</f>
        <v>Niederl. 3</v>
      </c>
      <c r="L68" s="11" t="str">
        <f>VLOOKUP(C68,DBASE!$A$4:$Z$756,10,FALSE)</f>
        <v>Department</v>
      </c>
      <c r="M68" s="11" t="str">
        <f>VLOOKUP(C68,DBASE!$A$4:$Z$756,11,FALSE)</f>
        <v>Supervisor</v>
      </c>
      <c r="N68" s="11" t="str">
        <f>VLOOKUP(C68,DBASE!$A$4:$Z$756,12,FALSE)</f>
        <v>Non-Mgm.</v>
      </c>
      <c r="O68" s="11" t="str">
        <f>VLOOKUP(C68,DBASE!$A$4:$Z$756,13,FALSE)</f>
        <v>ang.</v>
      </c>
      <c r="P68" s="11" t="str">
        <f>VLOOKUP(C68,DBASE!$A$4:$Z$756,14,FALSE)</f>
        <v>W</v>
      </c>
      <c r="Q68" s="12">
        <f>VLOOKUP(C68,DBASE!$A$4:$Z$756,15,FALSE)</f>
        <v>36281</v>
      </c>
      <c r="R68" s="12" t="str">
        <f>IF(VLOOKUP(C68,DBASE!$A$4:$Z$756,16,FALSE)=0,"",VLOOKUP(C68,DBASE!$A$4:$Z$756,16,FALSE))</f>
        <v/>
      </c>
      <c r="S68" s="13" t="str">
        <f>VLOOKUP(C68,DBASE!$A$4:$Z$756,17,FALSE)</f>
        <v/>
      </c>
      <c r="T68" s="11">
        <f ca="1">VLOOKUP(C68,DBASE!$A$4:$Z$756,18,FALSE)</f>
        <v>20</v>
      </c>
      <c r="U68" s="12">
        <f>VLOOKUP(C68,DBASE!$A$4:$Z$756,19,FALSE)</f>
        <v>22823</v>
      </c>
      <c r="V68" s="13">
        <f ca="1">VLOOKUP(C68,DBASE!$A$4:$Z$756,20,FALSE)</f>
        <v>57</v>
      </c>
      <c r="W68" s="11" t="str">
        <f>VLOOKUP(C68,DBASE!$A$4:$Z$756,21,FALSE)</f>
        <v>N</v>
      </c>
      <c r="X68" s="11">
        <f>VLOOKUP(C68,DBASE!$A$4:$Z$756,22,FALSE)</f>
        <v>30</v>
      </c>
      <c r="Y68" s="14">
        <f>VLOOKUP(C68,DBASE!$A$4:$Z$756,23,FALSE)</f>
        <v>2.5</v>
      </c>
      <c r="Z68" s="11">
        <f>VLOOKUP(C68,DBASE!$A$4:$Z$756,24,FALSE)</f>
        <v>39</v>
      </c>
      <c r="AA68" s="11" t="str">
        <f>VLOOKUP(C68,DBASE!$A$4:$Z$756,25,FALSE)</f>
        <v>Function</v>
      </c>
      <c r="AB68" s="10">
        <f>VLOOKUP(C68,DBASE!$A$4:$Z$756,26,FALSE)</f>
        <v>1</v>
      </c>
      <c r="AC68" s="15">
        <v>1064</v>
      </c>
      <c r="AD68" s="15">
        <f t="shared" ref="AD68:AD131" si="5">IF(AC68&lt;6500,AC68*0.1135,65*11.35)+(IF(AC68&gt;4425,4425*0.08575,AC68*0.08575)+(IF(AC68&gt;7100,7100*0.02,AC68*0.02)))</f>
        <v>233.28200000000004</v>
      </c>
      <c r="AE68" s="15">
        <v>0</v>
      </c>
      <c r="AF68" s="15">
        <v>0</v>
      </c>
      <c r="AG68" s="15">
        <v>0</v>
      </c>
      <c r="AH68" s="15">
        <v>0</v>
      </c>
      <c r="AI68" s="15">
        <v>0</v>
      </c>
      <c r="AJ68" s="15">
        <v>0</v>
      </c>
      <c r="AK68" s="15">
        <v>0</v>
      </c>
      <c r="AL68" s="15">
        <v>0</v>
      </c>
      <c r="AM68" s="15">
        <v>0</v>
      </c>
      <c r="AN68" s="15">
        <v>0</v>
      </c>
      <c r="AO68" s="15">
        <f t="shared" ref="AO68:AO131" si="6">IF(W68="J",(AC68/((Z68*52)/12))*(Y68*7.8)*0.5,0)</f>
        <v>0</v>
      </c>
      <c r="AP68" s="15">
        <f t="shared" ref="AP68:AP131" si="7">IF(W68="J",(AC68/12)*0.55,0)</f>
        <v>0</v>
      </c>
      <c r="AQ68" s="15">
        <f t="shared" ref="AQ68:AQ131" si="8">IF(G68="N",26.5,13.25)</f>
        <v>26.5</v>
      </c>
      <c r="AR68" s="15">
        <v>0</v>
      </c>
      <c r="AS68" s="15">
        <v>0</v>
      </c>
      <c r="AT68" s="15">
        <v>0</v>
      </c>
      <c r="AU68" s="15">
        <v>0</v>
      </c>
      <c r="AV68" s="15">
        <f t="shared" ref="AV68:AV131" si="9">(SUM(AE68:AU68)*0.22395)</f>
        <v>5.9346750000000004</v>
      </c>
      <c r="AW68" s="15">
        <v>0</v>
      </c>
      <c r="AX68" s="15">
        <v>0</v>
      </c>
    </row>
    <row r="69" spans="1:50" ht="20.100000000000001" customHeight="1" x14ac:dyDescent="0.25">
      <c r="A69" s="8">
        <v>43922</v>
      </c>
      <c r="B69" s="8">
        <v>43951</v>
      </c>
      <c r="C69" s="11">
        <v>64</v>
      </c>
      <c r="D69" s="8" t="str">
        <f>VLOOKUP(C69,DBASE!$A$4:$Z$756,3,FALSE)</f>
        <v>P</v>
      </c>
      <c r="E69" s="11" t="str">
        <f>VLOOKUP(C69,DBASE!$A$4:$Z$756,2,FALSE)</f>
        <v>Active</v>
      </c>
      <c r="F69" s="11" t="str">
        <f>VLOOKUP(C69,DBASE!$A$4:$Z$756,4,FALSE)</f>
        <v>Mitarbeiter 64</v>
      </c>
      <c r="G69" s="11" t="str">
        <f>VLOOKUP(C69,DBASE!$A$4:$Z$756,5,FALSE)</f>
        <v>N</v>
      </c>
      <c r="H69" s="11">
        <f>VLOOKUP(C69,DBASE!$A$4:$Z$756,6,FALSE)</f>
        <v>1021</v>
      </c>
      <c r="I69" s="11">
        <f>VLOOKUP(C69,DBASE!$A$4:$Z$756,7,FALSE)</f>
        <v>1059</v>
      </c>
      <c r="J69" s="11">
        <f>VLOOKUP(C69,DBASE!$A$4:$Z$756,8,FALSE)</f>
        <v>106</v>
      </c>
      <c r="K69" s="11" t="str">
        <f>VLOOKUP(C69,DBASE!$A$4:$Z$756,9,FALSE)</f>
        <v>Niederl. 7</v>
      </c>
      <c r="L69" s="11" t="str">
        <f>VLOOKUP(C69,DBASE!$A$4:$Z$756,10,FALSE)</f>
        <v>Department</v>
      </c>
      <c r="M69" s="11" t="str">
        <f>VLOOKUP(C69,DBASE!$A$4:$Z$756,11,FALSE)</f>
        <v>Supervisor</v>
      </c>
      <c r="N69" s="11" t="str">
        <f>VLOOKUP(C69,DBASE!$A$4:$Z$756,12,FALSE)</f>
        <v>Non-Mgm.</v>
      </c>
      <c r="O69" s="11" t="str">
        <f>VLOOKUP(C69,DBASE!$A$4:$Z$756,13,FALSE)</f>
        <v>ang.</v>
      </c>
      <c r="P69" s="11" t="str">
        <f>VLOOKUP(C69,DBASE!$A$4:$Z$756,14,FALSE)</f>
        <v>M</v>
      </c>
      <c r="Q69" s="12">
        <f>VLOOKUP(C69,DBASE!$A$4:$Z$756,15,FALSE)</f>
        <v>36312</v>
      </c>
      <c r="R69" s="12" t="str">
        <f>IF(VLOOKUP(C69,DBASE!$A$4:$Z$756,16,FALSE)=0,"",VLOOKUP(C69,DBASE!$A$4:$Z$756,16,FALSE))</f>
        <v/>
      </c>
      <c r="S69" s="13" t="str">
        <f>VLOOKUP(C69,DBASE!$A$4:$Z$756,17,FALSE)</f>
        <v/>
      </c>
      <c r="T69" s="11">
        <f ca="1">VLOOKUP(C69,DBASE!$A$4:$Z$756,18,FALSE)</f>
        <v>20</v>
      </c>
      <c r="U69" s="12">
        <f>VLOOKUP(C69,DBASE!$A$4:$Z$756,19,FALSE)</f>
        <v>27216</v>
      </c>
      <c r="V69" s="13">
        <f ca="1">VLOOKUP(C69,DBASE!$A$4:$Z$756,20,FALSE)</f>
        <v>45</v>
      </c>
      <c r="W69" s="11" t="str">
        <f>VLOOKUP(C69,DBASE!$A$4:$Z$756,21,FALSE)</f>
        <v>J</v>
      </c>
      <c r="X69" s="11">
        <f>VLOOKUP(C69,DBASE!$A$4:$Z$756,22,FALSE)</f>
        <v>30</v>
      </c>
      <c r="Y69" s="14">
        <f>VLOOKUP(C69,DBASE!$A$4:$Z$756,23,FALSE)</f>
        <v>2.5</v>
      </c>
      <c r="Z69" s="11">
        <f>VLOOKUP(C69,DBASE!$A$4:$Z$756,24,FALSE)</f>
        <v>39</v>
      </c>
      <c r="AA69" s="11" t="str">
        <f>VLOOKUP(C69,DBASE!$A$4:$Z$756,25,FALSE)</f>
        <v>Function</v>
      </c>
      <c r="AB69" s="10">
        <f>VLOOKUP(C69,DBASE!$A$4:$Z$756,26,FALSE)</f>
        <v>1</v>
      </c>
      <c r="AC69" s="15">
        <v>1065</v>
      </c>
      <c r="AD69" s="15">
        <f t="shared" si="5"/>
        <v>233.50125</v>
      </c>
      <c r="AE69" s="15">
        <v>0</v>
      </c>
      <c r="AF69" s="15">
        <v>875</v>
      </c>
      <c r="AG69" s="15">
        <v>60</v>
      </c>
      <c r="AH69" s="15">
        <v>0</v>
      </c>
      <c r="AI69" s="15">
        <v>0</v>
      </c>
      <c r="AJ69" s="15">
        <v>0</v>
      </c>
      <c r="AK69" s="15">
        <v>0</v>
      </c>
      <c r="AL69" s="15">
        <v>0</v>
      </c>
      <c r="AM69" s="15">
        <v>0</v>
      </c>
      <c r="AN69" s="15">
        <v>0</v>
      </c>
      <c r="AO69" s="15">
        <f t="shared" si="6"/>
        <v>61.442307692307693</v>
      </c>
      <c r="AP69" s="15">
        <f t="shared" si="7"/>
        <v>48.812500000000007</v>
      </c>
      <c r="AQ69" s="15">
        <f t="shared" si="8"/>
        <v>26.5</v>
      </c>
      <c r="AR69" s="15">
        <v>0</v>
      </c>
      <c r="AS69" s="15">
        <v>0</v>
      </c>
      <c r="AT69" s="15">
        <v>0</v>
      </c>
      <c r="AU69" s="15">
        <v>0</v>
      </c>
      <c r="AV69" s="15">
        <f t="shared" si="9"/>
        <v>240.01948918269235</v>
      </c>
      <c r="AW69" s="15">
        <v>104.5</v>
      </c>
      <c r="AX69" s="15">
        <v>0</v>
      </c>
    </row>
    <row r="70" spans="1:50" ht="20.100000000000001" customHeight="1" x14ac:dyDescent="0.25">
      <c r="A70" s="8">
        <v>43922</v>
      </c>
      <c r="B70" s="8">
        <v>43951</v>
      </c>
      <c r="C70" s="11">
        <v>65</v>
      </c>
      <c r="D70" s="8" t="str">
        <f>VLOOKUP(C70,DBASE!$A$4:$Z$756,3,FALSE)</f>
        <v>P</v>
      </c>
      <c r="E70" s="11" t="str">
        <f>VLOOKUP(C70,DBASE!$A$4:$Z$756,2,FALSE)</f>
        <v>Active</v>
      </c>
      <c r="F70" s="11" t="str">
        <f>VLOOKUP(C70,DBASE!$A$4:$Z$756,4,FALSE)</f>
        <v>Mitarbeiter 65</v>
      </c>
      <c r="G70" s="11" t="str">
        <f>VLOOKUP(C70,DBASE!$A$4:$Z$756,5,FALSE)</f>
        <v>N</v>
      </c>
      <c r="H70" s="11">
        <f>VLOOKUP(C70,DBASE!$A$4:$Z$756,6,FALSE)</f>
        <v>1022</v>
      </c>
      <c r="I70" s="11">
        <f>VLOOKUP(C70,DBASE!$A$4:$Z$756,7,FALSE)</f>
        <v>1041</v>
      </c>
      <c r="J70" s="11">
        <f>VLOOKUP(C70,DBASE!$A$4:$Z$756,8,FALSE)</f>
        <v>105</v>
      </c>
      <c r="K70" s="11" t="str">
        <f>VLOOKUP(C70,DBASE!$A$4:$Z$756,9,FALSE)</f>
        <v>Niederl. 6</v>
      </c>
      <c r="L70" s="11" t="str">
        <f>VLOOKUP(C70,DBASE!$A$4:$Z$756,10,FALSE)</f>
        <v>Department</v>
      </c>
      <c r="M70" s="11" t="str">
        <f>VLOOKUP(C70,DBASE!$A$4:$Z$756,11,FALSE)</f>
        <v>Supervisor</v>
      </c>
      <c r="N70" s="11" t="str">
        <f>VLOOKUP(C70,DBASE!$A$4:$Z$756,12,FALSE)</f>
        <v>Non-Mgm.</v>
      </c>
      <c r="O70" s="11" t="str">
        <f>VLOOKUP(C70,DBASE!$A$4:$Z$756,13,FALSE)</f>
        <v>ang.</v>
      </c>
      <c r="P70" s="11" t="str">
        <f>VLOOKUP(C70,DBASE!$A$4:$Z$756,14,FALSE)</f>
        <v>M</v>
      </c>
      <c r="Q70" s="12">
        <f>VLOOKUP(C70,DBASE!$A$4:$Z$756,15,FALSE)</f>
        <v>36312</v>
      </c>
      <c r="R70" s="12" t="str">
        <f>IF(VLOOKUP(C70,DBASE!$A$4:$Z$756,16,FALSE)=0,"",VLOOKUP(C70,DBASE!$A$4:$Z$756,16,FALSE))</f>
        <v/>
      </c>
      <c r="S70" s="13" t="str">
        <f>VLOOKUP(C70,DBASE!$A$4:$Z$756,17,FALSE)</f>
        <v/>
      </c>
      <c r="T70" s="11">
        <f ca="1">VLOOKUP(C70,DBASE!$A$4:$Z$756,18,FALSE)</f>
        <v>20</v>
      </c>
      <c r="U70" s="12">
        <f>VLOOKUP(C70,DBASE!$A$4:$Z$756,19,FALSE)</f>
        <v>22823</v>
      </c>
      <c r="V70" s="13">
        <f ca="1">VLOOKUP(C70,DBASE!$A$4:$Z$756,20,FALSE)</f>
        <v>57</v>
      </c>
      <c r="W70" s="11" t="str">
        <f>VLOOKUP(C70,DBASE!$A$4:$Z$756,21,FALSE)</f>
        <v>J</v>
      </c>
      <c r="X70" s="11">
        <f>VLOOKUP(C70,DBASE!$A$4:$Z$756,22,FALSE)</f>
        <v>30</v>
      </c>
      <c r="Y70" s="14">
        <f>VLOOKUP(C70,DBASE!$A$4:$Z$756,23,FALSE)</f>
        <v>2.5</v>
      </c>
      <c r="Z70" s="11">
        <f>VLOOKUP(C70,DBASE!$A$4:$Z$756,24,FALSE)</f>
        <v>39</v>
      </c>
      <c r="AA70" s="11" t="str">
        <f>VLOOKUP(C70,DBASE!$A$4:$Z$756,25,FALSE)</f>
        <v>Function</v>
      </c>
      <c r="AB70" s="10">
        <f>VLOOKUP(C70,DBASE!$A$4:$Z$756,26,FALSE)</f>
        <v>1</v>
      </c>
      <c r="AC70" s="15">
        <v>1066</v>
      </c>
      <c r="AD70" s="15">
        <f t="shared" si="5"/>
        <v>233.72050000000002</v>
      </c>
      <c r="AE70" s="15">
        <v>0</v>
      </c>
      <c r="AF70" s="15">
        <v>0</v>
      </c>
      <c r="AG70" s="15">
        <v>0</v>
      </c>
      <c r="AH70" s="15">
        <v>0</v>
      </c>
      <c r="AI70" s="15">
        <v>0</v>
      </c>
      <c r="AJ70" s="15">
        <v>0</v>
      </c>
      <c r="AK70" s="15">
        <v>0</v>
      </c>
      <c r="AL70" s="15">
        <v>0</v>
      </c>
      <c r="AM70" s="15">
        <v>0</v>
      </c>
      <c r="AN70" s="15">
        <v>0</v>
      </c>
      <c r="AO70" s="15">
        <f t="shared" si="6"/>
        <v>61.5</v>
      </c>
      <c r="AP70" s="15">
        <f t="shared" si="7"/>
        <v>48.858333333333334</v>
      </c>
      <c r="AQ70" s="15">
        <f t="shared" si="8"/>
        <v>26.5</v>
      </c>
      <c r="AR70" s="15">
        <v>0</v>
      </c>
      <c r="AS70" s="15">
        <v>0</v>
      </c>
      <c r="AT70" s="15">
        <v>0</v>
      </c>
      <c r="AU70" s="15">
        <v>0</v>
      </c>
      <c r="AV70" s="15">
        <f t="shared" si="9"/>
        <v>30.649423750000004</v>
      </c>
      <c r="AW70" s="15">
        <v>0</v>
      </c>
      <c r="AX70" s="15">
        <v>0</v>
      </c>
    </row>
    <row r="71" spans="1:50" ht="20.100000000000001" customHeight="1" x14ac:dyDescent="0.25">
      <c r="A71" s="8">
        <v>43922</v>
      </c>
      <c r="B71" s="8">
        <v>43951</v>
      </c>
      <c r="C71" s="11">
        <v>66</v>
      </c>
      <c r="D71" s="8" t="str">
        <f>VLOOKUP(C71,DBASE!$A$4:$Z$756,3,FALSE)</f>
        <v>P</v>
      </c>
      <c r="E71" s="11" t="str">
        <f>VLOOKUP(C71,DBASE!$A$4:$Z$756,2,FALSE)</f>
        <v>Active</v>
      </c>
      <c r="F71" s="11" t="str">
        <f>VLOOKUP(C71,DBASE!$A$4:$Z$756,4,FALSE)</f>
        <v>Mitarbeiter 66</v>
      </c>
      <c r="G71" s="11" t="str">
        <f>VLOOKUP(C71,DBASE!$A$4:$Z$756,5,FALSE)</f>
        <v>N</v>
      </c>
      <c r="H71" s="11">
        <f>VLOOKUP(C71,DBASE!$A$4:$Z$756,6,FALSE)</f>
        <v>1021</v>
      </c>
      <c r="I71" s="11">
        <f>VLOOKUP(C71,DBASE!$A$4:$Z$756,7,FALSE)</f>
        <v>1034</v>
      </c>
      <c r="J71" s="11">
        <f>VLOOKUP(C71,DBASE!$A$4:$Z$756,8,FALSE)</f>
        <v>104</v>
      </c>
      <c r="K71" s="11" t="str">
        <f>VLOOKUP(C71,DBASE!$A$4:$Z$756,9,FALSE)</f>
        <v>Niederl. 5</v>
      </c>
      <c r="L71" s="11" t="str">
        <f>VLOOKUP(C71,DBASE!$A$4:$Z$756,10,FALSE)</f>
        <v>Department</v>
      </c>
      <c r="M71" s="11" t="str">
        <f>VLOOKUP(C71,DBASE!$A$4:$Z$756,11,FALSE)</f>
        <v>Supervisor</v>
      </c>
      <c r="N71" s="11" t="str">
        <f>VLOOKUP(C71,DBASE!$A$4:$Z$756,12,FALSE)</f>
        <v>Non-Mgm.</v>
      </c>
      <c r="O71" s="11" t="str">
        <f>VLOOKUP(C71,DBASE!$A$4:$Z$756,13,FALSE)</f>
        <v>ang.</v>
      </c>
      <c r="P71" s="11" t="str">
        <f>VLOOKUP(C71,DBASE!$A$4:$Z$756,14,FALSE)</f>
        <v>M</v>
      </c>
      <c r="Q71" s="12">
        <f>VLOOKUP(C71,DBASE!$A$4:$Z$756,15,FALSE)</f>
        <v>36342</v>
      </c>
      <c r="R71" s="12" t="str">
        <f>IF(VLOOKUP(C71,DBASE!$A$4:$Z$756,16,FALSE)=0,"",VLOOKUP(C71,DBASE!$A$4:$Z$756,16,FALSE))</f>
        <v/>
      </c>
      <c r="S71" s="13" t="str">
        <f>VLOOKUP(C71,DBASE!$A$4:$Z$756,17,FALSE)</f>
        <v/>
      </c>
      <c r="T71" s="11">
        <f ca="1">VLOOKUP(C71,DBASE!$A$4:$Z$756,18,FALSE)</f>
        <v>20</v>
      </c>
      <c r="U71" s="12">
        <f>VLOOKUP(C71,DBASE!$A$4:$Z$756,19,FALSE)</f>
        <v>25524</v>
      </c>
      <c r="V71" s="13">
        <f ca="1">VLOOKUP(C71,DBASE!$A$4:$Z$756,20,FALSE)</f>
        <v>50</v>
      </c>
      <c r="W71" s="11" t="str">
        <f>VLOOKUP(C71,DBASE!$A$4:$Z$756,21,FALSE)</f>
        <v>J</v>
      </c>
      <c r="X71" s="11">
        <f>VLOOKUP(C71,DBASE!$A$4:$Z$756,22,FALSE)</f>
        <v>30</v>
      </c>
      <c r="Y71" s="14">
        <f>VLOOKUP(C71,DBASE!$A$4:$Z$756,23,FALSE)</f>
        <v>2.5</v>
      </c>
      <c r="Z71" s="11">
        <f>VLOOKUP(C71,DBASE!$A$4:$Z$756,24,FALSE)</f>
        <v>39</v>
      </c>
      <c r="AA71" s="11" t="str">
        <f>VLOOKUP(C71,DBASE!$A$4:$Z$756,25,FALSE)</f>
        <v>Function</v>
      </c>
      <c r="AB71" s="10">
        <f>VLOOKUP(C71,DBASE!$A$4:$Z$756,26,FALSE)</f>
        <v>1</v>
      </c>
      <c r="AC71" s="15">
        <v>1067</v>
      </c>
      <c r="AD71" s="15">
        <f t="shared" si="5"/>
        <v>233.93975</v>
      </c>
      <c r="AE71" s="15">
        <v>0</v>
      </c>
      <c r="AF71" s="15">
        <v>0</v>
      </c>
      <c r="AG71" s="15">
        <v>60</v>
      </c>
      <c r="AH71" s="15">
        <v>0</v>
      </c>
      <c r="AI71" s="15">
        <v>238.38</v>
      </c>
      <c r="AJ71" s="15">
        <v>0</v>
      </c>
      <c r="AK71" s="15">
        <v>0</v>
      </c>
      <c r="AL71" s="15">
        <v>0</v>
      </c>
      <c r="AM71" s="15">
        <v>0</v>
      </c>
      <c r="AN71" s="15">
        <v>0</v>
      </c>
      <c r="AO71" s="15">
        <f t="shared" si="6"/>
        <v>61.557692307692307</v>
      </c>
      <c r="AP71" s="15">
        <f t="shared" si="7"/>
        <v>48.904166666666676</v>
      </c>
      <c r="AQ71" s="15">
        <f t="shared" si="8"/>
        <v>26.5</v>
      </c>
      <c r="AR71" s="15">
        <v>0</v>
      </c>
      <c r="AS71" s="15">
        <v>0</v>
      </c>
      <c r="AT71" s="15">
        <v>0</v>
      </c>
      <c r="AU71" s="15">
        <v>0</v>
      </c>
      <c r="AV71" s="15">
        <f t="shared" si="9"/>
        <v>97.494809317307698</v>
      </c>
      <c r="AW71" s="15">
        <v>84.55</v>
      </c>
      <c r="AX71" s="15">
        <v>0</v>
      </c>
    </row>
    <row r="72" spans="1:50" ht="20.100000000000001" customHeight="1" x14ac:dyDescent="0.25">
      <c r="A72" s="8">
        <v>43922</v>
      </c>
      <c r="B72" s="8">
        <v>43951</v>
      </c>
      <c r="C72" s="11">
        <v>67</v>
      </c>
      <c r="D72" s="8" t="str">
        <f>VLOOKUP(C72,DBASE!$A$4:$Z$756,3,FALSE)</f>
        <v>P</v>
      </c>
      <c r="E72" s="11" t="str">
        <f>VLOOKUP(C72,DBASE!$A$4:$Z$756,2,FALSE)</f>
        <v>Active</v>
      </c>
      <c r="F72" s="11" t="str">
        <f>VLOOKUP(C72,DBASE!$A$4:$Z$756,4,FALSE)</f>
        <v>Mitarbeiter 67</v>
      </c>
      <c r="G72" s="11" t="str">
        <f>VLOOKUP(C72,DBASE!$A$4:$Z$756,5,FALSE)</f>
        <v>N</v>
      </c>
      <c r="H72" s="11">
        <f>VLOOKUP(C72,DBASE!$A$4:$Z$756,6,FALSE)</f>
        <v>1034</v>
      </c>
      <c r="I72" s="11">
        <f>VLOOKUP(C72,DBASE!$A$4:$Z$756,7,FALSE)</f>
        <v>1077</v>
      </c>
      <c r="J72" s="11">
        <f>VLOOKUP(C72,DBASE!$A$4:$Z$756,8,FALSE)</f>
        <v>102</v>
      </c>
      <c r="K72" s="11" t="str">
        <f>VLOOKUP(C72,DBASE!$A$4:$Z$756,9,FALSE)</f>
        <v>Niederl. 3</v>
      </c>
      <c r="L72" s="11" t="str">
        <f>VLOOKUP(C72,DBASE!$A$4:$Z$756,10,FALSE)</f>
        <v>Department</v>
      </c>
      <c r="M72" s="11" t="str">
        <f>VLOOKUP(C72,DBASE!$A$4:$Z$756,11,FALSE)</f>
        <v>Supervisor</v>
      </c>
      <c r="N72" s="11" t="str">
        <f>VLOOKUP(C72,DBASE!$A$4:$Z$756,12,FALSE)</f>
        <v>Non-Mgm.</v>
      </c>
      <c r="O72" s="11" t="str">
        <f>VLOOKUP(C72,DBASE!$A$4:$Z$756,13,FALSE)</f>
        <v>ang.</v>
      </c>
      <c r="P72" s="11" t="str">
        <f>VLOOKUP(C72,DBASE!$A$4:$Z$756,14,FALSE)</f>
        <v>W</v>
      </c>
      <c r="Q72" s="12">
        <f>VLOOKUP(C72,DBASE!$A$4:$Z$756,15,FALSE)</f>
        <v>36342</v>
      </c>
      <c r="R72" s="12" t="str">
        <f>IF(VLOOKUP(C72,DBASE!$A$4:$Z$756,16,FALSE)=0,"",VLOOKUP(C72,DBASE!$A$4:$Z$756,16,FALSE))</f>
        <v/>
      </c>
      <c r="S72" s="13" t="str">
        <f>VLOOKUP(C72,DBASE!$A$4:$Z$756,17,FALSE)</f>
        <v/>
      </c>
      <c r="T72" s="11">
        <f ca="1">VLOOKUP(C72,DBASE!$A$4:$Z$756,18,FALSE)</f>
        <v>20</v>
      </c>
      <c r="U72" s="12">
        <f>VLOOKUP(C72,DBASE!$A$4:$Z$756,19,FALSE)</f>
        <v>23170</v>
      </c>
      <c r="V72" s="13">
        <f ca="1">VLOOKUP(C72,DBASE!$A$4:$Z$756,20,FALSE)</f>
        <v>56</v>
      </c>
      <c r="W72" s="11" t="str">
        <f>VLOOKUP(C72,DBASE!$A$4:$Z$756,21,FALSE)</f>
        <v>N</v>
      </c>
      <c r="X72" s="11">
        <f>VLOOKUP(C72,DBASE!$A$4:$Z$756,22,FALSE)</f>
        <v>30</v>
      </c>
      <c r="Y72" s="14">
        <f>VLOOKUP(C72,DBASE!$A$4:$Z$756,23,FALSE)</f>
        <v>2.5</v>
      </c>
      <c r="Z72" s="11">
        <f>VLOOKUP(C72,DBASE!$A$4:$Z$756,24,FALSE)</f>
        <v>39</v>
      </c>
      <c r="AA72" s="11" t="str">
        <f>VLOOKUP(C72,DBASE!$A$4:$Z$756,25,FALSE)</f>
        <v>Function</v>
      </c>
      <c r="AB72" s="10">
        <f>VLOOKUP(C72,DBASE!$A$4:$Z$756,26,FALSE)</f>
        <v>1</v>
      </c>
      <c r="AC72" s="15">
        <v>1068</v>
      </c>
      <c r="AD72" s="15">
        <f t="shared" si="5"/>
        <v>234.15899999999999</v>
      </c>
      <c r="AE72" s="15">
        <v>0</v>
      </c>
      <c r="AF72" s="15">
        <v>0</v>
      </c>
      <c r="AG72" s="15">
        <v>0</v>
      </c>
      <c r="AH72" s="15">
        <v>0</v>
      </c>
      <c r="AI72" s="15">
        <v>0</v>
      </c>
      <c r="AJ72" s="15">
        <v>0</v>
      </c>
      <c r="AK72" s="15">
        <v>0</v>
      </c>
      <c r="AL72" s="15">
        <v>0</v>
      </c>
      <c r="AM72" s="15">
        <v>0</v>
      </c>
      <c r="AN72" s="15">
        <v>0</v>
      </c>
      <c r="AO72" s="15">
        <f t="shared" si="6"/>
        <v>0</v>
      </c>
      <c r="AP72" s="15">
        <f t="shared" si="7"/>
        <v>0</v>
      </c>
      <c r="AQ72" s="15">
        <f t="shared" si="8"/>
        <v>26.5</v>
      </c>
      <c r="AR72" s="15">
        <v>0</v>
      </c>
      <c r="AS72" s="15">
        <v>0</v>
      </c>
      <c r="AT72" s="15">
        <v>0</v>
      </c>
      <c r="AU72" s="15">
        <v>0</v>
      </c>
      <c r="AV72" s="15">
        <f t="shared" si="9"/>
        <v>5.9346750000000004</v>
      </c>
      <c r="AW72" s="15">
        <v>0</v>
      </c>
      <c r="AX72" s="15">
        <v>0</v>
      </c>
    </row>
    <row r="73" spans="1:50" ht="20.100000000000001" customHeight="1" x14ac:dyDescent="0.25">
      <c r="A73" s="8">
        <v>43922</v>
      </c>
      <c r="B73" s="8">
        <v>43951</v>
      </c>
      <c r="C73" s="11">
        <v>68</v>
      </c>
      <c r="D73" s="8" t="str">
        <f>VLOOKUP(C73,DBASE!$A$4:$Z$756,3,FALSE)</f>
        <v>P</v>
      </c>
      <c r="E73" s="11" t="str">
        <f>VLOOKUP(C73,DBASE!$A$4:$Z$756,2,FALSE)</f>
        <v>Active</v>
      </c>
      <c r="F73" s="11" t="str">
        <f>VLOOKUP(C73,DBASE!$A$4:$Z$756,4,FALSE)</f>
        <v>Mitarbeiter 68</v>
      </c>
      <c r="G73" s="11" t="str">
        <f>VLOOKUP(C73,DBASE!$A$4:$Z$756,5,FALSE)</f>
        <v>N</v>
      </c>
      <c r="H73" s="11">
        <f>VLOOKUP(C73,DBASE!$A$4:$Z$756,6,FALSE)</f>
        <v>1046</v>
      </c>
      <c r="I73" s="11">
        <f>VLOOKUP(C73,DBASE!$A$4:$Z$756,7,FALSE)</f>
        <v>1089</v>
      </c>
      <c r="J73" s="11">
        <f>VLOOKUP(C73,DBASE!$A$4:$Z$756,8,FALSE)</f>
        <v>102</v>
      </c>
      <c r="K73" s="11" t="str">
        <f>VLOOKUP(C73,DBASE!$A$4:$Z$756,9,FALSE)</f>
        <v>Niederl. 3</v>
      </c>
      <c r="L73" s="11" t="str">
        <f>VLOOKUP(C73,DBASE!$A$4:$Z$756,10,FALSE)</f>
        <v>Department</v>
      </c>
      <c r="M73" s="11" t="str">
        <f>VLOOKUP(C73,DBASE!$A$4:$Z$756,11,FALSE)</f>
        <v>Supervisor</v>
      </c>
      <c r="N73" s="11" t="str">
        <f>VLOOKUP(C73,DBASE!$A$4:$Z$756,12,FALSE)</f>
        <v>Non-Mgm.</v>
      </c>
      <c r="O73" s="11" t="str">
        <f>VLOOKUP(C73,DBASE!$A$4:$Z$756,13,FALSE)</f>
        <v>ang.</v>
      </c>
      <c r="P73" s="11" t="str">
        <f>VLOOKUP(C73,DBASE!$A$4:$Z$756,14,FALSE)</f>
        <v>W</v>
      </c>
      <c r="Q73" s="12">
        <f>VLOOKUP(C73,DBASE!$A$4:$Z$756,15,FALSE)</f>
        <v>36373</v>
      </c>
      <c r="R73" s="12" t="str">
        <f>IF(VLOOKUP(C73,DBASE!$A$4:$Z$756,16,FALSE)=0,"",VLOOKUP(C73,DBASE!$A$4:$Z$756,16,FALSE))</f>
        <v/>
      </c>
      <c r="S73" s="13" t="str">
        <f>VLOOKUP(C73,DBASE!$A$4:$Z$756,17,FALSE)</f>
        <v/>
      </c>
      <c r="T73" s="11">
        <f ca="1">VLOOKUP(C73,DBASE!$A$4:$Z$756,18,FALSE)</f>
        <v>20</v>
      </c>
      <c r="U73" s="12">
        <f>VLOOKUP(C73,DBASE!$A$4:$Z$756,19,FALSE)</f>
        <v>25675</v>
      </c>
      <c r="V73" s="13">
        <f ca="1">VLOOKUP(C73,DBASE!$A$4:$Z$756,20,FALSE)</f>
        <v>49</v>
      </c>
      <c r="W73" s="11" t="str">
        <f>VLOOKUP(C73,DBASE!$A$4:$Z$756,21,FALSE)</f>
        <v>N</v>
      </c>
      <c r="X73" s="11">
        <f>VLOOKUP(C73,DBASE!$A$4:$Z$756,22,FALSE)</f>
        <v>12</v>
      </c>
      <c r="Y73" s="14">
        <f>VLOOKUP(C73,DBASE!$A$4:$Z$756,23,FALSE)</f>
        <v>1</v>
      </c>
      <c r="Z73" s="11">
        <f>VLOOKUP(C73,DBASE!$A$4:$Z$756,24,FALSE)</f>
        <v>15</v>
      </c>
      <c r="AA73" s="11" t="str">
        <f>VLOOKUP(C73,DBASE!$A$4:$Z$756,25,FALSE)</f>
        <v>Function</v>
      </c>
      <c r="AB73" s="10">
        <f>VLOOKUP(C73,DBASE!$A$4:$Z$756,26,FALSE)</f>
        <v>0.38461538461538464</v>
      </c>
      <c r="AC73" s="15">
        <v>1069</v>
      </c>
      <c r="AD73" s="15">
        <f t="shared" si="5"/>
        <v>234.37825000000001</v>
      </c>
      <c r="AE73" s="15">
        <v>0</v>
      </c>
      <c r="AF73" s="15">
        <v>0</v>
      </c>
      <c r="AG73" s="15">
        <v>0</v>
      </c>
      <c r="AH73" s="15">
        <v>0</v>
      </c>
      <c r="AI73" s="15">
        <v>0</v>
      </c>
      <c r="AJ73" s="15">
        <v>0</v>
      </c>
      <c r="AK73" s="15">
        <v>0</v>
      </c>
      <c r="AL73" s="15">
        <v>0</v>
      </c>
      <c r="AM73" s="15">
        <v>0</v>
      </c>
      <c r="AN73" s="15">
        <v>0</v>
      </c>
      <c r="AO73" s="15">
        <f t="shared" si="6"/>
        <v>0</v>
      </c>
      <c r="AP73" s="15">
        <f t="shared" si="7"/>
        <v>0</v>
      </c>
      <c r="AQ73" s="15">
        <f t="shared" si="8"/>
        <v>26.5</v>
      </c>
      <c r="AR73" s="15">
        <v>0</v>
      </c>
      <c r="AS73" s="15">
        <v>0</v>
      </c>
      <c r="AT73" s="15">
        <v>0</v>
      </c>
      <c r="AU73" s="15">
        <v>0</v>
      </c>
      <c r="AV73" s="15">
        <f t="shared" si="9"/>
        <v>5.9346750000000004</v>
      </c>
      <c r="AW73" s="15">
        <v>0</v>
      </c>
      <c r="AX73" s="15">
        <v>0</v>
      </c>
    </row>
    <row r="74" spans="1:50" ht="20.100000000000001" customHeight="1" x14ac:dyDescent="0.25">
      <c r="A74" s="8">
        <v>43922</v>
      </c>
      <c r="B74" s="8">
        <v>43951</v>
      </c>
      <c r="C74" s="11">
        <v>69</v>
      </c>
      <c r="D74" s="8" t="str">
        <f>VLOOKUP(C74,DBASE!$A$4:$Z$756,3,FALSE)</f>
        <v>P</v>
      </c>
      <c r="E74" s="11" t="str">
        <f>VLOOKUP(C74,DBASE!$A$4:$Z$756,2,FALSE)</f>
        <v>Active</v>
      </c>
      <c r="F74" s="11" t="str">
        <f>VLOOKUP(C74,DBASE!$A$4:$Z$756,4,FALSE)</f>
        <v>Mitarbeiter 69</v>
      </c>
      <c r="G74" s="11" t="str">
        <f>VLOOKUP(C74,DBASE!$A$4:$Z$756,5,FALSE)</f>
        <v>N</v>
      </c>
      <c r="H74" s="11">
        <f>VLOOKUP(C74,DBASE!$A$4:$Z$756,6,FALSE)</f>
        <v>1050</v>
      </c>
      <c r="I74" s="11">
        <f>VLOOKUP(C74,DBASE!$A$4:$Z$756,7,FALSE)</f>
        <v>1093</v>
      </c>
      <c r="J74" s="11">
        <f>VLOOKUP(C74,DBASE!$A$4:$Z$756,8,FALSE)</f>
        <v>102</v>
      </c>
      <c r="K74" s="11" t="str">
        <f>VLOOKUP(C74,DBASE!$A$4:$Z$756,9,FALSE)</f>
        <v>Niederl. 3</v>
      </c>
      <c r="L74" s="11" t="str">
        <f>VLOOKUP(C74,DBASE!$A$4:$Z$756,10,FALSE)</f>
        <v>Department</v>
      </c>
      <c r="M74" s="11" t="str">
        <f>VLOOKUP(C74,DBASE!$A$4:$Z$756,11,FALSE)</f>
        <v>Supervisor</v>
      </c>
      <c r="N74" s="11" t="str">
        <f>VLOOKUP(C74,DBASE!$A$4:$Z$756,12,FALSE)</f>
        <v>Non-Mgm.</v>
      </c>
      <c r="O74" s="11" t="str">
        <f>VLOOKUP(C74,DBASE!$A$4:$Z$756,13,FALSE)</f>
        <v>ang.</v>
      </c>
      <c r="P74" s="11" t="str">
        <f>VLOOKUP(C74,DBASE!$A$4:$Z$756,14,FALSE)</f>
        <v>M</v>
      </c>
      <c r="Q74" s="12">
        <f>VLOOKUP(C74,DBASE!$A$4:$Z$756,15,FALSE)</f>
        <v>36404</v>
      </c>
      <c r="R74" s="12" t="str">
        <f>IF(VLOOKUP(C74,DBASE!$A$4:$Z$756,16,FALSE)=0,"",VLOOKUP(C74,DBASE!$A$4:$Z$756,16,FALSE))</f>
        <v/>
      </c>
      <c r="S74" s="13" t="str">
        <f>VLOOKUP(C74,DBASE!$A$4:$Z$756,17,FALSE)</f>
        <v/>
      </c>
      <c r="T74" s="11">
        <f ca="1">VLOOKUP(C74,DBASE!$A$4:$Z$756,18,FALSE)</f>
        <v>20</v>
      </c>
      <c r="U74" s="12">
        <f>VLOOKUP(C74,DBASE!$A$4:$Z$756,19,FALSE)</f>
        <v>29660</v>
      </c>
      <c r="V74" s="13">
        <f ca="1">VLOOKUP(C74,DBASE!$A$4:$Z$756,20,FALSE)</f>
        <v>38</v>
      </c>
      <c r="W74" s="11" t="str">
        <f>VLOOKUP(C74,DBASE!$A$4:$Z$756,21,FALSE)</f>
        <v>N</v>
      </c>
      <c r="X74" s="11">
        <f>VLOOKUP(C74,DBASE!$A$4:$Z$756,22,FALSE)</f>
        <v>30</v>
      </c>
      <c r="Y74" s="14">
        <f>VLOOKUP(C74,DBASE!$A$4:$Z$756,23,FALSE)</f>
        <v>2.5</v>
      </c>
      <c r="Z74" s="11">
        <f>VLOOKUP(C74,DBASE!$A$4:$Z$756,24,FALSE)</f>
        <v>39</v>
      </c>
      <c r="AA74" s="11" t="str">
        <f>VLOOKUP(C74,DBASE!$A$4:$Z$756,25,FALSE)</f>
        <v>Function</v>
      </c>
      <c r="AB74" s="10">
        <f>VLOOKUP(C74,DBASE!$A$4:$Z$756,26,FALSE)</f>
        <v>1</v>
      </c>
      <c r="AC74" s="15">
        <v>1070</v>
      </c>
      <c r="AD74" s="15">
        <f t="shared" si="5"/>
        <v>234.59750000000003</v>
      </c>
      <c r="AE74" s="15">
        <v>0</v>
      </c>
      <c r="AF74" s="15">
        <v>0</v>
      </c>
      <c r="AG74" s="15">
        <v>0</v>
      </c>
      <c r="AH74" s="15">
        <v>0</v>
      </c>
      <c r="AI74" s="15">
        <v>0</v>
      </c>
      <c r="AJ74" s="15">
        <v>0</v>
      </c>
      <c r="AK74" s="15">
        <v>0</v>
      </c>
      <c r="AL74" s="15">
        <v>0</v>
      </c>
      <c r="AM74" s="15">
        <v>0</v>
      </c>
      <c r="AN74" s="15">
        <v>0</v>
      </c>
      <c r="AO74" s="15">
        <f t="shared" si="6"/>
        <v>0</v>
      </c>
      <c r="AP74" s="15">
        <f t="shared" si="7"/>
        <v>0</v>
      </c>
      <c r="AQ74" s="15">
        <f t="shared" si="8"/>
        <v>26.5</v>
      </c>
      <c r="AR74" s="15">
        <v>0</v>
      </c>
      <c r="AS74" s="15">
        <v>0</v>
      </c>
      <c r="AT74" s="15">
        <v>0</v>
      </c>
      <c r="AU74" s="15">
        <v>0</v>
      </c>
      <c r="AV74" s="15">
        <f t="shared" si="9"/>
        <v>5.9346750000000004</v>
      </c>
      <c r="AW74" s="15">
        <v>0</v>
      </c>
      <c r="AX74" s="15">
        <v>0</v>
      </c>
    </row>
    <row r="75" spans="1:50" ht="20.100000000000001" customHeight="1" x14ac:dyDescent="0.25">
      <c r="A75" s="8">
        <v>43922</v>
      </c>
      <c r="B75" s="8">
        <v>43951</v>
      </c>
      <c r="C75" s="11">
        <v>70</v>
      </c>
      <c r="D75" s="8" t="str">
        <f>VLOOKUP(C75,DBASE!$A$4:$Z$756,3,FALSE)</f>
        <v>P</v>
      </c>
      <c r="E75" s="11" t="str">
        <f>VLOOKUP(C75,DBASE!$A$4:$Z$756,2,FALSE)</f>
        <v>Active</v>
      </c>
      <c r="F75" s="11" t="str">
        <f>VLOOKUP(C75,DBASE!$A$4:$Z$756,4,FALSE)</f>
        <v>Mitarbeiter 70</v>
      </c>
      <c r="G75" s="11" t="str">
        <f>VLOOKUP(C75,DBASE!$A$4:$Z$756,5,FALSE)</f>
        <v>N</v>
      </c>
      <c r="H75" s="11">
        <f>VLOOKUP(C75,DBASE!$A$4:$Z$756,6,FALSE)</f>
        <v>1032</v>
      </c>
      <c r="I75" s="11">
        <f>VLOOKUP(C75,DBASE!$A$4:$Z$756,7,FALSE)</f>
        <v>1075</v>
      </c>
      <c r="J75" s="11">
        <f>VLOOKUP(C75,DBASE!$A$4:$Z$756,8,FALSE)</f>
        <v>102</v>
      </c>
      <c r="K75" s="11" t="str">
        <f>VLOOKUP(C75,DBASE!$A$4:$Z$756,9,FALSE)</f>
        <v>Niederl. 3</v>
      </c>
      <c r="L75" s="11" t="str">
        <f>VLOOKUP(C75,DBASE!$A$4:$Z$756,10,FALSE)</f>
        <v>Department</v>
      </c>
      <c r="M75" s="11" t="str">
        <f>VLOOKUP(C75,DBASE!$A$4:$Z$756,11,FALSE)</f>
        <v>Supervisor</v>
      </c>
      <c r="N75" s="11" t="str">
        <f>VLOOKUP(C75,DBASE!$A$4:$Z$756,12,FALSE)</f>
        <v>Non-Mgm.</v>
      </c>
      <c r="O75" s="11" t="str">
        <f>VLOOKUP(C75,DBASE!$A$4:$Z$756,13,FALSE)</f>
        <v>ang.</v>
      </c>
      <c r="P75" s="11" t="str">
        <f>VLOOKUP(C75,DBASE!$A$4:$Z$756,14,FALSE)</f>
        <v>M</v>
      </c>
      <c r="Q75" s="12">
        <f>VLOOKUP(C75,DBASE!$A$4:$Z$756,15,FALSE)</f>
        <v>36404</v>
      </c>
      <c r="R75" s="12" t="str">
        <f>IF(VLOOKUP(C75,DBASE!$A$4:$Z$756,16,FALSE)=0,"",VLOOKUP(C75,DBASE!$A$4:$Z$756,16,FALSE))</f>
        <v/>
      </c>
      <c r="S75" s="13" t="str">
        <f>VLOOKUP(C75,DBASE!$A$4:$Z$756,17,FALSE)</f>
        <v/>
      </c>
      <c r="T75" s="11">
        <f ca="1">VLOOKUP(C75,DBASE!$A$4:$Z$756,18,FALSE)</f>
        <v>20</v>
      </c>
      <c r="U75" s="12">
        <f>VLOOKUP(C75,DBASE!$A$4:$Z$756,19,FALSE)</f>
        <v>26265</v>
      </c>
      <c r="V75" s="13">
        <f ca="1">VLOOKUP(C75,DBASE!$A$4:$Z$756,20,FALSE)</f>
        <v>48</v>
      </c>
      <c r="W75" s="11" t="str">
        <f>VLOOKUP(C75,DBASE!$A$4:$Z$756,21,FALSE)</f>
        <v>N</v>
      </c>
      <c r="X75" s="11">
        <f>VLOOKUP(C75,DBASE!$A$4:$Z$756,22,FALSE)</f>
        <v>30</v>
      </c>
      <c r="Y75" s="14">
        <f>VLOOKUP(C75,DBASE!$A$4:$Z$756,23,FALSE)</f>
        <v>2.5</v>
      </c>
      <c r="Z75" s="11">
        <f>VLOOKUP(C75,DBASE!$A$4:$Z$756,24,FALSE)</f>
        <v>39</v>
      </c>
      <c r="AA75" s="11" t="str">
        <f>VLOOKUP(C75,DBASE!$A$4:$Z$756,25,FALSE)</f>
        <v>Function</v>
      </c>
      <c r="AB75" s="10">
        <f>VLOOKUP(C75,DBASE!$A$4:$Z$756,26,FALSE)</f>
        <v>1</v>
      </c>
      <c r="AC75" s="15">
        <v>1071</v>
      </c>
      <c r="AD75" s="15">
        <f t="shared" si="5"/>
        <v>234.81675000000001</v>
      </c>
      <c r="AE75" s="15">
        <v>0</v>
      </c>
      <c r="AF75" s="15">
        <v>0</v>
      </c>
      <c r="AG75" s="15">
        <v>0</v>
      </c>
      <c r="AH75" s="15">
        <v>0</v>
      </c>
      <c r="AI75" s="15">
        <v>0</v>
      </c>
      <c r="AJ75" s="15">
        <v>0</v>
      </c>
      <c r="AK75" s="15">
        <v>0</v>
      </c>
      <c r="AL75" s="15">
        <v>0</v>
      </c>
      <c r="AM75" s="15">
        <v>0</v>
      </c>
      <c r="AN75" s="15">
        <v>0</v>
      </c>
      <c r="AO75" s="15">
        <f t="shared" si="6"/>
        <v>0</v>
      </c>
      <c r="AP75" s="15">
        <f t="shared" si="7"/>
        <v>0</v>
      </c>
      <c r="AQ75" s="15">
        <f t="shared" si="8"/>
        <v>26.5</v>
      </c>
      <c r="AR75" s="15">
        <v>0</v>
      </c>
      <c r="AS75" s="15">
        <v>0</v>
      </c>
      <c r="AT75" s="15">
        <v>0</v>
      </c>
      <c r="AU75" s="15">
        <v>0</v>
      </c>
      <c r="AV75" s="15">
        <f t="shared" si="9"/>
        <v>5.9346750000000004</v>
      </c>
      <c r="AW75" s="15">
        <v>0</v>
      </c>
      <c r="AX75" s="15">
        <v>0</v>
      </c>
    </row>
    <row r="76" spans="1:50" ht="20.100000000000001" customHeight="1" x14ac:dyDescent="0.25">
      <c r="A76" s="8">
        <v>43922</v>
      </c>
      <c r="B76" s="8">
        <v>43951</v>
      </c>
      <c r="C76" s="11">
        <v>71</v>
      </c>
      <c r="D76" s="8" t="str">
        <f>VLOOKUP(C76,DBASE!$A$4:$Z$756,3,FALSE)</f>
        <v>P</v>
      </c>
      <c r="E76" s="11" t="str">
        <f>VLOOKUP(C76,DBASE!$A$4:$Z$756,2,FALSE)</f>
        <v>Active</v>
      </c>
      <c r="F76" s="11" t="str">
        <f>VLOOKUP(C76,DBASE!$A$4:$Z$756,4,FALSE)</f>
        <v>Mitarbeiter 71</v>
      </c>
      <c r="G76" s="11" t="str">
        <f>VLOOKUP(C76,DBASE!$A$4:$Z$756,5,FALSE)</f>
        <v>N</v>
      </c>
      <c r="H76" s="11">
        <f>VLOOKUP(C76,DBASE!$A$4:$Z$756,6,FALSE)</f>
        <v>1022</v>
      </c>
      <c r="I76" s="11">
        <f>VLOOKUP(C76,DBASE!$A$4:$Z$756,7,FALSE)</f>
        <v>1053</v>
      </c>
      <c r="J76" s="11">
        <f>VLOOKUP(C76,DBASE!$A$4:$Z$756,8,FALSE)</f>
        <v>107</v>
      </c>
      <c r="K76" s="11" t="str">
        <f>VLOOKUP(C76,DBASE!$A$4:$Z$756,9,FALSE)</f>
        <v>Niederl. 8</v>
      </c>
      <c r="L76" s="11" t="str">
        <f>VLOOKUP(C76,DBASE!$A$4:$Z$756,10,FALSE)</f>
        <v>Department</v>
      </c>
      <c r="M76" s="11" t="str">
        <f>VLOOKUP(C76,DBASE!$A$4:$Z$756,11,FALSE)</f>
        <v>Supervisor</v>
      </c>
      <c r="N76" s="11" t="str">
        <f>VLOOKUP(C76,DBASE!$A$4:$Z$756,12,FALSE)</f>
        <v>Non-Mgm.</v>
      </c>
      <c r="O76" s="11" t="str">
        <f>VLOOKUP(C76,DBASE!$A$4:$Z$756,13,FALSE)</f>
        <v>ang.</v>
      </c>
      <c r="P76" s="11" t="str">
        <f>VLOOKUP(C76,DBASE!$A$4:$Z$756,14,FALSE)</f>
        <v>M</v>
      </c>
      <c r="Q76" s="12">
        <f>VLOOKUP(C76,DBASE!$A$4:$Z$756,15,FALSE)</f>
        <v>36570</v>
      </c>
      <c r="R76" s="12" t="str">
        <f>IF(VLOOKUP(C76,DBASE!$A$4:$Z$756,16,FALSE)=0,"",VLOOKUP(C76,DBASE!$A$4:$Z$756,16,FALSE))</f>
        <v/>
      </c>
      <c r="S76" s="13" t="str">
        <f>VLOOKUP(C76,DBASE!$A$4:$Z$756,17,FALSE)</f>
        <v/>
      </c>
      <c r="T76" s="11">
        <f ca="1">VLOOKUP(C76,DBASE!$A$4:$Z$756,18,FALSE)</f>
        <v>19</v>
      </c>
      <c r="U76" s="12">
        <f>VLOOKUP(C76,DBASE!$A$4:$Z$756,19,FALSE)</f>
        <v>24327</v>
      </c>
      <c r="V76" s="13">
        <f ca="1">VLOOKUP(C76,DBASE!$A$4:$Z$756,20,FALSE)</f>
        <v>53</v>
      </c>
      <c r="W76" s="11" t="str">
        <f>VLOOKUP(C76,DBASE!$A$4:$Z$756,21,FALSE)</f>
        <v>J</v>
      </c>
      <c r="X76" s="11">
        <f>VLOOKUP(C76,DBASE!$A$4:$Z$756,22,FALSE)</f>
        <v>30</v>
      </c>
      <c r="Y76" s="14">
        <f>VLOOKUP(C76,DBASE!$A$4:$Z$756,23,FALSE)</f>
        <v>2.5</v>
      </c>
      <c r="Z76" s="11">
        <f>VLOOKUP(C76,DBASE!$A$4:$Z$756,24,FALSE)</f>
        <v>39</v>
      </c>
      <c r="AA76" s="11" t="str">
        <f>VLOOKUP(C76,DBASE!$A$4:$Z$756,25,FALSE)</f>
        <v>Function</v>
      </c>
      <c r="AB76" s="10">
        <f>VLOOKUP(C76,DBASE!$A$4:$Z$756,26,FALSE)</f>
        <v>1</v>
      </c>
      <c r="AC76" s="15">
        <v>1072</v>
      </c>
      <c r="AD76" s="15">
        <f t="shared" si="5"/>
        <v>235.036</v>
      </c>
      <c r="AE76" s="15">
        <v>0</v>
      </c>
      <c r="AF76" s="15">
        <v>0</v>
      </c>
      <c r="AG76" s="15">
        <v>0</v>
      </c>
      <c r="AH76" s="15">
        <v>0</v>
      </c>
      <c r="AI76" s="15">
        <v>0</v>
      </c>
      <c r="AJ76" s="15">
        <v>0</v>
      </c>
      <c r="AK76" s="15">
        <v>0</v>
      </c>
      <c r="AL76" s="15">
        <v>0</v>
      </c>
      <c r="AM76" s="15">
        <v>0</v>
      </c>
      <c r="AN76" s="15">
        <v>0</v>
      </c>
      <c r="AO76" s="15">
        <f t="shared" si="6"/>
        <v>61.846153846153854</v>
      </c>
      <c r="AP76" s="15">
        <f t="shared" si="7"/>
        <v>49.133333333333333</v>
      </c>
      <c r="AQ76" s="15">
        <f t="shared" si="8"/>
        <v>26.5</v>
      </c>
      <c r="AR76" s="15">
        <v>0</v>
      </c>
      <c r="AS76" s="15">
        <v>0</v>
      </c>
      <c r="AT76" s="15">
        <v>0</v>
      </c>
      <c r="AU76" s="15">
        <v>0</v>
      </c>
      <c r="AV76" s="15">
        <f t="shared" si="9"/>
        <v>30.788531153846158</v>
      </c>
      <c r="AW76" s="15">
        <v>0</v>
      </c>
      <c r="AX76" s="15">
        <v>28.601666666666667</v>
      </c>
    </row>
    <row r="77" spans="1:50" ht="20.100000000000001" customHeight="1" x14ac:dyDescent="0.25">
      <c r="A77" s="8">
        <v>43922</v>
      </c>
      <c r="B77" s="8">
        <v>43951</v>
      </c>
      <c r="C77" s="11">
        <v>72</v>
      </c>
      <c r="D77" s="8" t="str">
        <f>VLOOKUP(C77,DBASE!$A$4:$Z$756,3,FALSE)</f>
        <v>P</v>
      </c>
      <c r="E77" s="11" t="str">
        <f>VLOOKUP(C77,DBASE!$A$4:$Z$756,2,FALSE)</f>
        <v>Active</v>
      </c>
      <c r="F77" s="11" t="str">
        <f>VLOOKUP(C77,DBASE!$A$4:$Z$756,4,FALSE)</f>
        <v>Mitarbeiter 72</v>
      </c>
      <c r="G77" s="11" t="str">
        <f>VLOOKUP(C77,DBASE!$A$4:$Z$756,5,FALSE)</f>
        <v>N</v>
      </c>
      <c r="H77" s="11">
        <f>VLOOKUP(C77,DBASE!$A$4:$Z$756,6,FALSE)</f>
        <v>1044</v>
      </c>
      <c r="I77" s="11">
        <f>VLOOKUP(C77,DBASE!$A$4:$Z$756,7,FALSE)</f>
        <v>1087</v>
      </c>
      <c r="J77" s="11">
        <f>VLOOKUP(C77,DBASE!$A$4:$Z$756,8,FALSE)</f>
        <v>102</v>
      </c>
      <c r="K77" s="11" t="str">
        <f>VLOOKUP(C77,DBASE!$A$4:$Z$756,9,FALSE)</f>
        <v>Niederl. 3</v>
      </c>
      <c r="L77" s="11" t="str">
        <f>VLOOKUP(C77,DBASE!$A$4:$Z$756,10,FALSE)</f>
        <v>Department</v>
      </c>
      <c r="M77" s="11" t="str">
        <f>VLOOKUP(C77,DBASE!$A$4:$Z$756,11,FALSE)</f>
        <v>Supervisor</v>
      </c>
      <c r="N77" s="11" t="str">
        <f>VLOOKUP(C77,DBASE!$A$4:$Z$756,12,FALSE)</f>
        <v>Non-Mgm.</v>
      </c>
      <c r="O77" s="11" t="str">
        <f>VLOOKUP(C77,DBASE!$A$4:$Z$756,13,FALSE)</f>
        <v>ang.</v>
      </c>
      <c r="P77" s="11" t="str">
        <f>VLOOKUP(C77,DBASE!$A$4:$Z$756,14,FALSE)</f>
        <v>M</v>
      </c>
      <c r="Q77" s="12">
        <f>VLOOKUP(C77,DBASE!$A$4:$Z$756,15,FALSE)</f>
        <v>36678</v>
      </c>
      <c r="R77" s="12" t="str">
        <f>IF(VLOOKUP(C77,DBASE!$A$4:$Z$756,16,FALSE)=0,"",VLOOKUP(C77,DBASE!$A$4:$Z$756,16,FALSE))</f>
        <v/>
      </c>
      <c r="S77" s="13" t="str">
        <f>VLOOKUP(C77,DBASE!$A$4:$Z$756,17,FALSE)</f>
        <v/>
      </c>
      <c r="T77" s="11">
        <f ca="1">VLOOKUP(C77,DBASE!$A$4:$Z$756,18,FALSE)</f>
        <v>19</v>
      </c>
      <c r="U77" s="12">
        <f>VLOOKUP(C77,DBASE!$A$4:$Z$756,19,FALSE)</f>
        <v>26170</v>
      </c>
      <c r="V77" s="13">
        <f ca="1">VLOOKUP(C77,DBASE!$A$4:$Z$756,20,FALSE)</f>
        <v>48</v>
      </c>
      <c r="W77" s="11" t="str">
        <f>VLOOKUP(C77,DBASE!$A$4:$Z$756,21,FALSE)</f>
        <v>N</v>
      </c>
      <c r="X77" s="11">
        <f>VLOOKUP(C77,DBASE!$A$4:$Z$756,22,FALSE)</f>
        <v>30</v>
      </c>
      <c r="Y77" s="14">
        <f>VLOOKUP(C77,DBASE!$A$4:$Z$756,23,FALSE)</f>
        <v>2.5</v>
      </c>
      <c r="Z77" s="11">
        <f>VLOOKUP(C77,DBASE!$A$4:$Z$756,24,FALSE)</f>
        <v>39</v>
      </c>
      <c r="AA77" s="11" t="str">
        <f>VLOOKUP(C77,DBASE!$A$4:$Z$756,25,FALSE)</f>
        <v>Function</v>
      </c>
      <c r="AB77" s="10">
        <f>VLOOKUP(C77,DBASE!$A$4:$Z$756,26,FALSE)</f>
        <v>1</v>
      </c>
      <c r="AC77" s="15">
        <v>1073</v>
      </c>
      <c r="AD77" s="15">
        <f t="shared" si="5"/>
        <v>235.25524999999999</v>
      </c>
      <c r="AE77" s="15">
        <v>0</v>
      </c>
      <c r="AF77" s="15">
        <v>0</v>
      </c>
      <c r="AG77" s="15">
        <v>0</v>
      </c>
      <c r="AH77" s="15">
        <v>0</v>
      </c>
      <c r="AI77" s="15">
        <v>0</v>
      </c>
      <c r="AJ77" s="15">
        <v>0</v>
      </c>
      <c r="AK77" s="15">
        <v>0</v>
      </c>
      <c r="AL77" s="15">
        <v>0</v>
      </c>
      <c r="AM77" s="15">
        <v>0</v>
      </c>
      <c r="AN77" s="15">
        <v>0</v>
      </c>
      <c r="AO77" s="15">
        <f t="shared" si="6"/>
        <v>0</v>
      </c>
      <c r="AP77" s="15">
        <f t="shared" si="7"/>
        <v>0</v>
      </c>
      <c r="AQ77" s="15">
        <f t="shared" si="8"/>
        <v>26.5</v>
      </c>
      <c r="AR77" s="15">
        <v>0</v>
      </c>
      <c r="AS77" s="15">
        <v>0</v>
      </c>
      <c r="AT77" s="15">
        <v>0</v>
      </c>
      <c r="AU77" s="15">
        <v>0</v>
      </c>
      <c r="AV77" s="15">
        <f t="shared" si="9"/>
        <v>5.9346750000000004</v>
      </c>
      <c r="AW77" s="15">
        <v>0</v>
      </c>
      <c r="AX77" s="15">
        <v>28.601666666666667</v>
      </c>
    </row>
    <row r="78" spans="1:50" ht="20.100000000000001" customHeight="1" x14ac:dyDescent="0.25">
      <c r="A78" s="8">
        <v>43922</v>
      </c>
      <c r="B78" s="8">
        <v>43951</v>
      </c>
      <c r="C78" s="11">
        <v>73</v>
      </c>
      <c r="D78" s="8" t="str">
        <f>VLOOKUP(C78,DBASE!$A$4:$Z$756,3,FALSE)</f>
        <v>P</v>
      </c>
      <c r="E78" s="11" t="str">
        <f>VLOOKUP(C78,DBASE!$A$4:$Z$756,2,FALSE)</f>
        <v>Active</v>
      </c>
      <c r="F78" s="11" t="str">
        <f>VLOOKUP(C78,DBASE!$A$4:$Z$756,4,FALSE)</f>
        <v>Mitarbeiter 73</v>
      </c>
      <c r="G78" s="11" t="str">
        <f>VLOOKUP(C78,DBASE!$A$4:$Z$756,5,FALSE)</f>
        <v>N</v>
      </c>
      <c r="H78" s="11">
        <f>VLOOKUP(C78,DBASE!$A$4:$Z$756,6,FALSE)</f>
        <v>1010</v>
      </c>
      <c r="I78" s="11">
        <f>VLOOKUP(C78,DBASE!$A$4:$Z$756,7,FALSE)</f>
        <v>1010</v>
      </c>
      <c r="J78" s="11">
        <f>VLOOKUP(C78,DBASE!$A$4:$Z$756,8,FALSE)</f>
        <v>100</v>
      </c>
      <c r="K78" s="11" t="str">
        <f>VLOOKUP(C78,DBASE!$A$4:$Z$756,9,FALSE)</f>
        <v>Niederl. 1</v>
      </c>
      <c r="L78" s="11" t="str">
        <f>VLOOKUP(C78,DBASE!$A$4:$Z$756,10,FALSE)</f>
        <v>Department</v>
      </c>
      <c r="M78" s="11" t="str">
        <f>VLOOKUP(C78,DBASE!$A$4:$Z$756,11,FALSE)</f>
        <v>Supervisor</v>
      </c>
      <c r="N78" s="11" t="str">
        <f>VLOOKUP(C78,DBASE!$A$4:$Z$756,12,FALSE)</f>
        <v>Manager</v>
      </c>
      <c r="O78" s="11" t="str">
        <f>VLOOKUP(C78,DBASE!$A$4:$Z$756,13,FALSE)</f>
        <v>ang.</v>
      </c>
      <c r="P78" s="11" t="str">
        <f>VLOOKUP(C78,DBASE!$A$4:$Z$756,14,FALSE)</f>
        <v>M</v>
      </c>
      <c r="Q78" s="12">
        <f>VLOOKUP(C78,DBASE!$A$4:$Z$756,15,FALSE)</f>
        <v>36739</v>
      </c>
      <c r="R78" s="12" t="str">
        <f>IF(VLOOKUP(C78,DBASE!$A$4:$Z$756,16,FALSE)=0,"",VLOOKUP(C78,DBASE!$A$4:$Z$756,16,FALSE))</f>
        <v/>
      </c>
      <c r="S78" s="13" t="str">
        <f>VLOOKUP(C78,DBASE!$A$4:$Z$756,17,FALSE)</f>
        <v/>
      </c>
      <c r="T78" s="11">
        <f ca="1">VLOOKUP(C78,DBASE!$A$4:$Z$756,18,FALSE)</f>
        <v>19</v>
      </c>
      <c r="U78" s="12">
        <f>VLOOKUP(C78,DBASE!$A$4:$Z$756,19,FALSE)</f>
        <v>26108</v>
      </c>
      <c r="V78" s="13">
        <f ca="1">VLOOKUP(C78,DBASE!$A$4:$Z$756,20,FALSE)</f>
        <v>48</v>
      </c>
      <c r="W78" s="11" t="str">
        <f>VLOOKUP(C78,DBASE!$A$4:$Z$756,21,FALSE)</f>
        <v>N</v>
      </c>
      <c r="X78" s="11">
        <f>VLOOKUP(C78,DBASE!$A$4:$Z$756,22,FALSE)</f>
        <v>30</v>
      </c>
      <c r="Y78" s="14">
        <f>VLOOKUP(C78,DBASE!$A$4:$Z$756,23,FALSE)</f>
        <v>2.5</v>
      </c>
      <c r="Z78" s="11">
        <f>VLOOKUP(C78,DBASE!$A$4:$Z$756,24,FALSE)</f>
        <v>39</v>
      </c>
      <c r="AA78" s="11" t="str">
        <f>VLOOKUP(C78,DBASE!$A$4:$Z$756,25,FALSE)</f>
        <v>Function</v>
      </c>
      <c r="AB78" s="10">
        <f>VLOOKUP(C78,DBASE!$A$4:$Z$756,26,FALSE)</f>
        <v>1</v>
      </c>
      <c r="AC78" s="15">
        <v>1074</v>
      </c>
      <c r="AD78" s="15">
        <f t="shared" si="5"/>
        <v>235.47450000000001</v>
      </c>
      <c r="AE78" s="15">
        <v>0</v>
      </c>
      <c r="AF78" s="15">
        <v>0</v>
      </c>
      <c r="AG78" s="15">
        <v>0</v>
      </c>
      <c r="AH78" s="15">
        <v>0</v>
      </c>
      <c r="AI78" s="15">
        <v>0</v>
      </c>
      <c r="AJ78" s="15">
        <v>0</v>
      </c>
      <c r="AK78" s="15">
        <v>0</v>
      </c>
      <c r="AL78" s="15">
        <v>0</v>
      </c>
      <c r="AM78" s="15">
        <v>0</v>
      </c>
      <c r="AN78" s="15">
        <v>0</v>
      </c>
      <c r="AO78" s="15">
        <f t="shared" si="6"/>
        <v>0</v>
      </c>
      <c r="AP78" s="15">
        <f t="shared" si="7"/>
        <v>0</v>
      </c>
      <c r="AQ78" s="15">
        <f t="shared" si="8"/>
        <v>26.5</v>
      </c>
      <c r="AR78" s="15">
        <v>0</v>
      </c>
      <c r="AS78" s="15">
        <v>0</v>
      </c>
      <c r="AT78" s="15">
        <v>0</v>
      </c>
      <c r="AU78" s="15">
        <v>0</v>
      </c>
      <c r="AV78" s="15">
        <f t="shared" si="9"/>
        <v>5.9346750000000004</v>
      </c>
      <c r="AW78" s="15">
        <v>0</v>
      </c>
      <c r="AX78" s="15">
        <v>28.601666666666667</v>
      </c>
    </row>
    <row r="79" spans="1:50" ht="20.100000000000001" customHeight="1" x14ac:dyDescent="0.25">
      <c r="A79" s="8">
        <v>43922</v>
      </c>
      <c r="B79" s="8">
        <v>43951</v>
      </c>
      <c r="C79" s="11">
        <v>74</v>
      </c>
      <c r="D79" s="8" t="str">
        <f>VLOOKUP(C79,DBASE!$A$4:$Z$756,3,FALSE)</f>
        <v>P</v>
      </c>
      <c r="E79" s="11" t="str">
        <f>VLOOKUP(C79,DBASE!$A$4:$Z$756,2,FALSE)</f>
        <v>Active</v>
      </c>
      <c r="F79" s="11" t="str">
        <f>VLOOKUP(C79,DBASE!$A$4:$Z$756,4,FALSE)</f>
        <v>Mitarbeiter 74</v>
      </c>
      <c r="G79" s="11" t="str">
        <f>VLOOKUP(C79,DBASE!$A$4:$Z$756,5,FALSE)</f>
        <v>N</v>
      </c>
      <c r="H79" s="11">
        <f>VLOOKUP(C79,DBASE!$A$4:$Z$756,6,FALSE)</f>
        <v>1022</v>
      </c>
      <c r="I79" s="11">
        <f>VLOOKUP(C79,DBASE!$A$4:$Z$756,7,FALSE)</f>
        <v>1029</v>
      </c>
      <c r="J79" s="11">
        <f>VLOOKUP(C79,DBASE!$A$4:$Z$756,8,FALSE)</f>
        <v>109</v>
      </c>
      <c r="K79" s="11" t="str">
        <f>VLOOKUP(C79,DBASE!$A$4:$Z$756,9,FALSE)</f>
        <v>Niederl. 10</v>
      </c>
      <c r="L79" s="11" t="str">
        <f>VLOOKUP(C79,DBASE!$A$4:$Z$756,10,FALSE)</f>
        <v>Department</v>
      </c>
      <c r="M79" s="11" t="str">
        <f>VLOOKUP(C79,DBASE!$A$4:$Z$756,11,FALSE)</f>
        <v>Supervisor</v>
      </c>
      <c r="N79" s="11" t="str">
        <f>VLOOKUP(C79,DBASE!$A$4:$Z$756,12,FALSE)</f>
        <v>Non-Mgm.</v>
      </c>
      <c r="O79" s="11" t="str">
        <f>VLOOKUP(C79,DBASE!$A$4:$Z$756,13,FALSE)</f>
        <v>ang.</v>
      </c>
      <c r="P79" s="11" t="str">
        <f>VLOOKUP(C79,DBASE!$A$4:$Z$756,14,FALSE)</f>
        <v>M</v>
      </c>
      <c r="Q79" s="12">
        <f>VLOOKUP(C79,DBASE!$A$4:$Z$756,15,FALSE)</f>
        <v>36770</v>
      </c>
      <c r="R79" s="12" t="str">
        <f>IF(VLOOKUP(C79,DBASE!$A$4:$Z$756,16,FALSE)=0,"",VLOOKUP(C79,DBASE!$A$4:$Z$756,16,FALSE))</f>
        <v/>
      </c>
      <c r="S79" s="13" t="str">
        <f>VLOOKUP(C79,DBASE!$A$4:$Z$756,17,FALSE)</f>
        <v/>
      </c>
      <c r="T79" s="11">
        <f ca="1">VLOOKUP(C79,DBASE!$A$4:$Z$756,18,FALSE)</f>
        <v>19</v>
      </c>
      <c r="U79" s="12">
        <f>VLOOKUP(C79,DBASE!$A$4:$Z$756,19,FALSE)</f>
        <v>20188</v>
      </c>
      <c r="V79" s="13">
        <f ca="1">VLOOKUP(C79,DBASE!$A$4:$Z$756,20,FALSE)</f>
        <v>64</v>
      </c>
      <c r="W79" s="11" t="str">
        <f>VLOOKUP(C79,DBASE!$A$4:$Z$756,21,FALSE)</f>
        <v>J</v>
      </c>
      <c r="X79" s="11">
        <f>VLOOKUP(C79,DBASE!$A$4:$Z$756,22,FALSE)</f>
        <v>30</v>
      </c>
      <c r="Y79" s="14">
        <f>VLOOKUP(C79,DBASE!$A$4:$Z$756,23,FALSE)</f>
        <v>2.5</v>
      </c>
      <c r="Z79" s="11">
        <f>VLOOKUP(C79,DBASE!$A$4:$Z$756,24,FALSE)</f>
        <v>39</v>
      </c>
      <c r="AA79" s="11" t="str">
        <f>VLOOKUP(C79,DBASE!$A$4:$Z$756,25,FALSE)</f>
        <v>Function</v>
      </c>
      <c r="AB79" s="10">
        <f>VLOOKUP(C79,DBASE!$A$4:$Z$756,26,FALSE)</f>
        <v>1</v>
      </c>
      <c r="AC79" s="15">
        <v>1075</v>
      </c>
      <c r="AD79" s="15">
        <f t="shared" si="5"/>
        <v>235.69375000000002</v>
      </c>
      <c r="AE79" s="15">
        <v>0</v>
      </c>
      <c r="AF79" s="15">
        <v>0</v>
      </c>
      <c r="AG79" s="15">
        <v>0</v>
      </c>
      <c r="AH79" s="15">
        <v>0</v>
      </c>
      <c r="AI79" s="15">
        <v>0</v>
      </c>
      <c r="AJ79" s="15">
        <v>0</v>
      </c>
      <c r="AK79" s="15">
        <v>0</v>
      </c>
      <c r="AL79" s="15">
        <v>0</v>
      </c>
      <c r="AM79" s="15">
        <v>0</v>
      </c>
      <c r="AN79" s="15">
        <v>0</v>
      </c>
      <c r="AO79" s="15">
        <f t="shared" si="6"/>
        <v>62.019230769230774</v>
      </c>
      <c r="AP79" s="15">
        <f t="shared" si="7"/>
        <v>49.270833333333336</v>
      </c>
      <c r="AQ79" s="15">
        <f t="shared" si="8"/>
        <v>26.5</v>
      </c>
      <c r="AR79" s="15">
        <v>0</v>
      </c>
      <c r="AS79" s="15">
        <v>0</v>
      </c>
      <c r="AT79" s="15">
        <v>0</v>
      </c>
      <c r="AU79" s="15">
        <v>0</v>
      </c>
      <c r="AV79" s="15">
        <f t="shared" si="9"/>
        <v>30.858084855769235</v>
      </c>
      <c r="AW79" s="15">
        <v>0</v>
      </c>
      <c r="AX79" s="15">
        <v>28.601666666666667</v>
      </c>
    </row>
    <row r="80" spans="1:50" ht="20.100000000000001" customHeight="1" x14ac:dyDescent="0.25">
      <c r="A80" s="8">
        <v>43922</v>
      </c>
      <c r="B80" s="8">
        <v>43951</v>
      </c>
      <c r="C80" s="11">
        <v>75</v>
      </c>
      <c r="D80" s="8" t="str">
        <f>VLOOKUP(C80,DBASE!$A$4:$Z$756,3,FALSE)</f>
        <v>P</v>
      </c>
      <c r="E80" s="11" t="str">
        <f>VLOOKUP(C80,DBASE!$A$4:$Z$756,2,FALSE)</f>
        <v>Active</v>
      </c>
      <c r="F80" s="11" t="str">
        <f>VLOOKUP(C80,DBASE!$A$4:$Z$756,4,FALSE)</f>
        <v>Mitarbeiter 75</v>
      </c>
      <c r="G80" s="11" t="str">
        <f>VLOOKUP(C80,DBASE!$A$4:$Z$756,5,FALSE)</f>
        <v>N</v>
      </c>
      <c r="H80" s="11">
        <f>VLOOKUP(C80,DBASE!$A$4:$Z$756,6,FALSE)</f>
        <v>1044</v>
      </c>
      <c r="I80" s="11">
        <f>VLOOKUP(C80,DBASE!$A$4:$Z$756,7,FALSE)</f>
        <v>1087</v>
      </c>
      <c r="J80" s="11">
        <f>VLOOKUP(C80,DBASE!$A$4:$Z$756,8,FALSE)</f>
        <v>102</v>
      </c>
      <c r="K80" s="11" t="str">
        <f>VLOOKUP(C80,DBASE!$A$4:$Z$756,9,FALSE)</f>
        <v>Niederl. 3</v>
      </c>
      <c r="L80" s="11" t="str">
        <f>VLOOKUP(C80,DBASE!$A$4:$Z$756,10,FALSE)</f>
        <v>Department</v>
      </c>
      <c r="M80" s="11" t="str">
        <f>VLOOKUP(C80,DBASE!$A$4:$Z$756,11,FALSE)</f>
        <v>Supervisor</v>
      </c>
      <c r="N80" s="11" t="str">
        <f>VLOOKUP(C80,DBASE!$A$4:$Z$756,12,FALSE)</f>
        <v>Non-Mgm.</v>
      </c>
      <c r="O80" s="11" t="str">
        <f>VLOOKUP(C80,DBASE!$A$4:$Z$756,13,FALSE)</f>
        <v>ang.</v>
      </c>
      <c r="P80" s="11" t="str">
        <f>VLOOKUP(C80,DBASE!$A$4:$Z$756,14,FALSE)</f>
        <v>M</v>
      </c>
      <c r="Q80" s="12">
        <f>VLOOKUP(C80,DBASE!$A$4:$Z$756,15,FALSE)</f>
        <v>36773</v>
      </c>
      <c r="R80" s="12" t="str">
        <f>IF(VLOOKUP(C80,DBASE!$A$4:$Z$756,16,FALSE)=0,"",VLOOKUP(C80,DBASE!$A$4:$Z$756,16,FALSE))</f>
        <v/>
      </c>
      <c r="S80" s="13" t="str">
        <f>VLOOKUP(C80,DBASE!$A$4:$Z$756,17,FALSE)</f>
        <v/>
      </c>
      <c r="T80" s="11">
        <f ca="1">VLOOKUP(C80,DBASE!$A$4:$Z$756,18,FALSE)</f>
        <v>19</v>
      </c>
      <c r="U80" s="12">
        <f>VLOOKUP(C80,DBASE!$A$4:$Z$756,19,FALSE)</f>
        <v>26829</v>
      </c>
      <c r="V80" s="13">
        <f ca="1">VLOOKUP(C80,DBASE!$A$4:$Z$756,20,FALSE)</f>
        <v>46</v>
      </c>
      <c r="W80" s="11" t="str">
        <f>VLOOKUP(C80,DBASE!$A$4:$Z$756,21,FALSE)</f>
        <v>N</v>
      </c>
      <c r="X80" s="11">
        <f>VLOOKUP(C80,DBASE!$A$4:$Z$756,22,FALSE)</f>
        <v>30</v>
      </c>
      <c r="Y80" s="14">
        <f>VLOOKUP(C80,DBASE!$A$4:$Z$756,23,FALSE)</f>
        <v>2.5</v>
      </c>
      <c r="Z80" s="11">
        <f>VLOOKUP(C80,DBASE!$A$4:$Z$756,24,FALSE)</f>
        <v>39</v>
      </c>
      <c r="AA80" s="11" t="str">
        <f>VLOOKUP(C80,DBASE!$A$4:$Z$756,25,FALSE)</f>
        <v>Function</v>
      </c>
      <c r="AB80" s="10">
        <f>VLOOKUP(C80,DBASE!$A$4:$Z$756,26,FALSE)</f>
        <v>1</v>
      </c>
      <c r="AC80" s="15">
        <v>1076</v>
      </c>
      <c r="AD80" s="15">
        <f t="shared" si="5"/>
        <v>235.91300000000001</v>
      </c>
      <c r="AE80" s="15">
        <v>0</v>
      </c>
      <c r="AF80" s="15">
        <v>0</v>
      </c>
      <c r="AG80" s="15">
        <v>0</v>
      </c>
      <c r="AH80" s="15">
        <v>0</v>
      </c>
      <c r="AI80" s="15">
        <v>0</v>
      </c>
      <c r="AJ80" s="15">
        <v>0</v>
      </c>
      <c r="AK80" s="15">
        <v>0</v>
      </c>
      <c r="AL80" s="15">
        <v>0</v>
      </c>
      <c r="AM80" s="15">
        <v>0</v>
      </c>
      <c r="AN80" s="15">
        <v>0</v>
      </c>
      <c r="AO80" s="15">
        <f t="shared" si="6"/>
        <v>0</v>
      </c>
      <c r="AP80" s="15">
        <f t="shared" si="7"/>
        <v>0</v>
      </c>
      <c r="AQ80" s="15">
        <f t="shared" si="8"/>
        <v>26.5</v>
      </c>
      <c r="AR80" s="15">
        <v>0</v>
      </c>
      <c r="AS80" s="15">
        <v>0</v>
      </c>
      <c r="AT80" s="15">
        <v>0</v>
      </c>
      <c r="AU80" s="15">
        <v>0</v>
      </c>
      <c r="AV80" s="15">
        <f t="shared" si="9"/>
        <v>5.9346750000000004</v>
      </c>
      <c r="AW80" s="15">
        <v>0</v>
      </c>
      <c r="AX80" s="15">
        <v>28.601666666666667</v>
      </c>
    </row>
    <row r="81" spans="1:50" ht="20.100000000000001" customHeight="1" x14ac:dyDescent="0.25">
      <c r="A81" s="8">
        <v>43922</v>
      </c>
      <c r="B81" s="8">
        <v>43951</v>
      </c>
      <c r="C81" s="11">
        <v>76</v>
      </c>
      <c r="D81" s="8" t="str">
        <f>VLOOKUP(C81,DBASE!$A$4:$Z$756,3,FALSE)</f>
        <v>P</v>
      </c>
      <c r="E81" s="11" t="str">
        <f>VLOOKUP(C81,DBASE!$A$4:$Z$756,2,FALSE)</f>
        <v>Active</v>
      </c>
      <c r="F81" s="11" t="str">
        <f>VLOOKUP(C81,DBASE!$A$4:$Z$756,4,FALSE)</f>
        <v>Mitarbeiter 76</v>
      </c>
      <c r="G81" s="11" t="str">
        <f>VLOOKUP(C81,DBASE!$A$4:$Z$756,5,FALSE)</f>
        <v>N</v>
      </c>
      <c r="H81" s="11">
        <f>VLOOKUP(C81,DBASE!$A$4:$Z$756,6,FALSE)</f>
        <v>1025</v>
      </c>
      <c r="I81" s="11">
        <f>VLOOKUP(C81,DBASE!$A$4:$Z$756,7,FALSE)</f>
        <v>1068</v>
      </c>
      <c r="J81" s="11">
        <f>VLOOKUP(C81,DBASE!$A$4:$Z$756,8,FALSE)</f>
        <v>102</v>
      </c>
      <c r="K81" s="11" t="str">
        <f>VLOOKUP(C81,DBASE!$A$4:$Z$756,9,FALSE)</f>
        <v>Niederl. 3</v>
      </c>
      <c r="L81" s="11" t="str">
        <f>VLOOKUP(C81,DBASE!$A$4:$Z$756,10,FALSE)</f>
        <v>Department</v>
      </c>
      <c r="M81" s="11" t="str">
        <f>VLOOKUP(C81,DBASE!$A$4:$Z$756,11,FALSE)</f>
        <v>Supervisor</v>
      </c>
      <c r="N81" s="11" t="str">
        <f>VLOOKUP(C81,DBASE!$A$4:$Z$756,12,FALSE)</f>
        <v>Non-Mgm.</v>
      </c>
      <c r="O81" s="11" t="str">
        <f>VLOOKUP(C81,DBASE!$A$4:$Z$756,13,FALSE)</f>
        <v>ang.</v>
      </c>
      <c r="P81" s="11" t="str">
        <f>VLOOKUP(C81,DBASE!$A$4:$Z$756,14,FALSE)</f>
        <v>W</v>
      </c>
      <c r="Q81" s="12">
        <f>VLOOKUP(C81,DBASE!$A$4:$Z$756,15,FALSE)</f>
        <v>36800</v>
      </c>
      <c r="R81" s="12" t="str">
        <f>IF(VLOOKUP(C81,DBASE!$A$4:$Z$756,16,FALSE)=0,"",VLOOKUP(C81,DBASE!$A$4:$Z$756,16,FALSE))</f>
        <v/>
      </c>
      <c r="S81" s="13" t="str">
        <f>VLOOKUP(C81,DBASE!$A$4:$Z$756,17,FALSE)</f>
        <v/>
      </c>
      <c r="T81" s="11">
        <f ca="1">VLOOKUP(C81,DBASE!$A$4:$Z$756,18,FALSE)</f>
        <v>19</v>
      </c>
      <c r="U81" s="12">
        <f>VLOOKUP(C81,DBASE!$A$4:$Z$756,19,FALSE)</f>
        <v>22255</v>
      </c>
      <c r="V81" s="13">
        <f ca="1">VLOOKUP(C81,DBASE!$A$4:$Z$756,20,FALSE)</f>
        <v>59</v>
      </c>
      <c r="W81" s="11" t="str">
        <f>VLOOKUP(C81,DBASE!$A$4:$Z$756,21,FALSE)</f>
        <v>N</v>
      </c>
      <c r="X81" s="11">
        <f>VLOOKUP(C81,DBASE!$A$4:$Z$756,22,FALSE)</f>
        <v>30</v>
      </c>
      <c r="Y81" s="14">
        <f>VLOOKUP(C81,DBASE!$A$4:$Z$756,23,FALSE)</f>
        <v>2.5</v>
      </c>
      <c r="Z81" s="11">
        <f>VLOOKUP(C81,DBASE!$A$4:$Z$756,24,FALSE)</f>
        <v>39</v>
      </c>
      <c r="AA81" s="11" t="str">
        <f>VLOOKUP(C81,DBASE!$A$4:$Z$756,25,FALSE)</f>
        <v>Function</v>
      </c>
      <c r="AB81" s="10">
        <f>VLOOKUP(C81,DBASE!$A$4:$Z$756,26,FALSE)</f>
        <v>1</v>
      </c>
      <c r="AC81" s="15">
        <v>1077</v>
      </c>
      <c r="AD81" s="15">
        <f t="shared" si="5"/>
        <v>236.13225</v>
      </c>
      <c r="AE81" s="15">
        <v>0</v>
      </c>
      <c r="AF81" s="15">
        <v>0</v>
      </c>
      <c r="AG81" s="15">
        <v>0</v>
      </c>
      <c r="AH81" s="15">
        <v>0</v>
      </c>
      <c r="AI81" s="15">
        <v>0</v>
      </c>
      <c r="AJ81" s="15">
        <v>0</v>
      </c>
      <c r="AK81" s="15">
        <v>0</v>
      </c>
      <c r="AL81" s="15">
        <v>0</v>
      </c>
      <c r="AM81" s="15">
        <v>0</v>
      </c>
      <c r="AN81" s="15">
        <v>0</v>
      </c>
      <c r="AO81" s="15">
        <f t="shared" si="6"/>
        <v>0</v>
      </c>
      <c r="AP81" s="15">
        <f t="shared" si="7"/>
        <v>0</v>
      </c>
      <c r="AQ81" s="15">
        <f t="shared" si="8"/>
        <v>26.5</v>
      </c>
      <c r="AR81" s="15">
        <v>0</v>
      </c>
      <c r="AS81" s="15">
        <v>0</v>
      </c>
      <c r="AT81" s="15">
        <v>0</v>
      </c>
      <c r="AU81" s="15">
        <v>0</v>
      </c>
      <c r="AV81" s="15">
        <f t="shared" si="9"/>
        <v>5.9346750000000004</v>
      </c>
      <c r="AW81" s="15">
        <v>0</v>
      </c>
      <c r="AX81" s="15">
        <v>28.601666666666667</v>
      </c>
    </row>
    <row r="82" spans="1:50" ht="20.100000000000001" customHeight="1" x14ac:dyDescent="0.25">
      <c r="A82" s="8">
        <v>43922</v>
      </c>
      <c r="B82" s="8">
        <v>43951</v>
      </c>
      <c r="C82" s="11">
        <v>77</v>
      </c>
      <c r="D82" s="8" t="str">
        <f>VLOOKUP(C82,DBASE!$A$4:$Z$756,3,FALSE)</f>
        <v>P</v>
      </c>
      <c r="E82" s="11" t="str">
        <f>VLOOKUP(C82,DBASE!$A$4:$Z$756,2,FALSE)</f>
        <v>Active</v>
      </c>
      <c r="F82" s="11" t="str">
        <f>VLOOKUP(C82,DBASE!$A$4:$Z$756,4,FALSE)</f>
        <v>Mitarbeiter 77</v>
      </c>
      <c r="G82" s="11" t="str">
        <f>VLOOKUP(C82,DBASE!$A$4:$Z$756,5,FALSE)</f>
        <v>N</v>
      </c>
      <c r="H82" s="11">
        <f>VLOOKUP(C82,DBASE!$A$4:$Z$756,6,FALSE)</f>
        <v>1028</v>
      </c>
      <c r="I82" s="11">
        <f>VLOOKUP(C82,DBASE!$A$4:$Z$756,7,FALSE)</f>
        <v>1071</v>
      </c>
      <c r="J82" s="11">
        <f>VLOOKUP(C82,DBASE!$A$4:$Z$756,8,FALSE)</f>
        <v>102</v>
      </c>
      <c r="K82" s="11" t="str">
        <f>VLOOKUP(C82,DBASE!$A$4:$Z$756,9,FALSE)</f>
        <v>Niederl. 3</v>
      </c>
      <c r="L82" s="11" t="str">
        <f>VLOOKUP(C82,DBASE!$A$4:$Z$756,10,FALSE)</f>
        <v>Department</v>
      </c>
      <c r="M82" s="11" t="str">
        <f>VLOOKUP(C82,DBASE!$A$4:$Z$756,11,FALSE)</f>
        <v>Supervisor</v>
      </c>
      <c r="N82" s="11" t="str">
        <f>VLOOKUP(C82,DBASE!$A$4:$Z$756,12,FALSE)</f>
        <v>Non-Mgm.</v>
      </c>
      <c r="O82" s="11" t="str">
        <f>VLOOKUP(C82,DBASE!$A$4:$Z$756,13,FALSE)</f>
        <v>ang.</v>
      </c>
      <c r="P82" s="11" t="str">
        <f>VLOOKUP(C82,DBASE!$A$4:$Z$756,14,FALSE)</f>
        <v>M</v>
      </c>
      <c r="Q82" s="12">
        <f>VLOOKUP(C82,DBASE!$A$4:$Z$756,15,FALSE)</f>
        <v>36831</v>
      </c>
      <c r="R82" s="12" t="str">
        <f>IF(VLOOKUP(C82,DBASE!$A$4:$Z$756,16,FALSE)=0,"",VLOOKUP(C82,DBASE!$A$4:$Z$756,16,FALSE))</f>
        <v/>
      </c>
      <c r="S82" s="13" t="str">
        <f>VLOOKUP(C82,DBASE!$A$4:$Z$756,17,FALSE)</f>
        <v/>
      </c>
      <c r="T82" s="11">
        <f ca="1">VLOOKUP(C82,DBASE!$A$4:$Z$756,18,FALSE)</f>
        <v>19</v>
      </c>
      <c r="U82" s="12">
        <f>VLOOKUP(C82,DBASE!$A$4:$Z$756,19,FALSE)</f>
        <v>25639</v>
      </c>
      <c r="V82" s="13">
        <f ca="1">VLOOKUP(C82,DBASE!$A$4:$Z$756,20,FALSE)</f>
        <v>49</v>
      </c>
      <c r="W82" s="11" t="str">
        <f>VLOOKUP(C82,DBASE!$A$4:$Z$756,21,FALSE)</f>
        <v>N</v>
      </c>
      <c r="X82" s="11">
        <f>VLOOKUP(C82,DBASE!$A$4:$Z$756,22,FALSE)</f>
        <v>30</v>
      </c>
      <c r="Y82" s="14">
        <f>VLOOKUP(C82,DBASE!$A$4:$Z$756,23,FALSE)</f>
        <v>2.5</v>
      </c>
      <c r="Z82" s="11">
        <f>VLOOKUP(C82,DBASE!$A$4:$Z$756,24,FALSE)</f>
        <v>39</v>
      </c>
      <c r="AA82" s="11" t="str">
        <f>VLOOKUP(C82,DBASE!$A$4:$Z$756,25,FALSE)</f>
        <v>Function</v>
      </c>
      <c r="AB82" s="10">
        <f>VLOOKUP(C82,DBASE!$A$4:$Z$756,26,FALSE)</f>
        <v>1</v>
      </c>
      <c r="AC82" s="15">
        <v>1078</v>
      </c>
      <c r="AD82" s="15">
        <f t="shared" si="5"/>
        <v>236.35150000000002</v>
      </c>
      <c r="AE82" s="15">
        <v>0</v>
      </c>
      <c r="AF82" s="15">
        <v>0</v>
      </c>
      <c r="AG82" s="15">
        <v>0</v>
      </c>
      <c r="AH82" s="15">
        <v>0</v>
      </c>
      <c r="AI82" s="15">
        <v>0</v>
      </c>
      <c r="AJ82" s="15">
        <v>0</v>
      </c>
      <c r="AK82" s="15">
        <v>0</v>
      </c>
      <c r="AL82" s="15">
        <v>0</v>
      </c>
      <c r="AM82" s="15">
        <v>0</v>
      </c>
      <c r="AN82" s="15">
        <v>0</v>
      </c>
      <c r="AO82" s="15">
        <f t="shared" si="6"/>
        <v>0</v>
      </c>
      <c r="AP82" s="15">
        <f t="shared" si="7"/>
        <v>0</v>
      </c>
      <c r="AQ82" s="15">
        <f t="shared" si="8"/>
        <v>26.5</v>
      </c>
      <c r="AR82" s="15">
        <v>0</v>
      </c>
      <c r="AS82" s="15">
        <v>0</v>
      </c>
      <c r="AT82" s="15">
        <v>0</v>
      </c>
      <c r="AU82" s="15">
        <v>0</v>
      </c>
      <c r="AV82" s="15">
        <f t="shared" si="9"/>
        <v>5.9346750000000004</v>
      </c>
      <c r="AW82" s="15">
        <v>0</v>
      </c>
      <c r="AX82" s="15">
        <v>28.601666666666667</v>
      </c>
    </row>
    <row r="83" spans="1:50" ht="20.100000000000001" customHeight="1" x14ac:dyDescent="0.25">
      <c r="A83" s="8">
        <v>43922</v>
      </c>
      <c r="B83" s="8">
        <v>43951</v>
      </c>
      <c r="C83" s="11">
        <v>78</v>
      </c>
      <c r="D83" s="8" t="str">
        <f>VLOOKUP(C83,DBASE!$A$4:$Z$756,3,FALSE)</f>
        <v>P</v>
      </c>
      <c r="E83" s="11" t="str">
        <f>VLOOKUP(C83,DBASE!$A$4:$Z$756,2,FALSE)</f>
        <v>Active</v>
      </c>
      <c r="F83" s="11" t="str">
        <f>VLOOKUP(C83,DBASE!$A$4:$Z$756,4,FALSE)</f>
        <v>Mitarbeiter 78</v>
      </c>
      <c r="G83" s="11" t="str">
        <f>VLOOKUP(C83,DBASE!$A$4:$Z$756,5,FALSE)</f>
        <v>N</v>
      </c>
      <c r="H83" s="11">
        <f>VLOOKUP(C83,DBASE!$A$4:$Z$756,6,FALSE)</f>
        <v>1044</v>
      </c>
      <c r="I83" s="11">
        <f>VLOOKUP(C83,DBASE!$A$4:$Z$756,7,FALSE)</f>
        <v>1087</v>
      </c>
      <c r="J83" s="11">
        <f>VLOOKUP(C83,DBASE!$A$4:$Z$756,8,FALSE)</f>
        <v>102</v>
      </c>
      <c r="K83" s="11" t="str">
        <f>VLOOKUP(C83,DBASE!$A$4:$Z$756,9,FALSE)</f>
        <v>Niederl. 3</v>
      </c>
      <c r="L83" s="11" t="str">
        <f>VLOOKUP(C83,DBASE!$A$4:$Z$756,10,FALSE)</f>
        <v>Department</v>
      </c>
      <c r="M83" s="11" t="str">
        <f>VLOOKUP(C83,DBASE!$A$4:$Z$756,11,FALSE)</f>
        <v>Supervisor</v>
      </c>
      <c r="N83" s="11" t="str">
        <f>VLOOKUP(C83,DBASE!$A$4:$Z$756,12,FALSE)</f>
        <v>Non-Mgm.</v>
      </c>
      <c r="O83" s="11" t="str">
        <f>VLOOKUP(C83,DBASE!$A$4:$Z$756,13,FALSE)</f>
        <v>ang.</v>
      </c>
      <c r="P83" s="11" t="str">
        <f>VLOOKUP(C83,DBASE!$A$4:$Z$756,14,FALSE)</f>
        <v>M</v>
      </c>
      <c r="Q83" s="12">
        <f>VLOOKUP(C83,DBASE!$A$4:$Z$756,15,FALSE)</f>
        <v>36861</v>
      </c>
      <c r="R83" s="12" t="str">
        <f>IF(VLOOKUP(C83,DBASE!$A$4:$Z$756,16,FALSE)=0,"",VLOOKUP(C83,DBASE!$A$4:$Z$756,16,FALSE))</f>
        <v/>
      </c>
      <c r="S83" s="13" t="str">
        <f>VLOOKUP(C83,DBASE!$A$4:$Z$756,17,FALSE)</f>
        <v/>
      </c>
      <c r="T83" s="11">
        <f ca="1">VLOOKUP(C83,DBASE!$A$4:$Z$756,18,FALSE)</f>
        <v>19</v>
      </c>
      <c r="U83" s="12">
        <f>VLOOKUP(C83,DBASE!$A$4:$Z$756,19,FALSE)</f>
        <v>20863</v>
      </c>
      <c r="V83" s="13">
        <f ca="1">VLOOKUP(C83,DBASE!$A$4:$Z$756,20,FALSE)</f>
        <v>62</v>
      </c>
      <c r="W83" s="11" t="str">
        <f>VLOOKUP(C83,DBASE!$A$4:$Z$756,21,FALSE)</f>
        <v>N</v>
      </c>
      <c r="X83" s="11">
        <f>VLOOKUP(C83,DBASE!$A$4:$Z$756,22,FALSE)</f>
        <v>30</v>
      </c>
      <c r="Y83" s="14">
        <f>VLOOKUP(C83,DBASE!$A$4:$Z$756,23,FALSE)</f>
        <v>2.5</v>
      </c>
      <c r="Z83" s="11">
        <f>VLOOKUP(C83,DBASE!$A$4:$Z$756,24,FALSE)</f>
        <v>39</v>
      </c>
      <c r="AA83" s="11" t="str">
        <f>VLOOKUP(C83,DBASE!$A$4:$Z$756,25,FALSE)</f>
        <v>Function</v>
      </c>
      <c r="AB83" s="10">
        <f>VLOOKUP(C83,DBASE!$A$4:$Z$756,26,FALSE)</f>
        <v>1</v>
      </c>
      <c r="AC83" s="15">
        <v>1079</v>
      </c>
      <c r="AD83" s="15">
        <f t="shared" si="5"/>
        <v>236.57075000000003</v>
      </c>
      <c r="AE83" s="15">
        <v>0</v>
      </c>
      <c r="AF83" s="15">
        <v>0</v>
      </c>
      <c r="AG83" s="15">
        <v>0</v>
      </c>
      <c r="AH83" s="15">
        <v>0</v>
      </c>
      <c r="AI83" s="15">
        <v>0</v>
      </c>
      <c r="AJ83" s="15">
        <v>0</v>
      </c>
      <c r="AK83" s="15">
        <v>0</v>
      </c>
      <c r="AL83" s="15">
        <v>0</v>
      </c>
      <c r="AM83" s="15">
        <v>0</v>
      </c>
      <c r="AN83" s="15">
        <v>0</v>
      </c>
      <c r="AO83" s="15">
        <f t="shared" si="6"/>
        <v>0</v>
      </c>
      <c r="AP83" s="15">
        <f t="shared" si="7"/>
        <v>0</v>
      </c>
      <c r="AQ83" s="15">
        <f t="shared" si="8"/>
        <v>26.5</v>
      </c>
      <c r="AR83" s="15">
        <v>0</v>
      </c>
      <c r="AS83" s="15">
        <v>0</v>
      </c>
      <c r="AT83" s="15">
        <v>0</v>
      </c>
      <c r="AU83" s="15">
        <v>0</v>
      </c>
      <c r="AV83" s="15">
        <f t="shared" si="9"/>
        <v>5.9346750000000004</v>
      </c>
      <c r="AW83" s="15">
        <v>0</v>
      </c>
      <c r="AX83" s="15">
        <v>28.601666666666667</v>
      </c>
    </row>
    <row r="84" spans="1:50" ht="20.100000000000001" customHeight="1" x14ac:dyDescent="0.25">
      <c r="A84" s="8">
        <v>43922</v>
      </c>
      <c r="B84" s="8">
        <v>43951</v>
      </c>
      <c r="C84" s="11">
        <v>79</v>
      </c>
      <c r="D84" s="8" t="str">
        <f>VLOOKUP(C84,DBASE!$A$4:$Z$756,3,FALSE)</f>
        <v>P</v>
      </c>
      <c r="E84" s="11" t="str">
        <f>VLOOKUP(C84,DBASE!$A$4:$Z$756,2,FALSE)</f>
        <v>Active</v>
      </c>
      <c r="F84" s="11" t="str">
        <f>VLOOKUP(C84,DBASE!$A$4:$Z$756,4,FALSE)</f>
        <v>Mitarbeiter 79</v>
      </c>
      <c r="G84" s="11" t="str">
        <f>VLOOKUP(C84,DBASE!$A$4:$Z$756,5,FALSE)</f>
        <v>N</v>
      </c>
      <c r="H84" s="11">
        <f>VLOOKUP(C84,DBASE!$A$4:$Z$756,6,FALSE)</f>
        <v>1022</v>
      </c>
      <c r="I84" s="11">
        <f>VLOOKUP(C84,DBASE!$A$4:$Z$756,7,FALSE)</f>
        <v>1023</v>
      </c>
      <c r="J84" s="11">
        <f>VLOOKUP(C84,DBASE!$A$4:$Z$756,8,FALSE)</f>
        <v>108</v>
      </c>
      <c r="K84" s="11" t="str">
        <f>VLOOKUP(C84,DBASE!$A$4:$Z$756,9,FALSE)</f>
        <v>Niederl. 9</v>
      </c>
      <c r="L84" s="11" t="str">
        <f>VLOOKUP(C84,DBASE!$A$4:$Z$756,10,FALSE)</f>
        <v>Department</v>
      </c>
      <c r="M84" s="11" t="str">
        <f>VLOOKUP(C84,DBASE!$A$4:$Z$756,11,FALSE)</f>
        <v>Supervisor</v>
      </c>
      <c r="N84" s="11" t="str">
        <f>VLOOKUP(C84,DBASE!$A$4:$Z$756,12,FALSE)</f>
        <v>Non-Mgm.</v>
      </c>
      <c r="O84" s="11" t="str">
        <f>VLOOKUP(C84,DBASE!$A$4:$Z$756,13,FALSE)</f>
        <v>ang.</v>
      </c>
      <c r="P84" s="11" t="str">
        <f>VLOOKUP(C84,DBASE!$A$4:$Z$756,14,FALSE)</f>
        <v>M</v>
      </c>
      <c r="Q84" s="12">
        <f>VLOOKUP(C84,DBASE!$A$4:$Z$756,15,FALSE)</f>
        <v>36892</v>
      </c>
      <c r="R84" s="12" t="str">
        <f>IF(VLOOKUP(C84,DBASE!$A$4:$Z$756,16,FALSE)=0,"",VLOOKUP(C84,DBASE!$A$4:$Z$756,16,FALSE))</f>
        <v/>
      </c>
      <c r="S84" s="13" t="str">
        <f>VLOOKUP(C84,DBASE!$A$4:$Z$756,17,FALSE)</f>
        <v/>
      </c>
      <c r="T84" s="11">
        <f ca="1">VLOOKUP(C84,DBASE!$A$4:$Z$756,18,FALSE)</f>
        <v>19</v>
      </c>
      <c r="U84" s="12">
        <f>VLOOKUP(C84,DBASE!$A$4:$Z$756,19,FALSE)</f>
        <v>26167</v>
      </c>
      <c r="V84" s="13">
        <f ca="1">VLOOKUP(C84,DBASE!$A$4:$Z$756,20,FALSE)</f>
        <v>48</v>
      </c>
      <c r="W84" s="11" t="str">
        <f>VLOOKUP(C84,DBASE!$A$4:$Z$756,21,FALSE)</f>
        <v>J</v>
      </c>
      <c r="X84" s="11">
        <f>VLOOKUP(C84,DBASE!$A$4:$Z$756,22,FALSE)</f>
        <v>30</v>
      </c>
      <c r="Y84" s="14">
        <f>VLOOKUP(C84,DBASE!$A$4:$Z$756,23,FALSE)</f>
        <v>2.5</v>
      </c>
      <c r="Z84" s="11">
        <f>VLOOKUP(C84,DBASE!$A$4:$Z$756,24,FALSE)</f>
        <v>39</v>
      </c>
      <c r="AA84" s="11" t="str">
        <f>VLOOKUP(C84,DBASE!$A$4:$Z$756,25,FALSE)</f>
        <v>Function</v>
      </c>
      <c r="AB84" s="10">
        <f>VLOOKUP(C84,DBASE!$A$4:$Z$756,26,FALSE)</f>
        <v>1</v>
      </c>
      <c r="AC84" s="15">
        <v>1080</v>
      </c>
      <c r="AD84" s="15">
        <f t="shared" si="5"/>
        <v>236.79000000000002</v>
      </c>
      <c r="AE84" s="15">
        <v>0</v>
      </c>
      <c r="AF84" s="15">
        <v>0</v>
      </c>
      <c r="AG84" s="15">
        <v>0</v>
      </c>
      <c r="AH84" s="15">
        <v>0</v>
      </c>
      <c r="AI84" s="15">
        <v>0</v>
      </c>
      <c r="AJ84" s="15">
        <v>0</v>
      </c>
      <c r="AK84" s="15">
        <v>0</v>
      </c>
      <c r="AL84" s="15">
        <v>0</v>
      </c>
      <c r="AM84" s="15">
        <v>0</v>
      </c>
      <c r="AN84" s="15">
        <v>0</v>
      </c>
      <c r="AO84" s="15">
        <f t="shared" si="6"/>
        <v>62.307692307692307</v>
      </c>
      <c r="AP84" s="15">
        <f t="shared" si="7"/>
        <v>49.500000000000007</v>
      </c>
      <c r="AQ84" s="15">
        <f t="shared" si="8"/>
        <v>26.5</v>
      </c>
      <c r="AR84" s="15">
        <v>0</v>
      </c>
      <c r="AS84" s="15">
        <v>0</v>
      </c>
      <c r="AT84" s="15">
        <v>0</v>
      </c>
      <c r="AU84" s="15">
        <v>0</v>
      </c>
      <c r="AV84" s="15">
        <f t="shared" si="9"/>
        <v>30.974007692307698</v>
      </c>
      <c r="AW84" s="15">
        <v>0</v>
      </c>
      <c r="AX84" s="15">
        <v>0</v>
      </c>
    </row>
    <row r="85" spans="1:50" ht="20.100000000000001" customHeight="1" x14ac:dyDescent="0.25">
      <c r="A85" s="8">
        <v>43922</v>
      </c>
      <c r="B85" s="8">
        <v>43951</v>
      </c>
      <c r="C85" s="11">
        <v>80</v>
      </c>
      <c r="D85" s="8" t="str">
        <f>VLOOKUP(C85,DBASE!$A$4:$Z$756,3,FALSE)</f>
        <v>P</v>
      </c>
      <c r="E85" s="11" t="str">
        <f>VLOOKUP(C85,DBASE!$A$4:$Z$756,2,FALSE)</f>
        <v>Active</v>
      </c>
      <c r="F85" s="11" t="str">
        <f>VLOOKUP(C85,DBASE!$A$4:$Z$756,4,FALSE)</f>
        <v>Mitarbeiter 80</v>
      </c>
      <c r="G85" s="11" t="str">
        <f>VLOOKUP(C85,DBASE!$A$4:$Z$756,5,FALSE)</f>
        <v>N</v>
      </c>
      <c r="H85" s="11">
        <f>VLOOKUP(C85,DBASE!$A$4:$Z$756,6,FALSE)</f>
        <v>1032</v>
      </c>
      <c r="I85" s="11">
        <f>VLOOKUP(C85,DBASE!$A$4:$Z$756,7,FALSE)</f>
        <v>1075</v>
      </c>
      <c r="J85" s="11">
        <f>VLOOKUP(C85,DBASE!$A$4:$Z$756,8,FALSE)</f>
        <v>102</v>
      </c>
      <c r="K85" s="11" t="str">
        <f>VLOOKUP(C85,DBASE!$A$4:$Z$756,9,FALSE)</f>
        <v>Niederl. 3</v>
      </c>
      <c r="L85" s="11" t="str">
        <f>VLOOKUP(C85,DBASE!$A$4:$Z$756,10,FALSE)</f>
        <v>Department</v>
      </c>
      <c r="M85" s="11" t="str">
        <f>VLOOKUP(C85,DBASE!$A$4:$Z$756,11,FALSE)</f>
        <v>Supervisor</v>
      </c>
      <c r="N85" s="11" t="str">
        <f>VLOOKUP(C85,DBASE!$A$4:$Z$756,12,FALSE)</f>
        <v>Manager</v>
      </c>
      <c r="O85" s="11" t="str">
        <f>VLOOKUP(C85,DBASE!$A$4:$Z$756,13,FALSE)</f>
        <v>ang.</v>
      </c>
      <c r="P85" s="11" t="str">
        <f>VLOOKUP(C85,DBASE!$A$4:$Z$756,14,FALSE)</f>
        <v>M</v>
      </c>
      <c r="Q85" s="12">
        <f>VLOOKUP(C85,DBASE!$A$4:$Z$756,15,FALSE)</f>
        <v>36892</v>
      </c>
      <c r="R85" s="12" t="str">
        <f>IF(VLOOKUP(C85,DBASE!$A$4:$Z$756,16,FALSE)=0,"",VLOOKUP(C85,DBASE!$A$4:$Z$756,16,FALSE))</f>
        <v/>
      </c>
      <c r="S85" s="13" t="str">
        <f>VLOOKUP(C85,DBASE!$A$4:$Z$756,17,FALSE)</f>
        <v/>
      </c>
      <c r="T85" s="11">
        <f ca="1">VLOOKUP(C85,DBASE!$A$4:$Z$756,18,FALSE)</f>
        <v>19</v>
      </c>
      <c r="U85" s="12">
        <f>VLOOKUP(C85,DBASE!$A$4:$Z$756,19,FALSE)</f>
        <v>24837</v>
      </c>
      <c r="V85" s="13">
        <f ca="1">VLOOKUP(C85,DBASE!$A$4:$Z$756,20,FALSE)</f>
        <v>52</v>
      </c>
      <c r="W85" s="11" t="str">
        <f>VLOOKUP(C85,DBASE!$A$4:$Z$756,21,FALSE)</f>
        <v>N</v>
      </c>
      <c r="X85" s="11">
        <f>VLOOKUP(C85,DBASE!$A$4:$Z$756,22,FALSE)</f>
        <v>30</v>
      </c>
      <c r="Y85" s="14">
        <f>VLOOKUP(C85,DBASE!$A$4:$Z$756,23,FALSE)</f>
        <v>2.5</v>
      </c>
      <c r="Z85" s="11">
        <f>VLOOKUP(C85,DBASE!$A$4:$Z$756,24,FALSE)</f>
        <v>39</v>
      </c>
      <c r="AA85" s="11" t="str">
        <f>VLOOKUP(C85,DBASE!$A$4:$Z$756,25,FALSE)</f>
        <v>Function</v>
      </c>
      <c r="AB85" s="10">
        <f>VLOOKUP(C85,DBASE!$A$4:$Z$756,26,FALSE)</f>
        <v>1</v>
      </c>
      <c r="AC85" s="15">
        <v>1081</v>
      </c>
      <c r="AD85" s="15">
        <f t="shared" si="5"/>
        <v>237.00925000000001</v>
      </c>
      <c r="AE85" s="15">
        <v>0</v>
      </c>
      <c r="AF85" s="15">
        <v>0</v>
      </c>
      <c r="AG85" s="15">
        <v>0</v>
      </c>
      <c r="AH85" s="15">
        <v>0</v>
      </c>
      <c r="AI85" s="15">
        <v>0</v>
      </c>
      <c r="AJ85" s="15">
        <v>0</v>
      </c>
      <c r="AK85" s="15">
        <v>0</v>
      </c>
      <c r="AL85" s="15">
        <v>0</v>
      </c>
      <c r="AM85" s="15">
        <v>0</v>
      </c>
      <c r="AN85" s="15">
        <v>0</v>
      </c>
      <c r="AO85" s="15">
        <f t="shared" si="6"/>
        <v>0</v>
      </c>
      <c r="AP85" s="15">
        <f t="shared" si="7"/>
        <v>0</v>
      </c>
      <c r="AQ85" s="15">
        <f t="shared" si="8"/>
        <v>26.5</v>
      </c>
      <c r="AR85" s="15">
        <v>0</v>
      </c>
      <c r="AS85" s="15">
        <v>0</v>
      </c>
      <c r="AT85" s="15">
        <v>0</v>
      </c>
      <c r="AU85" s="15">
        <v>0</v>
      </c>
      <c r="AV85" s="15">
        <f t="shared" si="9"/>
        <v>5.9346750000000004</v>
      </c>
      <c r="AW85" s="15">
        <v>0</v>
      </c>
      <c r="AX85" s="15">
        <v>0</v>
      </c>
    </row>
    <row r="86" spans="1:50" ht="20.100000000000001" customHeight="1" x14ac:dyDescent="0.25">
      <c r="A86" s="8">
        <v>43922</v>
      </c>
      <c r="B86" s="8">
        <v>43951</v>
      </c>
      <c r="C86" s="11">
        <v>81</v>
      </c>
      <c r="D86" s="8" t="str">
        <f>VLOOKUP(C86,DBASE!$A$4:$Z$756,3,FALSE)</f>
        <v>P</v>
      </c>
      <c r="E86" s="11" t="str">
        <f>VLOOKUP(C86,DBASE!$A$4:$Z$756,2,FALSE)</f>
        <v>Active</v>
      </c>
      <c r="F86" s="11" t="str">
        <f>VLOOKUP(C86,DBASE!$A$4:$Z$756,4,FALSE)</f>
        <v>Mitarbeiter 81</v>
      </c>
      <c r="G86" s="11" t="str">
        <f>VLOOKUP(C86,DBASE!$A$4:$Z$756,5,FALSE)</f>
        <v>N</v>
      </c>
      <c r="H86" s="11">
        <f>VLOOKUP(C86,DBASE!$A$4:$Z$756,6,FALSE)</f>
        <v>1014</v>
      </c>
      <c r="I86" s="11">
        <f>VLOOKUP(C86,DBASE!$A$4:$Z$756,7,FALSE)</f>
        <v>1014</v>
      </c>
      <c r="J86" s="11">
        <f>VLOOKUP(C86,DBASE!$A$4:$Z$756,8,FALSE)</f>
        <v>100</v>
      </c>
      <c r="K86" s="11" t="str">
        <f>VLOOKUP(C86,DBASE!$A$4:$Z$756,9,FALSE)</f>
        <v>Niederl. 1</v>
      </c>
      <c r="L86" s="11" t="str">
        <f>VLOOKUP(C86,DBASE!$A$4:$Z$756,10,FALSE)</f>
        <v>Department</v>
      </c>
      <c r="M86" s="11" t="str">
        <f>VLOOKUP(C86,DBASE!$A$4:$Z$756,11,FALSE)</f>
        <v>Supervisor</v>
      </c>
      <c r="N86" s="11" t="str">
        <f>VLOOKUP(C86,DBASE!$A$4:$Z$756,12,FALSE)</f>
        <v>Manager</v>
      </c>
      <c r="O86" s="11" t="str">
        <f>VLOOKUP(C86,DBASE!$A$4:$Z$756,13,FALSE)</f>
        <v>ang.</v>
      </c>
      <c r="P86" s="11" t="str">
        <f>VLOOKUP(C86,DBASE!$A$4:$Z$756,14,FALSE)</f>
        <v>W</v>
      </c>
      <c r="Q86" s="12">
        <f>VLOOKUP(C86,DBASE!$A$4:$Z$756,15,FALSE)</f>
        <v>36892</v>
      </c>
      <c r="R86" s="12" t="str">
        <f>IF(VLOOKUP(C86,DBASE!$A$4:$Z$756,16,FALSE)=0,"",VLOOKUP(C86,DBASE!$A$4:$Z$756,16,FALSE))</f>
        <v/>
      </c>
      <c r="S86" s="13" t="str">
        <f>VLOOKUP(C86,DBASE!$A$4:$Z$756,17,FALSE)</f>
        <v/>
      </c>
      <c r="T86" s="11">
        <f ca="1">VLOOKUP(C86,DBASE!$A$4:$Z$756,18,FALSE)</f>
        <v>19</v>
      </c>
      <c r="U86" s="12">
        <f>VLOOKUP(C86,DBASE!$A$4:$Z$756,19,FALSE)</f>
        <v>26969</v>
      </c>
      <c r="V86" s="13">
        <f ca="1">VLOOKUP(C86,DBASE!$A$4:$Z$756,20,FALSE)</f>
        <v>46</v>
      </c>
      <c r="W86" s="11" t="str">
        <f>VLOOKUP(C86,DBASE!$A$4:$Z$756,21,FALSE)</f>
        <v>N</v>
      </c>
      <c r="X86" s="11">
        <f>VLOOKUP(C86,DBASE!$A$4:$Z$756,22,FALSE)</f>
        <v>30</v>
      </c>
      <c r="Y86" s="14">
        <f>VLOOKUP(C86,DBASE!$A$4:$Z$756,23,FALSE)</f>
        <v>2.5</v>
      </c>
      <c r="Z86" s="11">
        <f>VLOOKUP(C86,DBASE!$A$4:$Z$756,24,FALSE)</f>
        <v>39</v>
      </c>
      <c r="AA86" s="11" t="str">
        <f>VLOOKUP(C86,DBASE!$A$4:$Z$756,25,FALSE)</f>
        <v>Function</v>
      </c>
      <c r="AB86" s="10">
        <f>VLOOKUP(C86,DBASE!$A$4:$Z$756,26,FALSE)</f>
        <v>1</v>
      </c>
      <c r="AC86" s="15">
        <v>1082</v>
      </c>
      <c r="AD86" s="15">
        <f t="shared" si="5"/>
        <v>237.2285</v>
      </c>
      <c r="AE86" s="15">
        <v>0</v>
      </c>
      <c r="AF86" s="15">
        <v>0</v>
      </c>
      <c r="AG86" s="15">
        <v>0</v>
      </c>
      <c r="AH86" s="15">
        <v>0</v>
      </c>
      <c r="AI86" s="15">
        <v>0</v>
      </c>
      <c r="AJ86" s="15">
        <v>0</v>
      </c>
      <c r="AK86" s="15">
        <v>0</v>
      </c>
      <c r="AL86" s="15">
        <v>0</v>
      </c>
      <c r="AM86" s="15">
        <v>0</v>
      </c>
      <c r="AN86" s="15">
        <v>0</v>
      </c>
      <c r="AO86" s="15">
        <f t="shared" si="6"/>
        <v>0</v>
      </c>
      <c r="AP86" s="15">
        <f t="shared" si="7"/>
        <v>0</v>
      </c>
      <c r="AQ86" s="15">
        <f t="shared" si="8"/>
        <v>26.5</v>
      </c>
      <c r="AR86" s="15">
        <v>0</v>
      </c>
      <c r="AS86" s="15">
        <v>0</v>
      </c>
      <c r="AT86" s="15">
        <v>0</v>
      </c>
      <c r="AU86" s="15">
        <v>0</v>
      </c>
      <c r="AV86" s="15">
        <f t="shared" si="9"/>
        <v>5.9346750000000004</v>
      </c>
      <c r="AW86" s="15">
        <v>0</v>
      </c>
      <c r="AX86" s="15">
        <v>0</v>
      </c>
    </row>
    <row r="87" spans="1:50" ht="20.100000000000001" customHeight="1" x14ac:dyDescent="0.25">
      <c r="A87" s="8">
        <v>43922</v>
      </c>
      <c r="B87" s="8">
        <v>43951</v>
      </c>
      <c r="C87" s="11">
        <v>82</v>
      </c>
      <c r="D87" s="8" t="str">
        <f>VLOOKUP(C87,DBASE!$A$4:$Z$756,3,FALSE)</f>
        <v>P</v>
      </c>
      <c r="E87" s="11" t="str">
        <f>VLOOKUP(C87,DBASE!$A$4:$Z$756,2,FALSE)</f>
        <v>Active</v>
      </c>
      <c r="F87" s="11" t="str">
        <f>VLOOKUP(C87,DBASE!$A$4:$Z$756,4,FALSE)</f>
        <v>Mitarbeiter 82</v>
      </c>
      <c r="G87" s="11" t="str">
        <f>VLOOKUP(C87,DBASE!$A$4:$Z$756,5,FALSE)</f>
        <v>N</v>
      </c>
      <c r="H87" s="11">
        <f>VLOOKUP(C87,DBASE!$A$4:$Z$756,6,FALSE)</f>
        <v>1000</v>
      </c>
      <c r="I87" s="11">
        <f>VLOOKUP(C87,DBASE!$A$4:$Z$756,7,FALSE)</f>
        <v>1000</v>
      </c>
      <c r="J87" s="11">
        <f>VLOOKUP(C87,DBASE!$A$4:$Z$756,8,FALSE)</f>
        <v>100</v>
      </c>
      <c r="K87" s="11" t="str">
        <f>VLOOKUP(C87,DBASE!$A$4:$Z$756,9,FALSE)</f>
        <v>Niederl. 1</v>
      </c>
      <c r="L87" s="11" t="str">
        <f>VLOOKUP(C87,DBASE!$A$4:$Z$756,10,FALSE)</f>
        <v>Department</v>
      </c>
      <c r="M87" s="11" t="str">
        <f>VLOOKUP(C87,DBASE!$A$4:$Z$756,11,FALSE)</f>
        <v>Supervisor</v>
      </c>
      <c r="N87" s="11" t="str">
        <f>VLOOKUP(C87,DBASE!$A$4:$Z$756,12,FALSE)</f>
        <v>Non-Mgm.</v>
      </c>
      <c r="O87" s="11" t="str">
        <f>VLOOKUP(C87,DBASE!$A$4:$Z$756,13,FALSE)</f>
        <v>ang.</v>
      </c>
      <c r="P87" s="11" t="str">
        <f>VLOOKUP(C87,DBASE!$A$4:$Z$756,14,FALSE)</f>
        <v>M</v>
      </c>
      <c r="Q87" s="12">
        <f>VLOOKUP(C87,DBASE!$A$4:$Z$756,15,FALSE)</f>
        <v>36892</v>
      </c>
      <c r="R87" s="12" t="str">
        <f>IF(VLOOKUP(C87,DBASE!$A$4:$Z$756,16,FALSE)=0,"",VLOOKUP(C87,DBASE!$A$4:$Z$756,16,FALSE))</f>
        <v/>
      </c>
      <c r="S87" s="13" t="str">
        <f>VLOOKUP(C87,DBASE!$A$4:$Z$756,17,FALSE)</f>
        <v/>
      </c>
      <c r="T87" s="11">
        <f ca="1">VLOOKUP(C87,DBASE!$A$4:$Z$756,18,FALSE)</f>
        <v>19</v>
      </c>
      <c r="U87" s="12">
        <f>VLOOKUP(C87,DBASE!$A$4:$Z$756,19,FALSE)</f>
        <v>25951</v>
      </c>
      <c r="V87" s="13">
        <f ca="1">VLOOKUP(C87,DBASE!$A$4:$Z$756,20,FALSE)</f>
        <v>48</v>
      </c>
      <c r="W87" s="11" t="str">
        <f>VLOOKUP(C87,DBASE!$A$4:$Z$756,21,FALSE)</f>
        <v>N</v>
      </c>
      <c r="X87" s="11">
        <f>VLOOKUP(C87,DBASE!$A$4:$Z$756,22,FALSE)</f>
        <v>30</v>
      </c>
      <c r="Y87" s="14">
        <f>VLOOKUP(C87,DBASE!$A$4:$Z$756,23,FALSE)</f>
        <v>2.5</v>
      </c>
      <c r="Z87" s="11">
        <f>VLOOKUP(C87,DBASE!$A$4:$Z$756,24,FALSE)</f>
        <v>39</v>
      </c>
      <c r="AA87" s="11" t="str">
        <f>VLOOKUP(C87,DBASE!$A$4:$Z$756,25,FALSE)</f>
        <v>Function</v>
      </c>
      <c r="AB87" s="10">
        <f>VLOOKUP(C87,DBASE!$A$4:$Z$756,26,FALSE)</f>
        <v>1</v>
      </c>
      <c r="AC87" s="15">
        <v>1083</v>
      </c>
      <c r="AD87" s="15">
        <f t="shared" si="5"/>
        <v>237.44775000000001</v>
      </c>
      <c r="AE87" s="15">
        <v>0</v>
      </c>
      <c r="AF87" s="15">
        <v>0</v>
      </c>
      <c r="AG87" s="15">
        <v>0</v>
      </c>
      <c r="AH87" s="15">
        <v>0</v>
      </c>
      <c r="AI87" s="15">
        <v>0</v>
      </c>
      <c r="AJ87" s="15">
        <v>0</v>
      </c>
      <c r="AK87" s="15">
        <v>0</v>
      </c>
      <c r="AL87" s="15">
        <v>0</v>
      </c>
      <c r="AM87" s="15">
        <v>0</v>
      </c>
      <c r="AN87" s="15">
        <v>0</v>
      </c>
      <c r="AO87" s="15">
        <f t="shared" si="6"/>
        <v>0</v>
      </c>
      <c r="AP87" s="15">
        <f t="shared" si="7"/>
        <v>0</v>
      </c>
      <c r="AQ87" s="15">
        <f t="shared" si="8"/>
        <v>26.5</v>
      </c>
      <c r="AR87" s="15">
        <v>0</v>
      </c>
      <c r="AS87" s="15">
        <v>0</v>
      </c>
      <c r="AT87" s="15">
        <v>0</v>
      </c>
      <c r="AU87" s="15">
        <v>0</v>
      </c>
      <c r="AV87" s="15">
        <f t="shared" si="9"/>
        <v>5.9346750000000004</v>
      </c>
      <c r="AW87" s="15">
        <v>0</v>
      </c>
      <c r="AX87" s="15">
        <v>0</v>
      </c>
    </row>
    <row r="88" spans="1:50" ht="20.100000000000001" customHeight="1" x14ac:dyDescent="0.25">
      <c r="A88" s="8">
        <v>43922</v>
      </c>
      <c r="B88" s="8">
        <v>43951</v>
      </c>
      <c r="C88" s="11">
        <v>83</v>
      </c>
      <c r="D88" s="8" t="str">
        <f>VLOOKUP(C88,DBASE!$A$4:$Z$756,3,FALSE)</f>
        <v>P</v>
      </c>
      <c r="E88" s="11" t="str">
        <f>VLOOKUP(C88,DBASE!$A$4:$Z$756,2,FALSE)</f>
        <v>Active</v>
      </c>
      <c r="F88" s="11" t="str">
        <f>VLOOKUP(C88,DBASE!$A$4:$Z$756,4,FALSE)</f>
        <v>Mitarbeiter 83</v>
      </c>
      <c r="G88" s="11" t="str">
        <f>VLOOKUP(C88,DBASE!$A$4:$Z$756,5,FALSE)</f>
        <v>N</v>
      </c>
      <c r="H88" s="11">
        <f>VLOOKUP(C88,DBASE!$A$4:$Z$756,6,FALSE)</f>
        <v>1052</v>
      </c>
      <c r="I88" s="11">
        <f>VLOOKUP(C88,DBASE!$A$4:$Z$756,7,FALSE)</f>
        <v>1095</v>
      </c>
      <c r="J88" s="11">
        <f>VLOOKUP(C88,DBASE!$A$4:$Z$756,8,FALSE)</f>
        <v>102</v>
      </c>
      <c r="K88" s="11" t="str">
        <f>VLOOKUP(C88,DBASE!$A$4:$Z$756,9,FALSE)</f>
        <v>Niederl. 3</v>
      </c>
      <c r="L88" s="11" t="str">
        <f>VLOOKUP(C88,DBASE!$A$4:$Z$756,10,FALSE)</f>
        <v>Department</v>
      </c>
      <c r="M88" s="11" t="str">
        <f>VLOOKUP(C88,DBASE!$A$4:$Z$756,11,FALSE)</f>
        <v>Supervisor</v>
      </c>
      <c r="N88" s="11" t="str">
        <f>VLOOKUP(C88,DBASE!$A$4:$Z$756,12,FALSE)</f>
        <v>Non-Mgm.</v>
      </c>
      <c r="O88" s="11" t="str">
        <f>VLOOKUP(C88,DBASE!$A$4:$Z$756,13,FALSE)</f>
        <v>ang.</v>
      </c>
      <c r="P88" s="11" t="str">
        <f>VLOOKUP(C88,DBASE!$A$4:$Z$756,14,FALSE)</f>
        <v>W</v>
      </c>
      <c r="Q88" s="12">
        <f>VLOOKUP(C88,DBASE!$A$4:$Z$756,15,FALSE)</f>
        <v>36906</v>
      </c>
      <c r="R88" s="12" t="str">
        <f>IF(VLOOKUP(C88,DBASE!$A$4:$Z$756,16,FALSE)=0,"",VLOOKUP(C88,DBASE!$A$4:$Z$756,16,FALSE))</f>
        <v/>
      </c>
      <c r="S88" s="13" t="str">
        <f>VLOOKUP(C88,DBASE!$A$4:$Z$756,17,FALSE)</f>
        <v/>
      </c>
      <c r="T88" s="11">
        <f ca="1">VLOOKUP(C88,DBASE!$A$4:$Z$756,18,FALSE)</f>
        <v>19</v>
      </c>
      <c r="U88" s="12">
        <f>VLOOKUP(C88,DBASE!$A$4:$Z$756,19,FALSE)</f>
        <v>26672</v>
      </c>
      <c r="V88" s="13">
        <f ca="1">VLOOKUP(C88,DBASE!$A$4:$Z$756,20,FALSE)</f>
        <v>47</v>
      </c>
      <c r="W88" s="11" t="str">
        <f>VLOOKUP(C88,DBASE!$A$4:$Z$756,21,FALSE)</f>
        <v>N</v>
      </c>
      <c r="X88" s="11">
        <f>VLOOKUP(C88,DBASE!$A$4:$Z$756,22,FALSE)</f>
        <v>30</v>
      </c>
      <c r="Y88" s="14">
        <f>VLOOKUP(C88,DBASE!$A$4:$Z$756,23,FALSE)</f>
        <v>2.5</v>
      </c>
      <c r="Z88" s="11">
        <f>VLOOKUP(C88,DBASE!$A$4:$Z$756,24,FALSE)</f>
        <v>39</v>
      </c>
      <c r="AA88" s="11" t="str">
        <f>VLOOKUP(C88,DBASE!$A$4:$Z$756,25,FALSE)</f>
        <v>Function</v>
      </c>
      <c r="AB88" s="10">
        <f>VLOOKUP(C88,DBASE!$A$4:$Z$756,26,FALSE)</f>
        <v>1</v>
      </c>
      <c r="AC88" s="15">
        <v>1084</v>
      </c>
      <c r="AD88" s="15">
        <f t="shared" si="5"/>
        <v>237.66700000000003</v>
      </c>
      <c r="AE88" s="15">
        <v>0</v>
      </c>
      <c r="AF88" s="15">
        <v>0</v>
      </c>
      <c r="AG88" s="15">
        <v>0</v>
      </c>
      <c r="AH88" s="15">
        <v>0</v>
      </c>
      <c r="AI88" s="15">
        <v>0</v>
      </c>
      <c r="AJ88" s="15">
        <v>0</v>
      </c>
      <c r="AK88" s="15">
        <v>0</v>
      </c>
      <c r="AL88" s="15">
        <v>0</v>
      </c>
      <c r="AM88" s="15">
        <v>0</v>
      </c>
      <c r="AN88" s="15">
        <v>0</v>
      </c>
      <c r="AO88" s="15">
        <f t="shared" si="6"/>
        <v>0</v>
      </c>
      <c r="AP88" s="15">
        <f t="shared" si="7"/>
        <v>0</v>
      </c>
      <c r="AQ88" s="15">
        <f t="shared" si="8"/>
        <v>26.5</v>
      </c>
      <c r="AR88" s="15">
        <v>0</v>
      </c>
      <c r="AS88" s="15">
        <v>0</v>
      </c>
      <c r="AT88" s="15">
        <v>0</v>
      </c>
      <c r="AU88" s="15">
        <v>0</v>
      </c>
      <c r="AV88" s="15">
        <f t="shared" si="9"/>
        <v>5.9346750000000004</v>
      </c>
      <c r="AW88" s="15">
        <v>0</v>
      </c>
      <c r="AX88" s="15">
        <v>0</v>
      </c>
    </row>
    <row r="89" spans="1:50" ht="20.100000000000001" customHeight="1" x14ac:dyDescent="0.25">
      <c r="A89" s="8">
        <v>43922</v>
      </c>
      <c r="B89" s="8">
        <v>43951</v>
      </c>
      <c r="C89" s="11">
        <v>84</v>
      </c>
      <c r="D89" s="8" t="str">
        <f>VLOOKUP(C89,DBASE!$A$4:$Z$756,3,FALSE)</f>
        <v>P</v>
      </c>
      <c r="E89" s="11" t="str">
        <f>VLOOKUP(C89,DBASE!$A$4:$Z$756,2,FALSE)</f>
        <v>Active</v>
      </c>
      <c r="F89" s="11" t="str">
        <f>VLOOKUP(C89,DBASE!$A$4:$Z$756,4,FALSE)</f>
        <v>Mitarbeiter 84</v>
      </c>
      <c r="G89" s="11" t="str">
        <f>VLOOKUP(C89,DBASE!$A$4:$Z$756,5,FALSE)</f>
        <v>N</v>
      </c>
      <c r="H89" s="11">
        <f>VLOOKUP(C89,DBASE!$A$4:$Z$756,6,FALSE)</f>
        <v>1035</v>
      </c>
      <c r="I89" s="11">
        <f>VLOOKUP(C89,DBASE!$A$4:$Z$756,7,FALSE)</f>
        <v>1078</v>
      </c>
      <c r="J89" s="11">
        <f>VLOOKUP(C89,DBASE!$A$4:$Z$756,8,FALSE)</f>
        <v>102</v>
      </c>
      <c r="K89" s="11" t="str">
        <f>VLOOKUP(C89,DBASE!$A$4:$Z$756,9,FALSE)</f>
        <v>Niederl. 3</v>
      </c>
      <c r="L89" s="11" t="str">
        <f>VLOOKUP(C89,DBASE!$A$4:$Z$756,10,FALSE)</f>
        <v>Department</v>
      </c>
      <c r="M89" s="11" t="str">
        <f>VLOOKUP(C89,DBASE!$A$4:$Z$756,11,FALSE)</f>
        <v>Supervisor</v>
      </c>
      <c r="N89" s="11" t="str">
        <f>VLOOKUP(C89,DBASE!$A$4:$Z$756,12,FALSE)</f>
        <v>Non-Mgm.</v>
      </c>
      <c r="O89" s="11" t="str">
        <f>VLOOKUP(C89,DBASE!$A$4:$Z$756,13,FALSE)</f>
        <v>ang.</v>
      </c>
      <c r="P89" s="11" t="str">
        <f>VLOOKUP(C89,DBASE!$A$4:$Z$756,14,FALSE)</f>
        <v>W</v>
      </c>
      <c r="Q89" s="12">
        <f>VLOOKUP(C89,DBASE!$A$4:$Z$756,15,FALSE)</f>
        <v>35247</v>
      </c>
      <c r="R89" s="12" t="str">
        <f>IF(VLOOKUP(C89,DBASE!$A$4:$Z$756,16,FALSE)=0,"",VLOOKUP(C89,DBASE!$A$4:$Z$756,16,FALSE))</f>
        <v/>
      </c>
      <c r="S89" s="13" t="str">
        <f>VLOOKUP(C89,DBASE!$A$4:$Z$756,17,FALSE)</f>
        <v/>
      </c>
      <c r="T89" s="11">
        <f ca="1">VLOOKUP(C89,DBASE!$A$4:$Z$756,18,FALSE)</f>
        <v>23</v>
      </c>
      <c r="U89" s="12">
        <f>VLOOKUP(C89,DBASE!$A$4:$Z$756,19,FALSE)</f>
        <v>23981</v>
      </c>
      <c r="V89" s="13">
        <f ca="1">VLOOKUP(C89,DBASE!$A$4:$Z$756,20,FALSE)</f>
        <v>54</v>
      </c>
      <c r="W89" s="11" t="str">
        <f>VLOOKUP(C89,DBASE!$A$4:$Z$756,21,FALSE)</f>
        <v>N</v>
      </c>
      <c r="X89" s="11">
        <f>VLOOKUP(C89,DBASE!$A$4:$Z$756,22,FALSE)</f>
        <v>30</v>
      </c>
      <c r="Y89" s="14">
        <f>VLOOKUP(C89,DBASE!$A$4:$Z$756,23,FALSE)</f>
        <v>2.5</v>
      </c>
      <c r="Z89" s="11">
        <f>VLOOKUP(C89,DBASE!$A$4:$Z$756,24,FALSE)</f>
        <v>39</v>
      </c>
      <c r="AA89" s="11" t="str">
        <f>VLOOKUP(C89,DBASE!$A$4:$Z$756,25,FALSE)</f>
        <v>Function</v>
      </c>
      <c r="AB89" s="10">
        <f>VLOOKUP(C89,DBASE!$A$4:$Z$756,26,FALSE)</f>
        <v>1</v>
      </c>
      <c r="AC89" s="15">
        <v>1085</v>
      </c>
      <c r="AD89" s="15">
        <f t="shared" si="5"/>
        <v>237.88625000000002</v>
      </c>
      <c r="AE89" s="15">
        <v>0</v>
      </c>
      <c r="AF89" s="15">
        <v>0</v>
      </c>
      <c r="AG89" s="15">
        <v>0</v>
      </c>
      <c r="AH89" s="15">
        <v>0</v>
      </c>
      <c r="AI89" s="15">
        <v>0</v>
      </c>
      <c r="AJ89" s="15">
        <v>0</v>
      </c>
      <c r="AK89" s="15">
        <v>0</v>
      </c>
      <c r="AL89" s="15">
        <v>0</v>
      </c>
      <c r="AM89" s="15">
        <v>0</v>
      </c>
      <c r="AN89" s="15">
        <v>0</v>
      </c>
      <c r="AO89" s="15">
        <f t="shared" si="6"/>
        <v>0</v>
      </c>
      <c r="AP89" s="15">
        <f t="shared" si="7"/>
        <v>0</v>
      </c>
      <c r="AQ89" s="15">
        <f t="shared" si="8"/>
        <v>26.5</v>
      </c>
      <c r="AR89" s="15">
        <v>0</v>
      </c>
      <c r="AS89" s="15">
        <v>0</v>
      </c>
      <c r="AT89" s="15">
        <v>0</v>
      </c>
      <c r="AU89" s="15">
        <v>0</v>
      </c>
      <c r="AV89" s="15">
        <f t="shared" si="9"/>
        <v>5.9346750000000004</v>
      </c>
      <c r="AW89" s="15">
        <v>0</v>
      </c>
      <c r="AX89" s="15">
        <v>0</v>
      </c>
    </row>
    <row r="90" spans="1:50" ht="20.100000000000001" customHeight="1" x14ac:dyDescent="0.25">
      <c r="A90" s="8">
        <v>43922</v>
      </c>
      <c r="B90" s="8">
        <v>43951</v>
      </c>
      <c r="C90" s="11">
        <v>85</v>
      </c>
      <c r="D90" s="8" t="str">
        <f>VLOOKUP(C90,DBASE!$A$4:$Z$756,3,FALSE)</f>
        <v>P</v>
      </c>
      <c r="E90" s="11" t="str">
        <f>VLOOKUP(C90,DBASE!$A$4:$Z$756,2,FALSE)</f>
        <v>Active</v>
      </c>
      <c r="F90" s="11" t="str">
        <f>VLOOKUP(C90,DBASE!$A$4:$Z$756,4,FALSE)</f>
        <v>Mitarbeiter 85</v>
      </c>
      <c r="G90" s="11" t="str">
        <f>VLOOKUP(C90,DBASE!$A$4:$Z$756,5,FALSE)</f>
        <v>N</v>
      </c>
      <c r="H90" s="11">
        <f>VLOOKUP(C90,DBASE!$A$4:$Z$756,6,FALSE)</f>
        <v>1024</v>
      </c>
      <c r="I90" s="11">
        <f>VLOOKUP(C90,DBASE!$A$4:$Z$756,7,FALSE)</f>
        <v>1054</v>
      </c>
      <c r="J90" s="11">
        <f>VLOOKUP(C90,DBASE!$A$4:$Z$756,8,FALSE)</f>
        <v>101</v>
      </c>
      <c r="K90" s="11" t="str">
        <f>VLOOKUP(C90,DBASE!$A$4:$Z$756,9,FALSE)</f>
        <v>Niederl. 2</v>
      </c>
      <c r="L90" s="11" t="str">
        <f>VLOOKUP(C90,DBASE!$A$4:$Z$756,10,FALSE)</f>
        <v>Department</v>
      </c>
      <c r="M90" s="11" t="str">
        <f>VLOOKUP(C90,DBASE!$A$4:$Z$756,11,FALSE)</f>
        <v>Supervisor</v>
      </c>
      <c r="N90" s="11" t="str">
        <f>VLOOKUP(C90,DBASE!$A$4:$Z$756,12,FALSE)</f>
        <v>Non-Mgm.</v>
      </c>
      <c r="O90" s="11" t="str">
        <f>VLOOKUP(C90,DBASE!$A$4:$Z$756,13,FALSE)</f>
        <v>ang.</v>
      </c>
      <c r="P90" s="11" t="str">
        <f>VLOOKUP(C90,DBASE!$A$4:$Z$756,14,FALSE)</f>
        <v>M</v>
      </c>
      <c r="Q90" s="12">
        <f>VLOOKUP(C90,DBASE!$A$4:$Z$756,15,FALSE)</f>
        <v>36951</v>
      </c>
      <c r="R90" s="12" t="str">
        <f>IF(VLOOKUP(C90,DBASE!$A$4:$Z$756,16,FALSE)=0,"",VLOOKUP(C90,DBASE!$A$4:$Z$756,16,FALSE))</f>
        <v/>
      </c>
      <c r="S90" s="13" t="str">
        <f>VLOOKUP(C90,DBASE!$A$4:$Z$756,17,FALSE)</f>
        <v/>
      </c>
      <c r="T90" s="11">
        <f ca="1">VLOOKUP(C90,DBASE!$A$4:$Z$756,18,FALSE)</f>
        <v>18</v>
      </c>
      <c r="U90" s="12">
        <f>VLOOKUP(C90,DBASE!$A$4:$Z$756,19,FALSE)</f>
        <v>21948</v>
      </c>
      <c r="V90" s="13">
        <f ca="1">VLOOKUP(C90,DBASE!$A$4:$Z$756,20,FALSE)</f>
        <v>59</v>
      </c>
      <c r="W90" s="11" t="str">
        <f>VLOOKUP(C90,DBASE!$A$4:$Z$756,21,FALSE)</f>
        <v>N</v>
      </c>
      <c r="X90" s="11">
        <f>VLOOKUP(C90,DBASE!$A$4:$Z$756,22,FALSE)</f>
        <v>30</v>
      </c>
      <c r="Y90" s="14">
        <f>VLOOKUP(C90,DBASE!$A$4:$Z$756,23,FALSE)</f>
        <v>2.5</v>
      </c>
      <c r="Z90" s="11">
        <f>VLOOKUP(C90,DBASE!$A$4:$Z$756,24,FALSE)</f>
        <v>39</v>
      </c>
      <c r="AA90" s="11" t="str">
        <f>VLOOKUP(C90,DBASE!$A$4:$Z$756,25,FALSE)</f>
        <v>Function</v>
      </c>
      <c r="AB90" s="10">
        <f>VLOOKUP(C90,DBASE!$A$4:$Z$756,26,FALSE)</f>
        <v>1</v>
      </c>
      <c r="AC90" s="15">
        <v>1086</v>
      </c>
      <c r="AD90" s="15">
        <f t="shared" si="5"/>
        <v>238.10550000000001</v>
      </c>
      <c r="AE90" s="15">
        <v>0</v>
      </c>
      <c r="AF90" s="15">
        <v>0</v>
      </c>
      <c r="AG90" s="15">
        <v>0</v>
      </c>
      <c r="AH90" s="15">
        <v>0</v>
      </c>
      <c r="AI90" s="15">
        <v>0</v>
      </c>
      <c r="AJ90" s="15">
        <v>0</v>
      </c>
      <c r="AK90" s="15">
        <v>0</v>
      </c>
      <c r="AL90" s="15">
        <v>0</v>
      </c>
      <c r="AM90" s="15">
        <v>0</v>
      </c>
      <c r="AN90" s="15">
        <v>0</v>
      </c>
      <c r="AO90" s="15">
        <f t="shared" si="6"/>
        <v>0</v>
      </c>
      <c r="AP90" s="15">
        <f t="shared" si="7"/>
        <v>0</v>
      </c>
      <c r="AQ90" s="15">
        <f t="shared" si="8"/>
        <v>26.5</v>
      </c>
      <c r="AR90" s="15">
        <v>0</v>
      </c>
      <c r="AS90" s="15">
        <v>0</v>
      </c>
      <c r="AT90" s="15">
        <v>0</v>
      </c>
      <c r="AU90" s="15">
        <v>0</v>
      </c>
      <c r="AV90" s="15">
        <f t="shared" si="9"/>
        <v>5.9346750000000004</v>
      </c>
      <c r="AW90" s="15">
        <v>0</v>
      </c>
      <c r="AX90" s="15">
        <v>0</v>
      </c>
    </row>
    <row r="91" spans="1:50" ht="20.100000000000001" customHeight="1" x14ac:dyDescent="0.25">
      <c r="A91" s="8">
        <v>43922</v>
      </c>
      <c r="B91" s="8">
        <v>43951</v>
      </c>
      <c r="C91" s="11">
        <v>86</v>
      </c>
      <c r="D91" s="8" t="str">
        <f>VLOOKUP(C91,DBASE!$A$4:$Z$756,3,FALSE)</f>
        <v>P</v>
      </c>
      <c r="E91" s="11" t="str">
        <f>VLOOKUP(C91,DBASE!$A$4:$Z$756,2,FALSE)</f>
        <v>Active</v>
      </c>
      <c r="F91" s="11" t="str">
        <f>VLOOKUP(C91,DBASE!$A$4:$Z$756,4,FALSE)</f>
        <v>Mitarbeiter 86</v>
      </c>
      <c r="G91" s="11" t="str">
        <f>VLOOKUP(C91,DBASE!$A$4:$Z$756,5,FALSE)</f>
        <v>N</v>
      </c>
      <c r="H91" s="11">
        <f>VLOOKUP(C91,DBASE!$A$4:$Z$756,6,FALSE)</f>
        <v>1010</v>
      </c>
      <c r="I91" s="11">
        <f>VLOOKUP(C91,DBASE!$A$4:$Z$756,7,FALSE)</f>
        <v>1010</v>
      </c>
      <c r="J91" s="11">
        <f>VLOOKUP(C91,DBASE!$A$4:$Z$756,8,FALSE)</f>
        <v>100</v>
      </c>
      <c r="K91" s="11" t="str">
        <f>VLOOKUP(C91,DBASE!$A$4:$Z$756,9,FALSE)</f>
        <v>Niederl. 1</v>
      </c>
      <c r="L91" s="11" t="str">
        <f>VLOOKUP(C91,DBASE!$A$4:$Z$756,10,FALSE)</f>
        <v>Department</v>
      </c>
      <c r="M91" s="11" t="str">
        <f>VLOOKUP(C91,DBASE!$A$4:$Z$756,11,FALSE)</f>
        <v>Supervisor</v>
      </c>
      <c r="N91" s="11" t="str">
        <f>VLOOKUP(C91,DBASE!$A$4:$Z$756,12,FALSE)</f>
        <v>Non-Mgm.</v>
      </c>
      <c r="O91" s="11" t="str">
        <f>VLOOKUP(C91,DBASE!$A$4:$Z$756,13,FALSE)</f>
        <v>ang.</v>
      </c>
      <c r="P91" s="11" t="str">
        <f>VLOOKUP(C91,DBASE!$A$4:$Z$756,14,FALSE)</f>
        <v>M</v>
      </c>
      <c r="Q91" s="12">
        <f>VLOOKUP(C91,DBASE!$A$4:$Z$756,15,FALSE)</f>
        <v>36951</v>
      </c>
      <c r="R91" s="12" t="str">
        <f>IF(VLOOKUP(C91,DBASE!$A$4:$Z$756,16,FALSE)=0,"",VLOOKUP(C91,DBASE!$A$4:$Z$756,16,FALSE))</f>
        <v/>
      </c>
      <c r="S91" s="13" t="str">
        <f>VLOOKUP(C91,DBASE!$A$4:$Z$756,17,FALSE)</f>
        <v/>
      </c>
      <c r="T91" s="11">
        <f ca="1">VLOOKUP(C91,DBASE!$A$4:$Z$756,18,FALSE)</f>
        <v>18</v>
      </c>
      <c r="U91" s="12">
        <f>VLOOKUP(C91,DBASE!$A$4:$Z$756,19,FALSE)</f>
        <v>27851</v>
      </c>
      <c r="V91" s="13">
        <f ca="1">VLOOKUP(C91,DBASE!$A$4:$Z$756,20,FALSE)</f>
        <v>43</v>
      </c>
      <c r="W91" s="11" t="str">
        <f>VLOOKUP(C91,DBASE!$A$4:$Z$756,21,FALSE)</f>
        <v>N</v>
      </c>
      <c r="X91" s="11">
        <f>VLOOKUP(C91,DBASE!$A$4:$Z$756,22,FALSE)</f>
        <v>30</v>
      </c>
      <c r="Y91" s="14">
        <f>VLOOKUP(C91,DBASE!$A$4:$Z$756,23,FALSE)</f>
        <v>2.5</v>
      </c>
      <c r="Z91" s="11">
        <f>VLOOKUP(C91,DBASE!$A$4:$Z$756,24,FALSE)</f>
        <v>39</v>
      </c>
      <c r="AA91" s="11" t="str">
        <f>VLOOKUP(C91,DBASE!$A$4:$Z$756,25,FALSE)</f>
        <v>Function</v>
      </c>
      <c r="AB91" s="10">
        <f>VLOOKUP(C91,DBASE!$A$4:$Z$756,26,FALSE)</f>
        <v>1</v>
      </c>
      <c r="AC91" s="15">
        <v>1087</v>
      </c>
      <c r="AD91" s="15">
        <f t="shared" si="5"/>
        <v>238.32474999999999</v>
      </c>
      <c r="AE91" s="15">
        <v>0</v>
      </c>
      <c r="AF91" s="15">
        <v>0</v>
      </c>
      <c r="AG91" s="15">
        <v>0</v>
      </c>
      <c r="AH91" s="15">
        <v>0</v>
      </c>
      <c r="AI91" s="15">
        <v>0</v>
      </c>
      <c r="AJ91" s="15">
        <v>0</v>
      </c>
      <c r="AK91" s="15">
        <v>0</v>
      </c>
      <c r="AL91" s="15">
        <v>0</v>
      </c>
      <c r="AM91" s="15">
        <v>0</v>
      </c>
      <c r="AN91" s="15">
        <v>0</v>
      </c>
      <c r="AO91" s="15">
        <f t="shared" si="6"/>
        <v>0</v>
      </c>
      <c r="AP91" s="15">
        <f t="shared" si="7"/>
        <v>0</v>
      </c>
      <c r="AQ91" s="15">
        <f t="shared" si="8"/>
        <v>26.5</v>
      </c>
      <c r="AR91" s="15">
        <v>0</v>
      </c>
      <c r="AS91" s="15">
        <v>0</v>
      </c>
      <c r="AT91" s="15">
        <v>0</v>
      </c>
      <c r="AU91" s="15">
        <v>0</v>
      </c>
      <c r="AV91" s="15">
        <f t="shared" si="9"/>
        <v>5.9346750000000004</v>
      </c>
      <c r="AW91" s="15">
        <v>0</v>
      </c>
      <c r="AX91" s="15">
        <v>0</v>
      </c>
    </row>
    <row r="92" spans="1:50" ht="20.100000000000001" customHeight="1" x14ac:dyDescent="0.25">
      <c r="A92" s="8">
        <v>43922</v>
      </c>
      <c r="B92" s="8">
        <v>43951</v>
      </c>
      <c r="C92" s="11">
        <v>87</v>
      </c>
      <c r="D92" s="8" t="str">
        <f>VLOOKUP(C92,DBASE!$A$4:$Z$756,3,FALSE)</f>
        <v>P</v>
      </c>
      <c r="E92" s="11" t="str">
        <f>VLOOKUP(C92,DBASE!$A$4:$Z$756,2,FALSE)</f>
        <v>Active</v>
      </c>
      <c r="F92" s="11" t="str">
        <f>VLOOKUP(C92,DBASE!$A$4:$Z$756,4,FALSE)</f>
        <v>Mitarbeiter 87</v>
      </c>
      <c r="G92" s="11" t="str">
        <f>VLOOKUP(C92,DBASE!$A$4:$Z$756,5,FALSE)</f>
        <v>N</v>
      </c>
      <c r="H92" s="11">
        <f>VLOOKUP(C92,DBASE!$A$4:$Z$756,6,FALSE)</f>
        <v>1024</v>
      </c>
      <c r="I92" s="11">
        <f>VLOOKUP(C92,DBASE!$A$4:$Z$756,7,FALSE)</f>
        <v>1054</v>
      </c>
      <c r="J92" s="11">
        <f>VLOOKUP(C92,DBASE!$A$4:$Z$756,8,FALSE)</f>
        <v>101</v>
      </c>
      <c r="K92" s="11" t="str">
        <f>VLOOKUP(C92,DBASE!$A$4:$Z$756,9,FALSE)</f>
        <v>Niederl. 2</v>
      </c>
      <c r="L92" s="11" t="str">
        <f>VLOOKUP(C92,DBASE!$A$4:$Z$756,10,FALSE)</f>
        <v>Department</v>
      </c>
      <c r="M92" s="11" t="str">
        <f>VLOOKUP(C92,DBASE!$A$4:$Z$756,11,FALSE)</f>
        <v>Supervisor</v>
      </c>
      <c r="N92" s="11" t="str">
        <f>VLOOKUP(C92,DBASE!$A$4:$Z$756,12,FALSE)</f>
        <v>Non-Mgm.</v>
      </c>
      <c r="O92" s="11" t="str">
        <f>VLOOKUP(C92,DBASE!$A$4:$Z$756,13,FALSE)</f>
        <v>ang.</v>
      </c>
      <c r="P92" s="11" t="str">
        <f>VLOOKUP(C92,DBASE!$A$4:$Z$756,14,FALSE)</f>
        <v>M</v>
      </c>
      <c r="Q92" s="12">
        <f>VLOOKUP(C92,DBASE!$A$4:$Z$756,15,FALSE)</f>
        <v>36971</v>
      </c>
      <c r="R92" s="12" t="str">
        <f>IF(VLOOKUP(C92,DBASE!$A$4:$Z$756,16,FALSE)=0,"",VLOOKUP(C92,DBASE!$A$4:$Z$756,16,FALSE))</f>
        <v/>
      </c>
      <c r="S92" s="13" t="str">
        <f>VLOOKUP(C92,DBASE!$A$4:$Z$756,17,FALSE)</f>
        <v/>
      </c>
      <c r="T92" s="11">
        <f ca="1">VLOOKUP(C92,DBASE!$A$4:$Z$756,18,FALSE)</f>
        <v>18</v>
      </c>
      <c r="U92" s="12">
        <f>VLOOKUP(C92,DBASE!$A$4:$Z$756,19,FALSE)</f>
        <v>22321</v>
      </c>
      <c r="V92" s="13">
        <f ca="1">VLOOKUP(C92,DBASE!$A$4:$Z$756,20,FALSE)</f>
        <v>58</v>
      </c>
      <c r="W92" s="11" t="str">
        <f>VLOOKUP(C92,DBASE!$A$4:$Z$756,21,FALSE)</f>
        <v>N</v>
      </c>
      <c r="X92" s="11">
        <f>VLOOKUP(C92,DBASE!$A$4:$Z$756,22,FALSE)</f>
        <v>29</v>
      </c>
      <c r="Y92" s="14">
        <f>VLOOKUP(C92,DBASE!$A$4:$Z$756,23,FALSE)</f>
        <v>2.4166666666666665</v>
      </c>
      <c r="Z92" s="11">
        <f>VLOOKUP(C92,DBASE!$A$4:$Z$756,24,FALSE)</f>
        <v>24</v>
      </c>
      <c r="AA92" s="11" t="str">
        <f>VLOOKUP(C92,DBASE!$A$4:$Z$756,25,FALSE)</f>
        <v>Function</v>
      </c>
      <c r="AB92" s="10">
        <f>VLOOKUP(C92,DBASE!$A$4:$Z$756,26,FALSE)</f>
        <v>0.61538461538461542</v>
      </c>
      <c r="AC92" s="15">
        <v>1088</v>
      </c>
      <c r="AD92" s="15">
        <f t="shared" si="5"/>
        <v>238.54400000000001</v>
      </c>
      <c r="AE92" s="15">
        <v>0</v>
      </c>
      <c r="AF92" s="15">
        <v>0</v>
      </c>
      <c r="AG92" s="15">
        <v>0</v>
      </c>
      <c r="AH92" s="15">
        <v>0</v>
      </c>
      <c r="AI92" s="15">
        <v>0</v>
      </c>
      <c r="AJ92" s="15">
        <v>0</v>
      </c>
      <c r="AK92" s="15">
        <v>0</v>
      </c>
      <c r="AL92" s="15">
        <v>0</v>
      </c>
      <c r="AM92" s="15">
        <v>0</v>
      </c>
      <c r="AN92" s="15">
        <v>0</v>
      </c>
      <c r="AO92" s="15">
        <f t="shared" si="6"/>
        <v>0</v>
      </c>
      <c r="AP92" s="15">
        <f t="shared" si="7"/>
        <v>0</v>
      </c>
      <c r="AQ92" s="15">
        <f t="shared" si="8"/>
        <v>26.5</v>
      </c>
      <c r="AR92" s="15">
        <v>0</v>
      </c>
      <c r="AS92" s="15">
        <v>0</v>
      </c>
      <c r="AT92" s="15">
        <v>0</v>
      </c>
      <c r="AU92" s="15">
        <v>0</v>
      </c>
      <c r="AV92" s="15">
        <f t="shared" si="9"/>
        <v>5.9346750000000004</v>
      </c>
      <c r="AW92" s="15">
        <v>0</v>
      </c>
      <c r="AX92" s="15">
        <v>0</v>
      </c>
    </row>
    <row r="93" spans="1:50" ht="20.100000000000001" customHeight="1" x14ac:dyDescent="0.25">
      <c r="A93" s="8">
        <v>43922</v>
      </c>
      <c r="B93" s="8">
        <v>43951</v>
      </c>
      <c r="C93" s="11">
        <v>88</v>
      </c>
      <c r="D93" s="8" t="str">
        <f>VLOOKUP(C93,DBASE!$A$4:$Z$756,3,FALSE)</f>
        <v>P</v>
      </c>
      <c r="E93" s="11" t="str">
        <f>VLOOKUP(C93,DBASE!$A$4:$Z$756,2,FALSE)</f>
        <v>Active</v>
      </c>
      <c r="F93" s="11" t="str">
        <f>VLOOKUP(C93,DBASE!$A$4:$Z$756,4,FALSE)</f>
        <v>Mitarbeiter 88</v>
      </c>
      <c r="G93" s="11" t="str">
        <f>VLOOKUP(C93,DBASE!$A$4:$Z$756,5,FALSE)</f>
        <v>N</v>
      </c>
      <c r="H93" s="11">
        <f>VLOOKUP(C93,DBASE!$A$4:$Z$756,6,FALSE)</f>
        <v>1024</v>
      </c>
      <c r="I93" s="11">
        <f>VLOOKUP(C93,DBASE!$A$4:$Z$756,7,FALSE)</f>
        <v>1054</v>
      </c>
      <c r="J93" s="11">
        <f>VLOOKUP(C93,DBASE!$A$4:$Z$756,8,FALSE)</f>
        <v>101</v>
      </c>
      <c r="K93" s="11" t="str">
        <f>VLOOKUP(C93,DBASE!$A$4:$Z$756,9,FALSE)</f>
        <v>Niederl. 2</v>
      </c>
      <c r="L93" s="11" t="str">
        <f>VLOOKUP(C93,DBASE!$A$4:$Z$756,10,FALSE)</f>
        <v>Department</v>
      </c>
      <c r="M93" s="11" t="str">
        <f>VLOOKUP(C93,DBASE!$A$4:$Z$756,11,FALSE)</f>
        <v>Supervisor</v>
      </c>
      <c r="N93" s="11" t="str">
        <f>VLOOKUP(C93,DBASE!$A$4:$Z$756,12,FALSE)</f>
        <v>Non-Mgm.</v>
      </c>
      <c r="O93" s="11" t="str">
        <f>VLOOKUP(C93,DBASE!$A$4:$Z$756,13,FALSE)</f>
        <v>ang.</v>
      </c>
      <c r="P93" s="11" t="str">
        <f>VLOOKUP(C93,DBASE!$A$4:$Z$756,14,FALSE)</f>
        <v>M</v>
      </c>
      <c r="Q93" s="12">
        <f>VLOOKUP(C93,DBASE!$A$4:$Z$756,15,FALSE)</f>
        <v>36982</v>
      </c>
      <c r="R93" s="12" t="str">
        <f>IF(VLOOKUP(C93,DBASE!$A$4:$Z$756,16,FALSE)=0,"",VLOOKUP(C93,DBASE!$A$4:$Z$756,16,FALSE))</f>
        <v/>
      </c>
      <c r="S93" s="13" t="str">
        <f>VLOOKUP(C93,DBASE!$A$4:$Z$756,17,FALSE)</f>
        <v/>
      </c>
      <c r="T93" s="11">
        <f ca="1">VLOOKUP(C93,DBASE!$A$4:$Z$756,18,FALSE)</f>
        <v>18</v>
      </c>
      <c r="U93" s="12">
        <f>VLOOKUP(C93,DBASE!$A$4:$Z$756,19,FALSE)</f>
        <v>20969</v>
      </c>
      <c r="V93" s="13">
        <f ca="1">VLOOKUP(C93,DBASE!$A$4:$Z$756,20,FALSE)</f>
        <v>62</v>
      </c>
      <c r="W93" s="11" t="str">
        <f>VLOOKUP(C93,DBASE!$A$4:$Z$756,21,FALSE)</f>
        <v>J</v>
      </c>
      <c r="X93" s="11">
        <f>VLOOKUP(C93,DBASE!$A$4:$Z$756,22,FALSE)</f>
        <v>30</v>
      </c>
      <c r="Y93" s="14">
        <f>VLOOKUP(C93,DBASE!$A$4:$Z$756,23,FALSE)</f>
        <v>2.5</v>
      </c>
      <c r="Z93" s="11">
        <f>VLOOKUP(C93,DBASE!$A$4:$Z$756,24,FALSE)</f>
        <v>39</v>
      </c>
      <c r="AA93" s="11" t="str">
        <f>VLOOKUP(C93,DBASE!$A$4:$Z$756,25,FALSE)</f>
        <v>Function</v>
      </c>
      <c r="AB93" s="10">
        <f>VLOOKUP(C93,DBASE!$A$4:$Z$756,26,FALSE)</f>
        <v>1</v>
      </c>
      <c r="AC93" s="15">
        <v>1089</v>
      </c>
      <c r="AD93" s="15">
        <f t="shared" si="5"/>
        <v>238.76325000000003</v>
      </c>
      <c r="AE93" s="15">
        <v>0</v>
      </c>
      <c r="AF93" s="15">
        <v>0</v>
      </c>
      <c r="AG93" s="15">
        <v>0</v>
      </c>
      <c r="AH93" s="15">
        <v>0</v>
      </c>
      <c r="AI93" s="15">
        <v>0</v>
      </c>
      <c r="AJ93" s="15">
        <v>0</v>
      </c>
      <c r="AK93" s="15">
        <v>0</v>
      </c>
      <c r="AL93" s="15">
        <v>0</v>
      </c>
      <c r="AM93" s="15">
        <v>0</v>
      </c>
      <c r="AN93" s="15">
        <v>0</v>
      </c>
      <c r="AO93" s="15">
        <f t="shared" si="6"/>
        <v>62.82692307692308</v>
      </c>
      <c r="AP93" s="15">
        <f t="shared" si="7"/>
        <v>49.912500000000001</v>
      </c>
      <c r="AQ93" s="15">
        <f t="shared" si="8"/>
        <v>26.5</v>
      </c>
      <c r="AR93" s="15">
        <v>0</v>
      </c>
      <c r="AS93" s="15">
        <v>0</v>
      </c>
      <c r="AT93" s="15">
        <v>0</v>
      </c>
      <c r="AU93" s="15">
        <v>0</v>
      </c>
      <c r="AV93" s="15">
        <f t="shared" si="9"/>
        <v>31.182668798076929</v>
      </c>
      <c r="AW93" s="15">
        <v>0</v>
      </c>
      <c r="AX93" s="15">
        <v>0</v>
      </c>
    </row>
    <row r="94" spans="1:50" ht="20.100000000000001" customHeight="1" x14ac:dyDescent="0.25">
      <c r="A94" s="8">
        <v>43922</v>
      </c>
      <c r="B94" s="8">
        <v>43951</v>
      </c>
      <c r="C94" s="11">
        <v>89</v>
      </c>
      <c r="D94" s="8" t="str">
        <f>VLOOKUP(C94,DBASE!$A$4:$Z$756,3,FALSE)</f>
        <v>P</v>
      </c>
      <c r="E94" s="11" t="str">
        <f>VLOOKUP(C94,DBASE!$A$4:$Z$756,2,FALSE)</f>
        <v>Active</v>
      </c>
      <c r="F94" s="11" t="str">
        <f>VLOOKUP(C94,DBASE!$A$4:$Z$756,4,FALSE)</f>
        <v>Mitarbeiter 89</v>
      </c>
      <c r="G94" s="11" t="str">
        <f>VLOOKUP(C94,DBASE!$A$4:$Z$756,5,FALSE)</f>
        <v>N</v>
      </c>
      <c r="H94" s="11">
        <f>VLOOKUP(C94,DBASE!$A$4:$Z$756,6,FALSE)</f>
        <v>1022</v>
      </c>
      <c r="I94" s="11">
        <f>VLOOKUP(C94,DBASE!$A$4:$Z$756,7,FALSE)</f>
        <v>1035</v>
      </c>
      <c r="J94" s="11">
        <f>VLOOKUP(C94,DBASE!$A$4:$Z$756,8,FALSE)</f>
        <v>104</v>
      </c>
      <c r="K94" s="11" t="str">
        <f>VLOOKUP(C94,DBASE!$A$4:$Z$756,9,FALSE)</f>
        <v>Niederl. 5</v>
      </c>
      <c r="L94" s="11" t="str">
        <f>VLOOKUP(C94,DBASE!$A$4:$Z$756,10,FALSE)</f>
        <v>Department</v>
      </c>
      <c r="M94" s="11" t="str">
        <f>VLOOKUP(C94,DBASE!$A$4:$Z$756,11,FALSE)</f>
        <v>Supervisor</v>
      </c>
      <c r="N94" s="11" t="str">
        <f>VLOOKUP(C94,DBASE!$A$4:$Z$756,12,FALSE)</f>
        <v>Non-Mgm.</v>
      </c>
      <c r="O94" s="11" t="str">
        <f>VLOOKUP(C94,DBASE!$A$4:$Z$756,13,FALSE)</f>
        <v>ang.</v>
      </c>
      <c r="P94" s="11" t="str">
        <f>VLOOKUP(C94,DBASE!$A$4:$Z$756,14,FALSE)</f>
        <v>M</v>
      </c>
      <c r="Q94" s="12">
        <f>VLOOKUP(C94,DBASE!$A$4:$Z$756,15,FALSE)</f>
        <v>36983</v>
      </c>
      <c r="R94" s="12" t="str">
        <f>IF(VLOOKUP(C94,DBASE!$A$4:$Z$756,16,FALSE)=0,"",VLOOKUP(C94,DBASE!$A$4:$Z$756,16,FALSE))</f>
        <v/>
      </c>
      <c r="S94" s="13" t="str">
        <f>VLOOKUP(C94,DBASE!$A$4:$Z$756,17,FALSE)</f>
        <v/>
      </c>
      <c r="T94" s="11">
        <f ca="1">VLOOKUP(C94,DBASE!$A$4:$Z$756,18,FALSE)</f>
        <v>18</v>
      </c>
      <c r="U94" s="12">
        <f>VLOOKUP(C94,DBASE!$A$4:$Z$756,19,FALSE)</f>
        <v>22939</v>
      </c>
      <c r="V94" s="13">
        <f ca="1">VLOOKUP(C94,DBASE!$A$4:$Z$756,20,FALSE)</f>
        <v>57</v>
      </c>
      <c r="W94" s="11" t="str">
        <f>VLOOKUP(C94,DBASE!$A$4:$Z$756,21,FALSE)</f>
        <v>J</v>
      </c>
      <c r="X94" s="11">
        <f>VLOOKUP(C94,DBASE!$A$4:$Z$756,22,FALSE)</f>
        <v>35</v>
      </c>
      <c r="Y94" s="14">
        <f>VLOOKUP(C94,DBASE!$A$4:$Z$756,23,FALSE)</f>
        <v>2.9166666666666665</v>
      </c>
      <c r="Z94" s="11">
        <f>VLOOKUP(C94,DBASE!$A$4:$Z$756,24,FALSE)</f>
        <v>39</v>
      </c>
      <c r="AA94" s="11" t="str">
        <f>VLOOKUP(C94,DBASE!$A$4:$Z$756,25,FALSE)</f>
        <v>Function</v>
      </c>
      <c r="AB94" s="10">
        <f>VLOOKUP(C94,DBASE!$A$4:$Z$756,26,FALSE)</f>
        <v>1</v>
      </c>
      <c r="AC94" s="15">
        <v>1090</v>
      </c>
      <c r="AD94" s="15">
        <f t="shared" si="5"/>
        <v>238.98250000000002</v>
      </c>
      <c r="AE94" s="15">
        <v>0</v>
      </c>
      <c r="AF94" s="15">
        <v>0</v>
      </c>
      <c r="AG94" s="15">
        <v>0</v>
      </c>
      <c r="AH94" s="15">
        <v>0</v>
      </c>
      <c r="AI94" s="15">
        <v>0</v>
      </c>
      <c r="AJ94" s="15">
        <v>0</v>
      </c>
      <c r="AK94" s="15">
        <v>0</v>
      </c>
      <c r="AL94" s="15">
        <v>0</v>
      </c>
      <c r="AM94" s="15">
        <v>0</v>
      </c>
      <c r="AN94" s="15">
        <v>0</v>
      </c>
      <c r="AO94" s="15">
        <f t="shared" si="6"/>
        <v>73.365384615384613</v>
      </c>
      <c r="AP94" s="15">
        <f t="shared" si="7"/>
        <v>49.958333333333336</v>
      </c>
      <c r="AQ94" s="15">
        <f t="shared" si="8"/>
        <v>26.5</v>
      </c>
      <c r="AR94" s="15">
        <v>0</v>
      </c>
      <c r="AS94" s="15">
        <v>0</v>
      </c>
      <c r="AT94" s="15">
        <v>0</v>
      </c>
      <c r="AU94" s="15">
        <v>0</v>
      </c>
      <c r="AV94" s="15">
        <f t="shared" si="9"/>
        <v>33.553021634615391</v>
      </c>
      <c r="AW94" s="15">
        <v>0</v>
      </c>
      <c r="AX94" s="15">
        <v>0</v>
      </c>
    </row>
    <row r="95" spans="1:50" ht="20.100000000000001" customHeight="1" x14ac:dyDescent="0.25">
      <c r="A95" s="8">
        <v>43922</v>
      </c>
      <c r="B95" s="8">
        <v>43951</v>
      </c>
      <c r="C95" s="11">
        <v>90</v>
      </c>
      <c r="D95" s="8" t="str">
        <f>VLOOKUP(C95,DBASE!$A$4:$Z$756,3,FALSE)</f>
        <v>P</v>
      </c>
      <c r="E95" s="11" t="str">
        <f>VLOOKUP(C95,DBASE!$A$4:$Z$756,2,FALSE)</f>
        <v>Active</v>
      </c>
      <c r="F95" s="11" t="str">
        <f>VLOOKUP(C95,DBASE!$A$4:$Z$756,4,FALSE)</f>
        <v>Mitarbeiter 90</v>
      </c>
      <c r="G95" s="11" t="str">
        <f>VLOOKUP(C95,DBASE!$A$4:$Z$756,5,FALSE)</f>
        <v>N</v>
      </c>
      <c r="H95" s="11">
        <f>VLOOKUP(C95,DBASE!$A$4:$Z$756,6,FALSE)</f>
        <v>1024</v>
      </c>
      <c r="I95" s="11">
        <f>VLOOKUP(C95,DBASE!$A$4:$Z$756,7,FALSE)</f>
        <v>1054</v>
      </c>
      <c r="J95" s="11">
        <f>VLOOKUP(C95,DBASE!$A$4:$Z$756,8,FALSE)</f>
        <v>101</v>
      </c>
      <c r="K95" s="11" t="str">
        <f>VLOOKUP(C95,DBASE!$A$4:$Z$756,9,FALSE)</f>
        <v>Niederl. 2</v>
      </c>
      <c r="L95" s="11" t="str">
        <f>VLOOKUP(C95,DBASE!$A$4:$Z$756,10,FALSE)</f>
        <v>Department</v>
      </c>
      <c r="M95" s="11" t="str">
        <f>VLOOKUP(C95,DBASE!$A$4:$Z$756,11,FALSE)</f>
        <v>Supervisor</v>
      </c>
      <c r="N95" s="11" t="str">
        <f>VLOOKUP(C95,DBASE!$A$4:$Z$756,12,FALSE)</f>
        <v>Non-Mgm.</v>
      </c>
      <c r="O95" s="11" t="str">
        <f>VLOOKUP(C95,DBASE!$A$4:$Z$756,13,FALSE)</f>
        <v>ang.</v>
      </c>
      <c r="P95" s="11" t="str">
        <f>VLOOKUP(C95,DBASE!$A$4:$Z$756,14,FALSE)</f>
        <v>M</v>
      </c>
      <c r="Q95" s="12">
        <f>VLOOKUP(C95,DBASE!$A$4:$Z$756,15,FALSE)</f>
        <v>37018</v>
      </c>
      <c r="R95" s="12" t="str">
        <f>IF(VLOOKUP(C95,DBASE!$A$4:$Z$756,16,FALSE)=0,"",VLOOKUP(C95,DBASE!$A$4:$Z$756,16,FALSE))</f>
        <v/>
      </c>
      <c r="S95" s="13" t="str">
        <f>VLOOKUP(C95,DBASE!$A$4:$Z$756,17,FALSE)</f>
        <v/>
      </c>
      <c r="T95" s="11">
        <f ca="1">VLOOKUP(C95,DBASE!$A$4:$Z$756,18,FALSE)</f>
        <v>18</v>
      </c>
      <c r="U95" s="12">
        <f>VLOOKUP(C95,DBASE!$A$4:$Z$756,19,FALSE)</f>
        <v>25171</v>
      </c>
      <c r="V95" s="13">
        <f ca="1">VLOOKUP(C95,DBASE!$A$4:$Z$756,20,FALSE)</f>
        <v>51</v>
      </c>
      <c r="W95" s="11" t="str">
        <f>VLOOKUP(C95,DBASE!$A$4:$Z$756,21,FALSE)</f>
        <v>N</v>
      </c>
      <c r="X95" s="11">
        <f>VLOOKUP(C95,DBASE!$A$4:$Z$756,22,FALSE)</f>
        <v>30</v>
      </c>
      <c r="Y95" s="14">
        <f>VLOOKUP(C95,DBASE!$A$4:$Z$756,23,FALSE)</f>
        <v>2.5</v>
      </c>
      <c r="Z95" s="11">
        <f>VLOOKUP(C95,DBASE!$A$4:$Z$756,24,FALSE)</f>
        <v>39</v>
      </c>
      <c r="AA95" s="11" t="str">
        <f>VLOOKUP(C95,DBASE!$A$4:$Z$756,25,FALSE)</f>
        <v>Function</v>
      </c>
      <c r="AB95" s="10">
        <f>VLOOKUP(C95,DBASE!$A$4:$Z$756,26,FALSE)</f>
        <v>1</v>
      </c>
      <c r="AC95" s="15">
        <v>1091</v>
      </c>
      <c r="AD95" s="15">
        <f t="shared" si="5"/>
        <v>239.20175</v>
      </c>
      <c r="AE95" s="15">
        <v>0</v>
      </c>
      <c r="AF95" s="15">
        <v>0</v>
      </c>
      <c r="AG95" s="15">
        <v>0</v>
      </c>
      <c r="AH95" s="15">
        <v>0</v>
      </c>
      <c r="AI95" s="15">
        <v>0</v>
      </c>
      <c r="AJ95" s="15">
        <v>0</v>
      </c>
      <c r="AK95" s="15">
        <v>0</v>
      </c>
      <c r="AL95" s="15">
        <v>0</v>
      </c>
      <c r="AM95" s="15">
        <v>0</v>
      </c>
      <c r="AN95" s="15">
        <v>0</v>
      </c>
      <c r="AO95" s="15">
        <f t="shared" si="6"/>
        <v>0</v>
      </c>
      <c r="AP95" s="15">
        <f t="shared" si="7"/>
        <v>0</v>
      </c>
      <c r="AQ95" s="15">
        <f t="shared" si="8"/>
        <v>26.5</v>
      </c>
      <c r="AR95" s="15">
        <v>0</v>
      </c>
      <c r="AS95" s="15">
        <v>0</v>
      </c>
      <c r="AT95" s="15">
        <v>0</v>
      </c>
      <c r="AU95" s="15">
        <v>0</v>
      </c>
      <c r="AV95" s="15">
        <f t="shared" si="9"/>
        <v>5.9346750000000004</v>
      </c>
      <c r="AW95" s="15">
        <v>0</v>
      </c>
      <c r="AX95" s="15">
        <v>0</v>
      </c>
    </row>
    <row r="96" spans="1:50" ht="20.100000000000001" customHeight="1" x14ac:dyDescent="0.25">
      <c r="A96" s="8">
        <v>43922</v>
      </c>
      <c r="B96" s="8">
        <v>43951</v>
      </c>
      <c r="C96" s="11">
        <v>91</v>
      </c>
      <c r="D96" s="8" t="str">
        <f>VLOOKUP(C96,DBASE!$A$4:$Z$756,3,FALSE)</f>
        <v>P</v>
      </c>
      <c r="E96" s="11" t="str">
        <f>VLOOKUP(C96,DBASE!$A$4:$Z$756,2,FALSE)</f>
        <v>Active</v>
      </c>
      <c r="F96" s="11" t="str">
        <f>VLOOKUP(C96,DBASE!$A$4:$Z$756,4,FALSE)</f>
        <v>Mitarbeiter 91</v>
      </c>
      <c r="G96" s="11" t="str">
        <f>VLOOKUP(C96,DBASE!$A$4:$Z$756,5,FALSE)</f>
        <v>N</v>
      </c>
      <c r="H96" s="11">
        <f>VLOOKUP(C96,DBASE!$A$4:$Z$756,6,FALSE)</f>
        <v>1022</v>
      </c>
      <c r="I96" s="11">
        <f>VLOOKUP(C96,DBASE!$A$4:$Z$756,7,FALSE)</f>
        <v>1060</v>
      </c>
      <c r="J96" s="11">
        <f>VLOOKUP(C96,DBASE!$A$4:$Z$756,8,FALSE)</f>
        <v>106</v>
      </c>
      <c r="K96" s="11" t="str">
        <f>VLOOKUP(C96,DBASE!$A$4:$Z$756,9,FALSE)</f>
        <v>Niederl. 7</v>
      </c>
      <c r="L96" s="11" t="str">
        <f>VLOOKUP(C96,DBASE!$A$4:$Z$756,10,FALSE)</f>
        <v>Department</v>
      </c>
      <c r="M96" s="11" t="str">
        <f>VLOOKUP(C96,DBASE!$A$4:$Z$756,11,FALSE)</f>
        <v>Supervisor</v>
      </c>
      <c r="N96" s="11" t="str">
        <f>VLOOKUP(C96,DBASE!$A$4:$Z$756,12,FALSE)</f>
        <v>Non-Mgm.</v>
      </c>
      <c r="O96" s="11" t="str">
        <f>VLOOKUP(C96,DBASE!$A$4:$Z$756,13,FALSE)</f>
        <v>ang.</v>
      </c>
      <c r="P96" s="11" t="str">
        <f>VLOOKUP(C96,DBASE!$A$4:$Z$756,14,FALSE)</f>
        <v>M</v>
      </c>
      <c r="Q96" s="12">
        <f>VLOOKUP(C96,DBASE!$A$4:$Z$756,15,FALSE)</f>
        <v>37073</v>
      </c>
      <c r="R96" s="12" t="str">
        <f>IF(VLOOKUP(C96,DBASE!$A$4:$Z$756,16,FALSE)=0,"",VLOOKUP(C96,DBASE!$A$4:$Z$756,16,FALSE))</f>
        <v/>
      </c>
      <c r="S96" s="13" t="str">
        <f>VLOOKUP(C96,DBASE!$A$4:$Z$756,17,FALSE)</f>
        <v/>
      </c>
      <c r="T96" s="11">
        <f ca="1">VLOOKUP(C96,DBASE!$A$4:$Z$756,18,FALSE)</f>
        <v>18</v>
      </c>
      <c r="U96" s="12">
        <f>VLOOKUP(C96,DBASE!$A$4:$Z$756,19,FALSE)</f>
        <v>29339</v>
      </c>
      <c r="V96" s="13">
        <f ca="1">VLOOKUP(C96,DBASE!$A$4:$Z$756,20,FALSE)</f>
        <v>39</v>
      </c>
      <c r="W96" s="11" t="str">
        <f>VLOOKUP(C96,DBASE!$A$4:$Z$756,21,FALSE)</f>
        <v>J</v>
      </c>
      <c r="X96" s="11">
        <f>VLOOKUP(C96,DBASE!$A$4:$Z$756,22,FALSE)</f>
        <v>30</v>
      </c>
      <c r="Y96" s="14">
        <f>VLOOKUP(C96,DBASE!$A$4:$Z$756,23,FALSE)</f>
        <v>2.5</v>
      </c>
      <c r="Z96" s="11">
        <f>VLOOKUP(C96,DBASE!$A$4:$Z$756,24,FALSE)</f>
        <v>39</v>
      </c>
      <c r="AA96" s="11" t="str">
        <f>VLOOKUP(C96,DBASE!$A$4:$Z$756,25,FALSE)</f>
        <v>Function</v>
      </c>
      <c r="AB96" s="10">
        <f>VLOOKUP(C96,DBASE!$A$4:$Z$756,26,FALSE)</f>
        <v>1</v>
      </c>
      <c r="AC96" s="15">
        <v>1092</v>
      </c>
      <c r="AD96" s="15">
        <f t="shared" si="5"/>
        <v>239.42100000000002</v>
      </c>
      <c r="AE96" s="15">
        <v>0</v>
      </c>
      <c r="AF96" s="15">
        <v>0</v>
      </c>
      <c r="AG96" s="15">
        <v>0</v>
      </c>
      <c r="AH96" s="15">
        <v>0</v>
      </c>
      <c r="AI96" s="15">
        <v>0</v>
      </c>
      <c r="AJ96" s="15">
        <v>0</v>
      </c>
      <c r="AK96" s="15">
        <v>0</v>
      </c>
      <c r="AL96" s="15">
        <v>0</v>
      </c>
      <c r="AM96" s="15">
        <v>0</v>
      </c>
      <c r="AN96" s="15">
        <v>0</v>
      </c>
      <c r="AO96" s="15">
        <f t="shared" si="6"/>
        <v>63</v>
      </c>
      <c r="AP96" s="15">
        <f t="shared" si="7"/>
        <v>50.050000000000004</v>
      </c>
      <c r="AQ96" s="15">
        <f t="shared" si="8"/>
        <v>26.5</v>
      </c>
      <c r="AR96" s="15">
        <v>0</v>
      </c>
      <c r="AS96" s="15">
        <v>0</v>
      </c>
      <c r="AT96" s="15">
        <v>0</v>
      </c>
      <c r="AU96" s="15">
        <v>0</v>
      </c>
      <c r="AV96" s="15">
        <f t="shared" si="9"/>
        <v>31.252222500000006</v>
      </c>
      <c r="AW96" s="15">
        <v>0</v>
      </c>
      <c r="AX96" s="15">
        <v>0</v>
      </c>
    </row>
    <row r="97" spans="1:50" ht="20.100000000000001" customHeight="1" x14ac:dyDescent="0.25">
      <c r="A97" s="8">
        <v>43922</v>
      </c>
      <c r="B97" s="8">
        <v>43951</v>
      </c>
      <c r="C97" s="11">
        <v>92</v>
      </c>
      <c r="D97" s="8" t="str">
        <f>VLOOKUP(C97,DBASE!$A$4:$Z$756,3,FALSE)</f>
        <v>P</v>
      </c>
      <c r="E97" s="11" t="str">
        <f>VLOOKUP(C97,DBASE!$A$4:$Z$756,2,FALSE)</f>
        <v>Active</v>
      </c>
      <c r="F97" s="11" t="str">
        <f>VLOOKUP(C97,DBASE!$A$4:$Z$756,4,FALSE)</f>
        <v>Mitarbeiter 92</v>
      </c>
      <c r="G97" s="11" t="str">
        <f>VLOOKUP(C97,DBASE!$A$4:$Z$756,5,FALSE)</f>
        <v>N</v>
      </c>
      <c r="H97" s="11">
        <f>VLOOKUP(C97,DBASE!$A$4:$Z$756,6,FALSE)</f>
        <v>1022</v>
      </c>
      <c r="I97" s="11">
        <f>VLOOKUP(C97,DBASE!$A$4:$Z$756,7,FALSE)</f>
        <v>1047</v>
      </c>
      <c r="J97" s="11">
        <f>VLOOKUP(C97,DBASE!$A$4:$Z$756,8,FALSE)</f>
        <v>103</v>
      </c>
      <c r="K97" s="11" t="str">
        <f>VLOOKUP(C97,DBASE!$A$4:$Z$756,9,FALSE)</f>
        <v>Niederl. 4</v>
      </c>
      <c r="L97" s="11" t="str">
        <f>VLOOKUP(C97,DBASE!$A$4:$Z$756,10,FALSE)</f>
        <v>Department</v>
      </c>
      <c r="M97" s="11" t="str">
        <f>VLOOKUP(C97,DBASE!$A$4:$Z$756,11,FALSE)</f>
        <v>Supervisor</v>
      </c>
      <c r="N97" s="11" t="str">
        <f>VLOOKUP(C97,DBASE!$A$4:$Z$756,12,FALSE)</f>
        <v>Non-Mgm.</v>
      </c>
      <c r="O97" s="11" t="str">
        <f>VLOOKUP(C97,DBASE!$A$4:$Z$756,13,FALSE)</f>
        <v>ang.</v>
      </c>
      <c r="P97" s="11" t="str">
        <f>VLOOKUP(C97,DBASE!$A$4:$Z$756,14,FALSE)</f>
        <v>M</v>
      </c>
      <c r="Q97" s="12">
        <f>VLOOKUP(C97,DBASE!$A$4:$Z$756,15,FALSE)</f>
        <v>37073</v>
      </c>
      <c r="R97" s="12" t="str">
        <f>IF(VLOOKUP(C97,DBASE!$A$4:$Z$756,16,FALSE)=0,"",VLOOKUP(C97,DBASE!$A$4:$Z$756,16,FALSE))</f>
        <v/>
      </c>
      <c r="S97" s="13" t="str">
        <f>VLOOKUP(C97,DBASE!$A$4:$Z$756,17,FALSE)</f>
        <v/>
      </c>
      <c r="T97" s="11">
        <f ca="1">VLOOKUP(C97,DBASE!$A$4:$Z$756,18,FALSE)</f>
        <v>18</v>
      </c>
      <c r="U97" s="12">
        <f>VLOOKUP(C97,DBASE!$A$4:$Z$756,19,FALSE)</f>
        <v>26934</v>
      </c>
      <c r="V97" s="13">
        <f ca="1">VLOOKUP(C97,DBASE!$A$4:$Z$756,20,FALSE)</f>
        <v>46</v>
      </c>
      <c r="W97" s="11" t="str">
        <f>VLOOKUP(C97,DBASE!$A$4:$Z$756,21,FALSE)</f>
        <v>J</v>
      </c>
      <c r="X97" s="11">
        <f>VLOOKUP(C97,DBASE!$A$4:$Z$756,22,FALSE)</f>
        <v>30</v>
      </c>
      <c r="Y97" s="14">
        <f>VLOOKUP(C97,DBASE!$A$4:$Z$756,23,FALSE)</f>
        <v>2.5</v>
      </c>
      <c r="Z97" s="11">
        <f>VLOOKUP(C97,DBASE!$A$4:$Z$756,24,FALSE)</f>
        <v>39</v>
      </c>
      <c r="AA97" s="11" t="str">
        <f>VLOOKUP(C97,DBASE!$A$4:$Z$756,25,FALSE)</f>
        <v>Function</v>
      </c>
      <c r="AB97" s="10">
        <f>VLOOKUP(C97,DBASE!$A$4:$Z$756,26,FALSE)</f>
        <v>1</v>
      </c>
      <c r="AC97" s="15">
        <v>1093</v>
      </c>
      <c r="AD97" s="15">
        <f t="shared" si="5"/>
        <v>239.64025000000004</v>
      </c>
      <c r="AE97" s="15">
        <v>0</v>
      </c>
      <c r="AF97" s="15">
        <v>0</v>
      </c>
      <c r="AG97" s="15">
        <v>0</v>
      </c>
      <c r="AH97" s="15">
        <v>0</v>
      </c>
      <c r="AI97" s="15">
        <v>0</v>
      </c>
      <c r="AJ97" s="15">
        <v>0</v>
      </c>
      <c r="AK97" s="15">
        <v>0</v>
      </c>
      <c r="AL97" s="15">
        <v>0</v>
      </c>
      <c r="AM97" s="15">
        <v>0</v>
      </c>
      <c r="AN97" s="15">
        <v>0</v>
      </c>
      <c r="AO97" s="15">
        <f t="shared" si="6"/>
        <v>63.057692307692314</v>
      </c>
      <c r="AP97" s="15">
        <f t="shared" si="7"/>
        <v>50.095833333333331</v>
      </c>
      <c r="AQ97" s="15">
        <f t="shared" si="8"/>
        <v>26.5</v>
      </c>
      <c r="AR97" s="15">
        <v>0</v>
      </c>
      <c r="AS97" s="15">
        <v>0</v>
      </c>
      <c r="AT97" s="15">
        <v>0</v>
      </c>
      <c r="AU97" s="15">
        <v>0</v>
      </c>
      <c r="AV97" s="15">
        <f t="shared" si="9"/>
        <v>31.275407067307697</v>
      </c>
      <c r="AW97" s="15">
        <v>0</v>
      </c>
      <c r="AX97" s="15">
        <v>0</v>
      </c>
    </row>
    <row r="98" spans="1:50" ht="20.100000000000001" customHeight="1" x14ac:dyDescent="0.25">
      <c r="A98" s="8">
        <v>43922</v>
      </c>
      <c r="B98" s="8">
        <v>43951</v>
      </c>
      <c r="C98" s="11">
        <v>93</v>
      </c>
      <c r="D98" s="8" t="str">
        <f>VLOOKUP(C98,DBASE!$A$4:$Z$756,3,FALSE)</f>
        <v>P</v>
      </c>
      <c r="E98" s="11" t="str">
        <f>VLOOKUP(C98,DBASE!$A$4:$Z$756,2,FALSE)</f>
        <v>Active</v>
      </c>
      <c r="F98" s="11" t="str">
        <f>VLOOKUP(C98,DBASE!$A$4:$Z$756,4,FALSE)</f>
        <v>Mitarbeiter 93</v>
      </c>
      <c r="G98" s="11" t="str">
        <f>VLOOKUP(C98,DBASE!$A$4:$Z$756,5,FALSE)</f>
        <v>Y</v>
      </c>
      <c r="H98" s="11">
        <f>VLOOKUP(C98,DBASE!$A$4:$Z$756,6,FALSE)</f>
        <v>1020</v>
      </c>
      <c r="I98" s="11">
        <f>VLOOKUP(C98,DBASE!$A$4:$Z$756,7,FALSE)</f>
        <v>1058</v>
      </c>
      <c r="J98" s="11">
        <f>VLOOKUP(C98,DBASE!$A$4:$Z$756,8,FALSE)</f>
        <v>106</v>
      </c>
      <c r="K98" s="11" t="str">
        <f>VLOOKUP(C98,DBASE!$A$4:$Z$756,9,FALSE)</f>
        <v>Niederl. 7</v>
      </c>
      <c r="L98" s="11" t="str">
        <f>VLOOKUP(C98,DBASE!$A$4:$Z$756,10,FALSE)</f>
        <v>Department</v>
      </c>
      <c r="M98" s="11" t="str">
        <f>VLOOKUP(C98,DBASE!$A$4:$Z$756,11,FALSE)</f>
        <v>Supervisor</v>
      </c>
      <c r="N98" s="11" t="str">
        <f>VLOOKUP(C98,DBASE!$A$4:$Z$756,12,FALSE)</f>
        <v>Non-Mgm.</v>
      </c>
      <c r="O98" s="11" t="str">
        <f>VLOOKUP(C98,DBASE!$A$4:$Z$756,13,FALSE)</f>
        <v>ang.</v>
      </c>
      <c r="P98" s="11" t="str">
        <f>VLOOKUP(C98,DBASE!$A$4:$Z$756,14,FALSE)</f>
        <v>M</v>
      </c>
      <c r="Q98" s="12">
        <f>VLOOKUP(C98,DBASE!$A$4:$Z$756,15,FALSE)</f>
        <v>37073</v>
      </c>
      <c r="R98" s="12" t="str">
        <f>IF(VLOOKUP(C98,DBASE!$A$4:$Z$756,16,FALSE)=0,"",VLOOKUP(C98,DBASE!$A$4:$Z$756,16,FALSE))</f>
        <v/>
      </c>
      <c r="S98" s="13" t="str">
        <f>VLOOKUP(C98,DBASE!$A$4:$Z$756,17,FALSE)</f>
        <v/>
      </c>
      <c r="T98" s="11">
        <f ca="1">VLOOKUP(C98,DBASE!$A$4:$Z$756,18,FALSE)</f>
        <v>18</v>
      </c>
      <c r="U98" s="12">
        <f>VLOOKUP(C98,DBASE!$A$4:$Z$756,19,FALSE)</f>
        <v>22368</v>
      </c>
      <c r="V98" s="13">
        <f ca="1">VLOOKUP(C98,DBASE!$A$4:$Z$756,20,FALSE)</f>
        <v>58</v>
      </c>
      <c r="W98" s="11" t="str">
        <f>VLOOKUP(C98,DBASE!$A$4:$Z$756,21,FALSE)</f>
        <v>J</v>
      </c>
      <c r="X98" s="11">
        <f>VLOOKUP(C98,DBASE!$A$4:$Z$756,22,FALSE)</f>
        <v>30</v>
      </c>
      <c r="Y98" s="14">
        <f>VLOOKUP(C98,DBASE!$A$4:$Z$756,23,FALSE)</f>
        <v>2.5</v>
      </c>
      <c r="Z98" s="11">
        <f>VLOOKUP(C98,DBASE!$A$4:$Z$756,24,FALSE)</f>
        <v>39</v>
      </c>
      <c r="AA98" s="11" t="str">
        <f>VLOOKUP(C98,DBASE!$A$4:$Z$756,25,FALSE)</f>
        <v>Function</v>
      </c>
      <c r="AB98" s="10">
        <f>VLOOKUP(C98,DBASE!$A$4:$Z$756,26,FALSE)</f>
        <v>0.5</v>
      </c>
      <c r="AC98" s="15">
        <v>1094</v>
      </c>
      <c r="AD98" s="15">
        <f t="shared" si="5"/>
        <v>239.8595</v>
      </c>
      <c r="AE98" s="15">
        <v>0</v>
      </c>
      <c r="AF98" s="15">
        <v>0</v>
      </c>
      <c r="AG98" s="15">
        <v>0</v>
      </c>
      <c r="AH98" s="15">
        <v>0</v>
      </c>
      <c r="AI98" s="15">
        <v>0</v>
      </c>
      <c r="AJ98" s="15">
        <v>0</v>
      </c>
      <c r="AK98" s="15">
        <v>0</v>
      </c>
      <c r="AL98" s="15">
        <v>0</v>
      </c>
      <c r="AM98" s="15">
        <v>0</v>
      </c>
      <c r="AN98" s="15">
        <v>0</v>
      </c>
      <c r="AO98" s="15">
        <f t="shared" si="6"/>
        <v>63.115384615384613</v>
      </c>
      <c r="AP98" s="15">
        <f t="shared" si="7"/>
        <v>50.141666666666673</v>
      </c>
      <c r="AQ98" s="15">
        <f t="shared" si="8"/>
        <v>13.25</v>
      </c>
      <c r="AR98" s="15">
        <v>0</v>
      </c>
      <c r="AS98" s="15">
        <v>0</v>
      </c>
      <c r="AT98" s="15">
        <v>0</v>
      </c>
      <c r="AU98" s="15">
        <v>0</v>
      </c>
      <c r="AV98" s="15">
        <f t="shared" si="9"/>
        <v>28.331254134615389</v>
      </c>
      <c r="AW98" s="15">
        <v>0</v>
      </c>
      <c r="AX98" s="15">
        <v>0</v>
      </c>
    </row>
    <row r="99" spans="1:50" ht="20.100000000000001" customHeight="1" x14ac:dyDescent="0.25">
      <c r="A99" s="8">
        <v>43922</v>
      </c>
      <c r="B99" s="8">
        <v>43951</v>
      </c>
      <c r="C99" s="11">
        <v>93</v>
      </c>
      <c r="D99" s="8" t="str">
        <f>VLOOKUP(C99,DBASE!$A$4:$Z$756,3,FALSE)</f>
        <v>P</v>
      </c>
      <c r="E99" s="11" t="str">
        <f>VLOOKUP(C99,DBASE!$A$4:$Z$756,2,FALSE)</f>
        <v>Active</v>
      </c>
      <c r="F99" s="11" t="str">
        <f>VLOOKUP(C99,DBASE!$A$4:$Z$756,4,FALSE)</f>
        <v>Mitarbeiter 93</v>
      </c>
      <c r="G99" s="11" t="str">
        <f>VLOOKUP(C99,DBASE!$A$4:$Z$756,5,FALSE)</f>
        <v>Y</v>
      </c>
      <c r="H99" s="11">
        <f>VLOOKUP(C99,DBASE!$A$4:$Z$756,6,FALSE)</f>
        <v>1020</v>
      </c>
      <c r="I99" s="11">
        <f>VLOOKUP(C99,DBASE!$A$4:$Z$756,7,FALSE)</f>
        <v>1058</v>
      </c>
      <c r="J99" s="11">
        <f>VLOOKUP(C99,DBASE!$A$4:$Z$756,8,FALSE)</f>
        <v>106</v>
      </c>
      <c r="K99" s="11" t="str">
        <f>VLOOKUP(C99,DBASE!$A$4:$Z$756,9,FALSE)</f>
        <v>Niederl. 7</v>
      </c>
      <c r="L99" s="11" t="str">
        <f>VLOOKUP(C99,DBASE!$A$4:$Z$756,10,FALSE)</f>
        <v>Department</v>
      </c>
      <c r="M99" s="11" t="str">
        <f>VLOOKUP(C99,DBASE!$A$4:$Z$756,11,FALSE)</f>
        <v>Supervisor</v>
      </c>
      <c r="N99" s="11" t="str">
        <f>VLOOKUP(C99,DBASE!$A$4:$Z$756,12,FALSE)</f>
        <v>Non-Mgm.</v>
      </c>
      <c r="O99" s="11" t="str">
        <f>VLOOKUP(C99,DBASE!$A$4:$Z$756,13,FALSE)</f>
        <v>ang.</v>
      </c>
      <c r="P99" s="11" t="str">
        <f>VLOOKUP(C99,DBASE!$A$4:$Z$756,14,FALSE)</f>
        <v>M</v>
      </c>
      <c r="Q99" s="12">
        <f>VLOOKUP(C99,DBASE!$A$4:$Z$756,15,FALSE)</f>
        <v>37073</v>
      </c>
      <c r="R99" s="12" t="str">
        <f>IF(VLOOKUP(C99,DBASE!$A$4:$Z$756,16,FALSE)=0,"",VLOOKUP(C99,DBASE!$A$4:$Z$756,16,FALSE))</f>
        <v/>
      </c>
      <c r="S99" s="13" t="str">
        <f>VLOOKUP(C99,DBASE!$A$4:$Z$756,17,FALSE)</f>
        <v/>
      </c>
      <c r="T99" s="11">
        <f ca="1">VLOOKUP(C99,DBASE!$A$4:$Z$756,18,FALSE)</f>
        <v>18</v>
      </c>
      <c r="U99" s="12">
        <f>VLOOKUP(C99,DBASE!$A$4:$Z$756,19,FALSE)</f>
        <v>22368</v>
      </c>
      <c r="V99" s="13">
        <f ca="1">VLOOKUP(C99,DBASE!$A$4:$Z$756,20,FALSE)</f>
        <v>58</v>
      </c>
      <c r="W99" s="11" t="str">
        <f>VLOOKUP(C99,DBASE!$A$4:$Z$756,21,FALSE)</f>
        <v>J</v>
      </c>
      <c r="X99" s="11">
        <f>VLOOKUP(C99,DBASE!$A$4:$Z$756,22,FALSE)</f>
        <v>30</v>
      </c>
      <c r="Y99" s="14">
        <f>VLOOKUP(C99,DBASE!$A$4:$Z$756,23,FALSE)</f>
        <v>2.5</v>
      </c>
      <c r="Z99" s="11">
        <f>VLOOKUP(C99,DBASE!$A$4:$Z$756,24,FALSE)</f>
        <v>39</v>
      </c>
      <c r="AA99" s="11" t="str">
        <f>VLOOKUP(C99,DBASE!$A$4:$Z$756,25,FALSE)</f>
        <v>Function</v>
      </c>
      <c r="AB99" s="10">
        <f>VLOOKUP(C99,DBASE!$A$4:$Z$756,26,FALSE)</f>
        <v>0.5</v>
      </c>
      <c r="AC99" s="15">
        <v>1095</v>
      </c>
      <c r="AD99" s="15">
        <f t="shared" si="5"/>
        <v>240.07875000000001</v>
      </c>
      <c r="AE99" s="15">
        <v>0</v>
      </c>
      <c r="AF99" s="15">
        <v>0</v>
      </c>
      <c r="AG99" s="15">
        <v>0</v>
      </c>
      <c r="AH99" s="15">
        <v>0</v>
      </c>
      <c r="AI99" s="15">
        <v>0</v>
      </c>
      <c r="AJ99" s="15">
        <v>0</v>
      </c>
      <c r="AK99" s="15">
        <v>0</v>
      </c>
      <c r="AL99" s="15">
        <v>0</v>
      </c>
      <c r="AM99" s="15">
        <v>0</v>
      </c>
      <c r="AN99" s="15">
        <v>0</v>
      </c>
      <c r="AO99" s="15">
        <f t="shared" si="6"/>
        <v>63.17307692307692</v>
      </c>
      <c r="AP99" s="15">
        <f t="shared" si="7"/>
        <v>50.187500000000007</v>
      </c>
      <c r="AQ99" s="15">
        <f t="shared" si="8"/>
        <v>13.25</v>
      </c>
      <c r="AR99" s="15">
        <v>0</v>
      </c>
      <c r="AS99" s="15">
        <v>0</v>
      </c>
      <c r="AT99" s="15">
        <v>0</v>
      </c>
      <c r="AU99" s="15">
        <v>0</v>
      </c>
      <c r="AV99" s="15">
        <f t="shared" si="9"/>
        <v>28.35443870192308</v>
      </c>
      <c r="AW99" s="15">
        <v>0</v>
      </c>
      <c r="AX99" s="15">
        <v>0</v>
      </c>
    </row>
    <row r="100" spans="1:50" ht="20.100000000000001" customHeight="1" x14ac:dyDescent="0.25">
      <c r="A100" s="8">
        <v>43922</v>
      </c>
      <c r="B100" s="8">
        <v>43951</v>
      </c>
      <c r="C100" s="11">
        <v>94</v>
      </c>
      <c r="D100" s="8" t="str">
        <f>VLOOKUP(C100,DBASE!$A$4:$Z$756,3,FALSE)</f>
        <v>P</v>
      </c>
      <c r="E100" s="11" t="str">
        <f>VLOOKUP(C100,DBASE!$A$4:$Z$756,2,FALSE)</f>
        <v>Active</v>
      </c>
      <c r="F100" s="11" t="str">
        <f>VLOOKUP(C100,DBASE!$A$4:$Z$756,4,FALSE)</f>
        <v>Mitarbeiter 94</v>
      </c>
      <c r="G100" s="11" t="str">
        <f>VLOOKUP(C100,DBASE!$A$4:$Z$756,5,FALSE)</f>
        <v>N</v>
      </c>
      <c r="H100" s="11">
        <f>VLOOKUP(C100,DBASE!$A$4:$Z$756,6,FALSE)</f>
        <v>1032</v>
      </c>
      <c r="I100" s="11">
        <f>VLOOKUP(C100,DBASE!$A$4:$Z$756,7,FALSE)</f>
        <v>1075</v>
      </c>
      <c r="J100" s="11">
        <f>VLOOKUP(C100,DBASE!$A$4:$Z$756,8,FALSE)</f>
        <v>102</v>
      </c>
      <c r="K100" s="11" t="str">
        <f>VLOOKUP(C100,DBASE!$A$4:$Z$756,9,FALSE)</f>
        <v>Niederl. 3</v>
      </c>
      <c r="L100" s="11" t="str">
        <f>VLOOKUP(C100,DBASE!$A$4:$Z$756,10,FALSE)</f>
        <v>Department</v>
      </c>
      <c r="M100" s="11" t="str">
        <f>VLOOKUP(C100,DBASE!$A$4:$Z$756,11,FALSE)</f>
        <v>Supervisor</v>
      </c>
      <c r="N100" s="11" t="str">
        <f>VLOOKUP(C100,DBASE!$A$4:$Z$756,12,FALSE)</f>
        <v>Non-Mgm.</v>
      </c>
      <c r="O100" s="11" t="str">
        <f>VLOOKUP(C100,DBASE!$A$4:$Z$756,13,FALSE)</f>
        <v>ang.</v>
      </c>
      <c r="P100" s="11" t="str">
        <f>VLOOKUP(C100,DBASE!$A$4:$Z$756,14,FALSE)</f>
        <v>M</v>
      </c>
      <c r="Q100" s="12">
        <f>VLOOKUP(C100,DBASE!$A$4:$Z$756,15,FALSE)</f>
        <v>37135</v>
      </c>
      <c r="R100" s="12" t="str">
        <f>IF(VLOOKUP(C100,DBASE!$A$4:$Z$756,16,FALSE)=0,"",VLOOKUP(C100,DBASE!$A$4:$Z$756,16,FALSE))</f>
        <v/>
      </c>
      <c r="S100" s="13" t="str">
        <f>VLOOKUP(C100,DBASE!$A$4:$Z$756,17,FALSE)</f>
        <v/>
      </c>
      <c r="T100" s="11">
        <f ca="1">VLOOKUP(C100,DBASE!$A$4:$Z$756,18,FALSE)</f>
        <v>18</v>
      </c>
      <c r="U100" s="12">
        <f>VLOOKUP(C100,DBASE!$A$4:$Z$756,19,FALSE)</f>
        <v>22920</v>
      </c>
      <c r="V100" s="13">
        <f ca="1">VLOOKUP(C100,DBASE!$A$4:$Z$756,20,FALSE)</f>
        <v>57</v>
      </c>
      <c r="W100" s="11" t="str">
        <f>VLOOKUP(C100,DBASE!$A$4:$Z$756,21,FALSE)</f>
        <v>N</v>
      </c>
      <c r="X100" s="11">
        <f>VLOOKUP(C100,DBASE!$A$4:$Z$756,22,FALSE)</f>
        <v>30</v>
      </c>
      <c r="Y100" s="14">
        <f>VLOOKUP(C100,DBASE!$A$4:$Z$756,23,FALSE)</f>
        <v>2.5</v>
      </c>
      <c r="Z100" s="11">
        <f>VLOOKUP(C100,DBASE!$A$4:$Z$756,24,FALSE)</f>
        <v>39</v>
      </c>
      <c r="AA100" s="11" t="str">
        <f>VLOOKUP(C100,DBASE!$A$4:$Z$756,25,FALSE)</f>
        <v>Function</v>
      </c>
      <c r="AB100" s="10">
        <f>VLOOKUP(C100,DBASE!$A$4:$Z$756,26,FALSE)</f>
        <v>1</v>
      </c>
      <c r="AC100" s="15">
        <v>1096</v>
      </c>
      <c r="AD100" s="15">
        <f t="shared" si="5"/>
        <v>240.298</v>
      </c>
      <c r="AE100" s="15">
        <v>0</v>
      </c>
      <c r="AF100" s="15">
        <v>0</v>
      </c>
      <c r="AG100" s="15">
        <v>0</v>
      </c>
      <c r="AH100" s="15">
        <v>0</v>
      </c>
      <c r="AI100" s="15">
        <v>0</v>
      </c>
      <c r="AJ100" s="15">
        <v>0</v>
      </c>
      <c r="AK100" s="15">
        <v>0</v>
      </c>
      <c r="AL100" s="15">
        <v>0</v>
      </c>
      <c r="AM100" s="15">
        <v>0</v>
      </c>
      <c r="AN100" s="15">
        <v>0</v>
      </c>
      <c r="AO100" s="15">
        <f t="shared" si="6"/>
        <v>0</v>
      </c>
      <c r="AP100" s="15">
        <f t="shared" si="7"/>
        <v>0</v>
      </c>
      <c r="AQ100" s="15">
        <f t="shared" si="8"/>
        <v>26.5</v>
      </c>
      <c r="AR100" s="15">
        <v>0</v>
      </c>
      <c r="AS100" s="15">
        <v>0</v>
      </c>
      <c r="AT100" s="15">
        <v>0</v>
      </c>
      <c r="AU100" s="15">
        <v>0</v>
      </c>
      <c r="AV100" s="15">
        <f t="shared" si="9"/>
        <v>5.9346750000000004</v>
      </c>
      <c r="AW100" s="15">
        <v>0</v>
      </c>
      <c r="AX100" s="15">
        <v>0</v>
      </c>
    </row>
    <row r="101" spans="1:50" ht="20.100000000000001" customHeight="1" x14ac:dyDescent="0.25">
      <c r="A101" s="8">
        <v>43922</v>
      </c>
      <c r="B101" s="8">
        <v>43951</v>
      </c>
      <c r="C101" s="11">
        <v>95</v>
      </c>
      <c r="D101" s="8" t="str">
        <f>VLOOKUP(C101,DBASE!$A$4:$Z$756,3,FALSE)</f>
        <v>P</v>
      </c>
      <c r="E101" s="11" t="str">
        <f>VLOOKUP(C101,DBASE!$A$4:$Z$756,2,FALSE)</f>
        <v>Active</v>
      </c>
      <c r="F101" s="11" t="str">
        <f>VLOOKUP(C101,DBASE!$A$4:$Z$756,4,FALSE)</f>
        <v>Mitarbeiter 95</v>
      </c>
      <c r="G101" s="11" t="str">
        <f>VLOOKUP(C101,DBASE!$A$4:$Z$756,5,FALSE)</f>
        <v>N</v>
      </c>
      <c r="H101" s="11">
        <f>VLOOKUP(C101,DBASE!$A$4:$Z$756,6,FALSE)</f>
        <v>1002</v>
      </c>
      <c r="I101" s="11">
        <f>VLOOKUP(C101,DBASE!$A$4:$Z$756,7,FALSE)</f>
        <v>1002</v>
      </c>
      <c r="J101" s="11">
        <f>VLOOKUP(C101,DBASE!$A$4:$Z$756,8,FALSE)</f>
        <v>100</v>
      </c>
      <c r="K101" s="11" t="str">
        <f>VLOOKUP(C101,DBASE!$A$4:$Z$756,9,FALSE)</f>
        <v>Niederl. 1</v>
      </c>
      <c r="L101" s="11" t="str">
        <f>VLOOKUP(C101,DBASE!$A$4:$Z$756,10,FALSE)</f>
        <v>Department</v>
      </c>
      <c r="M101" s="11" t="str">
        <f>VLOOKUP(C101,DBASE!$A$4:$Z$756,11,FALSE)</f>
        <v>Supervisor</v>
      </c>
      <c r="N101" s="11" t="str">
        <f>VLOOKUP(C101,DBASE!$A$4:$Z$756,12,FALSE)</f>
        <v>Manager</v>
      </c>
      <c r="O101" s="11" t="str">
        <f>VLOOKUP(C101,DBASE!$A$4:$Z$756,13,FALSE)</f>
        <v>ang.</v>
      </c>
      <c r="P101" s="11" t="str">
        <f>VLOOKUP(C101,DBASE!$A$4:$Z$756,14,FALSE)</f>
        <v>M</v>
      </c>
      <c r="Q101" s="12">
        <f>VLOOKUP(C101,DBASE!$A$4:$Z$756,15,FALSE)</f>
        <v>36570</v>
      </c>
      <c r="R101" s="12" t="str">
        <f>IF(VLOOKUP(C101,DBASE!$A$4:$Z$756,16,FALSE)=0,"",VLOOKUP(C101,DBASE!$A$4:$Z$756,16,FALSE))</f>
        <v/>
      </c>
      <c r="S101" s="13" t="str">
        <f>VLOOKUP(C101,DBASE!$A$4:$Z$756,17,FALSE)</f>
        <v/>
      </c>
      <c r="T101" s="11">
        <f ca="1">VLOOKUP(C101,DBASE!$A$4:$Z$756,18,FALSE)</f>
        <v>19</v>
      </c>
      <c r="U101" s="12">
        <f>VLOOKUP(C101,DBASE!$A$4:$Z$756,19,FALSE)</f>
        <v>28164</v>
      </c>
      <c r="V101" s="13">
        <f ca="1">VLOOKUP(C101,DBASE!$A$4:$Z$756,20,FALSE)</f>
        <v>42</v>
      </c>
      <c r="W101" s="11" t="str">
        <f>VLOOKUP(C101,DBASE!$A$4:$Z$756,21,FALSE)</f>
        <v>N</v>
      </c>
      <c r="X101" s="11">
        <f>VLOOKUP(C101,DBASE!$A$4:$Z$756,22,FALSE)</f>
        <v>30</v>
      </c>
      <c r="Y101" s="14">
        <f>VLOOKUP(C101,DBASE!$A$4:$Z$756,23,FALSE)</f>
        <v>2.5</v>
      </c>
      <c r="Z101" s="11">
        <f>VLOOKUP(C101,DBASE!$A$4:$Z$756,24,FALSE)</f>
        <v>39</v>
      </c>
      <c r="AA101" s="11" t="str">
        <f>VLOOKUP(C101,DBASE!$A$4:$Z$756,25,FALSE)</f>
        <v>Function</v>
      </c>
      <c r="AB101" s="10">
        <f>VLOOKUP(C101,DBASE!$A$4:$Z$756,26,FALSE)</f>
        <v>1</v>
      </c>
      <c r="AC101" s="15">
        <v>1097</v>
      </c>
      <c r="AD101" s="15">
        <f t="shared" si="5"/>
        <v>240.51724999999999</v>
      </c>
      <c r="AE101" s="15">
        <v>0</v>
      </c>
      <c r="AF101" s="15">
        <v>0</v>
      </c>
      <c r="AG101" s="15">
        <v>0</v>
      </c>
      <c r="AH101" s="15">
        <v>0</v>
      </c>
      <c r="AI101" s="15">
        <v>0</v>
      </c>
      <c r="AJ101" s="15">
        <v>0</v>
      </c>
      <c r="AK101" s="15">
        <v>0</v>
      </c>
      <c r="AL101" s="15">
        <v>0</v>
      </c>
      <c r="AM101" s="15">
        <v>0</v>
      </c>
      <c r="AN101" s="15">
        <v>0</v>
      </c>
      <c r="AO101" s="15">
        <f t="shared" si="6"/>
        <v>0</v>
      </c>
      <c r="AP101" s="15">
        <f t="shared" si="7"/>
        <v>0</v>
      </c>
      <c r="AQ101" s="15">
        <f t="shared" si="8"/>
        <v>26.5</v>
      </c>
      <c r="AR101" s="15">
        <v>0</v>
      </c>
      <c r="AS101" s="15">
        <v>0</v>
      </c>
      <c r="AT101" s="15">
        <v>0</v>
      </c>
      <c r="AU101" s="15">
        <v>0</v>
      </c>
      <c r="AV101" s="15">
        <f t="shared" si="9"/>
        <v>5.9346750000000004</v>
      </c>
      <c r="AW101" s="15">
        <v>0</v>
      </c>
      <c r="AX101" s="15">
        <v>28.601666666666667</v>
      </c>
    </row>
    <row r="102" spans="1:50" ht="20.100000000000001" customHeight="1" x14ac:dyDescent="0.25">
      <c r="A102" s="8">
        <v>43922</v>
      </c>
      <c r="B102" s="8">
        <v>43951</v>
      </c>
      <c r="C102" s="11">
        <v>96</v>
      </c>
      <c r="D102" s="8" t="str">
        <f>VLOOKUP(C102,DBASE!$A$4:$Z$756,3,FALSE)</f>
        <v>P</v>
      </c>
      <c r="E102" s="11" t="str">
        <f>VLOOKUP(C102,DBASE!$A$4:$Z$756,2,FALSE)</f>
        <v>Active</v>
      </c>
      <c r="F102" s="11" t="str">
        <f>VLOOKUP(C102,DBASE!$A$4:$Z$756,4,FALSE)</f>
        <v>Mitarbeiter 96</v>
      </c>
      <c r="G102" s="11" t="str">
        <f>VLOOKUP(C102,DBASE!$A$4:$Z$756,5,FALSE)</f>
        <v>N</v>
      </c>
      <c r="H102" s="11">
        <f>VLOOKUP(C102,DBASE!$A$4:$Z$756,6,FALSE)</f>
        <v>1022</v>
      </c>
      <c r="I102" s="11">
        <f>VLOOKUP(C102,DBASE!$A$4:$Z$756,7,FALSE)</f>
        <v>1060</v>
      </c>
      <c r="J102" s="11">
        <f>VLOOKUP(C102,DBASE!$A$4:$Z$756,8,FALSE)</f>
        <v>106</v>
      </c>
      <c r="K102" s="11" t="str">
        <f>VLOOKUP(C102,DBASE!$A$4:$Z$756,9,FALSE)</f>
        <v>Niederl. 7</v>
      </c>
      <c r="L102" s="11" t="str">
        <f>VLOOKUP(C102,DBASE!$A$4:$Z$756,10,FALSE)</f>
        <v>Department</v>
      </c>
      <c r="M102" s="11" t="str">
        <f>VLOOKUP(C102,DBASE!$A$4:$Z$756,11,FALSE)</f>
        <v>Supervisor</v>
      </c>
      <c r="N102" s="11" t="str">
        <f>VLOOKUP(C102,DBASE!$A$4:$Z$756,12,FALSE)</f>
        <v>Non-Mgm.</v>
      </c>
      <c r="O102" s="11" t="str">
        <f>VLOOKUP(C102,DBASE!$A$4:$Z$756,13,FALSE)</f>
        <v>ang.</v>
      </c>
      <c r="P102" s="11" t="str">
        <f>VLOOKUP(C102,DBASE!$A$4:$Z$756,14,FALSE)</f>
        <v>M</v>
      </c>
      <c r="Q102" s="12">
        <f>VLOOKUP(C102,DBASE!$A$4:$Z$756,15,FALSE)</f>
        <v>37150</v>
      </c>
      <c r="R102" s="12" t="str">
        <f>IF(VLOOKUP(C102,DBASE!$A$4:$Z$756,16,FALSE)=0,"",VLOOKUP(C102,DBASE!$A$4:$Z$756,16,FALSE))</f>
        <v/>
      </c>
      <c r="S102" s="13" t="str">
        <f>VLOOKUP(C102,DBASE!$A$4:$Z$756,17,FALSE)</f>
        <v/>
      </c>
      <c r="T102" s="11">
        <f ca="1">VLOOKUP(C102,DBASE!$A$4:$Z$756,18,FALSE)</f>
        <v>18</v>
      </c>
      <c r="U102" s="12">
        <f>VLOOKUP(C102,DBASE!$A$4:$Z$756,19,FALSE)</f>
        <v>24093</v>
      </c>
      <c r="V102" s="13">
        <f ca="1">VLOOKUP(C102,DBASE!$A$4:$Z$756,20,FALSE)</f>
        <v>54</v>
      </c>
      <c r="W102" s="11" t="str">
        <f>VLOOKUP(C102,DBASE!$A$4:$Z$756,21,FALSE)</f>
        <v>J</v>
      </c>
      <c r="X102" s="11">
        <f>VLOOKUP(C102,DBASE!$A$4:$Z$756,22,FALSE)</f>
        <v>30</v>
      </c>
      <c r="Y102" s="14">
        <f>VLOOKUP(C102,DBASE!$A$4:$Z$756,23,FALSE)</f>
        <v>2.5</v>
      </c>
      <c r="Z102" s="11">
        <f>VLOOKUP(C102,DBASE!$A$4:$Z$756,24,FALSE)</f>
        <v>39</v>
      </c>
      <c r="AA102" s="11" t="str">
        <f>VLOOKUP(C102,DBASE!$A$4:$Z$756,25,FALSE)</f>
        <v>Function</v>
      </c>
      <c r="AB102" s="10">
        <f>VLOOKUP(C102,DBASE!$A$4:$Z$756,26,FALSE)</f>
        <v>1</v>
      </c>
      <c r="AC102" s="15">
        <v>1098</v>
      </c>
      <c r="AD102" s="15">
        <f t="shared" si="5"/>
        <v>240.73650000000004</v>
      </c>
      <c r="AE102" s="15">
        <v>0</v>
      </c>
      <c r="AF102" s="15">
        <v>0</v>
      </c>
      <c r="AG102" s="15">
        <v>0</v>
      </c>
      <c r="AH102" s="15">
        <v>0</v>
      </c>
      <c r="AI102" s="15">
        <v>0</v>
      </c>
      <c r="AJ102" s="15">
        <v>0</v>
      </c>
      <c r="AK102" s="15">
        <v>0</v>
      </c>
      <c r="AL102" s="15">
        <v>0</v>
      </c>
      <c r="AM102" s="15">
        <v>0</v>
      </c>
      <c r="AN102" s="15">
        <v>0</v>
      </c>
      <c r="AO102" s="15">
        <f t="shared" si="6"/>
        <v>63.346153846153847</v>
      </c>
      <c r="AP102" s="15">
        <f t="shared" si="7"/>
        <v>50.325000000000003</v>
      </c>
      <c r="AQ102" s="15">
        <f t="shared" si="8"/>
        <v>26.5</v>
      </c>
      <c r="AR102" s="15">
        <v>0</v>
      </c>
      <c r="AS102" s="15">
        <v>0</v>
      </c>
      <c r="AT102" s="15">
        <v>0</v>
      </c>
      <c r="AU102" s="15">
        <v>0</v>
      </c>
      <c r="AV102" s="15">
        <f t="shared" si="9"/>
        <v>31.391329903846156</v>
      </c>
      <c r="AW102" s="15">
        <v>0</v>
      </c>
      <c r="AX102" s="15">
        <v>0</v>
      </c>
    </row>
    <row r="103" spans="1:50" ht="20.100000000000001" customHeight="1" x14ac:dyDescent="0.25">
      <c r="A103" s="8">
        <v>43922</v>
      </c>
      <c r="B103" s="8">
        <v>43951</v>
      </c>
      <c r="C103" s="11">
        <v>97</v>
      </c>
      <c r="D103" s="8" t="str">
        <f>VLOOKUP(C103,DBASE!$A$4:$Z$756,3,FALSE)</f>
        <v>P</v>
      </c>
      <c r="E103" s="11" t="str">
        <f>VLOOKUP(C103,DBASE!$A$4:$Z$756,2,FALSE)</f>
        <v>Active</v>
      </c>
      <c r="F103" s="11" t="str">
        <f>VLOOKUP(C103,DBASE!$A$4:$Z$756,4,FALSE)</f>
        <v>Mitarbeiter 97</v>
      </c>
      <c r="G103" s="11" t="str">
        <f>VLOOKUP(C103,DBASE!$A$4:$Z$756,5,FALSE)</f>
        <v>N</v>
      </c>
      <c r="H103" s="11">
        <f>VLOOKUP(C103,DBASE!$A$4:$Z$756,6,FALSE)</f>
        <v>1039</v>
      </c>
      <c r="I103" s="11">
        <f>VLOOKUP(C103,DBASE!$A$4:$Z$756,7,FALSE)</f>
        <v>1082</v>
      </c>
      <c r="J103" s="11">
        <f>VLOOKUP(C103,DBASE!$A$4:$Z$756,8,FALSE)</f>
        <v>102</v>
      </c>
      <c r="K103" s="11" t="str">
        <f>VLOOKUP(C103,DBASE!$A$4:$Z$756,9,FALSE)</f>
        <v>Niederl. 3</v>
      </c>
      <c r="L103" s="11" t="str">
        <f>VLOOKUP(C103,DBASE!$A$4:$Z$756,10,FALSE)</f>
        <v>Department</v>
      </c>
      <c r="M103" s="11" t="str">
        <f>VLOOKUP(C103,DBASE!$A$4:$Z$756,11,FALSE)</f>
        <v>Supervisor</v>
      </c>
      <c r="N103" s="11" t="str">
        <f>VLOOKUP(C103,DBASE!$A$4:$Z$756,12,FALSE)</f>
        <v>Non-Mgm.</v>
      </c>
      <c r="O103" s="11" t="str">
        <f>VLOOKUP(C103,DBASE!$A$4:$Z$756,13,FALSE)</f>
        <v>ang.</v>
      </c>
      <c r="P103" s="11" t="str">
        <f>VLOOKUP(C103,DBASE!$A$4:$Z$756,14,FALSE)</f>
        <v>M</v>
      </c>
      <c r="Q103" s="12">
        <f>VLOOKUP(C103,DBASE!$A$4:$Z$756,15,FALSE)</f>
        <v>37257</v>
      </c>
      <c r="R103" s="12" t="str">
        <f>IF(VLOOKUP(C103,DBASE!$A$4:$Z$756,16,FALSE)=0,"",VLOOKUP(C103,DBASE!$A$4:$Z$756,16,FALSE))</f>
        <v/>
      </c>
      <c r="S103" s="13" t="str">
        <f>VLOOKUP(C103,DBASE!$A$4:$Z$756,17,FALSE)</f>
        <v/>
      </c>
      <c r="T103" s="11">
        <f ca="1">VLOOKUP(C103,DBASE!$A$4:$Z$756,18,FALSE)</f>
        <v>18</v>
      </c>
      <c r="U103" s="12">
        <f>VLOOKUP(C103,DBASE!$A$4:$Z$756,19,FALSE)</f>
        <v>21067</v>
      </c>
      <c r="V103" s="13">
        <f ca="1">VLOOKUP(C103,DBASE!$A$4:$Z$756,20,FALSE)</f>
        <v>62</v>
      </c>
      <c r="W103" s="11" t="str">
        <f>VLOOKUP(C103,DBASE!$A$4:$Z$756,21,FALSE)</f>
        <v>N</v>
      </c>
      <c r="X103" s="11">
        <f>VLOOKUP(C103,DBASE!$A$4:$Z$756,22,FALSE)</f>
        <v>24</v>
      </c>
      <c r="Y103" s="14">
        <f>VLOOKUP(C103,DBASE!$A$4:$Z$756,23,FALSE)</f>
        <v>2</v>
      </c>
      <c r="Z103" s="11">
        <f>VLOOKUP(C103,DBASE!$A$4:$Z$756,24,FALSE)</f>
        <v>32</v>
      </c>
      <c r="AA103" s="11" t="str">
        <f>VLOOKUP(C103,DBASE!$A$4:$Z$756,25,FALSE)</f>
        <v>Function</v>
      </c>
      <c r="AB103" s="10">
        <f>VLOOKUP(C103,DBASE!$A$4:$Z$756,26,FALSE)</f>
        <v>0.82051282051282048</v>
      </c>
      <c r="AC103" s="15">
        <v>1099</v>
      </c>
      <c r="AD103" s="15">
        <f t="shared" si="5"/>
        <v>240.95575000000002</v>
      </c>
      <c r="AE103" s="15">
        <v>0</v>
      </c>
      <c r="AF103" s="15">
        <v>0</v>
      </c>
      <c r="AG103" s="15">
        <v>0</v>
      </c>
      <c r="AH103" s="15">
        <v>0</v>
      </c>
      <c r="AI103" s="15">
        <v>0</v>
      </c>
      <c r="AJ103" s="15">
        <v>0</v>
      </c>
      <c r="AK103" s="15">
        <v>0</v>
      </c>
      <c r="AL103" s="15">
        <v>0</v>
      </c>
      <c r="AM103" s="15">
        <v>0</v>
      </c>
      <c r="AN103" s="15">
        <v>0</v>
      </c>
      <c r="AO103" s="15">
        <f t="shared" si="6"/>
        <v>0</v>
      </c>
      <c r="AP103" s="15">
        <f t="shared" si="7"/>
        <v>0</v>
      </c>
      <c r="AQ103" s="15">
        <f t="shared" si="8"/>
        <v>26.5</v>
      </c>
      <c r="AR103" s="15">
        <v>0</v>
      </c>
      <c r="AS103" s="15">
        <v>0</v>
      </c>
      <c r="AT103" s="15">
        <v>0</v>
      </c>
      <c r="AU103" s="15">
        <v>0</v>
      </c>
      <c r="AV103" s="15">
        <f t="shared" si="9"/>
        <v>5.9346750000000004</v>
      </c>
      <c r="AW103" s="15">
        <v>0</v>
      </c>
      <c r="AX103" s="15">
        <v>0</v>
      </c>
    </row>
    <row r="104" spans="1:50" ht="20.100000000000001" customHeight="1" x14ac:dyDescent="0.25">
      <c r="A104" s="8">
        <v>43922</v>
      </c>
      <c r="B104" s="8">
        <v>43951</v>
      </c>
      <c r="C104" s="11">
        <v>98</v>
      </c>
      <c r="D104" s="8" t="str">
        <f>VLOOKUP(C104,DBASE!$A$4:$Z$756,3,FALSE)</f>
        <v>P</v>
      </c>
      <c r="E104" s="11" t="str">
        <f>VLOOKUP(C104,DBASE!$A$4:$Z$756,2,FALSE)</f>
        <v>Active</v>
      </c>
      <c r="F104" s="11" t="str">
        <f>VLOOKUP(C104,DBASE!$A$4:$Z$756,4,FALSE)</f>
        <v>Mitarbeiter 98</v>
      </c>
      <c r="G104" s="11" t="str">
        <f>VLOOKUP(C104,DBASE!$A$4:$Z$756,5,FALSE)</f>
        <v>N</v>
      </c>
      <c r="H104" s="11">
        <f>VLOOKUP(C104,DBASE!$A$4:$Z$756,6,FALSE)</f>
        <v>1022</v>
      </c>
      <c r="I104" s="11">
        <f>VLOOKUP(C104,DBASE!$A$4:$Z$756,7,FALSE)</f>
        <v>1035</v>
      </c>
      <c r="J104" s="11">
        <f>VLOOKUP(C104,DBASE!$A$4:$Z$756,8,FALSE)</f>
        <v>104</v>
      </c>
      <c r="K104" s="11" t="str">
        <f>VLOOKUP(C104,DBASE!$A$4:$Z$756,9,FALSE)</f>
        <v>Niederl. 5</v>
      </c>
      <c r="L104" s="11" t="str">
        <f>VLOOKUP(C104,DBASE!$A$4:$Z$756,10,FALSE)</f>
        <v>Department</v>
      </c>
      <c r="M104" s="11" t="str">
        <f>VLOOKUP(C104,DBASE!$A$4:$Z$756,11,FALSE)</f>
        <v>Supervisor</v>
      </c>
      <c r="N104" s="11" t="str">
        <f>VLOOKUP(C104,DBASE!$A$4:$Z$756,12,FALSE)</f>
        <v>Non-Mgm.</v>
      </c>
      <c r="O104" s="11" t="str">
        <f>VLOOKUP(C104,DBASE!$A$4:$Z$756,13,FALSE)</f>
        <v>ang.</v>
      </c>
      <c r="P104" s="11" t="str">
        <f>VLOOKUP(C104,DBASE!$A$4:$Z$756,14,FALSE)</f>
        <v>M</v>
      </c>
      <c r="Q104" s="12">
        <f>VLOOKUP(C104,DBASE!$A$4:$Z$756,15,FALSE)</f>
        <v>37347</v>
      </c>
      <c r="R104" s="12" t="str">
        <f>IF(VLOOKUP(C104,DBASE!$A$4:$Z$756,16,FALSE)=0,"",VLOOKUP(C104,DBASE!$A$4:$Z$756,16,FALSE))</f>
        <v/>
      </c>
      <c r="S104" s="13" t="str">
        <f>VLOOKUP(C104,DBASE!$A$4:$Z$756,17,FALSE)</f>
        <v/>
      </c>
      <c r="T104" s="11">
        <f ca="1">VLOOKUP(C104,DBASE!$A$4:$Z$756,18,FALSE)</f>
        <v>17</v>
      </c>
      <c r="U104" s="12">
        <f>VLOOKUP(C104,DBASE!$A$4:$Z$756,19,FALSE)</f>
        <v>21038</v>
      </c>
      <c r="V104" s="13">
        <f ca="1">VLOOKUP(C104,DBASE!$A$4:$Z$756,20,FALSE)</f>
        <v>62</v>
      </c>
      <c r="W104" s="11" t="str">
        <f>VLOOKUP(C104,DBASE!$A$4:$Z$756,21,FALSE)</f>
        <v>J</v>
      </c>
      <c r="X104" s="11">
        <f>VLOOKUP(C104,DBASE!$A$4:$Z$756,22,FALSE)</f>
        <v>30</v>
      </c>
      <c r="Y104" s="14">
        <f>VLOOKUP(C104,DBASE!$A$4:$Z$756,23,FALSE)</f>
        <v>2.5</v>
      </c>
      <c r="Z104" s="11">
        <f>VLOOKUP(C104,DBASE!$A$4:$Z$756,24,FALSE)</f>
        <v>39</v>
      </c>
      <c r="AA104" s="11" t="str">
        <f>VLOOKUP(C104,DBASE!$A$4:$Z$756,25,FALSE)</f>
        <v>Function</v>
      </c>
      <c r="AB104" s="10">
        <f>VLOOKUP(C104,DBASE!$A$4:$Z$756,26,FALSE)</f>
        <v>1</v>
      </c>
      <c r="AC104" s="15">
        <v>1100</v>
      </c>
      <c r="AD104" s="15">
        <f t="shared" si="5"/>
        <v>241.17500000000001</v>
      </c>
      <c r="AE104" s="15">
        <v>0</v>
      </c>
      <c r="AF104" s="15">
        <v>0</v>
      </c>
      <c r="AG104" s="15">
        <v>0</v>
      </c>
      <c r="AH104" s="15">
        <v>0</v>
      </c>
      <c r="AI104" s="15">
        <v>0</v>
      </c>
      <c r="AJ104" s="15">
        <v>0</v>
      </c>
      <c r="AK104" s="15">
        <v>0</v>
      </c>
      <c r="AL104" s="15">
        <v>0</v>
      </c>
      <c r="AM104" s="15">
        <v>0</v>
      </c>
      <c r="AN104" s="15">
        <v>0</v>
      </c>
      <c r="AO104" s="15">
        <f t="shared" si="6"/>
        <v>63.461538461538467</v>
      </c>
      <c r="AP104" s="15">
        <f t="shared" si="7"/>
        <v>50.416666666666671</v>
      </c>
      <c r="AQ104" s="15">
        <f t="shared" si="8"/>
        <v>26.5</v>
      </c>
      <c r="AR104" s="15">
        <v>0</v>
      </c>
      <c r="AS104" s="15">
        <v>0</v>
      </c>
      <c r="AT104" s="15">
        <v>0</v>
      </c>
      <c r="AU104" s="15">
        <v>0</v>
      </c>
      <c r="AV104" s="15">
        <f t="shared" si="9"/>
        <v>31.437699038461542</v>
      </c>
      <c r="AW104" s="15">
        <v>0</v>
      </c>
      <c r="AX104" s="15">
        <v>0</v>
      </c>
    </row>
    <row r="105" spans="1:50" ht="20.100000000000001" customHeight="1" x14ac:dyDescent="0.25">
      <c r="A105" s="8">
        <v>43922</v>
      </c>
      <c r="B105" s="8">
        <v>43951</v>
      </c>
      <c r="C105" s="11">
        <v>99</v>
      </c>
      <c r="D105" s="8" t="str">
        <f>VLOOKUP(C105,DBASE!$A$4:$Z$756,3,FALSE)</f>
        <v>P</v>
      </c>
      <c r="E105" s="11" t="str">
        <f>VLOOKUP(C105,DBASE!$A$4:$Z$756,2,FALSE)</f>
        <v>Active</v>
      </c>
      <c r="F105" s="11" t="str">
        <f>VLOOKUP(C105,DBASE!$A$4:$Z$756,4,FALSE)</f>
        <v>Mitarbeiter 99</v>
      </c>
      <c r="G105" s="11" t="str">
        <f>VLOOKUP(C105,DBASE!$A$4:$Z$756,5,FALSE)</f>
        <v>N</v>
      </c>
      <c r="H105" s="11">
        <f>VLOOKUP(C105,DBASE!$A$4:$Z$756,6,FALSE)</f>
        <v>1043</v>
      </c>
      <c r="I105" s="11">
        <f>VLOOKUP(C105,DBASE!$A$4:$Z$756,7,FALSE)</f>
        <v>1086</v>
      </c>
      <c r="J105" s="11">
        <f>VLOOKUP(C105,DBASE!$A$4:$Z$756,8,FALSE)</f>
        <v>102</v>
      </c>
      <c r="K105" s="11" t="str">
        <f>VLOOKUP(C105,DBASE!$A$4:$Z$756,9,FALSE)</f>
        <v>Niederl. 3</v>
      </c>
      <c r="L105" s="11" t="str">
        <f>VLOOKUP(C105,DBASE!$A$4:$Z$756,10,FALSE)</f>
        <v>Department</v>
      </c>
      <c r="M105" s="11" t="str">
        <f>VLOOKUP(C105,DBASE!$A$4:$Z$756,11,FALSE)</f>
        <v>Supervisor</v>
      </c>
      <c r="N105" s="11" t="str">
        <f>VLOOKUP(C105,DBASE!$A$4:$Z$756,12,FALSE)</f>
        <v>Non-Mgm.</v>
      </c>
      <c r="O105" s="11" t="str">
        <f>VLOOKUP(C105,DBASE!$A$4:$Z$756,13,FALSE)</f>
        <v>ang.</v>
      </c>
      <c r="P105" s="11" t="str">
        <f>VLOOKUP(C105,DBASE!$A$4:$Z$756,14,FALSE)</f>
        <v>M</v>
      </c>
      <c r="Q105" s="12">
        <f>VLOOKUP(C105,DBASE!$A$4:$Z$756,15,FALSE)</f>
        <v>37377</v>
      </c>
      <c r="R105" s="12" t="str">
        <f>IF(VLOOKUP(C105,DBASE!$A$4:$Z$756,16,FALSE)=0,"",VLOOKUP(C105,DBASE!$A$4:$Z$756,16,FALSE))</f>
        <v/>
      </c>
      <c r="S105" s="13" t="str">
        <f>VLOOKUP(C105,DBASE!$A$4:$Z$756,17,FALSE)</f>
        <v/>
      </c>
      <c r="T105" s="11">
        <f ca="1">VLOOKUP(C105,DBASE!$A$4:$Z$756,18,FALSE)</f>
        <v>17</v>
      </c>
      <c r="U105" s="12">
        <f>VLOOKUP(C105,DBASE!$A$4:$Z$756,19,FALSE)</f>
        <v>21691</v>
      </c>
      <c r="V105" s="13">
        <f ca="1">VLOOKUP(C105,DBASE!$A$4:$Z$756,20,FALSE)</f>
        <v>60</v>
      </c>
      <c r="W105" s="11" t="str">
        <f>VLOOKUP(C105,DBASE!$A$4:$Z$756,21,FALSE)</f>
        <v>N</v>
      </c>
      <c r="X105" s="11">
        <f>VLOOKUP(C105,DBASE!$A$4:$Z$756,22,FALSE)</f>
        <v>30</v>
      </c>
      <c r="Y105" s="14">
        <f>VLOOKUP(C105,DBASE!$A$4:$Z$756,23,FALSE)</f>
        <v>2.5</v>
      </c>
      <c r="Z105" s="11">
        <f>VLOOKUP(C105,DBASE!$A$4:$Z$756,24,FALSE)</f>
        <v>39</v>
      </c>
      <c r="AA105" s="11" t="str">
        <f>VLOOKUP(C105,DBASE!$A$4:$Z$756,25,FALSE)</f>
        <v>Function</v>
      </c>
      <c r="AB105" s="10">
        <f>VLOOKUP(C105,DBASE!$A$4:$Z$756,26,FALSE)</f>
        <v>1</v>
      </c>
      <c r="AC105" s="15">
        <v>1101</v>
      </c>
      <c r="AD105" s="15">
        <f t="shared" si="5"/>
        <v>241.39425</v>
      </c>
      <c r="AE105" s="15">
        <v>0</v>
      </c>
      <c r="AF105" s="15">
        <v>0</v>
      </c>
      <c r="AG105" s="15">
        <v>0</v>
      </c>
      <c r="AH105" s="15">
        <v>0</v>
      </c>
      <c r="AI105" s="15">
        <v>0</v>
      </c>
      <c r="AJ105" s="15">
        <v>0</v>
      </c>
      <c r="AK105" s="15">
        <v>0</v>
      </c>
      <c r="AL105" s="15">
        <v>0</v>
      </c>
      <c r="AM105" s="15">
        <v>0</v>
      </c>
      <c r="AN105" s="15">
        <v>0</v>
      </c>
      <c r="AO105" s="15">
        <f t="shared" si="6"/>
        <v>0</v>
      </c>
      <c r="AP105" s="15">
        <f t="shared" si="7"/>
        <v>0</v>
      </c>
      <c r="AQ105" s="15">
        <f t="shared" si="8"/>
        <v>26.5</v>
      </c>
      <c r="AR105" s="15">
        <v>0</v>
      </c>
      <c r="AS105" s="15">
        <v>0</v>
      </c>
      <c r="AT105" s="15">
        <v>0</v>
      </c>
      <c r="AU105" s="15">
        <v>0</v>
      </c>
      <c r="AV105" s="15">
        <f t="shared" si="9"/>
        <v>5.9346750000000004</v>
      </c>
      <c r="AW105" s="15">
        <v>0</v>
      </c>
      <c r="AX105" s="15">
        <v>0</v>
      </c>
    </row>
    <row r="106" spans="1:50" ht="20.100000000000001" customHeight="1" x14ac:dyDescent="0.25">
      <c r="A106" s="8">
        <v>43922</v>
      </c>
      <c r="B106" s="8">
        <v>43951</v>
      </c>
      <c r="C106" s="11">
        <v>100</v>
      </c>
      <c r="D106" s="8" t="str">
        <f>VLOOKUP(C106,DBASE!$A$4:$Z$756,3,FALSE)</f>
        <v>P</v>
      </c>
      <c r="E106" s="11" t="str">
        <f>VLOOKUP(C106,DBASE!$A$4:$Z$756,2,FALSE)</f>
        <v>Active</v>
      </c>
      <c r="F106" s="11" t="str">
        <f>VLOOKUP(C106,DBASE!$A$4:$Z$756,4,FALSE)</f>
        <v>Mitarbeiter 100</v>
      </c>
      <c r="G106" s="11" t="str">
        <f>VLOOKUP(C106,DBASE!$A$4:$Z$756,5,FALSE)</f>
        <v>N</v>
      </c>
      <c r="H106" s="11">
        <f>VLOOKUP(C106,DBASE!$A$4:$Z$756,6,FALSE)</f>
        <v>1022</v>
      </c>
      <c r="I106" s="11">
        <f>VLOOKUP(C106,DBASE!$A$4:$Z$756,7,FALSE)</f>
        <v>1035</v>
      </c>
      <c r="J106" s="11">
        <f>VLOOKUP(C106,DBASE!$A$4:$Z$756,8,FALSE)</f>
        <v>104</v>
      </c>
      <c r="K106" s="11" t="str">
        <f>VLOOKUP(C106,DBASE!$A$4:$Z$756,9,FALSE)</f>
        <v>Niederl. 5</v>
      </c>
      <c r="L106" s="11" t="str">
        <f>VLOOKUP(C106,DBASE!$A$4:$Z$756,10,FALSE)</f>
        <v>Department</v>
      </c>
      <c r="M106" s="11" t="str">
        <f>VLOOKUP(C106,DBASE!$A$4:$Z$756,11,FALSE)</f>
        <v>Supervisor</v>
      </c>
      <c r="N106" s="11" t="str">
        <f>VLOOKUP(C106,DBASE!$A$4:$Z$756,12,FALSE)</f>
        <v>Non-Mgm.</v>
      </c>
      <c r="O106" s="11" t="str">
        <f>VLOOKUP(C106,DBASE!$A$4:$Z$756,13,FALSE)</f>
        <v>ang.</v>
      </c>
      <c r="P106" s="11" t="str">
        <f>VLOOKUP(C106,DBASE!$A$4:$Z$756,14,FALSE)</f>
        <v>M</v>
      </c>
      <c r="Q106" s="12">
        <f>VLOOKUP(C106,DBASE!$A$4:$Z$756,15,FALSE)</f>
        <v>37377</v>
      </c>
      <c r="R106" s="12" t="str">
        <f>IF(VLOOKUP(C106,DBASE!$A$4:$Z$756,16,FALSE)=0,"",VLOOKUP(C106,DBASE!$A$4:$Z$756,16,FALSE))</f>
        <v/>
      </c>
      <c r="S106" s="13" t="str">
        <f>VLOOKUP(C106,DBASE!$A$4:$Z$756,17,FALSE)</f>
        <v/>
      </c>
      <c r="T106" s="11">
        <f ca="1">VLOOKUP(C106,DBASE!$A$4:$Z$756,18,FALSE)</f>
        <v>17</v>
      </c>
      <c r="U106" s="12">
        <f>VLOOKUP(C106,DBASE!$A$4:$Z$756,19,FALSE)</f>
        <v>21894</v>
      </c>
      <c r="V106" s="13">
        <f ca="1">VLOOKUP(C106,DBASE!$A$4:$Z$756,20,FALSE)</f>
        <v>60</v>
      </c>
      <c r="W106" s="11" t="str">
        <f>VLOOKUP(C106,DBASE!$A$4:$Z$756,21,FALSE)</f>
        <v>J</v>
      </c>
      <c r="X106" s="11">
        <f>VLOOKUP(C106,DBASE!$A$4:$Z$756,22,FALSE)</f>
        <v>30</v>
      </c>
      <c r="Y106" s="14">
        <f>VLOOKUP(C106,DBASE!$A$4:$Z$756,23,FALSE)</f>
        <v>2.5</v>
      </c>
      <c r="Z106" s="11">
        <f>VLOOKUP(C106,DBASE!$A$4:$Z$756,24,FALSE)</f>
        <v>39</v>
      </c>
      <c r="AA106" s="11" t="str">
        <f>VLOOKUP(C106,DBASE!$A$4:$Z$756,25,FALSE)</f>
        <v>Function</v>
      </c>
      <c r="AB106" s="10">
        <f>VLOOKUP(C106,DBASE!$A$4:$Z$756,26,FALSE)</f>
        <v>1</v>
      </c>
      <c r="AC106" s="15">
        <v>1102</v>
      </c>
      <c r="AD106" s="15">
        <f t="shared" si="5"/>
        <v>241.61350000000002</v>
      </c>
      <c r="AE106" s="15">
        <v>0</v>
      </c>
      <c r="AF106" s="15">
        <v>0</v>
      </c>
      <c r="AG106" s="15">
        <v>0</v>
      </c>
      <c r="AH106" s="15">
        <v>0</v>
      </c>
      <c r="AI106" s="15">
        <v>0</v>
      </c>
      <c r="AJ106" s="15">
        <v>0</v>
      </c>
      <c r="AK106" s="15">
        <v>0</v>
      </c>
      <c r="AL106" s="15">
        <v>0</v>
      </c>
      <c r="AM106" s="15">
        <v>0</v>
      </c>
      <c r="AN106" s="15">
        <v>0</v>
      </c>
      <c r="AO106" s="15">
        <f t="shared" si="6"/>
        <v>63.57692307692308</v>
      </c>
      <c r="AP106" s="15">
        <f t="shared" si="7"/>
        <v>50.508333333333333</v>
      </c>
      <c r="AQ106" s="15">
        <f t="shared" si="8"/>
        <v>26.5</v>
      </c>
      <c r="AR106" s="15">
        <v>0</v>
      </c>
      <c r="AS106" s="15">
        <v>0</v>
      </c>
      <c r="AT106" s="15">
        <v>0</v>
      </c>
      <c r="AU106" s="15">
        <v>0</v>
      </c>
      <c r="AV106" s="15">
        <f t="shared" si="9"/>
        <v>31.484068173076928</v>
      </c>
      <c r="AW106" s="15">
        <v>0</v>
      </c>
      <c r="AX106" s="15">
        <v>0</v>
      </c>
    </row>
    <row r="107" spans="1:50" ht="20.100000000000001" customHeight="1" x14ac:dyDescent="0.25">
      <c r="A107" s="8">
        <v>43922</v>
      </c>
      <c r="B107" s="8">
        <v>43951</v>
      </c>
      <c r="C107" s="11">
        <v>101</v>
      </c>
      <c r="D107" s="8" t="str">
        <f>VLOOKUP(C107,DBASE!$A$4:$Z$756,3,FALSE)</f>
        <v>P</v>
      </c>
      <c r="E107" s="11" t="str">
        <f>VLOOKUP(C107,DBASE!$A$4:$Z$756,2,FALSE)</f>
        <v>Active</v>
      </c>
      <c r="F107" s="11" t="str">
        <f>VLOOKUP(C107,DBASE!$A$4:$Z$756,4,FALSE)</f>
        <v>Mitarbeiter 101</v>
      </c>
      <c r="G107" s="11" t="str">
        <f>VLOOKUP(C107,DBASE!$A$4:$Z$756,5,FALSE)</f>
        <v>N</v>
      </c>
      <c r="H107" s="11">
        <f>VLOOKUP(C107,DBASE!$A$4:$Z$756,6,FALSE)</f>
        <v>1039</v>
      </c>
      <c r="I107" s="11">
        <f>VLOOKUP(C107,DBASE!$A$4:$Z$756,7,FALSE)</f>
        <v>1082</v>
      </c>
      <c r="J107" s="11">
        <f>VLOOKUP(C107,DBASE!$A$4:$Z$756,8,FALSE)</f>
        <v>102</v>
      </c>
      <c r="K107" s="11" t="str">
        <f>VLOOKUP(C107,DBASE!$A$4:$Z$756,9,FALSE)</f>
        <v>Niederl. 3</v>
      </c>
      <c r="L107" s="11" t="str">
        <f>VLOOKUP(C107,DBASE!$A$4:$Z$756,10,FALSE)</f>
        <v>Department</v>
      </c>
      <c r="M107" s="11" t="str">
        <f>VLOOKUP(C107,DBASE!$A$4:$Z$756,11,FALSE)</f>
        <v>Supervisor</v>
      </c>
      <c r="N107" s="11" t="str">
        <f>VLOOKUP(C107,DBASE!$A$4:$Z$756,12,FALSE)</f>
        <v>Non-Mgm.</v>
      </c>
      <c r="O107" s="11" t="str">
        <f>VLOOKUP(C107,DBASE!$A$4:$Z$756,13,FALSE)</f>
        <v>ang.</v>
      </c>
      <c r="P107" s="11" t="str">
        <f>VLOOKUP(C107,DBASE!$A$4:$Z$756,14,FALSE)</f>
        <v>M</v>
      </c>
      <c r="Q107" s="12">
        <f>VLOOKUP(C107,DBASE!$A$4:$Z$756,15,FALSE)</f>
        <v>37438</v>
      </c>
      <c r="R107" s="12" t="str">
        <f>IF(VLOOKUP(C107,DBASE!$A$4:$Z$756,16,FALSE)=0,"",VLOOKUP(C107,DBASE!$A$4:$Z$756,16,FALSE))</f>
        <v/>
      </c>
      <c r="S107" s="13" t="str">
        <f>VLOOKUP(C107,DBASE!$A$4:$Z$756,17,FALSE)</f>
        <v/>
      </c>
      <c r="T107" s="11">
        <f ca="1">VLOOKUP(C107,DBASE!$A$4:$Z$756,18,FALSE)</f>
        <v>17</v>
      </c>
      <c r="U107" s="12">
        <f>VLOOKUP(C107,DBASE!$A$4:$Z$756,19,FALSE)</f>
        <v>25097</v>
      </c>
      <c r="V107" s="13">
        <f ca="1">VLOOKUP(C107,DBASE!$A$4:$Z$756,20,FALSE)</f>
        <v>51</v>
      </c>
      <c r="W107" s="11" t="str">
        <f>VLOOKUP(C107,DBASE!$A$4:$Z$756,21,FALSE)</f>
        <v>N</v>
      </c>
      <c r="X107" s="11">
        <f>VLOOKUP(C107,DBASE!$A$4:$Z$756,22,FALSE)</f>
        <v>30</v>
      </c>
      <c r="Y107" s="14">
        <f>VLOOKUP(C107,DBASE!$A$4:$Z$756,23,FALSE)</f>
        <v>2.5</v>
      </c>
      <c r="Z107" s="11">
        <f>VLOOKUP(C107,DBASE!$A$4:$Z$756,24,FALSE)</f>
        <v>39</v>
      </c>
      <c r="AA107" s="11" t="str">
        <f>VLOOKUP(C107,DBASE!$A$4:$Z$756,25,FALSE)</f>
        <v>Function</v>
      </c>
      <c r="AB107" s="10">
        <f>VLOOKUP(C107,DBASE!$A$4:$Z$756,26,FALSE)</f>
        <v>1</v>
      </c>
      <c r="AC107" s="15">
        <v>1103</v>
      </c>
      <c r="AD107" s="15">
        <f t="shared" si="5"/>
        <v>241.83275</v>
      </c>
      <c r="AE107" s="15">
        <v>0</v>
      </c>
      <c r="AF107" s="15">
        <v>0</v>
      </c>
      <c r="AG107" s="15">
        <v>0</v>
      </c>
      <c r="AH107" s="15">
        <v>0</v>
      </c>
      <c r="AI107" s="15">
        <v>0</v>
      </c>
      <c r="AJ107" s="15">
        <v>0</v>
      </c>
      <c r="AK107" s="15">
        <v>0</v>
      </c>
      <c r="AL107" s="15">
        <v>0</v>
      </c>
      <c r="AM107" s="15">
        <v>0</v>
      </c>
      <c r="AN107" s="15">
        <v>0</v>
      </c>
      <c r="AO107" s="15">
        <f t="shared" si="6"/>
        <v>0</v>
      </c>
      <c r="AP107" s="15">
        <f t="shared" si="7"/>
        <v>0</v>
      </c>
      <c r="AQ107" s="15">
        <f t="shared" si="8"/>
        <v>26.5</v>
      </c>
      <c r="AR107" s="15">
        <v>0</v>
      </c>
      <c r="AS107" s="15">
        <v>0</v>
      </c>
      <c r="AT107" s="15">
        <v>0</v>
      </c>
      <c r="AU107" s="15">
        <v>0</v>
      </c>
      <c r="AV107" s="15">
        <f t="shared" si="9"/>
        <v>5.9346750000000004</v>
      </c>
      <c r="AW107" s="15">
        <v>0</v>
      </c>
      <c r="AX107" s="15">
        <v>0</v>
      </c>
    </row>
    <row r="108" spans="1:50" ht="20.100000000000001" customHeight="1" x14ac:dyDescent="0.25">
      <c r="A108" s="8">
        <v>43922</v>
      </c>
      <c r="B108" s="8">
        <v>43951</v>
      </c>
      <c r="C108" s="11">
        <v>102</v>
      </c>
      <c r="D108" s="8" t="str">
        <f>VLOOKUP(C108,DBASE!$A$4:$Z$756,3,FALSE)</f>
        <v>P</v>
      </c>
      <c r="E108" s="11" t="str">
        <f>VLOOKUP(C108,DBASE!$A$4:$Z$756,2,FALSE)</f>
        <v>Active</v>
      </c>
      <c r="F108" s="11" t="str">
        <f>VLOOKUP(C108,DBASE!$A$4:$Z$756,4,FALSE)</f>
        <v>Mitarbeiter 102</v>
      </c>
      <c r="G108" s="11" t="str">
        <f>VLOOKUP(C108,DBASE!$A$4:$Z$756,5,FALSE)</f>
        <v>N</v>
      </c>
      <c r="H108" s="11">
        <f>VLOOKUP(C108,DBASE!$A$4:$Z$756,6,FALSE)</f>
        <v>1019</v>
      </c>
      <c r="I108" s="11">
        <f>VLOOKUP(C108,DBASE!$A$4:$Z$756,7,FALSE)</f>
        <v>1066</v>
      </c>
      <c r="J108" s="11">
        <f>VLOOKUP(C108,DBASE!$A$4:$Z$756,8,FALSE)</f>
        <v>110</v>
      </c>
      <c r="K108" s="11" t="str">
        <f>VLOOKUP(C108,DBASE!$A$4:$Z$756,9,FALSE)</f>
        <v>Niederl. 11</v>
      </c>
      <c r="L108" s="11" t="str">
        <f>VLOOKUP(C108,DBASE!$A$4:$Z$756,10,FALSE)</f>
        <v>Department</v>
      </c>
      <c r="M108" s="11" t="str">
        <f>VLOOKUP(C108,DBASE!$A$4:$Z$756,11,FALSE)</f>
        <v>Supervisor</v>
      </c>
      <c r="N108" s="11" t="str">
        <f>VLOOKUP(C108,DBASE!$A$4:$Z$756,12,FALSE)</f>
        <v>Manager</v>
      </c>
      <c r="O108" s="11" t="str">
        <f>VLOOKUP(C108,DBASE!$A$4:$Z$756,13,FALSE)</f>
        <v>ang.</v>
      </c>
      <c r="P108" s="11" t="str">
        <f>VLOOKUP(C108,DBASE!$A$4:$Z$756,14,FALSE)</f>
        <v>M</v>
      </c>
      <c r="Q108" s="12">
        <f>VLOOKUP(C108,DBASE!$A$4:$Z$756,15,FALSE)</f>
        <v>34568</v>
      </c>
      <c r="R108" s="12" t="str">
        <f>IF(VLOOKUP(C108,DBASE!$A$4:$Z$756,16,FALSE)=0,"",VLOOKUP(C108,DBASE!$A$4:$Z$756,16,FALSE))</f>
        <v/>
      </c>
      <c r="S108" s="13" t="str">
        <f>VLOOKUP(C108,DBASE!$A$4:$Z$756,17,FALSE)</f>
        <v/>
      </c>
      <c r="T108" s="11">
        <f ca="1">VLOOKUP(C108,DBASE!$A$4:$Z$756,18,FALSE)</f>
        <v>25</v>
      </c>
      <c r="U108" s="12">
        <f>VLOOKUP(C108,DBASE!$A$4:$Z$756,19,FALSE)</f>
        <v>27452</v>
      </c>
      <c r="V108" s="13">
        <f ca="1">VLOOKUP(C108,DBASE!$A$4:$Z$756,20,FALSE)</f>
        <v>44</v>
      </c>
      <c r="W108" s="11" t="str">
        <f>VLOOKUP(C108,DBASE!$A$4:$Z$756,21,FALSE)</f>
        <v>N</v>
      </c>
      <c r="X108" s="11">
        <f>VLOOKUP(C108,DBASE!$A$4:$Z$756,22,FALSE)</f>
        <v>30</v>
      </c>
      <c r="Y108" s="14">
        <f>VLOOKUP(C108,DBASE!$A$4:$Z$756,23,FALSE)</f>
        <v>2.5</v>
      </c>
      <c r="Z108" s="11">
        <f>VLOOKUP(C108,DBASE!$A$4:$Z$756,24,FALSE)</f>
        <v>39</v>
      </c>
      <c r="AA108" s="11" t="str">
        <f>VLOOKUP(C108,DBASE!$A$4:$Z$756,25,FALSE)</f>
        <v>Function</v>
      </c>
      <c r="AB108" s="10">
        <f>VLOOKUP(C108,DBASE!$A$4:$Z$756,26,FALSE)</f>
        <v>1</v>
      </c>
      <c r="AC108" s="15">
        <v>1104</v>
      </c>
      <c r="AD108" s="15">
        <f t="shared" si="5"/>
        <v>242.05200000000002</v>
      </c>
      <c r="AE108" s="15">
        <v>0</v>
      </c>
      <c r="AF108" s="15">
        <v>0</v>
      </c>
      <c r="AG108" s="15">
        <v>30</v>
      </c>
      <c r="AH108" s="15">
        <v>0</v>
      </c>
      <c r="AI108" s="15">
        <v>0</v>
      </c>
      <c r="AJ108" s="15">
        <v>0</v>
      </c>
      <c r="AK108" s="15">
        <v>0</v>
      </c>
      <c r="AL108" s="15">
        <v>0</v>
      </c>
      <c r="AM108" s="15">
        <v>0</v>
      </c>
      <c r="AN108" s="15">
        <v>0</v>
      </c>
      <c r="AO108" s="15">
        <f t="shared" si="6"/>
        <v>0</v>
      </c>
      <c r="AP108" s="15">
        <f t="shared" si="7"/>
        <v>0</v>
      </c>
      <c r="AQ108" s="15">
        <f t="shared" si="8"/>
        <v>26.5</v>
      </c>
      <c r="AR108" s="15">
        <v>0</v>
      </c>
      <c r="AS108" s="15">
        <v>0</v>
      </c>
      <c r="AT108" s="15">
        <v>0</v>
      </c>
      <c r="AU108" s="15">
        <v>0</v>
      </c>
      <c r="AV108" s="15">
        <f t="shared" si="9"/>
        <v>12.653175000000001</v>
      </c>
      <c r="AW108" s="15">
        <v>81.510000000000005</v>
      </c>
      <c r="AX108" s="15">
        <v>0</v>
      </c>
    </row>
    <row r="109" spans="1:50" ht="20.100000000000001" customHeight="1" x14ac:dyDescent="0.25">
      <c r="A109" s="8">
        <v>43922</v>
      </c>
      <c r="B109" s="8">
        <v>43951</v>
      </c>
      <c r="C109" s="11">
        <v>103</v>
      </c>
      <c r="D109" s="8" t="str">
        <f>VLOOKUP(C109,DBASE!$A$4:$Z$756,3,FALSE)</f>
        <v>P</v>
      </c>
      <c r="E109" s="11" t="str">
        <f>VLOOKUP(C109,DBASE!$A$4:$Z$756,2,FALSE)</f>
        <v>Active</v>
      </c>
      <c r="F109" s="11" t="str">
        <f>VLOOKUP(C109,DBASE!$A$4:$Z$756,4,FALSE)</f>
        <v>Mitarbeiter 103</v>
      </c>
      <c r="G109" s="11" t="str">
        <f>VLOOKUP(C109,DBASE!$A$4:$Z$756,5,FALSE)</f>
        <v>N</v>
      </c>
      <c r="H109" s="11">
        <f>VLOOKUP(C109,DBASE!$A$4:$Z$756,6,FALSE)</f>
        <v>1022</v>
      </c>
      <c r="I109" s="11">
        <f>VLOOKUP(C109,DBASE!$A$4:$Z$756,7,FALSE)</f>
        <v>1060</v>
      </c>
      <c r="J109" s="11">
        <f>VLOOKUP(C109,DBASE!$A$4:$Z$756,8,FALSE)</f>
        <v>106</v>
      </c>
      <c r="K109" s="11" t="str">
        <f>VLOOKUP(C109,DBASE!$A$4:$Z$756,9,FALSE)</f>
        <v>Niederl. 7</v>
      </c>
      <c r="L109" s="11" t="str">
        <f>VLOOKUP(C109,DBASE!$A$4:$Z$756,10,FALSE)</f>
        <v>Department</v>
      </c>
      <c r="M109" s="11" t="str">
        <f>VLOOKUP(C109,DBASE!$A$4:$Z$756,11,FALSE)</f>
        <v>Supervisor</v>
      </c>
      <c r="N109" s="11" t="str">
        <f>VLOOKUP(C109,DBASE!$A$4:$Z$756,12,FALSE)</f>
        <v>Non-Mgm.</v>
      </c>
      <c r="O109" s="11" t="str">
        <f>VLOOKUP(C109,DBASE!$A$4:$Z$756,13,FALSE)</f>
        <v>ang.</v>
      </c>
      <c r="P109" s="11" t="str">
        <f>VLOOKUP(C109,DBASE!$A$4:$Z$756,14,FALSE)</f>
        <v>M</v>
      </c>
      <c r="Q109" s="12">
        <f>VLOOKUP(C109,DBASE!$A$4:$Z$756,15,FALSE)</f>
        <v>37530</v>
      </c>
      <c r="R109" s="12" t="str">
        <f>IF(VLOOKUP(C109,DBASE!$A$4:$Z$756,16,FALSE)=0,"",VLOOKUP(C109,DBASE!$A$4:$Z$756,16,FALSE))</f>
        <v/>
      </c>
      <c r="S109" s="13" t="str">
        <f>VLOOKUP(C109,DBASE!$A$4:$Z$756,17,FALSE)</f>
        <v/>
      </c>
      <c r="T109" s="11">
        <f ca="1">VLOOKUP(C109,DBASE!$A$4:$Z$756,18,FALSE)</f>
        <v>17</v>
      </c>
      <c r="U109" s="12">
        <f>VLOOKUP(C109,DBASE!$A$4:$Z$756,19,FALSE)</f>
        <v>23417</v>
      </c>
      <c r="V109" s="13">
        <f ca="1">VLOOKUP(C109,DBASE!$A$4:$Z$756,20,FALSE)</f>
        <v>55</v>
      </c>
      <c r="W109" s="11" t="str">
        <f>VLOOKUP(C109,DBASE!$A$4:$Z$756,21,FALSE)</f>
        <v>J</v>
      </c>
      <c r="X109" s="11">
        <f>VLOOKUP(C109,DBASE!$A$4:$Z$756,22,FALSE)</f>
        <v>30</v>
      </c>
      <c r="Y109" s="14">
        <f>VLOOKUP(C109,DBASE!$A$4:$Z$756,23,FALSE)</f>
        <v>2.5</v>
      </c>
      <c r="Z109" s="11">
        <f>VLOOKUP(C109,DBASE!$A$4:$Z$756,24,FALSE)</f>
        <v>39</v>
      </c>
      <c r="AA109" s="11" t="str">
        <f>VLOOKUP(C109,DBASE!$A$4:$Z$756,25,FALSE)</f>
        <v>Function</v>
      </c>
      <c r="AB109" s="10">
        <f>VLOOKUP(C109,DBASE!$A$4:$Z$756,26,FALSE)</f>
        <v>1</v>
      </c>
      <c r="AC109" s="15">
        <v>1105</v>
      </c>
      <c r="AD109" s="15">
        <f t="shared" si="5"/>
        <v>242.27125000000001</v>
      </c>
      <c r="AE109" s="15">
        <v>0</v>
      </c>
      <c r="AF109" s="15">
        <v>0</v>
      </c>
      <c r="AG109" s="15">
        <v>0</v>
      </c>
      <c r="AH109" s="15">
        <v>0</v>
      </c>
      <c r="AI109" s="15">
        <v>0</v>
      </c>
      <c r="AJ109" s="15">
        <v>0</v>
      </c>
      <c r="AK109" s="15">
        <v>0</v>
      </c>
      <c r="AL109" s="15">
        <v>0</v>
      </c>
      <c r="AM109" s="15">
        <v>0</v>
      </c>
      <c r="AN109" s="15">
        <v>0</v>
      </c>
      <c r="AO109" s="15">
        <f t="shared" si="6"/>
        <v>63.75</v>
      </c>
      <c r="AP109" s="15">
        <f t="shared" si="7"/>
        <v>50.645833333333336</v>
      </c>
      <c r="AQ109" s="15">
        <f t="shared" si="8"/>
        <v>26.5</v>
      </c>
      <c r="AR109" s="15">
        <v>0</v>
      </c>
      <c r="AS109" s="15">
        <v>0</v>
      </c>
      <c r="AT109" s="15">
        <v>0</v>
      </c>
      <c r="AU109" s="15">
        <v>0</v>
      </c>
      <c r="AV109" s="15">
        <f t="shared" si="9"/>
        <v>31.553621875000005</v>
      </c>
      <c r="AW109" s="15">
        <v>0</v>
      </c>
      <c r="AX109" s="15">
        <v>0</v>
      </c>
    </row>
    <row r="110" spans="1:50" ht="20.100000000000001" customHeight="1" x14ac:dyDescent="0.25">
      <c r="A110" s="8">
        <v>43922</v>
      </c>
      <c r="B110" s="8">
        <v>43951</v>
      </c>
      <c r="C110" s="11">
        <v>104</v>
      </c>
      <c r="D110" s="8" t="str">
        <f>VLOOKUP(C110,DBASE!$A$4:$Z$756,3,FALSE)</f>
        <v>P</v>
      </c>
      <c r="E110" s="11" t="str">
        <f>VLOOKUP(C110,DBASE!$A$4:$Z$756,2,FALSE)</f>
        <v>Active</v>
      </c>
      <c r="F110" s="11" t="str">
        <f>VLOOKUP(C110,DBASE!$A$4:$Z$756,4,FALSE)</f>
        <v>Mitarbeiter 104</v>
      </c>
      <c r="G110" s="11" t="str">
        <f>VLOOKUP(C110,DBASE!$A$4:$Z$756,5,FALSE)</f>
        <v>N</v>
      </c>
      <c r="H110" s="11">
        <f>VLOOKUP(C110,DBASE!$A$4:$Z$756,6,FALSE)</f>
        <v>1050</v>
      </c>
      <c r="I110" s="11">
        <f>VLOOKUP(C110,DBASE!$A$4:$Z$756,7,FALSE)</f>
        <v>1093</v>
      </c>
      <c r="J110" s="11">
        <f>VLOOKUP(C110,DBASE!$A$4:$Z$756,8,FALSE)</f>
        <v>100</v>
      </c>
      <c r="K110" s="11" t="str">
        <f>VLOOKUP(C110,DBASE!$A$4:$Z$756,9,FALSE)</f>
        <v>Niederl. 1</v>
      </c>
      <c r="L110" s="11" t="str">
        <f>VLOOKUP(C110,DBASE!$A$4:$Z$756,10,FALSE)</f>
        <v>Department</v>
      </c>
      <c r="M110" s="11" t="str">
        <f>VLOOKUP(C110,DBASE!$A$4:$Z$756,11,FALSE)</f>
        <v>Supervisor</v>
      </c>
      <c r="N110" s="11" t="str">
        <f>VLOOKUP(C110,DBASE!$A$4:$Z$756,12,FALSE)</f>
        <v>Non-Mgm.</v>
      </c>
      <c r="O110" s="11" t="str">
        <f>VLOOKUP(C110,DBASE!$A$4:$Z$756,13,FALSE)</f>
        <v>ang.</v>
      </c>
      <c r="P110" s="11" t="str">
        <f>VLOOKUP(C110,DBASE!$A$4:$Z$756,14,FALSE)</f>
        <v>M</v>
      </c>
      <c r="Q110" s="12">
        <f>VLOOKUP(C110,DBASE!$A$4:$Z$756,15,FALSE)</f>
        <v>37561</v>
      </c>
      <c r="R110" s="12" t="str">
        <f>IF(VLOOKUP(C110,DBASE!$A$4:$Z$756,16,FALSE)=0,"",VLOOKUP(C110,DBASE!$A$4:$Z$756,16,FALSE))</f>
        <v/>
      </c>
      <c r="S110" s="13" t="str">
        <f>VLOOKUP(C110,DBASE!$A$4:$Z$756,17,FALSE)</f>
        <v/>
      </c>
      <c r="T110" s="11">
        <f ca="1">VLOOKUP(C110,DBASE!$A$4:$Z$756,18,FALSE)</f>
        <v>17</v>
      </c>
      <c r="U110" s="12">
        <f>VLOOKUP(C110,DBASE!$A$4:$Z$756,19,FALSE)</f>
        <v>27032</v>
      </c>
      <c r="V110" s="13">
        <f ca="1">VLOOKUP(C110,DBASE!$A$4:$Z$756,20,FALSE)</f>
        <v>46</v>
      </c>
      <c r="W110" s="11" t="str">
        <f>VLOOKUP(C110,DBASE!$A$4:$Z$756,21,FALSE)</f>
        <v>N</v>
      </c>
      <c r="X110" s="11">
        <f>VLOOKUP(C110,DBASE!$A$4:$Z$756,22,FALSE)</f>
        <v>30</v>
      </c>
      <c r="Y110" s="14">
        <f>VLOOKUP(C110,DBASE!$A$4:$Z$756,23,FALSE)</f>
        <v>2.5</v>
      </c>
      <c r="Z110" s="11">
        <f>VLOOKUP(C110,DBASE!$A$4:$Z$756,24,FALSE)</f>
        <v>39</v>
      </c>
      <c r="AA110" s="11" t="str">
        <f>VLOOKUP(C110,DBASE!$A$4:$Z$756,25,FALSE)</f>
        <v>Function</v>
      </c>
      <c r="AB110" s="10">
        <f>VLOOKUP(C110,DBASE!$A$4:$Z$756,26,FALSE)</f>
        <v>1</v>
      </c>
      <c r="AC110" s="15">
        <v>1106</v>
      </c>
      <c r="AD110" s="15">
        <f t="shared" si="5"/>
        <v>242.4905</v>
      </c>
      <c r="AE110" s="15">
        <v>0</v>
      </c>
      <c r="AF110" s="15">
        <v>0</v>
      </c>
      <c r="AG110" s="15">
        <v>0</v>
      </c>
      <c r="AH110" s="15">
        <v>0</v>
      </c>
      <c r="AI110" s="15">
        <v>0</v>
      </c>
      <c r="AJ110" s="15">
        <v>0</v>
      </c>
      <c r="AK110" s="15">
        <v>0</v>
      </c>
      <c r="AL110" s="15">
        <v>0</v>
      </c>
      <c r="AM110" s="15">
        <v>0</v>
      </c>
      <c r="AN110" s="15">
        <v>0</v>
      </c>
      <c r="AO110" s="15">
        <f t="shared" si="6"/>
        <v>0</v>
      </c>
      <c r="AP110" s="15">
        <f t="shared" si="7"/>
        <v>0</v>
      </c>
      <c r="AQ110" s="15">
        <f t="shared" si="8"/>
        <v>26.5</v>
      </c>
      <c r="AR110" s="15">
        <v>0</v>
      </c>
      <c r="AS110" s="15">
        <v>0</v>
      </c>
      <c r="AT110" s="15">
        <v>0</v>
      </c>
      <c r="AU110" s="15">
        <v>0</v>
      </c>
      <c r="AV110" s="15">
        <f t="shared" si="9"/>
        <v>5.9346750000000004</v>
      </c>
      <c r="AW110" s="15">
        <v>0</v>
      </c>
      <c r="AX110" s="15">
        <v>0</v>
      </c>
    </row>
    <row r="111" spans="1:50" ht="20.100000000000001" customHeight="1" x14ac:dyDescent="0.25">
      <c r="A111" s="8">
        <v>43922</v>
      </c>
      <c r="B111" s="8">
        <v>43951</v>
      </c>
      <c r="C111" s="11">
        <v>105</v>
      </c>
      <c r="D111" s="8" t="str">
        <f>VLOOKUP(C111,DBASE!$A$4:$Z$756,3,FALSE)</f>
        <v>P</v>
      </c>
      <c r="E111" s="11" t="str">
        <f>VLOOKUP(C111,DBASE!$A$4:$Z$756,2,FALSE)</f>
        <v>Active</v>
      </c>
      <c r="F111" s="11" t="str">
        <f>VLOOKUP(C111,DBASE!$A$4:$Z$756,4,FALSE)</f>
        <v>Mitarbeiter 105</v>
      </c>
      <c r="G111" s="11" t="str">
        <f>VLOOKUP(C111,DBASE!$A$4:$Z$756,5,FALSE)</f>
        <v>N</v>
      </c>
      <c r="H111" s="11">
        <f>VLOOKUP(C111,DBASE!$A$4:$Z$756,6,FALSE)</f>
        <v>1040</v>
      </c>
      <c r="I111" s="11">
        <f>VLOOKUP(C111,DBASE!$A$4:$Z$756,7,FALSE)</f>
        <v>1083</v>
      </c>
      <c r="J111" s="11">
        <f>VLOOKUP(C111,DBASE!$A$4:$Z$756,8,FALSE)</f>
        <v>102</v>
      </c>
      <c r="K111" s="11" t="str">
        <f>VLOOKUP(C111,DBASE!$A$4:$Z$756,9,FALSE)</f>
        <v>Niederl. 3</v>
      </c>
      <c r="L111" s="11" t="str">
        <f>VLOOKUP(C111,DBASE!$A$4:$Z$756,10,FALSE)</f>
        <v>Department</v>
      </c>
      <c r="M111" s="11" t="str">
        <f>VLOOKUP(C111,DBASE!$A$4:$Z$756,11,FALSE)</f>
        <v>Supervisor</v>
      </c>
      <c r="N111" s="11" t="str">
        <f>VLOOKUP(C111,DBASE!$A$4:$Z$756,12,FALSE)</f>
        <v>Non-Mgm.</v>
      </c>
      <c r="O111" s="11" t="str">
        <f>VLOOKUP(C111,DBASE!$A$4:$Z$756,13,FALSE)</f>
        <v>ang.</v>
      </c>
      <c r="P111" s="11" t="str">
        <f>VLOOKUP(C111,DBASE!$A$4:$Z$756,14,FALSE)</f>
        <v>M</v>
      </c>
      <c r="Q111" s="12">
        <f>VLOOKUP(C111,DBASE!$A$4:$Z$756,15,FALSE)</f>
        <v>37578</v>
      </c>
      <c r="R111" s="12" t="str">
        <f>IF(VLOOKUP(C111,DBASE!$A$4:$Z$756,16,FALSE)=0,"",VLOOKUP(C111,DBASE!$A$4:$Z$756,16,FALSE))</f>
        <v/>
      </c>
      <c r="S111" s="13" t="str">
        <f>VLOOKUP(C111,DBASE!$A$4:$Z$756,17,FALSE)</f>
        <v/>
      </c>
      <c r="T111" s="11">
        <f ca="1">VLOOKUP(C111,DBASE!$A$4:$Z$756,18,FALSE)</f>
        <v>17</v>
      </c>
      <c r="U111" s="12">
        <f>VLOOKUP(C111,DBASE!$A$4:$Z$756,19,FALSE)</f>
        <v>27783</v>
      </c>
      <c r="V111" s="13">
        <f ca="1">VLOOKUP(C111,DBASE!$A$4:$Z$756,20,FALSE)</f>
        <v>43</v>
      </c>
      <c r="W111" s="11" t="str">
        <f>VLOOKUP(C111,DBASE!$A$4:$Z$756,21,FALSE)</f>
        <v>N</v>
      </c>
      <c r="X111" s="11">
        <f>VLOOKUP(C111,DBASE!$A$4:$Z$756,22,FALSE)</f>
        <v>30</v>
      </c>
      <c r="Y111" s="14">
        <f>VLOOKUP(C111,DBASE!$A$4:$Z$756,23,FALSE)</f>
        <v>2.5</v>
      </c>
      <c r="Z111" s="11">
        <f>VLOOKUP(C111,DBASE!$A$4:$Z$756,24,FALSE)</f>
        <v>39</v>
      </c>
      <c r="AA111" s="11" t="str">
        <f>VLOOKUP(C111,DBASE!$A$4:$Z$756,25,FALSE)</f>
        <v>Function</v>
      </c>
      <c r="AB111" s="10">
        <f>VLOOKUP(C111,DBASE!$A$4:$Z$756,26,FALSE)</f>
        <v>1</v>
      </c>
      <c r="AC111" s="15">
        <v>1107</v>
      </c>
      <c r="AD111" s="15">
        <f t="shared" si="5"/>
        <v>242.70975000000001</v>
      </c>
      <c r="AE111" s="15">
        <v>0</v>
      </c>
      <c r="AF111" s="15">
        <v>0</v>
      </c>
      <c r="AG111" s="15">
        <v>0</v>
      </c>
      <c r="AH111" s="15">
        <v>0</v>
      </c>
      <c r="AI111" s="15">
        <v>0</v>
      </c>
      <c r="AJ111" s="15">
        <v>0</v>
      </c>
      <c r="AK111" s="15">
        <v>0</v>
      </c>
      <c r="AL111" s="15">
        <v>0</v>
      </c>
      <c r="AM111" s="15">
        <v>0</v>
      </c>
      <c r="AN111" s="15">
        <v>0</v>
      </c>
      <c r="AO111" s="15">
        <f t="shared" si="6"/>
        <v>0</v>
      </c>
      <c r="AP111" s="15">
        <f t="shared" si="7"/>
        <v>0</v>
      </c>
      <c r="AQ111" s="15">
        <f t="shared" si="8"/>
        <v>26.5</v>
      </c>
      <c r="AR111" s="15">
        <v>0</v>
      </c>
      <c r="AS111" s="15">
        <v>0</v>
      </c>
      <c r="AT111" s="15">
        <v>0</v>
      </c>
      <c r="AU111" s="15">
        <v>0</v>
      </c>
      <c r="AV111" s="15">
        <f t="shared" si="9"/>
        <v>5.9346750000000004</v>
      </c>
      <c r="AW111" s="15">
        <v>0</v>
      </c>
      <c r="AX111" s="15">
        <v>0</v>
      </c>
    </row>
    <row r="112" spans="1:50" ht="20.100000000000001" customHeight="1" x14ac:dyDescent="0.25">
      <c r="A112" s="8">
        <v>43922</v>
      </c>
      <c r="B112" s="8">
        <v>43951</v>
      </c>
      <c r="C112" s="11">
        <v>106</v>
      </c>
      <c r="D112" s="8" t="str">
        <f>VLOOKUP(C112,DBASE!$A$4:$Z$756,3,FALSE)</f>
        <v>P</v>
      </c>
      <c r="E112" s="11" t="str">
        <f>VLOOKUP(C112,DBASE!$A$4:$Z$756,2,FALSE)</f>
        <v>Active</v>
      </c>
      <c r="F112" s="11" t="str">
        <f>VLOOKUP(C112,DBASE!$A$4:$Z$756,4,FALSE)</f>
        <v>Mitarbeiter 106</v>
      </c>
      <c r="G112" s="11" t="str">
        <f>VLOOKUP(C112,DBASE!$A$4:$Z$756,5,FALSE)</f>
        <v>N</v>
      </c>
      <c r="H112" s="11">
        <f>VLOOKUP(C112,DBASE!$A$4:$Z$756,6,FALSE)</f>
        <v>1005</v>
      </c>
      <c r="I112" s="11">
        <f>VLOOKUP(C112,DBASE!$A$4:$Z$756,7,FALSE)</f>
        <v>1005</v>
      </c>
      <c r="J112" s="11">
        <f>VLOOKUP(C112,DBASE!$A$4:$Z$756,8,FALSE)</f>
        <v>100</v>
      </c>
      <c r="K112" s="11" t="str">
        <f>VLOOKUP(C112,DBASE!$A$4:$Z$756,9,FALSE)</f>
        <v>Niederl. 1</v>
      </c>
      <c r="L112" s="11" t="str">
        <f>VLOOKUP(C112,DBASE!$A$4:$Z$756,10,FALSE)</f>
        <v>Department</v>
      </c>
      <c r="M112" s="11" t="str">
        <f>VLOOKUP(C112,DBASE!$A$4:$Z$756,11,FALSE)</f>
        <v>Supervisor</v>
      </c>
      <c r="N112" s="11" t="str">
        <f>VLOOKUP(C112,DBASE!$A$4:$Z$756,12,FALSE)</f>
        <v>Manager</v>
      </c>
      <c r="O112" s="11" t="str">
        <f>VLOOKUP(C112,DBASE!$A$4:$Z$756,13,FALSE)</f>
        <v>ang.</v>
      </c>
      <c r="P112" s="11" t="str">
        <f>VLOOKUP(C112,DBASE!$A$4:$Z$756,14,FALSE)</f>
        <v>M</v>
      </c>
      <c r="Q112" s="12">
        <f>VLOOKUP(C112,DBASE!$A$4:$Z$756,15,FALSE)</f>
        <v>37591</v>
      </c>
      <c r="R112" s="12" t="str">
        <f>IF(VLOOKUP(C112,DBASE!$A$4:$Z$756,16,FALSE)=0,"",VLOOKUP(C112,DBASE!$A$4:$Z$756,16,FALSE))</f>
        <v/>
      </c>
      <c r="S112" s="13" t="str">
        <f>VLOOKUP(C112,DBASE!$A$4:$Z$756,17,FALSE)</f>
        <v/>
      </c>
      <c r="T112" s="11">
        <f ca="1">VLOOKUP(C112,DBASE!$A$4:$Z$756,18,FALSE)</f>
        <v>17</v>
      </c>
      <c r="U112" s="12">
        <f>VLOOKUP(C112,DBASE!$A$4:$Z$756,19,FALSE)</f>
        <v>25888</v>
      </c>
      <c r="V112" s="13">
        <f ca="1">VLOOKUP(C112,DBASE!$A$4:$Z$756,20,FALSE)</f>
        <v>49</v>
      </c>
      <c r="W112" s="11" t="str">
        <f>VLOOKUP(C112,DBASE!$A$4:$Z$756,21,FALSE)</f>
        <v>N</v>
      </c>
      <c r="X112" s="11">
        <f>VLOOKUP(C112,DBASE!$A$4:$Z$756,22,FALSE)</f>
        <v>30</v>
      </c>
      <c r="Y112" s="14">
        <f>VLOOKUP(C112,DBASE!$A$4:$Z$756,23,FALSE)</f>
        <v>2.5</v>
      </c>
      <c r="Z112" s="11">
        <f>VLOOKUP(C112,DBASE!$A$4:$Z$756,24,FALSE)</f>
        <v>39</v>
      </c>
      <c r="AA112" s="11" t="str">
        <f>VLOOKUP(C112,DBASE!$A$4:$Z$756,25,FALSE)</f>
        <v>Function</v>
      </c>
      <c r="AB112" s="10">
        <f>VLOOKUP(C112,DBASE!$A$4:$Z$756,26,FALSE)</f>
        <v>1</v>
      </c>
      <c r="AC112" s="15">
        <v>1108</v>
      </c>
      <c r="AD112" s="15">
        <f t="shared" si="5"/>
        <v>242.92900000000003</v>
      </c>
      <c r="AE112" s="15">
        <v>0</v>
      </c>
      <c r="AF112" s="15">
        <v>0</v>
      </c>
      <c r="AG112" s="15">
        <v>0</v>
      </c>
      <c r="AH112" s="15">
        <v>0</v>
      </c>
      <c r="AI112" s="15">
        <v>0</v>
      </c>
      <c r="AJ112" s="15">
        <v>0</v>
      </c>
      <c r="AK112" s="15">
        <v>0</v>
      </c>
      <c r="AL112" s="15">
        <v>0</v>
      </c>
      <c r="AM112" s="15">
        <v>0</v>
      </c>
      <c r="AN112" s="15">
        <v>0</v>
      </c>
      <c r="AO112" s="15">
        <f t="shared" si="6"/>
        <v>0</v>
      </c>
      <c r="AP112" s="15">
        <f t="shared" si="7"/>
        <v>0</v>
      </c>
      <c r="AQ112" s="15">
        <f t="shared" si="8"/>
        <v>26.5</v>
      </c>
      <c r="AR112" s="15">
        <v>0</v>
      </c>
      <c r="AS112" s="15">
        <v>0</v>
      </c>
      <c r="AT112" s="15">
        <v>0</v>
      </c>
      <c r="AU112" s="15">
        <v>0</v>
      </c>
      <c r="AV112" s="15">
        <f t="shared" si="9"/>
        <v>5.9346750000000004</v>
      </c>
      <c r="AW112" s="15">
        <v>0</v>
      </c>
      <c r="AX112" s="15">
        <v>0</v>
      </c>
    </row>
    <row r="113" spans="1:50" ht="20.100000000000001" customHeight="1" x14ac:dyDescent="0.25">
      <c r="A113" s="8">
        <v>43922</v>
      </c>
      <c r="B113" s="8">
        <v>43951</v>
      </c>
      <c r="C113" s="11">
        <v>107</v>
      </c>
      <c r="D113" s="8" t="str">
        <f>VLOOKUP(C113,DBASE!$A$4:$Z$756,3,FALSE)</f>
        <v>P</v>
      </c>
      <c r="E113" s="11" t="str">
        <f>VLOOKUP(C113,DBASE!$A$4:$Z$756,2,FALSE)</f>
        <v>Active</v>
      </c>
      <c r="F113" s="11" t="str">
        <f>VLOOKUP(C113,DBASE!$A$4:$Z$756,4,FALSE)</f>
        <v>Mitarbeiter 107</v>
      </c>
      <c r="G113" s="11" t="str">
        <f>VLOOKUP(C113,DBASE!$A$4:$Z$756,5,FALSE)</f>
        <v>N</v>
      </c>
      <c r="H113" s="11">
        <f>VLOOKUP(C113,DBASE!$A$4:$Z$756,6,FALSE)</f>
        <v>1038</v>
      </c>
      <c r="I113" s="11">
        <f>VLOOKUP(C113,DBASE!$A$4:$Z$756,7,FALSE)</f>
        <v>1081</v>
      </c>
      <c r="J113" s="11">
        <f>VLOOKUP(C113,DBASE!$A$4:$Z$756,8,FALSE)</f>
        <v>102</v>
      </c>
      <c r="K113" s="11" t="str">
        <f>VLOOKUP(C113,DBASE!$A$4:$Z$756,9,FALSE)</f>
        <v>Niederl. 3</v>
      </c>
      <c r="L113" s="11" t="str">
        <f>VLOOKUP(C113,DBASE!$A$4:$Z$756,10,FALSE)</f>
        <v>Department</v>
      </c>
      <c r="M113" s="11" t="str">
        <f>VLOOKUP(C113,DBASE!$A$4:$Z$756,11,FALSE)</f>
        <v>Supervisor</v>
      </c>
      <c r="N113" s="11" t="str">
        <f>VLOOKUP(C113,DBASE!$A$4:$Z$756,12,FALSE)</f>
        <v>Director</v>
      </c>
      <c r="O113" s="11" t="str">
        <f>VLOOKUP(C113,DBASE!$A$4:$Z$756,13,FALSE)</f>
        <v>ang.</v>
      </c>
      <c r="P113" s="11" t="str">
        <f>VLOOKUP(C113,DBASE!$A$4:$Z$756,14,FALSE)</f>
        <v>M</v>
      </c>
      <c r="Q113" s="12">
        <f>VLOOKUP(C113,DBASE!$A$4:$Z$756,15,FALSE)</f>
        <v>37742</v>
      </c>
      <c r="R113" s="12" t="str">
        <f>IF(VLOOKUP(C113,DBASE!$A$4:$Z$756,16,FALSE)=0,"",VLOOKUP(C113,DBASE!$A$4:$Z$756,16,FALSE))</f>
        <v/>
      </c>
      <c r="S113" s="13" t="str">
        <f>VLOOKUP(C113,DBASE!$A$4:$Z$756,17,FALSE)</f>
        <v/>
      </c>
      <c r="T113" s="11">
        <f ca="1">VLOOKUP(C113,DBASE!$A$4:$Z$756,18,FALSE)</f>
        <v>16</v>
      </c>
      <c r="U113" s="12">
        <f>VLOOKUP(C113,DBASE!$A$4:$Z$756,19,FALSE)</f>
        <v>24856</v>
      </c>
      <c r="V113" s="13">
        <f ca="1">VLOOKUP(C113,DBASE!$A$4:$Z$756,20,FALSE)</f>
        <v>51</v>
      </c>
      <c r="W113" s="11" t="str">
        <f>VLOOKUP(C113,DBASE!$A$4:$Z$756,21,FALSE)</f>
        <v>N</v>
      </c>
      <c r="X113" s="11">
        <f>VLOOKUP(C113,DBASE!$A$4:$Z$756,22,FALSE)</f>
        <v>30</v>
      </c>
      <c r="Y113" s="14">
        <f>VLOOKUP(C113,DBASE!$A$4:$Z$756,23,FALSE)</f>
        <v>2.5</v>
      </c>
      <c r="Z113" s="11">
        <f>VLOOKUP(C113,DBASE!$A$4:$Z$756,24,FALSE)</f>
        <v>39</v>
      </c>
      <c r="AA113" s="11" t="str">
        <f>VLOOKUP(C113,DBASE!$A$4:$Z$756,25,FALSE)</f>
        <v>Function</v>
      </c>
      <c r="AB113" s="10">
        <f>VLOOKUP(C113,DBASE!$A$4:$Z$756,26,FALSE)</f>
        <v>1</v>
      </c>
      <c r="AC113" s="15">
        <v>1109</v>
      </c>
      <c r="AD113" s="15">
        <f t="shared" si="5"/>
        <v>243.14825000000002</v>
      </c>
      <c r="AE113" s="15">
        <v>0</v>
      </c>
      <c r="AF113" s="15">
        <v>0</v>
      </c>
      <c r="AG113" s="15">
        <v>0</v>
      </c>
      <c r="AH113" s="15">
        <v>0</v>
      </c>
      <c r="AI113" s="15">
        <v>0</v>
      </c>
      <c r="AJ113" s="15">
        <v>0</v>
      </c>
      <c r="AK113" s="15">
        <v>0</v>
      </c>
      <c r="AL113" s="15">
        <v>0</v>
      </c>
      <c r="AM113" s="15">
        <v>0</v>
      </c>
      <c r="AN113" s="15">
        <v>0</v>
      </c>
      <c r="AO113" s="15">
        <f t="shared" si="6"/>
        <v>0</v>
      </c>
      <c r="AP113" s="15">
        <f t="shared" si="7"/>
        <v>0</v>
      </c>
      <c r="AQ113" s="15">
        <f t="shared" si="8"/>
        <v>26.5</v>
      </c>
      <c r="AR113" s="15">
        <v>0</v>
      </c>
      <c r="AS113" s="15">
        <v>0</v>
      </c>
      <c r="AT113" s="15">
        <v>0</v>
      </c>
      <c r="AU113" s="15">
        <v>0</v>
      </c>
      <c r="AV113" s="15">
        <f t="shared" si="9"/>
        <v>5.9346750000000004</v>
      </c>
      <c r="AW113" s="15">
        <v>179.56899999999999</v>
      </c>
      <c r="AX113" s="15">
        <v>0</v>
      </c>
    </row>
    <row r="114" spans="1:50" ht="20.100000000000001" customHeight="1" x14ac:dyDescent="0.25">
      <c r="A114" s="8">
        <v>43922</v>
      </c>
      <c r="B114" s="8">
        <v>43951</v>
      </c>
      <c r="C114" s="11">
        <v>108</v>
      </c>
      <c r="D114" s="8" t="str">
        <f>VLOOKUP(C114,DBASE!$A$4:$Z$756,3,FALSE)</f>
        <v>P</v>
      </c>
      <c r="E114" s="11" t="str">
        <f>VLOOKUP(C114,DBASE!$A$4:$Z$756,2,FALSE)</f>
        <v>Active</v>
      </c>
      <c r="F114" s="11" t="str">
        <f>VLOOKUP(C114,DBASE!$A$4:$Z$756,4,FALSE)</f>
        <v>Mitarbeiter 108</v>
      </c>
      <c r="G114" s="11" t="str">
        <f>VLOOKUP(C114,DBASE!$A$4:$Z$756,5,FALSE)</f>
        <v>N</v>
      </c>
      <c r="H114" s="11">
        <f>VLOOKUP(C114,DBASE!$A$4:$Z$756,6,FALSE)</f>
        <v>1043</v>
      </c>
      <c r="I114" s="11">
        <f>VLOOKUP(C114,DBASE!$A$4:$Z$756,7,FALSE)</f>
        <v>1086</v>
      </c>
      <c r="J114" s="11">
        <f>VLOOKUP(C114,DBASE!$A$4:$Z$756,8,FALSE)</f>
        <v>102</v>
      </c>
      <c r="K114" s="11" t="str">
        <f>VLOOKUP(C114,DBASE!$A$4:$Z$756,9,FALSE)</f>
        <v>Niederl. 3</v>
      </c>
      <c r="L114" s="11" t="str">
        <f>VLOOKUP(C114,DBASE!$A$4:$Z$756,10,FALSE)</f>
        <v>Department</v>
      </c>
      <c r="M114" s="11" t="str">
        <f>VLOOKUP(C114,DBASE!$A$4:$Z$756,11,FALSE)</f>
        <v>Supervisor</v>
      </c>
      <c r="N114" s="11" t="str">
        <f>VLOOKUP(C114,DBASE!$A$4:$Z$756,12,FALSE)</f>
        <v>Non-Mgm.</v>
      </c>
      <c r="O114" s="11" t="str">
        <f>VLOOKUP(C114,DBASE!$A$4:$Z$756,13,FALSE)</f>
        <v>ang.</v>
      </c>
      <c r="P114" s="11" t="str">
        <f>VLOOKUP(C114,DBASE!$A$4:$Z$756,14,FALSE)</f>
        <v>M</v>
      </c>
      <c r="Q114" s="12">
        <f>VLOOKUP(C114,DBASE!$A$4:$Z$756,15,FALSE)</f>
        <v>37742</v>
      </c>
      <c r="R114" s="12" t="str">
        <f>IF(VLOOKUP(C114,DBASE!$A$4:$Z$756,16,FALSE)=0,"",VLOOKUP(C114,DBASE!$A$4:$Z$756,16,FALSE))</f>
        <v/>
      </c>
      <c r="S114" s="13" t="str">
        <f>VLOOKUP(C114,DBASE!$A$4:$Z$756,17,FALSE)</f>
        <v/>
      </c>
      <c r="T114" s="11">
        <f ca="1">VLOOKUP(C114,DBASE!$A$4:$Z$756,18,FALSE)</f>
        <v>16</v>
      </c>
      <c r="U114" s="12">
        <f>VLOOKUP(C114,DBASE!$A$4:$Z$756,19,FALSE)</f>
        <v>25654</v>
      </c>
      <c r="V114" s="13">
        <f ca="1">VLOOKUP(C114,DBASE!$A$4:$Z$756,20,FALSE)</f>
        <v>49</v>
      </c>
      <c r="W114" s="11" t="str">
        <f>VLOOKUP(C114,DBASE!$A$4:$Z$756,21,FALSE)</f>
        <v>N</v>
      </c>
      <c r="X114" s="11">
        <f>VLOOKUP(C114,DBASE!$A$4:$Z$756,22,FALSE)</f>
        <v>30</v>
      </c>
      <c r="Y114" s="14">
        <f>VLOOKUP(C114,DBASE!$A$4:$Z$756,23,FALSE)</f>
        <v>2.5</v>
      </c>
      <c r="Z114" s="11">
        <f>VLOOKUP(C114,DBASE!$A$4:$Z$756,24,FALSE)</f>
        <v>39</v>
      </c>
      <c r="AA114" s="11" t="str">
        <f>VLOOKUP(C114,DBASE!$A$4:$Z$756,25,FALSE)</f>
        <v>Function</v>
      </c>
      <c r="AB114" s="10">
        <f>VLOOKUP(C114,DBASE!$A$4:$Z$756,26,FALSE)</f>
        <v>1</v>
      </c>
      <c r="AC114" s="15">
        <v>1110</v>
      </c>
      <c r="AD114" s="15">
        <f t="shared" si="5"/>
        <v>243.36750000000001</v>
      </c>
      <c r="AE114" s="15">
        <v>0</v>
      </c>
      <c r="AF114" s="15">
        <v>0</v>
      </c>
      <c r="AG114" s="15">
        <v>0</v>
      </c>
      <c r="AH114" s="15">
        <v>0</v>
      </c>
      <c r="AI114" s="15">
        <v>0</v>
      </c>
      <c r="AJ114" s="15">
        <v>0</v>
      </c>
      <c r="AK114" s="15">
        <v>0</v>
      </c>
      <c r="AL114" s="15">
        <v>0</v>
      </c>
      <c r="AM114" s="15">
        <v>0</v>
      </c>
      <c r="AN114" s="15">
        <v>0</v>
      </c>
      <c r="AO114" s="15">
        <f t="shared" si="6"/>
        <v>0</v>
      </c>
      <c r="AP114" s="15">
        <f t="shared" si="7"/>
        <v>0</v>
      </c>
      <c r="AQ114" s="15">
        <f t="shared" si="8"/>
        <v>26.5</v>
      </c>
      <c r="AR114" s="15">
        <v>0</v>
      </c>
      <c r="AS114" s="15">
        <v>0</v>
      </c>
      <c r="AT114" s="15">
        <v>0</v>
      </c>
      <c r="AU114" s="15">
        <v>0</v>
      </c>
      <c r="AV114" s="15">
        <f t="shared" si="9"/>
        <v>5.9346750000000004</v>
      </c>
      <c r="AW114" s="15">
        <v>0</v>
      </c>
      <c r="AX114" s="15">
        <v>0</v>
      </c>
    </row>
    <row r="115" spans="1:50" ht="20.100000000000001" customHeight="1" x14ac:dyDescent="0.25">
      <c r="A115" s="8">
        <v>43922</v>
      </c>
      <c r="B115" s="8">
        <v>43951</v>
      </c>
      <c r="C115" s="11">
        <v>109</v>
      </c>
      <c r="D115" s="8" t="str">
        <f>VLOOKUP(C115,DBASE!$A$4:$Z$756,3,FALSE)</f>
        <v>P</v>
      </c>
      <c r="E115" s="11" t="str">
        <f>VLOOKUP(C115,DBASE!$A$4:$Z$756,2,FALSE)</f>
        <v>Active</v>
      </c>
      <c r="F115" s="11" t="str">
        <f>VLOOKUP(C115,DBASE!$A$4:$Z$756,4,FALSE)</f>
        <v>Mitarbeiter 109</v>
      </c>
      <c r="G115" s="11" t="str">
        <f>VLOOKUP(C115,DBASE!$A$4:$Z$756,5,FALSE)</f>
        <v>N</v>
      </c>
      <c r="H115" s="11">
        <f>VLOOKUP(C115,DBASE!$A$4:$Z$756,6,FALSE)</f>
        <v>1010</v>
      </c>
      <c r="I115" s="11">
        <f>VLOOKUP(C115,DBASE!$A$4:$Z$756,7,FALSE)</f>
        <v>1010</v>
      </c>
      <c r="J115" s="11">
        <f>VLOOKUP(C115,DBASE!$A$4:$Z$756,8,FALSE)</f>
        <v>100</v>
      </c>
      <c r="K115" s="11" t="str">
        <f>VLOOKUP(C115,DBASE!$A$4:$Z$756,9,FALSE)</f>
        <v>Niederl. 1</v>
      </c>
      <c r="L115" s="11" t="str">
        <f>VLOOKUP(C115,DBASE!$A$4:$Z$756,10,FALSE)</f>
        <v>Department</v>
      </c>
      <c r="M115" s="11" t="str">
        <f>VLOOKUP(C115,DBASE!$A$4:$Z$756,11,FALSE)</f>
        <v>Supervisor</v>
      </c>
      <c r="N115" s="11" t="str">
        <f>VLOOKUP(C115,DBASE!$A$4:$Z$756,12,FALSE)</f>
        <v>Non-Mgm.</v>
      </c>
      <c r="O115" s="11" t="str">
        <f>VLOOKUP(C115,DBASE!$A$4:$Z$756,13,FALSE)</f>
        <v>ang.</v>
      </c>
      <c r="P115" s="11" t="str">
        <f>VLOOKUP(C115,DBASE!$A$4:$Z$756,14,FALSE)</f>
        <v>M</v>
      </c>
      <c r="Q115" s="12">
        <f>VLOOKUP(C115,DBASE!$A$4:$Z$756,15,FALSE)</f>
        <v>37746</v>
      </c>
      <c r="R115" s="12" t="str">
        <f>IF(VLOOKUP(C115,DBASE!$A$4:$Z$756,16,FALSE)=0,"",VLOOKUP(C115,DBASE!$A$4:$Z$756,16,FALSE))</f>
        <v/>
      </c>
      <c r="S115" s="13" t="str">
        <f>VLOOKUP(C115,DBASE!$A$4:$Z$756,17,FALSE)</f>
        <v/>
      </c>
      <c r="T115" s="11">
        <f ca="1">VLOOKUP(C115,DBASE!$A$4:$Z$756,18,FALSE)</f>
        <v>16</v>
      </c>
      <c r="U115" s="12">
        <f>VLOOKUP(C115,DBASE!$A$4:$Z$756,19,FALSE)</f>
        <v>21952</v>
      </c>
      <c r="V115" s="13">
        <f ca="1">VLOOKUP(C115,DBASE!$A$4:$Z$756,20,FALSE)</f>
        <v>59</v>
      </c>
      <c r="W115" s="11" t="str">
        <f>VLOOKUP(C115,DBASE!$A$4:$Z$756,21,FALSE)</f>
        <v>N</v>
      </c>
      <c r="X115" s="11">
        <f>VLOOKUP(C115,DBASE!$A$4:$Z$756,22,FALSE)</f>
        <v>30</v>
      </c>
      <c r="Y115" s="14">
        <f>VLOOKUP(C115,DBASE!$A$4:$Z$756,23,FALSE)</f>
        <v>2.5</v>
      </c>
      <c r="Z115" s="11">
        <f>VLOOKUP(C115,DBASE!$A$4:$Z$756,24,FALSE)</f>
        <v>39</v>
      </c>
      <c r="AA115" s="11" t="str">
        <f>VLOOKUP(C115,DBASE!$A$4:$Z$756,25,FALSE)</f>
        <v>Function</v>
      </c>
      <c r="AB115" s="10">
        <f>VLOOKUP(C115,DBASE!$A$4:$Z$756,26,FALSE)</f>
        <v>1</v>
      </c>
      <c r="AC115" s="15">
        <v>1111</v>
      </c>
      <c r="AD115" s="15">
        <f t="shared" si="5"/>
        <v>243.58674999999999</v>
      </c>
      <c r="AE115" s="15">
        <v>0</v>
      </c>
      <c r="AF115" s="15">
        <v>0</v>
      </c>
      <c r="AG115" s="15">
        <v>0</v>
      </c>
      <c r="AH115" s="15">
        <v>0</v>
      </c>
      <c r="AI115" s="15">
        <v>0</v>
      </c>
      <c r="AJ115" s="15">
        <v>0</v>
      </c>
      <c r="AK115" s="15">
        <v>0</v>
      </c>
      <c r="AL115" s="15">
        <v>0</v>
      </c>
      <c r="AM115" s="15">
        <v>0</v>
      </c>
      <c r="AN115" s="15">
        <v>0</v>
      </c>
      <c r="AO115" s="15">
        <f t="shared" si="6"/>
        <v>0</v>
      </c>
      <c r="AP115" s="15">
        <f t="shared" si="7"/>
        <v>0</v>
      </c>
      <c r="AQ115" s="15">
        <f t="shared" si="8"/>
        <v>26.5</v>
      </c>
      <c r="AR115" s="15">
        <v>0</v>
      </c>
      <c r="AS115" s="15">
        <v>0</v>
      </c>
      <c r="AT115" s="15">
        <v>0</v>
      </c>
      <c r="AU115" s="15">
        <v>0</v>
      </c>
      <c r="AV115" s="15">
        <f t="shared" si="9"/>
        <v>5.9346750000000004</v>
      </c>
      <c r="AW115" s="15">
        <v>0</v>
      </c>
      <c r="AX115" s="15">
        <v>0</v>
      </c>
    </row>
    <row r="116" spans="1:50" ht="20.100000000000001" customHeight="1" x14ac:dyDescent="0.25">
      <c r="A116" s="8">
        <v>43922</v>
      </c>
      <c r="B116" s="8">
        <v>43951</v>
      </c>
      <c r="C116" s="11">
        <v>110</v>
      </c>
      <c r="D116" s="8" t="str">
        <f>VLOOKUP(C116,DBASE!$A$4:$Z$756,3,FALSE)</f>
        <v>P</v>
      </c>
      <c r="E116" s="11" t="str">
        <f>VLOOKUP(C116,DBASE!$A$4:$Z$756,2,FALSE)</f>
        <v>Active</v>
      </c>
      <c r="F116" s="11" t="str">
        <f>VLOOKUP(C116,DBASE!$A$4:$Z$756,4,FALSE)</f>
        <v>Mitarbeiter 110</v>
      </c>
      <c r="G116" s="11" t="str">
        <f>VLOOKUP(C116,DBASE!$A$4:$Z$756,5,FALSE)</f>
        <v>N</v>
      </c>
      <c r="H116" s="11">
        <f>VLOOKUP(C116,DBASE!$A$4:$Z$756,6,FALSE)</f>
        <v>1046</v>
      </c>
      <c r="I116" s="11">
        <f>VLOOKUP(C116,DBASE!$A$4:$Z$756,7,FALSE)</f>
        <v>1089</v>
      </c>
      <c r="J116" s="11">
        <f>VLOOKUP(C116,DBASE!$A$4:$Z$756,8,FALSE)</f>
        <v>102</v>
      </c>
      <c r="K116" s="11" t="str">
        <f>VLOOKUP(C116,DBASE!$A$4:$Z$756,9,FALSE)</f>
        <v>Niederl. 3</v>
      </c>
      <c r="L116" s="11" t="str">
        <f>VLOOKUP(C116,DBASE!$A$4:$Z$756,10,FALSE)</f>
        <v>Department</v>
      </c>
      <c r="M116" s="11" t="str">
        <f>VLOOKUP(C116,DBASE!$A$4:$Z$756,11,FALSE)</f>
        <v>Supervisor</v>
      </c>
      <c r="N116" s="11" t="str">
        <f>VLOOKUP(C116,DBASE!$A$4:$Z$756,12,FALSE)</f>
        <v>Director</v>
      </c>
      <c r="O116" s="11" t="str">
        <f>VLOOKUP(C116,DBASE!$A$4:$Z$756,13,FALSE)</f>
        <v>ang.</v>
      </c>
      <c r="P116" s="11" t="str">
        <f>VLOOKUP(C116,DBASE!$A$4:$Z$756,14,FALSE)</f>
        <v>M</v>
      </c>
      <c r="Q116" s="12">
        <f>VLOOKUP(C116,DBASE!$A$4:$Z$756,15,FALSE)</f>
        <v>37782</v>
      </c>
      <c r="R116" s="12" t="str">
        <f>IF(VLOOKUP(C116,DBASE!$A$4:$Z$756,16,FALSE)=0,"",VLOOKUP(C116,DBASE!$A$4:$Z$756,16,FALSE))</f>
        <v/>
      </c>
      <c r="S116" s="13" t="str">
        <f>VLOOKUP(C116,DBASE!$A$4:$Z$756,17,FALSE)</f>
        <v/>
      </c>
      <c r="T116" s="11">
        <f ca="1">VLOOKUP(C116,DBASE!$A$4:$Z$756,18,FALSE)</f>
        <v>16</v>
      </c>
      <c r="U116" s="12">
        <f>VLOOKUP(C116,DBASE!$A$4:$Z$756,19,FALSE)</f>
        <v>24006</v>
      </c>
      <c r="V116" s="13">
        <f ca="1">VLOOKUP(C116,DBASE!$A$4:$Z$756,20,FALSE)</f>
        <v>54</v>
      </c>
      <c r="W116" s="11" t="str">
        <f>VLOOKUP(C116,DBASE!$A$4:$Z$756,21,FALSE)</f>
        <v>N</v>
      </c>
      <c r="X116" s="11">
        <f>VLOOKUP(C116,DBASE!$A$4:$Z$756,22,FALSE)</f>
        <v>30</v>
      </c>
      <c r="Y116" s="14">
        <f>VLOOKUP(C116,DBASE!$A$4:$Z$756,23,FALSE)</f>
        <v>2.5</v>
      </c>
      <c r="Z116" s="11">
        <f>VLOOKUP(C116,DBASE!$A$4:$Z$756,24,FALSE)</f>
        <v>39</v>
      </c>
      <c r="AA116" s="11" t="str">
        <f>VLOOKUP(C116,DBASE!$A$4:$Z$756,25,FALSE)</f>
        <v>Function</v>
      </c>
      <c r="AB116" s="10">
        <f>VLOOKUP(C116,DBASE!$A$4:$Z$756,26,FALSE)</f>
        <v>1</v>
      </c>
      <c r="AC116" s="15">
        <v>1112</v>
      </c>
      <c r="AD116" s="15">
        <f t="shared" si="5"/>
        <v>243.80600000000004</v>
      </c>
      <c r="AE116" s="15">
        <v>0</v>
      </c>
      <c r="AF116" s="15">
        <v>0</v>
      </c>
      <c r="AG116" s="15">
        <v>0</v>
      </c>
      <c r="AH116" s="15">
        <v>0</v>
      </c>
      <c r="AI116" s="15">
        <v>0</v>
      </c>
      <c r="AJ116" s="15">
        <v>0</v>
      </c>
      <c r="AK116" s="15">
        <v>3131.67</v>
      </c>
      <c r="AL116" s="15">
        <v>0</v>
      </c>
      <c r="AM116" s="15">
        <v>0</v>
      </c>
      <c r="AN116" s="15">
        <v>0</v>
      </c>
      <c r="AO116" s="15">
        <f t="shared" si="6"/>
        <v>0</v>
      </c>
      <c r="AP116" s="15">
        <f t="shared" si="7"/>
        <v>0</v>
      </c>
      <c r="AQ116" s="15">
        <f t="shared" si="8"/>
        <v>26.5</v>
      </c>
      <c r="AR116" s="15">
        <v>0</v>
      </c>
      <c r="AS116" s="15">
        <v>0</v>
      </c>
      <c r="AT116" s="15">
        <v>0</v>
      </c>
      <c r="AU116" s="15">
        <v>0</v>
      </c>
      <c r="AV116" s="15">
        <f t="shared" si="9"/>
        <v>707.27217150000001</v>
      </c>
      <c r="AW116" s="15">
        <v>197.5335</v>
      </c>
      <c r="AX116" s="15">
        <v>0</v>
      </c>
    </row>
    <row r="117" spans="1:50" ht="20.100000000000001" customHeight="1" x14ac:dyDescent="0.25">
      <c r="A117" s="8">
        <v>43922</v>
      </c>
      <c r="B117" s="8">
        <v>43951</v>
      </c>
      <c r="C117" s="11">
        <v>111</v>
      </c>
      <c r="D117" s="8" t="str">
        <f>VLOOKUP(C117,DBASE!$A$4:$Z$756,3,FALSE)</f>
        <v>P</v>
      </c>
      <c r="E117" s="11" t="str">
        <f>VLOOKUP(C117,DBASE!$A$4:$Z$756,2,FALSE)</f>
        <v>Active</v>
      </c>
      <c r="F117" s="11" t="str">
        <f>VLOOKUP(C117,DBASE!$A$4:$Z$756,4,FALSE)</f>
        <v>Mitarbeiter 111</v>
      </c>
      <c r="G117" s="11" t="str">
        <f>VLOOKUP(C117,DBASE!$A$4:$Z$756,5,FALSE)</f>
        <v>N</v>
      </c>
      <c r="H117" s="11">
        <f>VLOOKUP(C117,DBASE!$A$4:$Z$756,6,FALSE)</f>
        <v>1031</v>
      </c>
      <c r="I117" s="11">
        <f>VLOOKUP(C117,DBASE!$A$4:$Z$756,7,FALSE)</f>
        <v>1074</v>
      </c>
      <c r="J117" s="11">
        <f>VLOOKUP(C117,DBASE!$A$4:$Z$756,8,FALSE)</f>
        <v>102</v>
      </c>
      <c r="K117" s="11" t="str">
        <f>VLOOKUP(C117,DBASE!$A$4:$Z$756,9,FALSE)</f>
        <v>Niederl. 3</v>
      </c>
      <c r="L117" s="11" t="str">
        <f>VLOOKUP(C117,DBASE!$A$4:$Z$756,10,FALSE)</f>
        <v>Department</v>
      </c>
      <c r="M117" s="11" t="str">
        <f>VLOOKUP(C117,DBASE!$A$4:$Z$756,11,FALSE)</f>
        <v>Supervisor</v>
      </c>
      <c r="N117" s="11" t="str">
        <f>VLOOKUP(C117,DBASE!$A$4:$Z$756,12,FALSE)</f>
        <v>Manager</v>
      </c>
      <c r="O117" s="11" t="str">
        <f>VLOOKUP(C117,DBASE!$A$4:$Z$756,13,FALSE)</f>
        <v>ang.</v>
      </c>
      <c r="P117" s="11" t="str">
        <f>VLOOKUP(C117,DBASE!$A$4:$Z$756,14,FALSE)</f>
        <v>M</v>
      </c>
      <c r="Q117" s="12">
        <f>VLOOKUP(C117,DBASE!$A$4:$Z$756,15,FALSE)</f>
        <v>37895</v>
      </c>
      <c r="R117" s="12" t="str">
        <f>IF(VLOOKUP(C117,DBASE!$A$4:$Z$756,16,FALSE)=0,"",VLOOKUP(C117,DBASE!$A$4:$Z$756,16,FALSE))</f>
        <v/>
      </c>
      <c r="S117" s="13" t="str">
        <f>VLOOKUP(C117,DBASE!$A$4:$Z$756,17,FALSE)</f>
        <v/>
      </c>
      <c r="T117" s="11">
        <f ca="1">VLOOKUP(C117,DBASE!$A$4:$Z$756,18,FALSE)</f>
        <v>16</v>
      </c>
      <c r="U117" s="12">
        <f>VLOOKUP(C117,DBASE!$A$4:$Z$756,19,FALSE)</f>
        <v>26838</v>
      </c>
      <c r="V117" s="13">
        <f ca="1">VLOOKUP(C117,DBASE!$A$4:$Z$756,20,FALSE)</f>
        <v>46</v>
      </c>
      <c r="W117" s="11" t="str">
        <f>VLOOKUP(C117,DBASE!$A$4:$Z$756,21,FALSE)</f>
        <v>N</v>
      </c>
      <c r="X117" s="11">
        <f>VLOOKUP(C117,DBASE!$A$4:$Z$756,22,FALSE)</f>
        <v>30</v>
      </c>
      <c r="Y117" s="14">
        <f>VLOOKUP(C117,DBASE!$A$4:$Z$756,23,FALSE)</f>
        <v>2.5</v>
      </c>
      <c r="Z117" s="11">
        <f>VLOOKUP(C117,DBASE!$A$4:$Z$756,24,FALSE)</f>
        <v>39</v>
      </c>
      <c r="AA117" s="11" t="str">
        <f>VLOOKUP(C117,DBASE!$A$4:$Z$756,25,FALSE)</f>
        <v>Function</v>
      </c>
      <c r="AB117" s="10">
        <f>VLOOKUP(C117,DBASE!$A$4:$Z$756,26,FALSE)</f>
        <v>1</v>
      </c>
      <c r="AC117" s="15">
        <v>1113</v>
      </c>
      <c r="AD117" s="15">
        <f t="shared" si="5"/>
        <v>244.02525000000003</v>
      </c>
      <c r="AE117" s="15">
        <v>0</v>
      </c>
      <c r="AF117" s="15">
        <v>0</v>
      </c>
      <c r="AG117" s="15">
        <v>0</v>
      </c>
      <c r="AH117" s="15">
        <v>0</v>
      </c>
      <c r="AI117" s="15">
        <v>0</v>
      </c>
      <c r="AJ117" s="15">
        <v>0</v>
      </c>
      <c r="AK117" s="15">
        <v>0</v>
      </c>
      <c r="AL117" s="15">
        <v>0</v>
      </c>
      <c r="AM117" s="15">
        <v>0</v>
      </c>
      <c r="AN117" s="15">
        <v>0</v>
      </c>
      <c r="AO117" s="15">
        <f t="shared" si="6"/>
        <v>0</v>
      </c>
      <c r="AP117" s="15">
        <f t="shared" si="7"/>
        <v>0</v>
      </c>
      <c r="AQ117" s="15">
        <f t="shared" si="8"/>
        <v>26.5</v>
      </c>
      <c r="AR117" s="15">
        <v>0</v>
      </c>
      <c r="AS117" s="15">
        <v>0</v>
      </c>
      <c r="AT117" s="15">
        <v>0</v>
      </c>
      <c r="AU117" s="15">
        <v>0</v>
      </c>
      <c r="AV117" s="15">
        <f t="shared" si="9"/>
        <v>5.9346750000000004</v>
      </c>
      <c r="AW117" s="15">
        <v>273.524</v>
      </c>
      <c r="AX117" s="15">
        <v>0</v>
      </c>
    </row>
    <row r="118" spans="1:50" ht="20.100000000000001" customHeight="1" x14ac:dyDescent="0.25">
      <c r="A118" s="8">
        <v>43922</v>
      </c>
      <c r="B118" s="8">
        <v>43951</v>
      </c>
      <c r="C118" s="11">
        <v>112</v>
      </c>
      <c r="D118" s="8" t="str">
        <f>VLOOKUP(C118,DBASE!$A$4:$Z$756,3,FALSE)</f>
        <v>P</v>
      </c>
      <c r="E118" s="11" t="str">
        <f>VLOOKUP(C118,DBASE!$A$4:$Z$756,2,FALSE)</f>
        <v>Active</v>
      </c>
      <c r="F118" s="11" t="str">
        <f>VLOOKUP(C118,DBASE!$A$4:$Z$756,4,FALSE)</f>
        <v>Mitarbeiter 112</v>
      </c>
      <c r="G118" s="11" t="str">
        <f>VLOOKUP(C118,DBASE!$A$4:$Z$756,5,FALSE)</f>
        <v>N</v>
      </c>
      <c r="H118" s="11">
        <f>VLOOKUP(C118,DBASE!$A$4:$Z$756,6,FALSE)</f>
        <v>1019</v>
      </c>
      <c r="I118" s="11">
        <f>VLOOKUP(C118,DBASE!$A$4:$Z$756,7,FALSE)</f>
        <v>1067</v>
      </c>
      <c r="J118" s="11">
        <f>VLOOKUP(C118,DBASE!$A$4:$Z$756,8,FALSE)</f>
        <v>111</v>
      </c>
      <c r="K118" s="11" t="str">
        <f>VLOOKUP(C118,DBASE!$A$4:$Z$756,9,FALSE)</f>
        <v>Niederl. 12</v>
      </c>
      <c r="L118" s="11" t="str">
        <f>VLOOKUP(C118,DBASE!$A$4:$Z$756,10,FALSE)</f>
        <v>Department</v>
      </c>
      <c r="M118" s="11" t="str">
        <f>VLOOKUP(C118,DBASE!$A$4:$Z$756,11,FALSE)</f>
        <v>Supervisor</v>
      </c>
      <c r="N118" s="11" t="str">
        <f>VLOOKUP(C118,DBASE!$A$4:$Z$756,12,FALSE)</f>
        <v>Non-Mgm.</v>
      </c>
      <c r="O118" s="11" t="str">
        <f>VLOOKUP(C118,DBASE!$A$4:$Z$756,13,FALSE)</f>
        <v>ang.</v>
      </c>
      <c r="P118" s="11" t="str">
        <f>VLOOKUP(C118,DBASE!$A$4:$Z$756,14,FALSE)</f>
        <v>M</v>
      </c>
      <c r="Q118" s="12">
        <f>VLOOKUP(C118,DBASE!$A$4:$Z$756,15,FALSE)</f>
        <v>37926</v>
      </c>
      <c r="R118" s="12" t="str">
        <f>IF(VLOOKUP(C118,DBASE!$A$4:$Z$756,16,FALSE)=0,"",VLOOKUP(C118,DBASE!$A$4:$Z$756,16,FALSE))</f>
        <v/>
      </c>
      <c r="S118" s="13" t="str">
        <f>VLOOKUP(C118,DBASE!$A$4:$Z$756,17,FALSE)</f>
        <v/>
      </c>
      <c r="T118" s="11">
        <f ca="1">VLOOKUP(C118,DBASE!$A$4:$Z$756,18,FALSE)</f>
        <v>16</v>
      </c>
      <c r="U118" s="12">
        <f>VLOOKUP(C118,DBASE!$A$4:$Z$756,19,FALSE)</f>
        <v>24172</v>
      </c>
      <c r="V118" s="13">
        <f ca="1">VLOOKUP(C118,DBASE!$A$4:$Z$756,20,FALSE)</f>
        <v>53</v>
      </c>
      <c r="W118" s="11" t="str">
        <f>VLOOKUP(C118,DBASE!$A$4:$Z$756,21,FALSE)</f>
        <v>N</v>
      </c>
      <c r="X118" s="11">
        <f>VLOOKUP(C118,DBASE!$A$4:$Z$756,22,FALSE)</f>
        <v>30</v>
      </c>
      <c r="Y118" s="14">
        <f>VLOOKUP(C118,DBASE!$A$4:$Z$756,23,FALSE)</f>
        <v>2.5</v>
      </c>
      <c r="Z118" s="11">
        <f>VLOOKUP(C118,DBASE!$A$4:$Z$756,24,FALSE)</f>
        <v>39</v>
      </c>
      <c r="AA118" s="11" t="str">
        <f>VLOOKUP(C118,DBASE!$A$4:$Z$756,25,FALSE)</f>
        <v>Function</v>
      </c>
      <c r="AB118" s="10">
        <f>VLOOKUP(C118,DBASE!$A$4:$Z$756,26,FALSE)</f>
        <v>1</v>
      </c>
      <c r="AC118" s="15">
        <v>1114</v>
      </c>
      <c r="AD118" s="15">
        <f t="shared" si="5"/>
        <v>244.24450000000002</v>
      </c>
      <c r="AE118" s="15">
        <v>0</v>
      </c>
      <c r="AF118" s="15">
        <v>0</v>
      </c>
      <c r="AG118" s="15">
        <v>0</v>
      </c>
      <c r="AH118" s="15">
        <v>0</v>
      </c>
      <c r="AI118" s="15">
        <v>0</v>
      </c>
      <c r="AJ118" s="15">
        <v>0</v>
      </c>
      <c r="AK118" s="15">
        <v>0</v>
      </c>
      <c r="AL118" s="15">
        <v>0</v>
      </c>
      <c r="AM118" s="15">
        <v>0</v>
      </c>
      <c r="AN118" s="15">
        <v>0</v>
      </c>
      <c r="AO118" s="15">
        <f t="shared" si="6"/>
        <v>0</v>
      </c>
      <c r="AP118" s="15">
        <f t="shared" si="7"/>
        <v>0</v>
      </c>
      <c r="AQ118" s="15">
        <f t="shared" si="8"/>
        <v>26.5</v>
      </c>
      <c r="AR118" s="15">
        <v>0</v>
      </c>
      <c r="AS118" s="15">
        <v>0</v>
      </c>
      <c r="AT118" s="15">
        <v>0</v>
      </c>
      <c r="AU118" s="15">
        <v>0</v>
      </c>
      <c r="AV118" s="15">
        <f t="shared" si="9"/>
        <v>5.9346750000000004</v>
      </c>
      <c r="AW118" s="15">
        <v>0</v>
      </c>
      <c r="AX118" s="15">
        <v>0</v>
      </c>
    </row>
    <row r="119" spans="1:50" ht="20.100000000000001" customHeight="1" x14ac:dyDescent="0.25">
      <c r="A119" s="8">
        <v>43922</v>
      </c>
      <c r="B119" s="8">
        <v>43951</v>
      </c>
      <c r="C119" s="11">
        <v>113</v>
      </c>
      <c r="D119" s="8" t="str">
        <f>VLOOKUP(C119,DBASE!$A$4:$Z$756,3,FALSE)</f>
        <v>P</v>
      </c>
      <c r="E119" s="11" t="str">
        <f>VLOOKUP(C119,DBASE!$A$4:$Z$756,2,FALSE)</f>
        <v>Active</v>
      </c>
      <c r="F119" s="11" t="str">
        <f>VLOOKUP(C119,DBASE!$A$4:$Z$756,4,FALSE)</f>
        <v>Mitarbeiter 113</v>
      </c>
      <c r="G119" s="11" t="str">
        <f>VLOOKUP(C119,DBASE!$A$4:$Z$756,5,FALSE)</f>
        <v>N</v>
      </c>
      <c r="H119" s="11">
        <f>VLOOKUP(C119,DBASE!$A$4:$Z$756,6,FALSE)</f>
        <v>1022</v>
      </c>
      <c r="I119" s="11">
        <f>VLOOKUP(C119,DBASE!$A$4:$Z$756,7,FALSE)</f>
        <v>1035</v>
      </c>
      <c r="J119" s="11">
        <f>VLOOKUP(C119,DBASE!$A$4:$Z$756,8,FALSE)</f>
        <v>104</v>
      </c>
      <c r="K119" s="11" t="str">
        <f>VLOOKUP(C119,DBASE!$A$4:$Z$756,9,FALSE)</f>
        <v>Niederl. 5</v>
      </c>
      <c r="L119" s="11" t="str">
        <f>VLOOKUP(C119,DBASE!$A$4:$Z$756,10,FALSE)</f>
        <v>Department</v>
      </c>
      <c r="M119" s="11" t="str">
        <f>VLOOKUP(C119,DBASE!$A$4:$Z$756,11,FALSE)</f>
        <v>Supervisor</v>
      </c>
      <c r="N119" s="11" t="str">
        <f>VLOOKUP(C119,DBASE!$A$4:$Z$756,12,FALSE)</f>
        <v>Non-Mgm.</v>
      </c>
      <c r="O119" s="11" t="str">
        <f>VLOOKUP(C119,DBASE!$A$4:$Z$756,13,FALSE)</f>
        <v>ang.</v>
      </c>
      <c r="P119" s="11" t="str">
        <f>VLOOKUP(C119,DBASE!$A$4:$Z$756,14,FALSE)</f>
        <v>M</v>
      </c>
      <c r="Q119" s="12">
        <f>VLOOKUP(C119,DBASE!$A$4:$Z$756,15,FALSE)</f>
        <v>37987</v>
      </c>
      <c r="R119" s="12" t="str">
        <f>IF(VLOOKUP(C119,DBASE!$A$4:$Z$756,16,FALSE)=0,"",VLOOKUP(C119,DBASE!$A$4:$Z$756,16,FALSE))</f>
        <v/>
      </c>
      <c r="S119" s="13" t="str">
        <f>VLOOKUP(C119,DBASE!$A$4:$Z$756,17,FALSE)</f>
        <v/>
      </c>
      <c r="T119" s="11">
        <f ca="1">VLOOKUP(C119,DBASE!$A$4:$Z$756,18,FALSE)</f>
        <v>16</v>
      </c>
      <c r="U119" s="12">
        <f>VLOOKUP(C119,DBASE!$A$4:$Z$756,19,FALSE)</f>
        <v>24029</v>
      </c>
      <c r="V119" s="13">
        <f ca="1">VLOOKUP(C119,DBASE!$A$4:$Z$756,20,FALSE)</f>
        <v>54</v>
      </c>
      <c r="W119" s="11" t="str">
        <f>VLOOKUP(C119,DBASE!$A$4:$Z$756,21,FALSE)</f>
        <v>J</v>
      </c>
      <c r="X119" s="11">
        <f>VLOOKUP(C119,DBASE!$A$4:$Z$756,22,FALSE)</f>
        <v>30</v>
      </c>
      <c r="Y119" s="14">
        <f>VLOOKUP(C119,DBASE!$A$4:$Z$756,23,FALSE)</f>
        <v>2.5</v>
      </c>
      <c r="Z119" s="11">
        <f>VLOOKUP(C119,DBASE!$A$4:$Z$756,24,FALSE)</f>
        <v>39</v>
      </c>
      <c r="AA119" s="11" t="str">
        <f>VLOOKUP(C119,DBASE!$A$4:$Z$756,25,FALSE)</f>
        <v>Function</v>
      </c>
      <c r="AB119" s="10">
        <f>VLOOKUP(C119,DBASE!$A$4:$Z$756,26,FALSE)</f>
        <v>1</v>
      </c>
      <c r="AC119" s="15">
        <v>1115</v>
      </c>
      <c r="AD119" s="15">
        <f t="shared" si="5"/>
        <v>244.46375</v>
      </c>
      <c r="AE119" s="15">
        <v>0</v>
      </c>
      <c r="AF119" s="15">
        <v>0</v>
      </c>
      <c r="AG119" s="15">
        <v>0</v>
      </c>
      <c r="AH119" s="15">
        <v>0</v>
      </c>
      <c r="AI119" s="15">
        <v>0</v>
      </c>
      <c r="AJ119" s="15">
        <v>0</v>
      </c>
      <c r="AK119" s="15">
        <v>0</v>
      </c>
      <c r="AL119" s="15">
        <v>0</v>
      </c>
      <c r="AM119" s="15">
        <v>0</v>
      </c>
      <c r="AN119" s="15">
        <v>0</v>
      </c>
      <c r="AO119" s="15">
        <f t="shared" si="6"/>
        <v>64.32692307692308</v>
      </c>
      <c r="AP119" s="15">
        <f t="shared" si="7"/>
        <v>51.104166666666671</v>
      </c>
      <c r="AQ119" s="15">
        <f t="shared" si="8"/>
        <v>26.5</v>
      </c>
      <c r="AR119" s="15">
        <v>0</v>
      </c>
      <c r="AS119" s="15">
        <v>0</v>
      </c>
      <c r="AT119" s="15">
        <v>0</v>
      </c>
      <c r="AU119" s="15">
        <v>0</v>
      </c>
      <c r="AV119" s="15">
        <f t="shared" si="9"/>
        <v>31.785467548076927</v>
      </c>
      <c r="AW119" s="15">
        <v>0</v>
      </c>
      <c r="AX119" s="15">
        <v>0</v>
      </c>
    </row>
    <row r="120" spans="1:50" ht="20.100000000000001" customHeight="1" x14ac:dyDescent="0.25">
      <c r="A120" s="8">
        <v>43922</v>
      </c>
      <c r="B120" s="8">
        <v>43951</v>
      </c>
      <c r="C120" s="11">
        <v>114</v>
      </c>
      <c r="D120" s="8" t="str">
        <f>VLOOKUP(C120,DBASE!$A$4:$Z$756,3,FALSE)</f>
        <v>P</v>
      </c>
      <c r="E120" s="11" t="str">
        <f>VLOOKUP(C120,DBASE!$A$4:$Z$756,2,FALSE)</f>
        <v>Active</v>
      </c>
      <c r="F120" s="11" t="str">
        <f>VLOOKUP(C120,DBASE!$A$4:$Z$756,4,FALSE)</f>
        <v>Mitarbeiter 114</v>
      </c>
      <c r="G120" s="11" t="str">
        <f>VLOOKUP(C120,DBASE!$A$4:$Z$756,5,FALSE)</f>
        <v>N</v>
      </c>
      <c r="H120" s="11">
        <f>VLOOKUP(C120,DBASE!$A$4:$Z$756,6,FALSE)</f>
        <v>1022</v>
      </c>
      <c r="I120" s="11">
        <f>VLOOKUP(C120,DBASE!$A$4:$Z$756,7,FALSE)</f>
        <v>1047</v>
      </c>
      <c r="J120" s="11">
        <f>VLOOKUP(C120,DBASE!$A$4:$Z$756,8,FALSE)</f>
        <v>103</v>
      </c>
      <c r="K120" s="11" t="str">
        <f>VLOOKUP(C120,DBASE!$A$4:$Z$756,9,FALSE)</f>
        <v>Niederl. 4</v>
      </c>
      <c r="L120" s="11" t="str">
        <f>VLOOKUP(C120,DBASE!$A$4:$Z$756,10,FALSE)</f>
        <v>Department</v>
      </c>
      <c r="M120" s="11" t="str">
        <f>VLOOKUP(C120,DBASE!$A$4:$Z$756,11,FALSE)</f>
        <v>Supervisor</v>
      </c>
      <c r="N120" s="11" t="str">
        <f>VLOOKUP(C120,DBASE!$A$4:$Z$756,12,FALSE)</f>
        <v>Non-Mgm.</v>
      </c>
      <c r="O120" s="11" t="str">
        <f>VLOOKUP(C120,DBASE!$A$4:$Z$756,13,FALSE)</f>
        <v>ang.</v>
      </c>
      <c r="P120" s="11" t="str">
        <f>VLOOKUP(C120,DBASE!$A$4:$Z$756,14,FALSE)</f>
        <v>M</v>
      </c>
      <c r="Q120" s="12">
        <f>VLOOKUP(C120,DBASE!$A$4:$Z$756,15,FALSE)</f>
        <v>37987</v>
      </c>
      <c r="R120" s="12" t="str">
        <f>IF(VLOOKUP(C120,DBASE!$A$4:$Z$756,16,FALSE)=0,"",VLOOKUP(C120,DBASE!$A$4:$Z$756,16,FALSE))</f>
        <v/>
      </c>
      <c r="S120" s="13" t="str">
        <f>VLOOKUP(C120,DBASE!$A$4:$Z$756,17,FALSE)</f>
        <v/>
      </c>
      <c r="T120" s="11">
        <f ca="1">VLOOKUP(C120,DBASE!$A$4:$Z$756,18,FALSE)</f>
        <v>16</v>
      </c>
      <c r="U120" s="12">
        <f>VLOOKUP(C120,DBASE!$A$4:$Z$756,19,FALSE)</f>
        <v>23751</v>
      </c>
      <c r="V120" s="13">
        <f ca="1">VLOOKUP(C120,DBASE!$A$4:$Z$756,20,FALSE)</f>
        <v>55</v>
      </c>
      <c r="W120" s="11" t="str">
        <f>VLOOKUP(C120,DBASE!$A$4:$Z$756,21,FALSE)</f>
        <v>J</v>
      </c>
      <c r="X120" s="11">
        <f>VLOOKUP(C120,DBASE!$A$4:$Z$756,22,FALSE)</f>
        <v>30</v>
      </c>
      <c r="Y120" s="14">
        <f>VLOOKUP(C120,DBASE!$A$4:$Z$756,23,FALSE)</f>
        <v>2.5</v>
      </c>
      <c r="Z120" s="11">
        <f>VLOOKUP(C120,DBASE!$A$4:$Z$756,24,FALSE)</f>
        <v>39</v>
      </c>
      <c r="AA120" s="11" t="str">
        <f>VLOOKUP(C120,DBASE!$A$4:$Z$756,25,FALSE)</f>
        <v>Function</v>
      </c>
      <c r="AB120" s="10">
        <f>VLOOKUP(C120,DBASE!$A$4:$Z$756,26,FALSE)</f>
        <v>1</v>
      </c>
      <c r="AC120" s="15">
        <v>1116</v>
      </c>
      <c r="AD120" s="15">
        <f t="shared" si="5"/>
        <v>244.68299999999999</v>
      </c>
      <c r="AE120" s="15">
        <v>0</v>
      </c>
      <c r="AF120" s="15">
        <v>0</v>
      </c>
      <c r="AG120" s="15">
        <v>0</v>
      </c>
      <c r="AH120" s="15">
        <v>0</v>
      </c>
      <c r="AI120" s="15">
        <v>0</v>
      </c>
      <c r="AJ120" s="15">
        <v>0</v>
      </c>
      <c r="AK120" s="15">
        <v>0</v>
      </c>
      <c r="AL120" s="15">
        <v>0</v>
      </c>
      <c r="AM120" s="15">
        <v>0</v>
      </c>
      <c r="AN120" s="15">
        <v>0</v>
      </c>
      <c r="AO120" s="15">
        <f t="shared" si="6"/>
        <v>64.384615384615387</v>
      </c>
      <c r="AP120" s="15">
        <f t="shared" si="7"/>
        <v>51.150000000000006</v>
      </c>
      <c r="AQ120" s="15">
        <f t="shared" si="8"/>
        <v>26.5</v>
      </c>
      <c r="AR120" s="15">
        <v>0</v>
      </c>
      <c r="AS120" s="15">
        <v>0</v>
      </c>
      <c r="AT120" s="15">
        <v>0</v>
      </c>
      <c r="AU120" s="15">
        <v>0</v>
      </c>
      <c r="AV120" s="15">
        <f t="shared" si="9"/>
        <v>31.808652115384618</v>
      </c>
      <c r="AW120" s="15">
        <v>0</v>
      </c>
      <c r="AX120" s="15">
        <v>0</v>
      </c>
    </row>
    <row r="121" spans="1:50" ht="20.100000000000001" customHeight="1" x14ac:dyDescent="0.25">
      <c r="A121" s="8">
        <v>43922</v>
      </c>
      <c r="B121" s="8">
        <v>43951</v>
      </c>
      <c r="C121" s="11">
        <v>115</v>
      </c>
      <c r="D121" s="8" t="str">
        <f>VLOOKUP(C121,DBASE!$A$4:$Z$756,3,FALSE)</f>
        <v>P</v>
      </c>
      <c r="E121" s="11" t="str">
        <f>VLOOKUP(C121,DBASE!$A$4:$Z$756,2,FALSE)</f>
        <v>Active</v>
      </c>
      <c r="F121" s="11" t="str">
        <f>VLOOKUP(C121,DBASE!$A$4:$Z$756,4,FALSE)</f>
        <v>Mitarbeiter 115</v>
      </c>
      <c r="G121" s="11" t="str">
        <f>VLOOKUP(C121,DBASE!$A$4:$Z$756,5,FALSE)</f>
        <v>N</v>
      </c>
      <c r="H121" s="11">
        <f>VLOOKUP(C121,DBASE!$A$4:$Z$756,6,FALSE)</f>
        <v>1022</v>
      </c>
      <c r="I121" s="11">
        <f>VLOOKUP(C121,DBASE!$A$4:$Z$756,7,FALSE)</f>
        <v>1041</v>
      </c>
      <c r="J121" s="11">
        <f>VLOOKUP(C121,DBASE!$A$4:$Z$756,8,FALSE)</f>
        <v>105</v>
      </c>
      <c r="K121" s="11" t="str">
        <f>VLOOKUP(C121,DBASE!$A$4:$Z$756,9,FALSE)</f>
        <v>Niederl. 6</v>
      </c>
      <c r="L121" s="11" t="str">
        <f>VLOOKUP(C121,DBASE!$A$4:$Z$756,10,FALSE)</f>
        <v>Department</v>
      </c>
      <c r="M121" s="11" t="str">
        <f>VLOOKUP(C121,DBASE!$A$4:$Z$756,11,FALSE)</f>
        <v>Supervisor</v>
      </c>
      <c r="N121" s="11" t="str">
        <f>VLOOKUP(C121,DBASE!$A$4:$Z$756,12,FALSE)</f>
        <v>Non-Mgm.</v>
      </c>
      <c r="O121" s="11" t="str">
        <f>VLOOKUP(C121,DBASE!$A$4:$Z$756,13,FALSE)</f>
        <v>ang.</v>
      </c>
      <c r="P121" s="11" t="str">
        <f>VLOOKUP(C121,DBASE!$A$4:$Z$756,14,FALSE)</f>
        <v>M</v>
      </c>
      <c r="Q121" s="12">
        <f>VLOOKUP(C121,DBASE!$A$4:$Z$756,15,FALSE)</f>
        <v>37987</v>
      </c>
      <c r="R121" s="12" t="str">
        <f>IF(VLOOKUP(C121,DBASE!$A$4:$Z$756,16,FALSE)=0,"",VLOOKUP(C121,DBASE!$A$4:$Z$756,16,FALSE))</f>
        <v/>
      </c>
      <c r="S121" s="13" t="str">
        <f>VLOOKUP(C121,DBASE!$A$4:$Z$756,17,FALSE)</f>
        <v/>
      </c>
      <c r="T121" s="11">
        <f ca="1">VLOOKUP(C121,DBASE!$A$4:$Z$756,18,FALSE)</f>
        <v>16</v>
      </c>
      <c r="U121" s="12">
        <f>VLOOKUP(C121,DBASE!$A$4:$Z$756,19,FALSE)</f>
        <v>20908</v>
      </c>
      <c r="V121" s="13">
        <f ca="1">VLOOKUP(C121,DBASE!$A$4:$Z$756,20,FALSE)</f>
        <v>62</v>
      </c>
      <c r="W121" s="11" t="str">
        <f>VLOOKUP(C121,DBASE!$A$4:$Z$756,21,FALSE)</f>
        <v>J</v>
      </c>
      <c r="X121" s="11">
        <f>VLOOKUP(C121,DBASE!$A$4:$Z$756,22,FALSE)</f>
        <v>35</v>
      </c>
      <c r="Y121" s="14">
        <f>VLOOKUP(C121,DBASE!$A$4:$Z$756,23,FALSE)</f>
        <v>2.9166666666666665</v>
      </c>
      <c r="Z121" s="11">
        <f>VLOOKUP(C121,DBASE!$A$4:$Z$756,24,FALSE)</f>
        <v>39</v>
      </c>
      <c r="AA121" s="11" t="str">
        <f>VLOOKUP(C121,DBASE!$A$4:$Z$756,25,FALSE)</f>
        <v>Function</v>
      </c>
      <c r="AB121" s="10">
        <f>VLOOKUP(C121,DBASE!$A$4:$Z$756,26,FALSE)</f>
        <v>1</v>
      </c>
      <c r="AC121" s="15">
        <v>1117</v>
      </c>
      <c r="AD121" s="15">
        <f t="shared" si="5"/>
        <v>244.90225000000001</v>
      </c>
      <c r="AE121" s="15">
        <v>0</v>
      </c>
      <c r="AF121" s="15">
        <v>0</v>
      </c>
      <c r="AG121" s="15">
        <v>0</v>
      </c>
      <c r="AH121" s="15">
        <v>0</v>
      </c>
      <c r="AI121" s="15">
        <v>0</v>
      </c>
      <c r="AJ121" s="15">
        <v>0</v>
      </c>
      <c r="AK121" s="15">
        <v>0</v>
      </c>
      <c r="AL121" s="15">
        <v>0</v>
      </c>
      <c r="AM121" s="15">
        <v>0</v>
      </c>
      <c r="AN121" s="15">
        <v>0</v>
      </c>
      <c r="AO121" s="15">
        <f t="shared" si="6"/>
        <v>75.182692307692307</v>
      </c>
      <c r="AP121" s="15">
        <f t="shared" si="7"/>
        <v>51.195833333333333</v>
      </c>
      <c r="AQ121" s="15">
        <f t="shared" si="8"/>
        <v>26.5</v>
      </c>
      <c r="AR121" s="15">
        <v>0</v>
      </c>
      <c r="AS121" s="15">
        <v>0</v>
      </c>
      <c r="AT121" s="15">
        <v>0</v>
      </c>
      <c r="AU121" s="15">
        <v>0</v>
      </c>
      <c r="AV121" s="15">
        <f t="shared" si="9"/>
        <v>34.237145817307692</v>
      </c>
      <c r="AW121" s="15">
        <v>0</v>
      </c>
      <c r="AX121" s="15">
        <v>0</v>
      </c>
    </row>
    <row r="122" spans="1:50" ht="20.100000000000001" customHeight="1" x14ac:dyDescent="0.25">
      <c r="A122" s="8">
        <v>43922</v>
      </c>
      <c r="B122" s="8">
        <v>43951</v>
      </c>
      <c r="C122" s="11">
        <v>116</v>
      </c>
      <c r="D122" s="8" t="str">
        <f>VLOOKUP(C122,DBASE!$A$4:$Z$756,3,FALSE)</f>
        <v>P</v>
      </c>
      <c r="E122" s="11" t="str">
        <f>VLOOKUP(C122,DBASE!$A$4:$Z$756,2,FALSE)</f>
        <v>Active</v>
      </c>
      <c r="F122" s="11" t="str">
        <f>VLOOKUP(C122,DBASE!$A$4:$Z$756,4,FALSE)</f>
        <v>Mitarbeiter 116</v>
      </c>
      <c r="G122" s="11" t="str">
        <f>VLOOKUP(C122,DBASE!$A$4:$Z$756,5,FALSE)</f>
        <v>N</v>
      </c>
      <c r="H122" s="11">
        <f>VLOOKUP(C122,DBASE!$A$4:$Z$756,6,FALSE)</f>
        <v>1004</v>
      </c>
      <c r="I122" s="11">
        <f>VLOOKUP(C122,DBASE!$A$4:$Z$756,7,FALSE)</f>
        <v>1004</v>
      </c>
      <c r="J122" s="11">
        <f>VLOOKUP(C122,DBASE!$A$4:$Z$756,8,FALSE)</f>
        <v>100</v>
      </c>
      <c r="K122" s="11" t="str">
        <f>VLOOKUP(C122,DBASE!$A$4:$Z$756,9,FALSE)</f>
        <v>Niederl. 1</v>
      </c>
      <c r="L122" s="11" t="str">
        <f>VLOOKUP(C122,DBASE!$A$4:$Z$756,10,FALSE)</f>
        <v>Department</v>
      </c>
      <c r="M122" s="11" t="str">
        <f>VLOOKUP(C122,DBASE!$A$4:$Z$756,11,FALSE)</f>
        <v>Supervisor</v>
      </c>
      <c r="N122" s="11" t="str">
        <f>VLOOKUP(C122,DBASE!$A$4:$Z$756,12,FALSE)</f>
        <v>Non-Mgm.</v>
      </c>
      <c r="O122" s="11" t="str">
        <f>VLOOKUP(C122,DBASE!$A$4:$Z$756,13,FALSE)</f>
        <v>ang.</v>
      </c>
      <c r="P122" s="11" t="str">
        <f>VLOOKUP(C122,DBASE!$A$4:$Z$756,14,FALSE)</f>
        <v>M</v>
      </c>
      <c r="Q122" s="12">
        <f>VLOOKUP(C122,DBASE!$A$4:$Z$756,15,FALSE)</f>
        <v>38033</v>
      </c>
      <c r="R122" s="12" t="str">
        <f>IF(VLOOKUP(C122,DBASE!$A$4:$Z$756,16,FALSE)=0,"",VLOOKUP(C122,DBASE!$A$4:$Z$756,16,FALSE))</f>
        <v/>
      </c>
      <c r="S122" s="13" t="str">
        <f>VLOOKUP(C122,DBASE!$A$4:$Z$756,17,FALSE)</f>
        <v/>
      </c>
      <c r="T122" s="11">
        <f ca="1">VLOOKUP(C122,DBASE!$A$4:$Z$756,18,FALSE)</f>
        <v>15</v>
      </c>
      <c r="U122" s="12">
        <f>VLOOKUP(C122,DBASE!$A$4:$Z$756,19,FALSE)</f>
        <v>28290</v>
      </c>
      <c r="V122" s="13">
        <f ca="1">VLOOKUP(C122,DBASE!$A$4:$Z$756,20,FALSE)</f>
        <v>42</v>
      </c>
      <c r="W122" s="11" t="str">
        <f>VLOOKUP(C122,DBASE!$A$4:$Z$756,21,FALSE)</f>
        <v>N</v>
      </c>
      <c r="X122" s="11">
        <f>VLOOKUP(C122,DBASE!$A$4:$Z$756,22,FALSE)</f>
        <v>30</v>
      </c>
      <c r="Y122" s="14">
        <f>VLOOKUP(C122,DBASE!$A$4:$Z$756,23,FALSE)</f>
        <v>2.5</v>
      </c>
      <c r="Z122" s="11">
        <f>VLOOKUP(C122,DBASE!$A$4:$Z$756,24,FALSE)</f>
        <v>39</v>
      </c>
      <c r="AA122" s="11" t="str">
        <f>VLOOKUP(C122,DBASE!$A$4:$Z$756,25,FALSE)</f>
        <v>Function</v>
      </c>
      <c r="AB122" s="10">
        <f>VLOOKUP(C122,DBASE!$A$4:$Z$756,26,FALSE)</f>
        <v>1</v>
      </c>
      <c r="AC122" s="15">
        <v>1118</v>
      </c>
      <c r="AD122" s="15">
        <f t="shared" si="5"/>
        <v>245.12150000000003</v>
      </c>
      <c r="AE122" s="15">
        <v>0</v>
      </c>
      <c r="AF122" s="15">
        <v>0</v>
      </c>
      <c r="AG122" s="15">
        <v>0</v>
      </c>
      <c r="AH122" s="15">
        <v>0</v>
      </c>
      <c r="AI122" s="15">
        <v>0</v>
      </c>
      <c r="AJ122" s="15">
        <v>0</v>
      </c>
      <c r="AK122" s="15">
        <v>0</v>
      </c>
      <c r="AL122" s="15">
        <v>0</v>
      </c>
      <c r="AM122" s="15">
        <v>0</v>
      </c>
      <c r="AN122" s="15">
        <v>0</v>
      </c>
      <c r="AO122" s="15">
        <f t="shared" si="6"/>
        <v>0</v>
      </c>
      <c r="AP122" s="15">
        <f t="shared" si="7"/>
        <v>0</v>
      </c>
      <c r="AQ122" s="15">
        <f t="shared" si="8"/>
        <v>26.5</v>
      </c>
      <c r="AR122" s="15">
        <v>0</v>
      </c>
      <c r="AS122" s="15">
        <v>0</v>
      </c>
      <c r="AT122" s="15">
        <v>0</v>
      </c>
      <c r="AU122" s="15">
        <v>0</v>
      </c>
      <c r="AV122" s="15">
        <f t="shared" si="9"/>
        <v>5.9346750000000004</v>
      </c>
      <c r="AW122" s="15">
        <v>0</v>
      </c>
      <c r="AX122" s="15">
        <v>0</v>
      </c>
    </row>
    <row r="123" spans="1:50" ht="20.100000000000001" customHeight="1" x14ac:dyDescent="0.25">
      <c r="A123" s="8">
        <v>43922</v>
      </c>
      <c r="B123" s="8">
        <v>43951</v>
      </c>
      <c r="C123" s="11">
        <v>117</v>
      </c>
      <c r="D123" s="8" t="str">
        <f>VLOOKUP(C123,DBASE!$A$4:$Z$756,3,FALSE)</f>
        <v>P</v>
      </c>
      <c r="E123" s="11" t="str">
        <f>VLOOKUP(C123,DBASE!$A$4:$Z$756,2,FALSE)</f>
        <v>Active</v>
      </c>
      <c r="F123" s="11" t="str">
        <f>VLOOKUP(C123,DBASE!$A$4:$Z$756,4,FALSE)</f>
        <v>Mitarbeiter 117</v>
      </c>
      <c r="G123" s="11" t="str">
        <f>VLOOKUP(C123,DBASE!$A$4:$Z$756,5,FALSE)</f>
        <v>N</v>
      </c>
      <c r="H123" s="11">
        <f>VLOOKUP(C123,DBASE!$A$4:$Z$756,6,FALSE)</f>
        <v>1005</v>
      </c>
      <c r="I123" s="11">
        <f>VLOOKUP(C123,DBASE!$A$4:$Z$756,7,FALSE)</f>
        <v>1005</v>
      </c>
      <c r="J123" s="11">
        <f>VLOOKUP(C123,DBASE!$A$4:$Z$756,8,FALSE)</f>
        <v>100</v>
      </c>
      <c r="K123" s="11" t="str">
        <f>VLOOKUP(C123,DBASE!$A$4:$Z$756,9,FALSE)</f>
        <v>Niederl. 1</v>
      </c>
      <c r="L123" s="11" t="str">
        <f>VLOOKUP(C123,DBASE!$A$4:$Z$756,10,FALSE)</f>
        <v>Department</v>
      </c>
      <c r="M123" s="11" t="str">
        <f>VLOOKUP(C123,DBASE!$A$4:$Z$756,11,FALSE)</f>
        <v>Supervisor</v>
      </c>
      <c r="N123" s="11" t="str">
        <f>VLOOKUP(C123,DBASE!$A$4:$Z$756,12,FALSE)</f>
        <v>Non-Mgm.</v>
      </c>
      <c r="O123" s="11" t="str">
        <f>VLOOKUP(C123,DBASE!$A$4:$Z$756,13,FALSE)</f>
        <v>ang.</v>
      </c>
      <c r="P123" s="11" t="str">
        <f>VLOOKUP(C123,DBASE!$A$4:$Z$756,14,FALSE)</f>
        <v>M</v>
      </c>
      <c r="Q123" s="12">
        <f>VLOOKUP(C123,DBASE!$A$4:$Z$756,15,FALSE)</f>
        <v>38078</v>
      </c>
      <c r="R123" s="12" t="str">
        <f>IF(VLOOKUP(C123,DBASE!$A$4:$Z$756,16,FALSE)=0,"",VLOOKUP(C123,DBASE!$A$4:$Z$756,16,FALSE))</f>
        <v/>
      </c>
      <c r="S123" s="13" t="str">
        <f>VLOOKUP(C123,DBASE!$A$4:$Z$756,17,FALSE)</f>
        <v/>
      </c>
      <c r="T123" s="11">
        <f ca="1">VLOOKUP(C123,DBASE!$A$4:$Z$756,18,FALSE)</f>
        <v>15</v>
      </c>
      <c r="U123" s="12">
        <f>VLOOKUP(C123,DBASE!$A$4:$Z$756,19,FALSE)</f>
        <v>25472</v>
      </c>
      <c r="V123" s="13">
        <f ca="1">VLOOKUP(C123,DBASE!$A$4:$Z$756,20,FALSE)</f>
        <v>50</v>
      </c>
      <c r="W123" s="11" t="str">
        <f>VLOOKUP(C123,DBASE!$A$4:$Z$756,21,FALSE)</f>
        <v>N</v>
      </c>
      <c r="X123" s="11">
        <f>VLOOKUP(C123,DBASE!$A$4:$Z$756,22,FALSE)</f>
        <v>30</v>
      </c>
      <c r="Y123" s="14">
        <f>VLOOKUP(C123,DBASE!$A$4:$Z$756,23,FALSE)</f>
        <v>2.5</v>
      </c>
      <c r="Z123" s="11">
        <f>VLOOKUP(C123,DBASE!$A$4:$Z$756,24,FALSE)</f>
        <v>39</v>
      </c>
      <c r="AA123" s="11" t="str">
        <f>VLOOKUP(C123,DBASE!$A$4:$Z$756,25,FALSE)</f>
        <v>Function</v>
      </c>
      <c r="AB123" s="10">
        <f>VLOOKUP(C123,DBASE!$A$4:$Z$756,26,FALSE)</f>
        <v>1</v>
      </c>
      <c r="AC123" s="15">
        <v>1119</v>
      </c>
      <c r="AD123" s="15">
        <f t="shared" si="5"/>
        <v>245.34075000000001</v>
      </c>
      <c r="AE123" s="15">
        <v>0</v>
      </c>
      <c r="AF123" s="15">
        <v>0</v>
      </c>
      <c r="AG123" s="15">
        <v>0</v>
      </c>
      <c r="AH123" s="15">
        <v>0</v>
      </c>
      <c r="AI123" s="15">
        <v>0</v>
      </c>
      <c r="AJ123" s="15">
        <v>0</v>
      </c>
      <c r="AK123" s="15">
        <v>0</v>
      </c>
      <c r="AL123" s="15">
        <v>0</v>
      </c>
      <c r="AM123" s="15">
        <v>0</v>
      </c>
      <c r="AN123" s="15">
        <v>0</v>
      </c>
      <c r="AO123" s="15">
        <f t="shared" si="6"/>
        <v>0</v>
      </c>
      <c r="AP123" s="15">
        <f t="shared" si="7"/>
        <v>0</v>
      </c>
      <c r="AQ123" s="15">
        <f t="shared" si="8"/>
        <v>26.5</v>
      </c>
      <c r="AR123" s="15">
        <v>0</v>
      </c>
      <c r="AS123" s="15">
        <v>0</v>
      </c>
      <c r="AT123" s="15">
        <v>0</v>
      </c>
      <c r="AU123" s="15">
        <v>0</v>
      </c>
      <c r="AV123" s="15">
        <f t="shared" si="9"/>
        <v>5.9346750000000004</v>
      </c>
      <c r="AW123" s="15">
        <v>0</v>
      </c>
      <c r="AX123" s="15">
        <v>0</v>
      </c>
    </row>
    <row r="124" spans="1:50" ht="20.100000000000001" customHeight="1" x14ac:dyDescent="0.25">
      <c r="A124" s="8">
        <v>43922</v>
      </c>
      <c r="B124" s="8">
        <v>43951</v>
      </c>
      <c r="C124" s="11">
        <v>118</v>
      </c>
      <c r="D124" s="8" t="str">
        <f>VLOOKUP(C124,DBASE!$A$4:$Z$756,3,FALSE)</f>
        <v>P</v>
      </c>
      <c r="E124" s="11" t="str">
        <f>VLOOKUP(C124,DBASE!$A$4:$Z$756,2,FALSE)</f>
        <v>Active</v>
      </c>
      <c r="F124" s="11" t="str">
        <f>VLOOKUP(C124,DBASE!$A$4:$Z$756,4,FALSE)</f>
        <v>Mitarbeiter 118</v>
      </c>
      <c r="G124" s="11" t="str">
        <f>VLOOKUP(C124,DBASE!$A$4:$Z$756,5,FALSE)</f>
        <v>N</v>
      </c>
      <c r="H124" s="11">
        <f>VLOOKUP(C124,DBASE!$A$4:$Z$756,6,FALSE)</f>
        <v>1042</v>
      </c>
      <c r="I124" s="11">
        <f>VLOOKUP(C124,DBASE!$A$4:$Z$756,7,FALSE)</f>
        <v>1085</v>
      </c>
      <c r="J124" s="11">
        <f>VLOOKUP(C124,DBASE!$A$4:$Z$756,8,FALSE)</f>
        <v>102</v>
      </c>
      <c r="K124" s="11" t="str">
        <f>VLOOKUP(C124,DBASE!$A$4:$Z$756,9,FALSE)</f>
        <v>Niederl. 3</v>
      </c>
      <c r="L124" s="11" t="str">
        <f>VLOOKUP(C124,DBASE!$A$4:$Z$756,10,FALSE)</f>
        <v>Department</v>
      </c>
      <c r="M124" s="11" t="str">
        <f>VLOOKUP(C124,DBASE!$A$4:$Z$756,11,FALSE)</f>
        <v>Supervisor</v>
      </c>
      <c r="N124" s="11" t="str">
        <f>VLOOKUP(C124,DBASE!$A$4:$Z$756,12,FALSE)</f>
        <v>Non-Mgm.</v>
      </c>
      <c r="O124" s="11" t="str">
        <f>VLOOKUP(C124,DBASE!$A$4:$Z$756,13,FALSE)</f>
        <v>ang.</v>
      </c>
      <c r="P124" s="11" t="str">
        <f>VLOOKUP(C124,DBASE!$A$4:$Z$756,14,FALSE)</f>
        <v>M</v>
      </c>
      <c r="Q124" s="12">
        <f>VLOOKUP(C124,DBASE!$A$4:$Z$756,15,FALSE)</f>
        <v>38131</v>
      </c>
      <c r="R124" s="12" t="str">
        <f>IF(VLOOKUP(C124,DBASE!$A$4:$Z$756,16,FALSE)=0,"",VLOOKUP(C124,DBASE!$A$4:$Z$756,16,FALSE))</f>
        <v/>
      </c>
      <c r="S124" s="13" t="str">
        <f>VLOOKUP(C124,DBASE!$A$4:$Z$756,17,FALSE)</f>
        <v/>
      </c>
      <c r="T124" s="11">
        <f ca="1">VLOOKUP(C124,DBASE!$A$4:$Z$756,18,FALSE)</f>
        <v>15</v>
      </c>
      <c r="U124" s="12">
        <f>VLOOKUP(C124,DBASE!$A$4:$Z$756,19,FALSE)</f>
        <v>23412</v>
      </c>
      <c r="V124" s="13">
        <f ca="1">VLOOKUP(C124,DBASE!$A$4:$Z$756,20,FALSE)</f>
        <v>55</v>
      </c>
      <c r="W124" s="11" t="str">
        <f>VLOOKUP(C124,DBASE!$A$4:$Z$756,21,FALSE)</f>
        <v>N</v>
      </c>
      <c r="X124" s="11">
        <f>VLOOKUP(C124,DBASE!$A$4:$Z$756,22,FALSE)</f>
        <v>30</v>
      </c>
      <c r="Y124" s="14">
        <f>VLOOKUP(C124,DBASE!$A$4:$Z$756,23,FALSE)</f>
        <v>2.5</v>
      </c>
      <c r="Z124" s="11">
        <f>VLOOKUP(C124,DBASE!$A$4:$Z$756,24,FALSE)</f>
        <v>39</v>
      </c>
      <c r="AA124" s="11" t="str">
        <f>VLOOKUP(C124,DBASE!$A$4:$Z$756,25,FALSE)</f>
        <v>Function</v>
      </c>
      <c r="AB124" s="10">
        <f>VLOOKUP(C124,DBASE!$A$4:$Z$756,26,FALSE)</f>
        <v>1</v>
      </c>
      <c r="AC124" s="15">
        <v>1120</v>
      </c>
      <c r="AD124" s="15">
        <f t="shared" si="5"/>
        <v>245.56</v>
      </c>
      <c r="AE124" s="15">
        <v>0</v>
      </c>
      <c r="AF124" s="15">
        <v>0</v>
      </c>
      <c r="AG124" s="15">
        <v>0</v>
      </c>
      <c r="AH124" s="15">
        <v>0</v>
      </c>
      <c r="AI124" s="15">
        <v>0</v>
      </c>
      <c r="AJ124" s="15">
        <v>0</v>
      </c>
      <c r="AK124" s="15">
        <v>0</v>
      </c>
      <c r="AL124" s="15">
        <v>0</v>
      </c>
      <c r="AM124" s="15">
        <v>0</v>
      </c>
      <c r="AN124" s="15">
        <v>0</v>
      </c>
      <c r="AO124" s="15">
        <f t="shared" si="6"/>
        <v>0</v>
      </c>
      <c r="AP124" s="15">
        <f t="shared" si="7"/>
        <v>0</v>
      </c>
      <c r="AQ124" s="15">
        <f t="shared" si="8"/>
        <v>26.5</v>
      </c>
      <c r="AR124" s="15">
        <v>0</v>
      </c>
      <c r="AS124" s="15">
        <v>0</v>
      </c>
      <c r="AT124" s="15">
        <v>0</v>
      </c>
      <c r="AU124" s="15">
        <v>0</v>
      </c>
      <c r="AV124" s="15">
        <f t="shared" si="9"/>
        <v>5.9346750000000004</v>
      </c>
      <c r="AW124" s="15">
        <v>0</v>
      </c>
      <c r="AX124" s="15">
        <v>0</v>
      </c>
    </row>
    <row r="125" spans="1:50" ht="20.100000000000001" customHeight="1" x14ac:dyDescent="0.25">
      <c r="A125" s="8">
        <v>43922</v>
      </c>
      <c r="B125" s="8">
        <v>43951</v>
      </c>
      <c r="C125" s="11">
        <v>119</v>
      </c>
      <c r="D125" s="8" t="str">
        <f>VLOOKUP(C125,DBASE!$A$4:$Z$756,3,FALSE)</f>
        <v>P</v>
      </c>
      <c r="E125" s="11" t="str">
        <f>VLOOKUP(C125,DBASE!$A$4:$Z$756,2,FALSE)</f>
        <v>Active</v>
      </c>
      <c r="F125" s="11" t="str">
        <f>VLOOKUP(C125,DBASE!$A$4:$Z$756,4,FALSE)</f>
        <v>Mitarbeiter 119</v>
      </c>
      <c r="G125" s="11" t="str">
        <f>VLOOKUP(C125,DBASE!$A$4:$Z$756,5,FALSE)</f>
        <v>N</v>
      </c>
      <c r="H125" s="11">
        <f>VLOOKUP(C125,DBASE!$A$4:$Z$756,6,FALSE)</f>
        <v>1017</v>
      </c>
      <c r="I125" s="11">
        <f>VLOOKUP(C125,DBASE!$A$4:$Z$756,7,FALSE)</f>
        <v>1017</v>
      </c>
      <c r="J125" s="11">
        <f>VLOOKUP(C125,DBASE!$A$4:$Z$756,8,FALSE)</f>
        <v>100</v>
      </c>
      <c r="K125" s="11" t="str">
        <f>VLOOKUP(C125,DBASE!$A$4:$Z$756,9,FALSE)</f>
        <v>Niederl. 1</v>
      </c>
      <c r="L125" s="11" t="str">
        <f>VLOOKUP(C125,DBASE!$A$4:$Z$756,10,FALSE)</f>
        <v>Department</v>
      </c>
      <c r="M125" s="11" t="str">
        <f>VLOOKUP(C125,DBASE!$A$4:$Z$756,11,FALSE)</f>
        <v>Supervisor</v>
      </c>
      <c r="N125" s="11" t="str">
        <f>VLOOKUP(C125,DBASE!$A$4:$Z$756,12,FALSE)</f>
        <v>Non-Mgm.</v>
      </c>
      <c r="O125" s="11" t="str">
        <f>VLOOKUP(C125,DBASE!$A$4:$Z$756,13,FALSE)</f>
        <v>ang.</v>
      </c>
      <c r="P125" s="11" t="str">
        <f>VLOOKUP(C125,DBASE!$A$4:$Z$756,14,FALSE)</f>
        <v>M</v>
      </c>
      <c r="Q125" s="12">
        <f>VLOOKUP(C125,DBASE!$A$4:$Z$756,15,FALSE)</f>
        <v>38187</v>
      </c>
      <c r="R125" s="12" t="str">
        <f>IF(VLOOKUP(C125,DBASE!$A$4:$Z$756,16,FALSE)=0,"",VLOOKUP(C125,DBASE!$A$4:$Z$756,16,FALSE))</f>
        <v/>
      </c>
      <c r="S125" s="13" t="str">
        <f>VLOOKUP(C125,DBASE!$A$4:$Z$756,17,FALSE)</f>
        <v/>
      </c>
      <c r="T125" s="11">
        <f ca="1">VLOOKUP(C125,DBASE!$A$4:$Z$756,18,FALSE)</f>
        <v>15</v>
      </c>
      <c r="U125" s="12">
        <f>VLOOKUP(C125,DBASE!$A$4:$Z$756,19,FALSE)</f>
        <v>26998</v>
      </c>
      <c r="V125" s="13">
        <f ca="1">VLOOKUP(C125,DBASE!$A$4:$Z$756,20,FALSE)</f>
        <v>46</v>
      </c>
      <c r="W125" s="11" t="str">
        <f>VLOOKUP(C125,DBASE!$A$4:$Z$756,21,FALSE)</f>
        <v>N</v>
      </c>
      <c r="X125" s="11">
        <f>VLOOKUP(C125,DBASE!$A$4:$Z$756,22,FALSE)</f>
        <v>30</v>
      </c>
      <c r="Y125" s="14">
        <f>VLOOKUP(C125,DBASE!$A$4:$Z$756,23,FALSE)</f>
        <v>2.5</v>
      </c>
      <c r="Z125" s="11">
        <f>VLOOKUP(C125,DBASE!$A$4:$Z$756,24,FALSE)</f>
        <v>39</v>
      </c>
      <c r="AA125" s="11" t="str">
        <f>VLOOKUP(C125,DBASE!$A$4:$Z$756,25,FALSE)</f>
        <v>Function</v>
      </c>
      <c r="AB125" s="10">
        <f>VLOOKUP(C125,DBASE!$A$4:$Z$756,26,FALSE)</f>
        <v>1</v>
      </c>
      <c r="AC125" s="15">
        <v>1121</v>
      </c>
      <c r="AD125" s="15">
        <f t="shared" si="5"/>
        <v>245.77925000000002</v>
      </c>
      <c r="AE125" s="15">
        <v>0</v>
      </c>
      <c r="AF125" s="15">
        <v>0</v>
      </c>
      <c r="AG125" s="15">
        <v>0</v>
      </c>
      <c r="AH125" s="15">
        <v>0</v>
      </c>
      <c r="AI125" s="15">
        <v>0</v>
      </c>
      <c r="AJ125" s="15">
        <v>0</v>
      </c>
      <c r="AK125" s="15">
        <v>0</v>
      </c>
      <c r="AL125" s="15">
        <v>0</v>
      </c>
      <c r="AM125" s="15">
        <v>0</v>
      </c>
      <c r="AN125" s="15">
        <v>0</v>
      </c>
      <c r="AO125" s="15">
        <f t="shared" si="6"/>
        <v>0</v>
      </c>
      <c r="AP125" s="15">
        <f t="shared" si="7"/>
        <v>0</v>
      </c>
      <c r="AQ125" s="15">
        <f t="shared" si="8"/>
        <v>26.5</v>
      </c>
      <c r="AR125" s="15">
        <v>0</v>
      </c>
      <c r="AS125" s="15">
        <v>0</v>
      </c>
      <c r="AT125" s="15">
        <v>0</v>
      </c>
      <c r="AU125" s="15">
        <v>0</v>
      </c>
      <c r="AV125" s="15">
        <f t="shared" si="9"/>
        <v>5.9346750000000004</v>
      </c>
      <c r="AW125" s="15">
        <v>0</v>
      </c>
      <c r="AX125" s="15">
        <v>0</v>
      </c>
    </row>
    <row r="126" spans="1:50" ht="20.100000000000001" customHeight="1" x14ac:dyDescent="0.25">
      <c r="A126" s="8">
        <v>43922</v>
      </c>
      <c r="B126" s="8">
        <v>43951</v>
      </c>
      <c r="C126" s="11">
        <v>120</v>
      </c>
      <c r="D126" s="8" t="str">
        <f>VLOOKUP(C126,DBASE!$A$4:$Z$756,3,FALSE)</f>
        <v>P</v>
      </c>
      <c r="E126" s="11" t="str">
        <f>VLOOKUP(C126,DBASE!$A$4:$Z$756,2,FALSE)</f>
        <v>Active</v>
      </c>
      <c r="F126" s="11" t="str">
        <f>VLOOKUP(C126,DBASE!$A$4:$Z$756,4,FALSE)</f>
        <v>Mitarbeiter 120</v>
      </c>
      <c r="G126" s="11" t="str">
        <f>VLOOKUP(C126,DBASE!$A$4:$Z$756,5,FALSE)</f>
        <v>N</v>
      </c>
      <c r="H126" s="11">
        <f>VLOOKUP(C126,DBASE!$A$4:$Z$756,6,FALSE)</f>
        <v>1017</v>
      </c>
      <c r="I126" s="11">
        <f>VLOOKUP(C126,DBASE!$A$4:$Z$756,7,FALSE)</f>
        <v>1017</v>
      </c>
      <c r="J126" s="11">
        <f>VLOOKUP(C126,DBASE!$A$4:$Z$756,8,FALSE)</f>
        <v>100</v>
      </c>
      <c r="K126" s="11" t="str">
        <f>VLOOKUP(C126,DBASE!$A$4:$Z$756,9,FALSE)</f>
        <v>Niederl. 1</v>
      </c>
      <c r="L126" s="11" t="str">
        <f>VLOOKUP(C126,DBASE!$A$4:$Z$756,10,FALSE)</f>
        <v>Department</v>
      </c>
      <c r="M126" s="11" t="str">
        <f>VLOOKUP(C126,DBASE!$A$4:$Z$756,11,FALSE)</f>
        <v>Supervisor</v>
      </c>
      <c r="N126" s="11" t="str">
        <f>VLOOKUP(C126,DBASE!$A$4:$Z$756,12,FALSE)</f>
        <v>Non-Mgm.</v>
      </c>
      <c r="O126" s="11" t="str">
        <f>VLOOKUP(C126,DBASE!$A$4:$Z$756,13,FALSE)</f>
        <v>ang.</v>
      </c>
      <c r="P126" s="11" t="str">
        <f>VLOOKUP(C126,DBASE!$A$4:$Z$756,14,FALSE)</f>
        <v>W</v>
      </c>
      <c r="Q126" s="12">
        <f>VLOOKUP(C126,DBASE!$A$4:$Z$756,15,FALSE)</f>
        <v>38033</v>
      </c>
      <c r="R126" s="12" t="str">
        <f>IF(VLOOKUP(C126,DBASE!$A$4:$Z$756,16,FALSE)=0,"",VLOOKUP(C126,DBASE!$A$4:$Z$756,16,FALSE))</f>
        <v/>
      </c>
      <c r="S126" s="13" t="str">
        <f>VLOOKUP(C126,DBASE!$A$4:$Z$756,17,FALSE)</f>
        <v/>
      </c>
      <c r="T126" s="11">
        <f ca="1">VLOOKUP(C126,DBASE!$A$4:$Z$756,18,FALSE)</f>
        <v>15</v>
      </c>
      <c r="U126" s="12">
        <f>VLOOKUP(C126,DBASE!$A$4:$Z$756,19,FALSE)</f>
        <v>29165</v>
      </c>
      <c r="V126" s="13">
        <f ca="1">VLOOKUP(C126,DBASE!$A$4:$Z$756,20,FALSE)</f>
        <v>40</v>
      </c>
      <c r="W126" s="11" t="str">
        <f>VLOOKUP(C126,DBASE!$A$4:$Z$756,21,FALSE)</f>
        <v>N</v>
      </c>
      <c r="X126" s="11">
        <f>VLOOKUP(C126,DBASE!$A$4:$Z$756,22,FALSE)</f>
        <v>18</v>
      </c>
      <c r="Y126" s="14">
        <f>VLOOKUP(C126,DBASE!$A$4:$Z$756,23,FALSE)</f>
        <v>1.5</v>
      </c>
      <c r="Z126" s="11">
        <f>VLOOKUP(C126,DBASE!$A$4:$Z$756,24,FALSE)</f>
        <v>12</v>
      </c>
      <c r="AA126" s="11" t="str">
        <f>VLOOKUP(C126,DBASE!$A$4:$Z$756,25,FALSE)</f>
        <v>Function</v>
      </c>
      <c r="AB126" s="10">
        <f>VLOOKUP(C126,DBASE!$A$4:$Z$756,26,FALSE)</f>
        <v>0.30769230769230771</v>
      </c>
      <c r="AC126" s="15">
        <v>1122</v>
      </c>
      <c r="AD126" s="15">
        <f t="shared" si="5"/>
        <v>245.99850000000001</v>
      </c>
      <c r="AE126" s="15">
        <v>0</v>
      </c>
      <c r="AF126" s="15">
        <v>0</v>
      </c>
      <c r="AG126" s="15">
        <v>0</v>
      </c>
      <c r="AH126" s="15">
        <v>0</v>
      </c>
      <c r="AI126" s="15">
        <v>0</v>
      </c>
      <c r="AJ126" s="15">
        <v>0</v>
      </c>
      <c r="AK126" s="15">
        <v>0</v>
      </c>
      <c r="AL126" s="15">
        <v>0</v>
      </c>
      <c r="AM126" s="15">
        <v>0</v>
      </c>
      <c r="AN126" s="15">
        <v>0</v>
      </c>
      <c r="AO126" s="15">
        <f t="shared" si="6"/>
        <v>0</v>
      </c>
      <c r="AP126" s="15">
        <f t="shared" si="7"/>
        <v>0</v>
      </c>
      <c r="AQ126" s="15">
        <f t="shared" si="8"/>
        <v>26.5</v>
      </c>
      <c r="AR126" s="15">
        <v>0</v>
      </c>
      <c r="AS126" s="15">
        <v>0</v>
      </c>
      <c r="AT126" s="15">
        <v>0</v>
      </c>
      <c r="AU126" s="15">
        <v>0</v>
      </c>
      <c r="AV126" s="15">
        <f t="shared" si="9"/>
        <v>5.9346750000000004</v>
      </c>
      <c r="AW126" s="15">
        <v>0</v>
      </c>
      <c r="AX126" s="15">
        <v>0</v>
      </c>
    </row>
    <row r="127" spans="1:50" ht="20.100000000000001" customHeight="1" x14ac:dyDescent="0.25">
      <c r="A127" s="8">
        <v>43922</v>
      </c>
      <c r="B127" s="8">
        <v>43951</v>
      </c>
      <c r="C127" s="11">
        <v>121</v>
      </c>
      <c r="D127" s="8" t="str">
        <f>VLOOKUP(C127,DBASE!$A$4:$Z$756,3,FALSE)</f>
        <v>P</v>
      </c>
      <c r="E127" s="11" t="str">
        <f>VLOOKUP(C127,DBASE!$A$4:$Z$756,2,FALSE)</f>
        <v>Active</v>
      </c>
      <c r="F127" s="11" t="str">
        <f>VLOOKUP(C127,DBASE!$A$4:$Z$756,4,FALSE)</f>
        <v>Mitarbeiter 121</v>
      </c>
      <c r="G127" s="11" t="str">
        <f>VLOOKUP(C127,DBASE!$A$4:$Z$756,5,FALSE)</f>
        <v>Y</v>
      </c>
      <c r="H127" s="11">
        <f>VLOOKUP(C127,DBASE!$A$4:$Z$756,6,FALSE)</f>
        <v>1019</v>
      </c>
      <c r="I127" s="11">
        <f>VLOOKUP(C127,DBASE!$A$4:$Z$756,7,FALSE)</f>
        <v>1049</v>
      </c>
      <c r="J127" s="11">
        <f>VLOOKUP(C127,DBASE!$A$4:$Z$756,8,FALSE)</f>
        <v>107</v>
      </c>
      <c r="K127" s="11" t="str">
        <f>VLOOKUP(C127,DBASE!$A$4:$Z$756,9,FALSE)</f>
        <v>Niederl. 8</v>
      </c>
      <c r="L127" s="11" t="str">
        <f>VLOOKUP(C127,DBASE!$A$4:$Z$756,10,FALSE)</f>
        <v>Department</v>
      </c>
      <c r="M127" s="11" t="str">
        <f>VLOOKUP(C127,DBASE!$A$4:$Z$756,11,FALSE)</f>
        <v>Supervisor</v>
      </c>
      <c r="N127" s="11" t="str">
        <f>VLOOKUP(C127,DBASE!$A$4:$Z$756,12,FALSE)</f>
        <v>Non-Mgm.</v>
      </c>
      <c r="O127" s="11" t="str">
        <f>VLOOKUP(C127,DBASE!$A$4:$Z$756,13,FALSE)</f>
        <v>ang.</v>
      </c>
      <c r="P127" s="11" t="str">
        <f>VLOOKUP(C127,DBASE!$A$4:$Z$756,14,FALSE)</f>
        <v>W</v>
      </c>
      <c r="Q127" s="12">
        <f>VLOOKUP(C127,DBASE!$A$4:$Z$756,15,FALSE)</f>
        <v>38231</v>
      </c>
      <c r="R127" s="12" t="str">
        <f>IF(VLOOKUP(C127,DBASE!$A$4:$Z$756,16,FALSE)=0,"",VLOOKUP(C127,DBASE!$A$4:$Z$756,16,FALSE))</f>
        <v/>
      </c>
      <c r="S127" s="13" t="str">
        <f>VLOOKUP(C127,DBASE!$A$4:$Z$756,17,FALSE)</f>
        <v/>
      </c>
      <c r="T127" s="11">
        <f ca="1">VLOOKUP(C127,DBASE!$A$4:$Z$756,18,FALSE)</f>
        <v>15</v>
      </c>
      <c r="U127" s="12">
        <f>VLOOKUP(C127,DBASE!$A$4:$Z$756,19,FALSE)</f>
        <v>32016</v>
      </c>
      <c r="V127" s="13">
        <f ca="1">VLOOKUP(C127,DBASE!$A$4:$Z$756,20,FALSE)</f>
        <v>32</v>
      </c>
      <c r="W127" s="11" t="str">
        <f>VLOOKUP(C127,DBASE!$A$4:$Z$756,21,FALSE)</f>
        <v>J</v>
      </c>
      <c r="X127" s="11">
        <f>VLOOKUP(C127,DBASE!$A$4:$Z$756,22,FALSE)</f>
        <v>30</v>
      </c>
      <c r="Y127" s="14">
        <f>VLOOKUP(C127,DBASE!$A$4:$Z$756,23,FALSE)</f>
        <v>2.5</v>
      </c>
      <c r="Z127" s="11">
        <f>VLOOKUP(C127,DBASE!$A$4:$Z$756,24,FALSE)</f>
        <v>20</v>
      </c>
      <c r="AA127" s="11" t="str">
        <f>VLOOKUP(C127,DBASE!$A$4:$Z$756,25,FALSE)</f>
        <v>Function</v>
      </c>
      <c r="AB127" s="10">
        <f>VLOOKUP(C127,DBASE!$A$4:$Z$756,26,FALSE)</f>
        <v>0.25641025641025639</v>
      </c>
      <c r="AC127" s="15">
        <v>1123</v>
      </c>
      <c r="AD127" s="15">
        <f t="shared" si="5"/>
        <v>246.21775000000002</v>
      </c>
      <c r="AE127" s="15">
        <v>0</v>
      </c>
      <c r="AF127" s="15">
        <v>0</v>
      </c>
      <c r="AG127" s="15">
        <v>0</v>
      </c>
      <c r="AH127" s="15">
        <v>0</v>
      </c>
      <c r="AI127" s="15">
        <v>0</v>
      </c>
      <c r="AJ127" s="15">
        <v>0</v>
      </c>
      <c r="AK127" s="15">
        <v>0</v>
      </c>
      <c r="AL127" s="15">
        <v>0</v>
      </c>
      <c r="AM127" s="15">
        <v>0</v>
      </c>
      <c r="AN127" s="15">
        <v>0</v>
      </c>
      <c r="AO127" s="15">
        <f t="shared" si="6"/>
        <v>126.33749999999999</v>
      </c>
      <c r="AP127" s="15">
        <f t="shared" si="7"/>
        <v>51.470833333333331</v>
      </c>
      <c r="AQ127" s="15">
        <f t="shared" si="8"/>
        <v>13.25</v>
      </c>
      <c r="AR127" s="15">
        <v>0</v>
      </c>
      <c r="AS127" s="15">
        <v>0</v>
      </c>
      <c r="AT127" s="15">
        <v>0</v>
      </c>
      <c r="AU127" s="15">
        <v>0</v>
      </c>
      <c r="AV127" s="15">
        <f t="shared" si="9"/>
        <v>42.787513750000002</v>
      </c>
      <c r="AW127" s="15">
        <v>0</v>
      </c>
      <c r="AX127" s="15">
        <v>0</v>
      </c>
    </row>
    <row r="128" spans="1:50" ht="20.100000000000001" customHeight="1" x14ac:dyDescent="0.25">
      <c r="A128" s="8">
        <v>43922</v>
      </c>
      <c r="B128" s="8">
        <v>43951</v>
      </c>
      <c r="C128" s="11">
        <v>121</v>
      </c>
      <c r="D128" s="8" t="str">
        <f>VLOOKUP(C128,DBASE!$A$4:$Z$756,3,FALSE)</f>
        <v>P</v>
      </c>
      <c r="E128" s="11" t="str">
        <f>VLOOKUP(C128,DBASE!$A$4:$Z$756,2,FALSE)</f>
        <v>Active</v>
      </c>
      <c r="F128" s="11" t="str">
        <f>VLOOKUP(C128,DBASE!$A$4:$Z$756,4,FALSE)</f>
        <v>Mitarbeiter 121</v>
      </c>
      <c r="G128" s="11" t="str">
        <f>VLOOKUP(C128,DBASE!$A$4:$Z$756,5,FALSE)</f>
        <v>Y</v>
      </c>
      <c r="H128" s="11">
        <f>VLOOKUP(C128,DBASE!$A$4:$Z$756,6,FALSE)</f>
        <v>1019</v>
      </c>
      <c r="I128" s="11">
        <f>VLOOKUP(C128,DBASE!$A$4:$Z$756,7,FALSE)</f>
        <v>1049</v>
      </c>
      <c r="J128" s="11">
        <f>VLOOKUP(C128,DBASE!$A$4:$Z$756,8,FALSE)</f>
        <v>107</v>
      </c>
      <c r="K128" s="11" t="str">
        <f>VLOOKUP(C128,DBASE!$A$4:$Z$756,9,FALSE)</f>
        <v>Niederl. 8</v>
      </c>
      <c r="L128" s="11" t="str">
        <f>VLOOKUP(C128,DBASE!$A$4:$Z$756,10,FALSE)</f>
        <v>Department</v>
      </c>
      <c r="M128" s="11" t="str">
        <f>VLOOKUP(C128,DBASE!$A$4:$Z$756,11,FALSE)</f>
        <v>Supervisor</v>
      </c>
      <c r="N128" s="11" t="str">
        <f>VLOOKUP(C128,DBASE!$A$4:$Z$756,12,FALSE)</f>
        <v>Non-Mgm.</v>
      </c>
      <c r="O128" s="11" t="str">
        <f>VLOOKUP(C128,DBASE!$A$4:$Z$756,13,FALSE)</f>
        <v>ang.</v>
      </c>
      <c r="P128" s="11" t="str">
        <f>VLOOKUP(C128,DBASE!$A$4:$Z$756,14,FALSE)</f>
        <v>W</v>
      </c>
      <c r="Q128" s="12">
        <f>VLOOKUP(C128,DBASE!$A$4:$Z$756,15,FALSE)</f>
        <v>38231</v>
      </c>
      <c r="R128" s="12" t="str">
        <f>IF(VLOOKUP(C128,DBASE!$A$4:$Z$756,16,FALSE)=0,"",VLOOKUP(C128,DBASE!$A$4:$Z$756,16,FALSE))</f>
        <v/>
      </c>
      <c r="S128" s="13" t="str">
        <f>VLOOKUP(C128,DBASE!$A$4:$Z$756,17,FALSE)</f>
        <v/>
      </c>
      <c r="T128" s="11">
        <f ca="1">VLOOKUP(C128,DBASE!$A$4:$Z$756,18,FALSE)</f>
        <v>15</v>
      </c>
      <c r="U128" s="12">
        <f>VLOOKUP(C128,DBASE!$A$4:$Z$756,19,FALSE)</f>
        <v>32016</v>
      </c>
      <c r="V128" s="13">
        <f ca="1">VLOOKUP(C128,DBASE!$A$4:$Z$756,20,FALSE)</f>
        <v>32</v>
      </c>
      <c r="W128" s="11" t="str">
        <f>VLOOKUP(C128,DBASE!$A$4:$Z$756,21,FALSE)</f>
        <v>J</v>
      </c>
      <c r="X128" s="11">
        <f>VLOOKUP(C128,DBASE!$A$4:$Z$756,22,FALSE)</f>
        <v>30</v>
      </c>
      <c r="Y128" s="14">
        <f>VLOOKUP(C128,DBASE!$A$4:$Z$756,23,FALSE)</f>
        <v>2.5</v>
      </c>
      <c r="Z128" s="11">
        <f>VLOOKUP(C128,DBASE!$A$4:$Z$756,24,FALSE)</f>
        <v>20</v>
      </c>
      <c r="AA128" s="11" t="str">
        <f>VLOOKUP(C128,DBASE!$A$4:$Z$756,25,FALSE)</f>
        <v>Function</v>
      </c>
      <c r="AB128" s="10">
        <f>VLOOKUP(C128,DBASE!$A$4:$Z$756,26,FALSE)</f>
        <v>0.25641025641025639</v>
      </c>
      <c r="AC128" s="15">
        <v>1124</v>
      </c>
      <c r="AD128" s="15">
        <f t="shared" si="5"/>
        <v>246.43700000000001</v>
      </c>
      <c r="AE128" s="15">
        <v>0</v>
      </c>
      <c r="AF128" s="15">
        <v>0</v>
      </c>
      <c r="AG128" s="15">
        <v>0</v>
      </c>
      <c r="AH128" s="15">
        <v>0</v>
      </c>
      <c r="AI128" s="15">
        <v>0</v>
      </c>
      <c r="AJ128" s="15">
        <v>0</v>
      </c>
      <c r="AK128" s="15">
        <v>0</v>
      </c>
      <c r="AL128" s="15">
        <v>0</v>
      </c>
      <c r="AM128" s="15">
        <v>0</v>
      </c>
      <c r="AN128" s="15">
        <v>0</v>
      </c>
      <c r="AO128" s="15">
        <f t="shared" si="6"/>
        <v>126.45</v>
      </c>
      <c r="AP128" s="15">
        <f t="shared" si="7"/>
        <v>51.516666666666673</v>
      </c>
      <c r="AQ128" s="15">
        <f t="shared" si="8"/>
        <v>13.25</v>
      </c>
      <c r="AR128" s="15">
        <v>0</v>
      </c>
      <c r="AS128" s="15">
        <v>0</v>
      </c>
      <c r="AT128" s="15">
        <v>0</v>
      </c>
      <c r="AU128" s="15">
        <v>0</v>
      </c>
      <c r="AV128" s="15">
        <f t="shared" si="9"/>
        <v>42.822972500000006</v>
      </c>
      <c r="AW128" s="15">
        <v>0</v>
      </c>
      <c r="AX128" s="15">
        <v>0</v>
      </c>
    </row>
    <row r="129" spans="1:50" ht="20.100000000000001" customHeight="1" x14ac:dyDescent="0.25">
      <c r="A129" s="8">
        <v>43922</v>
      </c>
      <c r="B129" s="8">
        <v>43951</v>
      </c>
      <c r="C129" s="11">
        <v>122</v>
      </c>
      <c r="D129" s="8" t="str">
        <f>VLOOKUP(C129,DBASE!$A$4:$Z$756,3,FALSE)</f>
        <v>P</v>
      </c>
      <c r="E129" s="11" t="str">
        <f>VLOOKUP(C129,DBASE!$A$4:$Z$756,2,FALSE)</f>
        <v>Active</v>
      </c>
      <c r="F129" s="11" t="str">
        <f>VLOOKUP(C129,DBASE!$A$4:$Z$756,4,FALSE)</f>
        <v>Mitarbeiter 122</v>
      </c>
      <c r="G129" s="11" t="str">
        <f>VLOOKUP(C129,DBASE!$A$4:$Z$756,5,FALSE)</f>
        <v>N</v>
      </c>
      <c r="H129" s="11">
        <f>VLOOKUP(C129,DBASE!$A$4:$Z$756,6,FALSE)</f>
        <v>1043</v>
      </c>
      <c r="I129" s="11">
        <f>VLOOKUP(C129,DBASE!$A$4:$Z$756,7,FALSE)</f>
        <v>1086</v>
      </c>
      <c r="J129" s="11">
        <f>VLOOKUP(C129,DBASE!$A$4:$Z$756,8,FALSE)</f>
        <v>102</v>
      </c>
      <c r="K129" s="11" t="str">
        <f>VLOOKUP(C129,DBASE!$A$4:$Z$756,9,FALSE)</f>
        <v>Niederl. 3</v>
      </c>
      <c r="L129" s="11" t="str">
        <f>VLOOKUP(C129,DBASE!$A$4:$Z$756,10,FALSE)</f>
        <v>Department</v>
      </c>
      <c r="M129" s="11" t="str">
        <f>VLOOKUP(C129,DBASE!$A$4:$Z$756,11,FALSE)</f>
        <v>Supervisor</v>
      </c>
      <c r="N129" s="11" t="str">
        <f>VLOOKUP(C129,DBASE!$A$4:$Z$756,12,FALSE)</f>
        <v>Non-Mgm.</v>
      </c>
      <c r="O129" s="11" t="str">
        <f>VLOOKUP(C129,DBASE!$A$4:$Z$756,13,FALSE)</f>
        <v>ang.</v>
      </c>
      <c r="P129" s="11" t="str">
        <f>VLOOKUP(C129,DBASE!$A$4:$Z$756,14,FALSE)</f>
        <v>M</v>
      </c>
      <c r="Q129" s="12">
        <f>VLOOKUP(C129,DBASE!$A$4:$Z$756,15,FALSE)</f>
        <v>38261</v>
      </c>
      <c r="R129" s="12" t="str">
        <f>IF(VLOOKUP(C129,DBASE!$A$4:$Z$756,16,FALSE)=0,"",VLOOKUP(C129,DBASE!$A$4:$Z$756,16,FALSE))</f>
        <v/>
      </c>
      <c r="S129" s="13" t="str">
        <f>VLOOKUP(C129,DBASE!$A$4:$Z$756,17,FALSE)</f>
        <v/>
      </c>
      <c r="T129" s="11">
        <f ca="1">VLOOKUP(C129,DBASE!$A$4:$Z$756,18,FALSE)</f>
        <v>15</v>
      </c>
      <c r="U129" s="12">
        <f>VLOOKUP(C129,DBASE!$A$4:$Z$756,19,FALSE)</f>
        <v>26094</v>
      </c>
      <c r="V129" s="13">
        <f ca="1">VLOOKUP(C129,DBASE!$A$4:$Z$756,20,FALSE)</f>
        <v>48</v>
      </c>
      <c r="W129" s="11" t="str">
        <f>VLOOKUP(C129,DBASE!$A$4:$Z$756,21,FALSE)</f>
        <v>N</v>
      </c>
      <c r="X129" s="11">
        <f>VLOOKUP(C129,DBASE!$A$4:$Z$756,22,FALSE)</f>
        <v>30</v>
      </c>
      <c r="Y129" s="14">
        <f>VLOOKUP(C129,DBASE!$A$4:$Z$756,23,FALSE)</f>
        <v>2.5</v>
      </c>
      <c r="Z129" s="11">
        <f>VLOOKUP(C129,DBASE!$A$4:$Z$756,24,FALSE)</f>
        <v>39</v>
      </c>
      <c r="AA129" s="11" t="str">
        <f>VLOOKUP(C129,DBASE!$A$4:$Z$756,25,FALSE)</f>
        <v>Function</v>
      </c>
      <c r="AB129" s="10">
        <f>VLOOKUP(C129,DBASE!$A$4:$Z$756,26,FALSE)</f>
        <v>1</v>
      </c>
      <c r="AC129" s="15">
        <v>1125</v>
      </c>
      <c r="AD129" s="15">
        <f t="shared" si="5"/>
        <v>246.65625</v>
      </c>
      <c r="AE129" s="15">
        <v>0</v>
      </c>
      <c r="AF129" s="15">
        <v>0</v>
      </c>
      <c r="AG129" s="15">
        <v>0</v>
      </c>
      <c r="AH129" s="15">
        <v>0</v>
      </c>
      <c r="AI129" s="15">
        <v>0</v>
      </c>
      <c r="AJ129" s="15">
        <v>0</v>
      </c>
      <c r="AK129" s="15">
        <v>0</v>
      </c>
      <c r="AL129" s="15">
        <v>0</v>
      </c>
      <c r="AM129" s="15">
        <v>0</v>
      </c>
      <c r="AN129" s="15">
        <v>0</v>
      </c>
      <c r="AO129" s="15">
        <f t="shared" si="6"/>
        <v>0</v>
      </c>
      <c r="AP129" s="15">
        <f t="shared" si="7"/>
        <v>0</v>
      </c>
      <c r="AQ129" s="15">
        <f t="shared" si="8"/>
        <v>26.5</v>
      </c>
      <c r="AR129" s="15">
        <v>0</v>
      </c>
      <c r="AS129" s="15">
        <v>0</v>
      </c>
      <c r="AT129" s="15">
        <v>0</v>
      </c>
      <c r="AU129" s="15">
        <v>0</v>
      </c>
      <c r="AV129" s="15">
        <f t="shared" si="9"/>
        <v>5.9346750000000004</v>
      </c>
      <c r="AW129" s="15">
        <v>0</v>
      </c>
      <c r="AX129" s="15">
        <v>0</v>
      </c>
    </row>
    <row r="130" spans="1:50" ht="20.100000000000001" customHeight="1" x14ac:dyDescent="0.25">
      <c r="A130" s="8">
        <v>43922</v>
      </c>
      <c r="B130" s="8">
        <v>43951</v>
      </c>
      <c r="C130" s="11">
        <v>123</v>
      </c>
      <c r="D130" s="8" t="str">
        <f>VLOOKUP(C130,DBASE!$A$4:$Z$756,3,FALSE)</f>
        <v>P</v>
      </c>
      <c r="E130" s="11" t="str">
        <f>VLOOKUP(C130,DBASE!$A$4:$Z$756,2,FALSE)</f>
        <v>Active</v>
      </c>
      <c r="F130" s="11" t="str">
        <f>VLOOKUP(C130,DBASE!$A$4:$Z$756,4,FALSE)</f>
        <v>Mitarbeiter 123</v>
      </c>
      <c r="G130" s="11" t="str">
        <f>VLOOKUP(C130,DBASE!$A$4:$Z$756,5,FALSE)</f>
        <v>N</v>
      </c>
      <c r="H130" s="11">
        <f>VLOOKUP(C130,DBASE!$A$4:$Z$756,6,FALSE)</f>
        <v>1001</v>
      </c>
      <c r="I130" s="11">
        <f>VLOOKUP(C130,DBASE!$A$4:$Z$756,7,FALSE)</f>
        <v>1001</v>
      </c>
      <c r="J130" s="11">
        <f>VLOOKUP(C130,DBASE!$A$4:$Z$756,8,FALSE)</f>
        <v>100</v>
      </c>
      <c r="K130" s="11" t="str">
        <f>VLOOKUP(C130,DBASE!$A$4:$Z$756,9,FALSE)</f>
        <v>Niederl. 1</v>
      </c>
      <c r="L130" s="11" t="str">
        <f>VLOOKUP(C130,DBASE!$A$4:$Z$756,10,FALSE)</f>
        <v>Department</v>
      </c>
      <c r="M130" s="11" t="str">
        <f>VLOOKUP(C130,DBASE!$A$4:$Z$756,11,FALSE)</f>
        <v>Supervisor</v>
      </c>
      <c r="N130" s="11" t="str">
        <f>VLOOKUP(C130,DBASE!$A$4:$Z$756,12,FALSE)</f>
        <v>Manager</v>
      </c>
      <c r="O130" s="11" t="str">
        <f>VLOOKUP(C130,DBASE!$A$4:$Z$756,13,FALSE)</f>
        <v>ang.</v>
      </c>
      <c r="P130" s="11" t="str">
        <f>VLOOKUP(C130,DBASE!$A$4:$Z$756,14,FALSE)</f>
        <v>M</v>
      </c>
      <c r="Q130" s="12">
        <f>VLOOKUP(C130,DBASE!$A$4:$Z$756,15,FALSE)</f>
        <v>38362</v>
      </c>
      <c r="R130" s="12" t="str">
        <f>IF(VLOOKUP(C130,DBASE!$A$4:$Z$756,16,FALSE)=0,"",VLOOKUP(C130,DBASE!$A$4:$Z$756,16,FALSE))</f>
        <v/>
      </c>
      <c r="S130" s="13" t="str">
        <f>VLOOKUP(C130,DBASE!$A$4:$Z$756,17,FALSE)</f>
        <v/>
      </c>
      <c r="T130" s="11">
        <f ca="1">VLOOKUP(C130,DBASE!$A$4:$Z$756,18,FALSE)</f>
        <v>15</v>
      </c>
      <c r="U130" s="12">
        <f>VLOOKUP(C130,DBASE!$A$4:$Z$756,19,FALSE)</f>
        <v>22453</v>
      </c>
      <c r="V130" s="13">
        <f ca="1">VLOOKUP(C130,DBASE!$A$4:$Z$756,20,FALSE)</f>
        <v>58</v>
      </c>
      <c r="W130" s="11" t="str">
        <f>VLOOKUP(C130,DBASE!$A$4:$Z$756,21,FALSE)</f>
        <v>N</v>
      </c>
      <c r="X130" s="11">
        <f>VLOOKUP(C130,DBASE!$A$4:$Z$756,22,FALSE)</f>
        <v>30</v>
      </c>
      <c r="Y130" s="14">
        <f>VLOOKUP(C130,DBASE!$A$4:$Z$756,23,FALSE)</f>
        <v>2.5</v>
      </c>
      <c r="Z130" s="11">
        <f>VLOOKUP(C130,DBASE!$A$4:$Z$756,24,FALSE)</f>
        <v>39</v>
      </c>
      <c r="AA130" s="11" t="str">
        <f>VLOOKUP(C130,DBASE!$A$4:$Z$756,25,FALSE)</f>
        <v>Function</v>
      </c>
      <c r="AB130" s="10">
        <f>VLOOKUP(C130,DBASE!$A$4:$Z$756,26,FALSE)</f>
        <v>1</v>
      </c>
      <c r="AC130" s="15">
        <v>1126</v>
      </c>
      <c r="AD130" s="15">
        <f t="shared" si="5"/>
        <v>246.87549999999999</v>
      </c>
      <c r="AE130" s="15">
        <v>0</v>
      </c>
      <c r="AF130" s="15">
        <v>0</v>
      </c>
      <c r="AG130" s="15">
        <v>0</v>
      </c>
      <c r="AH130" s="15">
        <v>0</v>
      </c>
      <c r="AI130" s="15">
        <v>0</v>
      </c>
      <c r="AJ130" s="15">
        <v>0</v>
      </c>
      <c r="AK130" s="15">
        <v>0</v>
      </c>
      <c r="AL130" s="15">
        <v>0</v>
      </c>
      <c r="AM130" s="15">
        <v>0</v>
      </c>
      <c r="AN130" s="15">
        <v>0</v>
      </c>
      <c r="AO130" s="15">
        <f t="shared" si="6"/>
        <v>0</v>
      </c>
      <c r="AP130" s="15">
        <f t="shared" si="7"/>
        <v>0</v>
      </c>
      <c r="AQ130" s="15">
        <f t="shared" si="8"/>
        <v>26.5</v>
      </c>
      <c r="AR130" s="15">
        <v>0</v>
      </c>
      <c r="AS130" s="15">
        <v>0</v>
      </c>
      <c r="AT130" s="15">
        <v>0</v>
      </c>
      <c r="AU130" s="15">
        <v>0</v>
      </c>
      <c r="AV130" s="15">
        <f t="shared" si="9"/>
        <v>5.9346750000000004</v>
      </c>
      <c r="AW130" s="15">
        <v>0</v>
      </c>
      <c r="AX130" s="15">
        <v>23.726666666666667</v>
      </c>
    </row>
    <row r="131" spans="1:50" ht="20.100000000000001" customHeight="1" x14ac:dyDescent="0.25">
      <c r="A131" s="8">
        <v>43922</v>
      </c>
      <c r="B131" s="8">
        <v>43951</v>
      </c>
      <c r="C131" s="11">
        <v>124</v>
      </c>
      <c r="D131" s="8" t="str">
        <f>VLOOKUP(C131,DBASE!$A$4:$Z$756,3,FALSE)</f>
        <v>P</v>
      </c>
      <c r="E131" s="11" t="str">
        <f>VLOOKUP(C131,DBASE!$A$4:$Z$756,2,FALSE)</f>
        <v>Active</v>
      </c>
      <c r="F131" s="11" t="str">
        <f>VLOOKUP(C131,DBASE!$A$4:$Z$756,4,FALSE)</f>
        <v>Mitarbeiter 124</v>
      </c>
      <c r="G131" s="11" t="str">
        <f>VLOOKUP(C131,DBASE!$A$4:$Z$756,5,FALSE)</f>
        <v>N</v>
      </c>
      <c r="H131" s="11">
        <f>VLOOKUP(C131,DBASE!$A$4:$Z$756,6,FALSE)</f>
        <v>1022</v>
      </c>
      <c r="I131" s="11">
        <f>VLOOKUP(C131,DBASE!$A$4:$Z$756,7,FALSE)</f>
        <v>1053</v>
      </c>
      <c r="J131" s="11">
        <f>VLOOKUP(C131,DBASE!$A$4:$Z$756,8,FALSE)</f>
        <v>107</v>
      </c>
      <c r="K131" s="11" t="str">
        <f>VLOOKUP(C131,DBASE!$A$4:$Z$756,9,FALSE)</f>
        <v>Niederl. 8</v>
      </c>
      <c r="L131" s="11" t="str">
        <f>VLOOKUP(C131,DBASE!$A$4:$Z$756,10,FALSE)</f>
        <v>Department</v>
      </c>
      <c r="M131" s="11" t="str">
        <f>VLOOKUP(C131,DBASE!$A$4:$Z$756,11,FALSE)</f>
        <v>Supervisor</v>
      </c>
      <c r="N131" s="11" t="str">
        <f>VLOOKUP(C131,DBASE!$A$4:$Z$756,12,FALSE)</f>
        <v>Non-Mgm.</v>
      </c>
      <c r="O131" s="11" t="str">
        <f>VLOOKUP(C131,DBASE!$A$4:$Z$756,13,FALSE)</f>
        <v>ang.</v>
      </c>
      <c r="P131" s="11" t="str">
        <f>VLOOKUP(C131,DBASE!$A$4:$Z$756,14,FALSE)</f>
        <v>M</v>
      </c>
      <c r="Q131" s="12">
        <f>VLOOKUP(C131,DBASE!$A$4:$Z$756,15,FALSE)</f>
        <v>38384</v>
      </c>
      <c r="R131" s="12" t="str">
        <f>IF(VLOOKUP(C131,DBASE!$A$4:$Z$756,16,FALSE)=0,"",VLOOKUP(C131,DBASE!$A$4:$Z$756,16,FALSE))</f>
        <v/>
      </c>
      <c r="S131" s="13" t="str">
        <f>VLOOKUP(C131,DBASE!$A$4:$Z$756,17,FALSE)</f>
        <v/>
      </c>
      <c r="T131" s="11">
        <f ca="1">VLOOKUP(C131,DBASE!$A$4:$Z$756,18,FALSE)</f>
        <v>14</v>
      </c>
      <c r="U131" s="12">
        <f>VLOOKUP(C131,DBASE!$A$4:$Z$756,19,FALSE)</f>
        <v>21494</v>
      </c>
      <c r="V131" s="13">
        <f ca="1">VLOOKUP(C131,DBASE!$A$4:$Z$756,20,FALSE)</f>
        <v>61</v>
      </c>
      <c r="W131" s="11" t="str">
        <f>VLOOKUP(C131,DBASE!$A$4:$Z$756,21,FALSE)</f>
        <v>J</v>
      </c>
      <c r="X131" s="11">
        <f>VLOOKUP(C131,DBASE!$A$4:$Z$756,22,FALSE)</f>
        <v>30</v>
      </c>
      <c r="Y131" s="14">
        <f>VLOOKUP(C131,DBASE!$A$4:$Z$756,23,FALSE)</f>
        <v>2.5</v>
      </c>
      <c r="Z131" s="11">
        <f>VLOOKUP(C131,DBASE!$A$4:$Z$756,24,FALSE)</f>
        <v>39</v>
      </c>
      <c r="AA131" s="11" t="str">
        <f>VLOOKUP(C131,DBASE!$A$4:$Z$756,25,FALSE)</f>
        <v>Function</v>
      </c>
      <c r="AB131" s="10">
        <f>VLOOKUP(C131,DBASE!$A$4:$Z$756,26,FALSE)</f>
        <v>1</v>
      </c>
      <c r="AC131" s="15">
        <v>1127</v>
      </c>
      <c r="AD131" s="15">
        <f t="shared" si="5"/>
        <v>247.09475</v>
      </c>
      <c r="AE131" s="15">
        <v>0</v>
      </c>
      <c r="AF131" s="15">
        <v>0</v>
      </c>
      <c r="AG131" s="15">
        <v>0</v>
      </c>
      <c r="AH131" s="15">
        <v>0</v>
      </c>
      <c r="AI131" s="15">
        <v>0</v>
      </c>
      <c r="AJ131" s="15">
        <v>0</v>
      </c>
      <c r="AK131" s="15">
        <v>0</v>
      </c>
      <c r="AL131" s="15">
        <v>0</v>
      </c>
      <c r="AM131" s="15">
        <v>0</v>
      </c>
      <c r="AN131" s="15">
        <v>0</v>
      </c>
      <c r="AO131" s="15">
        <f t="shared" si="6"/>
        <v>65.019230769230774</v>
      </c>
      <c r="AP131" s="15">
        <f t="shared" si="7"/>
        <v>51.654166666666676</v>
      </c>
      <c r="AQ131" s="15">
        <f t="shared" si="8"/>
        <v>26.5</v>
      </c>
      <c r="AR131" s="15">
        <v>0</v>
      </c>
      <c r="AS131" s="15">
        <v>0</v>
      </c>
      <c r="AT131" s="15">
        <v>0</v>
      </c>
      <c r="AU131" s="15">
        <v>0</v>
      </c>
      <c r="AV131" s="15">
        <f t="shared" si="9"/>
        <v>32.063682355769231</v>
      </c>
      <c r="AW131" s="15">
        <v>0</v>
      </c>
      <c r="AX131" s="15">
        <v>23.726666666666667</v>
      </c>
    </row>
    <row r="132" spans="1:50" ht="20.100000000000001" customHeight="1" x14ac:dyDescent="0.25">
      <c r="A132" s="8">
        <v>43922</v>
      </c>
      <c r="B132" s="8">
        <v>43951</v>
      </c>
      <c r="C132" s="11">
        <v>125</v>
      </c>
      <c r="D132" s="8" t="str">
        <f>VLOOKUP(C132,DBASE!$A$4:$Z$756,3,FALSE)</f>
        <v>P</v>
      </c>
      <c r="E132" s="11" t="str">
        <f>VLOOKUP(C132,DBASE!$A$4:$Z$756,2,FALSE)</f>
        <v>Active</v>
      </c>
      <c r="F132" s="11" t="str">
        <f>VLOOKUP(C132,DBASE!$A$4:$Z$756,4,FALSE)</f>
        <v>Mitarbeiter 125</v>
      </c>
      <c r="G132" s="11" t="str">
        <f>VLOOKUP(C132,DBASE!$A$4:$Z$756,5,FALSE)</f>
        <v>N</v>
      </c>
      <c r="H132" s="11">
        <f>VLOOKUP(C132,DBASE!$A$4:$Z$756,6,FALSE)</f>
        <v>1006</v>
      </c>
      <c r="I132" s="11">
        <f>VLOOKUP(C132,DBASE!$A$4:$Z$756,7,FALSE)</f>
        <v>1006</v>
      </c>
      <c r="J132" s="11">
        <f>VLOOKUP(C132,DBASE!$A$4:$Z$756,8,FALSE)</f>
        <v>100</v>
      </c>
      <c r="K132" s="11" t="str">
        <f>VLOOKUP(C132,DBASE!$A$4:$Z$756,9,FALSE)</f>
        <v>Niederl. 1</v>
      </c>
      <c r="L132" s="11" t="str">
        <f>VLOOKUP(C132,DBASE!$A$4:$Z$756,10,FALSE)</f>
        <v>Department</v>
      </c>
      <c r="M132" s="11" t="str">
        <f>VLOOKUP(C132,DBASE!$A$4:$Z$756,11,FALSE)</f>
        <v>Supervisor</v>
      </c>
      <c r="N132" s="11" t="str">
        <f>VLOOKUP(C132,DBASE!$A$4:$Z$756,12,FALSE)</f>
        <v>Manager</v>
      </c>
      <c r="O132" s="11" t="str">
        <f>VLOOKUP(C132,DBASE!$A$4:$Z$756,13,FALSE)</f>
        <v>ang.</v>
      </c>
      <c r="P132" s="11" t="str">
        <f>VLOOKUP(C132,DBASE!$A$4:$Z$756,14,FALSE)</f>
        <v>M</v>
      </c>
      <c r="Q132" s="12">
        <f>VLOOKUP(C132,DBASE!$A$4:$Z$756,15,FALSE)</f>
        <v>32783</v>
      </c>
      <c r="R132" s="12" t="str">
        <f>IF(VLOOKUP(C132,DBASE!$A$4:$Z$756,16,FALSE)=0,"",VLOOKUP(C132,DBASE!$A$4:$Z$756,16,FALSE))</f>
        <v/>
      </c>
      <c r="S132" s="13" t="str">
        <f>VLOOKUP(C132,DBASE!$A$4:$Z$756,17,FALSE)</f>
        <v/>
      </c>
      <c r="T132" s="11">
        <f ca="1">VLOOKUP(C132,DBASE!$A$4:$Z$756,18,FALSE)</f>
        <v>30</v>
      </c>
      <c r="U132" s="12">
        <f>VLOOKUP(C132,DBASE!$A$4:$Z$756,19,FALSE)</f>
        <v>25102</v>
      </c>
      <c r="V132" s="13">
        <f ca="1">VLOOKUP(C132,DBASE!$A$4:$Z$756,20,FALSE)</f>
        <v>51</v>
      </c>
      <c r="W132" s="11" t="str">
        <f>VLOOKUP(C132,DBASE!$A$4:$Z$756,21,FALSE)</f>
        <v>N</v>
      </c>
      <c r="X132" s="11">
        <f>VLOOKUP(C132,DBASE!$A$4:$Z$756,22,FALSE)</f>
        <v>30</v>
      </c>
      <c r="Y132" s="14">
        <f>VLOOKUP(C132,DBASE!$A$4:$Z$756,23,FALSE)</f>
        <v>2.5</v>
      </c>
      <c r="Z132" s="11">
        <f>VLOOKUP(C132,DBASE!$A$4:$Z$756,24,FALSE)</f>
        <v>39</v>
      </c>
      <c r="AA132" s="11" t="str">
        <f>VLOOKUP(C132,DBASE!$A$4:$Z$756,25,FALSE)</f>
        <v>Function</v>
      </c>
      <c r="AB132" s="10">
        <f>VLOOKUP(C132,DBASE!$A$4:$Z$756,26,FALSE)</f>
        <v>1</v>
      </c>
      <c r="AC132" s="15">
        <v>1128</v>
      </c>
      <c r="AD132" s="15">
        <f t="shared" ref="AD132:AD195" si="10">IF(AC132&lt;6500,AC132*0.1135,65*11.35)+(IF(AC132&gt;4425,4425*0.08575,AC132*0.08575)+(IF(AC132&gt;7100,7100*0.02,AC132*0.02)))</f>
        <v>247.31400000000002</v>
      </c>
      <c r="AE132" s="15">
        <v>0</v>
      </c>
      <c r="AF132" s="15">
        <v>0</v>
      </c>
      <c r="AG132" s="15">
        <v>0</v>
      </c>
      <c r="AH132" s="15">
        <v>0</v>
      </c>
      <c r="AI132" s="15">
        <v>0</v>
      </c>
      <c r="AJ132" s="15">
        <v>0</v>
      </c>
      <c r="AK132" s="15">
        <v>0</v>
      </c>
      <c r="AL132" s="15">
        <v>0</v>
      </c>
      <c r="AM132" s="15">
        <v>0</v>
      </c>
      <c r="AN132" s="15">
        <v>0</v>
      </c>
      <c r="AO132" s="15">
        <f t="shared" ref="AO132:AO195" si="11">IF(W132="J",(AC132/((Z132*52)/12))*(Y132*7.8)*0.5,0)</f>
        <v>0</v>
      </c>
      <c r="AP132" s="15">
        <f t="shared" ref="AP132:AP195" si="12">IF(W132="J",(AC132/12)*0.55,0)</f>
        <v>0</v>
      </c>
      <c r="AQ132" s="15">
        <f t="shared" ref="AQ132:AQ195" si="13">IF(G132="N",26.5,13.25)</f>
        <v>26.5</v>
      </c>
      <c r="AR132" s="15">
        <v>0</v>
      </c>
      <c r="AS132" s="15">
        <v>0</v>
      </c>
      <c r="AT132" s="15">
        <v>0</v>
      </c>
      <c r="AU132" s="15">
        <v>0</v>
      </c>
      <c r="AV132" s="15">
        <f t="shared" ref="AV132:AV195" si="14">(SUM(AE132:AU132)*0.22395)</f>
        <v>5.9346750000000004</v>
      </c>
      <c r="AW132" s="15">
        <v>0</v>
      </c>
      <c r="AX132" s="15">
        <v>0</v>
      </c>
    </row>
    <row r="133" spans="1:50" ht="20.100000000000001" customHeight="1" x14ac:dyDescent="0.25">
      <c r="A133" s="8">
        <v>43922</v>
      </c>
      <c r="B133" s="8">
        <v>43951</v>
      </c>
      <c r="C133" s="11">
        <v>126</v>
      </c>
      <c r="D133" s="8" t="str">
        <f>VLOOKUP(C133,DBASE!$A$4:$Z$756,3,FALSE)</f>
        <v>P</v>
      </c>
      <c r="E133" s="11" t="str">
        <f>VLOOKUP(C133,DBASE!$A$4:$Z$756,2,FALSE)</f>
        <v>Active</v>
      </c>
      <c r="F133" s="11" t="str">
        <f>VLOOKUP(C133,DBASE!$A$4:$Z$756,4,FALSE)</f>
        <v>Mitarbeiter 126</v>
      </c>
      <c r="G133" s="11" t="str">
        <f>VLOOKUP(C133,DBASE!$A$4:$Z$756,5,FALSE)</f>
        <v>N</v>
      </c>
      <c r="H133" s="11">
        <f>VLOOKUP(C133,DBASE!$A$4:$Z$756,6,FALSE)</f>
        <v>1022</v>
      </c>
      <c r="I133" s="11">
        <f>VLOOKUP(C133,DBASE!$A$4:$Z$756,7,FALSE)</f>
        <v>1023</v>
      </c>
      <c r="J133" s="11">
        <f>VLOOKUP(C133,DBASE!$A$4:$Z$756,8,FALSE)</f>
        <v>108</v>
      </c>
      <c r="K133" s="11" t="str">
        <f>VLOOKUP(C133,DBASE!$A$4:$Z$756,9,FALSE)</f>
        <v>Niederl. 9</v>
      </c>
      <c r="L133" s="11" t="str">
        <f>VLOOKUP(C133,DBASE!$A$4:$Z$756,10,FALSE)</f>
        <v>Department</v>
      </c>
      <c r="M133" s="11" t="str">
        <f>VLOOKUP(C133,DBASE!$A$4:$Z$756,11,FALSE)</f>
        <v>Supervisor</v>
      </c>
      <c r="N133" s="11" t="str">
        <f>VLOOKUP(C133,DBASE!$A$4:$Z$756,12,FALSE)</f>
        <v>Non-Mgm.</v>
      </c>
      <c r="O133" s="11" t="str">
        <f>VLOOKUP(C133,DBASE!$A$4:$Z$756,13,FALSE)</f>
        <v>ang.</v>
      </c>
      <c r="P133" s="11" t="str">
        <f>VLOOKUP(C133,DBASE!$A$4:$Z$756,14,FALSE)</f>
        <v>M</v>
      </c>
      <c r="Q133" s="12">
        <f>VLOOKUP(C133,DBASE!$A$4:$Z$756,15,FALSE)</f>
        <v>38534</v>
      </c>
      <c r="R133" s="12" t="str">
        <f>IF(VLOOKUP(C133,DBASE!$A$4:$Z$756,16,FALSE)=0,"",VLOOKUP(C133,DBASE!$A$4:$Z$756,16,FALSE))</f>
        <v/>
      </c>
      <c r="S133" s="13" t="str">
        <f>VLOOKUP(C133,DBASE!$A$4:$Z$756,17,FALSE)</f>
        <v/>
      </c>
      <c r="T133" s="11">
        <f ca="1">VLOOKUP(C133,DBASE!$A$4:$Z$756,18,FALSE)</f>
        <v>14</v>
      </c>
      <c r="U133" s="12">
        <f>VLOOKUP(C133,DBASE!$A$4:$Z$756,19,FALSE)</f>
        <v>28506</v>
      </c>
      <c r="V133" s="13">
        <f ca="1">VLOOKUP(C133,DBASE!$A$4:$Z$756,20,FALSE)</f>
        <v>42</v>
      </c>
      <c r="W133" s="11" t="str">
        <f>VLOOKUP(C133,DBASE!$A$4:$Z$756,21,FALSE)</f>
        <v>J</v>
      </c>
      <c r="X133" s="11">
        <f>VLOOKUP(C133,DBASE!$A$4:$Z$756,22,FALSE)</f>
        <v>30</v>
      </c>
      <c r="Y133" s="14">
        <f>VLOOKUP(C133,DBASE!$A$4:$Z$756,23,FALSE)</f>
        <v>2.5</v>
      </c>
      <c r="Z133" s="11">
        <f>VLOOKUP(C133,DBASE!$A$4:$Z$756,24,FALSE)</f>
        <v>39</v>
      </c>
      <c r="AA133" s="11" t="str">
        <f>VLOOKUP(C133,DBASE!$A$4:$Z$756,25,FALSE)</f>
        <v>Function</v>
      </c>
      <c r="AB133" s="10">
        <f>VLOOKUP(C133,DBASE!$A$4:$Z$756,26,FALSE)</f>
        <v>1</v>
      </c>
      <c r="AC133" s="15">
        <v>1129</v>
      </c>
      <c r="AD133" s="15">
        <f t="shared" si="10"/>
        <v>247.53325000000001</v>
      </c>
      <c r="AE133" s="15">
        <v>0</v>
      </c>
      <c r="AF133" s="15">
        <v>0</v>
      </c>
      <c r="AG133" s="15">
        <v>0</v>
      </c>
      <c r="AH133" s="15">
        <v>0</v>
      </c>
      <c r="AI133" s="15">
        <v>0</v>
      </c>
      <c r="AJ133" s="15">
        <v>0</v>
      </c>
      <c r="AK133" s="15">
        <v>0</v>
      </c>
      <c r="AL133" s="15">
        <v>0</v>
      </c>
      <c r="AM133" s="15">
        <v>0</v>
      </c>
      <c r="AN133" s="15">
        <v>0</v>
      </c>
      <c r="AO133" s="15">
        <f t="shared" si="11"/>
        <v>65.134615384615387</v>
      </c>
      <c r="AP133" s="15">
        <f t="shared" si="12"/>
        <v>51.745833333333337</v>
      </c>
      <c r="AQ133" s="15">
        <f t="shared" si="13"/>
        <v>26.5</v>
      </c>
      <c r="AR133" s="15">
        <v>0</v>
      </c>
      <c r="AS133" s="15">
        <v>0</v>
      </c>
      <c r="AT133" s="15">
        <v>0</v>
      </c>
      <c r="AU133" s="15">
        <v>0</v>
      </c>
      <c r="AV133" s="15">
        <f t="shared" si="14"/>
        <v>32.11005149038462</v>
      </c>
      <c r="AW133" s="15">
        <v>0</v>
      </c>
      <c r="AX133" s="15">
        <v>23.726666666666667</v>
      </c>
    </row>
    <row r="134" spans="1:50" ht="20.100000000000001" customHeight="1" x14ac:dyDescent="0.25">
      <c r="A134" s="8">
        <v>43922</v>
      </c>
      <c r="B134" s="8">
        <v>43951</v>
      </c>
      <c r="C134" s="11">
        <v>127</v>
      </c>
      <c r="D134" s="8" t="str">
        <f>VLOOKUP(C134,DBASE!$A$4:$Z$756,3,FALSE)</f>
        <v>P</v>
      </c>
      <c r="E134" s="11" t="str">
        <f>VLOOKUP(C134,DBASE!$A$4:$Z$756,2,FALSE)</f>
        <v>Active</v>
      </c>
      <c r="F134" s="11" t="str">
        <f>VLOOKUP(C134,DBASE!$A$4:$Z$756,4,FALSE)</f>
        <v>Mitarbeiter 127</v>
      </c>
      <c r="G134" s="11" t="str">
        <f>VLOOKUP(C134,DBASE!$A$4:$Z$756,5,FALSE)</f>
        <v>N</v>
      </c>
      <c r="H134" s="11">
        <f>VLOOKUP(C134,DBASE!$A$4:$Z$756,6,FALSE)</f>
        <v>1021</v>
      </c>
      <c r="I134" s="11">
        <f>VLOOKUP(C134,DBASE!$A$4:$Z$756,7,FALSE)</f>
        <v>1034</v>
      </c>
      <c r="J134" s="11">
        <f>VLOOKUP(C134,DBASE!$A$4:$Z$756,8,FALSE)</f>
        <v>104</v>
      </c>
      <c r="K134" s="11" t="str">
        <f>VLOOKUP(C134,DBASE!$A$4:$Z$756,9,FALSE)</f>
        <v>Niederl. 5</v>
      </c>
      <c r="L134" s="11" t="str">
        <f>VLOOKUP(C134,DBASE!$A$4:$Z$756,10,FALSE)</f>
        <v>Department</v>
      </c>
      <c r="M134" s="11" t="str">
        <f>VLOOKUP(C134,DBASE!$A$4:$Z$756,11,FALSE)</f>
        <v>Supervisor</v>
      </c>
      <c r="N134" s="11" t="str">
        <f>VLOOKUP(C134,DBASE!$A$4:$Z$756,12,FALSE)</f>
        <v>Manager</v>
      </c>
      <c r="O134" s="11" t="str">
        <f>VLOOKUP(C134,DBASE!$A$4:$Z$756,13,FALSE)</f>
        <v>ang.</v>
      </c>
      <c r="P134" s="11" t="str">
        <f>VLOOKUP(C134,DBASE!$A$4:$Z$756,14,FALSE)</f>
        <v>M</v>
      </c>
      <c r="Q134" s="12">
        <f>VLOOKUP(C134,DBASE!$A$4:$Z$756,15,FALSE)</f>
        <v>38534</v>
      </c>
      <c r="R134" s="12" t="str">
        <f>IF(VLOOKUP(C134,DBASE!$A$4:$Z$756,16,FALSE)=0,"",VLOOKUP(C134,DBASE!$A$4:$Z$756,16,FALSE))</f>
        <v/>
      </c>
      <c r="S134" s="13" t="str">
        <f>VLOOKUP(C134,DBASE!$A$4:$Z$756,17,FALSE)</f>
        <v/>
      </c>
      <c r="T134" s="11">
        <f ca="1">VLOOKUP(C134,DBASE!$A$4:$Z$756,18,FALSE)</f>
        <v>14</v>
      </c>
      <c r="U134" s="12">
        <f>VLOOKUP(C134,DBASE!$A$4:$Z$756,19,FALSE)</f>
        <v>26667</v>
      </c>
      <c r="V134" s="13">
        <f ca="1">VLOOKUP(C134,DBASE!$A$4:$Z$756,20,FALSE)</f>
        <v>47</v>
      </c>
      <c r="W134" s="11" t="str">
        <f>VLOOKUP(C134,DBASE!$A$4:$Z$756,21,FALSE)</f>
        <v>N</v>
      </c>
      <c r="X134" s="11">
        <f>VLOOKUP(C134,DBASE!$A$4:$Z$756,22,FALSE)</f>
        <v>30</v>
      </c>
      <c r="Y134" s="14">
        <f>VLOOKUP(C134,DBASE!$A$4:$Z$756,23,FALSE)</f>
        <v>2.5</v>
      </c>
      <c r="Z134" s="11">
        <f>VLOOKUP(C134,DBASE!$A$4:$Z$756,24,FALSE)</f>
        <v>39</v>
      </c>
      <c r="AA134" s="11" t="str">
        <f>VLOOKUP(C134,DBASE!$A$4:$Z$756,25,FALSE)</f>
        <v>Function</v>
      </c>
      <c r="AB134" s="10">
        <f>VLOOKUP(C134,DBASE!$A$4:$Z$756,26,FALSE)</f>
        <v>1</v>
      </c>
      <c r="AC134" s="15">
        <v>1130</v>
      </c>
      <c r="AD134" s="15">
        <f t="shared" si="10"/>
        <v>247.7525</v>
      </c>
      <c r="AE134" s="15">
        <v>0</v>
      </c>
      <c r="AF134" s="15">
        <v>0</v>
      </c>
      <c r="AG134" s="15">
        <v>60</v>
      </c>
      <c r="AH134" s="15">
        <v>0</v>
      </c>
      <c r="AI134" s="15">
        <v>0</v>
      </c>
      <c r="AJ134" s="15">
        <v>0</v>
      </c>
      <c r="AK134" s="15">
        <v>0</v>
      </c>
      <c r="AL134" s="15">
        <v>0</v>
      </c>
      <c r="AM134" s="15">
        <v>0</v>
      </c>
      <c r="AN134" s="15">
        <v>0</v>
      </c>
      <c r="AO134" s="15">
        <f t="shared" si="11"/>
        <v>0</v>
      </c>
      <c r="AP134" s="15">
        <f t="shared" si="12"/>
        <v>0</v>
      </c>
      <c r="AQ134" s="15">
        <f t="shared" si="13"/>
        <v>26.5</v>
      </c>
      <c r="AR134" s="15">
        <v>0</v>
      </c>
      <c r="AS134" s="15">
        <v>0</v>
      </c>
      <c r="AT134" s="15">
        <v>0</v>
      </c>
      <c r="AU134" s="15">
        <v>0</v>
      </c>
      <c r="AV134" s="15">
        <f t="shared" si="14"/>
        <v>19.371675</v>
      </c>
      <c r="AW134" s="15">
        <v>117.04</v>
      </c>
      <c r="AX134" s="15">
        <v>23.726666666666667</v>
      </c>
    </row>
    <row r="135" spans="1:50" ht="20.100000000000001" customHeight="1" x14ac:dyDescent="0.25">
      <c r="A135" s="8">
        <v>43922</v>
      </c>
      <c r="B135" s="8">
        <v>43951</v>
      </c>
      <c r="C135" s="11">
        <v>128</v>
      </c>
      <c r="D135" s="8" t="str">
        <f>VLOOKUP(C135,DBASE!$A$4:$Z$756,3,FALSE)</f>
        <v>P</v>
      </c>
      <c r="E135" s="11" t="str">
        <f>VLOOKUP(C135,DBASE!$A$4:$Z$756,2,FALSE)</f>
        <v>Active</v>
      </c>
      <c r="F135" s="11" t="str">
        <f>VLOOKUP(C135,DBASE!$A$4:$Z$756,4,FALSE)</f>
        <v>Mitarbeiter 128</v>
      </c>
      <c r="G135" s="11" t="str">
        <f>VLOOKUP(C135,DBASE!$A$4:$Z$756,5,FALSE)</f>
        <v>N</v>
      </c>
      <c r="H135" s="11">
        <f>VLOOKUP(C135,DBASE!$A$4:$Z$756,6,FALSE)</f>
        <v>1045</v>
      </c>
      <c r="I135" s="11">
        <f>VLOOKUP(C135,DBASE!$A$4:$Z$756,7,FALSE)</f>
        <v>1088</v>
      </c>
      <c r="J135" s="11">
        <f>VLOOKUP(C135,DBASE!$A$4:$Z$756,8,FALSE)</f>
        <v>102</v>
      </c>
      <c r="K135" s="11" t="str">
        <f>VLOOKUP(C135,DBASE!$A$4:$Z$756,9,FALSE)</f>
        <v>Niederl. 3</v>
      </c>
      <c r="L135" s="11" t="str">
        <f>VLOOKUP(C135,DBASE!$A$4:$Z$756,10,FALSE)</f>
        <v>Department</v>
      </c>
      <c r="M135" s="11" t="str">
        <f>VLOOKUP(C135,DBASE!$A$4:$Z$756,11,FALSE)</f>
        <v>Supervisor</v>
      </c>
      <c r="N135" s="11" t="str">
        <f>VLOOKUP(C135,DBASE!$A$4:$Z$756,12,FALSE)</f>
        <v>Non-Mgm.</v>
      </c>
      <c r="O135" s="11" t="str">
        <f>VLOOKUP(C135,DBASE!$A$4:$Z$756,13,FALSE)</f>
        <v>ang.</v>
      </c>
      <c r="P135" s="11" t="str">
        <f>VLOOKUP(C135,DBASE!$A$4:$Z$756,14,FALSE)</f>
        <v>M</v>
      </c>
      <c r="Q135" s="12">
        <f>VLOOKUP(C135,DBASE!$A$4:$Z$756,15,FALSE)</f>
        <v>38565</v>
      </c>
      <c r="R135" s="12" t="str">
        <f>IF(VLOOKUP(C135,DBASE!$A$4:$Z$756,16,FALSE)=0,"",VLOOKUP(C135,DBASE!$A$4:$Z$756,16,FALSE))</f>
        <v/>
      </c>
      <c r="S135" s="13" t="str">
        <f>VLOOKUP(C135,DBASE!$A$4:$Z$756,17,FALSE)</f>
        <v/>
      </c>
      <c r="T135" s="11">
        <f ca="1">VLOOKUP(C135,DBASE!$A$4:$Z$756,18,FALSE)</f>
        <v>14</v>
      </c>
      <c r="U135" s="12">
        <f>VLOOKUP(C135,DBASE!$A$4:$Z$756,19,FALSE)</f>
        <v>26063</v>
      </c>
      <c r="V135" s="13">
        <f ca="1">VLOOKUP(C135,DBASE!$A$4:$Z$756,20,FALSE)</f>
        <v>48</v>
      </c>
      <c r="W135" s="11" t="str">
        <f>VLOOKUP(C135,DBASE!$A$4:$Z$756,21,FALSE)</f>
        <v>N</v>
      </c>
      <c r="X135" s="11">
        <f>VLOOKUP(C135,DBASE!$A$4:$Z$756,22,FALSE)</f>
        <v>30</v>
      </c>
      <c r="Y135" s="14">
        <f>VLOOKUP(C135,DBASE!$A$4:$Z$756,23,FALSE)</f>
        <v>2.5</v>
      </c>
      <c r="Z135" s="11">
        <f>VLOOKUP(C135,DBASE!$A$4:$Z$756,24,FALSE)</f>
        <v>39</v>
      </c>
      <c r="AA135" s="11" t="str">
        <f>VLOOKUP(C135,DBASE!$A$4:$Z$756,25,FALSE)</f>
        <v>Function</v>
      </c>
      <c r="AB135" s="10">
        <f>VLOOKUP(C135,DBASE!$A$4:$Z$756,26,FALSE)</f>
        <v>1</v>
      </c>
      <c r="AC135" s="15">
        <v>1131</v>
      </c>
      <c r="AD135" s="15">
        <f t="shared" si="10"/>
        <v>247.97175000000004</v>
      </c>
      <c r="AE135" s="15">
        <v>0</v>
      </c>
      <c r="AF135" s="15">
        <v>0</v>
      </c>
      <c r="AG135" s="15">
        <v>0</v>
      </c>
      <c r="AH135" s="15">
        <v>0</v>
      </c>
      <c r="AI135" s="15">
        <v>0</v>
      </c>
      <c r="AJ135" s="15">
        <v>0</v>
      </c>
      <c r="AK135" s="15">
        <v>0</v>
      </c>
      <c r="AL135" s="15">
        <v>0</v>
      </c>
      <c r="AM135" s="15">
        <v>0</v>
      </c>
      <c r="AN135" s="15">
        <v>0</v>
      </c>
      <c r="AO135" s="15">
        <f t="shared" si="11"/>
        <v>0</v>
      </c>
      <c r="AP135" s="15">
        <f t="shared" si="12"/>
        <v>0</v>
      </c>
      <c r="AQ135" s="15">
        <f t="shared" si="13"/>
        <v>26.5</v>
      </c>
      <c r="AR135" s="15">
        <v>0</v>
      </c>
      <c r="AS135" s="15">
        <v>0</v>
      </c>
      <c r="AT135" s="15">
        <v>0</v>
      </c>
      <c r="AU135" s="15">
        <v>0</v>
      </c>
      <c r="AV135" s="15">
        <f t="shared" si="14"/>
        <v>5.9346750000000004</v>
      </c>
      <c r="AW135" s="15">
        <v>0</v>
      </c>
      <c r="AX135" s="15">
        <v>23.726666666666667</v>
      </c>
    </row>
    <row r="136" spans="1:50" ht="20.100000000000001" customHeight="1" x14ac:dyDescent="0.25">
      <c r="A136" s="8">
        <v>43922</v>
      </c>
      <c r="B136" s="8">
        <v>43951</v>
      </c>
      <c r="C136" s="11">
        <v>129</v>
      </c>
      <c r="D136" s="8" t="str">
        <f>VLOOKUP(C136,DBASE!$A$4:$Z$756,3,FALSE)</f>
        <v>P</v>
      </c>
      <c r="E136" s="11" t="str">
        <f>VLOOKUP(C136,DBASE!$A$4:$Z$756,2,FALSE)</f>
        <v>Active</v>
      </c>
      <c r="F136" s="11" t="str">
        <f>VLOOKUP(C136,DBASE!$A$4:$Z$756,4,FALSE)</f>
        <v>Mitarbeiter 129</v>
      </c>
      <c r="G136" s="11" t="str">
        <f>VLOOKUP(C136,DBASE!$A$4:$Z$756,5,FALSE)</f>
        <v>N</v>
      </c>
      <c r="H136" s="11">
        <f>VLOOKUP(C136,DBASE!$A$4:$Z$756,6,FALSE)</f>
        <v>1024</v>
      </c>
      <c r="I136" s="11">
        <f>VLOOKUP(C136,DBASE!$A$4:$Z$756,7,FALSE)</f>
        <v>1054</v>
      </c>
      <c r="J136" s="11">
        <f>VLOOKUP(C136,DBASE!$A$4:$Z$756,8,FALSE)</f>
        <v>101</v>
      </c>
      <c r="K136" s="11" t="str">
        <f>VLOOKUP(C136,DBASE!$A$4:$Z$756,9,FALSE)</f>
        <v>Niederl. 2</v>
      </c>
      <c r="L136" s="11" t="str">
        <f>VLOOKUP(C136,DBASE!$A$4:$Z$756,10,FALSE)</f>
        <v>Department</v>
      </c>
      <c r="M136" s="11" t="str">
        <f>VLOOKUP(C136,DBASE!$A$4:$Z$756,11,FALSE)</f>
        <v>Supervisor</v>
      </c>
      <c r="N136" s="11" t="str">
        <f>VLOOKUP(C136,DBASE!$A$4:$Z$756,12,FALSE)</f>
        <v>Supervisor</v>
      </c>
      <c r="O136" s="11" t="str">
        <f>VLOOKUP(C136,DBASE!$A$4:$Z$756,13,FALSE)</f>
        <v>ang.</v>
      </c>
      <c r="P136" s="11" t="str">
        <f>VLOOKUP(C136,DBASE!$A$4:$Z$756,14,FALSE)</f>
        <v>M</v>
      </c>
      <c r="Q136" s="12">
        <f>VLOOKUP(C136,DBASE!$A$4:$Z$756,15,FALSE)</f>
        <v>38596</v>
      </c>
      <c r="R136" s="12" t="str">
        <f>IF(VLOOKUP(C136,DBASE!$A$4:$Z$756,16,FALSE)=0,"",VLOOKUP(C136,DBASE!$A$4:$Z$756,16,FALSE))</f>
        <v/>
      </c>
      <c r="S136" s="13" t="str">
        <f>VLOOKUP(C136,DBASE!$A$4:$Z$756,17,FALSE)</f>
        <v/>
      </c>
      <c r="T136" s="11">
        <f ca="1">VLOOKUP(C136,DBASE!$A$4:$Z$756,18,FALSE)</f>
        <v>14</v>
      </c>
      <c r="U136" s="12">
        <f>VLOOKUP(C136,DBASE!$A$4:$Z$756,19,FALSE)</f>
        <v>32441</v>
      </c>
      <c r="V136" s="13">
        <f ca="1">VLOOKUP(C136,DBASE!$A$4:$Z$756,20,FALSE)</f>
        <v>31</v>
      </c>
      <c r="W136" s="11" t="str">
        <f>VLOOKUP(C136,DBASE!$A$4:$Z$756,21,FALSE)</f>
        <v>N</v>
      </c>
      <c r="X136" s="11">
        <f>VLOOKUP(C136,DBASE!$A$4:$Z$756,22,FALSE)</f>
        <v>30</v>
      </c>
      <c r="Y136" s="14">
        <f>VLOOKUP(C136,DBASE!$A$4:$Z$756,23,FALSE)</f>
        <v>2.5</v>
      </c>
      <c r="Z136" s="11">
        <f>VLOOKUP(C136,DBASE!$A$4:$Z$756,24,FALSE)</f>
        <v>39</v>
      </c>
      <c r="AA136" s="11" t="str">
        <f>VLOOKUP(C136,DBASE!$A$4:$Z$756,25,FALSE)</f>
        <v>Function</v>
      </c>
      <c r="AB136" s="10">
        <f>VLOOKUP(C136,DBASE!$A$4:$Z$756,26,FALSE)</f>
        <v>1</v>
      </c>
      <c r="AC136" s="15">
        <v>1132</v>
      </c>
      <c r="AD136" s="15">
        <f t="shared" si="10"/>
        <v>248.191</v>
      </c>
      <c r="AE136" s="15">
        <v>0</v>
      </c>
      <c r="AF136" s="15">
        <v>0</v>
      </c>
      <c r="AG136" s="15">
        <v>0</v>
      </c>
      <c r="AH136" s="15">
        <v>0</v>
      </c>
      <c r="AI136" s="15">
        <v>0</v>
      </c>
      <c r="AJ136" s="15">
        <v>0</v>
      </c>
      <c r="AK136" s="15">
        <v>0</v>
      </c>
      <c r="AL136" s="15">
        <v>0</v>
      </c>
      <c r="AM136" s="15">
        <v>0</v>
      </c>
      <c r="AN136" s="15">
        <v>0</v>
      </c>
      <c r="AO136" s="15">
        <f t="shared" si="11"/>
        <v>0</v>
      </c>
      <c r="AP136" s="15">
        <f t="shared" si="12"/>
        <v>0</v>
      </c>
      <c r="AQ136" s="15">
        <f t="shared" si="13"/>
        <v>26.5</v>
      </c>
      <c r="AR136" s="15">
        <v>0</v>
      </c>
      <c r="AS136" s="15">
        <v>0</v>
      </c>
      <c r="AT136" s="15">
        <v>0</v>
      </c>
      <c r="AU136" s="15">
        <v>0</v>
      </c>
      <c r="AV136" s="15">
        <f t="shared" si="14"/>
        <v>5.9346750000000004</v>
      </c>
      <c r="AW136" s="15">
        <v>0</v>
      </c>
      <c r="AX136" s="15">
        <v>23.726666666666667</v>
      </c>
    </row>
    <row r="137" spans="1:50" ht="20.100000000000001" customHeight="1" x14ac:dyDescent="0.25">
      <c r="A137" s="8">
        <v>43922</v>
      </c>
      <c r="B137" s="8">
        <v>43951</v>
      </c>
      <c r="C137" s="11">
        <v>130</v>
      </c>
      <c r="D137" s="8" t="str">
        <f>VLOOKUP(C137,DBASE!$A$4:$Z$756,3,FALSE)</f>
        <v>P</v>
      </c>
      <c r="E137" s="11" t="str">
        <f>VLOOKUP(C137,DBASE!$A$4:$Z$756,2,FALSE)</f>
        <v>Active</v>
      </c>
      <c r="F137" s="11" t="str">
        <f>VLOOKUP(C137,DBASE!$A$4:$Z$756,4,FALSE)</f>
        <v>Mitarbeiter 130</v>
      </c>
      <c r="G137" s="11" t="str">
        <f>VLOOKUP(C137,DBASE!$A$4:$Z$756,5,FALSE)</f>
        <v>N</v>
      </c>
      <c r="H137" s="11">
        <f>VLOOKUP(C137,DBASE!$A$4:$Z$756,6,FALSE)</f>
        <v>1005</v>
      </c>
      <c r="I137" s="11">
        <f>VLOOKUP(C137,DBASE!$A$4:$Z$756,7,FALSE)</f>
        <v>1005</v>
      </c>
      <c r="J137" s="11">
        <f>VLOOKUP(C137,DBASE!$A$4:$Z$756,8,FALSE)</f>
        <v>100</v>
      </c>
      <c r="K137" s="11" t="str">
        <f>VLOOKUP(C137,DBASE!$A$4:$Z$756,9,FALSE)</f>
        <v>Niederl. 1</v>
      </c>
      <c r="L137" s="11" t="str">
        <f>VLOOKUP(C137,DBASE!$A$4:$Z$756,10,FALSE)</f>
        <v>Department</v>
      </c>
      <c r="M137" s="11" t="str">
        <f>VLOOKUP(C137,DBASE!$A$4:$Z$756,11,FALSE)</f>
        <v>Supervisor</v>
      </c>
      <c r="N137" s="11" t="str">
        <f>VLOOKUP(C137,DBASE!$A$4:$Z$756,12,FALSE)</f>
        <v>Non-Mgm.</v>
      </c>
      <c r="O137" s="11" t="str">
        <f>VLOOKUP(C137,DBASE!$A$4:$Z$756,13,FALSE)</f>
        <v>ang.</v>
      </c>
      <c r="P137" s="11" t="str">
        <f>VLOOKUP(C137,DBASE!$A$4:$Z$756,14,FALSE)</f>
        <v>M</v>
      </c>
      <c r="Q137" s="12">
        <f>VLOOKUP(C137,DBASE!$A$4:$Z$756,15,FALSE)</f>
        <v>37774</v>
      </c>
      <c r="R137" s="12" t="str">
        <f>IF(VLOOKUP(C137,DBASE!$A$4:$Z$756,16,FALSE)=0,"",VLOOKUP(C137,DBASE!$A$4:$Z$756,16,FALSE))</f>
        <v/>
      </c>
      <c r="S137" s="13" t="str">
        <f>VLOOKUP(C137,DBASE!$A$4:$Z$756,17,FALSE)</f>
        <v/>
      </c>
      <c r="T137" s="11">
        <f ca="1">VLOOKUP(C137,DBASE!$A$4:$Z$756,18,FALSE)</f>
        <v>16</v>
      </c>
      <c r="U137" s="12">
        <f>VLOOKUP(C137,DBASE!$A$4:$Z$756,19,FALSE)</f>
        <v>29469</v>
      </c>
      <c r="V137" s="13">
        <f ca="1">VLOOKUP(C137,DBASE!$A$4:$Z$756,20,FALSE)</f>
        <v>39</v>
      </c>
      <c r="W137" s="11" t="str">
        <f>VLOOKUP(C137,DBASE!$A$4:$Z$756,21,FALSE)</f>
        <v>N</v>
      </c>
      <c r="X137" s="11">
        <f>VLOOKUP(C137,DBASE!$A$4:$Z$756,22,FALSE)</f>
        <v>30</v>
      </c>
      <c r="Y137" s="14">
        <f>VLOOKUP(C137,DBASE!$A$4:$Z$756,23,FALSE)</f>
        <v>2.5</v>
      </c>
      <c r="Z137" s="11">
        <f>VLOOKUP(C137,DBASE!$A$4:$Z$756,24,FALSE)</f>
        <v>39</v>
      </c>
      <c r="AA137" s="11" t="str">
        <f>VLOOKUP(C137,DBASE!$A$4:$Z$756,25,FALSE)</f>
        <v>Function</v>
      </c>
      <c r="AB137" s="10">
        <f>VLOOKUP(C137,DBASE!$A$4:$Z$756,26,FALSE)</f>
        <v>1</v>
      </c>
      <c r="AC137" s="15">
        <v>1133</v>
      </c>
      <c r="AD137" s="15">
        <f t="shared" si="10"/>
        <v>248.41025000000002</v>
      </c>
      <c r="AE137" s="15">
        <v>0</v>
      </c>
      <c r="AF137" s="15">
        <v>0</v>
      </c>
      <c r="AG137" s="15">
        <v>0</v>
      </c>
      <c r="AH137" s="15">
        <v>0</v>
      </c>
      <c r="AI137" s="15">
        <v>0</v>
      </c>
      <c r="AJ137" s="15">
        <v>0</v>
      </c>
      <c r="AK137" s="15">
        <v>0</v>
      </c>
      <c r="AL137" s="15">
        <v>0</v>
      </c>
      <c r="AM137" s="15">
        <v>0</v>
      </c>
      <c r="AN137" s="15">
        <v>0</v>
      </c>
      <c r="AO137" s="15">
        <f t="shared" si="11"/>
        <v>0</v>
      </c>
      <c r="AP137" s="15">
        <f t="shared" si="12"/>
        <v>0</v>
      </c>
      <c r="AQ137" s="15">
        <f t="shared" si="13"/>
        <v>26.5</v>
      </c>
      <c r="AR137" s="15">
        <v>0</v>
      </c>
      <c r="AS137" s="15">
        <v>0</v>
      </c>
      <c r="AT137" s="15">
        <v>0</v>
      </c>
      <c r="AU137" s="15">
        <v>0</v>
      </c>
      <c r="AV137" s="15">
        <f t="shared" si="14"/>
        <v>5.9346750000000004</v>
      </c>
      <c r="AW137" s="15">
        <v>0</v>
      </c>
      <c r="AX137" s="15">
        <v>0</v>
      </c>
    </row>
    <row r="138" spans="1:50" ht="20.100000000000001" customHeight="1" x14ac:dyDescent="0.25">
      <c r="A138" s="8">
        <v>43922</v>
      </c>
      <c r="B138" s="8">
        <v>43951</v>
      </c>
      <c r="C138" s="11">
        <v>131</v>
      </c>
      <c r="D138" s="8" t="str">
        <f>VLOOKUP(C138,DBASE!$A$4:$Z$756,3,FALSE)</f>
        <v>P</v>
      </c>
      <c r="E138" s="11" t="str">
        <f>VLOOKUP(C138,DBASE!$A$4:$Z$756,2,FALSE)</f>
        <v>Active</v>
      </c>
      <c r="F138" s="11" t="str">
        <f>VLOOKUP(C138,DBASE!$A$4:$Z$756,4,FALSE)</f>
        <v>Mitarbeiter 131</v>
      </c>
      <c r="G138" s="11" t="str">
        <f>VLOOKUP(C138,DBASE!$A$4:$Z$756,5,FALSE)</f>
        <v>N</v>
      </c>
      <c r="H138" s="11">
        <f>VLOOKUP(C138,DBASE!$A$4:$Z$756,6,FALSE)</f>
        <v>1021</v>
      </c>
      <c r="I138" s="11">
        <f>VLOOKUP(C138,DBASE!$A$4:$Z$756,7,FALSE)</f>
        <v>1052</v>
      </c>
      <c r="J138" s="11">
        <f>VLOOKUP(C138,DBASE!$A$4:$Z$756,8,FALSE)</f>
        <v>107</v>
      </c>
      <c r="K138" s="11" t="str">
        <f>VLOOKUP(C138,DBASE!$A$4:$Z$756,9,FALSE)</f>
        <v>Niederl. 8</v>
      </c>
      <c r="L138" s="11" t="str">
        <f>VLOOKUP(C138,DBASE!$A$4:$Z$756,10,FALSE)</f>
        <v>Department</v>
      </c>
      <c r="M138" s="11" t="str">
        <f>VLOOKUP(C138,DBASE!$A$4:$Z$756,11,FALSE)</f>
        <v>Supervisor</v>
      </c>
      <c r="N138" s="11" t="str">
        <f>VLOOKUP(C138,DBASE!$A$4:$Z$756,12,FALSE)</f>
        <v>Non-Mgm.</v>
      </c>
      <c r="O138" s="11" t="str">
        <f>VLOOKUP(C138,DBASE!$A$4:$Z$756,13,FALSE)</f>
        <v>ang.</v>
      </c>
      <c r="P138" s="11" t="str">
        <f>VLOOKUP(C138,DBASE!$A$4:$Z$756,14,FALSE)</f>
        <v>M</v>
      </c>
      <c r="Q138" s="12">
        <f>VLOOKUP(C138,DBASE!$A$4:$Z$756,15,FALSE)</f>
        <v>38626</v>
      </c>
      <c r="R138" s="12" t="str">
        <f>IF(VLOOKUP(C138,DBASE!$A$4:$Z$756,16,FALSE)=0,"",VLOOKUP(C138,DBASE!$A$4:$Z$756,16,FALSE))</f>
        <v/>
      </c>
      <c r="S138" s="13" t="str">
        <f>VLOOKUP(C138,DBASE!$A$4:$Z$756,17,FALSE)</f>
        <v/>
      </c>
      <c r="T138" s="11">
        <f ca="1">VLOOKUP(C138,DBASE!$A$4:$Z$756,18,FALSE)</f>
        <v>14</v>
      </c>
      <c r="U138" s="12">
        <f>VLOOKUP(C138,DBASE!$A$4:$Z$756,19,FALSE)</f>
        <v>23011</v>
      </c>
      <c r="V138" s="13">
        <f ca="1">VLOOKUP(C138,DBASE!$A$4:$Z$756,20,FALSE)</f>
        <v>57</v>
      </c>
      <c r="W138" s="11" t="str">
        <f>VLOOKUP(C138,DBASE!$A$4:$Z$756,21,FALSE)</f>
        <v>N</v>
      </c>
      <c r="X138" s="11">
        <f>VLOOKUP(C138,DBASE!$A$4:$Z$756,22,FALSE)</f>
        <v>30</v>
      </c>
      <c r="Y138" s="14">
        <f>VLOOKUP(C138,DBASE!$A$4:$Z$756,23,FALSE)</f>
        <v>2.5</v>
      </c>
      <c r="Z138" s="11">
        <f>VLOOKUP(C138,DBASE!$A$4:$Z$756,24,FALSE)</f>
        <v>39</v>
      </c>
      <c r="AA138" s="11" t="str">
        <f>VLOOKUP(C138,DBASE!$A$4:$Z$756,25,FALSE)</f>
        <v>Function</v>
      </c>
      <c r="AB138" s="10">
        <f>VLOOKUP(C138,DBASE!$A$4:$Z$756,26,FALSE)</f>
        <v>1</v>
      </c>
      <c r="AC138" s="15">
        <v>1134</v>
      </c>
      <c r="AD138" s="15">
        <f t="shared" si="10"/>
        <v>248.62950000000001</v>
      </c>
      <c r="AE138" s="15">
        <v>0</v>
      </c>
      <c r="AF138" s="15">
        <v>684.6</v>
      </c>
      <c r="AG138" s="15">
        <v>60</v>
      </c>
      <c r="AH138" s="15">
        <v>0</v>
      </c>
      <c r="AI138" s="15">
        <v>0</v>
      </c>
      <c r="AJ138" s="15">
        <v>0</v>
      </c>
      <c r="AK138" s="15">
        <v>0</v>
      </c>
      <c r="AL138" s="15">
        <v>0</v>
      </c>
      <c r="AM138" s="15">
        <v>0</v>
      </c>
      <c r="AN138" s="15">
        <v>0</v>
      </c>
      <c r="AO138" s="15">
        <f t="shared" si="11"/>
        <v>0</v>
      </c>
      <c r="AP138" s="15">
        <f t="shared" si="12"/>
        <v>0</v>
      </c>
      <c r="AQ138" s="15">
        <f t="shared" si="13"/>
        <v>26.5</v>
      </c>
      <c r="AR138" s="15">
        <v>0</v>
      </c>
      <c r="AS138" s="15">
        <v>0</v>
      </c>
      <c r="AT138" s="15">
        <v>0</v>
      </c>
      <c r="AU138" s="15">
        <v>0</v>
      </c>
      <c r="AV138" s="15">
        <f t="shared" si="14"/>
        <v>172.68784500000001</v>
      </c>
      <c r="AW138" s="15">
        <v>119.51</v>
      </c>
      <c r="AX138" s="15">
        <v>23.726666666666667</v>
      </c>
    </row>
    <row r="139" spans="1:50" ht="20.100000000000001" customHeight="1" x14ac:dyDescent="0.25">
      <c r="A139" s="8">
        <v>43922</v>
      </c>
      <c r="B139" s="8">
        <v>43951</v>
      </c>
      <c r="C139" s="11">
        <v>132</v>
      </c>
      <c r="D139" s="8" t="str">
        <f>VLOOKUP(C139,DBASE!$A$4:$Z$756,3,FALSE)</f>
        <v>P</v>
      </c>
      <c r="E139" s="11" t="str">
        <f>VLOOKUP(C139,DBASE!$A$4:$Z$756,2,FALSE)</f>
        <v>Active</v>
      </c>
      <c r="F139" s="11" t="str">
        <f>VLOOKUP(C139,DBASE!$A$4:$Z$756,4,FALSE)</f>
        <v>Mitarbeiter 132</v>
      </c>
      <c r="G139" s="11" t="str">
        <f>VLOOKUP(C139,DBASE!$A$4:$Z$756,5,FALSE)</f>
        <v>N</v>
      </c>
      <c r="H139" s="11">
        <f>VLOOKUP(C139,DBASE!$A$4:$Z$756,6,FALSE)</f>
        <v>1022</v>
      </c>
      <c r="I139" s="11">
        <f>VLOOKUP(C139,DBASE!$A$4:$Z$756,7,FALSE)</f>
        <v>1041</v>
      </c>
      <c r="J139" s="11">
        <f>VLOOKUP(C139,DBASE!$A$4:$Z$756,8,FALSE)</f>
        <v>105</v>
      </c>
      <c r="K139" s="11" t="str">
        <f>VLOOKUP(C139,DBASE!$A$4:$Z$756,9,FALSE)</f>
        <v>Niederl. 6</v>
      </c>
      <c r="L139" s="11" t="str">
        <f>VLOOKUP(C139,DBASE!$A$4:$Z$756,10,FALSE)</f>
        <v>Department</v>
      </c>
      <c r="M139" s="11" t="str">
        <f>VLOOKUP(C139,DBASE!$A$4:$Z$756,11,FALSE)</f>
        <v>Supervisor</v>
      </c>
      <c r="N139" s="11" t="str">
        <f>VLOOKUP(C139,DBASE!$A$4:$Z$756,12,FALSE)</f>
        <v>Non-Mgm.</v>
      </c>
      <c r="O139" s="11" t="str">
        <f>VLOOKUP(C139,DBASE!$A$4:$Z$756,13,FALSE)</f>
        <v>ang.</v>
      </c>
      <c r="P139" s="11" t="str">
        <f>VLOOKUP(C139,DBASE!$A$4:$Z$756,14,FALSE)</f>
        <v>M</v>
      </c>
      <c r="Q139" s="12">
        <f>VLOOKUP(C139,DBASE!$A$4:$Z$756,15,FALSE)</f>
        <v>38718</v>
      </c>
      <c r="R139" s="12" t="str">
        <f>IF(VLOOKUP(C139,DBASE!$A$4:$Z$756,16,FALSE)=0,"",VLOOKUP(C139,DBASE!$A$4:$Z$756,16,FALSE))</f>
        <v/>
      </c>
      <c r="S139" s="13" t="str">
        <f>VLOOKUP(C139,DBASE!$A$4:$Z$756,17,FALSE)</f>
        <v/>
      </c>
      <c r="T139" s="11">
        <f ca="1">VLOOKUP(C139,DBASE!$A$4:$Z$756,18,FALSE)</f>
        <v>14</v>
      </c>
      <c r="U139" s="12">
        <f>VLOOKUP(C139,DBASE!$A$4:$Z$756,19,FALSE)</f>
        <v>24305</v>
      </c>
      <c r="V139" s="13">
        <f ca="1">VLOOKUP(C139,DBASE!$A$4:$Z$756,20,FALSE)</f>
        <v>53</v>
      </c>
      <c r="W139" s="11" t="str">
        <f>VLOOKUP(C139,DBASE!$A$4:$Z$756,21,FALSE)</f>
        <v>J</v>
      </c>
      <c r="X139" s="11">
        <f>VLOOKUP(C139,DBASE!$A$4:$Z$756,22,FALSE)</f>
        <v>35</v>
      </c>
      <c r="Y139" s="14">
        <f>VLOOKUP(C139,DBASE!$A$4:$Z$756,23,FALSE)</f>
        <v>2.9166666666666665</v>
      </c>
      <c r="Z139" s="11">
        <f>VLOOKUP(C139,DBASE!$A$4:$Z$756,24,FALSE)</f>
        <v>39</v>
      </c>
      <c r="AA139" s="11" t="str">
        <f>VLOOKUP(C139,DBASE!$A$4:$Z$756,25,FALSE)</f>
        <v>Function</v>
      </c>
      <c r="AB139" s="10">
        <f>VLOOKUP(C139,DBASE!$A$4:$Z$756,26,FALSE)</f>
        <v>1</v>
      </c>
      <c r="AC139" s="15">
        <v>1135</v>
      </c>
      <c r="AD139" s="15">
        <f t="shared" si="10"/>
        <v>248.84875</v>
      </c>
      <c r="AE139" s="15">
        <v>0</v>
      </c>
      <c r="AF139" s="15">
        <v>0</v>
      </c>
      <c r="AG139" s="15">
        <v>0</v>
      </c>
      <c r="AH139" s="15">
        <v>0</v>
      </c>
      <c r="AI139" s="15">
        <v>0</v>
      </c>
      <c r="AJ139" s="15">
        <v>0</v>
      </c>
      <c r="AK139" s="15">
        <v>0</v>
      </c>
      <c r="AL139" s="15">
        <v>0</v>
      </c>
      <c r="AM139" s="15">
        <v>0</v>
      </c>
      <c r="AN139" s="15">
        <v>0</v>
      </c>
      <c r="AO139" s="15">
        <f t="shared" si="11"/>
        <v>76.394230769230774</v>
      </c>
      <c r="AP139" s="15">
        <f t="shared" si="12"/>
        <v>52.020833333333336</v>
      </c>
      <c r="AQ139" s="15">
        <f t="shared" si="13"/>
        <v>26.5</v>
      </c>
      <c r="AR139" s="15">
        <v>0</v>
      </c>
      <c r="AS139" s="15">
        <v>0</v>
      </c>
      <c r="AT139" s="15">
        <v>0</v>
      </c>
      <c r="AU139" s="15">
        <v>0</v>
      </c>
      <c r="AV139" s="15">
        <f t="shared" si="14"/>
        <v>34.693228605769235</v>
      </c>
      <c r="AW139" s="15">
        <v>0</v>
      </c>
      <c r="AX139" s="15">
        <v>0</v>
      </c>
    </row>
    <row r="140" spans="1:50" ht="20.100000000000001" customHeight="1" x14ac:dyDescent="0.25">
      <c r="A140" s="8">
        <v>43922</v>
      </c>
      <c r="B140" s="8">
        <v>43951</v>
      </c>
      <c r="C140" s="11">
        <v>133</v>
      </c>
      <c r="D140" s="8" t="str">
        <f>VLOOKUP(C140,DBASE!$A$4:$Z$756,3,FALSE)</f>
        <v>P</v>
      </c>
      <c r="E140" s="11" t="str">
        <f>VLOOKUP(C140,DBASE!$A$4:$Z$756,2,FALSE)</f>
        <v>Active</v>
      </c>
      <c r="F140" s="11" t="str">
        <f>VLOOKUP(C140,DBASE!$A$4:$Z$756,4,FALSE)</f>
        <v>Mitarbeiter 133</v>
      </c>
      <c r="G140" s="11" t="str">
        <f>VLOOKUP(C140,DBASE!$A$4:$Z$756,5,FALSE)</f>
        <v>N</v>
      </c>
      <c r="H140" s="11">
        <f>VLOOKUP(C140,DBASE!$A$4:$Z$756,6,FALSE)</f>
        <v>1044</v>
      </c>
      <c r="I140" s="11">
        <f>VLOOKUP(C140,DBASE!$A$4:$Z$756,7,FALSE)</f>
        <v>1087</v>
      </c>
      <c r="J140" s="11">
        <f>VLOOKUP(C140,DBASE!$A$4:$Z$756,8,FALSE)</f>
        <v>102</v>
      </c>
      <c r="K140" s="11" t="str">
        <f>VLOOKUP(C140,DBASE!$A$4:$Z$756,9,FALSE)</f>
        <v>Niederl. 3</v>
      </c>
      <c r="L140" s="11" t="str">
        <f>VLOOKUP(C140,DBASE!$A$4:$Z$756,10,FALSE)</f>
        <v>Department</v>
      </c>
      <c r="M140" s="11" t="str">
        <f>VLOOKUP(C140,DBASE!$A$4:$Z$756,11,FALSE)</f>
        <v>Supervisor</v>
      </c>
      <c r="N140" s="11" t="str">
        <f>VLOOKUP(C140,DBASE!$A$4:$Z$756,12,FALSE)</f>
        <v>Non-Mgm.</v>
      </c>
      <c r="O140" s="11" t="str">
        <f>VLOOKUP(C140,DBASE!$A$4:$Z$756,13,FALSE)</f>
        <v>ang.</v>
      </c>
      <c r="P140" s="11" t="str">
        <f>VLOOKUP(C140,DBASE!$A$4:$Z$756,14,FALSE)</f>
        <v>M</v>
      </c>
      <c r="Q140" s="12">
        <f>VLOOKUP(C140,DBASE!$A$4:$Z$756,15,FALSE)</f>
        <v>38838</v>
      </c>
      <c r="R140" s="12" t="str">
        <f>IF(VLOOKUP(C140,DBASE!$A$4:$Z$756,16,FALSE)=0,"",VLOOKUP(C140,DBASE!$A$4:$Z$756,16,FALSE))</f>
        <v/>
      </c>
      <c r="S140" s="13" t="str">
        <f>VLOOKUP(C140,DBASE!$A$4:$Z$756,17,FALSE)</f>
        <v/>
      </c>
      <c r="T140" s="11">
        <f ca="1">VLOOKUP(C140,DBASE!$A$4:$Z$756,18,FALSE)</f>
        <v>13</v>
      </c>
      <c r="U140" s="12">
        <f>VLOOKUP(C140,DBASE!$A$4:$Z$756,19,FALSE)</f>
        <v>27297</v>
      </c>
      <c r="V140" s="13">
        <f ca="1">VLOOKUP(C140,DBASE!$A$4:$Z$756,20,FALSE)</f>
        <v>45</v>
      </c>
      <c r="W140" s="11" t="str">
        <f>VLOOKUP(C140,DBASE!$A$4:$Z$756,21,FALSE)</f>
        <v>N</v>
      </c>
      <c r="X140" s="11">
        <f>VLOOKUP(C140,DBASE!$A$4:$Z$756,22,FALSE)</f>
        <v>30</v>
      </c>
      <c r="Y140" s="14">
        <f>VLOOKUP(C140,DBASE!$A$4:$Z$756,23,FALSE)</f>
        <v>2.5</v>
      </c>
      <c r="Z140" s="11">
        <f>VLOOKUP(C140,DBASE!$A$4:$Z$756,24,FALSE)</f>
        <v>39</v>
      </c>
      <c r="AA140" s="11" t="str">
        <f>VLOOKUP(C140,DBASE!$A$4:$Z$756,25,FALSE)</f>
        <v>Function</v>
      </c>
      <c r="AB140" s="10">
        <f>VLOOKUP(C140,DBASE!$A$4:$Z$756,26,FALSE)</f>
        <v>1</v>
      </c>
      <c r="AC140" s="15">
        <v>1136</v>
      </c>
      <c r="AD140" s="15">
        <f t="shared" si="10"/>
        <v>249.06800000000001</v>
      </c>
      <c r="AE140" s="15">
        <v>0</v>
      </c>
      <c r="AF140" s="15">
        <v>0</v>
      </c>
      <c r="AG140" s="15">
        <v>0</v>
      </c>
      <c r="AH140" s="15">
        <v>0</v>
      </c>
      <c r="AI140" s="15">
        <v>0</v>
      </c>
      <c r="AJ140" s="15">
        <v>0</v>
      </c>
      <c r="AK140" s="15">
        <v>0</v>
      </c>
      <c r="AL140" s="15">
        <v>0</v>
      </c>
      <c r="AM140" s="15">
        <v>0</v>
      </c>
      <c r="AN140" s="15">
        <v>0</v>
      </c>
      <c r="AO140" s="15">
        <f t="shared" si="11"/>
        <v>0</v>
      </c>
      <c r="AP140" s="15">
        <f t="shared" si="12"/>
        <v>0</v>
      </c>
      <c r="AQ140" s="15">
        <f t="shared" si="13"/>
        <v>26.5</v>
      </c>
      <c r="AR140" s="15">
        <v>0</v>
      </c>
      <c r="AS140" s="15">
        <v>0</v>
      </c>
      <c r="AT140" s="15">
        <v>0</v>
      </c>
      <c r="AU140" s="15">
        <v>0</v>
      </c>
      <c r="AV140" s="15">
        <f t="shared" si="14"/>
        <v>5.9346750000000004</v>
      </c>
      <c r="AW140" s="15">
        <v>0</v>
      </c>
      <c r="AX140" s="15">
        <v>0</v>
      </c>
    </row>
    <row r="141" spans="1:50" ht="20.100000000000001" customHeight="1" x14ac:dyDescent="0.25">
      <c r="A141" s="8">
        <v>43922</v>
      </c>
      <c r="B141" s="8">
        <v>43951</v>
      </c>
      <c r="C141" s="11">
        <v>134</v>
      </c>
      <c r="D141" s="8" t="str">
        <f>VLOOKUP(C141,DBASE!$A$4:$Z$756,3,FALSE)</f>
        <v>P</v>
      </c>
      <c r="E141" s="11" t="str">
        <f>VLOOKUP(C141,DBASE!$A$4:$Z$756,2,FALSE)</f>
        <v>Active</v>
      </c>
      <c r="F141" s="11" t="str">
        <f>VLOOKUP(C141,DBASE!$A$4:$Z$756,4,FALSE)</f>
        <v>Mitarbeiter 134</v>
      </c>
      <c r="G141" s="11" t="str">
        <f>VLOOKUP(C141,DBASE!$A$4:$Z$756,5,FALSE)</f>
        <v>N</v>
      </c>
      <c r="H141" s="11">
        <f>VLOOKUP(C141,DBASE!$A$4:$Z$756,6,FALSE)</f>
        <v>1033</v>
      </c>
      <c r="I141" s="11">
        <f>VLOOKUP(C141,DBASE!$A$4:$Z$756,7,FALSE)</f>
        <v>1076</v>
      </c>
      <c r="J141" s="11">
        <f>VLOOKUP(C141,DBASE!$A$4:$Z$756,8,FALSE)</f>
        <v>102</v>
      </c>
      <c r="K141" s="11" t="str">
        <f>VLOOKUP(C141,DBASE!$A$4:$Z$756,9,FALSE)</f>
        <v>Niederl. 3</v>
      </c>
      <c r="L141" s="11" t="str">
        <f>VLOOKUP(C141,DBASE!$A$4:$Z$756,10,FALSE)</f>
        <v>Department</v>
      </c>
      <c r="M141" s="11" t="str">
        <f>VLOOKUP(C141,DBASE!$A$4:$Z$756,11,FALSE)</f>
        <v>Supervisor</v>
      </c>
      <c r="N141" s="11" t="str">
        <f>VLOOKUP(C141,DBASE!$A$4:$Z$756,12,FALSE)</f>
        <v>Manager</v>
      </c>
      <c r="O141" s="11" t="str">
        <f>VLOOKUP(C141,DBASE!$A$4:$Z$756,13,FALSE)</f>
        <v>ang.</v>
      </c>
      <c r="P141" s="11" t="str">
        <f>VLOOKUP(C141,DBASE!$A$4:$Z$756,14,FALSE)</f>
        <v>M</v>
      </c>
      <c r="Q141" s="12">
        <f>VLOOKUP(C141,DBASE!$A$4:$Z$756,15,FALSE)</f>
        <v>38869</v>
      </c>
      <c r="R141" s="12" t="str">
        <f>IF(VLOOKUP(C141,DBASE!$A$4:$Z$756,16,FALSE)=0,"",VLOOKUP(C141,DBASE!$A$4:$Z$756,16,FALSE))</f>
        <v/>
      </c>
      <c r="S141" s="13" t="str">
        <f>VLOOKUP(C141,DBASE!$A$4:$Z$756,17,FALSE)</f>
        <v/>
      </c>
      <c r="T141" s="11">
        <f ca="1">VLOOKUP(C141,DBASE!$A$4:$Z$756,18,FALSE)</f>
        <v>13</v>
      </c>
      <c r="U141" s="12">
        <f>VLOOKUP(C141,DBASE!$A$4:$Z$756,19,FALSE)</f>
        <v>29189</v>
      </c>
      <c r="V141" s="13">
        <f ca="1">VLOOKUP(C141,DBASE!$A$4:$Z$756,20,FALSE)</f>
        <v>40</v>
      </c>
      <c r="W141" s="11" t="str">
        <f>VLOOKUP(C141,DBASE!$A$4:$Z$756,21,FALSE)</f>
        <v>N</v>
      </c>
      <c r="X141" s="11">
        <f>VLOOKUP(C141,DBASE!$A$4:$Z$756,22,FALSE)</f>
        <v>30</v>
      </c>
      <c r="Y141" s="14">
        <f>VLOOKUP(C141,DBASE!$A$4:$Z$756,23,FALSE)</f>
        <v>2.5</v>
      </c>
      <c r="Z141" s="11">
        <f>VLOOKUP(C141,DBASE!$A$4:$Z$756,24,FALSE)</f>
        <v>39</v>
      </c>
      <c r="AA141" s="11" t="str">
        <f>VLOOKUP(C141,DBASE!$A$4:$Z$756,25,FALSE)</f>
        <v>Function</v>
      </c>
      <c r="AB141" s="10">
        <f>VLOOKUP(C141,DBASE!$A$4:$Z$756,26,FALSE)</f>
        <v>1</v>
      </c>
      <c r="AC141" s="15">
        <v>1137</v>
      </c>
      <c r="AD141" s="15">
        <f t="shared" si="10"/>
        <v>249.28725</v>
      </c>
      <c r="AE141" s="15">
        <v>0</v>
      </c>
      <c r="AF141" s="15">
        <v>0</v>
      </c>
      <c r="AG141" s="15">
        <v>0</v>
      </c>
      <c r="AH141" s="15">
        <v>0</v>
      </c>
      <c r="AI141" s="15">
        <v>0</v>
      </c>
      <c r="AJ141" s="15">
        <v>0</v>
      </c>
      <c r="AK141" s="15">
        <v>0</v>
      </c>
      <c r="AL141" s="15">
        <v>0</v>
      </c>
      <c r="AM141" s="15">
        <v>0</v>
      </c>
      <c r="AN141" s="15">
        <v>0</v>
      </c>
      <c r="AO141" s="15">
        <f t="shared" si="11"/>
        <v>0</v>
      </c>
      <c r="AP141" s="15">
        <f t="shared" si="12"/>
        <v>0</v>
      </c>
      <c r="AQ141" s="15">
        <f t="shared" si="13"/>
        <v>26.5</v>
      </c>
      <c r="AR141" s="15">
        <v>0</v>
      </c>
      <c r="AS141" s="15">
        <v>0</v>
      </c>
      <c r="AT141" s="15">
        <v>0</v>
      </c>
      <c r="AU141" s="15">
        <v>0</v>
      </c>
      <c r="AV141" s="15">
        <f t="shared" si="14"/>
        <v>5.9346750000000004</v>
      </c>
      <c r="AW141" s="15">
        <v>168.83019999999999</v>
      </c>
      <c r="AX141" s="15">
        <v>0</v>
      </c>
    </row>
    <row r="142" spans="1:50" ht="20.100000000000001" customHeight="1" x14ac:dyDescent="0.25">
      <c r="A142" s="8">
        <v>43922</v>
      </c>
      <c r="B142" s="8">
        <v>43951</v>
      </c>
      <c r="C142" s="11">
        <v>135</v>
      </c>
      <c r="D142" s="8" t="str">
        <f>VLOOKUP(C142,DBASE!$A$4:$Z$756,3,FALSE)</f>
        <v>P</v>
      </c>
      <c r="E142" s="11" t="str">
        <f>VLOOKUP(C142,DBASE!$A$4:$Z$756,2,FALSE)</f>
        <v>Active</v>
      </c>
      <c r="F142" s="11" t="str">
        <f>VLOOKUP(C142,DBASE!$A$4:$Z$756,4,FALSE)</f>
        <v>Mitarbeiter 135</v>
      </c>
      <c r="G142" s="11" t="str">
        <f>VLOOKUP(C142,DBASE!$A$4:$Z$756,5,FALSE)</f>
        <v>N</v>
      </c>
      <c r="H142" s="11">
        <f>VLOOKUP(C142,DBASE!$A$4:$Z$756,6,FALSE)</f>
        <v>1021</v>
      </c>
      <c r="I142" s="11">
        <f>VLOOKUP(C142,DBASE!$A$4:$Z$756,7,FALSE)</f>
        <v>1052</v>
      </c>
      <c r="J142" s="11">
        <f>VLOOKUP(C142,DBASE!$A$4:$Z$756,8,FALSE)</f>
        <v>107</v>
      </c>
      <c r="K142" s="11" t="str">
        <f>VLOOKUP(C142,DBASE!$A$4:$Z$756,9,FALSE)</f>
        <v>Niederl. 8</v>
      </c>
      <c r="L142" s="11" t="str">
        <f>VLOOKUP(C142,DBASE!$A$4:$Z$756,10,FALSE)</f>
        <v>Department</v>
      </c>
      <c r="M142" s="11" t="str">
        <f>VLOOKUP(C142,DBASE!$A$4:$Z$756,11,FALSE)</f>
        <v>Supervisor</v>
      </c>
      <c r="N142" s="11" t="str">
        <f>VLOOKUP(C142,DBASE!$A$4:$Z$756,12,FALSE)</f>
        <v>Non-Mgm.</v>
      </c>
      <c r="O142" s="11" t="str">
        <f>VLOOKUP(C142,DBASE!$A$4:$Z$756,13,FALSE)</f>
        <v>ang.</v>
      </c>
      <c r="P142" s="11" t="str">
        <f>VLOOKUP(C142,DBASE!$A$4:$Z$756,14,FALSE)</f>
        <v>M</v>
      </c>
      <c r="Q142" s="12">
        <f>VLOOKUP(C142,DBASE!$A$4:$Z$756,15,FALSE)</f>
        <v>38899</v>
      </c>
      <c r="R142" s="12" t="str">
        <f>IF(VLOOKUP(C142,DBASE!$A$4:$Z$756,16,FALSE)=0,"",VLOOKUP(C142,DBASE!$A$4:$Z$756,16,FALSE))</f>
        <v/>
      </c>
      <c r="S142" s="13" t="str">
        <f>VLOOKUP(C142,DBASE!$A$4:$Z$756,17,FALSE)</f>
        <v/>
      </c>
      <c r="T142" s="11">
        <f ca="1">VLOOKUP(C142,DBASE!$A$4:$Z$756,18,FALSE)</f>
        <v>13</v>
      </c>
      <c r="U142" s="12">
        <f>VLOOKUP(C142,DBASE!$A$4:$Z$756,19,FALSE)</f>
        <v>24423</v>
      </c>
      <c r="V142" s="13">
        <f ca="1">VLOOKUP(C142,DBASE!$A$4:$Z$756,20,FALSE)</f>
        <v>53</v>
      </c>
      <c r="W142" s="11" t="str">
        <f>VLOOKUP(C142,DBASE!$A$4:$Z$756,21,FALSE)</f>
        <v>J</v>
      </c>
      <c r="X142" s="11">
        <f>VLOOKUP(C142,DBASE!$A$4:$Z$756,22,FALSE)</f>
        <v>30</v>
      </c>
      <c r="Y142" s="14">
        <f>VLOOKUP(C142,DBASE!$A$4:$Z$756,23,FALSE)</f>
        <v>2.5</v>
      </c>
      <c r="Z142" s="11">
        <f>VLOOKUP(C142,DBASE!$A$4:$Z$756,24,FALSE)</f>
        <v>39</v>
      </c>
      <c r="AA142" s="11" t="str">
        <f>VLOOKUP(C142,DBASE!$A$4:$Z$756,25,FALSE)</f>
        <v>Function</v>
      </c>
      <c r="AB142" s="10">
        <f>VLOOKUP(C142,DBASE!$A$4:$Z$756,26,FALSE)</f>
        <v>1</v>
      </c>
      <c r="AC142" s="15">
        <v>1138</v>
      </c>
      <c r="AD142" s="15">
        <f t="shared" si="10"/>
        <v>249.50650000000002</v>
      </c>
      <c r="AE142" s="15">
        <v>0</v>
      </c>
      <c r="AF142" s="15">
        <v>0</v>
      </c>
      <c r="AG142" s="15">
        <v>60</v>
      </c>
      <c r="AH142" s="15">
        <v>0</v>
      </c>
      <c r="AI142" s="15">
        <v>1666.67</v>
      </c>
      <c r="AJ142" s="15">
        <v>0</v>
      </c>
      <c r="AK142" s="15">
        <v>0</v>
      </c>
      <c r="AL142" s="15">
        <v>0</v>
      </c>
      <c r="AM142" s="15">
        <v>0</v>
      </c>
      <c r="AN142" s="15">
        <v>0</v>
      </c>
      <c r="AO142" s="15">
        <f t="shared" si="11"/>
        <v>65.65384615384616</v>
      </c>
      <c r="AP142" s="15">
        <f t="shared" si="12"/>
        <v>52.158333333333331</v>
      </c>
      <c r="AQ142" s="15">
        <f t="shared" si="13"/>
        <v>26.5</v>
      </c>
      <c r="AR142" s="15">
        <v>0</v>
      </c>
      <c r="AS142" s="15">
        <v>0</v>
      </c>
      <c r="AT142" s="15">
        <v>0</v>
      </c>
      <c r="AU142" s="15">
        <v>0</v>
      </c>
      <c r="AV142" s="15">
        <f t="shared" si="14"/>
        <v>419.00645909615389</v>
      </c>
      <c r="AW142" s="15">
        <v>102.98</v>
      </c>
      <c r="AX142" s="15">
        <v>0</v>
      </c>
    </row>
    <row r="143" spans="1:50" ht="20.100000000000001" customHeight="1" x14ac:dyDescent="0.25">
      <c r="A143" s="8">
        <v>43922</v>
      </c>
      <c r="B143" s="8">
        <v>43951</v>
      </c>
      <c r="C143" s="11">
        <v>136</v>
      </c>
      <c r="D143" s="8" t="str">
        <f>VLOOKUP(C143,DBASE!$A$4:$Z$756,3,FALSE)</f>
        <v>P</v>
      </c>
      <c r="E143" s="11" t="str">
        <f>VLOOKUP(C143,DBASE!$A$4:$Z$756,2,FALSE)</f>
        <v>Active</v>
      </c>
      <c r="F143" s="11" t="str">
        <f>VLOOKUP(C143,DBASE!$A$4:$Z$756,4,FALSE)</f>
        <v>Mitarbeiter 136</v>
      </c>
      <c r="G143" s="11" t="str">
        <f>VLOOKUP(C143,DBASE!$A$4:$Z$756,5,FALSE)</f>
        <v>N</v>
      </c>
      <c r="H143" s="11">
        <f>VLOOKUP(C143,DBASE!$A$4:$Z$756,6,FALSE)</f>
        <v>1022</v>
      </c>
      <c r="I143" s="11">
        <f>VLOOKUP(C143,DBASE!$A$4:$Z$756,7,FALSE)</f>
        <v>1047</v>
      </c>
      <c r="J143" s="11">
        <f>VLOOKUP(C143,DBASE!$A$4:$Z$756,8,FALSE)</f>
        <v>103</v>
      </c>
      <c r="K143" s="11" t="str">
        <f>VLOOKUP(C143,DBASE!$A$4:$Z$756,9,FALSE)</f>
        <v>Niederl. 4</v>
      </c>
      <c r="L143" s="11" t="str">
        <f>VLOOKUP(C143,DBASE!$A$4:$Z$756,10,FALSE)</f>
        <v>Department</v>
      </c>
      <c r="M143" s="11" t="str">
        <f>VLOOKUP(C143,DBASE!$A$4:$Z$756,11,FALSE)</f>
        <v>Supervisor</v>
      </c>
      <c r="N143" s="11" t="str">
        <f>VLOOKUP(C143,DBASE!$A$4:$Z$756,12,FALSE)</f>
        <v>Non-Mgm.</v>
      </c>
      <c r="O143" s="11" t="str">
        <f>VLOOKUP(C143,DBASE!$A$4:$Z$756,13,FALSE)</f>
        <v>ang.</v>
      </c>
      <c r="P143" s="11" t="str">
        <f>VLOOKUP(C143,DBASE!$A$4:$Z$756,14,FALSE)</f>
        <v>M</v>
      </c>
      <c r="Q143" s="12">
        <f>VLOOKUP(C143,DBASE!$A$4:$Z$756,15,FALSE)</f>
        <v>38899</v>
      </c>
      <c r="R143" s="12" t="str">
        <f>IF(VLOOKUP(C143,DBASE!$A$4:$Z$756,16,FALSE)=0,"",VLOOKUP(C143,DBASE!$A$4:$Z$756,16,FALSE))</f>
        <v/>
      </c>
      <c r="S143" s="13" t="str">
        <f>VLOOKUP(C143,DBASE!$A$4:$Z$756,17,FALSE)</f>
        <v/>
      </c>
      <c r="T143" s="11">
        <f ca="1">VLOOKUP(C143,DBASE!$A$4:$Z$756,18,FALSE)</f>
        <v>13</v>
      </c>
      <c r="U143" s="12">
        <f>VLOOKUP(C143,DBASE!$A$4:$Z$756,19,FALSE)</f>
        <v>23405</v>
      </c>
      <c r="V143" s="13">
        <f ca="1">VLOOKUP(C143,DBASE!$A$4:$Z$756,20,FALSE)</f>
        <v>55</v>
      </c>
      <c r="W143" s="11" t="str">
        <f>VLOOKUP(C143,DBASE!$A$4:$Z$756,21,FALSE)</f>
        <v>J</v>
      </c>
      <c r="X143" s="11">
        <f>VLOOKUP(C143,DBASE!$A$4:$Z$756,22,FALSE)</f>
        <v>30</v>
      </c>
      <c r="Y143" s="14">
        <f>VLOOKUP(C143,DBASE!$A$4:$Z$756,23,FALSE)</f>
        <v>2.5</v>
      </c>
      <c r="Z143" s="11">
        <f>VLOOKUP(C143,DBASE!$A$4:$Z$756,24,FALSE)</f>
        <v>39</v>
      </c>
      <c r="AA143" s="11" t="str">
        <f>VLOOKUP(C143,DBASE!$A$4:$Z$756,25,FALSE)</f>
        <v>Function</v>
      </c>
      <c r="AB143" s="10">
        <f>VLOOKUP(C143,DBASE!$A$4:$Z$756,26,FALSE)</f>
        <v>1</v>
      </c>
      <c r="AC143" s="15">
        <v>1139</v>
      </c>
      <c r="AD143" s="15">
        <f t="shared" si="10"/>
        <v>249.72575000000001</v>
      </c>
      <c r="AE143" s="15">
        <v>0</v>
      </c>
      <c r="AF143" s="15">
        <v>0</v>
      </c>
      <c r="AG143" s="15">
        <v>0</v>
      </c>
      <c r="AH143" s="15">
        <v>0</v>
      </c>
      <c r="AI143" s="15">
        <v>0</v>
      </c>
      <c r="AJ143" s="15">
        <v>0</v>
      </c>
      <c r="AK143" s="15">
        <v>0</v>
      </c>
      <c r="AL143" s="15">
        <v>0</v>
      </c>
      <c r="AM143" s="15">
        <v>0</v>
      </c>
      <c r="AN143" s="15">
        <v>0</v>
      </c>
      <c r="AO143" s="15">
        <f t="shared" si="11"/>
        <v>65.711538461538453</v>
      </c>
      <c r="AP143" s="15">
        <f t="shared" si="12"/>
        <v>52.204166666666673</v>
      </c>
      <c r="AQ143" s="15">
        <f t="shared" si="13"/>
        <v>26.5</v>
      </c>
      <c r="AR143" s="15">
        <v>0</v>
      </c>
      <c r="AS143" s="15">
        <v>0</v>
      </c>
      <c r="AT143" s="15">
        <v>0</v>
      </c>
      <c r="AU143" s="15">
        <v>0</v>
      </c>
      <c r="AV143" s="15">
        <f t="shared" si="14"/>
        <v>32.341897163461539</v>
      </c>
      <c r="AW143" s="15">
        <v>0</v>
      </c>
      <c r="AX143" s="15">
        <v>0</v>
      </c>
    </row>
    <row r="144" spans="1:50" ht="20.100000000000001" customHeight="1" x14ac:dyDescent="0.25">
      <c r="A144" s="8">
        <v>43922</v>
      </c>
      <c r="B144" s="8">
        <v>43951</v>
      </c>
      <c r="C144" s="11">
        <v>137</v>
      </c>
      <c r="D144" s="8" t="str">
        <f>VLOOKUP(C144,DBASE!$A$4:$Z$756,3,FALSE)</f>
        <v>P</v>
      </c>
      <c r="E144" s="11" t="str">
        <f>VLOOKUP(C144,DBASE!$A$4:$Z$756,2,FALSE)</f>
        <v>Active</v>
      </c>
      <c r="F144" s="11" t="str">
        <f>VLOOKUP(C144,DBASE!$A$4:$Z$756,4,FALSE)</f>
        <v>Mitarbeiter 137</v>
      </c>
      <c r="G144" s="11" t="str">
        <f>VLOOKUP(C144,DBASE!$A$4:$Z$756,5,FALSE)</f>
        <v>N</v>
      </c>
      <c r="H144" s="11">
        <f>VLOOKUP(C144,DBASE!$A$4:$Z$756,6,FALSE)</f>
        <v>1022</v>
      </c>
      <c r="I144" s="11">
        <f>VLOOKUP(C144,DBASE!$A$4:$Z$756,7,FALSE)</f>
        <v>1060</v>
      </c>
      <c r="J144" s="11">
        <f>VLOOKUP(C144,DBASE!$A$4:$Z$756,8,FALSE)</f>
        <v>106</v>
      </c>
      <c r="K144" s="11" t="str">
        <f>VLOOKUP(C144,DBASE!$A$4:$Z$756,9,FALSE)</f>
        <v>Niederl. 7</v>
      </c>
      <c r="L144" s="11" t="str">
        <f>VLOOKUP(C144,DBASE!$A$4:$Z$756,10,FALSE)</f>
        <v>Department</v>
      </c>
      <c r="M144" s="11" t="str">
        <f>VLOOKUP(C144,DBASE!$A$4:$Z$756,11,FALSE)</f>
        <v>Supervisor</v>
      </c>
      <c r="N144" s="11" t="str">
        <f>VLOOKUP(C144,DBASE!$A$4:$Z$756,12,FALSE)</f>
        <v>Non-Mgm.</v>
      </c>
      <c r="O144" s="11" t="str">
        <f>VLOOKUP(C144,DBASE!$A$4:$Z$756,13,FALSE)</f>
        <v>ang.</v>
      </c>
      <c r="P144" s="11" t="str">
        <f>VLOOKUP(C144,DBASE!$A$4:$Z$756,14,FALSE)</f>
        <v>M</v>
      </c>
      <c r="Q144" s="12">
        <f>VLOOKUP(C144,DBASE!$A$4:$Z$756,15,FALSE)</f>
        <v>38950</v>
      </c>
      <c r="R144" s="12" t="str">
        <f>IF(VLOOKUP(C144,DBASE!$A$4:$Z$756,16,FALSE)=0,"",VLOOKUP(C144,DBASE!$A$4:$Z$756,16,FALSE))</f>
        <v/>
      </c>
      <c r="S144" s="13" t="str">
        <f>VLOOKUP(C144,DBASE!$A$4:$Z$756,17,FALSE)</f>
        <v/>
      </c>
      <c r="T144" s="11">
        <f ca="1">VLOOKUP(C144,DBASE!$A$4:$Z$756,18,FALSE)</f>
        <v>13</v>
      </c>
      <c r="U144" s="12">
        <f>VLOOKUP(C144,DBASE!$A$4:$Z$756,19,FALSE)</f>
        <v>32280</v>
      </c>
      <c r="V144" s="13">
        <f ca="1">VLOOKUP(C144,DBASE!$A$4:$Z$756,20,FALSE)</f>
        <v>31</v>
      </c>
      <c r="W144" s="11" t="str">
        <f>VLOOKUP(C144,DBASE!$A$4:$Z$756,21,FALSE)</f>
        <v>J</v>
      </c>
      <c r="X144" s="11">
        <f>VLOOKUP(C144,DBASE!$A$4:$Z$756,22,FALSE)</f>
        <v>30</v>
      </c>
      <c r="Y144" s="14">
        <f>VLOOKUP(C144,DBASE!$A$4:$Z$756,23,FALSE)</f>
        <v>2.5</v>
      </c>
      <c r="Z144" s="11">
        <f>VLOOKUP(C144,DBASE!$A$4:$Z$756,24,FALSE)</f>
        <v>39</v>
      </c>
      <c r="AA144" s="11" t="str">
        <f>VLOOKUP(C144,DBASE!$A$4:$Z$756,25,FALSE)</f>
        <v>Function</v>
      </c>
      <c r="AB144" s="10">
        <f>VLOOKUP(C144,DBASE!$A$4:$Z$756,26,FALSE)</f>
        <v>1</v>
      </c>
      <c r="AC144" s="15">
        <v>1140</v>
      </c>
      <c r="AD144" s="15">
        <f t="shared" si="10"/>
        <v>249.94500000000002</v>
      </c>
      <c r="AE144" s="15">
        <v>0</v>
      </c>
      <c r="AF144" s="15">
        <v>0</v>
      </c>
      <c r="AG144" s="15">
        <v>0</v>
      </c>
      <c r="AH144" s="15">
        <v>0</v>
      </c>
      <c r="AI144" s="15">
        <v>0</v>
      </c>
      <c r="AJ144" s="15">
        <v>0</v>
      </c>
      <c r="AK144" s="15">
        <v>0</v>
      </c>
      <c r="AL144" s="15">
        <v>0</v>
      </c>
      <c r="AM144" s="15">
        <v>0</v>
      </c>
      <c r="AN144" s="15">
        <v>0</v>
      </c>
      <c r="AO144" s="15">
        <f t="shared" si="11"/>
        <v>65.769230769230774</v>
      </c>
      <c r="AP144" s="15">
        <f t="shared" si="12"/>
        <v>52.250000000000007</v>
      </c>
      <c r="AQ144" s="15">
        <f t="shared" si="13"/>
        <v>26.5</v>
      </c>
      <c r="AR144" s="15">
        <v>0</v>
      </c>
      <c r="AS144" s="15">
        <v>0</v>
      </c>
      <c r="AT144" s="15">
        <v>0</v>
      </c>
      <c r="AU144" s="15">
        <v>0</v>
      </c>
      <c r="AV144" s="15">
        <f t="shared" si="14"/>
        <v>32.365081730769234</v>
      </c>
      <c r="AW144" s="15">
        <v>0</v>
      </c>
      <c r="AX144" s="15">
        <v>0</v>
      </c>
    </row>
    <row r="145" spans="1:50" ht="20.100000000000001" customHeight="1" x14ac:dyDescent="0.25">
      <c r="A145" s="8">
        <v>43922</v>
      </c>
      <c r="B145" s="8">
        <v>43951</v>
      </c>
      <c r="C145" s="11">
        <v>138</v>
      </c>
      <c r="D145" s="8" t="str">
        <f>VLOOKUP(C145,DBASE!$A$4:$Z$756,3,FALSE)</f>
        <v>P</v>
      </c>
      <c r="E145" s="11" t="str">
        <f>VLOOKUP(C145,DBASE!$A$4:$Z$756,2,FALSE)</f>
        <v>Active</v>
      </c>
      <c r="F145" s="11" t="str">
        <f>VLOOKUP(C145,DBASE!$A$4:$Z$756,4,FALSE)</f>
        <v>Mitarbeiter 138</v>
      </c>
      <c r="G145" s="11" t="str">
        <f>VLOOKUP(C145,DBASE!$A$4:$Z$756,5,FALSE)</f>
        <v>Y</v>
      </c>
      <c r="H145" s="11">
        <f>VLOOKUP(C145,DBASE!$A$4:$Z$756,6,FALSE)</f>
        <v>1023</v>
      </c>
      <c r="I145" s="11">
        <f>VLOOKUP(C145,DBASE!$A$4:$Z$756,7,FALSE)</f>
        <v>1026</v>
      </c>
      <c r="J145" s="11">
        <f>VLOOKUP(C145,DBASE!$A$4:$Z$756,8,FALSE)</f>
        <v>109</v>
      </c>
      <c r="K145" s="11" t="str">
        <f>VLOOKUP(C145,DBASE!$A$4:$Z$756,9,FALSE)</f>
        <v>Niederl. 10</v>
      </c>
      <c r="L145" s="11" t="str">
        <f>VLOOKUP(C145,DBASE!$A$4:$Z$756,10,FALSE)</f>
        <v>Department</v>
      </c>
      <c r="M145" s="11" t="str">
        <f>VLOOKUP(C145,DBASE!$A$4:$Z$756,11,FALSE)</f>
        <v>Supervisor</v>
      </c>
      <c r="N145" s="11" t="str">
        <f>VLOOKUP(C145,DBASE!$A$4:$Z$756,12,FALSE)</f>
        <v>Manager</v>
      </c>
      <c r="O145" s="11" t="str">
        <f>VLOOKUP(C145,DBASE!$A$4:$Z$756,13,FALSE)</f>
        <v>ang.</v>
      </c>
      <c r="P145" s="11" t="str">
        <f>VLOOKUP(C145,DBASE!$A$4:$Z$756,14,FALSE)</f>
        <v>W</v>
      </c>
      <c r="Q145" s="12">
        <f>VLOOKUP(C145,DBASE!$A$4:$Z$756,15,FALSE)</f>
        <v>38961</v>
      </c>
      <c r="R145" s="12" t="str">
        <f>IF(VLOOKUP(C145,DBASE!$A$4:$Z$756,16,FALSE)=0,"",VLOOKUP(C145,DBASE!$A$4:$Z$756,16,FALSE))</f>
        <v/>
      </c>
      <c r="S145" s="13" t="str">
        <f>VLOOKUP(C145,DBASE!$A$4:$Z$756,17,FALSE)</f>
        <v/>
      </c>
      <c r="T145" s="11">
        <f ca="1">VLOOKUP(C145,DBASE!$A$4:$Z$756,18,FALSE)</f>
        <v>13</v>
      </c>
      <c r="U145" s="12">
        <f>VLOOKUP(C145,DBASE!$A$4:$Z$756,19,FALSE)</f>
        <v>32685</v>
      </c>
      <c r="V145" s="13">
        <f ca="1">VLOOKUP(C145,DBASE!$A$4:$Z$756,20,FALSE)</f>
        <v>30</v>
      </c>
      <c r="W145" s="11" t="str">
        <f>VLOOKUP(C145,DBASE!$A$4:$Z$756,21,FALSE)</f>
        <v>N</v>
      </c>
      <c r="X145" s="11">
        <f>VLOOKUP(C145,DBASE!$A$4:$Z$756,22,FALSE)</f>
        <v>30</v>
      </c>
      <c r="Y145" s="14">
        <f>VLOOKUP(C145,DBASE!$A$4:$Z$756,23,FALSE)</f>
        <v>2.5</v>
      </c>
      <c r="Z145" s="11">
        <f>VLOOKUP(C145,DBASE!$A$4:$Z$756,24,FALSE)</f>
        <v>39</v>
      </c>
      <c r="AA145" s="11" t="str">
        <f>VLOOKUP(C145,DBASE!$A$4:$Z$756,25,FALSE)</f>
        <v>Function</v>
      </c>
      <c r="AB145" s="10">
        <f>VLOOKUP(C145,DBASE!$A$4:$Z$756,26,FALSE)</f>
        <v>0.5</v>
      </c>
      <c r="AC145" s="15">
        <v>1141</v>
      </c>
      <c r="AD145" s="15">
        <f t="shared" si="10"/>
        <v>250.16425000000001</v>
      </c>
      <c r="AE145" s="15">
        <v>0</v>
      </c>
      <c r="AF145" s="15">
        <v>0</v>
      </c>
      <c r="AG145" s="15">
        <v>0</v>
      </c>
      <c r="AH145" s="15">
        <v>0</v>
      </c>
      <c r="AI145" s="15">
        <v>175</v>
      </c>
      <c r="AJ145" s="15">
        <v>0</v>
      </c>
      <c r="AK145" s="15">
        <v>0</v>
      </c>
      <c r="AL145" s="15">
        <v>0</v>
      </c>
      <c r="AM145" s="15">
        <v>0</v>
      </c>
      <c r="AN145" s="15">
        <v>0</v>
      </c>
      <c r="AO145" s="15">
        <f t="shared" si="11"/>
        <v>0</v>
      </c>
      <c r="AP145" s="15">
        <f t="shared" si="12"/>
        <v>0</v>
      </c>
      <c r="AQ145" s="15">
        <f t="shared" si="13"/>
        <v>13.25</v>
      </c>
      <c r="AR145" s="15">
        <v>0</v>
      </c>
      <c r="AS145" s="15">
        <v>0</v>
      </c>
      <c r="AT145" s="15">
        <v>0</v>
      </c>
      <c r="AU145" s="15">
        <v>0</v>
      </c>
      <c r="AV145" s="15">
        <f t="shared" si="14"/>
        <v>42.158587500000003</v>
      </c>
      <c r="AW145" s="15">
        <v>45.994249999999994</v>
      </c>
      <c r="AX145" s="15">
        <v>0</v>
      </c>
    </row>
    <row r="146" spans="1:50" ht="20.100000000000001" customHeight="1" x14ac:dyDescent="0.25">
      <c r="A146" s="8">
        <v>43922</v>
      </c>
      <c r="B146" s="8">
        <v>43951</v>
      </c>
      <c r="C146" s="11">
        <v>138</v>
      </c>
      <c r="D146" s="8" t="str">
        <f>VLOOKUP(C146,DBASE!$A$4:$Z$756,3,FALSE)</f>
        <v>P</v>
      </c>
      <c r="E146" s="11" t="str">
        <f>VLOOKUP(C146,DBASE!$A$4:$Z$756,2,FALSE)</f>
        <v>Active</v>
      </c>
      <c r="F146" s="11" t="str">
        <f>VLOOKUP(C146,DBASE!$A$4:$Z$756,4,FALSE)</f>
        <v>Mitarbeiter 138</v>
      </c>
      <c r="G146" s="11" t="str">
        <f>VLOOKUP(C146,DBASE!$A$4:$Z$756,5,FALSE)</f>
        <v>Y</v>
      </c>
      <c r="H146" s="11">
        <f>VLOOKUP(C146,DBASE!$A$4:$Z$756,6,FALSE)</f>
        <v>1023</v>
      </c>
      <c r="I146" s="11">
        <f>VLOOKUP(C146,DBASE!$A$4:$Z$756,7,FALSE)</f>
        <v>1026</v>
      </c>
      <c r="J146" s="11">
        <f>VLOOKUP(C146,DBASE!$A$4:$Z$756,8,FALSE)</f>
        <v>109</v>
      </c>
      <c r="K146" s="11" t="str">
        <f>VLOOKUP(C146,DBASE!$A$4:$Z$756,9,FALSE)</f>
        <v>Niederl. 10</v>
      </c>
      <c r="L146" s="11" t="str">
        <f>VLOOKUP(C146,DBASE!$A$4:$Z$756,10,FALSE)</f>
        <v>Department</v>
      </c>
      <c r="M146" s="11" t="str">
        <f>VLOOKUP(C146,DBASE!$A$4:$Z$756,11,FALSE)</f>
        <v>Supervisor</v>
      </c>
      <c r="N146" s="11" t="str">
        <f>VLOOKUP(C146,DBASE!$A$4:$Z$756,12,FALSE)</f>
        <v>Manager</v>
      </c>
      <c r="O146" s="11" t="str">
        <f>VLOOKUP(C146,DBASE!$A$4:$Z$756,13,FALSE)</f>
        <v>ang.</v>
      </c>
      <c r="P146" s="11" t="str">
        <f>VLOOKUP(C146,DBASE!$A$4:$Z$756,14,FALSE)</f>
        <v>W</v>
      </c>
      <c r="Q146" s="12">
        <f>VLOOKUP(C146,DBASE!$A$4:$Z$756,15,FALSE)</f>
        <v>38961</v>
      </c>
      <c r="R146" s="12" t="str">
        <f>IF(VLOOKUP(C146,DBASE!$A$4:$Z$756,16,FALSE)=0,"",VLOOKUP(C146,DBASE!$A$4:$Z$756,16,FALSE))</f>
        <v/>
      </c>
      <c r="S146" s="13" t="str">
        <f>VLOOKUP(C146,DBASE!$A$4:$Z$756,17,FALSE)</f>
        <v/>
      </c>
      <c r="T146" s="11">
        <f ca="1">VLOOKUP(C146,DBASE!$A$4:$Z$756,18,FALSE)</f>
        <v>13</v>
      </c>
      <c r="U146" s="12">
        <f>VLOOKUP(C146,DBASE!$A$4:$Z$756,19,FALSE)</f>
        <v>32685</v>
      </c>
      <c r="V146" s="13">
        <f ca="1">VLOOKUP(C146,DBASE!$A$4:$Z$756,20,FALSE)</f>
        <v>30</v>
      </c>
      <c r="W146" s="11" t="str">
        <f>VLOOKUP(C146,DBASE!$A$4:$Z$756,21,FALSE)</f>
        <v>N</v>
      </c>
      <c r="X146" s="11">
        <f>VLOOKUP(C146,DBASE!$A$4:$Z$756,22,FALSE)</f>
        <v>30</v>
      </c>
      <c r="Y146" s="14">
        <f>VLOOKUP(C146,DBASE!$A$4:$Z$756,23,FALSE)</f>
        <v>2.5</v>
      </c>
      <c r="Z146" s="11">
        <f>VLOOKUP(C146,DBASE!$A$4:$Z$756,24,FALSE)</f>
        <v>39</v>
      </c>
      <c r="AA146" s="11" t="str">
        <f>VLOOKUP(C146,DBASE!$A$4:$Z$756,25,FALSE)</f>
        <v>Function</v>
      </c>
      <c r="AB146" s="10">
        <f>VLOOKUP(C146,DBASE!$A$4:$Z$756,26,FALSE)</f>
        <v>0.5</v>
      </c>
      <c r="AC146" s="15">
        <v>1142</v>
      </c>
      <c r="AD146" s="15">
        <f t="shared" si="10"/>
        <v>250.3835</v>
      </c>
      <c r="AE146" s="15">
        <v>0</v>
      </c>
      <c r="AF146" s="15">
        <v>0</v>
      </c>
      <c r="AG146" s="15">
        <v>0</v>
      </c>
      <c r="AH146" s="15">
        <v>0</v>
      </c>
      <c r="AI146" s="15">
        <v>175</v>
      </c>
      <c r="AJ146" s="15">
        <v>0</v>
      </c>
      <c r="AK146" s="15">
        <v>0</v>
      </c>
      <c r="AL146" s="15">
        <v>0</v>
      </c>
      <c r="AM146" s="15">
        <v>0</v>
      </c>
      <c r="AN146" s="15">
        <v>0</v>
      </c>
      <c r="AO146" s="15">
        <f t="shared" si="11"/>
        <v>0</v>
      </c>
      <c r="AP146" s="15">
        <f t="shared" si="12"/>
        <v>0</v>
      </c>
      <c r="AQ146" s="15">
        <f t="shared" si="13"/>
        <v>13.25</v>
      </c>
      <c r="AR146" s="15">
        <v>0</v>
      </c>
      <c r="AS146" s="15">
        <v>0</v>
      </c>
      <c r="AT146" s="15">
        <v>0</v>
      </c>
      <c r="AU146" s="15">
        <v>0</v>
      </c>
      <c r="AV146" s="15">
        <f t="shared" si="14"/>
        <v>42.158587500000003</v>
      </c>
      <c r="AW146" s="15">
        <v>45.994249999999994</v>
      </c>
      <c r="AX146" s="15">
        <v>0</v>
      </c>
    </row>
    <row r="147" spans="1:50" ht="20.100000000000001" customHeight="1" x14ac:dyDescent="0.25">
      <c r="A147" s="8">
        <v>43922</v>
      </c>
      <c r="B147" s="8">
        <v>43951</v>
      </c>
      <c r="C147" s="11">
        <v>139</v>
      </c>
      <c r="D147" s="8" t="str">
        <f>VLOOKUP(C147,DBASE!$A$4:$Z$756,3,FALSE)</f>
        <v>P</v>
      </c>
      <c r="E147" s="11" t="str">
        <f>VLOOKUP(C147,DBASE!$A$4:$Z$756,2,FALSE)</f>
        <v>Active</v>
      </c>
      <c r="F147" s="11" t="str">
        <f>VLOOKUP(C147,DBASE!$A$4:$Z$756,4,FALSE)</f>
        <v>Mitarbeiter 139</v>
      </c>
      <c r="G147" s="11" t="str">
        <f>VLOOKUP(C147,DBASE!$A$4:$Z$756,5,FALSE)</f>
        <v>Y</v>
      </c>
      <c r="H147" s="11">
        <f>VLOOKUP(C147,DBASE!$A$4:$Z$756,6,FALSE)</f>
        <v>1020</v>
      </c>
      <c r="I147" s="11">
        <f>VLOOKUP(C147,DBASE!$A$4:$Z$756,7,FALSE)</f>
        <v>1058</v>
      </c>
      <c r="J147" s="11">
        <f>VLOOKUP(C147,DBASE!$A$4:$Z$756,8,FALSE)</f>
        <v>106</v>
      </c>
      <c r="K147" s="11" t="str">
        <f>VLOOKUP(C147,DBASE!$A$4:$Z$756,9,FALSE)</f>
        <v>Niederl. 7</v>
      </c>
      <c r="L147" s="11" t="str">
        <f>VLOOKUP(C147,DBASE!$A$4:$Z$756,10,FALSE)</f>
        <v>Department</v>
      </c>
      <c r="M147" s="11" t="str">
        <f>VLOOKUP(C147,DBASE!$A$4:$Z$756,11,FALSE)</f>
        <v>Supervisor</v>
      </c>
      <c r="N147" s="11" t="str">
        <f>VLOOKUP(C147,DBASE!$A$4:$Z$756,12,FALSE)</f>
        <v>Non-Mgm.</v>
      </c>
      <c r="O147" s="11" t="str">
        <f>VLOOKUP(C147,DBASE!$A$4:$Z$756,13,FALSE)</f>
        <v>ang.</v>
      </c>
      <c r="P147" s="11" t="str">
        <f>VLOOKUP(C147,DBASE!$A$4:$Z$756,14,FALSE)</f>
        <v>W</v>
      </c>
      <c r="Q147" s="12">
        <f>VLOOKUP(C147,DBASE!$A$4:$Z$756,15,FALSE)</f>
        <v>38961</v>
      </c>
      <c r="R147" s="12" t="str">
        <f>IF(VLOOKUP(C147,DBASE!$A$4:$Z$756,16,FALSE)=0,"",VLOOKUP(C147,DBASE!$A$4:$Z$756,16,FALSE))</f>
        <v/>
      </c>
      <c r="S147" s="13" t="str">
        <f>VLOOKUP(C147,DBASE!$A$4:$Z$756,17,FALSE)</f>
        <v/>
      </c>
      <c r="T147" s="11">
        <f ca="1">VLOOKUP(C147,DBASE!$A$4:$Z$756,18,FALSE)</f>
        <v>13</v>
      </c>
      <c r="U147" s="12">
        <f>VLOOKUP(C147,DBASE!$A$4:$Z$756,19,FALSE)</f>
        <v>32618</v>
      </c>
      <c r="V147" s="13">
        <f ca="1">VLOOKUP(C147,DBASE!$A$4:$Z$756,20,FALSE)</f>
        <v>30</v>
      </c>
      <c r="W147" s="11" t="str">
        <f>VLOOKUP(C147,DBASE!$A$4:$Z$756,21,FALSE)</f>
        <v>J</v>
      </c>
      <c r="X147" s="11">
        <f>VLOOKUP(C147,DBASE!$A$4:$Z$756,22,FALSE)</f>
        <v>30</v>
      </c>
      <c r="Y147" s="14">
        <f>VLOOKUP(C147,DBASE!$A$4:$Z$756,23,FALSE)</f>
        <v>2.5</v>
      </c>
      <c r="Z147" s="11">
        <f>VLOOKUP(C147,DBASE!$A$4:$Z$756,24,FALSE)</f>
        <v>39</v>
      </c>
      <c r="AA147" s="11" t="str">
        <f>VLOOKUP(C147,DBASE!$A$4:$Z$756,25,FALSE)</f>
        <v>Function</v>
      </c>
      <c r="AB147" s="10">
        <f>VLOOKUP(C147,DBASE!$A$4:$Z$756,26,FALSE)</f>
        <v>0.5</v>
      </c>
      <c r="AC147" s="15">
        <v>1143</v>
      </c>
      <c r="AD147" s="15">
        <f t="shared" si="10"/>
        <v>250.60275000000001</v>
      </c>
      <c r="AE147" s="15">
        <v>0</v>
      </c>
      <c r="AF147" s="15">
        <v>0</v>
      </c>
      <c r="AG147" s="15">
        <v>0</v>
      </c>
      <c r="AH147" s="15">
        <v>0</v>
      </c>
      <c r="AI147" s="15">
        <v>0</v>
      </c>
      <c r="AJ147" s="15">
        <v>0</v>
      </c>
      <c r="AK147" s="15">
        <v>0</v>
      </c>
      <c r="AL147" s="15">
        <v>0</v>
      </c>
      <c r="AM147" s="15">
        <v>0</v>
      </c>
      <c r="AN147" s="15">
        <v>0</v>
      </c>
      <c r="AO147" s="15">
        <f t="shared" si="11"/>
        <v>65.942307692307693</v>
      </c>
      <c r="AP147" s="15">
        <f t="shared" si="12"/>
        <v>52.387500000000003</v>
      </c>
      <c r="AQ147" s="15">
        <f t="shared" si="13"/>
        <v>13.25</v>
      </c>
      <c r="AR147" s="15">
        <v>0</v>
      </c>
      <c r="AS147" s="15">
        <v>0</v>
      </c>
      <c r="AT147" s="15">
        <v>0</v>
      </c>
      <c r="AU147" s="15">
        <v>0</v>
      </c>
      <c r="AV147" s="15">
        <f t="shared" si="14"/>
        <v>29.467297932692311</v>
      </c>
      <c r="AW147" s="15">
        <v>0</v>
      </c>
      <c r="AX147" s="15">
        <v>0</v>
      </c>
    </row>
    <row r="148" spans="1:50" ht="20.100000000000001" customHeight="1" x14ac:dyDescent="0.25">
      <c r="A148" s="8">
        <v>43922</v>
      </c>
      <c r="B148" s="8">
        <v>43951</v>
      </c>
      <c r="C148" s="11">
        <v>139</v>
      </c>
      <c r="D148" s="8" t="str">
        <f>VLOOKUP(C148,DBASE!$A$4:$Z$756,3,FALSE)</f>
        <v>P</v>
      </c>
      <c r="E148" s="11" t="str">
        <f>VLOOKUP(C148,DBASE!$A$4:$Z$756,2,FALSE)</f>
        <v>Active</v>
      </c>
      <c r="F148" s="11" t="str">
        <f>VLOOKUP(C148,DBASE!$A$4:$Z$756,4,FALSE)</f>
        <v>Mitarbeiter 139</v>
      </c>
      <c r="G148" s="11" t="str">
        <f>VLOOKUP(C148,DBASE!$A$4:$Z$756,5,FALSE)</f>
        <v>Y</v>
      </c>
      <c r="H148" s="11">
        <f>VLOOKUP(C148,DBASE!$A$4:$Z$756,6,FALSE)</f>
        <v>1020</v>
      </c>
      <c r="I148" s="11">
        <f>VLOOKUP(C148,DBASE!$A$4:$Z$756,7,FALSE)</f>
        <v>1058</v>
      </c>
      <c r="J148" s="11">
        <f>VLOOKUP(C148,DBASE!$A$4:$Z$756,8,FALSE)</f>
        <v>106</v>
      </c>
      <c r="K148" s="11" t="str">
        <f>VLOOKUP(C148,DBASE!$A$4:$Z$756,9,FALSE)</f>
        <v>Niederl. 7</v>
      </c>
      <c r="L148" s="11" t="str">
        <f>VLOOKUP(C148,DBASE!$A$4:$Z$756,10,FALSE)</f>
        <v>Department</v>
      </c>
      <c r="M148" s="11" t="str">
        <f>VLOOKUP(C148,DBASE!$A$4:$Z$756,11,FALSE)</f>
        <v>Supervisor</v>
      </c>
      <c r="N148" s="11" t="str">
        <f>VLOOKUP(C148,DBASE!$A$4:$Z$756,12,FALSE)</f>
        <v>Non-Mgm.</v>
      </c>
      <c r="O148" s="11" t="str">
        <f>VLOOKUP(C148,DBASE!$A$4:$Z$756,13,FALSE)</f>
        <v>ang.</v>
      </c>
      <c r="P148" s="11" t="str">
        <f>VLOOKUP(C148,DBASE!$A$4:$Z$756,14,FALSE)</f>
        <v>W</v>
      </c>
      <c r="Q148" s="12">
        <f>VLOOKUP(C148,DBASE!$A$4:$Z$756,15,FALSE)</f>
        <v>38961</v>
      </c>
      <c r="R148" s="12" t="str">
        <f>IF(VLOOKUP(C148,DBASE!$A$4:$Z$756,16,FALSE)=0,"",VLOOKUP(C148,DBASE!$A$4:$Z$756,16,FALSE))</f>
        <v/>
      </c>
      <c r="S148" s="13" t="str">
        <f>VLOOKUP(C148,DBASE!$A$4:$Z$756,17,FALSE)</f>
        <v/>
      </c>
      <c r="T148" s="11">
        <f ca="1">VLOOKUP(C148,DBASE!$A$4:$Z$756,18,FALSE)</f>
        <v>13</v>
      </c>
      <c r="U148" s="12">
        <f>VLOOKUP(C148,DBASE!$A$4:$Z$756,19,FALSE)</f>
        <v>32618</v>
      </c>
      <c r="V148" s="13">
        <f ca="1">VLOOKUP(C148,DBASE!$A$4:$Z$756,20,FALSE)</f>
        <v>30</v>
      </c>
      <c r="W148" s="11" t="str">
        <f>VLOOKUP(C148,DBASE!$A$4:$Z$756,21,FALSE)</f>
        <v>J</v>
      </c>
      <c r="X148" s="11">
        <f>VLOOKUP(C148,DBASE!$A$4:$Z$756,22,FALSE)</f>
        <v>30</v>
      </c>
      <c r="Y148" s="14">
        <f>VLOOKUP(C148,DBASE!$A$4:$Z$756,23,FALSE)</f>
        <v>2.5</v>
      </c>
      <c r="Z148" s="11">
        <f>VLOOKUP(C148,DBASE!$A$4:$Z$756,24,FALSE)</f>
        <v>39</v>
      </c>
      <c r="AA148" s="11" t="str">
        <f>VLOOKUP(C148,DBASE!$A$4:$Z$756,25,FALSE)</f>
        <v>Function</v>
      </c>
      <c r="AB148" s="10">
        <f>VLOOKUP(C148,DBASE!$A$4:$Z$756,26,FALSE)</f>
        <v>0.5</v>
      </c>
      <c r="AC148" s="15">
        <v>1144</v>
      </c>
      <c r="AD148" s="15">
        <f t="shared" si="10"/>
        <v>250.822</v>
      </c>
      <c r="AE148" s="15">
        <v>0</v>
      </c>
      <c r="AF148" s="15">
        <v>0</v>
      </c>
      <c r="AG148" s="15">
        <v>0</v>
      </c>
      <c r="AH148" s="15">
        <v>0</v>
      </c>
      <c r="AI148" s="15">
        <v>0</v>
      </c>
      <c r="AJ148" s="15">
        <v>0</v>
      </c>
      <c r="AK148" s="15">
        <v>0</v>
      </c>
      <c r="AL148" s="15">
        <v>0</v>
      </c>
      <c r="AM148" s="15">
        <v>0</v>
      </c>
      <c r="AN148" s="15">
        <v>0</v>
      </c>
      <c r="AO148" s="15">
        <f t="shared" si="11"/>
        <v>66</v>
      </c>
      <c r="AP148" s="15">
        <f t="shared" si="12"/>
        <v>52.433333333333337</v>
      </c>
      <c r="AQ148" s="15">
        <f t="shared" si="13"/>
        <v>13.25</v>
      </c>
      <c r="AR148" s="15">
        <v>0</v>
      </c>
      <c r="AS148" s="15">
        <v>0</v>
      </c>
      <c r="AT148" s="15">
        <v>0</v>
      </c>
      <c r="AU148" s="15">
        <v>0</v>
      </c>
      <c r="AV148" s="15">
        <f t="shared" si="14"/>
        <v>29.490482500000002</v>
      </c>
      <c r="AW148" s="15">
        <v>0</v>
      </c>
      <c r="AX148" s="15">
        <v>0</v>
      </c>
    </row>
    <row r="149" spans="1:50" ht="20.100000000000001" customHeight="1" x14ac:dyDescent="0.25">
      <c r="A149" s="8">
        <v>43922</v>
      </c>
      <c r="B149" s="8">
        <v>43951</v>
      </c>
      <c r="C149" s="11">
        <v>140</v>
      </c>
      <c r="D149" s="8" t="str">
        <f>VLOOKUP(C149,DBASE!$A$4:$Z$756,3,FALSE)</f>
        <v>P</v>
      </c>
      <c r="E149" s="11" t="str">
        <f>VLOOKUP(C149,DBASE!$A$4:$Z$756,2,FALSE)</f>
        <v>Active</v>
      </c>
      <c r="F149" s="11" t="str">
        <f>VLOOKUP(C149,DBASE!$A$4:$Z$756,4,FALSE)</f>
        <v>Mitarbeiter 140</v>
      </c>
      <c r="G149" s="11" t="str">
        <f>VLOOKUP(C149,DBASE!$A$4:$Z$756,5,FALSE)</f>
        <v>N</v>
      </c>
      <c r="H149" s="11">
        <f>VLOOKUP(C149,DBASE!$A$4:$Z$756,6,FALSE)</f>
        <v>1001</v>
      </c>
      <c r="I149" s="11">
        <f>VLOOKUP(C149,DBASE!$A$4:$Z$756,7,FALSE)</f>
        <v>1001</v>
      </c>
      <c r="J149" s="11">
        <f>VLOOKUP(C149,DBASE!$A$4:$Z$756,8,FALSE)</f>
        <v>100</v>
      </c>
      <c r="K149" s="11" t="str">
        <f>VLOOKUP(C149,DBASE!$A$4:$Z$756,9,FALSE)</f>
        <v>Niederl. 1</v>
      </c>
      <c r="L149" s="11" t="str">
        <f>VLOOKUP(C149,DBASE!$A$4:$Z$756,10,FALSE)</f>
        <v>Department</v>
      </c>
      <c r="M149" s="11" t="str">
        <f>VLOOKUP(C149,DBASE!$A$4:$Z$756,11,FALSE)</f>
        <v>Supervisor</v>
      </c>
      <c r="N149" s="11" t="str">
        <f>VLOOKUP(C149,DBASE!$A$4:$Z$756,12,FALSE)</f>
        <v>Non-Mgm.</v>
      </c>
      <c r="O149" s="11" t="str">
        <f>VLOOKUP(C149,DBASE!$A$4:$Z$756,13,FALSE)</f>
        <v>ang.</v>
      </c>
      <c r="P149" s="11" t="str">
        <f>VLOOKUP(C149,DBASE!$A$4:$Z$756,14,FALSE)</f>
        <v>M</v>
      </c>
      <c r="Q149" s="12">
        <f>VLOOKUP(C149,DBASE!$A$4:$Z$756,15,FALSE)</f>
        <v>38975</v>
      </c>
      <c r="R149" s="12" t="str">
        <f>IF(VLOOKUP(C149,DBASE!$A$4:$Z$756,16,FALSE)=0,"",VLOOKUP(C149,DBASE!$A$4:$Z$756,16,FALSE))</f>
        <v/>
      </c>
      <c r="S149" s="13" t="str">
        <f>VLOOKUP(C149,DBASE!$A$4:$Z$756,17,FALSE)</f>
        <v/>
      </c>
      <c r="T149" s="11">
        <f ca="1">VLOOKUP(C149,DBASE!$A$4:$Z$756,18,FALSE)</f>
        <v>13</v>
      </c>
      <c r="U149" s="12">
        <f>VLOOKUP(C149,DBASE!$A$4:$Z$756,19,FALSE)</f>
        <v>25510</v>
      </c>
      <c r="V149" s="13">
        <f ca="1">VLOOKUP(C149,DBASE!$A$4:$Z$756,20,FALSE)</f>
        <v>50</v>
      </c>
      <c r="W149" s="11" t="str">
        <f>VLOOKUP(C149,DBASE!$A$4:$Z$756,21,FALSE)</f>
        <v>N</v>
      </c>
      <c r="X149" s="11">
        <f>VLOOKUP(C149,DBASE!$A$4:$Z$756,22,FALSE)</f>
        <v>30</v>
      </c>
      <c r="Y149" s="14">
        <f>VLOOKUP(C149,DBASE!$A$4:$Z$756,23,FALSE)</f>
        <v>2.5</v>
      </c>
      <c r="Z149" s="11">
        <f>VLOOKUP(C149,DBASE!$A$4:$Z$756,24,FALSE)</f>
        <v>39</v>
      </c>
      <c r="AA149" s="11" t="str">
        <f>VLOOKUP(C149,DBASE!$A$4:$Z$756,25,FALSE)</f>
        <v>Function</v>
      </c>
      <c r="AB149" s="10">
        <f>VLOOKUP(C149,DBASE!$A$4:$Z$756,26,FALSE)</f>
        <v>1</v>
      </c>
      <c r="AC149" s="15">
        <v>1145</v>
      </c>
      <c r="AD149" s="15">
        <f t="shared" si="10"/>
        <v>251.04125000000002</v>
      </c>
      <c r="AE149" s="15">
        <v>0</v>
      </c>
      <c r="AF149" s="15">
        <v>0</v>
      </c>
      <c r="AG149" s="15">
        <v>0</v>
      </c>
      <c r="AH149" s="15">
        <v>0</v>
      </c>
      <c r="AI149" s="15">
        <v>0</v>
      </c>
      <c r="AJ149" s="15">
        <v>0</v>
      </c>
      <c r="AK149" s="15">
        <v>0</v>
      </c>
      <c r="AL149" s="15">
        <v>0</v>
      </c>
      <c r="AM149" s="15">
        <v>0</v>
      </c>
      <c r="AN149" s="15">
        <v>0</v>
      </c>
      <c r="AO149" s="15">
        <f t="shared" si="11"/>
        <v>0</v>
      </c>
      <c r="AP149" s="15">
        <f t="shared" si="12"/>
        <v>0</v>
      </c>
      <c r="AQ149" s="15">
        <f t="shared" si="13"/>
        <v>26.5</v>
      </c>
      <c r="AR149" s="15">
        <v>0</v>
      </c>
      <c r="AS149" s="15">
        <v>0</v>
      </c>
      <c r="AT149" s="15">
        <v>0</v>
      </c>
      <c r="AU149" s="15">
        <v>0</v>
      </c>
      <c r="AV149" s="15">
        <f t="shared" si="14"/>
        <v>5.9346750000000004</v>
      </c>
      <c r="AW149" s="15">
        <v>0</v>
      </c>
      <c r="AX149" s="15">
        <v>0</v>
      </c>
    </row>
    <row r="150" spans="1:50" ht="20.100000000000001" customHeight="1" x14ac:dyDescent="0.25">
      <c r="A150" s="8">
        <v>43922</v>
      </c>
      <c r="B150" s="8">
        <v>43951</v>
      </c>
      <c r="C150" s="11">
        <v>141</v>
      </c>
      <c r="D150" s="8" t="str">
        <f>VLOOKUP(C150,DBASE!$A$4:$Z$756,3,FALSE)</f>
        <v>P</v>
      </c>
      <c r="E150" s="11" t="str">
        <f>VLOOKUP(C150,DBASE!$A$4:$Z$756,2,FALSE)</f>
        <v>Active</v>
      </c>
      <c r="F150" s="11" t="str">
        <f>VLOOKUP(C150,DBASE!$A$4:$Z$756,4,FALSE)</f>
        <v>Mitarbeiter 141</v>
      </c>
      <c r="G150" s="11" t="str">
        <f>VLOOKUP(C150,DBASE!$A$4:$Z$756,5,FALSE)</f>
        <v>N</v>
      </c>
      <c r="H150" s="11">
        <f>VLOOKUP(C150,DBASE!$A$4:$Z$756,6,FALSE)</f>
        <v>1053</v>
      </c>
      <c r="I150" s="11">
        <f>VLOOKUP(C150,DBASE!$A$4:$Z$756,7,FALSE)</f>
        <v>1096</v>
      </c>
      <c r="J150" s="11">
        <f>VLOOKUP(C150,DBASE!$A$4:$Z$756,8,FALSE)</f>
        <v>102</v>
      </c>
      <c r="K150" s="11" t="str">
        <f>VLOOKUP(C150,DBASE!$A$4:$Z$756,9,FALSE)</f>
        <v>Niederl. 3</v>
      </c>
      <c r="L150" s="11" t="str">
        <f>VLOOKUP(C150,DBASE!$A$4:$Z$756,10,FALSE)</f>
        <v>Department</v>
      </c>
      <c r="M150" s="11" t="str">
        <f>VLOOKUP(C150,DBASE!$A$4:$Z$756,11,FALSE)</f>
        <v>Supervisor</v>
      </c>
      <c r="N150" s="11" t="str">
        <f>VLOOKUP(C150,DBASE!$A$4:$Z$756,12,FALSE)</f>
        <v>Non-Mgm.</v>
      </c>
      <c r="O150" s="11" t="str">
        <f>VLOOKUP(C150,DBASE!$A$4:$Z$756,13,FALSE)</f>
        <v>ang.</v>
      </c>
      <c r="P150" s="11" t="str">
        <f>VLOOKUP(C150,DBASE!$A$4:$Z$756,14,FALSE)</f>
        <v>M</v>
      </c>
      <c r="Q150" s="12">
        <f>VLOOKUP(C150,DBASE!$A$4:$Z$756,15,FALSE)</f>
        <v>38991</v>
      </c>
      <c r="R150" s="12" t="str">
        <f>IF(VLOOKUP(C150,DBASE!$A$4:$Z$756,16,FALSE)=0,"",VLOOKUP(C150,DBASE!$A$4:$Z$756,16,FALSE))</f>
        <v/>
      </c>
      <c r="S150" s="13" t="str">
        <f>VLOOKUP(C150,DBASE!$A$4:$Z$756,17,FALSE)</f>
        <v/>
      </c>
      <c r="T150" s="11">
        <f ca="1">VLOOKUP(C150,DBASE!$A$4:$Z$756,18,FALSE)</f>
        <v>13</v>
      </c>
      <c r="U150" s="12">
        <f>VLOOKUP(C150,DBASE!$A$4:$Z$756,19,FALSE)</f>
        <v>25039</v>
      </c>
      <c r="V150" s="13">
        <f ca="1">VLOOKUP(C150,DBASE!$A$4:$Z$756,20,FALSE)</f>
        <v>51</v>
      </c>
      <c r="W150" s="11" t="str">
        <f>VLOOKUP(C150,DBASE!$A$4:$Z$756,21,FALSE)</f>
        <v>N</v>
      </c>
      <c r="X150" s="11">
        <f>VLOOKUP(C150,DBASE!$A$4:$Z$756,22,FALSE)</f>
        <v>30</v>
      </c>
      <c r="Y150" s="14">
        <f>VLOOKUP(C150,DBASE!$A$4:$Z$756,23,FALSE)</f>
        <v>2.5</v>
      </c>
      <c r="Z150" s="11">
        <f>VLOOKUP(C150,DBASE!$A$4:$Z$756,24,FALSE)</f>
        <v>39</v>
      </c>
      <c r="AA150" s="11" t="str">
        <f>VLOOKUP(C150,DBASE!$A$4:$Z$756,25,FALSE)</f>
        <v>Function</v>
      </c>
      <c r="AB150" s="10">
        <f>VLOOKUP(C150,DBASE!$A$4:$Z$756,26,FALSE)</f>
        <v>1</v>
      </c>
      <c r="AC150" s="15">
        <v>1146</v>
      </c>
      <c r="AD150" s="15">
        <f t="shared" si="10"/>
        <v>251.26050000000001</v>
      </c>
      <c r="AE150" s="15">
        <v>0</v>
      </c>
      <c r="AF150" s="15">
        <v>0</v>
      </c>
      <c r="AG150" s="15">
        <v>0</v>
      </c>
      <c r="AH150" s="15">
        <v>0</v>
      </c>
      <c r="AI150" s="15">
        <v>0</v>
      </c>
      <c r="AJ150" s="15">
        <v>0</v>
      </c>
      <c r="AK150" s="15">
        <v>0</v>
      </c>
      <c r="AL150" s="15">
        <v>0</v>
      </c>
      <c r="AM150" s="15">
        <v>0</v>
      </c>
      <c r="AN150" s="15">
        <v>0</v>
      </c>
      <c r="AO150" s="15">
        <f t="shared" si="11"/>
        <v>0</v>
      </c>
      <c r="AP150" s="15">
        <f t="shared" si="12"/>
        <v>0</v>
      </c>
      <c r="AQ150" s="15">
        <f t="shared" si="13"/>
        <v>26.5</v>
      </c>
      <c r="AR150" s="15">
        <v>0</v>
      </c>
      <c r="AS150" s="15">
        <v>0</v>
      </c>
      <c r="AT150" s="15">
        <v>0</v>
      </c>
      <c r="AU150" s="15">
        <v>0</v>
      </c>
      <c r="AV150" s="15">
        <f t="shared" si="14"/>
        <v>5.9346750000000004</v>
      </c>
      <c r="AW150" s="15">
        <v>0</v>
      </c>
      <c r="AX150" s="15">
        <v>0</v>
      </c>
    </row>
    <row r="151" spans="1:50" ht="20.100000000000001" customHeight="1" x14ac:dyDescent="0.25">
      <c r="A151" s="8">
        <v>43922</v>
      </c>
      <c r="B151" s="8">
        <v>43951</v>
      </c>
      <c r="C151" s="11">
        <v>142</v>
      </c>
      <c r="D151" s="8" t="str">
        <f>VLOOKUP(C151,DBASE!$A$4:$Z$756,3,FALSE)</f>
        <v>P</v>
      </c>
      <c r="E151" s="11" t="str">
        <f>VLOOKUP(C151,DBASE!$A$4:$Z$756,2,FALSE)</f>
        <v>Active</v>
      </c>
      <c r="F151" s="11" t="str">
        <f>VLOOKUP(C151,DBASE!$A$4:$Z$756,4,FALSE)</f>
        <v>Mitarbeiter 142</v>
      </c>
      <c r="G151" s="11" t="str">
        <f>VLOOKUP(C151,DBASE!$A$4:$Z$756,5,FALSE)</f>
        <v>N</v>
      </c>
      <c r="H151" s="11">
        <f>VLOOKUP(C151,DBASE!$A$4:$Z$756,6,FALSE)</f>
        <v>1050</v>
      </c>
      <c r="I151" s="11">
        <f>VLOOKUP(C151,DBASE!$A$4:$Z$756,7,FALSE)</f>
        <v>1093</v>
      </c>
      <c r="J151" s="11">
        <f>VLOOKUP(C151,DBASE!$A$4:$Z$756,8,FALSE)</f>
        <v>102</v>
      </c>
      <c r="K151" s="11" t="str">
        <f>VLOOKUP(C151,DBASE!$A$4:$Z$756,9,FALSE)</f>
        <v>Niederl. 3</v>
      </c>
      <c r="L151" s="11" t="str">
        <f>VLOOKUP(C151,DBASE!$A$4:$Z$756,10,FALSE)</f>
        <v>Department</v>
      </c>
      <c r="M151" s="11" t="str">
        <f>VLOOKUP(C151,DBASE!$A$4:$Z$756,11,FALSE)</f>
        <v>Supervisor</v>
      </c>
      <c r="N151" s="11" t="str">
        <f>VLOOKUP(C151,DBASE!$A$4:$Z$756,12,FALSE)</f>
        <v>Non-Mgm.</v>
      </c>
      <c r="O151" s="11" t="str">
        <f>VLOOKUP(C151,DBASE!$A$4:$Z$756,13,FALSE)</f>
        <v>ang.</v>
      </c>
      <c r="P151" s="11" t="str">
        <f>VLOOKUP(C151,DBASE!$A$4:$Z$756,14,FALSE)</f>
        <v>M</v>
      </c>
      <c r="Q151" s="12">
        <f>VLOOKUP(C151,DBASE!$A$4:$Z$756,15,FALSE)</f>
        <v>38845</v>
      </c>
      <c r="R151" s="12" t="str">
        <f>IF(VLOOKUP(C151,DBASE!$A$4:$Z$756,16,FALSE)=0,"",VLOOKUP(C151,DBASE!$A$4:$Z$756,16,FALSE))</f>
        <v/>
      </c>
      <c r="S151" s="13" t="str">
        <f>VLOOKUP(C151,DBASE!$A$4:$Z$756,17,FALSE)</f>
        <v/>
      </c>
      <c r="T151" s="11">
        <f ca="1">VLOOKUP(C151,DBASE!$A$4:$Z$756,18,FALSE)</f>
        <v>13</v>
      </c>
      <c r="U151" s="12">
        <f>VLOOKUP(C151,DBASE!$A$4:$Z$756,19,FALSE)</f>
        <v>23176</v>
      </c>
      <c r="V151" s="13">
        <f ca="1">VLOOKUP(C151,DBASE!$A$4:$Z$756,20,FALSE)</f>
        <v>56</v>
      </c>
      <c r="W151" s="11" t="str">
        <f>VLOOKUP(C151,DBASE!$A$4:$Z$756,21,FALSE)</f>
        <v>N</v>
      </c>
      <c r="X151" s="11">
        <f>VLOOKUP(C151,DBASE!$A$4:$Z$756,22,FALSE)</f>
        <v>30</v>
      </c>
      <c r="Y151" s="14">
        <f>VLOOKUP(C151,DBASE!$A$4:$Z$756,23,FALSE)</f>
        <v>2.5</v>
      </c>
      <c r="Z151" s="11">
        <f>VLOOKUP(C151,DBASE!$A$4:$Z$756,24,FALSE)</f>
        <v>39</v>
      </c>
      <c r="AA151" s="11" t="str">
        <f>VLOOKUP(C151,DBASE!$A$4:$Z$756,25,FALSE)</f>
        <v>Function</v>
      </c>
      <c r="AB151" s="10">
        <f>VLOOKUP(C151,DBASE!$A$4:$Z$756,26,FALSE)</f>
        <v>1</v>
      </c>
      <c r="AC151" s="15">
        <v>1147</v>
      </c>
      <c r="AD151" s="15">
        <f t="shared" si="10"/>
        <v>251.47975000000002</v>
      </c>
      <c r="AE151" s="15">
        <v>0</v>
      </c>
      <c r="AF151" s="15">
        <v>0</v>
      </c>
      <c r="AG151" s="15">
        <v>0</v>
      </c>
      <c r="AH151" s="15">
        <v>0</v>
      </c>
      <c r="AI151" s="15">
        <v>0</v>
      </c>
      <c r="AJ151" s="15">
        <v>0</v>
      </c>
      <c r="AK151" s="15">
        <v>0</v>
      </c>
      <c r="AL151" s="15">
        <v>0</v>
      </c>
      <c r="AM151" s="15">
        <v>0</v>
      </c>
      <c r="AN151" s="15">
        <v>0</v>
      </c>
      <c r="AO151" s="15">
        <f t="shared" si="11"/>
        <v>0</v>
      </c>
      <c r="AP151" s="15">
        <f t="shared" si="12"/>
        <v>0</v>
      </c>
      <c r="AQ151" s="15">
        <f t="shared" si="13"/>
        <v>26.5</v>
      </c>
      <c r="AR151" s="15">
        <v>0</v>
      </c>
      <c r="AS151" s="15">
        <v>0</v>
      </c>
      <c r="AT151" s="15">
        <v>0</v>
      </c>
      <c r="AU151" s="15">
        <v>0</v>
      </c>
      <c r="AV151" s="15">
        <f t="shared" si="14"/>
        <v>5.9346750000000004</v>
      </c>
      <c r="AW151" s="15">
        <v>0</v>
      </c>
      <c r="AX151" s="15">
        <v>0</v>
      </c>
    </row>
    <row r="152" spans="1:50" ht="20.100000000000001" customHeight="1" x14ac:dyDescent="0.25">
      <c r="A152" s="8">
        <v>43922</v>
      </c>
      <c r="B152" s="8">
        <v>43951</v>
      </c>
      <c r="C152" s="11">
        <v>143</v>
      </c>
      <c r="D152" s="8" t="str">
        <f>VLOOKUP(C152,DBASE!$A$4:$Z$756,3,FALSE)</f>
        <v>P</v>
      </c>
      <c r="E152" s="11" t="str">
        <f>VLOOKUP(C152,DBASE!$A$4:$Z$756,2,FALSE)</f>
        <v>Active</v>
      </c>
      <c r="F152" s="11" t="str">
        <f>VLOOKUP(C152,DBASE!$A$4:$Z$756,4,FALSE)</f>
        <v>Mitarbeiter 143</v>
      </c>
      <c r="G152" s="11" t="str">
        <f>VLOOKUP(C152,DBASE!$A$4:$Z$756,5,FALSE)</f>
        <v>N</v>
      </c>
      <c r="H152" s="11">
        <f>VLOOKUP(C152,DBASE!$A$4:$Z$756,6,FALSE)</f>
        <v>1021</v>
      </c>
      <c r="I152" s="11">
        <f>VLOOKUP(C152,DBASE!$A$4:$Z$756,7,FALSE)</f>
        <v>1040</v>
      </c>
      <c r="J152" s="11">
        <f>VLOOKUP(C152,DBASE!$A$4:$Z$756,8,FALSE)</f>
        <v>105</v>
      </c>
      <c r="K152" s="11" t="str">
        <f>VLOOKUP(C152,DBASE!$A$4:$Z$756,9,FALSE)</f>
        <v>Niederl. 6</v>
      </c>
      <c r="L152" s="11" t="str">
        <f>VLOOKUP(C152,DBASE!$A$4:$Z$756,10,FALSE)</f>
        <v>Department</v>
      </c>
      <c r="M152" s="11" t="str">
        <f>VLOOKUP(C152,DBASE!$A$4:$Z$756,11,FALSE)</f>
        <v>Supervisor</v>
      </c>
      <c r="N152" s="11" t="str">
        <f>VLOOKUP(C152,DBASE!$A$4:$Z$756,12,FALSE)</f>
        <v>Non-Mgm.</v>
      </c>
      <c r="O152" s="11" t="str">
        <f>VLOOKUP(C152,DBASE!$A$4:$Z$756,13,FALSE)</f>
        <v>ang.</v>
      </c>
      <c r="P152" s="11" t="str">
        <f>VLOOKUP(C152,DBASE!$A$4:$Z$756,14,FALSE)</f>
        <v>M</v>
      </c>
      <c r="Q152" s="12">
        <f>VLOOKUP(C152,DBASE!$A$4:$Z$756,15,FALSE)</f>
        <v>39022</v>
      </c>
      <c r="R152" s="12" t="str">
        <f>IF(VLOOKUP(C152,DBASE!$A$4:$Z$756,16,FALSE)=0,"",VLOOKUP(C152,DBASE!$A$4:$Z$756,16,FALSE))</f>
        <v/>
      </c>
      <c r="S152" s="13" t="str">
        <f>VLOOKUP(C152,DBASE!$A$4:$Z$756,17,FALSE)</f>
        <v/>
      </c>
      <c r="T152" s="11">
        <f ca="1">VLOOKUP(C152,DBASE!$A$4:$Z$756,18,FALSE)</f>
        <v>13</v>
      </c>
      <c r="U152" s="12">
        <f>VLOOKUP(C152,DBASE!$A$4:$Z$756,19,FALSE)</f>
        <v>30103</v>
      </c>
      <c r="V152" s="13">
        <f ca="1">VLOOKUP(C152,DBASE!$A$4:$Z$756,20,FALSE)</f>
        <v>37</v>
      </c>
      <c r="W152" s="11" t="str">
        <f>VLOOKUP(C152,DBASE!$A$4:$Z$756,21,FALSE)</f>
        <v>J</v>
      </c>
      <c r="X152" s="11">
        <f>VLOOKUP(C152,DBASE!$A$4:$Z$756,22,FALSE)</f>
        <v>30</v>
      </c>
      <c r="Y152" s="14">
        <f>VLOOKUP(C152,DBASE!$A$4:$Z$756,23,FALSE)</f>
        <v>2.5</v>
      </c>
      <c r="Z152" s="11">
        <f>VLOOKUP(C152,DBASE!$A$4:$Z$756,24,FALSE)</f>
        <v>39</v>
      </c>
      <c r="AA152" s="11" t="str">
        <f>VLOOKUP(C152,DBASE!$A$4:$Z$756,25,FALSE)</f>
        <v>Function</v>
      </c>
      <c r="AB152" s="10">
        <f>VLOOKUP(C152,DBASE!$A$4:$Z$756,26,FALSE)</f>
        <v>1</v>
      </c>
      <c r="AC152" s="15">
        <v>1148</v>
      </c>
      <c r="AD152" s="15">
        <f t="shared" si="10"/>
        <v>251.69900000000001</v>
      </c>
      <c r="AE152" s="15">
        <v>0</v>
      </c>
      <c r="AF152" s="15">
        <v>0</v>
      </c>
      <c r="AG152" s="15">
        <v>60</v>
      </c>
      <c r="AH152" s="15">
        <v>0</v>
      </c>
      <c r="AI152" s="15">
        <v>807.91</v>
      </c>
      <c r="AJ152" s="15">
        <v>0</v>
      </c>
      <c r="AK152" s="15">
        <v>0</v>
      </c>
      <c r="AL152" s="15">
        <v>0</v>
      </c>
      <c r="AM152" s="15">
        <v>0</v>
      </c>
      <c r="AN152" s="15">
        <v>0</v>
      </c>
      <c r="AO152" s="15">
        <f t="shared" si="11"/>
        <v>66.230769230769226</v>
      </c>
      <c r="AP152" s="15">
        <f t="shared" si="12"/>
        <v>52.616666666666674</v>
      </c>
      <c r="AQ152" s="15">
        <f t="shared" si="13"/>
        <v>26.5</v>
      </c>
      <c r="AR152" s="15">
        <v>0</v>
      </c>
      <c r="AS152" s="15">
        <v>0</v>
      </c>
      <c r="AT152" s="15">
        <v>0</v>
      </c>
      <c r="AU152" s="15">
        <v>0</v>
      </c>
      <c r="AV152" s="15">
        <f t="shared" si="14"/>
        <v>226.91900276923076</v>
      </c>
      <c r="AW152" s="15">
        <v>101.08</v>
      </c>
      <c r="AX152" s="15">
        <v>0</v>
      </c>
    </row>
    <row r="153" spans="1:50" ht="20.100000000000001" customHeight="1" x14ac:dyDescent="0.25">
      <c r="A153" s="8">
        <v>43922</v>
      </c>
      <c r="B153" s="8">
        <v>43951</v>
      </c>
      <c r="C153" s="11">
        <v>144</v>
      </c>
      <c r="D153" s="8" t="str">
        <f>VLOOKUP(C153,DBASE!$A$4:$Z$756,3,FALSE)</f>
        <v>P</v>
      </c>
      <c r="E153" s="11" t="str">
        <f>VLOOKUP(C153,DBASE!$A$4:$Z$756,2,FALSE)</f>
        <v>Active</v>
      </c>
      <c r="F153" s="11" t="str">
        <f>VLOOKUP(C153,DBASE!$A$4:$Z$756,4,FALSE)</f>
        <v>Mitarbeiter 144</v>
      </c>
      <c r="G153" s="11" t="str">
        <f>VLOOKUP(C153,DBASE!$A$4:$Z$756,5,FALSE)</f>
        <v>N</v>
      </c>
      <c r="H153" s="11">
        <f>VLOOKUP(C153,DBASE!$A$4:$Z$756,6,FALSE)</f>
        <v>1021</v>
      </c>
      <c r="I153" s="11">
        <f>VLOOKUP(C153,DBASE!$A$4:$Z$756,7,FALSE)</f>
        <v>1052</v>
      </c>
      <c r="J153" s="11">
        <f>VLOOKUP(C153,DBASE!$A$4:$Z$756,8,FALSE)</f>
        <v>107</v>
      </c>
      <c r="K153" s="11" t="str">
        <f>VLOOKUP(C153,DBASE!$A$4:$Z$756,9,FALSE)</f>
        <v>Niederl. 8</v>
      </c>
      <c r="L153" s="11" t="str">
        <f>VLOOKUP(C153,DBASE!$A$4:$Z$756,10,FALSE)</f>
        <v>Department</v>
      </c>
      <c r="M153" s="11" t="str">
        <f>VLOOKUP(C153,DBASE!$A$4:$Z$756,11,FALSE)</f>
        <v>Supervisor</v>
      </c>
      <c r="N153" s="11" t="str">
        <f>VLOOKUP(C153,DBASE!$A$4:$Z$756,12,FALSE)</f>
        <v>Non-Mgm.</v>
      </c>
      <c r="O153" s="11" t="str">
        <f>VLOOKUP(C153,DBASE!$A$4:$Z$756,13,FALSE)</f>
        <v>ang.</v>
      </c>
      <c r="P153" s="11" t="str">
        <f>VLOOKUP(C153,DBASE!$A$4:$Z$756,14,FALSE)</f>
        <v>M</v>
      </c>
      <c r="Q153" s="12">
        <f>VLOOKUP(C153,DBASE!$A$4:$Z$756,15,FALSE)</f>
        <v>39083</v>
      </c>
      <c r="R153" s="12" t="str">
        <f>IF(VLOOKUP(C153,DBASE!$A$4:$Z$756,16,FALSE)=0,"",VLOOKUP(C153,DBASE!$A$4:$Z$756,16,FALSE))</f>
        <v/>
      </c>
      <c r="S153" s="13" t="str">
        <f>VLOOKUP(C153,DBASE!$A$4:$Z$756,17,FALSE)</f>
        <v/>
      </c>
      <c r="T153" s="11">
        <f ca="1">VLOOKUP(C153,DBASE!$A$4:$Z$756,18,FALSE)</f>
        <v>13</v>
      </c>
      <c r="U153" s="12">
        <f>VLOOKUP(C153,DBASE!$A$4:$Z$756,19,FALSE)</f>
        <v>26982</v>
      </c>
      <c r="V153" s="13">
        <f ca="1">VLOOKUP(C153,DBASE!$A$4:$Z$756,20,FALSE)</f>
        <v>46</v>
      </c>
      <c r="W153" s="11" t="str">
        <f>VLOOKUP(C153,DBASE!$A$4:$Z$756,21,FALSE)</f>
        <v>J</v>
      </c>
      <c r="X153" s="11">
        <f>VLOOKUP(C153,DBASE!$A$4:$Z$756,22,FALSE)</f>
        <v>30</v>
      </c>
      <c r="Y153" s="14">
        <f>VLOOKUP(C153,DBASE!$A$4:$Z$756,23,FALSE)</f>
        <v>2.5</v>
      </c>
      <c r="Z153" s="11">
        <f>VLOOKUP(C153,DBASE!$A$4:$Z$756,24,FALSE)</f>
        <v>39</v>
      </c>
      <c r="AA153" s="11" t="str">
        <f>VLOOKUP(C153,DBASE!$A$4:$Z$756,25,FALSE)</f>
        <v>Function</v>
      </c>
      <c r="AB153" s="10">
        <f>VLOOKUP(C153,DBASE!$A$4:$Z$756,26,FALSE)</f>
        <v>1</v>
      </c>
      <c r="AC153" s="15">
        <v>1149</v>
      </c>
      <c r="AD153" s="15">
        <f t="shared" si="10"/>
        <v>251.91825000000003</v>
      </c>
      <c r="AE153" s="15">
        <v>0</v>
      </c>
      <c r="AF153" s="15">
        <v>0</v>
      </c>
      <c r="AG153" s="15">
        <v>30</v>
      </c>
      <c r="AH153" s="15">
        <v>0</v>
      </c>
      <c r="AI153" s="15">
        <v>0</v>
      </c>
      <c r="AJ153" s="15">
        <v>0</v>
      </c>
      <c r="AK153" s="15">
        <v>0</v>
      </c>
      <c r="AL153" s="15">
        <v>0</v>
      </c>
      <c r="AM153" s="15">
        <v>0</v>
      </c>
      <c r="AN153" s="15">
        <v>0</v>
      </c>
      <c r="AO153" s="15">
        <f t="shared" si="11"/>
        <v>66.288461538461547</v>
      </c>
      <c r="AP153" s="15">
        <f t="shared" si="12"/>
        <v>52.662500000000001</v>
      </c>
      <c r="AQ153" s="15">
        <f t="shared" si="13"/>
        <v>26.5</v>
      </c>
      <c r="AR153" s="15">
        <v>0</v>
      </c>
      <c r="AS153" s="15">
        <v>0</v>
      </c>
      <c r="AT153" s="15">
        <v>0</v>
      </c>
      <c r="AU153" s="15">
        <v>0</v>
      </c>
      <c r="AV153" s="15">
        <f t="shared" si="14"/>
        <v>39.292242836538463</v>
      </c>
      <c r="AW153" s="15">
        <v>99.18</v>
      </c>
      <c r="AX153" s="15">
        <v>0</v>
      </c>
    </row>
    <row r="154" spans="1:50" ht="20.100000000000001" customHeight="1" x14ac:dyDescent="0.25">
      <c r="A154" s="8">
        <v>43922</v>
      </c>
      <c r="B154" s="8">
        <v>43951</v>
      </c>
      <c r="C154" s="11">
        <v>145</v>
      </c>
      <c r="D154" s="8" t="str">
        <f>VLOOKUP(C154,DBASE!$A$4:$Z$756,3,FALSE)</f>
        <v>P</v>
      </c>
      <c r="E154" s="11" t="str">
        <f>VLOOKUP(C154,DBASE!$A$4:$Z$756,2,FALSE)</f>
        <v>Active</v>
      </c>
      <c r="F154" s="11" t="str">
        <f>VLOOKUP(C154,DBASE!$A$4:$Z$756,4,FALSE)</f>
        <v>Mitarbeiter 145</v>
      </c>
      <c r="G154" s="11" t="str">
        <f>VLOOKUP(C154,DBASE!$A$4:$Z$756,5,FALSE)</f>
        <v>N</v>
      </c>
      <c r="H154" s="11">
        <f>VLOOKUP(C154,DBASE!$A$4:$Z$756,6,FALSE)</f>
        <v>1024</v>
      </c>
      <c r="I154" s="11">
        <f>VLOOKUP(C154,DBASE!$A$4:$Z$756,7,FALSE)</f>
        <v>1054</v>
      </c>
      <c r="J154" s="11">
        <f>VLOOKUP(C154,DBASE!$A$4:$Z$756,8,FALSE)</f>
        <v>101</v>
      </c>
      <c r="K154" s="11" t="str">
        <f>VLOOKUP(C154,DBASE!$A$4:$Z$756,9,FALSE)</f>
        <v>Niederl. 2</v>
      </c>
      <c r="L154" s="11" t="str">
        <f>VLOOKUP(C154,DBASE!$A$4:$Z$756,10,FALSE)</f>
        <v>Department</v>
      </c>
      <c r="M154" s="11" t="str">
        <f>VLOOKUP(C154,DBASE!$A$4:$Z$756,11,FALSE)</f>
        <v>Supervisor</v>
      </c>
      <c r="N154" s="11" t="str">
        <f>VLOOKUP(C154,DBASE!$A$4:$Z$756,12,FALSE)</f>
        <v>Non-Mgm.</v>
      </c>
      <c r="O154" s="11" t="str">
        <f>VLOOKUP(C154,DBASE!$A$4:$Z$756,13,FALSE)</f>
        <v>ang.</v>
      </c>
      <c r="P154" s="11" t="str">
        <f>VLOOKUP(C154,DBASE!$A$4:$Z$756,14,FALSE)</f>
        <v>M</v>
      </c>
      <c r="Q154" s="12">
        <f>VLOOKUP(C154,DBASE!$A$4:$Z$756,15,FALSE)</f>
        <v>39114</v>
      </c>
      <c r="R154" s="12" t="str">
        <f>IF(VLOOKUP(C154,DBASE!$A$4:$Z$756,16,FALSE)=0,"",VLOOKUP(C154,DBASE!$A$4:$Z$756,16,FALSE))</f>
        <v/>
      </c>
      <c r="S154" s="13" t="str">
        <f>VLOOKUP(C154,DBASE!$A$4:$Z$756,17,FALSE)</f>
        <v/>
      </c>
      <c r="T154" s="11">
        <f ca="1">VLOOKUP(C154,DBASE!$A$4:$Z$756,18,FALSE)</f>
        <v>12</v>
      </c>
      <c r="U154" s="12">
        <f>VLOOKUP(C154,DBASE!$A$4:$Z$756,19,FALSE)</f>
        <v>22622</v>
      </c>
      <c r="V154" s="13">
        <f ca="1">VLOOKUP(C154,DBASE!$A$4:$Z$756,20,FALSE)</f>
        <v>58</v>
      </c>
      <c r="W154" s="11" t="str">
        <f>VLOOKUP(C154,DBASE!$A$4:$Z$756,21,FALSE)</f>
        <v>N</v>
      </c>
      <c r="X154" s="11">
        <f>VLOOKUP(C154,DBASE!$A$4:$Z$756,22,FALSE)</f>
        <v>30</v>
      </c>
      <c r="Y154" s="14">
        <f>VLOOKUP(C154,DBASE!$A$4:$Z$756,23,FALSE)</f>
        <v>2.5</v>
      </c>
      <c r="Z154" s="11">
        <f>VLOOKUP(C154,DBASE!$A$4:$Z$756,24,FALSE)</f>
        <v>39</v>
      </c>
      <c r="AA154" s="11" t="str">
        <f>VLOOKUP(C154,DBASE!$A$4:$Z$756,25,FALSE)</f>
        <v>Function</v>
      </c>
      <c r="AB154" s="10">
        <f>VLOOKUP(C154,DBASE!$A$4:$Z$756,26,FALSE)</f>
        <v>1</v>
      </c>
      <c r="AC154" s="15">
        <v>1150</v>
      </c>
      <c r="AD154" s="15">
        <f t="shared" si="10"/>
        <v>252.13750000000002</v>
      </c>
      <c r="AE154" s="15">
        <v>0</v>
      </c>
      <c r="AF154" s="15">
        <v>0</v>
      </c>
      <c r="AG154" s="15">
        <v>0</v>
      </c>
      <c r="AH154" s="15">
        <v>0</v>
      </c>
      <c r="AI154" s="15">
        <v>0</v>
      </c>
      <c r="AJ154" s="15">
        <v>0</v>
      </c>
      <c r="AK154" s="15">
        <v>0</v>
      </c>
      <c r="AL154" s="15">
        <v>0</v>
      </c>
      <c r="AM154" s="15">
        <v>0</v>
      </c>
      <c r="AN154" s="15">
        <v>0</v>
      </c>
      <c r="AO154" s="15">
        <f t="shared" si="11"/>
        <v>0</v>
      </c>
      <c r="AP154" s="15">
        <f t="shared" si="12"/>
        <v>0</v>
      </c>
      <c r="AQ154" s="15">
        <f t="shared" si="13"/>
        <v>26.5</v>
      </c>
      <c r="AR154" s="15">
        <v>0</v>
      </c>
      <c r="AS154" s="15">
        <v>0</v>
      </c>
      <c r="AT154" s="15">
        <v>0</v>
      </c>
      <c r="AU154" s="15">
        <v>0</v>
      </c>
      <c r="AV154" s="15">
        <f t="shared" si="14"/>
        <v>5.9346750000000004</v>
      </c>
      <c r="AW154" s="15">
        <v>0</v>
      </c>
      <c r="AX154" s="15">
        <v>0</v>
      </c>
    </row>
    <row r="155" spans="1:50" ht="20.100000000000001" customHeight="1" x14ac:dyDescent="0.25">
      <c r="A155" s="8">
        <v>43922</v>
      </c>
      <c r="B155" s="8">
        <v>43951</v>
      </c>
      <c r="C155" s="11">
        <v>146</v>
      </c>
      <c r="D155" s="8" t="str">
        <f>VLOOKUP(C155,DBASE!$A$4:$Z$756,3,FALSE)</f>
        <v>P</v>
      </c>
      <c r="E155" s="11" t="str">
        <f>VLOOKUP(C155,DBASE!$A$4:$Z$756,2,FALSE)</f>
        <v>Active</v>
      </c>
      <c r="F155" s="11" t="str">
        <f>VLOOKUP(C155,DBASE!$A$4:$Z$756,4,FALSE)</f>
        <v>Mitarbeiter 146</v>
      </c>
      <c r="G155" s="11" t="str">
        <f>VLOOKUP(C155,DBASE!$A$4:$Z$756,5,FALSE)</f>
        <v>N</v>
      </c>
      <c r="H155" s="11">
        <f>VLOOKUP(C155,DBASE!$A$4:$Z$756,6,FALSE)</f>
        <v>1022</v>
      </c>
      <c r="I155" s="11">
        <f>VLOOKUP(C155,DBASE!$A$4:$Z$756,7,FALSE)</f>
        <v>1047</v>
      </c>
      <c r="J155" s="11">
        <f>VLOOKUP(C155,DBASE!$A$4:$Z$756,8,FALSE)</f>
        <v>103</v>
      </c>
      <c r="K155" s="11" t="str">
        <f>VLOOKUP(C155,DBASE!$A$4:$Z$756,9,FALSE)</f>
        <v>Niederl. 4</v>
      </c>
      <c r="L155" s="11" t="str">
        <f>VLOOKUP(C155,DBASE!$A$4:$Z$756,10,FALSE)</f>
        <v>Department</v>
      </c>
      <c r="M155" s="11" t="str">
        <f>VLOOKUP(C155,DBASE!$A$4:$Z$756,11,FALSE)</f>
        <v>Supervisor</v>
      </c>
      <c r="N155" s="11" t="str">
        <f>VLOOKUP(C155,DBASE!$A$4:$Z$756,12,FALSE)</f>
        <v>Non-Mgm.</v>
      </c>
      <c r="O155" s="11" t="str">
        <f>VLOOKUP(C155,DBASE!$A$4:$Z$756,13,FALSE)</f>
        <v>ang.</v>
      </c>
      <c r="P155" s="11" t="str">
        <f>VLOOKUP(C155,DBASE!$A$4:$Z$756,14,FALSE)</f>
        <v>M</v>
      </c>
      <c r="Q155" s="12">
        <f>VLOOKUP(C155,DBASE!$A$4:$Z$756,15,FALSE)</f>
        <v>39114</v>
      </c>
      <c r="R155" s="12" t="str">
        <f>IF(VLOOKUP(C155,DBASE!$A$4:$Z$756,16,FALSE)=0,"",VLOOKUP(C155,DBASE!$A$4:$Z$756,16,FALSE))</f>
        <v/>
      </c>
      <c r="S155" s="13" t="str">
        <f>VLOOKUP(C155,DBASE!$A$4:$Z$756,17,FALSE)</f>
        <v/>
      </c>
      <c r="T155" s="11">
        <f ca="1">VLOOKUP(C155,DBASE!$A$4:$Z$756,18,FALSE)</f>
        <v>12</v>
      </c>
      <c r="U155" s="12">
        <f>VLOOKUP(C155,DBASE!$A$4:$Z$756,19,FALSE)</f>
        <v>25164</v>
      </c>
      <c r="V155" s="13">
        <f ca="1">VLOOKUP(C155,DBASE!$A$4:$Z$756,20,FALSE)</f>
        <v>51</v>
      </c>
      <c r="W155" s="11" t="str">
        <f>VLOOKUP(C155,DBASE!$A$4:$Z$756,21,FALSE)</f>
        <v>J</v>
      </c>
      <c r="X155" s="11">
        <f>VLOOKUP(C155,DBASE!$A$4:$Z$756,22,FALSE)</f>
        <v>30</v>
      </c>
      <c r="Y155" s="14">
        <f>VLOOKUP(C155,DBASE!$A$4:$Z$756,23,FALSE)</f>
        <v>2.5</v>
      </c>
      <c r="Z155" s="11">
        <f>VLOOKUP(C155,DBASE!$A$4:$Z$756,24,FALSE)</f>
        <v>39</v>
      </c>
      <c r="AA155" s="11" t="str">
        <f>VLOOKUP(C155,DBASE!$A$4:$Z$756,25,FALSE)</f>
        <v>Function</v>
      </c>
      <c r="AB155" s="10">
        <f>VLOOKUP(C155,DBASE!$A$4:$Z$756,26,FALSE)</f>
        <v>1</v>
      </c>
      <c r="AC155" s="15">
        <v>1151</v>
      </c>
      <c r="AD155" s="15">
        <f t="shared" si="10"/>
        <v>252.35674999999998</v>
      </c>
      <c r="AE155" s="15">
        <v>0</v>
      </c>
      <c r="AF155" s="15">
        <v>0</v>
      </c>
      <c r="AG155" s="15">
        <v>0</v>
      </c>
      <c r="AH155" s="15">
        <v>0</v>
      </c>
      <c r="AI155" s="15">
        <v>0</v>
      </c>
      <c r="AJ155" s="15">
        <v>0</v>
      </c>
      <c r="AK155" s="15">
        <v>0</v>
      </c>
      <c r="AL155" s="15">
        <v>0</v>
      </c>
      <c r="AM155" s="15">
        <v>0</v>
      </c>
      <c r="AN155" s="15">
        <v>0</v>
      </c>
      <c r="AO155" s="15">
        <f t="shared" si="11"/>
        <v>66.403846153846146</v>
      </c>
      <c r="AP155" s="15">
        <f t="shared" si="12"/>
        <v>52.75416666666667</v>
      </c>
      <c r="AQ155" s="15">
        <f t="shared" si="13"/>
        <v>26.5</v>
      </c>
      <c r="AR155" s="15">
        <v>0</v>
      </c>
      <c r="AS155" s="15">
        <v>0</v>
      </c>
      <c r="AT155" s="15">
        <v>0</v>
      </c>
      <c r="AU155" s="15">
        <v>0</v>
      </c>
      <c r="AV155" s="15">
        <f t="shared" si="14"/>
        <v>32.620111971153847</v>
      </c>
      <c r="AW155" s="15">
        <v>0</v>
      </c>
      <c r="AX155" s="15">
        <v>0</v>
      </c>
    </row>
    <row r="156" spans="1:50" ht="20.100000000000001" customHeight="1" x14ac:dyDescent="0.25">
      <c r="A156" s="8">
        <v>43922</v>
      </c>
      <c r="B156" s="8">
        <v>43951</v>
      </c>
      <c r="C156" s="11">
        <v>147</v>
      </c>
      <c r="D156" s="8" t="str">
        <f>VLOOKUP(C156,DBASE!$A$4:$Z$756,3,FALSE)</f>
        <v>P</v>
      </c>
      <c r="E156" s="11" t="str">
        <f>VLOOKUP(C156,DBASE!$A$4:$Z$756,2,FALSE)</f>
        <v>Active</v>
      </c>
      <c r="F156" s="11" t="str">
        <f>VLOOKUP(C156,DBASE!$A$4:$Z$756,4,FALSE)</f>
        <v>Mitarbeiter 147</v>
      </c>
      <c r="G156" s="11" t="str">
        <f>VLOOKUP(C156,DBASE!$A$4:$Z$756,5,FALSE)</f>
        <v>N</v>
      </c>
      <c r="H156" s="11">
        <f>VLOOKUP(C156,DBASE!$A$4:$Z$756,6,FALSE)</f>
        <v>1019</v>
      </c>
      <c r="I156" s="11">
        <f>VLOOKUP(C156,DBASE!$A$4:$Z$756,7,FALSE)</f>
        <v>1049</v>
      </c>
      <c r="J156" s="11">
        <f>VLOOKUP(C156,DBASE!$A$4:$Z$756,8,FALSE)</f>
        <v>107</v>
      </c>
      <c r="K156" s="11" t="str">
        <f>VLOOKUP(C156,DBASE!$A$4:$Z$756,9,FALSE)</f>
        <v>Niederl. 8</v>
      </c>
      <c r="L156" s="11" t="str">
        <f>VLOOKUP(C156,DBASE!$A$4:$Z$756,10,FALSE)</f>
        <v>Department</v>
      </c>
      <c r="M156" s="11" t="str">
        <f>VLOOKUP(C156,DBASE!$A$4:$Z$756,11,FALSE)</f>
        <v>Supervisor</v>
      </c>
      <c r="N156" s="11" t="str">
        <f>VLOOKUP(C156,DBASE!$A$4:$Z$756,12,FALSE)</f>
        <v>Manager</v>
      </c>
      <c r="O156" s="11" t="str">
        <f>VLOOKUP(C156,DBASE!$A$4:$Z$756,13,FALSE)</f>
        <v>ang.</v>
      </c>
      <c r="P156" s="11" t="str">
        <f>VLOOKUP(C156,DBASE!$A$4:$Z$756,14,FALSE)</f>
        <v>M</v>
      </c>
      <c r="Q156" s="12">
        <f>VLOOKUP(C156,DBASE!$A$4:$Z$756,15,FALSE)</f>
        <v>39173</v>
      </c>
      <c r="R156" s="12" t="str">
        <f>IF(VLOOKUP(C156,DBASE!$A$4:$Z$756,16,FALSE)=0,"",VLOOKUP(C156,DBASE!$A$4:$Z$756,16,FALSE))</f>
        <v/>
      </c>
      <c r="S156" s="13" t="str">
        <f>VLOOKUP(C156,DBASE!$A$4:$Z$756,17,FALSE)</f>
        <v/>
      </c>
      <c r="T156" s="11">
        <f ca="1">VLOOKUP(C156,DBASE!$A$4:$Z$756,18,FALSE)</f>
        <v>12</v>
      </c>
      <c r="U156" s="12">
        <f>VLOOKUP(C156,DBASE!$A$4:$Z$756,19,FALSE)</f>
        <v>27426</v>
      </c>
      <c r="V156" s="13">
        <f ca="1">VLOOKUP(C156,DBASE!$A$4:$Z$756,20,FALSE)</f>
        <v>44</v>
      </c>
      <c r="W156" s="11" t="str">
        <f>VLOOKUP(C156,DBASE!$A$4:$Z$756,21,FALSE)</f>
        <v>N</v>
      </c>
      <c r="X156" s="11">
        <f>VLOOKUP(C156,DBASE!$A$4:$Z$756,22,FALSE)</f>
        <v>30</v>
      </c>
      <c r="Y156" s="14">
        <f>VLOOKUP(C156,DBASE!$A$4:$Z$756,23,FALSE)</f>
        <v>2.5</v>
      </c>
      <c r="Z156" s="11">
        <f>VLOOKUP(C156,DBASE!$A$4:$Z$756,24,FALSE)</f>
        <v>39</v>
      </c>
      <c r="AA156" s="11" t="str">
        <f>VLOOKUP(C156,DBASE!$A$4:$Z$756,25,FALSE)</f>
        <v>Function</v>
      </c>
      <c r="AB156" s="10">
        <f>VLOOKUP(C156,DBASE!$A$4:$Z$756,26,FALSE)</f>
        <v>1</v>
      </c>
      <c r="AC156" s="15">
        <v>1152</v>
      </c>
      <c r="AD156" s="15">
        <f t="shared" si="10"/>
        <v>252.57600000000002</v>
      </c>
      <c r="AE156" s="15">
        <v>0</v>
      </c>
      <c r="AF156" s="15">
        <v>0</v>
      </c>
      <c r="AG156" s="15">
        <v>30</v>
      </c>
      <c r="AH156" s="15">
        <v>0</v>
      </c>
      <c r="AI156" s="15">
        <v>0</v>
      </c>
      <c r="AJ156" s="15">
        <v>0</v>
      </c>
      <c r="AK156" s="15">
        <v>0</v>
      </c>
      <c r="AL156" s="15">
        <v>0</v>
      </c>
      <c r="AM156" s="15">
        <v>0</v>
      </c>
      <c r="AN156" s="15">
        <v>0</v>
      </c>
      <c r="AO156" s="15">
        <f t="shared" si="11"/>
        <v>0</v>
      </c>
      <c r="AP156" s="15">
        <f t="shared" si="12"/>
        <v>0</v>
      </c>
      <c r="AQ156" s="15">
        <f t="shared" si="13"/>
        <v>26.5</v>
      </c>
      <c r="AR156" s="15">
        <v>0</v>
      </c>
      <c r="AS156" s="15">
        <v>0</v>
      </c>
      <c r="AT156" s="15">
        <v>0</v>
      </c>
      <c r="AU156" s="15">
        <v>0</v>
      </c>
      <c r="AV156" s="15">
        <f t="shared" si="14"/>
        <v>12.653175000000001</v>
      </c>
      <c r="AW156" s="15">
        <v>77.900000000000006</v>
      </c>
      <c r="AX156" s="15">
        <v>0</v>
      </c>
    </row>
    <row r="157" spans="1:50" ht="20.100000000000001" customHeight="1" x14ac:dyDescent="0.25">
      <c r="A157" s="8">
        <v>43922</v>
      </c>
      <c r="B157" s="8">
        <v>43951</v>
      </c>
      <c r="C157" s="11">
        <v>148</v>
      </c>
      <c r="D157" s="8" t="str">
        <f>VLOOKUP(C157,DBASE!$A$4:$Z$756,3,FALSE)</f>
        <v>P</v>
      </c>
      <c r="E157" s="11" t="str">
        <f>VLOOKUP(C157,DBASE!$A$4:$Z$756,2,FALSE)</f>
        <v>Active</v>
      </c>
      <c r="F157" s="11" t="str">
        <f>VLOOKUP(C157,DBASE!$A$4:$Z$756,4,FALSE)</f>
        <v>Mitarbeiter 148</v>
      </c>
      <c r="G157" s="11" t="str">
        <f>VLOOKUP(C157,DBASE!$A$4:$Z$756,5,FALSE)</f>
        <v>N</v>
      </c>
      <c r="H157" s="11">
        <f>VLOOKUP(C157,DBASE!$A$4:$Z$756,6,FALSE)</f>
        <v>1028</v>
      </c>
      <c r="I157" s="11">
        <f>VLOOKUP(C157,DBASE!$A$4:$Z$756,7,FALSE)</f>
        <v>1071</v>
      </c>
      <c r="J157" s="11">
        <f>VLOOKUP(C157,DBASE!$A$4:$Z$756,8,FALSE)</f>
        <v>102</v>
      </c>
      <c r="K157" s="11" t="str">
        <f>VLOOKUP(C157,DBASE!$A$4:$Z$756,9,FALSE)</f>
        <v>Niederl. 3</v>
      </c>
      <c r="L157" s="11" t="str">
        <f>VLOOKUP(C157,DBASE!$A$4:$Z$756,10,FALSE)</f>
        <v>Department</v>
      </c>
      <c r="M157" s="11" t="str">
        <f>VLOOKUP(C157,DBASE!$A$4:$Z$756,11,FALSE)</f>
        <v>Supervisor</v>
      </c>
      <c r="N157" s="11" t="str">
        <f>VLOOKUP(C157,DBASE!$A$4:$Z$756,12,FALSE)</f>
        <v>Non-Mgm.</v>
      </c>
      <c r="O157" s="11" t="str">
        <f>VLOOKUP(C157,DBASE!$A$4:$Z$756,13,FALSE)</f>
        <v>ang.</v>
      </c>
      <c r="P157" s="11" t="str">
        <f>VLOOKUP(C157,DBASE!$A$4:$Z$756,14,FALSE)</f>
        <v>M</v>
      </c>
      <c r="Q157" s="12">
        <f>VLOOKUP(C157,DBASE!$A$4:$Z$756,15,FALSE)</f>
        <v>39264</v>
      </c>
      <c r="R157" s="12" t="str">
        <f>IF(VLOOKUP(C157,DBASE!$A$4:$Z$756,16,FALSE)=0,"",VLOOKUP(C157,DBASE!$A$4:$Z$756,16,FALSE))</f>
        <v/>
      </c>
      <c r="S157" s="13" t="str">
        <f>VLOOKUP(C157,DBASE!$A$4:$Z$756,17,FALSE)</f>
        <v/>
      </c>
      <c r="T157" s="11">
        <f ca="1">VLOOKUP(C157,DBASE!$A$4:$Z$756,18,FALSE)</f>
        <v>12</v>
      </c>
      <c r="U157" s="12">
        <f>VLOOKUP(C157,DBASE!$A$4:$Z$756,19,FALSE)</f>
        <v>26519</v>
      </c>
      <c r="V157" s="13">
        <f ca="1">VLOOKUP(C157,DBASE!$A$4:$Z$756,20,FALSE)</f>
        <v>47</v>
      </c>
      <c r="W157" s="11" t="str">
        <f>VLOOKUP(C157,DBASE!$A$4:$Z$756,21,FALSE)</f>
        <v>N</v>
      </c>
      <c r="X157" s="11">
        <f>VLOOKUP(C157,DBASE!$A$4:$Z$756,22,FALSE)</f>
        <v>30</v>
      </c>
      <c r="Y157" s="14">
        <f>VLOOKUP(C157,DBASE!$A$4:$Z$756,23,FALSE)</f>
        <v>2.5</v>
      </c>
      <c r="Z157" s="11">
        <f>VLOOKUP(C157,DBASE!$A$4:$Z$756,24,FALSE)</f>
        <v>39</v>
      </c>
      <c r="AA157" s="11" t="str">
        <f>VLOOKUP(C157,DBASE!$A$4:$Z$756,25,FALSE)</f>
        <v>Function</v>
      </c>
      <c r="AB157" s="10">
        <f>VLOOKUP(C157,DBASE!$A$4:$Z$756,26,FALSE)</f>
        <v>1</v>
      </c>
      <c r="AC157" s="15">
        <v>1153</v>
      </c>
      <c r="AD157" s="15">
        <f t="shared" si="10"/>
        <v>252.79525000000001</v>
      </c>
      <c r="AE157" s="15">
        <v>0</v>
      </c>
      <c r="AF157" s="15">
        <v>0</v>
      </c>
      <c r="AG157" s="15">
        <v>0</v>
      </c>
      <c r="AH157" s="15">
        <v>0</v>
      </c>
      <c r="AI157" s="15">
        <v>0</v>
      </c>
      <c r="AJ157" s="15">
        <v>0</v>
      </c>
      <c r="AK157" s="15">
        <v>0</v>
      </c>
      <c r="AL157" s="15">
        <v>0</v>
      </c>
      <c r="AM157" s="15">
        <v>0</v>
      </c>
      <c r="AN157" s="15">
        <v>0</v>
      </c>
      <c r="AO157" s="15">
        <f t="shared" si="11"/>
        <v>0</v>
      </c>
      <c r="AP157" s="15">
        <f t="shared" si="12"/>
        <v>0</v>
      </c>
      <c r="AQ157" s="15">
        <f t="shared" si="13"/>
        <v>26.5</v>
      </c>
      <c r="AR157" s="15">
        <v>0</v>
      </c>
      <c r="AS157" s="15">
        <v>0</v>
      </c>
      <c r="AT157" s="15">
        <v>0</v>
      </c>
      <c r="AU157" s="15">
        <v>0</v>
      </c>
      <c r="AV157" s="15">
        <f t="shared" si="14"/>
        <v>5.9346750000000004</v>
      </c>
      <c r="AW157" s="15">
        <v>0</v>
      </c>
      <c r="AX157" s="15">
        <v>0</v>
      </c>
    </row>
    <row r="158" spans="1:50" ht="20.100000000000001" customHeight="1" x14ac:dyDescent="0.25">
      <c r="A158" s="8">
        <v>43922</v>
      </c>
      <c r="B158" s="8">
        <v>43951</v>
      </c>
      <c r="C158" s="11">
        <v>149</v>
      </c>
      <c r="D158" s="8" t="str">
        <f>VLOOKUP(C158,DBASE!$A$4:$Z$756,3,FALSE)</f>
        <v>P</v>
      </c>
      <c r="E158" s="11" t="str">
        <f>VLOOKUP(C158,DBASE!$A$4:$Z$756,2,FALSE)</f>
        <v>Active</v>
      </c>
      <c r="F158" s="11" t="str">
        <f>VLOOKUP(C158,DBASE!$A$4:$Z$756,4,FALSE)</f>
        <v>Mitarbeiter 149</v>
      </c>
      <c r="G158" s="11" t="str">
        <f>VLOOKUP(C158,DBASE!$A$4:$Z$756,5,FALSE)</f>
        <v>N</v>
      </c>
      <c r="H158" s="11">
        <f>VLOOKUP(C158,DBASE!$A$4:$Z$756,6,FALSE)</f>
        <v>1045</v>
      </c>
      <c r="I158" s="11">
        <f>VLOOKUP(C158,DBASE!$A$4:$Z$756,7,FALSE)</f>
        <v>1088</v>
      </c>
      <c r="J158" s="11">
        <f>VLOOKUP(C158,DBASE!$A$4:$Z$756,8,FALSE)</f>
        <v>102</v>
      </c>
      <c r="K158" s="11" t="str">
        <f>VLOOKUP(C158,DBASE!$A$4:$Z$756,9,FALSE)</f>
        <v>Niederl. 3</v>
      </c>
      <c r="L158" s="11" t="str">
        <f>VLOOKUP(C158,DBASE!$A$4:$Z$756,10,FALSE)</f>
        <v>Department</v>
      </c>
      <c r="M158" s="11" t="str">
        <f>VLOOKUP(C158,DBASE!$A$4:$Z$756,11,FALSE)</f>
        <v>Supervisor</v>
      </c>
      <c r="N158" s="11" t="str">
        <f>VLOOKUP(C158,DBASE!$A$4:$Z$756,12,FALSE)</f>
        <v>Non-Mgm.</v>
      </c>
      <c r="O158" s="11" t="str">
        <f>VLOOKUP(C158,DBASE!$A$4:$Z$756,13,FALSE)</f>
        <v>ang.</v>
      </c>
      <c r="P158" s="11" t="str">
        <f>VLOOKUP(C158,DBASE!$A$4:$Z$756,14,FALSE)</f>
        <v>W</v>
      </c>
      <c r="Q158" s="12">
        <f>VLOOKUP(C158,DBASE!$A$4:$Z$756,15,FALSE)</f>
        <v>39264</v>
      </c>
      <c r="R158" s="12" t="str">
        <f>IF(VLOOKUP(C158,DBASE!$A$4:$Z$756,16,FALSE)=0,"",VLOOKUP(C158,DBASE!$A$4:$Z$756,16,FALSE))</f>
        <v/>
      </c>
      <c r="S158" s="13" t="str">
        <f>VLOOKUP(C158,DBASE!$A$4:$Z$756,17,FALSE)</f>
        <v/>
      </c>
      <c r="T158" s="11">
        <f ca="1">VLOOKUP(C158,DBASE!$A$4:$Z$756,18,FALSE)</f>
        <v>12</v>
      </c>
      <c r="U158" s="12">
        <f>VLOOKUP(C158,DBASE!$A$4:$Z$756,19,FALSE)</f>
        <v>22023</v>
      </c>
      <c r="V158" s="13">
        <f ca="1">VLOOKUP(C158,DBASE!$A$4:$Z$756,20,FALSE)</f>
        <v>59</v>
      </c>
      <c r="W158" s="11" t="str">
        <f>VLOOKUP(C158,DBASE!$A$4:$Z$756,21,FALSE)</f>
        <v>N</v>
      </c>
      <c r="X158" s="11">
        <f>VLOOKUP(C158,DBASE!$A$4:$Z$756,22,FALSE)</f>
        <v>30</v>
      </c>
      <c r="Y158" s="14">
        <f>VLOOKUP(C158,DBASE!$A$4:$Z$756,23,FALSE)</f>
        <v>2.5</v>
      </c>
      <c r="Z158" s="11">
        <f>VLOOKUP(C158,DBASE!$A$4:$Z$756,24,FALSE)</f>
        <v>39</v>
      </c>
      <c r="AA158" s="11" t="str">
        <f>VLOOKUP(C158,DBASE!$A$4:$Z$756,25,FALSE)</f>
        <v>Function</v>
      </c>
      <c r="AB158" s="10">
        <f>VLOOKUP(C158,DBASE!$A$4:$Z$756,26,FALSE)</f>
        <v>1</v>
      </c>
      <c r="AC158" s="15">
        <v>1154</v>
      </c>
      <c r="AD158" s="15">
        <f t="shared" si="10"/>
        <v>253.01450000000003</v>
      </c>
      <c r="AE158" s="15">
        <v>0</v>
      </c>
      <c r="AF158" s="15">
        <v>0</v>
      </c>
      <c r="AG158" s="15">
        <v>0</v>
      </c>
      <c r="AH158" s="15">
        <v>0</v>
      </c>
      <c r="AI158" s="15">
        <v>0</v>
      </c>
      <c r="AJ158" s="15">
        <v>0</v>
      </c>
      <c r="AK158" s="15">
        <v>0</v>
      </c>
      <c r="AL158" s="15">
        <v>0</v>
      </c>
      <c r="AM158" s="15">
        <v>0</v>
      </c>
      <c r="AN158" s="15">
        <v>0</v>
      </c>
      <c r="AO158" s="15">
        <f t="shared" si="11"/>
        <v>0</v>
      </c>
      <c r="AP158" s="15">
        <f t="shared" si="12"/>
        <v>0</v>
      </c>
      <c r="AQ158" s="15">
        <f t="shared" si="13"/>
        <v>26.5</v>
      </c>
      <c r="AR158" s="15">
        <v>0</v>
      </c>
      <c r="AS158" s="15">
        <v>0</v>
      </c>
      <c r="AT158" s="15">
        <v>0</v>
      </c>
      <c r="AU158" s="15">
        <v>0</v>
      </c>
      <c r="AV158" s="15">
        <f t="shared" si="14"/>
        <v>5.9346750000000004</v>
      </c>
      <c r="AW158" s="15">
        <v>0</v>
      </c>
      <c r="AX158" s="15">
        <v>0</v>
      </c>
    </row>
    <row r="159" spans="1:50" ht="20.100000000000001" customHeight="1" x14ac:dyDescent="0.25">
      <c r="A159" s="8">
        <v>43922</v>
      </c>
      <c r="B159" s="8">
        <v>43951</v>
      </c>
      <c r="C159" s="11">
        <v>150</v>
      </c>
      <c r="D159" s="8" t="str">
        <f>VLOOKUP(C159,DBASE!$A$4:$Z$756,3,FALSE)</f>
        <v>P</v>
      </c>
      <c r="E159" s="11" t="str">
        <f>VLOOKUP(C159,DBASE!$A$4:$Z$756,2,FALSE)</f>
        <v>Active</v>
      </c>
      <c r="F159" s="11" t="str">
        <f>VLOOKUP(C159,DBASE!$A$4:$Z$756,4,FALSE)</f>
        <v>Mitarbeiter 150</v>
      </c>
      <c r="G159" s="11" t="str">
        <f>VLOOKUP(C159,DBASE!$A$4:$Z$756,5,FALSE)</f>
        <v>N</v>
      </c>
      <c r="H159" s="11">
        <f>VLOOKUP(C159,DBASE!$A$4:$Z$756,6,FALSE)</f>
        <v>1024</v>
      </c>
      <c r="I159" s="11">
        <f>VLOOKUP(C159,DBASE!$A$4:$Z$756,7,FALSE)</f>
        <v>1054</v>
      </c>
      <c r="J159" s="11">
        <f>VLOOKUP(C159,DBASE!$A$4:$Z$756,8,FALSE)</f>
        <v>101</v>
      </c>
      <c r="K159" s="11" t="str">
        <f>VLOOKUP(C159,DBASE!$A$4:$Z$756,9,FALSE)</f>
        <v>Niederl. 2</v>
      </c>
      <c r="L159" s="11" t="str">
        <f>VLOOKUP(C159,DBASE!$A$4:$Z$756,10,FALSE)</f>
        <v>Department</v>
      </c>
      <c r="M159" s="11" t="str">
        <f>VLOOKUP(C159,DBASE!$A$4:$Z$756,11,FALSE)</f>
        <v>Supervisor</v>
      </c>
      <c r="N159" s="11" t="str">
        <f>VLOOKUP(C159,DBASE!$A$4:$Z$756,12,FALSE)</f>
        <v>Non-Mgm.</v>
      </c>
      <c r="O159" s="11" t="str">
        <f>VLOOKUP(C159,DBASE!$A$4:$Z$756,13,FALSE)</f>
        <v>ang.</v>
      </c>
      <c r="P159" s="11" t="str">
        <f>VLOOKUP(C159,DBASE!$A$4:$Z$756,14,FALSE)</f>
        <v>M</v>
      </c>
      <c r="Q159" s="12">
        <f>VLOOKUP(C159,DBASE!$A$4:$Z$756,15,FALSE)</f>
        <v>39326</v>
      </c>
      <c r="R159" s="12" t="str">
        <f>IF(VLOOKUP(C159,DBASE!$A$4:$Z$756,16,FALSE)=0,"",VLOOKUP(C159,DBASE!$A$4:$Z$756,16,FALSE))</f>
        <v/>
      </c>
      <c r="S159" s="13" t="str">
        <f>VLOOKUP(C159,DBASE!$A$4:$Z$756,17,FALSE)</f>
        <v/>
      </c>
      <c r="T159" s="11">
        <f ca="1">VLOOKUP(C159,DBASE!$A$4:$Z$756,18,FALSE)</f>
        <v>12</v>
      </c>
      <c r="U159" s="12">
        <f>VLOOKUP(C159,DBASE!$A$4:$Z$756,19,FALSE)</f>
        <v>20816</v>
      </c>
      <c r="V159" s="13">
        <f ca="1">VLOOKUP(C159,DBASE!$A$4:$Z$756,20,FALSE)</f>
        <v>63</v>
      </c>
      <c r="W159" s="11" t="str">
        <f>VLOOKUP(C159,DBASE!$A$4:$Z$756,21,FALSE)</f>
        <v>N</v>
      </c>
      <c r="X159" s="11">
        <f>VLOOKUP(C159,DBASE!$A$4:$Z$756,22,FALSE)</f>
        <v>30</v>
      </c>
      <c r="Y159" s="14">
        <f>VLOOKUP(C159,DBASE!$A$4:$Z$756,23,FALSE)</f>
        <v>2.5</v>
      </c>
      <c r="Z159" s="11">
        <f>VLOOKUP(C159,DBASE!$A$4:$Z$756,24,FALSE)</f>
        <v>39</v>
      </c>
      <c r="AA159" s="11" t="str">
        <f>VLOOKUP(C159,DBASE!$A$4:$Z$756,25,FALSE)</f>
        <v>Function</v>
      </c>
      <c r="AB159" s="10">
        <f>VLOOKUP(C159,DBASE!$A$4:$Z$756,26,FALSE)</f>
        <v>1</v>
      </c>
      <c r="AC159" s="15">
        <v>1155</v>
      </c>
      <c r="AD159" s="15">
        <f t="shared" si="10"/>
        <v>253.23375000000001</v>
      </c>
      <c r="AE159" s="15">
        <v>0</v>
      </c>
      <c r="AF159" s="15">
        <v>0</v>
      </c>
      <c r="AG159" s="15">
        <v>0</v>
      </c>
      <c r="AH159" s="15">
        <v>0</v>
      </c>
      <c r="AI159" s="15">
        <v>0</v>
      </c>
      <c r="AJ159" s="15">
        <v>0</v>
      </c>
      <c r="AK159" s="15">
        <v>0</v>
      </c>
      <c r="AL159" s="15">
        <v>0</v>
      </c>
      <c r="AM159" s="15">
        <v>0</v>
      </c>
      <c r="AN159" s="15">
        <v>0</v>
      </c>
      <c r="AO159" s="15">
        <f t="shared" si="11"/>
        <v>0</v>
      </c>
      <c r="AP159" s="15">
        <f t="shared" si="12"/>
        <v>0</v>
      </c>
      <c r="AQ159" s="15">
        <f t="shared" si="13"/>
        <v>26.5</v>
      </c>
      <c r="AR159" s="15">
        <v>0</v>
      </c>
      <c r="AS159" s="15">
        <v>0</v>
      </c>
      <c r="AT159" s="15">
        <v>0</v>
      </c>
      <c r="AU159" s="15">
        <v>0</v>
      </c>
      <c r="AV159" s="15">
        <f t="shared" si="14"/>
        <v>5.9346750000000004</v>
      </c>
      <c r="AW159" s="15">
        <v>0</v>
      </c>
      <c r="AX159" s="15">
        <v>0</v>
      </c>
    </row>
    <row r="160" spans="1:50" ht="20.100000000000001" customHeight="1" x14ac:dyDescent="0.25">
      <c r="A160" s="8">
        <v>43922</v>
      </c>
      <c r="B160" s="8">
        <v>43951</v>
      </c>
      <c r="C160" s="11">
        <v>151</v>
      </c>
      <c r="D160" s="8" t="str">
        <f>VLOOKUP(C160,DBASE!$A$4:$Z$756,3,FALSE)</f>
        <v>P</v>
      </c>
      <c r="E160" s="11" t="str">
        <f>VLOOKUP(C160,DBASE!$A$4:$Z$756,2,FALSE)</f>
        <v>Active</v>
      </c>
      <c r="F160" s="11" t="str">
        <f>VLOOKUP(C160,DBASE!$A$4:$Z$756,4,FALSE)</f>
        <v>Mitarbeiter 151</v>
      </c>
      <c r="G160" s="11" t="str">
        <f>VLOOKUP(C160,DBASE!$A$4:$Z$756,5,FALSE)</f>
        <v>N</v>
      </c>
      <c r="H160" s="11">
        <f>VLOOKUP(C160,DBASE!$A$4:$Z$756,6,FALSE)</f>
        <v>1052</v>
      </c>
      <c r="I160" s="11">
        <f>VLOOKUP(C160,DBASE!$A$4:$Z$756,7,FALSE)</f>
        <v>1095</v>
      </c>
      <c r="J160" s="11">
        <f>VLOOKUP(C160,DBASE!$A$4:$Z$756,8,FALSE)</f>
        <v>102</v>
      </c>
      <c r="K160" s="11" t="str">
        <f>VLOOKUP(C160,DBASE!$A$4:$Z$756,9,FALSE)</f>
        <v>Niederl. 3</v>
      </c>
      <c r="L160" s="11" t="str">
        <f>VLOOKUP(C160,DBASE!$A$4:$Z$756,10,FALSE)</f>
        <v>Department</v>
      </c>
      <c r="M160" s="11" t="str">
        <f>VLOOKUP(C160,DBASE!$A$4:$Z$756,11,FALSE)</f>
        <v>Supervisor</v>
      </c>
      <c r="N160" s="11" t="str">
        <f>VLOOKUP(C160,DBASE!$A$4:$Z$756,12,FALSE)</f>
        <v>Non-Mgm.</v>
      </c>
      <c r="O160" s="11" t="str">
        <f>VLOOKUP(C160,DBASE!$A$4:$Z$756,13,FALSE)</f>
        <v>ang.</v>
      </c>
      <c r="P160" s="11" t="str">
        <f>VLOOKUP(C160,DBASE!$A$4:$Z$756,14,FALSE)</f>
        <v>M</v>
      </c>
      <c r="Q160" s="12">
        <f>VLOOKUP(C160,DBASE!$A$4:$Z$756,15,FALSE)</f>
        <v>39326</v>
      </c>
      <c r="R160" s="12" t="str">
        <f>IF(VLOOKUP(C160,DBASE!$A$4:$Z$756,16,FALSE)=0,"",VLOOKUP(C160,DBASE!$A$4:$Z$756,16,FALSE))</f>
        <v/>
      </c>
      <c r="S160" s="13" t="str">
        <f>VLOOKUP(C160,DBASE!$A$4:$Z$756,17,FALSE)</f>
        <v/>
      </c>
      <c r="T160" s="11">
        <f ca="1">VLOOKUP(C160,DBASE!$A$4:$Z$756,18,FALSE)</f>
        <v>12</v>
      </c>
      <c r="U160" s="12">
        <f>VLOOKUP(C160,DBASE!$A$4:$Z$756,19,FALSE)</f>
        <v>24374</v>
      </c>
      <c r="V160" s="13">
        <f ca="1">VLOOKUP(C160,DBASE!$A$4:$Z$756,20,FALSE)</f>
        <v>53</v>
      </c>
      <c r="W160" s="11" t="str">
        <f>VLOOKUP(C160,DBASE!$A$4:$Z$756,21,FALSE)</f>
        <v>N</v>
      </c>
      <c r="X160" s="11">
        <f>VLOOKUP(C160,DBASE!$A$4:$Z$756,22,FALSE)</f>
        <v>30</v>
      </c>
      <c r="Y160" s="14">
        <f>VLOOKUP(C160,DBASE!$A$4:$Z$756,23,FALSE)</f>
        <v>2.5</v>
      </c>
      <c r="Z160" s="11">
        <f>VLOOKUP(C160,DBASE!$A$4:$Z$756,24,FALSE)</f>
        <v>39</v>
      </c>
      <c r="AA160" s="11" t="str">
        <f>VLOOKUP(C160,DBASE!$A$4:$Z$756,25,FALSE)</f>
        <v>Function</v>
      </c>
      <c r="AB160" s="10">
        <f>VLOOKUP(C160,DBASE!$A$4:$Z$756,26,FALSE)</f>
        <v>1</v>
      </c>
      <c r="AC160" s="15">
        <v>1156</v>
      </c>
      <c r="AD160" s="15">
        <f t="shared" si="10"/>
        <v>253.45300000000003</v>
      </c>
      <c r="AE160" s="15">
        <v>0</v>
      </c>
      <c r="AF160" s="15">
        <v>0</v>
      </c>
      <c r="AG160" s="15">
        <v>0</v>
      </c>
      <c r="AH160" s="15">
        <v>0</v>
      </c>
      <c r="AI160" s="15">
        <v>0</v>
      </c>
      <c r="AJ160" s="15">
        <v>0</v>
      </c>
      <c r="AK160" s="15">
        <v>0</v>
      </c>
      <c r="AL160" s="15">
        <v>0</v>
      </c>
      <c r="AM160" s="15">
        <v>0</v>
      </c>
      <c r="AN160" s="15">
        <v>0</v>
      </c>
      <c r="AO160" s="15">
        <f t="shared" si="11"/>
        <v>0</v>
      </c>
      <c r="AP160" s="15">
        <f t="shared" si="12"/>
        <v>0</v>
      </c>
      <c r="AQ160" s="15">
        <f t="shared" si="13"/>
        <v>26.5</v>
      </c>
      <c r="AR160" s="15">
        <v>0</v>
      </c>
      <c r="AS160" s="15">
        <v>0</v>
      </c>
      <c r="AT160" s="15">
        <v>0</v>
      </c>
      <c r="AU160" s="15">
        <v>0</v>
      </c>
      <c r="AV160" s="15">
        <f t="shared" si="14"/>
        <v>5.9346750000000004</v>
      </c>
      <c r="AW160" s="15">
        <v>0</v>
      </c>
      <c r="AX160" s="15">
        <v>0</v>
      </c>
    </row>
    <row r="161" spans="1:50" ht="20.100000000000001" customHeight="1" x14ac:dyDescent="0.25">
      <c r="A161" s="8">
        <v>43922</v>
      </c>
      <c r="B161" s="8">
        <v>43951</v>
      </c>
      <c r="C161" s="11">
        <v>152</v>
      </c>
      <c r="D161" s="8" t="str">
        <f>VLOOKUP(C161,DBASE!$A$4:$Z$756,3,FALSE)</f>
        <v>P</v>
      </c>
      <c r="E161" s="11" t="str">
        <f>VLOOKUP(C161,DBASE!$A$4:$Z$756,2,FALSE)</f>
        <v>Active</v>
      </c>
      <c r="F161" s="11" t="str">
        <f>VLOOKUP(C161,DBASE!$A$4:$Z$756,4,FALSE)</f>
        <v>Mitarbeiter 152</v>
      </c>
      <c r="G161" s="11" t="str">
        <f>VLOOKUP(C161,DBASE!$A$4:$Z$756,5,FALSE)</f>
        <v>Y</v>
      </c>
      <c r="H161" s="11">
        <f>VLOOKUP(C161,DBASE!$A$4:$Z$756,6,FALSE)</f>
        <v>1023</v>
      </c>
      <c r="I161" s="11">
        <f>VLOOKUP(C161,DBASE!$A$4:$Z$756,7,FALSE)</f>
        <v>1057</v>
      </c>
      <c r="J161" s="11">
        <f>VLOOKUP(C161,DBASE!$A$4:$Z$756,8,FALSE)</f>
        <v>106</v>
      </c>
      <c r="K161" s="11" t="str">
        <f>VLOOKUP(C161,DBASE!$A$4:$Z$756,9,FALSE)</f>
        <v>Niederl. 7</v>
      </c>
      <c r="L161" s="11" t="str">
        <f>VLOOKUP(C161,DBASE!$A$4:$Z$756,10,FALSE)</f>
        <v>Department</v>
      </c>
      <c r="M161" s="11" t="str">
        <f>VLOOKUP(C161,DBASE!$A$4:$Z$756,11,FALSE)</f>
        <v>Supervisor</v>
      </c>
      <c r="N161" s="11" t="str">
        <f>VLOOKUP(C161,DBASE!$A$4:$Z$756,12,FALSE)</f>
        <v>Non-Mgm.</v>
      </c>
      <c r="O161" s="11" t="str">
        <f>VLOOKUP(C161,DBASE!$A$4:$Z$756,13,FALSE)</f>
        <v>ang.</v>
      </c>
      <c r="P161" s="11" t="str">
        <f>VLOOKUP(C161,DBASE!$A$4:$Z$756,14,FALSE)</f>
        <v>M</v>
      </c>
      <c r="Q161" s="12">
        <f>VLOOKUP(C161,DBASE!$A$4:$Z$756,15,FALSE)</f>
        <v>39326</v>
      </c>
      <c r="R161" s="12" t="str">
        <f>IF(VLOOKUP(C161,DBASE!$A$4:$Z$756,16,FALSE)=0,"",VLOOKUP(C161,DBASE!$A$4:$Z$756,16,FALSE))</f>
        <v/>
      </c>
      <c r="S161" s="13" t="str">
        <f>VLOOKUP(C161,DBASE!$A$4:$Z$756,17,FALSE)</f>
        <v/>
      </c>
      <c r="T161" s="11">
        <f ca="1">VLOOKUP(C161,DBASE!$A$4:$Z$756,18,FALSE)</f>
        <v>12</v>
      </c>
      <c r="U161" s="12">
        <f>VLOOKUP(C161,DBASE!$A$4:$Z$756,19,FALSE)</f>
        <v>31675</v>
      </c>
      <c r="V161" s="13">
        <f ca="1">VLOOKUP(C161,DBASE!$A$4:$Z$756,20,FALSE)</f>
        <v>33</v>
      </c>
      <c r="W161" s="11" t="str">
        <f>VLOOKUP(C161,DBASE!$A$4:$Z$756,21,FALSE)</f>
        <v>J</v>
      </c>
      <c r="X161" s="11">
        <f>VLOOKUP(C161,DBASE!$A$4:$Z$756,22,FALSE)</f>
        <v>30</v>
      </c>
      <c r="Y161" s="14">
        <f>VLOOKUP(C161,DBASE!$A$4:$Z$756,23,FALSE)</f>
        <v>2.5</v>
      </c>
      <c r="Z161" s="11">
        <f>VLOOKUP(C161,DBASE!$A$4:$Z$756,24,FALSE)</f>
        <v>39</v>
      </c>
      <c r="AA161" s="11" t="str">
        <f>VLOOKUP(C161,DBASE!$A$4:$Z$756,25,FALSE)</f>
        <v>Function</v>
      </c>
      <c r="AB161" s="10">
        <f>VLOOKUP(C161,DBASE!$A$4:$Z$756,26,FALSE)</f>
        <v>0.5</v>
      </c>
      <c r="AC161" s="15">
        <v>1157</v>
      </c>
      <c r="AD161" s="15">
        <f t="shared" si="10"/>
        <v>253.67225000000002</v>
      </c>
      <c r="AE161" s="15">
        <v>0</v>
      </c>
      <c r="AF161" s="15">
        <v>0</v>
      </c>
      <c r="AG161" s="15">
        <v>0</v>
      </c>
      <c r="AH161" s="15">
        <v>0</v>
      </c>
      <c r="AI161" s="15">
        <v>0</v>
      </c>
      <c r="AJ161" s="15">
        <v>0</v>
      </c>
      <c r="AK161" s="15">
        <v>0</v>
      </c>
      <c r="AL161" s="15">
        <v>0</v>
      </c>
      <c r="AM161" s="15">
        <v>0</v>
      </c>
      <c r="AN161" s="15">
        <v>0</v>
      </c>
      <c r="AO161" s="15">
        <f t="shared" si="11"/>
        <v>66.75</v>
      </c>
      <c r="AP161" s="15">
        <f t="shared" si="12"/>
        <v>53.029166666666676</v>
      </c>
      <c r="AQ161" s="15">
        <f t="shared" si="13"/>
        <v>13.25</v>
      </c>
      <c r="AR161" s="15">
        <v>0</v>
      </c>
      <c r="AS161" s="15">
        <v>0</v>
      </c>
      <c r="AT161" s="15">
        <v>0</v>
      </c>
      <c r="AU161" s="15">
        <v>0</v>
      </c>
      <c r="AV161" s="15">
        <f t="shared" si="14"/>
        <v>29.791881875000001</v>
      </c>
      <c r="AW161" s="15">
        <v>52.359249999999996</v>
      </c>
      <c r="AX161" s="15">
        <v>0</v>
      </c>
    </row>
    <row r="162" spans="1:50" ht="20.100000000000001" customHeight="1" x14ac:dyDescent="0.25">
      <c r="A162" s="8">
        <v>43922</v>
      </c>
      <c r="B162" s="8">
        <v>43951</v>
      </c>
      <c r="C162" s="11">
        <v>152</v>
      </c>
      <c r="D162" s="8" t="str">
        <f>VLOOKUP(C162,DBASE!$A$4:$Z$756,3,FALSE)</f>
        <v>P</v>
      </c>
      <c r="E162" s="11" t="str">
        <f>VLOOKUP(C162,DBASE!$A$4:$Z$756,2,FALSE)</f>
        <v>Active</v>
      </c>
      <c r="F162" s="11" t="str">
        <f>VLOOKUP(C162,DBASE!$A$4:$Z$756,4,FALSE)</f>
        <v>Mitarbeiter 152</v>
      </c>
      <c r="G162" s="11" t="str">
        <f>VLOOKUP(C162,DBASE!$A$4:$Z$756,5,FALSE)</f>
        <v>Y</v>
      </c>
      <c r="H162" s="11">
        <f>VLOOKUP(C162,DBASE!$A$4:$Z$756,6,FALSE)</f>
        <v>1023</v>
      </c>
      <c r="I162" s="11">
        <f>VLOOKUP(C162,DBASE!$A$4:$Z$756,7,FALSE)</f>
        <v>1057</v>
      </c>
      <c r="J162" s="11">
        <f>VLOOKUP(C162,DBASE!$A$4:$Z$756,8,FALSE)</f>
        <v>106</v>
      </c>
      <c r="K162" s="11" t="str">
        <f>VLOOKUP(C162,DBASE!$A$4:$Z$756,9,FALSE)</f>
        <v>Niederl. 7</v>
      </c>
      <c r="L162" s="11" t="str">
        <f>VLOOKUP(C162,DBASE!$A$4:$Z$756,10,FALSE)</f>
        <v>Department</v>
      </c>
      <c r="M162" s="11" t="str">
        <f>VLOOKUP(C162,DBASE!$A$4:$Z$756,11,FALSE)</f>
        <v>Supervisor</v>
      </c>
      <c r="N162" s="11" t="str">
        <f>VLOOKUP(C162,DBASE!$A$4:$Z$756,12,FALSE)</f>
        <v>Non-Mgm.</v>
      </c>
      <c r="O162" s="11" t="str">
        <f>VLOOKUP(C162,DBASE!$A$4:$Z$756,13,FALSE)</f>
        <v>ang.</v>
      </c>
      <c r="P162" s="11" t="str">
        <f>VLOOKUP(C162,DBASE!$A$4:$Z$756,14,FALSE)</f>
        <v>M</v>
      </c>
      <c r="Q162" s="12">
        <f>VLOOKUP(C162,DBASE!$A$4:$Z$756,15,FALSE)</f>
        <v>39326</v>
      </c>
      <c r="R162" s="12" t="str">
        <f>IF(VLOOKUP(C162,DBASE!$A$4:$Z$756,16,FALSE)=0,"",VLOOKUP(C162,DBASE!$A$4:$Z$756,16,FALSE))</f>
        <v/>
      </c>
      <c r="S162" s="13" t="str">
        <f>VLOOKUP(C162,DBASE!$A$4:$Z$756,17,FALSE)</f>
        <v/>
      </c>
      <c r="T162" s="11">
        <f ca="1">VLOOKUP(C162,DBASE!$A$4:$Z$756,18,FALSE)</f>
        <v>12</v>
      </c>
      <c r="U162" s="12">
        <f>VLOOKUP(C162,DBASE!$A$4:$Z$756,19,FALSE)</f>
        <v>31675</v>
      </c>
      <c r="V162" s="13">
        <f ca="1">VLOOKUP(C162,DBASE!$A$4:$Z$756,20,FALSE)</f>
        <v>33</v>
      </c>
      <c r="W162" s="11" t="str">
        <f>VLOOKUP(C162,DBASE!$A$4:$Z$756,21,FALSE)</f>
        <v>J</v>
      </c>
      <c r="X162" s="11">
        <f>VLOOKUP(C162,DBASE!$A$4:$Z$756,22,FALSE)</f>
        <v>30</v>
      </c>
      <c r="Y162" s="14">
        <f>VLOOKUP(C162,DBASE!$A$4:$Z$756,23,FALSE)</f>
        <v>2.5</v>
      </c>
      <c r="Z162" s="11">
        <f>VLOOKUP(C162,DBASE!$A$4:$Z$756,24,FALSE)</f>
        <v>39</v>
      </c>
      <c r="AA162" s="11" t="str">
        <f>VLOOKUP(C162,DBASE!$A$4:$Z$756,25,FALSE)</f>
        <v>Function</v>
      </c>
      <c r="AB162" s="10">
        <f>VLOOKUP(C162,DBASE!$A$4:$Z$756,26,FALSE)</f>
        <v>0.5</v>
      </c>
      <c r="AC162" s="15">
        <v>1158</v>
      </c>
      <c r="AD162" s="15">
        <f t="shared" si="10"/>
        <v>253.89150000000001</v>
      </c>
      <c r="AE162" s="15">
        <v>0</v>
      </c>
      <c r="AF162" s="15">
        <v>0</v>
      </c>
      <c r="AG162" s="15">
        <v>0</v>
      </c>
      <c r="AH162" s="15">
        <v>0</v>
      </c>
      <c r="AI162" s="15">
        <v>0</v>
      </c>
      <c r="AJ162" s="15">
        <v>0</v>
      </c>
      <c r="AK162" s="15">
        <v>0</v>
      </c>
      <c r="AL162" s="15">
        <v>0</v>
      </c>
      <c r="AM162" s="15">
        <v>0</v>
      </c>
      <c r="AN162" s="15">
        <v>0</v>
      </c>
      <c r="AO162" s="15">
        <f t="shared" si="11"/>
        <v>66.807692307692307</v>
      </c>
      <c r="AP162" s="15">
        <f t="shared" si="12"/>
        <v>53.075000000000003</v>
      </c>
      <c r="AQ162" s="15">
        <f t="shared" si="13"/>
        <v>13.25</v>
      </c>
      <c r="AR162" s="15">
        <v>0</v>
      </c>
      <c r="AS162" s="15">
        <v>0</v>
      </c>
      <c r="AT162" s="15">
        <v>0</v>
      </c>
      <c r="AU162" s="15">
        <v>0</v>
      </c>
      <c r="AV162" s="15">
        <f t="shared" si="14"/>
        <v>29.815066442307693</v>
      </c>
      <c r="AW162" s="15">
        <v>52.359249999999996</v>
      </c>
      <c r="AX162" s="15">
        <v>0</v>
      </c>
    </row>
    <row r="163" spans="1:50" ht="20.100000000000001" customHeight="1" x14ac:dyDescent="0.25">
      <c r="A163" s="8">
        <v>43922</v>
      </c>
      <c r="B163" s="8">
        <v>43951</v>
      </c>
      <c r="C163" s="11">
        <v>153</v>
      </c>
      <c r="D163" s="8" t="str">
        <f>VLOOKUP(C163,DBASE!$A$4:$Z$756,3,FALSE)</f>
        <v>P</v>
      </c>
      <c r="E163" s="11" t="str">
        <f>VLOOKUP(C163,DBASE!$A$4:$Z$756,2,FALSE)</f>
        <v>Active</v>
      </c>
      <c r="F163" s="11" t="str">
        <f>VLOOKUP(C163,DBASE!$A$4:$Z$756,4,FALSE)</f>
        <v>Mitarbeiter 153</v>
      </c>
      <c r="G163" s="11" t="str">
        <f>VLOOKUP(C163,DBASE!$A$4:$Z$756,5,FALSE)</f>
        <v>N</v>
      </c>
      <c r="H163" s="11">
        <f>VLOOKUP(C163,DBASE!$A$4:$Z$756,6,FALSE)</f>
        <v>1050</v>
      </c>
      <c r="I163" s="11">
        <f>VLOOKUP(C163,DBASE!$A$4:$Z$756,7,FALSE)</f>
        <v>1093</v>
      </c>
      <c r="J163" s="11">
        <f>VLOOKUP(C163,DBASE!$A$4:$Z$756,8,FALSE)</f>
        <v>102</v>
      </c>
      <c r="K163" s="11" t="str">
        <f>VLOOKUP(C163,DBASE!$A$4:$Z$756,9,FALSE)</f>
        <v>Niederl. 3</v>
      </c>
      <c r="L163" s="11" t="str">
        <f>VLOOKUP(C163,DBASE!$A$4:$Z$756,10,FALSE)</f>
        <v>Department</v>
      </c>
      <c r="M163" s="11" t="str">
        <f>VLOOKUP(C163,DBASE!$A$4:$Z$756,11,FALSE)</f>
        <v>Supervisor</v>
      </c>
      <c r="N163" s="11" t="str">
        <f>VLOOKUP(C163,DBASE!$A$4:$Z$756,12,FALSE)</f>
        <v>Manager</v>
      </c>
      <c r="O163" s="11" t="str">
        <f>VLOOKUP(C163,DBASE!$A$4:$Z$756,13,FALSE)</f>
        <v>ang.</v>
      </c>
      <c r="P163" s="11" t="str">
        <f>VLOOKUP(C163,DBASE!$A$4:$Z$756,14,FALSE)</f>
        <v>W</v>
      </c>
      <c r="Q163" s="12">
        <f>VLOOKUP(C163,DBASE!$A$4:$Z$756,15,FALSE)</f>
        <v>39326</v>
      </c>
      <c r="R163" s="12" t="str">
        <f>IF(VLOOKUP(C163,DBASE!$A$4:$Z$756,16,FALSE)=0,"",VLOOKUP(C163,DBASE!$A$4:$Z$756,16,FALSE))</f>
        <v/>
      </c>
      <c r="S163" s="13" t="str">
        <f>VLOOKUP(C163,DBASE!$A$4:$Z$756,17,FALSE)</f>
        <v/>
      </c>
      <c r="T163" s="11">
        <f ca="1">VLOOKUP(C163,DBASE!$A$4:$Z$756,18,FALSE)</f>
        <v>12</v>
      </c>
      <c r="U163" s="12">
        <f>VLOOKUP(C163,DBASE!$A$4:$Z$756,19,FALSE)</f>
        <v>31994</v>
      </c>
      <c r="V163" s="13">
        <f ca="1">VLOOKUP(C163,DBASE!$A$4:$Z$756,20,FALSE)</f>
        <v>32</v>
      </c>
      <c r="W163" s="11" t="str">
        <f>VLOOKUP(C163,DBASE!$A$4:$Z$756,21,FALSE)</f>
        <v>N</v>
      </c>
      <c r="X163" s="11">
        <f>VLOOKUP(C163,DBASE!$A$4:$Z$756,22,FALSE)</f>
        <v>30</v>
      </c>
      <c r="Y163" s="14">
        <f>VLOOKUP(C163,DBASE!$A$4:$Z$756,23,FALSE)</f>
        <v>2.5</v>
      </c>
      <c r="Z163" s="11">
        <f>VLOOKUP(C163,DBASE!$A$4:$Z$756,24,FALSE)</f>
        <v>39</v>
      </c>
      <c r="AA163" s="11" t="str">
        <f>VLOOKUP(C163,DBASE!$A$4:$Z$756,25,FALSE)</f>
        <v>Function</v>
      </c>
      <c r="AB163" s="10">
        <f>VLOOKUP(C163,DBASE!$A$4:$Z$756,26,FALSE)</f>
        <v>1</v>
      </c>
      <c r="AC163" s="15">
        <v>1159</v>
      </c>
      <c r="AD163" s="15">
        <f t="shared" si="10"/>
        <v>254.11075000000002</v>
      </c>
      <c r="AE163" s="15">
        <v>0</v>
      </c>
      <c r="AF163" s="15">
        <v>0</v>
      </c>
      <c r="AG163" s="15">
        <v>0</v>
      </c>
      <c r="AH163" s="15">
        <v>0</v>
      </c>
      <c r="AI163" s="15">
        <v>0</v>
      </c>
      <c r="AJ163" s="15">
        <v>0</v>
      </c>
      <c r="AK163" s="15">
        <v>0</v>
      </c>
      <c r="AL163" s="15">
        <v>0</v>
      </c>
      <c r="AM163" s="15">
        <v>0</v>
      </c>
      <c r="AN163" s="15">
        <v>0</v>
      </c>
      <c r="AO163" s="15">
        <f t="shared" si="11"/>
        <v>0</v>
      </c>
      <c r="AP163" s="15">
        <f t="shared" si="12"/>
        <v>0</v>
      </c>
      <c r="AQ163" s="15">
        <f t="shared" si="13"/>
        <v>26.5</v>
      </c>
      <c r="AR163" s="15">
        <v>0</v>
      </c>
      <c r="AS163" s="15">
        <v>0</v>
      </c>
      <c r="AT163" s="15">
        <v>0</v>
      </c>
      <c r="AU163" s="15">
        <v>0</v>
      </c>
      <c r="AV163" s="15">
        <f t="shared" si="14"/>
        <v>5.9346750000000004</v>
      </c>
      <c r="AW163" s="15">
        <v>0</v>
      </c>
      <c r="AX163" s="15">
        <v>0</v>
      </c>
    </row>
    <row r="164" spans="1:50" ht="20.100000000000001" customHeight="1" x14ac:dyDescent="0.25">
      <c r="A164" s="8">
        <v>43922</v>
      </c>
      <c r="B164" s="8">
        <v>43951</v>
      </c>
      <c r="C164" s="11">
        <v>154</v>
      </c>
      <c r="D164" s="8" t="str">
        <f>VLOOKUP(C164,DBASE!$A$4:$Z$756,3,FALSE)</f>
        <v>P</v>
      </c>
      <c r="E164" s="11" t="str">
        <f>VLOOKUP(C164,DBASE!$A$4:$Z$756,2,FALSE)</f>
        <v>Active</v>
      </c>
      <c r="F164" s="11" t="str">
        <f>VLOOKUP(C164,DBASE!$A$4:$Z$756,4,FALSE)</f>
        <v>Mitarbeiter 154</v>
      </c>
      <c r="G164" s="11" t="str">
        <f>VLOOKUP(C164,DBASE!$A$4:$Z$756,5,FALSE)</f>
        <v>N</v>
      </c>
      <c r="H164" s="11">
        <f>VLOOKUP(C164,DBASE!$A$4:$Z$756,6,FALSE)</f>
        <v>1018</v>
      </c>
      <c r="I164" s="11">
        <f>VLOOKUP(C164,DBASE!$A$4:$Z$756,7,FALSE)</f>
        <v>1055</v>
      </c>
      <c r="J164" s="11">
        <f>VLOOKUP(C164,DBASE!$A$4:$Z$756,8,FALSE)</f>
        <v>106</v>
      </c>
      <c r="K164" s="11" t="str">
        <f>VLOOKUP(C164,DBASE!$A$4:$Z$756,9,FALSE)</f>
        <v>Niederl. 7</v>
      </c>
      <c r="L164" s="11" t="str">
        <f>VLOOKUP(C164,DBASE!$A$4:$Z$756,10,FALSE)</f>
        <v>Department</v>
      </c>
      <c r="M164" s="11" t="str">
        <f>VLOOKUP(C164,DBASE!$A$4:$Z$756,11,FALSE)</f>
        <v>Supervisor</v>
      </c>
      <c r="N164" s="11" t="str">
        <f>VLOOKUP(C164,DBASE!$A$4:$Z$756,12,FALSE)</f>
        <v>Non-Mgm.</v>
      </c>
      <c r="O164" s="11" t="str">
        <f>VLOOKUP(C164,DBASE!$A$4:$Z$756,13,FALSE)</f>
        <v>ang.</v>
      </c>
      <c r="P164" s="11" t="str">
        <f>VLOOKUP(C164,DBASE!$A$4:$Z$756,14,FALSE)</f>
        <v>W</v>
      </c>
      <c r="Q164" s="12">
        <f>VLOOKUP(C164,DBASE!$A$4:$Z$756,15,FALSE)</f>
        <v>39356</v>
      </c>
      <c r="R164" s="12" t="str">
        <f>IF(VLOOKUP(C164,DBASE!$A$4:$Z$756,16,FALSE)=0,"",VLOOKUP(C164,DBASE!$A$4:$Z$756,16,FALSE))</f>
        <v/>
      </c>
      <c r="S164" s="13" t="str">
        <f>VLOOKUP(C164,DBASE!$A$4:$Z$756,17,FALSE)</f>
        <v/>
      </c>
      <c r="T164" s="11">
        <f ca="1">VLOOKUP(C164,DBASE!$A$4:$Z$756,18,FALSE)</f>
        <v>12</v>
      </c>
      <c r="U164" s="12">
        <f>VLOOKUP(C164,DBASE!$A$4:$Z$756,19,FALSE)</f>
        <v>22871</v>
      </c>
      <c r="V164" s="13">
        <f ca="1">VLOOKUP(C164,DBASE!$A$4:$Z$756,20,FALSE)</f>
        <v>57</v>
      </c>
      <c r="W164" s="11" t="str">
        <f>VLOOKUP(C164,DBASE!$A$4:$Z$756,21,FALSE)</f>
        <v>J</v>
      </c>
      <c r="X164" s="11">
        <f>VLOOKUP(C164,DBASE!$A$4:$Z$756,22,FALSE)</f>
        <v>24</v>
      </c>
      <c r="Y164" s="14">
        <f>VLOOKUP(C164,DBASE!$A$4:$Z$756,23,FALSE)</f>
        <v>2</v>
      </c>
      <c r="Z164" s="11">
        <f>VLOOKUP(C164,DBASE!$A$4:$Z$756,24,FALSE)</f>
        <v>20</v>
      </c>
      <c r="AA164" s="11" t="str">
        <f>VLOOKUP(C164,DBASE!$A$4:$Z$756,25,FALSE)</f>
        <v>Function</v>
      </c>
      <c r="AB164" s="10">
        <f>VLOOKUP(C164,DBASE!$A$4:$Z$756,26,FALSE)</f>
        <v>0.51282051282051277</v>
      </c>
      <c r="AC164" s="15">
        <v>1160</v>
      </c>
      <c r="AD164" s="15">
        <f t="shared" si="10"/>
        <v>254.33</v>
      </c>
      <c r="AE164" s="15">
        <v>0</v>
      </c>
      <c r="AF164" s="15">
        <v>0</v>
      </c>
      <c r="AG164" s="15">
        <v>0</v>
      </c>
      <c r="AH164" s="15">
        <v>0</v>
      </c>
      <c r="AI164" s="15">
        <v>0</v>
      </c>
      <c r="AJ164" s="15">
        <v>0</v>
      </c>
      <c r="AK164" s="15">
        <v>0</v>
      </c>
      <c r="AL164" s="15">
        <v>0</v>
      </c>
      <c r="AM164" s="15">
        <v>0</v>
      </c>
      <c r="AN164" s="15">
        <v>0</v>
      </c>
      <c r="AO164" s="15">
        <f t="shared" si="11"/>
        <v>104.39999999999999</v>
      </c>
      <c r="AP164" s="15">
        <f t="shared" si="12"/>
        <v>53.166666666666671</v>
      </c>
      <c r="AQ164" s="15">
        <f t="shared" si="13"/>
        <v>26.5</v>
      </c>
      <c r="AR164" s="15">
        <v>0</v>
      </c>
      <c r="AS164" s="15">
        <v>0</v>
      </c>
      <c r="AT164" s="15">
        <v>0</v>
      </c>
      <c r="AU164" s="15">
        <v>0</v>
      </c>
      <c r="AV164" s="15">
        <f t="shared" si="14"/>
        <v>41.221730000000001</v>
      </c>
      <c r="AW164" s="15">
        <v>0</v>
      </c>
      <c r="AX164" s="15">
        <v>0</v>
      </c>
    </row>
    <row r="165" spans="1:50" ht="20.100000000000001" customHeight="1" x14ac:dyDescent="0.25">
      <c r="A165" s="8">
        <v>43922</v>
      </c>
      <c r="B165" s="8">
        <v>43951</v>
      </c>
      <c r="C165" s="11">
        <v>155</v>
      </c>
      <c r="D165" s="8" t="str">
        <f>VLOOKUP(C165,DBASE!$A$4:$Z$756,3,FALSE)</f>
        <v>P</v>
      </c>
      <c r="E165" s="11" t="str">
        <f>VLOOKUP(C165,DBASE!$A$4:$Z$756,2,FALSE)</f>
        <v>Active</v>
      </c>
      <c r="F165" s="11" t="str">
        <f>VLOOKUP(C165,DBASE!$A$4:$Z$756,4,FALSE)</f>
        <v>Mitarbeiter 155</v>
      </c>
      <c r="G165" s="11" t="str">
        <f>VLOOKUP(C165,DBASE!$A$4:$Z$756,5,FALSE)</f>
        <v>N</v>
      </c>
      <c r="H165" s="11">
        <f>VLOOKUP(C165,DBASE!$A$4:$Z$756,6,FALSE)</f>
        <v>1038</v>
      </c>
      <c r="I165" s="11">
        <f>VLOOKUP(C165,DBASE!$A$4:$Z$756,7,FALSE)</f>
        <v>1081</v>
      </c>
      <c r="J165" s="11">
        <f>VLOOKUP(C165,DBASE!$A$4:$Z$756,8,FALSE)</f>
        <v>102</v>
      </c>
      <c r="K165" s="11" t="str">
        <f>VLOOKUP(C165,DBASE!$A$4:$Z$756,9,FALSE)</f>
        <v>Niederl. 3</v>
      </c>
      <c r="L165" s="11" t="str">
        <f>VLOOKUP(C165,DBASE!$A$4:$Z$756,10,FALSE)</f>
        <v>Department</v>
      </c>
      <c r="M165" s="11" t="str">
        <f>VLOOKUP(C165,DBASE!$A$4:$Z$756,11,FALSE)</f>
        <v>Supervisor</v>
      </c>
      <c r="N165" s="11" t="str">
        <f>VLOOKUP(C165,DBASE!$A$4:$Z$756,12,FALSE)</f>
        <v>Director</v>
      </c>
      <c r="O165" s="11" t="str">
        <f>VLOOKUP(C165,DBASE!$A$4:$Z$756,13,FALSE)</f>
        <v>ang.</v>
      </c>
      <c r="P165" s="11" t="str">
        <f>VLOOKUP(C165,DBASE!$A$4:$Z$756,14,FALSE)</f>
        <v>M</v>
      </c>
      <c r="Q165" s="12">
        <f>VLOOKUP(C165,DBASE!$A$4:$Z$756,15,FALSE)</f>
        <v>39322</v>
      </c>
      <c r="R165" s="12" t="str">
        <f>IF(VLOOKUP(C165,DBASE!$A$4:$Z$756,16,FALSE)=0,"",VLOOKUP(C165,DBASE!$A$4:$Z$756,16,FALSE))</f>
        <v/>
      </c>
      <c r="S165" s="13" t="str">
        <f>VLOOKUP(C165,DBASE!$A$4:$Z$756,17,FALSE)</f>
        <v/>
      </c>
      <c r="T165" s="11">
        <f ca="1">VLOOKUP(C165,DBASE!$A$4:$Z$756,18,FALSE)</f>
        <v>12</v>
      </c>
      <c r="U165" s="12">
        <f>VLOOKUP(C165,DBASE!$A$4:$Z$756,19,FALSE)</f>
        <v>24432</v>
      </c>
      <c r="V165" s="13">
        <f ca="1">VLOOKUP(C165,DBASE!$A$4:$Z$756,20,FALSE)</f>
        <v>53</v>
      </c>
      <c r="W165" s="11" t="str">
        <f>VLOOKUP(C165,DBASE!$A$4:$Z$756,21,FALSE)</f>
        <v>N</v>
      </c>
      <c r="X165" s="11">
        <f>VLOOKUP(C165,DBASE!$A$4:$Z$756,22,FALSE)</f>
        <v>30</v>
      </c>
      <c r="Y165" s="14">
        <f>VLOOKUP(C165,DBASE!$A$4:$Z$756,23,FALSE)</f>
        <v>2.5</v>
      </c>
      <c r="Z165" s="11">
        <f>VLOOKUP(C165,DBASE!$A$4:$Z$756,24,FALSE)</f>
        <v>39</v>
      </c>
      <c r="AA165" s="11" t="str">
        <f>VLOOKUP(C165,DBASE!$A$4:$Z$756,25,FALSE)</f>
        <v>Function</v>
      </c>
      <c r="AB165" s="10">
        <f>VLOOKUP(C165,DBASE!$A$4:$Z$756,26,FALSE)</f>
        <v>1</v>
      </c>
      <c r="AC165" s="15">
        <v>1161</v>
      </c>
      <c r="AD165" s="15">
        <f t="shared" si="10"/>
        <v>254.54925000000003</v>
      </c>
      <c r="AE165" s="15">
        <v>0</v>
      </c>
      <c r="AF165" s="15">
        <v>0</v>
      </c>
      <c r="AG165" s="15">
        <v>0</v>
      </c>
      <c r="AH165" s="15">
        <v>0</v>
      </c>
      <c r="AI165" s="15">
        <v>0</v>
      </c>
      <c r="AJ165" s="15">
        <v>0</v>
      </c>
      <c r="AK165" s="15">
        <v>0</v>
      </c>
      <c r="AL165" s="15">
        <v>0</v>
      </c>
      <c r="AM165" s="15">
        <v>0</v>
      </c>
      <c r="AN165" s="15">
        <v>0</v>
      </c>
      <c r="AO165" s="15">
        <f t="shared" si="11"/>
        <v>0</v>
      </c>
      <c r="AP165" s="15">
        <f t="shared" si="12"/>
        <v>0</v>
      </c>
      <c r="AQ165" s="15">
        <f t="shared" si="13"/>
        <v>26.5</v>
      </c>
      <c r="AR165" s="15">
        <v>0</v>
      </c>
      <c r="AS165" s="15">
        <v>0</v>
      </c>
      <c r="AT165" s="15">
        <v>0</v>
      </c>
      <c r="AU165" s="15">
        <v>0</v>
      </c>
      <c r="AV165" s="15">
        <f t="shared" si="14"/>
        <v>5.9346750000000004</v>
      </c>
      <c r="AW165" s="15">
        <v>219.07760000000002</v>
      </c>
      <c r="AX165" s="15">
        <v>0</v>
      </c>
    </row>
    <row r="166" spans="1:50" ht="20.100000000000001" customHeight="1" x14ac:dyDescent="0.25">
      <c r="A166" s="8">
        <v>43922</v>
      </c>
      <c r="B166" s="8">
        <v>43951</v>
      </c>
      <c r="C166" s="11">
        <v>156</v>
      </c>
      <c r="D166" s="8" t="str">
        <f>VLOOKUP(C166,DBASE!$A$4:$Z$756,3,FALSE)</f>
        <v>P</v>
      </c>
      <c r="E166" s="11" t="str">
        <f>VLOOKUP(C166,DBASE!$A$4:$Z$756,2,FALSE)</f>
        <v>Active</v>
      </c>
      <c r="F166" s="11" t="str">
        <f>VLOOKUP(C166,DBASE!$A$4:$Z$756,4,FALSE)</f>
        <v>Mitarbeiter 156</v>
      </c>
      <c r="G166" s="11" t="str">
        <f>VLOOKUP(C166,DBASE!$A$4:$Z$756,5,FALSE)</f>
        <v>N</v>
      </c>
      <c r="H166" s="11">
        <f>VLOOKUP(C166,DBASE!$A$4:$Z$756,6,FALSE)</f>
        <v>1036</v>
      </c>
      <c r="I166" s="11">
        <f>VLOOKUP(C166,DBASE!$A$4:$Z$756,7,FALSE)</f>
        <v>1079</v>
      </c>
      <c r="J166" s="11">
        <f>VLOOKUP(C166,DBASE!$A$4:$Z$756,8,FALSE)</f>
        <v>102</v>
      </c>
      <c r="K166" s="11" t="str">
        <f>VLOOKUP(C166,DBASE!$A$4:$Z$756,9,FALSE)</f>
        <v>Niederl. 3</v>
      </c>
      <c r="L166" s="11" t="str">
        <f>VLOOKUP(C166,DBASE!$A$4:$Z$756,10,FALSE)</f>
        <v>Department</v>
      </c>
      <c r="M166" s="11" t="str">
        <f>VLOOKUP(C166,DBASE!$A$4:$Z$756,11,FALSE)</f>
        <v>Supervisor</v>
      </c>
      <c r="N166" s="11" t="str">
        <f>VLOOKUP(C166,DBASE!$A$4:$Z$756,12,FALSE)</f>
        <v>Manager</v>
      </c>
      <c r="O166" s="11" t="str">
        <f>VLOOKUP(C166,DBASE!$A$4:$Z$756,13,FALSE)</f>
        <v>ang.</v>
      </c>
      <c r="P166" s="11" t="str">
        <f>VLOOKUP(C166,DBASE!$A$4:$Z$756,14,FALSE)</f>
        <v>M</v>
      </c>
      <c r="Q166" s="12">
        <f>VLOOKUP(C166,DBASE!$A$4:$Z$756,15,FALSE)</f>
        <v>39448</v>
      </c>
      <c r="R166" s="12" t="str">
        <f>IF(VLOOKUP(C166,DBASE!$A$4:$Z$756,16,FALSE)=0,"",VLOOKUP(C166,DBASE!$A$4:$Z$756,16,FALSE))</f>
        <v/>
      </c>
      <c r="S166" s="13" t="str">
        <f>VLOOKUP(C166,DBASE!$A$4:$Z$756,17,FALSE)</f>
        <v/>
      </c>
      <c r="T166" s="11">
        <f ca="1">VLOOKUP(C166,DBASE!$A$4:$Z$756,18,FALSE)</f>
        <v>12</v>
      </c>
      <c r="U166" s="12">
        <f>VLOOKUP(C166,DBASE!$A$4:$Z$756,19,FALSE)</f>
        <v>25393</v>
      </c>
      <c r="V166" s="13">
        <f ca="1">VLOOKUP(C166,DBASE!$A$4:$Z$756,20,FALSE)</f>
        <v>50</v>
      </c>
      <c r="W166" s="11" t="str">
        <f>VLOOKUP(C166,DBASE!$A$4:$Z$756,21,FALSE)</f>
        <v>N</v>
      </c>
      <c r="X166" s="11">
        <f>VLOOKUP(C166,DBASE!$A$4:$Z$756,22,FALSE)</f>
        <v>24</v>
      </c>
      <c r="Y166" s="14">
        <f>VLOOKUP(C166,DBASE!$A$4:$Z$756,23,FALSE)</f>
        <v>2</v>
      </c>
      <c r="Z166" s="11">
        <f>VLOOKUP(C166,DBASE!$A$4:$Z$756,24,FALSE)</f>
        <v>34</v>
      </c>
      <c r="AA166" s="11" t="str">
        <f>VLOOKUP(C166,DBASE!$A$4:$Z$756,25,FALSE)</f>
        <v>Function</v>
      </c>
      <c r="AB166" s="10">
        <f>VLOOKUP(C166,DBASE!$A$4:$Z$756,26,FALSE)</f>
        <v>0.87179487179487181</v>
      </c>
      <c r="AC166" s="15">
        <v>1162</v>
      </c>
      <c r="AD166" s="15">
        <f t="shared" si="10"/>
        <v>254.76850000000002</v>
      </c>
      <c r="AE166" s="15">
        <v>0</v>
      </c>
      <c r="AF166" s="15">
        <v>0</v>
      </c>
      <c r="AG166" s="15">
        <v>0</v>
      </c>
      <c r="AH166" s="15">
        <v>0</v>
      </c>
      <c r="AI166" s="15">
        <v>0</v>
      </c>
      <c r="AJ166" s="15">
        <v>0</v>
      </c>
      <c r="AK166" s="15">
        <v>0</v>
      </c>
      <c r="AL166" s="15">
        <v>0</v>
      </c>
      <c r="AM166" s="15">
        <v>0</v>
      </c>
      <c r="AN166" s="15">
        <v>0</v>
      </c>
      <c r="AO166" s="15">
        <f t="shared" si="11"/>
        <v>0</v>
      </c>
      <c r="AP166" s="15">
        <f t="shared" si="12"/>
        <v>0</v>
      </c>
      <c r="AQ166" s="15">
        <f t="shared" si="13"/>
        <v>26.5</v>
      </c>
      <c r="AR166" s="15">
        <v>0</v>
      </c>
      <c r="AS166" s="15">
        <v>0</v>
      </c>
      <c r="AT166" s="15">
        <v>0</v>
      </c>
      <c r="AU166" s="15">
        <v>0</v>
      </c>
      <c r="AV166" s="15">
        <f t="shared" si="14"/>
        <v>5.9346750000000004</v>
      </c>
      <c r="AW166" s="15">
        <v>0</v>
      </c>
      <c r="AX166" s="15">
        <v>0</v>
      </c>
    </row>
    <row r="167" spans="1:50" ht="20.100000000000001" customHeight="1" x14ac:dyDescent="0.25">
      <c r="A167" s="8">
        <v>43922</v>
      </c>
      <c r="B167" s="8">
        <v>43951</v>
      </c>
      <c r="C167" s="11">
        <v>157</v>
      </c>
      <c r="D167" s="8" t="str">
        <f>VLOOKUP(C167,DBASE!$A$4:$Z$756,3,FALSE)</f>
        <v>P</v>
      </c>
      <c r="E167" s="11" t="str">
        <f>VLOOKUP(C167,DBASE!$A$4:$Z$756,2,FALSE)</f>
        <v>Active</v>
      </c>
      <c r="F167" s="11" t="str">
        <f>VLOOKUP(C167,DBASE!$A$4:$Z$756,4,FALSE)</f>
        <v>Mitarbeiter 157</v>
      </c>
      <c r="G167" s="11" t="str">
        <f>VLOOKUP(C167,DBASE!$A$4:$Z$756,5,FALSE)</f>
        <v>N</v>
      </c>
      <c r="H167" s="11">
        <f>VLOOKUP(C167,DBASE!$A$4:$Z$756,6,FALSE)</f>
        <v>1021</v>
      </c>
      <c r="I167" s="11">
        <f>VLOOKUP(C167,DBASE!$A$4:$Z$756,7,FALSE)</f>
        <v>1034</v>
      </c>
      <c r="J167" s="11">
        <f>VLOOKUP(C167,DBASE!$A$4:$Z$756,8,FALSE)</f>
        <v>104</v>
      </c>
      <c r="K167" s="11" t="str">
        <f>VLOOKUP(C167,DBASE!$A$4:$Z$756,9,FALSE)</f>
        <v>Niederl. 5</v>
      </c>
      <c r="L167" s="11" t="str">
        <f>VLOOKUP(C167,DBASE!$A$4:$Z$756,10,FALSE)</f>
        <v>Department</v>
      </c>
      <c r="M167" s="11" t="str">
        <f>VLOOKUP(C167,DBASE!$A$4:$Z$756,11,FALSE)</f>
        <v>Supervisor</v>
      </c>
      <c r="N167" s="11" t="str">
        <f>VLOOKUP(C167,DBASE!$A$4:$Z$756,12,FALSE)</f>
        <v>Non-Mgm.</v>
      </c>
      <c r="O167" s="11" t="str">
        <f>VLOOKUP(C167,DBASE!$A$4:$Z$756,13,FALSE)</f>
        <v>ang.</v>
      </c>
      <c r="P167" s="11" t="str">
        <f>VLOOKUP(C167,DBASE!$A$4:$Z$756,14,FALSE)</f>
        <v>M</v>
      </c>
      <c r="Q167" s="12">
        <f>VLOOKUP(C167,DBASE!$A$4:$Z$756,15,FALSE)</f>
        <v>39448</v>
      </c>
      <c r="R167" s="12" t="str">
        <f>IF(VLOOKUP(C167,DBASE!$A$4:$Z$756,16,FALSE)=0,"",VLOOKUP(C167,DBASE!$A$4:$Z$756,16,FALSE))</f>
        <v/>
      </c>
      <c r="S167" s="13" t="str">
        <f>VLOOKUP(C167,DBASE!$A$4:$Z$756,17,FALSE)</f>
        <v/>
      </c>
      <c r="T167" s="11">
        <f ca="1">VLOOKUP(C167,DBASE!$A$4:$Z$756,18,FALSE)</f>
        <v>12</v>
      </c>
      <c r="U167" s="12">
        <f>VLOOKUP(C167,DBASE!$A$4:$Z$756,19,FALSE)</f>
        <v>27560</v>
      </c>
      <c r="V167" s="13">
        <f ca="1">VLOOKUP(C167,DBASE!$A$4:$Z$756,20,FALSE)</f>
        <v>44</v>
      </c>
      <c r="W167" s="11" t="str">
        <f>VLOOKUP(C167,DBASE!$A$4:$Z$756,21,FALSE)</f>
        <v>N</v>
      </c>
      <c r="X167" s="11">
        <f>VLOOKUP(C167,DBASE!$A$4:$Z$756,22,FALSE)</f>
        <v>30</v>
      </c>
      <c r="Y167" s="14">
        <f>VLOOKUP(C167,DBASE!$A$4:$Z$756,23,FALSE)</f>
        <v>2.5</v>
      </c>
      <c r="Z167" s="11">
        <f>VLOOKUP(C167,DBASE!$A$4:$Z$756,24,FALSE)</f>
        <v>39</v>
      </c>
      <c r="AA167" s="11" t="str">
        <f>VLOOKUP(C167,DBASE!$A$4:$Z$756,25,FALSE)</f>
        <v>Function</v>
      </c>
      <c r="AB167" s="10">
        <f>VLOOKUP(C167,DBASE!$A$4:$Z$756,26,FALSE)</f>
        <v>1</v>
      </c>
      <c r="AC167" s="15">
        <v>1163</v>
      </c>
      <c r="AD167" s="15">
        <f t="shared" si="10"/>
        <v>254.98775000000003</v>
      </c>
      <c r="AE167" s="15">
        <v>0</v>
      </c>
      <c r="AF167" s="15">
        <v>0</v>
      </c>
      <c r="AG167" s="15">
        <v>0</v>
      </c>
      <c r="AH167" s="15">
        <v>0</v>
      </c>
      <c r="AI167" s="15">
        <v>0</v>
      </c>
      <c r="AJ167" s="15">
        <v>0</v>
      </c>
      <c r="AK167" s="15">
        <v>0</v>
      </c>
      <c r="AL167" s="15">
        <v>0</v>
      </c>
      <c r="AM167" s="15">
        <v>0</v>
      </c>
      <c r="AN167" s="15">
        <v>0</v>
      </c>
      <c r="AO167" s="15">
        <f t="shared" si="11"/>
        <v>0</v>
      </c>
      <c r="AP167" s="15">
        <f t="shared" si="12"/>
        <v>0</v>
      </c>
      <c r="AQ167" s="15">
        <f t="shared" si="13"/>
        <v>26.5</v>
      </c>
      <c r="AR167" s="15">
        <v>0</v>
      </c>
      <c r="AS167" s="15">
        <v>0</v>
      </c>
      <c r="AT167" s="15">
        <v>0</v>
      </c>
      <c r="AU167" s="15">
        <v>0</v>
      </c>
      <c r="AV167" s="15">
        <f t="shared" si="14"/>
        <v>5.9346750000000004</v>
      </c>
      <c r="AW167" s="15">
        <v>108.51280000000001</v>
      </c>
      <c r="AX167" s="15">
        <v>0</v>
      </c>
    </row>
    <row r="168" spans="1:50" ht="20.100000000000001" customHeight="1" x14ac:dyDescent="0.25">
      <c r="A168" s="8">
        <v>43922</v>
      </c>
      <c r="B168" s="8">
        <v>43951</v>
      </c>
      <c r="C168" s="11">
        <v>158</v>
      </c>
      <c r="D168" s="8" t="str">
        <f>VLOOKUP(C168,DBASE!$A$4:$Z$756,3,FALSE)</f>
        <v>P</v>
      </c>
      <c r="E168" s="11" t="str">
        <f>VLOOKUP(C168,DBASE!$A$4:$Z$756,2,FALSE)</f>
        <v>Active</v>
      </c>
      <c r="F168" s="11" t="str">
        <f>VLOOKUP(C168,DBASE!$A$4:$Z$756,4,FALSE)</f>
        <v>Mitarbeiter 158</v>
      </c>
      <c r="G168" s="11" t="str">
        <f>VLOOKUP(C168,DBASE!$A$4:$Z$756,5,FALSE)</f>
        <v>N</v>
      </c>
      <c r="H168" s="11">
        <f>VLOOKUP(C168,DBASE!$A$4:$Z$756,6,FALSE)</f>
        <v>1041</v>
      </c>
      <c r="I168" s="11">
        <f>VLOOKUP(C168,DBASE!$A$4:$Z$756,7,FALSE)</f>
        <v>1084</v>
      </c>
      <c r="J168" s="11">
        <f>VLOOKUP(C168,DBASE!$A$4:$Z$756,8,FALSE)</f>
        <v>102</v>
      </c>
      <c r="K168" s="11" t="str">
        <f>VLOOKUP(C168,DBASE!$A$4:$Z$756,9,FALSE)</f>
        <v>Niederl. 3</v>
      </c>
      <c r="L168" s="11" t="str">
        <f>VLOOKUP(C168,DBASE!$A$4:$Z$756,10,FALSE)</f>
        <v>Department</v>
      </c>
      <c r="M168" s="11" t="str">
        <f>VLOOKUP(C168,DBASE!$A$4:$Z$756,11,FALSE)</f>
        <v>Supervisor</v>
      </c>
      <c r="N168" s="11" t="str">
        <f>VLOOKUP(C168,DBASE!$A$4:$Z$756,12,FALSE)</f>
        <v>Manager</v>
      </c>
      <c r="O168" s="11" t="str">
        <f>VLOOKUP(C168,DBASE!$A$4:$Z$756,13,FALSE)</f>
        <v>ang.</v>
      </c>
      <c r="P168" s="11" t="str">
        <f>VLOOKUP(C168,DBASE!$A$4:$Z$756,14,FALSE)</f>
        <v>M</v>
      </c>
      <c r="Q168" s="12">
        <f>VLOOKUP(C168,DBASE!$A$4:$Z$756,15,FALSE)</f>
        <v>39479</v>
      </c>
      <c r="R168" s="12" t="str">
        <f>IF(VLOOKUP(C168,DBASE!$A$4:$Z$756,16,FALSE)=0,"",VLOOKUP(C168,DBASE!$A$4:$Z$756,16,FALSE))</f>
        <v/>
      </c>
      <c r="S168" s="13" t="str">
        <f>VLOOKUP(C168,DBASE!$A$4:$Z$756,17,FALSE)</f>
        <v/>
      </c>
      <c r="T168" s="11">
        <f ca="1">VLOOKUP(C168,DBASE!$A$4:$Z$756,18,FALSE)</f>
        <v>11</v>
      </c>
      <c r="U168" s="12">
        <f>VLOOKUP(C168,DBASE!$A$4:$Z$756,19,FALSE)</f>
        <v>29865</v>
      </c>
      <c r="V168" s="13">
        <f ca="1">VLOOKUP(C168,DBASE!$A$4:$Z$756,20,FALSE)</f>
        <v>38</v>
      </c>
      <c r="W168" s="11" t="str">
        <f>VLOOKUP(C168,DBASE!$A$4:$Z$756,21,FALSE)</f>
        <v>N</v>
      </c>
      <c r="X168" s="11">
        <f>VLOOKUP(C168,DBASE!$A$4:$Z$756,22,FALSE)</f>
        <v>30</v>
      </c>
      <c r="Y168" s="14">
        <f>VLOOKUP(C168,DBASE!$A$4:$Z$756,23,FALSE)</f>
        <v>2.5</v>
      </c>
      <c r="Z168" s="11">
        <f>VLOOKUP(C168,DBASE!$A$4:$Z$756,24,FALSE)</f>
        <v>39</v>
      </c>
      <c r="AA168" s="11" t="str">
        <f>VLOOKUP(C168,DBASE!$A$4:$Z$756,25,FALSE)</f>
        <v>Function</v>
      </c>
      <c r="AB168" s="10">
        <f>VLOOKUP(C168,DBASE!$A$4:$Z$756,26,FALSE)</f>
        <v>1</v>
      </c>
      <c r="AC168" s="15">
        <v>1164</v>
      </c>
      <c r="AD168" s="15">
        <f t="shared" si="10"/>
        <v>255.20699999999999</v>
      </c>
      <c r="AE168" s="15">
        <v>0</v>
      </c>
      <c r="AF168" s="15">
        <v>0</v>
      </c>
      <c r="AG168" s="15">
        <v>0</v>
      </c>
      <c r="AH168" s="15">
        <v>0</v>
      </c>
      <c r="AI168" s="15">
        <v>0</v>
      </c>
      <c r="AJ168" s="15">
        <v>0</v>
      </c>
      <c r="AK168" s="15">
        <v>0</v>
      </c>
      <c r="AL168" s="15">
        <v>0</v>
      </c>
      <c r="AM168" s="15">
        <v>0</v>
      </c>
      <c r="AN168" s="15">
        <v>0</v>
      </c>
      <c r="AO168" s="15">
        <f t="shared" si="11"/>
        <v>0</v>
      </c>
      <c r="AP168" s="15">
        <f t="shared" si="12"/>
        <v>0</v>
      </c>
      <c r="AQ168" s="15">
        <f t="shared" si="13"/>
        <v>26.5</v>
      </c>
      <c r="AR168" s="15">
        <v>0</v>
      </c>
      <c r="AS168" s="15">
        <v>0</v>
      </c>
      <c r="AT168" s="15">
        <v>0</v>
      </c>
      <c r="AU168" s="15">
        <v>0</v>
      </c>
      <c r="AV168" s="15">
        <f t="shared" si="14"/>
        <v>5.9346750000000004</v>
      </c>
      <c r="AW168" s="15">
        <v>0</v>
      </c>
      <c r="AX168" s="15">
        <v>0</v>
      </c>
    </row>
    <row r="169" spans="1:50" ht="20.100000000000001" customHeight="1" x14ac:dyDescent="0.25">
      <c r="A169" s="8">
        <v>43922</v>
      </c>
      <c r="B169" s="8">
        <v>43951</v>
      </c>
      <c r="C169" s="11">
        <v>159</v>
      </c>
      <c r="D169" s="8" t="str">
        <f>VLOOKUP(C169,DBASE!$A$4:$Z$756,3,FALSE)</f>
        <v>P</v>
      </c>
      <c r="E169" s="11" t="str">
        <f>VLOOKUP(C169,DBASE!$A$4:$Z$756,2,FALSE)</f>
        <v>Active</v>
      </c>
      <c r="F169" s="11" t="str">
        <f>VLOOKUP(C169,DBASE!$A$4:$Z$756,4,FALSE)</f>
        <v>Mitarbeiter 159</v>
      </c>
      <c r="G169" s="11" t="str">
        <f>VLOOKUP(C169,DBASE!$A$4:$Z$756,5,FALSE)</f>
        <v>N</v>
      </c>
      <c r="H169" s="11">
        <f>VLOOKUP(C169,DBASE!$A$4:$Z$756,6,FALSE)</f>
        <v>1024</v>
      </c>
      <c r="I169" s="11">
        <f>VLOOKUP(C169,DBASE!$A$4:$Z$756,7,FALSE)</f>
        <v>1054</v>
      </c>
      <c r="J169" s="11">
        <f>VLOOKUP(C169,DBASE!$A$4:$Z$756,8,FALSE)</f>
        <v>101</v>
      </c>
      <c r="K169" s="11" t="str">
        <f>VLOOKUP(C169,DBASE!$A$4:$Z$756,9,FALSE)</f>
        <v>Niederl. 2</v>
      </c>
      <c r="L169" s="11" t="str">
        <f>VLOOKUP(C169,DBASE!$A$4:$Z$756,10,FALSE)</f>
        <v>Department</v>
      </c>
      <c r="M169" s="11" t="str">
        <f>VLOOKUP(C169,DBASE!$A$4:$Z$756,11,FALSE)</f>
        <v>Supervisor</v>
      </c>
      <c r="N169" s="11" t="str">
        <f>VLOOKUP(C169,DBASE!$A$4:$Z$756,12,FALSE)</f>
        <v>Manager</v>
      </c>
      <c r="O169" s="11" t="str">
        <f>VLOOKUP(C169,DBASE!$A$4:$Z$756,13,FALSE)</f>
        <v>ang.</v>
      </c>
      <c r="P169" s="11" t="str">
        <f>VLOOKUP(C169,DBASE!$A$4:$Z$756,14,FALSE)</f>
        <v>M</v>
      </c>
      <c r="Q169" s="12">
        <f>VLOOKUP(C169,DBASE!$A$4:$Z$756,15,FALSE)</f>
        <v>39508</v>
      </c>
      <c r="R169" s="12" t="str">
        <f>IF(VLOOKUP(C169,DBASE!$A$4:$Z$756,16,FALSE)=0,"",VLOOKUP(C169,DBASE!$A$4:$Z$756,16,FALSE))</f>
        <v/>
      </c>
      <c r="S169" s="13" t="str">
        <f>VLOOKUP(C169,DBASE!$A$4:$Z$756,17,FALSE)</f>
        <v/>
      </c>
      <c r="T169" s="11">
        <f ca="1">VLOOKUP(C169,DBASE!$A$4:$Z$756,18,FALSE)</f>
        <v>11</v>
      </c>
      <c r="U169" s="12">
        <f>VLOOKUP(C169,DBASE!$A$4:$Z$756,19,FALSE)</f>
        <v>29960</v>
      </c>
      <c r="V169" s="13">
        <f ca="1">VLOOKUP(C169,DBASE!$A$4:$Z$756,20,FALSE)</f>
        <v>38</v>
      </c>
      <c r="W169" s="11" t="str">
        <f>VLOOKUP(C169,DBASE!$A$4:$Z$756,21,FALSE)</f>
        <v>N</v>
      </c>
      <c r="X169" s="11">
        <f>VLOOKUP(C169,DBASE!$A$4:$Z$756,22,FALSE)</f>
        <v>30</v>
      </c>
      <c r="Y169" s="14">
        <f>VLOOKUP(C169,DBASE!$A$4:$Z$756,23,FALSE)</f>
        <v>2.5</v>
      </c>
      <c r="Z169" s="11">
        <f>VLOOKUP(C169,DBASE!$A$4:$Z$756,24,FALSE)</f>
        <v>39</v>
      </c>
      <c r="AA169" s="11" t="str">
        <f>VLOOKUP(C169,DBASE!$A$4:$Z$756,25,FALSE)</f>
        <v>Function</v>
      </c>
      <c r="AB169" s="10">
        <f>VLOOKUP(C169,DBASE!$A$4:$Z$756,26,FALSE)</f>
        <v>1</v>
      </c>
      <c r="AC169" s="15">
        <v>1165</v>
      </c>
      <c r="AD169" s="15">
        <f t="shared" si="10"/>
        <v>255.42624999999998</v>
      </c>
      <c r="AE169" s="15">
        <v>0</v>
      </c>
      <c r="AF169" s="15">
        <v>0</v>
      </c>
      <c r="AG169" s="15">
        <v>0</v>
      </c>
      <c r="AH169" s="15">
        <v>0</v>
      </c>
      <c r="AI169" s="15">
        <v>0</v>
      </c>
      <c r="AJ169" s="15">
        <v>0</v>
      </c>
      <c r="AK169" s="15">
        <v>0</v>
      </c>
      <c r="AL169" s="15">
        <v>0</v>
      </c>
      <c r="AM169" s="15">
        <v>0</v>
      </c>
      <c r="AN169" s="15">
        <v>0</v>
      </c>
      <c r="AO169" s="15">
        <f t="shared" si="11"/>
        <v>0</v>
      </c>
      <c r="AP169" s="15">
        <f t="shared" si="12"/>
        <v>0</v>
      </c>
      <c r="AQ169" s="15">
        <f t="shared" si="13"/>
        <v>26.5</v>
      </c>
      <c r="AR169" s="15">
        <v>0</v>
      </c>
      <c r="AS169" s="15">
        <v>0</v>
      </c>
      <c r="AT169" s="15">
        <v>0</v>
      </c>
      <c r="AU169" s="15">
        <v>0</v>
      </c>
      <c r="AV169" s="15">
        <f t="shared" si="14"/>
        <v>5.9346750000000004</v>
      </c>
      <c r="AW169" s="15">
        <v>0</v>
      </c>
      <c r="AX169" s="15">
        <v>0</v>
      </c>
    </row>
    <row r="170" spans="1:50" ht="20.100000000000001" customHeight="1" x14ac:dyDescent="0.25">
      <c r="A170" s="8">
        <v>43922</v>
      </c>
      <c r="B170" s="8">
        <v>43951</v>
      </c>
      <c r="C170" s="11">
        <v>160</v>
      </c>
      <c r="D170" s="8" t="str">
        <f>VLOOKUP(C170,DBASE!$A$4:$Z$756,3,FALSE)</f>
        <v>P</v>
      </c>
      <c r="E170" s="11" t="str">
        <f>VLOOKUP(C170,DBASE!$A$4:$Z$756,2,FALSE)</f>
        <v>Active</v>
      </c>
      <c r="F170" s="11" t="str">
        <f>VLOOKUP(C170,DBASE!$A$4:$Z$756,4,FALSE)</f>
        <v>Mitarbeiter 160</v>
      </c>
      <c r="G170" s="11" t="str">
        <f>VLOOKUP(C170,DBASE!$A$4:$Z$756,5,FALSE)</f>
        <v>N</v>
      </c>
      <c r="H170" s="11">
        <f>VLOOKUP(C170,DBASE!$A$4:$Z$756,6,FALSE)</f>
        <v>1033</v>
      </c>
      <c r="I170" s="11">
        <f>VLOOKUP(C170,DBASE!$A$4:$Z$756,7,FALSE)</f>
        <v>1076</v>
      </c>
      <c r="J170" s="11">
        <f>VLOOKUP(C170,DBASE!$A$4:$Z$756,8,FALSE)</f>
        <v>102</v>
      </c>
      <c r="K170" s="11" t="str">
        <f>VLOOKUP(C170,DBASE!$A$4:$Z$756,9,FALSE)</f>
        <v>Niederl. 3</v>
      </c>
      <c r="L170" s="11" t="str">
        <f>VLOOKUP(C170,DBASE!$A$4:$Z$756,10,FALSE)</f>
        <v>Department</v>
      </c>
      <c r="M170" s="11" t="str">
        <f>VLOOKUP(C170,DBASE!$A$4:$Z$756,11,FALSE)</f>
        <v>Supervisor</v>
      </c>
      <c r="N170" s="11" t="str">
        <f>VLOOKUP(C170,DBASE!$A$4:$Z$756,12,FALSE)</f>
        <v>Non-Mgm.</v>
      </c>
      <c r="O170" s="11" t="str">
        <f>VLOOKUP(C170,DBASE!$A$4:$Z$756,13,FALSE)</f>
        <v>ang.</v>
      </c>
      <c r="P170" s="11" t="str">
        <f>VLOOKUP(C170,DBASE!$A$4:$Z$756,14,FALSE)</f>
        <v>M</v>
      </c>
      <c r="Q170" s="12">
        <f>VLOOKUP(C170,DBASE!$A$4:$Z$756,15,FALSE)</f>
        <v>39539</v>
      </c>
      <c r="R170" s="12" t="str">
        <f>IF(VLOOKUP(C170,DBASE!$A$4:$Z$756,16,FALSE)=0,"",VLOOKUP(C170,DBASE!$A$4:$Z$756,16,FALSE))</f>
        <v/>
      </c>
      <c r="S170" s="13" t="str">
        <f>VLOOKUP(C170,DBASE!$A$4:$Z$756,17,FALSE)</f>
        <v/>
      </c>
      <c r="T170" s="11">
        <f ca="1">VLOOKUP(C170,DBASE!$A$4:$Z$756,18,FALSE)</f>
        <v>11</v>
      </c>
      <c r="U170" s="12">
        <f>VLOOKUP(C170,DBASE!$A$4:$Z$756,19,FALSE)</f>
        <v>25143</v>
      </c>
      <c r="V170" s="13">
        <f ca="1">VLOOKUP(C170,DBASE!$A$4:$Z$756,20,FALSE)</f>
        <v>51</v>
      </c>
      <c r="W170" s="11" t="str">
        <f>VLOOKUP(C170,DBASE!$A$4:$Z$756,21,FALSE)</f>
        <v>N</v>
      </c>
      <c r="X170" s="11">
        <f>VLOOKUP(C170,DBASE!$A$4:$Z$756,22,FALSE)</f>
        <v>30</v>
      </c>
      <c r="Y170" s="14">
        <f>VLOOKUP(C170,DBASE!$A$4:$Z$756,23,FALSE)</f>
        <v>2.5</v>
      </c>
      <c r="Z170" s="11">
        <f>VLOOKUP(C170,DBASE!$A$4:$Z$756,24,FALSE)</f>
        <v>39</v>
      </c>
      <c r="AA170" s="11" t="str">
        <f>VLOOKUP(C170,DBASE!$A$4:$Z$756,25,FALSE)</f>
        <v>Function</v>
      </c>
      <c r="AB170" s="10">
        <f>VLOOKUP(C170,DBASE!$A$4:$Z$756,26,FALSE)</f>
        <v>1</v>
      </c>
      <c r="AC170" s="15">
        <v>1166</v>
      </c>
      <c r="AD170" s="15">
        <f t="shared" si="10"/>
        <v>255.64550000000003</v>
      </c>
      <c r="AE170" s="15">
        <v>0</v>
      </c>
      <c r="AF170" s="15">
        <v>0</v>
      </c>
      <c r="AG170" s="15">
        <v>0</v>
      </c>
      <c r="AH170" s="15">
        <v>0</v>
      </c>
      <c r="AI170" s="15">
        <v>0</v>
      </c>
      <c r="AJ170" s="15">
        <v>0</v>
      </c>
      <c r="AK170" s="15">
        <v>0</v>
      </c>
      <c r="AL170" s="15">
        <v>0</v>
      </c>
      <c r="AM170" s="15">
        <v>0</v>
      </c>
      <c r="AN170" s="15">
        <v>0</v>
      </c>
      <c r="AO170" s="15">
        <f t="shared" si="11"/>
        <v>0</v>
      </c>
      <c r="AP170" s="15">
        <f t="shared" si="12"/>
        <v>0</v>
      </c>
      <c r="AQ170" s="15">
        <f t="shared" si="13"/>
        <v>26.5</v>
      </c>
      <c r="AR170" s="15">
        <v>0</v>
      </c>
      <c r="AS170" s="15">
        <v>0</v>
      </c>
      <c r="AT170" s="15">
        <v>0</v>
      </c>
      <c r="AU170" s="15">
        <v>0</v>
      </c>
      <c r="AV170" s="15">
        <f t="shared" si="14"/>
        <v>5.9346750000000004</v>
      </c>
      <c r="AW170" s="15">
        <v>0</v>
      </c>
      <c r="AX170" s="15">
        <v>0</v>
      </c>
    </row>
    <row r="171" spans="1:50" ht="20.100000000000001" customHeight="1" x14ac:dyDescent="0.25">
      <c r="A171" s="8">
        <v>43922</v>
      </c>
      <c r="B171" s="8">
        <v>43951</v>
      </c>
      <c r="C171" s="11">
        <v>161</v>
      </c>
      <c r="D171" s="8" t="str">
        <f>VLOOKUP(C171,DBASE!$A$4:$Z$756,3,FALSE)</f>
        <v>P</v>
      </c>
      <c r="E171" s="11" t="str">
        <f>VLOOKUP(C171,DBASE!$A$4:$Z$756,2,FALSE)</f>
        <v>Active</v>
      </c>
      <c r="F171" s="11" t="str">
        <f>VLOOKUP(C171,DBASE!$A$4:$Z$756,4,FALSE)</f>
        <v>Mitarbeiter 161</v>
      </c>
      <c r="G171" s="11" t="str">
        <f>VLOOKUP(C171,DBASE!$A$4:$Z$756,5,FALSE)</f>
        <v>N</v>
      </c>
      <c r="H171" s="11">
        <f>VLOOKUP(C171,DBASE!$A$4:$Z$756,6,FALSE)</f>
        <v>1051</v>
      </c>
      <c r="I171" s="11">
        <f>VLOOKUP(C171,DBASE!$A$4:$Z$756,7,FALSE)</f>
        <v>1094</v>
      </c>
      <c r="J171" s="11">
        <f>VLOOKUP(C171,DBASE!$A$4:$Z$756,8,FALSE)</f>
        <v>102</v>
      </c>
      <c r="K171" s="11" t="str">
        <f>VLOOKUP(C171,DBASE!$A$4:$Z$756,9,FALSE)</f>
        <v>Niederl. 3</v>
      </c>
      <c r="L171" s="11" t="str">
        <f>VLOOKUP(C171,DBASE!$A$4:$Z$756,10,FALSE)</f>
        <v>Department</v>
      </c>
      <c r="M171" s="11" t="str">
        <f>VLOOKUP(C171,DBASE!$A$4:$Z$756,11,FALSE)</f>
        <v>Supervisor</v>
      </c>
      <c r="N171" s="11" t="str">
        <f>VLOOKUP(C171,DBASE!$A$4:$Z$756,12,FALSE)</f>
        <v>Director</v>
      </c>
      <c r="O171" s="11" t="str">
        <f>VLOOKUP(C171,DBASE!$A$4:$Z$756,13,FALSE)</f>
        <v>ang.</v>
      </c>
      <c r="P171" s="11" t="str">
        <f>VLOOKUP(C171,DBASE!$A$4:$Z$756,14,FALSE)</f>
        <v>M</v>
      </c>
      <c r="Q171" s="12">
        <f>VLOOKUP(C171,DBASE!$A$4:$Z$756,15,FALSE)</f>
        <v>39539</v>
      </c>
      <c r="R171" s="12" t="str">
        <f>IF(VLOOKUP(C171,DBASE!$A$4:$Z$756,16,FALSE)=0,"",VLOOKUP(C171,DBASE!$A$4:$Z$756,16,FALSE))</f>
        <v/>
      </c>
      <c r="S171" s="13" t="str">
        <f>VLOOKUP(C171,DBASE!$A$4:$Z$756,17,FALSE)</f>
        <v/>
      </c>
      <c r="T171" s="11">
        <f ca="1">VLOOKUP(C171,DBASE!$A$4:$Z$756,18,FALSE)</f>
        <v>11</v>
      </c>
      <c r="U171" s="12">
        <f>VLOOKUP(C171,DBASE!$A$4:$Z$756,19,FALSE)</f>
        <v>26901</v>
      </c>
      <c r="V171" s="13">
        <f ca="1">VLOOKUP(C171,DBASE!$A$4:$Z$756,20,FALSE)</f>
        <v>46</v>
      </c>
      <c r="W171" s="11" t="str">
        <f>VLOOKUP(C171,DBASE!$A$4:$Z$756,21,FALSE)</f>
        <v>N</v>
      </c>
      <c r="X171" s="11">
        <f>VLOOKUP(C171,DBASE!$A$4:$Z$756,22,FALSE)</f>
        <v>30</v>
      </c>
      <c r="Y171" s="14">
        <f>VLOOKUP(C171,DBASE!$A$4:$Z$756,23,FALSE)</f>
        <v>2.5</v>
      </c>
      <c r="Z171" s="11">
        <f>VLOOKUP(C171,DBASE!$A$4:$Z$756,24,FALSE)</f>
        <v>39</v>
      </c>
      <c r="AA171" s="11" t="str">
        <f>VLOOKUP(C171,DBASE!$A$4:$Z$756,25,FALSE)</f>
        <v>Function</v>
      </c>
      <c r="AB171" s="10">
        <f>VLOOKUP(C171,DBASE!$A$4:$Z$756,26,FALSE)</f>
        <v>1</v>
      </c>
      <c r="AC171" s="15">
        <v>1167</v>
      </c>
      <c r="AD171" s="15">
        <f t="shared" si="10"/>
        <v>255.86475000000002</v>
      </c>
      <c r="AE171" s="15">
        <v>0</v>
      </c>
      <c r="AF171" s="15">
        <v>0</v>
      </c>
      <c r="AG171" s="15">
        <v>0</v>
      </c>
      <c r="AH171" s="15">
        <v>0</v>
      </c>
      <c r="AI171" s="15">
        <v>0</v>
      </c>
      <c r="AJ171" s="15">
        <v>0</v>
      </c>
      <c r="AK171" s="15">
        <v>0</v>
      </c>
      <c r="AL171" s="15">
        <v>0</v>
      </c>
      <c r="AM171" s="15">
        <v>0</v>
      </c>
      <c r="AN171" s="15">
        <v>0</v>
      </c>
      <c r="AO171" s="15">
        <f t="shared" si="11"/>
        <v>0</v>
      </c>
      <c r="AP171" s="15">
        <f t="shared" si="12"/>
        <v>0</v>
      </c>
      <c r="AQ171" s="15">
        <f t="shared" si="13"/>
        <v>26.5</v>
      </c>
      <c r="AR171" s="15">
        <v>0</v>
      </c>
      <c r="AS171" s="15">
        <v>0</v>
      </c>
      <c r="AT171" s="15">
        <v>0</v>
      </c>
      <c r="AU171" s="15">
        <v>0</v>
      </c>
      <c r="AV171" s="15">
        <f t="shared" si="14"/>
        <v>5.9346750000000004</v>
      </c>
      <c r="AW171" s="15">
        <v>293.4778</v>
      </c>
      <c r="AX171" s="15">
        <v>0</v>
      </c>
    </row>
    <row r="172" spans="1:50" ht="20.100000000000001" customHeight="1" x14ac:dyDescent="0.25">
      <c r="A172" s="8">
        <v>43922</v>
      </c>
      <c r="B172" s="8">
        <v>43951</v>
      </c>
      <c r="C172" s="11">
        <v>162</v>
      </c>
      <c r="D172" s="8" t="str">
        <f>VLOOKUP(C172,DBASE!$A$4:$Z$756,3,FALSE)</f>
        <v>P</v>
      </c>
      <c r="E172" s="11" t="str">
        <f>VLOOKUP(C172,DBASE!$A$4:$Z$756,2,FALSE)</f>
        <v>Active</v>
      </c>
      <c r="F172" s="11" t="str">
        <f>VLOOKUP(C172,DBASE!$A$4:$Z$756,4,FALSE)</f>
        <v>Mitarbeiter 162</v>
      </c>
      <c r="G172" s="11" t="str">
        <f>VLOOKUP(C172,DBASE!$A$4:$Z$756,5,FALSE)</f>
        <v>N</v>
      </c>
      <c r="H172" s="11">
        <f>VLOOKUP(C172,DBASE!$A$4:$Z$756,6,FALSE)</f>
        <v>1006</v>
      </c>
      <c r="I172" s="11">
        <f>VLOOKUP(C172,DBASE!$A$4:$Z$756,7,FALSE)</f>
        <v>1006</v>
      </c>
      <c r="J172" s="11">
        <f>VLOOKUP(C172,DBASE!$A$4:$Z$756,8,FALSE)</f>
        <v>100</v>
      </c>
      <c r="K172" s="11" t="str">
        <f>VLOOKUP(C172,DBASE!$A$4:$Z$756,9,FALSE)</f>
        <v>Niederl. 1</v>
      </c>
      <c r="L172" s="11" t="str">
        <f>VLOOKUP(C172,DBASE!$A$4:$Z$756,10,FALSE)</f>
        <v>Department</v>
      </c>
      <c r="M172" s="11" t="str">
        <f>VLOOKUP(C172,DBASE!$A$4:$Z$756,11,FALSE)</f>
        <v>Supervisor</v>
      </c>
      <c r="N172" s="11" t="str">
        <f>VLOOKUP(C172,DBASE!$A$4:$Z$756,12,FALSE)</f>
        <v>Non-Mgm.</v>
      </c>
      <c r="O172" s="11" t="str">
        <f>VLOOKUP(C172,DBASE!$A$4:$Z$756,13,FALSE)</f>
        <v>ang.</v>
      </c>
      <c r="P172" s="11" t="str">
        <f>VLOOKUP(C172,DBASE!$A$4:$Z$756,14,FALSE)</f>
        <v>M</v>
      </c>
      <c r="Q172" s="12">
        <f>VLOOKUP(C172,DBASE!$A$4:$Z$756,15,FALSE)</f>
        <v>39539</v>
      </c>
      <c r="R172" s="12" t="str">
        <f>IF(VLOOKUP(C172,DBASE!$A$4:$Z$756,16,FALSE)=0,"",VLOOKUP(C172,DBASE!$A$4:$Z$756,16,FALSE))</f>
        <v/>
      </c>
      <c r="S172" s="13" t="str">
        <f>VLOOKUP(C172,DBASE!$A$4:$Z$756,17,FALSE)</f>
        <v/>
      </c>
      <c r="T172" s="11">
        <f ca="1">VLOOKUP(C172,DBASE!$A$4:$Z$756,18,FALSE)</f>
        <v>11</v>
      </c>
      <c r="U172" s="12">
        <f>VLOOKUP(C172,DBASE!$A$4:$Z$756,19,FALSE)</f>
        <v>23267</v>
      </c>
      <c r="V172" s="13">
        <f ca="1">VLOOKUP(C172,DBASE!$A$4:$Z$756,20,FALSE)</f>
        <v>56</v>
      </c>
      <c r="W172" s="11" t="str">
        <f>VLOOKUP(C172,DBASE!$A$4:$Z$756,21,FALSE)</f>
        <v>N</v>
      </c>
      <c r="X172" s="11">
        <f>VLOOKUP(C172,DBASE!$A$4:$Z$756,22,FALSE)</f>
        <v>30</v>
      </c>
      <c r="Y172" s="14">
        <f>VLOOKUP(C172,DBASE!$A$4:$Z$756,23,FALSE)</f>
        <v>2.5</v>
      </c>
      <c r="Z172" s="11">
        <f>VLOOKUP(C172,DBASE!$A$4:$Z$756,24,FALSE)</f>
        <v>39</v>
      </c>
      <c r="AA172" s="11" t="str">
        <f>VLOOKUP(C172,DBASE!$A$4:$Z$756,25,FALSE)</f>
        <v>Function</v>
      </c>
      <c r="AB172" s="10">
        <f>VLOOKUP(C172,DBASE!$A$4:$Z$756,26,FALSE)</f>
        <v>1</v>
      </c>
      <c r="AC172" s="15">
        <v>1168</v>
      </c>
      <c r="AD172" s="15">
        <f t="shared" si="10"/>
        <v>256.084</v>
      </c>
      <c r="AE172" s="15">
        <v>0</v>
      </c>
      <c r="AF172" s="15">
        <v>0</v>
      </c>
      <c r="AG172" s="15">
        <v>0</v>
      </c>
      <c r="AH172" s="15">
        <v>0</v>
      </c>
      <c r="AI172" s="15">
        <v>0</v>
      </c>
      <c r="AJ172" s="15">
        <v>0</v>
      </c>
      <c r="AK172" s="15">
        <v>0</v>
      </c>
      <c r="AL172" s="15">
        <v>0</v>
      </c>
      <c r="AM172" s="15">
        <v>0</v>
      </c>
      <c r="AN172" s="15">
        <v>0</v>
      </c>
      <c r="AO172" s="15">
        <f t="shared" si="11"/>
        <v>0</v>
      </c>
      <c r="AP172" s="15">
        <f t="shared" si="12"/>
        <v>0</v>
      </c>
      <c r="AQ172" s="15">
        <f t="shared" si="13"/>
        <v>26.5</v>
      </c>
      <c r="AR172" s="15">
        <v>0</v>
      </c>
      <c r="AS172" s="15">
        <v>0</v>
      </c>
      <c r="AT172" s="15">
        <v>0</v>
      </c>
      <c r="AU172" s="15">
        <v>0</v>
      </c>
      <c r="AV172" s="15">
        <f t="shared" si="14"/>
        <v>5.9346750000000004</v>
      </c>
      <c r="AW172" s="15">
        <v>0</v>
      </c>
      <c r="AX172" s="15">
        <v>0</v>
      </c>
    </row>
    <row r="173" spans="1:50" ht="20.100000000000001" customHeight="1" x14ac:dyDescent="0.25">
      <c r="A173" s="8">
        <v>43922</v>
      </c>
      <c r="B173" s="8">
        <v>43951</v>
      </c>
      <c r="C173" s="11">
        <v>163</v>
      </c>
      <c r="D173" s="8" t="str">
        <f>VLOOKUP(C173,DBASE!$A$4:$Z$756,3,FALSE)</f>
        <v>P</v>
      </c>
      <c r="E173" s="11" t="str">
        <f>VLOOKUP(C173,DBASE!$A$4:$Z$756,2,FALSE)</f>
        <v>Active</v>
      </c>
      <c r="F173" s="11" t="str">
        <f>VLOOKUP(C173,DBASE!$A$4:$Z$756,4,FALSE)</f>
        <v>Mitarbeiter 163</v>
      </c>
      <c r="G173" s="11" t="str">
        <f>VLOOKUP(C173,DBASE!$A$4:$Z$756,5,FALSE)</f>
        <v>N</v>
      </c>
      <c r="H173" s="11">
        <f>VLOOKUP(C173,DBASE!$A$4:$Z$756,6,FALSE)</f>
        <v>1022</v>
      </c>
      <c r="I173" s="11">
        <f>VLOOKUP(C173,DBASE!$A$4:$Z$756,7,FALSE)</f>
        <v>1053</v>
      </c>
      <c r="J173" s="11">
        <f>VLOOKUP(C173,DBASE!$A$4:$Z$756,8,FALSE)</f>
        <v>107</v>
      </c>
      <c r="K173" s="11" t="str">
        <f>VLOOKUP(C173,DBASE!$A$4:$Z$756,9,FALSE)</f>
        <v>Niederl. 8</v>
      </c>
      <c r="L173" s="11" t="str">
        <f>VLOOKUP(C173,DBASE!$A$4:$Z$756,10,FALSE)</f>
        <v>Department</v>
      </c>
      <c r="M173" s="11" t="str">
        <f>VLOOKUP(C173,DBASE!$A$4:$Z$756,11,FALSE)</f>
        <v>Supervisor</v>
      </c>
      <c r="N173" s="11" t="str">
        <f>VLOOKUP(C173,DBASE!$A$4:$Z$756,12,FALSE)</f>
        <v>Non-Mgm.</v>
      </c>
      <c r="O173" s="11" t="str">
        <f>VLOOKUP(C173,DBASE!$A$4:$Z$756,13,FALSE)</f>
        <v>ang.</v>
      </c>
      <c r="P173" s="11" t="str">
        <f>VLOOKUP(C173,DBASE!$A$4:$Z$756,14,FALSE)</f>
        <v>M</v>
      </c>
      <c r="Q173" s="12">
        <f>VLOOKUP(C173,DBASE!$A$4:$Z$756,15,FALSE)</f>
        <v>39569</v>
      </c>
      <c r="R173" s="12" t="str">
        <f>IF(VLOOKUP(C173,DBASE!$A$4:$Z$756,16,FALSE)=0,"",VLOOKUP(C173,DBASE!$A$4:$Z$756,16,FALSE))</f>
        <v/>
      </c>
      <c r="S173" s="13" t="str">
        <f>VLOOKUP(C173,DBASE!$A$4:$Z$756,17,FALSE)</f>
        <v/>
      </c>
      <c r="T173" s="11">
        <f ca="1">VLOOKUP(C173,DBASE!$A$4:$Z$756,18,FALSE)</f>
        <v>11</v>
      </c>
      <c r="U173" s="12">
        <f>VLOOKUP(C173,DBASE!$A$4:$Z$756,19,FALSE)</f>
        <v>26178</v>
      </c>
      <c r="V173" s="13">
        <f ca="1">VLOOKUP(C173,DBASE!$A$4:$Z$756,20,FALSE)</f>
        <v>48</v>
      </c>
      <c r="W173" s="11" t="str">
        <f>VLOOKUP(C173,DBASE!$A$4:$Z$756,21,FALSE)</f>
        <v>J</v>
      </c>
      <c r="X173" s="11">
        <f>VLOOKUP(C173,DBASE!$A$4:$Z$756,22,FALSE)</f>
        <v>30</v>
      </c>
      <c r="Y173" s="14">
        <f>VLOOKUP(C173,DBASE!$A$4:$Z$756,23,FALSE)</f>
        <v>2.5</v>
      </c>
      <c r="Z173" s="11">
        <f>VLOOKUP(C173,DBASE!$A$4:$Z$756,24,FALSE)</f>
        <v>39</v>
      </c>
      <c r="AA173" s="11" t="str">
        <f>VLOOKUP(C173,DBASE!$A$4:$Z$756,25,FALSE)</f>
        <v>Function</v>
      </c>
      <c r="AB173" s="10">
        <f>VLOOKUP(C173,DBASE!$A$4:$Z$756,26,FALSE)</f>
        <v>1</v>
      </c>
      <c r="AC173" s="15">
        <v>1169</v>
      </c>
      <c r="AD173" s="15">
        <f t="shared" si="10"/>
        <v>256.30324999999999</v>
      </c>
      <c r="AE173" s="15">
        <v>0</v>
      </c>
      <c r="AF173" s="15">
        <v>0</v>
      </c>
      <c r="AG173" s="15">
        <v>0</v>
      </c>
      <c r="AH173" s="15">
        <v>0</v>
      </c>
      <c r="AI173" s="15">
        <v>0</v>
      </c>
      <c r="AJ173" s="15">
        <v>0</v>
      </c>
      <c r="AK173" s="15">
        <v>0</v>
      </c>
      <c r="AL173" s="15">
        <v>0</v>
      </c>
      <c r="AM173" s="15">
        <v>0</v>
      </c>
      <c r="AN173" s="15">
        <v>0</v>
      </c>
      <c r="AO173" s="15">
        <f t="shared" si="11"/>
        <v>67.442307692307693</v>
      </c>
      <c r="AP173" s="15">
        <f t="shared" si="12"/>
        <v>53.579166666666673</v>
      </c>
      <c r="AQ173" s="15">
        <f t="shared" si="13"/>
        <v>26.5</v>
      </c>
      <c r="AR173" s="15">
        <v>0</v>
      </c>
      <c r="AS173" s="15">
        <v>0</v>
      </c>
      <c r="AT173" s="15">
        <v>0</v>
      </c>
      <c r="AU173" s="15">
        <v>0</v>
      </c>
      <c r="AV173" s="15">
        <f t="shared" si="14"/>
        <v>33.037434182692309</v>
      </c>
      <c r="AW173" s="15">
        <v>0</v>
      </c>
      <c r="AX173" s="15">
        <v>0</v>
      </c>
    </row>
    <row r="174" spans="1:50" ht="20.100000000000001" customHeight="1" x14ac:dyDescent="0.25">
      <c r="A174" s="8">
        <v>43922</v>
      </c>
      <c r="B174" s="8">
        <v>43951</v>
      </c>
      <c r="C174" s="11">
        <v>164</v>
      </c>
      <c r="D174" s="8" t="str">
        <f>VLOOKUP(C174,DBASE!$A$4:$Z$756,3,FALSE)</f>
        <v>P</v>
      </c>
      <c r="E174" s="11" t="str">
        <f>VLOOKUP(C174,DBASE!$A$4:$Z$756,2,FALSE)</f>
        <v>Active</v>
      </c>
      <c r="F174" s="11" t="str">
        <f>VLOOKUP(C174,DBASE!$A$4:$Z$756,4,FALSE)</f>
        <v>Mitarbeiter 164</v>
      </c>
      <c r="G174" s="11" t="str">
        <f>VLOOKUP(C174,DBASE!$A$4:$Z$756,5,FALSE)</f>
        <v>N</v>
      </c>
      <c r="H174" s="11">
        <f>VLOOKUP(C174,DBASE!$A$4:$Z$756,6,FALSE)</f>
        <v>1005</v>
      </c>
      <c r="I174" s="11">
        <f>VLOOKUP(C174,DBASE!$A$4:$Z$756,7,FALSE)</f>
        <v>1005</v>
      </c>
      <c r="J174" s="11">
        <f>VLOOKUP(C174,DBASE!$A$4:$Z$756,8,FALSE)</f>
        <v>100</v>
      </c>
      <c r="K174" s="11" t="str">
        <f>VLOOKUP(C174,DBASE!$A$4:$Z$756,9,FALSE)</f>
        <v>Niederl. 1</v>
      </c>
      <c r="L174" s="11" t="str">
        <f>VLOOKUP(C174,DBASE!$A$4:$Z$756,10,FALSE)</f>
        <v>Department</v>
      </c>
      <c r="M174" s="11" t="str">
        <f>VLOOKUP(C174,DBASE!$A$4:$Z$756,11,FALSE)</f>
        <v>Supervisor</v>
      </c>
      <c r="N174" s="11" t="str">
        <f>VLOOKUP(C174,DBASE!$A$4:$Z$756,12,FALSE)</f>
        <v>Non-Mgm.</v>
      </c>
      <c r="O174" s="11" t="str">
        <f>VLOOKUP(C174,DBASE!$A$4:$Z$756,13,FALSE)</f>
        <v>ang.</v>
      </c>
      <c r="P174" s="11" t="str">
        <f>VLOOKUP(C174,DBASE!$A$4:$Z$756,14,FALSE)</f>
        <v>W</v>
      </c>
      <c r="Q174" s="12">
        <f>VLOOKUP(C174,DBASE!$A$4:$Z$756,15,FALSE)</f>
        <v>39630</v>
      </c>
      <c r="R174" s="12" t="str">
        <f>IF(VLOOKUP(C174,DBASE!$A$4:$Z$756,16,FALSE)=0,"",VLOOKUP(C174,DBASE!$A$4:$Z$756,16,FALSE))</f>
        <v/>
      </c>
      <c r="S174" s="13" t="str">
        <f>VLOOKUP(C174,DBASE!$A$4:$Z$756,17,FALSE)</f>
        <v/>
      </c>
      <c r="T174" s="11">
        <f ca="1">VLOOKUP(C174,DBASE!$A$4:$Z$756,18,FALSE)</f>
        <v>11</v>
      </c>
      <c r="U174" s="12">
        <f>VLOOKUP(C174,DBASE!$A$4:$Z$756,19,FALSE)</f>
        <v>27488</v>
      </c>
      <c r="V174" s="13">
        <f ca="1">VLOOKUP(C174,DBASE!$A$4:$Z$756,20,FALSE)</f>
        <v>44</v>
      </c>
      <c r="W174" s="11" t="str">
        <f>VLOOKUP(C174,DBASE!$A$4:$Z$756,21,FALSE)</f>
        <v>N</v>
      </c>
      <c r="X174" s="11">
        <f>VLOOKUP(C174,DBASE!$A$4:$Z$756,22,FALSE)</f>
        <v>24</v>
      </c>
      <c r="Y174" s="14">
        <f>VLOOKUP(C174,DBASE!$A$4:$Z$756,23,FALSE)</f>
        <v>2</v>
      </c>
      <c r="Z174" s="11">
        <f>VLOOKUP(C174,DBASE!$A$4:$Z$756,24,FALSE)</f>
        <v>32</v>
      </c>
      <c r="AA174" s="11" t="str">
        <f>VLOOKUP(C174,DBASE!$A$4:$Z$756,25,FALSE)</f>
        <v>Function</v>
      </c>
      <c r="AB174" s="10">
        <f>VLOOKUP(C174,DBASE!$A$4:$Z$756,26,FALSE)</f>
        <v>0.82051282051282048</v>
      </c>
      <c r="AC174" s="15">
        <v>1170</v>
      </c>
      <c r="AD174" s="15">
        <f t="shared" si="10"/>
        <v>256.52250000000004</v>
      </c>
      <c r="AE174" s="15">
        <v>0</v>
      </c>
      <c r="AF174" s="15">
        <v>0</v>
      </c>
      <c r="AG174" s="15">
        <v>0</v>
      </c>
      <c r="AH174" s="15">
        <v>0</v>
      </c>
      <c r="AI174" s="15">
        <v>0</v>
      </c>
      <c r="AJ174" s="15">
        <v>0</v>
      </c>
      <c r="AK174" s="15">
        <v>0</v>
      </c>
      <c r="AL174" s="15">
        <v>0</v>
      </c>
      <c r="AM174" s="15">
        <v>0</v>
      </c>
      <c r="AN174" s="15">
        <v>0</v>
      </c>
      <c r="AO174" s="15">
        <f t="shared" si="11"/>
        <v>0</v>
      </c>
      <c r="AP174" s="15">
        <f t="shared" si="12"/>
        <v>0</v>
      </c>
      <c r="AQ174" s="15">
        <f t="shared" si="13"/>
        <v>26.5</v>
      </c>
      <c r="AR174" s="15">
        <v>0</v>
      </c>
      <c r="AS174" s="15">
        <v>0</v>
      </c>
      <c r="AT174" s="15">
        <v>0</v>
      </c>
      <c r="AU174" s="15">
        <v>0</v>
      </c>
      <c r="AV174" s="15">
        <f t="shared" si="14"/>
        <v>5.9346750000000004</v>
      </c>
      <c r="AW174" s="15">
        <v>0</v>
      </c>
      <c r="AX174" s="15">
        <v>0</v>
      </c>
    </row>
    <row r="175" spans="1:50" ht="20.100000000000001" customHeight="1" x14ac:dyDescent="0.25">
      <c r="A175" s="8">
        <v>43922</v>
      </c>
      <c r="B175" s="8">
        <v>43951</v>
      </c>
      <c r="C175" s="11">
        <v>165</v>
      </c>
      <c r="D175" s="8" t="str">
        <f>VLOOKUP(C175,DBASE!$A$4:$Z$756,3,FALSE)</f>
        <v>P</v>
      </c>
      <c r="E175" s="11" t="str">
        <f>VLOOKUP(C175,DBASE!$A$4:$Z$756,2,FALSE)</f>
        <v>Active</v>
      </c>
      <c r="F175" s="11" t="str">
        <f>VLOOKUP(C175,DBASE!$A$4:$Z$756,4,FALSE)</f>
        <v>Mitarbeiter 165</v>
      </c>
      <c r="G175" s="11" t="str">
        <f>VLOOKUP(C175,DBASE!$A$4:$Z$756,5,FALSE)</f>
        <v>N</v>
      </c>
      <c r="H175" s="11">
        <f>VLOOKUP(C175,DBASE!$A$4:$Z$756,6,FALSE)</f>
        <v>1033</v>
      </c>
      <c r="I175" s="11">
        <f>VLOOKUP(C175,DBASE!$A$4:$Z$756,7,FALSE)</f>
        <v>1076</v>
      </c>
      <c r="J175" s="11">
        <f>VLOOKUP(C175,DBASE!$A$4:$Z$756,8,FALSE)</f>
        <v>102</v>
      </c>
      <c r="K175" s="11" t="str">
        <f>VLOOKUP(C175,DBASE!$A$4:$Z$756,9,FALSE)</f>
        <v>Niederl. 3</v>
      </c>
      <c r="L175" s="11" t="str">
        <f>VLOOKUP(C175,DBASE!$A$4:$Z$756,10,FALSE)</f>
        <v>Department</v>
      </c>
      <c r="M175" s="11" t="str">
        <f>VLOOKUP(C175,DBASE!$A$4:$Z$756,11,FALSE)</f>
        <v>Supervisor</v>
      </c>
      <c r="N175" s="11" t="str">
        <f>VLOOKUP(C175,DBASE!$A$4:$Z$756,12,FALSE)</f>
        <v>Non-Mgm.</v>
      </c>
      <c r="O175" s="11" t="str">
        <f>VLOOKUP(C175,DBASE!$A$4:$Z$756,13,FALSE)</f>
        <v>ang.</v>
      </c>
      <c r="P175" s="11" t="str">
        <f>VLOOKUP(C175,DBASE!$A$4:$Z$756,14,FALSE)</f>
        <v>M</v>
      </c>
      <c r="Q175" s="12">
        <f>VLOOKUP(C175,DBASE!$A$4:$Z$756,15,FALSE)</f>
        <v>41275</v>
      </c>
      <c r="R175" s="12" t="str">
        <f>IF(VLOOKUP(C175,DBASE!$A$4:$Z$756,16,FALSE)=0,"",VLOOKUP(C175,DBASE!$A$4:$Z$756,16,FALSE))</f>
        <v/>
      </c>
      <c r="S175" s="13" t="str">
        <f>VLOOKUP(C175,DBASE!$A$4:$Z$756,17,FALSE)</f>
        <v/>
      </c>
      <c r="T175" s="11">
        <f ca="1">VLOOKUP(C175,DBASE!$A$4:$Z$756,18,FALSE)</f>
        <v>7</v>
      </c>
      <c r="U175" s="12">
        <f>VLOOKUP(C175,DBASE!$A$4:$Z$756,19,FALSE)</f>
        <v>28394</v>
      </c>
      <c r="V175" s="13">
        <f ca="1">VLOOKUP(C175,DBASE!$A$4:$Z$756,20,FALSE)</f>
        <v>42</v>
      </c>
      <c r="W175" s="11" t="str">
        <f>VLOOKUP(C175,DBASE!$A$4:$Z$756,21,FALSE)</f>
        <v>N</v>
      </c>
      <c r="X175" s="11">
        <f>VLOOKUP(C175,DBASE!$A$4:$Z$756,22,FALSE)</f>
        <v>30</v>
      </c>
      <c r="Y175" s="14">
        <f>VLOOKUP(C175,DBASE!$A$4:$Z$756,23,FALSE)</f>
        <v>2.5</v>
      </c>
      <c r="Z175" s="11">
        <f>VLOOKUP(C175,DBASE!$A$4:$Z$756,24,FALSE)</f>
        <v>39</v>
      </c>
      <c r="AA175" s="11" t="str">
        <f>VLOOKUP(C175,DBASE!$A$4:$Z$756,25,FALSE)</f>
        <v>Function</v>
      </c>
      <c r="AB175" s="10">
        <f>VLOOKUP(C175,DBASE!$A$4:$Z$756,26,FALSE)</f>
        <v>1</v>
      </c>
      <c r="AC175" s="15">
        <v>1171</v>
      </c>
      <c r="AD175" s="15">
        <f t="shared" si="10"/>
        <v>256.74175000000002</v>
      </c>
      <c r="AE175" s="15">
        <v>0</v>
      </c>
      <c r="AF175" s="15">
        <v>0</v>
      </c>
      <c r="AG175" s="15">
        <v>60</v>
      </c>
      <c r="AH175" s="15">
        <v>0</v>
      </c>
      <c r="AI175" s="15">
        <v>0</v>
      </c>
      <c r="AJ175" s="15">
        <v>0</v>
      </c>
      <c r="AK175" s="15">
        <v>0</v>
      </c>
      <c r="AL175" s="15">
        <v>0</v>
      </c>
      <c r="AM175" s="15">
        <v>0</v>
      </c>
      <c r="AN175" s="15">
        <v>0</v>
      </c>
      <c r="AO175" s="15">
        <f t="shared" si="11"/>
        <v>0</v>
      </c>
      <c r="AP175" s="15">
        <f t="shared" si="12"/>
        <v>0</v>
      </c>
      <c r="AQ175" s="15">
        <f t="shared" si="13"/>
        <v>26.5</v>
      </c>
      <c r="AR175" s="15">
        <v>0</v>
      </c>
      <c r="AS175" s="15">
        <v>0</v>
      </c>
      <c r="AT175" s="15">
        <v>0</v>
      </c>
      <c r="AU175" s="15">
        <v>0</v>
      </c>
      <c r="AV175" s="15">
        <f t="shared" si="14"/>
        <v>19.371675</v>
      </c>
      <c r="AW175" s="15">
        <v>133</v>
      </c>
      <c r="AX175" s="15">
        <v>0</v>
      </c>
    </row>
    <row r="176" spans="1:50" ht="20.100000000000001" customHeight="1" x14ac:dyDescent="0.25">
      <c r="A176" s="8">
        <v>43922</v>
      </c>
      <c r="B176" s="8">
        <v>43951</v>
      </c>
      <c r="C176" s="11">
        <v>166</v>
      </c>
      <c r="D176" s="8" t="str">
        <f>VLOOKUP(C176,DBASE!$A$4:$Z$756,3,FALSE)</f>
        <v>P</v>
      </c>
      <c r="E176" s="11" t="str">
        <f>VLOOKUP(C176,DBASE!$A$4:$Z$756,2,FALSE)</f>
        <v>Active</v>
      </c>
      <c r="F176" s="11" t="str">
        <f>VLOOKUP(C176,DBASE!$A$4:$Z$756,4,FALSE)</f>
        <v>Mitarbeiter 166</v>
      </c>
      <c r="G176" s="11" t="str">
        <f>VLOOKUP(C176,DBASE!$A$4:$Z$756,5,FALSE)</f>
        <v>N</v>
      </c>
      <c r="H176" s="11">
        <f>VLOOKUP(C176,DBASE!$A$4:$Z$756,6,FALSE)</f>
        <v>1022</v>
      </c>
      <c r="I176" s="11">
        <f>VLOOKUP(C176,DBASE!$A$4:$Z$756,7,FALSE)</f>
        <v>1060</v>
      </c>
      <c r="J176" s="11">
        <f>VLOOKUP(C176,DBASE!$A$4:$Z$756,8,FALSE)</f>
        <v>106</v>
      </c>
      <c r="K176" s="11" t="str">
        <f>VLOOKUP(C176,DBASE!$A$4:$Z$756,9,FALSE)</f>
        <v>Niederl. 7</v>
      </c>
      <c r="L176" s="11" t="str">
        <f>VLOOKUP(C176,DBASE!$A$4:$Z$756,10,FALSE)</f>
        <v>Department</v>
      </c>
      <c r="M176" s="11" t="str">
        <f>VLOOKUP(C176,DBASE!$A$4:$Z$756,11,FALSE)</f>
        <v>Supervisor</v>
      </c>
      <c r="N176" s="11" t="str">
        <f>VLOOKUP(C176,DBASE!$A$4:$Z$756,12,FALSE)</f>
        <v>Non-Mgm.</v>
      </c>
      <c r="O176" s="11" t="str">
        <f>VLOOKUP(C176,DBASE!$A$4:$Z$756,13,FALSE)</f>
        <v>ang.</v>
      </c>
      <c r="P176" s="11" t="str">
        <f>VLOOKUP(C176,DBASE!$A$4:$Z$756,14,FALSE)</f>
        <v>M</v>
      </c>
      <c r="Q176" s="12">
        <f>VLOOKUP(C176,DBASE!$A$4:$Z$756,15,FALSE)</f>
        <v>39630</v>
      </c>
      <c r="R176" s="12" t="str">
        <f>IF(VLOOKUP(C176,DBASE!$A$4:$Z$756,16,FALSE)=0,"",VLOOKUP(C176,DBASE!$A$4:$Z$756,16,FALSE))</f>
        <v/>
      </c>
      <c r="S176" s="13" t="str">
        <f>VLOOKUP(C176,DBASE!$A$4:$Z$756,17,FALSE)</f>
        <v/>
      </c>
      <c r="T176" s="11">
        <f ca="1">VLOOKUP(C176,DBASE!$A$4:$Z$756,18,FALSE)</f>
        <v>11</v>
      </c>
      <c r="U176" s="12">
        <f>VLOOKUP(C176,DBASE!$A$4:$Z$756,19,FALSE)</f>
        <v>30552</v>
      </c>
      <c r="V176" s="13">
        <f ca="1">VLOOKUP(C176,DBASE!$A$4:$Z$756,20,FALSE)</f>
        <v>36</v>
      </c>
      <c r="W176" s="11" t="str">
        <f>VLOOKUP(C176,DBASE!$A$4:$Z$756,21,FALSE)</f>
        <v>J</v>
      </c>
      <c r="X176" s="11">
        <f>VLOOKUP(C176,DBASE!$A$4:$Z$756,22,FALSE)</f>
        <v>30</v>
      </c>
      <c r="Y176" s="14">
        <f>VLOOKUP(C176,DBASE!$A$4:$Z$756,23,FALSE)</f>
        <v>2.5</v>
      </c>
      <c r="Z176" s="11">
        <f>VLOOKUP(C176,DBASE!$A$4:$Z$756,24,FALSE)</f>
        <v>39</v>
      </c>
      <c r="AA176" s="11" t="str">
        <f>VLOOKUP(C176,DBASE!$A$4:$Z$756,25,FALSE)</f>
        <v>Function</v>
      </c>
      <c r="AB176" s="10">
        <f>VLOOKUP(C176,DBASE!$A$4:$Z$756,26,FALSE)</f>
        <v>1</v>
      </c>
      <c r="AC176" s="15">
        <v>1172</v>
      </c>
      <c r="AD176" s="15">
        <f t="shared" si="10"/>
        <v>256.96100000000001</v>
      </c>
      <c r="AE176" s="15">
        <v>0</v>
      </c>
      <c r="AF176" s="15">
        <v>0</v>
      </c>
      <c r="AG176" s="15">
        <v>0</v>
      </c>
      <c r="AH176" s="15">
        <v>0</v>
      </c>
      <c r="AI176" s="15">
        <v>0</v>
      </c>
      <c r="AJ176" s="15">
        <v>0</v>
      </c>
      <c r="AK176" s="15">
        <v>0</v>
      </c>
      <c r="AL176" s="15">
        <v>0</v>
      </c>
      <c r="AM176" s="15">
        <v>0</v>
      </c>
      <c r="AN176" s="15">
        <v>0</v>
      </c>
      <c r="AO176" s="15">
        <f t="shared" si="11"/>
        <v>67.615384615384613</v>
      </c>
      <c r="AP176" s="15">
        <f t="shared" si="12"/>
        <v>53.716666666666676</v>
      </c>
      <c r="AQ176" s="15">
        <f t="shared" si="13"/>
        <v>26.5</v>
      </c>
      <c r="AR176" s="15">
        <v>0</v>
      </c>
      <c r="AS176" s="15">
        <v>0</v>
      </c>
      <c r="AT176" s="15">
        <v>0</v>
      </c>
      <c r="AU176" s="15">
        <v>0</v>
      </c>
      <c r="AV176" s="15">
        <f t="shared" si="14"/>
        <v>33.106987884615386</v>
      </c>
      <c r="AW176" s="15">
        <v>0</v>
      </c>
      <c r="AX176" s="15">
        <v>0</v>
      </c>
    </row>
    <row r="177" spans="1:50" ht="20.100000000000001" customHeight="1" x14ac:dyDescent="0.25">
      <c r="A177" s="8">
        <v>43922</v>
      </c>
      <c r="B177" s="8">
        <v>43951</v>
      </c>
      <c r="C177" s="11">
        <v>167</v>
      </c>
      <c r="D177" s="8" t="str">
        <f>VLOOKUP(C177,DBASE!$A$4:$Z$756,3,FALSE)</f>
        <v>P</v>
      </c>
      <c r="E177" s="11" t="str">
        <f>VLOOKUP(C177,DBASE!$A$4:$Z$756,2,FALSE)</f>
        <v>Active</v>
      </c>
      <c r="F177" s="11" t="str">
        <f>VLOOKUP(C177,DBASE!$A$4:$Z$756,4,FALSE)</f>
        <v>Mitarbeiter 167</v>
      </c>
      <c r="G177" s="11" t="str">
        <f>VLOOKUP(C177,DBASE!$A$4:$Z$756,5,FALSE)</f>
        <v>N</v>
      </c>
      <c r="H177" s="11">
        <f>VLOOKUP(C177,DBASE!$A$4:$Z$756,6,FALSE)</f>
        <v>1019</v>
      </c>
      <c r="I177" s="11">
        <f>VLOOKUP(C177,DBASE!$A$4:$Z$756,7,FALSE)</f>
        <v>1025</v>
      </c>
      <c r="J177" s="11">
        <f>VLOOKUP(C177,DBASE!$A$4:$Z$756,8,FALSE)</f>
        <v>109</v>
      </c>
      <c r="K177" s="11" t="str">
        <f>VLOOKUP(C177,DBASE!$A$4:$Z$756,9,FALSE)</f>
        <v>Niederl. 10</v>
      </c>
      <c r="L177" s="11" t="str">
        <f>VLOOKUP(C177,DBASE!$A$4:$Z$756,10,FALSE)</f>
        <v>Department</v>
      </c>
      <c r="M177" s="11" t="str">
        <f>VLOOKUP(C177,DBASE!$A$4:$Z$756,11,FALSE)</f>
        <v>Supervisor</v>
      </c>
      <c r="N177" s="11" t="str">
        <f>VLOOKUP(C177,DBASE!$A$4:$Z$756,12,FALSE)</f>
        <v>Manager</v>
      </c>
      <c r="O177" s="11" t="str">
        <f>VLOOKUP(C177,DBASE!$A$4:$Z$756,13,FALSE)</f>
        <v>ang.</v>
      </c>
      <c r="P177" s="11" t="str">
        <f>VLOOKUP(C177,DBASE!$A$4:$Z$756,14,FALSE)</f>
        <v>M</v>
      </c>
      <c r="Q177" s="12">
        <f>VLOOKUP(C177,DBASE!$A$4:$Z$756,15,FALSE)</f>
        <v>39630</v>
      </c>
      <c r="R177" s="12" t="str">
        <f>IF(VLOOKUP(C177,DBASE!$A$4:$Z$756,16,FALSE)=0,"",VLOOKUP(C177,DBASE!$A$4:$Z$756,16,FALSE))</f>
        <v/>
      </c>
      <c r="S177" s="13" t="str">
        <f>VLOOKUP(C177,DBASE!$A$4:$Z$756,17,FALSE)</f>
        <v/>
      </c>
      <c r="T177" s="11">
        <f ca="1">VLOOKUP(C177,DBASE!$A$4:$Z$756,18,FALSE)</f>
        <v>11</v>
      </c>
      <c r="U177" s="12">
        <f>VLOOKUP(C177,DBASE!$A$4:$Z$756,19,FALSE)</f>
        <v>26672</v>
      </c>
      <c r="V177" s="13">
        <f ca="1">VLOOKUP(C177,DBASE!$A$4:$Z$756,20,FALSE)</f>
        <v>47</v>
      </c>
      <c r="W177" s="11" t="str">
        <f>VLOOKUP(C177,DBASE!$A$4:$Z$756,21,FALSE)</f>
        <v>N</v>
      </c>
      <c r="X177" s="11">
        <f>VLOOKUP(C177,DBASE!$A$4:$Z$756,22,FALSE)</f>
        <v>30</v>
      </c>
      <c r="Y177" s="14">
        <f>VLOOKUP(C177,DBASE!$A$4:$Z$756,23,FALSE)</f>
        <v>2.5</v>
      </c>
      <c r="Z177" s="11">
        <f>VLOOKUP(C177,DBASE!$A$4:$Z$756,24,FALSE)</f>
        <v>39</v>
      </c>
      <c r="AA177" s="11" t="str">
        <f>VLOOKUP(C177,DBASE!$A$4:$Z$756,25,FALSE)</f>
        <v>Function</v>
      </c>
      <c r="AB177" s="10">
        <f>VLOOKUP(C177,DBASE!$A$4:$Z$756,26,FALSE)</f>
        <v>1</v>
      </c>
      <c r="AC177" s="15">
        <v>1173</v>
      </c>
      <c r="AD177" s="15">
        <f t="shared" si="10"/>
        <v>257.18025</v>
      </c>
      <c r="AE177" s="15">
        <v>0</v>
      </c>
      <c r="AF177" s="15">
        <v>0</v>
      </c>
      <c r="AG177" s="15">
        <v>30</v>
      </c>
      <c r="AH177" s="15">
        <v>0</v>
      </c>
      <c r="AI177" s="15">
        <v>0</v>
      </c>
      <c r="AJ177" s="15">
        <v>0</v>
      </c>
      <c r="AK177" s="15">
        <v>0</v>
      </c>
      <c r="AL177" s="15">
        <v>0</v>
      </c>
      <c r="AM177" s="15">
        <v>0</v>
      </c>
      <c r="AN177" s="15">
        <v>0</v>
      </c>
      <c r="AO177" s="15">
        <f t="shared" si="11"/>
        <v>0</v>
      </c>
      <c r="AP177" s="15">
        <f t="shared" si="12"/>
        <v>0</v>
      </c>
      <c r="AQ177" s="15">
        <f t="shared" si="13"/>
        <v>26.5</v>
      </c>
      <c r="AR177" s="15">
        <v>0</v>
      </c>
      <c r="AS177" s="15">
        <v>0</v>
      </c>
      <c r="AT177" s="15">
        <v>0</v>
      </c>
      <c r="AU177" s="15">
        <v>0</v>
      </c>
      <c r="AV177" s="15">
        <f t="shared" si="14"/>
        <v>12.653175000000001</v>
      </c>
      <c r="AW177" s="15">
        <v>78.09</v>
      </c>
      <c r="AX177" s="15">
        <v>0</v>
      </c>
    </row>
    <row r="178" spans="1:50" ht="20.100000000000001" customHeight="1" x14ac:dyDescent="0.25">
      <c r="A178" s="8">
        <v>43922</v>
      </c>
      <c r="B178" s="8">
        <v>43951</v>
      </c>
      <c r="C178" s="11">
        <v>168</v>
      </c>
      <c r="D178" s="8" t="str">
        <f>VLOOKUP(C178,DBASE!$A$4:$Z$756,3,FALSE)</f>
        <v>P</v>
      </c>
      <c r="E178" s="11" t="str">
        <f>VLOOKUP(C178,DBASE!$A$4:$Z$756,2,FALSE)</f>
        <v>Active</v>
      </c>
      <c r="F178" s="11" t="str">
        <f>VLOOKUP(C178,DBASE!$A$4:$Z$756,4,FALSE)</f>
        <v>Mitarbeiter 168</v>
      </c>
      <c r="G178" s="11" t="str">
        <f>VLOOKUP(C178,DBASE!$A$4:$Z$756,5,FALSE)</f>
        <v>N</v>
      </c>
      <c r="H178" s="11">
        <f>VLOOKUP(C178,DBASE!$A$4:$Z$756,6,FALSE)</f>
        <v>1022</v>
      </c>
      <c r="I178" s="11">
        <f>VLOOKUP(C178,DBASE!$A$4:$Z$756,7,FALSE)</f>
        <v>1060</v>
      </c>
      <c r="J178" s="11">
        <f>VLOOKUP(C178,DBASE!$A$4:$Z$756,8,FALSE)</f>
        <v>106</v>
      </c>
      <c r="K178" s="11" t="str">
        <f>VLOOKUP(C178,DBASE!$A$4:$Z$756,9,FALSE)</f>
        <v>Niederl. 7</v>
      </c>
      <c r="L178" s="11" t="str">
        <f>VLOOKUP(C178,DBASE!$A$4:$Z$756,10,FALSE)</f>
        <v>Department</v>
      </c>
      <c r="M178" s="11" t="str">
        <f>VLOOKUP(C178,DBASE!$A$4:$Z$756,11,FALSE)</f>
        <v>Supervisor</v>
      </c>
      <c r="N178" s="11" t="str">
        <f>VLOOKUP(C178,DBASE!$A$4:$Z$756,12,FALSE)</f>
        <v>Non-Mgm.</v>
      </c>
      <c r="O178" s="11" t="str">
        <f>VLOOKUP(C178,DBASE!$A$4:$Z$756,13,FALSE)</f>
        <v>ang.</v>
      </c>
      <c r="P178" s="11" t="str">
        <f>VLOOKUP(C178,DBASE!$A$4:$Z$756,14,FALSE)</f>
        <v>M</v>
      </c>
      <c r="Q178" s="12">
        <f>VLOOKUP(C178,DBASE!$A$4:$Z$756,15,FALSE)</f>
        <v>39661</v>
      </c>
      <c r="R178" s="12" t="str">
        <f>IF(VLOOKUP(C178,DBASE!$A$4:$Z$756,16,FALSE)=0,"",VLOOKUP(C178,DBASE!$A$4:$Z$756,16,FALSE))</f>
        <v/>
      </c>
      <c r="S178" s="13" t="str">
        <f>VLOOKUP(C178,DBASE!$A$4:$Z$756,17,FALSE)</f>
        <v/>
      </c>
      <c r="T178" s="11">
        <f ca="1">VLOOKUP(C178,DBASE!$A$4:$Z$756,18,FALSE)</f>
        <v>11</v>
      </c>
      <c r="U178" s="12">
        <f>VLOOKUP(C178,DBASE!$A$4:$Z$756,19,FALSE)</f>
        <v>33170</v>
      </c>
      <c r="V178" s="13">
        <f ca="1">VLOOKUP(C178,DBASE!$A$4:$Z$756,20,FALSE)</f>
        <v>29</v>
      </c>
      <c r="W178" s="11" t="str">
        <f>VLOOKUP(C178,DBASE!$A$4:$Z$756,21,FALSE)</f>
        <v>J</v>
      </c>
      <c r="X178" s="11">
        <f>VLOOKUP(C178,DBASE!$A$4:$Z$756,22,FALSE)</f>
        <v>30</v>
      </c>
      <c r="Y178" s="14">
        <f>VLOOKUP(C178,DBASE!$A$4:$Z$756,23,FALSE)</f>
        <v>2.5</v>
      </c>
      <c r="Z178" s="11">
        <f>VLOOKUP(C178,DBASE!$A$4:$Z$756,24,FALSE)</f>
        <v>39</v>
      </c>
      <c r="AA178" s="11" t="str">
        <f>VLOOKUP(C178,DBASE!$A$4:$Z$756,25,FALSE)</f>
        <v>Function</v>
      </c>
      <c r="AB178" s="10">
        <f>VLOOKUP(C178,DBASE!$A$4:$Z$756,26,FALSE)</f>
        <v>1</v>
      </c>
      <c r="AC178" s="15">
        <v>1174</v>
      </c>
      <c r="AD178" s="15">
        <f t="shared" si="10"/>
        <v>257.39949999999999</v>
      </c>
      <c r="AE178" s="15">
        <v>0</v>
      </c>
      <c r="AF178" s="15">
        <v>0</v>
      </c>
      <c r="AG178" s="15">
        <v>0</v>
      </c>
      <c r="AH178" s="15">
        <v>0</v>
      </c>
      <c r="AI178" s="15">
        <v>0</v>
      </c>
      <c r="AJ178" s="15">
        <v>0</v>
      </c>
      <c r="AK178" s="15">
        <v>0</v>
      </c>
      <c r="AL178" s="15">
        <v>0</v>
      </c>
      <c r="AM178" s="15">
        <v>0</v>
      </c>
      <c r="AN178" s="15">
        <v>0</v>
      </c>
      <c r="AO178" s="15">
        <f t="shared" si="11"/>
        <v>67.730769230769241</v>
      </c>
      <c r="AP178" s="15">
        <f t="shared" si="12"/>
        <v>53.808333333333337</v>
      </c>
      <c r="AQ178" s="15">
        <f t="shared" si="13"/>
        <v>26.5</v>
      </c>
      <c r="AR178" s="15">
        <v>0</v>
      </c>
      <c r="AS178" s="15">
        <v>0</v>
      </c>
      <c r="AT178" s="15">
        <v>0</v>
      </c>
      <c r="AU178" s="15">
        <v>0</v>
      </c>
      <c r="AV178" s="15">
        <f t="shared" si="14"/>
        <v>33.153357019230768</v>
      </c>
      <c r="AW178" s="15">
        <v>0</v>
      </c>
      <c r="AX178" s="15">
        <v>0</v>
      </c>
    </row>
    <row r="179" spans="1:50" ht="20.100000000000001" customHeight="1" x14ac:dyDescent="0.25">
      <c r="A179" s="8">
        <v>43922</v>
      </c>
      <c r="B179" s="8">
        <v>43951</v>
      </c>
      <c r="C179" s="11">
        <v>169</v>
      </c>
      <c r="D179" s="8" t="str">
        <f>VLOOKUP(C179,DBASE!$A$4:$Z$756,3,FALSE)</f>
        <v>P</v>
      </c>
      <c r="E179" s="11" t="str">
        <f>VLOOKUP(C179,DBASE!$A$4:$Z$756,2,FALSE)</f>
        <v>Active</v>
      </c>
      <c r="F179" s="11" t="str">
        <f>VLOOKUP(C179,DBASE!$A$4:$Z$756,4,FALSE)</f>
        <v>Mitarbeiter 169</v>
      </c>
      <c r="G179" s="11" t="str">
        <f>VLOOKUP(C179,DBASE!$A$4:$Z$756,5,FALSE)</f>
        <v>N</v>
      </c>
      <c r="H179" s="11">
        <f>VLOOKUP(C179,DBASE!$A$4:$Z$756,6,FALSE)</f>
        <v>1008</v>
      </c>
      <c r="I179" s="11">
        <f>VLOOKUP(C179,DBASE!$A$4:$Z$756,7,FALSE)</f>
        <v>1008</v>
      </c>
      <c r="J179" s="11">
        <f>VLOOKUP(C179,DBASE!$A$4:$Z$756,8,FALSE)</f>
        <v>100</v>
      </c>
      <c r="K179" s="11" t="str">
        <f>VLOOKUP(C179,DBASE!$A$4:$Z$756,9,FALSE)</f>
        <v>Niederl. 1</v>
      </c>
      <c r="L179" s="11" t="str">
        <f>VLOOKUP(C179,DBASE!$A$4:$Z$756,10,FALSE)</f>
        <v>Department</v>
      </c>
      <c r="M179" s="11" t="str">
        <f>VLOOKUP(C179,DBASE!$A$4:$Z$756,11,FALSE)</f>
        <v>Supervisor</v>
      </c>
      <c r="N179" s="11" t="str">
        <f>VLOOKUP(C179,DBASE!$A$4:$Z$756,12,FALSE)</f>
        <v>Manager</v>
      </c>
      <c r="O179" s="11" t="str">
        <f>VLOOKUP(C179,DBASE!$A$4:$Z$756,13,FALSE)</f>
        <v>ang.</v>
      </c>
      <c r="P179" s="11" t="str">
        <f>VLOOKUP(C179,DBASE!$A$4:$Z$756,14,FALSE)</f>
        <v>M</v>
      </c>
      <c r="Q179" s="12">
        <f>VLOOKUP(C179,DBASE!$A$4:$Z$756,15,FALSE)</f>
        <v>31460</v>
      </c>
      <c r="R179" s="12" t="str">
        <f>IF(VLOOKUP(C179,DBASE!$A$4:$Z$756,16,FALSE)=0,"",VLOOKUP(C179,DBASE!$A$4:$Z$756,16,FALSE))</f>
        <v/>
      </c>
      <c r="S179" s="13" t="str">
        <f>VLOOKUP(C179,DBASE!$A$4:$Z$756,17,FALSE)</f>
        <v/>
      </c>
      <c r="T179" s="11">
        <f ca="1">VLOOKUP(C179,DBASE!$A$4:$Z$756,18,FALSE)</f>
        <v>33</v>
      </c>
      <c r="U179" s="12">
        <f>VLOOKUP(C179,DBASE!$A$4:$Z$756,19,FALSE)</f>
        <v>20307</v>
      </c>
      <c r="V179" s="13">
        <f ca="1">VLOOKUP(C179,DBASE!$A$4:$Z$756,20,FALSE)</f>
        <v>64</v>
      </c>
      <c r="W179" s="11" t="str">
        <f>VLOOKUP(C179,DBASE!$A$4:$Z$756,21,FALSE)</f>
        <v>N</v>
      </c>
      <c r="X179" s="11">
        <f>VLOOKUP(C179,DBASE!$A$4:$Z$756,22,FALSE)</f>
        <v>18</v>
      </c>
      <c r="Y179" s="14">
        <f>VLOOKUP(C179,DBASE!$A$4:$Z$756,23,FALSE)</f>
        <v>1.5</v>
      </c>
      <c r="Z179" s="11">
        <f>VLOOKUP(C179,DBASE!$A$4:$Z$756,24,FALSE)</f>
        <v>24</v>
      </c>
      <c r="AA179" s="11" t="str">
        <f>VLOOKUP(C179,DBASE!$A$4:$Z$756,25,FALSE)</f>
        <v>Function</v>
      </c>
      <c r="AB179" s="10">
        <f>VLOOKUP(C179,DBASE!$A$4:$Z$756,26,FALSE)</f>
        <v>0.61538461538461542</v>
      </c>
      <c r="AC179" s="15">
        <v>1175</v>
      </c>
      <c r="AD179" s="15">
        <f t="shared" si="10"/>
        <v>257.61875000000003</v>
      </c>
      <c r="AE179" s="15">
        <v>0</v>
      </c>
      <c r="AF179" s="15">
        <v>0</v>
      </c>
      <c r="AG179" s="15">
        <v>0</v>
      </c>
      <c r="AH179" s="15">
        <v>0</v>
      </c>
      <c r="AI179" s="15">
        <v>0</v>
      </c>
      <c r="AJ179" s="15">
        <v>0</v>
      </c>
      <c r="AK179" s="15">
        <v>0</v>
      </c>
      <c r="AL179" s="15">
        <v>0</v>
      </c>
      <c r="AM179" s="15">
        <v>0</v>
      </c>
      <c r="AN179" s="15">
        <v>0</v>
      </c>
      <c r="AO179" s="15">
        <f t="shared" si="11"/>
        <v>0</v>
      </c>
      <c r="AP179" s="15">
        <f t="shared" si="12"/>
        <v>0</v>
      </c>
      <c r="AQ179" s="15">
        <f t="shared" si="13"/>
        <v>26.5</v>
      </c>
      <c r="AR179" s="15">
        <v>0</v>
      </c>
      <c r="AS179" s="15">
        <v>0</v>
      </c>
      <c r="AT179" s="15">
        <v>0</v>
      </c>
      <c r="AU179" s="15">
        <v>0</v>
      </c>
      <c r="AV179" s="15">
        <f t="shared" si="14"/>
        <v>5.9346750000000004</v>
      </c>
      <c r="AW179" s="15">
        <v>0</v>
      </c>
      <c r="AX179" s="15">
        <v>0</v>
      </c>
    </row>
    <row r="180" spans="1:50" ht="20.100000000000001" customHeight="1" x14ac:dyDescent="0.25">
      <c r="A180" s="8">
        <v>43922</v>
      </c>
      <c r="B180" s="8">
        <v>43951</v>
      </c>
      <c r="C180" s="11">
        <v>170</v>
      </c>
      <c r="D180" s="8" t="str">
        <f>VLOOKUP(C180,DBASE!$A$4:$Z$756,3,FALSE)</f>
        <v>P</v>
      </c>
      <c r="E180" s="11" t="str">
        <f>VLOOKUP(C180,DBASE!$A$4:$Z$756,2,FALSE)</f>
        <v>Active</v>
      </c>
      <c r="F180" s="11" t="str">
        <f>VLOOKUP(C180,DBASE!$A$4:$Z$756,4,FALSE)</f>
        <v>Mitarbeiter 170</v>
      </c>
      <c r="G180" s="11" t="str">
        <f>VLOOKUP(C180,DBASE!$A$4:$Z$756,5,FALSE)</f>
        <v>N</v>
      </c>
      <c r="H180" s="11">
        <f>VLOOKUP(C180,DBASE!$A$4:$Z$756,6,FALSE)</f>
        <v>1039</v>
      </c>
      <c r="I180" s="11">
        <f>VLOOKUP(C180,DBASE!$A$4:$Z$756,7,FALSE)</f>
        <v>1082</v>
      </c>
      <c r="J180" s="11">
        <f>VLOOKUP(C180,DBASE!$A$4:$Z$756,8,FALSE)</f>
        <v>102</v>
      </c>
      <c r="K180" s="11" t="str">
        <f>VLOOKUP(C180,DBASE!$A$4:$Z$756,9,FALSE)</f>
        <v>Niederl. 3</v>
      </c>
      <c r="L180" s="11" t="str">
        <f>VLOOKUP(C180,DBASE!$A$4:$Z$756,10,FALSE)</f>
        <v>Department</v>
      </c>
      <c r="M180" s="11" t="str">
        <f>VLOOKUP(C180,DBASE!$A$4:$Z$756,11,FALSE)</f>
        <v>Supervisor</v>
      </c>
      <c r="N180" s="11" t="str">
        <f>VLOOKUP(C180,DBASE!$A$4:$Z$756,12,FALSE)</f>
        <v>Non-Mgm.</v>
      </c>
      <c r="O180" s="11" t="str">
        <f>VLOOKUP(C180,DBASE!$A$4:$Z$756,13,FALSE)</f>
        <v>ang.</v>
      </c>
      <c r="P180" s="11" t="str">
        <f>VLOOKUP(C180,DBASE!$A$4:$Z$756,14,FALSE)</f>
        <v>M</v>
      </c>
      <c r="Q180" s="12">
        <f>VLOOKUP(C180,DBASE!$A$4:$Z$756,15,FALSE)</f>
        <v>39692</v>
      </c>
      <c r="R180" s="12" t="str">
        <f>IF(VLOOKUP(C180,DBASE!$A$4:$Z$756,16,FALSE)=0,"",VLOOKUP(C180,DBASE!$A$4:$Z$756,16,FALSE))</f>
        <v/>
      </c>
      <c r="S180" s="13" t="str">
        <f>VLOOKUP(C180,DBASE!$A$4:$Z$756,17,FALSE)</f>
        <v/>
      </c>
      <c r="T180" s="11">
        <f ca="1">VLOOKUP(C180,DBASE!$A$4:$Z$756,18,FALSE)</f>
        <v>11</v>
      </c>
      <c r="U180" s="12">
        <f>VLOOKUP(C180,DBASE!$A$4:$Z$756,19,FALSE)</f>
        <v>25290</v>
      </c>
      <c r="V180" s="13">
        <f ca="1">VLOOKUP(C180,DBASE!$A$4:$Z$756,20,FALSE)</f>
        <v>50</v>
      </c>
      <c r="W180" s="11" t="str">
        <f>VLOOKUP(C180,DBASE!$A$4:$Z$756,21,FALSE)</f>
        <v>N</v>
      </c>
      <c r="X180" s="11">
        <f>VLOOKUP(C180,DBASE!$A$4:$Z$756,22,FALSE)</f>
        <v>30</v>
      </c>
      <c r="Y180" s="14">
        <f>VLOOKUP(C180,DBASE!$A$4:$Z$756,23,FALSE)</f>
        <v>2.5</v>
      </c>
      <c r="Z180" s="11">
        <f>VLOOKUP(C180,DBASE!$A$4:$Z$756,24,FALSE)</f>
        <v>39</v>
      </c>
      <c r="AA180" s="11" t="str">
        <f>VLOOKUP(C180,DBASE!$A$4:$Z$756,25,FALSE)</f>
        <v>Function</v>
      </c>
      <c r="AB180" s="10">
        <f>VLOOKUP(C180,DBASE!$A$4:$Z$756,26,FALSE)</f>
        <v>1</v>
      </c>
      <c r="AC180" s="15">
        <v>1176</v>
      </c>
      <c r="AD180" s="15">
        <f t="shared" si="10"/>
        <v>257.83800000000002</v>
      </c>
      <c r="AE180" s="15">
        <v>0</v>
      </c>
      <c r="AF180" s="15">
        <v>0</v>
      </c>
      <c r="AG180" s="15">
        <v>0</v>
      </c>
      <c r="AH180" s="15">
        <v>0</v>
      </c>
      <c r="AI180" s="15">
        <v>0</v>
      </c>
      <c r="AJ180" s="15">
        <v>0</v>
      </c>
      <c r="AK180" s="15">
        <v>0</v>
      </c>
      <c r="AL180" s="15">
        <v>0</v>
      </c>
      <c r="AM180" s="15">
        <v>0</v>
      </c>
      <c r="AN180" s="15">
        <v>0</v>
      </c>
      <c r="AO180" s="15">
        <f t="shared" si="11"/>
        <v>0</v>
      </c>
      <c r="AP180" s="15">
        <f t="shared" si="12"/>
        <v>0</v>
      </c>
      <c r="AQ180" s="15">
        <f t="shared" si="13"/>
        <v>26.5</v>
      </c>
      <c r="AR180" s="15">
        <v>0</v>
      </c>
      <c r="AS180" s="15">
        <v>0</v>
      </c>
      <c r="AT180" s="15">
        <v>0</v>
      </c>
      <c r="AU180" s="15">
        <v>0</v>
      </c>
      <c r="AV180" s="15">
        <f t="shared" si="14"/>
        <v>5.9346750000000004</v>
      </c>
      <c r="AW180" s="15">
        <v>0</v>
      </c>
      <c r="AX180" s="15">
        <v>0</v>
      </c>
    </row>
    <row r="181" spans="1:50" ht="20.100000000000001" customHeight="1" x14ac:dyDescent="0.25">
      <c r="A181" s="8">
        <v>43922</v>
      </c>
      <c r="B181" s="8">
        <v>43951</v>
      </c>
      <c r="C181" s="11">
        <v>171</v>
      </c>
      <c r="D181" s="8" t="str">
        <f>VLOOKUP(C181,DBASE!$A$4:$Z$756,3,FALSE)</f>
        <v>P</v>
      </c>
      <c r="E181" s="11" t="str">
        <f>VLOOKUP(C181,DBASE!$A$4:$Z$756,2,FALSE)</f>
        <v>Active</v>
      </c>
      <c r="F181" s="11" t="str">
        <f>VLOOKUP(C181,DBASE!$A$4:$Z$756,4,FALSE)</f>
        <v>Mitarbeiter 171</v>
      </c>
      <c r="G181" s="11" t="str">
        <f>VLOOKUP(C181,DBASE!$A$4:$Z$756,5,FALSE)</f>
        <v>N</v>
      </c>
      <c r="H181" s="11">
        <f>VLOOKUP(C181,DBASE!$A$4:$Z$756,6,FALSE)</f>
        <v>1050</v>
      </c>
      <c r="I181" s="11">
        <f>VLOOKUP(C181,DBASE!$A$4:$Z$756,7,FALSE)</f>
        <v>1093</v>
      </c>
      <c r="J181" s="11">
        <f>VLOOKUP(C181,DBASE!$A$4:$Z$756,8,FALSE)</f>
        <v>102</v>
      </c>
      <c r="K181" s="11" t="str">
        <f>VLOOKUP(C181,DBASE!$A$4:$Z$756,9,FALSE)</f>
        <v>Niederl. 3</v>
      </c>
      <c r="L181" s="11" t="str">
        <f>VLOOKUP(C181,DBASE!$A$4:$Z$756,10,FALSE)</f>
        <v>Department</v>
      </c>
      <c r="M181" s="11" t="str">
        <f>VLOOKUP(C181,DBASE!$A$4:$Z$756,11,FALSE)</f>
        <v>Supervisor</v>
      </c>
      <c r="N181" s="11" t="str">
        <f>VLOOKUP(C181,DBASE!$A$4:$Z$756,12,FALSE)</f>
        <v>Non-Mgm.</v>
      </c>
      <c r="O181" s="11" t="str">
        <f>VLOOKUP(C181,DBASE!$A$4:$Z$756,13,FALSE)</f>
        <v>ang.</v>
      </c>
      <c r="P181" s="11" t="str">
        <f>VLOOKUP(C181,DBASE!$A$4:$Z$756,14,FALSE)</f>
        <v>W</v>
      </c>
      <c r="Q181" s="12">
        <f>VLOOKUP(C181,DBASE!$A$4:$Z$756,15,FALSE)</f>
        <v>39706</v>
      </c>
      <c r="R181" s="12" t="str">
        <f>IF(VLOOKUP(C181,DBASE!$A$4:$Z$756,16,FALSE)=0,"",VLOOKUP(C181,DBASE!$A$4:$Z$756,16,FALSE))</f>
        <v/>
      </c>
      <c r="S181" s="13" t="str">
        <f>VLOOKUP(C181,DBASE!$A$4:$Z$756,17,FALSE)</f>
        <v/>
      </c>
      <c r="T181" s="11">
        <f ca="1">VLOOKUP(C181,DBASE!$A$4:$Z$756,18,FALSE)</f>
        <v>11</v>
      </c>
      <c r="U181" s="12">
        <f>VLOOKUP(C181,DBASE!$A$4:$Z$756,19,FALSE)</f>
        <v>23989</v>
      </c>
      <c r="V181" s="13">
        <f ca="1">VLOOKUP(C181,DBASE!$A$4:$Z$756,20,FALSE)</f>
        <v>54</v>
      </c>
      <c r="W181" s="11" t="str">
        <f>VLOOKUP(C181,DBASE!$A$4:$Z$756,21,FALSE)</f>
        <v>N</v>
      </c>
      <c r="X181" s="11">
        <f>VLOOKUP(C181,DBASE!$A$4:$Z$756,22,FALSE)</f>
        <v>30</v>
      </c>
      <c r="Y181" s="14">
        <f>VLOOKUP(C181,DBASE!$A$4:$Z$756,23,FALSE)</f>
        <v>2.5</v>
      </c>
      <c r="Z181" s="11">
        <f>VLOOKUP(C181,DBASE!$A$4:$Z$756,24,FALSE)</f>
        <v>35</v>
      </c>
      <c r="AA181" s="11" t="str">
        <f>VLOOKUP(C181,DBASE!$A$4:$Z$756,25,FALSE)</f>
        <v>Function</v>
      </c>
      <c r="AB181" s="10">
        <f>VLOOKUP(C181,DBASE!$A$4:$Z$756,26,FALSE)</f>
        <v>0.89743589743589747</v>
      </c>
      <c r="AC181" s="15">
        <v>1177</v>
      </c>
      <c r="AD181" s="15">
        <f t="shared" si="10"/>
        <v>258.05725000000001</v>
      </c>
      <c r="AE181" s="15">
        <v>0</v>
      </c>
      <c r="AF181" s="15">
        <v>0</v>
      </c>
      <c r="AG181" s="15">
        <v>0</v>
      </c>
      <c r="AH181" s="15">
        <v>0</v>
      </c>
      <c r="AI181" s="15">
        <v>0</v>
      </c>
      <c r="AJ181" s="15">
        <v>0</v>
      </c>
      <c r="AK181" s="15">
        <v>0</v>
      </c>
      <c r="AL181" s="15">
        <v>0</v>
      </c>
      <c r="AM181" s="15">
        <v>0</v>
      </c>
      <c r="AN181" s="15">
        <v>0</v>
      </c>
      <c r="AO181" s="15">
        <f t="shared" si="11"/>
        <v>0</v>
      </c>
      <c r="AP181" s="15">
        <f t="shared" si="12"/>
        <v>0</v>
      </c>
      <c r="AQ181" s="15">
        <f t="shared" si="13"/>
        <v>26.5</v>
      </c>
      <c r="AR181" s="15">
        <v>0</v>
      </c>
      <c r="AS181" s="15">
        <v>0</v>
      </c>
      <c r="AT181" s="15">
        <v>0</v>
      </c>
      <c r="AU181" s="15">
        <v>0</v>
      </c>
      <c r="AV181" s="15">
        <f t="shared" si="14"/>
        <v>5.9346750000000004</v>
      </c>
      <c r="AW181" s="15">
        <v>0</v>
      </c>
      <c r="AX181" s="15">
        <v>0</v>
      </c>
    </row>
    <row r="182" spans="1:50" ht="20.100000000000001" customHeight="1" x14ac:dyDescent="0.25">
      <c r="A182" s="8">
        <v>43922</v>
      </c>
      <c r="B182" s="8">
        <v>43951</v>
      </c>
      <c r="C182" s="11">
        <v>172</v>
      </c>
      <c r="D182" s="8" t="str">
        <f>VLOOKUP(C182,DBASE!$A$4:$Z$756,3,FALSE)</f>
        <v>P</v>
      </c>
      <c r="E182" s="11" t="str">
        <f>VLOOKUP(C182,DBASE!$A$4:$Z$756,2,FALSE)</f>
        <v>Active</v>
      </c>
      <c r="F182" s="11" t="str">
        <f>VLOOKUP(C182,DBASE!$A$4:$Z$756,4,FALSE)</f>
        <v>Mitarbeiter 172</v>
      </c>
      <c r="G182" s="11" t="str">
        <f>VLOOKUP(C182,DBASE!$A$4:$Z$756,5,FALSE)</f>
        <v>N</v>
      </c>
      <c r="H182" s="11">
        <f>VLOOKUP(C182,DBASE!$A$4:$Z$756,6,FALSE)</f>
        <v>1009</v>
      </c>
      <c r="I182" s="11">
        <f>VLOOKUP(C182,DBASE!$A$4:$Z$756,7,FALSE)</f>
        <v>1009</v>
      </c>
      <c r="J182" s="11">
        <f>VLOOKUP(C182,DBASE!$A$4:$Z$756,8,FALSE)</f>
        <v>100</v>
      </c>
      <c r="K182" s="11" t="str">
        <f>VLOOKUP(C182,DBASE!$A$4:$Z$756,9,FALSE)</f>
        <v>Niederl. 1</v>
      </c>
      <c r="L182" s="11" t="str">
        <f>VLOOKUP(C182,DBASE!$A$4:$Z$756,10,FALSE)</f>
        <v>Department</v>
      </c>
      <c r="M182" s="11" t="str">
        <f>VLOOKUP(C182,DBASE!$A$4:$Z$756,11,FALSE)</f>
        <v>Supervisor</v>
      </c>
      <c r="N182" s="11" t="str">
        <f>VLOOKUP(C182,DBASE!$A$4:$Z$756,12,FALSE)</f>
        <v>Non-Mgm.</v>
      </c>
      <c r="O182" s="11" t="str">
        <f>VLOOKUP(C182,DBASE!$A$4:$Z$756,13,FALSE)</f>
        <v>ang.</v>
      </c>
      <c r="P182" s="11" t="str">
        <f>VLOOKUP(C182,DBASE!$A$4:$Z$756,14,FALSE)</f>
        <v>M</v>
      </c>
      <c r="Q182" s="12">
        <f>VLOOKUP(C182,DBASE!$A$4:$Z$756,15,FALSE)</f>
        <v>39706</v>
      </c>
      <c r="R182" s="12" t="str">
        <f>IF(VLOOKUP(C182,DBASE!$A$4:$Z$756,16,FALSE)=0,"",VLOOKUP(C182,DBASE!$A$4:$Z$756,16,FALSE))</f>
        <v/>
      </c>
      <c r="S182" s="13" t="str">
        <f>VLOOKUP(C182,DBASE!$A$4:$Z$756,17,FALSE)</f>
        <v/>
      </c>
      <c r="T182" s="11">
        <f ca="1">VLOOKUP(C182,DBASE!$A$4:$Z$756,18,FALSE)</f>
        <v>11</v>
      </c>
      <c r="U182" s="12">
        <f>VLOOKUP(C182,DBASE!$A$4:$Z$756,19,FALSE)</f>
        <v>31438</v>
      </c>
      <c r="V182" s="13">
        <f ca="1">VLOOKUP(C182,DBASE!$A$4:$Z$756,20,FALSE)</f>
        <v>33</v>
      </c>
      <c r="W182" s="11" t="str">
        <f>VLOOKUP(C182,DBASE!$A$4:$Z$756,21,FALSE)</f>
        <v>N</v>
      </c>
      <c r="X182" s="11">
        <f>VLOOKUP(C182,DBASE!$A$4:$Z$756,22,FALSE)</f>
        <v>30</v>
      </c>
      <c r="Y182" s="14">
        <f>VLOOKUP(C182,DBASE!$A$4:$Z$756,23,FALSE)</f>
        <v>2.5</v>
      </c>
      <c r="Z182" s="11">
        <f>VLOOKUP(C182,DBASE!$A$4:$Z$756,24,FALSE)</f>
        <v>39</v>
      </c>
      <c r="AA182" s="11" t="str">
        <f>VLOOKUP(C182,DBASE!$A$4:$Z$756,25,FALSE)</f>
        <v>Function</v>
      </c>
      <c r="AB182" s="10">
        <f>VLOOKUP(C182,DBASE!$A$4:$Z$756,26,FALSE)</f>
        <v>1</v>
      </c>
      <c r="AC182" s="15">
        <v>1178</v>
      </c>
      <c r="AD182" s="15">
        <f t="shared" si="10"/>
        <v>258.2765</v>
      </c>
      <c r="AE182" s="15">
        <v>-7.44</v>
      </c>
      <c r="AF182" s="15">
        <v>0</v>
      </c>
      <c r="AG182" s="15">
        <v>0</v>
      </c>
      <c r="AH182" s="15">
        <v>0</v>
      </c>
      <c r="AI182" s="15">
        <v>0</v>
      </c>
      <c r="AJ182" s="15">
        <v>0</v>
      </c>
      <c r="AK182" s="15">
        <v>0</v>
      </c>
      <c r="AL182" s="15">
        <v>0</v>
      </c>
      <c r="AM182" s="15">
        <v>0</v>
      </c>
      <c r="AN182" s="15">
        <v>0</v>
      </c>
      <c r="AO182" s="15">
        <f t="shared" si="11"/>
        <v>0</v>
      </c>
      <c r="AP182" s="15">
        <f t="shared" si="12"/>
        <v>0</v>
      </c>
      <c r="AQ182" s="15">
        <f t="shared" si="13"/>
        <v>26.5</v>
      </c>
      <c r="AR182" s="15">
        <v>0</v>
      </c>
      <c r="AS182" s="15">
        <v>0</v>
      </c>
      <c r="AT182" s="15">
        <v>0</v>
      </c>
      <c r="AU182" s="15">
        <v>0</v>
      </c>
      <c r="AV182" s="15">
        <f t="shared" si="14"/>
        <v>4.2684869999999995</v>
      </c>
      <c r="AW182" s="15">
        <v>0</v>
      </c>
      <c r="AX182" s="15">
        <v>0</v>
      </c>
    </row>
    <row r="183" spans="1:50" ht="20.100000000000001" customHeight="1" x14ac:dyDescent="0.25">
      <c r="A183" s="8">
        <v>43922</v>
      </c>
      <c r="B183" s="8">
        <v>43951</v>
      </c>
      <c r="C183" s="11">
        <v>173</v>
      </c>
      <c r="D183" s="8" t="str">
        <f>VLOOKUP(C183,DBASE!$A$4:$Z$756,3,FALSE)</f>
        <v>P</v>
      </c>
      <c r="E183" s="11" t="str">
        <f>VLOOKUP(C183,DBASE!$A$4:$Z$756,2,FALSE)</f>
        <v>Active</v>
      </c>
      <c r="F183" s="11" t="str">
        <f>VLOOKUP(C183,DBASE!$A$4:$Z$756,4,FALSE)</f>
        <v>Mitarbeiter 173</v>
      </c>
      <c r="G183" s="11" t="str">
        <f>VLOOKUP(C183,DBASE!$A$4:$Z$756,5,FALSE)</f>
        <v>N</v>
      </c>
      <c r="H183" s="11">
        <f>VLOOKUP(C183,DBASE!$A$4:$Z$756,6,FALSE)</f>
        <v>1040</v>
      </c>
      <c r="I183" s="11">
        <f>VLOOKUP(C183,DBASE!$A$4:$Z$756,7,FALSE)</f>
        <v>1083</v>
      </c>
      <c r="J183" s="11">
        <f>VLOOKUP(C183,DBASE!$A$4:$Z$756,8,FALSE)</f>
        <v>102</v>
      </c>
      <c r="K183" s="11" t="str">
        <f>VLOOKUP(C183,DBASE!$A$4:$Z$756,9,FALSE)</f>
        <v>Niederl. 3</v>
      </c>
      <c r="L183" s="11" t="str">
        <f>VLOOKUP(C183,DBASE!$A$4:$Z$756,10,FALSE)</f>
        <v>Department</v>
      </c>
      <c r="M183" s="11" t="str">
        <f>VLOOKUP(C183,DBASE!$A$4:$Z$756,11,FALSE)</f>
        <v>Supervisor</v>
      </c>
      <c r="N183" s="11" t="str">
        <f>VLOOKUP(C183,DBASE!$A$4:$Z$756,12,FALSE)</f>
        <v>Non-Mgm.</v>
      </c>
      <c r="O183" s="11" t="str">
        <f>VLOOKUP(C183,DBASE!$A$4:$Z$756,13,FALSE)</f>
        <v>ang.</v>
      </c>
      <c r="P183" s="11" t="str">
        <f>VLOOKUP(C183,DBASE!$A$4:$Z$756,14,FALSE)</f>
        <v>M</v>
      </c>
      <c r="Q183" s="12">
        <f>VLOOKUP(C183,DBASE!$A$4:$Z$756,15,FALSE)</f>
        <v>39722</v>
      </c>
      <c r="R183" s="12" t="str">
        <f>IF(VLOOKUP(C183,DBASE!$A$4:$Z$756,16,FALSE)=0,"",VLOOKUP(C183,DBASE!$A$4:$Z$756,16,FALSE))</f>
        <v/>
      </c>
      <c r="S183" s="13" t="str">
        <f>VLOOKUP(C183,DBASE!$A$4:$Z$756,17,FALSE)</f>
        <v/>
      </c>
      <c r="T183" s="11">
        <f ca="1">VLOOKUP(C183,DBASE!$A$4:$Z$756,18,FALSE)</f>
        <v>11</v>
      </c>
      <c r="U183" s="12">
        <f>VLOOKUP(C183,DBASE!$A$4:$Z$756,19,FALSE)</f>
        <v>26161</v>
      </c>
      <c r="V183" s="13">
        <f ca="1">VLOOKUP(C183,DBASE!$A$4:$Z$756,20,FALSE)</f>
        <v>48</v>
      </c>
      <c r="W183" s="11" t="str">
        <f>VLOOKUP(C183,DBASE!$A$4:$Z$756,21,FALSE)</f>
        <v>N</v>
      </c>
      <c r="X183" s="11">
        <f>VLOOKUP(C183,DBASE!$A$4:$Z$756,22,FALSE)</f>
        <v>30</v>
      </c>
      <c r="Y183" s="14">
        <f>VLOOKUP(C183,DBASE!$A$4:$Z$756,23,FALSE)</f>
        <v>2.5</v>
      </c>
      <c r="Z183" s="11">
        <f>VLOOKUP(C183,DBASE!$A$4:$Z$756,24,FALSE)</f>
        <v>39</v>
      </c>
      <c r="AA183" s="11" t="str">
        <f>VLOOKUP(C183,DBASE!$A$4:$Z$756,25,FALSE)</f>
        <v>Function</v>
      </c>
      <c r="AB183" s="10">
        <f>VLOOKUP(C183,DBASE!$A$4:$Z$756,26,FALSE)</f>
        <v>1</v>
      </c>
      <c r="AC183" s="15">
        <v>1179</v>
      </c>
      <c r="AD183" s="15">
        <f t="shared" si="10"/>
        <v>258.49574999999999</v>
      </c>
      <c r="AE183" s="15">
        <v>0</v>
      </c>
      <c r="AF183" s="15">
        <v>0</v>
      </c>
      <c r="AG183" s="15">
        <v>0</v>
      </c>
      <c r="AH183" s="15">
        <v>0</v>
      </c>
      <c r="AI183" s="15">
        <v>0</v>
      </c>
      <c r="AJ183" s="15">
        <v>0</v>
      </c>
      <c r="AK183" s="15">
        <v>0</v>
      </c>
      <c r="AL183" s="15">
        <v>0</v>
      </c>
      <c r="AM183" s="15">
        <v>0</v>
      </c>
      <c r="AN183" s="15">
        <v>0</v>
      </c>
      <c r="AO183" s="15">
        <f t="shared" si="11"/>
        <v>0</v>
      </c>
      <c r="AP183" s="15">
        <f t="shared" si="12"/>
        <v>0</v>
      </c>
      <c r="AQ183" s="15">
        <f t="shared" si="13"/>
        <v>26.5</v>
      </c>
      <c r="AR183" s="15">
        <v>0</v>
      </c>
      <c r="AS183" s="15">
        <v>0</v>
      </c>
      <c r="AT183" s="15">
        <v>0</v>
      </c>
      <c r="AU183" s="15">
        <v>0</v>
      </c>
      <c r="AV183" s="15">
        <f t="shared" si="14"/>
        <v>5.9346750000000004</v>
      </c>
      <c r="AW183" s="15">
        <v>0</v>
      </c>
      <c r="AX183" s="15">
        <v>0</v>
      </c>
    </row>
    <row r="184" spans="1:50" ht="20.100000000000001" customHeight="1" x14ac:dyDescent="0.25">
      <c r="A184" s="8">
        <v>43922</v>
      </c>
      <c r="B184" s="8">
        <v>43951</v>
      </c>
      <c r="C184" s="11">
        <v>174</v>
      </c>
      <c r="D184" s="8" t="str">
        <f>VLOOKUP(C184,DBASE!$A$4:$Z$756,3,FALSE)</f>
        <v>P</v>
      </c>
      <c r="E184" s="11" t="str">
        <f>VLOOKUP(C184,DBASE!$A$4:$Z$756,2,FALSE)</f>
        <v>Active</v>
      </c>
      <c r="F184" s="11" t="str">
        <f>VLOOKUP(C184,DBASE!$A$4:$Z$756,4,FALSE)</f>
        <v>Mitarbeiter 174</v>
      </c>
      <c r="G184" s="11" t="str">
        <f>VLOOKUP(C184,DBASE!$A$4:$Z$756,5,FALSE)</f>
        <v>N</v>
      </c>
      <c r="H184" s="11">
        <f>VLOOKUP(C184,DBASE!$A$4:$Z$756,6,FALSE)</f>
        <v>1022</v>
      </c>
      <c r="I184" s="11">
        <f>VLOOKUP(C184,DBASE!$A$4:$Z$756,7,FALSE)</f>
        <v>1029</v>
      </c>
      <c r="J184" s="11">
        <f>VLOOKUP(C184,DBASE!$A$4:$Z$756,8,FALSE)</f>
        <v>109</v>
      </c>
      <c r="K184" s="11" t="str">
        <f>VLOOKUP(C184,DBASE!$A$4:$Z$756,9,FALSE)</f>
        <v>Niederl. 10</v>
      </c>
      <c r="L184" s="11" t="str">
        <f>VLOOKUP(C184,DBASE!$A$4:$Z$756,10,FALSE)</f>
        <v>Department</v>
      </c>
      <c r="M184" s="11" t="str">
        <f>VLOOKUP(C184,DBASE!$A$4:$Z$756,11,FALSE)</f>
        <v>Supervisor</v>
      </c>
      <c r="N184" s="11" t="str">
        <f>VLOOKUP(C184,DBASE!$A$4:$Z$756,12,FALSE)</f>
        <v>Non-Mgm.</v>
      </c>
      <c r="O184" s="11" t="str">
        <f>VLOOKUP(C184,DBASE!$A$4:$Z$756,13,FALSE)</f>
        <v>ang.</v>
      </c>
      <c r="P184" s="11" t="str">
        <f>VLOOKUP(C184,DBASE!$A$4:$Z$756,14,FALSE)</f>
        <v>M</v>
      </c>
      <c r="Q184" s="12">
        <f>VLOOKUP(C184,DBASE!$A$4:$Z$756,15,FALSE)</f>
        <v>39753</v>
      </c>
      <c r="R184" s="12" t="str">
        <f>IF(VLOOKUP(C184,DBASE!$A$4:$Z$756,16,FALSE)=0,"",VLOOKUP(C184,DBASE!$A$4:$Z$756,16,FALSE))</f>
        <v/>
      </c>
      <c r="S184" s="13" t="str">
        <f>VLOOKUP(C184,DBASE!$A$4:$Z$756,17,FALSE)</f>
        <v/>
      </c>
      <c r="T184" s="11">
        <f ca="1">VLOOKUP(C184,DBASE!$A$4:$Z$756,18,FALSE)</f>
        <v>11</v>
      </c>
      <c r="U184" s="12">
        <f>VLOOKUP(C184,DBASE!$A$4:$Z$756,19,FALSE)</f>
        <v>23987</v>
      </c>
      <c r="V184" s="13">
        <f ca="1">VLOOKUP(C184,DBASE!$A$4:$Z$756,20,FALSE)</f>
        <v>54</v>
      </c>
      <c r="W184" s="11" t="str">
        <f>VLOOKUP(C184,DBASE!$A$4:$Z$756,21,FALSE)</f>
        <v>J</v>
      </c>
      <c r="X184" s="11">
        <f>VLOOKUP(C184,DBASE!$A$4:$Z$756,22,FALSE)</f>
        <v>30</v>
      </c>
      <c r="Y184" s="14">
        <f>VLOOKUP(C184,DBASE!$A$4:$Z$756,23,FALSE)</f>
        <v>2.5</v>
      </c>
      <c r="Z184" s="11">
        <f>VLOOKUP(C184,DBASE!$A$4:$Z$756,24,FALSE)</f>
        <v>39</v>
      </c>
      <c r="AA184" s="11" t="str">
        <f>VLOOKUP(C184,DBASE!$A$4:$Z$756,25,FALSE)</f>
        <v>Function</v>
      </c>
      <c r="AB184" s="10">
        <f>VLOOKUP(C184,DBASE!$A$4:$Z$756,26,FALSE)</f>
        <v>1</v>
      </c>
      <c r="AC184" s="15">
        <v>1180</v>
      </c>
      <c r="AD184" s="15">
        <f t="shared" si="10"/>
        <v>258.71500000000003</v>
      </c>
      <c r="AE184" s="15">
        <v>0</v>
      </c>
      <c r="AF184" s="15">
        <v>0</v>
      </c>
      <c r="AG184" s="15">
        <v>0</v>
      </c>
      <c r="AH184" s="15">
        <v>0</v>
      </c>
      <c r="AI184" s="15">
        <v>0</v>
      </c>
      <c r="AJ184" s="15">
        <v>0</v>
      </c>
      <c r="AK184" s="15">
        <v>0</v>
      </c>
      <c r="AL184" s="15">
        <v>0</v>
      </c>
      <c r="AM184" s="15">
        <v>0</v>
      </c>
      <c r="AN184" s="15">
        <v>0</v>
      </c>
      <c r="AO184" s="15">
        <f t="shared" si="11"/>
        <v>68.07692307692308</v>
      </c>
      <c r="AP184" s="15">
        <f t="shared" si="12"/>
        <v>54.083333333333336</v>
      </c>
      <c r="AQ184" s="15">
        <f t="shared" si="13"/>
        <v>26.5</v>
      </c>
      <c r="AR184" s="15">
        <v>0</v>
      </c>
      <c r="AS184" s="15">
        <v>0</v>
      </c>
      <c r="AT184" s="15">
        <v>0</v>
      </c>
      <c r="AU184" s="15">
        <v>0</v>
      </c>
      <c r="AV184" s="15">
        <f t="shared" si="14"/>
        <v>33.292464423076922</v>
      </c>
      <c r="AW184" s="15">
        <v>0</v>
      </c>
      <c r="AX184" s="15">
        <v>0</v>
      </c>
    </row>
    <row r="185" spans="1:50" ht="20.100000000000001" customHeight="1" x14ac:dyDescent="0.25">
      <c r="A185" s="8">
        <v>43922</v>
      </c>
      <c r="B185" s="8">
        <v>43951</v>
      </c>
      <c r="C185" s="11">
        <v>175</v>
      </c>
      <c r="D185" s="8" t="str">
        <f>VLOOKUP(C185,DBASE!$A$4:$Z$756,3,FALSE)</f>
        <v>P</v>
      </c>
      <c r="E185" s="11" t="str">
        <f>VLOOKUP(C185,DBASE!$A$4:$Z$756,2,FALSE)</f>
        <v>Active</v>
      </c>
      <c r="F185" s="11" t="str">
        <f>VLOOKUP(C185,DBASE!$A$4:$Z$756,4,FALSE)</f>
        <v>Mitarbeiter 175</v>
      </c>
      <c r="G185" s="11" t="str">
        <f>VLOOKUP(C185,DBASE!$A$4:$Z$756,5,FALSE)</f>
        <v>N</v>
      </c>
      <c r="H185" s="11">
        <f>VLOOKUP(C185,DBASE!$A$4:$Z$756,6,FALSE)</f>
        <v>1019</v>
      </c>
      <c r="I185" s="11">
        <f>VLOOKUP(C185,DBASE!$A$4:$Z$756,7,FALSE)</f>
        <v>1043</v>
      </c>
      <c r="J185" s="11">
        <f>VLOOKUP(C185,DBASE!$A$4:$Z$756,8,FALSE)</f>
        <v>103</v>
      </c>
      <c r="K185" s="11" t="str">
        <f>VLOOKUP(C185,DBASE!$A$4:$Z$756,9,FALSE)</f>
        <v>Niederl. 4</v>
      </c>
      <c r="L185" s="11" t="str">
        <f>VLOOKUP(C185,DBASE!$A$4:$Z$756,10,FALSE)</f>
        <v>Department</v>
      </c>
      <c r="M185" s="11" t="str">
        <f>VLOOKUP(C185,DBASE!$A$4:$Z$756,11,FALSE)</f>
        <v>Supervisor</v>
      </c>
      <c r="N185" s="11" t="str">
        <f>VLOOKUP(C185,DBASE!$A$4:$Z$756,12,FALSE)</f>
        <v>Manager</v>
      </c>
      <c r="O185" s="11" t="str">
        <f>VLOOKUP(C185,DBASE!$A$4:$Z$756,13,FALSE)</f>
        <v>ang.</v>
      </c>
      <c r="P185" s="11" t="str">
        <f>VLOOKUP(C185,DBASE!$A$4:$Z$756,14,FALSE)</f>
        <v>M</v>
      </c>
      <c r="Q185" s="12">
        <f>VLOOKUP(C185,DBASE!$A$4:$Z$756,15,FALSE)</f>
        <v>39783</v>
      </c>
      <c r="R185" s="12" t="str">
        <f>IF(VLOOKUP(C185,DBASE!$A$4:$Z$756,16,FALSE)=0,"",VLOOKUP(C185,DBASE!$A$4:$Z$756,16,FALSE))</f>
        <v/>
      </c>
      <c r="S185" s="13" t="str">
        <f>VLOOKUP(C185,DBASE!$A$4:$Z$756,17,FALSE)</f>
        <v/>
      </c>
      <c r="T185" s="11">
        <f ca="1">VLOOKUP(C185,DBASE!$A$4:$Z$756,18,FALSE)</f>
        <v>11</v>
      </c>
      <c r="U185" s="12">
        <f>VLOOKUP(C185,DBASE!$A$4:$Z$756,19,FALSE)</f>
        <v>28905</v>
      </c>
      <c r="V185" s="13">
        <f ca="1">VLOOKUP(C185,DBASE!$A$4:$Z$756,20,FALSE)</f>
        <v>40</v>
      </c>
      <c r="W185" s="11" t="str">
        <f>VLOOKUP(C185,DBASE!$A$4:$Z$756,21,FALSE)</f>
        <v>N</v>
      </c>
      <c r="X185" s="11">
        <f>VLOOKUP(C185,DBASE!$A$4:$Z$756,22,FALSE)</f>
        <v>30</v>
      </c>
      <c r="Y185" s="14">
        <f>VLOOKUP(C185,DBASE!$A$4:$Z$756,23,FALSE)</f>
        <v>2.5</v>
      </c>
      <c r="Z185" s="11">
        <f>VLOOKUP(C185,DBASE!$A$4:$Z$756,24,FALSE)</f>
        <v>39</v>
      </c>
      <c r="AA185" s="11" t="str">
        <f>VLOOKUP(C185,DBASE!$A$4:$Z$756,25,FALSE)</f>
        <v>Function</v>
      </c>
      <c r="AB185" s="10">
        <f>VLOOKUP(C185,DBASE!$A$4:$Z$756,26,FALSE)</f>
        <v>1</v>
      </c>
      <c r="AC185" s="15">
        <v>1181</v>
      </c>
      <c r="AD185" s="15">
        <f t="shared" si="10"/>
        <v>258.93425000000002</v>
      </c>
      <c r="AE185" s="15">
        <v>0</v>
      </c>
      <c r="AF185" s="15">
        <v>0</v>
      </c>
      <c r="AG185" s="15">
        <v>0</v>
      </c>
      <c r="AH185" s="15">
        <v>0</v>
      </c>
      <c r="AI185" s="15">
        <v>0</v>
      </c>
      <c r="AJ185" s="15">
        <v>0</v>
      </c>
      <c r="AK185" s="15">
        <v>0</v>
      </c>
      <c r="AL185" s="15">
        <v>0</v>
      </c>
      <c r="AM185" s="15">
        <v>0</v>
      </c>
      <c r="AN185" s="15">
        <v>0</v>
      </c>
      <c r="AO185" s="15">
        <f t="shared" si="11"/>
        <v>0</v>
      </c>
      <c r="AP185" s="15">
        <f t="shared" si="12"/>
        <v>0</v>
      </c>
      <c r="AQ185" s="15">
        <f t="shared" si="13"/>
        <v>26.5</v>
      </c>
      <c r="AR185" s="15">
        <v>0</v>
      </c>
      <c r="AS185" s="15">
        <v>0</v>
      </c>
      <c r="AT185" s="15">
        <v>0</v>
      </c>
      <c r="AU185" s="15">
        <v>0</v>
      </c>
      <c r="AV185" s="15">
        <f t="shared" si="14"/>
        <v>5.9346750000000004</v>
      </c>
      <c r="AW185" s="15">
        <v>172.87720000000002</v>
      </c>
      <c r="AX185" s="15">
        <v>0</v>
      </c>
    </row>
    <row r="186" spans="1:50" ht="20.100000000000001" customHeight="1" x14ac:dyDescent="0.25">
      <c r="A186" s="8">
        <v>43922</v>
      </c>
      <c r="B186" s="8">
        <v>43951</v>
      </c>
      <c r="C186" s="11">
        <v>176</v>
      </c>
      <c r="D186" s="8" t="str">
        <f>VLOOKUP(C186,DBASE!$A$4:$Z$756,3,FALSE)</f>
        <v>P</v>
      </c>
      <c r="E186" s="11" t="str">
        <f>VLOOKUP(C186,DBASE!$A$4:$Z$756,2,FALSE)</f>
        <v>Active</v>
      </c>
      <c r="F186" s="11" t="str">
        <f>VLOOKUP(C186,DBASE!$A$4:$Z$756,4,FALSE)</f>
        <v>Mitarbeiter 176</v>
      </c>
      <c r="G186" s="11" t="str">
        <f>VLOOKUP(C186,DBASE!$A$4:$Z$756,5,FALSE)</f>
        <v>N</v>
      </c>
      <c r="H186" s="11">
        <f>VLOOKUP(C186,DBASE!$A$4:$Z$756,6,FALSE)</f>
        <v>1038</v>
      </c>
      <c r="I186" s="11">
        <f>VLOOKUP(C186,DBASE!$A$4:$Z$756,7,FALSE)</f>
        <v>1081</v>
      </c>
      <c r="J186" s="11">
        <f>VLOOKUP(C186,DBASE!$A$4:$Z$756,8,FALSE)</f>
        <v>102</v>
      </c>
      <c r="K186" s="11" t="str">
        <f>VLOOKUP(C186,DBASE!$A$4:$Z$756,9,FALSE)</f>
        <v>Niederl. 3</v>
      </c>
      <c r="L186" s="11" t="str">
        <f>VLOOKUP(C186,DBASE!$A$4:$Z$756,10,FALSE)</f>
        <v>Department</v>
      </c>
      <c r="M186" s="11" t="str">
        <f>VLOOKUP(C186,DBASE!$A$4:$Z$756,11,FALSE)</f>
        <v>Supervisor</v>
      </c>
      <c r="N186" s="11" t="str">
        <f>VLOOKUP(C186,DBASE!$A$4:$Z$756,12,FALSE)</f>
        <v>Manager</v>
      </c>
      <c r="O186" s="11" t="str">
        <f>VLOOKUP(C186,DBASE!$A$4:$Z$756,13,FALSE)</f>
        <v>ang.</v>
      </c>
      <c r="P186" s="11" t="str">
        <f>VLOOKUP(C186,DBASE!$A$4:$Z$756,14,FALSE)</f>
        <v>M</v>
      </c>
      <c r="Q186" s="12">
        <f>VLOOKUP(C186,DBASE!$A$4:$Z$756,15,FALSE)</f>
        <v>39814</v>
      </c>
      <c r="R186" s="12" t="str">
        <f>IF(VLOOKUP(C186,DBASE!$A$4:$Z$756,16,FALSE)=0,"",VLOOKUP(C186,DBASE!$A$4:$Z$756,16,FALSE))</f>
        <v/>
      </c>
      <c r="S186" s="13" t="str">
        <f>VLOOKUP(C186,DBASE!$A$4:$Z$756,17,FALSE)</f>
        <v/>
      </c>
      <c r="T186" s="11">
        <f ca="1">VLOOKUP(C186,DBASE!$A$4:$Z$756,18,FALSE)</f>
        <v>11</v>
      </c>
      <c r="U186" s="12">
        <f>VLOOKUP(C186,DBASE!$A$4:$Z$756,19,FALSE)</f>
        <v>26903</v>
      </c>
      <c r="V186" s="13">
        <f ca="1">VLOOKUP(C186,DBASE!$A$4:$Z$756,20,FALSE)</f>
        <v>46</v>
      </c>
      <c r="W186" s="11" t="str">
        <f>VLOOKUP(C186,DBASE!$A$4:$Z$756,21,FALSE)</f>
        <v>N</v>
      </c>
      <c r="X186" s="11">
        <f>VLOOKUP(C186,DBASE!$A$4:$Z$756,22,FALSE)</f>
        <v>30</v>
      </c>
      <c r="Y186" s="14">
        <f>VLOOKUP(C186,DBASE!$A$4:$Z$756,23,FALSE)</f>
        <v>2.5</v>
      </c>
      <c r="Z186" s="11">
        <f>VLOOKUP(C186,DBASE!$A$4:$Z$756,24,FALSE)</f>
        <v>39</v>
      </c>
      <c r="AA186" s="11" t="str">
        <f>VLOOKUP(C186,DBASE!$A$4:$Z$756,25,FALSE)</f>
        <v>Function</v>
      </c>
      <c r="AB186" s="10">
        <f>VLOOKUP(C186,DBASE!$A$4:$Z$756,26,FALSE)</f>
        <v>1</v>
      </c>
      <c r="AC186" s="15">
        <v>1182</v>
      </c>
      <c r="AD186" s="15">
        <f t="shared" si="10"/>
        <v>259.15350000000001</v>
      </c>
      <c r="AE186" s="15">
        <v>0</v>
      </c>
      <c r="AF186" s="15">
        <v>0</v>
      </c>
      <c r="AG186" s="15">
        <v>0</v>
      </c>
      <c r="AH186" s="15">
        <v>0</v>
      </c>
      <c r="AI186" s="15">
        <v>0</v>
      </c>
      <c r="AJ186" s="15">
        <v>0</v>
      </c>
      <c r="AK186" s="15">
        <v>0</v>
      </c>
      <c r="AL186" s="15">
        <v>0</v>
      </c>
      <c r="AM186" s="15">
        <v>0</v>
      </c>
      <c r="AN186" s="15">
        <v>0</v>
      </c>
      <c r="AO186" s="15">
        <f t="shared" si="11"/>
        <v>0</v>
      </c>
      <c r="AP186" s="15">
        <f t="shared" si="12"/>
        <v>0</v>
      </c>
      <c r="AQ186" s="15">
        <f t="shared" si="13"/>
        <v>26.5</v>
      </c>
      <c r="AR186" s="15">
        <v>0</v>
      </c>
      <c r="AS186" s="15">
        <v>0</v>
      </c>
      <c r="AT186" s="15">
        <v>0</v>
      </c>
      <c r="AU186" s="15">
        <v>0</v>
      </c>
      <c r="AV186" s="15">
        <f t="shared" si="14"/>
        <v>5.9346750000000004</v>
      </c>
      <c r="AW186" s="15">
        <v>158.29660000000001</v>
      </c>
      <c r="AX186" s="15">
        <v>0</v>
      </c>
    </row>
    <row r="187" spans="1:50" ht="20.100000000000001" customHeight="1" x14ac:dyDescent="0.25">
      <c r="A187" s="8">
        <v>43922</v>
      </c>
      <c r="B187" s="8">
        <v>43951</v>
      </c>
      <c r="C187" s="11">
        <v>177</v>
      </c>
      <c r="D187" s="8" t="str">
        <f>VLOOKUP(C187,DBASE!$A$4:$Z$756,3,FALSE)</f>
        <v>P</v>
      </c>
      <c r="E187" s="11" t="str">
        <f>VLOOKUP(C187,DBASE!$A$4:$Z$756,2,FALSE)</f>
        <v>Active</v>
      </c>
      <c r="F187" s="11" t="str">
        <f>VLOOKUP(C187,DBASE!$A$4:$Z$756,4,FALSE)</f>
        <v>Mitarbeiter 177</v>
      </c>
      <c r="G187" s="11" t="str">
        <f>VLOOKUP(C187,DBASE!$A$4:$Z$756,5,FALSE)</f>
        <v>N</v>
      </c>
      <c r="H187" s="11">
        <f>VLOOKUP(C187,DBASE!$A$4:$Z$756,6,FALSE)</f>
        <v>1022</v>
      </c>
      <c r="I187" s="11">
        <f>VLOOKUP(C187,DBASE!$A$4:$Z$756,7,FALSE)</f>
        <v>1060</v>
      </c>
      <c r="J187" s="11">
        <f>VLOOKUP(C187,DBASE!$A$4:$Z$756,8,FALSE)</f>
        <v>106</v>
      </c>
      <c r="K187" s="11" t="str">
        <f>VLOOKUP(C187,DBASE!$A$4:$Z$756,9,FALSE)</f>
        <v>Niederl. 7</v>
      </c>
      <c r="L187" s="11" t="str">
        <f>VLOOKUP(C187,DBASE!$A$4:$Z$756,10,FALSE)</f>
        <v>Department</v>
      </c>
      <c r="M187" s="11" t="str">
        <f>VLOOKUP(C187,DBASE!$A$4:$Z$756,11,FALSE)</f>
        <v>Supervisor</v>
      </c>
      <c r="N187" s="11" t="str">
        <f>VLOOKUP(C187,DBASE!$A$4:$Z$756,12,FALSE)</f>
        <v>Non-Mgm.</v>
      </c>
      <c r="O187" s="11" t="str">
        <f>VLOOKUP(C187,DBASE!$A$4:$Z$756,13,FALSE)</f>
        <v>ang.</v>
      </c>
      <c r="P187" s="11" t="str">
        <f>VLOOKUP(C187,DBASE!$A$4:$Z$756,14,FALSE)</f>
        <v>M</v>
      </c>
      <c r="Q187" s="12">
        <f>VLOOKUP(C187,DBASE!$A$4:$Z$756,15,FALSE)</f>
        <v>39873</v>
      </c>
      <c r="R187" s="12" t="str">
        <f>IF(VLOOKUP(C187,DBASE!$A$4:$Z$756,16,FALSE)=0,"",VLOOKUP(C187,DBASE!$A$4:$Z$756,16,FALSE))</f>
        <v/>
      </c>
      <c r="S187" s="13" t="str">
        <f>VLOOKUP(C187,DBASE!$A$4:$Z$756,17,FALSE)</f>
        <v/>
      </c>
      <c r="T187" s="11">
        <f ca="1">VLOOKUP(C187,DBASE!$A$4:$Z$756,18,FALSE)</f>
        <v>10</v>
      </c>
      <c r="U187" s="12">
        <f>VLOOKUP(C187,DBASE!$A$4:$Z$756,19,FALSE)</f>
        <v>22236</v>
      </c>
      <c r="V187" s="13">
        <f ca="1">VLOOKUP(C187,DBASE!$A$4:$Z$756,20,FALSE)</f>
        <v>59</v>
      </c>
      <c r="W187" s="11" t="str">
        <f>VLOOKUP(C187,DBASE!$A$4:$Z$756,21,FALSE)</f>
        <v>J</v>
      </c>
      <c r="X187" s="11">
        <f>VLOOKUP(C187,DBASE!$A$4:$Z$756,22,FALSE)</f>
        <v>35</v>
      </c>
      <c r="Y187" s="14">
        <f>VLOOKUP(C187,DBASE!$A$4:$Z$756,23,FALSE)</f>
        <v>2.9166666666666665</v>
      </c>
      <c r="Z187" s="11">
        <f>VLOOKUP(C187,DBASE!$A$4:$Z$756,24,FALSE)</f>
        <v>39</v>
      </c>
      <c r="AA187" s="11" t="str">
        <f>VLOOKUP(C187,DBASE!$A$4:$Z$756,25,FALSE)</f>
        <v>Function</v>
      </c>
      <c r="AB187" s="10">
        <f>VLOOKUP(C187,DBASE!$A$4:$Z$756,26,FALSE)</f>
        <v>1</v>
      </c>
      <c r="AC187" s="15">
        <v>1183</v>
      </c>
      <c r="AD187" s="15">
        <f t="shared" si="10"/>
        <v>259.37275</v>
      </c>
      <c r="AE187" s="15">
        <v>0</v>
      </c>
      <c r="AF187" s="15">
        <v>0</v>
      </c>
      <c r="AG187" s="15">
        <v>0</v>
      </c>
      <c r="AH187" s="15">
        <v>0</v>
      </c>
      <c r="AI187" s="15">
        <v>0</v>
      </c>
      <c r="AJ187" s="15">
        <v>0</v>
      </c>
      <c r="AK187" s="15">
        <v>0</v>
      </c>
      <c r="AL187" s="15">
        <v>0</v>
      </c>
      <c r="AM187" s="15">
        <v>0</v>
      </c>
      <c r="AN187" s="15">
        <v>0</v>
      </c>
      <c r="AO187" s="15">
        <f t="shared" si="11"/>
        <v>79.625</v>
      </c>
      <c r="AP187" s="15">
        <f t="shared" si="12"/>
        <v>54.220833333333339</v>
      </c>
      <c r="AQ187" s="15">
        <f t="shared" si="13"/>
        <v>26.5</v>
      </c>
      <c r="AR187" s="15">
        <v>0</v>
      </c>
      <c r="AS187" s="15">
        <v>0</v>
      </c>
      <c r="AT187" s="15">
        <v>0</v>
      </c>
      <c r="AU187" s="15">
        <v>0</v>
      </c>
      <c r="AV187" s="15">
        <f t="shared" si="14"/>
        <v>35.909449375000001</v>
      </c>
      <c r="AW187" s="15">
        <v>0</v>
      </c>
      <c r="AX187" s="15">
        <v>0</v>
      </c>
    </row>
    <row r="188" spans="1:50" ht="20.100000000000001" customHeight="1" x14ac:dyDescent="0.25">
      <c r="A188" s="8">
        <v>43922</v>
      </c>
      <c r="B188" s="8">
        <v>43951</v>
      </c>
      <c r="C188" s="11">
        <v>178</v>
      </c>
      <c r="D188" s="8" t="str">
        <f>VLOOKUP(C188,DBASE!$A$4:$Z$756,3,FALSE)</f>
        <v>P</v>
      </c>
      <c r="E188" s="11" t="str">
        <f>VLOOKUP(C188,DBASE!$A$4:$Z$756,2,FALSE)</f>
        <v>Active</v>
      </c>
      <c r="F188" s="11" t="str">
        <f>VLOOKUP(C188,DBASE!$A$4:$Z$756,4,FALSE)</f>
        <v>Mitarbeiter 178</v>
      </c>
      <c r="G188" s="11" t="str">
        <f>VLOOKUP(C188,DBASE!$A$4:$Z$756,5,FALSE)</f>
        <v>N</v>
      </c>
      <c r="H188" s="11">
        <f>VLOOKUP(C188,DBASE!$A$4:$Z$756,6,FALSE)</f>
        <v>1022</v>
      </c>
      <c r="I188" s="11">
        <f>VLOOKUP(C188,DBASE!$A$4:$Z$756,7,FALSE)</f>
        <v>1053</v>
      </c>
      <c r="J188" s="11">
        <f>VLOOKUP(C188,DBASE!$A$4:$Z$756,8,FALSE)</f>
        <v>107</v>
      </c>
      <c r="K188" s="11" t="str">
        <f>VLOOKUP(C188,DBASE!$A$4:$Z$756,9,FALSE)</f>
        <v>Niederl. 8</v>
      </c>
      <c r="L188" s="11" t="str">
        <f>VLOOKUP(C188,DBASE!$A$4:$Z$756,10,FALSE)</f>
        <v>Department</v>
      </c>
      <c r="M188" s="11" t="str">
        <f>VLOOKUP(C188,DBASE!$A$4:$Z$756,11,FALSE)</f>
        <v>Supervisor</v>
      </c>
      <c r="N188" s="11" t="str">
        <f>VLOOKUP(C188,DBASE!$A$4:$Z$756,12,FALSE)</f>
        <v>Non-Mgm.</v>
      </c>
      <c r="O188" s="11" t="str">
        <f>VLOOKUP(C188,DBASE!$A$4:$Z$756,13,FALSE)</f>
        <v>ang.</v>
      </c>
      <c r="P188" s="11" t="str">
        <f>VLOOKUP(C188,DBASE!$A$4:$Z$756,14,FALSE)</f>
        <v>M</v>
      </c>
      <c r="Q188" s="12">
        <f>VLOOKUP(C188,DBASE!$A$4:$Z$756,15,FALSE)</f>
        <v>40026</v>
      </c>
      <c r="R188" s="12" t="str">
        <f>IF(VLOOKUP(C188,DBASE!$A$4:$Z$756,16,FALSE)=0,"",VLOOKUP(C188,DBASE!$A$4:$Z$756,16,FALSE))</f>
        <v/>
      </c>
      <c r="S188" s="13" t="str">
        <f>VLOOKUP(C188,DBASE!$A$4:$Z$756,17,FALSE)</f>
        <v/>
      </c>
      <c r="T188" s="11">
        <f ca="1">VLOOKUP(C188,DBASE!$A$4:$Z$756,18,FALSE)</f>
        <v>10</v>
      </c>
      <c r="U188" s="12">
        <f>VLOOKUP(C188,DBASE!$A$4:$Z$756,19,FALSE)</f>
        <v>22133</v>
      </c>
      <c r="V188" s="13">
        <f ca="1">VLOOKUP(C188,DBASE!$A$4:$Z$756,20,FALSE)</f>
        <v>59</v>
      </c>
      <c r="W188" s="11" t="str">
        <f>VLOOKUP(C188,DBASE!$A$4:$Z$756,21,FALSE)</f>
        <v>J</v>
      </c>
      <c r="X188" s="11">
        <f>VLOOKUP(C188,DBASE!$A$4:$Z$756,22,FALSE)</f>
        <v>30</v>
      </c>
      <c r="Y188" s="14">
        <f>VLOOKUP(C188,DBASE!$A$4:$Z$756,23,FALSE)</f>
        <v>2.5</v>
      </c>
      <c r="Z188" s="11">
        <f>VLOOKUP(C188,DBASE!$A$4:$Z$756,24,FALSE)</f>
        <v>39</v>
      </c>
      <c r="AA188" s="11" t="str">
        <f>VLOOKUP(C188,DBASE!$A$4:$Z$756,25,FALSE)</f>
        <v>Function</v>
      </c>
      <c r="AB188" s="10">
        <f>VLOOKUP(C188,DBASE!$A$4:$Z$756,26,FALSE)</f>
        <v>1</v>
      </c>
      <c r="AC188" s="15">
        <v>1184</v>
      </c>
      <c r="AD188" s="15">
        <f t="shared" si="10"/>
        <v>259.59199999999998</v>
      </c>
      <c r="AE188" s="15">
        <v>0</v>
      </c>
      <c r="AF188" s="15">
        <v>0</v>
      </c>
      <c r="AG188" s="15">
        <v>0</v>
      </c>
      <c r="AH188" s="15">
        <v>0</v>
      </c>
      <c r="AI188" s="15">
        <v>0</v>
      </c>
      <c r="AJ188" s="15">
        <v>0</v>
      </c>
      <c r="AK188" s="15">
        <v>0</v>
      </c>
      <c r="AL188" s="15">
        <v>0</v>
      </c>
      <c r="AM188" s="15">
        <v>0</v>
      </c>
      <c r="AN188" s="15">
        <v>0</v>
      </c>
      <c r="AO188" s="15">
        <f t="shared" si="11"/>
        <v>68.307692307692307</v>
      </c>
      <c r="AP188" s="15">
        <f t="shared" si="12"/>
        <v>54.266666666666673</v>
      </c>
      <c r="AQ188" s="15">
        <f t="shared" si="13"/>
        <v>26.5</v>
      </c>
      <c r="AR188" s="15">
        <v>0</v>
      </c>
      <c r="AS188" s="15">
        <v>0</v>
      </c>
      <c r="AT188" s="15">
        <v>0</v>
      </c>
      <c r="AU188" s="15">
        <v>0</v>
      </c>
      <c r="AV188" s="15">
        <f t="shared" si="14"/>
        <v>33.385202692307693</v>
      </c>
      <c r="AW188" s="15">
        <v>0</v>
      </c>
      <c r="AX188" s="15">
        <v>0</v>
      </c>
    </row>
    <row r="189" spans="1:50" ht="20.100000000000001" customHeight="1" x14ac:dyDescent="0.25">
      <c r="A189" s="8">
        <v>43922</v>
      </c>
      <c r="B189" s="8">
        <v>43951</v>
      </c>
      <c r="C189" s="11">
        <v>179</v>
      </c>
      <c r="D189" s="8" t="str">
        <f>VLOOKUP(C189,DBASE!$A$4:$Z$756,3,FALSE)</f>
        <v>P</v>
      </c>
      <c r="E189" s="11" t="str">
        <f>VLOOKUP(C189,DBASE!$A$4:$Z$756,2,FALSE)</f>
        <v>Active</v>
      </c>
      <c r="F189" s="11" t="str">
        <f>VLOOKUP(C189,DBASE!$A$4:$Z$756,4,FALSE)</f>
        <v>Mitarbeiter 179</v>
      </c>
      <c r="G189" s="11" t="str">
        <f>VLOOKUP(C189,DBASE!$A$4:$Z$756,5,FALSE)</f>
        <v>N</v>
      </c>
      <c r="H189" s="11">
        <f>VLOOKUP(C189,DBASE!$A$4:$Z$756,6,FALSE)</f>
        <v>1021</v>
      </c>
      <c r="I189" s="11">
        <f>VLOOKUP(C189,DBASE!$A$4:$Z$756,7,FALSE)</f>
        <v>1034</v>
      </c>
      <c r="J189" s="11">
        <f>VLOOKUP(C189,DBASE!$A$4:$Z$756,8,FALSE)</f>
        <v>104</v>
      </c>
      <c r="K189" s="11" t="str">
        <f>VLOOKUP(C189,DBASE!$A$4:$Z$756,9,FALSE)</f>
        <v>Niederl. 5</v>
      </c>
      <c r="L189" s="11" t="str">
        <f>VLOOKUP(C189,DBASE!$A$4:$Z$756,10,FALSE)</f>
        <v>Department</v>
      </c>
      <c r="M189" s="11" t="str">
        <f>VLOOKUP(C189,DBASE!$A$4:$Z$756,11,FALSE)</f>
        <v>Supervisor</v>
      </c>
      <c r="N189" s="11" t="str">
        <f>VLOOKUP(C189,DBASE!$A$4:$Z$756,12,FALSE)</f>
        <v>Non-Mgm.</v>
      </c>
      <c r="O189" s="11" t="str">
        <f>VLOOKUP(C189,DBASE!$A$4:$Z$756,13,FALSE)</f>
        <v>ang.</v>
      </c>
      <c r="P189" s="11" t="str">
        <f>VLOOKUP(C189,DBASE!$A$4:$Z$756,14,FALSE)</f>
        <v>M</v>
      </c>
      <c r="Q189" s="12">
        <f>VLOOKUP(C189,DBASE!$A$4:$Z$756,15,FALSE)</f>
        <v>40057</v>
      </c>
      <c r="R189" s="12" t="str">
        <f>IF(VLOOKUP(C189,DBASE!$A$4:$Z$756,16,FALSE)=0,"",VLOOKUP(C189,DBASE!$A$4:$Z$756,16,FALSE))</f>
        <v/>
      </c>
      <c r="S189" s="13" t="str">
        <f>VLOOKUP(C189,DBASE!$A$4:$Z$756,17,FALSE)</f>
        <v/>
      </c>
      <c r="T189" s="11">
        <f ca="1">VLOOKUP(C189,DBASE!$A$4:$Z$756,18,FALSE)</f>
        <v>10</v>
      </c>
      <c r="U189" s="12">
        <f>VLOOKUP(C189,DBASE!$A$4:$Z$756,19,FALSE)</f>
        <v>31074</v>
      </c>
      <c r="V189" s="13">
        <f ca="1">VLOOKUP(C189,DBASE!$A$4:$Z$756,20,FALSE)</f>
        <v>34</v>
      </c>
      <c r="W189" s="11" t="str">
        <f>VLOOKUP(C189,DBASE!$A$4:$Z$756,21,FALSE)</f>
        <v>J</v>
      </c>
      <c r="X189" s="11">
        <f>VLOOKUP(C189,DBASE!$A$4:$Z$756,22,FALSE)</f>
        <v>30</v>
      </c>
      <c r="Y189" s="14">
        <f>VLOOKUP(C189,DBASE!$A$4:$Z$756,23,FALSE)</f>
        <v>2.5</v>
      </c>
      <c r="Z189" s="11">
        <f>VLOOKUP(C189,DBASE!$A$4:$Z$756,24,FALSE)</f>
        <v>39</v>
      </c>
      <c r="AA189" s="11" t="str">
        <f>VLOOKUP(C189,DBASE!$A$4:$Z$756,25,FALSE)</f>
        <v>Function</v>
      </c>
      <c r="AB189" s="10">
        <f>VLOOKUP(C189,DBASE!$A$4:$Z$756,26,FALSE)</f>
        <v>1</v>
      </c>
      <c r="AC189" s="15">
        <v>1185</v>
      </c>
      <c r="AD189" s="15">
        <f t="shared" si="10"/>
        <v>259.81125000000003</v>
      </c>
      <c r="AE189" s="15">
        <v>0</v>
      </c>
      <c r="AF189" s="15">
        <v>0</v>
      </c>
      <c r="AG189" s="15">
        <v>60</v>
      </c>
      <c r="AH189" s="15">
        <v>0</v>
      </c>
      <c r="AI189" s="15">
        <v>0</v>
      </c>
      <c r="AJ189" s="15">
        <v>0</v>
      </c>
      <c r="AK189" s="15">
        <v>0</v>
      </c>
      <c r="AL189" s="15">
        <v>0</v>
      </c>
      <c r="AM189" s="15">
        <v>0</v>
      </c>
      <c r="AN189" s="15">
        <v>0</v>
      </c>
      <c r="AO189" s="15">
        <f t="shared" si="11"/>
        <v>68.365384615384613</v>
      </c>
      <c r="AP189" s="15">
        <f t="shared" si="12"/>
        <v>54.312500000000007</v>
      </c>
      <c r="AQ189" s="15">
        <f t="shared" si="13"/>
        <v>26.5</v>
      </c>
      <c r="AR189" s="15">
        <v>0</v>
      </c>
      <c r="AS189" s="15">
        <v>0</v>
      </c>
      <c r="AT189" s="15">
        <v>0</v>
      </c>
      <c r="AU189" s="15">
        <v>0</v>
      </c>
      <c r="AV189" s="15">
        <f t="shared" si="14"/>
        <v>46.845387259615386</v>
      </c>
      <c r="AW189" s="15">
        <v>107.16</v>
      </c>
      <c r="AX189" s="15">
        <v>0</v>
      </c>
    </row>
    <row r="190" spans="1:50" ht="20.100000000000001" customHeight="1" x14ac:dyDescent="0.25">
      <c r="A190" s="8">
        <v>43922</v>
      </c>
      <c r="B190" s="8">
        <v>43951</v>
      </c>
      <c r="C190" s="11">
        <v>180</v>
      </c>
      <c r="D190" s="8" t="str">
        <f>VLOOKUP(C190,DBASE!$A$4:$Z$756,3,FALSE)</f>
        <v>P</v>
      </c>
      <c r="E190" s="11" t="str">
        <f>VLOOKUP(C190,DBASE!$A$4:$Z$756,2,FALSE)</f>
        <v>Active</v>
      </c>
      <c r="F190" s="11" t="str">
        <f>VLOOKUP(C190,DBASE!$A$4:$Z$756,4,FALSE)</f>
        <v>Mitarbeiter 180</v>
      </c>
      <c r="G190" s="11" t="str">
        <f>VLOOKUP(C190,DBASE!$A$4:$Z$756,5,FALSE)</f>
        <v>N</v>
      </c>
      <c r="H190" s="11">
        <f>VLOOKUP(C190,DBASE!$A$4:$Z$756,6,FALSE)</f>
        <v>1022</v>
      </c>
      <c r="I190" s="11">
        <f>VLOOKUP(C190,DBASE!$A$4:$Z$756,7,FALSE)</f>
        <v>1053</v>
      </c>
      <c r="J190" s="11">
        <f>VLOOKUP(C190,DBASE!$A$4:$Z$756,8,FALSE)</f>
        <v>107</v>
      </c>
      <c r="K190" s="11" t="str">
        <f>VLOOKUP(C190,DBASE!$A$4:$Z$756,9,FALSE)</f>
        <v>Niederl. 8</v>
      </c>
      <c r="L190" s="11" t="str">
        <f>VLOOKUP(C190,DBASE!$A$4:$Z$756,10,FALSE)</f>
        <v>Department</v>
      </c>
      <c r="M190" s="11" t="str">
        <f>VLOOKUP(C190,DBASE!$A$4:$Z$756,11,FALSE)</f>
        <v>Supervisor</v>
      </c>
      <c r="N190" s="11" t="str">
        <f>VLOOKUP(C190,DBASE!$A$4:$Z$756,12,FALSE)</f>
        <v>Non-Mgm.</v>
      </c>
      <c r="O190" s="11" t="str">
        <f>VLOOKUP(C190,DBASE!$A$4:$Z$756,13,FALSE)</f>
        <v>ang.</v>
      </c>
      <c r="P190" s="11" t="str">
        <f>VLOOKUP(C190,DBASE!$A$4:$Z$756,14,FALSE)</f>
        <v>M</v>
      </c>
      <c r="Q190" s="12">
        <f>VLOOKUP(C190,DBASE!$A$4:$Z$756,15,FALSE)</f>
        <v>40179</v>
      </c>
      <c r="R190" s="12" t="str">
        <f>IF(VLOOKUP(C190,DBASE!$A$4:$Z$756,16,FALSE)=0,"",VLOOKUP(C190,DBASE!$A$4:$Z$756,16,FALSE))</f>
        <v/>
      </c>
      <c r="S190" s="13" t="str">
        <f>VLOOKUP(C190,DBASE!$A$4:$Z$756,17,FALSE)</f>
        <v/>
      </c>
      <c r="T190" s="11">
        <f ca="1">VLOOKUP(C190,DBASE!$A$4:$Z$756,18,FALSE)</f>
        <v>10</v>
      </c>
      <c r="U190" s="12">
        <f>VLOOKUP(C190,DBASE!$A$4:$Z$756,19,FALSE)</f>
        <v>28026</v>
      </c>
      <c r="V190" s="13">
        <f ca="1">VLOOKUP(C190,DBASE!$A$4:$Z$756,20,FALSE)</f>
        <v>43</v>
      </c>
      <c r="W190" s="11" t="str">
        <f>VLOOKUP(C190,DBASE!$A$4:$Z$756,21,FALSE)</f>
        <v>J</v>
      </c>
      <c r="X190" s="11">
        <f>VLOOKUP(C190,DBASE!$A$4:$Z$756,22,FALSE)</f>
        <v>30</v>
      </c>
      <c r="Y190" s="14">
        <f>VLOOKUP(C190,DBASE!$A$4:$Z$756,23,FALSE)</f>
        <v>2.5</v>
      </c>
      <c r="Z190" s="11">
        <f>VLOOKUP(C190,DBASE!$A$4:$Z$756,24,FALSE)</f>
        <v>39</v>
      </c>
      <c r="AA190" s="11" t="str">
        <f>VLOOKUP(C190,DBASE!$A$4:$Z$756,25,FALSE)</f>
        <v>Function</v>
      </c>
      <c r="AB190" s="10">
        <f>VLOOKUP(C190,DBASE!$A$4:$Z$756,26,FALSE)</f>
        <v>1</v>
      </c>
      <c r="AC190" s="15">
        <v>1186</v>
      </c>
      <c r="AD190" s="15">
        <f t="shared" si="10"/>
        <v>260.03050000000002</v>
      </c>
      <c r="AE190" s="15">
        <v>0</v>
      </c>
      <c r="AF190" s="15">
        <v>0</v>
      </c>
      <c r="AG190" s="15">
        <v>0</v>
      </c>
      <c r="AH190" s="15">
        <v>0</v>
      </c>
      <c r="AI190" s="15">
        <v>0</v>
      </c>
      <c r="AJ190" s="15">
        <v>0</v>
      </c>
      <c r="AK190" s="15">
        <v>0</v>
      </c>
      <c r="AL190" s="15">
        <v>0</v>
      </c>
      <c r="AM190" s="15">
        <v>0</v>
      </c>
      <c r="AN190" s="15">
        <v>0</v>
      </c>
      <c r="AO190" s="15">
        <f t="shared" si="11"/>
        <v>68.42307692307692</v>
      </c>
      <c r="AP190" s="15">
        <f t="shared" si="12"/>
        <v>54.358333333333334</v>
      </c>
      <c r="AQ190" s="15">
        <f t="shared" si="13"/>
        <v>26.5</v>
      </c>
      <c r="AR190" s="15">
        <v>0</v>
      </c>
      <c r="AS190" s="15">
        <v>0</v>
      </c>
      <c r="AT190" s="15">
        <v>0</v>
      </c>
      <c r="AU190" s="15">
        <v>0</v>
      </c>
      <c r="AV190" s="15">
        <f t="shared" si="14"/>
        <v>33.431571826923076</v>
      </c>
      <c r="AW190" s="15">
        <v>0</v>
      </c>
      <c r="AX190" s="15">
        <v>18.853333333333335</v>
      </c>
    </row>
    <row r="191" spans="1:50" ht="20.100000000000001" customHeight="1" x14ac:dyDescent="0.25">
      <c r="A191" s="8">
        <v>43922</v>
      </c>
      <c r="B191" s="8">
        <v>43951</v>
      </c>
      <c r="C191" s="11">
        <v>181</v>
      </c>
      <c r="D191" s="8" t="str">
        <f>VLOOKUP(C191,DBASE!$A$4:$Z$756,3,FALSE)</f>
        <v>P</v>
      </c>
      <c r="E191" s="11" t="str">
        <f>VLOOKUP(C191,DBASE!$A$4:$Z$756,2,FALSE)</f>
        <v>Active</v>
      </c>
      <c r="F191" s="11" t="str">
        <f>VLOOKUP(C191,DBASE!$A$4:$Z$756,4,FALSE)</f>
        <v>Mitarbeiter 181</v>
      </c>
      <c r="G191" s="11" t="str">
        <f>VLOOKUP(C191,DBASE!$A$4:$Z$756,5,FALSE)</f>
        <v>N</v>
      </c>
      <c r="H191" s="11">
        <f>VLOOKUP(C191,DBASE!$A$4:$Z$756,6,FALSE)</f>
        <v>1022</v>
      </c>
      <c r="I191" s="11">
        <f>VLOOKUP(C191,DBASE!$A$4:$Z$756,7,FALSE)</f>
        <v>1041</v>
      </c>
      <c r="J191" s="11">
        <f>VLOOKUP(C191,DBASE!$A$4:$Z$756,8,FALSE)</f>
        <v>105</v>
      </c>
      <c r="K191" s="11" t="str">
        <f>VLOOKUP(C191,DBASE!$A$4:$Z$756,9,FALSE)</f>
        <v>Niederl. 6</v>
      </c>
      <c r="L191" s="11" t="str">
        <f>VLOOKUP(C191,DBASE!$A$4:$Z$756,10,FALSE)</f>
        <v>Department</v>
      </c>
      <c r="M191" s="11" t="str">
        <f>VLOOKUP(C191,DBASE!$A$4:$Z$756,11,FALSE)</f>
        <v>Supervisor</v>
      </c>
      <c r="N191" s="11" t="str">
        <f>VLOOKUP(C191,DBASE!$A$4:$Z$756,12,FALSE)</f>
        <v>Non-Mgm.</v>
      </c>
      <c r="O191" s="11" t="str">
        <f>VLOOKUP(C191,DBASE!$A$4:$Z$756,13,FALSE)</f>
        <v>ang.</v>
      </c>
      <c r="P191" s="11" t="str">
        <f>VLOOKUP(C191,DBASE!$A$4:$Z$756,14,FALSE)</f>
        <v>M</v>
      </c>
      <c r="Q191" s="12">
        <f>VLOOKUP(C191,DBASE!$A$4:$Z$756,15,FALSE)</f>
        <v>40210</v>
      </c>
      <c r="R191" s="12" t="str">
        <f>IF(VLOOKUP(C191,DBASE!$A$4:$Z$756,16,FALSE)=0,"",VLOOKUP(C191,DBASE!$A$4:$Z$756,16,FALSE))</f>
        <v/>
      </c>
      <c r="S191" s="13" t="str">
        <f>VLOOKUP(C191,DBASE!$A$4:$Z$756,17,FALSE)</f>
        <v/>
      </c>
      <c r="T191" s="11">
        <f ca="1">VLOOKUP(C191,DBASE!$A$4:$Z$756,18,FALSE)</f>
        <v>9</v>
      </c>
      <c r="U191" s="12">
        <f>VLOOKUP(C191,DBASE!$A$4:$Z$756,19,FALSE)</f>
        <v>28925</v>
      </c>
      <c r="V191" s="13">
        <f ca="1">VLOOKUP(C191,DBASE!$A$4:$Z$756,20,FALSE)</f>
        <v>40</v>
      </c>
      <c r="W191" s="11" t="str">
        <f>VLOOKUP(C191,DBASE!$A$4:$Z$756,21,FALSE)</f>
        <v>J</v>
      </c>
      <c r="X191" s="11">
        <f>VLOOKUP(C191,DBASE!$A$4:$Z$756,22,FALSE)</f>
        <v>30</v>
      </c>
      <c r="Y191" s="14">
        <f>VLOOKUP(C191,DBASE!$A$4:$Z$756,23,FALSE)</f>
        <v>2.5</v>
      </c>
      <c r="Z191" s="11">
        <f>VLOOKUP(C191,DBASE!$A$4:$Z$756,24,FALSE)</f>
        <v>39</v>
      </c>
      <c r="AA191" s="11" t="str">
        <f>VLOOKUP(C191,DBASE!$A$4:$Z$756,25,FALSE)</f>
        <v>Function</v>
      </c>
      <c r="AB191" s="10">
        <f>VLOOKUP(C191,DBASE!$A$4:$Z$756,26,FALSE)</f>
        <v>1</v>
      </c>
      <c r="AC191" s="15">
        <v>1187</v>
      </c>
      <c r="AD191" s="15">
        <f t="shared" si="10"/>
        <v>260.24975000000001</v>
      </c>
      <c r="AE191" s="15">
        <v>0</v>
      </c>
      <c r="AF191" s="15">
        <v>0</v>
      </c>
      <c r="AG191" s="15">
        <v>0</v>
      </c>
      <c r="AH191" s="15">
        <v>0</v>
      </c>
      <c r="AI191" s="15">
        <v>0</v>
      </c>
      <c r="AJ191" s="15">
        <v>0</v>
      </c>
      <c r="AK191" s="15">
        <v>0</v>
      </c>
      <c r="AL191" s="15">
        <v>0</v>
      </c>
      <c r="AM191" s="15">
        <v>0</v>
      </c>
      <c r="AN191" s="15">
        <v>0</v>
      </c>
      <c r="AO191" s="15">
        <f t="shared" si="11"/>
        <v>68.480769230769226</v>
      </c>
      <c r="AP191" s="15">
        <f t="shared" si="12"/>
        <v>54.404166666666676</v>
      </c>
      <c r="AQ191" s="15">
        <f t="shared" si="13"/>
        <v>26.5</v>
      </c>
      <c r="AR191" s="15">
        <v>0</v>
      </c>
      <c r="AS191" s="15">
        <v>0</v>
      </c>
      <c r="AT191" s="15">
        <v>0</v>
      </c>
      <c r="AU191" s="15">
        <v>0</v>
      </c>
      <c r="AV191" s="15">
        <f t="shared" si="14"/>
        <v>33.45475639423077</v>
      </c>
      <c r="AW191" s="15">
        <v>0</v>
      </c>
      <c r="AX191" s="15">
        <v>18.853333333333335</v>
      </c>
    </row>
    <row r="192" spans="1:50" ht="20.100000000000001" customHeight="1" x14ac:dyDescent="0.25">
      <c r="A192" s="8">
        <v>43922</v>
      </c>
      <c r="B192" s="8">
        <v>43951</v>
      </c>
      <c r="C192" s="11">
        <v>182</v>
      </c>
      <c r="D192" s="8" t="str">
        <f>VLOOKUP(C192,DBASE!$A$4:$Z$756,3,FALSE)</f>
        <v>P</v>
      </c>
      <c r="E192" s="11" t="str">
        <f>VLOOKUP(C192,DBASE!$A$4:$Z$756,2,FALSE)</f>
        <v>Active</v>
      </c>
      <c r="F192" s="11" t="str">
        <f>VLOOKUP(C192,DBASE!$A$4:$Z$756,4,FALSE)</f>
        <v>Mitarbeiter 182</v>
      </c>
      <c r="G192" s="11" t="str">
        <f>VLOOKUP(C192,DBASE!$A$4:$Z$756,5,FALSE)</f>
        <v>N</v>
      </c>
      <c r="H192" s="11">
        <f>VLOOKUP(C192,DBASE!$A$4:$Z$756,6,FALSE)</f>
        <v>1010</v>
      </c>
      <c r="I192" s="11">
        <f>VLOOKUP(C192,DBASE!$A$4:$Z$756,7,FALSE)</f>
        <v>1010</v>
      </c>
      <c r="J192" s="11">
        <f>VLOOKUP(C192,DBASE!$A$4:$Z$756,8,FALSE)</f>
        <v>100</v>
      </c>
      <c r="K192" s="11" t="str">
        <f>VLOOKUP(C192,DBASE!$A$4:$Z$756,9,FALSE)</f>
        <v>Niederl. 1</v>
      </c>
      <c r="L192" s="11" t="str">
        <f>VLOOKUP(C192,DBASE!$A$4:$Z$756,10,FALSE)</f>
        <v>Department</v>
      </c>
      <c r="M192" s="11" t="str">
        <f>VLOOKUP(C192,DBASE!$A$4:$Z$756,11,FALSE)</f>
        <v>Supervisor</v>
      </c>
      <c r="N192" s="11" t="str">
        <f>VLOOKUP(C192,DBASE!$A$4:$Z$756,12,FALSE)</f>
        <v>Non-Mgm.</v>
      </c>
      <c r="O192" s="11" t="str">
        <f>VLOOKUP(C192,DBASE!$A$4:$Z$756,13,FALSE)</f>
        <v>ang.</v>
      </c>
      <c r="P192" s="11" t="str">
        <f>VLOOKUP(C192,DBASE!$A$4:$Z$756,14,FALSE)</f>
        <v>M</v>
      </c>
      <c r="Q192" s="12">
        <f>VLOOKUP(C192,DBASE!$A$4:$Z$756,15,FALSE)</f>
        <v>38596</v>
      </c>
      <c r="R192" s="12" t="str">
        <f>IF(VLOOKUP(C192,DBASE!$A$4:$Z$756,16,FALSE)=0,"",VLOOKUP(C192,DBASE!$A$4:$Z$756,16,FALSE))</f>
        <v/>
      </c>
      <c r="S192" s="13" t="str">
        <f>VLOOKUP(C192,DBASE!$A$4:$Z$756,17,FALSE)</f>
        <v/>
      </c>
      <c r="T192" s="11">
        <f ca="1">VLOOKUP(C192,DBASE!$A$4:$Z$756,18,FALSE)</f>
        <v>14</v>
      </c>
      <c r="U192" s="12">
        <f>VLOOKUP(C192,DBASE!$A$4:$Z$756,19,FALSE)</f>
        <v>32416</v>
      </c>
      <c r="V192" s="13">
        <f ca="1">VLOOKUP(C192,DBASE!$A$4:$Z$756,20,FALSE)</f>
        <v>31</v>
      </c>
      <c r="W192" s="11" t="str">
        <f>VLOOKUP(C192,DBASE!$A$4:$Z$756,21,FALSE)</f>
        <v>N</v>
      </c>
      <c r="X192" s="11">
        <f>VLOOKUP(C192,DBASE!$A$4:$Z$756,22,FALSE)</f>
        <v>30</v>
      </c>
      <c r="Y192" s="14">
        <f>VLOOKUP(C192,DBASE!$A$4:$Z$756,23,FALSE)</f>
        <v>2.5</v>
      </c>
      <c r="Z192" s="11">
        <f>VLOOKUP(C192,DBASE!$A$4:$Z$756,24,FALSE)</f>
        <v>39</v>
      </c>
      <c r="AA192" s="11" t="str">
        <f>VLOOKUP(C192,DBASE!$A$4:$Z$756,25,FALSE)</f>
        <v>Function</v>
      </c>
      <c r="AB192" s="10">
        <f>VLOOKUP(C192,DBASE!$A$4:$Z$756,26,FALSE)</f>
        <v>1</v>
      </c>
      <c r="AC192" s="15">
        <v>1188</v>
      </c>
      <c r="AD192" s="15">
        <f t="shared" si="10"/>
        <v>260.46899999999999</v>
      </c>
      <c r="AE192" s="15">
        <v>0</v>
      </c>
      <c r="AF192" s="15">
        <v>0</v>
      </c>
      <c r="AG192" s="15">
        <v>0</v>
      </c>
      <c r="AH192" s="15">
        <v>0</v>
      </c>
      <c r="AI192" s="15">
        <v>0</v>
      </c>
      <c r="AJ192" s="15">
        <v>0</v>
      </c>
      <c r="AK192" s="15">
        <v>0</v>
      </c>
      <c r="AL192" s="15">
        <v>0</v>
      </c>
      <c r="AM192" s="15">
        <v>0</v>
      </c>
      <c r="AN192" s="15">
        <v>0</v>
      </c>
      <c r="AO192" s="15">
        <f t="shared" si="11"/>
        <v>0</v>
      </c>
      <c r="AP192" s="15">
        <f t="shared" si="12"/>
        <v>0</v>
      </c>
      <c r="AQ192" s="15">
        <f t="shared" si="13"/>
        <v>26.5</v>
      </c>
      <c r="AR192" s="15">
        <v>0</v>
      </c>
      <c r="AS192" s="15">
        <v>0</v>
      </c>
      <c r="AT192" s="15">
        <v>0</v>
      </c>
      <c r="AU192" s="15">
        <v>0</v>
      </c>
      <c r="AV192" s="15">
        <f t="shared" si="14"/>
        <v>5.9346750000000004</v>
      </c>
      <c r="AW192" s="15">
        <v>0</v>
      </c>
      <c r="AX192" s="15">
        <v>23.726666666666667</v>
      </c>
    </row>
    <row r="193" spans="1:50" ht="20.100000000000001" customHeight="1" x14ac:dyDescent="0.25">
      <c r="A193" s="8">
        <v>43922</v>
      </c>
      <c r="B193" s="8">
        <v>43951</v>
      </c>
      <c r="C193" s="11">
        <v>183</v>
      </c>
      <c r="D193" s="8" t="str">
        <f>VLOOKUP(C193,DBASE!$A$4:$Z$756,3,FALSE)</f>
        <v>P</v>
      </c>
      <c r="E193" s="11" t="str">
        <f>VLOOKUP(C193,DBASE!$A$4:$Z$756,2,FALSE)</f>
        <v>Active</v>
      </c>
      <c r="F193" s="11" t="str">
        <f>VLOOKUP(C193,DBASE!$A$4:$Z$756,4,FALSE)</f>
        <v>Mitarbeiter 183</v>
      </c>
      <c r="G193" s="11" t="str">
        <f>VLOOKUP(C193,DBASE!$A$4:$Z$756,5,FALSE)</f>
        <v>N</v>
      </c>
      <c r="H193" s="11">
        <f>VLOOKUP(C193,DBASE!$A$4:$Z$756,6,FALSE)</f>
        <v>1021</v>
      </c>
      <c r="I193" s="11">
        <f>VLOOKUP(C193,DBASE!$A$4:$Z$756,7,FALSE)</f>
        <v>1022</v>
      </c>
      <c r="J193" s="11">
        <f>VLOOKUP(C193,DBASE!$A$4:$Z$756,8,FALSE)</f>
        <v>108</v>
      </c>
      <c r="K193" s="11" t="str">
        <f>VLOOKUP(C193,DBASE!$A$4:$Z$756,9,FALSE)</f>
        <v>Niederl. 9</v>
      </c>
      <c r="L193" s="11" t="str">
        <f>VLOOKUP(C193,DBASE!$A$4:$Z$756,10,FALSE)</f>
        <v>Department</v>
      </c>
      <c r="M193" s="11" t="str">
        <f>VLOOKUP(C193,DBASE!$A$4:$Z$756,11,FALSE)</f>
        <v>Supervisor</v>
      </c>
      <c r="N193" s="11" t="str">
        <f>VLOOKUP(C193,DBASE!$A$4:$Z$756,12,FALSE)</f>
        <v>Manager</v>
      </c>
      <c r="O193" s="11" t="str">
        <f>VLOOKUP(C193,DBASE!$A$4:$Z$756,13,FALSE)</f>
        <v>ang.</v>
      </c>
      <c r="P193" s="11" t="str">
        <f>VLOOKUP(C193,DBASE!$A$4:$Z$756,14,FALSE)</f>
        <v>M</v>
      </c>
      <c r="Q193" s="12">
        <f>VLOOKUP(C193,DBASE!$A$4:$Z$756,15,FALSE)</f>
        <v>40374</v>
      </c>
      <c r="R193" s="12" t="str">
        <f>IF(VLOOKUP(C193,DBASE!$A$4:$Z$756,16,FALSE)=0,"",VLOOKUP(C193,DBASE!$A$4:$Z$756,16,FALSE))</f>
        <v/>
      </c>
      <c r="S193" s="13" t="str">
        <f>VLOOKUP(C193,DBASE!$A$4:$Z$756,17,FALSE)</f>
        <v/>
      </c>
      <c r="T193" s="11">
        <f ca="1">VLOOKUP(C193,DBASE!$A$4:$Z$756,18,FALSE)</f>
        <v>9</v>
      </c>
      <c r="U193" s="12">
        <f>VLOOKUP(C193,DBASE!$A$4:$Z$756,19,FALSE)</f>
        <v>25007</v>
      </c>
      <c r="V193" s="13">
        <f ca="1">VLOOKUP(C193,DBASE!$A$4:$Z$756,20,FALSE)</f>
        <v>51</v>
      </c>
      <c r="W193" s="11" t="str">
        <f>VLOOKUP(C193,DBASE!$A$4:$Z$756,21,FALSE)</f>
        <v>N</v>
      </c>
      <c r="X193" s="11">
        <f>VLOOKUP(C193,DBASE!$A$4:$Z$756,22,FALSE)</f>
        <v>30</v>
      </c>
      <c r="Y193" s="14">
        <f>VLOOKUP(C193,DBASE!$A$4:$Z$756,23,FALSE)</f>
        <v>2.5</v>
      </c>
      <c r="Z193" s="11">
        <f>VLOOKUP(C193,DBASE!$A$4:$Z$756,24,FALSE)</f>
        <v>39</v>
      </c>
      <c r="AA193" s="11" t="str">
        <f>VLOOKUP(C193,DBASE!$A$4:$Z$756,25,FALSE)</f>
        <v>Function</v>
      </c>
      <c r="AB193" s="10">
        <f>VLOOKUP(C193,DBASE!$A$4:$Z$756,26,FALSE)</f>
        <v>1</v>
      </c>
      <c r="AC193" s="15">
        <v>1189</v>
      </c>
      <c r="AD193" s="15">
        <f t="shared" si="10"/>
        <v>260.68825000000004</v>
      </c>
      <c r="AE193" s="15">
        <v>0</v>
      </c>
      <c r="AF193" s="15">
        <v>0</v>
      </c>
      <c r="AG193" s="15">
        <v>30</v>
      </c>
      <c r="AH193" s="15">
        <v>0</v>
      </c>
      <c r="AI193" s="15">
        <v>0</v>
      </c>
      <c r="AJ193" s="15">
        <v>0</v>
      </c>
      <c r="AK193" s="15">
        <v>0</v>
      </c>
      <c r="AL193" s="15">
        <v>0</v>
      </c>
      <c r="AM193" s="15">
        <v>0</v>
      </c>
      <c r="AN193" s="15">
        <v>0</v>
      </c>
      <c r="AO193" s="15">
        <f t="shared" si="11"/>
        <v>0</v>
      </c>
      <c r="AP193" s="15">
        <f t="shared" si="12"/>
        <v>0</v>
      </c>
      <c r="AQ193" s="15">
        <f t="shared" si="13"/>
        <v>26.5</v>
      </c>
      <c r="AR193" s="15">
        <v>0</v>
      </c>
      <c r="AS193" s="15">
        <v>0</v>
      </c>
      <c r="AT193" s="15">
        <v>0</v>
      </c>
      <c r="AU193" s="15">
        <v>0</v>
      </c>
      <c r="AV193" s="15">
        <f t="shared" si="14"/>
        <v>12.653175000000001</v>
      </c>
      <c r="AW193" s="15">
        <v>121.03</v>
      </c>
      <c r="AX193" s="15">
        <v>18.853333333333335</v>
      </c>
    </row>
    <row r="194" spans="1:50" ht="20.100000000000001" customHeight="1" x14ac:dyDescent="0.25">
      <c r="A194" s="8">
        <v>43922</v>
      </c>
      <c r="B194" s="8">
        <v>43951</v>
      </c>
      <c r="C194" s="11">
        <v>184</v>
      </c>
      <c r="D194" s="8" t="str">
        <f>VLOOKUP(C194,DBASE!$A$4:$Z$756,3,FALSE)</f>
        <v>P</v>
      </c>
      <c r="E194" s="11" t="str">
        <f>VLOOKUP(C194,DBASE!$A$4:$Z$756,2,FALSE)</f>
        <v>Active</v>
      </c>
      <c r="F194" s="11" t="str">
        <f>VLOOKUP(C194,DBASE!$A$4:$Z$756,4,FALSE)</f>
        <v>Mitarbeiter 184</v>
      </c>
      <c r="G194" s="11" t="str">
        <f>VLOOKUP(C194,DBASE!$A$4:$Z$756,5,FALSE)</f>
        <v>N</v>
      </c>
      <c r="H194" s="11">
        <f>VLOOKUP(C194,DBASE!$A$4:$Z$756,6,FALSE)</f>
        <v>1050</v>
      </c>
      <c r="I194" s="11">
        <f>VLOOKUP(C194,DBASE!$A$4:$Z$756,7,FALSE)</f>
        <v>1093</v>
      </c>
      <c r="J194" s="11">
        <f>VLOOKUP(C194,DBASE!$A$4:$Z$756,8,FALSE)</f>
        <v>100</v>
      </c>
      <c r="K194" s="11" t="str">
        <f>VLOOKUP(C194,DBASE!$A$4:$Z$756,9,FALSE)</f>
        <v>Niederl. 1</v>
      </c>
      <c r="L194" s="11" t="str">
        <f>VLOOKUP(C194,DBASE!$A$4:$Z$756,10,FALSE)</f>
        <v>Department</v>
      </c>
      <c r="M194" s="11" t="str">
        <f>VLOOKUP(C194,DBASE!$A$4:$Z$756,11,FALSE)</f>
        <v>Supervisor</v>
      </c>
      <c r="N194" s="11" t="str">
        <f>VLOOKUP(C194,DBASE!$A$4:$Z$756,12,FALSE)</f>
        <v>Non-Mgm.</v>
      </c>
      <c r="O194" s="11" t="str">
        <f>VLOOKUP(C194,DBASE!$A$4:$Z$756,13,FALSE)</f>
        <v>ang.</v>
      </c>
      <c r="P194" s="11" t="str">
        <f>VLOOKUP(C194,DBASE!$A$4:$Z$756,14,FALSE)</f>
        <v>M</v>
      </c>
      <c r="Q194" s="12">
        <f>VLOOKUP(C194,DBASE!$A$4:$Z$756,15,FALSE)</f>
        <v>40422</v>
      </c>
      <c r="R194" s="12" t="str">
        <f>IF(VLOOKUP(C194,DBASE!$A$4:$Z$756,16,FALSE)=0,"",VLOOKUP(C194,DBASE!$A$4:$Z$756,16,FALSE))</f>
        <v/>
      </c>
      <c r="S194" s="13" t="str">
        <f>VLOOKUP(C194,DBASE!$A$4:$Z$756,17,FALSE)</f>
        <v/>
      </c>
      <c r="T194" s="11">
        <f ca="1">VLOOKUP(C194,DBASE!$A$4:$Z$756,18,FALSE)</f>
        <v>9</v>
      </c>
      <c r="U194" s="12">
        <f>VLOOKUP(C194,DBASE!$A$4:$Z$756,19,FALSE)</f>
        <v>31536</v>
      </c>
      <c r="V194" s="13">
        <f ca="1">VLOOKUP(C194,DBASE!$A$4:$Z$756,20,FALSE)</f>
        <v>33</v>
      </c>
      <c r="W194" s="11" t="str">
        <f>VLOOKUP(C194,DBASE!$A$4:$Z$756,21,FALSE)</f>
        <v>N</v>
      </c>
      <c r="X194" s="11">
        <f>VLOOKUP(C194,DBASE!$A$4:$Z$756,22,FALSE)</f>
        <v>30</v>
      </c>
      <c r="Y194" s="14">
        <f>VLOOKUP(C194,DBASE!$A$4:$Z$756,23,FALSE)</f>
        <v>2.5</v>
      </c>
      <c r="Z194" s="11">
        <f>VLOOKUP(C194,DBASE!$A$4:$Z$756,24,FALSE)</f>
        <v>39</v>
      </c>
      <c r="AA194" s="11" t="str">
        <f>VLOOKUP(C194,DBASE!$A$4:$Z$756,25,FALSE)</f>
        <v>Function</v>
      </c>
      <c r="AB194" s="10">
        <f>VLOOKUP(C194,DBASE!$A$4:$Z$756,26,FALSE)</f>
        <v>1</v>
      </c>
      <c r="AC194" s="15">
        <v>1190</v>
      </c>
      <c r="AD194" s="15">
        <f t="shared" si="10"/>
        <v>260.90750000000003</v>
      </c>
      <c r="AE194" s="15">
        <v>0</v>
      </c>
      <c r="AF194" s="15">
        <v>0</v>
      </c>
      <c r="AG194" s="15">
        <v>0</v>
      </c>
      <c r="AH194" s="15">
        <v>0</v>
      </c>
      <c r="AI194" s="15">
        <v>0</v>
      </c>
      <c r="AJ194" s="15">
        <v>0</v>
      </c>
      <c r="AK194" s="15">
        <v>0</v>
      </c>
      <c r="AL194" s="15">
        <v>0</v>
      </c>
      <c r="AM194" s="15">
        <v>0</v>
      </c>
      <c r="AN194" s="15">
        <v>0</v>
      </c>
      <c r="AO194" s="15">
        <f t="shared" si="11"/>
        <v>0</v>
      </c>
      <c r="AP194" s="15">
        <f t="shared" si="12"/>
        <v>0</v>
      </c>
      <c r="AQ194" s="15">
        <f t="shared" si="13"/>
        <v>26.5</v>
      </c>
      <c r="AR194" s="15">
        <v>0</v>
      </c>
      <c r="AS194" s="15">
        <v>0</v>
      </c>
      <c r="AT194" s="15">
        <v>0</v>
      </c>
      <c r="AU194" s="15">
        <v>0</v>
      </c>
      <c r="AV194" s="15">
        <f t="shared" si="14"/>
        <v>5.9346750000000004</v>
      </c>
      <c r="AW194" s="15">
        <v>0</v>
      </c>
      <c r="AX194" s="15">
        <v>18.853333333333335</v>
      </c>
    </row>
    <row r="195" spans="1:50" ht="20.100000000000001" customHeight="1" x14ac:dyDescent="0.25">
      <c r="A195" s="8">
        <v>43922</v>
      </c>
      <c r="B195" s="8">
        <v>43951</v>
      </c>
      <c r="C195" s="11">
        <v>185</v>
      </c>
      <c r="D195" s="8" t="str">
        <f>VLOOKUP(C195,DBASE!$A$4:$Z$756,3,FALSE)</f>
        <v>P</v>
      </c>
      <c r="E195" s="11" t="str">
        <f>VLOOKUP(C195,DBASE!$A$4:$Z$756,2,FALSE)</f>
        <v>Active</v>
      </c>
      <c r="F195" s="11" t="str">
        <f>VLOOKUP(C195,DBASE!$A$4:$Z$756,4,FALSE)</f>
        <v>Mitarbeiter 185</v>
      </c>
      <c r="G195" s="11" t="str">
        <f>VLOOKUP(C195,DBASE!$A$4:$Z$756,5,FALSE)</f>
        <v>N</v>
      </c>
      <c r="H195" s="11">
        <f>VLOOKUP(C195,DBASE!$A$4:$Z$756,6,FALSE)</f>
        <v>1014</v>
      </c>
      <c r="I195" s="11">
        <f>VLOOKUP(C195,DBASE!$A$4:$Z$756,7,FALSE)</f>
        <v>1014</v>
      </c>
      <c r="J195" s="11">
        <f>VLOOKUP(C195,DBASE!$A$4:$Z$756,8,FALSE)</f>
        <v>100</v>
      </c>
      <c r="K195" s="11" t="str">
        <f>VLOOKUP(C195,DBASE!$A$4:$Z$756,9,FALSE)</f>
        <v>Niederl. 1</v>
      </c>
      <c r="L195" s="11" t="str">
        <f>VLOOKUP(C195,DBASE!$A$4:$Z$756,10,FALSE)</f>
        <v>Department</v>
      </c>
      <c r="M195" s="11" t="str">
        <f>VLOOKUP(C195,DBASE!$A$4:$Z$756,11,FALSE)</f>
        <v>Supervisor</v>
      </c>
      <c r="N195" s="11" t="str">
        <f>VLOOKUP(C195,DBASE!$A$4:$Z$756,12,FALSE)</f>
        <v>Non-Mgm.</v>
      </c>
      <c r="O195" s="11" t="str">
        <f>VLOOKUP(C195,DBASE!$A$4:$Z$756,13,FALSE)</f>
        <v>ang.</v>
      </c>
      <c r="P195" s="11" t="str">
        <f>VLOOKUP(C195,DBASE!$A$4:$Z$756,14,FALSE)</f>
        <v>W</v>
      </c>
      <c r="Q195" s="12">
        <f>VLOOKUP(C195,DBASE!$A$4:$Z$756,15,FALSE)</f>
        <v>40422</v>
      </c>
      <c r="R195" s="12" t="str">
        <f>IF(VLOOKUP(C195,DBASE!$A$4:$Z$756,16,FALSE)=0,"",VLOOKUP(C195,DBASE!$A$4:$Z$756,16,FALSE))</f>
        <v/>
      </c>
      <c r="S195" s="13" t="str">
        <f>VLOOKUP(C195,DBASE!$A$4:$Z$756,17,FALSE)</f>
        <v/>
      </c>
      <c r="T195" s="11">
        <f ca="1">VLOOKUP(C195,DBASE!$A$4:$Z$756,18,FALSE)</f>
        <v>9</v>
      </c>
      <c r="U195" s="12">
        <f>VLOOKUP(C195,DBASE!$A$4:$Z$756,19,FALSE)</f>
        <v>34496</v>
      </c>
      <c r="V195" s="13">
        <f ca="1">VLOOKUP(C195,DBASE!$A$4:$Z$756,20,FALSE)</f>
        <v>25</v>
      </c>
      <c r="W195" s="11" t="str">
        <f>VLOOKUP(C195,DBASE!$A$4:$Z$756,21,FALSE)</f>
        <v>N</v>
      </c>
      <c r="X195" s="11">
        <f>VLOOKUP(C195,DBASE!$A$4:$Z$756,22,FALSE)</f>
        <v>30</v>
      </c>
      <c r="Y195" s="14">
        <f>VLOOKUP(C195,DBASE!$A$4:$Z$756,23,FALSE)</f>
        <v>2.5</v>
      </c>
      <c r="Z195" s="11">
        <f>VLOOKUP(C195,DBASE!$A$4:$Z$756,24,FALSE)</f>
        <v>39</v>
      </c>
      <c r="AA195" s="11" t="str">
        <f>VLOOKUP(C195,DBASE!$A$4:$Z$756,25,FALSE)</f>
        <v>Function</v>
      </c>
      <c r="AB195" s="10">
        <f>VLOOKUP(C195,DBASE!$A$4:$Z$756,26,FALSE)</f>
        <v>1</v>
      </c>
      <c r="AC195" s="15">
        <v>1191</v>
      </c>
      <c r="AD195" s="15">
        <f t="shared" si="10"/>
        <v>261.12675000000002</v>
      </c>
      <c r="AE195" s="15">
        <v>0</v>
      </c>
      <c r="AF195" s="15">
        <v>0</v>
      </c>
      <c r="AG195" s="15">
        <v>0</v>
      </c>
      <c r="AH195" s="15">
        <v>0</v>
      </c>
      <c r="AI195" s="15">
        <v>0</v>
      </c>
      <c r="AJ195" s="15">
        <v>0</v>
      </c>
      <c r="AK195" s="15">
        <v>0</v>
      </c>
      <c r="AL195" s="15">
        <v>0</v>
      </c>
      <c r="AM195" s="15">
        <v>0</v>
      </c>
      <c r="AN195" s="15">
        <v>0</v>
      </c>
      <c r="AO195" s="15">
        <f t="shared" si="11"/>
        <v>0</v>
      </c>
      <c r="AP195" s="15">
        <f t="shared" si="12"/>
        <v>0</v>
      </c>
      <c r="AQ195" s="15">
        <f t="shared" si="13"/>
        <v>26.5</v>
      </c>
      <c r="AR195" s="15">
        <v>0</v>
      </c>
      <c r="AS195" s="15">
        <v>0</v>
      </c>
      <c r="AT195" s="15">
        <v>0</v>
      </c>
      <c r="AU195" s="15">
        <v>0</v>
      </c>
      <c r="AV195" s="15">
        <f t="shared" si="14"/>
        <v>5.9346750000000004</v>
      </c>
      <c r="AW195" s="15">
        <v>0</v>
      </c>
      <c r="AX195" s="15">
        <v>18.853333333333335</v>
      </c>
    </row>
    <row r="196" spans="1:50" ht="20.100000000000001" customHeight="1" x14ac:dyDescent="0.25">
      <c r="A196" s="8">
        <v>43922</v>
      </c>
      <c r="B196" s="8">
        <v>43951</v>
      </c>
      <c r="C196" s="11">
        <v>186</v>
      </c>
      <c r="D196" s="8" t="str">
        <f>VLOOKUP(C196,DBASE!$A$4:$Z$756,3,FALSE)</f>
        <v>P</v>
      </c>
      <c r="E196" s="11" t="str">
        <f>VLOOKUP(C196,DBASE!$A$4:$Z$756,2,FALSE)</f>
        <v>Active</v>
      </c>
      <c r="F196" s="11" t="str">
        <f>VLOOKUP(C196,DBASE!$A$4:$Z$756,4,FALSE)</f>
        <v>Mitarbeiter 186</v>
      </c>
      <c r="G196" s="11" t="str">
        <f>VLOOKUP(C196,DBASE!$A$4:$Z$756,5,FALSE)</f>
        <v>N</v>
      </c>
      <c r="H196" s="11">
        <f>VLOOKUP(C196,DBASE!$A$4:$Z$756,6,FALSE)</f>
        <v>1022</v>
      </c>
      <c r="I196" s="11">
        <f>VLOOKUP(C196,DBASE!$A$4:$Z$756,7,FALSE)</f>
        <v>1053</v>
      </c>
      <c r="J196" s="11">
        <f>VLOOKUP(C196,DBASE!$A$4:$Z$756,8,FALSE)</f>
        <v>107</v>
      </c>
      <c r="K196" s="11" t="str">
        <f>VLOOKUP(C196,DBASE!$A$4:$Z$756,9,FALSE)</f>
        <v>Niederl. 8</v>
      </c>
      <c r="L196" s="11" t="str">
        <f>VLOOKUP(C196,DBASE!$A$4:$Z$756,10,FALSE)</f>
        <v>Department</v>
      </c>
      <c r="M196" s="11" t="str">
        <f>VLOOKUP(C196,DBASE!$A$4:$Z$756,11,FALSE)</f>
        <v>Supervisor</v>
      </c>
      <c r="N196" s="11" t="str">
        <f>VLOOKUP(C196,DBASE!$A$4:$Z$756,12,FALSE)</f>
        <v>Non-Mgm.</v>
      </c>
      <c r="O196" s="11" t="str">
        <f>VLOOKUP(C196,DBASE!$A$4:$Z$756,13,FALSE)</f>
        <v>ang.</v>
      </c>
      <c r="P196" s="11" t="str">
        <f>VLOOKUP(C196,DBASE!$A$4:$Z$756,14,FALSE)</f>
        <v>M</v>
      </c>
      <c r="Q196" s="12">
        <f>VLOOKUP(C196,DBASE!$A$4:$Z$756,15,FALSE)</f>
        <v>40436</v>
      </c>
      <c r="R196" s="12" t="str">
        <f>IF(VLOOKUP(C196,DBASE!$A$4:$Z$756,16,FALSE)=0,"",VLOOKUP(C196,DBASE!$A$4:$Z$756,16,FALSE))</f>
        <v/>
      </c>
      <c r="S196" s="13" t="str">
        <f>VLOOKUP(C196,DBASE!$A$4:$Z$756,17,FALSE)</f>
        <v/>
      </c>
      <c r="T196" s="11">
        <f ca="1">VLOOKUP(C196,DBASE!$A$4:$Z$756,18,FALSE)</f>
        <v>9</v>
      </c>
      <c r="U196" s="12">
        <f>VLOOKUP(C196,DBASE!$A$4:$Z$756,19,FALSE)</f>
        <v>22195</v>
      </c>
      <c r="V196" s="13">
        <f ca="1">VLOOKUP(C196,DBASE!$A$4:$Z$756,20,FALSE)</f>
        <v>59</v>
      </c>
      <c r="W196" s="11" t="str">
        <f>VLOOKUP(C196,DBASE!$A$4:$Z$756,21,FALSE)</f>
        <v>J</v>
      </c>
      <c r="X196" s="11">
        <f>VLOOKUP(C196,DBASE!$A$4:$Z$756,22,FALSE)</f>
        <v>30</v>
      </c>
      <c r="Y196" s="14">
        <f>VLOOKUP(C196,DBASE!$A$4:$Z$756,23,FALSE)</f>
        <v>2.5</v>
      </c>
      <c r="Z196" s="11">
        <f>VLOOKUP(C196,DBASE!$A$4:$Z$756,24,FALSE)</f>
        <v>39</v>
      </c>
      <c r="AA196" s="11" t="str">
        <f>VLOOKUP(C196,DBASE!$A$4:$Z$756,25,FALSE)</f>
        <v>Function</v>
      </c>
      <c r="AB196" s="10">
        <f>VLOOKUP(C196,DBASE!$A$4:$Z$756,26,FALSE)</f>
        <v>1</v>
      </c>
      <c r="AC196" s="15">
        <v>1192</v>
      </c>
      <c r="AD196" s="15">
        <f t="shared" ref="AD196:AD259" si="15">IF(AC196&lt;6500,AC196*0.1135,65*11.35)+(IF(AC196&gt;4425,4425*0.08575,AC196*0.08575)+(IF(AC196&gt;7100,7100*0.02,AC196*0.02)))</f>
        <v>261.346</v>
      </c>
      <c r="AE196" s="15">
        <v>0</v>
      </c>
      <c r="AF196" s="15">
        <v>0</v>
      </c>
      <c r="AG196" s="15">
        <v>0</v>
      </c>
      <c r="AH196" s="15">
        <v>0</v>
      </c>
      <c r="AI196" s="15">
        <v>0</v>
      </c>
      <c r="AJ196" s="15">
        <v>0</v>
      </c>
      <c r="AK196" s="15">
        <v>0</v>
      </c>
      <c r="AL196" s="15">
        <v>0</v>
      </c>
      <c r="AM196" s="15">
        <v>0</v>
      </c>
      <c r="AN196" s="15">
        <v>0</v>
      </c>
      <c r="AO196" s="15">
        <f t="shared" ref="AO196:AO259" si="16">IF(W196="J",(AC196/((Z196*52)/12))*(Y196*7.8)*0.5,0)</f>
        <v>68.769230769230759</v>
      </c>
      <c r="AP196" s="15">
        <f t="shared" ref="AP196:AP259" si="17">IF(W196="J",(AC196/12)*0.55,0)</f>
        <v>54.633333333333333</v>
      </c>
      <c r="AQ196" s="15">
        <f t="shared" ref="AQ196:AQ259" si="18">IF(G196="N",26.5,13.25)</f>
        <v>26.5</v>
      </c>
      <c r="AR196" s="15">
        <v>0</v>
      </c>
      <c r="AS196" s="15">
        <v>0</v>
      </c>
      <c r="AT196" s="15">
        <v>0</v>
      </c>
      <c r="AU196" s="15">
        <v>0</v>
      </c>
      <c r="AV196" s="15">
        <f t="shared" ref="AV196:AV259" si="19">(SUM(AE196:AU196)*0.22395)</f>
        <v>33.57067923076923</v>
      </c>
      <c r="AW196" s="15">
        <v>0</v>
      </c>
      <c r="AX196" s="15">
        <v>18.853333333333335</v>
      </c>
    </row>
    <row r="197" spans="1:50" ht="20.100000000000001" customHeight="1" x14ac:dyDescent="0.25">
      <c r="A197" s="8">
        <v>43922</v>
      </c>
      <c r="B197" s="8">
        <v>43951</v>
      </c>
      <c r="C197" s="11">
        <v>187</v>
      </c>
      <c r="D197" s="8" t="str">
        <f>VLOOKUP(C197,DBASE!$A$4:$Z$756,3,FALSE)</f>
        <v>P</v>
      </c>
      <c r="E197" s="11" t="str">
        <f>VLOOKUP(C197,DBASE!$A$4:$Z$756,2,FALSE)</f>
        <v>Active</v>
      </c>
      <c r="F197" s="11" t="str">
        <f>VLOOKUP(C197,DBASE!$A$4:$Z$756,4,FALSE)</f>
        <v>Mitarbeiter 187</v>
      </c>
      <c r="G197" s="11" t="str">
        <f>VLOOKUP(C197,DBASE!$A$4:$Z$756,5,FALSE)</f>
        <v>N</v>
      </c>
      <c r="H197" s="11">
        <f>VLOOKUP(C197,DBASE!$A$4:$Z$756,6,FALSE)</f>
        <v>1021</v>
      </c>
      <c r="I197" s="11">
        <f>VLOOKUP(C197,DBASE!$A$4:$Z$756,7,FALSE)</f>
        <v>1046</v>
      </c>
      <c r="J197" s="11">
        <f>VLOOKUP(C197,DBASE!$A$4:$Z$756,8,FALSE)</f>
        <v>103</v>
      </c>
      <c r="K197" s="11" t="str">
        <f>VLOOKUP(C197,DBASE!$A$4:$Z$756,9,FALSE)</f>
        <v>Niederl. 4</v>
      </c>
      <c r="L197" s="11" t="str">
        <f>VLOOKUP(C197,DBASE!$A$4:$Z$756,10,FALSE)</f>
        <v>Department</v>
      </c>
      <c r="M197" s="11" t="str">
        <f>VLOOKUP(C197,DBASE!$A$4:$Z$756,11,FALSE)</f>
        <v>Supervisor</v>
      </c>
      <c r="N197" s="11" t="str">
        <f>VLOOKUP(C197,DBASE!$A$4:$Z$756,12,FALSE)</f>
        <v>Non-Mgm.</v>
      </c>
      <c r="O197" s="11" t="str">
        <f>VLOOKUP(C197,DBASE!$A$4:$Z$756,13,FALSE)</f>
        <v>ang.</v>
      </c>
      <c r="P197" s="11" t="str">
        <f>VLOOKUP(C197,DBASE!$A$4:$Z$756,14,FALSE)</f>
        <v>M</v>
      </c>
      <c r="Q197" s="12">
        <f>VLOOKUP(C197,DBASE!$A$4:$Z$756,15,FALSE)</f>
        <v>40422</v>
      </c>
      <c r="R197" s="12" t="str">
        <f>IF(VLOOKUP(C197,DBASE!$A$4:$Z$756,16,FALSE)=0,"",VLOOKUP(C197,DBASE!$A$4:$Z$756,16,FALSE))</f>
        <v/>
      </c>
      <c r="S197" s="13" t="str">
        <f>VLOOKUP(C197,DBASE!$A$4:$Z$756,17,FALSE)</f>
        <v/>
      </c>
      <c r="T197" s="11">
        <f ca="1">VLOOKUP(C197,DBASE!$A$4:$Z$756,18,FALSE)</f>
        <v>9</v>
      </c>
      <c r="U197" s="12">
        <f>VLOOKUP(C197,DBASE!$A$4:$Z$756,19,FALSE)</f>
        <v>27907</v>
      </c>
      <c r="V197" s="13">
        <f ca="1">VLOOKUP(C197,DBASE!$A$4:$Z$756,20,FALSE)</f>
        <v>43</v>
      </c>
      <c r="W197" s="11" t="str">
        <f>VLOOKUP(C197,DBASE!$A$4:$Z$756,21,FALSE)</f>
        <v>J</v>
      </c>
      <c r="X197" s="11">
        <f>VLOOKUP(C197,DBASE!$A$4:$Z$756,22,FALSE)</f>
        <v>30</v>
      </c>
      <c r="Y197" s="14">
        <f>VLOOKUP(C197,DBASE!$A$4:$Z$756,23,FALSE)</f>
        <v>2.5</v>
      </c>
      <c r="Z197" s="11">
        <f>VLOOKUP(C197,DBASE!$A$4:$Z$756,24,FALSE)</f>
        <v>39</v>
      </c>
      <c r="AA197" s="11" t="str">
        <f>VLOOKUP(C197,DBASE!$A$4:$Z$756,25,FALSE)</f>
        <v>Function</v>
      </c>
      <c r="AB197" s="10">
        <f>VLOOKUP(C197,DBASE!$A$4:$Z$756,26,FALSE)</f>
        <v>1</v>
      </c>
      <c r="AC197" s="15">
        <v>1193</v>
      </c>
      <c r="AD197" s="15">
        <f t="shared" si="15"/>
        <v>261.56524999999999</v>
      </c>
      <c r="AE197" s="15">
        <v>0</v>
      </c>
      <c r="AF197" s="15">
        <v>875</v>
      </c>
      <c r="AG197" s="15">
        <v>60</v>
      </c>
      <c r="AH197" s="15">
        <v>0</v>
      </c>
      <c r="AI197" s="15">
        <v>0</v>
      </c>
      <c r="AJ197" s="15">
        <v>0</v>
      </c>
      <c r="AK197" s="15">
        <v>0</v>
      </c>
      <c r="AL197" s="15">
        <v>0</v>
      </c>
      <c r="AM197" s="15">
        <v>0</v>
      </c>
      <c r="AN197" s="15">
        <v>0</v>
      </c>
      <c r="AO197" s="15">
        <f t="shared" si="16"/>
        <v>68.82692307692308</v>
      </c>
      <c r="AP197" s="15">
        <f t="shared" si="17"/>
        <v>54.679166666666674</v>
      </c>
      <c r="AQ197" s="15">
        <f t="shared" si="18"/>
        <v>26.5</v>
      </c>
      <c r="AR197" s="15">
        <v>0</v>
      </c>
      <c r="AS197" s="15">
        <v>0</v>
      </c>
      <c r="AT197" s="15">
        <v>0</v>
      </c>
      <c r="AU197" s="15">
        <v>0</v>
      </c>
      <c r="AV197" s="15">
        <f t="shared" si="19"/>
        <v>242.9871137980769</v>
      </c>
      <c r="AW197" s="15">
        <v>116.47</v>
      </c>
      <c r="AX197" s="15">
        <v>18.853333333333335</v>
      </c>
    </row>
    <row r="198" spans="1:50" ht="20.100000000000001" customHeight="1" x14ac:dyDescent="0.25">
      <c r="A198" s="8">
        <v>43922</v>
      </c>
      <c r="B198" s="8">
        <v>43951</v>
      </c>
      <c r="C198" s="11">
        <v>188</v>
      </c>
      <c r="D198" s="8" t="str">
        <f>VLOOKUP(C198,DBASE!$A$4:$Z$756,3,FALSE)</f>
        <v>P</v>
      </c>
      <c r="E198" s="11" t="str">
        <f>VLOOKUP(C198,DBASE!$A$4:$Z$756,2,FALSE)</f>
        <v>Active</v>
      </c>
      <c r="F198" s="11" t="str">
        <f>VLOOKUP(C198,DBASE!$A$4:$Z$756,4,FALSE)</f>
        <v>Mitarbeiter 188</v>
      </c>
      <c r="G198" s="11" t="str">
        <f>VLOOKUP(C198,DBASE!$A$4:$Z$756,5,FALSE)</f>
        <v>N</v>
      </c>
      <c r="H198" s="11">
        <f>VLOOKUP(C198,DBASE!$A$4:$Z$756,6,FALSE)</f>
        <v>1021</v>
      </c>
      <c r="I198" s="11">
        <f>VLOOKUP(C198,DBASE!$A$4:$Z$756,7,FALSE)</f>
        <v>1028</v>
      </c>
      <c r="J198" s="11">
        <f>VLOOKUP(C198,DBASE!$A$4:$Z$756,8,FALSE)</f>
        <v>109</v>
      </c>
      <c r="K198" s="11" t="str">
        <f>VLOOKUP(C198,DBASE!$A$4:$Z$756,9,FALSE)</f>
        <v>Niederl. 10</v>
      </c>
      <c r="L198" s="11" t="str">
        <f>VLOOKUP(C198,DBASE!$A$4:$Z$756,10,FALSE)</f>
        <v>Department</v>
      </c>
      <c r="M198" s="11" t="str">
        <f>VLOOKUP(C198,DBASE!$A$4:$Z$756,11,FALSE)</f>
        <v>Supervisor</v>
      </c>
      <c r="N198" s="11" t="str">
        <f>VLOOKUP(C198,DBASE!$A$4:$Z$756,12,FALSE)</f>
        <v>Manager</v>
      </c>
      <c r="O198" s="11" t="str">
        <f>VLOOKUP(C198,DBASE!$A$4:$Z$756,13,FALSE)</f>
        <v>ang.</v>
      </c>
      <c r="P198" s="11" t="str">
        <f>VLOOKUP(C198,DBASE!$A$4:$Z$756,14,FALSE)</f>
        <v>M</v>
      </c>
      <c r="Q198" s="12">
        <f>VLOOKUP(C198,DBASE!$A$4:$Z$756,15,FALSE)</f>
        <v>40422</v>
      </c>
      <c r="R198" s="12" t="str">
        <f>IF(VLOOKUP(C198,DBASE!$A$4:$Z$756,16,FALSE)=0,"",VLOOKUP(C198,DBASE!$A$4:$Z$756,16,FALSE))</f>
        <v/>
      </c>
      <c r="S198" s="13" t="str">
        <f>VLOOKUP(C198,DBASE!$A$4:$Z$756,17,FALSE)</f>
        <v/>
      </c>
      <c r="T198" s="11">
        <f ca="1">VLOOKUP(C198,DBASE!$A$4:$Z$756,18,FALSE)</f>
        <v>9</v>
      </c>
      <c r="U198" s="12">
        <f>VLOOKUP(C198,DBASE!$A$4:$Z$756,19,FALSE)</f>
        <v>26567</v>
      </c>
      <c r="V198" s="13">
        <f ca="1">VLOOKUP(C198,DBASE!$A$4:$Z$756,20,FALSE)</f>
        <v>47</v>
      </c>
      <c r="W198" s="11" t="str">
        <f>VLOOKUP(C198,DBASE!$A$4:$Z$756,21,FALSE)</f>
        <v>N</v>
      </c>
      <c r="X198" s="11">
        <f>VLOOKUP(C198,DBASE!$A$4:$Z$756,22,FALSE)</f>
        <v>30</v>
      </c>
      <c r="Y198" s="14">
        <f>VLOOKUP(C198,DBASE!$A$4:$Z$756,23,FALSE)</f>
        <v>2.5</v>
      </c>
      <c r="Z198" s="11">
        <f>VLOOKUP(C198,DBASE!$A$4:$Z$756,24,FALSE)</f>
        <v>39</v>
      </c>
      <c r="AA198" s="11" t="str">
        <f>VLOOKUP(C198,DBASE!$A$4:$Z$756,25,FALSE)</f>
        <v>Function</v>
      </c>
      <c r="AB198" s="10">
        <f>VLOOKUP(C198,DBASE!$A$4:$Z$756,26,FALSE)</f>
        <v>1</v>
      </c>
      <c r="AC198" s="15">
        <v>1194</v>
      </c>
      <c r="AD198" s="15">
        <f t="shared" si="15"/>
        <v>261.78449999999998</v>
      </c>
      <c r="AE198" s="15">
        <v>0</v>
      </c>
      <c r="AF198" s="15">
        <v>0</v>
      </c>
      <c r="AG198" s="15">
        <v>60</v>
      </c>
      <c r="AH198" s="15">
        <v>0</v>
      </c>
      <c r="AI198" s="15">
        <v>0</v>
      </c>
      <c r="AJ198" s="15">
        <v>0</v>
      </c>
      <c r="AK198" s="15">
        <v>0</v>
      </c>
      <c r="AL198" s="15">
        <v>0</v>
      </c>
      <c r="AM198" s="15">
        <v>0</v>
      </c>
      <c r="AN198" s="15">
        <v>0</v>
      </c>
      <c r="AO198" s="15">
        <f t="shared" si="16"/>
        <v>0</v>
      </c>
      <c r="AP198" s="15">
        <f t="shared" si="17"/>
        <v>0</v>
      </c>
      <c r="AQ198" s="15">
        <f t="shared" si="18"/>
        <v>26.5</v>
      </c>
      <c r="AR198" s="15">
        <v>0</v>
      </c>
      <c r="AS198" s="15">
        <v>0</v>
      </c>
      <c r="AT198" s="15">
        <v>0</v>
      </c>
      <c r="AU198" s="15">
        <v>0</v>
      </c>
      <c r="AV198" s="15">
        <f t="shared" si="19"/>
        <v>19.371675</v>
      </c>
      <c r="AW198" s="15">
        <v>125.78</v>
      </c>
      <c r="AX198" s="15">
        <v>18.853333333333335</v>
      </c>
    </row>
    <row r="199" spans="1:50" ht="20.100000000000001" customHeight="1" x14ac:dyDescent="0.25">
      <c r="A199" s="8">
        <v>43922</v>
      </c>
      <c r="B199" s="8">
        <v>43951</v>
      </c>
      <c r="C199" s="11">
        <v>189</v>
      </c>
      <c r="D199" s="8" t="str">
        <f>VLOOKUP(C199,DBASE!$A$4:$Z$756,3,FALSE)</f>
        <v>P</v>
      </c>
      <c r="E199" s="11" t="str">
        <f>VLOOKUP(C199,DBASE!$A$4:$Z$756,2,FALSE)</f>
        <v>Active</v>
      </c>
      <c r="F199" s="11" t="str">
        <f>VLOOKUP(C199,DBASE!$A$4:$Z$756,4,FALSE)</f>
        <v>Mitarbeiter 189</v>
      </c>
      <c r="G199" s="11" t="str">
        <f>VLOOKUP(C199,DBASE!$A$4:$Z$756,5,FALSE)</f>
        <v>N</v>
      </c>
      <c r="H199" s="11">
        <f>VLOOKUP(C199,DBASE!$A$4:$Z$756,6,FALSE)</f>
        <v>1022</v>
      </c>
      <c r="I199" s="11">
        <f>VLOOKUP(C199,DBASE!$A$4:$Z$756,7,FALSE)</f>
        <v>1029</v>
      </c>
      <c r="J199" s="11">
        <f>VLOOKUP(C199,DBASE!$A$4:$Z$756,8,FALSE)</f>
        <v>109</v>
      </c>
      <c r="K199" s="11" t="str">
        <f>VLOOKUP(C199,DBASE!$A$4:$Z$756,9,FALSE)</f>
        <v>Niederl. 10</v>
      </c>
      <c r="L199" s="11" t="str">
        <f>VLOOKUP(C199,DBASE!$A$4:$Z$756,10,FALSE)</f>
        <v>Department</v>
      </c>
      <c r="M199" s="11" t="str">
        <f>VLOOKUP(C199,DBASE!$A$4:$Z$756,11,FALSE)</f>
        <v>Supervisor</v>
      </c>
      <c r="N199" s="11" t="str">
        <f>VLOOKUP(C199,DBASE!$A$4:$Z$756,12,FALSE)</f>
        <v>Non-Mgm.</v>
      </c>
      <c r="O199" s="11" t="str">
        <f>VLOOKUP(C199,DBASE!$A$4:$Z$756,13,FALSE)</f>
        <v>ang.</v>
      </c>
      <c r="P199" s="11" t="str">
        <f>VLOOKUP(C199,DBASE!$A$4:$Z$756,14,FALSE)</f>
        <v>M</v>
      </c>
      <c r="Q199" s="12">
        <f>VLOOKUP(C199,DBASE!$A$4:$Z$756,15,FALSE)</f>
        <v>40513</v>
      </c>
      <c r="R199" s="12" t="str">
        <f>IF(VLOOKUP(C199,DBASE!$A$4:$Z$756,16,FALSE)=0,"",VLOOKUP(C199,DBASE!$A$4:$Z$756,16,FALSE))</f>
        <v/>
      </c>
      <c r="S199" s="13" t="str">
        <f>VLOOKUP(C199,DBASE!$A$4:$Z$756,17,FALSE)</f>
        <v/>
      </c>
      <c r="T199" s="11">
        <f ca="1">VLOOKUP(C199,DBASE!$A$4:$Z$756,18,FALSE)</f>
        <v>9</v>
      </c>
      <c r="U199" s="12">
        <f>VLOOKUP(C199,DBASE!$A$4:$Z$756,19,FALSE)</f>
        <v>30848</v>
      </c>
      <c r="V199" s="13">
        <f ca="1">VLOOKUP(C199,DBASE!$A$4:$Z$756,20,FALSE)</f>
        <v>35</v>
      </c>
      <c r="W199" s="11" t="str">
        <f>VLOOKUP(C199,DBASE!$A$4:$Z$756,21,FALSE)</f>
        <v>J</v>
      </c>
      <c r="X199" s="11">
        <f>VLOOKUP(C199,DBASE!$A$4:$Z$756,22,FALSE)</f>
        <v>30</v>
      </c>
      <c r="Y199" s="14">
        <f>VLOOKUP(C199,DBASE!$A$4:$Z$756,23,FALSE)</f>
        <v>2.5</v>
      </c>
      <c r="Z199" s="11">
        <f>VLOOKUP(C199,DBASE!$A$4:$Z$756,24,FALSE)</f>
        <v>39</v>
      </c>
      <c r="AA199" s="11" t="str">
        <f>VLOOKUP(C199,DBASE!$A$4:$Z$756,25,FALSE)</f>
        <v>Function</v>
      </c>
      <c r="AB199" s="10">
        <f>VLOOKUP(C199,DBASE!$A$4:$Z$756,26,FALSE)</f>
        <v>1</v>
      </c>
      <c r="AC199" s="15">
        <v>1195</v>
      </c>
      <c r="AD199" s="15">
        <f t="shared" si="15"/>
        <v>262.00375000000003</v>
      </c>
      <c r="AE199" s="15">
        <v>0</v>
      </c>
      <c r="AF199" s="15">
        <v>0</v>
      </c>
      <c r="AG199" s="15">
        <v>0</v>
      </c>
      <c r="AH199" s="15">
        <v>0</v>
      </c>
      <c r="AI199" s="15">
        <v>0</v>
      </c>
      <c r="AJ199" s="15">
        <v>0</v>
      </c>
      <c r="AK199" s="15">
        <v>0</v>
      </c>
      <c r="AL199" s="15">
        <v>0</v>
      </c>
      <c r="AM199" s="15">
        <v>0</v>
      </c>
      <c r="AN199" s="15">
        <v>0</v>
      </c>
      <c r="AO199" s="15">
        <f t="shared" si="16"/>
        <v>68.942307692307693</v>
      </c>
      <c r="AP199" s="15">
        <f t="shared" si="17"/>
        <v>54.770833333333336</v>
      </c>
      <c r="AQ199" s="15">
        <f t="shared" si="18"/>
        <v>26.5</v>
      </c>
      <c r="AR199" s="15">
        <v>0</v>
      </c>
      <c r="AS199" s="15">
        <v>0</v>
      </c>
      <c r="AT199" s="15">
        <v>0</v>
      </c>
      <c r="AU199" s="15">
        <v>0</v>
      </c>
      <c r="AV199" s="15">
        <f t="shared" si="19"/>
        <v>33.640232932692307</v>
      </c>
      <c r="AW199" s="15">
        <v>0</v>
      </c>
      <c r="AX199" s="15">
        <v>18.853333333333335</v>
      </c>
    </row>
    <row r="200" spans="1:50" ht="20.100000000000001" customHeight="1" x14ac:dyDescent="0.25">
      <c r="A200" s="8">
        <v>43922</v>
      </c>
      <c r="B200" s="8">
        <v>43951</v>
      </c>
      <c r="C200" s="11">
        <v>190</v>
      </c>
      <c r="D200" s="8" t="str">
        <f>VLOOKUP(C200,DBASE!$A$4:$Z$756,3,FALSE)</f>
        <v>P</v>
      </c>
      <c r="E200" s="11" t="str">
        <f>VLOOKUP(C200,DBASE!$A$4:$Z$756,2,FALSE)</f>
        <v>Active</v>
      </c>
      <c r="F200" s="11" t="str">
        <f>VLOOKUP(C200,DBASE!$A$4:$Z$756,4,FALSE)</f>
        <v>Mitarbeiter 190</v>
      </c>
      <c r="G200" s="11" t="str">
        <f>VLOOKUP(C200,DBASE!$A$4:$Z$756,5,FALSE)</f>
        <v>N</v>
      </c>
      <c r="H200" s="11">
        <f>VLOOKUP(C200,DBASE!$A$4:$Z$756,6,FALSE)</f>
        <v>1021</v>
      </c>
      <c r="I200" s="11">
        <f>VLOOKUP(C200,DBASE!$A$4:$Z$756,7,FALSE)</f>
        <v>1046</v>
      </c>
      <c r="J200" s="11">
        <f>VLOOKUP(C200,DBASE!$A$4:$Z$756,8,FALSE)</f>
        <v>103</v>
      </c>
      <c r="K200" s="11" t="str">
        <f>VLOOKUP(C200,DBASE!$A$4:$Z$756,9,FALSE)</f>
        <v>Niederl. 4</v>
      </c>
      <c r="L200" s="11" t="str">
        <f>VLOOKUP(C200,DBASE!$A$4:$Z$756,10,FALSE)</f>
        <v>Department</v>
      </c>
      <c r="M200" s="11" t="str">
        <f>VLOOKUP(C200,DBASE!$A$4:$Z$756,11,FALSE)</f>
        <v>Supervisor</v>
      </c>
      <c r="N200" s="11" t="str">
        <f>VLOOKUP(C200,DBASE!$A$4:$Z$756,12,FALSE)</f>
        <v>Non-Mgm.</v>
      </c>
      <c r="O200" s="11" t="str">
        <f>VLOOKUP(C200,DBASE!$A$4:$Z$756,13,FALSE)</f>
        <v>ang.</v>
      </c>
      <c r="P200" s="11" t="str">
        <f>VLOOKUP(C200,DBASE!$A$4:$Z$756,14,FALSE)</f>
        <v>M</v>
      </c>
      <c r="Q200" s="12">
        <f>VLOOKUP(C200,DBASE!$A$4:$Z$756,15,FALSE)</f>
        <v>40513</v>
      </c>
      <c r="R200" s="12" t="str">
        <f>IF(VLOOKUP(C200,DBASE!$A$4:$Z$756,16,FALSE)=0,"",VLOOKUP(C200,DBASE!$A$4:$Z$756,16,FALSE))</f>
        <v/>
      </c>
      <c r="S200" s="13" t="str">
        <f>VLOOKUP(C200,DBASE!$A$4:$Z$756,17,FALSE)</f>
        <v/>
      </c>
      <c r="T200" s="11">
        <f ca="1">VLOOKUP(C200,DBASE!$A$4:$Z$756,18,FALSE)</f>
        <v>9</v>
      </c>
      <c r="U200" s="12">
        <f>VLOOKUP(C200,DBASE!$A$4:$Z$756,19,FALSE)</f>
        <v>21449</v>
      </c>
      <c r="V200" s="13">
        <f ca="1">VLOOKUP(C200,DBASE!$A$4:$Z$756,20,FALSE)</f>
        <v>61</v>
      </c>
      <c r="W200" s="11" t="str">
        <f>VLOOKUP(C200,DBASE!$A$4:$Z$756,21,FALSE)</f>
        <v>J</v>
      </c>
      <c r="X200" s="11">
        <f>VLOOKUP(C200,DBASE!$A$4:$Z$756,22,FALSE)</f>
        <v>30</v>
      </c>
      <c r="Y200" s="14">
        <f>VLOOKUP(C200,DBASE!$A$4:$Z$756,23,FALSE)</f>
        <v>2.5</v>
      </c>
      <c r="Z200" s="11">
        <f>VLOOKUP(C200,DBASE!$A$4:$Z$756,24,FALSE)</f>
        <v>39</v>
      </c>
      <c r="AA200" s="11" t="str">
        <f>VLOOKUP(C200,DBASE!$A$4:$Z$756,25,FALSE)</f>
        <v>Function</v>
      </c>
      <c r="AB200" s="10">
        <f>VLOOKUP(C200,DBASE!$A$4:$Z$756,26,FALSE)</f>
        <v>1</v>
      </c>
      <c r="AC200" s="15">
        <v>1196</v>
      </c>
      <c r="AD200" s="15">
        <f t="shared" si="15"/>
        <v>262.22300000000001</v>
      </c>
      <c r="AE200" s="15">
        <v>0</v>
      </c>
      <c r="AF200" s="15">
        <v>0</v>
      </c>
      <c r="AG200" s="15">
        <v>60</v>
      </c>
      <c r="AH200" s="15">
        <v>0</v>
      </c>
      <c r="AI200" s="15">
        <v>0</v>
      </c>
      <c r="AJ200" s="15">
        <v>0</v>
      </c>
      <c r="AK200" s="15">
        <v>0</v>
      </c>
      <c r="AL200" s="15">
        <v>0</v>
      </c>
      <c r="AM200" s="15">
        <v>0</v>
      </c>
      <c r="AN200" s="15">
        <v>0</v>
      </c>
      <c r="AO200" s="15">
        <f t="shared" si="16"/>
        <v>69</v>
      </c>
      <c r="AP200" s="15">
        <f t="shared" si="17"/>
        <v>54.816666666666677</v>
      </c>
      <c r="AQ200" s="15">
        <f t="shared" si="18"/>
        <v>26.5</v>
      </c>
      <c r="AR200" s="15">
        <v>0</v>
      </c>
      <c r="AS200" s="15">
        <v>0</v>
      </c>
      <c r="AT200" s="15">
        <v>0</v>
      </c>
      <c r="AU200" s="15">
        <v>0</v>
      </c>
      <c r="AV200" s="15">
        <f t="shared" si="19"/>
        <v>47.100417499999999</v>
      </c>
      <c r="AW200" s="15">
        <v>78.09</v>
      </c>
      <c r="AX200" s="15">
        <v>18.853333333333335</v>
      </c>
    </row>
    <row r="201" spans="1:50" ht="20.100000000000001" customHeight="1" x14ac:dyDescent="0.25">
      <c r="A201" s="8">
        <v>43922</v>
      </c>
      <c r="B201" s="8">
        <v>43951</v>
      </c>
      <c r="C201" s="11">
        <v>191</v>
      </c>
      <c r="D201" s="8" t="str">
        <f>VLOOKUP(C201,DBASE!$A$4:$Z$756,3,FALSE)</f>
        <v>P</v>
      </c>
      <c r="E201" s="11" t="str">
        <f>VLOOKUP(C201,DBASE!$A$4:$Z$756,2,FALSE)</f>
        <v>Active</v>
      </c>
      <c r="F201" s="11" t="str">
        <f>VLOOKUP(C201,DBASE!$A$4:$Z$756,4,FALSE)</f>
        <v>Mitarbeiter 191</v>
      </c>
      <c r="G201" s="11" t="str">
        <f>VLOOKUP(C201,DBASE!$A$4:$Z$756,5,FALSE)</f>
        <v>N</v>
      </c>
      <c r="H201" s="11">
        <f>VLOOKUP(C201,DBASE!$A$4:$Z$756,6,FALSE)</f>
        <v>1040</v>
      </c>
      <c r="I201" s="11">
        <f>VLOOKUP(C201,DBASE!$A$4:$Z$756,7,FALSE)</f>
        <v>1083</v>
      </c>
      <c r="J201" s="11">
        <f>VLOOKUP(C201,DBASE!$A$4:$Z$756,8,FALSE)</f>
        <v>102</v>
      </c>
      <c r="K201" s="11" t="str">
        <f>VLOOKUP(C201,DBASE!$A$4:$Z$756,9,FALSE)</f>
        <v>Niederl. 3</v>
      </c>
      <c r="L201" s="11" t="str">
        <f>VLOOKUP(C201,DBASE!$A$4:$Z$756,10,FALSE)</f>
        <v>Department</v>
      </c>
      <c r="M201" s="11" t="str">
        <f>VLOOKUP(C201,DBASE!$A$4:$Z$756,11,FALSE)</f>
        <v>Supervisor</v>
      </c>
      <c r="N201" s="11" t="str">
        <f>VLOOKUP(C201,DBASE!$A$4:$Z$756,12,FALSE)</f>
        <v>Non-Mgm.</v>
      </c>
      <c r="O201" s="11" t="str">
        <f>VLOOKUP(C201,DBASE!$A$4:$Z$756,13,FALSE)</f>
        <v>ang.</v>
      </c>
      <c r="P201" s="11" t="str">
        <f>VLOOKUP(C201,DBASE!$A$4:$Z$756,14,FALSE)</f>
        <v>M</v>
      </c>
      <c r="Q201" s="12">
        <f>VLOOKUP(C201,DBASE!$A$4:$Z$756,15,FALSE)</f>
        <v>40544</v>
      </c>
      <c r="R201" s="12" t="str">
        <f>IF(VLOOKUP(C201,DBASE!$A$4:$Z$756,16,FALSE)=0,"",VLOOKUP(C201,DBASE!$A$4:$Z$756,16,FALSE))</f>
        <v/>
      </c>
      <c r="S201" s="13" t="str">
        <f>VLOOKUP(C201,DBASE!$A$4:$Z$756,17,FALSE)</f>
        <v/>
      </c>
      <c r="T201" s="11">
        <f ca="1">VLOOKUP(C201,DBASE!$A$4:$Z$756,18,FALSE)</f>
        <v>9</v>
      </c>
      <c r="U201" s="12">
        <f>VLOOKUP(C201,DBASE!$A$4:$Z$756,19,FALSE)</f>
        <v>29262</v>
      </c>
      <c r="V201" s="13">
        <f ca="1">VLOOKUP(C201,DBASE!$A$4:$Z$756,20,FALSE)</f>
        <v>39</v>
      </c>
      <c r="W201" s="11" t="str">
        <f>VLOOKUP(C201,DBASE!$A$4:$Z$756,21,FALSE)</f>
        <v>N</v>
      </c>
      <c r="X201" s="11">
        <f>VLOOKUP(C201,DBASE!$A$4:$Z$756,22,FALSE)</f>
        <v>30</v>
      </c>
      <c r="Y201" s="14">
        <f>VLOOKUP(C201,DBASE!$A$4:$Z$756,23,FALSE)</f>
        <v>2.5</v>
      </c>
      <c r="Z201" s="11">
        <f>VLOOKUP(C201,DBASE!$A$4:$Z$756,24,FALSE)</f>
        <v>39</v>
      </c>
      <c r="AA201" s="11" t="str">
        <f>VLOOKUP(C201,DBASE!$A$4:$Z$756,25,FALSE)</f>
        <v>Function</v>
      </c>
      <c r="AB201" s="10">
        <f>VLOOKUP(C201,DBASE!$A$4:$Z$756,26,FALSE)</f>
        <v>1</v>
      </c>
      <c r="AC201" s="15">
        <v>1197</v>
      </c>
      <c r="AD201" s="15">
        <f t="shared" si="15"/>
        <v>262.44225</v>
      </c>
      <c r="AE201" s="15">
        <v>0</v>
      </c>
      <c r="AF201" s="15">
        <v>0</v>
      </c>
      <c r="AG201" s="15">
        <v>0</v>
      </c>
      <c r="AH201" s="15">
        <v>0</v>
      </c>
      <c r="AI201" s="15">
        <v>0</v>
      </c>
      <c r="AJ201" s="15">
        <v>0</v>
      </c>
      <c r="AK201" s="15">
        <v>0</v>
      </c>
      <c r="AL201" s="15">
        <v>0</v>
      </c>
      <c r="AM201" s="15">
        <v>0</v>
      </c>
      <c r="AN201" s="15">
        <v>0</v>
      </c>
      <c r="AO201" s="15">
        <f t="shared" si="16"/>
        <v>0</v>
      </c>
      <c r="AP201" s="15">
        <f t="shared" si="17"/>
        <v>0</v>
      </c>
      <c r="AQ201" s="15">
        <f t="shared" si="18"/>
        <v>26.5</v>
      </c>
      <c r="AR201" s="15">
        <v>0</v>
      </c>
      <c r="AS201" s="15">
        <v>0</v>
      </c>
      <c r="AT201" s="15">
        <v>0</v>
      </c>
      <c r="AU201" s="15">
        <v>0</v>
      </c>
      <c r="AV201" s="15">
        <f t="shared" si="19"/>
        <v>5.9346750000000004</v>
      </c>
      <c r="AW201" s="15">
        <v>0</v>
      </c>
      <c r="AX201" s="15">
        <v>0</v>
      </c>
    </row>
    <row r="202" spans="1:50" ht="20.100000000000001" customHeight="1" x14ac:dyDescent="0.25">
      <c r="A202" s="8">
        <v>43922</v>
      </c>
      <c r="B202" s="8">
        <v>43951</v>
      </c>
      <c r="C202" s="11">
        <v>192</v>
      </c>
      <c r="D202" s="8" t="str">
        <f>VLOOKUP(C202,DBASE!$A$4:$Z$756,3,FALSE)</f>
        <v>P</v>
      </c>
      <c r="E202" s="11" t="str">
        <f>VLOOKUP(C202,DBASE!$A$4:$Z$756,2,FALSE)</f>
        <v>Active</v>
      </c>
      <c r="F202" s="11" t="str">
        <f>VLOOKUP(C202,DBASE!$A$4:$Z$756,4,FALSE)</f>
        <v>Mitarbeiter 192</v>
      </c>
      <c r="G202" s="11" t="str">
        <f>VLOOKUP(C202,DBASE!$A$4:$Z$756,5,FALSE)</f>
        <v>N</v>
      </c>
      <c r="H202" s="11">
        <f>VLOOKUP(C202,DBASE!$A$4:$Z$756,6,FALSE)</f>
        <v>1022</v>
      </c>
      <c r="I202" s="11">
        <f>VLOOKUP(C202,DBASE!$A$4:$Z$756,7,FALSE)</f>
        <v>1047</v>
      </c>
      <c r="J202" s="11">
        <f>VLOOKUP(C202,DBASE!$A$4:$Z$756,8,FALSE)</f>
        <v>103</v>
      </c>
      <c r="K202" s="11" t="str">
        <f>VLOOKUP(C202,DBASE!$A$4:$Z$756,9,FALSE)</f>
        <v>Niederl. 4</v>
      </c>
      <c r="L202" s="11" t="str">
        <f>VLOOKUP(C202,DBASE!$A$4:$Z$756,10,FALSE)</f>
        <v>Department</v>
      </c>
      <c r="M202" s="11" t="str">
        <f>VLOOKUP(C202,DBASE!$A$4:$Z$756,11,FALSE)</f>
        <v>Supervisor</v>
      </c>
      <c r="N202" s="11" t="str">
        <f>VLOOKUP(C202,DBASE!$A$4:$Z$756,12,FALSE)</f>
        <v>Non-Mgm.</v>
      </c>
      <c r="O202" s="11" t="str">
        <f>VLOOKUP(C202,DBASE!$A$4:$Z$756,13,FALSE)</f>
        <v>ang.</v>
      </c>
      <c r="P202" s="11" t="str">
        <f>VLOOKUP(C202,DBASE!$A$4:$Z$756,14,FALSE)</f>
        <v>M</v>
      </c>
      <c r="Q202" s="12">
        <f>VLOOKUP(C202,DBASE!$A$4:$Z$756,15,FALSE)</f>
        <v>40544</v>
      </c>
      <c r="R202" s="12" t="str">
        <f>IF(VLOOKUP(C202,DBASE!$A$4:$Z$756,16,FALSE)=0,"",VLOOKUP(C202,DBASE!$A$4:$Z$756,16,FALSE))</f>
        <v/>
      </c>
      <c r="S202" s="13" t="str">
        <f>VLOOKUP(C202,DBASE!$A$4:$Z$756,17,FALSE)</f>
        <v/>
      </c>
      <c r="T202" s="11">
        <f ca="1">VLOOKUP(C202,DBASE!$A$4:$Z$756,18,FALSE)</f>
        <v>9</v>
      </c>
      <c r="U202" s="12">
        <f>VLOOKUP(C202,DBASE!$A$4:$Z$756,19,FALSE)</f>
        <v>30276</v>
      </c>
      <c r="V202" s="13">
        <f ca="1">VLOOKUP(C202,DBASE!$A$4:$Z$756,20,FALSE)</f>
        <v>37</v>
      </c>
      <c r="W202" s="11" t="str">
        <f>VLOOKUP(C202,DBASE!$A$4:$Z$756,21,FALSE)</f>
        <v>J</v>
      </c>
      <c r="X202" s="11">
        <f>VLOOKUP(C202,DBASE!$A$4:$Z$756,22,FALSE)</f>
        <v>30</v>
      </c>
      <c r="Y202" s="14">
        <f>VLOOKUP(C202,DBASE!$A$4:$Z$756,23,FALSE)</f>
        <v>2.5</v>
      </c>
      <c r="Z202" s="11">
        <f>VLOOKUP(C202,DBASE!$A$4:$Z$756,24,FALSE)</f>
        <v>39</v>
      </c>
      <c r="AA202" s="11" t="str">
        <f>VLOOKUP(C202,DBASE!$A$4:$Z$756,25,FALSE)</f>
        <v>Function</v>
      </c>
      <c r="AB202" s="10">
        <f>VLOOKUP(C202,DBASE!$A$4:$Z$756,26,FALSE)</f>
        <v>1</v>
      </c>
      <c r="AC202" s="15">
        <v>1198</v>
      </c>
      <c r="AD202" s="15">
        <f t="shared" si="15"/>
        <v>262.66150000000005</v>
      </c>
      <c r="AE202" s="15">
        <v>0</v>
      </c>
      <c r="AF202" s="15">
        <v>0</v>
      </c>
      <c r="AG202" s="15">
        <v>0</v>
      </c>
      <c r="AH202" s="15">
        <v>0</v>
      </c>
      <c r="AI202" s="15">
        <v>0</v>
      </c>
      <c r="AJ202" s="15">
        <v>0</v>
      </c>
      <c r="AK202" s="15">
        <v>0</v>
      </c>
      <c r="AL202" s="15">
        <v>0</v>
      </c>
      <c r="AM202" s="15">
        <v>0</v>
      </c>
      <c r="AN202" s="15">
        <v>0</v>
      </c>
      <c r="AO202" s="15">
        <f t="shared" si="16"/>
        <v>69.115384615384613</v>
      </c>
      <c r="AP202" s="15">
        <f t="shared" si="17"/>
        <v>54.908333333333339</v>
      </c>
      <c r="AQ202" s="15">
        <f t="shared" si="18"/>
        <v>26.5</v>
      </c>
      <c r="AR202" s="15">
        <v>0</v>
      </c>
      <c r="AS202" s="15">
        <v>0</v>
      </c>
      <c r="AT202" s="15">
        <v>0</v>
      </c>
      <c r="AU202" s="15">
        <v>0</v>
      </c>
      <c r="AV202" s="15">
        <f t="shared" si="19"/>
        <v>33.709786634615384</v>
      </c>
      <c r="AW202" s="15">
        <v>0</v>
      </c>
      <c r="AX202" s="15">
        <v>0</v>
      </c>
    </row>
    <row r="203" spans="1:50" ht="20.100000000000001" customHeight="1" x14ac:dyDescent="0.25">
      <c r="A203" s="8">
        <v>43922</v>
      </c>
      <c r="B203" s="8">
        <v>43951</v>
      </c>
      <c r="C203" s="11">
        <v>193</v>
      </c>
      <c r="D203" s="8" t="str">
        <f>VLOOKUP(C203,DBASE!$A$4:$Z$756,3,FALSE)</f>
        <v>P</v>
      </c>
      <c r="E203" s="11" t="str">
        <f>VLOOKUP(C203,DBASE!$A$4:$Z$756,2,FALSE)</f>
        <v>Active</v>
      </c>
      <c r="F203" s="11" t="str">
        <f>VLOOKUP(C203,DBASE!$A$4:$Z$756,4,FALSE)</f>
        <v>Mitarbeiter 193</v>
      </c>
      <c r="G203" s="11" t="str">
        <f>VLOOKUP(C203,DBASE!$A$4:$Z$756,5,FALSE)</f>
        <v>N</v>
      </c>
      <c r="H203" s="11">
        <f>VLOOKUP(C203,DBASE!$A$4:$Z$756,6,FALSE)</f>
        <v>1039</v>
      </c>
      <c r="I203" s="11">
        <f>VLOOKUP(C203,DBASE!$A$4:$Z$756,7,FALSE)</f>
        <v>1082</v>
      </c>
      <c r="J203" s="11">
        <f>VLOOKUP(C203,DBASE!$A$4:$Z$756,8,FALSE)</f>
        <v>102</v>
      </c>
      <c r="K203" s="11" t="str">
        <f>VLOOKUP(C203,DBASE!$A$4:$Z$756,9,FALSE)</f>
        <v>Niederl. 3</v>
      </c>
      <c r="L203" s="11" t="str">
        <f>VLOOKUP(C203,DBASE!$A$4:$Z$756,10,FALSE)</f>
        <v>Department</v>
      </c>
      <c r="M203" s="11" t="str">
        <f>VLOOKUP(C203,DBASE!$A$4:$Z$756,11,FALSE)</f>
        <v>Supervisor</v>
      </c>
      <c r="N203" s="11" t="str">
        <f>VLOOKUP(C203,DBASE!$A$4:$Z$756,12,FALSE)</f>
        <v>Manager</v>
      </c>
      <c r="O203" s="11" t="str">
        <f>VLOOKUP(C203,DBASE!$A$4:$Z$756,13,FALSE)</f>
        <v>ang.</v>
      </c>
      <c r="P203" s="11" t="str">
        <f>VLOOKUP(C203,DBASE!$A$4:$Z$756,14,FALSE)</f>
        <v>M</v>
      </c>
      <c r="Q203" s="12">
        <f>VLOOKUP(C203,DBASE!$A$4:$Z$756,15,FALSE)</f>
        <v>40575</v>
      </c>
      <c r="R203" s="12" t="str">
        <f>IF(VLOOKUP(C203,DBASE!$A$4:$Z$756,16,FALSE)=0,"",VLOOKUP(C203,DBASE!$A$4:$Z$756,16,FALSE))</f>
        <v/>
      </c>
      <c r="S203" s="13" t="str">
        <f>VLOOKUP(C203,DBASE!$A$4:$Z$756,17,FALSE)</f>
        <v/>
      </c>
      <c r="T203" s="11">
        <f ca="1">VLOOKUP(C203,DBASE!$A$4:$Z$756,18,FALSE)</f>
        <v>8</v>
      </c>
      <c r="U203" s="12">
        <f>VLOOKUP(C203,DBASE!$A$4:$Z$756,19,FALSE)</f>
        <v>31062</v>
      </c>
      <c r="V203" s="13">
        <f ca="1">VLOOKUP(C203,DBASE!$A$4:$Z$756,20,FALSE)</f>
        <v>35</v>
      </c>
      <c r="W203" s="11" t="str">
        <f>VLOOKUP(C203,DBASE!$A$4:$Z$756,21,FALSE)</f>
        <v>N</v>
      </c>
      <c r="X203" s="11">
        <f>VLOOKUP(C203,DBASE!$A$4:$Z$756,22,FALSE)</f>
        <v>30</v>
      </c>
      <c r="Y203" s="14">
        <f>VLOOKUP(C203,DBASE!$A$4:$Z$756,23,FALSE)</f>
        <v>2.5</v>
      </c>
      <c r="Z203" s="11">
        <f>VLOOKUP(C203,DBASE!$A$4:$Z$756,24,FALSE)</f>
        <v>39</v>
      </c>
      <c r="AA203" s="11" t="str">
        <f>VLOOKUP(C203,DBASE!$A$4:$Z$756,25,FALSE)</f>
        <v>Function</v>
      </c>
      <c r="AB203" s="10">
        <f>VLOOKUP(C203,DBASE!$A$4:$Z$756,26,FALSE)</f>
        <v>1</v>
      </c>
      <c r="AC203" s="15">
        <v>1199</v>
      </c>
      <c r="AD203" s="15">
        <f t="shared" si="15"/>
        <v>262.88075000000003</v>
      </c>
      <c r="AE203" s="15">
        <v>0</v>
      </c>
      <c r="AF203" s="15">
        <v>0</v>
      </c>
      <c r="AG203" s="15">
        <v>0</v>
      </c>
      <c r="AH203" s="15">
        <v>0</v>
      </c>
      <c r="AI203" s="15">
        <v>0</v>
      </c>
      <c r="AJ203" s="15">
        <v>0</v>
      </c>
      <c r="AK203" s="15">
        <v>0</v>
      </c>
      <c r="AL203" s="15">
        <v>0</v>
      </c>
      <c r="AM203" s="15">
        <v>0</v>
      </c>
      <c r="AN203" s="15">
        <v>0</v>
      </c>
      <c r="AO203" s="15">
        <f t="shared" si="16"/>
        <v>0</v>
      </c>
      <c r="AP203" s="15">
        <f t="shared" si="17"/>
        <v>0</v>
      </c>
      <c r="AQ203" s="15">
        <f t="shared" si="18"/>
        <v>26.5</v>
      </c>
      <c r="AR203" s="15">
        <v>0</v>
      </c>
      <c r="AS203" s="15">
        <v>0</v>
      </c>
      <c r="AT203" s="15">
        <v>0</v>
      </c>
      <c r="AU203" s="15">
        <v>0</v>
      </c>
      <c r="AV203" s="15">
        <f t="shared" si="19"/>
        <v>5.9346750000000004</v>
      </c>
      <c r="AW203" s="15">
        <v>0</v>
      </c>
      <c r="AX203" s="15">
        <v>0</v>
      </c>
    </row>
    <row r="204" spans="1:50" ht="20.100000000000001" customHeight="1" x14ac:dyDescent="0.25">
      <c r="A204" s="8">
        <v>43922</v>
      </c>
      <c r="B204" s="8">
        <v>43951</v>
      </c>
      <c r="C204" s="11">
        <v>194</v>
      </c>
      <c r="D204" s="8" t="str">
        <f>VLOOKUP(C204,DBASE!$A$4:$Z$756,3,FALSE)</f>
        <v>P</v>
      </c>
      <c r="E204" s="11" t="str">
        <f>VLOOKUP(C204,DBASE!$A$4:$Z$756,2,FALSE)</f>
        <v>Active</v>
      </c>
      <c r="F204" s="11" t="str">
        <f>VLOOKUP(C204,DBASE!$A$4:$Z$756,4,FALSE)</f>
        <v>Mitarbeiter 194</v>
      </c>
      <c r="G204" s="11" t="str">
        <f>VLOOKUP(C204,DBASE!$A$4:$Z$756,5,FALSE)</f>
        <v>N</v>
      </c>
      <c r="H204" s="11">
        <f>VLOOKUP(C204,DBASE!$A$4:$Z$756,6,FALSE)</f>
        <v>1038</v>
      </c>
      <c r="I204" s="11">
        <f>VLOOKUP(C204,DBASE!$A$4:$Z$756,7,FALSE)</f>
        <v>1081</v>
      </c>
      <c r="J204" s="11">
        <f>VLOOKUP(C204,DBASE!$A$4:$Z$756,8,FALSE)</f>
        <v>102</v>
      </c>
      <c r="K204" s="11" t="str">
        <f>VLOOKUP(C204,DBASE!$A$4:$Z$756,9,FALSE)</f>
        <v>Niederl. 3</v>
      </c>
      <c r="L204" s="11" t="str">
        <f>VLOOKUP(C204,DBASE!$A$4:$Z$756,10,FALSE)</f>
        <v>Department</v>
      </c>
      <c r="M204" s="11" t="str">
        <f>VLOOKUP(C204,DBASE!$A$4:$Z$756,11,FALSE)</f>
        <v>Supervisor</v>
      </c>
      <c r="N204" s="11" t="str">
        <f>VLOOKUP(C204,DBASE!$A$4:$Z$756,12,FALSE)</f>
        <v>Manager</v>
      </c>
      <c r="O204" s="11" t="str">
        <f>VLOOKUP(C204,DBASE!$A$4:$Z$756,13,FALSE)</f>
        <v>ang.</v>
      </c>
      <c r="P204" s="11" t="str">
        <f>VLOOKUP(C204,DBASE!$A$4:$Z$756,14,FALSE)</f>
        <v>M</v>
      </c>
      <c r="Q204" s="12">
        <f>VLOOKUP(C204,DBASE!$A$4:$Z$756,15,FALSE)</f>
        <v>40575</v>
      </c>
      <c r="R204" s="12" t="str">
        <f>IF(VLOOKUP(C204,DBASE!$A$4:$Z$756,16,FALSE)=0,"",VLOOKUP(C204,DBASE!$A$4:$Z$756,16,FALSE))</f>
        <v/>
      </c>
      <c r="S204" s="13" t="str">
        <f>VLOOKUP(C204,DBASE!$A$4:$Z$756,17,FALSE)</f>
        <v/>
      </c>
      <c r="T204" s="11">
        <f ca="1">VLOOKUP(C204,DBASE!$A$4:$Z$756,18,FALSE)</f>
        <v>8</v>
      </c>
      <c r="U204" s="12">
        <f>VLOOKUP(C204,DBASE!$A$4:$Z$756,19,FALSE)</f>
        <v>30446</v>
      </c>
      <c r="V204" s="13">
        <f ca="1">VLOOKUP(C204,DBASE!$A$4:$Z$756,20,FALSE)</f>
        <v>36</v>
      </c>
      <c r="W204" s="11" t="str">
        <f>VLOOKUP(C204,DBASE!$A$4:$Z$756,21,FALSE)</f>
        <v>N</v>
      </c>
      <c r="X204" s="11">
        <f>VLOOKUP(C204,DBASE!$A$4:$Z$756,22,FALSE)</f>
        <v>30</v>
      </c>
      <c r="Y204" s="14">
        <f>VLOOKUP(C204,DBASE!$A$4:$Z$756,23,FALSE)</f>
        <v>2.5</v>
      </c>
      <c r="Z204" s="11">
        <f>VLOOKUP(C204,DBASE!$A$4:$Z$756,24,FALSE)</f>
        <v>39</v>
      </c>
      <c r="AA204" s="11" t="str">
        <f>VLOOKUP(C204,DBASE!$A$4:$Z$756,25,FALSE)</f>
        <v>Function</v>
      </c>
      <c r="AB204" s="10">
        <f>VLOOKUP(C204,DBASE!$A$4:$Z$756,26,FALSE)</f>
        <v>1</v>
      </c>
      <c r="AC204" s="15">
        <v>1200</v>
      </c>
      <c r="AD204" s="15">
        <f t="shared" si="15"/>
        <v>263.10000000000002</v>
      </c>
      <c r="AE204" s="15">
        <v>0</v>
      </c>
      <c r="AF204" s="15">
        <v>0</v>
      </c>
      <c r="AG204" s="15">
        <v>0</v>
      </c>
      <c r="AH204" s="15">
        <v>0</v>
      </c>
      <c r="AI204" s="15">
        <v>0</v>
      </c>
      <c r="AJ204" s="15">
        <v>0</v>
      </c>
      <c r="AK204" s="15">
        <v>0</v>
      </c>
      <c r="AL204" s="15">
        <v>0</v>
      </c>
      <c r="AM204" s="15">
        <v>0</v>
      </c>
      <c r="AN204" s="15">
        <v>0</v>
      </c>
      <c r="AO204" s="15">
        <f t="shared" si="16"/>
        <v>0</v>
      </c>
      <c r="AP204" s="15">
        <f t="shared" si="17"/>
        <v>0</v>
      </c>
      <c r="AQ204" s="15">
        <f t="shared" si="18"/>
        <v>26.5</v>
      </c>
      <c r="AR204" s="15">
        <v>0</v>
      </c>
      <c r="AS204" s="15">
        <v>0</v>
      </c>
      <c r="AT204" s="15">
        <v>0</v>
      </c>
      <c r="AU204" s="15">
        <v>0</v>
      </c>
      <c r="AV204" s="15">
        <f t="shared" si="19"/>
        <v>5.9346750000000004</v>
      </c>
      <c r="AW204" s="15">
        <v>159.9914</v>
      </c>
      <c r="AX204" s="15">
        <v>0</v>
      </c>
    </row>
    <row r="205" spans="1:50" ht="20.100000000000001" customHeight="1" x14ac:dyDescent="0.25">
      <c r="A205" s="8">
        <v>43922</v>
      </c>
      <c r="B205" s="8">
        <v>43951</v>
      </c>
      <c r="C205" s="11">
        <v>195</v>
      </c>
      <c r="D205" s="8" t="str">
        <f>VLOOKUP(C205,DBASE!$A$4:$Z$756,3,FALSE)</f>
        <v>P</v>
      </c>
      <c r="E205" s="11" t="str">
        <f>VLOOKUP(C205,DBASE!$A$4:$Z$756,2,FALSE)</f>
        <v>Active</v>
      </c>
      <c r="F205" s="11" t="str">
        <f>VLOOKUP(C205,DBASE!$A$4:$Z$756,4,FALSE)</f>
        <v>Mitarbeiter 195</v>
      </c>
      <c r="G205" s="11" t="str">
        <f>VLOOKUP(C205,DBASE!$A$4:$Z$756,5,FALSE)</f>
        <v>N</v>
      </c>
      <c r="H205" s="11">
        <f>VLOOKUP(C205,DBASE!$A$4:$Z$756,6,FALSE)</f>
        <v>1040</v>
      </c>
      <c r="I205" s="11">
        <f>VLOOKUP(C205,DBASE!$A$4:$Z$756,7,FALSE)</f>
        <v>1083</v>
      </c>
      <c r="J205" s="11">
        <f>VLOOKUP(C205,DBASE!$A$4:$Z$756,8,FALSE)</f>
        <v>102</v>
      </c>
      <c r="K205" s="11" t="str">
        <f>VLOOKUP(C205,DBASE!$A$4:$Z$756,9,FALSE)</f>
        <v>Niederl. 3</v>
      </c>
      <c r="L205" s="11" t="str">
        <f>VLOOKUP(C205,DBASE!$A$4:$Z$756,10,FALSE)</f>
        <v>Department</v>
      </c>
      <c r="M205" s="11" t="str">
        <f>VLOOKUP(C205,DBASE!$A$4:$Z$756,11,FALSE)</f>
        <v>Supervisor</v>
      </c>
      <c r="N205" s="11" t="str">
        <f>VLOOKUP(C205,DBASE!$A$4:$Z$756,12,FALSE)</f>
        <v>Non-Mgm.</v>
      </c>
      <c r="O205" s="11" t="str">
        <f>VLOOKUP(C205,DBASE!$A$4:$Z$756,13,FALSE)</f>
        <v>ang.</v>
      </c>
      <c r="P205" s="11" t="str">
        <f>VLOOKUP(C205,DBASE!$A$4:$Z$756,14,FALSE)</f>
        <v>W</v>
      </c>
      <c r="Q205" s="12">
        <f>VLOOKUP(C205,DBASE!$A$4:$Z$756,15,FALSE)</f>
        <v>40617</v>
      </c>
      <c r="R205" s="12" t="str">
        <f>IF(VLOOKUP(C205,DBASE!$A$4:$Z$756,16,FALSE)=0,"",VLOOKUP(C205,DBASE!$A$4:$Z$756,16,FALSE))</f>
        <v/>
      </c>
      <c r="S205" s="13" t="str">
        <f>VLOOKUP(C205,DBASE!$A$4:$Z$756,17,FALSE)</f>
        <v/>
      </c>
      <c r="T205" s="11">
        <f ca="1">VLOOKUP(C205,DBASE!$A$4:$Z$756,18,FALSE)</f>
        <v>8</v>
      </c>
      <c r="U205" s="12">
        <f>VLOOKUP(C205,DBASE!$A$4:$Z$756,19,FALSE)</f>
        <v>31838</v>
      </c>
      <c r="V205" s="13">
        <f ca="1">VLOOKUP(C205,DBASE!$A$4:$Z$756,20,FALSE)</f>
        <v>32</v>
      </c>
      <c r="W205" s="11" t="str">
        <f>VLOOKUP(C205,DBASE!$A$4:$Z$756,21,FALSE)</f>
        <v>N</v>
      </c>
      <c r="X205" s="11">
        <f>VLOOKUP(C205,DBASE!$A$4:$Z$756,22,FALSE)</f>
        <v>30</v>
      </c>
      <c r="Y205" s="14">
        <f>VLOOKUP(C205,DBASE!$A$4:$Z$756,23,FALSE)</f>
        <v>2.5</v>
      </c>
      <c r="Z205" s="11">
        <f>VLOOKUP(C205,DBASE!$A$4:$Z$756,24,FALSE)</f>
        <v>39</v>
      </c>
      <c r="AA205" s="11" t="str">
        <f>VLOOKUP(C205,DBASE!$A$4:$Z$756,25,FALSE)</f>
        <v>Function</v>
      </c>
      <c r="AB205" s="10">
        <f>VLOOKUP(C205,DBASE!$A$4:$Z$756,26,FALSE)</f>
        <v>1</v>
      </c>
      <c r="AC205" s="15">
        <v>1201</v>
      </c>
      <c r="AD205" s="15">
        <f t="shared" si="15"/>
        <v>263.31925000000001</v>
      </c>
      <c r="AE205" s="15">
        <v>0</v>
      </c>
      <c r="AF205" s="15">
        <v>0</v>
      </c>
      <c r="AG205" s="15">
        <v>0</v>
      </c>
      <c r="AH205" s="15">
        <v>0</v>
      </c>
      <c r="AI205" s="15">
        <v>0</v>
      </c>
      <c r="AJ205" s="15">
        <v>0</v>
      </c>
      <c r="AK205" s="15">
        <v>0</v>
      </c>
      <c r="AL205" s="15">
        <v>0</v>
      </c>
      <c r="AM205" s="15">
        <v>0</v>
      </c>
      <c r="AN205" s="15">
        <v>0</v>
      </c>
      <c r="AO205" s="15">
        <f t="shared" si="16"/>
        <v>0</v>
      </c>
      <c r="AP205" s="15">
        <f t="shared" si="17"/>
        <v>0</v>
      </c>
      <c r="AQ205" s="15">
        <f t="shared" si="18"/>
        <v>26.5</v>
      </c>
      <c r="AR205" s="15">
        <v>0</v>
      </c>
      <c r="AS205" s="15">
        <v>0</v>
      </c>
      <c r="AT205" s="15">
        <v>0</v>
      </c>
      <c r="AU205" s="15">
        <v>0</v>
      </c>
      <c r="AV205" s="15">
        <f t="shared" si="19"/>
        <v>5.9346750000000004</v>
      </c>
      <c r="AW205" s="15">
        <v>0</v>
      </c>
      <c r="AX205" s="15">
        <v>0</v>
      </c>
    </row>
    <row r="206" spans="1:50" ht="20.100000000000001" customHeight="1" x14ac:dyDescent="0.25">
      <c r="A206" s="8">
        <v>43922</v>
      </c>
      <c r="B206" s="8">
        <v>43951</v>
      </c>
      <c r="C206" s="11">
        <v>196</v>
      </c>
      <c r="D206" s="8" t="str">
        <f>VLOOKUP(C206,DBASE!$A$4:$Z$756,3,FALSE)</f>
        <v>P</v>
      </c>
      <c r="E206" s="11" t="str">
        <f>VLOOKUP(C206,DBASE!$A$4:$Z$756,2,FALSE)</f>
        <v>Active</v>
      </c>
      <c r="F206" s="11" t="str">
        <f>VLOOKUP(C206,DBASE!$A$4:$Z$756,4,FALSE)</f>
        <v>Mitarbeiter 196</v>
      </c>
      <c r="G206" s="11" t="str">
        <f>VLOOKUP(C206,DBASE!$A$4:$Z$756,5,FALSE)</f>
        <v>N</v>
      </c>
      <c r="H206" s="11">
        <f>VLOOKUP(C206,DBASE!$A$4:$Z$756,6,FALSE)</f>
        <v>1040</v>
      </c>
      <c r="I206" s="11">
        <f>VLOOKUP(C206,DBASE!$A$4:$Z$756,7,FALSE)</f>
        <v>1083</v>
      </c>
      <c r="J206" s="11">
        <f>VLOOKUP(C206,DBASE!$A$4:$Z$756,8,FALSE)</f>
        <v>102</v>
      </c>
      <c r="K206" s="11" t="str">
        <f>VLOOKUP(C206,DBASE!$A$4:$Z$756,9,FALSE)</f>
        <v>Niederl. 3</v>
      </c>
      <c r="L206" s="11" t="str">
        <f>VLOOKUP(C206,DBASE!$A$4:$Z$756,10,FALSE)</f>
        <v>Department</v>
      </c>
      <c r="M206" s="11" t="str">
        <f>VLOOKUP(C206,DBASE!$A$4:$Z$756,11,FALSE)</f>
        <v>Supervisor</v>
      </c>
      <c r="N206" s="11" t="str">
        <f>VLOOKUP(C206,DBASE!$A$4:$Z$756,12,FALSE)</f>
        <v>Manager</v>
      </c>
      <c r="O206" s="11" t="str">
        <f>VLOOKUP(C206,DBASE!$A$4:$Z$756,13,FALSE)</f>
        <v>ang.</v>
      </c>
      <c r="P206" s="11" t="str">
        <f>VLOOKUP(C206,DBASE!$A$4:$Z$756,14,FALSE)</f>
        <v>M</v>
      </c>
      <c r="Q206" s="12">
        <f>VLOOKUP(C206,DBASE!$A$4:$Z$756,15,FALSE)</f>
        <v>40617</v>
      </c>
      <c r="R206" s="12" t="str">
        <f>IF(VLOOKUP(C206,DBASE!$A$4:$Z$756,16,FALSE)=0,"",VLOOKUP(C206,DBASE!$A$4:$Z$756,16,FALSE))</f>
        <v/>
      </c>
      <c r="S206" s="13" t="str">
        <f>VLOOKUP(C206,DBASE!$A$4:$Z$756,17,FALSE)</f>
        <v/>
      </c>
      <c r="T206" s="11">
        <f ca="1">VLOOKUP(C206,DBASE!$A$4:$Z$756,18,FALSE)</f>
        <v>8</v>
      </c>
      <c r="U206" s="12">
        <f>VLOOKUP(C206,DBASE!$A$4:$Z$756,19,FALSE)</f>
        <v>30342</v>
      </c>
      <c r="V206" s="13">
        <f ca="1">VLOOKUP(C206,DBASE!$A$4:$Z$756,20,FALSE)</f>
        <v>36</v>
      </c>
      <c r="W206" s="11" t="str">
        <f>VLOOKUP(C206,DBASE!$A$4:$Z$756,21,FALSE)</f>
        <v>N</v>
      </c>
      <c r="X206" s="11">
        <f>VLOOKUP(C206,DBASE!$A$4:$Z$756,22,FALSE)</f>
        <v>30</v>
      </c>
      <c r="Y206" s="14">
        <f>VLOOKUP(C206,DBASE!$A$4:$Z$756,23,FALSE)</f>
        <v>2.5</v>
      </c>
      <c r="Z206" s="11">
        <f>VLOOKUP(C206,DBASE!$A$4:$Z$756,24,FALSE)</f>
        <v>39</v>
      </c>
      <c r="AA206" s="11" t="str">
        <f>VLOOKUP(C206,DBASE!$A$4:$Z$756,25,FALSE)</f>
        <v>Function</v>
      </c>
      <c r="AB206" s="10">
        <f>VLOOKUP(C206,DBASE!$A$4:$Z$756,26,FALSE)</f>
        <v>1</v>
      </c>
      <c r="AC206" s="15">
        <v>1202</v>
      </c>
      <c r="AD206" s="15">
        <f t="shared" si="15"/>
        <v>263.5385</v>
      </c>
      <c r="AE206" s="15">
        <v>0</v>
      </c>
      <c r="AF206" s="15">
        <v>0</v>
      </c>
      <c r="AG206" s="15">
        <v>0</v>
      </c>
      <c r="AH206" s="15">
        <v>0</v>
      </c>
      <c r="AI206" s="15">
        <v>0</v>
      </c>
      <c r="AJ206" s="15">
        <v>0</v>
      </c>
      <c r="AK206" s="15">
        <v>0</v>
      </c>
      <c r="AL206" s="15">
        <v>0</v>
      </c>
      <c r="AM206" s="15">
        <v>0</v>
      </c>
      <c r="AN206" s="15">
        <v>0</v>
      </c>
      <c r="AO206" s="15">
        <f t="shared" si="16"/>
        <v>0</v>
      </c>
      <c r="AP206" s="15">
        <f t="shared" si="17"/>
        <v>0</v>
      </c>
      <c r="AQ206" s="15">
        <f t="shared" si="18"/>
        <v>26.5</v>
      </c>
      <c r="AR206" s="15">
        <v>0</v>
      </c>
      <c r="AS206" s="15">
        <v>0</v>
      </c>
      <c r="AT206" s="15">
        <v>0</v>
      </c>
      <c r="AU206" s="15">
        <v>0</v>
      </c>
      <c r="AV206" s="15">
        <f t="shared" si="19"/>
        <v>5.9346750000000004</v>
      </c>
      <c r="AW206" s="15">
        <v>0</v>
      </c>
      <c r="AX206" s="15">
        <v>0</v>
      </c>
    </row>
    <row r="207" spans="1:50" ht="20.100000000000001" customHeight="1" x14ac:dyDescent="0.25">
      <c r="A207" s="8">
        <v>43922</v>
      </c>
      <c r="B207" s="8">
        <v>43951</v>
      </c>
      <c r="C207" s="11">
        <v>197</v>
      </c>
      <c r="D207" s="8" t="str">
        <f>VLOOKUP(C207,DBASE!$A$4:$Z$756,3,FALSE)</f>
        <v>P</v>
      </c>
      <c r="E207" s="11" t="str">
        <f>VLOOKUP(C207,DBASE!$A$4:$Z$756,2,FALSE)</f>
        <v>Active</v>
      </c>
      <c r="F207" s="11" t="str">
        <f>VLOOKUP(C207,DBASE!$A$4:$Z$756,4,FALSE)</f>
        <v>Mitarbeiter 197</v>
      </c>
      <c r="G207" s="11" t="str">
        <f>VLOOKUP(C207,DBASE!$A$4:$Z$756,5,FALSE)</f>
        <v>N</v>
      </c>
      <c r="H207" s="11">
        <f>VLOOKUP(C207,DBASE!$A$4:$Z$756,6,FALSE)</f>
        <v>1022</v>
      </c>
      <c r="I207" s="11">
        <f>VLOOKUP(C207,DBASE!$A$4:$Z$756,7,FALSE)</f>
        <v>1053</v>
      </c>
      <c r="J207" s="11">
        <f>VLOOKUP(C207,DBASE!$A$4:$Z$756,8,FALSE)</f>
        <v>107</v>
      </c>
      <c r="K207" s="11" t="str">
        <f>VLOOKUP(C207,DBASE!$A$4:$Z$756,9,FALSE)</f>
        <v>Niederl. 8</v>
      </c>
      <c r="L207" s="11" t="str">
        <f>VLOOKUP(C207,DBASE!$A$4:$Z$756,10,FALSE)</f>
        <v>Department</v>
      </c>
      <c r="M207" s="11" t="str">
        <f>VLOOKUP(C207,DBASE!$A$4:$Z$756,11,FALSE)</f>
        <v>Supervisor</v>
      </c>
      <c r="N207" s="11" t="str">
        <f>VLOOKUP(C207,DBASE!$A$4:$Z$756,12,FALSE)</f>
        <v>Non-Mgm.</v>
      </c>
      <c r="O207" s="11" t="str">
        <f>VLOOKUP(C207,DBASE!$A$4:$Z$756,13,FALSE)</f>
        <v>ang.</v>
      </c>
      <c r="P207" s="11" t="str">
        <f>VLOOKUP(C207,DBASE!$A$4:$Z$756,14,FALSE)</f>
        <v>M</v>
      </c>
      <c r="Q207" s="12">
        <f>VLOOKUP(C207,DBASE!$A$4:$Z$756,15,FALSE)</f>
        <v>40634</v>
      </c>
      <c r="R207" s="12" t="str">
        <f>IF(VLOOKUP(C207,DBASE!$A$4:$Z$756,16,FALSE)=0,"",VLOOKUP(C207,DBASE!$A$4:$Z$756,16,FALSE))</f>
        <v/>
      </c>
      <c r="S207" s="13" t="str">
        <f>VLOOKUP(C207,DBASE!$A$4:$Z$756,17,FALSE)</f>
        <v/>
      </c>
      <c r="T207" s="11">
        <f ca="1">VLOOKUP(C207,DBASE!$A$4:$Z$756,18,FALSE)</f>
        <v>8</v>
      </c>
      <c r="U207" s="12">
        <f>VLOOKUP(C207,DBASE!$A$4:$Z$756,19,FALSE)</f>
        <v>22175</v>
      </c>
      <c r="V207" s="13">
        <f ca="1">VLOOKUP(C207,DBASE!$A$4:$Z$756,20,FALSE)</f>
        <v>59</v>
      </c>
      <c r="W207" s="11" t="str">
        <f>VLOOKUP(C207,DBASE!$A$4:$Z$756,21,FALSE)</f>
        <v>J</v>
      </c>
      <c r="X207" s="11">
        <f>VLOOKUP(C207,DBASE!$A$4:$Z$756,22,FALSE)</f>
        <v>30</v>
      </c>
      <c r="Y207" s="14">
        <f>VLOOKUP(C207,DBASE!$A$4:$Z$756,23,FALSE)</f>
        <v>2.5</v>
      </c>
      <c r="Z207" s="11">
        <f>VLOOKUP(C207,DBASE!$A$4:$Z$756,24,FALSE)</f>
        <v>39</v>
      </c>
      <c r="AA207" s="11" t="str">
        <f>VLOOKUP(C207,DBASE!$A$4:$Z$756,25,FALSE)</f>
        <v>Function</v>
      </c>
      <c r="AB207" s="10">
        <f>VLOOKUP(C207,DBASE!$A$4:$Z$756,26,FALSE)</f>
        <v>1</v>
      </c>
      <c r="AC207" s="15">
        <v>1203</v>
      </c>
      <c r="AD207" s="15">
        <f t="shared" si="15"/>
        <v>263.75774999999999</v>
      </c>
      <c r="AE207" s="15">
        <v>0</v>
      </c>
      <c r="AF207" s="15">
        <v>0</v>
      </c>
      <c r="AG207" s="15">
        <v>0</v>
      </c>
      <c r="AH207" s="15">
        <v>0</v>
      </c>
      <c r="AI207" s="15">
        <v>0</v>
      </c>
      <c r="AJ207" s="15">
        <v>0</v>
      </c>
      <c r="AK207" s="15">
        <v>0</v>
      </c>
      <c r="AL207" s="15">
        <v>0</v>
      </c>
      <c r="AM207" s="15">
        <v>0</v>
      </c>
      <c r="AN207" s="15">
        <v>0</v>
      </c>
      <c r="AO207" s="15">
        <f t="shared" si="16"/>
        <v>69.403846153846146</v>
      </c>
      <c r="AP207" s="15">
        <f t="shared" si="17"/>
        <v>55.137500000000003</v>
      </c>
      <c r="AQ207" s="15">
        <f t="shared" si="18"/>
        <v>26.5</v>
      </c>
      <c r="AR207" s="15">
        <v>0</v>
      </c>
      <c r="AS207" s="15">
        <v>0</v>
      </c>
      <c r="AT207" s="15">
        <v>0</v>
      </c>
      <c r="AU207" s="15">
        <v>0</v>
      </c>
      <c r="AV207" s="15">
        <f t="shared" si="19"/>
        <v>33.82570947115385</v>
      </c>
      <c r="AW207" s="15">
        <v>0</v>
      </c>
      <c r="AX207" s="15">
        <v>0</v>
      </c>
    </row>
    <row r="208" spans="1:50" ht="20.100000000000001" customHeight="1" x14ac:dyDescent="0.25">
      <c r="A208" s="8">
        <v>43922</v>
      </c>
      <c r="B208" s="8">
        <v>43951</v>
      </c>
      <c r="C208" s="11">
        <v>198</v>
      </c>
      <c r="D208" s="8" t="str">
        <f>VLOOKUP(C208,DBASE!$A$4:$Z$756,3,FALSE)</f>
        <v>P</v>
      </c>
      <c r="E208" s="11" t="str">
        <f>VLOOKUP(C208,DBASE!$A$4:$Z$756,2,FALSE)</f>
        <v>Active</v>
      </c>
      <c r="F208" s="11" t="str">
        <f>VLOOKUP(C208,DBASE!$A$4:$Z$756,4,FALSE)</f>
        <v>Mitarbeiter 198</v>
      </c>
      <c r="G208" s="11" t="str">
        <f>VLOOKUP(C208,DBASE!$A$4:$Z$756,5,FALSE)</f>
        <v>N</v>
      </c>
      <c r="H208" s="11">
        <f>VLOOKUP(C208,DBASE!$A$4:$Z$756,6,FALSE)</f>
        <v>1022</v>
      </c>
      <c r="I208" s="11">
        <f>VLOOKUP(C208,DBASE!$A$4:$Z$756,7,FALSE)</f>
        <v>1060</v>
      </c>
      <c r="J208" s="11">
        <f>VLOOKUP(C208,DBASE!$A$4:$Z$756,8,FALSE)</f>
        <v>106</v>
      </c>
      <c r="K208" s="11" t="str">
        <f>VLOOKUP(C208,DBASE!$A$4:$Z$756,9,FALSE)</f>
        <v>Niederl. 7</v>
      </c>
      <c r="L208" s="11" t="str">
        <f>VLOOKUP(C208,DBASE!$A$4:$Z$756,10,FALSE)</f>
        <v>Department</v>
      </c>
      <c r="M208" s="11" t="str">
        <f>VLOOKUP(C208,DBASE!$A$4:$Z$756,11,FALSE)</f>
        <v>Supervisor</v>
      </c>
      <c r="N208" s="11" t="str">
        <f>VLOOKUP(C208,DBASE!$A$4:$Z$756,12,FALSE)</f>
        <v>Non-Mgm.</v>
      </c>
      <c r="O208" s="11" t="str">
        <f>VLOOKUP(C208,DBASE!$A$4:$Z$756,13,FALSE)</f>
        <v>ang.</v>
      </c>
      <c r="P208" s="11" t="str">
        <f>VLOOKUP(C208,DBASE!$A$4:$Z$756,14,FALSE)</f>
        <v>M</v>
      </c>
      <c r="Q208" s="12">
        <f>VLOOKUP(C208,DBASE!$A$4:$Z$756,15,FALSE)</f>
        <v>40664</v>
      </c>
      <c r="R208" s="12" t="str">
        <f>IF(VLOOKUP(C208,DBASE!$A$4:$Z$756,16,FALSE)=0,"",VLOOKUP(C208,DBASE!$A$4:$Z$756,16,FALSE))</f>
        <v/>
      </c>
      <c r="S208" s="13" t="str">
        <f>VLOOKUP(C208,DBASE!$A$4:$Z$756,17,FALSE)</f>
        <v/>
      </c>
      <c r="T208" s="11">
        <f ca="1">VLOOKUP(C208,DBASE!$A$4:$Z$756,18,FALSE)</f>
        <v>8</v>
      </c>
      <c r="U208" s="12">
        <f>VLOOKUP(C208,DBASE!$A$4:$Z$756,19,FALSE)</f>
        <v>23384</v>
      </c>
      <c r="V208" s="13">
        <f ca="1">VLOOKUP(C208,DBASE!$A$4:$Z$756,20,FALSE)</f>
        <v>56</v>
      </c>
      <c r="W208" s="11" t="str">
        <f>VLOOKUP(C208,DBASE!$A$4:$Z$756,21,FALSE)</f>
        <v>J</v>
      </c>
      <c r="X208" s="11">
        <f>VLOOKUP(C208,DBASE!$A$4:$Z$756,22,FALSE)</f>
        <v>30</v>
      </c>
      <c r="Y208" s="14">
        <f>VLOOKUP(C208,DBASE!$A$4:$Z$756,23,FALSE)</f>
        <v>2.5</v>
      </c>
      <c r="Z208" s="11">
        <f>VLOOKUP(C208,DBASE!$A$4:$Z$756,24,FALSE)</f>
        <v>39</v>
      </c>
      <c r="AA208" s="11" t="str">
        <f>VLOOKUP(C208,DBASE!$A$4:$Z$756,25,FALSE)</f>
        <v>Function</v>
      </c>
      <c r="AB208" s="10">
        <f>VLOOKUP(C208,DBASE!$A$4:$Z$756,26,FALSE)</f>
        <v>1</v>
      </c>
      <c r="AC208" s="15">
        <v>1204</v>
      </c>
      <c r="AD208" s="15">
        <f t="shared" si="15"/>
        <v>263.97699999999998</v>
      </c>
      <c r="AE208" s="15">
        <v>0</v>
      </c>
      <c r="AF208" s="15">
        <v>0</v>
      </c>
      <c r="AG208" s="15">
        <v>0</v>
      </c>
      <c r="AH208" s="15">
        <v>0</v>
      </c>
      <c r="AI208" s="15">
        <v>0</v>
      </c>
      <c r="AJ208" s="15">
        <v>0</v>
      </c>
      <c r="AK208" s="15">
        <v>0</v>
      </c>
      <c r="AL208" s="15">
        <v>0</v>
      </c>
      <c r="AM208" s="15">
        <v>0</v>
      </c>
      <c r="AN208" s="15">
        <v>0</v>
      </c>
      <c r="AO208" s="15">
        <f t="shared" si="16"/>
        <v>69.461538461538467</v>
      </c>
      <c r="AP208" s="15">
        <f t="shared" si="17"/>
        <v>55.183333333333337</v>
      </c>
      <c r="AQ208" s="15">
        <f t="shared" si="18"/>
        <v>26.5</v>
      </c>
      <c r="AR208" s="15">
        <v>0</v>
      </c>
      <c r="AS208" s="15">
        <v>0</v>
      </c>
      <c r="AT208" s="15">
        <v>0</v>
      </c>
      <c r="AU208" s="15">
        <v>0</v>
      </c>
      <c r="AV208" s="15">
        <f t="shared" si="19"/>
        <v>33.848894038461538</v>
      </c>
      <c r="AW208" s="15">
        <v>0</v>
      </c>
      <c r="AX208" s="15">
        <v>0</v>
      </c>
    </row>
    <row r="209" spans="1:50" ht="20.100000000000001" customHeight="1" x14ac:dyDescent="0.25">
      <c r="A209" s="8">
        <v>43922</v>
      </c>
      <c r="B209" s="8">
        <v>43951</v>
      </c>
      <c r="C209" s="11">
        <v>199</v>
      </c>
      <c r="D209" s="8" t="str">
        <f>VLOOKUP(C209,DBASE!$A$4:$Z$756,3,FALSE)</f>
        <v>P</v>
      </c>
      <c r="E209" s="11" t="str">
        <f>VLOOKUP(C209,DBASE!$A$4:$Z$756,2,FALSE)</f>
        <v>Active</v>
      </c>
      <c r="F209" s="11" t="str">
        <f>VLOOKUP(C209,DBASE!$A$4:$Z$756,4,FALSE)</f>
        <v>Mitarbeiter 199</v>
      </c>
      <c r="G209" s="11" t="str">
        <f>VLOOKUP(C209,DBASE!$A$4:$Z$756,5,FALSE)</f>
        <v>N</v>
      </c>
      <c r="H209" s="11">
        <f>VLOOKUP(C209,DBASE!$A$4:$Z$756,6,FALSE)</f>
        <v>1022</v>
      </c>
      <c r="I209" s="11">
        <f>VLOOKUP(C209,DBASE!$A$4:$Z$756,7,FALSE)</f>
        <v>1053</v>
      </c>
      <c r="J209" s="11">
        <f>VLOOKUP(C209,DBASE!$A$4:$Z$756,8,FALSE)</f>
        <v>107</v>
      </c>
      <c r="K209" s="11" t="str">
        <f>VLOOKUP(C209,DBASE!$A$4:$Z$756,9,FALSE)</f>
        <v>Niederl. 8</v>
      </c>
      <c r="L209" s="11" t="str">
        <f>VLOOKUP(C209,DBASE!$A$4:$Z$756,10,FALSE)</f>
        <v>Department</v>
      </c>
      <c r="M209" s="11" t="str">
        <f>VLOOKUP(C209,DBASE!$A$4:$Z$756,11,FALSE)</f>
        <v>Supervisor</v>
      </c>
      <c r="N209" s="11" t="str">
        <f>VLOOKUP(C209,DBASE!$A$4:$Z$756,12,FALSE)</f>
        <v>Non-Mgm.</v>
      </c>
      <c r="O209" s="11" t="str">
        <f>VLOOKUP(C209,DBASE!$A$4:$Z$756,13,FALSE)</f>
        <v>ang.</v>
      </c>
      <c r="P209" s="11" t="str">
        <f>VLOOKUP(C209,DBASE!$A$4:$Z$756,14,FALSE)</f>
        <v>M</v>
      </c>
      <c r="Q209" s="12">
        <f>VLOOKUP(C209,DBASE!$A$4:$Z$756,15,FALSE)</f>
        <v>40664</v>
      </c>
      <c r="R209" s="12" t="str">
        <f>IF(VLOOKUP(C209,DBASE!$A$4:$Z$756,16,FALSE)=0,"",VLOOKUP(C209,DBASE!$A$4:$Z$756,16,FALSE))</f>
        <v/>
      </c>
      <c r="S209" s="13" t="str">
        <f>VLOOKUP(C209,DBASE!$A$4:$Z$756,17,FALSE)</f>
        <v/>
      </c>
      <c r="T209" s="11">
        <f ca="1">VLOOKUP(C209,DBASE!$A$4:$Z$756,18,FALSE)</f>
        <v>8</v>
      </c>
      <c r="U209" s="12">
        <f>VLOOKUP(C209,DBASE!$A$4:$Z$756,19,FALSE)</f>
        <v>23544</v>
      </c>
      <c r="V209" s="13">
        <f ca="1">VLOOKUP(C209,DBASE!$A$4:$Z$756,20,FALSE)</f>
        <v>55</v>
      </c>
      <c r="W209" s="11" t="str">
        <f>VLOOKUP(C209,DBASE!$A$4:$Z$756,21,FALSE)</f>
        <v>J</v>
      </c>
      <c r="X209" s="11">
        <f>VLOOKUP(C209,DBASE!$A$4:$Z$756,22,FALSE)</f>
        <v>30</v>
      </c>
      <c r="Y209" s="14">
        <f>VLOOKUP(C209,DBASE!$A$4:$Z$756,23,FALSE)</f>
        <v>2.5</v>
      </c>
      <c r="Z209" s="11">
        <f>VLOOKUP(C209,DBASE!$A$4:$Z$756,24,FALSE)</f>
        <v>39</v>
      </c>
      <c r="AA209" s="11" t="str">
        <f>VLOOKUP(C209,DBASE!$A$4:$Z$756,25,FALSE)</f>
        <v>Function</v>
      </c>
      <c r="AB209" s="10">
        <f>VLOOKUP(C209,DBASE!$A$4:$Z$756,26,FALSE)</f>
        <v>1</v>
      </c>
      <c r="AC209" s="15">
        <v>1205</v>
      </c>
      <c r="AD209" s="15">
        <f t="shared" si="15"/>
        <v>264.19625000000002</v>
      </c>
      <c r="AE209" s="15">
        <v>0</v>
      </c>
      <c r="AF209" s="15">
        <v>0</v>
      </c>
      <c r="AG209" s="15">
        <v>0</v>
      </c>
      <c r="AH209" s="15">
        <v>0</v>
      </c>
      <c r="AI209" s="15">
        <v>0</v>
      </c>
      <c r="AJ209" s="15">
        <v>0</v>
      </c>
      <c r="AK209" s="15">
        <v>0</v>
      </c>
      <c r="AL209" s="15">
        <v>0</v>
      </c>
      <c r="AM209" s="15">
        <v>0</v>
      </c>
      <c r="AN209" s="15">
        <v>0</v>
      </c>
      <c r="AO209" s="15">
        <f t="shared" si="16"/>
        <v>69.519230769230774</v>
      </c>
      <c r="AP209" s="15">
        <f t="shared" si="17"/>
        <v>55.229166666666671</v>
      </c>
      <c r="AQ209" s="15">
        <f t="shared" si="18"/>
        <v>26.5</v>
      </c>
      <c r="AR209" s="15">
        <v>0</v>
      </c>
      <c r="AS209" s="15">
        <v>0</v>
      </c>
      <c r="AT209" s="15">
        <v>0</v>
      </c>
      <c r="AU209" s="15">
        <v>0</v>
      </c>
      <c r="AV209" s="15">
        <f t="shared" si="19"/>
        <v>33.872078605769239</v>
      </c>
      <c r="AW209" s="15">
        <v>0</v>
      </c>
      <c r="AX209" s="15">
        <v>0</v>
      </c>
    </row>
    <row r="210" spans="1:50" ht="20.100000000000001" customHeight="1" x14ac:dyDescent="0.25">
      <c r="A210" s="8">
        <v>43922</v>
      </c>
      <c r="B210" s="8">
        <v>43951</v>
      </c>
      <c r="C210" s="11">
        <v>200</v>
      </c>
      <c r="D210" s="8" t="str">
        <f>VLOOKUP(C210,DBASE!$A$4:$Z$756,3,FALSE)</f>
        <v>P</v>
      </c>
      <c r="E210" s="11" t="str">
        <f>VLOOKUP(C210,DBASE!$A$4:$Z$756,2,FALSE)</f>
        <v>Active</v>
      </c>
      <c r="F210" s="11" t="str">
        <f>VLOOKUP(C210,DBASE!$A$4:$Z$756,4,FALSE)</f>
        <v>Mitarbeiter 200</v>
      </c>
      <c r="G210" s="11" t="str">
        <f>VLOOKUP(C210,DBASE!$A$4:$Z$756,5,FALSE)</f>
        <v>N</v>
      </c>
      <c r="H210" s="11">
        <f>VLOOKUP(C210,DBASE!$A$4:$Z$756,6,FALSE)</f>
        <v>1024</v>
      </c>
      <c r="I210" s="11">
        <f>VLOOKUP(C210,DBASE!$A$4:$Z$756,7,FALSE)</f>
        <v>1054</v>
      </c>
      <c r="J210" s="11">
        <f>VLOOKUP(C210,DBASE!$A$4:$Z$756,8,FALSE)</f>
        <v>101</v>
      </c>
      <c r="K210" s="11" t="str">
        <f>VLOOKUP(C210,DBASE!$A$4:$Z$756,9,FALSE)</f>
        <v>Niederl. 2</v>
      </c>
      <c r="L210" s="11" t="str">
        <f>VLOOKUP(C210,DBASE!$A$4:$Z$756,10,FALSE)</f>
        <v>Department</v>
      </c>
      <c r="M210" s="11" t="str">
        <f>VLOOKUP(C210,DBASE!$A$4:$Z$756,11,FALSE)</f>
        <v>Supervisor</v>
      </c>
      <c r="N210" s="11" t="str">
        <f>VLOOKUP(C210,DBASE!$A$4:$Z$756,12,FALSE)</f>
        <v>Non-Mgm.</v>
      </c>
      <c r="O210" s="11" t="str">
        <f>VLOOKUP(C210,DBASE!$A$4:$Z$756,13,FALSE)</f>
        <v>ang.</v>
      </c>
      <c r="P210" s="11" t="str">
        <f>VLOOKUP(C210,DBASE!$A$4:$Z$756,14,FALSE)</f>
        <v>M</v>
      </c>
      <c r="Q210" s="12">
        <f>VLOOKUP(C210,DBASE!$A$4:$Z$756,15,FALSE)</f>
        <v>40664</v>
      </c>
      <c r="R210" s="12" t="str">
        <f>IF(VLOOKUP(C210,DBASE!$A$4:$Z$756,16,FALSE)=0,"",VLOOKUP(C210,DBASE!$A$4:$Z$756,16,FALSE))</f>
        <v/>
      </c>
      <c r="S210" s="13" t="str">
        <f>VLOOKUP(C210,DBASE!$A$4:$Z$756,17,FALSE)</f>
        <v/>
      </c>
      <c r="T210" s="11">
        <f ca="1">VLOOKUP(C210,DBASE!$A$4:$Z$756,18,FALSE)</f>
        <v>8</v>
      </c>
      <c r="U210" s="12">
        <f>VLOOKUP(C210,DBASE!$A$4:$Z$756,19,FALSE)</f>
        <v>27959</v>
      </c>
      <c r="V210" s="13">
        <f ca="1">VLOOKUP(C210,DBASE!$A$4:$Z$756,20,FALSE)</f>
        <v>43</v>
      </c>
      <c r="W210" s="11" t="str">
        <f>VLOOKUP(C210,DBASE!$A$4:$Z$756,21,FALSE)</f>
        <v>N</v>
      </c>
      <c r="X210" s="11">
        <f>VLOOKUP(C210,DBASE!$A$4:$Z$756,22,FALSE)</f>
        <v>30</v>
      </c>
      <c r="Y210" s="14">
        <f>VLOOKUP(C210,DBASE!$A$4:$Z$756,23,FALSE)</f>
        <v>2.5</v>
      </c>
      <c r="Z210" s="11">
        <f>VLOOKUP(C210,DBASE!$A$4:$Z$756,24,FALSE)</f>
        <v>39</v>
      </c>
      <c r="AA210" s="11" t="str">
        <f>VLOOKUP(C210,DBASE!$A$4:$Z$756,25,FALSE)</f>
        <v>Function</v>
      </c>
      <c r="AB210" s="10">
        <f>VLOOKUP(C210,DBASE!$A$4:$Z$756,26,FALSE)</f>
        <v>1</v>
      </c>
      <c r="AC210" s="15">
        <v>1206</v>
      </c>
      <c r="AD210" s="15">
        <f t="shared" si="15"/>
        <v>264.41550000000001</v>
      </c>
      <c r="AE210" s="15">
        <v>0</v>
      </c>
      <c r="AF210" s="15">
        <v>0</v>
      </c>
      <c r="AG210" s="15">
        <v>0</v>
      </c>
      <c r="AH210" s="15">
        <v>0</v>
      </c>
      <c r="AI210" s="15">
        <v>0</v>
      </c>
      <c r="AJ210" s="15">
        <v>0</v>
      </c>
      <c r="AK210" s="15">
        <v>0</v>
      </c>
      <c r="AL210" s="15">
        <v>0</v>
      </c>
      <c r="AM210" s="15">
        <v>0</v>
      </c>
      <c r="AN210" s="15">
        <v>0</v>
      </c>
      <c r="AO210" s="15">
        <f t="shared" si="16"/>
        <v>0</v>
      </c>
      <c r="AP210" s="15">
        <f t="shared" si="17"/>
        <v>0</v>
      </c>
      <c r="AQ210" s="15">
        <f t="shared" si="18"/>
        <v>26.5</v>
      </c>
      <c r="AR210" s="15">
        <v>0</v>
      </c>
      <c r="AS210" s="15">
        <v>0</v>
      </c>
      <c r="AT210" s="15">
        <v>0</v>
      </c>
      <c r="AU210" s="15">
        <v>0</v>
      </c>
      <c r="AV210" s="15">
        <f t="shared" si="19"/>
        <v>5.9346750000000004</v>
      </c>
      <c r="AW210" s="15">
        <v>0</v>
      </c>
      <c r="AX210" s="15">
        <v>0</v>
      </c>
    </row>
    <row r="211" spans="1:50" ht="20.100000000000001" customHeight="1" x14ac:dyDescent="0.25">
      <c r="A211" s="8">
        <v>43922</v>
      </c>
      <c r="B211" s="8">
        <v>43951</v>
      </c>
      <c r="C211" s="11">
        <v>201</v>
      </c>
      <c r="D211" s="8" t="str">
        <f>VLOOKUP(C211,DBASE!$A$4:$Z$756,3,FALSE)</f>
        <v>P</v>
      </c>
      <c r="E211" s="11" t="str">
        <f>VLOOKUP(C211,DBASE!$A$4:$Z$756,2,FALSE)</f>
        <v>Active</v>
      </c>
      <c r="F211" s="11" t="str">
        <f>VLOOKUP(C211,DBASE!$A$4:$Z$756,4,FALSE)</f>
        <v>Mitarbeiter 201</v>
      </c>
      <c r="G211" s="11" t="str">
        <f>VLOOKUP(C211,DBASE!$A$4:$Z$756,5,FALSE)</f>
        <v>N</v>
      </c>
      <c r="H211" s="11">
        <f>VLOOKUP(C211,DBASE!$A$4:$Z$756,6,FALSE)</f>
        <v>1031</v>
      </c>
      <c r="I211" s="11">
        <f>VLOOKUP(C211,DBASE!$A$4:$Z$756,7,FALSE)</f>
        <v>1074</v>
      </c>
      <c r="J211" s="11">
        <f>VLOOKUP(C211,DBASE!$A$4:$Z$756,8,FALSE)</f>
        <v>102</v>
      </c>
      <c r="K211" s="11" t="str">
        <f>VLOOKUP(C211,DBASE!$A$4:$Z$756,9,FALSE)</f>
        <v>Niederl. 3</v>
      </c>
      <c r="L211" s="11" t="str">
        <f>VLOOKUP(C211,DBASE!$A$4:$Z$756,10,FALSE)</f>
        <v>Department</v>
      </c>
      <c r="M211" s="11" t="str">
        <f>VLOOKUP(C211,DBASE!$A$4:$Z$756,11,FALSE)</f>
        <v>Supervisor</v>
      </c>
      <c r="N211" s="11" t="str">
        <f>VLOOKUP(C211,DBASE!$A$4:$Z$756,12,FALSE)</f>
        <v>Non-Mgm.</v>
      </c>
      <c r="O211" s="11" t="str">
        <f>VLOOKUP(C211,DBASE!$A$4:$Z$756,13,FALSE)</f>
        <v>ang.</v>
      </c>
      <c r="P211" s="11" t="str">
        <f>VLOOKUP(C211,DBASE!$A$4:$Z$756,14,FALSE)</f>
        <v>M</v>
      </c>
      <c r="Q211" s="12">
        <f>VLOOKUP(C211,DBASE!$A$4:$Z$756,15,FALSE)</f>
        <v>40679</v>
      </c>
      <c r="R211" s="12" t="str">
        <f>IF(VLOOKUP(C211,DBASE!$A$4:$Z$756,16,FALSE)=0,"",VLOOKUP(C211,DBASE!$A$4:$Z$756,16,FALSE))</f>
        <v/>
      </c>
      <c r="S211" s="13" t="str">
        <f>VLOOKUP(C211,DBASE!$A$4:$Z$756,17,FALSE)</f>
        <v/>
      </c>
      <c r="T211" s="11">
        <f ca="1">VLOOKUP(C211,DBASE!$A$4:$Z$756,18,FALSE)</f>
        <v>8</v>
      </c>
      <c r="U211" s="12">
        <f>VLOOKUP(C211,DBASE!$A$4:$Z$756,19,FALSE)</f>
        <v>29660</v>
      </c>
      <c r="V211" s="13">
        <f ca="1">VLOOKUP(C211,DBASE!$A$4:$Z$756,20,FALSE)</f>
        <v>38</v>
      </c>
      <c r="W211" s="11" t="str">
        <f>VLOOKUP(C211,DBASE!$A$4:$Z$756,21,FALSE)</f>
        <v>N</v>
      </c>
      <c r="X211" s="11">
        <f>VLOOKUP(C211,DBASE!$A$4:$Z$756,22,FALSE)</f>
        <v>30</v>
      </c>
      <c r="Y211" s="14">
        <f>VLOOKUP(C211,DBASE!$A$4:$Z$756,23,FALSE)</f>
        <v>2.5</v>
      </c>
      <c r="Z211" s="11">
        <f>VLOOKUP(C211,DBASE!$A$4:$Z$756,24,FALSE)</f>
        <v>39</v>
      </c>
      <c r="AA211" s="11" t="str">
        <f>VLOOKUP(C211,DBASE!$A$4:$Z$756,25,FALSE)</f>
        <v>Function</v>
      </c>
      <c r="AB211" s="10">
        <f>VLOOKUP(C211,DBASE!$A$4:$Z$756,26,FALSE)</f>
        <v>1</v>
      </c>
      <c r="AC211" s="15">
        <v>1207</v>
      </c>
      <c r="AD211" s="15">
        <f t="shared" si="15"/>
        <v>264.63475000000005</v>
      </c>
      <c r="AE211" s="15">
        <v>0</v>
      </c>
      <c r="AF211" s="15">
        <v>0</v>
      </c>
      <c r="AG211" s="15">
        <v>0</v>
      </c>
      <c r="AH211" s="15">
        <v>0</v>
      </c>
      <c r="AI211" s="15">
        <v>0</v>
      </c>
      <c r="AJ211" s="15">
        <v>0</v>
      </c>
      <c r="AK211" s="15">
        <v>0</v>
      </c>
      <c r="AL211" s="15">
        <v>0</v>
      </c>
      <c r="AM211" s="15">
        <v>0</v>
      </c>
      <c r="AN211" s="15">
        <v>0</v>
      </c>
      <c r="AO211" s="15">
        <f t="shared" si="16"/>
        <v>0</v>
      </c>
      <c r="AP211" s="15">
        <f t="shared" si="17"/>
        <v>0</v>
      </c>
      <c r="AQ211" s="15">
        <f t="shared" si="18"/>
        <v>26.5</v>
      </c>
      <c r="AR211" s="15">
        <v>0</v>
      </c>
      <c r="AS211" s="15">
        <v>0</v>
      </c>
      <c r="AT211" s="15">
        <v>0</v>
      </c>
      <c r="AU211" s="15">
        <v>0</v>
      </c>
      <c r="AV211" s="15">
        <f t="shared" si="19"/>
        <v>5.9346750000000004</v>
      </c>
      <c r="AW211" s="15">
        <v>0</v>
      </c>
      <c r="AX211" s="15">
        <v>0</v>
      </c>
    </row>
    <row r="212" spans="1:50" ht="20.100000000000001" customHeight="1" x14ac:dyDescent="0.25">
      <c r="A212" s="8">
        <v>43922</v>
      </c>
      <c r="B212" s="8">
        <v>43951</v>
      </c>
      <c r="C212" s="11">
        <v>202</v>
      </c>
      <c r="D212" s="8" t="str">
        <f>VLOOKUP(C212,DBASE!$A$4:$Z$756,3,FALSE)</f>
        <v>P</v>
      </c>
      <c r="E212" s="11" t="str">
        <f>VLOOKUP(C212,DBASE!$A$4:$Z$756,2,FALSE)</f>
        <v>Active</v>
      </c>
      <c r="F212" s="11" t="str">
        <f>VLOOKUP(C212,DBASE!$A$4:$Z$756,4,FALSE)</f>
        <v>Mitarbeiter 202</v>
      </c>
      <c r="G212" s="11" t="str">
        <f>VLOOKUP(C212,DBASE!$A$4:$Z$756,5,FALSE)</f>
        <v>N</v>
      </c>
      <c r="H212" s="11">
        <f>VLOOKUP(C212,DBASE!$A$4:$Z$756,6,FALSE)</f>
        <v>1021</v>
      </c>
      <c r="I212" s="11">
        <f>VLOOKUP(C212,DBASE!$A$4:$Z$756,7,FALSE)</f>
        <v>1040</v>
      </c>
      <c r="J212" s="11">
        <f>VLOOKUP(C212,DBASE!$A$4:$Z$756,8,FALSE)</f>
        <v>105</v>
      </c>
      <c r="K212" s="11" t="str">
        <f>VLOOKUP(C212,DBASE!$A$4:$Z$756,9,FALSE)</f>
        <v>Niederl. 6</v>
      </c>
      <c r="L212" s="11" t="str">
        <f>VLOOKUP(C212,DBASE!$A$4:$Z$756,10,FALSE)</f>
        <v>Department</v>
      </c>
      <c r="M212" s="11" t="str">
        <f>VLOOKUP(C212,DBASE!$A$4:$Z$756,11,FALSE)</f>
        <v>Supervisor</v>
      </c>
      <c r="N212" s="11" t="str">
        <f>VLOOKUP(C212,DBASE!$A$4:$Z$756,12,FALSE)</f>
        <v>Manager</v>
      </c>
      <c r="O212" s="11" t="str">
        <f>VLOOKUP(C212,DBASE!$A$4:$Z$756,13,FALSE)</f>
        <v>ang.</v>
      </c>
      <c r="P212" s="11" t="str">
        <f>VLOOKUP(C212,DBASE!$A$4:$Z$756,14,FALSE)</f>
        <v>M</v>
      </c>
      <c r="Q212" s="12">
        <f>VLOOKUP(C212,DBASE!$A$4:$Z$756,15,FALSE)</f>
        <v>40725</v>
      </c>
      <c r="R212" s="12" t="str">
        <f>IF(VLOOKUP(C212,DBASE!$A$4:$Z$756,16,FALSE)=0,"",VLOOKUP(C212,DBASE!$A$4:$Z$756,16,FALSE))</f>
        <v/>
      </c>
      <c r="S212" s="13" t="str">
        <f>VLOOKUP(C212,DBASE!$A$4:$Z$756,17,FALSE)</f>
        <v/>
      </c>
      <c r="T212" s="11">
        <f ca="1">VLOOKUP(C212,DBASE!$A$4:$Z$756,18,FALSE)</f>
        <v>8</v>
      </c>
      <c r="U212" s="12">
        <f>VLOOKUP(C212,DBASE!$A$4:$Z$756,19,FALSE)</f>
        <v>29456</v>
      </c>
      <c r="V212" s="13">
        <f ca="1">VLOOKUP(C212,DBASE!$A$4:$Z$756,20,FALSE)</f>
        <v>39</v>
      </c>
      <c r="W212" s="11" t="str">
        <f>VLOOKUP(C212,DBASE!$A$4:$Z$756,21,FALSE)</f>
        <v>N</v>
      </c>
      <c r="X212" s="11">
        <f>VLOOKUP(C212,DBASE!$A$4:$Z$756,22,FALSE)</f>
        <v>30</v>
      </c>
      <c r="Y212" s="14">
        <f>VLOOKUP(C212,DBASE!$A$4:$Z$756,23,FALSE)</f>
        <v>2.5</v>
      </c>
      <c r="Z212" s="11">
        <f>VLOOKUP(C212,DBASE!$A$4:$Z$756,24,FALSE)</f>
        <v>39</v>
      </c>
      <c r="AA212" s="11" t="str">
        <f>VLOOKUP(C212,DBASE!$A$4:$Z$756,25,FALSE)</f>
        <v>Function</v>
      </c>
      <c r="AB212" s="10">
        <f>VLOOKUP(C212,DBASE!$A$4:$Z$756,26,FALSE)</f>
        <v>1</v>
      </c>
      <c r="AC212" s="15">
        <v>1208</v>
      </c>
      <c r="AD212" s="15">
        <f t="shared" si="15"/>
        <v>264.85400000000004</v>
      </c>
      <c r="AE212" s="15">
        <v>0</v>
      </c>
      <c r="AF212" s="15">
        <v>0</v>
      </c>
      <c r="AG212" s="15">
        <v>60</v>
      </c>
      <c r="AH212" s="15">
        <v>0</v>
      </c>
      <c r="AI212" s="15">
        <v>0</v>
      </c>
      <c r="AJ212" s="15">
        <v>0</v>
      </c>
      <c r="AK212" s="15">
        <v>0</v>
      </c>
      <c r="AL212" s="15">
        <v>0</v>
      </c>
      <c r="AM212" s="15">
        <v>0</v>
      </c>
      <c r="AN212" s="15">
        <v>0</v>
      </c>
      <c r="AO212" s="15">
        <f t="shared" si="16"/>
        <v>0</v>
      </c>
      <c r="AP212" s="15">
        <f t="shared" si="17"/>
        <v>0</v>
      </c>
      <c r="AQ212" s="15">
        <f t="shared" si="18"/>
        <v>26.5</v>
      </c>
      <c r="AR212" s="15">
        <v>0</v>
      </c>
      <c r="AS212" s="15">
        <v>0</v>
      </c>
      <c r="AT212" s="15">
        <v>0</v>
      </c>
      <c r="AU212" s="15">
        <v>0</v>
      </c>
      <c r="AV212" s="15">
        <f t="shared" si="19"/>
        <v>19.371675</v>
      </c>
      <c r="AW212" s="15">
        <v>100.32000000000001</v>
      </c>
      <c r="AX212" s="15">
        <v>0</v>
      </c>
    </row>
    <row r="213" spans="1:50" ht="20.100000000000001" customHeight="1" x14ac:dyDescent="0.25">
      <c r="A213" s="8">
        <v>43922</v>
      </c>
      <c r="B213" s="8">
        <v>43951</v>
      </c>
      <c r="C213" s="11">
        <v>203</v>
      </c>
      <c r="D213" s="8" t="str">
        <f>VLOOKUP(C213,DBASE!$A$4:$Z$756,3,FALSE)</f>
        <v>P</v>
      </c>
      <c r="E213" s="11" t="str">
        <f>VLOOKUP(C213,DBASE!$A$4:$Z$756,2,FALSE)</f>
        <v>Active</v>
      </c>
      <c r="F213" s="11" t="str">
        <f>VLOOKUP(C213,DBASE!$A$4:$Z$756,4,FALSE)</f>
        <v>Mitarbeiter 203</v>
      </c>
      <c r="G213" s="11" t="str">
        <f>VLOOKUP(C213,DBASE!$A$4:$Z$756,5,FALSE)</f>
        <v>N</v>
      </c>
      <c r="H213" s="11">
        <f>VLOOKUP(C213,DBASE!$A$4:$Z$756,6,FALSE)</f>
        <v>1021</v>
      </c>
      <c r="I213" s="11">
        <f>VLOOKUP(C213,DBASE!$A$4:$Z$756,7,FALSE)</f>
        <v>1022</v>
      </c>
      <c r="J213" s="11">
        <f>VLOOKUP(C213,DBASE!$A$4:$Z$756,8,FALSE)</f>
        <v>108</v>
      </c>
      <c r="K213" s="11" t="str">
        <f>VLOOKUP(C213,DBASE!$A$4:$Z$756,9,FALSE)</f>
        <v>Niederl. 9</v>
      </c>
      <c r="L213" s="11" t="str">
        <f>VLOOKUP(C213,DBASE!$A$4:$Z$756,10,FALSE)</f>
        <v>Department</v>
      </c>
      <c r="M213" s="11" t="str">
        <f>VLOOKUP(C213,DBASE!$A$4:$Z$756,11,FALSE)</f>
        <v>Supervisor</v>
      </c>
      <c r="N213" s="11" t="str">
        <f>VLOOKUP(C213,DBASE!$A$4:$Z$756,12,FALSE)</f>
        <v>Non-Mgm.</v>
      </c>
      <c r="O213" s="11" t="str">
        <f>VLOOKUP(C213,DBASE!$A$4:$Z$756,13,FALSE)</f>
        <v>ang.</v>
      </c>
      <c r="P213" s="11" t="str">
        <f>VLOOKUP(C213,DBASE!$A$4:$Z$756,14,FALSE)</f>
        <v>M</v>
      </c>
      <c r="Q213" s="12">
        <f>VLOOKUP(C213,DBASE!$A$4:$Z$756,15,FALSE)</f>
        <v>40725</v>
      </c>
      <c r="R213" s="12" t="str">
        <f>IF(VLOOKUP(C213,DBASE!$A$4:$Z$756,16,FALSE)=0,"",VLOOKUP(C213,DBASE!$A$4:$Z$756,16,FALSE))</f>
        <v/>
      </c>
      <c r="S213" s="13" t="str">
        <f>VLOOKUP(C213,DBASE!$A$4:$Z$756,17,FALSE)</f>
        <v/>
      </c>
      <c r="T213" s="11">
        <f ca="1">VLOOKUP(C213,DBASE!$A$4:$Z$756,18,FALSE)</f>
        <v>8</v>
      </c>
      <c r="U213" s="12">
        <f>VLOOKUP(C213,DBASE!$A$4:$Z$756,19,FALSE)</f>
        <v>21047</v>
      </c>
      <c r="V213" s="13">
        <f ca="1">VLOOKUP(C213,DBASE!$A$4:$Z$756,20,FALSE)</f>
        <v>62</v>
      </c>
      <c r="W213" s="11" t="str">
        <f>VLOOKUP(C213,DBASE!$A$4:$Z$756,21,FALSE)</f>
        <v>J</v>
      </c>
      <c r="X213" s="11">
        <f>VLOOKUP(C213,DBASE!$A$4:$Z$756,22,FALSE)</f>
        <v>30</v>
      </c>
      <c r="Y213" s="14">
        <f>VLOOKUP(C213,DBASE!$A$4:$Z$756,23,FALSE)</f>
        <v>2.5</v>
      </c>
      <c r="Z213" s="11">
        <f>VLOOKUP(C213,DBASE!$A$4:$Z$756,24,FALSE)</f>
        <v>39</v>
      </c>
      <c r="AA213" s="11" t="str">
        <f>VLOOKUP(C213,DBASE!$A$4:$Z$756,25,FALSE)</f>
        <v>Function</v>
      </c>
      <c r="AB213" s="10">
        <f>VLOOKUP(C213,DBASE!$A$4:$Z$756,26,FALSE)</f>
        <v>1</v>
      </c>
      <c r="AC213" s="15">
        <v>1209</v>
      </c>
      <c r="AD213" s="15">
        <f t="shared" si="15"/>
        <v>265.07325000000003</v>
      </c>
      <c r="AE213" s="15">
        <v>0</v>
      </c>
      <c r="AF213" s="15">
        <v>425</v>
      </c>
      <c r="AG213" s="15">
        <v>60</v>
      </c>
      <c r="AH213" s="15">
        <v>0</v>
      </c>
      <c r="AI213" s="15">
        <v>0</v>
      </c>
      <c r="AJ213" s="15">
        <v>0</v>
      </c>
      <c r="AK213" s="15">
        <v>0</v>
      </c>
      <c r="AL213" s="15">
        <v>0</v>
      </c>
      <c r="AM213" s="15">
        <v>0</v>
      </c>
      <c r="AN213" s="15">
        <v>0</v>
      </c>
      <c r="AO213" s="15">
        <f t="shared" si="16"/>
        <v>69.75</v>
      </c>
      <c r="AP213" s="15">
        <f t="shared" si="17"/>
        <v>55.412500000000001</v>
      </c>
      <c r="AQ213" s="15">
        <f t="shared" si="18"/>
        <v>26.5</v>
      </c>
      <c r="AR213" s="15">
        <v>0</v>
      </c>
      <c r="AS213" s="15">
        <v>0</v>
      </c>
      <c r="AT213" s="15">
        <v>0</v>
      </c>
      <c r="AU213" s="15">
        <v>0</v>
      </c>
      <c r="AV213" s="15">
        <f t="shared" si="19"/>
        <v>142.58056687500002</v>
      </c>
      <c r="AW213" s="15">
        <v>79.040000000000006</v>
      </c>
      <c r="AX213" s="15">
        <v>0</v>
      </c>
    </row>
    <row r="214" spans="1:50" ht="20.100000000000001" customHeight="1" x14ac:dyDescent="0.25">
      <c r="A214" s="8">
        <v>43922</v>
      </c>
      <c r="B214" s="8">
        <v>43951</v>
      </c>
      <c r="C214" s="11">
        <v>204</v>
      </c>
      <c r="D214" s="8" t="str">
        <f>VLOOKUP(C214,DBASE!$A$4:$Z$756,3,FALSE)</f>
        <v>P</v>
      </c>
      <c r="E214" s="11" t="str">
        <f>VLOOKUP(C214,DBASE!$A$4:$Z$756,2,FALSE)</f>
        <v>Active</v>
      </c>
      <c r="F214" s="11" t="str">
        <f>VLOOKUP(C214,DBASE!$A$4:$Z$756,4,FALSE)</f>
        <v>Mitarbeiter 204</v>
      </c>
      <c r="G214" s="11" t="str">
        <f>VLOOKUP(C214,DBASE!$A$4:$Z$756,5,FALSE)</f>
        <v>N</v>
      </c>
      <c r="H214" s="11">
        <f>VLOOKUP(C214,DBASE!$A$4:$Z$756,6,FALSE)</f>
        <v>1018</v>
      </c>
      <c r="I214" s="11">
        <f>VLOOKUP(C214,DBASE!$A$4:$Z$756,7,FALSE)</f>
        <v>1048</v>
      </c>
      <c r="J214" s="11">
        <f>VLOOKUP(C214,DBASE!$A$4:$Z$756,8,FALSE)</f>
        <v>107</v>
      </c>
      <c r="K214" s="11" t="str">
        <f>VLOOKUP(C214,DBASE!$A$4:$Z$756,9,FALSE)</f>
        <v>Niederl. 8</v>
      </c>
      <c r="L214" s="11" t="str">
        <f>VLOOKUP(C214,DBASE!$A$4:$Z$756,10,FALSE)</f>
        <v>Department</v>
      </c>
      <c r="M214" s="11" t="str">
        <f>VLOOKUP(C214,DBASE!$A$4:$Z$756,11,FALSE)</f>
        <v>Supervisor</v>
      </c>
      <c r="N214" s="11" t="str">
        <f>VLOOKUP(C214,DBASE!$A$4:$Z$756,12,FALSE)</f>
        <v>Non-Mgm.</v>
      </c>
      <c r="O214" s="11" t="str">
        <f>VLOOKUP(C214,DBASE!$A$4:$Z$756,13,FALSE)</f>
        <v>ang.</v>
      </c>
      <c r="P214" s="11" t="str">
        <f>VLOOKUP(C214,DBASE!$A$4:$Z$756,14,FALSE)</f>
        <v>W</v>
      </c>
      <c r="Q214" s="12">
        <f>VLOOKUP(C214,DBASE!$A$4:$Z$756,15,FALSE)</f>
        <v>40742</v>
      </c>
      <c r="R214" s="12" t="str">
        <f>IF(VLOOKUP(C214,DBASE!$A$4:$Z$756,16,FALSE)=0,"",VLOOKUP(C214,DBASE!$A$4:$Z$756,16,FALSE))</f>
        <v/>
      </c>
      <c r="S214" s="13" t="str">
        <f>VLOOKUP(C214,DBASE!$A$4:$Z$756,17,FALSE)</f>
        <v/>
      </c>
      <c r="T214" s="11">
        <f ca="1">VLOOKUP(C214,DBASE!$A$4:$Z$756,18,FALSE)</f>
        <v>8</v>
      </c>
      <c r="U214" s="12">
        <f>VLOOKUP(C214,DBASE!$A$4:$Z$756,19,FALSE)</f>
        <v>25457</v>
      </c>
      <c r="V214" s="13">
        <f ca="1">VLOOKUP(C214,DBASE!$A$4:$Z$756,20,FALSE)</f>
        <v>50</v>
      </c>
      <c r="W214" s="11" t="str">
        <f>VLOOKUP(C214,DBASE!$A$4:$Z$756,21,FALSE)</f>
        <v>J</v>
      </c>
      <c r="X214" s="11">
        <f>VLOOKUP(C214,DBASE!$A$4:$Z$756,22,FALSE)</f>
        <v>30</v>
      </c>
      <c r="Y214" s="14">
        <f>VLOOKUP(C214,DBASE!$A$4:$Z$756,23,FALSE)</f>
        <v>2.5</v>
      </c>
      <c r="Z214" s="11">
        <f>VLOOKUP(C214,DBASE!$A$4:$Z$756,24,FALSE)</f>
        <v>39</v>
      </c>
      <c r="AA214" s="11" t="str">
        <f>VLOOKUP(C214,DBASE!$A$4:$Z$756,25,FALSE)</f>
        <v>Function</v>
      </c>
      <c r="AB214" s="10">
        <f>VLOOKUP(C214,DBASE!$A$4:$Z$756,26,FALSE)</f>
        <v>1</v>
      </c>
      <c r="AC214" s="15">
        <v>1210</v>
      </c>
      <c r="AD214" s="15">
        <f t="shared" si="15"/>
        <v>265.29250000000002</v>
      </c>
      <c r="AE214" s="15">
        <v>0</v>
      </c>
      <c r="AF214" s="15">
        <v>0</v>
      </c>
      <c r="AG214" s="15">
        <v>0</v>
      </c>
      <c r="AH214" s="15">
        <v>0</v>
      </c>
      <c r="AI214" s="15">
        <v>0</v>
      </c>
      <c r="AJ214" s="15">
        <v>0</v>
      </c>
      <c r="AK214" s="15">
        <v>0</v>
      </c>
      <c r="AL214" s="15">
        <v>0</v>
      </c>
      <c r="AM214" s="15">
        <v>0</v>
      </c>
      <c r="AN214" s="15">
        <v>0</v>
      </c>
      <c r="AO214" s="15">
        <f t="shared" si="16"/>
        <v>69.807692307692307</v>
      </c>
      <c r="AP214" s="15">
        <f t="shared" si="17"/>
        <v>55.458333333333336</v>
      </c>
      <c r="AQ214" s="15">
        <f t="shared" si="18"/>
        <v>26.5</v>
      </c>
      <c r="AR214" s="15">
        <v>0</v>
      </c>
      <c r="AS214" s="15">
        <v>0</v>
      </c>
      <c r="AT214" s="15">
        <v>0</v>
      </c>
      <c r="AU214" s="15">
        <v>0</v>
      </c>
      <c r="AV214" s="15">
        <f t="shared" si="19"/>
        <v>33.988001442307691</v>
      </c>
      <c r="AW214" s="15">
        <v>0</v>
      </c>
      <c r="AX214" s="15">
        <v>0</v>
      </c>
    </row>
    <row r="215" spans="1:50" ht="20.100000000000001" customHeight="1" x14ac:dyDescent="0.25">
      <c r="A215" s="8">
        <v>43922</v>
      </c>
      <c r="B215" s="8">
        <v>43951</v>
      </c>
      <c r="C215" s="11">
        <v>205</v>
      </c>
      <c r="D215" s="8" t="str">
        <f>VLOOKUP(C215,DBASE!$A$4:$Z$756,3,FALSE)</f>
        <v>P</v>
      </c>
      <c r="E215" s="11" t="str">
        <f>VLOOKUP(C215,DBASE!$A$4:$Z$756,2,FALSE)</f>
        <v>Active</v>
      </c>
      <c r="F215" s="11" t="str">
        <f>VLOOKUP(C215,DBASE!$A$4:$Z$756,4,FALSE)</f>
        <v>Mitarbeiter 205</v>
      </c>
      <c r="G215" s="11" t="str">
        <f>VLOOKUP(C215,DBASE!$A$4:$Z$756,5,FALSE)</f>
        <v>N</v>
      </c>
      <c r="H215" s="11">
        <f>VLOOKUP(C215,DBASE!$A$4:$Z$756,6,FALSE)</f>
        <v>1022</v>
      </c>
      <c r="I215" s="11">
        <f>VLOOKUP(C215,DBASE!$A$4:$Z$756,7,FALSE)</f>
        <v>1060</v>
      </c>
      <c r="J215" s="11">
        <f>VLOOKUP(C215,DBASE!$A$4:$Z$756,8,FALSE)</f>
        <v>106</v>
      </c>
      <c r="K215" s="11" t="str">
        <f>VLOOKUP(C215,DBASE!$A$4:$Z$756,9,FALSE)</f>
        <v>Niederl. 7</v>
      </c>
      <c r="L215" s="11" t="str">
        <f>VLOOKUP(C215,DBASE!$A$4:$Z$756,10,FALSE)</f>
        <v>Department</v>
      </c>
      <c r="M215" s="11" t="str">
        <f>VLOOKUP(C215,DBASE!$A$4:$Z$756,11,FALSE)</f>
        <v>Supervisor</v>
      </c>
      <c r="N215" s="11" t="str">
        <f>VLOOKUP(C215,DBASE!$A$4:$Z$756,12,FALSE)</f>
        <v>Non-Mgm.</v>
      </c>
      <c r="O215" s="11" t="str">
        <f>VLOOKUP(C215,DBASE!$A$4:$Z$756,13,FALSE)</f>
        <v>ang.</v>
      </c>
      <c r="P215" s="11" t="str">
        <f>VLOOKUP(C215,DBASE!$A$4:$Z$756,14,FALSE)</f>
        <v>M</v>
      </c>
      <c r="Q215" s="12">
        <f>VLOOKUP(C215,DBASE!$A$4:$Z$756,15,FALSE)</f>
        <v>42020</v>
      </c>
      <c r="R215" s="12" t="str">
        <f>IF(VLOOKUP(C215,DBASE!$A$4:$Z$756,16,FALSE)=0,"",VLOOKUP(C215,DBASE!$A$4:$Z$756,16,FALSE))</f>
        <v/>
      </c>
      <c r="S215" s="13" t="str">
        <f>VLOOKUP(C215,DBASE!$A$4:$Z$756,17,FALSE)</f>
        <v/>
      </c>
      <c r="T215" s="11">
        <f ca="1">VLOOKUP(C215,DBASE!$A$4:$Z$756,18,FALSE)</f>
        <v>5</v>
      </c>
      <c r="U215" s="12">
        <f>VLOOKUP(C215,DBASE!$A$4:$Z$756,19,FALSE)</f>
        <v>34378</v>
      </c>
      <c r="V215" s="13">
        <f ca="1">VLOOKUP(C215,DBASE!$A$4:$Z$756,20,FALSE)</f>
        <v>25</v>
      </c>
      <c r="W215" s="11" t="str">
        <f>VLOOKUP(C215,DBASE!$A$4:$Z$756,21,FALSE)</f>
        <v>J</v>
      </c>
      <c r="X215" s="11">
        <f>VLOOKUP(C215,DBASE!$A$4:$Z$756,22,FALSE)</f>
        <v>30</v>
      </c>
      <c r="Y215" s="14">
        <f>VLOOKUP(C215,DBASE!$A$4:$Z$756,23,FALSE)</f>
        <v>2.5</v>
      </c>
      <c r="Z215" s="11">
        <f>VLOOKUP(C215,DBASE!$A$4:$Z$756,24,FALSE)</f>
        <v>39</v>
      </c>
      <c r="AA215" s="11" t="str">
        <f>VLOOKUP(C215,DBASE!$A$4:$Z$756,25,FALSE)</f>
        <v>Function</v>
      </c>
      <c r="AB215" s="10">
        <f>VLOOKUP(C215,DBASE!$A$4:$Z$756,26,FALSE)</f>
        <v>1</v>
      </c>
      <c r="AC215" s="15">
        <v>1211</v>
      </c>
      <c r="AD215" s="15">
        <f t="shared" si="15"/>
        <v>265.51175000000001</v>
      </c>
      <c r="AE215" s="15">
        <v>0</v>
      </c>
      <c r="AF215" s="15">
        <v>0</v>
      </c>
      <c r="AG215" s="15">
        <v>0</v>
      </c>
      <c r="AH215" s="15">
        <v>0</v>
      </c>
      <c r="AI215" s="15">
        <v>0</v>
      </c>
      <c r="AJ215" s="15">
        <v>0</v>
      </c>
      <c r="AK215" s="15">
        <v>0</v>
      </c>
      <c r="AL215" s="15">
        <v>0</v>
      </c>
      <c r="AM215" s="15">
        <v>0</v>
      </c>
      <c r="AN215" s="15">
        <v>0</v>
      </c>
      <c r="AO215" s="15">
        <f t="shared" si="16"/>
        <v>69.865384615384613</v>
      </c>
      <c r="AP215" s="15">
        <f t="shared" si="17"/>
        <v>55.504166666666677</v>
      </c>
      <c r="AQ215" s="15">
        <f t="shared" si="18"/>
        <v>26.5</v>
      </c>
      <c r="AR215" s="15">
        <v>0</v>
      </c>
      <c r="AS215" s="15">
        <v>0</v>
      </c>
      <c r="AT215" s="15">
        <v>0</v>
      </c>
      <c r="AU215" s="15">
        <v>0</v>
      </c>
      <c r="AV215" s="15">
        <f t="shared" si="19"/>
        <v>34.011186009615393</v>
      </c>
      <c r="AW215" s="15">
        <v>0</v>
      </c>
      <c r="AX215" s="15">
        <v>2.1733333333333333</v>
      </c>
    </row>
    <row r="216" spans="1:50" ht="20.100000000000001" customHeight="1" x14ac:dyDescent="0.25">
      <c r="A216" s="8">
        <v>43922</v>
      </c>
      <c r="B216" s="8">
        <v>43951</v>
      </c>
      <c r="C216" s="11">
        <v>206</v>
      </c>
      <c r="D216" s="8" t="str">
        <f>VLOOKUP(C216,DBASE!$A$4:$Z$756,3,FALSE)</f>
        <v>P</v>
      </c>
      <c r="E216" s="11" t="str">
        <f>VLOOKUP(C216,DBASE!$A$4:$Z$756,2,FALSE)</f>
        <v>Active</v>
      </c>
      <c r="F216" s="11" t="str">
        <f>VLOOKUP(C216,DBASE!$A$4:$Z$756,4,FALSE)</f>
        <v>Mitarbeiter 206</v>
      </c>
      <c r="G216" s="11" t="str">
        <f>VLOOKUP(C216,DBASE!$A$4:$Z$756,5,FALSE)</f>
        <v>N</v>
      </c>
      <c r="H216" s="11">
        <f>VLOOKUP(C216,DBASE!$A$4:$Z$756,6,FALSE)</f>
        <v>1035</v>
      </c>
      <c r="I216" s="11">
        <f>VLOOKUP(C216,DBASE!$A$4:$Z$756,7,FALSE)</f>
        <v>1078</v>
      </c>
      <c r="J216" s="11">
        <f>VLOOKUP(C216,DBASE!$A$4:$Z$756,8,FALSE)</f>
        <v>102</v>
      </c>
      <c r="K216" s="11" t="str">
        <f>VLOOKUP(C216,DBASE!$A$4:$Z$756,9,FALSE)</f>
        <v>Niederl. 3</v>
      </c>
      <c r="L216" s="11" t="str">
        <f>VLOOKUP(C216,DBASE!$A$4:$Z$756,10,FALSE)</f>
        <v>Department</v>
      </c>
      <c r="M216" s="11" t="str">
        <f>VLOOKUP(C216,DBASE!$A$4:$Z$756,11,FALSE)</f>
        <v>Supervisor</v>
      </c>
      <c r="N216" s="11" t="str">
        <f>VLOOKUP(C216,DBASE!$A$4:$Z$756,12,FALSE)</f>
        <v>Non-Mgm.</v>
      </c>
      <c r="O216" s="11" t="str">
        <f>VLOOKUP(C216,DBASE!$A$4:$Z$756,13,FALSE)</f>
        <v>ang.</v>
      </c>
      <c r="P216" s="11" t="str">
        <f>VLOOKUP(C216,DBASE!$A$4:$Z$756,14,FALSE)</f>
        <v>M</v>
      </c>
      <c r="Q216" s="12">
        <f>VLOOKUP(C216,DBASE!$A$4:$Z$756,15,FALSE)</f>
        <v>40763</v>
      </c>
      <c r="R216" s="12" t="str">
        <f>IF(VLOOKUP(C216,DBASE!$A$4:$Z$756,16,FALSE)=0,"",VLOOKUP(C216,DBASE!$A$4:$Z$756,16,FALSE))</f>
        <v/>
      </c>
      <c r="S216" s="13" t="str">
        <f>VLOOKUP(C216,DBASE!$A$4:$Z$756,17,FALSE)</f>
        <v/>
      </c>
      <c r="T216" s="11">
        <f ca="1">VLOOKUP(C216,DBASE!$A$4:$Z$756,18,FALSE)</f>
        <v>8</v>
      </c>
      <c r="U216" s="12">
        <f>VLOOKUP(C216,DBASE!$A$4:$Z$756,19,FALSE)</f>
        <v>30231</v>
      </c>
      <c r="V216" s="13">
        <f ca="1">VLOOKUP(C216,DBASE!$A$4:$Z$756,20,FALSE)</f>
        <v>37</v>
      </c>
      <c r="W216" s="11" t="str">
        <f>VLOOKUP(C216,DBASE!$A$4:$Z$756,21,FALSE)</f>
        <v>N</v>
      </c>
      <c r="X216" s="11">
        <f>VLOOKUP(C216,DBASE!$A$4:$Z$756,22,FALSE)</f>
        <v>30</v>
      </c>
      <c r="Y216" s="14">
        <f>VLOOKUP(C216,DBASE!$A$4:$Z$756,23,FALSE)</f>
        <v>2.5</v>
      </c>
      <c r="Z216" s="11">
        <f>VLOOKUP(C216,DBASE!$A$4:$Z$756,24,FALSE)</f>
        <v>39</v>
      </c>
      <c r="AA216" s="11" t="str">
        <f>VLOOKUP(C216,DBASE!$A$4:$Z$756,25,FALSE)</f>
        <v>Function</v>
      </c>
      <c r="AB216" s="10">
        <f>VLOOKUP(C216,DBASE!$A$4:$Z$756,26,FALSE)</f>
        <v>1</v>
      </c>
      <c r="AC216" s="15">
        <v>1212</v>
      </c>
      <c r="AD216" s="15">
        <f t="shared" si="15"/>
        <v>265.73099999999999</v>
      </c>
      <c r="AE216" s="15">
        <v>0</v>
      </c>
      <c r="AF216" s="15">
        <v>0</v>
      </c>
      <c r="AG216" s="15">
        <v>0</v>
      </c>
      <c r="AH216" s="15">
        <v>0</v>
      </c>
      <c r="AI216" s="15">
        <v>0</v>
      </c>
      <c r="AJ216" s="15">
        <v>0</v>
      </c>
      <c r="AK216" s="15">
        <v>0</v>
      </c>
      <c r="AL216" s="15">
        <v>0</v>
      </c>
      <c r="AM216" s="15">
        <v>0</v>
      </c>
      <c r="AN216" s="15">
        <v>0</v>
      </c>
      <c r="AO216" s="15">
        <f t="shared" si="16"/>
        <v>0</v>
      </c>
      <c r="AP216" s="15">
        <f t="shared" si="17"/>
        <v>0</v>
      </c>
      <c r="AQ216" s="15">
        <f t="shared" si="18"/>
        <v>26.5</v>
      </c>
      <c r="AR216" s="15">
        <v>0</v>
      </c>
      <c r="AS216" s="15">
        <v>0</v>
      </c>
      <c r="AT216" s="15">
        <v>0</v>
      </c>
      <c r="AU216" s="15">
        <v>0</v>
      </c>
      <c r="AV216" s="15">
        <f t="shared" si="19"/>
        <v>5.9346750000000004</v>
      </c>
      <c r="AW216" s="15">
        <v>0</v>
      </c>
      <c r="AX216" s="15">
        <v>0</v>
      </c>
    </row>
    <row r="217" spans="1:50" ht="20.100000000000001" customHeight="1" x14ac:dyDescent="0.25">
      <c r="A217" s="8">
        <v>43922</v>
      </c>
      <c r="B217" s="8">
        <v>43951</v>
      </c>
      <c r="C217" s="11">
        <v>207</v>
      </c>
      <c r="D217" s="8" t="str">
        <f>VLOOKUP(C217,DBASE!$A$4:$Z$756,3,FALSE)</f>
        <v>P</v>
      </c>
      <c r="E217" s="11" t="str">
        <f>VLOOKUP(C217,DBASE!$A$4:$Z$756,2,FALSE)</f>
        <v>Active</v>
      </c>
      <c r="F217" s="11" t="str">
        <f>VLOOKUP(C217,DBASE!$A$4:$Z$756,4,FALSE)</f>
        <v>Mitarbeiter 207</v>
      </c>
      <c r="G217" s="11" t="str">
        <f>VLOOKUP(C217,DBASE!$A$4:$Z$756,5,FALSE)</f>
        <v>N</v>
      </c>
      <c r="H217" s="11">
        <f>VLOOKUP(C217,DBASE!$A$4:$Z$756,6,FALSE)</f>
        <v>1044</v>
      </c>
      <c r="I217" s="11">
        <f>VLOOKUP(C217,DBASE!$A$4:$Z$756,7,FALSE)</f>
        <v>1087</v>
      </c>
      <c r="J217" s="11">
        <f>VLOOKUP(C217,DBASE!$A$4:$Z$756,8,FALSE)</f>
        <v>102</v>
      </c>
      <c r="K217" s="11" t="str">
        <f>VLOOKUP(C217,DBASE!$A$4:$Z$756,9,FALSE)</f>
        <v>Niederl. 3</v>
      </c>
      <c r="L217" s="11" t="str">
        <f>VLOOKUP(C217,DBASE!$A$4:$Z$756,10,FALSE)</f>
        <v>Department</v>
      </c>
      <c r="M217" s="11" t="str">
        <f>VLOOKUP(C217,DBASE!$A$4:$Z$756,11,FALSE)</f>
        <v>Supervisor</v>
      </c>
      <c r="N217" s="11" t="str">
        <f>VLOOKUP(C217,DBASE!$A$4:$Z$756,12,FALSE)</f>
        <v>Non-Mgm.</v>
      </c>
      <c r="O217" s="11" t="str">
        <f>VLOOKUP(C217,DBASE!$A$4:$Z$756,13,FALSE)</f>
        <v>ang.</v>
      </c>
      <c r="P217" s="11" t="str">
        <f>VLOOKUP(C217,DBASE!$A$4:$Z$756,14,FALSE)</f>
        <v>M</v>
      </c>
      <c r="Q217" s="12">
        <f>VLOOKUP(C217,DBASE!$A$4:$Z$756,15,FALSE)</f>
        <v>40801</v>
      </c>
      <c r="R217" s="12" t="str">
        <f>IF(VLOOKUP(C217,DBASE!$A$4:$Z$756,16,FALSE)=0,"",VLOOKUP(C217,DBASE!$A$4:$Z$756,16,FALSE))</f>
        <v/>
      </c>
      <c r="S217" s="13" t="str">
        <f>VLOOKUP(C217,DBASE!$A$4:$Z$756,17,FALSE)</f>
        <v/>
      </c>
      <c r="T217" s="11">
        <f ca="1">VLOOKUP(C217,DBASE!$A$4:$Z$756,18,FALSE)</f>
        <v>8</v>
      </c>
      <c r="U217" s="12">
        <f>VLOOKUP(C217,DBASE!$A$4:$Z$756,19,FALSE)</f>
        <v>27848</v>
      </c>
      <c r="V217" s="13">
        <f ca="1">VLOOKUP(C217,DBASE!$A$4:$Z$756,20,FALSE)</f>
        <v>43</v>
      </c>
      <c r="W217" s="11" t="str">
        <f>VLOOKUP(C217,DBASE!$A$4:$Z$756,21,FALSE)</f>
        <v>N</v>
      </c>
      <c r="X217" s="11">
        <f>VLOOKUP(C217,DBASE!$A$4:$Z$756,22,FALSE)</f>
        <v>30</v>
      </c>
      <c r="Y217" s="14">
        <f>VLOOKUP(C217,DBASE!$A$4:$Z$756,23,FALSE)</f>
        <v>2.5</v>
      </c>
      <c r="Z217" s="11">
        <f>VLOOKUP(C217,DBASE!$A$4:$Z$756,24,FALSE)</f>
        <v>39</v>
      </c>
      <c r="AA217" s="11" t="str">
        <f>VLOOKUP(C217,DBASE!$A$4:$Z$756,25,FALSE)</f>
        <v>Function</v>
      </c>
      <c r="AB217" s="10">
        <f>VLOOKUP(C217,DBASE!$A$4:$Z$756,26,FALSE)</f>
        <v>1</v>
      </c>
      <c r="AC217" s="15">
        <v>1213</v>
      </c>
      <c r="AD217" s="15">
        <f t="shared" si="15"/>
        <v>265.95024999999998</v>
      </c>
      <c r="AE217" s="15">
        <v>0</v>
      </c>
      <c r="AF217" s="15">
        <v>0</v>
      </c>
      <c r="AG217" s="15">
        <v>0</v>
      </c>
      <c r="AH217" s="15">
        <v>0</v>
      </c>
      <c r="AI217" s="15">
        <v>0</v>
      </c>
      <c r="AJ217" s="15">
        <v>0</v>
      </c>
      <c r="AK217" s="15">
        <v>0</v>
      </c>
      <c r="AL217" s="15">
        <v>0</v>
      </c>
      <c r="AM217" s="15">
        <v>0</v>
      </c>
      <c r="AN217" s="15">
        <v>0</v>
      </c>
      <c r="AO217" s="15">
        <f t="shared" si="16"/>
        <v>0</v>
      </c>
      <c r="AP217" s="15">
        <f t="shared" si="17"/>
        <v>0</v>
      </c>
      <c r="AQ217" s="15">
        <f t="shared" si="18"/>
        <v>26.5</v>
      </c>
      <c r="AR217" s="15">
        <v>0</v>
      </c>
      <c r="AS217" s="15">
        <v>0</v>
      </c>
      <c r="AT217" s="15">
        <v>0</v>
      </c>
      <c r="AU217" s="15">
        <v>0</v>
      </c>
      <c r="AV217" s="15">
        <f t="shared" si="19"/>
        <v>5.9346750000000004</v>
      </c>
      <c r="AW217" s="15">
        <v>0</v>
      </c>
      <c r="AX217" s="15">
        <v>0</v>
      </c>
    </row>
    <row r="218" spans="1:50" ht="20.100000000000001" customHeight="1" x14ac:dyDescent="0.25">
      <c r="A218" s="8">
        <v>43922</v>
      </c>
      <c r="B218" s="8">
        <v>43951</v>
      </c>
      <c r="C218" s="11">
        <v>208</v>
      </c>
      <c r="D218" s="8" t="str">
        <f>VLOOKUP(C218,DBASE!$A$4:$Z$756,3,FALSE)</f>
        <v>P</v>
      </c>
      <c r="E218" s="11" t="str">
        <f>VLOOKUP(C218,DBASE!$A$4:$Z$756,2,FALSE)</f>
        <v>Active</v>
      </c>
      <c r="F218" s="11" t="str">
        <f>VLOOKUP(C218,DBASE!$A$4:$Z$756,4,FALSE)</f>
        <v>Mitarbeiter 208</v>
      </c>
      <c r="G218" s="11" t="str">
        <f>VLOOKUP(C218,DBASE!$A$4:$Z$756,5,FALSE)</f>
        <v>N</v>
      </c>
      <c r="H218" s="11">
        <f>VLOOKUP(C218,DBASE!$A$4:$Z$756,6,FALSE)</f>
        <v>1028</v>
      </c>
      <c r="I218" s="11">
        <f>VLOOKUP(C218,DBASE!$A$4:$Z$756,7,FALSE)</f>
        <v>1071</v>
      </c>
      <c r="J218" s="11">
        <f>VLOOKUP(C218,DBASE!$A$4:$Z$756,8,FALSE)</f>
        <v>102</v>
      </c>
      <c r="K218" s="11" t="str">
        <f>VLOOKUP(C218,DBASE!$A$4:$Z$756,9,FALSE)</f>
        <v>Niederl. 3</v>
      </c>
      <c r="L218" s="11" t="str">
        <f>VLOOKUP(C218,DBASE!$A$4:$Z$756,10,FALSE)</f>
        <v>Department</v>
      </c>
      <c r="M218" s="11" t="str">
        <f>VLOOKUP(C218,DBASE!$A$4:$Z$756,11,FALSE)</f>
        <v>Supervisor</v>
      </c>
      <c r="N218" s="11" t="str">
        <f>VLOOKUP(C218,DBASE!$A$4:$Z$756,12,FALSE)</f>
        <v>Non-Mgm.</v>
      </c>
      <c r="O218" s="11" t="str">
        <f>VLOOKUP(C218,DBASE!$A$4:$Z$756,13,FALSE)</f>
        <v>ang.</v>
      </c>
      <c r="P218" s="11" t="str">
        <f>VLOOKUP(C218,DBASE!$A$4:$Z$756,14,FALSE)</f>
        <v>M</v>
      </c>
      <c r="Q218" s="12">
        <f>VLOOKUP(C218,DBASE!$A$4:$Z$756,15,FALSE)</f>
        <v>41661</v>
      </c>
      <c r="R218" s="12" t="str">
        <f>IF(VLOOKUP(C218,DBASE!$A$4:$Z$756,16,FALSE)=0,"",VLOOKUP(C218,DBASE!$A$4:$Z$756,16,FALSE))</f>
        <v/>
      </c>
      <c r="S218" s="13" t="str">
        <f>VLOOKUP(C218,DBASE!$A$4:$Z$756,17,FALSE)</f>
        <v/>
      </c>
      <c r="T218" s="11">
        <f ca="1">VLOOKUP(C218,DBASE!$A$4:$Z$756,18,FALSE)</f>
        <v>5</v>
      </c>
      <c r="U218" s="12">
        <f>VLOOKUP(C218,DBASE!$A$4:$Z$756,19,FALSE)</f>
        <v>32664</v>
      </c>
      <c r="V218" s="13">
        <f ca="1">VLOOKUP(C218,DBASE!$A$4:$Z$756,20,FALSE)</f>
        <v>30</v>
      </c>
      <c r="W218" s="11" t="str">
        <f>VLOOKUP(C218,DBASE!$A$4:$Z$756,21,FALSE)</f>
        <v>N</v>
      </c>
      <c r="X218" s="11">
        <f>VLOOKUP(C218,DBASE!$A$4:$Z$756,22,FALSE)</f>
        <v>30</v>
      </c>
      <c r="Y218" s="14">
        <f>VLOOKUP(C218,DBASE!$A$4:$Z$756,23,FALSE)</f>
        <v>2.5</v>
      </c>
      <c r="Z218" s="11">
        <f>VLOOKUP(C218,DBASE!$A$4:$Z$756,24,FALSE)</f>
        <v>39</v>
      </c>
      <c r="AA218" s="11" t="str">
        <f>VLOOKUP(C218,DBASE!$A$4:$Z$756,25,FALSE)</f>
        <v>Function</v>
      </c>
      <c r="AB218" s="10">
        <f>VLOOKUP(C218,DBASE!$A$4:$Z$756,26,FALSE)</f>
        <v>1</v>
      </c>
      <c r="AC218" s="15">
        <v>1214</v>
      </c>
      <c r="AD218" s="15">
        <f t="shared" si="15"/>
        <v>266.16950000000003</v>
      </c>
      <c r="AE218" s="15">
        <v>0</v>
      </c>
      <c r="AF218" s="15">
        <v>0</v>
      </c>
      <c r="AG218" s="15">
        <v>0</v>
      </c>
      <c r="AH218" s="15">
        <v>0</v>
      </c>
      <c r="AI218" s="15">
        <v>0</v>
      </c>
      <c r="AJ218" s="15">
        <v>0</v>
      </c>
      <c r="AK218" s="15">
        <v>0</v>
      </c>
      <c r="AL218" s="15">
        <v>0</v>
      </c>
      <c r="AM218" s="15">
        <v>0</v>
      </c>
      <c r="AN218" s="15">
        <v>0</v>
      </c>
      <c r="AO218" s="15">
        <f t="shared" si="16"/>
        <v>0</v>
      </c>
      <c r="AP218" s="15">
        <f t="shared" si="17"/>
        <v>0</v>
      </c>
      <c r="AQ218" s="15">
        <f t="shared" si="18"/>
        <v>26.5</v>
      </c>
      <c r="AR218" s="15">
        <v>0</v>
      </c>
      <c r="AS218" s="15">
        <v>0</v>
      </c>
      <c r="AT218" s="15">
        <v>0</v>
      </c>
      <c r="AU218" s="15">
        <v>0</v>
      </c>
      <c r="AV218" s="15">
        <f t="shared" si="19"/>
        <v>5.9346750000000004</v>
      </c>
      <c r="AW218" s="15">
        <v>0</v>
      </c>
      <c r="AX218" s="15">
        <v>0</v>
      </c>
    </row>
    <row r="219" spans="1:50" ht="20.100000000000001" customHeight="1" x14ac:dyDescent="0.25">
      <c r="A219" s="8">
        <v>43922</v>
      </c>
      <c r="B219" s="8">
        <v>43951</v>
      </c>
      <c r="C219" s="11">
        <v>209</v>
      </c>
      <c r="D219" s="8" t="str">
        <f>VLOOKUP(C219,DBASE!$A$4:$Z$756,3,FALSE)</f>
        <v>P</v>
      </c>
      <c r="E219" s="11" t="str">
        <f>VLOOKUP(C219,DBASE!$A$4:$Z$756,2,FALSE)</f>
        <v>Active</v>
      </c>
      <c r="F219" s="11" t="str">
        <f>VLOOKUP(C219,DBASE!$A$4:$Z$756,4,FALSE)</f>
        <v>Mitarbeiter 209</v>
      </c>
      <c r="G219" s="11" t="str">
        <f>VLOOKUP(C219,DBASE!$A$4:$Z$756,5,FALSE)</f>
        <v>N</v>
      </c>
      <c r="H219" s="11">
        <f>VLOOKUP(C219,DBASE!$A$4:$Z$756,6,FALSE)</f>
        <v>1000</v>
      </c>
      <c r="I219" s="11">
        <f>VLOOKUP(C219,DBASE!$A$4:$Z$756,7,FALSE)</f>
        <v>1000</v>
      </c>
      <c r="J219" s="11">
        <f>VLOOKUP(C219,DBASE!$A$4:$Z$756,8,FALSE)</f>
        <v>100</v>
      </c>
      <c r="K219" s="11" t="str">
        <f>VLOOKUP(C219,DBASE!$A$4:$Z$756,9,FALSE)</f>
        <v>Niederl. 1</v>
      </c>
      <c r="L219" s="11" t="str">
        <f>VLOOKUP(C219,DBASE!$A$4:$Z$756,10,FALSE)</f>
        <v>Department</v>
      </c>
      <c r="M219" s="11" t="str">
        <f>VLOOKUP(C219,DBASE!$A$4:$Z$756,11,FALSE)</f>
        <v>Supervisor</v>
      </c>
      <c r="N219" s="11" t="str">
        <f>VLOOKUP(C219,DBASE!$A$4:$Z$756,12,FALSE)</f>
        <v>Non-Mgm.</v>
      </c>
      <c r="O219" s="11" t="str">
        <f>VLOOKUP(C219,DBASE!$A$4:$Z$756,13,FALSE)</f>
        <v>ang.</v>
      </c>
      <c r="P219" s="11" t="str">
        <f>VLOOKUP(C219,DBASE!$A$4:$Z$756,14,FALSE)</f>
        <v>W</v>
      </c>
      <c r="Q219" s="12">
        <f>VLOOKUP(C219,DBASE!$A$4:$Z$756,15,FALSE)</f>
        <v>40787</v>
      </c>
      <c r="R219" s="12" t="str">
        <f>IF(VLOOKUP(C219,DBASE!$A$4:$Z$756,16,FALSE)=0,"",VLOOKUP(C219,DBASE!$A$4:$Z$756,16,FALSE))</f>
        <v/>
      </c>
      <c r="S219" s="13" t="str">
        <f>VLOOKUP(C219,DBASE!$A$4:$Z$756,17,FALSE)</f>
        <v/>
      </c>
      <c r="T219" s="11">
        <f ca="1">VLOOKUP(C219,DBASE!$A$4:$Z$756,18,FALSE)</f>
        <v>8</v>
      </c>
      <c r="U219" s="12">
        <f>VLOOKUP(C219,DBASE!$A$4:$Z$756,19,FALSE)</f>
        <v>34350</v>
      </c>
      <c r="V219" s="13">
        <f ca="1">VLOOKUP(C219,DBASE!$A$4:$Z$756,20,FALSE)</f>
        <v>26</v>
      </c>
      <c r="W219" s="11" t="str">
        <f>VLOOKUP(C219,DBASE!$A$4:$Z$756,21,FALSE)</f>
        <v>N</v>
      </c>
      <c r="X219" s="11">
        <f>VLOOKUP(C219,DBASE!$A$4:$Z$756,22,FALSE)</f>
        <v>30</v>
      </c>
      <c r="Y219" s="14">
        <f>VLOOKUP(C219,DBASE!$A$4:$Z$756,23,FALSE)</f>
        <v>2.5</v>
      </c>
      <c r="Z219" s="11">
        <f>VLOOKUP(C219,DBASE!$A$4:$Z$756,24,FALSE)</f>
        <v>39</v>
      </c>
      <c r="AA219" s="11" t="str">
        <f>VLOOKUP(C219,DBASE!$A$4:$Z$756,25,FALSE)</f>
        <v>Function</v>
      </c>
      <c r="AB219" s="10">
        <f>VLOOKUP(C219,DBASE!$A$4:$Z$756,26,FALSE)</f>
        <v>1</v>
      </c>
      <c r="AC219" s="15">
        <v>1215</v>
      </c>
      <c r="AD219" s="15">
        <f t="shared" si="15"/>
        <v>266.38875000000002</v>
      </c>
      <c r="AE219" s="15">
        <v>0</v>
      </c>
      <c r="AF219" s="15">
        <v>0</v>
      </c>
      <c r="AG219" s="15">
        <v>0</v>
      </c>
      <c r="AH219" s="15">
        <v>0</v>
      </c>
      <c r="AI219" s="15">
        <v>0</v>
      </c>
      <c r="AJ219" s="15">
        <v>0</v>
      </c>
      <c r="AK219" s="15">
        <v>0</v>
      </c>
      <c r="AL219" s="15">
        <v>0</v>
      </c>
      <c r="AM219" s="15">
        <v>0</v>
      </c>
      <c r="AN219" s="15">
        <v>0</v>
      </c>
      <c r="AO219" s="15">
        <f t="shared" si="16"/>
        <v>0</v>
      </c>
      <c r="AP219" s="15">
        <f t="shared" si="17"/>
        <v>0</v>
      </c>
      <c r="AQ219" s="15">
        <f t="shared" si="18"/>
        <v>26.5</v>
      </c>
      <c r="AR219" s="15">
        <v>0</v>
      </c>
      <c r="AS219" s="15">
        <v>0</v>
      </c>
      <c r="AT219" s="15">
        <v>0</v>
      </c>
      <c r="AU219" s="15">
        <v>0</v>
      </c>
      <c r="AV219" s="15">
        <f t="shared" si="19"/>
        <v>5.9346750000000004</v>
      </c>
      <c r="AW219" s="15">
        <v>0</v>
      </c>
      <c r="AX219" s="15">
        <v>0</v>
      </c>
    </row>
    <row r="220" spans="1:50" ht="20.100000000000001" customHeight="1" x14ac:dyDescent="0.25">
      <c r="A220" s="8">
        <v>43922</v>
      </c>
      <c r="B220" s="8">
        <v>43951</v>
      </c>
      <c r="C220" s="11">
        <v>210</v>
      </c>
      <c r="D220" s="8" t="str">
        <f>VLOOKUP(C220,DBASE!$A$4:$Z$756,3,FALSE)</f>
        <v>P</v>
      </c>
      <c r="E220" s="11" t="str">
        <f>VLOOKUP(C220,DBASE!$A$4:$Z$756,2,FALSE)</f>
        <v>Active</v>
      </c>
      <c r="F220" s="11" t="str">
        <f>VLOOKUP(C220,DBASE!$A$4:$Z$756,4,FALSE)</f>
        <v>Mitarbeiter 210</v>
      </c>
      <c r="G220" s="11" t="str">
        <f>VLOOKUP(C220,DBASE!$A$4:$Z$756,5,FALSE)</f>
        <v>N</v>
      </c>
      <c r="H220" s="11">
        <f>VLOOKUP(C220,DBASE!$A$4:$Z$756,6,FALSE)</f>
        <v>1011</v>
      </c>
      <c r="I220" s="11">
        <f>VLOOKUP(C220,DBASE!$A$4:$Z$756,7,FALSE)</f>
        <v>1011</v>
      </c>
      <c r="J220" s="11">
        <f>VLOOKUP(C220,DBASE!$A$4:$Z$756,8,FALSE)</f>
        <v>100</v>
      </c>
      <c r="K220" s="11" t="str">
        <f>VLOOKUP(C220,DBASE!$A$4:$Z$756,9,FALSE)</f>
        <v>Niederl. 1</v>
      </c>
      <c r="L220" s="11" t="str">
        <f>VLOOKUP(C220,DBASE!$A$4:$Z$756,10,FALSE)</f>
        <v>Department</v>
      </c>
      <c r="M220" s="11" t="str">
        <f>VLOOKUP(C220,DBASE!$A$4:$Z$756,11,FALSE)</f>
        <v>Supervisor</v>
      </c>
      <c r="N220" s="11" t="str">
        <f>VLOOKUP(C220,DBASE!$A$4:$Z$756,12,FALSE)</f>
        <v>Non-Mgm.</v>
      </c>
      <c r="O220" s="11" t="str">
        <f>VLOOKUP(C220,DBASE!$A$4:$Z$756,13,FALSE)</f>
        <v>ang.</v>
      </c>
      <c r="P220" s="11" t="str">
        <f>VLOOKUP(C220,DBASE!$A$4:$Z$756,14,FALSE)</f>
        <v>W</v>
      </c>
      <c r="Q220" s="12">
        <f>VLOOKUP(C220,DBASE!$A$4:$Z$756,15,FALSE)</f>
        <v>40787</v>
      </c>
      <c r="R220" s="12" t="str">
        <f>IF(VLOOKUP(C220,DBASE!$A$4:$Z$756,16,FALSE)=0,"",VLOOKUP(C220,DBASE!$A$4:$Z$756,16,FALSE))</f>
        <v/>
      </c>
      <c r="S220" s="13" t="str">
        <f>VLOOKUP(C220,DBASE!$A$4:$Z$756,17,FALSE)</f>
        <v/>
      </c>
      <c r="T220" s="11">
        <f ca="1">VLOOKUP(C220,DBASE!$A$4:$Z$756,18,FALSE)</f>
        <v>8</v>
      </c>
      <c r="U220" s="12">
        <f>VLOOKUP(C220,DBASE!$A$4:$Z$756,19,FALSE)</f>
        <v>34304</v>
      </c>
      <c r="V220" s="13">
        <f ca="1">VLOOKUP(C220,DBASE!$A$4:$Z$756,20,FALSE)</f>
        <v>26</v>
      </c>
      <c r="W220" s="11" t="str">
        <f>VLOOKUP(C220,DBASE!$A$4:$Z$756,21,FALSE)</f>
        <v>N</v>
      </c>
      <c r="X220" s="11">
        <f>VLOOKUP(C220,DBASE!$A$4:$Z$756,22,FALSE)</f>
        <v>30</v>
      </c>
      <c r="Y220" s="14">
        <f>VLOOKUP(C220,DBASE!$A$4:$Z$756,23,FALSE)</f>
        <v>2.5</v>
      </c>
      <c r="Z220" s="11">
        <f>VLOOKUP(C220,DBASE!$A$4:$Z$756,24,FALSE)</f>
        <v>39</v>
      </c>
      <c r="AA220" s="11" t="str">
        <f>VLOOKUP(C220,DBASE!$A$4:$Z$756,25,FALSE)</f>
        <v>Function</v>
      </c>
      <c r="AB220" s="10">
        <f>VLOOKUP(C220,DBASE!$A$4:$Z$756,26,FALSE)</f>
        <v>1</v>
      </c>
      <c r="AC220" s="15">
        <v>1216</v>
      </c>
      <c r="AD220" s="15">
        <f t="shared" si="15"/>
        <v>266.608</v>
      </c>
      <c r="AE220" s="15">
        <v>0</v>
      </c>
      <c r="AF220" s="15">
        <v>0</v>
      </c>
      <c r="AG220" s="15">
        <v>0</v>
      </c>
      <c r="AH220" s="15">
        <v>0</v>
      </c>
      <c r="AI220" s="15">
        <v>0</v>
      </c>
      <c r="AJ220" s="15">
        <v>0</v>
      </c>
      <c r="AK220" s="15">
        <v>0</v>
      </c>
      <c r="AL220" s="15">
        <v>0</v>
      </c>
      <c r="AM220" s="15">
        <v>0</v>
      </c>
      <c r="AN220" s="15">
        <v>0</v>
      </c>
      <c r="AO220" s="15">
        <f t="shared" si="16"/>
        <v>0</v>
      </c>
      <c r="AP220" s="15">
        <f t="shared" si="17"/>
        <v>0</v>
      </c>
      <c r="AQ220" s="15">
        <f t="shared" si="18"/>
        <v>26.5</v>
      </c>
      <c r="AR220" s="15">
        <v>0</v>
      </c>
      <c r="AS220" s="15">
        <v>0</v>
      </c>
      <c r="AT220" s="15">
        <v>0</v>
      </c>
      <c r="AU220" s="15">
        <v>0</v>
      </c>
      <c r="AV220" s="15">
        <f t="shared" si="19"/>
        <v>5.9346750000000004</v>
      </c>
      <c r="AW220" s="15">
        <v>0</v>
      </c>
      <c r="AX220" s="15">
        <v>0</v>
      </c>
    </row>
    <row r="221" spans="1:50" ht="20.100000000000001" customHeight="1" x14ac:dyDescent="0.25">
      <c r="A221" s="8">
        <v>43922</v>
      </c>
      <c r="B221" s="8">
        <v>43951</v>
      </c>
      <c r="C221" s="11">
        <v>211</v>
      </c>
      <c r="D221" s="8" t="str">
        <f>VLOOKUP(C221,DBASE!$A$4:$Z$756,3,FALSE)</f>
        <v>P</v>
      </c>
      <c r="E221" s="11" t="str">
        <f>VLOOKUP(C221,DBASE!$A$4:$Z$756,2,FALSE)</f>
        <v>Active</v>
      </c>
      <c r="F221" s="11" t="str">
        <f>VLOOKUP(C221,DBASE!$A$4:$Z$756,4,FALSE)</f>
        <v>Mitarbeiter 211</v>
      </c>
      <c r="G221" s="11" t="str">
        <f>VLOOKUP(C221,DBASE!$A$4:$Z$756,5,FALSE)</f>
        <v>Y</v>
      </c>
      <c r="H221" s="11">
        <f>VLOOKUP(C221,DBASE!$A$4:$Z$756,6,FALSE)</f>
        <v>1019</v>
      </c>
      <c r="I221" s="11">
        <f>VLOOKUP(C221,DBASE!$A$4:$Z$756,7,FALSE)</f>
        <v>1019</v>
      </c>
      <c r="J221" s="11">
        <f>VLOOKUP(C221,DBASE!$A$4:$Z$756,8,FALSE)</f>
        <v>108</v>
      </c>
      <c r="K221" s="11" t="str">
        <f>VLOOKUP(C221,DBASE!$A$4:$Z$756,9,FALSE)</f>
        <v>Niederl. 9</v>
      </c>
      <c r="L221" s="11" t="str">
        <f>VLOOKUP(C221,DBASE!$A$4:$Z$756,10,FALSE)</f>
        <v>Department</v>
      </c>
      <c r="M221" s="11" t="str">
        <f>VLOOKUP(C221,DBASE!$A$4:$Z$756,11,FALSE)</f>
        <v>Supervisor</v>
      </c>
      <c r="N221" s="11" t="str">
        <f>VLOOKUP(C221,DBASE!$A$4:$Z$756,12,FALSE)</f>
        <v>Non-Mgm.</v>
      </c>
      <c r="O221" s="11" t="str">
        <f>VLOOKUP(C221,DBASE!$A$4:$Z$756,13,FALSE)</f>
        <v>ang.</v>
      </c>
      <c r="P221" s="11" t="str">
        <f>VLOOKUP(C221,DBASE!$A$4:$Z$756,14,FALSE)</f>
        <v>M</v>
      </c>
      <c r="Q221" s="12">
        <f>VLOOKUP(C221,DBASE!$A$4:$Z$756,15,FALSE)</f>
        <v>40802</v>
      </c>
      <c r="R221" s="12" t="str">
        <f>IF(VLOOKUP(C221,DBASE!$A$4:$Z$756,16,FALSE)=0,"",VLOOKUP(C221,DBASE!$A$4:$Z$756,16,FALSE))</f>
        <v/>
      </c>
      <c r="S221" s="13" t="str">
        <f>VLOOKUP(C221,DBASE!$A$4:$Z$756,17,FALSE)</f>
        <v/>
      </c>
      <c r="T221" s="11">
        <f ca="1">VLOOKUP(C221,DBASE!$A$4:$Z$756,18,FALSE)</f>
        <v>8</v>
      </c>
      <c r="U221" s="12">
        <f>VLOOKUP(C221,DBASE!$A$4:$Z$756,19,FALSE)</f>
        <v>23131</v>
      </c>
      <c r="V221" s="13">
        <f ca="1">VLOOKUP(C221,DBASE!$A$4:$Z$756,20,FALSE)</f>
        <v>56</v>
      </c>
      <c r="W221" s="11" t="str">
        <f>VLOOKUP(C221,DBASE!$A$4:$Z$756,21,FALSE)</f>
        <v>J</v>
      </c>
      <c r="X221" s="11">
        <f>VLOOKUP(C221,DBASE!$A$4:$Z$756,22,FALSE)</f>
        <v>30</v>
      </c>
      <c r="Y221" s="14">
        <f>VLOOKUP(C221,DBASE!$A$4:$Z$756,23,FALSE)</f>
        <v>2.5</v>
      </c>
      <c r="Z221" s="11">
        <f>VLOOKUP(C221,DBASE!$A$4:$Z$756,24,FALSE)</f>
        <v>39</v>
      </c>
      <c r="AA221" s="11" t="str">
        <f>VLOOKUP(C221,DBASE!$A$4:$Z$756,25,FALSE)</f>
        <v>Function</v>
      </c>
      <c r="AB221" s="10">
        <f>VLOOKUP(C221,DBASE!$A$4:$Z$756,26,FALSE)</f>
        <v>0.5</v>
      </c>
      <c r="AC221" s="15">
        <v>1217</v>
      </c>
      <c r="AD221" s="15">
        <f t="shared" si="15"/>
        <v>266.82725000000005</v>
      </c>
      <c r="AE221" s="15">
        <v>0</v>
      </c>
      <c r="AF221" s="15">
        <v>0</v>
      </c>
      <c r="AG221" s="15">
        <v>15</v>
      </c>
      <c r="AH221" s="15">
        <v>0</v>
      </c>
      <c r="AI221" s="15">
        <v>0</v>
      </c>
      <c r="AJ221" s="15">
        <v>0</v>
      </c>
      <c r="AK221" s="15">
        <v>0</v>
      </c>
      <c r="AL221" s="15">
        <v>0</v>
      </c>
      <c r="AM221" s="15">
        <v>0</v>
      </c>
      <c r="AN221" s="15">
        <v>0</v>
      </c>
      <c r="AO221" s="15">
        <f t="shared" si="16"/>
        <v>70.211538461538453</v>
      </c>
      <c r="AP221" s="15">
        <f t="shared" si="17"/>
        <v>55.779166666666676</v>
      </c>
      <c r="AQ221" s="15">
        <f t="shared" si="18"/>
        <v>13.25</v>
      </c>
      <c r="AR221" s="15">
        <v>0</v>
      </c>
      <c r="AS221" s="15">
        <v>0</v>
      </c>
      <c r="AT221" s="15">
        <v>0</v>
      </c>
      <c r="AU221" s="15">
        <v>0</v>
      </c>
      <c r="AV221" s="15">
        <f t="shared" si="19"/>
        <v>34.542205913461537</v>
      </c>
      <c r="AW221" s="15">
        <v>40.564999999999998</v>
      </c>
      <c r="AX221" s="15">
        <v>0</v>
      </c>
    </row>
    <row r="222" spans="1:50" ht="20.100000000000001" customHeight="1" x14ac:dyDescent="0.25">
      <c r="A222" s="8">
        <v>43922</v>
      </c>
      <c r="B222" s="8">
        <v>43951</v>
      </c>
      <c r="C222" s="11">
        <v>211</v>
      </c>
      <c r="D222" s="8" t="str">
        <f>VLOOKUP(C222,DBASE!$A$4:$Z$756,3,FALSE)</f>
        <v>P</v>
      </c>
      <c r="E222" s="11" t="str">
        <f>VLOOKUP(C222,DBASE!$A$4:$Z$756,2,FALSE)</f>
        <v>Active</v>
      </c>
      <c r="F222" s="11" t="str">
        <f>VLOOKUP(C222,DBASE!$A$4:$Z$756,4,FALSE)</f>
        <v>Mitarbeiter 211</v>
      </c>
      <c r="G222" s="11" t="str">
        <f>VLOOKUP(C222,DBASE!$A$4:$Z$756,5,FALSE)</f>
        <v>Y</v>
      </c>
      <c r="H222" s="11">
        <f>VLOOKUP(C222,DBASE!$A$4:$Z$756,6,FALSE)</f>
        <v>1019</v>
      </c>
      <c r="I222" s="11">
        <f>VLOOKUP(C222,DBASE!$A$4:$Z$756,7,FALSE)</f>
        <v>1019</v>
      </c>
      <c r="J222" s="11">
        <f>VLOOKUP(C222,DBASE!$A$4:$Z$756,8,FALSE)</f>
        <v>108</v>
      </c>
      <c r="K222" s="11" t="str">
        <f>VLOOKUP(C222,DBASE!$A$4:$Z$756,9,FALSE)</f>
        <v>Niederl. 9</v>
      </c>
      <c r="L222" s="11" t="str">
        <f>VLOOKUP(C222,DBASE!$A$4:$Z$756,10,FALSE)</f>
        <v>Department</v>
      </c>
      <c r="M222" s="11" t="str">
        <f>VLOOKUP(C222,DBASE!$A$4:$Z$756,11,FALSE)</f>
        <v>Supervisor</v>
      </c>
      <c r="N222" s="11" t="str">
        <f>VLOOKUP(C222,DBASE!$A$4:$Z$756,12,FALSE)</f>
        <v>Non-Mgm.</v>
      </c>
      <c r="O222" s="11" t="str">
        <f>VLOOKUP(C222,DBASE!$A$4:$Z$756,13,FALSE)</f>
        <v>ang.</v>
      </c>
      <c r="P222" s="11" t="str">
        <f>VLOOKUP(C222,DBASE!$A$4:$Z$756,14,FALSE)</f>
        <v>M</v>
      </c>
      <c r="Q222" s="12">
        <f>VLOOKUP(C222,DBASE!$A$4:$Z$756,15,FALSE)</f>
        <v>40802</v>
      </c>
      <c r="R222" s="12" t="str">
        <f>IF(VLOOKUP(C222,DBASE!$A$4:$Z$756,16,FALSE)=0,"",VLOOKUP(C222,DBASE!$A$4:$Z$756,16,FALSE))</f>
        <v/>
      </c>
      <c r="S222" s="13" t="str">
        <f>VLOOKUP(C222,DBASE!$A$4:$Z$756,17,FALSE)</f>
        <v/>
      </c>
      <c r="T222" s="11">
        <f ca="1">VLOOKUP(C222,DBASE!$A$4:$Z$756,18,FALSE)</f>
        <v>8</v>
      </c>
      <c r="U222" s="12">
        <f>VLOOKUP(C222,DBASE!$A$4:$Z$756,19,FALSE)</f>
        <v>23131</v>
      </c>
      <c r="V222" s="13">
        <f ca="1">VLOOKUP(C222,DBASE!$A$4:$Z$756,20,FALSE)</f>
        <v>56</v>
      </c>
      <c r="W222" s="11" t="str">
        <f>VLOOKUP(C222,DBASE!$A$4:$Z$756,21,FALSE)</f>
        <v>J</v>
      </c>
      <c r="X222" s="11">
        <f>VLOOKUP(C222,DBASE!$A$4:$Z$756,22,FALSE)</f>
        <v>30</v>
      </c>
      <c r="Y222" s="14">
        <f>VLOOKUP(C222,DBASE!$A$4:$Z$756,23,FALSE)</f>
        <v>2.5</v>
      </c>
      <c r="Z222" s="11">
        <f>VLOOKUP(C222,DBASE!$A$4:$Z$756,24,FALSE)</f>
        <v>39</v>
      </c>
      <c r="AA222" s="11" t="str">
        <f>VLOOKUP(C222,DBASE!$A$4:$Z$756,25,FALSE)</f>
        <v>Function</v>
      </c>
      <c r="AB222" s="10">
        <f>VLOOKUP(C222,DBASE!$A$4:$Z$756,26,FALSE)</f>
        <v>0.5</v>
      </c>
      <c r="AC222" s="15">
        <v>1218</v>
      </c>
      <c r="AD222" s="15">
        <f t="shared" si="15"/>
        <v>267.04650000000004</v>
      </c>
      <c r="AE222" s="15">
        <v>0</v>
      </c>
      <c r="AF222" s="15">
        <v>0</v>
      </c>
      <c r="AG222" s="15">
        <v>15</v>
      </c>
      <c r="AH222" s="15">
        <v>0</v>
      </c>
      <c r="AI222" s="15">
        <v>0</v>
      </c>
      <c r="AJ222" s="15">
        <v>0</v>
      </c>
      <c r="AK222" s="15">
        <v>0</v>
      </c>
      <c r="AL222" s="15">
        <v>0</v>
      </c>
      <c r="AM222" s="15">
        <v>0</v>
      </c>
      <c r="AN222" s="15">
        <v>0</v>
      </c>
      <c r="AO222" s="15">
        <f t="shared" si="16"/>
        <v>70.269230769230774</v>
      </c>
      <c r="AP222" s="15">
        <f t="shared" si="17"/>
        <v>55.825000000000003</v>
      </c>
      <c r="AQ222" s="15">
        <f t="shared" si="18"/>
        <v>13.25</v>
      </c>
      <c r="AR222" s="15">
        <v>0</v>
      </c>
      <c r="AS222" s="15">
        <v>0</v>
      </c>
      <c r="AT222" s="15">
        <v>0</v>
      </c>
      <c r="AU222" s="15">
        <v>0</v>
      </c>
      <c r="AV222" s="15">
        <f t="shared" si="19"/>
        <v>34.565390480769231</v>
      </c>
      <c r="AW222" s="15">
        <v>40.564999999999998</v>
      </c>
      <c r="AX222" s="15">
        <v>0</v>
      </c>
    </row>
    <row r="223" spans="1:50" ht="20.100000000000001" customHeight="1" x14ac:dyDescent="0.25">
      <c r="A223" s="8">
        <v>43922</v>
      </c>
      <c r="B223" s="8">
        <v>43951</v>
      </c>
      <c r="C223" s="11">
        <v>212</v>
      </c>
      <c r="D223" s="8" t="str">
        <f>VLOOKUP(C223,DBASE!$A$4:$Z$756,3,FALSE)</f>
        <v>P</v>
      </c>
      <c r="E223" s="11" t="str">
        <f>VLOOKUP(C223,DBASE!$A$4:$Z$756,2,FALSE)</f>
        <v>Active</v>
      </c>
      <c r="F223" s="11" t="str">
        <f>VLOOKUP(C223,DBASE!$A$4:$Z$756,4,FALSE)</f>
        <v>Mitarbeiter 212</v>
      </c>
      <c r="G223" s="11" t="str">
        <f>VLOOKUP(C223,DBASE!$A$4:$Z$756,5,FALSE)</f>
        <v>N</v>
      </c>
      <c r="H223" s="11">
        <f>VLOOKUP(C223,DBASE!$A$4:$Z$756,6,FALSE)</f>
        <v>1044</v>
      </c>
      <c r="I223" s="11">
        <f>VLOOKUP(C223,DBASE!$A$4:$Z$756,7,FALSE)</f>
        <v>1087</v>
      </c>
      <c r="J223" s="11">
        <f>VLOOKUP(C223,DBASE!$A$4:$Z$756,8,FALSE)</f>
        <v>102</v>
      </c>
      <c r="K223" s="11" t="str">
        <f>VLOOKUP(C223,DBASE!$A$4:$Z$756,9,FALSE)</f>
        <v>Niederl. 3</v>
      </c>
      <c r="L223" s="11" t="str">
        <f>VLOOKUP(C223,DBASE!$A$4:$Z$756,10,FALSE)</f>
        <v>Department</v>
      </c>
      <c r="M223" s="11" t="str">
        <f>VLOOKUP(C223,DBASE!$A$4:$Z$756,11,FALSE)</f>
        <v>Supervisor</v>
      </c>
      <c r="N223" s="11" t="str">
        <f>VLOOKUP(C223,DBASE!$A$4:$Z$756,12,FALSE)</f>
        <v>Non-Mgm.</v>
      </c>
      <c r="O223" s="11" t="str">
        <f>VLOOKUP(C223,DBASE!$A$4:$Z$756,13,FALSE)</f>
        <v>ang.</v>
      </c>
      <c r="P223" s="11" t="str">
        <f>VLOOKUP(C223,DBASE!$A$4:$Z$756,14,FALSE)</f>
        <v>M</v>
      </c>
      <c r="Q223" s="12">
        <f>VLOOKUP(C223,DBASE!$A$4:$Z$756,15,FALSE)</f>
        <v>40820</v>
      </c>
      <c r="R223" s="12" t="str">
        <f>IF(VLOOKUP(C223,DBASE!$A$4:$Z$756,16,FALSE)=0,"",VLOOKUP(C223,DBASE!$A$4:$Z$756,16,FALSE))</f>
        <v/>
      </c>
      <c r="S223" s="13" t="str">
        <f>VLOOKUP(C223,DBASE!$A$4:$Z$756,17,FALSE)</f>
        <v/>
      </c>
      <c r="T223" s="11">
        <f ca="1">VLOOKUP(C223,DBASE!$A$4:$Z$756,18,FALSE)</f>
        <v>8</v>
      </c>
      <c r="U223" s="12">
        <f>VLOOKUP(C223,DBASE!$A$4:$Z$756,19,FALSE)</f>
        <v>30385</v>
      </c>
      <c r="V223" s="13">
        <f ca="1">VLOOKUP(C223,DBASE!$A$4:$Z$756,20,FALSE)</f>
        <v>36</v>
      </c>
      <c r="W223" s="11" t="str">
        <f>VLOOKUP(C223,DBASE!$A$4:$Z$756,21,FALSE)</f>
        <v>N</v>
      </c>
      <c r="X223" s="11">
        <f>VLOOKUP(C223,DBASE!$A$4:$Z$756,22,FALSE)</f>
        <v>30</v>
      </c>
      <c r="Y223" s="14">
        <f>VLOOKUP(C223,DBASE!$A$4:$Z$756,23,FALSE)</f>
        <v>2.5</v>
      </c>
      <c r="Z223" s="11">
        <f>VLOOKUP(C223,DBASE!$A$4:$Z$756,24,FALSE)</f>
        <v>37</v>
      </c>
      <c r="AA223" s="11" t="str">
        <f>VLOOKUP(C223,DBASE!$A$4:$Z$756,25,FALSE)</f>
        <v>Function</v>
      </c>
      <c r="AB223" s="10">
        <f>VLOOKUP(C223,DBASE!$A$4:$Z$756,26,FALSE)</f>
        <v>0.94871794871794868</v>
      </c>
      <c r="AC223" s="15">
        <v>1219</v>
      </c>
      <c r="AD223" s="15">
        <f t="shared" si="15"/>
        <v>267.26575000000003</v>
      </c>
      <c r="AE223" s="15">
        <v>0</v>
      </c>
      <c r="AF223" s="15">
        <v>0</v>
      </c>
      <c r="AG223" s="15">
        <v>0</v>
      </c>
      <c r="AH223" s="15">
        <v>0</v>
      </c>
      <c r="AI223" s="15">
        <v>0</v>
      </c>
      <c r="AJ223" s="15">
        <v>0</v>
      </c>
      <c r="AK223" s="15">
        <v>0</v>
      </c>
      <c r="AL223" s="15">
        <v>0</v>
      </c>
      <c r="AM223" s="15">
        <v>0</v>
      </c>
      <c r="AN223" s="15">
        <v>0</v>
      </c>
      <c r="AO223" s="15">
        <f t="shared" si="16"/>
        <v>0</v>
      </c>
      <c r="AP223" s="15">
        <f t="shared" si="17"/>
        <v>0</v>
      </c>
      <c r="AQ223" s="15">
        <f t="shared" si="18"/>
        <v>26.5</v>
      </c>
      <c r="AR223" s="15">
        <v>0</v>
      </c>
      <c r="AS223" s="15">
        <v>0</v>
      </c>
      <c r="AT223" s="15">
        <v>0</v>
      </c>
      <c r="AU223" s="15">
        <v>0</v>
      </c>
      <c r="AV223" s="15">
        <f t="shared" si="19"/>
        <v>5.9346750000000004</v>
      </c>
      <c r="AW223" s="15">
        <v>0</v>
      </c>
      <c r="AX223" s="15">
        <v>0</v>
      </c>
    </row>
    <row r="224" spans="1:50" ht="20.100000000000001" customHeight="1" x14ac:dyDescent="0.25">
      <c r="A224" s="8">
        <v>43922</v>
      </c>
      <c r="B224" s="8">
        <v>43951</v>
      </c>
      <c r="C224" s="11">
        <v>213</v>
      </c>
      <c r="D224" s="8" t="str">
        <f>VLOOKUP(C224,DBASE!$A$4:$Z$756,3,FALSE)</f>
        <v>P</v>
      </c>
      <c r="E224" s="11" t="str">
        <f>VLOOKUP(C224,DBASE!$A$4:$Z$756,2,FALSE)</f>
        <v>Active</v>
      </c>
      <c r="F224" s="11" t="str">
        <f>VLOOKUP(C224,DBASE!$A$4:$Z$756,4,FALSE)</f>
        <v>Mitarbeiter 213</v>
      </c>
      <c r="G224" s="11" t="str">
        <f>VLOOKUP(C224,DBASE!$A$4:$Z$756,5,FALSE)</f>
        <v>N</v>
      </c>
      <c r="H224" s="11">
        <f>VLOOKUP(C224,DBASE!$A$4:$Z$756,6,FALSE)</f>
        <v>1001</v>
      </c>
      <c r="I224" s="11">
        <f>VLOOKUP(C224,DBASE!$A$4:$Z$756,7,FALSE)</f>
        <v>1001</v>
      </c>
      <c r="J224" s="11">
        <f>VLOOKUP(C224,DBASE!$A$4:$Z$756,8,FALSE)</f>
        <v>100</v>
      </c>
      <c r="K224" s="11" t="str">
        <f>VLOOKUP(C224,DBASE!$A$4:$Z$756,9,FALSE)</f>
        <v>Niederl. 1</v>
      </c>
      <c r="L224" s="11" t="str">
        <f>VLOOKUP(C224,DBASE!$A$4:$Z$756,10,FALSE)</f>
        <v>Department</v>
      </c>
      <c r="M224" s="11" t="str">
        <f>VLOOKUP(C224,DBASE!$A$4:$Z$756,11,FALSE)</f>
        <v>Supervisor</v>
      </c>
      <c r="N224" s="11" t="str">
        <f>VLOOKUP(C224,DBASE!$A$4:$Z$756,12,FALSE)</f>
        <v>Non-Mgm.</v>
      </c>
      <c r="O224" s="11" t="str">
        <f>VLOOKUP(C224,DBASE!$A$4:$Z$756,13,FALSE)</f>
        <v>ang.</v>
      </c>
      <c r="P224" s="11" t="str">
        <f>VLOOKUP(C224,DBASE!$A$4:$Z$756,14,FALSE)</f>
        <v>M</v>
      </c>
      <c r="Q224" s="12">
        <f>VLOOKUP(C224,DBASE!$A$4:$Z$756,15,FALSE)</f>
        <v>40817</v>
      </c>
      <c r="R224" s="12" t="str">
        <f>IF(VLOOKUP(C224,DBASE!$A$4:$Z$756,16,FALSE)=0,"",VLOOKUP(C224,DBASE!$A$4:$Z$756,16,FALSE))</f>
        <v/>
      </c>
      <c r="S224" s="13" t="str">
        <f>VLOOKUP(C224,DBASE!$A$4:$Z$756,17,FALSE)</f>
        <v/>
      </c>
      <c r="T224" s="11">
        <f ca="1">VLOOKUP(C224,DBASE!$A$4:$Z$756,18,FALSE)</f>
        <v>8</v>
      </c>
      <c r="U224" s="12">
        <f>VLOOKUP(C224,DBASE!$A$4:$Z$756,19,FALSE)</f>
        <v>22762</v>
      </c>
      <c r="V224" s="13">
        <f ca="1">VLOOKUP(C224,DBASE!$A$4:$Z$756,20,FALSE)</f>
        <v>57</v>
      </c>
      <c r="W224" s="11" t="str">
        <f>VLOOKUP(C224,DBASE!$A$4:$Z$756,21,FALSE)</f>
        <v>N</v>
      </c>
      <c r="X224" s="11">
        <f>VLOOKUP(C224,DBASE!$A$4:$Z$756,22,FALSE)</f>
        <v>30</v>
      </c>
      <c r="Y224" s="14">
        <f>VLOOKUP(C224,DBASE!$A$4:$Z$756,23,FALSE)</f>
        <v>2.5</v>
      </c>
      <c r="Z224" s="11">
        <f>VLOOKUP(C224,DBASE!$A$4:$Z$756,24,FALSE)</f>
        <v>39</v>
      </c>
      <c r="AA224" s="11" t="str">
        <f>VLOOKUP(C224,DBASE!$A$4:$Z$756,25,FALSE)</f>
        <v>Function</v>
      </c>
      <c r="AB224" s="10">
        <f>VLOOKUP(C224,DBASE!$A$4:$Z$756,26,FALSE)</f>
        <v>1</v>
      </c>
      <c r="AC224" s="15">
        <v>1220</v>
      </c>
      <c r="AD224" s="15">
        <f t="shared" si="15"/>
        <v>267.48500000000001</v>
      </c>
      <c r="AE224" s="15">
        <v>0</v>
      </c>
      <c r="AF224" s="15">
        <v>0</v>
      </c>
      <c r="AG224" s="15">
        <v>0</v>
      </c>
      <c r="AH224" s="15">
        <v>0</v>
      </c>
      <c r="AI224" s="15">
        <v>0</v>
      </c>
      <c r="AJ224" s="15">
        <v>0</v>
      </c>
      <c r="AK224" s="15">
        <v>0</v>
      </c>
      <c r="AL224" s="15">
        <v>0</v>
      </c>
      <c r="AM224" s="15">
        <v>0</v>
      </c>
      <c r="AN224" s="15">
        <v>0</v>
      </c>
      <c r="AO224" s="15">
        <f t="shared" si="16"/>
        <v>0</v>
      </c>
      <c r="AP224" s="15">
        <f t="shared" si="17"/>
        <v>0</v>
      </c>
      <c r="AQ224" s="15">
        <f t="shared" si="18"/>
        <v>26.5</v>
      </c>
      <c r="AR224" s="15">
        <v>0</v>
      </c>
      <c r="AS224" s="15">
        <v>0</v>
      </c>
      <c r="AT224" s="15">
        <v>0</v>
      </c>
      <c r="AU224" s="15">
        <v>0</v>
      </c>
      <c r="AV224" s="15">
        <f t="shared" si="19"/>
        <v>5.9346750000000004</v>
      </c>
      <c r="AW224" s="15">
        <v>0</v>
      </c>
      <c r="AX224" s="15">
        <v>0</v>
      </c>
    </row>
    <row r="225" spans="1:50" ht="20.100000000000001" customHeight="1" x14ac:dyDescent="0.25">
      <c r="A225" s="8">
        <v>43922</v>
      </c>
      <c r="B225" s="8">
        <v>43951</v>
      </c>
      <c r="C225" s="11">
        <v>214</v>
      </c>
      <c r="D225" s="8" t="str">
        <f>VLOOKUP(C225,DBASE!$A$4:$Z$756,3,FALSE)</f>
        <v>P</v>
      </c>
      <c r="E225" s="11" t="str">
        <f>VLOOKUP(C225,DBASE!$A$4:$Z$756,2,FALSE)</f>
        <v>Active</v>
      </c>
      <c r="F225" s="11" t="str">
        <f>VLOOKUP(C225,DBASE!$A$4:$Z$756,4,FALSE)</f>
        <v>Mitarbeiter 214</v>
      </c>
      <c r="G225" s="11" t="str">
        <f>VLOOKUP(C225,DBASE!$A$4:$Z$756,5,FALSE)</f>
        <v>N</v>
      </c>
      <c r="H225" s="11">
        <f>VLOOKUP(C225,DBASE!$A$4:$Z$756,6,FALSE)</f>
        <v>1016</v>
      </c>
      <c r="I225" s="11">
        <f>VLOOKUP(C225,DBASE!$A$4:$Z$756,7,FALSE)</f>
        <v>1016</v>
      </c>
      <c r="J225" s="11">
        <f>VLOOKUP(C225,DBASE!$A$4:$Z$756,8,FALSE)</f>
        <v>100</v>
      </c>
      <c r="K225" s="11" t="str">
        <f>VLOOKUP(C225,DBASE!$A$4:$Z$756,9,FALSE)</f>
        <v>Niederl. 1</v>
      </c>
      <c r="L225" s="11" t="str">
        <f>VLOOKUP(C225,DBASE!$A$4:$Z$756,10,FALSE)</f>
        <v>Department</v>
      </c>
      <c r="M225" s="11" t="str">
        <f>VLOOKUP(C225,DBASE!$A$4:$Z$756,11,FALSE)</f>
        <v>Supervisor</v>
      </c>
      <c r="N225" s="11" t="str">
        <f>VLOOKUP(C225,DBASE!$A$4:$Z$756,12,FALSE)</f>
        <v>Non-Mgm.</v>
      </c>
      <c r="O225" s="11" t="str">
        <f>VLOOKUP(C225,DBASE!$A$4:$Z$756,13,FALSE)</f>
        <v>ang.</v>
      </c>
      <c r="P225" s="11" t="str">
        <f>VLOOKUP(C225,DBASE!$A$4:$Z$756,14,FALSE)</f>
        <v>M</v>
      </c>
      <c r="Q225" s="12">
        <f>VLOOKUP(C225,DBASE!$A$4:$Z$756,15,FALSE)</f>
        <v>40817</v>
      </c>
      <c r="R225" s="12" t="str">
        <f>IF(VLOOKUP(C225,DBASE!$A$4:$Z$756,16,FALSE)=0,"",VLOOKUP(C225,DBASE!$A$4:$Z$756,16,FALSE))</f>
        <v/>
      </c>
      <c r="S225" s="13" t="str">
        <f>VLOOKUP(C225,DBASE!$A$4:$Z$756,17,FALSE)</f>
        <v/>
      </c>
      <c r="T225" s="11">
        <f ca="1">VLOOKUP(C225,DBASE!$A$4:$Z$756,18,FALSE)</f>
        <v>8</v>
      </c>
      <c r="U225" s="12">
        <f>VLOOKUP(C225,DBASE!$A$4:$Z$756,19,FALSE)</f>
        <v>33313</v>
      </c>
      <c r="V225" s="13">
        <f ca="1">VLOOKUP(C225,DBASE!$A$4:$Z$756,20,FALSE)</f>
        <v>28</v>
      </c>
      <c r="W225" s="11" t="str">
        <f>VLOOKUP(C225,DBASE!$A$4:$Z$756,21,FALSE)</f>
        <v>N</v>
      </c>
      <c r="X225" s="11">
        <f>VLOOKUP(C225,DBASE!$A$4:$Z$756,22,FALSE)</f>
        <v>30</v>
      </c>
      <c r="Y225" s="14">
        <f>VLOOKUP(C225,DBASE!$A$4:$Z$756,23,FALSE)</f>
        <v>2.5</v>
      </c>
      <c r="Z225" s="11">
        <f>VLOOKUP(C225,DBASE!$A$4:$Z$756,24,FALSE)</f>
        <v>39</v>
      </c>
      <c r="AA225" s="11" t="str">
        <f>VLOOKUP(C225,DBASE!$A$4:$Z$756,25,FALSE)</f>
        <v>Function</v>
      </c>
      <c r="AB225" s="10">
        <f>VLOOKUP(C225,DBASE!$A$4:$Z$756,26,FALSE)</f>
        <v>1</v>
      </c>
      <c r="AC225" s="15">
        <v>1221</v>
      </c>
      <c r="AD225" s="15">
        <f t="shared" si="15"/>
        <v>267.70425</v>
      </c>
      <c r="AE225" s="15">
        <v>0</v>
      </c>
      <c r="AF225" s="15">
        <v>0</v>
      </c>
      <c r="AG225" s="15">
        <v>0</v>
      </c>
      <c r="AH225" s="15">
        <v>0</v>
      </c>
      <c r="AI225" s="15">
        <v>0</v>
      </c>
      <c r="AJ225" s="15">
        <v>0</v>
      </c>
      <c r="AK225" s="15">
        <v>0</v>
      </c>
      <c r="AL225" s="15">
        <v>0</v>
      </c>
      <c r="AM225" s="15">
        <v>0</v>
      </c>
      <c r="AN225" s="15">
        <v>0</v>
      </c>
      <c r="AO225" s="15">
        <f t="shared" si="16"/>
        <v>0</v>
      </c>
      <c r="AP225" s="15">
        <f t="shared" si="17"/>
        <v>0</v>
      </c>
      <c r="AQ225" s="15">
        <f t="shared" si="18"/>
        <v>26.5</v>
      </c>
      <c r="AR225" s="15">
        <v>0</v>
      </c>
      <c r="AS225" s="15">
        <v>0</v>
      </c>
      <c r="AT225" s="15">
        <v>0</v>
      </c>
      <c r="AU225" s="15">
        <v>0</v>
      </c>
      <c r="AV225" s="15">
        <f t="shared" si="19"/>
        <v>5.9346750000000004</v>
      </c>
      <c r="AW225" s="15">
        <v>0</v>
      </c>
      <c r="AX225" s="15">
        <v>0</v>
      </c>
    </row>
    <row r="226" spans="1:50" ht="20.100000000000001" customHeight="1" x14ac:dyDescent="0.25">
      <c r="A226" s="8">
        <v>43922</v>
      </c>
      <c r="B226" s="8">
        <v>43951</v>
      </c>
      <c r="C226" s="11">
        <v>215</v>
      </c>
      <c r="D226" s="8" t="str">
        <f>VLOOKUP(C226,DBASE!$A$4:$Z$756,3,FALSE)</f>
        <v>P</v>
      </c>
      <c r="E226" s="11" t="str">
        <f>VLOOKUP(C226,DBASE!$A$4:$Z$756,2,FALSE)</f>
        <v>Active</v>
      </c>
      <c r="F226" s="11" t="str">
        <f>VLOOKUP(C226,DBASE!$A$4:$Z$756,4,FALSE)</f>
        <v>Mitarbeiter 215</v>
      </c>
      <c r="G226" s="11" t="str">
        <f>VLOOKUP(C226,DBASE!$A$4:$Z$756,5,FALSE)</f>
        <v>Y</v>
      </c>
      <c r="H226" s="11">
        <f>VLOOKUP(C226,DBASE!$A$4:$Z$756,6,FALSE)</f>
        <v>1021</v>
      </c>
      <c r="I226" s="11">
        <f>VLOOKUP(C226,DBASE!$A$4:$Z$756,7,FALSE)</f>
        <v>1034</v>
      </c>
      <c r="J226" s="11">
        <f>VLOOKUP(C226,DBASE!$A$4:$Z$756,8,FALSE)</f>
        <v>104</v>
      </c>
      <c r="K226" s="11" t="str">
        <f>VLOOKUP(C226,DBASE!$A$4:$Z$756,9,FALSE)</f>
        <v>Niederl. 5</v>
      </c>
      <c r="L226" s="11" t="str">
        <f>VLOOKUP(C226,DBASE!$A$4:$Z$756,10,FALSE)</f>
        <v>Department</v>
      </c>
      <c r="M226" s="11" t="str">
        <f>VLOOKUP(C226,DBASE!$A$4:$Z$756,11,FALSE)</f>
        <v>Supervisor</v>
      </c>
      <c r="N226" s="11" t="str">
        <f>VLOOKUP(C226,DBASE!$A$4:$Z$756,12,FALSE)</f>
        <v>Non-Mgm.</v>
      </c>
      <c r="O226" s="11" t="str">
        <f>VLOOKUP(C226,DBASE!$A$4:$Z$756,13,FALSE)</f>
        <v>ang.</v>
      </c>
      <c r="P226" s="11" t="str">
        <f>VLOOKUP(C226,DBASE!$A$4:$Z$756,14,FALSE)</f>
        <v>M</v>
      </c>
      <c r="Q226" s="12">
        <f>VLOOKUP(C226,DBASE!$A$4:$Z$756,15,FALSE)</f>
        <v>40848</v>
      </c>
      <c r="R226" s="12" t="str">
        <f>IF(VLOOKUP(C226,DBASE!$A$4:$Z$756,16,FALSE)=0,"",VLOOKUP(C226,DBASE!$A$4:$Z$756,16,FALSE))</f>
        <v/>
      </c>
      <c r="S226" s="13" t="str">
        <f>VLOOKUP(C226,DBASE!$A$4:$Z$756,17,FALSE)</f>
        <v/>
      </c>
      <c r="T226" s="11">
        <f ca="1">VLOOKUP(C226,DBASE!$A$4:$Z$756,18,FALSE)</f>
        <v>8</v>
      </c>
      <c r="U226" s="12">
        <f>VLOOKUP(C226,DBASE!$A$4:$Z$756,19,FALSE)</f>
        <v>30257</v>
      </c>
      <c r="V226" s="13">
        <f ca="1">VLOOKUP(C226,DBASE!$A$4:$Z$756,20,FALSE)</f>
        <v>37</v>
      </c>
      <c r="W226" s="11" t="str">
        <f>VLOOKUP(C226,DBASE!$A$4:$Z$756,21,FALSE)</f>
        <v>N</v>
      </c>
      <c r="X226" s="11">
        <f>VLOOKUP(C226,DBASE!$A$4:$Z$756,22,FALSE)</f>
        <v>30</v>
      </c>
      <c r="Y226" s="14">
        <f>VLOOKUP(C226,DBASE!$A$4:$Z$756,23,FALSE)</f>
        <v>2.5</v>
      </c>
      <c r="Z226" s="11">
        <f>VLOOKUP(C226,DBASE!$A$4:$Z$756,24,FALSE)</f>
        <v>39</v>
      </c>
      <c r="AA226" s="11" t="str">
        <f>VLOOKUP(C226,DBASE!$A$4:$Z$756,25,FALSE)</f>
        <v>Function</v>
      </c>
      <c r="AB226" s="10">
        <f>VLOOKUP(C226,DBASE!$A$4:$Z$756,26,FALSE)</f>
        <v>0.5</v>
      </c>
      <c r="AC226" s="15">
        <v>1222</v>
      </c>
      <c r="AD226" s="15">
        <f t="shared" si="15"/>
        <v>267.92349999999999</v>
      </c>
      <c r="AE226" s="15">
        <v>0</v>
      </c>
      <c r="AF226" s="15">
        <v>0</v>
      </c>
      <c r="AG226" s="15">
        <v>15</v>
      </c>
      <c r="AH226" s="15">
        <v>0</v>
      </c>
      <c r="AI226" s="15">
        <v>0</v>
      </c>
      <c r="AJ226" s="15">
        <v>0</v>
      </c>
      <c r="AK226" s="15">
        <v>0</v>
      </c>
      <c r="AL226" s="15">
        <v>0</v>
      </c>
      <c r="AM226" s="15">
        <v>0</v>
      </c>
      <c r="AN226" s="15">
        <v>0</v>
      </c>
      <c r="AO226" s="15">
        <f t="shared" si="16"/>
        <v>0</v>
      </c>
      <c r="AP226" s="15">
        <f t="shared" si="17"/>
        <v>0</v>
      </c>
      <c r="AQ226" s="15">
        <f t="shared" si="18"/>
        <v>13.25</v>
      </c>
      <c r="AR226" s="15">
        <v>0</v>
      </c>
      <c r="AS226" s="15">
        <v>0</v>
      </c>
      <c r="AT226" s="15">
        <v>0</v>
      </c>
      <c r="AU226" s="15">
        <v>0</v>
      </c>
      <c r="AV226" s="15">
        <f t="shared" si="19"/>
        <v>6.3265875000000005</v>
      </c>
      <c r="AW226" s="15">
        <v>56.335000000000001</v>
      </c>
      <c r="AX226" s="15">
        <v>0</v>
      </c>
    </row>
    <row r="227" spans="1:50" ht="20.100000000000001" customHeight="1" x14ac:dyDescent="0.25">
      <c r="A227" s="8">
        <v>43922</v>
      </c>
      <c r="B227" s="8">
        <v>43951</v>
      </c>
      <c r="C227" s="11">
        <v>215</v>
      </c>
      <c r="D227" s="8" t="str">
        <f>VLOOKUP(C227,DBASE!$A$4:$Z$756,3,FALSE)</f>
        <v>P</v>
      </c>
      <c r="E227" s="11" t="str">
        <f>VLOOKUP(C227,DBASE!$A$4:$Z$756,2,FALSE)</f>
        <v>Active</v>
      </c>
      <c r="F227" s="11" t="str">
        <f>VLOOKUP(C227,DBASE!$A$4:$Z$756,4,FALSE)</f>
        <v>Mitarbeiter 215</v>
      </c>
      <c r="G227" s="11" t="str">
        <f>VLOOKUP(C227,DBASE!$A$4:$Z$756,5,FALSE)</f>
        <v>Y</v>
      </c>
      <c r="H227" s="11">
        <f>VLOOKUP(C227,DBASE!$A$4:$Z$756,6,FALSE)</f>
        <v>1021</v>
      </c>
      <c r="I227" s="11">
        <f>VLOOKUP(C227,DBASE!$A$4:$Z$756,7,FALSE)</f>
        <v>1034</v>
      </c>
      <c r="J227" s="11">
        <f>VLOOKUP(C227,DBASE!$A$4:$Z$756,8,FALSE)</f>
        <v>104</v>
      </c>
      <c r="K227" s="11" t="str">
        <f>VLOOKUP(C227,DBASE!$A$4:$Z$756,9,FALSE)</f>
        <v>Niederl. 5</v>
      </c>
      <c r="L227" s="11" t="str">
        <f>VLOOKUP(C227,DBASE!$A$4:$Z$756,10,FALSE)</f>
        <v>Department</v>
      </c>
      <c r="M227" s="11" t="str">
        <f>VLOOKUP(C227,DBASE!$A$4:$Z$756,11,FALSE)</f>
        <v>Supervisor</v>
      </c>
      <c r="N227" s="11" t="str">
        <f>VLOOKUP(C227,DBASE!$A$4:$Z$756,12,FALSE)</f>
        <v>Non-Mgm.</v>
      </c>
      <c r="O227" s="11" t="str">
        <f>VLOOKUP(C227,DBASE!$A$4:$Z$756,13,FALSE)</f>
        <v>ang.</v>
      </c>
      <c r="P227" s="11" t="str">
        <f>VLOOKUP(C227,DBASE!$A$4:$Z$756,14,FALSE)</f>
        <v>M</v>
      </c>
      <c r="Q227" s="12">
        <f>VLOOKUP(C227,DBASE!$A$4:$Z$756,15,FALSE)</f>
        <v>40848</v>
      </c>
      <c r="R227" s="12" t="str">
        <f>IF(VLOOKUP(C227,DBASE!$A$4:$Z$756,16,FALSE)=0,"",VLOOKUP(C227,DBASE!$A$4:$Z$756,16,FALSE))</f>
        <v/>
      </c>
      <c r="S227" s="13" t="str">
        <f>VLOOKUP(C227,DBASE!$A$4:$Z$756,17,FALSE)</f>
        <v/>
      </c>
      <c r="T227" s="11">
        <f ca="1">VLOOKUP(C227,DBASE!$A$4:$Z$756,18,FALSE)</f>
        <v>8</v>
      </c>
      <c r="U227" s="12">
        <f>VLOOKUP(C227,DBASE!$A$4:$Z$756,19,FALSE)</f>
        <v>30257</v>
      </c>
      <c r="V227" s="13">
        <f ca="1">VLOOKUP(C227,DBASE!$A$4:$Z$756,20,FALSE)</f>
        <v>37</v>
      </c>
      <c r="W227" s="11" t="str">
        <f>VLOOKUP(C227,DBASE!$A$4:$Z$756,21,FALSE)</f>
        <v>N</v>
      </c>
      <c r="X227" s="11">
        <f>VLOOKUP(C227,DBASE!$A$4:$Z$756,22,FALSE)</f>
        <v>30</v>
      </c>
      <c r="Y227" s="14">
        <f>VLOOKUP(C227,DBASE!$A$4:$Z$756,23,FALSE)</f>
        <v>2.5</v>
      </c>
      <c r="Z227" s="11">
        <f>VLOOKUP(C227,DBASE!$A$4:$Z$756,24,FALSE)</f>
        <v>39</v>
      </c>
      <c r="AA227" s="11" t="str">
        <f>VLOOKUP(C227,DBASE!$A$4:$Z$756,25,FALSE)</f>
        <v>Function</v>
      </c>
      <c r="AB227" s="10">
        <f>VLOOKUP(C227,DBASE!$A$4:$Z$756,26,FALSE)</f>
        <v>0.5</v>
      </c>
      <c r="AC227" s="15">
        <v>1223</v>
      </c>
      <c r="AD227" s="15">
        <f t="shared" si="15"/>
        <v>268.14274999999998</v>
      </c>
      <c r="AE227" s="15">
        <v>0</v>
      </c>
      <c r="AF227" s="15">
        <v>0</v>
      </c>
      <c r="AG227" s="15">
        <v>15</v>
      </c>
      <c r="AH227" s="15">
        <v>0</v>
      </c>
      <c r="AI227" s="15">
        <v>0</v>
      </c>
      <c r="AJ227" s="15">
        <v>0</v>
      </c>
      <c r="AK227" s="15">
        <v>0</v>
      </c>
      <c r="AL227" s="15">
        <v>0</v>
      </c>
      <c r="AM227" s="15">
        <v>0</v>
      </c>
      <c r="AN227" s="15">
        <v>0</v>
      </c>
      <c r="AO227" s="15">
        <f t="shared" si="16"/>
        <v>0</v>
      </c>
      <c r="AP227" s="15">
        <f t="shared" si="17"/>
        <v>0</v>
      </c>
      <c r="AQ227" s="15">
        <f t="shared" si="18"/>
        <v>13.25</v>
      </c>
      <c r="AR227" s="15">
        <v>0</v>
      </c>
      <c r="AS227" s="15">
        <v>0</v>
      </c>
      <c r="AT227" s="15">
        <v>0</v>
      </c>
      <c r="AU227" s="15">
        <v>0</v>
      </c>
      <c r="AV227" s="15">
        <f t="shared" si="19"/>
        <v>6.3265875000000005</v>
      </c>
      <c r="AW227" s="15">
        <v>56.335000000000001</v>
      </c>
      <c r="AX227" s="15">
        <v>0</v>
      </c>
    </row>
    <row r="228" spans="1:50" ht="20.100000000000001" customHeight="1" x14ac:dyDescent="0.25">
      <c r="A228" s="8">
        <v>43922</v>
      </c>
      <c r="B228" s="8">
        <v>43951</v>
      </c>
      <c r="C228" s="11">
        <v>216</v>
      </c>
      <c r="D228" s="8" t="str">
        <f>VLOOKUP(C228,DBASE!$A$4:$Z$756,3,FALSE)</f>
        <v>P</v>
      </c>
      <c r="E228" s="11" t="str">
        <f>VLOOKUP(C228,DBASE!$A$4:$Z$756,2,FALSE)</f>
        <v>Active</v>
      </c>
      <c r="F228" s="11" t="str">
        <f>VLOOKUP(C228,DBASE!$A$4:$Z$756,4,FALSE)</f>
        <v>Mitarbeiter 216</v>
      </c>
      <c r="G228" s="11" t="str">
        <f>VLOOKUP(C228,DBASE!$A$4:$Z$756,5,FALSE)</f>
        <v>N</v>
      </c>
      <c r="H228" s="11">
        <f>VLOOKUP(C228,DBASE!$A$4:$Z$756,6,FALSE)</f>
        <v>1040</v>
      </c>
      <c r="I228" s="11">
        <f>VLOOKUP(C228,DBASE!$A$4:$Z$756,7,FALSE)</f>
        <v>1083</v>
      </c>
      <c r="J228" s="11">
        <f>VLOOKUP(C228,DBASE!$A$4:$Z$756,8,FALSE)</f>
        <v>102</v>
      </c>
      <c r="K228" s="11" t="str">
        <f>VLOOKUP(C228,DBASE!$A$4:$Z$756,9,FALSE)</f>
        <v>Niederl. 3</v>
      </c>
      <c r="L228" s="11" t="str">
        <f>VLOOKUP(C228,DBASE!$A$4:$Z$756,10,FALSE)</f>
        <v>Department</v>
      </c>
      <c r="M228" s="11" t="str">
        <f>VLOOKUP(C228,DBASE!$A$4:$Z$756,11,FALSE)</f>
        <v>Supervisor</v>
      </c>
      <c r="N228" s="11" t="str">
        <f>VLOOKUP(C228,DBASE!$A$4:$Z$756,12,FALSE)</f>
        <v>Manager</v>
      </c>
      <c r="O228" s="11" t="str">
        <f>VLOOKUP(C228,DBASE!$A$4:$Z$756,13,FALSE)</f>
        <v>ang.</v>
      </c>
      <c r="P228" s="11" t="str">
        <f>VLOOKUP(C228,DBASE!$A$4:$Z$756,14,FALSE)</f>
        <v>M</v>
      </c>
      <c r="Q228" s="12">
        <f>VLOOKUP(C228,DBASE!$A$4:$Z$756,15,FALSE)</f>
        <v>40848</v>
      </c>
      <c r="R228" s="12" t="str">
        <f>IF(VLOOKUP(C228,DBASE!$A$4:$Z$756,16,FALSE)=0,"",VLOOKUP(C228,DBASE!$A$4:$Z$756,16,FALSE))</f>
        <v/>
      </c>
      <c r="S228" s="13" t="str">
        <f>VLOOKUP(C228,DBASE!$A$4:$Z$756,17,FALSE)</f>
        <v/>
      </c>
      <c r="T228" s="11">
        <f ca="1">VLOOKUP(C228,DBASE!$A$4:$Z$756,18,FALSE)</f>
        <v>8</v>
      </c>
      <c r="U228" s="12">
        <f>VLOOKUP(C228,DBASE!$A$4:$Z$756,19,FALSE)</f>
        <v>31361</v>
      </c>
      <c r="V228" s="13">
        <f ca="1">VLOOKUP(C228,DBASE!$A$4:$Z$756,20,FALSE)</f>
        <v>34</v>
      </c>
      <c r="W228" s="11" t="str">
        <f>VLOOKUP(C228,DBASE!$A$4:$Z$756,21,FALSE)</f>
        <v>N</v>
      </c>
      <c r="X228" s="11">
        <f>VLOOKUP(C228,DBASE!$A$4:$Z$756,22,FALSE)</f>
        <v>30</v>
      </c>
      <c r="Y228" s="14">
        <f>VLOOKUP(C228,DBASE!$A$4:$Z$756,23,FALSE)</f>
        <v>2.5</v>
      </c>
      <c r="Z228" s="11">
        <f>VLOOKUP(C228,DBASE!$A$4:$Z$756,24,FALSE)</f>
        <v>39</v>
      </c>
      <c r="AA228" s="11" t="str">
        <f>VLOOKUP(C228,DBASE!$A$4:$Z$756,25,FALSE)</f>
        <v>Function</v>
      </c>
      <c r="AB228" s="10">
        <f>VLOOKUP(C228,DBASE!$A$4:$Z$756,26,FALSE)</f>
        <v>1</v>
      </c>
      <c r="AC228" s="15">
        <v>1224</v>
      </c>
      <c r="AD228" s="15">
        <f t="shared" si="15"/>
        <v>268.36200000000002</v>
      </c>
      <c r="AE228" s="15">
        <v>0</v>
      </c>
      <c r="AF228" s="15">
        <v>0</v>
      </c>
      <c r="AG228" s="15">
        <v>0</v>
      </c>
      <c r="AH228" s="15">
        <v>0</v>
      </c>
      <c r="AI228" s="15">
        <v>0</v>
      </c>
      <c r="AJ228" s="15">
        <v>0</v>
      </c>
      <c r="AK228" s="15">
        <v>0</v>
      </c>
      <c r="AL228" s="15">
        <v>0</v>
      </c>
      <c r="AM228" s="15">
        <v>0</v>
      </c>
      <c r="AN228" s="15">
        <v>0</v>
      </c>
      <c r="AO228" s="15">
        <f t="shared" si="16"/>
        <v>0</v>
      </c>
      <c r="AP228" s="15">
        <f t="shared" si="17"/>
        <v>0</v>
      </c>
      <c r="AQ228" s="15">
        <f t="shared" si="18"/>
        <v>26.5</v>
      </c>
      <c r="AR228" s="15">
        <v>0</v>
      </c>
      <c r="AS228" s="15">
        <v>0</v>
      </c>
      <c r="AT228" s="15">
        <v>0</v>
      </c>
      <c r="AU228" s="15">
        <v>0</v>
      </c>
      <c r="AV228" s="15">
        <f t="shared" si="19"/>
        <v>5.9346750000000004</v>
      </c>
      <c r="AW228" s="15">
        <v>0</v>
      </c>
      <c r="AX228" s="15">
        <v>0</v>
      </c>
    </row>
    <row r="229" spans="1:50" ht="20.100000000000001" customHeight="1" x14ac:dyDescent="0.25">
      <c r="A229" s="8">
        <v>43922</v>
      </c>
      <c r="B229" s="8">
        <v>43951</v>
      </c>
      <c r="C229" s="11">
        <v>217</v>
      </c>
      <c r="D229" s="8" t="str">
        <f>VLOOKUP(C229,DBASE!$A$4:$Z$756,3,FALSE)</f>
        <v>P</v>
      </c>
      <c r="E229" s="11" t="str">
        <f>VLOOKUP(C229,DBASE!$A$4:$Z$756,2,FALSE)</f>
        <v>Active</v>
      </c>
      <c r="F229" s="11" t="str">
        <f>VLOOKUP(C229,DBASE!$A$4:$Z$756,4,FALSE)</f>
        <v>Mitarbeiter 217</v>
      </c>
      <c r="G229" s="11" t="str">
        <f>VLOOKUP(C229,DBASE!$A$4:$Z$756,5,FALSE)</f>
        <v>N</v>
      </c>
      <c r="H229" s="11">
        <f>VLOOKUP(C229,DBASE!$A$4:$Z$756,6,FALSE)</f>
        <v>1032</v>
      </c>
      <c r="I229" s="11">
        <f>VLOOKUP(C229,DBASE!$A$4:$Z$756,7,FALSE)</f>
        <v>1075</v>
      </c>
      <c r="J229" s="11">
        <f>VLOOKUP(C229,DBASE!$A$4:$Z$756,8,FALSE)</f>
        <v>102</v>
      </c>
      <c r="K229" s="11" t="str">
        <f>VLOOKUP(C229,DBASE!$A$4:$Z$756,9,FALSE)</f>
        <v>Niederl. 3</v>
      </c>
      <c r="L229" s="11" t="str">
        <f>VLOOKUP(C229,DBASE!$A$4:$Z$756,10,FALSE)</f>
        <v>Department</v>
      </c>
      <c r="M229" s="11" t="str">
        <f>VLOOKUP(C229,DBASE!$A$4:$Z$756,11,FALSE)</f>
        <v>Supervisor</v>
      </c>
      <c r="N229" s="11" t="str">
        <f>VLOOKUP(C229,DBASE!$A$4:$Z$756,12,FALSE)</f>
        <v>Manager</v>
      </c>
      <c r="O229" s="11" t="str">
        <f>VLOOKUP(C229,DBASE!$A$4:$Z$756,13,FALSE)</f>
        <v>ang.</v>
      </c>
      <c r="P229" s="11" t="str">
        <f>VLOOKUP(C229,DBASE!$A$4:$Z$756,14,FALSE)</f>
        <v>M</v>
      </c>
      <c r="Q229" s="12">
        <f>VLOOKUP(C229,DBASE!$A$4:$Z$756,15,FALSE)</f>
        <v>40862</v>
      </c>
      <c r="R229" s="12" t="str">
        <f>IF(VLOOKUP(C229,DBASE!$A$4:$Z$756,16,FALSE)=0,"",VLOOKUP(C229,DBASE!$A$4:$Z$756,16,FALSE))</f>
        <v/>
      </c>
      <c r="S229" s="13" t="str">
        <f>VLOOKUP(C229,DBASE!$A$4:$Z$756,17,FALSE)</f>
        <v/>
      </c>
      <c r="T229" s="11">
        <f ca="1">VLOOKUP(C229,DBASE!$A$4:$Z$756,18,FALSE)</f>
        <v>8</v>
      </c>
      <c r="U229" s="12">
        <f>VLOOKUP(C229,DBASE!$A$4:$Z$756,19,FALSE)</f>
        <v>31181</v>
      </c>
      <c r="V229" s="13">
        <f ca="1">VLOOKUP(C229,DBASE!$A$4:$Z$756,20,FALSE)</f>
        <v>34</v>
      </c>
      <c r="W229" s="11" t="str">
        <f>VLOOKUP(C229,DBASE!$A$4:$Z$756,21,FALSE)</f>
        <v>N</v>
      </c>
      <c r="X229" s="11">
        <f>VLOOKUP(C229,DBASE!$A$4:$Z$756,22,FALSE)</f>
        <v>30</v>
      </c>
      <c r="Y229" s="14">
        <f>VLOOKUP(C229,DBASE!$A$4:$Z$756,23,FALSE)</f>
        <v>2.5</v>
      </c>
      <c r="Z229" s="11">
        <f>VLOOKUP(C229,DBASE!$A$4:$Z$756,24,FALSE)</f>
        <v>39</v>
      </c>
      <c r="AA229" s="11" t="str">
        <f>VLOOKUP(C229,DBASE!$A$4:$Z$756,25,FALSE)</f>
        <v>Function</v>
      </c>
      <c r="AB229" s="10">
        <f>VLOOKUP(C229,DBASE!$A$4:$Z$756,26,FALSE)</f>
        <v>1</v>
      </c>
      <c r="AC229" s="15">
        <v>1225</v>
      </c>
      <c r="AD229" s="15">
        <f t="shared" si="15"/>
        <v>268.58124999999995</v>
      </c>
      <c r="AE229" s="15">
        <v>0</v>
      </c>
      <c r="AF229" s="15">
        <v>0</v>
      </c>
      <c r="AG229" s="15">
        <v>0</v>
      </c>
      <c r="AH229" s="15">
        <v>0</v>
      </c>
      <c r="AI229" s="15">
        <v>0</v>
      </c>
      <c r="AJ229" s="15">
        <v>0</v>
      </c>
      <c r="AK229" s="15">
        <v>0</v>
      </c>
      <c r="AL229" s="15">
        <v>0</v>
      </c>
      <c r="AM229" s="15">
        <v>0</v>
      </c>
      <c r="AN229" s="15">
        <v>0</v>
      </c>
      <c r="AO229" s="15">
        <f t="shared" si="16"/>
        <v>0</v>
      </c>
      <c r="AP229" s="15">
        <f t="shared" si="17"/>
        <v>0</v>
      </c>
      <c r="AQ229" s="15">
        <f t="shared" si="18"/>
        <v>26.5</v>
      </c>
      <c r="AR229" s="15">
        <v>0</v>
      </c>
      <c r="AS229" s="15">
        <v>0</v>
      </c>
      <c r="AT229" s="15">
        <v>0</v>
      </c>
      <c r="AU229" s="15">
        <v>0</v>
      </c>
      <c r="AV229" s="15">
        <f t="shared" si="19"/>
        <v>5.9346750000000004</v>
      </c>
      <c r="AW229" s="15">
        <v>0</v>
      </c>
      <c r="AX229" s="15">
        <v>0</v>
      </c>
    </row>
    <row r="230" spans="1:50" ht="20.100000000000001" customHeight="1" x14ac:dyDescent="0.25">
      <c r="A230" s="8">
        <v>43922</v>
      </c>
      <c r="B230" s="8">
        <v>43951</v>
      </c>
      <c r="C230" s="11">
        <v>218</v>
      </c>
      <c r="D230" s="8" t="str">
        <f>VLOOKUP(C230,DBASE!$A$4:$Z$756,3,FALSE)</f>
        <v>P</v>
      </c>
      <c r="E230" s="11" t="str">
        <f>VLOOKUP(C230,DBASE!$A$4:$Z$756,2,FALSE)</f>
        <v>Active</v>
      </c>
      <c r="F230" s="11" t="str">
        <f>VLOOKUP(C230,DBASE!$A$4:$Z$756,4,FALSE)</f>
        <v>Mitarbeiter 218</v>
      </c>
      <c r="G230" s="11" t="str">
        <f>VLOOKUP(C230,DBASE!$A$4:$Z$756,5,FALSE)</f>
        <v>N</v>
      </c>
      <c r="H230" s="11">
        <f>VLOOKUP(C230,DBASE!$A$4:$Z$756,6,FALSE)</f>
        <v>1004</v>
      </c>
      <c r="I230" s="11">
        <f>VLOOKUP(C230,DBASE!$A$4:$Z$756,7,FALSE)</f>
        <v>1004</v>
      </c>
      <c r="J230" s="11">
        <f>VLOOKUP(C230,DBASE!$A$4:$Z$756,8,FALSE)</f>
        <v>100</v>
      </c>
      <c r="K230" s="11" t="str">
        <f>VLOOKUP(C230,DBASE!$A$4:$Z$756,9,FALSE)</f>
        <v>Niederl. 1</v>
      </c>
      <c r="L230" s="11" t="str">
        <f>VLOOKUP(C230,DBASE!$A$4:$Z$756,10,FALSE)</f>
        <v>Department</v>
      </c>
      <c r="M230" s="11" t="str">
        <f>VLOOKUP(C230,DBASE!$A$4:$Z$756,11,FALSE)</f>
        <v>Supervisor</v>
      </c>
      <c r="N230" s="11" t="str">
        <f>VLOOKUP(C230,DBASE!$A$4:$Z$756,12,FALSE)</f>
        <v>Non-Mgm.</v>
      </c>
      <c r="O230" s="11" t="str">
        <f>VLOOKUP(C230,DBASE!$A$4:$Z$756,13,FALSE)</f>
        <v>ang.</v>
      </c>
      <c r="P230" s="11" t="str">
        <f>VLOOKUP(C230,DBASE!$A$4:$Z$756,14,FALSE)</f>
        <v>M</v>
      </c>
      <c r="Q230" s="12">
        <f>VLOOKUP(C230,DBASE!$A$4:$Z$756,15,FALSE)</f>
        <v>40865</v>
      </c>
      <c r="R230" s="12" t="str">
        <f>IF(VLOOKUP(C230,DBASE!$A$4:$Z$756,16,FALSE)=0,"",VLOOKUP(C230,DBASE!$A$4:$Z$756,16,FALSE))</f>
        <v/>
      </c>
      <c r="S230" s="13" t="str">
        <f>VLOOKUP(C230,DBASE!$A$4:$Z$756,17,FALSE)</f>
        <v/>
      </c>
      <c r="T230" s="11">
        <f ca="1">VLOOKUP(C230,DBASE!$A$4:$Z$756,18,FALSE)</f>
        <v>8</v>
      </c>
      <c r="U230" s="12">
        <f>VLOOKUP(C230,DBASE!$A$4:$Z$756,19,FALSE)</f>
        <v>31971</v>
      </c>
      <c r="V230" s="13">
        <f ca="1">VLOOKUP(C230,DBASE!$A$4:$Z$756,20,FALSE)</f>
        <v>32</v>
      </c>
      <c r="W230" s="11" t="str">
        <f>VLOOKUP(C230,DBASE!$A$4:$Z$756,21,FALSE)</f>
        <v>N</v>
      </c>
      <c r="X230" s="11">
        <f>VLOOKUP(C230,DBASE!$A$4:$Z$756,22,FALSE)</f>
        <v>30</v>
      </c>
      <c r="Y230" s="14">
        <f>VLOOKUP(C230,DBASE!$A$4:$Z$756,23,FALSE)</f>
        <v>2.5</v>
      </c>
      <c r="Z230" s="11">
        <f>VLOOKUP(C230,DBASE!$A$4:$Z$756,24,FALSE)</f>
        <v>39</v>
      </c>
      <c r="AA230" s="11" t="str">
        <f>VLOOKUP(C230,DBASE!$A$4:$Z$756,25,FALSE)</f>
        <v>Function</v>
      </c>
      <c r="AB230" s="10">
        <f>VLOOKUP(C230,DBASE!$A$4:$Z$756,26,FALSE)</f>
        <v>1</v>
      </c>
      <c r="AC230" s="15">
        <v>1226</v>
      </c>
      <c r="AD230" s="15">
        <f t="shared" si="15"/>
        <v>268.80050000000006</v>
      </c>
      <c r="AE230" s="15">
        <v>0</v>
      </c>
      <c r="AF230" s="15">
        <v>0</v>
      </c>
      <c r="AG230" s="15">
        <v>0</v>
      </c>
      <c r="AH230" s="15">
        <v>0</v>
      </c>
      <c r="AI230" s="15">
        <v>0</v>
      </c>
      <c r="AJ230" s="15">
        <v>0</v>
      </c>
      <c r="AK230" s="15">
        <v>0</v>
      </c>
      <c r="AL230" s="15">
        <v>0</v>
      </c>
      <c r="AM230" s="15">
        <v>0</v>
      </c>
      <c r="AN230" s="15">
        <v>0</v>
      </c>
      <c r="AO230" s="15">
        <f t="shared" si="16"/>
        <v>0</v>
      </c>
      <c r="AP230" s="15">
        <f t="shared" si="17"/>
        <v>0</v>
      </c>
      <c r="AQ230" s="15">
        <f t="shared" si="18"/>
        <v>26.5</v>
      </c>
      <c r="AR230" s="15">
        <v>0</v>
      </c>
      <c r="AS230" s="15">
        <v>0</v>
      </c>
      <c r="AT230" s="15">
        <v>0</v>
      </c>
      <c r="AU230" s="15">
        <v>0</v>
      </c>
      <c r="AV230" s="15">
        <f t="shared" si="19"/>
        <v>5.9346750000000004</v>
      </c>
      <c r="AW230" s="15">
        <v>0</v>
      </c>
      <c r="AX230" s="15">
        <v>0</v>
      </c>
    </row>
    <row r="231" spans="1:50" ht="20.100000000000001" customHeight="1" x14ac:dyDescent="0.25">
      <c r="A231" s="8">
        <v>43922</v>
      </c>
      <c r="B231" s="8">
        <v>43951</v>
      </c>
      <c r="C231" s="11">
        <v>219</v>
      </c>
      <c r="D231" s="8" t="str">
        <f>VLOOKUP(C231,DBASE!$A$4:$Z$756,3,FALSE)</f>
        <v>P</v>
      </c>
      <c r="E231" s="11" t="str">
        <f>VLOOKUP(C231,DBASE!$A$4:$Z$756,2,FALSE)</f>
        <v>Active</v>
      </c>
      <c r="F231" s="11" t="str">
        <f>VLOOKUP(C231,DBASE!$A$4:$Z$756,4,FALSE)</f>
        <v>Mitarbeiter 219</v>
      </c>
      <c r="G231" s="11" t="str">
        <f>VLOOKUP(C231,DBASE!$A$4:$Z$756,5,FALSE)</f>
        <v>N</v>
      </c>
      <c r="H231" s="11">
        <f>VLOOKUP(C231,DBASE!$A$4:$Z$756,6,FALSE)</f>
        <v>1023</v>
      </c>
      <c r="I231" s="11">
        <f>VLOOKUP(C231,DBASE!$A$4:$Z$756,7,FALSE)</f>
        <v>1057</v>
      </c>
      <c r="J231" s="11">
        <f>VLOOKUP(C231,DBASE!$A$4:$Z$756,8,FALSE)</f>
        <v>106</v>
      </c>
      <c r="K231" s="11" t="str">
        <f>VLOOKUP(C231,DBASE!$A$4:$Z$756,9,FALSE)</f>
        <v>Niederl. 7</v>
      </c>
      <c r="L231" s="11" t="str">
        <f>VLOOKUP(C231,DBASE!$A$4:$Z$756,10,FALSE)</f>
        <v>Department</v>
      </c>
      <c r="M231" s="11" t="str">
        <f>VLOOKUP(C231,DBASE!$A$4:$Z$756,11,FALSE)</f>
        <v>Supervisor</v>
      </c>
      <c r="N231" s="11" t="str">
        <f>VLOOKUP(C231,DBASE!$A$4:$Z$756,12,FALSE)</f>
        <v>Non-Mgm.</v>
      </c>
      <c r="O231" s="11" t="str">
        <f>VLOOKUP(C231,DBASE!$A$4:$Z$756,13,FALSE)</f>
        <v>ang.</v>
      </c>
      <c r="P231" s="11" t="str">
        <f>VLOOKUP(C231,DBASE!$A$4:$Z$756,14,FALSE)</f>
        <v>W</v>
      </c>
      <c r="Q231" s="12">
        <f>VLOOKUP(C231,DBASE!$A$4:$Z$756,15,FALSE)</f>
        <v>40940</v>
      </c>
      <c r="R231" s="12" t="str">
        <f>IF(VLOOKUP(C231,DBASE!$A$4:$Z$756,16,FALSE)=0,"",VLOOKUP(C231,DBASE!$A$4:$Z$756,16,FALSE))</f>
        <v/>
      </c>
      <c r="S231" s="13" t="str">
        <f>VLOOKUP(C231,DBASE!$A$4:$Z$756,17,FALSE)</f>
        <v/>
      </c>
      <c r="T231" s="11">
        <f ca="1">VLOOKUP(C231,DBASE!$A$4:$Z$756,18,FALSE)</f>
        <v>7</v>
      </c>
      <c r="U231" s="12">
        <f>VLOOKUP(C231,DBASE!$A$4:$Z$756,19,FALSE)</f>
        <v>31504</v>
      </c>
      <c r="V231" s="13">
        <f ca="1">VLOOKUP(C231,DBASE!$A$4:$Z$756,20,FALSE)</f>
        <v>33</v>
      </c>
      <c r="W231" s="11" t="str">
        <f>VLOOKUP(C231,DBASE!$A$4:$Z$756,21,FALSE)</f>
        <v>J</v>
      </c>
      <c r="X231" s="11">
        <f>VLOOKUP(C231,DBASE!$A$4:$Z$756,22,FALSE)</f>
        <v>35</v>
      </c>
      <c r="Y231" s="14">
        <f>VLOOKUP(C231,DBASE!$A$4:$Z$756,23,FALSE)</f>
        <v>2.9166666666666665</v>
      </c>
      <c r="Z231" s="11">
        <f>VLOOKUP(C231,DBASE!$A$4:$Z$756,24,FALSE)</f>
        <v>39</v>
      </c>
      <c r="AA231" s="11" t="str">
        <f>VLOOKUP(C231,DBASE!$A$4:$Z$756,25,FALSE)</f>
        <v>Function</v>
      </c>
      <c r="AB231" s="10">
        <f>VLOOKUP(C231,DBASE!$A$4:$Z$756,26,FALSE)</f>
        <v>1</v>
      </c>
      <c r="AC231" s="15">
        <v>1227</v>
      </c>
      <c r="AD231" s="15">
        <f t="shared" si="15"/>
        <v>269.01975000000004</v>
      </c>
      <c r="AE231" s="15">
        <v>0</v>
      </c>
      <c r="AF231" s="15">
        <v>0</v>
      </c>
      <c r="AG231" s="15">
        <v>0</v>
      </c>
      <c r="AH231" s="15">
        <v>0</v>
      </c>
      <c r="AI231" s="15">
        <v>0</v>
      </c>
      <c r="AJ231" s="15">
        <v>0</v>
      </c>
      <c r="AK231" s="15">
        <v>0</v>
      </c>
      <c r="AL231" s="15">
        <v>0</v>
      </c>
      <c r="AM231" s="15">
        <v>0</v>
      </c>
      <c r="AN231" s="15">
        <v>0</v>
      </c>
      <c r="AO231" s="15">
        <f t="shared" si="16"/>
        <v>82.586538461538467</v>
      </c>
      <c r="AP231" s="15">
        <f t="shared" si="17"/>
        <v>56.237500000000004</v>
      </c>
      <c r="AQ231" s="15">
        <f t="shared" si="18"/>
        <v>26.5</v>
      </c>
      <c r="AR231" s="15">
        <v>0</v>
      </c>
      <c r="AS231" s="15">
        <v>0</v>
      </c>
      <c r="AT231" s="15">
        <v>0</v>
      </c>
      <c r="AU231" s="15">
        <v>0</v>
      </c>
      <c r="AV231" s="15">
        <f t="shared" si="19"/>
        <v>37.024318413461543</v>
      </c>
      <c r="AW231" s="15">
        <v>0</v>
      </c>
      <c r="AX231" s="15">
        <v>0</v>
      </c>
    </row>
    <row r="232" spans="1:50" ht="20.100000000000001" customHeight="1" x14ac:dyDescent="0.25">
      <c r="A232" s="8">
        <v>43922</v>
      </c>
      <c r="B232" s="8">
        <v>43951</v>
      </c>
      <c r="C232" s="11">
        <v>220</v>
      </c>
      <c r="D232" s="8" t="str">
        <f>VLOOKUP(C232,DBASE!$A$4:$Z$756,3,FALSE)</f>
        <v>P</v>
      </c>
      <c r="E232" s="11" t="str">
        <f>VLOOKUP(C232,DBASE!$A$4:$Z$756,2,FALSE)</f>
        <v>Active</v>
      </c>
      <c r="F232" s="11" t="str">
        <f>VLOOKUP(C232,DBASE!$A$4:$Z$756,4,FALSE)</f>
        <v>Mitarbeiter 220</v>
      </c>
      <c r="G232" s="11" t="str">
        <f>VLOOKUP(C232,DBASE!$A$4:$Z$756,5,FALSE)</f>
        <v>N</v>
      </c>
      <c r="H232" s="11">
        <f>VLOOKUP(C232,DBASE!$A$4:$Z$756,6,FALSE)</f>
        <v>1030</v>
      </c>
      <c r="I232" s="11">
        <f>VLOOKUP(C232,DBASE!$A$4:$Z$756,7,FALSE)</f>
        <v>1073</v>
      </c>
      <c r="J232" s="11">
        <f>VLOOKUP(C232,DBASE!$A$4:$Z$756,8,FALSE)</f>
        <v>102</v>
      </c>
      <c r="K232" s="11" t="str">
        <f>VLOOKUP(C232,DBASE!$A$4:$Z$756,9,FALSE)</f>
        <v>Niederl. 3</v>
      </c>
      <c r="L232" s="11" t="str">
        <f>VLOOKUP(C232,DBASE!$A$4:$Z$756,10,FALSE)</f>
        <v>Department</v>
      </c>
      <c r="M232" s="11" t="str">
        <f>VLOOKUP(C232,DBASE!$A$4:$Z$756,11,FALSE)</f>
        <v>Supervisor</v>
      </c>
      <c r="N232" s="11" t="str">
        <f>VLOOKUP(C232,DBASE!$A$4:$Z$756,12,FALSE)</f>
        <v>Non-Mgm.</v>
      </c>
      <c r="O232" s="11" t="str">
        <f>VLOOKUP(C232,DBASE!$A$4:$Z$756,13,FALSE)</f>
        <v>ang.</v>
      </c>
      <c r="P232" s="11" t="str">
        <f>VLOOKUP(C232,DBASE!$A$4:$Z$756,14,FALSE)</f>
        <v>M</v>
      </c>
      <c r="Q232" s="12">
        <f>VLOOKUP(C232,DBASE!$A$4:$Z$756,15,FALSE)</f>
        <v>40940</v>
      </c>
      <c r="R232" s="12" t="str">
        <f>IF(VLOOKUP(C232,DBASE!$A$4:$Z$756,16,FALSE)=0,"",VLOOKUP(C232,DBASE!$A$4:$Z$756,16,FALSE))</f>
        <v/>
      </c>
      <c r="S232" s="13" t="str">
        <f>VLOOKUP(C232,DBASE!$A$4:$Z$756,17,FALSE)</f>
        <v/>
      </c>
      <c r="T232" s="11">
        <f ca="1">VLOOKUP(C232,DBASE!$A$4:$Z$756,18,FALSE)</f>
        <v>7</v>
      </c>
      <c r="U232" s="12">
        <f>VLOOKUP(C232,DBASE!$A$4:$Z$756,19,FALSE)</f>
        <v>29334</v>
      </c>
      <c r="V232" s="13">
        <f ca="1">VLOOKUP(C232,DBASE!$A$4:$Z$756,20,FALSE)</f>
        <v>39</v>
      </c>
      <c r="W232" s="11" t="str">
        <f>VLOOKUP(C232,DBASE!$A$4:$Z$756,21,FALSE)</f>
        <v>N</v>
      </c>
      <c r="X232" s="11">
        <f>VLOOKUP(C232,DBASE!$A$4:$Z$756,22,FALSE)</f>
        <v>30</v>
      </c>
      <c r="Y232" s="14">
        <f>VLOOKUP(C232,DBASE!$A$4:$Z$756,23,FALSE)</f>
        <v>2.5</v>
      </c>
      <c r="Z232" s="11">
        <f>VLOOKUP(C232,DBASE!$A$4:$Z$756,24,FALSE)</f>
        <v>39</v>
      </c>
      <c r="AA232" s="11" t="str">
        <f>VLOOKUP(C232,DBASE!$A$4:$Z$756,25,FALSE)</f>
        <v>Function</v>
      </c>
      <c r="AB232" s="10">
        <f>VLOOKUP(C232,DBASE!$A$4:$Z$756,26,FALSE)</f>
        <v>1</v>
      </c>
      <c r="AC232" s="15">
        <v>1228</v>
      </c>
      <c r="AD232" s="15">
        <f t="shared" si="15"/>
        <v>269.23900000000003</v>
      </c>
      <c r="AE232" s="15">
        <v>0</v>
      </c>
      <c r="AF232" s="15">
        <v>0</v>
      </c>
      <c r="AG232" s="15">
        <v>0</v>
      </c>
      <c r="AH232" s="15">
        <v>0</v>
      </c>
      <c r="AI232" s="15">
        <v>0</v>
      </c>
      <c r="AJ232" s="15">
        <v>0</v>
      </c>
      <c r="AK232" s="15">
        <v>0</v>
      </c>
      <c r="AL232" s="15">
        <v>0</v>
      </c>
      <c r="AM232" s="15">
        <v>0</v>
      </c>
      <c r="AN232" s="15">
        <v>0</v>
      </c>
      <c r="AO232" s="15">
        <f t="shared" si="16"/>
        <v>0</v>
      </c>
      <c r="AP232" s="15">
        <f t="shared" si="17"/>
        <v>0</v>
      </c>
      <c r="AQ232" s="15">
        <f t="shared" si="18"/>
        <v>26.5</v>
      </c>
      <c r="AR232" s="15">
        <v>0</v>
      </c>
      <c r="AS232" s="15">
        <v>0</v>
      </c>
      <c r="AT232" s="15">
        <v>0</v>
      </c>
      <c r="AU232" s="15">
        <v>0</v>
      </c>
      <c r="AV232" s="15">
        <f t="shared" si="19"/>
        <v>5.9346750000000004</v>
      </c>
      <c r="AW232" s="15">
        <v>0</v>
      </c>
      <c r="AX232" s="15">
        <v>0</v>
      </c>
    </row>
    <row r="233" spans="1:50" ht="20.100000000000001" customHeight="1" x14ac:dyDescent="0.25">
      <c r="A233" s="8">
        <v>43922</v>
      </c>
      <c r="B233" s="8">
        <v>43951</v>
      </c>
      <c r="C233" s="11">
        <v>221</v>
      </c>
      <c r="D233" s="8" t="str">
        <f>VLOOKUP(C233,DBASE!$A$4:$Z$756,3,FALSE)</f>
        <v>P</v>
      </c>
      <c r="E233" s="11" t="str">
        <f>VLOOKUP(C233,DBASE!$A$4:$Z$756,2,FALSE)</f>
        <v>Active</v>
      </c>
      <c r="F233" s="11" t="str">
        <f>VLOOKUP(C233,DBASE!$A$4:$Z$756,4,FALSE)</f>
        <v>Mitarbeiter 221</v>
      </c>
      <c r="G233" s="11" t="str">
        <f>VLOOKUP(C233,DBASE!$A$4:$Z$756,5,FALSE)</f>
        <v>N</v>
      </c>
      <c r="H233" s="11">
        <f>VLOOKUP(C233,DBASE!$A$4:$Z$756,6,FALSE)</f>
        <v>1022</v>
      </c>
      <c r="I233" s="11">
        <f>VLOOKUP(C233,DBASE!$A$4:$Z$756,7,FALSE)</f>
        <v>1053</v>
      </c>
      <c r="J233" s="11">
        <f>VLOOKUP(C233,DBASE!$A$4:$Z$756,8,FALSE)</f>
        <v>107</v>
      </c>
      <c r="K233" s="11" t="str">
        <f>VLOOKUP(C233,DBASE!$A$4:$Z$756,9,FALSE)</f>
        <v>Niederl. 8</v>
      </c>
      <c r="L233" s="11" t="str">
        <f>VLOOKUP(C233,DBASE!$A$4:$Z$756,10,FALSE)</f>
        <v>Department</v>
      </c>
      <c r="M233" s="11" t="str">
        <f>VLOOKUP(C233,DBASE!$A$4:$Z$756,11,FALSE)</f>
        <v>Supervisor</v>
      </c>
      <c r="N233" s="11" t="str">
        <f>VLOOKUP(C233,DBASE!$A$4:$Z$756,12,FALSE)</f>
        <v>Non-Mgm.</v>
      </c>
      <c r="O233" s="11" t="str">
        <f>VLOOKUP(C233,DBASE!$A$4:$Z$756,13,FALSE)</f>
        <v>ang.</v>
      </c>
      <c r="P233" s="11" t="str">
        <f>VLOOKUP(C233,DBASE!$A$4:$Z$756,14,FALSE)</f>
        <v>M</v>
      </c>
      <c r="Q233" s="12">
        <f>VLOOKUP(C233,DBASE!$A$4:$Z$756,15,FALSE)</f>
        <v>40940</v>
      </c>
      <c r="R233" s="12" t="str">
        <f>IF(VLOOKUP(C233,DBASE!$A$4:$Z$756,16,FALSE)=0,"",VLOOKUP(C233,DBASE!$A$4:$Z$756,16,FALSE))</f>
        <v/>
      </c>
      <c r="S233" s="13" t="str">
        <f>VLOOKUP(C233,DBASE!$A$4:$Z$756,17,FALSE)</f>
        <v/>
      </c>
      <c r="T233" s="11">
        <f ca="1">VLOOKUP(C233,DBASE!$A$4:$Z$756,18,FALSE)</f>
        <v>7</v>
      </c>
      <c r="U233" s="12">
        <f>VLOOKUP(C233,DBASE!$A$4:$Z$756,19,FALSE)</f>
        <v>27417</v>
      </c>
      <c r="V233" s="13">
        <f ca="1">VLOOKUP(C233,DBASE!$A$4:$Z$756,20,FALSE)</f>
        <v>44</v>
      </c>
      <c r="W233" s="11" t="str">
        <f>VLOOKUP(C233,DBASE!$A$4:$Z$756,21,FALSE)</f>
        <v>J</v>
      </c>
      <c r="X233" s="11">
        <f>VLOOKUP(C233,DBASE!$A$4:$Z$756,22,FALSE)</f>
        <v>30</v>
      </c>
      <c r="Y233" s="14">
        <f>VLOOKUP(C233,DBASE!$A$4:$Z$756,23,FALSE)</f>
        <v>2.5</v>
      </c>
      <c r="Z233" s="11">
        <f>VLOOKUP(C233,DBASE!$A$4:$Z$756,24,FALSE)</f>
        <v>39</v>
      </c>
      <c r="AA233" s="11" t="str">
        <f>VLOOKUP(C233,DBASE!$A$4:$Z$756,25,FALSE)</f>
        <v>Function</v>
      </c>
      <c r="AB233" s="10">
        <f>VLOOKUP(C233,DBASE!$A$4:$Z$756,26,FALSE)</f>
        <v>1</v>
      </c>
      <c r="AC233" s="15">
        <v>1229</v>
      </c>
      <c r="AD233" s="15">
        <f t="shared" si="15"/>
        <v>269.45825000000002</v>
      </c>
      <c r="AE233" s="15">
        <v>0</v>
      </c>
      <c r="AF233" s="15">
        <v>0</v>
      </c>
      <c r="AG233" s="15">
        <v>0</v>
      </c>
      <c r="AH233" s="15">
        <v>0</v>
      </c>
      <c r="AI233" s="15">
        <v>0</v>
      </c>
      <c r="AJ233" s="15">
        <v>0</v>
      </c>
      <c r="AK233" s="15">
        <v>0</v>
      </c>
      <c r="AL233" s="15">
        <v>0</v>
      </c>
      <c r="AM233" s="15">
        <v>0</v>
      </c>
      <c r="AN233" s="15">
        <v>0</v>
      </c>
      <c r="AO233" s="15">
        <f t="shared" si="16"/>
        <v>70.90384615384616</v>
      </c>
      <c r="AP233" s="15">
        <f t="shared" si="17"/>
        <v>56.329166666666673</v>
      </c>
      <c r="AQ233" s="15">
        <f t="shared" si="18"/>
        <v>26.5</v>
      </c>
      <c r="AR233" s="15">
        <v>0</v>
      </c>
      <c r="AS233" s="15">
        <v>0</v>
      </c>
      <c r="AT233" s="15">
        <v>0</v>
      </c>
      <c r="AU233" s="15">
        <v>0</v>
      </c>
      <c r="AV233" s="15">
        <f t="shared" si="19"/>
        <v>34.428508221153855</v>
      </c>
      <c r="AW233" s="15">
        <v>0</v>
      </c>
      <c r="AX233" s="15">
        <v>0</v>
      </c>
    </row>
    <row r="234" spans="1:50" ht="20.100000000000001" customHeight="1" x14ac:dyDescent="0.25">
      <c r="A234" s="8">
        <v>43922</v>
      </c>
      <c r="B234" s="8">
        <v>43951</v>
      </c>
      <c r="C234" s="11">
        <v>222</v>
      </c>
      <c r="D234" s="8" t="str">
        <f>VLOOKUP(C234,DBASE!$A$4:$Z$756,3,FALSE)</f>
        <v>P</v>
      </c>
      <c r="E234" s="11" t="str">
        <f>VLOOKUP(C234,DBASE!$A$4:$Z$756,2,FALSE)</f>
        <v>Active</v>
      </c>
      <c r="F234" s="11" t="str">
        <f>VLOOKUP(C234,DBASE!$A$4:$Z$756,4,FALSE)</f>
        <v>Mitarbeiter 222</v>
      </c>
      <c r="G234" s="11" t="str">
        <f>VLOOKUP(C234,DBASE!$A$4:$Z$756,5,FALSE)</f>
        <v>N</v>
      </c>
      <c r="H234" s="11">
        <f>VLOOKUP(C234,DBASE!$A$4:$Z$756,6,FALSE)</f>
        <v>1018</v>
      </c>
      <c r="I234" s="11">
        <f>VLOOKUP(C234,DBASE!$A$4:$Z$756,7,FALSE)</f>
        <v>1042</v>
      </c>
      <c r="J234" s="11">
        <f>VLOOKUP(C234,DBASE!$A$4:$Z$756,8,FALSE)</f>
        <v>103</v>
      </c>
      <c r="K234" s="11" t="str">
        <f>VLOOKUP(C234,DBASE!$A$4:$Z$756,9,FALSE)</f>
        <v>Niederl. 4</v>
      </c>
      <c r="L234" s="11" t="str">
        <f>VLOOKUP(C234,DBASE!$A$4:$Z$756,10,FALSE)</f>
        <v>Department</v>
      </c>
      <c r="M234" s="11" t="str">
        <f>VLOOKUP(C234,DBASE!$A$4:$Z$756,11,FALSE)</f>
        <v>Supervisor</v>
      </c>
      <c r="N234" s="11" t="str">
        <f>VLOOKUP(C234,DBASE!$A$4:$Z$756,12,FALSE)</f>
        <v>Manager</v>
      </c>
      <c r="O234" s="11" t="str">
        <f>VLOOKUP(C234,DBASE!$A$4:$Z$756,13,FALSE)</f>
        <v>ang.</v>
      </c>
      <c r="P234" s="11" t="str">
        <f>VLOOKUP(C234,DBASE!$A$4:$Z$756,14,FALSE)</f>
        <v>M</v>
      </c>
      <c r="Q234" s="12">
        <f>VLOOKUP(C234,DBASE!$A$4:$Z$756,15,FALSE)</f>
        <v>40954</v>
      </c>
      <c r="R234" s="12" t="str">
        <f>IF(VLOOKUP(C234,DBASE!$A$4:$Z$756,16,FALSE)=0,"",VLOOKUP(C234,DBASE!$A$4:$Z$756,16,FALSE))</f>
        <v/>
      </c>
      <c r="S234" s="13" t="str">
        <f>VLOOKUP(C234,DBASE!$A$4:$Z$756,17,FALSE)</f>
        <v/>
      </c>
      <c r="T234" s="11">
        <f ca="1">VLOOKUP(C234,DBASE!$A$4:$Z$756,18,FALSE)</f>
        <v>7</v>
      </c>
      <c r="U234" s="12">
        <f>VLOOKUP(C234,DBASE!$A$4:$Z$756,19,FALSE)</f>
        <v>23761</v>
      </c>
      <c r="V234" s="13">
        <f ca="1">VLOOKUP(C234,DBASE!$A$4:$Z$756,20,FALSE)</f>
        <v>54</v>
      </c>
      <c r="W234" s="11" t="str">
        <f>VLOOKUP(C234,DBASE!$A$4:$Z$756,21,FALSE)</f>
        <v>N</v>
      </c>
      <c r="X234" s="11">
        <f>VLOOKUP(C234,DBASE!$A$4:$Z$756,22,FALSE)</f>
        <v>30</v>
      </c>
      <c r="Y234" s="14">
        <f>VLOOKUP(C234,DBASE!$A$4:$Z$756,23,FALSE)</f>
        <v>2.5</v>
      </c>
      <c r="Z234" s="11">
        <f>VLOOKUP(C234,DBASE!$A$4:$Z$756,24,FALSE)</f>
        <v>39</v>
      </c>
      <c r="AA234" s="11" t="str">
        <f>VLOOKUP(C234,DBASE!$A$4:$Z$756,25,FALSE)</f>
        <v>Function</v>
      </c>
      <c r="AB234" s="10">
        <f>VLOOKUP(C234,DBASE!$A$4:$Z$756,26,FALSE)</f>
        <v>1</v>
      </c>
      <c r="AC234" s="15">
        <v>1230</v>
      </c>
      <c r="AD234" s="15">
        <f t="shared" si="15"/>
        <v>269.67750000000001</v>
      </c>
      <c r="AE234" s="15">
        <v>0</v>
      </c>
      <c r="AF234" s="15">
        <v>0</v>
      </c>
      <c r="AG234" s="15">
        <v>0</v>
      </c>
      <c r="AH234" s="15">
        <v>0</v>
      </c>
      <c r="AI234" s="15">
        <v>0</v>
      </c>
      <c r="AJ234" s="15">
        <v>0</v>
      </c>
      <c r="AK234" s="15">
        <v>0</v>
      </c>
      <c r="AL234" s="15">
        <v>0</v>
      </c>
      <c r="AM234" s="15">
        <v>0</v>
      </c>
      <c r="AN234" s="15">
        <v>0</v>
      </c>
      <c r="AO234" s="15">
        <f t="shared" si="16"/>
        <v>0</v>
      </c>
      <c r="AP234" s="15">
        <f t="shared" si="17"/>
        <v>0</v>
      </c>
      <c r="AQ234" s="15">
        <f t="shared" si="18"/>
        <v>26.5</v>
      </c>
      <c r="AR234" s="15">
        <v>0</v>
      </c>
      <c r="AS234" s="15">
        <v>0</v>
      </c>
      <c r="AT234" s="15">
        <v>0</v>
      </c>
      <c r="AU234" s="15">
        <v>0</v>
      </c>
      <c r="AV234" s="15">
        <f t="shared" si="19"/>
        <v>5.9346750000000004</v>
      </c>
      <c r="AW234" s="15">
        <v>139.45240000000001</v>
      </c>
      <c r="AX234" s="15">
        <v>0</v>
      </c>
    </row>
    <row r="235" spans="1:50" ht="20.100000000000001" customHeight="1" x14ac:dyDescent="0.25">
      <c r="A235" s="8">
        <v>43922</v>
      </c>
      <c r="B235" s="8">
        <v>43951</v>
      </c>
      <c r="C235" s="11">
        <v>223</v>
      </c>
      <c r="D235" s="8" t="str">
        <f>VLOOKUP(C235,DBASE!$A$4:$Z$756,3,FALSE)</f>
        <v>P</v>
      </c>
      <c r="E235" s="11" t="str">
        <f>VLOOKUP(C235,DBASE!$A$4:$Z$756,2,FALSE)</f>
        <v>Active</v>
      </c>
      <c r="F235" s="11" t="str">
        <f>VLOOKUP(C235,DBASE!$A$4:$Z$756,4,FALSE)</f>
        <v>Mitarbeiter 223</v>
      </c>
      <c r="G235" s="11" t="str">
        <f>VLOOKUP(C235,DBASE!$A$4:$Z$756,5,FALSE)</f>
        <v>N</v>
      </c>
      <c r="H235" s="11">
        <f>VLOOKUP(C235,DBASE!$A$4:$Z$756,6,FALSE)</f>
        <v>1005</v>
      </c>
      <c r="I235" s="11">
        <f>VLOOKUP(C235,DBASE!$A$4:$Z$756,7,FALSE)</f>
        <v>1005</v>
      </c>
      <c r="J235" s="11">
        <f>VLOOKUP(C235,DBASE!$A$4:$Z$756,8,FALSE)</f>
        <v>100</v>
      </c>
      <c r="K235" s="11" t="str">
        <f>VLOOKUP(C235,DBASE!$A$4:$Z$756,9,FALSE)</f>
        <v>Niederl. 1</v>
      </c>
      <c r="L235" s="11" t="str">
        <f>VLOOKUP(C235,DBASE!$A$4:$Z$756,10,FALSE)</f>
        <v>Department</v>
      </c>
      <c r="M235" s="11" t="str">
        <f>VLOOKUP(C235,DBASE!$A$4:$Z$756,11,FALSE)</f>
        <v>Supervisor</v>
      </c>
      <c r="N235" s="11" t="str">
        <f>VLOOKUP(C235,DBASE!$A$4:$Z$756,12,FALSE)</f>
        <v>Supervisor</v>
      </c>
      <c r="O235" s="11" t="str">
        <f>VLOOKUP(C235,DBASE!$A$4:$Z$756,13,FALSE)</f>
        <v>ang.</v>
      </c>
      <c r="P235" s="11" t="str">
        <f>VLOOKUP(C235,DBASE!$A$4:$Z$756,14,FALSE)</f>
        <v>M</v>
      </c>
      <c r="Q235" s="12">
        <f>VLOOKUP(C235,DBASE!$A$4:$Z$756,15,FALSE)</f>
        <v>40940</v>
      </c>
      <c r="R235" s="12" t="str">
        <f>IF(VLOOKUP(C235,DBASE!$A$4:$Z$756,16,FALSE)=0,"",VLOOKUP(C235,DBASE!$A$4:$Z$756,16,FALSE))</f>
        <v/>
      </c>
      <c r="S235" s="13" t="str">
        <f>VLOOKUP(C235,DBASE!$A$4:$Z$756,17,FALSE)</f>
        <v/>
      </c>
      <c r="T235" s="11">
        <f ca="1">VLOOKUP(C235,DBASE!$A$4:$Z$756,18,FALSE)</f>
        <v>7</v>
      </c>
      <c r="U235" s="12">
        <f>VLOOKUP(C235,DBASE!$A$4:$Z$756,19,FALSE)</f>
        <v>22756</v>
      </c>
      <c r="V235" s="13">
        <f ca="1">VLOOKUP(C235,DBASE!$A$4:$Z$756,20,FALSE)</f>
        <v>57</v>
      </c>
      <c r="W235" s="11" t="str">
        <f>VLOOKUP(C235,DBASE!$A$4:$Z$756,21,FALSE)</f>
        <v>N</v>
      </c>
      <c r="X235" s="11">
        <f>VLOOKUP(C235,DBASE!$A$4:$Z$756,22,FALSE)</f>
        <v>30</v>
      </c>
      <c r="Y235" s="14">
        <f>VLOOKUP(C235,DBASE!$A$4:$Z$756,23,FALSE)</f>
        <v>2.5</v>
      </c>
      <c r="Z235" s="11">
        <f>VLOOKUP(C235,DBASE!$A$4:$Z$756,24,FALSE)</f>
        <v>39</v>
      </c>
      <c r="AA235" s="11" t="str">
        <f>VLOOKUP(C235,DBASE!$A$4:$Z$756,25,FALSE)</f>
        <v>Function</v>
      </c>
      <c r="AB235" s="10">
        <f>VLOOKUP(C235,DBASE!$A$4:$Z$756,26,FALSE)</f>
        <v>1</v>
      </c>
      <c r="AC235" s="15">
        <v>1231</v>
      </c>
      <c r="AD235" s="15">
        <f t="shared" si="15"/>
        <v>269.89675</v>
      </c>
      <c r="AE235" s="15">
        <v>-4.1399999999999997</v>
      </c>
      <c r="AF235" s="15">
        <v>0</v>
      </c>
      <c r="AG235" s="15">
        <v>0</v>
      </c>
      <c r="AH235" s="15">
        <v>0</v>
      </c>
      <c r="AI235" s="15">
        <v>0</v>
      </c>
      <c r="AJ235" s="15">
        <v>0</v>
      </c>
      <c r="AK235" s="15">
        <v>0</v>
      </c>
      <c r="AL235" s="15">
        <v>0</v>
      </c>
      <c r="AM235" s="15">
        <v>0</v>
      </c>
      <c r="AN235" s="15">
        <v>0</v>
      </c>
      <c r="AO235" s="15">
        <f t="shared" si="16"/>
        <v>0</v>
      </c>
      <c r="AP235" s="15">
        <f t="shared" si="17"/>
        <v>0</v>
      </c>
      <c r="AQ235" s="15">
        <f t="shared" si="18"/>
        <v>26.5</v>
      </c>
      <c r="AR235" s="15">
        <v>0</v>
      </c>
      <c r="AS235" s="15">
        <v>0</v>
      </c>
      <c r="AT235" s="15">
        <v>0</v>
      </c>
      <c r="AU235" s="15">
        <v>0</v>
      </c>
      <c r="AV235" s="15">
        <f t="shared" si="19"/>
        <v>5.0075219999999998</v>
      </c>
      <c r="AW235" s="15">
        <v>0</v>
      </c>
      <c r="AX235" s="15">
        <v>0</v>
      </c>
    </row>
    <row r="236" spans="1:50" ht="20.100000000000001" customHeight="1" x14ac:dyDescent="0.25">
      <c r="A236" s="8">
        <v>43922</v>
      </c>
      <c r="B236" s="8">
        <v>43951</v>
      </c>
      <c r="C236" s="11">
        <v>224</v>
      </c>
      <c r="D236" s="8" t="str">
        <f>VLOOKUP(C236,DBASE!$A$4:$Z$756,3,FALSE)</f>
        <v>P</v>
      </c>
      <c r="E236" s="11" t="str">
        <f>VLOOKUP(C236,DBASE!$A$4:$Z$756,2,FALSE)</f>
        <v>Active</v>
      </c>
      <c r="F236" s="11" t="str">
        <f>VLOOKUP(C236,DBASE!$A$4:$Z$756,4,FALSE)</f>
        <v>Mitarbeiter 224</v>
      </c>
      <c r="G236" s="11" t="str">
        <f>VLOOKUP(C236,DBASE!$A$4:$Z$756,5,FALSE)</f>
        <v>N</v>
      </c>
      <c r="H236" s="11">
        <f>VLOOKUP(C236,DBASE!$A$4:$Z$756,6,FALSE)</f>
        <v>1022</v>
      </c>
      <c r="I236" s="11">
        <f>VLOOKUP(C236,DBASE!$A$4:$Z$756,7,FALSE)</f>
        <v>1029</v>
      </c>
      <c r="J236" s="11">
        <f>VLOOKUP(C236,DBASE!$A$4:$Z$756,8,FALSE)</f>
        <v>109</v>
      </c>
      <c r="K236" s="11" t="str">
        <f>VLOOKUP(C236,DBASE!$A$4:$Z$756,9,FALSE)</f>
        <v>Niederl. 10</v>
      </c>
      <c r="L236" s="11" t="str">
        <f>VLOOKUP(C236,DBASE!$A$4:$Z$756,10,FALSE)</f>
        <v>Department</v>
      </c>
      <c r="M236" s="11" t="str">
        <f>VLOOKUP(C236,DBASE!$A$4:$Z$756,11,FALSE)</f>
        <v>Supervisor</v>
      </c>
      <c r="N236" s="11" t="str">
        <f>VLOOKUP(C236,DBASE!$A$4:$Z$756,12,FALSE)</f>
        <v>Non-Mgm.</v>
      </c>
      <c r="O236" s="11" t="str">
        <f>VLOOKUP(C236,DBASE!$A$4:$Z$756,13,FALSE)</f>
        <v>ang.</v>
      </c>
      <c r="P236" s="11" t="str">
        <f>VLOOKUP(C236,DBASE!$A$4:$Z$756,14,FALSE)</f>
        <v>M</v>
      </c>
      <c r="Q236" s="12">
        <f>VLOOKUP(C236,DBASE!$A$4:$Z$756,15,FALSE)</f>
        <v>40969</v>
      </c>
      <c r="R236" s="12" t="str">
        <f>IF(VLOOKUP(C236,DBASE!$A$4:$Z$756,16,FALSE)=0,"",VLOOKUP(C236,DBASE!$A$4:$Z$756,16,FALSE))</f>
        <v/>
      </c>
      <c r="S236" s="13" t="str">
        <f>VLOOKUP(C236,DBASE!$A$4:$Z$756,17,FALSE)</f>
        <v/>
      </c>
      <c r="T236" s="11">
        <f ca="1">VLOOKUP(C236,DBASE!$A$4:$Z$756,18,FALSE)</f>
        <v>7</v>
      </c>
      <c r="U236" s="12">
        <f>VLOOKUP(C236,DBASE!$A$4:$Z$756,19,FALSE)</f>
        <v>24834</v>
      </c>
      <c r="V236" s="13">
        <f ca="1">VLOOKUP(C236,DBASE!$A$4:$Z$756,20,FALSE)</f>
        <v>52</v>
      </c>
      <c r="W236" s="11" t="str">
        <f>VLOOKUP(C236,DBASE!$A$4:$Z$756,21,FALSE)</f>
        <v>J</v>
      </c>
      <c r="X236" s="11">
        <f>VLOOKUP(C236,DBASE!$A$4:$Z$756,22,FALSE)</f>
        <v>30</v>
      </c>
      <c r="Y236" s="14">
        <f>VLOOKUP(C236,DBASE!$A$4:$Z$756,23,FALSE)</f>
        <v>2.5</v>
      </c>
      <c r="Z236" s="11">
        <f>VLOOKUP(C236,DBASE!$A$4:$Z$756,24,FALSE)</f>
        <v>39</v>
      </c>
      <c r="AA236" s="11" t="str">
        <f>VLOOKUP(C236,DBASE!$A$4:$Z$756,25,FALSE)</f>
        <v>Function</v>
      </c>
      <c r="AB236" s="10">
        <f>VLOOKUP(C236,DBASE!$A$4:$Z$756,26,FALSE)</f>
        <v>1</v>
      </c>
      <c r="AC236" s="15">
        <v>1232</v>
      </c>
      <c r="AD236" s="15">
        <f t="shared" si="15"/>
        <v>270.11599999999999</v>
      </c>
      <c r="AE236" s="15">
        <v>0</v>
      </c>
      <c r="AF236" s="15">
        <v>0</v>
      </c>
      <c r="AG236" s="15">
        <v>0</v>
      </c>
      <c r="AH236" s="15">
        <v>0</v>
      </c>
      <c r="AI236" s="15">
        <v>0</v>
      </c>
      <c r="AJ236" s="15">
        <v>0</v>
      </c>
      <c r="AK236" s="15">
        <v>0</v>
      </c>
      <c r="AL236" s="15">
        <v>0</v>
      </c>
      <c r="AM236" s="15">
        <v>0</v>
      </c>
      <c r="AN236" s="15">
        <v>0</v>
      </c>
      <c r="AO236" s="15">
        <f t="shared" si="16"/>
        <v>71.07692307692308</v>
      </c>
      <c r="AP236" s="15">
        <f t="shared" si="17"/>
        <v>56.466666666666676</v>
      </c>
      <c r="AQ236" s="15">
        <f t="shared" si="18"/>
        <v>26.5</v>
      </c>
      <c r="AR236" s="15">
        <v>0</v>
      </c>
      <c r="AS236" s="15">
        <v>0</v>
      </c>
      <c r="AT236" s="15">
        <v>0</v>
      </c>
      <c r="AU236" s="15">
        <v>0</v>
      </c>
      <c r="AV236" s="15">
        <f t="shared" si="19"/>
        <v>34.498061923076932</v>
      </c>
      <c r="AW236" s="15">
        <v>0</v>
      </c>
      <c r="AX236" s="15">
        <v>0</v>
      </c>
    </row>
    <row r="237" spans="1:50" ht="20.100000000000001" customHeight="1" x14ac:dyDescent="0.25">
      <c r="A237" s="8">
        <v>43922</v>
      </c>
      <c r="B237" s="8">
        <v>43951</v>
      </c>
      <c r="C237" s="11">
        <v>225</v>
      </c>
      <c r="D237" s="8" t="str">
        <f>VLOOKUP(C237,DBASE!$A$4:$Z$756,3,FALSE)</f>
        <v>P</v>
      </c>
      <c r="E237" s="11" t="str">
        <f>VLOOKUP(C237,DBASE!$A$4:$Z$756,2,FALSE)</f>
        <v>Active</v>
      </c>
      <c r="F237" s="11" t="str">
        <f>VLOOKUP(C237,DBASE!$A$4:$Z$756,4,FALSE)</f>
        <v>Mitarbeiter 225</v>
      </c>
      <c r="G237" s="11" t="str">
        <f>VLOOKUP(C237,DBASE!$A$4:$Z$756,5,FALSE)</f>
        <v>N</v>
      </c>
      <c r="H237" s="11">
        <f>VLOOKUP(C237,DBASE!$A$4:$Z$756,6,FALSE)</f>
        <v>1022</v>
      </c>
      <c r="I237" s="11">
        <f>VLOOKUP(C237,DBASE!$A$4:$Z$756,7,FALSE)</f>
        <v>1053</v>
      </c>
      <c r="J237" s="11">
        <f>VLOOKUP(C237,DBASE!$A$4:$Z$756,8,FALSE)</f>
        <v>107</v>
      </c>
      <c r="K237" s="11" t="str">
        <f>VLOOKUP(C237,DBASE!$A$4:$Z$756,9,FALSE)</f>
        <v>Niederl. 8</v>
      </c>
      <c r="L237" s="11" t="str">
        <f>VLOOKUP(C237,DBASE!$A$4:$Z$756,10,FALSE)</f>
        <v>Department</v>
      </c>
      <c r="M237" s="11" t="str">
        <f>VLOOKUP(C237,DBASE!$A$4:$Z$756,11,FALSE)</f>
        <v>Supervisor</v>
      </c>
      <c r="N237" s="11" t="str">
        <f>VLOOKUP(C237,DBASE!$A$4:$Z$756,12,FALSE)</f>
        <v>Non-Mgm.</v>
      </c>
      <c r="O237" s="11" t="str">
        <f>VLOOKUP(C237,DBASE!$A$4:$Z$756,13,FALSE)</f>
        <v>ang.</v>
      </c>
      <c r="P237" s="11" t="str">
        <f>VLOOKUP(C237,DBASE!$A$4:$Z$756,14,FALSE)</f>
        <v>M</v>
      </c>
      <c r="Q237" s="12">
        <f>VLOOKUP(C237,DBASE!$A$4:$Z$756,15,FALSE)</f>
        <v>41000</v>
      </c>
      <c r="R237" s="12" t="str">
        <f>IF(VLOOKUP(C237,DBASE!$A$4:$Z$756,16,FALSE)=0,"",VLOOKUP(C237,DBASE!$A$4:$Z$756,16,FALSE))</f>
        <v/>
      </c>
      <c r="S237" s="13" t="str">
        <f>VLOOKUP(C237,DBASE!$A$4:$Z$756,17,FALSE)</f>
        <v/>
      </c>
      <c r="T237" s="11">
        <f ca="1">VLOOKUP(C237,DBASE!$A$4:$Z$756,18,FALSE)</f>
        <v>7</v>
      </c>
      <c r="U237" s="12">
        <f>VLOOKUP(C237,DBASE!$A$4:$Z$756,19,FALSE)</f>
        <v>27131</v>
      </c>
      <c r="V237" s="13">
        <f ca="1">VLOOKUP(C237,DBASE!$A$4:$Z$756,20,FALSE)</f>
        <v>45</v>
      </c>
      <c r="W237" s="11" t="str">
        <f>VLOOKUP(C237,DBASE!$A$4:$Z$756,21,FALSE)</f>
        <v>J</v>
      </c>
      <c r="X237" s="11">
        <f>VLOOKUP(C237,DBASE!$A$4:$Z$756,22,FALSE)</f>
        <v>30</v>
      </c>
      <c r="Y237" s="14">
        <f>VLOOKUP(C237,DBASE!$A$4:$Z$756,23,FALSE)</f>
        <v>2.5</v>
      </c>
      <c r="Z237" s="11">
        <f>VLOOKUP(C237,DBASE!$A$4:$Z$756,24,FALSE)</f>
        <v>39</v>
      </c>
      <c r="AA237" s="11" t="str">
        <f>VLOOKUP(C237,DBASE!$A$4:$Z$756,25,FALSE)</f>
        <v>Function</v>
      </c>
      <c r="AB237" s="10">
        <f>VLOOKUP(C237,DBASE!$A$4:$Z$756,26,FALSE)</f>
        <v>1</v>
      </c>
      <c r="AC237" s="15">
        <v>1233</v>
      </c>
      <c r="AD237" s="15">
        <f t="shared" si="15"/>
        <v>270.33525000000003</v>
      </c>
      <c r="AE237" s="15">
        <v>0</v>
      </c>
      <c r="AF237" s="15">
        <v>0</v>
      </c>
      <c r="AG237" s="15">
        <v>0</v>
      </c>
      <c r="AH237" s="15">
        <v>0</v>
      </c>
      <c r="AI237" s="15">
        <v>0</v>
      </c>
      <c r="AJ237" s="15">
        <v>0</v>
      </c>
      <c r="AK237" s="15">
        <v>0</v>
      </c>
      <c r="AL237" s="15">
        <v>0</v>
      </c>
      <c r="AM237" s="15">
        <v>0</v>
      </c>
      <c r="AN237" s="15">
        <v>0</v>
      </c>
      <c r="AO237" s="15">
        <f t="shared" si="16"/>
        <v>71.134615384615387</v>
      </c>
      <c r="AP237" s="15">
        <f t="shared" si="17"/>
        <v>56.512500000000003</v>
      </c>
      <c r="AQ237" s="15">
        <f t="shared" si="18"/>
        <v>26.5</v>
      </c>
      <c r="AR237" s="15">
        <v>0</v>
      </c>
      <c r="AS237" s="15">
        <v>0</v>
      </c>
      <c r="AT237" s="15">
        <v>0</v>
      </c>
      <c r="AU237" s="15">
        <v>0</v>
      </c>
      <c r="AV237" s="15">
        <f t="shared" si="19"/>
        <v>34.52124649038462</v>
      </c>
      <c r="AW237" s="15">
        <v>0</v>
      </c>
      <c r="AX237" s="15">
        <v>0</v>
      </c>
    </row>
    <row r="238" spans="1:50" ht="20.100000000000001" customHeight="1" x14ac:dyDescent="0.25">
      <c r="A238" s="8">
        <v>43922</v>
      </c>
      <c r="B238" s="8">
        <v>43951</v>
      </c>
      <c r="C238" s="11">
        <v>226</v>
      </c>
      <c r="D238" s="8" t="str">
        <f>VLOOKUP(C238,DBASE!$A$4:$Z$756,3,FALSE)</f>
        <v>P</v>
      </c>
      <c r="E238" s="11" t="str">
        <f>VLOOKUP(C238,DBASE!$A$4:$Z$756,2,FALSE)</f>
        <v>Active</v>
      </c>
      <c r="F238" s="11" t="str">
        <f>VLOOKUP(C238,DBASE!$A$4:$Z$756,4,FALSE)</f>
        <v>Mitarbeiter 226</v>
      </c>
      <c r="G238" s="11" t="str">
        <f>VLOOKUP(C238,DBASE!$A$4:$Z$756,5,FALSE)</f>
        <v>N</v>
      </c>
      <c r="H238" s="11">
        <f>VLOOKUP(C238,DBASE!$A$4:$Z$756,6,FALSE)</f>
        <v>1043</v>
      </c>
      <c r="I238" s="11">
        <f>VLOOKUP(C238,DBASE!$A$4:$Z$756,7,FALSE)</f>
        <v>1086</v>
      </c>
      <c r="J238" s="11">
        <f>VLOOKUP(C238,DBASE!$A$4:$Z$756,8,FALSE)</f>
        <v>102</v>
      </c>
      <c r="K238" s="11" t="str">
        <f>VLOOKUP(C238,DBASE!$A$4:$Z$756,9,FALSE)</f>
        <v>Niederl. 3</v>
      </c>
      <c r="L238" s="11" t="str">
        <f>VLOOKUP(C238,DBASE!$A$4:$Z$756,10,FALSE)</f>
        <v>Department</v>
      </c>
      <c r="M238" s="11" t="str">
        <f>VLOOKUP(C238,DBASE!$A$4:$Z$756,11,FALSE)</f>
        <v>Supervisor</v>
      </c>
      <c r="N238" s="11" t="str">
        <f>VLOOKUP(C238,DBASE!$A$4:$Z$756,12,FALSE)</f>
        <v>Non-Mgm.</v>
      </c>
      <c r="O238" s="11" t="str">
        <f>VLOOKUP(C238,DBASE!$A$4:$Z$756,13,FALSE)</f>
        <v>ang.</v>
      </c>
      <c r="P238" s="11" t="str">
        <f>VLOOKUP(C238,DBASE!$A$4:$Z$756,14,FALSE)</f>
        <v>W</v>
      </c>
      <c r="Q238" s="12">
        <f>VLOOKUP(C238,DBASE!$A$4:$Z$756,15,FALSE)</f>
        <v>41030</v>
      </c>
      <c r="R238" s="12" t="str">
        <f>IF(VLOOKUP(C238,DBASE!$A$4:$Z$756,16,FALSE)=0,"",VLOOKUP(C238,DBASE!$A$4:$Z$756,16,FALSE))</f>
        <v/>
      </c>
      <c r="S238" s="13" t="str">
        <f>VLOOKUP(C238,DBASE!$A$4:$Z$756,17,FALSE)</f>
        <v/>
      </c>
      <c r="T238" s="11">
        <f ca="1">VLOOKUP(C238,DBASE!$A$4:$Z$756,18,FALSE)</f>
        <v>7</v>
      </c>
      <c r="U238" s="12">
        <f>VLOOKUP(C238,DBASE!$A$4:$Z$756,19,FALSE)</f>
        <v>28651</v>
      </c>
      <c r="V238" s="13">
        <f ca="1">VLOOKUP(C238,DBASE!$A$4:$Z$756,20,FALSE)</f>
        <v>41</v>
      </c>
      <c r="W238" s="11" t="str">
        <f>VLOOKUP(C238,DBASE!$A$4:$Z$756,21,FALSE)</f>
        <v>N</v>
      </c>
      <c r="X238" s="11">
        <f>VLOOKUP(C238,DBASE!$A$4:$Z$756,22,FALSE)</f>
        <v>35</v>
      </c>
      <c r="Y238" s="14">
        <f>VLOOKUP(C238,DBASE!$A$4:$Z$756,23,FALSE)</f>
        <v>2.9166666666666665</v>
      </c>
      <c r="Z238" s="11">
        <f>VLOOKUP(C238,DBASE!$A$4:$Z$756,24,FALSE)</f>
        <v>39</v>
      </c>
      <c r="AA238" s="11" t="str">
        <f>VLOOKUP(C238,DBASE!$A$4:$Z$756,25,FALSE)</f>
        <v>Function</v>
      </c>
      <c r="AB238" s="10">
        <f>VLOOKUP(C238,DBASE!$A$4:$Z$756,26,FALSE)</f>
        <v>1</v>
      </c>
      <c r="AC238" s="15">
        <v>1234</v>
      </c>
      <c r="AD238" s="15">
        <f t="shared" si="15"/>
        <v>270.55450000000002</v>
      </c>
      <c r="AE238" s="15">
        <v>0</v>
      </c>
      <c r="AF238" s="15">
        <v>0</v>
      </c>
      <c r="AG238" s="15">
        <v>0</v>
      </c>
      <c r="AH238" s="15">
        <v>0</v>
      </c>
      <c r="AI238" s="15">
        <v>0</v>
      </c>
      <c r="AJ238" s="15">
        <v>0</v>
      </c>
      <c r="AK238" s="15">
        <v>0</v>
      </c>
      <c r="AL238" s="15">
        <v>0</v>
      </c>
      <c r="AM238" s="15">
        <v>0</v>
      </c>
      <c r="AN238" s="15">
        <v>0</v>
      </c>
      <c r="AO238" s="15">
        <f t="shared" si="16"/>
        <v>0</v>
      </c>
      <c r="AP238" s="15">
        <f t="shared" si="17"/>
        <v>0</v>
      </c>
      <c r="AQ238" s="15">
        <f t="shared" si="18"/>
        <v>26.5</v>
      </c>
      <c r="AR238" s="15">
        <v>0</v>
      </c>
      <c r="AS238" s="15">
        <v>0</v>
      </c>
      <c r="AT238" s="15">
        <v>0</v>
      </c>
      <c r="AU238" s="15">
        <v>0</v>
      </c>
      <c r="AV238" s="15">
        <f t="shared" si="19"/>
        <v>5.9346750000000004</v>
      </c>
      <c r="AW238" s="15">
        <v>0</v>
      </c>
      <c r="AX238" s="15">
        <v>0</v>
      </c>
    </row>
    <row r="239" spans="1:50" ht="20.100000000000001" customHeight="1" x14ac:dyDescent="0.25">
      <c r="A239" s="8">
        <v>43922</v>
      </c>
      <c r="B239" s="8">
        <v>43951</v>
      </c>
      <c r="C239" s="11">
        <v>227</v>
      </c>
      <c r="D239" s="8" t="str">
        <f>VLOOKUP(C239,DBASE!$A$4:$Z$756,3,FALSE)</f>
        <v>P</v>
      </c>
      <c r="E239" s="11" t="str">
        <f>VLOOKUP(C239,DBASE!$A$4:$Z$756,2,FALSE)</f>
        <v>Active</v>
      </c>
      <c r="F239" s="11" t="str">
        <f>VLOOKUP(C239,DBASE!$A$4:$Z$756,4,FALSE)</f>
        <v>Mitarbeiter 227</v>
      </c>
      <c r="G239" s="11" t="str">
        <f>VLOOKUP(C239,DBASE!$A$4:$Z$756,5,FALSE)</f>
        <v>N</v>
      </c>
      <c r="H239" s="11">
        <f>VLOOKUP(C239,DBASE!$A$4:$Z$756,6,FALSE)</f>
        <v>1028</v>
      </c>
      <c r="I239" s="11">
        <f>VLOOKUP(C239,DBASE!$A$4:$Z$756,7,FALSE)</f>
        <v>1071</v>
      </c>
      <c r="J239" s="11">
        <f>VLOOKUP(C239,DBASE!$A$4:$Z$756,8,FALSE)</f>
        <v>102</v>
      </c>
      <c r="K239" s="11" t="str">
        <f>VLOOKUP(C239,DBASE!$A$4:$Z$756,9,FALSE)</f>
        <v>Niederl. 3</v>
      </c>
      <c r="L239" s="11" t="str">
        <f>VLOOKUP(C239,DBASE!$A$4:$Z$756,10,FALSE)</f>
        <v>Department</v>
      </c>
      <c r="M239" s="11" t="str">
        <f>VLOOKUP(C239,DBASE!$A$4:$Z$756,11,FALSE)</f>
        <v>Supervisor</v>
      </c>
      <c r="N239" s="11" t="str">
        <f>VLOOKUP(C239,DBASE!$A$4:$Z$756,12,FALSE)</f>
        <v>Non-Mgm.</v>
      </c>
      <c r="O239" s="11" t="str">
        <f>VLOOKUP(C239,DBASE!$A$4:$Z$756,13,FALSE)</f>
        <v>ang.</v>
      </c>
      <c r="P239" s="11" t="str">
        <f>VLOOKUP(C239,DBASE!$A$4:$Z$756,14,FALSE)</f>
        <v>W</v>
      </c>
      <c r="Q239" s="12">
        <f>VLOOKUP(C239,DBASE!$A$4:$Z$756,15,FALSE)</f>
        <v>41030</v>
      </c>
      <c r="R239" s="12" t="str">
        <f>IF(VLOOKUP(C239,DBASE!$A$4:$Z$756,16,FALSE)=0,"",VLOOKUP(C239,DBASE!$A$4:$Z$756,16,FALSE))</f>
        <v/>
      </c>
      <c r="S239" s="13" t="str">
        <f>VLOOKUP(C239,DBASE!$A$4:$Z$756,17,FALSE)</f>
        <v/>
      </c>
      <c r="T239" s="11">
        <f ca="1">VLOOKUP(C239,DBASE!$A$4:$Z$756,18,FALSE)</f>
        <v>7</v>
      </c>
      <c r="U239" s="12">
        <f>VLOOKUP(C239,DBASE!$A$4:$Z$756,19,FALSE)</f>
        <v>30690</v>
      </c>
      <c r="V239" s="13">
        <f ca="1">VLOOKUP(C239,DBASE!$A$4:$Z$756,20,FALSE)</f>
        <v>36</v>
      </c>
      <c r="W239" s="11" t="str">
        <f>VLOOKUP(C239,DBASE!$A$4:$Z$756,21,FALSE)</f>
        <v>N</v>
      </c>
      <c r="X239" s="11">
        <f>VLOOKUP(C239,DBASE!$A$4:$Z$756,22,FALSE)</f>
        <v>0</v>
      </c>
      <c r="Y239" s="14">
        <f>VLOOKUP(C239,DBASE!$A$4:$Z$756,23,FALSE)</f>
        <v>0</v>
      </c>
      <c r="Z239" s="11">
        <f>VLOOKUP(C239,DBASE!$A$4:$Z$756,24,FALSE)</f>
        <v>30</v>
      </c>
      <c r="AA239" s="11" t="str">
        <f>VLOOKUP(C239,DBASE!$A$4:$Z$756,25,FALSE)</f>
        <v>Function</v>
      </c>
      <c r="AB239" s="10">
        <f>VLOOKUP(C239,DBASE!$A$4:$Z$756,26,FALSE)</f>
        <v>0.76923076923076927</v>
      </c>
      <c r="AC239" s="15">
        <v>1235</v>
      </c>
      <c r="AD239" s="15">
        <f t="shared" si="15"/>
        <v>270.77375000000001</v>
      </c>
      <c r="AE239" s="15">
        <v>0</v>
      </c>
      <c r="AF239" s="15">
        <v>0</v>
      </c>
      <c r="AG239" s="15">
        <v>0</v>
      </c>
      <c r="AH239" s="15">
        <v>0</v>
      </c>
      <c r="AI239" s="15">
        <v>0</v>
      </c>
      <c r="AJ239" s="15">
        <v>0</v>
      </c>
      <c r="AK239" s="15">
        <v>0</v>
      </c>
      <c r="AL239" s="15">
        <v>0</v>
      </c>
      <c r="AM239" s="15">
        <v>0</v>
      </c>
      <c r="AN239" s="15">
        <v>0</v>
      </c>
      <c r="AO239" s="15">
        <f t="shared" si="16"/>
        <v>0</v>
      </c>
      <c r="AP239" s="15">
        <f t="shared" si="17"/>
        <v>0</v>
      </c>
      <c r="AQ239" s="15">
        <f t="shared" si="18"/>
        <v>26.5</v>
      </c>
      <c r="AR239" s="15">
        <v>0</v>
      </c>
      <c r="AS239" s="15">
        <v>0</v>
      </c>
      <c r="AT239" s="15">
        <v>0</v>
      </c>
      <c r="AU239" s="15">
        <v>0</v>
      </c>
      <c r="AV239" s="15">
        <f t="shared" si="19"/>
        <v>5.9346750000000004</v>
      </c>
      <c r="AW239" s="15">
        <v>0</v>
      </c>
      <c r="AX239" s="15">
        <v>0</v>
      </c>
    </row>
    <row r="240" spans="1:50" ht="20.100000000000001" customHeight="1" x14ac:dyDescent="0.25">
      <c r="A240" s="8">
        <v>43922</v>
      </c>
      <c r="B240" s="8">
        <v>43951</v>
      </c>
      <c r="C240" s="11">
        <v>228</v>
      </c>
      <c r="D240" s="8" t="str">
        <f>VLOOKUP(C240,DBASE!$A$4:$Z$756,3,FALSE)</f>
        <v>P</v>
      </c>
      <c r="E240" s="11" t="str">
        <f>VLOOKUP(C240,DBASE!$A$4:$Z$756,2,FALSE)</f>
        <v>Active</v>
      </c>
      <c r="F240" s="11" t="str">
        <f>VLOOKUP(C240,DBASE!$A$4:$Z$756,4,FALSE)</f>
        <v>Mitarbeiter 228</v>
      </c>
      <c r="G240" s="11" t="str">
        <f>VLOOKUP(C240,DBASE!$A$4:$Z$756,5,FALSE)</f>
        <v>N</v>
      </c>
      <c r="H240" s="11">
        <f>VLOOKUP(C240,DBASE!$A$4:$Z$756,6,FALSE)</f>
        <v>1025</v>
      </c>
      <c r="I240" s="11">
        <f>VLOOKUP(C240,DBASE!$A$4:$Z$756,7,FALSE)</f>
        <v>1068</v>
      </c>
      <c r="J240" s="11">
        <f>VLOOKUP(C240,DBASE!$A$4:$Z$756,8,FALSE)</f>
        <v>102</v>
      </c>
      <c r="K240" s="11" t="str">
        <f>VLOOKUP(C240,DBASE!$A$4:$Z$756,9,FALSE)</f>
        <v>Niederl. 3</v>
      </c>
      <c r="L240" s="11" t="str">
        <f>VLOOKUP(C240,DBASE!$A$4:$Z$756,10,FALSE)</f>
        <v>Department</v>
      </c>
      <c r="M240" s="11" t="str">
        <f>VLOOKUP(C240,DBASE!$A$4:$Z$756,11,FALSE)</f>
        <v>Supervisor</v>
      </c>
      <c r="N240" s="11" t="str">
        <f>VLOOKUP(C240,DBASE!$A$4:$Z$756,12,FALSE)</f>
        <v>Non-Mgm.</v>
      </c>
      <c r="O240" s="11" t="str">
        <f>VLOOKUP(C240,DBASE!$A$4:$Z$756,13,FALSE)</f>
        <v>ang.</v>
      </c>
      <c r="P240" s="11" t="str">
        <f>VLOOKUP(C240,DBASE!$A$4:$Z$756,14,FALSE)</f>
        <v>W</v>
      </c>
      <c r="Q240" s="12">
        <f>VLOOKUP(C240,DBASE!$A$4:$Z$756,15,FALSE)</f>
        <v>41061</v>
      </c>
      <c r="R240" s="12" t="str">
        <f>IF(VLOOKUP(C240,DBASE!$A$4:$Z$756,16,FALSE)=0,"",VLOOKUP(C240,DBASE!$A$4:$Z$756,16,FALSE))</f>
        <v/>
      </c>
      <c r="S240" s="13" t="str">
        <f>VLOOKUP(C240,DBASE!$A$4:$Z$756,17,FALSE)</f>
        <v/>
      </c>
      <c r="T240" s="11">
        <f ca="1">VLOOKUP(C240,DBASE!$A$4:$Z$756,18,FALSE)</f>
        <v>7</v>
      </c>
      <c r="U240" s="12">
        <f>VLOOKUP(C240,DBASE!$A$4:$Z$756,19,FALSE)</f>
        <v>21023</v>
      </c>
      <c r="V240" s="13">
        <f ca="1">VLOOKUP(C240,DBASE!$A$4:$Z$756,20,FALSE)</f>
        <v>62</v>
      </c>
      <c r="W240" s="11" t="str">
        <f>VLOOKUP(C240,DBASE!$A$4:$Z$756,21,FALSE)</f>
        <v>N</v>
      </c>
      <c r="X240" s="11">
        <f>VLOOKUP(C240,DBASE!$A$4:$Z$756,22,FALSE)</f>
        <v>30</v>
      </c>
      <c r="Y240" s="14">
        <f>VLOOKUP(C240,DBASE!$A$4:$Z$756,23,FALSE)</f>
        <v>2.5</v>
      </c>
      <c r="Z240" s="11">
        <f>VLOOKUP(C240,DBASE!$A$4:$Z$756,24,FALSE)</f>
        <v>39</v>
      </c>
      <c r="AA240" s="11" t="str">
        <f>VLOOKUP(C240,DBASE!$A$4:$Z$756,25,FALSE)</f>
        <v>Function</v>
      </c>
      <c r="AB240" s="10">
        <f>VLOOKUP(C240,DBASE!$A$4:$Z$756,26,FALSE)</f>
        <v>1</v>
      </c>
      <c r="AC240" s="15">
        <v>1236</v>
      </c>
      <c r="AD240" s="15">
        <f t="shared" si="15"/>
        <v>270.99299999999999</v>
      </c>
      <c r="AE240" s="15">
        <v>0</v>
      </c>
      <c r="AF240" s="15">
        <v>0</v>
      </c>
      <c r="AG240" s="15">
        <v>0</v>
      </c>
      <c r="AH240" s="15">
        <v>0</v>
      </c>
      <c r="AI240" s="15">
        <v>0</v>
      </c>
      <c r="AJ240" s="15">
        <v>0</v>
      </c>
      <c r="AK240" s="15">
        <v>0</v>
      </c>
      <c r="AL240" s="15">
        <v>0</v>
      </c>
      <c r="AM240" s="15">
        <v>0</v>
      </c>
      <c r="AN240" s="15">
        <v>0</v>
      </c>
      <c r="AO240" s="15">
        <f t="shared" si="16"/>
        <v>0</v>
      </c>
      <c r="AP240" s="15">
        <f t="shared" si="17"/>
        <v>0</v>
      </c>
      <c r="AQ240" s="15">
        <f t="shared" si="18"/>
        <v>26.5</v>
      </c>
      <c r="AR240" s="15">
        <v>0</v>
      </c>
      <c r="AS240" s="15">
        <v>0</v>
      </c>
      <c r="AT240" s="15">
        <v>0</v>
      </c>
      <c r="AU240" s="15">
        <v>0</v>
      </c>
      <c r="AV240" s="15">
        <f t="shared" si="19"/>
        <v>5.9346750000000004</v>
      </c>
      <c r="AW240" s="15">
        <v>0</v>
      </c>
      <c r="AX240" s="15">
        <v>0</v>
      </c>
    </row>
    <row r="241" spans="1:50" ht="20.100000000000001" customHeight="1" x14ac:dyDescent="0.25">
      <c r="A241" s="8">
        <v>43922</v>
      </c>
      <c r="B241" s="8">
        <v>43951</v>
      </c>
      <c r="C241" s="11">
        <v>229</v>
      </c>
      <c r="D241" s="8" t="str">
        <f>VLOOKUP(C241,DBASE!$A$4:$Z$756,3,FALSE)</f>
        <v>P</v>
      </c>
      <c r="E241" s="11" t="str">
        <f>VLOOKUP(C241,DBASE!$A$4:$Z$756,2,FALSE)</f>
        <v>Active</v>
      </c>
      <c r="F241" s="11" t="str">
        <f>VLOOKUP(C241,DBASE!$A$4:$Z$756,4,FALSE)</f>
        <v>Mitarbeiter 229</v>
      </c>
      <c r="G241" s="11" t="str">
        <f>VLOOKUP(C241,DBASE!$A$4:$Z$756,5,FALSE)</f>
        <v>N</v>
      </c>
      <c r="H241" s="11">
        <f>VLOOKUP(C241,DBASE!$A$4:$Z$756,6,FALSE)</f>
        <v>1040</v>
      </c>
      <c r="I241" s="11">
        <f>VLOOKUP(C241,DBASE!$A$4:$Z$756,7,FALSE)</f>
        <v>1083</v>
      </c>
      <c r="J241" s="11">
        <f>VLOOKUP(C241,DBASE!$A$4:$Z$756,8,FALSE)</f>
        <v>102</v>
      </c>
      <c r="K241" s="11" t="str">
        <f>VLOOKUP(C241,DBASE!$A$4:$Z$756,9,FALSE)</f>
        <v>Niederl. 3</v>
      </c>
      <c r="L241" s="11" t="str">
        <f>VLOOKUP(C241,DBASE!$A$4:$Z$756,10,FALSE)</f>
        <v>Department</v>
      </c>
      <c r="M241" s="11" t="str">
        <f>VLOOKUP(C241,DBASE!$A$4:$Z$756,11,FALSE)</f>
        <v>Supervisor</v>
      </c>
      <c r="N241" s="11" t="str">
        <f>VLOOKUP(C241,DBASE!$A$4:$Z$756,12,FALSE)</f>
        <v>Non-Mgm.</v>
      </c>
      <c r="O241" s="11" t="str">
        <f>VLOOKUP(C241,DBASE!$A$4:$Z$756,13,FALSE)</f>
        <v>ang.</v>
      </c>
      <c r="P241" s="11" t="str">
        <f>VLOOKUP(C241,DBASE!$A$4:$Z$756,14,FALSE)</f>
        <v>M</v>
      </c>
      <c r="Q241" s="12">
        <f>VLOOKUP(C241,DBASE!$A$4:$Z$756,15,FALSE)</f>
        <v>41061</v>
      </c>
      <c r="R241" s="12" t="str">
        <f>IF(VLOOKUP(C241,DBASE!$A$4:$Z$756,16,FALSE)=0,"",VLOOKUP(C241,DBASE!$A$4:$Z$756,16,FALSE))</f>
        <v/>
      </c>
      <c r="S241" s="13" t="str">
        <f>VLOOKUP(C241,DBASE!$A$4:$Z$756,17,FALSE)</f>
        <v/>
      </c>
      <c r="T241" s="11">
        <f ca="1">VLOOKUP(C241,DBASE!$A$4:$Z$756,18,FALSE)</f>
        <v>7</v>
      </c>
      <c r="U241" s="12">
        <f>VLOOKUP(C241,DBASE!$A$4:$Z$756,19,FALSE)</f>
        <v>31276</v>
      </c>
      <c r="V241" s="13">
        <f ca="1">VLOOKUP(C241,DBASE!$A$4:$Z$756,20,FALSE)</f>
        <v>34</v>
      </c>
      <c r="W241" s="11" t="str">
        <f>VLOOKUP(C241,DBASE!$A$4:$Z$756,21,FALSE)</f>
        <v>N</v>
      </c>
      <c r="X241" s="11">
        <f>VLOOKUP(C241,DBASE!$A$4:$Z$756,22,FALSE)</f>
        <v>30</v>
      </c>
      <c r="Y241" s="14">
        <f>VLOOKUP(C241,DBASE!$A$4:$Z$756,23,FALSE)</f>
        <v>2.5</v>
      </c>
      <c r="Z241" s="11">
        <f>VLOOKUP(C241,DBASE!$A$4:$Z$756,24,FALSE)</f>
        <v>39</v>
      </c>
      <c r="AA241" s="11" t="str">
        <f>VLOOKUP(C241,DBASE!$A$4:$Z$756,25,FALSE)</f>
        <v>Function</v>
      </c>
      <c r="AB241" s="10">
        <f>VLOOKUP(C241,DBASE!$A$4:$Z$756,26,FALSE)</f>
        <v>1</v>
      </c>
      <c r="AC241" s="15">
        <v>1237</v>
      </c>
      <c r="AD241" s="15">
        <f t="shared" si="15"/>
        <v>271.21225000000004</v>
      </c>
      <c r="AE241" s="15">
        <v>0</v>
      </c>
      <c r="AF241" s="15">
        <v>0</v>
      </c>
      <c r="AG241" s="15">
        <v>0</v>
      </c>
      <c r="AH241" s="15">
        <v>0</v>
      </c>
      <c r="AI241" s="15">
        <v>0</v>
      </c>
      <c r="AJ241" s="15">
        <v>0</v>
      </c>
      <c r="AK241" s="15">
        <v>0</v>
      </c>
      <c r="AL241" s="15">
        <v>0</v>
      </c>
      <c r="AM241" s="15">
        <v>0</v>
      </c>
      <c r="AN241" s="15">
        <v>0</v>
      </c>
      <c r="AO241" s="15">
        <f t="shared" si="16"/>
        <v>0</v>
      </c>
      <c r="AP241" s="15">
        <f t="shared" si="17"/>
        <v>0</v>
      </c>
      <c r="AQ241" s="15">
        <f t="shared" si="18"/>
        <v>26.5</v>
      </c>
      <c r="AR241" s="15">
        <v>0</v>
      </c>
      <c r="AS241" s="15">
        <v>0</v>
      </c>
      <c r="AT241" s="15">
        <v>0</v>
      </c>
      <c r="AU241" s="15">
        <v>0</v>
      </c>
      <c r="AV241" s="15">
        <f t="shared" si="19"/>
        <v>5.9346750000000004</v>
      </c>
      <c r="AW241" s="15">
        <v>0</v>
      </c>
      <c r="AX241" s="15">
        <v>0</v>
      </c>
    </row>
    <row r="242" spans="1:50" ht="20.100000000000001" customHeight="1" x14ac:dyDescent="0.25">
      <c r="A242" s="8">
        <v>43922</v>
      </c>
      <c r="B242" s="8">
        <v>43951</v>
      </c>
      <c r="C242" s="11">
        <v>230</v>
      </c>
      <c r="D242" s="8" t="str">
        <f>VLOOKUP(C242,DBASE!$A$4:$Z$756,3,FALSE)</f>
        <v>P</v>
      </c>
      <c r="E242" s="11" t="str">
        <f>VLOOKUP(C242,DBASE!$A$4:$Z$756,2,FALSE)</f>
        <v>Active</v>
      </c>
      <c r="F242" s="11" t="str">
        <f>VLOOKUP(C242,DBASE!$A$4:$Z$756,4,FALSE)</f>
        <v>Mitarbeiter 230</v>
      </c>
      <c r="G242" s="11" t="str">
        <f>VLOOKUP(C242,DBASE!$A$4:$Z$756,5,FALSE)</f>
        <v>N</v>
      </c>
      <c r="H242" s="11">
        <f>VLOOKUP(C242,DBASE!$A$4:$Z$756,6,FALSE)</f>
        <v>1050</v>
      </c>
      <c r="I242" s="11">
        <f>VLOOKUP(C242,DBASE!$A$4:$Z$756,7,FALSE)</f>
        <v>1093</v>
      </c>
      <c r="J242" s="11">
        <f>VLOOKUP(C242,DBASE!$A$4:$Z$756,8,FALSE)</f>
        <v>102</v>
      </c>
      <c r="K242" s="11" t="str">
        <f>VLOOKUP(C242,DBASE!$A$4:$Z$756,9,FALSE)</f>
        <v>Niederl. 3</v>
      </c>
      <c r="L242" s="11" t="str">
        <f>VLOOKUP(C242,DBASE!$A$4:$Z$756,10,FALSE)</f>
        <v>Department</v>
      </c>
      <c r="M242" s="11" t="str">
        <f>VLOOKUP(C242,DBASE!$A$4:$Z$756,11,FALSE)</f>
        <v>Supervisor</v>
      </c>
      <c r="N242" s="11" t="str">
        <f>VLOOKUP(C242,DBASE!$A$4:$Z$756,12,FALSE)</f>
        <v>Non-Mgm.</v>
      </c>
      <c r="O242" s="11" t="str">
        <f>VLOOKUP(C242,DBASE!$A$4:$Z$756,13,FALSE)</f>
        <v>ang.</v>
      </c>
      <c r="P242" s="11" t="str">
        <f>VLOOKUP(C242,DBASE!$A$4:$Z$756,14,FALSE)</f>
        <v>M</v>
      </c>
      <c r="Q242" s="12">
        <f>VLOOKUP(C242,DBASE!$A$4:$Z$756,15,FALSE)</f>
        <v>41061</v>
      </c>
      <c r="R242" s="12" t="str">
        <f>IF(VLOOKUP(C242,DBASE!$A$4:$Z$756,16,FALSE)=0,"",VLOOKUP(C242,DBASE!$A$4:$Z$756,16,FALSE))</f>
        <v/>
      </c>
      <c r="S242" s="13" t="str">
        <f>VLOOKUP(C242,DBASE!$A$4:$Z$756,17,FALSE)</f>
        <v/>
      </c>
      <c r="T242" s="11">
        <f ca="1">VLOOKUP(C242,DBASE!$A$4:$Z$756,18,FALSE)</f>
        <v>7</v>
      </c>
      <c r="U242" s="12">
        <f>VLOOKUP(C242,DBASE!$A$4:$Z$756,19,FALSE)</f>
        <v>21713</v>
      </c>
      <c r="V242" s="13">
        <f ca="1">VLOOKUP(C242,DBASE!$A$4:$Z$756,20,FALSE)</f>
        <v>60</v>
      </c>
      <c r="W242" s="11" t="str">
        <f>VLOOKUP(C242,DBASE!$A$4:$Z$756,21,FALSE)</f>
        <v>N</v>
      </c>
      <c r="X242" s="11">
        <f>VLOOKUP(C242,DBASE!$A$4:$Z$756,22,FALSE)</f>
        <v>30</v>
      </c>
      <c r="Y242" s="14">
        <f>VLOOKUP(C242,DBASE!$A$4:$Z$756,23,FALSE)</f>
        <v>2.5</v>
      </c>
      <c r="Z242" s="11">
        <f>VLOOKUP(C242,DBASE!$A$4:$Z$756,24,FALSE)</f>
        <v>39</v>
      </c>
      <c r="AA242" s="11" t="str">
        <f>VLOOKUP(C242,DBASE!$A$4:$Z$756,25,FALSE)</f>
        <v>Function</v>
      </c>
      <c r="AB242" s="10">
        <f>VLOOKUP(C242,DBASE!$A$4:$Z$756,26,FALSE)</f>
        <v>1</v>
      </c>
      <c r="AC242" s="15">
        <v>1238</v>
      </c>
      <c r="AD242" s="15">
        <f t="shared" si="15"/>
        <v>271.43150000000003</v>
      </c>
      <c r="AE242" s="15">
        <v>0</v>
      </c>
      <c r="AF242" s="15">
        <v>0</v>
      </c>
      <c r="AG242" s="15">
        <v>0</v>
      </c>
      <c r="AH242" s="15">
        <v>0</v>
      </c>
      <c r="AI242" s="15">
        <v>0</v>
      </c>
      <c r="AJ242" s="15">
        <v>0</v>
      </c>
      <c r="AK242" s="15">
        <v>0</v>
      </c>
      <c r="AL242" s="15">
        <v>0</v>
      </c>
      <c r="AM242" s="15">
        <v>0</v>
      </c>
      <c r="AN242" s="15">
        <v>0</v>
      </c>
      <c r="AO242" s="15">
        <f t="shared" si="16"/>
        <v>0</v>
      </c>
      <c r="AP242" s="15">
        <f t="shared" si="17"/>
        <v>0</v>
      </c>
      <c r="AQ242" s="15">
        <f t="shared" si="18"/>
        <v>26.5</v>
      </c>
      <c r="AR242" s="15">
        <v>0</v>
      </c>
      <c r="AS242" s="15">
        <v>0</v>
      </c>
      <c r="AT242" s="15">
        <v>0</v>
      </c>
      <c r="AU242" s="15">
        <v>0</v>
      </c>
      <c r="AV242" s="15">
        <f t="shared" si="19"/>
        <v>5.9346750000000004</v>
      </c>
      <c r="AW242" s="15">
        <v>0</v>
      </c>
      <c r="AX242" s="15">
        <v>0</v>
      </c>
    </row>
    <row r="243" spans="1:50" ht="20.100000000000001" customHeight="1" x14ac:dyDescent="0.25">
      <c r="A243" s="8">
        <v>43922</v>
      </c>
      <c r="B243" s="8">
        <v>43951</v>
      </c>
      <c r="C243" s="11">
        <v>231</v>
      </c>
      <c r="D243" s="8" t="str">
        <f>VLOOKUP(C243,DBASE!$A$4:$Z$756,3,FALSE)</f>
        <v>P</v>
      </c>
      <c r="E243" s="11" t="str">
        <f>VLOOKUP(C243,DBASE!$A$4:$Z$756,2,FALSE)</f>
        <v>Active</v>
      </c>
      <c r="F243" s="11" t="str">
        <f>VLOOKUP(C243,DBASE!$A$4:$Z$756,4,FALSE)</f>
        <v>Mitarbeiter 231</v>
      </c>
      <c r="G243" s="11" t="str">
        <f>VLOOKUP(C243,DBASE!$A$4:$Z$756,5,FALSE)</f>
        <v>N</v>
      </c>
      <c r="H243" s="11">
        <f>VLOOKUP(C243,DBASE!$A$4:$Z$756,6,FALSE)</f>
        <v>1038</v>
      </c>
      <c r="I243" s="11">
        <f>VLOOKUP(C243,DBASE!$A$4:$Z$756,7,FALSE)</f>
        <v>1081</v>
      </c>
      <c r="J243" s="11">
        <f>VLOOKUP(C243,DBASE!$A$4:$Z$756,8,FALSE)</f>
        <v>102</v>
      </c>
      <c r="K243" s="11" t="str">
        <f>VLOOKUP(C243,DBASE!$A$4:$Z$756,9,FALSE)</f>
        <v>Niederl. 3</v>
      </c>
      <c r="L243" s="11" t="str">
        <f>VLOOKUP(C243,DBASE!$A$4:$Z$756,10,FALSE)</f>
        <v>Department</v>
      </c>
      <c r="M243" s="11" t="str">
        <f>VLOOKUP(C243,DBASE!$A$4:$Z$756,11,FALSE)</f>
        <v>Supervisor</v>
      </c>
      <c r="N243" s="11" t="str">
        <f>VLOOKUP(C243,DBASE!$A$4:$Z$756,12,FALSE)</f>
        <v>Manager</v>
      </c>
      <c r="O243" s="11" t="str">
        <f>VLOOKUP(C243,DBASE!$A$4:$Z$756,13,FALSE)</f>
        <v>ang.</v>
      </c>
      <c r="P243" s="11" t="str">
        <f>VLOOKUP(C243,DBASE!$A$4:$Z$756,14,FALSE)</f>
        <v>M</v>
      </c>
      <c r="Q243" s="12">
        <f>VLOOKUP(C243,DBASE!$A$4:$Z$756,15,FALSE)</f>
        <v>41091</v>
      </c>
      <c r="R243" s="12" t="str">
        <f>IF(VLOOKUP(C243,DBASE!$A$4:$Z$756,16,FALSE)=0,"",VLOOKUP(C243,DBASE!$A$4:$Z$756,16,FALSE))</f>
        <v/>
      </c>
      <c r="S243" s="13" t="str">
        <f>VLOOKUP(C243,DBASE!$A$4:$Z$756,17,FALSE)</f>
        <v/>
      </c>
      <c r="T243" s="11">
        <f ca="1">VLOOKUP(C243,DBASE!$A$4:$Z$756,18,FALSE)</f>
        <v>7</v>
      </c>
      <c r="U243" s="12">
        <f>VLOOKUP(C243,DBASE!$A$4:$Z$756,19,FALSE)</f>
        <v>30674</v>
      </c>
      <c r="V243" s="13">
        <f ca="1">VLOOKUP(C243,DBASE!$A$4:$Z$756,20,FALSE)</f>
        <v>36</v>
      </c>
      <c r="W243" s="11" t="str">
        <f>VLOOKUP(C243,DBASE!$A$4:$Z$756,21,FALSE)</f>
        <v>N</v>
      </c>
      <c r="X243" s="11">
        <f>VLOOKUP(C243,DBASE!$A$4:$Z$756,22,FALSE)</f>
        <v>30</v>
      </c>
      <c r="Y243" s="14">
        <f>VLOOKUP(C243,DBASE!$A$4:$Z$756,23,FALSE)</f>
        <v>2.5</v>
      </c>
      <c r="Z243" s="11">
        <f>VLOOKUP(C243,DBASE!$A$4:$Z$756,24,FALSE)</f>
        <v>39</v>
      </c>
      <c r="AA243" s="11" t="str">
        <f>VLOOKUP(C243,DBASE!$A$4:$Z$756,25,FALSE)</f>
        <v>Function</v>
      </c>
      <c r="AB243" s="10">
        <f>VLOOKUP(C243,DBASE!$A$4:$Z$756,26,FALSE)</f>
        <v>1</v>
      </c>
      <c r="AC243" s="15">
        <v>1239</v>
      </c>
      <c r="AD243" s="15">
        <f t="shared" si="15"/>
        <v>271.65075000000002</v>
      </c>
      <c r="AE243" s="15">
        <v>0</v>
      </c>
      <c r="AF243" s="15">
        <v>0</v>
      </c>
      <c r="AG243" s="15">
        <v>0</v>
      </c>
      <c r="AH243" s="15">
        <v>0</v>
      </c>
      <c r="AI243" s="15">
        <v>0</v>
      </c>
      <c r="AJ243" s="15">
        <v>0</v>
      </c>
      <c r="AK243" s="15">
        <v>0</v>
      </c>
      <c r="AL243" s="15">
        <v>0</v>
      </c>
      <c r="AM243" s="15">
        <v>0</v>
      </c>
      <c r="AN243" s="15">
        <v>0</v>
      </c>
      <c r="AO243" s="15">
        <f t="shared" si="16"/>
        <v>0</v>
      </c>
      <c r="AP243" s="15">
        <f t="shared" si="17"/>
        <v>0</v>
      </c>
      <c r="AQ243" s="15">
        <f t="shared" si="18"/>
        <v>26.5</v>
      </c>
      <c r="AR243" s="15">
        <v>0</v>
      </c>
      <c r="AS243" s="15">
        <v>0</v>
      </c>
      <c r="AT243" s="15">
        <v>0</v>
      </c>
      <c r="AU243" s="15">
        <v>0</v>
      </c>
      <c r="AV243" s="15">
        <f t="shared" si="19"/>
        <v>5.9346750000000004</v>
      </c>
      <c r="AW243" s="15">
        <v>118.94759999999999</v>
      </c>
      <c r="AX243" s="15">
        <v>0</v>
      </c>
    </row>
    <row r="244" spans="1:50" ht="20.100000000000001" customHeight="1" x14ac:dyDescent="0.25">
      <c r="A244" s="8">
        <v>43922</v>
      </c>
      <c r="B244" s="8">
        <v>43951</v>
      </c>
      <c r="C244" s="11">
        <v>232</v>
      </c>
      <c r="D244" s="8" t="str">
        <f>VLOOKUP(C244,DBASE!$A$4:$Z$756,3,FALSE)</f>
        <v>P</v>
      </c>
      <c r="E244" s="11" t="str">
        <f>VLOOKUP(C244,DBASE!$A$4:$Z$756,2,FALSE)</f>
        <v>Active</v>
      </c>
      <c r="F244" s="11" t="str">
        <f>VLOOKUP(C244,DBASE!$A$4:$Z$756,4,FALSE)</f>
        <v>Mitarbeiter 232</v>
      </c>
      <c r="G244" s="11" t="str">
        <f>VLOOKUP(C244,DBASE!$A$4:$Z$756,5,FALSE)</f>
        <v>N</v>
      </c>
      <c r="H244" s="11">
        <f>VLOOKUP(C244,DBASE!$A$4:$Z$756,6,FALSE)</f>
        <v>1022</v>
      </c>
      <c r="I244" s="11">
        <f>VLOOKUP(C244,DBASE!$A$4:$Z$756,7,FALSE)</f>
        <v>1041</v>
      </c>
      <c r="J244" s="11">
        <f>VLOOKUP(C244,DBASE!$A$4:$Z$756,8,FALSE)</f>
        <v>105</v>
      </c>
      <c r="K244" s="11" t="str">
        <f>VLOOKUP(C244,DBASE!$A$4:$Z$756,9,FALSE)</f>
        <v>Niederl. 6</v>
      </c>
      <c r="L244" s="11" t="str">
        <f>VLOOKUP(C244,DBASE!$A$4:$Z$756,10,FALSE)</f>
        <v>Department</v>
      </c>
      <c r="M244" s="11" t="str">
        <f>VLOOKUP(C244,DBASE!$A$4:$Z$756,11,FALSE)</f>
        <v>Supervisor</v>
      </c>
      <c r="N244" s="11" t="str">
        <f>VLOOKUP(C244,DBASE!$A$4:$Z$756,12,FALSE)</f>
        <v>Non-Mgm.</v>
      </c>
      <c r="O244" s="11" t="str">
        <f>VLOOKUP(C244,DBASE!$A$4:$Z$756,13,FALSE)</f>
        <v>ang.</v>
      </c>
      <c r="P244" s="11" t="str">
        <f>VLOOKUP(C244,DBASE!$A$4:$Z$756,14,FALSE)</f>
        <v>M</v>
      </c>
      <c r="Q244" s="12">
        <f>VLOOKUP(C244,DBASE!$A$4:$Z$756,15,FALSE)</f>
        <v>41091</v>
      </c>
      <c r="R244" s="12" t="str">
        <f>IF(VLOOKUP(C244,DBASE!$A$4:$Z$756,16,FALSE)=0,"",VLOOKUP(C244,DBASE!$A$4:$Z$756,16,FALSE))</f>
        <v/>
      </c>
      <c r="S244" s="13" t="str">
        <f>VLOOKUP(C244,DBASE!$A$4:$Z$756,17,FALSE)</f>
        <v/>
      </c>
      <c r="T244" s="11">
        <f ca="1">VLOOKUP(C244,DBASE!$A$4:$Z$756,18,FALSE)</f>
        <v>7</v>
      </c>
      <c r="U244" s="12">
        <f>VLOOKUP(C244,DBASE!$A$4:$Z$756,19,FALSE)</f>
        <v>29125</v>
      </c>
      <c r="V244" s="13">
        <f ca="1">VLOOKUP(C244,DBASE!$A$4:$Z$756,20,FALSE)</f>
        <v>40</v>
      </c>
      <c r="W244" s="11" t="str">
        <f>VLOOKUP(C244,DBASE!$A$4:$Z$756,21,FALSE)</f>
        <v>J</v>
      </c>
      <c r="X244" s="11">
        <f>VLOOKUP(C244,DBASE!$A$4:$Z$756,22,FALSE)</f>
        <v>30</v>
      </c>
      <c r="Y244" s="14">
        <f>VLOOKUP(C244,DBASE!$A$4:$Z$756,23,FALSE)</f>
        <v>2.5</v>
      </c>
      <c r="Z244" s="11">
        <f>VLOOKUP(C244,DBASE!$A$4:$Z$756,24,FALSE)</f>
        <v>39</v>
      </c>
      <c r="AA244" s="11" t="str">
        <f>VLOOKUP(C244,DBASE!$A$4:$Z$756,25,FALSE)</f>
        <v>Function</v>
      </c>
      <c r="AB244" s="10">
        <f>VLOOKUP(C244,DBASE!$A$4:$Z$756,26,FALSE)</f>
        <v>1</v>
      </c>
      <c r="AC244" s="15">
        <v>1240</v>
      </c>
      <c r="AD244" s="15">
        <f t="shared" si="15"/>
        <v>271.87</v>
      </c>
      <c r="AE244" s="15">
        <v>0</v>
      </c>
      <c r="AF244" s="15">
        <v>0</v>
      </c>
      <c r="AG244" s="15">
        <v>0</v>
      </c>
      <c r="AH244" s="15">
        <v>0</v>
      </c>
      <c r="AI244" s="15">
        <v>0</v>
      </c>
      <c r="AJ244" s="15">
        <v>0</v>
      </c>
      <c r="AK244" s="15">
        <v>0</v>
      </c>
      <c r="AL244" s="15">
        <v>0</v>
      </c>
      <c r="AM244" s="15">
        <v>0</v>
      </c>
      <c r="AN244" s="15">
        <v>0</v>
      </c>
      <c r="AO244" s="15">
        <f t="shared" si="16"/>
        <v>71.538461538461547</v>
      </c>
      <c r="AP244" s="15">
        <f t="shared" si="17"/>
        <v>56.833333333333336</v>
      </c>
      <c r="AQ244" s="15">
        <f t="shared" si="18"/>
        <v>26.5</v>
      </c>
      <c r="AR244" s="15">
        <v>0</v>
      </c>
      <c r="AS244" s="15">
        <v>0</v>
      </c>
      <c r="AT244" s="15">
        <v>0</v>
      </c>
      <c r="AU244" s="15">
        <v>0</v>
      </c>
      <c r="AV244" s="15">
        <f t="shared" si="19"/>
        <v>34.683538461538468</v>
      </c>
      <c r="AW244" s="15">
        <v>0</v>
      </c>
      <c r="AX244" s="15">
        <v>0</v>
      </c>
    </row>
    <row r="245" spans="1:50" ht="20.100000000000001" customHeight="1" x14ac:dyDescent="0.25">
      <c r="A245" s="8">
        <v>43922</v>
      </c>
      <c r="B245" s="8">
        <v>43951</v>
      </c>
      <c r="C245" s="11">
        <v>233</v>
      </c>
      <c r="D245" s="8" t="str">
        <f>VLOOKUP(C245,DBASE!$A$4:$Z$756,3,FALSE)</f>
        <v>P</v>
      </c>
      <c r="E245" s="11" t="str">
        <f>VLOOKUP(C245,DBASE!$A$4:$Z$756,2,FALSE)</f>
        <v>Active</v>
      </c>
      <c r="F245" s="11" t="str">
        <f>VLOOKUP(C245,DBASE!$A$4:$Z$756,4,FALSE)</f>
        <v>Mitarbeiter 233</v>
      </c>
      <c r="G245" s="11" t="str">
        <f>VLOOKUP(C245,DBASE!$A$4:$Z$756,5,FALSE)</f>
        <v>N</v>
      </c>
      <c r="H245" s="11">
        <f>VLOOKUP(C245,DBASE!$A$4:$Z$756,6,FALSE)</f>
        <v>1039</v>
      </c>
      <c r="I245" s="11">
        <f>VLOOKUP(C245,DBASE!$A$4:$Z$756,7,FALSE)</f>
        <v>1082</v>
      </c>
      <c r="J245" s="11">
        <f>VLOOKUP(C245,DBASE!$A$4:$Z$756,8,FALSE)</f>
        <v>102</v>
      </c>
      <c r="K245" s="11" t="str">
        <f>VLOOKUP(C245,DBASE!$A$4:$Z$756,9,FALSE)</f>
        <v>Niederl. 3</v>
      </c>
      <c r="L245" s="11" t="str">
        <f>VLOOKUP(C245,DBASE!$A$4:$Z$756,10,FALSE)</f>
        <v>Department</v>
      </c>
      <c r="M245" s="11" t="str">
        <f>VLOOKUP(C245,DBASE!$A$4:$Z$756,11,FALSE)</f>
        <v>Supervisor</v>
      </c>
      <c r="N245" s="11" t="str">
        <f>VLOOKUP(C245,DBASE!$A$4:$Z$756,12,FALSE)</f>
        <v>Non-Mgm.</v>
      </c>
      <c r="O245" s="11" t="str">
        <f>VLOOKUP(C245,DBASE!$A$4:$Z$756,13,FALSE)</f>
        <v>ang.</v>
      </c>
      <c r="P245" s="11" t="str">
        <f>VLOOKUP(C245,DBASE!$A$4:$Z$756,14,FALSE)</f>
        <v>M</v>
      </c>
      <c r="Q245" s="12">
        <f>VLOOKUP(C245,DBASE!$A$4:$Z$756,15,FALSE)</f>
        <v>41122</v>
      </c>
      <c r="R245" s="12" t="str">
        <f>IF(VLOOKUP(C245,DBASE!$A$4:$Z$756,16,FALSE)=0,"",VLOOKUP(C245,DBASE!$A$4:$Z$756,16,FALSE))</f>
        <v/>
      </c>
      <c r="S245" s="13" t="str">
        <f>VLOOKUP(C245,DBASE!$A$4:$Z$756,17,FALSE)</f>
        <v/>
      </c>
      <c r="T245" s="11">
        <f ca="1">VLOOKUP(C245,DBASE!$A$4:$Z$756,18,FALSE)</f>
        <v>7</v>
      </c>
      <c r="U245" s="12">
        <f>VLOOKUP(C245,DBASE!$A$4:$Z$756,19,FALSE)</f>
        <v>25853</v>
      </c>
      <c r="V245" s="13">
        <f ca="1">VLOOKUP(C245,DBASE!$A$4:$Z$756,20,FALSE)</f>
        <v>49</v>
      </c>
      <c r="W245" s="11" t="str">
        <f>VLOOKUP(C245,DBASE!$A$4:$Z$756,21,FALSE)</f>
        <v>N</v>
      </c>
      <c r="X245" s="11">
        <f>VLOOKUP(C245,DBASE!$A$4:$Z$756,22,FALSE)</f>
        <v>30</v>
      </c>
      <c r="Y245" s="14">
        <f>VLOOKUP(C245,DBASE!$A$4:$Z$756,23,FALSE)</f>
        <v>2.5</v>
      </c>
      <c r="Z245" s="11">
        <f>VLOOKUP(C245,DBASE!$A$4:$Z$756,24,FALSE)</f>
        <v>39</v>
      </c>
      <c r="AA245" s="11" t="str">
        <f>VLOOKUP(C245,DBASE!$A$4:$Z$756,25,FALSE)</f>
        <v>Function</v>
      </c>
      <c r="AB245" s="10">
        <f>VLOOKUP(C245,DBASE!$A$4:$Z$756,26,FALSE)</f>
        <v>1</v>
      </c>
      <c r="AC245" s="15">
        <v>1241</v>
      </c>
      <c r="AD245" s="15">
        <f t="shared" si="15"/>
        <v>272.08924999999999</v>
      </c>
      <c r="AE245" s="15">
        <v>0</v>
      </c>
      <c r="AF245" s="15">
        <v>0</v>
      </c>
      <c r="AG245" s="15">
        <v>0</v>
      </c>
      <c r="AH245" s="15">
        <v>0</v>
      </c>
      <c r="AI245" s="15">
        <v>0</v>
      </c>
      <c r="AJ245" s="15">
        <v>0</v>
      </c>
      <c r="AK245" s="15">
        <v>0</v>
      </c>
      <c r="AL245" s="15">
        <v>0</v>
      </c>
      <c r="AM245" s="15">
        <v>0</v>
      </c>
      <c r="AN245" s="15">
        <v>0</v>
      </c>
      <c r="AO245" s="15">
        <f t="shared" si="16"/>
        <v>0</v>
      </c>
      <c r="AP245" s="15">
        <f t="shared" si="17"/>
        <v>0</v>
      </c>
      <c r="AQ245" s="15">
        <f t="shared" si="18"/>
        <v>26.5</v>
      </c>
      <c r="AR245" s="15">
        <v>0</v>
      </c>
      <c r="AS245" s="15">
        <v>0</v>
      </c>
      <c r="AT245" s="15">
        <v>0</v>
      </c>
      <c r="AU245" s="15">
        <v>0</v>
      </c>
      <c r="AV245" s="15">
        <f t="shared" si="19"/>
        <v>5.9346750000000004</v>
      </c>
      <c r="AW245" s="15">
        <v>0</v>
      </c>
      <c r="AX245" s="15">
        <v>0</v>
      </c>
    </row>
    <row r="246" spans="1:50" ht="20.100000000000001" customHeight="1" x14ac:dyDescent="0.25">
      <c r="A246" s="8">
        <v>43922</v>
      </c>
      <c r="B246" s="8">
        <v>43951</v>
      </c>
      <c r="C246" s="11">
        <v>234</v>
      </c>
      <c r="D246" s="8" t="str">
        <f>VLOOKUP(C246,DBASE!$A$4:$Z$756,3,FALSE)</f>
        <v>P</v>
      </c>
      <c r="E246" s="11" t="str">
        <f>VLOOKUP(C246,DBASE!$A$4:$Z$756,2,FALSE)</f>
        <v>Active</v>
      </c>
      <c r="F246" s="11" t="str">
        <f>VLOOKUP(C246,DBASE!$A$4:$Z$756,4,FALSE)</f>
        <v>Mitarbeiter 234</v>
      </c>
      <c r="G246" s="11" t="str">
        <f>VLOOKUP(C246,DBASE!$A$4:$Z$756,5,FALSE)</f>
        <v>N</v>
      </c>
      <c r="H246" s="11">
        <f>VLOOKUP(C246,DBASE!$A$4:$Z$756,6,FALSE)</f>
        <v>1044</v>
      </c>
      <c r="I246" s="11">
        <f>VLOOKUP(C246,DBASE!$A$4:$Z$756,7,FALSE)</f>
        <v>1087</v>
      </c>
      <c r="J246" s="11">
        <f>VLOOKUP(C246,DBASE!$A$4:$Z$756,8,FALSE)</f>
        <v>102</v>
      </c>
      <c r="K246" s="11" t="str">
        <f>VLOOKUP(C246,DBASE!$A$4:$Z$756,9,FALSE)</f>
        <v>Niederl. 3</v>
      </c>
      <c r="L246" s="11" t="str">
        <f>VLOOKUP(C246,DBASE!$A$4:$Z$756,10,FALSE)</f>
        <v>Department</v>
      </c>
      <c r="M246" s="11" t="str">
        <f>VLOOKUP(C246,DBASE!$A$4:$Z$756,11,FALSE)</f>
        <v>Supervisor</v>
      </c>
      <c r="N246" s="11" t="str">
        <f>VLOOKUP(C246,DBASE!$A$4:$Z$756,12,FALSE)</f>
        <v>Non-Mgm.</v>
      </c>
      <c r="O246" s="11" t="str">
        <f>VLOOKUP(C246,DBASE!$A$4:$Z$756,13,FALSE)</f>
        <v>ang.</v>
      </c>
      <c r="P246" s="11" t="str">
        <f>VLOOKUP(C246,DBASE!$A$4:$Z$756,14,FALSE)</f>
        <v>M</v>
      </c>
      <c r="Q246" s="12">
        <f>VLOOKUP(C246,DBASE!$A$4:$Z$756,15,FALSE)</f>
        <v>41122</v>
      </c>
      <c r="R246" s="12" t="str">
        <f>IF(VLOOKUP(C246,DBASE!$A$4:$Z$756,16,FALSE)=0,"",VLOOKUP(C246,DBASE!$A$4:$Z$756,16,FALSE))</f>
        <v/>
      </c>
      <c r="S246" s="13" t="str">
        <f>VLOOKUP(C246,DBASE!$A$4:$Z$756,17,FALSE)</f>
        <v/>
      </c>
      <c r="T246" s="11">
        <f ca="1">VLOOKUP(C246,DBASE!$A$4:$Z$756,18,FALSE)</f>
        <v>7</v>
      </c>
      <c r="U246" s="12">
        <f>VLOOKUP(C246,DBASE!$A$4:$Z$756,19,FALSE)</f>
        <v>29085</v>
      </c>
      <c r="V246" s="13">
        <f ca="1">VLOOKUP(C246,DBASE!$A$4:$Z$756,20,FALSE)</f>
        <v>40</v>
      </c>
      <c r="W246" s="11" t="str">
        <f>VLOOKUP(C246,DBASE!$A$4:$Z$756,21,FALSE)</f>
        <v>N</v>
      </c>
      <c r="X246" s="11">
        <f>VLOOKUP(C246,DBASE!$A$4:$Z$756,22,FALSE)</f>
        <v>30</v>
      </c>
      <c r="Y246" s="14">
        <f>VLOOKUP(C246,DBASE!$A$4:$Z$756,23,FALSE)</f>
        <v>2.5</v>
      </c>
      <c r="Z246" s="11">
        <f>VLOOKUP(C246,DBASE!$A$4:$Z$756,24,FALSE)</f>
        <v>39</v>
      </c>
      <c r="AA246" s="11" t="str">
        <f>VLOOKUP(C246,DBASE!$A$4:$Z$756,25,FALSE)</f>
        <v>Function</v>
      </c>
      <c r="AB246" s="10">
        <f>VLOOKUP(C246,DBASE!$A$4:$Z$756,26,FALSE)</f>
        <v>1</v>
      </c>
      <c r="AC246" s="15">
        <v>1242</v>
      </c>
      <c r="AD246" s="15">
        <f t="shared" si="15"/>
        <v>272.30849999999998</v>
      </c>
      <c r="AE246" s="15">
        <v>0</v>
      </c>
      <c r="AF246" s="15">
        <v>0</v>
      </c>
      <c r="AG246" s="15">
        <v>0</v>
      </c>
      <c r="AH246" s="15">
        <v>0</v>
      </c>
      <c r="AI246" s="15">
        <v>0</v>
      </c>
      <c r="AJ246" s="15">
        <v>0</v>
      </c>
      <c r="AK246" s="15">
        <v>0</v>
      </c>
      <c r="AL246" s="15">
        <v>0</v>
      </c>
      <c r="AM246" s="15">
        <v>0</v>
      </c>
      <c r="AN246" s="15">
        <v>0</v>
      </c>
      <c r="AO246" s="15">
        <f t="shared" si="16"/>
        <v>0</v>
      </c>
      <c r="AP246" s="15">
        <f t="shared" si="17"/>
        <v>0</v>
      </c>
      <c r="AQ246" s="15">
        <f t="shared" si="18"/>
        <v>26.5</v>
      </c>
      <c r="AR246" s="15">
        <v>0</v>
      </c>
      <c r="AS246" s="15">
        <v>0</v>
      </c>
      <c r="AT246" s="15">
        <v>0</v>
      </c>
      <c r="AU246" s="15">
        <v>0</v>
      </c>
      <c r="AV246" s="15">
        <f t="shared" si="19"/>
        <v>5.9346750000000004</v>
      </c>
      <c r="AW246" s="15">
        <v>0</v>
      </c>
      <c r="AX246" s="15">
        <v>0</v>
      </c>
    </row>
    <row r="247" spans="1:50" ht="20.100000000000001" customHeight="1" x14ac:dyDescent="0.25">
      <c r="A247" s="8">
        <v>43922</v>
      </c>
      <c r="B247" s="8">
        <v>43951</v>
      </c>
      <c r="C247" s="11">
        <v>235</v>
      </c>
      <c r="D247" s="8" t="str">
        <f>VLOOKUP(C247,DBASE!$A$4:$Z$756,3,FALSE)</f>
        <v>P</v>
      </c>
      <c r="E247" s="11" t="str">
        <f>VLOOKUP(C247,DBASE!$A$4:$Z$756,2,FALSE)</f>
        <v>Active</v>
      </c>
      <c r="F247" s="11" t="str">
        <f>VLOOKUP(C247,DBASE!$A$4:$Z$756,4,FALSE)</f>
        <v>Mitarbeiter 235</v>
      </c>
      <c r="G247" s="11" t="str">
        <f>VLOOKUP(C247,DBASE!$A$4:$Z$756,5,FALSE)</f>
        <v>N</v>
      </c>
      <c r="H247" s="11">
        <f>VLOOKUP(C247,DBASE!$A$4:$Z$756,6,FALSE)</f>
        <v>1025</v>
      </c>
      <c r="I247" s="11">
        <f>VLOOKUP(C247,DBASE!$A$4:$Z$756,7,FALSE)</f>
        <v>1068</v>
      </c>
      <c r="J247" s="11">
        <f>VLOOKUP(C247,DBASE!$A$4:$Z$756,8,FALSE)</f>
        <v>102</v>
      </c>
      <c r="K247" s="11" t="str">
        <f>VLOOKUP(C247,DBASE!$A$4:$Z$756,9,FALSE)</f>
        <v>Niederl. 3</v>
      </c>
      <c r="L247" s="11" t="str">
        <f>VLOOKUP(C247,DBASE!$A$4:$Z$756,10,FALSE)</f>
        <v>Department</v>
      </c>
      <c r="M247" s="11" t="str">
        <f>VLOOKUP(C247,DBASE!$A$4:$Z$756,11,FALSE)</f>
        <v>Supervisor</v>
      </c>
      <c r="N247" s="11" t="str">
        <f>VLOOKUP(C247,DBASE!$A$4:$Z$756,12,FALSE)</f>
        <v>Non-Mgm.</v>
      </c>
      <c r="O247" s="11" t="str">
        <f>VLOOKUP(C247,DBASE!$A$4:$Z$756,13,FALSE)</f>
        <v>ang.</v>
      </c>
      <c r="P247" s="11" t="str">
        <f>VLOOKUP(C247,DBASE!$A$4:$Z$756,14,FALSE)</f>
        <v>W</v>
      </c>
      <c r="Q247" s="12">
        <f>VLOOKUP(C247,DBASE!$A$4:$Z$756,15,FALSE)</f>
        <v>41153</v>
      </c>
      <c r="R247" s="12" t="str">
        <f>IF(VLOOKUP(C247,DBASE!$A$4:$Z$756,16,FALSE)=0,"",VLOOKUP(C247,DBASE!$A$4:$Z$756,16,FALSE))</f>
        <v/>
      </c>
      <c r="S247" s="13" t="str">
        <f>VLOOKUP(C247,DBASE!$A$4:$Z$756,17,FALSE)</f>
        <v/>
      </c>
      <c r="T247" s="11">
        <f ca="1">VLOOKUP(C247,DBASE!$A$4:$Z$756,18,FALSE)</f>
        <v>7</v>
      </c>
      <c r="U247" s="12">
        <f>VLOOKUP(C247,DBASE!$A$4:$Z$756,19,FALSE)</f>
        <v>31076</v>
      </c>
      <c r="V247" s="13">
        <f ca="1">VLOOKUP(C247,DBASE!$A$4:$Z$756,20,FALSE)</f>
        <v>34</v>
      </c>
      <c r="W247" s="11" t="str">
        <f>VLOOKUP(C247,DBASE!$A$4:$Z$756,21,FALSE)</f>
        <v>N</v>
      </c>
      <c r="X247" s="11">
        <f>VLOOKUP(C247,DBASE!$A$4:$Z$756,22,FALSE)</f>
        <v>30</v>
      </c>
      <c r="Y247" s="14">
        <f>VLOOKUP(C247,DBASE!$A$4:$Z$756,23,FALSE)</f>
        <v>2.5</v>
      </c>
      <c r="Z247" s="11">
        <f>VLOOKUP(C247,DBASE!$A$4:$Z$756,24,FALSE)</f>
        <v>39</v>
      </c>
      <c r="AA247" s="11" t="str">
        <f>VLOOKUP(C247,DBASE!$A$4:$Z$756,25,FALSE)</f>
        <v>Function</v>
      </c>
      <c r="AB247" s="10">
        <f>VLOOKUP(C247,DBASE!$A$4:$Z$756,26,FALSE)</f>
        <v>1</v>
      </c>
      <c r="AC247" s="15">
        <v>1243</v>
      </c>
      <c r="AD247" s="15">
        <f t="shared" si="15"/>
        <v>272.52774999999997</v>
      </c>
      <c r="AE247" s="15">
        <v>0</v>
      </c>
      <c r="AF247" s="15">
        <v>0</v>
      </c>
      <c r="AG247" s="15">
        <v>0</v>
      </c>
      <c r="AH247" s="15">
        <v>0</v>
      </c>
      <c r="AI247" s="15">
        <v>0</v>
      </c>
      <c r="AJ247" s="15">
        <v>0</v>
      </c>
      <c r="AK247" s="15">
        <v>0</v>
      </c>
      <c r="AL247" s="15">
        <v>0</v>
      </c>
      <c r="AM247" s="15">
        <v>0</v>
      </c>
      <c r="AN247" s="15">
        <v>0</v>
      </c>
      <c r="AO247" s="15">
        <f t="shared" si="16"/>
        <v>0</v>
      </c>
      <c r="AP247" s="15">
        <f t="shared" si="17"/>
        <v>0</v>
      </c>
      <c r="AQ247" s="15">
        <f t="shared" si="18"/>
        <v>26.5</v>
      </c>
      <c r="AR247" s="15">
        <v>0</v>
      </c>
      <c r="AS247" s="15">
        <v>0</v>
      </c>
      <c r="AT247" s="15">
        <v>0</v>
      </c>
      <c r="AU247" s="15">
        <v>0</v>
      </c>
      <c r="AV247" s="15">
        <f t="shared" si="19"/>
        <v>5.9346750000000004</v>
      </c>
      <c r="AW247" s="15">
        <v>0</v>
      </c>
      <c r="AX247" s="15">
        <v>0</v>
      </c>
    </row>
    <row r="248" spans="1:50" ht="20.100000000000001" customHeight="1" x14ac:dyDescent="0.25">
      <c r="A248" s="8">
        <v>43922</v>
      </c>
      <c r="B248" s="8">
        <v>43951</v>
      </c>
      <c r="C248" s="11">
        <v>236</v>
      </c>
      <c r="D248" s="8" t="str">
        <f>VLOOKUP(C248,DBASE!$A$4:$Z$756,3,FALSE)</f>
        <v>P</v>
      </c>
      <c r="E248" s="11" t="str">
        <f>VLOOKUP(C248,DBASE!$A$4:$Z$756,2,FALSE)</f>
        <v>Active</v>
      </c>
      <c r="F248" s="11" t="str">
        <f>VLOOKUP(C248,DBASE!$A$4:$Z$756,4,FALSE)</f>
        <v>Mitarbeiter 236</v>
      </c>
      <c r="G248" s="11" t="str">
        <f>VLOOKUP(C248,DBASE!$A$4:$Z$756,5,FALSE)</f>
        <v>N</v>
      </c>
      <c r="H248" s="11">
        <f>VLOOKUP(C248,DBASE!$A$4:$Z$756,6,FALSE)</f>
        <v>1044</v>
      </c>
      <c r="I248" s="11">
        <f>VLOOKUP(C248,DBASE!$A$4:$Z$756,7,FALSE)</f>
        <v>1087</v>
      </c>
      <c r="J248" s="11">
        <f>VLOOKUP(C248,DBASE!$A$4:$Z$756,8,FALSE)</f>
        <v>102</v>
      </c>
      <c r="K248" s="11" t="str">
        <f>VLOOKUP(C248,DBASE!$A$4:$Z$756,9,FALSE)</f>
        <v>Niederl. 3</v>
      </c>
      <c r="L248" s="11" t="str">
        <f>VLOOKUP(C248,DBASE!$A$4:$Z$756,10,FALSE)</f>
        <v>Department</v>
      </c>
      <c r="M248" s="11" t="str">
        <f>VLOOKUP(C248,DBASE!$A$4:$Z$756,11,FALSE)</f>
        <v>Supervisor</v>
      </c>
      <c r="N248" s="11" t="str">
        <f>VLOOKUP(C248,DBASE!$A$4:$Z$756,12,FALSE)</f>
        <v>Non-Mgm.</v>
      </c>
      <c r="O248" s="11" t="str">
        <f>VLOOKUP(C248,DBASE!$A$4:$Z$756,13,FALSE)</f>
        <v>ang.</v>
      </c>
      <c r="P248" s="11" t="str">
        <f>VLOOKUP(C248,DBASE!$A$4:$Z$756,14,FALSE)</f>
        <v>M</v>
      </c>
      <c r="Q248" s="12">
        <f>VLOOKUP(C248,DBASE!$A$4:$Z$756,15,FALSE)</f>
        <v>41153</v>
      </c>
      <c r="R248" s="12" t="str">
        <f>IF(VLOOKUP(C248,DBASE!$A$4:$Z$756,16,FALSE)=0,"",VLOOKUP(C248,DBASE!$A$4:$Z$756,16,FALSE))</f>
        <v/>
      </c>
      <c r="S248" s="13" t="str">
        <f>VLOOKUP(C248,DBASE!$A$4:$Z$756,17,FALSE)</f>
        <v/>
      </c>
      <c r="T248" s="11">
        <f ca="1">VLOOKUP(C248,DBASE!$A$4:$Z$756,18,FALSE)</f>
        <v>7</v>
      </c>
      <c r="U248" s="12">
        <f>VLOOKUP(C248,DBASE!$A$4:$Z$756,19,FALSE)</f>
        <v>27276</v>
      </c>
      <c r="V248" s="13">
        <f ca="1">VLOOKUP(C248,DBASE!$A$4:$Z$756,20,FALSE)</f>
        <v>45</v>
      </c>
      <c r="W248" s="11" t="str">
        <f>VLOOKUP(C248,DBASE!$A$4:$Z$756,21,FALSE)</f>
        <v>N</v>
      </c>
      <c r="X248" s="11">
        <f>VLOOKUP(C248,DBASE!$A$4:$Z$756,22,FALSE)</f>
        <v>30</v>
      </c>
      <c r="Y248" s="14">
        <f>VLOOKUP(C248,DBASE!$A$4:$Z$756,23,FALSE)</f>
        <v>2.5</v>
      </c>
      <c r="Z248" s="11">
        <f>VLOOKUP(C248,DBASE!$A$4:$Z$756,24,FALSE)</f>
        <v>39</v>
      </c>
      <c r="AA248" s="11" t="str">
        <f>VLOOKUP(C248,DBASE!$A$4:$Z$756,25,FALSE)</f>
        <v>Function</v>
      </c>
      <c r="AB248" s="10">
        <f>VLOOKUP(C248,DBASE!$A$4:$Z$756,26,FALSE)</f>
        <v>1</v>
      </c>
      <c r="AC248" s="15">
        <v>1244</v>
      </c>
      <c r="AD248" s="15">
        <f t="shared" si="15"/>
        <v>272.74700000000001</v>
      </c>
      <c r="AE248" s="15">
        <v>0</v>
      </c>
      <c r="AF248" s="15">
        <v>0</v>
      </c>
      <c r="AG248" s="15">
        <v>0</v>
      </c>
      <c r="AH248" s="15">
        <v>0</v>
      </c>
      <c r="AI248" s="15">
        <v>0</v>
      </c>
      <c r="AJ248" s="15">
        <v>0</v>
      </c>
      <c r="AK248" s="15">
        <v>0</v>
      </c>
      <c r="AL248" s="15">
        <v>0</v>
      </c>
      <c r="AM248" s="15">
        <v>0</v>
      </c>
      <c r="AN248" s="15">
        <v>0</v>
      </c>
      <c r="AO248" s="15">
        <f t="shared" si="16"/>
        <v>0</v>
      </c>
      <c r="AP248" s="15">
        <f t="shared" si="17"/>
        <v>0</v>
      </c>
      <c r="AQ248" s="15">
        <f t="shared" si="18"/>
        <v>26.5</v>
      </c>
      <c r="AR248" s="15">
        <v>0</v>
      </c>
      <c r="AS248" s="15">
        <v>0</v>
      </c>
      <c r="AT248" s="15">
        <v>0</v>
      </c>
      <c r="AU248" s="15">
        <v>0</v>
      </c>
      <c r="AV248" s="15">
        <f t="shared" si="19"/>
        <v>5.9346750000000004</v>
      </c>
      <c r="AW248" s="15">
        <v>0</v>
      </c>
      <c r="AX248" s="15">
        <v>0</v>
      </c>
    </row>
    <row r="249" spans="1:50" ht="20.100000000000001" customHeight="1" x14ac:dyDescent="0.25">
      <c r="A249" s="8">
        <v>43922</v>
      </c>
      <c r="B249" s="8">
        <v>43951</v>
      </c>
      <c r="C249" s="11">
        <v>237</v>
      </c>
      <c r="D249" s="8" t="str">
        <f>VLOOKUP(C249,DBASE!$A$4:$Z$756,3,FALSE)</f>
        <v>P</v>
      </c>
      <c r="E249" s="11" t="str">
        <f>VLOOKUP(C249,DBASE!$A$4:$Z$756,2,FALSE)</f>
        <v>Active</v>
      </c>
      <c r="F249" s="11" t="str">
        <f>VLOOKUP(C249,DBASE!$A$4:$Z$756,4,FALSE)</f>
        <v>Mitarbeiter 237</v>
      </c>
      <c r="G249" s="11" t="str">
        <f>VLOOKUP(C249,DBASE!$A$4:$Z$756,5,FALSE)</f>
        <v>N</v>
      </c>
      <c r="H249" s="11">
        <f>VLOOKUP(C249,DBASE!$A$4:$Z$756,6,FALSE)</f>
        <v>1022</v>
      </c>
      <c r="I249" s="11">
        <f>VLOOKUP(C249,DBASE!$A$4:$Z$756,7,FALSE)</f>
        <v>1053</v>
      </c>
      <c r="J249" s="11">
        <f>VLOOKUP(C249,DBASE!$A$4:$Z$756,8,FALSE)</f>
        <v>107</v>
      </c>
      <c r="K249" s="11" t="str">
        <f>VLOOKUP(C249,DBASE!$A$4:$Z$756,9,FALSE)</f>
        <v>Niederl. 8</v>
      </c>
      <c r="L249" s="11" t="str">
        <f>VLOOKUP(C249,DBASE!$A$4:$Z$756,10,FALSE)</f>
        <v>Department</v>
      </c>
      <c r="M249" s="11" t="str">
        <f>VLOOKUP(C249,DBASE!$A$4:$Z$756,11,FALSE)</f>
        <v>Supervisor</v>
      </c>
      <c r="N249" s="11" t="str">
        <f>VLOOKUP(C249,DBASE!$A$4:$Z$756,12,FALSE)</f>
        <v>Non-Mgm.</v>
      </c>
      <c r="O249" s="11" t="str">
        <f>VLOOKUP(C249,DBASE!$A$4:$Z$756,13,FALSE)</f>
        <v>ang.</v>
      </c>
      <c r="P249" s="11" t="str">
        <f>VLOOKUP(C249,DBASE!$A$4:$Z$756,14,FALSE)</f>
        <v>M</v>
      </c>
      <c r="Q249" s="12">
        <f>VLOOKUP(C249,DBASE!$A$4:$Z$756,15,FALSE)</f>
        <v>42395</v>
      </c>
      <c r="R249" s="12" t="str">
        <f>IF(VLOOKUP(C249,DBASE!$A$4:$Z$756,16,FALSE)=0,"",VLOOKUP(C249,DBASE!$A$4:$Z$756,16,FALSE))</f>
        <v/>
      </c>
      <c r="S249" s="13" t="str">
        <f>VLOOKUP(C249,DBASE!$A$4:$Z$756,17,FALSE)</f>
        <v/>
      </c>
      <c r="T249" s="11">
        <f ca="1">VLOOKUP(C249,DBASE!$A$4:$Z$756,18,FALSE)</f>
        <v>3</v>
      </c>
      <c r="U249" s="12">
        <f>VLOOKUP(C249,DBASE!$A$4:$Z$756,19,FALSE)</f>
        <v>33815</v>
      </c>
      <c r="V249" s="13">
        <f ca="1">VLOOKUP(C249,DBASE!$A$4:$Z$756,20,FALSE)</f>
        <v>27</v>
      </c>
      <c r="W249" s="11" t="str">
        <f>VLOOKUP(C249,DBASE!$A$4:$Z$756,21,FALSE)</f>
        <v>J</v>
      </c>
      <c r="X249" s="11">
        <f>VLOOKUP(C249,DBASE!$A$4:$Z$756,22,FALSE)</f>
        <v>30</v>
      </c>
      <c r="Y249" s="14">
        <f>VLOOKUP(C249,DBASE!$A$4:$Z$756,23,FALSE)</f>
        <v>2.5</v>
      </c>
      <c r="Z249" s="11">
        <f>VLOOKUP(C249,DBASE!$A$4:$Z$756,24,FALSE)</f>
        <v>39</v>
      </c>
      <c r="AA249" s="11" t="str">
        <f>VLOOKUP(C249,DBASE!$A$4:$Z$756,25,FALSE)</f>
        <v>Function</v>
      </c>
      <c r="AB249" s="10">
        <f>VLOOKUP(C249,DBASE!$A$4:$Z$756,26,FALSE)</f>
        <v>1</v>
      </c>
      <c r="AC249" s="15">
        <v>1245</v>
      </c>
      <c r="AD249" s="15">
        <f t="shared" si="15"/>
        <v>272.96625</v>
      </c>
      <c r="AE249" s="15">
        <v>0</v>
      </c>
      <c r="AF249" s="15">
        <v>0</v>
      </c>
      <c r="AG249" s="15">
        <v>0</v>
      </c>
      <c r="AH249" s="15">
        <v>0</v>
      </c>
      <c r="AI249" s="15">
        <v>0</v>
      </c>
      <c r="AJ249" s="15">
        <v>0</v>
      </c>
      <c r="AK249" s="15">
        <v>0</v>
      </c>
      <c r="AL249" s="15">
        <v>0</v>
      </c>
      <c r="AM249" s="15">
        <v>0</v>
      </c>
      <c r="AN249" s="15">
        <v>0</v>
      </c>
      <c r="AO249" s="15">
        <f t="shared" si="16"/>
        <v>71.82692307692308</v>
      </c>
      <c r="AP249" s="15">
        <f t="shared" si="17"/>
        <v>57.062500000000007</v>
      </c>
      <c r="AQ249" s="15">
        <f t="shared" si="18"/>
        <v>26.5</v>
      </c>
      <c r="AR249" s="15">
        <v>0</v>
      </c>
      <c r="AS249" s="15">
        <v>0</v>
      </c>
      <c r="AT249" s="15">
        <v>0</v>
      </c>
      <c r="AU249" s="15">
        <v>0</v>
      </c>
      <c r="AV249" s="15">
        <f t="shared" si="19"/>
        <v>34.799461298076928</v>
      </c>
      <c r="AW249" s="15">
        <v>0</v>
      </c>
      <c r="AX249" s="15">
        <v>0</v>
      </c>
    </row>
    <row r="250" spans="1:50" ht="20.100000000000001" customHeight="1" x14ac:dyDescent="0.25">
      <c r="A250" s="8">
        <v>43922</v>
      </c>
      <c r="B250" s="8">
        <v>43951</v>
      </c>
      <c r="C250" s="11">
        <v>238</v>
      </c>
      <c r="D250" s="8" t="str">
        <f>VLOOKUP(C250,DBASE!$A$4:$Z$756,3,FALSE)</f>
        <v>P</v>
      </c>
      <c r="E250" s="11" t="str">
        <f>VLOOKUP(C250,DBASE!$A$4:$Z$756,2,FALSE)</f>
        <v>Active</v>
      </c>
      <c r="F250" s="11" t="str">
        <f>VLOOKUP(C250,DBASE!$A$4:$Z$756,4,FALSE)</f>
        <v>Mitarbeiter 238</v>
      </c>
      <c r="G250" s="11" t="str">
        <f>VLOOKUP(C250,DBASE!$A$4:$Z$756,5,FALSE)</f>
        <v>N</v>
      </c>
      <c r="H250" s="11">
        <f>VLOOKUP(C250,DBASE!$A$4:$Z$756,6,FALSE)</f>
        <v>1027</v>
      </c>
      <c r="I250" s="11">
        <f>VLOOKUP(C250,DBASE!$A$4:$Z$756,7,FALSE)</f>
        <v>1070</v>
      </c>
      <c r="J250" s="11">
        <f>VLOOKUP(C250,DBASE!$A$4:$Z$756,8,FALSE)</f>
        <v>102</v>
      </c>
      <c r="K250" s="11" t="str">
        <f>VLOOKUP(C250,DBASE!$A$4:$Z$756,9,FALSE)</f>
        <v>Niederl. 3</v>
      </c>
      <c r="L250" s="11" t="str">
        <f>VLOOKUP(C250,DBASE!$A$4:$Z$756,10,FALSE)</f>
        <v>Department</v>
      </c>
      <c r="M250" s="11" t="str">
        <f>VLOOKUP(C250,DBASE!$A$4:$Z$756,11,FALSE)</f>
        <v>Supervisor</v>
      </c>
      <c r="N250" s="11" t="str">
        <f>VLOOKUP(C250,DBASE!$A$4:$Z$756,12,FALSE)</f>
        <v>Non-Mgm.</v>
      </c>
      <c r="O250" s="11" t="str">
        <f>VLOOKUP(C250,DBASE!$A$4:$Z$756,13,FALSE)</f>
        <v>ang.</v>
      </c>
      <c r="P250" s="11" t="str">
        <f>VLOOKUP(C250,DBASE!$A$4:$Z$756,14,FALSE)</f>
        <v>M</v>
      </c>
      <c r="Q250" s="12">
        <f>VLOOKUP(C250,DBASE!$A$4:$Z$756,15,FALSE)</f>
        <v>41183</v>
      </c>
      <c r="R250" s="12" t="str">
        <f>IF(VLOOKUP(C250,DBASE!$A$4:$Z$756,16,FALSE)=0,"",VLOOKUP(C250,DBASE!$A$4:$Z$756,16,FALSE))</f>
        <v/>
      </c>
      <c r="S250" s="13" t="str">
        <f>VLOOKUP(C250,DBASE!$A$4:$Z$756,17,FALSE)</f>
        <v/>
      </c>
      <c r="T250" s="11">
        <f ca="1">VLOOKUP(C250,DBASE!$A$4:$Z$756,18,FALSE)</f>
        <v>7</v>
      </c>
      <c r="U250" s="12">
        <f>VLOOKUP(C250,DBASE!$A$4:$Z$756,19,FALSE)</f>
        <v>24965</v>
      </c>
      <c r="V250" s="13">
        <f ca="1">VLOOKUP(C250,DBASE!$A$4:$Z$756,20,FALSE)</f>
        <v>51</v>
      </c>
      <c r="W250" s="11" t="str">
        <f>VLOOKUP(C250,DBASE!$A$4:$Z$756,21,FALSE)</f>
        <v>N</v>
      </c>
      <c r="X250" s="11">
        <f>VLOOKUP(C250,DBASE!$A$4:$Z$756,22,FALSE)</f>
        <v>30</v>
      </c>
      <c r="Y250" s="14">
        <f>VLOOKUP(C250,DBASE!$A$4:$Z$756,23,FALSE)</f>
        <v>2.5</v>
      </c>
      <c r="Z250" s="11">
        <f>VLOOKUP(C250,DBASE!$A$4:$Z$756,24,FALSE)</f>
        <v>39</v>
      </c>
      <c r="AA250" s="11" t="str">
        <f>VLOOKUP(C250,DBASE!$A$4:$Z$756,25,FALSE)</f>
        <v>Function</v>
      </c>
      <c r="AB250" s="10">
        <f>VLOOKUP(C250,DBASE!$A$4:$Z$756,26,FALSE)</f>
        <v>1</v>
      </c>
      <c r="AC250" s="15">
        <v>1246</v>
      </c>
      <c r="AD250" s="15">
        <f t="shared" si="15"/>
        <v>273.18549999999999</v>
      </c>
      <c r="AE250" s="15">
        <v>0</v>
      </c>
      <c r="AF250" s="15">
        <v>0</v>
      </c>
      <c r="AG250" s="15">
        <v>0</v>
      </c>
      <c r="AH250" s="15">
        <v>0</v>
      </c>
      <c r="AI250" s="15">
        <v>0</v>
      </c>
      <c r="AJ250" s="15">
        <v>0</v>
      </c>
      <c r="AK250" s="15">
        <v>0</v>
      </c>
      <c r="AL250" s="15">
        <v>0</v>
      </c>
      <c r="AM250" s="15">
        <v>0</v>
      </c>
      <c r="AN250" s="15">
        <v>0</v>
      </c>
      <c r="AO250" s="15">
        <f t="shared" si="16"/>
        <v>0</v>
      </c>
      <c r="AP250" s="15">
        <f t="shared" si="17"/>
        <v>0</v>
      </c>
      <c r="AQ250" s="15">
        <f t="shared" si="18"/>
        <v>26.5</v>
      </c>
      <c r="AR250" s="15">
        <v>0</v>
      </c>
      <c r="AS250" s="15">
        <v>0</v>
      </c>
      <c r="AT250" s="15">
        <v>0</v>
      </c>
      <c r="AU250" s="15">
        <v>0</v>
      </c>
      <c r="AV250" s="15">
        <f t="shared" si="19"/>
        <v>5.9346750000000004</v>
      </c>
      <c r="AW250" s="15">
        <v>0</v>
      </c>
      <c r="AX250" s="15">
        <v>0</v>
      </c>
    </row>
    <row r="251" spans="1:50" ht="20.100000000000001" customHeight="1" x14ac:dyDescent="0.25">
      <c r="A251" s="8">
        <v>43922</v>
      </c>
      <c r="B251" s="8">
        <v>43951</v>
      </c>
      <c r="C251" s="11">
        <v>239</v>
      </c>
      <c r="D251" s="8" t="str">
        <f>VLOOKUP(C251,DBASE!$A$4:$Z$756,3,FALSE)</f>
        <v>P</v>
      </c>
      <c r="E251" s="11" t="str">
        <f>VLOOKUP(C251,DBASE!$A$4:$Z$756,2,FALSE)</f>
        <v>Active</v>
      </c>
      <c r="F251" s="11" t="str">
        <f>VLOOKUP(C251,DBASE!$A$4:$Z$756,4,FALSE)</f>
        <v>Mitarbeiter 239</v>
      </c>
      <c r="G251" s="11" t="str">
        <f>VLOOKUP(C251,DBASE!$A$4:$Z$756,5,FALSE)</f>
        <v>N</v>
      </c>
      <c r="H251" s="11">
        <f>VLOOKUP(C251,DBASE!$A$4:$Z$756,6,FALSE)</f>
        <v>1009</v>
      </c>
      <c r="I251" s="11">
        <f>VLOOKUP(C251,DBASE!$A$4:$Z$756,7,FALSE)</f>
        <v>1009</v>
      </c>
      <c r="J251" s="11">
        <f>VLOOKUP(C251,DBASE!$A$4:$Z$756,8,FALSE)</f>
        <v>102</v>
      </c>
      <c r="K251" s="11" t="str">
        <f>VLOOKUP(C251,DBASE!$A$4:$Z$756,9,FALSE)</f>
        <v>Niederl. 3</v>
      </c>
      <c r="L251" s="11" t="str">
        <f>VLOOKUP(C251,DBASE!$A$4:$Z$756,10,FALSE)</f>
        <v>Department</v>
      </c>
      <c r="M251" s="11" t="str">
        <f>VLOOKUP(C251,DBASE!$A$4:$Z$756,11,FALSE)</f>
        <v>Supervisor</v>
      </c>
      <c r="N251" s="11" t="str">
        <f>VLOOKUP(C251,DBASE!$A$4:$Z$756,12,FALSE)</f>
        <v>Non-Mgm.</v>
      </c>
      <c r="O251" s="11" t="str">
        <f>VLOOKUP(C251,DBASE!$A$4:$Z$756,13,FALSE)</f>
        <v>ang.</v>
      </c>
      <c r="P251" s="11" t="str">
        <f>VLOOKUP(C251,DBASE!$A$4:$Z$756,14,FALSE)</f>
        <v>M</v>
      </c>
      <c r="Q251" s="12">
        <f>VLOOKUP(C251,DBASE!$A$4:$Z$756,15,FALSE)</f>
        <v>41183</v>
      </c>
      <c r="R251" s="12" t="str">
        <f>IF(VLOOKUP(C251,DBASE!$A$4:$Z$756,16,FALSE)=0,"",VLOOKUP(C251,DBASE!$A$4:$Z$756,16,FALSE))</f>
        <v/>
      </c>
      <c r="S251" s="13" t="str">
        <f>VLOOKUP(C251,DBASE!$A$4:$Z$756,17,FALSE)</f>
        <v/>
      </c>
      <c r="T251" s="11">
        <f ca="1">VLOOKUP(C251,DBASE!$A$4:$Z$756,18,FALSE)</f>
        <v>7</v>
      </c>
      <c r="U251" s="12">
        <f>VLOOKUP(C251,DBASE!$A$4:$Z$756,19,FALSE)</f>
        <v>30673</v>
      </c>
      <c r="V251" s="13">
        <f ca="1">VLOOKUP(C251,DBASE!$A$4:$Z$756,20,FALSE)</f>
        <v>36</v>
      </c>
      <c r="W251" s="11" t="str">
        <f>VLOOKUP(C251,DBASE!$A$4:$Z$756,21,FALSE)</f>
        <v>J</v>
      </c>
      <c r="X251" s="11">
        <f>VLOOKUP(C251,DBASE!$A$4:$Z$756,22,FALSE)</f>
        <v>30</v>
      </c>
      <c r="Y251" s="14">
        <f>VLOOKUP(C251,DBASE!$A$4:$Z$756,23,FALSE)</f>
        <v>2.5</v>
      </c>
      <c r="Z251" s="11">
        <f>VLOOKUP(C251,DBASE!$A$4:$Z$756,24,FALSE)</f>
        <v>39</v>
      </c>
      <c r="AA251" s="11" t="str">
        <f>VLOOKUP(C251,DBASE!$A$4:$Z$756,25,FALSE)</f>
        <v>Function</v>
      </c>
      <c r="AB251" s="10">
        <f>VLOOKUP(C251,DBASE!$A$4:$Z$756,26,FALSE)</f>
        <v>1</v>
      </c>
      <c r="AC251" s="15">
        <v>1247</v>
      </c>
      <c r="AD251" s="15">
        <f t="shared" si="15"/>
        <v>273.40475000000004</v>
      </c>
      <c r="AE251" s="15">
        <v>0</v>
      </c>
      <c r="AF251" s="15">
        <v>0</v>
      </c>
      <c r="AG251" s="15">
        <v>0</v>
      </c>
      <c r="AH251" s="15">
        <v>0</v>
      </c>
      <c r="AI251" s="15">
        <v>0</v>
      </c>
      <c r="AJ251" s="15">
        <v>0</v>
      </c>
      <c r="AK251" s="15">
        <v>0</v>
      </c>
      <c r="AL251" s="15">
        <v>0</v>
      </c>
      <c r="AM251" s="15">
        <v>0</v>
      </c>
      <c r="AN251" s="15">
        <v>0</v>
      </c>
      <c r="AO251" s="15">
        <f t="shared" si="16"/>
        <v>71.942307692307693</v>
      </c>
      <c r="AP251" s="15">
        <f t="shared" si="17"/>
        <v>57.154166666666676</v>
      </c>
      <c r="AQ251" s="15">
        <f t="shared" si="18"/>
        <v>26.5</v>
      </c>
      <c r="AR251" s="15">
        <v>0</v>
      </c>
      <c r="AS251" s="15">
        <v>0</v>
      </c>
      <c r="AT251" s="15">
        <v>0</v>
      </c>
      <c r="AU251" s="15">
        <v>0</v>
      </c>
      <c r="AV251" s="15">
        <f t="shared" si="19"/>
        <v>34.84583043269231</v>
      </c>
      <c r="AW251" s="15">
        <v>0</v>
      </c>
      <c r="AX251" s="15">
        <v>0</v>
      </c>
    </row>
    <row r="252" spans="1:50" ht="20.100000000000001" customHeight="1" x14ac:dyDescent="0.25">
      <c r="A252" s="8">
        <v>43922</v>
      </c>
      <c r="B252" s="8">
        <v>43951</v>
      </c>
      <c r="C252" s="11">
        <v>240</v>
      </c>
      <c r="D252" s="8" t="str">
        <f>VLOOKUP(C252,DBASE!$A$4:$Z$756,3,FALSE)</f>
        <v>P</v>
      </c>
      <c r="E252" s="11" t="str">
        <f>VLOOKUP(C252,DBASE!$A$4:$Z$756,2,FALSE)</f>
        <v>Active</v>
      </c>
      <c r="F252" s="11" t="str">
        <f>VLOOKUP(C252,DBASE!$A$4:$Z$756,4,FALSE)</f>
        <v>Mitarbeiter 240</v>
      </c>
      <c r="G252" s="11" t="str">
        <f>VLOOKUP(C252,DBASE!$A$4:$Z$756,5,FALSE)</f>
        <v>N</v>
      </c>
      <c r="H252" s="11">
        <f>VLOOKUP(C252,DBASE!$A$4:$Z$756,6,FALSE)</f>
        <v>1039</v>
      </c>
      <c r="I252" s="11">
        <f>VLOOKUP(C252,DBASE!$A$4:$Z$756,7,FALSE)</f>
        <v>1082</v>
      </c>
      <c r="J252" s="11">
        <f>VLOOKUP(C252,DBASE!$A$4:$Z$756,8,FALSE)</f>
        <v>102</v>
      </c>
      <c r="K252" s="11" t="str">
        <f>VLOOKUP(C252,DBASE!$A$4:$Z$756,9,FALSE)</f>
        <v>Niederl. 3</v>
      </c>
      <c r="L252" s="11" t="str">
        <f>VLOOKUP(C252,DBASE!$A$4:$Z$756,10,FALSE)</f>
        <v>Department</v>
      </c>
      <c r="M252" s="11" t="str">
        <f>VLOOKUP(C252,DBASE!$A$4:$Z$756,11,FALSE)</f>
        <v>Supervisor</v>
      </c>
      <c r="N252" s="11" t="str">
        <f>VLOOKUP(C252,DBASE!$A$4:$Z$756,12,FALSE)</f>
        <v>Non-Mgm.</v>
      </c>
      <c r="O252" s="11" t="str">
        <f>VLOOKUP(C252,DBASE!$A$4:$Z$756,13,FALSE)</f>
        <v>ang.</v>
      </c>
      <c r="P252" s="11" t="str">
        <f>VLOOKUP(C252,DBASE!$A$4:$Z$756,14,FALSE)</f>
        <v>W</v>
      </c>
      <c r="Q252" s="12">
        <f>VLOOKUP(C252,DBASE!$A$4:$Z$756,15,FALSE)</f>
        <v>41214</v>
      </c>
      <c r="R252" s="12" t="str">
        <f>IF(VLOOKUP(C252,DBASE!$A$4:$Z$756,16,FALSE)=0,"",VLOOKUP(C252,DBASE!$A$4:$Z$756,16,FALSE))</f>
        <v/>
      </c>
      <c r="S252" s="13" t="str">
        <f>VLOOKUP(C252,DBASE!$A$4:$Z$756,17,FALSE)</f>
        <v/>
      </c>
      <c r="T252" s="11">
        <f ca="1">VLOOKUP(C252,DBASE!$A$4:$Z$756,18,FALSE)</f>
        <v>7</v>
      </c>
      <c r="U252" s="12">
        <f>VLOOKUP(C252,DBASE!$A$4:$Z$756,19,FALSE)</f>
        <v>32795</v>
      </c>
      <c r="V252" s="13">
        <f ca="1">VLOOKUP(C252,DBASE!$A$4:$Z$756,20,FALSE)</f>
        <v>30</v>
      </c>
      <c r="W252" s="11" t="str">
        <f>VLOOKUP(C252,DBASE!$A$4:$Z$756,21,FALSE)</f>
        <v>N</v>
      </c>
      <c r="X252" s="11">
        <f>VLOOKUP(C252,DBASE!$A$4:$Z$756,22,FALSE)</f>
        <v>30</v>
      </c>
      <c r="Y252" s="14">
        <f>VLOOKUP(C252,DBASE!$A$4:$Z$756,23,FALSE)</f>
        <v>2.5</v>
      </c>
      <c r="Z252" s="11">
        <f>VLOOKUP(C252,DBASE!$A$4:$Z$756,24,FALSE)</f>
        <v>39</v>
      </c>
      <c r="AA252" s="11" t="str">
        <f>VLOOKUP(C252,DBASE!$A$4:$Z$756,25,FALSE)</f>
        <v>Function</v>
      </c>
      <c r="AB252" s="10">
        <f>VLOOKUP(C252,DBASE!$A$4:$Z$756,26,FALSE)</f>
        <v>1</v>
      </c>
      <c r="AC252" s="15">
        <v>1248</v>
      </c>
      <c r="AD252" s="15">
        <f t="shared" si="15"/>
        <v>273.62400000000002</v>
      </c>
      <c r="AE252" s="15">
        <v>0</v>
      </c>
      <c r="AF252" s="15">
        <v>0</v>
      </c>
      <c r="AG252" s="15">
        <v>0</v>
      </c>
      <c r="AH252" s="15">
        <v>137.81</v>
      </c>
      <c r="AI252" s="15">
        <v>0</v>
      </c>
      <c r="AJ252" s="15">
        <v>0</v>
      </c>
      <c r="AK252" s="15">
        <v>0</v>
      </c>
      <c r="AL252" s="15">
        <v>0</v>
      </c>
      <c r="AM252" s="15">
        <v>0</v>
      </c>
      <c r="AN252" s="15">
        <v>0</v>
      </c>
      <c r="AO252" s="15">
        <f t="shared" si="16"/>
        <v>0</v>
      </c>
      <c r="AP252" s="15">
        <f t="shared" si="17"/>
        <v>0</v>
      </c>
      <c r="AQ252" s="15">
        <f t="shared" si="18"/>
        <v>26.5</v>
      </c>
      <c r="AR252" s="15">
        <v>0</v>
      </c>
      <c r="AS252" s="15">
        <v>0</v>
      </c>
      <c r="AT252" s="15">
        <v>0</v>
      </c>
      <c r="AU252" s="15">
        <v>0</v>
      </c>
      <c r="AV252" s="15">
        <f t="shared" si="19"/>
        <v>36.797224499999999</v>
      </c>
      <c r="AW252" s="15">
        <v>0</v>
      </c>
      <c r="AX252" s="15">
        <v>0</v>
      </c>
    </row>
    <row r="253" spans="1:50" ht="20.100000000000001" customHeight="1" x14ac:dyDescent="0.25">
      <c r="A253" s="8">
        <v>43922</v>
      </c>
      <c r="B253" s="8">
        <v>43951</v>
      </c>
      <c r="C253" s="11">
        <v>241</v>
      </c>
      <c r="D253" s="8" t="str">
        <f>VLOOKUP(C253,DBASE!$A$4:$Z$756,3,FALSE)</f>
        <v>P</v>
      </c>
      <c r="E253" s="11" t="str">
        <f>VLOOKUP(C253,DBASE!$A$4:$Z$756,2,FALSE)</f>
        <v>Active</v>
      </c>
      <c r="F253" s="11" t="str">
        <f>VLOOKUP(C253,DBASE!$A$4:$Z$756,4,FALSE)</f>
        <v>Mitarbeiter 241</v>
      </c>
      <c r="G253" s="11" t="str">
        <f>VLOOKUP(C253,DBASE!$A$4:$Z$756,5,FALSE)</f>
        <v>N</v>
      </c>
      <c r="H253" s="11">
        <f>VLOOKUP(C253,DBASE!$A$4:$Z$756,6,FALSE)</f>
        <v>1016</v>
      </c>
      <c r="I253" s="11">
        <f>VLOOKUP(C253,DBASE!$A$4:$Z$756,7,FALSE)</f>
        <v>1016</v>
      </c>
      <c r="J253" s="11">
        <f>VLOOKUP(C253,DBASE!$A$4:$Z$756,8,FALSE)</f>
        <v>100</v>
      </c>
      <c r="K253" s="11" t="str">
        <f>VLOOKUP(C253,DBASE!$A$4:$Z$756,9,FALSE)</f>
        <v>Niederl. 1</v>
      </c>
      <c r="L253" s="11" t="str">
        <f>VLOOKUP(C253,DBASE!$A$4:$Z$756,10,FALSE)</f>
        <v>Department</v>
      </c>
      <c r="M253" s="11" t="str">
        <f>VLOOKUP(C253,DBASE!$A$4:$Z$756,11,FALSE)</f>
        <v>Supervisor</v>
      </c>
      <c r="N253" s="11" t="str">
        <f>VLOOKUP(C253,DBASE!$A$4:$Z$756,12,FALSE)</f>
        <v>Manager</v>
      </c>
      <c r="O253" s="11" t="str">
        <f>VLOOKUP(C253,DBASE!$A$4:$Z$756,13,FALSE)</f>
        <v>ang.</v>
      </c>
      <c r="P253" s="11" t="str">
        <f>VLOOKUP(C253,DBASE!$A$4:$Z$756,14,FALSE)</f>
        <v>M</v>
      </c>
      <c r="Q253" s="12">
        <f>VLOOKUP(C253,DBASE!$A$4:$Z$756,15,FALSE)</f>
        <v>41228</v>
      </c>
      <c r="R253" s="12" t="str">
        <f>IF(VLOOKUP(C253,DBASE!$A$4:$Z$756,16,FALSE)=0,"",VLOOKUP(C253,DBASE!$A$4:$Z$756,16,FALSE))</f>
        <v/>
      </c>
      <c r="S253" s="13" t="str">
        <f>VLOOKUP(C253,DBASE!$A$4:$Z$756,17,FALSE)</f>
        <v/>
      </c>
      <c r="T253" s="11">
        <f ca="1">VLOOKUP(C253,DBASE!$A$4:$Z$756,18,FALSE)</f>
        <v>7</v>
      </c>
      <c r="U253" s="12">
        <f>VLOOKUP(C253,DBASE!$A$4:$Z$756,19,FALSE)</f>
        <v>22296</v>
      </c>
      <c r="V253" s="13">
        <f ca="1">VLOOKUP(C253,DBASE!$A$4:$Z$756,20,FALSE)</f>
        <v>59</v>
      </c>
      <c r="W253" s="11" t="str">
        <f>VLOOKUP(C253,DBASE!$A$4:$Z$756,21,FALSE)</f>
        <v>N</v>
      </c>
      <c r="X253" s="11">
        <f>VLOOKUP(C253,DBASE!$A$4:$Z$756,22,FALSE)</f>
        <v>30</v>
      </c>
      <c r="Y253" s="14">
        <f>VLOOKUP(C253,DBASE!$A$4:$Z$756,23,FALSE)</f>
        <v>2.5</v>
      </c>
      <c r="Z253" s="11">
        <f>VLOOKUP(C253,DBASE!$A$4:$Z$756,24,FALSE)</f>
        <v>39</v>
      </c>
      <c r="AA253" s="11" t="str">
        <f>VLOOKUP(C253,DBASE!$A$4:$Z$756,25,FALSE)</f>
        <v>Function</v>
      </c>
      <c r="AB253" s="10">
        <f>VLOOKUP(C253,DBASE!$A$4:$Z$756,26,FALSE)</f>
        <v>1</v>
      </c>
      <c r="AC253" s="15">
        <v>1249</v>
      </c>
      <c r="AD253" s="15">
        <f t="shared" si="15"/>
        <v>273.84325000000001</v>
      </c>
      <c r="AE253" s="15">
        <v>0</v>
      </c>
      <c r="AF253" s="15">
        <v>0</v>
      </c>
      <c r="AG253" s="15">
        <v>0</v>
      </c>
      <c r="AH253" s="15">
        <v>0</v>
      </c>
      <c r="AI253" s="15">
        <v>0</v>
      </c>
      <c r="AJ253" s="15">
        <v>0</v>
      </c>
      <c r="AK253" s="15">
        <v>0</v>
      </c>
      <c r="AL253" s="15">
        <v>0</v>
      </c>
      <c r="AM253" s="15">
        <v>0</v>
      </c>
      <c r="AN253" s="15">
        <v>0</v>
      </c>
      <c r="AO253" s="15">
        <f t="shared" si="16"/>
        <v>0</v>
      </c>
      <c r="AP253" s="15">
        <f t="shared" si="17"/>
        <v>0</v>
      </c>
      <c r="AQ253" s="15">
        <f t="shared" si="18"/>
        <v>26.5</v>
      </c>
      <c r="AR253" s="15">
        <v>0</v>
      </c>
      <c r="AS253" s="15">
        <v>0</v>
      </c>
      <c r="AT253" s="15">
        <v>0</v>
      </c>
      <c r="AU253" s="15">
        <v>0</v>
      </c>
      <c r="AV253" s="15">
        <f t="shared" si="19"/>
        <v>5.9346750000000004</v>
      </c>
      <c r="AW253" s="15">
        <v>0</v>
      </c>
      <c r="AX253" s="15">
        <v>0</v>
      </c>
    </row>
    <row r="254" spans="1:50" ht="20.100000000000001" customHeight="1" x14ac:dyDescent="0.25">
      <c r="A254" s="8">
        <v>43922</v>
      </c>
      <c r="B254" s="8">
        <v>43951</v>
      </c>
      <c r="C254" s="11">
        <v>242</v>
      </c>
      <c r="D254" s="8" t="str">
        <f>VLOOKUP(C254,DBASE!$A$4:$Z$756,3,FALSE)</f>
        <v>P</v>
      </c>
      <c r="E254" s="11" t="str">
        <f>VLOOKUP(C254,DBASE!$A$4:$Z$756,2,FALSE)</f>
        <v>Active</v>
      </c>
      <c r="F254" s="11" t="str">
        <f>VLOOKUP(C254,DBASE!$A$4:$Z$756,4,FALSE)</f>
        <v>Mitarbeiter 242</v>
      </c>
      <c r="G254" s="11" t="str">
        <f>VLOOKUP(C254,DBASE!$A$4:$Z$756,5,FALSE)</f>
        <v>N</v>
      </c>
      <c r="H254" s="11">
        <f>VLOOKUP(C254,DBASE!$A$4:$Z$756,6,FALSE)</f>
        <v>1029</v>
      </c>
      <c r="I254" s="11">
        <f>VLOOKUP(C254,DBASE!$A$4:$Z$756,7,FALSE)</f>
        <v>1072</v>
      </c>
      <c r="J254" s="11">
        <f>VLOOKUP(C254,DBASE!$A$4:$Z$756,8,FALSE)</f>
        <v>102</v>
      </c>
      <c r="K254" s="11" t="str">
        <f>VLOOKUP(C254,DBASE!$A$4:$Z$756,9,FALSE)</f>
        <v>Niederl. 3</v>
      </c>
      <c r="L254" s="11" t="str">
        <f>VLOOKUP(C254,DBASE!$A$4:$Z$756,10,FALSE)</f>
        <v>Department</v>
      </c>
      <c r="M254" s="11" t="str">
        <f>VLOOKUP(C254,DBASE!$A$4:$Z$756,11,FALSE)</f>
        <v>Supervisor</v>
      </c>
      <c r="N254" s="11" t="str">
        <f>VLOOKUP(C254,DBASE!$A$4:$Z$756,12,FALSE)</f>
        <v>Non-Mgm.</v>
      </c>
      <c r="O254" s="11" t="str">
        <f>VLOOKUP(C254,DBASE!$A$4:$Z$756,13,FALSE)</f>
        <v>ang.</v>
      </c>
      <c r="P254" s="11" t="str">
        <f>VLOOKUP(C254,DBASE!$A$4:$Z$756,14,FALSE)</f>
        <v>W</v>
      </c>
      <c r="Q254" s="12">
        <f>VLOOKUP(C254,DBASE!$A$4:$Z$756,15,FALSE)</f>
        <v>41654</v>
      </c>
      <c r="R254" s="12" t="str">
        <f>IF(VLOOKUP(C254,DBASE!$A$4:$Z$756,16,FALSE)=0,"",VLOOKUP(C254,DBASE!$A$4:$Z$756,16,FALSE))</f>
        <v/>
      </c>
      <c r="S254" s="13" t="str">
        <f>VLOOKUP(C254,DBASE!$A$4:$Z$756,17,FALSE)</f>
        <v/>
      </c>
      <c r="T254" s="11">
        <f ca="1">VLOOKUP(C254,DBASE!$A$4:$Z$756,18,FALSE)</f>
        <v>6</v>
      </c>
      <c r="U254" s="12">
        <f>VLOOKUP(C254,DBASE!$A$4:$Z$756,19,FALSE)</f>
        <v>29115</v>
      </c>
      <c r="V254" s="13">
        <f ca="1">VLOOKUP(C254,DBASE!$A$4:$Z$756,20,FALSE)</f>
        <v>40</v>
      </c>
      <c r="W254" s="11" t="str">
        <f>VLOOKUP(C254,DBASE!$A$4:$Z$756,21,FALSE)</f>
        <v>N</v>
      </c>
      <c r="X254" s="11">
        <f>VLOOKUP(C254,DBASE!$A$4:$Z$756,22,FALSE)</f>
        <v>30</v>
      </c>
      <c r="Y254" s="14">
        <f>VLOOKUP(C254,DBASE!$A$4:$Z$756,23,FALSE)</f>
        <v>2.5</v>
      </c>
      <c r="Z254" s="11">
        <f>VLOOKUP(C254,DBASE!$A$4:$Z$756,24,FALSE)</f>
        <v>16</v>
      </c>
      <c r="AA254" s="11" t="str">
        <f>VLOOKUP(C254,DBASE!$A$4:$Z$756,25,FALSE)</f>
        <v>Function</v>
      </c>
      <c r="AB254" s="10">
        <f>VLOOKUP(C254,DBASE!$A$4:$Z$756,26,FALSE)</f>
        <v>0.41025641025641024</v>
      </c>
      <c r="AC254" s="15">
        <v>1250</v>
      </c>
      <c r="AD254" s="15">
        <f t="shared" si="15"/>
        <v>274.0625</v>
      </c>
      <c r="AE254" s="15">
        <v>0</v>
      </c>
      <c r="AF254" s="15">
        <v>0</v>
      </c>
      <c r="AG254" s="15">
        <v>0</v>
      </c>
      <c r="AH254" s="15">
        <v>0</v>
      </c>
      <c r="AI254" s="15">
        <v>0</v>
      </c>
      <c r="AJ254" s="15">
        <v>0</v>
      </c>
      <c r="AK254" s="15">
        <v>0</v>
      </c>
      <c r="AL254" s="15">
        <v>0</v>
      </c>
      <c r="AM254" s="15">
        <v>0</v>
      </c>
      <c r="AN254" s="15">
        <v>0</v>
      </c>
      <c r="AO254" s="15">
        <f t="shared" si="16"/>
        <v>0</v>
      </c>
      <c r="AP254" s="15">
        <f t="shared" si="17"/>
        <v>0</v>
      </c>
      <c r="AQ254" s="15">
        <f t="shared" si="18"/>
        <v>26.5</v>
      </c>
      <c r="AR254" s="15">
        <v>0</v>
      </c>
      <c r="AS254" s="15">
        <v>0</v>
      </c>
      <c r="AT254" s="15">
        <v>0</v>
      </c>
      <c r="AU254" s="15">
        <v>0</v>
      </c>
      <c r="AV254" s="15">
        <f t="shared" si="19"/>
        <v>5.9346750000000004</v>
      </c>
      <c r="AW254" s="15">
        <v>0</v>
      </c>
      <c r="AX254" s="15">
        <v>0</v>
      </c>
    </row>
    <row r="255" spans="1:50" ht="20.100000000000001" customHeight="1" x14ac:dyDescent="0.25">
      <c r="A255" s="8">
        <v>43922</v>
      </c>
      <c r="B255" s="8">
        <v>43951</v>
      </c>
      <c r="C255" s="11">
        <v>243</v>
      </c>
      <c r="D255" s="8" t="str">
        <f>VLOOKUP(C255,DBASE!$A$4:$Z$756,3,FALSE)</f>
        <v>P</v>
      </c>
      <c r="E255" s="11" t="str">
        <f>VLOOKUP(C255,DBASE!$A$4:$Z$756,2,FALSE)</f>
        <v>Active</v>
      </c>
      <c r="F255" s="11" t="str">
        <f>VLOOKUP(C255,DBASE!$A$4:$Z$756,4,FALSE)</f>
        <v>Mitarbeiter 243</v>
      </c>
      <c r="G255" s="11" t="str">
        <f>VLOOKUP(C255,DBASE!$A$4:$Z$756,5,FALSE)</f>
        <v>N</v>
      </c>
      <c r="H255" s="11">
        <f>VLOOKUP(C255,DBASE!$A$4:$Z$756,6,FALSE)</f>
        <v>1021</v>
      </c>
      <c r="I255" s="11">
        <f>VLOOKUP(C255,DBASE!$A$4:$Z$756,7,FALSE)</f>
        <v>1059</v>
      </c>
      <c r="J255" s="11">
        <f>VLOOKUP(C255,DBASE!$A$4:$Z$756,8,FALSE)</f>
        <v>106</v>
      </c>
      <c r="K255" s="11" t="str">
        <f>VLOOKUP(C255,DBASE!$A$4:$Z$756,9,FALSE)</f>
        <v>Niederl. 7</v>
      </c>
      <c r="L255" s="11" t="str">
        <f>VLOOKUP(C255,DBASE!$A$4:$Z$756,10,FALSE)</f>
        <v>Department</v>
      </c>
      <c r="M255" s="11" t="str">
        <f>VLOOKUP(C255,DBASE!$A$4:$Z$756,11,FALSE)</f>
        <v>Supervisor</v>
      </c>
      <c r="N255" s="11" t="str">
        <f>VLOOKUP(C255,DBASE!$A$4:$Z$756,12,FALSE)</f>
        <v>Manager</v>
      </c>
      <c r="O255" s="11" t="str">
        <f>VLOOKUP(C255,DBASE!$A$4:$Z$756,13,FALSE)</f>
        <v>ang.</v>
      </c>
      <c r="P255" s="11" t="str">
        <f>VLOOKUP(C255,DBASE!$A$4:$Z$756,14,FALSE)</f>
        <v>M</v>
      </c>
      <c r="Q255" s="12">
        <f>VLOOKUP(C255,DBASE!$A$4:$Z$756,15,FALSE)</f>
        <v>41244</v>
      </c>
      <c r="R255" s="12" t="str">
        <f>IF(VLOOKUP(C255,DBASE!$A$4:$Z$756,16,FALSE)=0,"",VLOOKUP(C255,DBASE!$A$4:$Z$756,16,FALSE))</f>
        <v/>
      </c>
      <c r="S255" s="13" t="str">
        <f>VLOOKUP(C255,DBASE!$A$4:$Z$756,17,FALSE)</f>
        <v/>
      </c>
      <c r="T255" s="11">
        <f ca="1">VLOOKUP(C255,DBASE!$A$4:$Z$756,18,FALSE)</f>
        <v>7</v>
      </c>
      <c r="U255" s="12">
        <f>VLOOKUP(C255,DBASE!$A$4:$Z$756,19,FALSE)</f>
        <v>32158</v>
      </c>
      <c r="V255" s="13">
        <f ca="1">VLOOKUP(C255,DBASE!$A$4:$Z$756,20,FALSE)</f>
        <v>32</v>
      </c>
      <c r="W255" s="11" t="str">
        <f>VLOOKUP(C255,DBASE!$A$4:$Z$756,21,FALSE)</f>
        <v>N</v>
      </c>
      <c r="X255" s="11">
        <f>VLOOKUP(C255,DBASE!$A$4:$Z$756,22,FALSE)</f>
        <v>30</v>
      </c>
      <c r="Y255" s="14">
        <f>VLOOKUP(C255,DBASE!$A$4:$Z$756,23,FALSE)</f>
        <v>2.5</v>
      </c>
      <c r="Z255" s="11">
        <f>VLOOKUP(C255,DBASE!$A$4:$Z$756,24,FALSE)</f>
        <v>39</v>
      </c>
      <c r="AA255" s="11" t="str">
        <f>VLOOKUP(C255,DBASE!$A$4:$Z$756,25,FALSE)</f>
        <v>Function</v>
      </c>
      <c r="AB255" s="10">
        <f>VLOOKUP(C255,DBASE!$A$4:$Z$756,26,FALSE)</f>
        <v>1</v>
      </c>
      <c r="AC255" s="15">
        <v>1251</v>
      </c>
      <c r="AD255" s="15">
        <f t="shared" si="15"/>
        <v>274.28174999999999</v>
      </c>
      <c r="AE255" s="15">
        <v>0</v>
      </c>
      <c r="AF255" s="15">
        <v>0</v>
      </c>
      <c r="AG255" s="15">
        <v>30</v>
      </c>
      <c r="AH255" s="15">
        <v>0</v>
      </c>
      <c r="AI255" s="15">
        <v>0</v>
      </c>
      <c r="AJ255" s="15">
        <v>0</v>
      </c>
      <c r="AK255" s="15">
        <v>0</v>
      </c>
      <c r="AL255" s="15">
        <v>0</v>
      </c>
      <c r="AM255" s="15">
        <v>0</v>
      </c>
      <c r="AN255" s="15">
        <v>0</v>
      </c>
      <c r="AO255" s="15">
        <f t="shared" si="16"/>
        <v>0</v>
      </c>
      <c r="AP255" s="15">
        <f t="shared" si="17"/>
        <v>0</v>
      </c>
      <c r="AQ255" s="15">
        <f t="shared" si="18"/>
        <v>26.5</v>
      </c>
      <c r="AR255" s="15">
        <v>0</v>
      </c>
      <c r="AS255" s="15">
        <v>0</v>
      </c>
      <c r="AT255" s="15">
        <v>0</v>
      </c>
      <c r="AU255" s="15">
        <v>0</v>
      </c>
      <c r="AV255" s="15">
        <f t="shared" si="19"/>
        <v>12.653175000000001</v>
      </c>
      <c r="AW255" s="15">
        <v>118.94</v>
      </c>
      <c r="AX255" s="15">
        <v>0</v>
      </c>
    </row>
    <row r="256" spans="1:50" ht="20.100000000000001" customHeight="1" x14ac:dyDescent="0.25">
      <c r="A256" s="8">
        <v>43922</v>
      </c>
      <c r="B256" s="8">
        <v>43951</v>
      </c>
      <c r="C256" s="11">
        <v>244</v>
      </c>
      <c r="D256" s="8" t="str">
        <f>VLOOKUP(C256,DBASE!$A$4:$Z$756,3,FALSE)</f>
        <v>P</v>
      </c>
      <c r="E256" s="11" t="str">
        <f>VLOOKUP(C256,DBASE!$A$4:$Z$756,2,FALSE)</f>
        <v>Active</v>
      </c>
      <c r="F256" s="11" t="str">
        <f>VLOOKUP(C256,DBASE!$A$4:$Z$756,4,FALSE)</f>
        <v>Mitarbeiter 244</v>
      </c>
      <c r="G256" s="11" t="str">
        <f>VLOOKUP(C256,DBASE!$A$4:$Z$756,5,FALSE)</f>
        <v>N</v>
      </c>
      <c r="H256" s="11">
        <f>VLOOKUP(C256,DBASE!$A$4:$Z$756,6,FALSE)</f>
        <v>1042</v>
      </c>
      <c r="I256" s="11">
        <f>VLOOKUP(C256,DBASE!$A$4:$Z$756,7,FALSE)</f>
        <v>1085</v>
      </c>
      <c r="J256" s="11">
        <f>VLOOKUP(C256,DBASE!$A$4:$Z$756,8,FALSE)</f>
        <v>102</v>
      </c>
      <c r="K256" s="11" t="str">
        <f>VLOOKUP(C256,DBASE!$A$4:$Z$756,9,FALSE)</f>
        <v>Niederl. 3</v>
      </c>
      <c r="L256" s="11" t="str">
        <f>VLOOKUP(C256,DBASE!$A$4:$Z$756,10,FALSE)</f>
        <v>Department</v>
      </c>
      <c r="M256" s="11" t="str">
        <f>VLOOKUP(C256,DBASE!$A$4:$Z$756,11,FALSE)</f>
        <v>Supervisor</v>
      </c>
      <c r="N256" s="11" t="str">
        <f>VLOOKUP(C256,DBASE!$A$4:$Z$756,12,FALSE)</f>
        <v>Non-Mgm.</v>
      </c>
      <c r="O256" s="11" t="str">
        <f>VLOOKUP(C256,DBASE!$A$4:$Z$756,13,FALSE)</f>
        <v>ang.</v>
      </c>
      <c r="P256" s="11" t="str">
        <f>VLOOKUP(C256,DBASE!$A$4:$Z$756,14,FALSE)</f>
        <v>M</v>
      </c>
      <c r="Q256" s="12">
        <f>VLOOKUP(C256,DBASE!$A$4:$Z$756,15,FALSE)</f>
        <v>41306</v>
      </c>
      <c r="R256" s="12" t="str">
        <f>IF(VLOOKUP(C256,DBASE!$A$4:$Z$756,16,FALSE)=0,"",VLOOKUP(C256,DBASE!$A$4:$Z$756,16,FALSE))</f>
        <v/>
      </c>
      <c r="S256" s="13" t="str">
        <f>VLOOKUP(C256,DBASE!$A$4:$Z$756,17,FALSE)</f>
        <v/>
      </c>
      <c r="T256" s="11">
        <f ca="1">VLOOKUP(C256,DBASE!$A$4:$Z$756,18,FALSE)</f>
        <v>6</v>
      </c>
      <c r="U256" s="12">
        <f>VLOOKUP(C256,DBASE!$A$4:$Z$756,19,FALSE)</f>
        <v>31402</v>
      </c>
      <c r="V256" s="13">
        <f ca="1">VLOOKUP(C256,DBASE!$A$4:$Z$756,20,FALSE)</f>
        <v>34</v>
      </c>
      <c r="W256" s="11" t="str">
        <f>VLOOKUP(C256,DBASE!$A$4:$Z$756,21,FALSE)</f>
        <v>N</v>
      </c>
      <c r="X256" s="11">
        <f>VLOOKUP(C256,DBASE!$A$4:$Z$756,22,FALSE)</f>
        <v>30</v>
      </c>
      <c r="Y256" s="14">
        <f>VLOOKUP(C256,DBASE!$A$4:$Z$756,23,FALSE)</f>
        <v>2.5</v>
      </c>
      <c r="Z256" s="11">
        <f>VLOOKUP(C256,DBASE!$A$4:$Z$756,24,FALSE)</f>
        <v>39</v>
      </c>
      <c r="AA256" s="11" t="str">
        <f>VLOOKUP(C256,DBASE!$A$4:$Z$756,25,FALSE)</f>
        <v>Function</v>
      </c>
      <c r="AB256" s="10">
        <f>VLOOKUP(C256,DBASE!$A$4:$Z$756,26,FALSE)</f>
        <v>1</v>
      </c>
      <c r="AC256" s="15">
        <v>1252</v>
      </c>
      <c r="AD256" s="15">
        <f t="shared" si="15"/>
        <v>274.50099999999998</v>
      </c>
      <c r="AE256" s="15">
        <v>0</v>
      </c>
      <c r="AF256" s="15">
        <v>0</v>
      </c>
      <c r="AG256" s="15">
        <v>0</v>
      </c>
      <c r="AH256" s="15">
        <v>0</v>
      </c>
      <c r="AI256" s="15">
        <v>0</v>
      </c>
      <c r="AJ256" s="15">
        <v>0</v>
      </c>
      <c r="AK256" s="15">
        <v>0</v>
      </c>
      <c r="AL256" s="15">
        <v>0</v>
      </c>
      <c r="AM256" s="15">
        <v>0</v>
      </c>
      <c r="AN256" s="15">
        <v>0</v>
      </c>
      <c r="AO256" s="15">
        <f t="shared" si="16"/>
        <v>0</v>
      </c>
      <c r="AP256" s="15">
        <f t="shared" si="17"/>
        <v>0</v>
      </c>
      <c r="AQ256" s="15">
        <f t="shared" si="18"/>
        <v>26.5</v>
      </c>
      <c r="AR256" s="15">
        <v>0</v>
      </c>
      <c r="AS256" s="15">
        <v>0</v>
      </c>
      <c r="AT256" s="15">
        <v>0</v>
      </c>
      <c r="AU256" s="15">
        <v>0</v>
      </c>
      <c r="AV256" s="15">
        <f t="shared" si="19"/>
        <v>5.9346750000000004</v>
      </c>
      <c r="AW256" s="15">
        <v>0</v>
      </c>
      <c r="AX256" s="15">
        <v>0</v>
      </c>
    </row>
    <row r="257" spans="1:50" ht="20.100000000000001" customHeight="1" x14ac:dyDescent="0.25">
      <c r="A257" s="8">
        <v>43922</v>
      </c>
      <c r="B257" s="8">
        <v>43951</v>
      </c>
      <c r="C257" s="11">
        <v>245</v>
      </c>
      <c r="D257" s="8" t="str">
        <f>VLOOKUP(C257,DBASE!$A$4:$Z$756,3,FALSE)</f>
        <v>P</v>
      </c>
      <c r="E257" s="11" t="str">
        <f>VLOOKUP(C257,DBASE!$A$4:$Z$756,2,FALSE)</f>
        <v>Active</v>
      </c>
      <c r="F257" s="11" t="str">
        <f>VLOOKUP(C257,DBASE!$A$4:$Z$756,4,FALSE)</f>
        <v>Mitarbeiter 245</v>
      </c>
      <c r="G257" s="11" t="str">
        <f>VLOOKUP(C257,DBASE!$A$4:$Z$756,5,FALSE)</f>
        <v>N</v>
      </c>
      <c r="H257" s="11">
        <f>VLOOKUP(C257,DBASE!$A$4:$Z$756,6,FALSE)</f>
        <v>1029</v>
      </c>
      <c r="I257" s="11">
        <f>VLOOKUP(C257,DBASE!$A$4:$Z$756,7,FALSE)</f>
        <v>1072</v>
      </c>
      <c r="J257" s="11">
        <f>VLOOKUP(C257,DBASE!$A$4:$Z$756,8,FALSE)</f>
        <v>102</v>
      </c>
      <c r="K257" s="11" t="str">
        <f>VLOOKUP(C257,DBASE!$A$4:$Z$756,9,FALSE)</f>
        <v>Niederl. 3</v>
      </c>
      <c r="L257" s="11" t="str">
        <f>VLOOKUP(C257,DBASE!$A$4:$Z$756,10,FALSE)</f>
        <v>Department</v>
      </c>
      <c r="M257" s="11" t="str">
        <f>VLOOKUP(C257,DBASE!$A$4:$Z$756,11,FALSE)</f>
        <v>Supervisor</v>
      </c>
      <c r="N257" s="11" t="str">
        <f>VLOOKUP(C257,DBASE!$A$4:$Z$756,12,FALSE)</f>
        <v>Non-Mgm.</v>
      </c>
      <c r="O257" s="11" t="str">
        <f>VLOOKUP(C257,DBASE!$A$4:$Z$756,13,FALSE)</f>
        <v>ang.</v>
      </c>
      <c r="P257" s="11" t="str">
        <f>VLOOKUP(C257,DBASE!$A$4:$Z$756,14,FALSE)</f>
        <v>M</v>
      </c>
      <c r="Q257" s="12">
        <f>VLOOKUP(C257,DBASE!$A$4:$Z$756,15,FALSE)</f>
        <v>41306</v>
      </c>
      <c r="R257" s="12" t="str">
        <f>IF(VLOOKUP(C257,DBASE!$A$4:$Z$756,16,FALSE)=0,"",VLOOKUP(C257,DBASE!$A$4:$Z$756,16,FALSE))</f>
        <v/>
      </c>
      <c r="S257" s="13" t="str">
        <f>VLOOKUP(C257,DBASE!$A$4:$Z$756,17,FALSE)</f>
        <v/>
      </c>
      <c r="T257" s="11">
        <f ca="1">VLOOKUP(C257,DBASE!$A$4:$Z$756,18,FALSE)</f>
        <v>6</v>
      </c>
      <c r="U257" s="12">
        <f>VLOOKUP(C257,DBASE!$A$4:$Z$756,19,FALSE)</f>
        <v>27539</v>
      </c>
      <c r="V257" s="13">
        <f ca="1">VLOOKUP(C257,DBASE!$A$4:$Z$756,20,FALSE)</f>
        <v>44</v>
      </c>
      <c r="W257" s="11" t="str">
        <f>VLOOKUP(C257,DBASE!$A$4:$Z$756,21,FALSE)</f>
        <v>N</v>
      </c>
      <c r="X257" s="11">
        <f>VLOOKUP(C257,DBASE!$A$4:$Z$756,22,FALSE)</f>
        <v>30</v>
      </c>
      <c r="Y257" s="14">
        <f>VLOOKUP(C257,DBASE!$A$4:$Z$756,23,FALSE)</f>
        <v>2.5</v>
      </c>
      <c r="Z257" s="11">
        <f>VLOOKUP(C257,DBASE!$A$4:$Z$756,24,FALSE)</f>
        <v>39</v>
      </c>
      <c r="AA257" s="11" t="str">
        <f>VLOOKUP(C257,DBASE!$A$4:$Z$756,25,FALSE)</f>
        <v>Function</v>
      </c>
      <c r="AB257" s="10">
        <f>VLOOKUP(C257,DBASE!$A$4:$Z$756,26,FALSE)</f>
        <v>1</v>
      </c>
      <c r="AC257" s="15">
        <v>1253</v>
      </c>
      <c r="AD257" s="15">
        <f t="shared" si="15"/>
        <v>274.72024999999996</v>
      </c>
      <c r="AE257" s="15">
        <v>0</v>
      </c>
      <c r="AF257" s="15">
        <v>0</v>
      </c>
      <c r="AG257" s="15">
        <v>30</v>
      </c>
      <c r="AH257" s="15">
        <v>0</v>
      </c>
      <c r="AI257" s="15">
        <v>0</v>
      </c>
      <c r="AJ257" s="15">
        <v>0</v>
      </c>
      <c r="AK257" s="15">
        <v>0</v>
      </c>
      <c r="AL257" s="15">
        <v>0</v>
      </c>
      <c r="AM257" s="15">
        <v>0</v>
      </c>
      <c r="AN257" s="15">
        <v>0</v>
      </c>
      <c r="AO257" s="15">
        <f t="shared" si="16"/>
        <v>0</v>
      </c>
      <c r="AP257" s="15">
        <f t="shared" si="17"/>
        <v>0</v>
      </c>
      <c r="AQ257" s="15">
        <f t="shared" si="18"/>
        <v>26.5</v>
      </c>
      <c r="AR257" s="15">
        <v>0</v>
      </c>
      <c r="AS257" s="15">
        <v>0</v>
      </c>
      <c r="AT257" s="15">
        <v>0</v>
      </c>
      <c r="AU257" s="15">
        <v>0</v>
      </c>
      <c r="AV257" s="15">
        <f t="shared" si="19"/>
        <v>12.653175000000001</v>
      </c>
      <c r="AW257" s="15">
        <v>99.56</v>
      </c>
      <c r="AX257" s="15">
        <v>0</v>
      </c>
    </row>
    <row r="258" spans="1:50" ht="20.100000000000001" customHeight="1" x14ac:dyDescent="0.25">
      <c r="A258" s="8">
        <v>43922</v>
      </c>
      <c r="B258" s="8">
        <v>43951</v>
      </c>
      <c r="C258" s="11">
        <v>246</v>
      </c>
      <c r="D258" s="8" t="str">
        <f>VLOOKUP(C258,DBASE!$A$4:$Z$756,3,FALSE)</f>
        <v>P</v>
      </c>
      <c r="E258" s="11" t="str">
        <f>VLOOKUP(C258,DBASE!$A$4:$Z$756,2,FALSE)</f>
        <v>Active</v>
      </c>
      <c r="F258" s="11" t="str">
        <f>VLOOKUP(C258,DBASE!$A$4:$Z$756,4,FALSE)</f>
        <v>Mitarbeiter 246</v>
      </c>
      <c r="G258" s="11" t="str">
        <f>VLOOKUP(C258,DBASE!$A$4:$Z$756,5,FALSE)</f>
        <v>N</v>
      </c>
      <c r="H258" s="11">
        <f>VLOOKUP(C258,DBASE!$A$4:$Z$756,6,FALSE)</f>
        <v>1044</v>
      </c>
      <c r="I258" s="11">
        <f>VLOOKUP(C258,DBASE!$A$4:$Z$756,7,FALSE)</f>
        <v>1087</v>
      </c>
      <c r="J258" s="11">
        <f>VLOOKUP(C258,DBASE!$A$4:$Z$756,8,FALSE)</f>
        <v>100</v>
      </c>
      <c r="K258" s="11" t="str">
        <f>VLOOKUP(C258,DBASE!$A$4:$Z$756,9,FALSE)</f>
        <v>Niederl. 1</v>
      </c>
      <c r="L258" s="11" t="str">
        <f>VLOOKUP(C258,DBASE!$A$4:$Z$756,10,FALSE)</f>
        <v>Department</v>
      </c>
      <c r="M258" s="11" t="str">
        <f>VLOOKUP(C258,DBASE!$A$4:$Z$756,11,FALSE)</f>
        <v>Supervisor</v>
      </c>
      <c r="N258" s="11" t="str">
        <f>VLOOKUP(C258,DBASE!$A$4:$Z$756,12,FALSE)</f>
        <v>Non-Mgm.</v>
      </c>
      <c r="O258" s="11" t="str">
        <f>VLOOKUP(C258,DBASE!$A$4:$Z$756,13,FALSE)</f>
        <v>ang.</v>
      </c>
      <c r="P258" s="11" t="str">
        <f>VLOOKUP(C258,DBASE!$A$4:$Z$756,14,FALSE)</f>
        <v>M</v>
      </c>
      <c r="Q258" s="12">
        <f>VLOOKUP(C258,DBASE!$A$4:$Z$756,15,FALSE)</f>
        <v>41306</v>
      </c>
      <c r="R258" s="12" t="str">
        <f>IF(VLOOKUP(C258,DBASE!$A$4:$Z$756,16,FALSE)=0,"",VLOOKUP(C258,DBASE!$A$4:$Z$756,16,FALSE))</f>
        <v/>
      </c>
      <c r="S258" s="13" t="str">
        <f>VLOOKUP(C258,DBASE!$A$4:$Z$756,17,FALSE)</f>
        <v/>
      </c>
      <c r="T258" s="11">
        <f ca="1">VLOOKUP(C258,DBASE!$A$4:$Z$756,18,FALSE)</f>
        <v>6</v>
      </c>
      <c r="U258" s="12">
        <f>VLOOKUP(C258,DBASE!$A$4:$Z$756,19,FALSE)</f>
        <v>31248</v>
      </c>
      <c r="V258" s="13">
        <f ca="1">VLOOKUP(C258,DBASE!$A$4:$Z$756,20,FALSE)</f>
        <v>34</v>
      </c>
      <c r="W258" s="11" t="str">
        <f>VLOOKUP(C258,DBASE!$A$4:$Z$756,21,FALSE)</f>
        <v>N</v>
      </c>
      <c r="X258" s="11">
        <f>VLOOKUP(C258,DBASE!$A$4:$Z$756,22,FALSE)</f>
        <v>30</v>
      </c>
      <c r="Y258" s="14">
        <f>VLOOKUP(C258,DBASE!$A$4:$Z$756,23,FALSE)</f>
        <v>2.5</v>
      </c>
      <c r="Z258" s="11">
        <f>VLOOKUP(C258,DBASE!$A$4:$Z$756,24,FALSE)</f>
        <v>35</v>
      </c>
      <c r="AA258" s="11" t="str">
        <f>VLOOKUP(C258,DBASE!$A$4:$Z$756,25,FALSE)</f>
        <v>Function</v>
      </c>
      <c r="AB258" s="10">
        <f>VLOOKUP(C258,DBASE!$A$4:$Z$756,26,FALSE)</f>
        <v>0.89743589743589747</v>
      </c>
      <c r="AC258" s="15">
        <v>1254</v>
      </c>
      <c r="AD258" s="15">
        <f t="shared" si="15"/>
        <v>274.93950000000001</v>
      </c>
      <c r="AE258" s="15">
        <v>0</v>
      </c>
      <c r="AF258" s="15">
        <v>0</v>
      </c>
      <c r="AG258" s="15">
        <v>0</v>
      </c>
      <c r="AH258" s="15">
        <v>0</v>
      </c>
      <c r="AI258" s="15">
        <v>0</v>
      </c>
      <c r="AJ258" s="15">
        <v>0</v>
      </c>
      <c r="AK258" s="15">
        <v>0</v>
      </c>
      <c r="AL258" s="15">
        <v>0</v>
      </c>
      <c r="AM258" s="15">
        <v>0</v>
      </c>
      <c r="AN258" s="15">
        <v>0</v>
      </c>
      <c r="AO258" s="15">
        <f t="shared" si="16"/>
        <v>0</v>
      </c>
      <c r="AP258" s="15">
        <f t="shared" si="17"/>
        <v>0</v>
      </c>
      <c r="AQ258" s="15">
        <f t="shared" si="18"/>
        <v>26.5</v>
      </c>
      <c r="AR258" s="15">
        <v>0</v>
      </c>
      <c r="AS258" s="15">
        <v>0</v>
      </c>
      <c r="AT258" s="15">
        <v>0</v>
      </c>
      <c r="AU258" s="15">
        <v>0</v>
      </c>
      <c r="AV258" s="15">
        <f t="shared" si="19"/>
        <v>5.9346750000000004</v>
      </c>
      <c r="AW258" s="15">
        <v>0</v>
      </c>
      <c r="AX258" s="15">
        <v>0</v>
      </c>
    </row>
    <row r="259" spans="1:50" ht="20.100000000000001" customHeight="1" x14ac:dyDescent="0.25">
      <c r="A259" s="8">
        <v>43922</v>
      </c>
      <c r="B259" s="8">
        <v>43951</v>
      </c>
      <c r="C259" s="11">
        <v>247</v>
      </c>
      <c r="D259" s="8" t="str">
        <f>VLOOKUP(C259,DBASE!$A$4:$Z$756,3,FALSE)</f>
        <v>P</v>
      </c>
      <c r="E259" s="11" t="str">
        <f>VLOOKUP(C259,DBASE!$A$4:$Z$756,2,FALSE)</f>
        <v>Active</v>
      </c>
      <c r="F259" s="11" t="str">
        <f>VLOOKUP(C259,DBASE!$A$4:$Z$756,4,FALSE)</f>
        <v>Mitarbeiter 247</v>
      </c>
      <c r="G259" s="11" t="str">
        <f>VLOOKUP(C259,DBASE!$A$4:$Z$756,5,FALSE)</f>
        <v>N</v>
      </c>
      <c r="H259" s="11">
        <f>VLOOKUP(C259,DBASE!$A$4:$Z$756,6,FALSE)</f>
        <v>1052</v>
      </c>
      <c r="I259" s="11">
        <f>VLOOKUP(C259,DBASE!$A$4:$Z$756,7,FALSE)</f>
        <v>1095</v>
      </c>
      <c r="J259" s="11">
        <f>VLOOKUP(C259,DBASE!$A$4:$Z$756,8,FALSE)</f>
        <v>100</v>
      </c>
      <c r="K259" s="11" t="str">
        <f>VLOOKUP(C259,DBASE!$A$4:$Z$756,9,FALSE)</f>
        <v>Niederl. 1</v>
      </c>
      <c r="L259" s="11" t="str">
        <f>VLOOKUP(C259,DBASE!$A$4:$Z$756,10,FALSE)</f>
        <v>Department</v>
      </c>
      <c r="M259" s="11" t="str">
        <f>VLOOKUP(C259,DBASE!$A$4:$Z$756,11,FALSE)</f>
        <v>Supervisor</v>
      </c>
      <c r="N259" s="11" t="str">
        <f>VLOOKUP(C259,DBASE!$A$4:$Z$756,12,FALSE)</f>
        <v>Non-Mgm.</v>
      </c>
      <c r="O259" s="11" t="str">
        <f>VLOOKUP(C259,DBASE!$A$4:$Z$756,13,FALSE)</f>
        <v>ang.</v>
      </c>
      <c r="P259" s="11" t="str">
        <f>VLOOKUP(C259,DBASE!$A$4:$Z$756,14,FALSE)</f>
        <v>M</v>
      </c>
      <c r="Q259" s="12">
        <f>VLOOKUP(C259,DBASE!$A$4:$Z$756,15,FALSE)</f>
        <v>41334</v>
      </c>
      <c r="R259" s="12" t="str">
        <f>IF(VLOOKUP(C259,DBASE!$A$4:$Z$756,16,FALSE)=0,"",VLOOKUP(C259,DBASE!$A$4:$Z$756,16,FALSE))</f>
        <v/>
      </c>
      <c r="S259" s="13" t="str">
        <f>VLOOKUP(C259,DBASE!$A$4:$Z$756,17,FALSE)</f>
        <v/>
      </c>
      <c r="T259" s="11">
        <f ca="1">VLOOKUP(C259,DBASE!$A$4:$Z$756,18,FALSE)</f>
        <v>6</v>
      </c>
      <c r="U259" s="12">
        <f>VLOOKUP(C259,DBASE!$A$4:$Z$756,19,FALSE)</f>
        <v>23326</v>
      </c>
      <c r="V259" s="13">
        <f ca="1">VLOOKUP(C259,DBASE!$A$4:$Z$756,20,FALSE)</f>
        <v>56</v>
      </c>
      <c r="W259" s="11" t="str">
        <f>VLOOKUP(C259,DBASE!$A$4:$Z$756,21,FALSE)</f>
        <v>N</v>
      </c>
      <c r="X259" s="11">
        <f>VLOOKUP(C259,DBASE!$A$4:$Z$756,22,FALSE)</f>
        <v>30</v>
      </c>
      <c r="Y259" s="14">
        <f>VLOOKUP(C259,DBASE!$A$4:$Z$756,23,FALSE)</f>
        <v>2.5</v>
      </c>
      <c r="Z259" s="11">
        <f>VLOOKUP(C259,DBASE!$A$4:$Z$756,24,FALSE)</f>
        <v>39</v>
      </c>
      <c r="AA259" s="11" t="str">
        <f>VLOOKUP(C259,DBASE!$A$4:$Z$756,25,FALSE)</f>
        <v>Function</v>
      </c>
      <c r="AB259" s="10">
        <f>VLOOKUP(C259,DBASE!$A$4:$Z$756,26,FALSE)</f>
        <v>1</v>
      </c>
      <c r="AC259" s="15">
        <v>1255</v>
      </c>
      <c r="AD259" s="15">
        <f t="shared" si="15"/>
        <v>275.15875</v>
      </c>
      <c r="AE259" s="15">
        <v>0</v>
      </c>
      <c r="AF259" s="15">
        <v>0</v>
      </c>
      <c r="AG259" s="15">
        <v>0</v>
      </c>
      <c r="AH259" s="15">
        <v>0</v>
      </c>
      <c r="AI259" s="15">
        <v>0</v>
      </c>
      <c r="AJ259" s="15">
        <v>0</v>
      </c>
      <c r="AK259" s="15">
        <v>0</v>
      </c>
      <c r="AL259" s="15">
        <v>0</v>
      </c>
      <c r="AM259" s="15">
        <v>0</v>
      </c>
      <c r="AN259" s="15">
        <v>0</v>
      </c>
      <c r="AO259" s="15">
        <f t="shared" si="16"/>
        <v>0</v>
      </c>
      <c r="AP259" s="15">
        <f t="shared" si="17"/>
        <v>0</v>
      </c>
      <c r="AQ259" s="15">
        <f t="shared" si="18"/>
        <v>26.5</v>
      </c>
      <c r="AR259" s="15">
        <v>0</v>
      </c>
      <c r="AS259" s="15">
        <v>0</v>
      </c>
      <c r="AT259" s="15">
        <v>0</v>
      </c>
      <c r="AU259" s="15">
        <v>0</v>
      </c>
      <c r="AV259" s="15">
        <f t="shared" si="19"/>
        <v>5.9346750000000004</v>
      </c>
      <c r="AW259" s="15">
        <v>0</v>
      </c>
      <c r="AX259" s="15">
        <v>0</v>
      </c>
    </row>
    <row r="260" spans="1:50" ht="20.100000000000001" customHeight="1" x14ac:dyDescent="0.25">
      <c r="A260" s="8">
        <v>43922</v>
      </c>
      <c r="B260" s="8">
        <v>43951</v>
      </c>
      <c r="C260" s="11">
        <v>248</v>
      </c>
      <c r="D260" s="8" t="str">
        <f>VLOOKUP(C260,DBASE!$A$4:$Z$756,3,FALSE)</f>
        <v>P</v>
      </c>
      <c r="E260" s="11" t="str">
        <f>VLOOKUP(C260,DBASE!$A$4:$Z$756,2,FALSE)</f>
        <v>Active</v>
      </c>
      <c r="F260" s="11" t="str">
        <f>VLOOKUP(C260,DBASE!$A$4:$Z$756,4,FALSE)</f>
        <v>Mitarbeiter 248</v>
      </c>
      <c r="G260" s="11" t="str">
        <f>VLOOKUP(C260,DBASE!$A$4:$Z$756,5,FALSE)</f>
        <v>N</v>
      </c>
      <c r="H260" s="11">
        <f>VLOOKUP(C260,DBASE!$A$4:$Z$756,6,FALSE)</f>
        <v>1021</v>
      </c>
      <c r="I260" s="11">
        <f>VLOOKUP(C260,DBASE!$A$4:$Z$756,7,FALSE)</f>
        <v>1059</v>
      </c>
      <c r="J260" s="11">
        <f>VLOOKUP(C260,DBASE!$A$4:$Z$756,8,FALSE)</f>
        <v>106</v>
      </c>
      <c r="K260" s="11" t="str">
        <f>VLOOKUP(C260,DBASE!$A$4:$Z$756,9,FALSE)</f>
        <v>Niederl. 7</v>
      </c>
      <c r="L260" s="11" t="str">
        <f>VLOOKUP(C260,DBASE!$A$4:$Z$756,10,FALSE)</f>
        <v>Department</v>
      </c>
      <c r="M260" s="11" t="str">
        <f>VLOOKUP(C260,DBASE!$A$4:$Z$756,11,FALSE)</f>
        <v>Supervisor</v>
      </c>
      <c r="N260" s="11" t="str">
        <f>VLOOKUP(C260,DBASE!$A$4:$Z$756,12,FALSE)</f>
        <v>Non-Mgm.</v>
      </c>
      <c r="O260" s="11" t="str">
        <f>VLOOKUP(C260,DBASE!$A$4:$Z$756,13,FALSE)</f>
        <v>ang.</v>
      </c>
      <c r="P260" s="11" t="str">
        <f>VLOOKUP(C260,DBASE!$A$4:$Z$756,14,FALSE)</f>
        <v>W</v>
      </c>
      <c r="Q260" s="12">
        <f>VLOOKUP(C260,DBASE!$A$4:$Z$756,15,FALSE)</f>
        <v>41365</v>
      </c>
      <c r="R260" s="12" t="str">
        <f>IF(VLOOKUP(C260,DBASE!$A$4:$Z$756,16,FALSE)=0,"",VLOOKUP(C260,DBASE!$A$4:$Z$756,16,FALSE))</f>
        <v/>
      </c>
      <c r="S260" s="13" t="str">
        <f>VLOOKUP(C260,DBASE!$A$4:$Z$756,17,FALSE)</f>
        <v/>
      </c>
      <c r="T260" s="11">
        <f ca="1">VLOOKUP(C260,DBASE!$A$4:$Z$756,18,FALSE)</f>
        <v>6</v>
      </c>
      <c r="U260" s="12">
        <f>VLOOKUP(C260,DBASE!$A$4:$Z$756,19,FALSE)</f>
        <v>30303</v>
      </c>
      <c r="V260" s="13">
        <f ca="1">VLOOKUP(C260,DBASE!$A$4:$Z$756,20,FALSE)</f>
        <v>37</v>
      </c>
      <c r="W260" s="11" t="str">
        <f>VLOOKUP(C260,DBASE!$A$4:$Z$756,21,FALSE)</f>
        <v>J</v>
      </c>
      <c r="X260" s="11">
        <f>VLOOKUP(C260,DBASE!$A$4:$Z$756,22,FALSE)</f>
        <v>30</v>
      </c>
      <c r="Y260" s="14">
        <f>VLOOKUP(C260,DBASE!$A$4:$Z$756,23,FALSE)</f>
        <v>2.5</v>
      </c>
      <c r="Z260" s="11">
        <f>VLOOKUP(C260,DBASE!$A$4:$Z$756,24,FALSE)</f>
        <v>39</v>
      </c>
      <c r="AA260" s="11" t="str">
        <f>VLOOKUP(C260,DBASE!$A$4:$Z$756,25,FALSE)</f>
        <v>Function</v>
      </c>
      <c r="AB260" s="10">
        <f>VLOOKUP(C260,DBASE!$A$4:$Z$756,26,FALSE)</f>
        <v>1</v>
      </c>
      <c r="AC260" s="15">
        <v>1256</v>
      </c>
      <c r="AD260" s="15">
        <f t="shared" ref="AD260:AD323" si="20">IF(AC260&lt;6500,AC260*0.1135,65*11.35)+(IF(AC260&gt;4425,4425*0.08575,AC260*0.08575)+(IF(AC260&gt;7100,7100*0.02,AC260*0.02)))</f>
        <v>275.37800000000004</v>
      </c>
      <c r="AE260" s="15">
        <v>0</v>
      </c>
      <c r="AF260" s="15">
        <v>0</v>
      </c>
      <c r="AG260" s="15">
        <v>30</v>
      </c>
      <c r="AH260" s="15">
        <v>0</v>
      </c>
      <c r="AI260" s="15">
        <v>425</v>
      </c>
      <c r="AJ260" s="15">
        <v>0</v>
      </c>
      <c r="AK260" s="15">
        <v>0</v>
      </c>
      <c r="AL260" s="15">
        <v>0</v>
      </c>
      <c r="AM260" s="15">
        <v>0</v>
      </c>
      <c r="AN260" s="15">
        <v>0</v>
      </c>
      <c r="AO260" s="15">
        <f t="shared" ref="AO260:AO323" si="21">IF(W260="J",(AC260/((Z260*52)/12))*(Y260*7.8)*0.5,0)</f>
        <v>72.461538461538453</v>
      </c>
      <c r="AP260" s="15">
        <f t="shared" ref="AP260:AP323" si="22">IF(W260="J",(AC260/12)*0.55,0)</f>
        <v>57.566666666666677</v>
      </c>
      <c r="AQ260" s="15">
        <f t="shared" ref="AQ260:AQ323" si="23">IF(G260="N",26.5,13.25)</f>
        <v>26.5</v>
      </c>
      <c r="AR260" s="15">
        <v>0</v>
      </c>
      <c r="AS260" s="15">
        <v>0</v>
      </c>
      <c r="AT260" s="15">
        <v>0</v>
      </c>
      <c r="AU260" s="15">
        <v>0</v>
      </c>
      <c r="AV260" s="15">
        <f t="shared" ref="AV260:AV323" si="24">(SUM(AE260:AU260)*0.22395)</f>
        <v>136.95174153846156</v>
      </c>
      <c r="AW260" s="15">
        <v>79.040000000000006</v>
      </c>
      <c r="AX260" s="15">
        <v>0</v>
      </c>
    </row>
    <row r="261" spans="1:50" ht="20.100000000000001" customHeight="1" x14ac:dyDescent="0.25">
      <c r="A261" s="8">
        <v>43922</v>
      </c>
      <c r="B261" s="8">
        <v>43951</v>
      </c>
      <c r="C261" s="11">
        <v>249</v>
      </c>
      <c r="D261" s="8" t="str">
        <f>VLOOKUP(C261,DBASE!$A$4:$Z$756,3,FALSE)</f>
        <v>P</v>
      </c>
      <c r="E261" s="11" t="str">
        <f>VLOOKUP(C261,DBASE!$A$4:$Z$756,2,FALSE)</f>
        <v>Active</v>
      </c>
      <c r="F261" s="11" t="str">
        <f>VLOOKUP(C261,DBASE!$A$4:$Z$756,4,FALSE)</f>
        <v>Mitarbeiter 249</v>
      </c>
      <c r="G261" s="11" t="str">
        <f>VLOOKUP(C261,DBASE!$A$4:$Z$756,5,FALSE)</f>
        <v>Y</v>
      </c>
      <c r="H261" s="11">
        <f>VLOOKUP(C261,DBASE!$A$4:$Z$756,6,FALSE)</f>
        <v>1023</v>
      </c>
      <c r="I261" s="11">
        <f>VLOOKUP(C261,DBASE!$A$4:$Z$756,7,FALSE)</f>
        <v>1032</v>
      </c>
      <c r="J261" s="11">
        <f>VLOOKUP(C261,DBASE!$A$4:$Z$756,8,FALSE)</f>
        <v>104</v>
      </c>
      <c r="K261" s="11" t="str">
        <f>VLOOKUP(C261,DBASE!$A$4:$Z$756,9,FALSE)</f>
        <v>Niederl. 5</v>
      </c>
      <c r="L261" s="11" t="str">
        <f>VLOOKUP(C261,DBASE!$A$4:$Z$756,10,FALSE)</f>
        <v>Department</v>
      </c>
      <c r="M261" s="11" t="str">
        <f>VLOOKUP(C261,DBASE!$A$4:$Z$756,11,FALSE)</f>
        <v>Supervisor</v>
      </c>
      <c r="N261" s="11" t="str">
        <f>VLOOKUP(C261,DBASE!$A$4:$Z$756,12,FALSE)</f>
        <v>Manager</v>
      </c>
      <c r="O261" s="11" t="str">
        <f>VLOOKUP(C261,DBASE!$A$4:$Z$756,13,FALSE)</f>
        <v>ang.</v>
      </c>
      <c r="P261" s="11" t="str">
        <f>VLOOKUP(C261,DBASE!$A$4:$Z$756,14,FALSE)</f>
        <v>M</v>
      </c>
      <c r="Q261" s="12">
        <f>VLOOKUP(C261,DBASE!$A$4:$Z$756,15,FALSE)</f>
        <v>41365</v>
      </c>
      <c r="R261" s="12" t="str">
        <f>IF(VLOOKUP(C261,DBASE!$A$4:$Z$756,16,FALSE)=0,"",VLOOKUP(C261,DBASE!$A$4:$Z$756,16,FALSE))</f>
        <v/>
      </c>
      <c r="S261" s="13" t="str">
        <f>VLOOKUP(C261,DBASE!$A$4:$Z$756,17,FALSE)</f>
        <v/>
      </c>
      <c r="T261" s="11">
        <f ca="1">VLOOKUP(C261,DBASE!$A$4:$Z$756,18,FALSE)</f>
        <v>6</v>
      </c>
      <c r="U261" s="12">
        <f>VLOOKUP(C261,DBASE!$A$4:$Z$756,19,FALSE)</f>
        <v>24815</v>
      </c>
      <c r="V261" s="13">
        <f ca="1">VLOOKUP(C261,DBASE!$A$4:$Z$756,20,FALSE)</f>
        <v>52</v>
      </c>
      <c r="W261" s="11" t="str">
        <f>VLOOKUP(C261,DBASE!$A$4:$Z$756,21,FALSE)</f>
        <v>N</v>
      </c>
      <c r="X261" s="11">
        <f>VLOOKUP(C261,DBASE!$A$4:$Z$756,22,FALSE)</f>
        <v>30</v>
      </c>
      <c r="Y261" s="14">
        <f>VLOOKUP(C261,DBASE!$A$4:$Z$756,23,FALSE)</f>
        <v>2.5</v>
      </c>
      <c r="Z261" s="11">
        <f>VLOOKUP(C261,DBASE!$A$4:$Z$756,24,FALSE)</f>
        <v>39</v>
      </c>
      <c r="AA261" s="11" t="str">
        <f>VLOOKUP(C261,DBASE!$A$4:$Z$756,25,FALSE)</f>
        <v>Function</v>
      </c>
      <c r="AB261" s="10">
        <f>VLOOKUP(C261,DBASE!$A$4:$Z$756,26,FALSE)</f>
        <v>0.5</v>
      </c>
      <c r="AC261" s="15">
        <v>1257</v>
      </c>
      <c r="AD261" s="15">
        <f t="shared" si="20"/>
        <v>275.59725000000003</v>
      </c>
      <c r="AE261" s="15">
        <v>0</v>
      </c>
      <c r="AF261" s="15">
        <v>0</v>
      </c>
      <c r="AG261" s="15">
        <v>0</v>
      </c>
      <c r="AH261" s="15">
        <v>0</v>
      </c>
      <c r="AI261" s="15">
        <v>175</v>
      </c>
      <c r="AJ261" s="15">
        <v>0</v>
      </c>
      <c r="AK261" s="15">
        <v>0</v>
      </c>
      <c r="AL261" s="15">
        <v>0</v>
      </c>
      <c r="AM261" s="15">
        <v>0</v>
      </c>
      <c r="AN261" s="15">
        <v>0</v>
      </c>
      <c r="AO261" s="15">
        <f t="shared" si="21"/>
        <v>0</v>
      </c>
      <c r="AP261" s="15">
        <f t="shared" si="22"/>
        <v>0</v>
      </c>
      <c r="AQ261" s="15">
        <f t="shared" si="23"/>
        <v>13.25</v>
      </c>
      <c r="AR261" s="15">
        <v>0</v>
      </c>
      <c r="AS261" s="15">
        <v>0</v>
      </c>
      <c r="AT261" s="15">
        <v>0</v>
      </c>
      <c r="AU261" s="15">
        <v>0</v>
      </c>
      <c r="AV261" s="15">
        <f t="shared" si="24"/>
        <v>42.158587500000003</v>
      </c>
      <c r="AW261" s="15">
        <v>177.5284</v>
      </c>
      <c r="AX261" s="15">
        <v>0</v>
      </c>
    </row>
    <row r="262" spans="1:50" ht="20.100000000000001" customHeight="1" x14ac:dyDescent="0.25">
      <c r="A262" s="8">
        <v>43922</v>
      </c>
      <c r="B262" s="8">
        <v>43951</v>
      </c>
      <c r="C262" s="11">
        <v>249</v>
      </c>
      <c r="D262" s="8" t="str">
        <f>VLOOKUP(C262,DBASE!$A$4:$Z$756,3,FALSE)</f>
        <v>P</v>
      </c>
      <c r="E262" s="11" t="str">
        <f>VLOOKUP(C262,DBASE!$A$4:$Z$756,2,FALSE)</f>
        <v>Active</v>
      </c>
      <c r="F262" s="11" t="str">
        <f>VLOOKUP(C262,DBASE!$A$4:$Z$756,4,FALSE)</f>
        <v>Mitarbeiter 249</v>
      </c>
      <c r="G262" s="11" t="str">
        <f>VLOOKUP(C262,DBASE!$A$4:$Z$756,5,FALSE)</f>
        <v>Y</v>
      </c>
      <c r="H262" s="11">
        <f>VLOOKUP(C262,DBASE!$A$4:$Z$756,6,FALSE)</f>
        <v>1023</v>
      </c>
      <c r="I262" s="11">
        <f>VLOOKUP(C262,DBASE!$A$4:$Z$756,7,FALSE)</f>
        <v>1032</v>
      </c>
      <c r="J262" s="11">
        <f>VLOOKUP(C262,DBASE!$A$4:$Z$756,8,FALSE)</f>
        <v>104</v>
      </c>
      <c r="K262" s="11" t="str">
        <f>VLOOKUP(C262,DBASE!$A$4:$Z$756,9,FALSE)</f>
        <v>Niederl. 5</v>
      </c>
      <c r="L262" s="11" t="str">
        <f>VLOOKUP(C262,DBASE!$A$4:$Z$756,10,FALSE)</f>
        <v>Department</v>
      </c>
      <c r="M262" s="11" t="str">
        <f>VLOOKUP(C262,DBASE!$A$4:$Z$756,11,FALSE)</f>
        <v>Supervisor</v>
      </c>
      <c r="N262" s="11" t="str">
        <f>VLOOKUP(C262,DBASE!$A$4:$Z$756,12,FALSE)</f>
        <v>Manager</v>
      </c>
      <c r="O262" s="11" t="str">
        <f>VLOOKUP(C262,DBASE!$A$4:$Z$756,13,FALSE)</f>
        <v>ang.</v>
      </c>
      <c r="P262" s="11" t="str">
        <f>VLOOKUP(C262,DBASE!$A$4:$Z$756,14,FALSE)</f>
        <v>M</v>
      </c>
      <c r="Q262" s="12">
        <f>VLOOKUP(C262,DBASE!$A$4:$Z$756,15,FALSE)</f>
        <v>41365</v>
      </c>
      <c r="R262" s="12" t="str">
        <f>IF(VLOOKUP(C262,DBASE!$A$4:$Z$756,16,FALSE)=0,"",VLOOKUP(C262,DBASE!$A$4:$Z$756,16,FALSE))</f>
        <v/>
      </c>
      <c r="S262" s="13" t="str">
        <f>VLOOKUP(C262,DBASE!$A$4:$Z$756,17,FALSE)</f>
        <v/>
      </c>
      <c r="T262" s="11">
        <f ca="1">VLOOKUP(C262,DBASE!$A$4:$Z$756,18,FALSE)</f>
        <v>6</v>
      </c>
      <c r="U262" s="12">
        <f>VLOOKUP(C262,DBASE!$A$4:$Z$756,19,FALSE)</f>
        <v>24815</v>
      </c>
      <c r="V262" s="13">
        <f ca="1">VLOOKUP(C262,DBASE!$A$4:$Z$756,20,FALSE)</f>
        <v>52</v>
      </c>
      <c r="W262" s="11" t="str">
        <f>VLOOKUP(C262,DBASE!$A$4:$Z$756,21,FALSE)</f>
        <v>N</v>
      </c>
      <c r="X262" s="11">
        <f>VLOOKUP(C262,DBASE!$A$4:$Z$756,22,FALSE)</f>
        <v>30</v>
      </c>
      <c r="Y262" s="14">
        <f>VLOOKUP(C262,DBASE!$A$4:$Z$756,23,FALSE)</f>
        <v>2.5</v>
      </c>
      <c r="Z262" s="11">
        <f>VLOOKUP(C262,DBASE!$A$4:$Z$756,24,FALSE)</f>
        <v>39</v>
      </c>
      <c r="AA262" s="11" t="str">
        <f>VLOOKUP(C262,DBASE!$A$4:$Z$756,25,FALSE)</f>
        <v>Function</v>
      </c>
      <c r="AB262" s="10">
        <f>VLOOKUP(C262,DBASE!$A$4:$Z$756,26,FALSE)</f>
        <v>0.5</v>
      </c>
      <c r="AC262" s="15">
        <v>1258</v>
      </c>
      <c r="AD262" s="15">
        <f t="shared" si="20"/>
        <v>275.81650000000002</v>
      </c>
      <c r="AE262" s="15">
        <v>0</v>
      </c>
      <c r="AF262" s="15">
        <v>0</v>
      </c>
      <c r="AG262" s="15">
        <v>0</v>
      </c>
      <c r="AH262" s="15">
        <v>0</v>
      </c>
      <c r="AI262" s="15">
        <v>175</v>
      </c>
      <c r="AJ262" s="15">
        <v>0</v>
      </c>
      <c r="AK262" s="15">
        <v>0</v>
      </c>
      <c r="AL262" s="15">
        <v>0</v>
      </c>
      <c r="AM262" s="15">
        <v>0</v>
      </c>
      <c r="AN262" s="15">
        <v>0</v>
      </c>
      <c r="AO262" s="15">
        <f t="shared" si="21"/>
        <v>0</v>
      </c>
      <c r="AP262" s="15">
        <f t="shared" si="22"/>
        <v>0</v>
      </c>
      <c r="AQ262" s="15">
        <f t="shared" si="23"/>
        <v>13.25</v>
      </c>
      <c r="AR262" s="15">
        <v>0</v>
      </c>
      <c r="AS262" s="15">
        <v>0</v>
      </c>
      <c r="AT262" s="15">
        <v>0</v>
      </c>
      <c r="AU262" s="15">
        <v>0</v>
      </c>
      <c r="AV262" s="15">
        <f t="shared" si="24"/>
        <v>42.158587500000003</v>
      </c>
      <c r="AW262" s="15">
        <v>177.5284</v>
      </c>
      <c r="AX262" s="15">
        <v>0</v>
      </c>
    </row>
    <row r="263" spans="1:50" ht="20.100000000000001" customHeight="1" x14ac:dyDescent="0.25">
      <c r="A263" s="8">
        <v>43922</v>
      </c>
      <c r="B263" s="8">
        <v>43951</v>
      </c>
      <c r="C263" s="11">
        <v>250</v>
      </c>
      <c r="D263" s="8" t="str">
        <f>VLOOKUP(C263,DBASE!$A$4:$Z$756,3,FALSE)</f>
        <v>P</v>
      </c>
      <c r="E263" s="11" t="str">
        <f>VLOOKUP(C263,DBASE!$A$4:$Z$756,2,FALSE)</f>
        <v>Active</v>
      </c>
      <c r="F263" s="11" t="str">
        <f>VLOOKUP(C263,DBASE!$A$4:$Z$756,4,FALSE)</f>
        <v>Mitarbeiter 250</v>
      </c>
      <c r="G263" s="11" t="str">
        <f>VLOOKUP(C263,DBASE!$A$4:$Z$756,5,FALSE)</f>
        <v>N</v>
      </c>
      <c r="H263" s="11">
        <f>VLOOKUP(C263,DBASE!$A$4:$Z$756,6,FALSE)</f>
        <v>1019</v>
      </c>
      <c r="I263" s="11">
        <f>VLOOKUP(C263,DBASE!$A$4:$Z$756,7,FALSE)</f>
        <v>1067</v>
      </c>
      <c r="J263" s="11">
        <f>VLOOKUP(C263,DBASE!$A$4:$Z$756,8,FALSE)</f>
        <v>107</v>
      </c>
      <c r="K263" s="11" t="str">
        <f>VLOOKUP(C263,DBASE!$A$4:$Z$756,9,FALSE)</f>
        <v>Niederl. 8</v>
      </c>
      <c r="L263" s="11" t="str">
        <f>VLOOKUP(C263,DBASE!$A$4:$Z$756,10,FALSE)</f>
        <v>Department</v>
      </c>
      <c r="M263" s="11" t="str">
        <f>VLOOKUP(C263,DBASE!$A$4:$Z$756,11,FALSE)</f>
        <v>Supervisor</v>
      </c>
      <c r="N263" s="11" t="str">
        <f>VLOOKUP(C263,DBASE!$A$4:$Z$756,12,FALSE)</f>
        <v>Non-Mgm.</v>
      </c>
      <c r="O263" s="11" t="str">
        <f>VLOOKUP(C263,DBASE!$A$4:$Z$756,13,FALSE)</f>
        <v>ang.</v>
      </c>
      <c r="P263" s="11" t="str">
        <f>VLOOKUP(C263,DBASE!$A$4:$Z$756,14,FALSE)</f>
        <v>M</v>
      </c>
      <c r="Q263" s="12">
        <f>VLOOKUP(C263,DBASE!$A$4:$Z$756,15,FALSE)</f>
        <v>41365</v>
      </c>
      <c r="R263" s="12" t="str">
        <f>IF(VLOOKUP(C263,DBASE!$A$4:$Z$756,16,FALSE)=0,"",VLOOKUP(C263,DBASE!$A$4:$Z$756,16,FALSE))</f>
        <v/>
      </c>
      <c r="S263" s="13" t="str">
        <f>VLOOKUP(C263,DBASE!$A$4:$Z$756,17,FALSE)</f>
        <v/>
      </c>
      <c r="T263" s="11">
        <f ca="1">VLOOKUP(C263,DBASE!$A$4:$Z$756,18,FALSE)</f>
        <v>6</v>
      </c>
      <c r="U263" s="12">
        <f>VLOOKUP(C263,DBASE!$A$4:$Z$756,19,FALSE)</f>
        <v>23974</v>
      </c>
      <c r="V263" s="13">
        <f ca="1">VLOOKUP(C263,DBASE!$A$4:$Z$756,20,FALSE)</f>
        <v>54</v>
      </c>
      <c r="W263" s="11" t="str">
        <f>VLOOKUP(C263,DBASE!$A$4:$Z$756,21,FALSE)</f>
        <v>N</v>
      </c>
      <c r="X263" s="11">
        <f>VLOOKUP(C263,DBASE!$A$4:$Z$756,22,FALSE)</f>
        <v>30</v>
      </c>
      <c r="Y263" s="14">
        <f>VLOOKUP(C263,DBASE!$A$4:$Z$756,23,FALSE)</f>
        <v>2.5</v>
      </c>
      <c r="Z263" s="11">
        <f>VLOOKUP(C263,DBASE!$A$4:$Z$756,24,FALSE)</f>
        <v>39</v>
      </c>
      <c r="AA263" s="11" t="str">
        <f>VLOOKUP(C263,DBASE!$A$4:$Z$756,25,FALSE)</f>
        <v>Function</v>
      </c>
      <c r="AB263" s="10">
        <f>VLOOKUP(C263,DBASE!$A$4:$Z$756,26,FALSE)</f>
        <v>1</v>
      </c>
      <c r="AC263" s="15">
        <v>1259</v>
      </c>
      <c r="AD263" s="15">
        <f t="shared" si="20"/>
        <v>276.03575000000001</v>
      </c>
      <c r="AE263" s="15">
        <v>0</v>
      </c>
      <c r="AF263" s="15">
        <v>0</v>
      </c>
      <c r="AG263" s="15">
        <v>0</v>
      </c>
      <c r="AH263" s="15">
        <v>0</v>
      </c>
      <c r="AI263" s="15">
        <v>0</v>
      </c>
      <c r="AJ263" s="15">
        <v>0</v>
      </c>
      <c r="AK263" s="15">
        <v>0</v>
      </c>
      <c r="AL263" s="15">
        <v>0</v>
      </c>
      <c r="AM263" s="15">
        <v>0</v>
      </c>
      <c r="AN263" s="15">
        <v>0</v>
      </c>
      <c r="AO263" s="15">
        <f t="shared" si="21"/>
        <v>0</v>
      </c>
      <c r="AP263" s="15">
        <f t="shared" si="22"/>
        <v>0</v>
      </c>
      <c r="AQ263" s="15">
        <f t="shared" si="23"/>
        <v>26.5</v>
      </c>
      <c r="AR263" s="15">
        <v>0</v>
      </c>
      <c r="AS263" s="15">
        <v>0</v>
      </c>
      <c r="AT263" s="15">
        <v>0</v>
      </c>
      <c r="AU263" s="15">
        <v>0</v>
      </c>
      <c r="AV263" s="15">
        <f t="shared" si="24"/>
        <v>5.9346750000000004</v>
      </c>
      <c r="AW263" s="15">
        <v>0</v>
      </c>
      <c r="AX263" s="15">
        <v>0</v>
      </c>
    </row>
    <row r="264" spans="1:50" ht="20.100000000000001" customHeight="1" x14ac:dyDescent="0.25">
      <c r="A264" s="8">
        <v>43922</v>
      </c>
      <c r="B264" s="8">
        <v>43951</v>
      </c>
      <c r="C264" s="11">
        <v>251</v>
      </c>
      <c r="D264" s="8" t="str">
        <f>VLOOKUP(C264,DBASE!$A$4:$Z$756,3,FALSE)</f>
        <v>P</v>
      </c>
      <c r="E264" s="11" t="str">
        <f>VLOOKUP(C264,DBASE!$A$4:$Z$756,2,FALSE)</f>
        <v>Active</v>
      </c>
      <c r="F264" s="11" t="str">
        <f>VLOOKUP(C264,DBASE!$A$4:$Z$756,4,FALSE)</f>
        <v>Mitarbeiter 251</v>
      </c>
      <c r="G264" s="11" t="str">
        <f>VLOOKUP(C264,DBASE!$A$4:$Z$756,5,FALSE)</f>
        <v>N</v>
      </c>
      <c r="H264" s="11">
        <f>VLOOKUP(C264,DBASE!$A$4:$Z$756,6,FALSE)</f>
        <v>1044</v>
      </c>
      <c r="I264" s="11">
        <f>VLOOKUP(C264,DBASE!$A$4:$Z$756,7,FALSE)</f>
        <v>1087</v>
      </c>
      <c r="J264" s="11">
        <f>VLOOKUP(C264,DBASE!$A$4:$Z$756,8,FALSE)</f>
        <v>102</v>
      </c>
      <c r="K264" s="11" t="str">
        <f>VLOOKUP(C264,DBASE!$A$4:$Z$756,9,FALSE)</f>
        <v>Niederl. 3</v>
      </c>
      <c r="L264" s="11" t="str">
        <f>VLOOKUP(C264,DBASE!$A$4:$Z$756,10,FALSE)</f>
        <v>Department</v>
      </c>
      <c r="M264" s="11" t="str">
        <f>VLOOKUP(C264,DBASE!$A$4:$Z$756,11,FALSE)</f>
        <v>Supervisor</v>
      </c>
      <c r="N264" s="11" t="str">
        <f>VLOOKUP(C264,DBASE!$A$4:$Z$756,12,FALSE)</f>
        <v>Manager</v>
      </c>
      <c r="O264" s="11" t="str">
        <f>VLOOKUP(C264,DBASE!$A$4:$Z$756,13,FALSE)</f>
        <v>ang.</v>
      </c>
      <c r="P264" s="11" t="str">
        <f>VLOOKUP(C264,DBASE!$A$4:$Z$756,14,FALSE)</f>
        <v>M</v>
      </c>
      <c r="Q264" s="12">
        <f>VLOOKUP(C264,DBASE!$A$4:$Z$756,15,FALSE)</f>
        <v>41365</v>
      </c>
      <c r="R264" s="12" t="str">
        <f>IF(VLOOKUP(C264,DBASE!$A$4:$Z$756,16,FALSE)=0,"",VLOOKUP(C264,DBASE!$A$4:$Z$756,16,FALSE))</f>
        <v/>
      </c>
      <c r="S264" s="13" t="str">
        <f>VLOOKUP(C264,DBASE!$A$4:$Z$756,17,FALSE)</f>
        <v/>
      </c>
      <c r="T264" s="11">
        <f ca="1">VLOOKUP(C264,DBASE!$A$4:$Z$756,18,FALSE)</f>
        <v>6</v>
      </c>
      <c r="U264" s="12">
        <f>VLOOKUP(C264,DBASE!$A$4:$Z$756,19,FALSE)</f>
        <v>29073</v>
      </c>
      <c r="V264" s="13">
        <f ca="1">VLOOKUP(C264,DBASE!$A$4:$Z$756,20,FALSE)</f>
        <v>40</v>
      </c>
      <c r="W264" s="11" t="str">
        <f>VLOOKUP(C264,DBASE!$A$4:$Z$756,21,FALSE)</f>
        <v>N</v>
      </c>
      <c r="X264" s="11">
        <f>VLOOKUP(C264,DBASE!$A$4:$Z$756,22,FALSE)</f>
        <v>30</v>
      </c>
      <c r="Y264" s="14">
        <f>VLOOKUP(C264,DBASE!$A$4:$Z$756,23,FALSE)</f>
        <v>2.5</v>
      </c>
      <c r="Z264" s="11">
        <f>VLOOKUP(C264,DBASE!$A$4:$Z$756,24,FALSE)</f>
        <v>39</v>
      </c>
      <c r="AA264" s="11" t="str">
        <f>VLOOKUP(C264,DBASE!$A$4:$Z$756,25,FALSE)</f>
        <v>Function</v>
      </c>
      <c r="AB264" s="10">
        <f>VLOOKUP(C264,DBASE!$A$4:$Z$756,26,FALSE)</f>
        <v>1</v>
      </c>
      <c r="AC264" s="15">
        <v>1260</v>
      </c>
      <c r="AD264" s="15">
        <f t="shared" si="20"/>
        <v>276.255</v>
      </c>
      <c r="AE264" s="15">
        <v>0</v>
      </c>
      <c r="AF264" s="15">
        <v>0</v>
      </c>
      <c r="AG264" s="15">
        <v>0</v>
      </c>
      <c r="AH264" s="15">
        <v>0</v>
      </c>
      <c r="AI264" s="15">
        <v>0</v>
      </c>
      <c r="AJ264" s="15">
        <v>0</v>
      </c>
      <c r="AK264" s="15">
        <v>0</v>
      </c>
      <c r="AL264" s="15">
        <v>0</v>
      </c>
      <c r="AM264" s="15">
        <v>0</v>
      </c>
      <c r="AN264" s="15">
        <v>0</v>
      </c>
      <c r="AO264" s="15">
        <f t="shared" si="21"/>
        <v>0</v>
      </c>
      <c r="AP264" s="15">
        <f t="shared" si="22"/>
        <v>0</v>
      </c>
      <c r="AQ264" s="15">
        <f t="shared" si="23"/>
        <v>26.5</v>
      </c>
      <c r="AR264" s="15">
        <v>0</v>
      </c>
      <c r="AS264" s="15">
        <v>0</v>
      </c>
      <c r="AT264" s="15">
        <v>0</v>
      </c>
      <c r="AU264" s="15">
        <v>0</v>
      </c>
      <c r="AV264" s="15">
        <f t="shared" si="24"/>
        <v>5.9346750000000004</v>
      </c>
      <c r="AW264" s="15">
        <v>0</v>
      </c>
      <c r="AX264" s="15">
        <v>0</v>
      </c>
    </row>
    <row r="265" spans="1:50" ht="20.100000000000001" customHeight="1" x14ac:dyDescent="0.25">
      <c r="A265" s="8">
        <v>43922</v>
      </c>
      <c r="B265" s="8">
        <v>43951</v>
      </c>
      <c r="C265" s="11">
        <v>252</v>
      </c>
      <c r="D265" s="8" t="str">
        <f>VLOOKUP(C265,DBASE!$A$4:$Z$756,3,FALSE)</f>
        <v>P</v>
      </c>
      <c r="E265" s="11" t="str">
        <f>VLOOKUP(C265,DBASE!$A$4:$Z$756,2,FALSE)</f>
        <v>Active</v>
      </c>
      <c r="F265" s="11" t="str">
        <f>VLOOKUP(C265,DBASE!$A$4:$Z$756,4,FALSE)</f>
        <v>Mitarbeiter 252</v>
      </c>
      <c r="G265" s="11" t="str">
        <f>VLOOKUP(C265,DBASE!$A$4:$Z$756,5,FALSE)</f>
        <v>N</v>
      </c>
      <c r="H265" s="11">
        <f>VLOOKUP(C265,DBASE!$A$4:$Z$756,6,FALSE)</f>
        <v>1036</v>
      </c>
      <c r="I265" s="11">
        <f>VLOOKUP(C265,DBASE!$A$4:$Z$756,7,FALSE)</f>
        <v>1079</v>
      </c>
      <c r="J265" s="11">
        <f>VLOOKUP(C265,DBASE!$A$4:$Z$756,8,FALSE)</f>
        <v>102</v>
      </c>
      <c r="K265" s="11" t="str">
        <f>VLOOKUP(C265,DBASE!$A$4:$Z$756,9,FALSE)</f>
        <v>Niederl. 3</v>
      </c>
      <c r="L265" s="11" t="str">
        <f>VLOOKUP(C265,DBASE!$A$4:$Z$756,10,FALSE)</f>
        <v>Department</v>
      </c>
      <c r="M265" s="11" t="str">
        <f>VLOOKUP(C265,DBASE!$A$4:$Z$756,11,FALSE)</f>
        <v>Supervisor</v>
      </c>
      <c r="N265" s="11" t="str">
        <f>VLOOKUP(C265,DBASE!$A$4:$Z$756,12,FALSE)</f>
        <v>Non-Mgm.</v>
      </c>
      <c r="O265" s="11" t="str">
        <f>VLOOKUP(C265,DBASE!$A$4:$Z$756,13,FALSE)</f>
        <v>ang.</v>
      </c>
      <c r="P265" s="11" t="str">
        <f>VLOOKUP(C265,DBASE!$A$4:$Z$756,14,FALSE)</f>
        <v>M</v>
      </c>
      <c r="Q265" s="12">
        <f>VLOOKUP(C265,DBASE!$A$4:$Z$756,15,FALSE)</f>
        <v>41395</v>
      </c>
      <c r="R265" s="12" t="str">
        <f>IF(VLOOKUP(C265,DBASE!$A$4:$Z$756,16,FALSE)=0,"",VLOOKUP(C265,DBASE!$A$4:$Z$756,16,FALSE))</f>
        <v/>
      </c>
      <c r="S265" s="13" t="str">
        <f>VLOOKUP(C265,DBASE!$A$4:$Z$756,17,FALSE)</f>
        <v/>
      </c>
      <c r="T265" s="11">
        <f ca="1">VLOOKUP(C265,DBASE!$A$4:$Z$756,18,FALSE)</f>
        <v>6</v>
      </c>
      <c r="U265" s="12">
        <f>VLOOKUP(C265,DBASE!$A$4:$Z$756,19,FALSE)</f>
        <v>23810</v>
      </c>
      <c r="V265" s="13">
        <f ca="1">VLOOKUP(C265,DBASE!$A$4:$Z$756,20,FALSE)</f>
        <v>54</v>
      </c>
      <c r="W265" s="11" t="str">
        <f>VLOOKUP(C265,DBASE!$A$4:$Z$756,21,FALSE)</f>
        <v>N</v>
      </c>
      <c r="X265" s="11">
        <f>VLOOKUP(C265,DBASE!$A$4:$Z$756,22,FALSE)</f>
        <v>30</v>
      </c>
      <c r="Y265" s="14">
        <f>VLOOKUP(C265,DBASE!$A$4:$Z$756,23,FALSE)</f>
        <v>2.5</v>
      </c>
      <c r="Z265" s="11">
        <f>VLOOKUP(C265,DBASE!$A$4:$Z$756,24,FALSE)</f>
        <v>39</v>
      </c>
      <c r="AA265" s="11" t="str">
        <f>VLOOKUP(C265,DBASE!$A$4:$Z$756,25,FALSE)</f>
        <v>Function</v>
      </c>
      <c r="AB265" s="10">
        <f>VLOOKUP(C265,DBASE!$A$4:$Z$756,26,FALSE)</f>
        <v>1</v>
      </c>
      <c r="AC265" s="15">
        <v>1261</v>
      </c>
      <c r="AD265" s="15">
        <f t="shared" si="20"/>
        <v>276.47424999999998</v>
      </c>
      <c r="AE265" s="15">
        <v>0</v>
      </c>
      <c r="AF265" s="15">
        <v>0</v>
      </c>
      <c r="AG265" s="15">
        <v>0</v>
      </c>
      <c r="AH265" s="15">
        <v>0</v>
      </c>
      <c r="AI265" s="15">
        <v>0</v>
      </c>
      <c r="AJ265" s="15">
        <v>0</v>
      </c>
      <c r="AK265" s="15">
        <v>0</v>
      </c>
      <c r="AL265" s="15">
        <v>0</v>
      </c>
      <c r="AM265" s="15">
        <v>0</v>
      </c>
      <c r="AN265" s="15">
        <v>0</v>
      </c>
      <c r="AO265" s="15">
        <f t="shared" si="21"/>
        <v>0</v>
      </c>
      <c r="AP265" s="15">
        <f t="shared" si="22"/>
        <v>0</v>
      </c>
      <c r="AQ265" s="15">
        <f t="shared" si="23"/>
        <v>26.5</v>
      </c>
      <c r="AR265" s="15">
        <v>0</v>
      </c>
      <c r="AS265" s="15">
        <v>0</v>
      </c>
      <c r="AT265" s="15">
        <v>0</v>
      </c>
      <c r="AU265" s="15">
        <v>0</v>
      </c>
      <c r="AV265" s="15">
        <f t="shared" si="24"/>
        <v>5.9346750000000004</v>
      </c>
      <c r="AW265" s="15">
        <v>0</v>
      </c>
      <c r="AX265" s="15">
        <v>0</v>
      </c>
    </row>
    <row r="266" spans="1:50" ht="20.100000000000001" customHeight="1" x14ac:dyDescent="0.25">
      <c r="A266" s="8">
        <v>43922</v>
      </c>
      <c r="B266" s="8">
        <v>43951</v>
      </c>
      <c r="C266" s="11">
        <v>253</v>
      </c>
      <c r="D266" s="8" t="str">
        <f>VLOOKUP(C266,DBASE!$A$4:$Z$756,3,FALSE)</f>
        <v>P</v>
      </c>
      <c r="E266" s="11" t="str">
        <f>VLOOKUP(C266,DBASE!$A$4:$Z$756,2,FALSE)</f>
        <v>Active</v>
      </c>
      <c r="F266" s="11" t="str">
        <f>VLOOKUP(C266,DBASE!$A$4:$Z$756,4,FALSE)</f>
        <v>Mitarbeiter 253</v>
      </c>
      <c r="G266" s="11" t="str">
        <f>VLOOKUP(C266,DBASE!$A$4:$Z$756,5,FALSE)</f>
        <v>Y</v>
      </c>
      <c r="H266" s="11">
        <f>VLOOKUP(C266,DBASE!$A$4:$Z$756,6,FALSE)</f>
        <v>1018</v>
      </c>
      <c r="I266" s="11">
        <f>VLOOKUP(C266,DBASE!$A$4:$Z$756,7,FALSE)</f>
        <v>1030</v>
      </c>
      <c r="J266" s="11">
        <f>VLOOKUP(C266,DBASE!$A$4:$Z$756,8,FALSE)</f>
        <v>104</v>
      </c>
      <c r="K266" s="11" t="str">
        <f>VLOOKUP(C266,DBASE!$A$4:$Z$756,9,FALSE)</f>
        <v>Niederl. 5</v>
      </c>
      <c r="L266" s="11" t="str">
        <f>VLOOKUP(C266,DBASE!$A$4:$Z$756,10,FALSE)</f>
        <v>Department</v>
      </c>
      <c r="M266" s="11" t="str">
        <f>VLOOKUP(C266,DBASE!$A$4:$Z$756,11,FALSE)</f>
        <v>Supervisor</v>
      </c>
      <c r="N266" s="11" t="str">
        <f>VLOOKUP(C266,DBASE!$A$4:$Z$756,12,FALSE)</f>
        <v>Manager</v>
      </c>
      <c r="O266" s="11" t="str">
        <f>VLOOKUP(C266,DBASE!$A$4:$Z$756,13,FALSE)</f>
        <v>ang.</v>
      </c>
      <c r="P266" s="11" t="str">
        <f>VLOOKUP(C266,DBASE!$A$4:$Z$756,14,FALSE)</f>
        <v>M</v>
      </c>
      <c r="Q266" s="12">
        <f>VLOOKUP(C266,DBASE!$A$4:$Z$756,15,FALSE)</f>
        <v>41426</v>
      </c>
      <c r="R266" s="12" t="str">
        <f>IF(VLOOKUP(C266,DBASE!$A$4:$Z$756,16,FALSE)=0,"",VLOOKUP(C266,DBASE!$A$4:$Z$756,16,FALSE))</f>
        <v/>
      </c>
      <c r="S266" s="13" t="str">
        <f>VLOOKUP(C266,DBASE!$A$4:$Z$756,17,FALSE)</f>
        <v/>
      </c>
      <c r="T266" s="11">
        <f ca="1">VLOOKUP(C266,DBASE!$A$4:$Z$756,18,FALSE)</f>
        <v>6</v>
      </c>
      <c r="U266" s="12">
        <f>VLOOKUP(C266,DBASE!$A$4:$Z$756,19,FALSE)</f>
        <v>26163</v>
      </c>
      <c r="V266" s="13">
        <f ca="1">VLOOKUP(C266,DBASE!$A$4:$Z$756,20,FALSE)</f>
        <v>48</v>
      </c>
      <c r="W266" s="11" t="str">
        <f>VLOOKUP(C266,DBASE!$A$4:$Z$756,21,FALSE)</f>
        <v>N</v>
      </c>
      <c r="X266" s="11">
        <f>VLOOKUP(C266,DBASE!$A$4:$Z$756,22,FALSE)</f>
        <v>30</v>
      </c>
      <c r="Y266" s="14">
        <f>VLOOKUP(C266,DBASE!$A$4:$Z$756,23,FALSE)</f>
        <v>2.5</v>
      </c>
      <c r="Z266" s="11">
        <f>VLOOKUP(C266,DBASE!$A$4:$Z$756,24,FALSE)</f>
        <v>39</v>
      </c>
      <c r="AA266" s="11" t="str">
        <f>VLOOKUP(C266,DBASE!$A$4:$Z$756,25,FALSE)</f>
        <v>Function</v>
      </c>
      <c r="AB266" s="10">
        <f>VLOOKUP(C266,DBASE!$A$4:$Z$756,26,FALSE)</f>
        <v>0.5</v>
      </c>
      <c r="AC266" s="15">
        <v>1262</v>
      </c>
      <c r="AD266" s="15">
        <f t="shared" si="20"/>
        <v>276.69349999999997</v>
      </c>
      <c r="AE266" s="15">
        <v>0</v>
      </c>
      <c r="AF266" s="15">
        <v>0</v>
      </c>
      <c r="AG266" s="15">
        <v>0</v>
      </c>
      <c r="AH266" s="15">
        <v>0</v>
      </c>
      <c r="AI266" s="15">
        <v>0</v>
      </c>
      <c r="AJ266" s="15">
        <v>0</v>
      </c>
      <c r="AK266" s="15">
        <v>0</v>
      </c>
      <c r="AL266" s="15">
        <v>0</v>
      </c>
      <c r="AM266" s="15">
        <v>0</v>
      </c>
      <c r="AN266" s="15">
        <v>0</v>
      </c>
      <c r="AO266" s="15">
        <f t="shared" si="21"/>
        <v>0</v>
      </c>
      <c r="AP266" s="15">
        <f t="shared" si="22"/>
        <v>0</v>
      </c>
      <c r="AQ266" s="15">
        <f t="shared" si="23"/>
        <v>13.25</v>
      </c>
      <c r="AR266" s="15">
        <v>0</v>
      </c>
      <c r="AS266" s="15">
        <v>0</v>
      </c>
      <c r="AT266" s="15">
        <v>0</v>
      </c>
      <c r="AU266" s="15">
        <v>0</v>
      </c>
      <c r="AV266" s="15">
        <f t="shared" si="24"/>
        <v>2.9673375000000002</v>
      </c>
      <c r="AW266" s="15">
        <v>226.1456</v>
      </c>
      <c r="AX266" s="15">
        <v>0</v>
      </c>
    </row>
    <row r="267" spans="1:50" ht="20.100000000000001" customHeight="1" x14ac:dyDescent="0.25">
      <c r="A267" s="8">
        <v>43922</v>
      </c>
      <c r="B267" s="8">
        <v>43951</v>
      </c>
      <c r="C267" s="11">
        <v>253</v>
      </c>
      <c r="D267" s="8" t="str">
        <f>VLOOKUP(C267,DBASE!$A$4:$Z$756,3,FALSE)</f>
        <v>P</v>
      </c>
      <c r="E267" s="11" t="str">
        <f>VLOOKUP(C267,DBASE!$A$4:$Z$756,2,FALSE)</f>
        <v>Active</v>
      </c>
      <c r="F267" s="11" t="str">
        <f>VLOOKUP(C267,DBASE!$A$4:$Z$756,4,FALSE)</f>
        <v>Mitarbeiter 253</v>
      </c>
      <c r="G267" s="11" t="str">
        <f>VLOOKUP(C267,DBASE!$A$4:$Z$756,5,FALSE)</f>
        <v>Y</v>
      </c>
      <c r="H267" s="11">
        <f>VLOOKUP(C267,DBASE!$A$4:$Z$756,6,FALSE)</f>
        <v>1018</v>
      </c>
      <c r="I267" s="11">
        <f>VLOOKUP(C267,DBASE!$A$4:$Z$756,7,FALSE)</f>
        <v>1030</v>
      </c>
      <c r="J267" s="11">
        <f>VLOOKUP(C267,DBASE!$A$4:$Z$756,8,FALSE)</f>
        <v>104</v>
      </c>
      <c r="K267" s="11" t="str">
        <f>VLOOKUP(C267,DBASE!$A$4:$Z$756,9,FALSE)</f>
        <v>Niederl. 5</v>
      </c>
      <c r="L267" s="11" t="str">
        <f>VLOOKUP(C267,DBASE!$A$4:$Z$756,10,FALSE)</f>
        <v>Department</v>
      </c>
      <c r="M267" s="11" t="str">
        <f>VLOOKUP(C267,DBASE!$A$4:$Z$756,11,FALSE)</f>
        <v>Supervisor</v>
      </c>
      <c r="N267" s="11" t="str">
        <f>VLOOKUP(C267,DBASE!$A$4:$Z$756,12,FALSE)</f>
        <v>Manager</v>
      </c>
      <c r="O267" s="11" t="str">
        <f>VLOOKUP(C267,DBASE!$A$4:$Z$756,13,FALSE)</f>
        <v>ang.</v>
      </c>
      <c r="P267" s="11" t="str">
        <f>VLOOKUP(C267,DBASE!$A$4:$Z$756,14,FALSE)</f>
        <v>M</v>
      </c>
      <c r="Q267" s="12">
        <f>VLOOKUP(C267,DBASE!$A$4:$Z$756,15,FALSE)</f>
        <v>41426</v>
      </c>
      <c r="R267" s="12" t="str">
        <f>IF(VLOOKUP(C267,DBASE!$A$4:$Z$756,16,FALSE)=0,"",VLOOKUP(C267,DBASE!$A$4:$Z$756,16,FALSE))</f>
        <v/>
      </c>
      <c r="S267" s="13" t="str">
        <f>VLOOKUP(C267,DBASE!$A$4:$Z$756,17,FALSE)</f>
        <v/>
      </c>
      <c r="T267" s="11">
        <f ca="1">VLOOKUP(C267,DBASE!$A$4:$Z$756,18,FALSE)</f>
        <v>6</v>
      </c>
      <c r="U267" s="12">
        <f>VLOOKUP(C267,DBASE!$A$4:$Z$756,19,FALSE)</f>
        <v>26163</v>
      </c>
      <c r="V267" s="13">
        <f ca="1">VLOOKUP(C267,DBASE!$A$4:$Z$756,20,FALSE)</f>
        <v>48</v>
      </c>
      <c r="W267" s="11" t="str">
        <f>VLOOKUP(C267,DBASE!$A$4:$Z$756,21,FALSE)</f>
        <v>N</v>
      </c>
      <c r="X267" s="11">
        <f>VLOOKUP(C267,DBASE!$A$4:$Z$756,22,FALSE)</f>
        <v>30</v>
      </c>
      <c r="Y267" s="14">
        <f>VLOOKUP(C267,DBASE!$A$4:$Z$756,23,FALSE)</f>
        <v>2.5</v>
      </c>
      <c r="Z267" s="11">
        <f>VLOOKUP(C267,DBASE!$A$4:$Z$756,24,FALSE)</f>
        <v>39</v>
      </c>
      <c r="AA267" s="11" t="str">
        <f>VLOOKUP(C267,DBASE!$A$4:$Z$756,25,FALSE)</f>
        <v>Function</v>
      </c>
      <c r="AB267" s="10">
        <f>VLOOKUP(C267,DBASE!$A$4:$Z$756,26,FALSE)</f>
        <v>0.5</v>
      </c>
      <c r="AC267" s="15">
        <v>1263</v>
      </c>
      <c r="AD267" s="15">
        <f t="shared" si="20"/>
        <v>276.91275000000002</v>
      </c>
      <c r="AE267" s="15">
        <v>0</v>
      </c>
      <c r="AF267" s="15">
        <v>0</v>
      </c>
      <c r="AG267" s="15">
        <v>0</v>
      </c>
      <c r="AH267" s="15">
        <v>0</v>
      </c>
      <c r="AI267" s="15">
        <v>0</v>
      </c>
      <c r="AJ267" s="15">
        <v>0</v>
      </c>
      <c r="AK267" s="15">
        <v>0</v>
      </c>
      <c r="AL267" s="15">
        <v>0</v>
      </c>
      <c r="AM267" s="15">
        <v>0</v>
      </c>
      <c r="AN267" s="15">
        <v>0</v>
      </c>
      <c r="AO267" s="15">
        <f t="shared" si="21"/>
        <v>0</v>
      </c>
      <c r="AP267" s="15">
        <f t="shared" si="22"/>
        <v>0</v>
      </c>
      <c r="AQ267" s="15">
        <f t="shared" si="23"/>
        <v>13.25</v>
      </c>
      <c r="AR267" s="15">
        <v>0</v>
      </c>
      <c r="AS267" s="15">
        <v>0</v>
      </c>
      <c r="AT267" s="15">
        <v>0</v>
      </c>
      <c r="AU267" s="15">
        <v>0</v>
      </c>
      <c r="AV267" s="15">
        <f t="shared" si="24"/>
        <v>2.9673375000000002</v>
      </c>
      <c r="AW267" s="15">
        <v>226.1456</v>
      </c>
      <c r="AX267" s="15">
        <v>0</v>
      </c>
    </row>
    <row r="268" spans="1:50" ht="20.100000000000001" customHeight="1" x14ac:dyDescent="0.25">
      <c r="A268" s="8">
        <v>43922</v>
      </c>
      <c r="B268" s="8">
        <v>43951</v>
      </c>
      <c r="C268" s="11">
        <v>254</v>
      </c>
      <c r="D268" s="8" t="str">
        <f>VLOOKUP(C268,DBASE!$A$4:$Z$756,3,FALSE)</f>
        <v>P</v>
      </c>
      <c r="E268" s="11" t="str">
        <f>VLOOKUP(C268,DBASE!$A$4:$Z$756,2,FALSE)</f>
        <v>Active</v>
      </c>
      <c r="F268" s="11" t="str">
        <f>VLOOKUP(C268,DBASE!$A$4:$Z$756,4,FALSE)</f>
        <v>Mitarbeiter 254</v>
      </c>
      <c r="G268" s="11" t="str">
        <f>VLOOKUP(C268,DBASE!$A$4:$Z$756,5,FALSE)</f>
        <v>N</v>
      </c>
      <c r="H268" s="11">
        <f>VLOOKUP(C268,DBASE!$A$4:$Z$756,6,FALSE)</f>
        <v>1022</v>
      </c>
      <c r="I268" s="11">
        <f>VLOOKUP(C268,DBASE!$A$4:$Z$756,7,FALSE)</f>
        <v>1029</v>
      </c>
      <c r="J268" s="11">
        <f>VLOOKUP(C268,DBASE!$A$4:$Z$756,8,FALSE)</f>
        <v>109</v>
      </c>
      <c r="K268" s="11" t="str">
        <f>VLOOKUP(C268,DBASE!$A$4:$Z$756,9,FALSE)</f>
        <v>Niederl. 10</v>
      </c>
      <c r="L268" s="11" t="str">
        <f>VLOOKUP(C268,DBASE!$A$4:$Z$756,10,FALSE)</f>
        <v>Department</v>
      </c>
      <c r="M268" s="11" t="str">
        <f>VLOOKUP(C268,DBASE!$A$4:$Z$756,11,FALSE)</f>
        <v>Supervisor</v>
      </c>
      <c r="N268" s="11" t="str">
        <f>VLOOKUP(C268,DBASE!$A$4:$Z$756,12,FALSE)</f>
        <v>Non-Mgm.</v>
      </c>
      <c r="O268" s="11" t="str">
        <f>VLOOKUP(C268,DBASE!$A$4:$Z$756,13,FALSE)</f>
        <v>ang.</v>
      </c>
      <c r="P268" s="11" t="str">
        <f>VLOOKUP(C268,DBASE!$A$4:$Z$756,14,FALSE)</f>
        <v>M</v>
      </c>
      <c r="Q268" s="12">
        <f>VLOOKUP(C268,DBASE!$A$4:$Z$756,15,FALSE)</f>
        <v>41426</v>
      </c>
      <c r="R268" s="12" t="str">
        <f>IF(VLOOKUP(C268,DBASE!$A$4:$Z$756,16,FALSE)=0,"",VLOOKUP(C268,DBASE!$A$4:$Z$756,16,FALSE))</f>
        <v/>
      </c>
      <c r="S268" s="13" t="str">
        <f>VLOOKUP(C268,DBASE!$A$4:$Z$756,17,FALSE)</f>
        <v/>
      </c>
      <c r="T268" s="11">
        <f ca="1">VLOOKUP(C268,DBASE!$A$4:$Z$756,18,FALSE)</f>
        <v>6</v>
      </c>
      <c r="U268" s="12">
        <f>VLOOKUP(C268,DBASE!$A$4:$Z$756,19,FALSE)</f>
        <v>33359</v>
      </c>
      <c r="V268" s="13">
        <f ca="1">VLOOKUP(C268,DBASE!$A$4:$Z$756,20,FALSE)</f>
        <v>28</v>
      </c>
      <c r="W268" s="11" t="str">
        <f>VLOOKUP(C268,DBASE!$A$4:$Z$756,21,FALSE)</f>
        <v>J</v>
      </c>
      <c r="X268" s="11">
        <f>VLOOKUP(C268,DBASE!$A$4:$Z$756,22,FALSE)</f>
        <v>30</v>
      </c>
      <c r="Y268" s="14">
        <f>VLOOKUP(C268,DBASE!$A$4:$Z$756,23,FALSE)</f>
        <v>2.5</v>
      </c>
      <c r="Z268" s="11">
        <f>VLOOKUP(C268,DBASE!$A$4:$Z$756,24,FALSE)</f>
        <v>39</v>
      </c>
      <c r="AA268" s="11" t="str">
        <f>VLOOKUP(C268,DBASE!$A$4:$Z$756,25,FALSE)</f>
        <v>Function</v>
      </c>
      <c r="AB268" s="10">
        <f>VLOOKUP(C268,DBASE!$A$4:$Z$756,26,FALSE)</f>
        <v>1</v>
      </c>
      <c r="AC268" s="15">
        <v>1264</v>
      </c>
      <c r="AD268" s="15">
        <f t="shared" si="20"/>
        <v>277.13200000000001</v>
      </c>
      <c r="AE268" s="15">
        <v>0</v>
      </c>
      <c r="AF268" s="15">
        <v>0</v>
      </c>
      <c r="AG268" s="15">
        <v>0</v>
      </c>
      <c r="AH268" s="15">
        <v>0</v>
      </c>
      <c r="AI268" s="15">
        <v>0</v>
      </c>
      <c r="AJ268" s="15">
        <v>0</v>
      </c>
      <c r="AK268" s="15">
        <v>0</v>
      </c>
      <c r="AL268" s="15">
        <v>0</v>
      </c>
      <c r="AM268" s="15">
        <v>0</v>
      </c>
      <c r="AN268" s="15">
        <v>0</v>
      </c>
      <c r="AO268" s="15">
        <f t="shared" si="21"/>
        <v>72.92307692307692</v>
      </c>
      <c r="AP268" s="15">
        <f t="shared" si="22"/>
        <v>57.933333333333337</v>
      </c>
      <c r="AQ268" s="15">
        <f t="shared" si="23"/>
        <v>26.5</v>
      </c>
      <c r="AR268" s="15">
        <v>0</v>
      </c>
      <c r="AS268" s="15">
        <v>0</v>
      </c>
      <c r="AT268" s="15">
        <v>0</v>
      </c>
      <c r="AU268" s="15">
        <v>0</v>
      </c>
      <c r="AV268" s="15">
        <f t="shared" si="24"/>
        <v>35.239968076923077</v>
      </c>
      <c r="AW268" s="15">
        <v>0</v>
      </c>
      <c r="AX268" s="15">
        <v>0</v>
      </c>
    </row>
    <row r="269" spans="1:50" ht="20.100000000000001" customHeight="1" x14ac:dyDescent="0.25">
      <c r="A269" s="8">
        <v>43922</v>
      </c>
      <c r="B269" s="8">
        <v>43951</v>
      </c>
      <c r="C269" s="11">
        <v>255</v>
      </c>
      <c r="D269" s="8" t="str">
        <f>VLOOKUP(C269,DBASE!$A$4:$Z$756,3,FALSE)</f>
        <v>P</v>
      </c>
      <c r="E269" s="11" t="str">
        <f>VLOOKUP(C269,DBASE!$A$4:$Z$756,2,FALSE)</f>
        <v>Active</v>
      </c>
      <c r="F269" s="11" t="str">
        <f>VLOOKUP(C269,DBASE!$A$4:$Z$756,4,FALSE)</f>
        <v>Mitarbeiter 255</v>
      </c>
      <c r="G269" s="11" t="str">
        <f>VLOOKUP(C269,DBASE!$A$4:$Z$756,5,FALSE)</f>
        <v>N</v>
      </c>
      <c r="H269" s="11">
        <f>VLOOKUP(C269,DBASE!$A$4:$Z$756,6,FALSE)</f>
        <v>1039</v>
      </c>
      <c r="I269" s="11">
        <f>VLOOKUP(C269,DBASE!$A$4:$Z$756,7,FALSE)</f>
        <v>1082</v>
      </c>
      <c r="J269" s="11">
        <f>VLOOKUP(C269,DBASE!$A$4:$Z$756,8,FALSE)</f>
        <v>102</v>
      </c>
      <c r="K269" s="11" t="str">
        <f>VLOOKUP(C269,DBASE!$A$4:$Z$756,9,FALSE)</f>
        <v>Niederl. 3</v>
      </c>
      <c r="L269" s="11" t="str">
        <f>VLOOKUP(C269,DBASE!$A$4:$Z$756,10,FALSE)</f>
        <v>Department</v>
      </c>
      <c r="M269" s="11" t="str">
        <f>VLOOKUP(C269,DBASE!$A$4:$Z$756,11,FALSE)</f>
        <v>Supervisor</v>
      </c>
      <c r="N269" s="11" t="str">
        <f>VLOOKUP(C269,DBASE!$A$4:$Z$756,12,FALSE)</f>
        <v>Non-Mgm.</v>
      </c>
      <c r="O269" s="11" t="str">
        <f>VLOOKUP(C269,DBASE!$A$4:$Z$756,13,FALSE)</f>
        <v>ang.</v>
      </c>
      <c r="P269" s="11" t="str">
        <f>VLOOKUP(C269,DBASE!$A$4:$Z$756,14,FALSE)</f>
        <v>M</v>
      </c>
      <c r="Q269" s="12">
        <f>VLOOKUP(C269,DBASE!$A$4:$Z$756,15,FALSE)</f>
        <v>41426</v>
      </c>
      <c r="R269" s="12" t="str">
        <f>IF(VLOOKUP(C269,DBASE!$A$4:$Z$756,16,FALSE)=0,"",VLOOKUP(C269,DBASE!$A$4:$Z$756,16,FALSE))</f>
        <v/>
      </c>
      <c r="S269" s="13" t="str">
        <f>VLOOKUP(C269,DBASE!$A$4:$Z$756,17,FALSE)</f>
        <v/>
      </c>
      <c r="T269" s="11">
        <f ca="1">VLOOKUP(C269,DBASE!$A$4:$Z$756,18,FALSE)</f>
        <v>6</v>
      </c>
      <c r="U269" s="12">
        <f>VLOOKUP(C269,DBASE!$A$4:$Z$756,19,FALSE)</f>
        <v>31777</v>
      </c>
      <c r="V269" s="13">
        <f ca="1">VLOOKUP(C269,DBASE!$A$4:$Z$756,20,FALSE)</f>
        <v>33</v>
      </c>
      <c r="W269" s="11" t="str">
        <f>VLOOKUP(C269,DBASE!$A$4:$Z$756,21,FALSE)</f>
        <v>N</v>
      </c>
      <c r="X269" s="11">
        <f>VLOOKUP(C269,DBASE!$A$4:$Z$756,22,FALSE)</f>
        <v>35</v>
      </c>
      <c r="Y269" s="14">
        <f>VLOOKUP(C269,DBASE!$A$4:$Z$756,23,FALSE)</f>
        <v>2.9166666666666665</v>
      </c>
      <c r="Z269" s="11">
        <f>VLOOKUP(C269,DBASE!$A$4:$Z$756,24,FALSE)</f>
        <v>30</v>
      </c>
      <c r="AA269" s="11" t="str">
        <f>VLOOKUP(C269,DBASE!$A$4:$Z$756,25,FALSE)</f>
        <v>Function</v>
      </c>
      <c r="AB269" s="10">
        <f>VLOOKUP(C269,DBASE!$A$4:$Z$756,26,FALSE)</f>
        <v>0.76923076923076927</v>
      </c>
      <c r="AC269" s="15">
        <v>1265</v>
      </c>
      <c r="AD269" s="15">
        <f t="shared" si="20"/>
        <v>277.35125000000005</v>
      </c>
      <c r="AE269" s="15">
        <v>0</v>
      </c>
      <c r="AF269" s="15">
        <v>0</v>
      </c>
      <c r="AG269" s="15">
        <v>0</v>
      </c>
      <c r="AH269" s="15">
        <v>0</v>
      </c>
      <c r="AI269" s="15">
        <v>0</v>
      </c>
      <c r="AJ269" s="15">
        <v>0</v>
      </c>
      <c r="AK269" s="15">
        <v>0</v>
      </c>
      <c r="AL269" s="15">
        <v>0</v>
      </c>
      <c r="AM269" s="15">
        <v>0</v>
      </c>
      <c r="AN269" s="15">
        <v>0</v>
      </c>
      <c r="AO269" s="15">
        <f t="shared" si="21"/>
        <v>0</v>
      </c>
      <c r="AP269" s="15">
        <f t="shared" si="22"/>
        <v>0</v>
      </c>
      <c r="AQ269" s="15">
        <f t="shared" si="23"/>
        <v>26.5</v>
      </c>
      <c r="AR269" s="15">
        <v>0</v>
      </c>
      <c r="AS269" s="15">
        <v>0</v>
      </c>
      <c r="AT269" s="15">
        <v>0</v>
      </c>
      <c r="AU269" s="15">
        <v>0</v>
      </c>
      <c r="AV269" s="15">
        <f t="shared" si="24"/>
        <v>5.9346750000000004</v>
      </c>
      <c r="AW269" s="15">
        <v>0</v>
      </c>
      <c r="AX269" s="15">
        <v>0</v>
      </c>
    </row>
    <row r="270" spans="1:50" ht="20.100000000000001" customHeight="1" x14ac:dyDescent="0.25">
      <c r="A270" s="8">
        <v>43922</v>
      </c>
      <c r="B270" s="8">
        <v>43951</v>
      </c>
      <c r="C270" s="11">
        <v>256</v>
      </c>
      <c r="D270" s="8" t="str">
        <f>VLOOKUP(C270,DBASE!$A$4:$Z$756,3,FALSE)</f>
        <v>P</v>
      </c>
      <c r="E270" s="11" t="str">
        <f>VLOOKUP(C270,DBASE!$A$4:$Z$756,2,FALSE)</f>
        <v>Active</v>
      </c>
      <c r="F270" s="11" t="str">
        <f>VLOOKUP(C270,DBASE!$A$4:$Z$756,4,FALSE)</f>
        <v>Mitarbeiter 256</v>
      </c>
      <c r="G270" s="11" t="str">
        <f>VLOOKUP(C270,DBASE!$A$4:$Z$756,5,FALSE)</f>
        <v>N</v>
      </c>
      <c r="H270" s="11">
        <f>VLOOKUP(C270,DBASE!$A$4:$Z$756,6,FALSE)</f>
        <v>1037</v>
      </c>
      <c r="I270" s="11">
        <f>VLOOKUP(C270,DBASE!$A$4:$Z$756,7,FALSE)</f>
        <v>1080</v>
      </c>
      <c r="J270" s="11">
        <f>VLOOKUP(C270,DBASE!$A$4:$Z$756,8,FALSE)</f>
        <v>102</v>
      </c>
      <c r="K270" s="11" t="str">
        <f>VLOOKUP(C270,DBASE!$A$4:$Z$756,9,FALSE)</f>
        <v>Niederl. 3</v>
      </c>
      <c r="L270" s="11" t="str">
        <f>VLOOKUP(C270,DBASE!$A$4:$Z$756,10,FALSE)</f>
        <v>Department</v>
      </c>
      <c r="M270" s="11" t="str">
        <f>VLOOKUP(C270,DBASE!$A$4:$Z$756,11,FALSE)</f>
        <v>Supervisor</v>
      </c>
      <c r="N270" s="11" t="str">
        <f>VLOOKUP(C270,DBASE!$A$4:$Z$756,12,FALSE)</f>
        <v>Director</v>
      </c>
      <c r="O270" s="11" t="str">
        <f>VLOOKUP(C270,DBASE!$A$4:$Z$756,13,FALSE)</f>
        <v>ang.</v>
      </c>
      <c r="P270" s="11" t="str">
        <f>VLOOKUP(C270,DBASE!$A$4:$Z$756,14,FALSE)</f>
        <v>M</v>
      </c>
      <c r="Q270" s="12">
        <f>VLOOKUP(C270,DBASE!$A$4:$Z$756,15,FALSE)</f>
        <v>41426</v>
      </c>
      <c r="R270" s="12" t="str">
        <f>IF(VLOOKUP(C270,DBASE!$A$4:$Z$756,16,FALSE)=0,"",VLOOKUP(C270,DBASE!$A$4:$Z$756,16,FALSE))</f>
        <v/>
      </c>
      <c r="S270" s="13" t="str">
        <f>VLOOKUP(C270,DBASE!$A$4:$Z$756,17,FALSE)</f>
        <v/>
      </c>
      <c r="T270" s="11">
        <f ca="1">VLOOKUP(C270,DBASE!$A$4:$Z$756,18,FALSE)</f>
        <v>6</v>
      </c>
      <c r="U270" s="12">
        <f>VLOOKUP(C270,DBASE!$A$4:$Z$756,19,FALSE)</f>
        <v>24347</v>
      </c>
      <c r="V270" s="13">
        <f ca="1">VLOOKUP(C270,DBASE!$A$4:$Z$756,20,FALSE)</f>
        <v>53</v>
      </c>
      <c r="W270" s="11" t="str">
        <f>VLOOKUP(C270,DBASE!$A$4:$Z$756,21,FALSE)</f>
        <v>N</v>
      </c>
      <c r="X270" s="11">
        <f>VLOOKUP(C270,DBASE!$A$4:$Z$756,22,FALSE)</f>
        <v>30</v>
      </c>
      <c r="Y270" s="14">
        <f>VLOOKUP(C270,DBASE!$A$4:$Z$756,23,FALSE)</f>
        <v>2.5</v>
      </c>
      <c r="Z270" s="11">
        <f>VLOOKUP(C270,DBASE!$A$4:$Z$756,24,FALSE)</f>
        <v>39</v>
      </c>
      <c r="AA270" s="11" t="str">
        <f>VLOOKUP(C270,DBASE!$A$4:$Z$756,25,FALSE)</f>
        <v>Function</v>
      </c>
      <c r="AB270" s="10">
        <f>VLOOKUP(C270,DBASE!$A$4:$Z$756,26,FALSE)</f>
        <v>1</v>
      </c>
      <c r="AC270" s="15">
        <v>1266</v>
      </c>
      <c r="AD270" s="15">
        <f t="shared" si="20"/>
        <v>277.57050000000004</v>
      </c>
      <c r="AE270" s="15">
        <v>0</v>
      </c>
      <c r="AF270" s="15">
        <v>0</v>
      </c>
      <c r="AG270" s="15">
        <v>0</v>
      </c>
      <c r="AH270" s="15">
        <v>0</v>
      </c>
      <c r="AI270" s="15">
        <v>0</v>
      </c>
      <c r="AJ270" s="15">
        <v>0</v>
      </c>
      <c r="AK270" s="15">
        <v>2011.17</v>
      </c>
      <c r="AL270" s="15">
        <v>0</v>
      </c>
      <c r="AM270" s="15">
        <v>0</v>
      </c>
      <c r="AN270" s="15">
        <v>0</v>
      </c>
      <c r="AO270" s="15">
        <f t="shared" si="21"/>
        <v>0</v>
      </c>
      <c r="AP270" s="15">
        <f t="shared" si="22"/>
        <v>0</v>
      </c>
      <c r="AQ270" s="15">
        <f t="shared" si="23"/>
        <v>26.5</v>
      </c>
      <c r="AR270" s="15">
        <v>0</v>
      </c>
      <c r="AS270" s="15">
        <v>0</v>
      </c>
      <c r="AT270" s="15">
        <v>0</v>
      </c>
      <c r="AU270" s="15">
        <v>0</v>
      </c>
      <c r="AV270" s="15">
        <f t="shared" si="24"/>
        <v>456.33619650000003</v>
      </c>
      <c r="AW270" s="15">
        <v>352.86610000000002</v>
      </c>
      <c r="AX270" s="15">
        <v>0</v>
      </c>
    </row>
    <row r="271" spans="1:50" ht="20.100000000000001" customHeight="1" x14ac:dyDescent="0.25">
      <c r="A271" s="8">
        <v>43922</v>
      </c>
      <c r="B271" s="8">
        <v>43951</v>
      </c>
      <c r="C271" s="11">
        <v>257</v>
      </c>
      <c r="D271" s="8" t="str">
        <f>VLOOKUP(C271,DBASE!$A$4:$Z$756,3,FALSE)</f>
        <v>P</v>
      </c>
      <c r="E271" s="11" t="str">
        <f>VLOOKUP(C271,DBASE!$A$4:$Z$756,2,FALSE)</f>
        <v>Active</v>
      </c>
      <c r="F271" s="11" t="str">
        <f>VLOOKUP(C271,DBASE!$A$4:$Z$756,4,FALSE)</f>
        <v>Mitarbeiter 257</v>
      </c>
      <c r="G271" s="11" t="str">
        <f>VLOOKUP(C271,DBASE!$A$4:$Z$756,5,FALSE)</f>
        <v>N</v>
      </c>
      <c r="H271" s="11">
        <f>VLOOKUP(C271,DBASE!$A$4:$Z$756,6,FALSE)</f>
        <v>1044</v>
      </c>
      <c r="I271" s="11">
        <f>VLOOKUP(C271,DBASE!$A$4:$Z$756,7,FALSE)</f>
        <v>1087</v>
      </c>
      <c r="J271" s="11">
        <f>VLOOKUP(C271,DBASE!$A$4:$Z$756,8,FALSE)</f>
        <v>102</v>
      </c>
      <c r="K271" s="11" t="str">
        <f>VLOOKUP(C271,DBASE!$A$4:$Z$756,9,FALSE)</f>
        <v>Niederl. 3</v>
      </c>
      <c r="L271" s="11" t="str">
        <f>VLOOKUP(C271,DBASE!$A$4:$Z$756,10,FALSE)</f>
        <v>Department</v>
      </c>
      <c r="M271" s="11" t="str">
        <f>VLOOKUP(C271,DBASE!$A$4:$Z$756,11,FALSE)</f>
        <v>Supervisor</v>
      </c>
      <c r="N271" s="11" t="str">
        <f>VLOOKUP(C271,DBASE!$A$4:$Z$756,12,FALSE)</f>
        <v>Non-Mgm.</v>
      </c>
      <c r="O271" s="11" t="str">
        <f>VLOOKUP(C271,DBASE!$A$4:$Z$756,13,FALSE)</f>
        <v>ang.</v>
      </c>
      <c r="P271" s="11" t="str">
        <f>VLOOKUP(C271,DBASE!$A$4:$Z$756,14,FALSE)</f>
        <v>M</v>
      </c>
      <c r="Q271" s="12">
        <f>VLOOKUP(C271,DBASE!$A$4:$Z$756,15,FALSE)</f>
        <v>41456</v>
      </c>
      <c r="R271" s="12" t="str">
        <f>IF(VLOOKUP(C271,DBASE!$A$4:$Z$756,16,FALSE)=0,"",VLOOKUP(C271,DBASE!$A$4:$Z$756,16,FALSE))</f>
        <v/>
      </c>
      <c r="S271" s="13" t="str">
        <f>VLOOKUP(C271,DBASE!$A$4:$Z$756,17,FALSE)</f>
        <v/>
      </c>
      <c r="T271" s="11">
        <f ca="1">VLOOKUP(C271,DBASE!$A$4:$Z$756,18,FALSE)</f>
        <v>6</v>
      </c>
      <c r="U271" s="12">
        <f>VLOOKUP(C271,DBASE!$A$4:$Z$756,19,FALSE)</f>
        <v>27522</v>
      </c>
      <c r="V271" s="13">
        <f ca="1">VLOOKUP(C271,DBASE!$A$4:$Z$756,20,FALSE)</f>
        <v>44</v>
      </c>
      <c r="W271" s="11" t="str">
        <f>VLOOKUP(C271,DBASE!$A$4:$Z$756,21,FALSE)</f>
        <v>N</v>
      </c>
      <c r="X271" s="11">
        <f>VLOOKUP(C271,DBASE!$A$4:$Z$756,22,FALSE)</f>
        <v>30</v>
      </c>
      <c r="Y271" s="14">
        <f>VLOOKUP(C271,DBASE!$A$4:$Z$756,23,FALSE)</f>
        <v>2.5</v>
      </c>
      <c r="Z271" s="11">
        <f>VLOOKUP(C271,DBASE!$A$4:$Z$756,24,FALSE)</f>
        <v>39</v>
      </c>
      <c r="AA271" s="11" t="str">
        <f>VLOOKUP(C271,DBASE!$A$4:$Z$756,25,FALSE)</f>
        <v>Function</v>
      </c>
      <c r="AB271" s="10">
        <f>VLOOKUP(C271,DBASE!$A$4:$Z$756,26,FALSE)</f>
        <v>1</v>
      </c>
      <c r="AC271" s="15">
        <v>1267</v>
      </c>
      <c r="AD271" s="15">
        <f t="shared" si="20"/>
        <v>277.78975000000003</v>
      </c>
      <c r="AE271" s="15">
        <v>0</v>
      </c>
      <c r="AF271" s="15">
        <v>0</v>
      </c>
      <c r="AG271" s="15">
        <v>0</v>
      </c>
      <c r="AH271" s="15">
        <v>0</v>
      </c>
      <c r="AI271" s="15">
        <v>0</v>
      </c>
      <c r="AJ271" s="15">
        <v>0</v>
      </c>
      <c r="AK271" s="15">
        <v>0</v>
      </c>
      <c r="AL271" s="15">
        <v>0</v>
      </c>
      <c r="AM271" s="15">
        <v>0</v>
      </c>
      <c r="AN271" s="15">
        <v>0</v>
      </c>
      <c r="AO271" s="15">
        <f t="shared" si="21"/>
        <v>0</v>
      </c>
      <c r="AP271" s="15">
        <f t="shared" si="22"/>
        <v>0</v>
      </c>
      <c r="AQ271" s="15">
        <f t="shared" si="23"/>
        <v>26.5</v>
      </c>
      <c r="AR271" s="15">
        <v>0</v>
      </c>
      <c r="AS271" s="15">
        <v>0</v>
      </c>
      <c r="AT271" s="15">
        <v>0</v>
      </c>
      <c r="AU271" s="15">
        <v>0</v>
      </c>
      <c r="AV271" s="15">
        <f t="shared" si="24"/>
        <v>5.9346750000000004</v>
      </c>
      <c r="AW271" s="15">
        <v>0</v>
      </c>
      <c r="AX271" s="15">
        <v>0</v>
      </c>
    </row>
    <row r="272" spans="1:50" ht="20.100000000000001" customHeight="1" x14ac:dyDescent="0.25">
      <c r="A272" s="8">
        <v>43922</v>
      </c>
      <c r="B272" s="8">
        <v>43951</v>
      </c>
      <c r="C272" s="11">
        <v>258</v>
      </c>
      <c r="D272" s="8" t="str">
        <f>VLOOKUP(C272,DBASE!$A$4:$Z$756,3,FALSE)</f>
        <v>P</v>
      </c>
      <c r="E272" s="11" t="str">
        <f>VLOOKUP(C272,DBASE!$A$4:$Z$756,2,FALSE)</f>
        <v>Active</v>
      </c>
      <c r="F272" s="11" t="str">
        <f>VLOOKUP(C272,DBASE!$A$4:$Z$756,4,FALSE)</f>
        <v>Mitarbeiter 258</v>
      </c>
      <c r="G272" s="11" t="str">
        <f>VLOOKUP(C272,DBASE!$A$4:$Z$756,5,FALSE)</f>
        <v>N</v>
      </c>
      <c r="H272" s="11">
        <f>VLOOKUP(C272,DBASE!$A$4:$Z$756,6,FALSE)</f>
        <v>1020</v>
      </c>
      <c r="I272" s="11">
        <f>VLOOKUP(C272,DBASE!$A$4:$Z$756,7,FALSE)</f>
        <v>1062</v>
      </c>
      <c r="J272" s="11">
        <f>VLOOKUP(C272,DBASE!$A$4:$Z$756,8,FALSE)</f>
        <v>111</v>
      </c>
      <c r="K272" s="11" t="str">
        <f>VLOOKUP(C272,DBASE!$A$4:$Z$756,9,FALSE)</f>
        <v>Niederl. 12</v>
      </c>
      <c r="L272" s="11" t="str">
        <f>VLOOKUP(C272,DBASE!$A$4:$Z$756,10,FALSE)</f>
        <v>Department</v>
      </c>
      <c r="M272" s="11" t="str">
        <f>VLOOKUP(C272,DBASE!$A$4:$Z$756,11,FALSE)</f>
        <v>Supervisor</v>
      </c>
      <c r="N272" s="11" t="str">
        <f>VLOOKUP(C272,DBASE!$A$4:$Z$756,12,FALSE)</f>
        <v>Non-Mgm.</v>
      </c>
      <c r="O272" s="11" t="str">
        <f>VLOOKUP(C272,DBASE!$A$4:$Z$756,13,FALSE)</f>
        <v>ang.</v>
      </c>
      <c r="P272" s="11" t="str">
        <f>VLOOKUP(C272,DBASE!$A$4:$Z$756,14,FALSE)</f>
        <v>W</v>
      </c>
      <c r="Q272" s="12">
        <f>VLOOKUP(C272,DBASE!$A$4:$Z$756,15,FALSE)</f>
        <v>41470</v>
      </c>
      <c r="R272" s="12" t="str">
        <f>IF(VLOOKUP(C272,DBASE!$A$4:$Z$756,16,FALSE)=0,"",VLOOKUP(C272,DBASE!$A$4:$Z$756,16,FALSE))</f>
        <v/>
      </c>
      <c r="S272" s="13" t="str">
        <f>VLOOKUP(C272,DBASE!$A$4:$Z$756,17,FALSE)</f>
        <v/>
      </c>
      <c r="T272" s="11">
        <f ca="1">VLOOKUP(C272,DBASE!$A$4:$Z$756,18,FALSE)</f>
        <v>6</v>
      </c>
      <c r="U272" s="12">
        <f>VLOOKUP(C272,DBASE!$A$4:$Z$756,19,FALSE)</f>
        <v>30428</v>
      </c>
      <c r="V272" s="13">
        <f ca="1">VLOOKUP(C272,DBASE!$A$4:$Z$756,20,FALSE)</f>
        <v>36</v>
      </c>
      <c r="W272" s="11" t="str">
        <f>VLOOKUP(C272,DBASE!$A$4:$Z$756,21,FALSE)</f>
        <v>N</v>
      </c>
      <c r="X272" s="11">
        <f>VLOOKUP(C272,DBASE!$A$4:$Z$756,22,FALSE)</f>
        <v>30</v>
      </c>
      <c r="Y272" s="14">
        <f>VLOOKUP(C272,DBASE!$A$4:$Z$756,23,FALSE)</f>
        <v>2.5</v>
      </c>
      <c r="Z272" s="11">
        <f>VLOOKUP(C272,DBASE!$A$4:$Z$756,24,FALSE)</f>
        <v>39</v>
      </c>
      <c r="AA272" s="11" t="str">
        <f>VLOOKUP(C272,DBASE!$A$4:$Z$756,25,FALSE)</f>
        <v>Function</v>
      </c>
      <c r="AB272" s="10">
        <f>VLOOKUP(C272,DBASE!$A$4:$Z$756,26,FALSE)</f>
        <v>1</v>
      </c>
      <c r="AC272" s="15">
        <v>1268</v>
      </c>
      <c r="AD272" s="15">
        <f t="shared" si="20"/>
        <v>278.00900000000001</v>
      </c>
      <c r="AE272" s="15">
        <v>0</v>
      </c>
      <c r="AF272" s="15">
        <v>0</v>
      </c>
      <c r="AG272" s="15">
        <v>0</v>
      </c>
      <c r="AH272" s="15">
        <v>0</v>
      </c>
      <c r="AI272" s="15">
        <v>0</v>
      </c>
      <c r="AJ272" s="15">
        <v>0</v>
      </c>
      <c r="AK272" s="15">
        <v>0</v>
      </c>
      <c r="AL272" s="15">
        <v>0</v>
      </c>
      <c r="AM272" s="15">
        <v>0</v>
      </c>
      <c r="AN272" s="15">
        <v>0</v>
      </c>
      <c r="AO272" s="15">
        <f t="shared" si="21"/>
        <v>0</v>
      </c>
      <c r="AP272" s="15">
        <f t="shared" si="22"/>
        <v>0</v>
      </c>
      <c r="AQ272" s="15">
        <f t="shared" si="23"/>
        <v>26.5</v>
      </c>
      <c r="AR272" s="15">
        <v>0</v>
      </c>
      <c r="AS272" s="15">
        <v>0</v>
      </c>
      <c r="AT272" s="15">
        <v>0</v>
      </c>
      <c r="AU272" s="15">
        <v>0</v>
      </c>
      <c r="AV272" s="15">
        <f t="shared" si="24"/>
        <v>5.9346750000000004</v>
      </c>
      <c r="AW272" s="15">
        <v>0</v>
      </c>
      <c r="AX272" s="15">
        <v>0</v>
      </c>
    </row>
    <row r="273" spans="1:50" ht="20.100000000000001" customHeight="1" x14ac:dyDescent="0.25">
      <c r="A273" s="8">
        <v>43922</v>
      </c>
      <c r="B273" s="8">
        <v>43951</v>
      </c>
      <c r="C273" s="11">
        <v>259</v>
      </c>
      <c r="D273" s="8" t="str">
        <f>VLOOKUP(C273,DBASE!$A$4:$Z$756,3,FALSE)</f>
        <v>P</v>
      </c>
      <c r="E273" s="11" t="str">
        <f>VLOOKUP(C273,DBASE!$A$4:$Z$756,2,FALSE)</f>
        <v>Active</v>
      </c>
      <c r="F273" s="11" t="str">
        <f>VLOOKUP(C273,DBASE!$A$4:$Z$756,4,FALSE)</f>
        <v>Mitarbeiter 259</v>
      </c>
      <c r="G273" s="11" t="str">
        <f>VLOOKUP(C273,DBASE!$A$4:$Z$756,5,FALSE)</f>
        <v>N</v>
      </c>
      <c r="H273" s="11">
        <f>VLOOKUP(C273,DBASE!$A$4:$Z$756,6,FALSE)</f>
        <v>1044</v>
      </c>
      <c r="I273" s="11">
        <f>VLOOKUP(C273,DBASE!$A$4:$Z$756,7,FALSE)</f>
        <v>1087</v>
      </c>
      <c r="J273" s="11">
        <f>VLOOKUP(C273,DBASE!$A$4:$Z$756,8,FALSE)</f>
        <v>102</v>
      </c>
      <c r="K273" s="11" t="str">
        <f>VLOOKUP(C273,DBASE!$A$4:$Z$756,9,FALSE)</f>
        <v>Niederl. 3</v>
      </c>
      <c r="L273" s="11" t="str">
        <f>VLOOKUP(C273,DBASE!$A$4:$Z$756,10,FALSE)</f>
        <v>Department</v>
      </c>
      <c r="M273" s="11" t="str">
        <f>VLOOKUP(C273,DBASE!$A$4:$Z$756,11,FALSE)</f>
        <v>Supervisor</v>
      </c>
      <c r="N273" s="11" t="str">
        <f>VLOOKUP(C273,DBASE!$A$4:$Z$756,12,FALSE)</f>
        <v>Non-Mgm.</v>
      </c>
      <c r="O273" s="11" t="str">
        <f>VLOOKUP(C273,DBASE!$A$4:$Z$756,13,FALSE)</f>
        <v>ang.</v>
      </c>
      <c r="P273" s="11" t="str">
        <f>VLOOKUP(C273,DBASE!$A$4:$Z$756,14,FALSE)</f>
        <v>M</v>
      </c>
      <c r="Q273" s="12">
        <f>VLOOKUP(C273,DBASE!$A$4:$Z$756,15,FALSE)</f>
        <v>41456</v>
      </c>
      <c r="R273" s="12" t="str">
        <f>IF(VLOOKUP(C273,DBASE!$A$4:$Z$756,16,FALSE)=0,"",VLOOKUP(C273,DBASE!$A$4:$Z$756,16,FALSE))</f>
        <v/>
      </c>
      <c r="S273" s="13" t="str">
        <f>VLOOKUP(C273,DBASE!$A$4:$Z$756,17,FALSE)</f>
        <v/>
      </c>
      <c r="T273" s="11">
        <f ca="1">VLOOKUP(C273,DBASE!$A$4:$Z$756,18,FALSE)</f>
        <v>6</v>
      </c>
      <c r="U273" s="12">
        <f>VLOOKUP(C273,DBASE!$A$4:$Z$756,19,FALSE)</f>
        <v>30255</v>
      </c>
      <c r="V273" s="13">
        <f ca="1">VLOOKUP(C273,DBASE!$A$4:$Z$756,20,FALSE)</f>
        <v>37</v>
      </c>
      <c r="W273" s="11" t="str">
        <f>VLOOKUP(C273,DBASE!$A$4:$Z$756,21,FALSE)</f>
        <v>N</v>
      </c>
      <c r="X273" s="11">
        <f>VLOOKUP(C273,DBASE!$A$4:$Z$756,22,FALSE)</f>
        <v>30</v>
      </c>
      <c r="Y273" s="14">
        <f>VLOOKUP(C273,DBASE!$A$4:$Z$756,23,FALSE)</f>
        <v>2.5</v>
      </c>
      <c r="Z273" s="11">
        <f>VLOOKUP(C273,DBASE!$A$4:$Z$756,24,FALSE)</f>
        <v>39</v>
      </c>
      <c r="AA273" s="11" t="str">
        <f>VLOOKUP(C273,DBASE!$A$4:$Z$756,25,FALSE)</f>
        <v>Function</v>
      </c>
      <c r="AB273" s="10">
        <f>VLOOKUP(C273,DBASE!$A$4:$Z$756,26,FALSE)</f>
        <v>1</v>
      </c>
      <c r="AC273" s="15">
        <v>1269</v>
      </c>
      <c r="AD273" s="15">
        <f t="shared" si="20"/>
        <v>278.22825</v>
      </c>
      <c r="AE273" s="15">
        <v>0</v>
      </c>
      <c r="AF273" s="15">
        <v>0</v>
      </c>
      <c r="AG273" s="15">
        <v>0</v>
      </c>
      <c r="AH273" s="15">
        <v>0</v>
      </c>
      <c r="AI273" s="15">
        <v>0</v>
      </c>
      <c r="AJ273" s="15">
        <v>0</v>
      </c>
      <c r="AK273" s="15">
        <v>0</v>
      </c>
      <c r="AL273" s="15">
        <v>0</v>
      </c>
      <c r="AM273" s="15">
        <v>0</v>
      </c>
      <c r="AN273" s="15">
        <v>0</v>
      </c>
      <c r="AO273" s="15">
        <f t="shared" si="21"/>
        <v>0</v>
      </c>
      <c r="AP273" s="15">
        <f t="shared" si="22"/>
        <v>0</v>
      </c>
      <c r="AQ273" s="15">
        <f t="shared" si="23"/>
        <v>26.5</v>
      </c>
      <c r="AR273" s="15">
        <v>0</v>
      </c>
      <c r="AS273" s="15">
        <v>0</v>
      </c>
      <c r="AT273" s="15">
        <v>0</v>
      </c>
      <c r="AU273" s="15">
        <v>0</v>
      </c>
      <c r="AV273" s="15">
        <f t="shared" si="24"/>
        <v>5.9346750000000004</v>
      </c>
      <c r="AW273" s="15">
        <v>0</v>
      </c>
      <c r="AX273" s="15">
        <v>0</v>
      </c>
    </row>
    <row r="274" spans="1:50" ht="20.100000000000001" customHeight="1" x14ac:dyDescent="0.25">
      <c r="A274" s="8">
        <v>43922</v>
      </c>
      <c r="B274" s="8">
        <v>43951</v>
      </c>
      <c r="C274" s="11">
        <v>260</v>
      </c>
      <c r="D274" s="8" t="str">
        <f>VLOOKUP(C274,DBASE!$A$4:$Z$756,3,FALSE)</f>
        <v>P</v>
      </c>
      <c r="E274" s="11" t="str">
        <f>VLOOKUP(C274,DBASE!$A$4:$Z$756,2,FALSE)</f>
        <v>Active</v>
      </c>
      <c r="F274" s="11" t="str">
        <f>VLOOKUP(C274,DBASE!$A$4:$Z$756,4,FALSE)</f>
        <v>Mitarbeiter 260</v>
      </c>
      <c r="G274" s="11" t="str">
        <f>VLOOKUP(C274,DBASE!$A$4:$Z$756,5,FALSE)</f>
        <v>N</v>
      </c>
      <c r="H274" s="11">
        <f>VLOOKUP(C274,DBASE!$A$4:$Z$756,6,FALSE)</f>
        <v>1044</v>
      </c>
      <c r="I274" s="11">
        <f>VLOOKUP(C274,DBASE!$A$4:$Z$756,7,FALSE)</f>
        <v>1087</v>
      </c>
      <c r="J274" s="11">
        <f>VLOOKUP(C274,DBASE!$A$4:$Z$756,8,FALSE)</f>
        <v>102</v>
      </c>
      <c r="K274" s="11" t="str">
        <f>VLOOKUP(C274,DBASE!$A$4:$Z$756,9,FALSE)</f>
        <v>Niederl. 3</v>
      </c>
      <c r="L274" s="11" t="str">
        <f>VLOOKUP(C274,DBASE!$A$4:$Z$756,10,FALSE)</f>
        <v>Department</v>
      </c>
      <c r="M274" s="11" t="str">
        <f>VLOOKUP(C274,DBASE!$A$4:$Z$756,11,FALSE)</f>
        <v>Supervisor</v>
      </c>
      <c r="N274" s="11" t="str">
        <f>VLOOKUP(C274,DBASE!$A$4:$Z$756,12,FALSE)</f>
        <v>Non-Mgm.</v>
      </c>
      <c r="O274" s="11" t="str">
        <f>VLOOKUP(C274,DBASE!$A$4:$Z$756,13,FALSE)</f>
        <v>ang.</v>
      </c>
      <c r="P274" s="11" t="str">
        <f>VLOOKUP(C274,DBASE!$A$4:$Z$756,14,FALSE)</f>
        <v>M</v>
      </c>
      <c r="Q274" s="12">
        <f>VLOOKUP(C274,DBASE!$A$4:$Z$756,15,FALSE)</f>
        <v>41456</v>
      </c>
      <c r="R274" s="12" t="str">
        <f>IF(VLOOKUP(C274,DBASE!$A$4:$Z$756,16,FALSE)=0,"",VLOOKUP(C274,DBASE!$A$4:$Z$756,16,FALSE))</f>
        <v/>
      </c>
      <c r="S274" s="13" t="str">
        <f>VLOOKUP(C274,DBASE!$A$4:$Z$756,17,FALSE)</f>
        <v/>
      </c>
      <c r="T274" s="11">
        <f ca="1">VLOOKUP(C274,DBASE!$A$4:$Z$756,18,FALSE)</f>
        <v>6</v>
      </c>
      <c r="U274" s="12">
        <f>VLOOKUP(C274,DBASE!$A$4:$Z$756,19,FALSE)</f>
        <v>29867</v>
      </c>
      <c r="V274" s="13">
        <f ca="1">VLOOKUP(C274,DBASE!$A$4:$Z$756,20,FALSE)</f>
        <v>38</v>
      </c>
      <c r="W274" s="11" t="str">
        <f>VLOOKUP(C274,DBASE!$A$4:$Z$756,21,FALSE)</f>
        <v>N</v>
      </c>
      <c r="X274" s="11">
        <f>VLOOKUP(C274,DBASE!$A$4:$Z$756,22,FALSE)</f>
        <v>30</v>
      </c>
      <c r="Y274" s="14">
        <f>VLOOKUP(C274,DBASE!$A$4:$Z$756,23,FALSE)</f>
        <v>2.5</v>
      </c>
      <c r="Z274" s="11">
        <f>VLOOKUP(C274,DBASE!$A$4:$Z$756,24,FALSE)</f>
        <v>39</v>
      </c>
      <c r="AA274" s="11" t="str">
        <f>VLOOKUP(C274,DBASE!$A$4:$Z$756,25,FALSE)</f>
        <v>Function</v>
      </c>
      <c r="AB274" s="10">
        <f>VLOOKUP(C274,DBASE!$A$4:$Z$756,26,FALSE)</f>
        <v>1</v>
      </c>
      <c r="AC274" s="15">
        <v>1270</v>
      </c>
      <c r="AD274" s="15">
        <f t="shared" si="20"/>
        <v>278.44749999999999</v>
      </c>
      <c r="AE274" s="15">
        <v>0</v>
      </c>
      <c r="AF274" s="15">
        <v>0</v>
      </c>
      <c r="AG274" s="15">
        <v>0</v>
      </c>
      <c r="AH274" s="15">
        <v>0</v>
      </c>
      <c r="AI274" s="15">
        <v>0</v>
      </c>
      <c r="AJ274" s="15">
        <v>0</v>
      </c>
      <c r="AK274" s="15">
        <v>0</v>
      </c>
      <c r="AL274" s="15">
        <v>0</v>
      </c>
      <c r="AM274" s="15">
        <v>0</v>
      </c>
      <c r="AN274" s="15">
        <v>0</v>
      </c>
      <c r="AO274" s="15">
        <f t="shared" si="21"/>
        <v>0</v>
      </c>
      <c r="AP274" s="15">
        <f t="shared" si="22"/>
        <v>0</v>
      </c>
      <c r="AQ274" s="15">
        <f t="shared" si="23"/>
        <v>26.5</v>
      </c>
      <c r="AR274" s="15">
        <v>0</v>
      </c>
      <c r="AS274" s="15">
        <v>0</v>
      </c>
      <c r="AT274" s="15">
        <v>0</v>
      </c>
      <c r="AU274" s="15">
        <v>0</v>
      </c>
      <c r="AV274" s="15">
        <f t="shared" si="24"/>
        <v>5.9346750000000004</v>
      </c>
      <c r="AW274" s="15">
        <v>0</v>
      </c>
      <c r="AX274" s="15">
        <v>0</v>
      </c>
    </row>
    <row r="275" spans="1:50" ht="20.100000000000001" customHeight="1" x14ac:dyDescent="0.25">
      <c r="A275" s="8">
        <v>43922</v>
      </c>
      <c r="B275" s="8">
        <v>43951</v>
      </c>
      <c r="C275" s="11">
        <v>261</v>
      </c>
      <c r="D275" s="8" t="str">
        <f>VLOOKUP(C275,DBASE!$A$4:$Z$756,3,FALSE)</f>
        <v>P</v>
      </c>
      <c r="E275" s="11" t="str">
        <f>VLOOKUP(C275,DBASE!$A$4:$Z$756,2,FALSE)</f>
        <v>Active</v>
      </c>
      <c r="F275" s="11" t="str">
        <f>VLOOKUP(C275,DBASE!$A$4:$Z$756,4,FALSE)</f>
        <v>Mitarbeiter 261</v>
      </c>
      <c r="G275" s="11" t="str">
        <f>VLOOKUP(C275,DBASE!$A$4:$Z$756,5,FALSE)</f>
        <v>N</v>
      </c>
      <c r="H275" s="11">
        <f>VLOOKUP(C275,DBASE!$A$4:$Z$756,6,FALSE)</f>
        <v>1021</v>
      </c>
      <c r="I275" s="11">
        <f>VLOOKUP(C275,DBASE!$A$4:$Z$756,7,FALSE)</f>
        <v>1064</v>
      </c>
      <c r="J275" s="11">
        <f>VLOOKUP(C275,DBASE!$A$4:$Z$756,8,FALSE)</f>
        <v>111</v>
      </c>
      <c r="K275" s="11" t="str">
        <f>VLOOKUP(C275,DBASE!$A$4:$Z$756,9,FALSE)</f>
        <v>Niederl. 12</v>
      </c>
      <c r="L275" s="11" t="str">
        <f>VLOOKUP(C275,DBASE!$A$4:$Z$756,10,FALSE)</f>
        <v>Department</v>
      </c>
      <c r="M275" s="11" t="str">
        <f>VLOOKUP(C275,DBASE!$A$4:$Z$756,11,FALSE)</f>
        <v>Supervisor</v>
      </c>
      <c r="N275" s="11" t="str">
        <f>VLOOKUP(C275,DBASE!$A$4:$Z$756,12,FALSE)</f>
        <v>Non-Mgm.</v>
      </c>
      <c r="O275" s="11" t="str">
        <f>VLOOKUP(C275,DBASE!$A$4:$Z$756,13,FALSE)</f>
        <v>ang.</v>
      </c>
      <c r="P275" s="11" t="str">
        <f>VLOOKUP(C275,DBASE!$A$4:$Z$756,14,FALSE)</f>
        <v>M</v>
      </c>
      <c r="Q275" s="12">
        <f>VLOOKUP(C275,DBASE!$A$4:$Z$756,15,FALSE)</f>
        <v>41487</v>
      </c>
      <c r="R275" s="12" t="str">
        <f>IF(VLOOKUP(C275,DBASE!$A$4:$Z$756,16,FALSE)=0,"",VLOOKUP(C275,DBASE!$A$4:$Z$756,16,FALSE))</f>
        <v/>
      </c>
      <c r="S275" s="13" t="str">
        <f>VLOOKUP(C275,DBASE!$A$4:$Z$756,17,FALSE)</f>
        <v/>
      </c>
      <c r="T275" s="11">
        <f ca="1">VLOOKUP(C275,DBASE!$A$4:$Z$756,18,FALSE)</f>
        <v>6</v>
      </c>
      <c r="U275" s="12">
        <f>VLOOKUP(C275,DBASE!$A$4:$Z$756,19,FALSE)</f>
        <v>28099</v>
      </c>
      <c r="V275" s="13">
        <f ca="1">VLOOKUP(C275,DBASE!$A$4:$Z$756,20,FALSE)</f>
        <v>43</v>
      </c>
      <c r="W275" s="11" t="str">
        <f>VLOOKUP(C275,DBASE!$A$4:$Z$756,21,FALSE)</f>
        <v>N</v>
      </c>
      <c r="X275" s="11">
        <f>VLOOKUP(C275,DBASE!$A$4:$Z$756,22,FALSE)</f>
        <v>30</v>
      </c>
      <c r="Y275" s="14">
        <f>VLOOKUP(C275,DBASE!$A$4:$Z$756,23,FALSE)</f>
        <v>2.5</v>
      </c>
      <c r="Z275" s="11">
        <f>VLOOKUP(C275,DBASE!$A$4:$Z$756,24,FALSE)</f>
        <v>39</v>
      </c>
      <c r="AA275" s="11" t="str">
        <f>VLOOKUP(C275,DBASE!$A$4:$Z$756,25,FALSE)</f>
        <v>Function</v>
      </c>
      <c r="AB275" s="10">
        <f>VLOOKUP(C275,DBASE!$A$4:$Z$756,26,FALSE)</f>
        <v>1</v>
      </c>
      <c r="AC275" s="15">
        <v>1271</v>
      </c>
      <c r="AD275" s="15">
        <f t="shared" si="20"/>
        <v>278.66674999999998</v>
      </c>
      <c r="AE275" s="15">
        <v>0</v>
      </c>
      <c r="AF275" s="15">
        <v>0</v>
      </c>
      <c r="AG275" s="15">
        <v>30</v>
      </c>
      <c r="AH275" s="15">
        <v>0</v>
      </c>
      <c r="AI275" s="15">
        <v>0</v>
      </c>
      <c r="AJ275" s="15">
        <v>0</v>
      </c>
      <c r="AK275" s="15">
        <v>0</v>
      </c>
      <c r="AL275" s="15">
        <v>0</v>
      </c>
      <c r="AM275" s="15">
        <v>0</v>
      </c>
      <c r="AN275" s="15">
        <v>0</v>
      </c>
      <c r="AO275" s="15">
        <f t="shared" si="21"/>
        <v>0</v>
      </c>
      <c r="AP275" s="15">
        <f t="shared" si="22"/>
        <v>0</v>
      </c>
      <c r="AQ275" s="15">
        <f t="shared" si="23"/>
        <v>26.5</v>
      </c>
      <c r="AR275" s="15">
        <v>0</v>
      </c>
      <c r="AS275" s="15">
        <v>0</v>
      </c>
      <c r="AT275" s="15">
        <v>0</v>
      </c>
      <c r="AU275" s="15">
        <v>0</v>
      </c>
      <c r="AV275" s="15">
        <f t="shared" si="24"/>
        <v>12.653175000000001</v>
      </c>
      <c r="AW275" s="15">
        <v>102.03</v>
      </c>
      <c r="AX275" s="15">
        <v>0</v>
      </c>
    </row>
    <row r="276" spans="1:50" ht="20.100000000000001" customHeight="1" x14ac:dyDescent="0.25">
      <c r="A276" s="8">
        <v>43922</v>
      </c>
      <c r="B276" s="8">
        <v>43951</v>
      </c>
      <c r="C276" s="11">
        <v>262</v>
      </c>
      <c r="D276" s="8" t="str">
        <f>VLOOKUP(C276,DBASE!$A$4:$Z$756,3,FALSE)</f>
        <v>P</v>
      </c>
      <c r="E276" s="11" t="str">
        <f>VLOOKUP(C276,DBASE!$A$4:$Z$756,2,FALSE)</f>
        <v>Active</v>
      </c>
      <c r="F276" s="11" t="str">
        <f>VLOOKUP(C276,DBASE!$A$4:$Z$756,4,FALSE)</f>
        <v>Mitarbeiter 262</v>
      </c>
      <c r="G276" s="11" t="str">
        <f>VLOOKUP(C276,DBASE!$A$4:$Z$756,5,FALSE)</f>
        <v>N</v>
      </c>
      <c r="H276" s="11">
        <f>VLOOKUP(C276,DBASE!$A$4:$Z$756,6,FALSE)</f>
        <v>1022</v>
      </c>
      <c r="I276" s="11">
        <f>VLOOKUP(C276,DBASE!$A$4:$Z$756,7,FALSE)</f>
        <v>1060</v>
      </c>
      <c r="J276" s="11">
        <f>VLOOKUP(C276,DBASE!$A$4:$Z$756,8,FALSE)</f>
        <v>106</v>
      </c>
      <c r="K276" s="11" t="str">
        <f>VLOOKUP(C276,DBASE!$A$4:$Z$756,9,FALSE)</f>
        <v>Niederl. 7</v>
      </c>
      <c r="L276" s="11" t="str">
        <f>VLOOKUP(C276,DBASE!$A$4:$Z$756,10,FALSE)</f>
        <v>Department</v>
      </c>
      <c r="M276" s="11" t="str">
        <f>VLOOKUP(C276,DBASE!$A$4:$Z$756,11,FALSE)</f>
        <v>Supervisor</v>
      </c>
      <c r="N276" s="11" t="str">
        <f>VLOOKUP(C276,DBASE!$A$4:$Z$756,12,FALSE)</f>
        <v>Non-Mgm.</v>
      </c>
      <c r="O276" s="11" t="str">
        <f>VLOOKUP(C276,DBASE!$A$4:$Z$756,13,FALSE)</f>
        <v>ang.</v>
      </c>
      <c r="P276" s="11" t="str">
        <f>VLOOKUP(C276,DBASE!$A$4:$Z$756,14,FALSE)</f>
        <v>M</v>
      </c>
      <c r="Q276" s="12">
        <f>VLOOKUP(C276,DBASE!$A$4:$Z$756,15,FALSE)</f>
        <v>42558</v>
      </c>
      <c r="R276" s="12" t="str">
        <f>IF(VLOOKUP(C276,DBASE!$A$4:$Z$756,16,FALSE)=0,"",VLOOKUP(C276,DBASE!$A$4:$Z$756,16,FALSE))</f>
        <v/>
      </c>
      <c r="S276" s="13" t="str">
        <f>VLOOKUP(C276,DBASE!$A$4:$Z$756,17,FALSE)</f>
        <v/>
      </c>
      <c r="T276" s="11">
        <f ca="1">VLOOKUP(C276,DBASE!$A$4:$Z$756,18,FALSE)</f>
        <v>3</v>
      </c>
      <c r="U276" s="12">
        <f>VLOOKUP(C276,DBASE!$A$4:$Z$756,19,FALSE)</f>
        <v>35088</v>
      </c>
      <c r="V276" s="13">
        <f ca="1">VLOOKUP(C276,DBASE!$A$4:$Z$756,20,FALSE)</f>
        <v>23</v>
      </c>
      <c r="W276" s="11" t="str">
        <f>VLOOKUP(C276,DBASE!$A$4:$Z$756,21,FALSE)</f>
        <v>J</v>
      </c>
      <c r="X276" s="11">
        <f>VLOOKUP(C276,DBASE!$A$4:$Z$756,22,FALSE)</f>
        <v>30</v>
      </c>
      <c r="Y276" s="14">
        <f>VLOOKUP(C276,DBASE!$A$4:$Z$756,23,FALSE)</f>
        <v>2.5</v>
      </c>
      <c r="Z276" s="11">
        <f>VLOOKUP(C276,DBASE!$A$4:$Z$756,24,FALSE)</f>
        <v>39</v>
      </c>
      <c r="AA276" s="11" t="str">
        <f>VLOOKUP(C276,DBASE!$A$4:$Z$756,25,FALSE)</f>
        <v>Function</v>
      </c>
      <c r="AB276" s="10">
        <f>VLOOKUP(C276,DBASE!$A$4:$Z$756,26,FALSE)</f>
        <v>1</v>
      </c>
      <c r="AC276" s="15">
        <v>1272</v>
      </c>
      <c r="AD276" s="15">
        <f t="shared" si="20"/>
        <v>278.88600000000002</v>
      </c>
      <c r="AE276" s="15">
        <v>0</v>
      </c>
      <c r="AF276" s="15">
        <v>0</v>
      </c>
      <c r="AG276" s="15">
        <v>0</v>
      </c>
      <c r="AH276" s="15">
        <v>0</v>
      </c>
      <c r="AI276" s="15">
        <v>0</v>
      </c>
      <c r="AJ276" s="15">
        <v>0</v>
      </c>
      <c r="AK276" s="15">
        <v>0</v>
      </c>
      <c r="AL276" s="15">
        <v>0</v>
      </c>
      <c r="AM276" s="15">
        <v>0</v>
      </c>
      <c r="AN276" s="15">
        <v>0</v>
      </c>
      <c r="AO276" s="15">
        <f t="shared" si="21"/>
        <v>73.384615384615387</v>
      </c>
      <c r="AP276" s="15">
        <f t="shared" si="22"/>
        <v>58.300000000000004</v>
      </c>
      <c r="AQ276" s="15">
        <f t="shared" si="23"/>
        <v>26.5</v>
      </c>
      <c r="AR276" s="15">
        <v>0</v>
      </c>
      <c r="AS276" s="15">
        <v>0</v>
      </c>
      <c r="AT276" s="15">
        <v>0</v>
      </c>
      <c r="AU276" s="15">
        <v>0</v>
      </c>
      <c r="AV276" s="15">
        <f t="shared" si="24"/>
        <v>35.42544461538462</v>
      </c>
      <c r="AW276" s="15">
        <v>0</v>
      </c>
      <c r="AX276" s="15">
        <v>0</v>
      </c>
    </row>
    <row r="277" spans="1:50" ht="20.100000000000001" customHeight="1" x14ac:dyDescent="0.25">
      <c r="A277" s="8">
        <v>43922</v>
      </c>
      <c r="B277" s="8">
        <v>43951</v>
      </c>
      <c r="C277" s="11">
        <v>263</v>
      </c>
      <c r="D277" s="8" t="str">
        <f>VLOOKUP(C277,DBASE!$A$4:$Z$756,3,FALSE)</f>
        <v>P</v>
      </c>
      <c r="E277" s="11" t="str">
        <f>VLOOKUP(C277,DBASE!$A$4:$Z$756,2,FALSE)</f>
        <v>Active</v>
      </c>
      <c r="F277" s="11" t="str">
        <f>VLOOKUP(C277,DBASE!$A$4:$Z$756,4,FALSE)</f>
        <v>Mitarbeiter 263</v>
      </c>
      <c r="G277" s="11" t="str">
        <f>VLOOKUP(C277,DBASE!$A$4:$Z$756,5,FALSE)</f>
        <v>N</v>
      </c>
      <c r="H277" s="11">
        <f>VLOOKUP(C277,DBASE!$A$4:$Z$756,6,FALSE)</f>
        <v>1020</v>
      </c>
      <c r="I277" s="11">
        <f>VLOOKUP(C277,DBASE!$A$4:$Z$756,7,FALSE)</f>
        <v>1033</v>
      </c>
      <c r="J277" s="11">
        <f>VLOOKUP(C277,DBASE!$A$4:$Z$756,8,FALSE)</f>
        <v>104</v>
      </c>
      <c r="K277" s="11" t="str">
        <f>VLOOKUP(C277,DBASE!$A$4:$Z$756,9,FALSE)</f>
        <v>Niederl. 5</v>
      </c>
      <c r="L277" s="11" t="str">
        <f>VLOOKUP(C277,DBASE!$A$4:$Z$756,10,FALSE)</f>
        <v>Department</v>
      </c>
      <c r="M277" s="11" t="str">
        <f>VLOOKUP(C277,DBASE!$A$4:$Z$756,11,FALSE)</f>
        <v>Supervisor</v>
      </c>
      <c r="N277" s="11" t="str">
        <f>VLOOKUP(C277,DBASE!$A$4:$Z$756,12,FALSE)</f>
        <v>Non-Mgm.</v>
      </c>
      <c r="O277" s="11" t="str">
        <f>VLOOKUP(C277,DBASE!$A$4:$Z$756,13,FALSE)</f>
        <v>ang.</v>
      </c>
      <c r="P277" s="11" t="str">
        <f>VLOOKUP(C277,DBASE!$A$4:$Z$756,14,FALSE)</f>
        <v>W</v>
      </c>
      <c r="Q277" s="12">
        <f>VLOOKUP(C277,DBASE!$A$4:$Z$756,15,FALSE)</f>
        <v>42395</v>
      </c>
      <c r="R277" s="12" t="str">
        <f>IF(VLOOKUP(C277,DBASE!$A$4:$Z$756,16,FALSE)=0,"",VLOOKUP(C277,DBASE!$A$4:$Z$756,16,FALSE))</f>
        <v/>
      </c>
      <c r="S277" s="13" t="str">
        <f>VLOOKUP(C277,DBASE!$A$4:$Z$756,17,FALSE)</f>
        <v/>
      </c>
      <c r="T277" s="11">
        <f ca="1">VLOOKUP(C277,DBASE!$A$4:$Z$756,18,FALSE)</f>
        <v>3</v>
      </c>
      <c r="U277" s="12">
        <f>VLOOKUP(C277,DBASE!$A$4:$Z$756,19,FALSE)</f>
        <v>34644</v>
      </c>
      <c r="V277" s="13">
        <f ca="1">VLOOKUP(C277,DBASE!$A$4:$Z$756,20,FALSE)</f>
        <v>25</v>
      </c>
      <c r="W277" s="11" t="str">
        <f>VLOOKUP(C277,DBASE!$A$4:$Z$756,21,FALSE)</f>
        <v>J</v>
      </c>
      <c r="X277" s="11">
        <f>VLOOKUP(C277,DBASE!$A$4:$Z$756,22,FALSE)</f>
        <v>30</v>
      </c>
      <c r="Y277" s="14">
        <f>VLOOKUP(C277,DBASE!$A$4:$Z$756,23,FALSE)</f>
        <v>2.5</v>
      </c>
      <c r="Z277" s="11">
        <f>VLOOKUP(C277,DBASE!$A$4:$Z$756,24,FALSE)</f>
        <v>39</v>
      </c>
      <c r="AA277" s="11" t="str">
        <f>VLOOKUP(C277,DBASE!$A$4:$Z$756,25,FALSE)</f>
        <v>Function</v>
      </c>
      <c r="AB277" s="10">
        <f>VLOOKUP(C277,DBASE!$A$4:$Z$756,26,FALSE)</f>
        <v>1</v>
      </c>
      <c r="AC277" s="15">
        <v>1273</v>
      </c>
      <c r="AD277" s="15">
        <f t="shared" si="20"/>
        <v>279.10525000000001</v>
      </c>
      <c r="AE277" s="15">
        <v>0</v>
      </c>
      <c r="AF277" s="15">
        <v>0</v>
      </c>
      <c r="AG277" s="15">
        <v>0</v>
      </c>
      <c r="AH277" s="15">
        <v>0</v>
      </c>
      <c r="AI277" s="15">
        <v>0</v>
      </c>
      <c r="AJ277" s="15">
        <v>0</v>
      </c>
      <c r="AK277" s="15">
        <v>0</v>
      </c>
      <c r="AL277" s="15">
        <v>0</v>
      </c>
      <c r="AM277" s="15">
        <v>0</v>
      </c>
      <c r="AN277" s="15">
        <v>0</v>
      </c>
      <c r="AO277" s="15">
        <f t="shared" si="21"/>
        <v>73.442307692307693</v>
      </c>
      <c r="AP277" s="15">
        <f t="shared" si="22"/>
        <v>58.345833333333339</v>
      </c>
      <c r="AQ277" s="15">
        <f t="shared" si="23"/>
        <v>26.5</v>
      </c>
      <c r="AR277" s="15">
        <v>0</v>
      </c>
      <c r="AS277" s="15">
        <v>0</v>
      </c>
      <c r="AT277" s="15">
        <v>0</v>
      </c>
      <c r="AU277" s="15">
        <v>0</v>
      </c>
      <c r="AV277" s="15">
        <f t="shared" si="24"/>
        <v>35.448629182692315</v>
      </c>
      <c r="AW277" s="15">
        <v>0</v>
      </c>
      <c r="AX277" s="15">
        <v>0</v>
      </c>
    </row>
    <row r="278" spans="1:50" ht="20.100000000000001" customHeight="1" x14ac:dyDescent="0.25">
      <c r="A278" s="8">
        <v>43922</v>
      </c>
      <c r="B278" s="8">
        <v>43951</v>
      </c>
      <c r="C278" s="11">
        <v>264</v>
      </c>
      <c r="D278" s="8" t="str">
        <f>VLOOKUP(C278,DBASE!$A$4:$Z$756,3,FALSE)</f>
        <v>P</v>
      </c>
      <c r="E278" s="11" t="str">
        <f>VLOOKUP(C278,DBASE!$A$4:$Z$756,2,FALSE)</f>
        <v>Active</v>
      </c>
      <c r="F278" s="11" t="str">
        <f>VLOOKUP(C278,DBASE!$A$4:$Z$756,4,FALSE)</f>
        <v>Mitarbeiter 264</v>
      </c>
      <c r="G278" s="11" t="str">
        <f>VLOOKUP(C278,DBASE!$A$4:$Z$756,5,FALSE)</f>
        <v>N</v>
      </c>
      <c r="H278" s="11">
        <f>VLOOKUP(C278,DBASE!$A$4:$Z$756,6,FALSE)</f>
        <v>1004</v>
      </c>
      <c r="I278" s="11">
        <f>VLOOKUP(C278,DBASE!$A$4:$Z$756,7,FALSE)</f>
        <v>1004</v>
      </c>
      <c r="J278" s="11">
        <f>VLOOKUP(C278,DBASE!$A$4:$Z$756,8,FALSE)</f>
        <v>100</v>
      </c>
      <c r="K278" s="11" t="str">
        <f>VLOOKUP(C278,DBASE!$A$4:$Z$756,9,FALSE)</f>
        <v>Niederl. 1</v>
      </c>
      <c r="L278" s="11" t="str">
        <f>VLOOKUP(C278,DBASE!$A$4:$Z$756,10,FALSE)</f>
        <v>Department</v>
      </c>
      <c r="M278" s="11" t="str">
        <f>VLOOKUP(C278,DBASE!$A$4:$Z$756,11,FALSE)</f>
        <v>Supervisor</v>
      </c>
      <c r="N278" s="11" t="str">
        <f>VLOOKUP(C278,DBASE!$A$4:$Z$756,12,FALSE)</f>
        <v>Non-Mgm.</v>
      </c>
      <c r="O278" s="11" t="str">
        <f>VLOOKUP(C278,DBASE!$A$4:$Z$756,13,FALSE)</f>
        <v>ang.</v>
      </c>
      <c r="P278" s="11" t="str">
        <f>VLOOKUP(C278,DBASE!$A$4:$Z$756,14,FALSE)</f>
        <v>W</v>
      </c>
      <c r="Q278" s="12">
        <f>VLOOKUP(C278,DBASE!$A$4:$Z$756,15,FALSE)</f>
        <v>41518</v>
      </c>
      <c r="R278" s="12" t="str">
        <f>IF(VLOOKUP(C278,DBASE!$A$4:$Z$756,16,FALSE)=0,"",VLOOKUP(C278,DBASE!$A$4:$Z$756,16,FALSE))</f>
        <v/>
      </c>
      <c r="S278" s="13" t="str">
        <f>VLOOKUP(C278,DBASE!$A$4:$Z$756,17,FALSE)</f>
        <v/>
      </c>
      <c r="T278" s="11">
        <f ca="1">VLOOKUP(C278,DBASE!$A$4:$Z$756,18,FALSE)</f>
        <v>6</v>
      </c>
      <c r="U278" s="12">
        <f>VLOOKUP(C278,DBASE!$A$4:$Z$756,19,FALSE)</f>
        <v>35528</v>
      </c>
      <c r="V278" s="13">
        <f ca="1">VLOOKUP(C278,DBASE!$A$4:$Z$756,20,FALSE)</f>
        <v>22</v>
      </c>
      <c r="W278" s="11" t="str">
        <f>VLOOKUP(C278,DBASE!$A$4:$Z$756,21,FALSE)</f>
        <v>N</v>
      </c>
      <c r="X278" s="11">
        <f>VLOOKUP(C278,DBASE!$A$4:$Z$756,22,FALSE)</f>
        <v>30</v>
      </c>
      <c r="Y278" s="14">
        <f>VLOOKUP(C278,DBASE!$A$4:$Z$756,23,FALSE)</f>
        <v>2.5</v>
      </c>
      <c r="Z278" s="11">
        <f>VLOOKUP(C278,DBASE!$A$4:$Z$756,24,FALSE)</f>
        <v>39</v>
      </c>
      <c r="AA278" s="11" t="str">
        <f>VLOOKUP(C278,DBASE!$A$4:$Z$756,25,FALSE)</f>
        <v>Function</v>
      </c>
      <c r="AB278" s="10">
        <f>VLOOKUP(C278,DBASE!$A$4:$Z$756,26,FALSE)</f>
        <v>1</v>
      </c>
      <c r="AC278" s="15">
        <v>1274</v>
      </c>
      <c r="AD278" s="15">
        <f t="shared" si="20"/>
        <v>279.32450000000006</v>
      </c>
      <c r="AE278" s="15">
        <v>0</v>
      </c>
      <c r="AF278" s="15">
        <v>0</v>
      </c>
      <c r="AG278" s="15">
        <v>0</v>
      </c>
      <c r="AH278" s="15">
        <v>0</v>
      </c>
      <c r="AI278" s="15">
        <v>0</v>
      </c>
      <c r="AJ278" s="15">
        <v>0</v>
      </c>
      <c r="AK278" s="15">
        <v>0</v>
      </c>
      <c r="AL278" s="15">
        <v>0</v>
      </c>
      <c r="AM278" s="15">
        <v>0</v>
      </c>
      <c r="AN278" s="15">
        <v>0</v>
      </c>
      <c r="AO278" s="15">
        <f t="shared" si="21"/>
        <v>0</v>
      </c>
      <c r="AP278" s="15">
        <f t="shared" si="22"/>
        <v>0</v>
      </c>
      <c r="AQ278" s="15">
        <f t="shared" si="23"/>
        <v>26.5</v>
      </c>
      <c r="AR278" s="15">
        <v>0</v>
      </c>
      <c r="AS278" s="15">
        <v>0</v>
      </c>
      <c r="AT278" s="15">
        <v>0</v>
      </c>
      <c r="AU278" s="15">
        <v>0</v>
      </c>
      <c r="AV278" s="15">
        <f t="shared" si="24"/>
        <v>5.9346750000000004</v>
      </c>
      <c r="AW278" s="15">
        <v>0</v>
      </c>
      <c r="AX278" s="15">
        <v>0</v>
      </c>
    </row>
    <row r="279" spans="1:50" ht="20.100000000000001" customHeight="1" x14ac:dyDescent="0.25">
      <c r="A279" s="8">
        <v>43922</v>
      </c>
      <c r="B279" s="8">
        <v>43951</v>
      </c>
      <c r="C279" s="11">
        <v>265</v>
      </c>
      <c r="D279" s="8" t="str">
        <f>VLOOKUP(C279,DBASE!$A$4:$Z$756,3,FALSE)</f>
        <v>P</v>
      </c>
      <c r="E279" s="11" t="str">
        <f>VLOOKUP(C279,DBASE!$A$4:$Z$756,2,FALSE)</f>
        <v>Active</v>
      </c>
      <c r="F279" s="11" t="str">
        <f>VLOOKUP(C279,DBASE!$A$4:$Z$756,4,FALSE)</f>
        <v>Mitarbeiter 265</v>
      </c>
      <c r="G279" s="11" t="str">
        <f>VLOOKUP(C279,DBASE!$A$4:$Z$756,5,FALSE)</f>
        <v>N</v>
      </c>
      <c r="H279" s="11">
        <f>VLOOKUP(C279,DBASE!$A$4:$Z$756,6,FALSE)</f>
        <v>1000</v>
      </c>
      <c r="I279" s="11">
        <f>VLOOKUP(C279,DBASE!$A$4:$Z$756,7,FALSE)</f>
        <v>1000</v>
      </c>
      <c r="J279" s="11">
        <f>VLOOKUP(C279,DBASE!$A$4:$Z$756,8,FALSE)</f>
        <v>100</v>
      </c>
      <c r="K279" s="11" t="str">
        <f>VLOOKUP(C279,DBASE!$A$4:$Z$756,9,FALSE)</f>
        <v>Niederl. 1</v>
      </c>
      <c r="L279" s="11" t="str">
        <f>VLOOKUP(C279,DBASE!$A$4:$Z$756,10,FALSE)</f>
        <v>Department</v>
      </c>
      <c r="M279" s="11" t="str">
        <f>VLOOKUP(C279,DBASE!$A$4:$Z$756,11,FALSE)</f>
        <v>Supervisor</v>
      </c>
      <c r="N279" s="11" t="str">
        <f>VLOOKUP(C279,DBASE!$A$4:$Z$756,12,FALSE)</f>
        <v>Non-Mgm.</v>
      </c>
      <c r="O279" s="11" t="str">
        <f>VLOOKUP(C279,DBASE!$A$4:$Z$756,13,FALSE)</f>
        <v>ang.</v>
      </c>
      <c r="P279" s="11" t="str">
        <f>VLOOKUP(C279,DBASE!$A$4:$Z$756,14,FALSE)</f>
        <v>W</v>
      </c>
      <c r="Q279" s="12">
        <f>VLOOKUP(C279,DBASE!$A$4:$Z$756,15,FALSE)</f>
        <v>41518</v>
      </c>
      <c r="R279" s="12" t="str">
        <f>IF(VLOOKUP(C279,DBASE!$A$4:$Z$756,16,FALSE)=0,"",VLOOKUP(C279,DBASE!$A$4:$Z$756,16,FALSE))</f>
        <v/>
      </c>
      <c r="S279" s="13" t="str">
        <f>VLOOKUP(C279,DBASE!$A$4:$Z$756,17,FALSE)</f>
        <v/>
      </c>
      <c r="T279" s="11">
        <f ca="1">VLOOKUP(C279,DBASE!$A$4:$Z$756,18,FALSE)</f>
        <v>6</v>
      </c>
      <c r="U279" s="12">
        <f>VLOOKUP(C279,DBASE!$A$4:$Z$756,19,FALSE)</f>
        <v>35505</v>
      </c>
      <c r="V279" s="13">
        <f ca="1">VLOOKUP(C279,DBASE!$A$4:$Z$756,20,FALSE)</f>
        <v>22</v>
      </c>
      <c r="W279" s="11" t="str">
        <f>VLOOKUP(C279,DBASE!$A$4:$Z$756,21,FALSE)</f>
        <v>N</v>
      </c>
      <c r="X279" s="11">
        <f>VLOOKUP(C279,DBASE!$A$4:$Z$756,22,FALSE)</f>
        <v>30</v>
      </c>
      <c r="Y279" s="14">
        <f>VLOOKUP(C279,DBASE!$A$4:$Z$756,23,FALSE)</f>
        <v>2.5</v>
      </c>
      <c r="Z279" s="11">
        <f>VLOOKUP(C279,DBASE!$A$4:$Z$756,24,FALSE)</f>
        <v>39</v>
      </c>
      <c r="AA279" s="11" t="str">
        <f>VLOOKUP(C279,DBASE!$A$4:$Z$756,25,FALSE)</f>
        <v>Function</v>
      </c>
      <c r="AB279" s="10">
        <f>VLOOKUP(C279,DBASE!$A$4:$Z$756,26,FALSE)</f>
        <v>1</v>
      </c>
      <c r="AC279" s="15">
        <v>1275</v>
      </c>
      <c r="AD279" s="15">
        <f t="shared" si="20"/>
        <v>279.54375000000005</v>
      </c>
      <c r="AE279" s="15">
        <v>0</v>
      </c>
      <c r="AF279" s="15">
        <v>0</v>
      </c>
      <c r="AG279" s="15">
        <v>0</v>
      </c>
      <c r="AH279" s="15">
        <v>0</v>
      </c>
      <c r="AI279" s="15">
        <v>0</v>
      </c>
      <c r="AJ279" s="15">
        <v>0</v>
      </c>
      <c r="AK279" s="15">
        <v>0</v>
      </c>
      <c r="AL279" s="15">
        <v>0</v>
      </c>
      <c r="AM279" s="15">
        <v>0</v>
      </c>
      <c r="AN279" s="15">
        <v>0</v>
      </c>
      <c r="AO279" s="15">
        <f t="shared" si="21"/>
        <v>0</v>
      </c>
      <c r="AP279" s="15">
        <f t="shared" si="22"/>
        <v>0</v>
      </c>
      <c r="AQ279" s="15">
        <f t="shared" si="23"/>
        <v>26.5</v>
      </c>
      <c r="AR279" s="15">
        <v>0</v>
      </c>
      <c r="AS279" s="15">
        <v>0</v>
      </c>
      <c r="AT279" s="15">
        <v>0</v>
      </c>
      <c r="AU279" s="15">
        <v>0</v>
      </c>
      <c r="AV279" s="15">
        <f t="shared" si="24"/>
        <v>5.9346750000000004</v>
      </c>
      <c r="AW279" s="15">
        <v>0</v>
      </c>
      <c r="AX279" s="15">
        <v>0</v>
      </c>
    </row>
    <row r="280" spans="1:50" ht="20.100000000000001" customHeight="1" x14ac:dyDescent="0.25">
      <c r="A280" s="8">
        <v>43922</v>
      </c>
      <c r="B280" s="8">
        <v>43951</v>
      </c>
      <c r="C280" s="11">
        <v>266</v>
      </c>
      <c r="D280" s="8" t="str">
        <f>VLOOKUP(C280,DBASE!$A$4:$Z$756,3,FALSE)</f>
        <v>P</v>
      </c>
      <c r="E280" s="11" t="str">
        <f>VLOOKUP(C280,DBASE!$A$4:$Z$756,2,FALSE)</f>
        <v>Active</v>
      </c>
      <c r="F280" s="11" t="str">
        <f>VLOOKUP(C280,DBASE!$A$4:$Z$756,4,FALSE)</f>
        <v>Mitarbeiter 266</v>
      </c>
      <c r="G280" s="11" t="str">
        <f>VLOOKUP(C280,DBASE!$A$4:$Z$756,5,FALSE)</f>
        <v>N</v>
      </c>
      <c r="H280" s="11">
        <f>VLOOKUP(C280,DBASE!$A$4:$Z$756,6,FALSE)</f>
        <v>1017</v>
      </c>
      <c r="I280" s="11">
        <f>VLOOKUP(C280,DBASE!$A$4:$Z$756,7,FALSE)</f>
        <v>1017</v>
      </c>
      <c r="J280" s="11">
        <f>VLOOKUP(C280,DBASE!$A$4:$Z$756,8,FALSE)</f>
        <v>100</v>
      </c>
      <c r="K280" s="11" t="str">
        <f>VLOOKUP(C280,DBASE!$A$4:$Z$756,9,FALSE)</f>
        <v>Niederl. 1</v>
      </c>
      <c r="L280" s="11" t="str">
        <f>VLOOKUP(C280,DBASE!$A$4:$Z$756,10,FALSE)</f>
        <v>Department</v>
      </c>
      <c r="M280" s="11" t="str">
        <f>VLOOKUP(C280,DBASE!$A$4:$Z$756,11,FALSE)</f>
        <v>Supervisor</v>
      </c>
      <c r="N280" s="11" t="str">
        <f>VLOOKUP(C280,DBASE!$A$4:$Z$756,12,FALSE)</f>
        <v>Non-Mgm.</v>
      </c>
      <c r="O280" s="11" t="str">
        <f>VLOOKUP(C280,DBASE!$A$4:$Z$756,13,FALSE)</f>
        <v>ang.</v>
      </c>
      <c r="P280" s="11" t="str">
        <f>VLOOKUP(C280,DBASE!$A$4:$Z$756,14,FALSE)</f>
        <v>M</v>
      </c>
      <c r="Q280" s="12">
        <f>VLOOKUP(C280,DBASE!$A$4:$Z$756,15,FALSE)</f>
        <v>41518</v>
      </c>
      <c r="R280" s="12" t="str">
        <f>IF(VLOOKUP(C280,DBASE!$A$4:$Z$756,16,FALSE)=0,"",VLOOKUP(C280,DBASE!$A$4:$Z$756,16,FALSE))</f>
        <v/>
      </c>
      <c r="S280" s="13" t="str">
        <f>VLOOKUP(C280,DBASE!$A$4:$Z$756,17,FALSE)</f>
        <v/>
      </c>
      <c r="T280" s="11">
        <f ca="1">VLOOKUP(C280,DBASE!$A$4:$Z$756,18,FALSE)</f>
        <v>6</v>
      </c>
      <c r="U280" s="12">
        <f>VLOOKUP(C280,DBASE!$A$4:$Z$756,19,FALSE)</f>
        <v>35457</v>
      </c>
      <c r="V280" s="13">
        <f ca="1">VLOOKUP(C280,DBASE!$A$4:$Z$756,20,FALSE)</f>
        <v>22</v>
      </c>
      <c r="W280" s="11" t="str">
        <f>VLOOKUP(C280,DBASE!$A$4:$Z$756,21,FALSE)</f>
        <v>N</v>
      </c>
      <c r="X280" s="11">
        <f>VLOOKUP(C280,DBASE!$A$4:$Z$756,22,FALSE)</f>
        <v>30</v>
      </c>
      <c r="Y280" s="14">
        <f>VLOOKUP(C280,DBASE!$A$4:$Z$756,23,FALSE)</f>
        <v>2.5</v>
      </c>
      <c r="Z280" s="11">
        <f>VLOOKUP(C280,DBASE!$A$4:$Z$756,24,FALSE)</f>
        <v>34</v>
      </c>
      <c r="AA280" s="11" t="str">
        <f>VLOOKUP(C280,DBASE!$A$4:$Z$756,25,FALSE)</f>
        <v>Function</v>
      </c>
      <c r="AB280" s="10">
        <f>VLOOKUP(C280,DBASE!$A$4:$Z$756,26,FALSE)</f>
        <v>0.87179487179487181</v>
      </c>
      <c r="AC280" s="15">
        <v>1276</v>
      </c>
      <c r="AD280" s="15">
        <f t="shared" si="20"/>
        <v>279.76300000000003</v>
      </c>
      <c r="AE280" s="15">
        <v>0</v>
      </c>
      <c r="AF280" s="15">
        <v>0</v>
      </c>
      <c r="AG280" s="15">
        <v>0</v>
      </c>
      <c r="AH280" s="15">
        <v>0</v>
      </c>
      <c r="AI280" s="15">
        <v>0</v>
      </c>
      <c r="AJ280" s="15">
        <v>0</v>
      </c>
      <c r="AK280" s="15">
        <v>0</v>
      </c>
      <c r="AL280" s="15">
        <v>0</v>
      </c>
      <c r="AM280" s="15">
        <v>0</v>
      </c>
      <c r="AN280" s="15">
        <v>0</v>
      </c>
      <c r="AO280" s="15">
        <f t="shared" si="21"/>
        <v>0</v>
      </c>
      <c r="AP280" s="15">
        <f t="shared" si="22"/>
        <v>0</v>
      </c>
      <c r="AQ280" s="15">
        <f t="shared" si="23"/>
        <v>26.5</v>
      </c>
      <c r="AR280" s="15">
        <v>0</v>
      </c>
      <c r="AS280" s="15">
        <v>0</v>
      </c>
      <c r="AT280" s="15">
        <v>0</v>
      </c>
      <c r="AU280" s="15">
        <v>0</v>
      </c>
      <c r="AV280" s="15">
        <f t="shared" si="24"/>
        <v>5.9346750000000004</v>
      </c>
      <c r="AW280" s="15">
        <v>0</v>
      </c>
      <c r="AX280" s="15">
        <v>0</v>
      </c>
    </row>
    <row r="281" spans="1:50" ht="20.100000000000001" customHeight="1" x14ac:dyDescent="0.25">
      <c r="A281" s="8">
        <v>43922</v>
      </c>
      <c r="B281" s="8">
        <v>43951</v>
      </c>
      <c r="C281" s="11">
        <v>267</v>
      </c>
      <c r="D281" s="8" t="str">
        <f>VLOOKUP(C281,DBASE!$A$4:$Z$756,3,FALSE)</f>
        <v>P</v>
      </c>
      <c r="E281" s="11" t="str">
        <f>VLOOKUP(C281,DBASE!$A$4:$Z$756,2,FALSE)</f>
        <v>Active</v>
      </c>
      <c r="F281" s="11" t="str">
        <f>VLOOKUP(C281,DBASE!$A$4:$Z$756,4,FALSE)</f>
        <v>Mitarbeiter 267</v>
      </c>
      <c r="G281" s="11" t="str">
        <f>VLOOKUP(C281,DBASE!$A$4:$Z$756,5,FALSE)</f>
        <v>N</v>
      </c>
      <c r="H281" s="11">
        <f>VLOOKUP(C281,DBASE!$A$4:$Z$756,6,FALSE)</f>
        <v>1022</v>
      </c>
      <c r="I281" s="11">
        <f>VLOOKUP(C281,DBASE!$A$4:$Z$756,7,FALSE)</f>
        <v>1053</v>
      </c>
      <c r="J281" s="11">
        <f>VLOOKUP(C281,DBASE!$A$4:$Z$756,8,FALSE)</f>
        <v>107</v>
      </c>
      <c r="K281" s="11" t="str">
        <f>VLOOKUP(C281,DBASE!$A$4:$Z$756,9,FALSE)</f>
        <v>Niederl. 8</v>
      </c>
      <c r="L281" s="11" t="str">
        <f>VLOOKUP(C281,DBASE!$A$4:$Z$756,10,FALSE)</f>
        <v>Department</v>
      </c>
      <c r="M281" s="11" t="str">
        <f>VLOOKUP(C281,DBASE!$A$4:$Z$756,11,FALSE)</f>
        <v>Supervisor</v>
      </c>
      <c r="N281" s="11" t="str">
        <f>VLOOKUP(C281,DBASE!$A$4:$Z$756,12,FALSE)</f>
        <v>Non-Mgm.</v>
      </c>
      <c r="O281" s="11" t="str">
        <f>VLOOKUP(C281,DBASE!$A$4:$Z$756,13,FALSE)</f>
        <v>ang.</v>
      </c>
      <c r="P281" s="11" t="str">
        <f>VLOOKUP(C281,DBASE!$A$4:$Z$756,14,FALSE)</f>
        <v>M</v>
      </c>
      <c r="Q281" s="12">
        <f>VLOOKUP(C281,DBASE!$A$4:$Z$756,15,FALSE)</f>
        <v>41518</v>
      </c>
      <c r="R281" s="12" t="str">
        <f>IF(VLOOKUP(C281,DBASE!$A$4:$Z$756,16,FALSE)=0,"",VLOOKUP(C281,DBASE!$A$4:$Z$756,16,FALSE))</f>
        <v/>
      </c>
      <c r="S281" s="13" t="str">
        <f>VLOOKUP(C281,DBASE!$A$4:$Z$756,17,FALSE)</f>
        <v/>
      </c>
      <c r="T281" s="11">
        <f ca="1">VLOOKUP(C281,DBASE!$A$4:$Z$756,18,FALSE)</f>
        <v>6</v>
      </c>
      <c r="U281" s="12">
        <f>VLOOKUP(C281,DBASE!$A$4:$Z$756,19,FALSE)</f>
        <v>32052</v>
      </c>
      <c r="V281" s="13">
        <f ca="1">VLOOKUP(C281,DBASE!$A$4:$Z$756,20,FALSE)</f>
        <v>32</v>
      </c>
      <c r="W281" s="11" t="str">
        <f>VLOOKUP(C281,DBASE!$A$4:$Z$756,21,FALSE)</f>
        <v>J</v>
      </c>
      <c r="X281" s="11">
        <f>VLOOKUP(C281,DBASE!$A$4:$Z$756,22,FALSE)</f>
        <v>30</v>
      </c>
      <c r="Y281" s="14">
        <f>VLOOKUP(C281,DBASE!$A$4:$Z$756,23,FALSE)</f>
        <v>2.5</v>
      </c>
      <c r="Z281" s="11">
        <f>VLOOKUP(C281,DBASE!$A$4:$Z$756,24,FALSE)</f>
        <v>39</v>
      </c>
      <c r="AA281" s="11" t="str">
        <f>VLOOKUP(C281,DBASE!$A$4:$Z$756,25,FALSE)</f>
        <v>Function</v>
      </c>
      <c r="AB281" s="10">
        <f>VLOOKUP(C281,DBASE!$A$4:$Z$756,26,FALSE)</f>
        <v>1</v>
      </c>
      <c r="AC281" s="15">
        <v>1277</v>
      </c>
      <c r="AD281" s="15">
        <f t="shared" si="20"/>
        <v>279.98225000000002</v>
      </c>
      <c r="AE281" s="15">
        <v>0</v>
      </c>
      <c r="AF281" s="15">
        <v>0</v>
      </c>
      <c r="AG281" s="15">
        <v>0</v>
      </c>
      <c r="AH281" s="15">
        <v>0</v>
      </c>
      <c r="AI281" s="15">
        <v>0</v>
      </c>
      <c r="AJ281" s="15">
        <v>0</v>
      </c>
      <c r="AK281" s="15">
        <v>0</v>
      </c>
      <c r="AL281" s="15">
        <v>0</v>
      </c>
      <c r="AM281" s="15">
        <v>0</v>
      </c>
      <c r="AN281" s="15">
        <v>0</v>
      </c>
      <c r="AO281" s="15">
        <f t="shared" si="21"/>
        <v>73.67307692307692</v>
      </c>
      <c r="AP281" s="15">
        <f t="shared" si="22"/>
        <v>58.529166666666676</v>
      </c>
      <c r="AQ281" s="15">
        <f t="shared" si="23"/>
        <v>26.5</v>
      </c>
      <c r="AR281" s="15">
        <v>0</v>
      </c>
      <c r="AS281" s="15">
        <v>0</v>
      </c>
      <c r="AT281" s="15">
        <v>0</v>
      </c>
      <c r="AU281" s="15">
        <v>0</v>
      </c>
      <c r="AV281" s="15">
        <f t="shared" si="24"/>
        <v>35.54136745192308</v>
      </c>
      <c r="AW281" s="15">
        <v>0</v>
      </c>
      <c r="AX281" s="15">
        <v>0</v>
      </c>
    </row>
    <row r="282" spans="1:50" ht="20.100000000000001" customHeight="1" x14ac:dyDescent="0.25">
      <c r="A282" s="8">
        <v>43922</v>
      </c>
      <c r="B282" s="8">
        <v>43951</v>
      </c>
      <c r="C282" s="11">
        <v>268</v>
      </c>
      <c r="D282" s="8" t="str">
        <f>VLOOKUP(C282,DBASE!$A$4:$Z$756,3,FALSE)</f>
        <v>P</v>
      </c>
      <c r="E282" s="11" t="str">
        <f>VLOOKUP(C282,DBASE!$A$4:$Z$756,2,FALSE)</f>
        <v>Active</v>
      </c>
      <c r="F282" s="11" t="str">
        <f>VLOOKUP(C282,DBASE!$A$4:$Z$756,4,FALSE)</f>
        <v>Mitarbeiter 268</v>
      </c>
      <c r="G282" s="11" t="str">
        <f>VLOOKUP(C282,DBASE!$A$4:$Z$756,5,FALSE)</f>
        <v>N</v>
      </c>
      <c r="H282" s="11">
        <f>VLOOKUP(C282,DBASE!$A$4:$Z$756,6,FALSE)</f>
        <v>1034</v>
      </c>
      <c r="I282" s="11">
        <f>VLOOKUP(C282,DBASE!$A$4:$Z$756,7,FALSE)</f>
        <v>1077</v>
      </c>
      <c r="J282" s="11">
        <f>VLOOKUP(C282,DBASE!$A$4:$Z$756,8,FALSE)</f>
        <v>102</v>
      </c>
      <c r="K282" s="11" t="str">
        <f>VLOOKUP(C282,DBASE!$A$4:$Z$756,9,FALSE)</f>
        <v>Niederl. 3</v>
      </c>
      <c r="L282" s="11" t="str">
        <f>VLOOKUP(C282,DBASE!$A$4:$Z$756,10,FALSE)</f>
        <v>Department</v>
      </c>
      <c r="M282" s="11" t="str">
        <f>VLOOKUP(C282,DBASE!$A$4:$Z$756,11,FALSE)</f>
        <v>Supervisor</v>
      </c>
      <c r="N282" s="11" t="str">
        <f>VLOOKUP(C282,DBASE!$A$4:$Z$756,12,FALSE)</f>
        <v>Manager</v>
      </c>
      <c r="O282" s="11" t="str">
        <f>VLOOKUP(C282,DBASE!$A$4:$Z$756,13,FALSE)</f>
        <v>ang.</v>
      </c>
      <c r="P282" s="11" t="str">
        <f>VLOOKUP(C282,DBASE!$A$4:$Z$756,14,FALSE)</f>
        <v>M</v>
      </c>
      <c r="Q282" s="12">
        <f>VLOOKUP(C282,DBASE!$A$4:$Z$756,15,FALSE)</f>
        <v>41548</v>
      </c>
      <c r="R282" s="12" t="str">
        <f>IF(VLOOKUP(C282,DBASE!$A$4:$Z$756,16,FALSE)=0,"",VLOOKUP(C282,DBASE!$A$4:$Z$756,16,FALSE))</f>
        <v/>
      </c>
      <c r="S282" s="13" t="str">
        <f>VLOOKUP(C282,DBASE!$A$4:$Z$756,17,FALSE)</f>
        <v/>
      </c>
      <c r="T282" s="11">
        <f ca="1">VLOOKUP(C282,DBASE!$A$4:$Z$756,18,FALSE)</f>
        <v>6</v>
      </c>
      <c r="U282" s="12">
        <f>VLOOKUP(C282,DBASE!$A$4:$Z$756,19,FALSE)</f>
        <v>30473</v>
      </c>
      <c r="V282" s="13">
        <f ca="1">VLOOKUP(C282,DBASE!$A$4:$Z$756,20,FALSE)</f>
        <v>36</v>
      </c>
      <c r="W282" s="11" t="str">
        <f>VLOOKUP(C282,DBASE!$A$4:$Z$756,21,FALSE)</f>
        <v>N</v>
      </c>
      <c r="X282" s="11">
        <f>VLOOKUP(C282,DBASE!$A$4:$Z$756,22,FALSE)</f>
        <v>30</v>
      </c>
      <c r="Y282" s="14">
        <f>VLOOKUP(C282,DBASE!$A$4:$Z$756,23,FALSE)</f>
        <v>2.5</v>
      </c>
      <c r="Z282" s="11">
        <f>VLOOKUP(C282,DBASE!$A$4:$Z$756,24,FALSE)</f>
        <v>39</v>
      </c>
      <c r="AA282" s="11" t="str">
        <f>VLOOKUP(C282,DBASE!$A$4:$Z$756,25,FALSE)</f>
        <v>Function</v>
      </c>
      <c r="AB282" s="10">
        <f>VLOOKUP(C282,DBASE!$A$4:$Z$756,26,FALSE)</f>
        <v>1</v>
      </c>
      <c r="AC282" s="15">
        <v>1278</v>
      </c>
      <c r="AD282" s="15">
        <f t="shared" si="20"/>
        <v>280.20150000000001</v>
      </c>
      <c r="AE282" s="15">
        <v>0</v>
      </c>
      <c r="AF282" s="15">
        <v>0</v>
      </c>
      <c r="AG282" s="15">
        <v>30</v>
      </c>
      <c r="AH282" s="15">
        <v>0</v>
      </c>
      <c r="AI282" s="15">
        <v>0</v>
      </c>
      <c r="AJ282" s="15">
        <v>0</v>
      </c>
      <c r="AK282" s="15">
        <v>0</v>
      </c>
      <c r="AL282" s="15">
        <v>0</v>
      </c>
      <c r="AM282" s="15">
        <v>0</v>
      </c>
      <c r="AN282" s="15">
        <v>0</v>
      </c>
      <c r="AO282" s="15">
        <f t="shared" si="21"/>
        <v>0</v>
      </c>
      <c r="AP282" s="15">
        <f t="shared" si="22"/>
        <v>0</v>
      </c>
      <c r="AQ282" s="15">
        <f t="shared" si="23"/>
        <v>26.5</v>
      </c>
      <c r="AR282" s="15">
        <v>0</v>
      </c>
      <c r="AS282" s="15">
        <v>0</v>
      </c>
      <c r="AT282" s="15">
        <v>0</v>
      </c>
      <c r="AU282" s="15">
        <v>0</v>
      </c>
      <c r="AV282" s="15">
        <f t="shared" si="24"/>
        <v>12.653175000000001</v>
      </c>
      <c r="AW282" s="15">
        <v>96.710000000000008</v>
      </c>
      <c r="AX282" s="15">
        <v>0</v>
      </c>
    </row>
    <row r="283" spans="1:50" ht="20.100000000000001" customHeight="1" x14ac:dyDescent="0.25">
      <c r="A283" s="8">
        <v>43922</v>
      </c>
      <c r="B283" s="8">
        <v>43951</v>
      </c>
      <c r="C283" s="11">
        <v>269</v>
      </c>
      <c r="D283" s="8" t="str">
        <f>VLOOKUP(C283,DBASE!$A$4:$Z$756,3,FALSE)</f>
        <v>P</v>
      </c>
      <c r="E283" s="11" t="str">
        <f>VLOOKUP(C283,DBASE!$A$4:$Z$756,2,FALSE)</f>
        <v>Active</v>
      </c>
      <c r="F283" s="11" t="str">
        <f>VLOOKUP(C283,DBASE!$A$4:$Z$756,4,FALSE)</f>
        <v>Mitarbeiter 269</v>
      </c>
      <c r="G283" s="11" t="str">
        <f>VLOOKUP(C283,DBASE!$A$4:$Z$756,5,FALSE)</f>
        <v>N</v>
      </c>
      <c r="H283" s="11">
        <f>VLOOKUP(C283,DBASE!$A$4:$Z$756,6,FALSE)</f>
        <v>1026</v>
      </c>
      <c r="I283" s="11">
        <f>VLOOKUP(C283,DBASE!$A$4:$Z$756,7,FALSE)</f>
        <v>1069</v>
      </c>
      <c r="J283" s="11">
        <f>VLOOKUP(C283,DBASE!$A$4:$Z$756,8,FALSE)</f>
        <v>102</v>
      </c>
      <c r="K283" s="11" t="str">
        <f>VLOOKUP(C283,DBASE!$A$4:$Z$756,9,FALSE)</f>
        <v>Niederl. 3</v>
      </c>
      <c r="L283" s="11" t="str">
        <f>VLOOKUP(C283,DBASE!$A$4:$Z$756,10,FALSE)</f>
        <v>Department</v>
      </c>
      <c r="M283" s="11" t="str">
        <f>VLOOKUP(C283,DBASE!$A$4:$Z$756,11,FALSE)</f>
        <v>Supervisor</v>
      </c>
      <c r="N283" s="11" t="str">
        <f>VLOOKUP(C283,DBASE!$A$4:$Z$756,12,FALSE)</f>
        <v>Manager</v>
      </c>
      <c r="O283" s="11" t="str">
        <f>VLOOKUP(C283,DBASE!$A$4:$Z$756,13,FALSE)</f>
        <v>ang.</v>
      </c>
      <c r="P283" s="11" t="str">
        <f>VLOOKUP(C283,DBASE!$A$4:$Z$756,14,FALSE)</f>
        <v>M</v>
      </c>
      <c r="Q283" s="12">
        <f>VLOOKUP(C283,DBASE!$A$4:$Z$756,15,FALSE)</f>
        <v>41533</v>
      </c>
      <c r="R283" s="12" t="str">
        <f>IF(VLOOKUP(C283,DBASE!$A$4:$Z$756,16,FALSE)=0,"",VLOOKUP(C283,DBASE!$A$4:$Z$756,16,FALSE))</f>
        <v/>
      </c>
      <c r="S283" s="13" t="str">
        <f>VLOOKUP(C283,DBASE!$A$4:$Z$756,17,FALSE)</f>
        <v/>
      </c>
      <c r="T283" s="11">
        <f ca="1">VLOOKUP(C283,DBASE!$A$4:$Z$756,18,FALSE)</f>
        <v>6</v>
      </c>
      <c r="U283" s="12">
        <f>VLOOKUP(C283,DBASE!$A$4:$Z$756,19,FALSE)</f>
        <v>32124</v>
      </c>
      <c r="V283" s="13">
        <f ca="1">VLOOKUP(C283,DBASE!$A$4:$Z$756,20,FALSE)</f>
        <v>32</v>
      </c>
      <c r="W283" s="11" t="str">
        <f>VLOOKUP(C283,DBASE!$A$4:$Z$756,21,FALSE)</f>
        <v>N</v>
      </c>
      <c r="X283" s="11">
        <f>VLOOKUP(C283,DBASE!$A$4:$Z$756,22,FALSE)</f>
        <v>30</v>
      </c>
      <c r="Y283" s="14">
        <f>VLOOKUP(C283,DBASE!$A$4:$Z$756,23,FALSE)</f>
        <v>2.5</v>
      </c>
      <c r="Z283" s="11">
        <f>VLOOKUP(C283,DBASE!$A$4:$Z$756,24,FALSE)</f>
        <v>39</v>
      </c>
      <c r="AA283" s="11" t="str">
        <f>VLOOKUP(C283,DBASE!$A$4:$Z$756,25,FALSE)</f>
        <v>Function</v>
      </c>
      <c r="AB283" s="10">
        <f>VLOOKUP(C283,DBASE!$A$4:$Z$756,26,FALSE)</f>
        <v>1</v>
      </c>
      <c r="AC283" s="15">
        <v>1279</v>
      </c>
      <c r="AD283" s="15">
        <f t="shared" si="20"/>
        <v>280.42075</v>
      </c>
      <c r="AE283" s="15">
        <v>0</v>
      </c>
      <c r="AF283" s="15">
        <v>0</v>
      </c>
      <c r="AG283" s="15">
        <v>0</v>
      </c>
      <c r="AH283" s="15">
        <v>0</v>
      </c>
      <c r="AI283" s="15">
        <v>0</v>
      </c>
      <c r="AJ283" s="15">
        <v>0</v>
      </c>
      <c r="AK283" s="15">
        <v>0</v>
      </c>
      <c r="AL283" s="15">
        <v>0</v>
      </c>
      <c r="AM283" s="15">
        <v>0</v>
      </c>
      <c r="AN283" s="15">
        <v>0</v>
      </c>
      <c r="AO283" s="15">
        <f t="shared" si="21"/>
        <v>0</v>
      </c>
      <c r="AP283" s="15">
        <f t="shared" si="22"/>
        <v>0</v>
      </c>
      <c r="AQ283" s="15">
        <f t="shared" si="23"/>
        <v>26.5</v>
      </c>
      <c r="AR283" s="15">
        <v>0</v>
      </c>
      <c r="AS283" s="15">
        <v>0</v>
      </c>
      <c r="AT283" s="15">
        <v>0</v>
      </c>
      <c r="AU283" s="15">
        <v>0</v>
      </c>
      <c r="AV283" s="15">
        <f t="shared" si="24"/>
        <v>5.9346750000000004</v>
      </c>
      <c r="AW283" s="15">
        <v>0</v>
      </c>
      <c r="AX283" s="15">
        <v>0</v>
      </c>
    </row>
    <row r="284" spans="1:50" ht="20.100000000000001" customHeight="1" x14ac:dyDescent="0.25">
      <c r="A284" s="8">
        <v>43922</v>
      </c>
      <c r="B284" s="8">
        <v>43951</v>
      </c>
      <c r="C284" s="11">
        <v>270</v>
      </c>
      <c r="D284" s="8" t="str">
        <f>VLOOKUP(C284,DBASE!$A$4:$Z$756,3,FALSE)</f>
        <v>P</v>
      </c>
      <c r="E284" s="11" t="str">
        <f>VLOOKUP(C284,DBASE!$A$4:$Z$756,2,FALSE)</f>
        <v>Active</v>
      </c>
      <c r="F284" s="11" t="str">
        <f>VLOOKUP(C284,DBASE!$A$4:$Z$756,4,FALSE)</f>
        <v>Mitarbeiter 270</v>
      </c>
      <c r="G284" s="11" t="str">
        <f>VLOOKUP(C284,DBASE!$A$4:$Z$756,5,FALSE)</f>
        <v>N</v>
      </c>
      <c r="H284" s="11">
        <f>VLOOKUP(C284,DBASE!$A$4:$Z$756,6,FALSE)</f>
        <v>1021</v>
      </c>
      <c r="I284" s="11">
        <f>VLOOKUP(C284,DBASE!$A$4:$Z$756,7,FALSE)</f>
        <v>1063</v>
      </c>
      <c r="J284" s="11">
        <f>VLOOKUP(C284,DBASE!$A$4:$Z$756,8,FALSE)</f>
        <v>110</v>
      </c>
      <c r="K284" s="11" t="str">
        <f>VLOOKUP(C284,DBASE!$A$4:$Z$756,9,FALSE)</f>
        <v>Niederl. 11</v>
      </c>
      <c r="L284" s="11" t="str">
        <f>VLOOKUP(C284,DBASE!$A$4:$Z$756,10,FALSE)</f>
        <v>Department</v>
      </c>
      <c r="M284" s="11" t="str">
        <f>VLOOKUP(C284,DBASE!$A$4:$Z$756,11,FALSE)</f>
        <v>Supervisor</v>
      </c>
      <c r="N284" s="11" t="str">
        <f>VLOOKUP(C284,DBASE!$A$4:$Z$756,12,FALSE)</f>
        <v>Non-Mgm.</v>
      </c>
      <c r="O284" s="11" t="str">
        <f>VLOOKUP(C284,DBASE!$A$4:$Z$756,13,FALSE)</f>
        <v>ang.</v>
      </c>
      <c r="P284" s="11" t="str">
        <f>VLOOKUP(C284,DBASE!$A$4:$Z$756,14,FALSE)</f>
        <v>M</v>
      </c>
      <c r="Q284" s="12">
        <f>VLOOKUP(C284,DBASE!$A$4:$Z$756,15,FALSE)</f>
        <v>41579</v>
      </c>
      <c r="R284" s="12" t="str">
        <f>IF(VLOOKUP(C284,DBASE!$A$4:$Z$756,16,FALSE)=0,"",VLOOKUP(C284,DBASE!$A$4:$Z$756,16,FALSE))</f>
        <v/>
      </c>
      <c r="S284" s="13" t="str">
        <f>VLOOKUP(C284,DBASE!$A$4:$Z$756,17,FALSE)</f>
        <v/>
      </c>
      <c r="T284" s="11">
        <f ca="1">VLOOKUP(C284,DBASE!$A$4:$Z$756,18,FALSE)</f>
        <v>6</v>
      </c>
      <c r="U284" s="12">
        <f>VLOOKUP(C284,DBASE!$A$4:$Z$756,19,FALSE)</f>
        <v>30813</v>
      </c>
      <c r="V284" s="13">
        <f ca="1">VLOOKUP(C284,DBASE!$A$4:$Z$756,20,FALSE)</f>
        <v>35</v>
      </c>
      <c r="W284" s="11" t="str">
        <f>VLOOKUP(C284,DBASE!$A$4:$Z$756,21,FALSE)</f>
        <v>N</v>
      </c>
      <c r="X284" s="11">
        <f>VLOOKUP(C284,DBASE!$A$4:$Z$756,22,FALSE)</f>
        <v>30</v>
      </c>
      <c r="Y284" s="14">
        <f>VLOOKUP(C284,DBASE!$A$4:$Z$756,23,FALSE)</f>
        <v>2.5</v>
      </c>
      <c r="Z284" s="11">
        <f>VLOOKUP(C284,DBASE!$A$4:$Z$756,24,FALSE)</f>
        <v>39</v>
      </c>
      <c r="AA284" s="11" t="str">
        <f>VLOOKUP(C284,DBASE!$A$4:$Z$756,25,FALSE)</f>
        <v>Function</v>
      </c>
      <c r="AB284" s="10">
        <f>VLOOKUP(C284,DBASE!$A$4:$Z$756,26,FALSE)</f>
        <v>1</v>
      </c>
      <c r="AC284" s="15">
        <v>1280</v>
      </c>
      <c r="AD284" s="15">
        <f t="shared" si="20"/>
        <v>280.64</v>
      </c>
      <c r="AE284" s="15">
        <v>0</v>
      </c>
      <c r="AF284" s="15">
        <v>0</v>
      </c>
      <c r="AG284" s="15">
        <v>60</v>
      </c>
      <c r="AH284" s="15">
        <v>0</v>
      </c>
      <c r="AI284" s="15">
        <v>0</v>
      </c>
      <c r="AJ284" s="15">
        <v>0</v>
      </c>
      <c r="AK284" s="15">
        <v>0</v>
      </c>
      <c r="AL284" s="15">
        <v>0</v>
      </c>
      <c r="AM284" s="15">
        <v>0</v>
      </c>
      <c r="AN284" s="15">
        <v>0</v>
      </c>
      <c r="AO284" s="15">
        <f t="shared" si="21"/>
        <v>0</v>
      </c>
      <c r="AP284" s="15">
        <f t="shared" si="22"/>
        <v>0</v>
      </c>
      <c r="AQ284" s="15">
        <f t="shared" si="23"/>
        <v>26.5</v>
      </c>
      <c r="AR284" s="15">
        <v>0</v>
      </c>
      <c r="AS284" s="15">
        <v>0</v>
      </c>
      <c r="AT284" s="15">
        <v>0</v>
      </c>
      <c r="AU284" s="15">
        <v>0</v>
      </c>
      <c r="AV284" s="15">
        <f t="shared" si="24"/>
        <v>19.371675</v>
      </c>
      <c r="AW284" s="15">
        <v>128.63</v>
      </c>
      <c r="AX284" s="15">
        <v>0</v>
      </c>
    </row>
    <row r="285" spans="1:50" ht="20.100000000000001" customHeight="1" x14ac:dyDescent="0.25">
      <c r="A285" s="8">
        <v>43922</v>
      </c>
      <c r="B285" s="8">
        <v>43951</v>
      </c>
      <c r="C285" s="11">
        <v>271</v>
      </c>
      <c r="D285" s="8" t="str">
        <f>VLOOKUP(C285,DBASE!$A$4:$Z$756,3,FALSE)</f>
        <v>P</v>
      </c>
      <c r="E285" s="11" t="str">
        <f>VLOOKUP(C285,DBASE!$A$4:$Z$756,2,FALSE)</f>
        <v>Active</v>
      </c>
      <c r="F285" s="11" t="str">
        <f>VLOOKUP(C285,DBASE!$A$4:$Z$756,4,FALSE)</f>
        <v>Mitarbeiter 271</v>
      </c>
      <c r="G285" s="11" t="str">
        <f>VLOOKUP(C285,DBASE!$A$4:$Z$756,5,FALSE)</f>
        <v>N</v>
      </c>
      <c r="H285" s="11">
        <f>VLOOKUP(C285,DBASE!$A$4:$Z$756,6,FALSE)</f>
        <v>1022</v>
      </c>
      <c r="I285" s="11">
        <f>VLOOKUP(C285,DBASE!$A$4:$Z$756,7,FALSE)</f>
        <v>1060</v>
      </c>
      <c r="J285" s="11">
        <f>VLOOKUP(C285,DBASE!$A$4:$Z$756,8,FALSE)</f>
        <v>106</v>
      </c>
      <c r="K285" s="11" t="str">
        <f>VLOOKUP(C285,DBASE!$A$4:$Z$756,9,FALSE)</f>
        <v>Niederl. 7</v>
      </c>
      <c r="L285" s="11" t="str">
        <f>VLOOKUP(C285,DBASE!$A$4:$Z$756,10,FALSE)</f>
        <v>Department</v>
      </c>
      <c r="M285" s="11" t="str">
        <f>VLOOKUP(C285,DBASE!$A$4:$Z$756,11,FALSE)</f>
        <v>Supervisor</v>
      </c>
      <c r="N285" s="11" t="str">
        <f>VLOOKUP(C285,DBASE!$A$4:$Z$756,12,FALSE)</f>
        <v>Non-Mgm.</v>
      </c>
      <c r="O285" s="11" t="str">
        <f>VLOOKUP(C285,DBASE!$A$4:$Z$756,13,FALSE)</f>
        <v>ang.</v>
      </c>
      <c r="P285" s="11" t="str">
        <f>VLOOKUP(C285,DBASE!$A$4:$Z$756,14,FALSE)</f>
        <v>M</v>
      </c>
      <c r="Q285" s="12">
        <f>VLOOKUP(C285,DBASE!$A$4:$Z$756,15,FALSE)</f>
        <v>41579</v>
      </c>
      <c r="R285" s="12" t="str">
        <f>IF(VLOOKUP(C285,DBASE!$A$4:$Z$756,16,FALSE)=0,"",VLOOKUP(C285,DBASE!$A$4:$Z$756,16,FALSE))</f>
        <v/>
      </c>
      <c r="S285" s="13" t="str">
        <f>VLOOKUP(C285,DBASE!$A$4:$Z$756,17,FALSE)</f>
        <v/>
      </c>
      <c r="T285" s="11">
        <f ca="1">VLOOKUP(C285,DBASE!$A$4:$Z$756,18,FALSE)</f>
        <v>6</v>
      </c>
      <c r="U285" s="12">
        <f>VLOOKUP(C285,DBASE!$A$4:$Z$756,19,FALSE)</f>
        <v>30862</v>
      </c>
      <c r="V285" s="13">
        <f ca="1">VLOOKUP(C285,DBASE!$A$4:$Z$756,20,FALSE)</f>
        <v>35</v>
      </c>
      <c r="W285" s="11" t="str">
        <f>VLOOKUP(C285,DBASE!$A$4:$Z$756,21,FALSE)</f>
        <v>J</v>
      </c>
      <c r="X285" s="11">
        <f>VLOOKUP(C285,DBASE!$A$4:$Z$756,22,FALSE)</f>
        <v>30</v>
      </c>
      <c r="Y285" s="14">
        <f>VLOOKUP(C285,DBASE!$A$4:$Z$756,23,FALSE)</f>
        <v>2.5</v>
      </c>
      <c r="Z285" s="11">
        <f>VLOOKUP(C285,DBASE!$A$4:$Z$756,24,FALSE)</f>
        <v>39</v>
      </c>
      <c r="AA285" s="11" t="str">
        <f>VLOOKUP(C285,DBASE!$A$4:$Z$756,25,FALSE)</f>
        <v>Function</v>
      </c>
      <c r="AB285" s="10">
        <f>VLOOKUP(C285,DBASE!$A$4:$Z$756,26,FALSE)</f>
        <v>1</v>
      </c>
      <c r="AC285" s="15">
        <v>1281</v>
      </c>
      <c r="AD285" s="15">
        <f t="shared" si="20"/>
        <v>280.85925000000003</v>
      </c>
      <c r="AE285" s="15">
        <v>0</v>
      </c>
      <c r="AF285" s="15">
        <v>0</v>
      </c>
      <c r="AG285" s="15">
        <v>0</v>
      </c>
      <c r="AH285" s="15">
        <v>0</v>
      </c>
      <c r="AI285" s="15">
        <v>0</v>
      </c>
      <c r="AJ285" s="15">
        <v>0</v>
      </c>
      <c r="AK285" s="15">
        <v>0</v>
      </c>
      <c r="AL285" s="15">
        <v>0</v>
      </c>
      <c r="AM285" s="15">
        <v>0</v>
      </c>
      <c r="AN285" s="15">
        <v>0</v>
      </c>
      <c r="AO285" s="15">
        <f t="shared" si="21"/>
        <v>73.903846153846146</v>
      </c>
      <c r="AP285" s="15">
        <f t="shared" si="22"/>
        <v>58.712500000000006</v>
      </c>
      <c r="AQ285" s="15">
        <f t="shared" si="23"/>
        <v>26.5</v>
      </c>
      <c r="AR285" s="15">
        <v>0</v>
      </c>
      <c r="AS285" s="15">
        <v>0</v>
      </c>
      <c r="AT285" s="15">
        <v>0</v>
      </c>
      <c r="AU285" s="15">
        <v>0</v>
      </c>
      <c r="AV285" s="15">
        <f t="shared" si="24"/>
        <v>35.634105721153851</v>
      </c>
      <c r="AW285" s="15">
        <v>0</v>
      </c>
      <c r="AX285" s="15">
        <v>0</v>
      </c>
    </row>
    <row r="286" spans="1:50" ht="20.100000000000001" customHeight="1" x14ac:dyDescent="0.25">
      <c r="A286" s="8">
        <v>43922</v>
      </c>
      <c r="B286" s="8">
        <v>43951</v>
      </c>
      <c r="C286" s="11">
        <v>272</v>
      </c>
      <c r="D286" s="8" t="str">
        <f>VLOOKUP(C286,DBASE!$A$4:$Z$756,3,FALSE)</f>
        <v>P</v>
      </c>
      <c r="E286" s="11" t="str">
        <f>VLOOKUP(C286,DBASE!$A$4:$Z$756,2,FALSE)</f>
        <v>Active</v>
      </c>
      <c r="F286" s="11" t="str">
        <f>VLOOKUP(C286,DBASE!$A$4:$Z$756,4,FALSE)</f>
        <v>Mitarbeiter 272</v>
      </c>
      <c r="G286" s="11" t="str">
        <f>VLOOKUP(C286,DBASE!$A$4:$Z$756,5,FALSE)</f>
        <v>N</v>
      </c>
      <c r="H286" s="11">
        <f>VLOOKUP(C286,DBASE!$A$4:$Z$756,6,FALSE)</f>
        <v>1002</v>
      </c>
      <c r="I286" s="11">
        <f>VLOOKUP(C286,DBASE!$A$4:$Z$756,7,FALSE)</f>
        <v>1002</v>
      </c>
      <c r="J286" s="11">
        <f>VLOOKUP(C286,DBASE!$A$4:$Z$756,8,FALSE)</f>
        <v>100</v>
      </c>
      <c r="K286" s="11" t="str">
        <f>VLOOKUP(C286,DBASE!$A$4:$Z$756,9,FALSE)</f>
        <v>Niederl. 1</v>
      </c>
      <c r="L286" s="11" t="str">
        <f>VLOOKUP(C286,DBASE!$A$4:$Z$756,10,FALSE)</f>
        <v>Department</v>
      </c>
      <c r="M286" s="11" t="str">
        <f>VLOOKUP(C286,DBASE!$A$4:$Z$756,11,FALSE)</f>
        <v>Supervisor</v>
      </c>
      <c r="N286" s="11" t="str">
        <f>VLOOKUP(C286,DBASE!$A$4:$Z$756,12,FALSE)</f>
        <v>Manager</v>
      </c>
      <c r="O286" s="11" t="str">
        <f>VLOOKUP(C286,DBASE!$A$4:$Z$756,13,FALSE)</f>
        <v>ang.</v>
      </c>
      <c r="P286" s="11" t="str">
        <f>VLOOKUP(C286,DBASE!$A$4:$Z$756,14,FALSE)</f>
        <v>M</v>
      </c>
      <c r="Q286" s="12">
        <f>VLOOKUP(C286,DBASE!$A$4:$Z$756,15,FALSE)</f>
        <v>41579</v>
      </c>
      <c r="R286" s="12" t="str">
        <f>IF(VLOOKUP(C286,DBASE!$A$4:$Z$756,16,FALSE)=0,"",VLOOKUP(C286,DBASE!$A$4:$Z$756,16,FALSE))</f>
        <v/>
      </c>
      <c r="S286" s="13" t="str">
        <f>VLOOKUP(C286,DBASE!$A$4:$Z$756,17,FALSE)</f>
        <v/>
      </c>
      <c r="T286" s="11">
        <f ca="1">VLOOKUP(C286,DBASE!$A$4:$Z$756,18,FALSE)</f>
        <v>6</v>
      </c>
      <c r="U286" s="12">
        <f>VLOOKUP(C286,DBASE!$A$4:$Z$756,19,FALSE)</f>
        <v>30718</v>
      </c>
      <c r="V286" s="13">
        <f ca="1">VLOOKUP(C286,DBASE!$A$4:$Z$756,20,FALSE)</f>
        <v>35</v>
      </c>
      <c r="W286" s="11" t="str">
        <f>VLOOKUP(C286,DBASE!$A$4:$Z$756,21,FALSE)</f>
        <v>N</v>
      </c>
      <c r="X286" s="11">
        <f>VLOOKUP(C286,DBASE!$A$4:$Z$756,22,FALSE)</f>
        <v>30</v>
      </c>
      <c r="Y286" s="14">
        <f>VLOOKUP(C286,DBASE!$A$4:$Z$756,23,FALSE)</f>
        <v>2.5</v>
      </c>
      <c r="Z286" s="11">
        <f>VLOOKUP(C286,DBASE!$A$4:$Z$756,24,FALSE)</f>
        <v>39</v>
      </c>
      <c r="AA286" s="11" t="str">
        <f>VLOOKUP(C286,DBASE!$A$4:$Z$756,25,FALSE)</f>
        <v>Function</v>
      </c>
      <c r="AB286" s="10">
        <f>VLOOKUP(C286,DBASE!$A$4:$Z$756,26,FALSE)</f>
        <v>1</v>
      </c>
      <c r="AC286" s="15">
        <v>1282</v>
      </c>
      <c r="AD286" s="15">
        <f t="shared" si="20"/>
        <v>281.07850000000002</v>
      </c>
      <c r="AE286" s="15">
        <v>0</v>
      </c>
      <c r="AF286" s="15">
        <v>0</v>
      </c>
      <c r="AG286" s="15">
        <v>0</v>
      </c>
      <c r="AH286" s="15">
        <v>0</v>
      </c>
      <c r="AI286" s="15">
        <v>0</v>
      </c>
      <c r="AJ286" s="15">
        <v>0</v>
      </c>
      <c r="AK286" s="15">
        <v>0</v>
      </c>
      <c r="AL286" s="15">
        <v>0</v>
      </c>
      <c r="AM286" s="15">
        <v>0</v>
      </c>
      <c r="AN286" s="15">
        <v>0</v>
      </c>
      <c r="AO286" s="15">
        <f t="shared" si="21"/>
        <v>0</v>
      </c>
      <c r="AP286" s="15">
        <f t="shared" si="22"/>
        <v>0</v>
      </c>
      <c r="AQ286" s="15">
        <f t="shared" si="23"/>
        <v>26.5</v>
      </c>
      <c r="AR286" s="15">
        <v>0</v>
      </c>
      <c r="AS286" s="15">
        <v>0</v>
      </c>
      <c r="AT286" s="15">
        <v>0</v>
      </c>
      <c r="AU286" s="15">
        <v>0</v>
      </c>
      <c r="AV286" s="15">
        <f t="shared" si="24"/>
        <v>5.9346750000000004</v>
      </c>
      <c r="AW286" s="15">
        <v>0</v>
      </c>
      <c r="AX286" s="15">
        <v>0</v>
      </c>
    </row>
    <row r="287" spans="1:50" ht="20.100000000000001" customHeight="1" x14ac:dyDescent="0.25">
      <c r="A287" s="8">
        <v>43922</v>
      </c>
      <c r="B287" s="8">
        <v>43951</v>
      </c>
      <c r="C287" s="11">
        <v>273</v>
      </c>
      <c r="D287" s="8" t="str">
        <f>VLOOKUP(C287,DBASE!$A$4:$Z$756,3,FALSE)</f>
        <v>P</v>
      </c>
      <c r="E287" s="11" t="str">
        <f>VLOOKUP(C287,DBASE!$A$4:$Z$756,2,FALSE)</f>
        <v>Active</v>
      </c>
      <c r="F287" s="11" t="str">
        <f>VLOOKUP(C287,DBASE!$A$4:$Z$756,4,FALSE)</f>
        <v>Mitarbeiter 273</v>
      </c>
      <c r="G287" s="11" t="str">
        <f>VLOOKUP(C287,DBASE!$A$4:$Z$756,5,FALSE)</f>
        <v>N</v>
      </c>
      <c r="H287" s="11">
        <f>VLOOKUP(C287,DBASE!$A$4:$Z$756,6,FALSE)</f>
        <v>1022</v>
      </c>
      <c r="I287" s="11">
        <f>VLOOKUP(C287,DBASE!$A$4:$Z$756,7,FALSE)</f>
        <v>1053</v>
      </c>
      <c r="J287" s="11">
        <f>VLOOKUP(C287,DBASE!$A$4:$Z$756,8,FALSE)</f>
        <v>107</v>
      </c>
      <c r="K287" s="11" t="str">
        <f>VLOOKUP(C287,DBASE!$A$4:$Z$756,9,FALSE)</f>
        <v>Niederl. 8</v>
      </c>
      <c r="L287" s="11" t="str">
        <f>VLOOKUP(C287,DBASE!$A$4:$Z$756,10,FALSE)</f>
        <v>Department</v>
      </c>
      <c r="M287" s="11" t="str">
        <f>VLOOKUP(C287,DBASE!$A$4:$Z$756,11,FALSE)</f>
        <v>Supervisor</v>
      </c>
      <c r="N287" s="11" t="str">
        <f>VLOOKUP(C287,DBASE!$A$4:$Z$756,12,FALSE)</f>
        <v>Non-Mgm.</v>
      </c>
      <c r="O287" s="11" t="str">
        <f>VLOOKUP(C287,DBASE!$A$4:$Z$756,13,FALSE)</f>
        <v>ang.</v>
      </c>
      <c r="P287" s="11" t="str">
        <f>VLOOKUP(C287,DBASE!$A$4:$Z$756,14,FALSE)</f>
        <v>M</v>
      </c>
      <c r="Q287" s="12">
        <f>VLOOKUP(C287,DBASE!$A$4:$Z$756,15,FALSE)</f>
        <v>41609</v>
      </c>
      <c r="R287" s="12" t="str">
        <f>IF(VLOOKUP(C287,DBASE!$A$4:$Z$756,16,FALSE)=0,"",VLOOKUP(C287,DBASE!$A$4:$Z$756,16,FALSE))</f>
        <v/>
      </c>
      <c r="S287" s="13" t="str">
        <f>VLOOKUP(C287,DBASE!$A$4:$Z$756,17,FALSE)</f>
        <v/>
      </c>
      <c r="T287" s="11">
        <f ca="1">VLOOKUP(C287,DBASE!$A$4:$Z$756,18,FALSE)</f>
        <v>6</v>
      </c>
      <c r="U287" s="12">
        <f>VLOOKUP(C287,DBASE!$A$4:$Z$756,19,FALSE)</f>
        <v>23601</v>
      </c>
      <c r="V287" s="13">
        <f ca="1">VLOOKUP(C287,DBASE!$A$4:$Z$756,20,FALSE)</f>
        <v>55</v>
      </c>
      <c r="W287" s="11" t="str">
        <f>VLOOKUP(C287,DBASE!$A$4:$Z$756,21,FALSE)</f>
        <v>J</v>
      </c>
      <c r="X287" s="11">
        <f>VLOOKUP(C287,DBASE!$A$4:$Z$756,22,FALSE)</f>
        <v>30</v>
      </c>
      <c r="Y287" s="14">
        <f>VLOOKUP(C287,DBASE!$A$4:$Z$756,23,FALSE)</f>
        <v>2.5</v>
      </c>
      <c r="Z287" s="11">
        <f>VLOOKUP(C287,DBASE!$A$4:$Z$756,24,FALSE)</f>
        <v>39</v>
      </c>
      <c r="AA287" s="11" t="str">
        <f>VLOOKUP(C287,DBASE!$A$4:$Z$756,25,FALSE)</f>
        <v>Function</v>
      </c>
      <c r="AB287" s="10">
        <f>VLOOKUP(C287,DBASE!$A$4:$Z$756,26,FALSE)</f>
        <v>1</v>
      </c>
      <c r="AC287" s="15">
        <v>1283</v>
      </c>
      <c r="AD287" s="15">
        <f t="shared" si="20"/>
        <v>281.29775000000001</v>
      </c>
      <c r="AE287" s="15">
        <v>0</v>
      </c>
      <c r="AF287" s="15">
        <v>0</v>
      </c>
      <c r="AG287" s="15">
        <v>0</v>
      </c>
      <c r="AH287" s="15">
        <v>0</v>
      </c>
      <c r="AI287" s="15">
        <v>0</v>
      </c>
      <c r="AJ287" s="15">
        <v>0</v>
      </c>
      <c r="AK287" s="15">
        <v>0</v>
      </c>
      <c r="AL287" s="15">
        <v>0</v>
      </c>
      <c r="AM287" s="15">
        <v>0</v>
      </c>
      <c r="AN287" s="15">
        <v>0</v>
      </c>
      <c r="AO287" s="15">
        <f t="shared" si="21"/>
        <v>74.019230769230774</v>
      </c>
      <c r="AP287" s="15">
        <f t="shared" si="22"/>
        <v>58.804166666666674</v>
      </c>
      <c r="AQ287" s="15">
        <f t="shared" si="23"/>
        <v>26.5</v>
      </c>
      <c r="AR287" s="15">
        <v>0</v>
      </c>
      <c r="AS287" s="15">
        <v>0</v>
      </c>
      <c r="AT287" s="15">
        <v>0</v>
      </c>
      <c r="AU287" s="15">
        <v>0</v>
      </c>
      <c r="AV287" s="15">
        <f t="shared" si="24"/>
        <v>35.680474855769233</v>
      </c>
      <c r="AW287" s="15">
        <v>0</v>
      </c>
      <c r="AX287" s="15">
        <v>0</v>
      </c>
    </row>
    <row r="288" spans="1:50" ht="20.100000000000001" customHeight="1" x14ac:dyDescent="0.25">
      <c r="A288" s="8">
        <v>43922</v>
      </c>
      <c r="B288" s="8">
        <v>43951</v>
      </c>
      <c r="C288" s="11">
        <v>274</v>
      </c>
      <c r="D288" s="8" t="str">
        <f>VLOOKUP(C288,DBASE!$A$4:$Z$756,3,FALSE)</f>
        <v>P</v>
      </c>
      <c r="E288" s="11" t="str">
        <f>VLOOKUP(C288,DBASE!$A$4:$Z$756,2,FALSE)</f>
        <v>Active</v>
      </c>
      <c r="F288" s="11" t="str">
        <f>VLOOKUP(C288,DBASE!$A$4:$Z$756,4,FALSE)</f>
        <v>Mitarbeiter 274</v>
      </c>
      <c r="G288" s="11" t="str">
        <f>VLOOKUP(C288,DBASE!$A$4:$Z$756,5,FALSE)</f>
        <v>N</v>
      </c>
      <c r="H288" s="11">
        <f>VLOOKUP(C288,DBASE!$A$4:$Z$756,6,FALSE)</f>
        <v>1022</v>
      </c>
      <c r="I288" s="11">
        <f>VLOOKUP(C288,DBASE!$A$4:$Z$756,7,FALSE)</f>
        <v>1035</v>
      </c>
      <c r="J288" s="11">
        <f>VLOOKUP(C288,DBASE!$A$4:$Z$756,8,FALSE)</f>
        <v>104</v>
      </c>
      <c r="K288" s="11" t="str">
        <f>VLOOKUP(C288,DBASE!$A$4:$Z$756,9,FALSE)</f>
        <v>Niederl. 5</v>
      </c>
      <c r="L288" s="11" t="str">
        <f>VLOOKUP(C288,DBASE!$A$4:$Z$756,10,FALSE)</f>
        <v>Department</v>
      </c>
      <c r="M288" s="11" t="str">
        <f>VLOOKUP(C288,DBASE!$A$4:$Z$756,11,FALSE)</f>
        <v>Supervisor</v>
      </c>
      <c r="N288" s="11" t="str">
        <f>VLOOKUP(C288,DBASE!$A$4:$Z$756,12,FALSE)</f>
        <v>Non-Mgm.</v>
      </c>
      <c r="O288" s="11" t="str">
        <f>VLOOKUP(C288,DBASE!$A$4:$Z$756,13,FALSE)</f>
        <v>ang.</v>
      </c>
      <c r="P288" s="11" t="str">
        <f>VLOOKUP(C288,DBASE!$A$4:$Z$756,14,FALSE)</f>
        <v>M</v>
      </c>
      <c r="Q288" s="12">
        <f>VLOOKUP(C288,DBASE!$A$4:$Z$756,15,FALSE)</f>
        <v>41640</v>
      </c>
      <c r="R288" s="12" t="str">
        <f>IF(VLOOKUP(C288,DBASE!$A$4:$Z$756,16,FALSE)=0,"",VLOOKUP(C288,DBASE!$A$4:$Z$756,16,FALSE))</f>
        <v/>
      </c>
      <c r="S288" s="13" t="str">
        <f>VLOOKUP(C288,DBASE!$A$4:$Z$756,17,FALSE)</f>
        <v/>
      </c>
      <c r="T288" s="11">
        <f ca="1">VLOOKUP(C288,DBASE!$A$4:$Z$756,18,FALSE)</f>
        <v>6</v>
      </c>
      <c r="U288" s="12">
        <f>VLOOKUP(C288,DBASE!$A$4:$Z$756,19,FALSE)</f>
        <v>21558</v>
      </c>
      <c r="V288" s="13">
        <f ca="1">VLOOKUP(C288,DBASE!$A$4:$Z$756,20,FALSE)</f>
        <v>61</v>
      </c>
      <c r="W288" s="11" t="str">
        <f>VLOOKUP(C288,DBASE!$A$4:$Z$756,21,FALSE)</f>
        <v>J</v>
      </c>
      <c r="X288" s="11">
        <f>VLOOKUP(C288,DBASE!$A$4:$Z$756,22,FALSE)</f>
        <v>30</v>
      </c>
      <c r="Y288" s="14">
        <f>VLOOKUP(C288,DBASE!$A$4:$Z$756,23,FALSE)</f>
        <v>2.5</v>
      </c>
      <c r="Z288" s="11">
        <f>VLOOKUP(C288,DBASE!$A$4:$Z$756,24,FALSE)</f>
        <v>39</v>
      </c>
      <c r="AA288" s="11" t="str">
        <f>VLOOKUP(C288,DBASE!$A$4:$Z$756,25,FALSE)</f>
        <v>Function</v>
      </c>
      <c r="AB288" s="10">
        <f>VLOOKUP(C288,DBASE!$A$4:$Z$756,26,FALSE)</f>
        <v>1</v>
      </c>
      <c r="AC288" s="15">
        <v>1284</v>
      </c>
      <c r="AD288" s="15">
        <f t="shared" si="20"/>
        <v>281.51700000000005</v>
      </c>
      <c r="AE288" s="15">
        <v>0</v>
      </c>
      <c r="AF288" s="15">
        <v>0</v>
      </c>
      <c r="AG288" s="15">
        <v>0</v>
      </c>
      <c r="AH288" s="15">
        <v>0</v>
      </c>
      <c r="AI288" s="15">
        <v>0</v>
      </c>
      <c r="AJ288" s="15">
        <v>0</v>
      </c>
      <c r="AK288" s="15">
        <v>0</v>
      </c>
      <c r="AL288" s="15">
        <v>0</v>
      </c>
      <c r="AM288" s="15">
        <v>0</v>
      </c>
      <c r="AN288" s="15">
        <v>0</v>
      </c>
      <c r="AO288" s="15">
        <f t="shared" si="21"/>
        <v>74.07692307692308</v>
      </c>
      <c r="AP288" s="15">
        <f t="shared" si="22"/>
        <v>58.85</v>
      </c>
      <c r="AQ288" s="15">
        <f t="shared" si="23"/>
        <v>26.5</v>
      </c>
      <c r="AR288" s="15">
        <v>0</v>
      </c>
      <c r="AS288" s="15">
        <v>0</v>
      </c>
      <c r="AT288" s="15">
        <v>0</v>
      </c>
      <c r="AU288" s="15">
        <v>0</v>
      </c>
      <c r="AV288" s="15">
        <f t="shared" si="24"/>
        <v>35.703659423076928</v>
      </c>
      <c r="AW288" s="15">
        <v>0</v>
      </c>
      <c r="AX288" s="15">
        <v>0</v>
      </c>
    </row>
    <row r="289" spans="1:50" ht="20.100000000000001" customHeight="1" x14ac:dyDescent="0.25">
      <c r="A289" s="8">
        <v>43922</v>
      </c>
      <c r="B289" s="8">
        <v>43951</v>
      </c>
      <c r="C289" s="11">
        <v>275</v>
      </c>
      <c r="D289" s="8" t="str">
        <f>VLOOKUP(C289,DBASE!$A$4:$Z$756,3,FALSE)</f>
        <v>P</v>
      </c>
      <c r="E289" s="11" t="str">
        <f>VLOOKUP(C289,DBASE!$A$4:$Z$756,2,FALSE)</f>
        <v>Active</v>
      </c>
      <c r="F289" s="11" t="str">
        <f>VLOOKUP(C289,DBASE!$A$4:$Z$756,4,FALSE)</f>
        <v>Mitarbeiter 275</v>
      </c>
      <c r="G289" s="11" t="str">
        <f>VLOOKUP(C289,DBASE!$A$4:$Z$756,5,FALSE)</f>
        <v>N</v>
      </c>
      <c r="H289" s="11">
        <f>VLOOKUP(C289,DBASE!$A$4:$Z$756,6,FALSE)</f>
        <v>1022</v>
      </c>
      <c r="I289" s="11">
        <f>VLOOKUP(C289,DBASE!$A$4:$Z$756,7,FALSE)</f>
        <v>1053</v>
      </c>
      <c r="J289" s="11">
        <f>VLOOKUP(C289,DBASE!$A$4:$Z$756,8,FALSE)</f>
        <v>107</v>
      </c>
      <c r="K289" s="11" t="str">
        <f>VLOOKUP(C289,DBASE!$A$4:$Z$756,9,FALSE)</f>
        <v>Niederl. 8</v>
      </c>
      <c r="L289" s="11" t="str">
        <f>VLOOKUP(C289,DBASE!$A$4:$Z$756,10,FALSE)</f>
        <v>Department</v>
      </c>
      <c r="M289" s="11" t="str">
        <f>VLOOKUP(C289,DBASE!$A$4:$Z$756,11,FALSE)</f>
        <v>Supervisor</v>
      </c>
      <c r="N289" s="11" t="str">
        <f>VLOOKUP(C289,DBASE!$A$4:$Z$756,12,FALSE)</f>
        <v>Non-Mgm.</v>
      </c>
      <c r="O289" s="11" t="str">
        <f>VLOOKUP(C289,DBASE!$A$4:$Z$756,13,FALSE)</f>
        <v>ang.</v>
      </c>
      <c r="P289" s="11" t="str">
        <f>VLOOKUP(C289,DBASE!$A$4:$Z$756,14,FALSE)</f>
        <v>M</v>
      </c>
      <c r="Q289" s="12">
        <f>VLOOKUP(C289,DBASE!$A$4:$Z$756,15,FALSE)</f>
        <v>41640</v>
      </c>
      <c r="R289" s="12" t="str">
        <f>IF(VLOOKUP(C289,DBASE!$A$4:$Z$756,16,FALSE)=0,"",VLOOKUP(C289,DBASE!$A$4:$Z$756,16,FALSE))</f>
        <v/>
      </c>
      <c r="S289" s="13" t="str">
        <f>VLOOKUP(C289,DBASE!$A$4:$Z$756,17,FALSE)</f>
        <v/>
      </c>
      <c r="T289" s="11">
        <f ca="1">VLOOKUP(C289,DBASE!$A$4:$Z$756,18,FALSE)</f>
        <v>6</v>
      </c>
      <c r="U289" s="12">
        <f>VLOOKUP(C289,DBASE!$A$4:$Z$756,19,FALSE)</f>
        <v>31596</v>
      </c>
      <c r="V289" s="13">
        <f ca="1">VLOOKUP(C289,DBASE!$A$4:$Z$756,20,FALSE)</f>
        <v>33</v>
      </c>
      <c r="W289" s="11" t="str">
        <f>VLOOKUP(C289,DBASE!$A$4:$Z$756,21,FALSE)</f>
        <v>J</v>
      </c>
      <c r="X289" s="11">
        <f>VLOOKUP(C289,DBASE!$A$4:$Z$756,22,FALSE)</f>
        <v>30</v>
      </c>
      <c r="Y289" s="14">
        <f>VLOOKUP(C289,DBASE!$A$4:$Z$756,23,FALSE)</f>
        <v>2.5</v>
      </c>
      <c r="Z289" s="11">
        <f>VLOOKUP(C289,DBASE!$A$4:$Z$756,24,FALSE)</f>
        <v>39</v>
      </c>
      <c r="AA289" s="11" t="str">
        <f>VLOOKUP(C289,DBASE!$A$4:$Z$756,25,FALSE)</f>
        <v>Function</v>
      </c>
      <c r="AB289" s="10">
        <f>VLOOKUP(C289,DBASE!$A$4:$Z$756,26,FALSE)</f>
        <v>1</v>
      </c>
      <c r="AC289" s="15">
        <v>1285</v>
      </c>
      <c r="AD289" s="15">
        <f t="shared" si="20"/>
        <v>281.73625000000004</v>
      </c>
      <c r="AE289" s="15">
        <v>0</v>
      </c>
      <c r="AF289" s="15">
        <v>0</v>
      </c>
      <c r="AG289" s="15">
        <v>0</v>
      </c>
      <c r="AH289" s="15">
        <v>0</v>
      </c>
      <c r="AI289" s="15">
        <v>0</v>
      </c>
      <c r="AJ289" s="15">
        <v>0</v>
      </c>
      <c r="AK289" s="15">
        <v>0</v>
      </c>
      <c r="AL289" s="15">
        <v>0</v>
      </c>
      <c r="AM289" s="15">
        <v>0</v>
      </c>
      <c r="AN289" s="15">
        <v>0</v>
      </c>
      <c r="AO289" s="15">
        <f t="shared" si="21"/>
        <v>74.134615384615387</v>
      </c>
      <c r="AP289" s="15">
        <f t="shared" si="22"/>
        <v>58.895833333333336</v>
      </c>
      <c r="AQ289" s="15">
        <f t="shared" si="23"/>
        <v>26.5</v>
      </c>
      <c r="AR289" s="15">
        <v>0</v>
      </c>
      <c r="AS289" s="15">
        <v>0</v>
      </c>
      <c r="AT289" s="15">
        <v>0</v>
      </c>
      <c r="AU289" s="15">
        <v>0</v>
      </c>
      <c r="AV289" s="15">
        <f t="shared" si="24"/>
        <v>35.726843990384623</v>
      </c>
      <c r="AW289" s="15">
        <v>0</v>
      </c>
      <c r="AX289" s="15">
        <v>0</v>
      </c>
    </row>
    <row r="290" spans="1:50" ht="20.100000000000001" customHeight="1" x14ac:dyDescent="0.25">
      <c r="A290" s="8">
        <v>43922</v>
      </c>
      <c r="B290" s="8">
        <v>43951</v>
      </c>
      <c r="C290" s="11">
        <v>276</v>
      </c>
      <c r="D290" s="8" t="str">
        <f>VLOOKUP(C290,DBASE!$A$4:$Z$756,3,FALSE)</f>
        <v>P</v>
      </c>
      <c r="E290" s="11" t="str">
        <f>VLOOKUP(C290,DBASE!$A$4:$Z$756,2,FALSE)</f>
        <v>Active</v>
      </c>
      <c r="F290" s="11" t="str">
        <f>VLOOKUP(C290,DBASE!$A$4:$Z$756,4,FALSE)</f>
        <v>Mitarbeiter 276</v>
      </c>
      <c r="G290" s="11" t="str">
        <f>VLOOKUP(C290,DBASE!$A$4:$Z$756,5,FALSE)</f>
        <v>N</v>
      </c>
      <c r="H290" s="11">
        <f>VLOOKUP(C290,DBASE!$A$4:$Z$756,6,FALSE)</f>
        <v>1016</v>
      </c>
      <c r="I290" s="11">
        <f>VLOOKUP(C290,DBASE!$A$4:$Z$756,7,FALSE)</f>
        <v>1016</v>
      </c>
      <c r="J290" s="11">
        <f>VLOOKUP(C290,DBASE!$A$4:$Z$756,8,FALSE)</f>
        <v>100</v>
      </c>
      <c r="K290" s="11" t="str">
        <f>VLOOKUP(C290,DBASE!$A$4:$Z$756,9,FALSE)</f>
        <v>Niederl. 1</v>
      </c>
      <c r="L290" s="11" t="str">
        <f>VLOOKUP(C290,DBASE!$A$4:$Z$756,10,FALSE)</f>
        <v>Department</v>
      </c>
      <c r="M290" s="11" t="str">
        <f>VLOOKUP(C290,DBASE!$A$4:$Z$756,11,FALSE)</f>
        <v>Supervisor</v>
      </c>
      <c r="N290" s="11" t="str">
        <f>VLOOKUP(C290,DBASE!$A$4:$Z$756,12,FALSE)</f>
        <v>Non-Mgm.</v>
      </c>
      <c r="O290" s="11" t="str">
        <f>VLOOKUP(C290,DBASE!$A$4:$Z$756,13,FALSE)</f>
        <v>ang.</v>
      </c>
      <c r="P290" s="11" t="str">
        <f>VLOOKUP(C290,DBASE!$A$4:$Z$756,14,FALSE)</f>
        <v>W</v>
      </c>
      <c r="Q290" s="12">
        <f>VLOOKUP(C290,DBASE!$A$4:$Z$756,15,FALSE)</f>
        <v>41671</v>
      </c>
      <c r="R290" s="12" t="str">
        <f>IF(VLOOKUP(C290,DBASE!$A$4:$Z$756,16,FALSE)=0,"",VLOOKUP(C290,DBASE!$A$4:$Z$756,16,FALSE))</f>
        <v/>
      </c>
      <c r="S290" s="13" t="str">
        <f>VLOOKUP(C290,DBASE!$A$4:$Z$756,17,FALSE)</f>
        <v/>
      </c>
      <c r="T290" s="11">
        <f ca="1">VLOOKUP(C290,DBASE!$A$4:$Z$756,18,FALSE)</f>
        <v>5</v>
      </c>
      <c r="U290" s="12">
        <f>VLOOKUP(C290,DBASE!$A$4:$Z$756,19,FALSE)</f>
        <v>30142</v>
      </c>
      <c r="V290" s="13">
        <f ca="1">VLOOKUP(C290,DBASE!$A$4:$Z$756,20,FALSE)</f>
        <v>37</v>
      </c>
      <c r="W290" s="11" t="str">
        <f>VLOOKUP(C290,DBASE!$A$4:$Z$756,21,FALSE)</f>
        <v>N</v>
      </c>
      <c r="X290" s="11">
        <f>VLOOKUP(C290,DBASE!$A$4:$Z$756,22,FALSE)</f>
        <v>24</v>
      </c>
      <c r="Y290" s="14">
        <f>VLOOKUP(C290,DBASE!$A$4:$Z$756,23,FALSE)</f>
        <v>2</v>
      </c>
      <c r="Z290" s="11">
        <f>VLOOKUP(C290,DBASE!$A$4:$Z$756,24,FALSE)</f>
        <v>18</v>
      </c>
      <c r="AA290" s="11" t="str">
        <f>VLOOKUP(C290,DBASE!$A$4:$Z$756,25,FALSE)</f>
        <v>Function</v>
      </c>
      <c r="AB290" s="10">
        <f>VLOOKUP(C290,DBASE!$A$4:$Z$756,26,FALSE)</f>
        <v>0.46153846153846156</v>
      </c>
      <c r="AC290" s="15">
        <v>1286</v>
      </c>
      <c r="AD290" s="15">
        <f t="shared" si="20"/>
        <v>281.95550000000003</v>
      </c>
      <c r="AE290" s="15">
        <v>0</v>
      </c>
      <c r="AF290" s="15">
        <v>0</v>
      </c>
      <c r="AG290" s="15">
        <v>0</v>
      </c>
      <c r="AH290" s="15">
        <v>0</v>
      </c>
      <c r="AI290" s="15">
        <v>0</v>
      </c>
      <c r="AJ290" s="15">
        <v>0</v>
      </c>
      <c r="AK290" s="15">
        <v>0</v>
      </c>
      <c r="AL290" s="15">
        <v>0</v>
      </c>
      <c r="AM290" s="15">
        <v>0</v>
      </c>
      <c r="AN290" s="15">
        <v>0</v>
      </c>
      <c r="AO290" s="15">
        <f t="shared" si="21"/>
        <v>0</v>
      </c>
      <c r="AP290" s="15">
        <f t="shared" si="22"/>
        <v>0</v>
      </c>
      <c r="AQ290" s="15">
        <f t="shared" si="23"/>
        <v>26.5</v>
      </c>
      <c r="AR290" s="15">
        <v>0</v>
      </c>
      <c r="AS290" s="15">
        <v>0</v>
      </c>
      <c r="AT290" s="15">
        <v>0</v>
      </c>
      <c r="AU290" s="15">
        <v>0</v>
      </c>
      <c r="AV290" s="15">
        <f t="shared" si="24"/>
        <v>5.9346750000000004</v>
      </c>
      <c r="AW290" s="15">
        <v>0</v>
      </c>
      <c r="AX290" s="15">
        <v>0</v>
      </c>
    </row>
    <row r="291" spans="1:50" ht="20.100000000000001" customHeight="1" x14ac:dyDescent="0.25">
      <c r="A291" s="8">
        <v>43922</v>
      </c>
      <c r="B291" s="8">
        <v>43951</v>
      </c>
      <c r="C291" s="11">
        <v>277</v>
      </c>
      <c r="D291" s="8" t="str">
        <f>VLOOKUP(C291,DBASE!$A$4:$Z$756,3,FALSE)</f>
        <v>P</v>
      </c>
      <c r="E291" s="11" t="str">
        <f>VLOOKUP(C291,DBASE!$A$4:$Z$756,2,FALSE)</f>
        <v>Active</v>
      </c>
      <c r="F291" s="11" t="str">
        <f>VLOOKUP(C291,DBASE!$A$4:$Z$756,4,FALSE)</f>
        <v>Mitarbeiter 277</v>
      </c>
      <c r="G291" s="11" t="str">
        <f>VLOOKUP(C291,DBASE!$A$4:$Z$756,5,FALSE)</f>
        <v>N</v>
      </c>
      <c r="H291" s="11">
        <f>VLOOKUP(C291,DBASE!$A$4:$Z$756,6,FALSE)</f>
        <v>1013</v>
      </c>
      <c r="I291" s="11">
        <f>VLOOKUP(C291,DBASE!$A$4:$Z$756,7,FALSE)</f>
        <v>1013</v>
      </c>
      <c r="J291" s="11">
        <f>VLOOKUP(C291,DBASE!$A$4:$Z$756,8,FALSE)</f>
        <v>100</v>
      </c>
      <c r="K291" s="11" t="str">
        <f>VLOOKUP(C291,DBASE!$A$4:$Z$756,9,FALSE)</f>
        <v>Niederl. 1</v>
      </c>
      <c r="L291" s="11" t="str">
        <f>VLOOKUP(C291,DBASE!$A$4:$Z$756,10,FALSE)</f>
        <v>Department</v>
      </c>
      <c r="M291" s="11" t="str">
        <f>VLOOKUP(C291,DBASE!$A$4:$Z$756,11,FALSE)</f>
        <v>Supervisor</v>
      </c>
      <c r="N291" s="11" t="str">
        <f>VLOOKUP(C291,DBASE!$A$4:$Z$756,12,FALSE)</f>
        <v>Manager</v>
      </c>
      <c r="O291" s="11" t="str">
        <f>VLOOKUP(C291,DBASE!$A$4:$Z$756,13,FALSE)</f>
        <v>ang.</v>
      </c>
      <c r="P291" s="11" t="str">
        <f>VLOOKUP(C291,DBASE!$A$4:$Z$756,14,FALSE)</f>
        <v>M</v>
      </c>
      <c r="Q291" s="12">
        <f>VLOOKUP(C291,DBASE!$A$4:$Z$756,15,FALSE)</f>
        <v>41671</v>
      </c>
      <c r="R291" s="12" t="str">
        <f>IF(VLOOKUP(C291,DBASE!$A$4:$Z$756,16,FALSE)=0,"",VLOOKUP(C291,DBASE!$A$4:$Z$756,16,FALSE))</f>
        <v/>
      </c>
      <c r="S291" s="13" t="str">
        <f>VLOOKUP(C291,DBASE!$A$4:$Z$756,17,FALSE)</f>
        <v/>
      </c>
      <c r="T291" s="11">
        <f ca="1">VLOOKUP(C291,DBASE!$A$4:$Z$756,18,FALSE)</f>
        <v>5</v>
      </c>
      <c r="U291" s="12">
        <f>VLOOKUP(C291,DBASE!$A$4:$Z$756,19,FALSE)</f>
        <v>25506</v>
      </c>
      <c r="V291" s="13">
        <f ca="1">VLOOKUP(C291,DBASE!$A$4:$Z$756,20,FALSE)</f>
        <v>50</v>
      </c>
      <c r="W291" s="11" t="str">
        <f>VLOOKUP(C291,DBASE!$A$4:$Z$756,21,FALSE)</f>
        <v>N</v>
      </c>
      <c r="X291" s="11">
        <f>VLOOKUP(C291,DBASE!$A$4:$Z$756,22,FALSE)</f>
        <v>30</v>
      </c>
      <c r="Y291" s="14">
        <f>VLOOKUP(C291,DBASE!$A$4:$Z$756,23,FALSE)</f>
        <v>2.5</v>
      </c>
      <c r="Z291" s="11">
        <f>VLOOKUP(C291,DBASE!$A$4:$Z$756,24,FALSE)</f>
        <v>39</v>
      </c>
      <c r="AA291" s="11" t="str">
        <f>VLOOKUP(C291,DBASE!$A$4:$Z$756,25,FALSE)</f>
        <v>Function</v>
      </c>
      <c r="AB291" s="10">
        <f>VLOOKUP(C291,DBASE!$A$4:$Z$756,26,FALSE)</f>
        <v>1</v>
      </c>
      <c r="AC291" s="15">
        <v>1287</v>
      </c>
      <c r="AD291" s="15">
        <f t="shared" si="20"/>
        <v>282.17475000000002</v>
      </c>
      <c r="AE291" s="15">
        <v>0</v>
      </c>
      <c r="AF291" s="15">
        <v>0</v>
      </c>
      <c r="AG291" s="15">
        <v>0</v>
      </c>
      <c r="AH291" s="15">
        <v>0</v>
      </c>
      <c r="AI291" s="15">
        <v>0</v>
      </c>
      <c r="AJ291" s="15">
        <v>0</v>
      </c>
      <c r="AK291" s="15">
        <v>0</v>
      </c>
      <c r="AL291" s="15">
        <v>0</v>
      </c>
      <c r="AM291" s="15">
        <v>0</v>
      </c>
      <c r="AN291" s="15">
        <v>0</v>
      </c>
      <c r="AO291" s="15">
        <f t="shared" si="21"/>
        <v>0</v>
      </c>
      <c r="AP291" s="15">
        <f t="shared" si="22"/>
        <v>0</v>
      </c>
      <c r="AQ291" s="15">
        <f t="shared" si="23"/>
        <v>26.5</v>
      </c>
      <c r="AR291" s="15">
        <v>0</v>
      </c>
      <c r="AS291" s="15">
        <v>0</v>
      </c>
      <c r="AT291" s="15">
        <v>0</v>
      </c>
      <c r="AU291" s="15">
        <v>0</v>
      </c>
      <c r="AV291" s="15">
        <f t="shared" si="24"/>
        <v>5.9346750000000004</v>
      </c>
      <c r="AW291" s="15">
        <v>0</v>
      </c>
      <c r="AX291" s="15">
        <v>0</v>
      </c>
    </row>
    <row r="292" spans="1:50" ht="20.100000000000001" customHeight="1" x14ac:dyDescent="0.25">
      <c r="A292" s="8">
        <v>43922</v>
      </c>
      <c r="B292" s="8">
        <v>43951</v>
      </c>
      <c r="C292" s="11">
        <v>278</v>
      </c>
      <c r="D292" s="8" t="str">
        <f>VLOOKUP(C292,DBASE!$A$4:$Z$756,3,FALSE)</f>
        <v>P</v>
      </c>
      <c r="E292" s="11" t="str">
        <f>VLOOKUP(C292,DBASE!$A$4:$Z$756,2,FALSE)</f>
        <v>Active</v>
      </c>
      <c r="F292" s="11" t="str">
        <f>VLOOKUP(C292,DBASE!$A$4:$Z$756,4,FALSE)</f>
        <v>Mitarbeiter 278</v>
      </c>
      <c r="G292" s="11" t="str">
        <f>VLOOKUP(C292,DBASE!$A$4:$Z$756,5,FALSE)</f>
        <v>N</v>
      </c>
      <c r="H292" s="11">
        <f>VLOOKUP(C292,DBASE!$A$4:$Z$756,6,FALSE)</f>
        <v>1025</v>
      </c>
      <c r="I292" s="11">
        <f>VLOOKUP(C292,DBASE!$A$4:$Z$756,7,FALSE)</f>
        <v>1068</v>
      </c>
      <c r="J292" s="11">
        <f>VLOOKUP(C292,DBASE!$A$4:$Z$756,8,FALSE)</f>
        <v>102</v>
      </c>
      <c r="K292" s="11" t="str">
        <f>VLOOKUP(C292,DBASE!$A$4:$Z$756,9,FALSE)</f>
        <v>Niederl. 3</v>
      </c>
      <c r="L292" s="11" t="str">
        <f>VLOOKUP(C292,DBASE!$A$4:$Z$756,10,FALSE)</f>
        <v>Department</v>
      </c>
      <c r="M292" s="11" t="str">
        <f>VLOOKUP(C292,DBASE!$A$4:$Z$756,11,FALSE)</f>
        <v>Supervisor</v>
      </c>
      <c r="N292" s="11" t="str">
        <f>VLOOKUP(C292,DBASE!$A$4:$Z$756,12,FALSE)</f>
        <v>Non-Mgm.</v>
      </c>
      <c r="O292" s="11" t="str">
        <f>VLOOKUP(C292,DBASE!$A$4:$Z$756,13,FALSE)</f>
        <v>ang.</v>
      </c>
      <c r="P292" s="11" t="str">
        <f>VLOOKUP(C292,DBASE!$A$4:$Z$756,14,FALSE)</f>
        <v>M</v>
      </c>
      <c r="Q292" s="12">
        <f>VLOOKUP(C292,DBASE!$A$4:$Z$756,15,FALSE)</f>
        <v>41699</v>
      </c>
      <c r="R292" s="12" t="str">
        <f>IF(VLOOKUP(C292,DBASE!$A$4:$Z$756,16,FALSE)=0,"",VLOOKUP(C292,DBASE!$A$4:$Z$756,16,FALSE))</f>
        <v/>
      </c>
      <c r="S292" s="13" t="str">
        <f>VLOOKUP(C292,DBASE!$A$4:$Z$756,17,FALSE)</f>
        <v/>
      </c>
      <c r="T292" s="11">
        <f ca="1">VLOOKUP(C292,DBASE!$A$4:$Z$756,18,FALSE)</f>
        <v>5</v>
      </c>
      <c r="U292" s="12">
        <f>VLOOKUP(C292,DBASE!$A$4:$Z$756,19,FALSE)</f>
        <v>22265</v>
      </c>
      <c r="V292" s="13">
        <f ca="1">VLOOKUP(C292,DBASE!$A$4:$Z$756,20,FALSE)</f>
        <v>59</v>
      </c>
      <c r="W292" s="11" t="str">
        <f>VLOOKUP(C292,DBASE!$A$4:$Z$756,21,FALSE)</f>
        <v>N</v>
      </c>
      <c r="X292" s="11">
        <f>VLOOKUP(C292,DBASE!$A$4:$Z$756,22,FALSE)</f>
        <v>30</v>
      </c>
      <c r="Y292" s="14">
        <f>VLOOKUP(C292,DBASE!$A$4:$Z$756,23,FALSE)</f>
        <v>2.5</v>
      </c>
      <c r="Z292" s="11">
        <f>VLOOKUP(C292,DBASE!$A$4:$Z$756,24,FALSE)</f>
        <v>39</v>
      </c>
      <c r="AA292" s="11" t="str">
        <f>VLOOKUP(C292,DBASE!$A$4:$Z$756,25,FALSE)</f>
        <v>Function</v>
      </c>
      <c r="AB292" s="10">
        <f>VLOOKUP(C292,DBASE!$A$4:$Z$756,26,FALSE)</f>
        <v>1</v>
      </c>
      <c r="AC292" s="15">
        <v>1288</v>
      </c>
      <c r="AD292" s="15">
        <f t="shared" si="20"/>
        <v>282.39400000000001</v>
      </c>
      <c r="AE292" s="15">
        <v>0</v>
      </c>
      <c r="AF292" s="15">
        <v>0</v>
      </c>
      <c r="AG292" s="15">
        <v>0</v>
      </c>
      <c r="AH292" s="15">
        <v>0</v>
      </c>
      <c r="AI292" s="15">
        <v>0</v>
      </c>
      <c r="AJ292" s="15">
        <v>0</v>
      </c>
      <c r="AK292" s="15">
        <v>0</v>
      </c>
      <c r="AL292" s="15">
        <v>0</v>
      </c>
      <c r="AM292" s="15">
        <v>0</v>
      </c>
      <c r="AN292" s="15">
        <v>0</v>
      </c>
      <c r="AO292" s="15">
        <f t="shared" si="21"/>
        <v>0</v>
      </c>
      <c r="AP292" s="15">
        <f t="shared" si="22"/>
        <v>0</v>
      </c>
      <c r="AQ292" s="15">
        <f t="shared" si="23"/>
        <v>26.5</v>
      </c>
      <c r="AR292" s="15">
        <v>0</v>
      </c>
      <c r="AS292" s="15">
        <v>0</v>
      </c>
      <c r="AT292" s="15">
        <v>0</v>
      </c>
      <c r="AU292" s="15">
        <v>0</v>
      </c>
      <c r="AV292" s="15">
        <f t="shared" si="24"/>
        <v>5.9346750000000004</v>
      </c>
      <c r="AW292" s="15">
        <v>0</v>
      </c>
      <c r="AX292" s="15">
        <v>0</v>
      </c>
    </row>
    <row r="293" spans="1:50" ht="20.100000000000001" customHeight="1" x14ac:dyDescent="0.25">
      <c r="A293" s="8">
        <v>43922</v>
      </c>
      <c r="B293" s="8">
        <v>43951</v>
      </c>
      <c r="C293" s="11">
        <v>279</v>
      </c>
      <c r="D293" s="8" t="str">
        <f>VLOOKUP(C293,DBASE!$A$4:$Z$756,3,FALSE)</f>
        <v>P</v>
      </c>
      <c r="E293" s="11" t="str">
        <f>VLOOKUP(C293,DBASE!$A$4:$Z$756,2,FALSE)</f>
        <v>Active</v>
      </c>
      <c r="F293" s="11" t="str">
        <f>VLOOKUP(C293,DBASE!$A$4:$Z$756,4,FALSE)</f>
        <v>Mitarbeiter 279</v>
      </c>
      <c r="G293" s="11" t="str">
        <f>VLOOKUP(C293,DBASE!$A$4:$Z$756,5,FALSE)</f>
        <v>N</v>
      </c>
      <c r="H293" s="11">
        <f>VLOOKUP(C293,DBASE!$A$4:$Z$756,6,FALSE)</f>
        <v>1025</v>
      </c>
      <c r="I293" s="11">
        <f>VLOOKUP(C293,DBASE!$A$4:$Z$756,7,FALSE)</f>
        <v>1068</v>
      </c>
      <c r="J293" s="11">
        <f>VLOOKUP(C293,DBASE!$A$4:$Z$756,8,FALSE)</f>
        <v>102</v>
      </c>
      <c r="K293" s="11" t="str">
        <f>VLOOKUP(C293,DBASE!$A$4:$Z$756,9,FALSE)</f>
        <v>Niederl. 3</v>
      </c>
      <c r="L293" s="11" t="str">
        <f>VLOOKUP(C293,DBASE!$A$4:$Z$756,10,FALSE)</f>
        <v>Department</v>
      </c>
      <c r="M293" s="11" t="str">
        <f>VLOOKUP(C293,DBASE!$A$4:$Z$756,11,FALSE)</f>
        <v>Supervisor</v>
      </c>
      <c r="N293" s="11" t="str">
        <f>VLOOKUP(C293,DBASE!$A$4:$Z$756,12,FALSE)</f>
        <v>Manager</v>
      </c>
      <c r="O293" s="11" t="str">
        <f>VLOOKUP(C293,DBASE!$A$4:$Z$756,13,FALSE)</f>
        <v>ang.</v>
      </c>
      <c r="P293" s="11" t="str">
        <f>VLOOKUP(C293,DBASE!$A$4:$Z$756,14,FALSE)</f>
        <v>M</v>
      </c>
      <c r="Q293" s="12">
        <f>VLOOKUP(C293,DBASE!$A$4:$Z$756,15,FALSE)</f>
        <v>41699</v>
      </c>
      <c r="R293" s="12" t="str">
        <f>IF(VLOOKUP(C293,DBASE!$A$4:$Z$756,16,FALSE)=0,"",VLOOKUP(C293,DBASE!$A$4:$Z$756,16,FALSE))</f>
        <v/>
      </c>
      <c r="S293" s="13" t="str">
        <f>VLOOKUP(C293,DBASE!$A$4:$Z$756,17,FALSE)</f>
        <v/>
      </c>
      <c r="T293" s="11">
        <f ca="1">VLOOKUP(C293,DBASE!$A$4:$Z$756,18,FALSE)</f>
        <v>5</v>
      </c>
      <c r="U293" s="12">
        <f>VLOOKUP(C293,DBASE!$A$4:$Z$756,19,FALSE)</f>
        <v>29737</v>
      </c>
      <c r="V293" s="13">
        <f ca="1">VLOOKUP(C293,DBASE!$A$4:$Z$756,20,FALSE)</f>
        <v>38</v>
      </c>
      <c r="W293" s="11" t="str">
        <f>VLOOKUP(C293,DBASE!$A$4:$Z$756,21,FALSE)</f>
        <v>N</v>
      </c>
      <c r="X293" s="11">
        <f>VLOOKUP(C293,DBASE!$A$4:$Z$756,22,FALSE)</f>
        <v>30</v>
      </c>
      <c r="Y293" s="14">
        <f>VLOOKUP(C293,DBASE!$A$4:$Z$756,23,FALSE)</f>
        <v>2.5</v>
      </c>
      <c r="Z293" s="11">
        <f>VLOOKUP(C293,DBASE!$A$4:$Z$756,24,FALSE)</f>
        <v>39</v>
      </c>
      <c r="AA293" s="11" t="str">
        <f>VLOOKUP(C293,DBASE!$A$4:$Z$756,25,FALSE)</f>
        <v>Function</v>
      </c>
      <c r="AB293" s="10">
        <f>VLOOKUP(C293,DBASE!$A$4:$Z$756,26,FALSE)</f>
        <v>1</v>
      </c>
      <c r="AC293" s="15">
        <v>1289</v>
      </c>
      <c r="AD293" s="15">
        <f t="shared" si="20"/>
        <v>282.61324999999999</v>
      </c>
      <c r="AE293" s="15">
        <v>0</v>
      </c>
      <c r="AF293" s="15">
        <v>0</v>
      </c>
      <c r="AG293" s="15">
        <v>0</v>
      </c>
      <c r="AH293" s="15">
        <v>0</v>
      </c>
      <c r="AI293" s="15">
        <v>0</v>
      </c>
      <c r="AJ293" s="15">
        <v>0</v>
      </c>
      <c r="AK293" s="15">
        <v>0</v>
      </c>
      <c r="AL293" s="15">
        <v>0</v>
      </c>
      <c r="AM293" s="15">
        <v>0</v>
      </c>
      <c r="AN293" s="15">
        <v>0</v>
      </c>
      <c r="AO293" s="15">
        <f t="shared" si="21"/>
        <v>0</v>
      </c>
      <c r="AP293" s="15">
        <f t="shared" si="22"/>
        <v>0</v>
      </c>
      <c r="AQ293" s="15">
        <f t="shared" si="23"/>
        <v>26.5</v>
      </c>
      <c r="AR293" s="15">
        <v>0</v>
      </c>
      <c r="AS293" s="15">
        <v>0</v>
      </c>
      <c r="AT293" s="15">
        <v>0</v>
      </c>
      <c r="AU293" s="15">
        <v>0</v>
      </c>
      <c r="AV293" s="15">
        <f t="shared" si="24"/>
        <v>5.9346750000000004</v>
      </c>
      <c r="AW293" s="15">
        <v>0</v>
      </c>
      <c r="AX293" s="15">
        <v>0</v>
      </c>
    </row>
    <row r="294" spans="1:50" ht="20.100000000000001" customHeight="1" x14ac:dyDescent="0.25">
      <c r="A294" s="8">
        <v>43922</v>
      </c>
      <c r="B294" s="8">
        <v>43951</v>
      </c>
      <c r="C294" s="11">
        <v>280</v>
      </c>
      <c r="D294" s="8" t="str">
        <f>VLOOKUP(C294,DBASE!$A$4:$Z$756,3,FALSE)</f>
        <v>P</v>
      </c>
      <c r="E294" s="11" t="str">
        <f>VLOOKUP(C294,DBASE!$A$4:$Z$756,2,FALSE)</f>
        <v>Active</v>
      </c>
      <c r="F294" s="11" t="str">
        <f>VLOOKUP(C294,DBASE!$A$4:$Z$756,4,FALSE)</f>
        <v>Mitarbeiter 280</v>
      </c>
      <c r="G294" s="11" t="str">
        <f>VLOOKUP(C294,DBASE!$A$4:$Z$756,5,FALSE)</f>
        <v>N</v>
      </c>
      <c r="H294" s="11">
        <f>VLOOKUP(C294,DBASE!$A$4:$Z$756,6,FALSE)</f>
        <v>1047</v>
      </c>
      <c r="I294" s="11">
        <f>VLOOKUP(C294,DBASE!$A$4:$Z$756,7,FALSE)</f>
        <v>1090</v>
      </c>
      <c r="J294" s="11">
        <f>VLOOKUP(C294,DBASE!$A$4:$Z$756,8,FALSE)</f>
        <v>102</v>
      </c>
      <c r="K294" s="11" t="str">
        <f>VLOOKUP(C294,DBASE!$A$4:$Z$756,9,FALSE)</f>
        <v>Niederl. 3</v>
      </c>
      <c r="L294" s="11" t="str">
        <f>VLOOKUP(C294,DBASE!$A$4:$Z$756,10,FALSE)</f>
        <v>Department</v>
      </c>
      <c r="M294" s="11" t="str">
        <f>VLOOKUP(C294,DBASE!$A$4:$Z$756,11,FALSE)</f>
        <v>Supervisor</v>
      </c>
      <c r="N294" s="11" t="str">
        <f>VLOOKUP(C294,DBASE!$A$4:$Z$756,12,FALSE)</f>
        <v>Non-Mgm.</v>
      </c>
      <c r="O294" s="11" t="str">
        <f>VLOOKUP(C294,DBASE!$A$4:$Z$756,13,FALSE)</f>
        <v>ang.</v>
      </c>
      <c r="P294" s="11" t="str">
        <f>VLOOKUP(C294,DBASE!$A$4:$Z$756,14,FALSE)</f>
        <v>W</v>
      </c>
      <c r="Q294" s="12">
        <f>VLOOKUP(C294,DBASE!$A$4:$Z$756,15,FALSE)</f>
        <v>41730</v>
      </c>
      <c r="R294" s="12" t="str">
        <f>IF(VLOOKUP(C294,DBASE!$A$4:$Z$756,16,FALSE)=0,"",VLOOKUP(C294,DBASE!$A$4:$Z$756,16,FALSE))</f>
        <v/>
      </c>
      <c r="S294" s="13" t="str">
        <f>VLOOKUP(C294,DBASE!$A$4:$Z$756,17,FALSE)</f>
        <v/>
      </c>
      <c r="T294" s="11">
        <f ca="1">VLOOKUP(C294,DBASE!$A$4:$Z$756,18,FALSE)</f>
        <v>5</v>
      </c>
      <c r="U294" s="12">
        <f>VLOOKUP(C294,DBASE!$A$4:$Z$756,19,FALSE)</f>
        <v>28695</v>
      </c>
      <c r="V294" s="13">
        <f ca="1">VLOOKUP(C294,DBASE!$A$4:$Z$756,20,FALSE)</f>
        <v>41</v>
      </c>
      <c r="W294" s="11" t="str">
        <f>VLOOKUP(C294,DBASE!$A$4:$Z$756,21,FALSE)</f>
        <v>N</v>
      </c>
      <c r="X294" s="11">
        <f>VLOOKUP(C294,DBASE!$A$4:$Z$756,22,FALSE)</f>
        <v>35</v>
      </c>
      <c r="Y294" s="14">
        <f>VLOOKUP(C294,DBASE!$A$4:$Z$756,23,FALSE)</f>
        <v>2.9166666666666665</v>
      </c>
      <c r="Z294" s="11">
        <f>VLOOKUP(C294,DBASE!$A$4:$Z$756,24,FALSE)</f>
        <v>39</v>
      </c>
      <c r="AA294" s="11" t="str">
        <f>VLOOKUP(C294,DBASE!$A$4:$Z$756,25,FALSE)</f>
        <v>Function</v>
      </c>
      <c r="AB294" s="10">
        <f>VLOOKUP(C294,DBASE!$A$4:$Z$756,26,FALSE)</f>
        <v>1</v>
      </c>
      <c r="AC294" s="15">
        <v>1290</v>
      </c>
      <c r="AD294" s="15">
        <f t="shared" si="20"/>
        <v>282.83249999999998</v>
      </c>
      <c r="AE294" s="15">
        <v>0</v>
      </c>
      <c r="AF294" s="15">
        <v>0</v>
      </c>
      <c r="AG294" s="15">
        <v>0</v>
      </c>
      <c r="AH294" s="15">
        <v>0</v>
      </c>
      <c r="AI294" s="15">
        <v>0</v>
      </c>
      <c r="AJ294" s="15">
        <v>0</v>
      </c>
      <c r="AK294" s="15">
        <v>0</v>
      </c>
      <c r="AL294" s="15">
        <v>0</v>
      </c>
      <c r="AM294" s="15">
        <v>0</v>
      </c>
      <c r="AN294" s="15">
        <v>0</v>
      </c>
      <c r="AO294" s="15">
        <f t="shared" si="21"/>
        <v>0</v>
      </c>
      <c r="AP294" s="15">
        <f t="shared" si="22"/>
        <v>0</v>
      </c>
      <c r="AQ294" s="15">
        <f t="shared" si="23"/>
        <v>26.5</v>
      </c>
      <c r="AR294" s="15">
        <v>0</v>
      </c>
      <c r="AS294" s="15">
        <v>0</v>
      </c>
      <c r="AT294" s="15">
        <v>0</v>
      </c>
      <c r="AU294" s="15">
        <v>0</v>
      </c>
      <c r="AV294" s="15">
        <f t="shared" si="24"/>
        <v>5.9346750000000004</v>
      </c>
      <c r="AW294" s="15">
        <v>0</v>
      </c>
      <c r="AX294" s="15">
        <v>0</v>
      </c>
    </row>
    <row r="295" spans="1:50" ht="20.100000000000001" customHeight="1" x14ac:dyDescent="0.25">
      <c r="A295" s="8">
        <v>43922</v>
      </c>
      <c r="B295" s="8">
        <v>43951</v>
      </c>
      <c r="C295" s="11">
        <v>281</v>
      </c>
      <c r="D295" s="8" t="str">
        <f>VLOOKUP(C295,DBASE!$A$4:$Z$756,3,FALSE)</f>
        <v>P</v>
      </c>
      <c r="E295" s="11" t="str">
        <f>VLOOKUP(C295,DBASE!$A$4:$Z$756,2,FALSE)</f>
        <v>Active</v>
      </c>
      <c r="F295" s="11" t="str">
        <f>VLOOKUP(C295,DBASE!$A$4:$Z$756,4,FALSE)</f>
        <v>Mitarbeiter 281</v>
      </c>
      <c r="G295" s="11" t="str">
        <f>VLOOKUP(C295,DBASE!$A$4:$Z$756,5,FALSE)</f>
        <v>N</v>
      </c>
      <c r="H295" s="11">
        <f>VLOOKUP(C295,DBASE!$A$4:$Z$756,6,FALSE)</f>
        <v>1030</v>
      </c>
      <c r="I295" s="11">
        <f>VLOOKUP(C295,DBASE!$A$4:$Z$756,7,FALSE)</f>
        <v>1073</v>
      </c>
      <c r="J295" s="11">
        <f>VLOOKUP(C295,DBASE!$A$4:$Z$756,8,FALSE)</f>
        <v>102</v>
      </c>
      <c r="K295" s="11" t="str">
        <f>VLOOKUP(C295,DBASE!$A$4:$Z$756,9,FALSE)</f>
        <v>Niederl. 3</v>
      </c>
      <c r="L295" s="11" t="str">
        <f>VLOOKUP(C295,DBASE!$A$4:$Z$756,10,FALSE)</f>
        <v>Department</v>
      </c>
      <c r="M295" s="11" t="str">
        <f>VLOOKUP(C295,DBASE!$A$4:$Z$756,11,FALSE)</f>
        <v>Supervisor</v>
      </c>
      <c r="N295" s="11" t="str">
        <f>VLOOKUP(C295,DBASE!$A$4:$Z$756,12,FALSE)</f>
        <v>Manager</v>
      </c>
      <c r="O295" s="11" t="str">
        <f>VLOOKUP(C295,DBASE!$A$4:$Z$756,13,FALSE)</f>
        <v>ang.</v>
      </c>
      <c r="P295" s="11" t="str">
        <f>VLOOKUP(C295,DBASE!$A$4:$Z$756,14,FALSE)</f>
        <v>M</v>
      </c>
      <c r="Q295" s="12">
        <f>VLOOKUP(C295,DBASE!$A$4:$Z$756,15,FALSE)</f>
        <v>41730</v>
      </c>
      <c r="R295" s="12" t="str">
        <f>IF(VLOOKUP(C295,DBASE!$A$4:$Z$756,16,FALSE)=0,"",VLOOKUP(C295,DBASE!$A$4:$Z$756,16,FALSE))</f>
        <v/>
      </c>
      <c r="S295" s="13" t="str">
        <f>VLOOKUP(C295,DBASE!$A$4:$Z$756,17,FALSE)</f>
        <v/>
      </c>
      <c r="T295" s="11">
        <f ca="1">VLOOKUP(C295,DBASE!$A$4:$Z$756,18,FALSE)</f>
        <v>5</v>
      </c>
      <c r="U295" s="12">
        <f>VLOOKUP(C295,DBASE!$A$4:$Z$756,19,FALSE)</f>
        <v>32572</v>
      </c>
      <c r="V295" s="13">
        <f ca="1">VLOOKUP(C295,DBASE!$A$4:$Z$756,20,FALSE)</f>
        <v>30</v>
      </c>
      <c r="W295" s="11" t="str">
        <f>VLOOKUP(C295,DBASE!$A$4:$Z$756,21,FALSE)</f>
        <v>N</v>
      </c>
      <c r="X295" s="11">
        <f>VLOOKUP(C295,DBASE!$A$4:$Z$756,22,FALSE)</f>
        <v>30</v>
      </c>
      <c r="Y295" s="14">
        <f>VLOOKUP(C295,DBASE!$A$4:$Z$756,23,FALSE)</f>
        <v>2.5</v>
      </c>
      <c r="Z295" s="11">
        <f>VLOOKUP(C295,DBASE!$A$4:$Z$756,24,FALSE)</f>
        <v>39</v>
      </c>
      <c r="AA295" s="11" t="str">
        <f>VLOOKUP(C295,DBASE!$A$4:$Z$756,25,FALSE)</f>
        <v>Function</v>
      </c>
      <c r="AB295" s="10">
        <f>VLOOKUP(C295,DBASE!$A$4:$Z$756,26,FALSE)</f>
        <v>1</v>
      </c>
      <c r="AC295" s="15">
        <v>1291</v>
      </c>
      <c r="AD295" s="15">
        <f t="shared" si="20"/>
        <v>283.05175000000003</v>
      </c>
      <c r="AE295" s="15">
        <v>0</v>
      </c>
      <c r="AF295" s="15">
        <v>0</v>
      </c>
      <c r="AG295" s="15">
        <v>0</v>
      </c>
      <c r="AH295" s="15">
        <v>0</v>
      </c>
      <c r="AI295" s="15">
        <v>0</v>
      </c>
      <c r="AJ295" s="15">
        <v>0</v>
      </c>
      <c r="AK295" s="15">
        <v>0</v>
      </c>
      <c r="AL295" s="15">
        <v>0</v>
      </c>
      <c r="AM295" s="15">
        <v>0</v>
      </c>
      <c r="AN295" s="15">
        <v>0</v>
      </c>
      <c r="AO295" s="15">
        <f t="shared" si="21"/>
        <v>0</v>
      </c>
      <c r="AP295" s="15">
        <f t="shared" si="22"/>
        <v>0</v>
      </c>
      <c r="AQ295" s="15">
        <f t="shared" si="23"/>
        <v>26.5</v>
      </c>
      <c r="AR295" s="15">
        <v>0</v>
      </c>
      <c r="AS295" s="15">
        <v>0</v>
      </c>
      <c r="AT295" s="15">
        <v>0</v>
      </c>
      <c r="AU295" s="15">
        <v>0</v>
      </c>
      <c r="AV295" s="15">
        <f t="shared" si="24"/>
        <v>5.9346750000000004</v>
      </c>
      <c r="AW295" s="15">
        <v>0</v>
      </c>
      <c r="AX295" s="15">
        <v>0</v>
      </c>
    </row>
    <row r="296" spans="1:50" ht="20.100000000000001" customHeight="1" x14ac:dyDescent="0.25">
      <c r="A296" s="8">
        <v>43922</v>
      </c>
      <c r="B296" s="8">
        <v>43951</v>
      </c>
      <c r="C296" s="11">
        <v>282</v>
      </c>
      <c r="D296" s="8" t="str">
        <f>VLOOKUP(C296,DBASE!$A$4:$Z$756,3,FALSE)</f>
        <v>P</v>
      </c>
      <c r="E296" s="11" t="str">
        <f>VLOOKUP(C296,DBASE!$A$4:$Z$756,2,FALSE)</f>
        <v>Active</v>
      </c>
      <c r="F296" s="11" t="str">
        <f>VLOOKUP(C296,DBASE!$A$4:$Z$756,4,FALSE)</f>
        <v>Mitarbeiter 282</v>
      </c>
      <c r="G296" s="11" t="str">
        <f>VLOOKUP(C296,DBASE!$A$4:$Z$756,5,FALSE)</f>
        <v>N</v>
      </c>
      <c r="H296" s="11">
        <f>VLOOKUP(C296,DBASE!$A$4:$Z$756,6,FALSE)</f>
        <v>1050</v>
      </c>
      <c r="I296" s="11">
        <f>VLOOKUP(C296,DBASE!$A$4:$Z$756,7,FALSE)</f>
        <v>1093</v>
      </c>
      <c r="J296" s="11">
        <f>VLOOKUP(C296,DBASE!$A$4:$Z$756,8,FALSE)</f>
        <v>100</v>
      </c>
      <c r="K296" s="11" t="str">
        <f>VLOOKUP(C296,DBASE!$A$4:$Z$756,9,FALSE)</f>
        <v>Niederl. 1</v>
      </c>
      <c r="L296" s="11" t="str">
        <f>VLOOKUP(C296,DBASE!$A$4:$Z$756,10,FALSE)</f>
        <v>Department</v>
      </c>
      <c r="M296" s="11" t="str">
        <f>VLOOKUP(C296,DBASE!$A$4:$Z$756,11,FALSE)</f>
        <v>Supervisor</v>
      </c>
      <c r="N296" s="11" t="str">
        <f>VLOOKUP(C296,DBASE!$A$4:$Z$756,12,FALSE)</f>
        <v>Non-Mgm.</v>
      </c>
      <c r="O296" s="11" t="str">
        <f>VLOOKUP(C296,DBASE!$A$4:$Z$756,13,FALSE)</f>
        <v>ang.</v>
      </c>
      <c r="P296" s="11" t="str">
        <f>VLOOKUP(C296,DBASE!$A$4:$Z$756,14,FALSE)</f>
        <v>M</v>
      </c>
      <c r="Q296" s="12">
        <f>VLOOKUP(C296,DBASE!$A$4:$Z$756,15,FALSE)</f>
        <v>41715</v>
      </c>
      <c r="R296" s="12" t="str">
        <f>IF(VLOOKUP(C296,DBASE!$A$4:$Z$756,16,FALSE)=0,"",VLOOKUP(C296,DBASE!$A$4:$Z$756,16,FALSE))</f>
        <v/>
      </c>
      <c r="S296" s="13" t="str">
        <f>VLOOKUP(C296,DBASE!$A$4:$Z$756,17,FALSE)</f>
        <v/>
      </c>
      <c r="T296" s="11">
        <f ca="1">VLOOKUP(C296,DBASE!$A$4:$Z$756,18,FALSE)</f>
        <v>5</v>
      </c>
      <c r="U296" s="12">
        <f>VLOOKUP(C296,DBASE!$A$4:$Z$756,19,FALSE)</f>
        <v>35544</v>
      </c>
      <c r="V296" s="13">
        <f ca="1">VLOOKUP(C296,DBASE!$A$4:$Z$756,20,FALSE)</f>
        <v>22</v>
      </c>
      <c r="W296" s="11" t="str">
        <f>VLOOKUP(C296,DBASE!$A$4:$Z$756,21,FALSE)</f>
        <v>N</v>
      </c>
      <c r="X296" s="11">
        <f>VLOOKUP(C296,DBASE!$A$4:$Z$756,22,FALSE)</f>
        <v>30</v>
      </c>
      <c r="Y296" s="14">
        <f>VLOOKUP(C296,DBASE!$A$4:$Z$756,23,FALSE)</f>
        <v>2.5</v>
      </c>
      <c r="Z296" s="11">
        <f>VLOOKUP(C296,DBASE!$A$4:$Z$756,24,FALSE)</f>
        <v>39</v>
      </c>
      <c r="AA296" s="11" t="str">
        <f>VLOOKUP(C296,DBASE!$A$4:$Z$756,25,FALSE)</f>
        <v>Function</v>
      </c>
      <c r="AB296" s="10">
        <f>VLOOKUP(C296,DBASE!$A$4:$Z$756,26,FALSE)</f>
        <v>1</v>
      </c>
      <c r="AC296" s="15">
        <v>1292</v>
      </c>
      <c r="AD296" s="15">
        <f t="shared" si="20"/>
        <v>283.27100000000002</v>
      </c>
      <c r="AE296" s="15">
        <v>0</v>
      </c>
      <c r="AF296" s="15">
        <v>0</v>
      </c>
      <c r="AG296" s="15">
        <v>0</v>
      </c>
      <c r="AH296" s="15">
        <v>0</v>
      </c>
      <c r="AI296" s="15">
        <v>0</v>
      </c>
      <c r="AJ296" s="15">
        <v>0</v>
      </c>
      <c r="AK296" s="15">
        <v>0</v>
      </c>
      <c r="AL296" s="15">
        <v>0</v>
      </c>
      <c r="AM296" s="15">
        <v>0</v>
      </c>
      <c r="AN296" s="15">
        <v>0</v>
      </c>
      <c r="AO296" s="15">
        <f t="shared" si="21"/>
        <v>0</v>
      </c>
      <c r="AP296" s="15">
        <f t="shared" si="22"/>
        <v>0</v>
      </c>
      <c r="AQ296" s="15">
        <f t="shared" si="23"/>
        <v>26.5</v>
      </c>
      <c r="AR296" s="15">
        <v>0</v>
      </c>
      <c r="AS296" s="15">
        <v>0</v>
      </c>
      <c r="AT296" s="15">
        <v>0</v>
      </c>
      <c r="AU296" s="15">
        <v>0</v>
      </c>
      <c r="AV296" s="15">
        <f t="shared" si="24"/>
        <v>5.9346750000000004</v>
      </c>
      <c r="AW296" s="15">
        <v>0</v>
      </c>
      <c r="AX296" s="15">
        <v>0</v>
      </c>
    </row>
    <row r="297" spans="1:50" ht="20.100000000000001" customHeight="1" x14ac:dyDescent="0.25">
      <c r="A297" s="8">
        <v>43922</v>
      </c>
      <c r="B297" s="8">
        <v>43951</v>
      </c>
      <c r="C297" s="11">
        <v>283</v>
      </c>
      <c r="D297" s="8" t="str">
        <f>VLOOKUP(C297,DBASE!$A$4:$Z$756,3,FALSE)</f>
        <v>P</v>
      </c>
      <c r="E297" s="11" t="str">
        <f>VLOOKUP(C297,DBASE!$A$4:$Z$756,2,FALSE)</f>
        <v>Active</v>
      </c>
      <c r="F297" s="11" t="str">
        <f>VLOOKUP(C297,DBASE!$A$4:$Z$756,4,FALSE)</f>
        <v>Mitarbeiter 283</v>
      </c>
      <c r="G297" s="11" t="str">
        <f>VLOOKUP(C297,DBASE!$A$4:$Z$756,5,FALSE)</f>
        <v>N</v>
      </c>
      <c r="H297" s="11">
        <f>VLOOKUP(C297,DBASE!$A$4:$Z$756,6,FALSE)</f>
        <v>1010</v>
      </c>
      <c r="I297" s="11">
        <f>VLOOKUP(C297,DBASE!$A$4:$Z$756,7,FALSE)</f>
        <v>1010</v>
      </c>
      <c r="J297" s="11">
        <f>VLOOKUP(C297,DBASE!$A$4:$Z$756,8,FALSE)</f>
        <v>100</v>
      </c>
      <c r="K297" s="11" t="str">
        <f>VLOOKUP(C297,DBASE!$A$4:$Z$756,9,FALSE)</f>
        <v>Niederl. 1</v>
      </c>
      <c r="L297" s="11" t="str">
        <f>VLOOKUP(C297,DBASE!$A$4:$Z$756,10,FALSE)</f>
        <v>Department</v>
      </c>
      <c r="M297" s="11" t="str">
        <f>VLOOKUP(C297,DBASE!$A$4:$Z$756,11,FALSE)</f>
        <v>Supervisor</v>
      </c>
      <c r="N297" s="11" t="str">
        <f>VLOOKUP(C297,DBASE!$A$4:$Z$756,12,FALSE)</f>
        <v>Non-Mgm.</v>
      </c>
      <c r="O297" s="11" t="str">
        <f>VLOOKUP(C297,DBASE!$A$4:$Z$756,13,FALSE)</f>
        <v>ang.</v>
      </c>
      <c r="P297" s="11" t="str">
        <f>VLOOKUP(C297,DBASE!$A$4:$Z$756,14,FALSE)</f>
        <v>M</v>
      </c>
      <c r="Q297" s="12">
        <f>VLOOKUP(C297,DBASE!$A$4:$Z$756,15,FALSE)</f>
        <v>41760</v>
      </c>
      <c r="R297" s="12" t="str">
        <f>IF(VLOOKUP(C297,DBASE!$A$4:$Z$756,16,FALSE)=0,"",VLOOKUP(C297,DBASE!$A$4:$Z$756,16,FALSE))</f>
        <v/>
      </c>
      <c r="S297" s="13" t="str">
        <f>VLOOKUP(C297,DBASE!$A$4:$Z$756,17,FALSE)</f>
        <v/>
      </c>
      <c r="T297" s="11">
        <f ca="1">VLOOKUP(C297,DBASE!$A$4:$Z$756,18,FALSE)</f>
        <v>5</v>
      </c>
      <c r="U297" s="12">
        <f>VLOOKUP(C297,DBASE!$A$4:$Z$756,19,FALSE)</f>
        <v>27888</v>
      </c>
      <c r="V297" s="13">
        <f ca="1">VLOOKUP(C297,DBASE!$A$4:$Z$756,20,FALSE)</f>
        <v>43</v>
      </c>
      <c r="W297" s="11" t="str">
        <f>VLOOKUP(C297,DBASE!$A$4:$Z$756,21,FALSE)</f>
        <v>N</v>
      </c>
      <c r="X297" s="11">
        <f>VLOOKUP(C297,DBASE!$A$4:$Z$756,22,FALSE)</f>
        <v>30</v>
      </c>
      <c r="Y297" s="14">
        <f>VLOOKUP(C297,DBASE!$A$4:$Z$756,23,FALSE)</f>
        <v>2.5</v>
      </c>
      <c r="Z297" s="11">
        <f>VLOOKUP(C297,DBASE!$A$4:$Z$756,24,FALSE)</f>
        <v>39</v>
      </c>
      <c r="AA297" s="11" t="str">
        <f>VLOOKUP(C297,DBASE!$A$4:$Z$756,25,FALSE)</f>
        <v>Function</v>
      </c>
      <c r="AB297" s="10">
        <f>VLOOKUP(C297,DBASE!$A$4:$Z$756,26,FALSE)</f>
        <v>1</v>
      </c>
      <c r="AC297" s="15">
        <v>1293</v>
      </c>
      <c r="AD297" s="15">
        <f t="shared" si="20"/>
        <v>283.49025000000006</v>
      </c>
      <c r="AE297" s="15">
        <v>0</v>
      </c>
      <c r="AF297" s="15">
        <v>0</v>
      </c>
      <c r="AG297" s="15">
        <v>0</v>
      </c>
      <c r="AH297" s="15">
        <v>0</v>
      </c>
      <c r="AI297" s="15">
        <v>0</v>
      </c>
      <c r="AJ297" s="15">
        <v>0</v>
      </c>
      <c r="AK297" s="15">
        <v>0</v>
      </c>
      <c r="AL297" s="15">
        <v>0</v>
      </c>
      <c r="AM297" s="15">
        <v>0</v>
      </c>
      <c r="AN297" s="15">
        <v>0</v>
      </c>
      <c r="AO297" s="15">
        <f t="shared" si="21"/>
        <v>0</v>
      </c>
      <c r="AP297" s="15">
        <f t="shared" si="22"/>
        <v>0</v>
      </c>
      <c r="AQ297" s="15">
        <f t="shared" si="23"/>
        <v>26.5</v>
      </c>
      <c r="AR297" s="15">
        <v>0</v>
      </c>
      <c r="AS297" s="15">
        <v>0</v>
      </c>
      <c r="AT297" s="15">
        <v>0</v>
      </c>
      <c r="AU297" s="15">
        <v>0</v>
      </c>
      <c r="AV297" s="15">
        <f t="shared" si="24"/>
        <v>5.9346750000000004</v>
      </c>
      <c r="AW297" s="15">
        <v>0</v>
      </c>
      <c r="AX297" s="15">
        <v>0</v>
      </c>
    </row>
    <row r="298" spans="1:50" ht="20.100000000000001" customHeight="1" x14ac:dyDescent="0.25">
      <c r="A298" s="8">
        <v>43922</v>
      </c>
      <c r="B298" s="8">
        <v>43951</v>
      </c>
      <c r="C298" s="11">
        <v>284</v>
      </c>
      <c r="D298" s="8" t="str">
        <f>VLOOKUP(C298,DBASE!$A$4:$Z$756,3,FALSE)</f>
        <v>P</v>
      </c>
      <c r="E298" s="11" t="str">
        <f>VLOOKUP(C298,DBASE!$A$4:$Z$756,2,FALSE)</f>
        <v>Active</v>
      </c>
      <c r="F298" s="11" t="str">
        <f>VLOOKUP(C298,DBASE!$A$4:$Z$756,4,FALSE)</f>
        <v>Mitarbeiter 284</v>
      </c>
      <c r="G298" s="11" t="str">
        <f>VLOOKUP(C298,DBASE!$A$4:$Z$756,5,FALSE)</f>
        <v>N</v>
      </c>
      <c r="H298" s="11">
        <f>VLOOKUP(C298,DBASE!$A$4:$Z$756,6,FALSE)</f>
        <v>1019</v>
      </c>
      <c r="I298" s="11">
        <f>VLOOKUP(C298,DBASE!$A$4:$Z$756,7,FALSE)</f>
        <v>1031</v>
      </c>
      <c r="J298" s="11">
        <f>VLOOKUP(C298,DBASE!$A$4:$Z$756,8,FALSE)</f>
        <v>104</v>
      </c>
      <c r="K298" s="11" t="str">
        <f>VLOOKUP(C298,DBASE!$A$4:$Z$756,9,FALSE)</f>
        <v>Niederl. 5</v>
      </c>
      <c r="L298" s="11" t="str">
        <f>VLOOKUP(C298,DBASE!$A$4:$Z$756,10,FALSE)</f>
        <v>Department</v>
      </c>
      <c r="M298" s="11" t="str">
        <f>VLOOKUP(C298,DBASE!$A$4:$Z$756,11,FALSE)</f>
        <v>Supervisor</v>
      </c>
      <c r="N298" s="11" t="str">
        <f>VLOOKUP(C298,DBASE!$A$4:$Z$756,12,FALSE)</f>
        <v>Non-Mgm.</v>
      </c>
      <c r="O298" s="11" t="str">
        <f>VLOOKUP(C298,DBASE!$A$4:$Z$756,13,FALSE)</f>
        <v>ang.</v>
      </c>
      <c r="P298" s="11" t="str">
        <f>VLOOKUP(C298,DBASE!$A$4:$Z$756,14,FALSE)</f>
        <v>M</v>
      </c>
      <c r="Q298" s="12">
        <f>VLOOKUP(C298,DBASE!$A$4:$Z$756,15,FALSE)</f>
        <v>41774</v>
      </c>
      <c r="R298" s="12" t="str">
        <f>IF(VLOOKUP(C298,DBASE!$A$4:$Z$756,16,FALSE)=0,"",VLOOKUP(C298,DBASE!$A$4:$Z$756,16,FALSE))</f>
        <v/>
      </c>
      <c r="S298" s="13" t="str">
        <f>VLOOKUP(C298,DBASE!$A$4:$Z$756,17,FALSE)</f>
        <v/>
      </c>
      <c r="T298" s="11">
        <f ca="1">VLOOKUP(C298,DBASE!$A$4:$Z$756,18,FALSE)</f>
        <v>5</v>
      </c>
      <c r="U298" s="12">
        <f>VLOOKUP(C298,DBASE!$A$4:$Z$756,19,FALSE)</f>
        <v>30609</v>
      </c>
      <c r="V298" s="13">
        <f ca="1">VLOOKUP(C298,DBASE!$A$4:$Z$756,20,FALSE)</f>
        <v>36</v>
      </c>
      <c r="W298" s="11" t="str">
        <f>VLOOKUP(C298,DBASE!$A$4:$Z$756,21,FALSE)</f>
        <v>N</v>
      </c>
      <c r="X298" s="11">
        <f>VLOOKUP(C298,DBASE!$A$4:$Z$756,22,FALSE)</f>
        <v>30</v>
      </c>
      <c r="Y298" s="14">
        <f>VLOOKUP(C298,DBASE!$A$4:$Z$756,23,FALSE)</f>
        <v>2.5</v>
      </c>
      <c r="Z298" s="11">
        <f>VLOOKUP(C298,DBASE!$A$4:$Z$756,24,FALSE)</f>
        <v>39</v>
      </c>
      <c r="AA298" s="11" t="str">
        <f>VLOOKUP(C298,DBASE!$A$4:$Z$756,25,FALSE)</f>
        <v>Function</v>
      </c>
      <c r="AB298" s="10">
        <f>VLOOKUP(C298,DBASE!$A$4:$Z$756,26,FALSE)</f>
        <v>1</v>
      </c>
      <c r="AC298" s="15">
        <v>1294</v>
      </c>
      <c r="AD298" s="15">
        <f t="shared" si="20"/>
        <v>283.70950000000005</v>
      </c>
      <c r="AE298" s="15">
        <v>0</v>
      </c>
      <c r="AF298" s="15">
        <v>0</v>
      </c>
      <c r="AG298" s="15">
        <v>30</v>
      </c>
      <c r="AH298" s="15">
        <v>0</v>
      </c>
      <c r="AI298" s="15">
        <v>0</v>
      </c>
      <c r="AJ298" s="15">
        <v>0</v>
      </c>
      <c r="AK298" s="15">
        <v>0</v>
      </c>
      <c r="AL298" s="15">
        <v>0</v>
      </c>
      <c r="AM298" s="15">
        <v>0</v>
      </c>
      <c r="AN298" s="15">
        <v>0</v>
      </c>
      <c r="AO298" s="15">
        <f t="shared" si="21"/>
        <v>0</v>
      </c>
      <c r="AP298" s="15">
        <f t="shared" si="22"/>
        <v>0</v>
      </c>
      <c r="AQ298" s="15">
        <f t="shared" si="23"/>
        <v>26.5</v>
      </c>
      <c r="AR298" s="15">
        <v>0</v>
      </c>
      <c r="AS298" s="15">
        <v>0</v>
      </c>
      <c r="AT298" s="15">
        <v>0</v>
      </c>
      <c r="AU298" s="15">
        <v>0</v>
      </c>
      <c r="AV298" s="15">
        <f t="shared" si="24"/>
        <v>12.653175000000001</v>
      </c>
      <c r="AW298" s="15">
        <v>83.79</v>
      </c>
      <c r="AX298" s="15">
        <v>0</v>
      </c>
    </row>
    <row r="299" spans="1:50" ht="20.100000000000001" customHeight="1" x14ac:dyDescent="0.25">
      <c r="A299" s="8">
        <v>43922</v>
      </c>
      <c r="B299" s="8">
        <v>43951</v>
      </c>
      <c r="C299" s="11">
        <v>285</v>
      </c>
      <c r="D299" s="8" t="str">
        <f>VLOOKUP(C299,DBASE!$A$4:$Z$756,3,FALSE)</f>
        <v>P</v>
      </c>
      <c r="E299" s="11" t="str">
        <f>VLOOKUP(C299,DBASE!$A$4:$Z$756,2,FALSE)</f>
        <v>Active</v>
      </c>
      <c r="F299" s="11" t="str">
        <f>VLOOKUP(C299,DBASE!$A$4:$Z$756,4,FALSE)</f>
        <v>Mitarbeiter 285</v>
      </c>
      <c r="G299" s="11" t="str">
        <f>VLOOKUP(C299,DBASE!$A$4:$Z$756,5,FALSE)</f>
        <v>N</v>
      </c>
      <c r="H299" s="11">
        <f>VLOOKUP(C299,DBASE!$A$4:$Z$756,6,FALSE)</f>
        <v>1022</v>
      </c>
      <c r="I299" s="11">
        <f>VLOOKUP(C299,DBASE!$A$4:$Z$756,7,FALSE)</f>
        <v>1047</v>
      </c>
      <c r="J299" s="11">
        <f>VLOOKUP(C299,DBASE!$A$4:$Z$756,8,FALSE)</f>
        <v>103</v>
      </c>
      <c r="K299" s="11" t="str">
        <f>VLOOKUP(C299,DBASE!$A$4:$Z$756,9,FALSE)</f>
        <v>Niederl. 4</v>
      </c>
      <c r="L299" s="11" t="str">
        <f>VLOOKUP(C299,DBASE!$A$4:$Z$756,10,FALSE)</f>
        <v>Department</v>
      </c>
      <c r="M299" s="11" t="str">
        <f>VLOOKUP(C299,DBASE!$A$4:$Z$756,11,FALSE)</f>
        <v>Supervisor</v>
      </c>
      <c r="N299" s="11" t="str">
        <f>VLOOKUP(C299,DBASE!$A$4:$Z$756,12,FALSE)</f>
        <v>Non-Mgm.</v>
      </c>
      <c r="O299" s="11" t="str">
        <f>VLOOKUP(C299,DBASE!$A$4:$Z$756,13,FALSE)</f>
        <v>ang.</v>
      </c>
      <c r="P299" s="11" t="str">
        <f>VLOOKUP(C299,DBASE!$A$4:$Z$756,14,FALSE)</f>
        <v>M</v>
      </c>
      <c r="Q299" s="12">
        <f>VLOOKUP(C299,DBASE!$A$4:$Z$756,15,FALSE)</f>
        <v>41791</v>
      </c>
      <c r="R299" s="12" t="str">
        <f>IF(VLOOKUP(C299,DBASE!$A$4:$Z$756,16,FALSE)=0,"",VLOOKUP(C299,DBASE!$A$4:$Z$756,16,FALSE))</f>
        <v/>
      </c>
      <c r="S299" s="13" t="str">
        <f>VLOOKUP(C299,DBASE!$A$4:$Z$756,17,FALSE)</f>
        <v/>
      </c>
      <c r="T299" s="11">
        <f ca="1">VLOOKUP(C299,DBASE!$A$4:$Z$756,18,FALSE)</f>
        <v>5</v>
      </c>
      <c r="U299" s="12">
        <f>VLOOKUP(C299,DBASE!$A$4:$Z$756,19,FALSE)</f>
        <v>23950</v>
      </c>
      <c r="V299" s="13">
        <f ca="1">VLOOKUP(C299,DBASE!$A$4:$Z$756,20,FALSE)</f>
        <v>54</v>
      </c>
      <c r="W299" s="11" t="str">
        <f>VLOOKUP(C299,DBASE!$A$4:$Z$756,21,FALSE)</f>
        <v>J</v>
      </c>
      <c r="X299" s="11">
        <f>VLOOKUP(C299,DBASE!$A$4:$Z$756,22,FALSE)</f>
        <v>30</v>
      </c>
      <c r="Y299" s="14">
        <f>VLOOKUP(C299,DBASE!$A$4:$Z$756,23,FALSE)</f>
        <v>2.5</v>
      </c>
      <c r="Z299" s="11">
        <f>VLOOKUP(C299,DBASE!$A$4:$Z$756,24,FALSE)</f>
        <v>39</v>
      </c>
      <c r="AA299" s="11" t="str">
        <f>VLOOKUP(C299,DBASE!$A$4:$Z$756,25,FALSE)</f>
        <v>Function</v>
      </c>
      <c r="AB299" s="10">
        <f>VLOOKUP(C299,DBASE!$A$4:$Z$756,26,FALSE)</f>
        <v>1</v>
      </c>
      <c r="AC299" s="15">
        <v>1295</v>
      </c>
      <c r="AD299" s="15">
        <f t="shared" si="20"/>
        <v>283.92875000000004</v>
      </c>
      <c r="AE299" s="15">
        <v>0</v>
      </c>
      <c r="AF299" s="15">
        <v>0</v>
      </c>
      <c r="AG299" s="15">
        <v>0</v>
      </c>
      <c r="AH299" s="15">
        <v>0</v>
      </c>
      <c r="AI299" s="15">
        <v>0</v>
      </c>
      <c r="AJ299" s="15">
        <v>0</v>
      </c>
      <c r="AK299" s="15">
        <v>0</v>
      </c>
      <c r="AL299" s="15">
        <v>0</v>
      </c>
      <c r="AM299" s="15">
        <v>0</v>
      </c>
      <c r="AN299" s="15">
        <v>0</v>
      </c>
      <c r="AO299" s="15">
        <f t="shared" si="21"/>
        <v>74.711538461538453</v>
      </c>
      <c r="AP299" s="15">
        <f t="shared" si="22"/>
        <v>59.354166666666671</v>
      </c>
      <c r="AQ299" s="15">
        <f t="shared" si="23"/>
        <v>26.5</v>
      </c>
      <c r="AR299" s="15">
        <v>0</v>
      </c>
      <c r="AS299" s="15">
        <v>0</v>
      </c>
      <c r="AT299" s="15">
        <v>0</v>
      </c>
      <c r="AU299" s="15">
        <v>0</v>
      </c>
      <c r="AV299" s="15">
        <f t="shared" si="24"/>
        <v>35.958689663461541</v>
      </c>
      <c r="AW299" s="15">
        <v>0</v>
      </c>
      <c r="AX299" s="15">
        <v>0</v>
      </c>
    </row>
    <row r="300" spans="1:50" ht="20.100000000000001" customHeight="1" x14ac:dyDescent="0.25">
      <c r="A300" s="8">
        <v>43922</v>
      </c>
      <c r="B300" s="8">
        <v>43951</v>
      </c>
      <c r="C300" s="11">
        <v>286</v>
      </c>
      <c r="D300" s="8" t="str">
        <f>VLOOKUP(C300,DBASE!$A$4:$Z$756,3,FALSE)</f>
        <v>P</v>
      </c>
      <c r="E300" s="11" t="str">
        <f>VLOOKUP(C300,DBASE!$A$4:$Z$756,2,FALSE)</f>
        <v>Active</v>
      </c>
      <c r="F300" s="11" t="str">
        <f>VLOOKUP(C300,DBASE!$A$4:$Z$756,4,FALSE)</f>
        <v>Mitarbeiter 286</v>
      </c>
      <c r="G300" s="11" t="str">
        <f>VLOOKUP(C300,DBASE!$A$4:$Z$756,5,FALSE)</f>
        <v>N</v>
      </c>
      <c r="H300" s="11">
        <f>VLOOKUP(C300,DBASE!$A$4:$Z$756,6,FALSE)</f>
        <v>1022</v>
      </c>
      <c r="I300" s="11">
        <f>VLOOKUP(C300,DBASE!$A$4:$Z$756,7,FALSE)</f>
        <v>1053</v>
      </c>
      <c r="J300" s="11">
        <f>VLOOKUP(C300,DBASE!$A$4:$Z$756,8,FALSE)</f>
        <v>107</v>
      </c>
      <c r="K300" s="11" t="str">
        <f>VLOOKUP(C300,DBASE!$A$4:$Z$756,9,FALSE)</f>
        <v>Niederl. 8</v>
      </c>
      <c r="L300" s="11" t="str">
        <f>VLOOKUP(C300,DBASE!$A$4:$Z$756,10,FALSE)</f>
        <v>Department</v>
      </c>
      <c r="M300" s="11" t="str">
        <f>VLOOKUP(C300,DBASE!$A$4:$Z$756,11,FALSE)</f>
        <v>Supervisor</v>
      </c>
      <c r="N300" s="11" t="str">
        <f>VLOOKUP(C300,DBASE!$A$4:$Z$756,12,FALSE)</f>
        <v>Non-Mgm.</v>
      </c>
      <c r="O300" s="11" t="str">
        <f>VLOOKUP(C300,DBASE!$A$4:$Z$756,13,FALSE)</f>
        <v>ang.</v>
      </c>
      <c r="P300" s="11" t="str">
        <f>VLOOKUP(C300,DBASE!$A$4:$Z$756,14,FALSE)</f>
        <v>M</v>
      </c>
      <c r="Q300" s="12">
        <f>VLOOKUP(C300,DBASE!$A$4:$Z$756,15,FALSE)</f>
        <v>41791</v>
      </c>
      <c r="R300" s="12" t="str">
        <f>IF(VLOOKUP(C300,DBASE!$A$4:$Z$756,16,FALSE)=0,"",VLOOKUP(C300,DBASE!$A$4:$Z$756,16,FALSE))</f>
        <v/>
      </c>
      <c r="S300" s="13" t="str">
        <f>VLOOKUP(C300,DBASE!$A$4:$Z$756,17,FALSE)</f>
        <v/>
      </c>
      <c r="T300" s="11">
        <f ca="1">VLOOKUP(C300,DBASE!$A$4:$Z$756,18,FALSE)</f>
        <v>5</v>
      </c>
      <c r="U300" s="12">
        <f>VLOOKUP(C300,DBASE!$A$4:$Z$756,19,FALSE)</f>
        <v>33428</v>
      </c>
      <c r="V300" s="13">
        <f ca="1">VLOOKUP(C300,DBASE!$A$4:$Z$756,20,FALSE)</f>
        <v>28</v>
      </c>
      <c r="W300" s="11" t="str">
        <f>VLOOKUP(C300,DBASE!$A$4:$Z$756,21,FALSE)</f>
        <v>J</v>
      </c>
      <c r="X300" s="11">
        <f>VLOOKUP(C300,DBASE!$A$4:$Z$756,22,FALSE)</f>
        <v>30</v>
      </c>
      <c r="Y300" s="14">
        <f>VLOOKUP(C300,DBASE!$A$4:$Z$756,23,FALSE)</f>
        <v>2.5</v>
      </c>
      <c r="Z300" s="11">
        <f>VLOOKUP(C300,DBASE!$A$4:$Z$756,24,FALSE)</f>
        <v>39</v>
      </c>
      <c r="AA300" s="11" t="str">
        <f>VLOOKUP(C300,DBASE!$A$4:$Z$756,25,FALSE)</f>
        <v>Function</v>
      </c>
      <c r="AB300" s="10">
        <f>VLOOKUP(C300,DBASE!$A$4:$Z$756,26,FALSE)</f>
        <v>1</v>
      </c>
      <c r="AC300" s="15">
        <v>1296</v>
      </c>
      <c r="AD300" s="15">
        <f t="shared" si="20"/>
        <v>284.14800000000002</v>
      </c>
      <c r="AE300" s="15">
        <v>0</v>
      </c>
      <c r="AF300" s="15">
        <v>0</v>
      </c>
      <c r="AG300" s="15">
        <v>0</v>
      </c>
      <c r="AH300" s="15">
        <v>0</v>
      </c>
      <c r="AI300" s="15">
        <v>0</v>
      </c>
      <c r="AJ300" s="15">
        <v>0</v>
      </c>
      <c r="AK300" s="15">
        <v>0</v>
      </c>
      <c r="AL300" s="15">
        <v>0</v>
      </c>
      <c r="AM300" s="15">
        <v>0</v>
      </c>
      <c r="AN300" s="15">
        <v>0</v>
      </c>
      <c r="AO300" s="15">
        <f t="shared" si="21"/>
        <v>74.769230769230774</v>
      </c>
      <c r="AP300" s="15">
        <f t="shared" si="22"/>
        <v>59.400000000000006</v>
      </c>
      <c r="AQ300" s="15">
        <f t="shared" si="23"/>
        <v>26.5</v>
      </c>
      <c r="AR300" s="15">
        <v>0</v>
      </c>
      <c r="AS300" s="15">
        <v>0</v>
      </c>
      <c r="AT300" s="15">
        <v>0</v>
      </c>
      <c r="AU300" s="15">
        <v>0</v>
      </c>
      <c r="AV300" s="15">
        <f t="shared" si="24"/>
        <v>35.981874230769236</v>
      </c>
      <c r="AW300" s="15">
        <v>0</v>
      </c>
      <c r="AX300" s="15">
        <v>0</v>
      </c>
    </row>
    <row r="301" spans="1:50" ht="20.100000000000001" customHeight="1" x14ac:dyDescent="0.25">
      <c r="A301" s="8">
        <v>43922</v>
      </c>
      <c r="B301" s="8">
        <v>43951</v>
      </c>
      <c r="C301" s="11">
        <v>287</v>
      </c>
      <c r="D301" s="8" t="str">
        <f>VLOOKUP(C301,DBASE!$A$4:$Z$756,3,FALSE)</f>
        <v>P</v>
      </c>
      <c r="E301" s="11" t="str">
        <f>VLOOKUP(C301,DBASE!$A$4:$Z$756,2,FALSE)</f>
        <v>Active</v>
      </c>
      <c r="F301" s="11" t="str">
        <f>VLOOKUP(C301,DBASE!$A$4:$Z$756,4,FALSE)</f>
        <v>Mitarbeiter 287</v>
      </c>
      <c r="G301" s="11" t="str">
        <f>VLOOKUP(C301,DBASE!$A$4:$Z$756,5,FALSE)</f>
        <v>N</v>
      </c>
      <c r="H301" s="11">
        <f>VLOOKUP(C301,DBASE!$A$4:$Z$756,6,FALSE)</f>
        <v>1020</v>
      </c>
      <c r="I301" s="11">
        <f>VLOOKUP(C301,DBASE!$A$4:$Z$756,7,FALSE)</f>
        <v>1051</v>
      </c>
      <c r="J301" s="11">
        <f>VLOOKUP(C301,DBASE!$A$4:$Z$756,8,FALSE)</f>
        <v>107</v>
      </c>
      <c r="K301" s="11" t="str">
        <f>VLOOKUP(C301,DBASE!$A$4:$Z$756,9,FALSE)</f>
        <v>Niederl. 8</v>
      </c>
      <c r="L301" s="11" t="str">
        <f>VLOOKUP(C301,DBASE!$A$4:$Z$756,10,FALSE)</f>
        <v>Department</v>
      </c>
      <c r="M301" s="11" t="str">
        <f>VLOOKUP(C301,DBASE!$A$4:$Z$756,11,FALSE)</f>
        <v>Supervisor</v>
      </c>
      <c r="N301" s="11" t="str">
        <f>VLOOKUP(C301,DBASE!$A$4:$Z$756,12,FALSE)</f>
        <v>Non-Mgm.</v>
      </c>
      <c r="O301" s="11" t="str">
        <f>VLOOKUP(C301,DBASE!$A$4:$Z$756,13,FALSE)</f>
        <v>ang.</v>
      </c>
      <c r="P301" s="11" t="str">
        <f>VLOOKUP(C301,DBASE!$A$4:$Z$756,14,FALSE)</f>
        <v>M</v>
      </c>
      <c r="Q301" s="12">
        <f>VLOOKUP(C301,DBASE!$A$4:$Z$756,15,FALSE)</f>
        <v>41791</v>
      </c>
      <c r="R301" s="12" t="str">
        <f>IF(VLOOKUP(C301,DBASE!$A$4:$Z$756,16,FALSE)=0,"",VLOOKUP(C301,DBASE!$A$4:$Z$756,16,FALSE))</f>
        <v/>
      </c>
      <c r="S301" s="13" t="str">
        <f>VLOOKUP(C301,DBASE!$A$4:$Z$756,17,FALSE)</f>
        <v/>
      </c>
      <c r="T301" s="11">
        <f ca="1">VLOOKUP(C301,DBASE!$A$4:$Z$756,18,FALSE)</f>
        <v>5</v>
      </c>
      <c r="U301" s="12">
        <f>VLOOKUP(C301,DBASE!$A$4:$Z$756,19,FALSE)</f>
        <v>32391</v>
      </c>
      <c r="V301" s="13">
        <f ca="1">VLOOKUP(C301,DBASE!$A$4:$Z$756,20,FALSE)</f>
        <v>31</v>
      </c>
      <c r="W301" s="11" t="str">
        <f>VLOOKUP(C301,DBASE!$A$4:$Z$756,21,FALSE)</f>
        <v>J</v>
      </c>
      <c r="X301" s="11">
        <f>VLOOKUP(C301,DBASE!$A$4:$Z$756,22,FALSE)</f>
        <v>30</v>
      </c>
      <c r="Y301" s="14">
        <f>VLOOKUP(C301,DBASE!$A$4:$Z$756,23,FALSE)</f>
        <v>2.5</v>
      </c>
      <c r="Z301" s="11">
        <f>VLOOKUP(C301,DBASE!$A$4:$Z$756,24,FALSE)</f>
        <v>39</v>
      </c>
      <c r="AA301" s="11" t="str">
        <f>VLOOKUP(C301,DBASE!$A$4:$Z$756,25,FALSE)</f>
        <v>Function</v>
      </c>
      <c r="AB301" s="10">
        <f>VLOOKUP(C301,DBASE!$A$4:$Z$756,26,FALSE)</f>
        <v>1</v>
      </c>
      <c r="AC301" s="15">
        <v>1297</v>
      </c>
      <c r="AD301" s="15">
        <f t="shared" si="20"/>
        <v>284.36725000000001</v>
      </c>
      <c r="AE301" s="15">
        <v>0</v>
      </c>
      <c r="AF301" s="15">
        <v>0</v>
      </c>
      <c r="AG301" s="15">
        <v>0</v>
      </c>
      <c r="AH301" s="15">
        <v>0</v>
      </c>
      <c r="AI301" s="15">
        <v>0</v>
      </c>
      <c r="AJ301" s="15">
        <v>0</v>
      </c>
      <c r="AK301" s="15">
        <v>0</v>
      </c>
      <c r="AL301" s="15">
        <v>0</v>
      </c>
      <c r="AM301" s="15">
        <v>0</v>
      </c>
      <c r="AN301" s="15">
        <v>0</v>
      </c>
      <c r="AO301" s="15">
        <f t="shared" si="21"/>
        <v>74.82692307692308</v>
      </c>
      <c r="AP301" s="15">
        <f t="shared" si="22"/>
        <v>59.445833333333333</v>
      </c>
      <c r="AQ301" s="15">
        <f t="shared" si="23"/>
        <v>26.5</v>
      </c>
      <c r="AR301" s="15">
        <v>0</v>
      </c>
      <c r="AS301" s="15">
        <v>0</v>
      </c>
      <c r="AT301" s="15">
        <v>0</v>
      </c>
      <c r="AU301" s="15">
        <v>0</v>
      </c>
      <c r="AV301" s="15">
        <f t="shared" si="24"/>
        <v>36.005058798076924</v>
      </c>
      <c r="AW301" s="15">
        <v>0</v>
      </c>
      <c r="AX301" s="15">
        <v>0</v>
      </c>
    </row>
    <row r="302" spans="1:50" ht="20.100000000000001" customHeight="1" x14ac:dyDescent="0.25">
      <c r="A302" s="8">
        <v>43922</v>
      </c>
      <c r="B302" s="8">
        <v>43951</v>
      </c>
      <c r="C302" s="11">
        <v>288</v>
      </c>
      <c r="D302" s="8" t="str">
        <f>VLOOKUP(C302,DBASE!$A$4:$Z$756,3,FALSE)</f>
        <v>P</v>
      </c>
      <c r="E302" s="11" t="str">
        <f>VLOOKUP(C302,DBASE!$A$4:$Z$756,2,FALSE)</f>
        <v>Active</v>
      </c>
      <c r="F302" s="11" t="str">
        <f>VLOOKUP(C302,DBASE!$A$4:$Z$756,4,FALSE)</f>
        <v>Mitarbeiter 288</v>
      </c>
      <c r="G302" s="11" t="str">
        <f>VLOOKUP(C302,DBASE!$A$4:$Z$756,5,FALSE)</f>
        <v>N</v>
      </c>
      <c r="H302" s="11">
        <f>VLOOKUP(C302,DBASE!$A$4:$Z$756,6,FALSE)</f>
        <v>1045</v>
      </c>
      <c r="I302" s="11">
        <f>VLOOKUP(C302,DBASE!$A$4:$Z$756,7,FALSE)</f>
        <v>1088</v>
      </c>
      <c r="J302" s="11">
        <f>VLOOKUP(C302,DBASE!$A$4:$Z$756,8,FALSE)</f>
        <v>102</v>
      </c>
      <c r="K302" s="11" t="str">
        <f>VLOOKUP(C302,DBASE!$A$4:$Z$756,9,FALSE)</f>
        <v>Niederl. 3</v>
      </c>
      <c r="L302" s="11" t="str">
        <f>VLOOKUP(C302,DBASE!$A$4:$Z$756,10,FALSE)</f>
        <v>Department</v>
      </c>
      <c r="M302" s="11" t="str">
        <f>VLOOKUP(C302,DBASE!$A$4:$Z$756,11,FALSE)</f>
        <v>Supervisor</v>
      </c>
      <c r="N302" s="11" t="str">
        <f>VLOOKUP(C302,DBASE!$A$4:$Z$756,12,FALSE)</f>
        <v>Supervisor</v>
      </c>
      <c r="O302" s="11" t="str">
        <f>VLOOKUP(C302,DBASE!$A$4:$Z$756,13,FALSE)</f>
        <v>ang.</v>
      </c>
      <c r="P302" s="11" t="str">
        <f>VLOOKUP(C302,DBASE!$A$4:$Z$756,14,FALSE)</f>
        <v>W</v>
      </c>
      <c r="Q302" s="12">
        <f>VLOOKUP(C302,DBASE!$A$4:$Z$756,15,FALSE)</f>
        <v>41821</v>
      </c>
      <c r="R302" s="12" t="str">
        <f>IF(VLOOKUP(C302,DBASE!$A$4:$Z$756,16,FALSE)=0,"",VLOOKUP(C302,DBASE!$A$4:$Z$756,16,FALSE))</f>
        <v/>
      </c>
      <c r="S302" s="13" t="str">
        <f>VLOOKUP(C302,DBASE!$A$4:$Z$756,17,FALSE)</f>
        <v/>
      </c>
      <c r="T302" s="11">
        <f ca="1">VLOOKUP(C302,DBASE!$A$4:$Z$756,18,FALSE)</f>
        <v>5</v>
      </c>
      <c r="U302" s="12">
        <f>VLOOKUP(C302,DBASE!$A$4:$Z$756,19,FALSE)</f>
        <v>30586</v>
      </c>
      <c r="V302" s="13">
        <f ca="1">VLOOKUP(C302,DBASE!$A$4:$Z$756,20,FALSE)</f>
        <v>36</v>
      </c>
      <c r="W302" s="11" t="str">
        <f>VLOOKUP(C302,DBASE!$A$4:$Z$756,21,FALSE)</f>
        <v>N</v>
      </c>
      <c r="X302" s="11">
        <f>VLOOKUP(C302,DBASE!$A$4:$Z$756,22,FALSE)</f>
        <v>30</v>
      </c>
      <c r="Y302" s="14">
        <f>VLOOKUP(C302,DBASE!$A$4:$Z$756,23,FALSE)</f>
        <v>2.5</v>
      </c>
      <c r="Z302" s="11">
        <f>VLOOKUP(C302,DBASE!$A$4:$Z$756,24,FALSE)</f>
        <v>39</v>
      </c>
      <c r="AA302" s="11" t="str">
        <f>VLOOKUP(C302,DBASE!$A$4:$Z$756,25,FALSE)</f>
        <v>Function</v>
      </c>
      <c r="AB302" s="10">
        <f>VLOOKUP(C302,DBASE!$A$4:$Z$756,26,FALSE)</f>
        <v>1</v>
      </c>
      <c r="AC302" s="15">
        <v>1298</v>
      </c>
      <c r="AD302" s="15">
        <f t="shared" si="20"/>
        <v>284.5865</v>
      </c>
      <c r="AE302" s="15">
        <v>0</v>
      </c>
      <c r="AF302" s="15">
        <v>0</v>
      </c>
      <c r="AG302" s="15">
        <v>0</v>
      </c>
      <c r="AH302" s="15">
        <v>0</v>
      </c>
      <c r="AI302" s="15">
        <v>0</v>
      </c>
      <c r="AJ302" s="15">
        <v>0</v>
      </c>
      <c r="AK302" s="15">
        <v>0</v>
      </c>
      <c r="AL302" s="15">
        <v>0</v>
      </c>
      <c r="AM302" s="15">
        <v>0</v>
      </c>
      <c r="AN302" s="15">
        <v>0</v>
      </c>
      <c r="AO302" s="15">
        <f t="shared" si="21"/>
        <v>0</v>
      </c>
      <c r="AP302" s="15">
        <f t="shared" si="22"/>
        <v>0</v>
      </c>
      <c r="AQ302" s="15">
        <f t="shared" si="23"/>
        <v>26.5</v>
      </c>
      <c r="AR302" s="15">
        <v>0</v>
      </c>
      <c r="AS302" s="15">
        <v>0</v>
      </c>
      <c r="AT302" s="15">
        <v>0</v>
      </c>
      <c r="AU302" s="15">
        <v>0</v>
      </c>
      <c r="AV302" s="15">
        <f t="shared" si="24"/>
        <v>5.9346750000000004</v>
      </c>
      <c r="AW302" s="15">
        <v>0</v>
      </c>
      <c r="AX302" s="15">
        <v>0</v>
      </c>
    </row>
    <row r="303" spans="1:50" ht="20.100000000000001" customHeight="1" x14ac:dyDescent="0.25">
      <c r="A303" s="8">
        <v>43922</v>
      </c>
      <c r="B303" s="8">
        <v>43951</v>
      </c>
      <c r="C303" s="11">
        <v>289</v>
      </c>
      <c r="D303" s="8" t="str">
        <f>VLOOKUP(C303,DBASE!$A$4:$Z$756,3,FALSE)</f>
        <v>P</v>
      </c>
      <c r="E303" s="11" t="str">
        <f>VLOOKUP(C303,DBASE!$A$4:$Z$756,2,FALSE)</f>
        <v>Active</v>
      </c>
      <c r="F303" s="11" t="str">
        <f>VLOOKUP(C303,DBASE!$A$4:$Z$756,4,FALSE)</f>
        <v>Mitarbeiter 289</v>
      </c>
      <c r="G303" s="11" t="str">
        <f>VLOOKUP(C303,DBASE!$A$4:$Z$756,5,FALSE)</f>
        <v>N</v>
      </c>
      <c r="H303" s="11">
        <f>VLOOKUP(C303,DBASE!$A$4:$Z$756,6,FALSE)</f>
        <v>1022</v>
      </c>
      <c r="I303" s="11">
        <f>VLOOKUP(C303,DBASE!$A$4:$Z$756,7,FALSE)</f>
        <v>1035</v>
      </c>
      <c r="J303" s="11">
        <f>VLOOKUP(C303,DBASE!$A$4:$Z$756,8,FALSE)</f>
        <v>104</v>
      </c>
      <c r="K303" s="11" t="str">
        <f>VLOOKUP(C303,DBASE!$A$4:$Z$756,9,FALSE)</f>
        <v>Niederl. 5</v>
      </c>
      <c r="L303" s="11" t="str">
        <f>VLOOKUP(C303,DBASE!$A$4:$Z$756,10,FALSE)</f>
        <v>Department</v>
      </c>
      <c r="M303" s="11" t="str">
        <f>VLOOKUP(C303,DBASE!$A$4:$Z$756,11,FALSE)</f>
        <v>Supervisor</v>
      </c>
      <c r="N303" s="11" t="str">
        <f>VLOOKUP(C303,DBASE!$A$4:$Z$756,12,FALSE)</f>
        <v>Non-Mgm.</v>
      </c>
      <c r="O303" s="11" t="str">
        <f>VLOOKUP(C303,DBASE!$A$4:$Z$756,13,FALSE)</f>
        <v>ang.</v>
      </c>
      <c r="P303" s="11" t="str">
        <f>VLOOKUP(C303,DBASE!$A$4:$Z$756,14,FALSE)</f>
        <v>M</v>
      </c>
      <c r="Q303" s="12">
        <f>VLOOKUP(C303,DBASE!$A$4:$Z$756,15,FALSE)</f>
        <v>41821</v>
      </c>
      <c r="R303" s="12" t="str">
        <f>IF(VLOOKUP(C303,DBASE!$A$4:$Z$756,16,FALSE)=0,"",VLOOKUP(C303,DBASE!$A$4:$Z$756,16,FALSE))</f>
        <v/>
      </c>
      <c r="S303" s="13" t="str">
        <f>VLOOKUP(C303,DBASE!$A$4:$Z$756,17,FALSE)</f>
        <v/>
      </c>
      <c r="T303" s="11">
        <f ca="1">VLOOKUP(C303,DBASE!$A$4:$Z$756,18,FALSE)</f>
        <v>5</v>
      </c>
      <c r="U303" s="12">
        <f>VLOOKUP(C303,DBASE!$A$4:$Z$756,19,FALSE)</f>
        <v>30561</v>
      </c>
      <c r="V303" s="13">
        <f ca="1">VLOOKUP(C303,DBASE!$A$4:$Z$756,20,FALSE)</f>
        <v>36</v>
      </c>
      <c r="W303" s="11" t="str">
        <f>VLOOKUP(C303,DBASE!$A$4:$Z$756,21,FALSE)</f>
        <v>J</v>
      </c>
      <c r="X303" s="11">
        <f>VLOOKUP(C303,DBASE!$A$4:$Z$756,22,FALSE)</f>
        <v>30</v>
      </c>
      <c r="Y303" s="14">
        <f>VLOOKUP(C303,DBASE!$A$4:$Z$756,23,FALSE)</f>
        <v>2.5</v>
      </c>
      <c r="Z303" s="11">
        <f>VLOOKUP(C303,DBASE!$A$4:$Z$756,24,FALSE)</f>
        <v>39</v>
      </c>
      <c r="AA303" s="11" t="str">
        <f>VLOOKUP(C303,DBASE!$A$4:$Z$756,25,FALSE)</f>
        <v>Function</v>
      </c>
      <c r="AB303" s="10">
        <f>VLOOKUP(C303,DBASE!$A$4:$Z$756,26,FALSE)</f>
        <v>1</v>
      </c>
      <c r="AC303" s="15">
        <v>1299</v>
      </c>
      <c r="AD303" s="15">
        <f t="shared" si="20"/>
        <v>284.80574999999999</v>
      </c>
      <c r="AE303" s="15">
        <v>0</v>
      </c>
      <c r="AF303" s="15">
        <v>0</v>
      </c>
      <c r="AG303" s="15">
        <v>0</v>
      </c>
      <c r="AH303" s="15">
        <v>0</v>
      </c>
      <c r="AI303" s="15">
        <v>0</v>
      </c>
      <c r="AJ303" s="15">
        <v>0</v>
      </c>
      <c r="AK303" s="15">
        <v>0</v>
      </c>
      <c r="AL303" s="15">
        <v>0</v>
      </c>
      <c r="AM303" s="15">
        <v>0</v>
      </c>
      <c r="AN303" s="15">
        <v>0</v>
      </c>
      <c r="AO303" s="15">
        <f t="shared" si="21"/>
        <v>74.942307692307693</v>
      </c>
      <c r="AP303" s="15">
        <f t="shared" si="22"/>
        <v>59.537500000000001</v>
      </c>
      <c r="AQ303" s="15">
        <f t="shared" si="23"/>
        <v>26.5</v>
      </c>
      <c r="AR303" s="15">
        <v>0</v>
      </c>
      <c r="AS303" s="15">
        <v>0</v>
      </c>
      <c r="AT303" s="15">
        <v>0</v>
      </c>
      <c r="AU303" s="15">
        <v>0</v>
      </c>
      <c r="AV303" s="15">
        <f t="shared" si="24"/>
        <v>36.051427932692313</v>
      </c>
      <c r="AW303" s="15">
        <v>0</v>
      </c>
      <c r="AX303" s="15">
        <v>0</v>
      </c>
    </row>
    <row r="304" spans="1:50" ht="20.100000000000001" customHeight="1" x14ac:dyDescent="0.25">
      <c r="A304" s="8">
        <v>43922</v>
      </c>
      <c r="B304" s="8">
        <v>43951</v>
      </c>
      <c r="C304" s="11">
        <v>290</v>
      </c>
      <c r="D304" s="8" t="str">
        <f>VLOOKUP(C304,DBASE!$A$4:$Z$756,3,FALSE)</f>
        <v>P</v>
      </c>
      <c r="E304" s="11" t="str">
        <f>VLOOKUP(C304,DBASE!$A$4:$Z$756,2,FALSE)</f>
        <v>Active</v>
      </c>
      <c r="F304" s="11" t="str">
        <f>VLOOKUP(C304,DBASE!$A$4:$Z$756,4,FALSE)</f>
        <v>Mitarbeiter 290</v>
      </c>
      <c r="G304" s="11" t="str">
        <f>VLOOKUP(C304,DBASE!$A$4:$Z$756,5,FALSE)</f>
        <v>N</v>
      </c>
      <c r="H304" s="11">
        <f>VLOOKUP(C304,DBASE!$A$4:$Z$756,6,FALSE)</f>
        <v>1016</v>
      </c>
      <c r="I304" s="11">
        <f>VLOOKUP(C304,DBASE!$A$4:$Z$756,7,FALSE)</f>
        <v>1016</v>
      </c>
      <c r="J304" s="11">
        <f>VLOOKUP(C304,DBASE!$A$4:$Z$756,8,FALSE)</f>
        <v>100</v>
      </c>
      <c r="K304" s="11" t="str">
        <f>VLOOKUP(C304,DBASE!$A$4:$Z$756,9,FALSE)</f>
        <v>Niederl. 1</v>
      </c>
      <c r="L304" s="11" t="str">
        <f>VLOOKUP(C304,DBASE!$A$4:$Z$756,10,FALSE)</f>
        <v>Department</v>
      </c>
      <c r="M304" s="11" t="str">
        <f>VLOOKUP(C304,DBASE!$A$4:$Z$756,11,FALSE)</f>
        <v>Supervisor</v>
      </c>
      <c r="N304" s="11" t="str">
        <f>VLOOKUP(C304,DBASE!$A$4:$Z$756,12,FALSE)</f>
        <v>Non-Mgm.</v>
      </c>
      <c r="O304" s="11" t="str">
        <f>VLOOKUP(C304,DBASE!$A$4:$Z$756,13,FALSE)</f>
        <v>ang.</v>
      </c>
      <c r="P304" s="11" t="str">
        <f>VLOOKUP(C304,DBASE!$A$4:$Z$756,14,FALSE)</f>
        <v>W</v>
      </c>
      <c r="Q304" s="12">
        <f>VLOOKUP(C304,DBASE!$A$4:$Z$756,15,FALSE)</f>
        <v>41821</v>
      </c>
      <c r="R304" s="12" t="str">
        <f>IF(VLOOKUP(C304,DBASE!$A$4:$Z$756,16,FALSE)=0,"",VLOOKUP(C304,DBASE!$A$4:$Z$756,16,FALSE))</f>
        <v/>
      </c>
      <c r="S304" s="13" t="str">
        <f>VLOOKUP(C304,DBASE!$A$4:$Z$756,17,FALSE)</f>
        <v/>
      </c>
      <c r="T304" s="11">
        <f ca="1">VLOOKUP(C304,DBASE!$A$4:$Z$756,18,FALSE)</f>
        <v>5</v>
      </c>
      <c r="U304" s="12">
        <f>VLOOKUP(C304,DBASE!$A$4:$Z$756,19,FALSE)</f>
        <v>32537</v>
      </c>
      <c r="V304" s="13">
        <f ca="1">VLOOKUP(C304,DBASE!$A$4:$Z$756,20,FALSE)</f>
        <v>30</v>
      </c>
      <c r="W304" s="11" t="str">
        <f>VLOOKUP(C304,DBASE!$A$4:$Z$756,21,FALSE)</f>
        <v>N</v>
      </c>
      <c r="X304" s="11">
        <f>VLOOKUP(C304,DBASE!$A$4:$Z$756,22,FALSE)</f>
        <v>30</v>
      </c>
      <c r="Y304" s="14">
        <f>VLOOKUP(C304,DBASE!$A$4:$Z$756,23,FALSE)</f>
        <v>2.5</v>
      </c>
      <c r="Z304" s="11">
        <f>VLOOKUP(C304,DBASE!$A$4:$Z$756,24,FALSE)</f>
        <v>39</v>
      </c>
      <c r="AA304" s="11" t="str">
        <f>VLOOKUP(C304,DBASE!$A$4:$Z$756,25,FALSE)</f>
        <v>Function</v>
      </c>
      <c r="AB304" s="10">
        <f>VLOOKUP(C304,DBASE!$A$4:$Z$756,26,FALSE)</f>
        <v>1</v>
      </c>
      <c r="AC304" s="15">
        <v>1300</v>
      </c>
      <c r="AD304" s="15">
        <f t="shared" si="20"/>
        <v>285.02500000000003</v>
      </c>
      <c r="AE304" s="15">
        <v>0</v>
      </c>
      <c r="AF304" s="15">
        <v>0</v>
      </c>
      <c r="AG304" s="15">
        <v>0</v>
      </c>
      <c r="AH304" s="15">
        <v>0</v>
      </c>
      <c r="AI304" s="15">
        <v>0</v>
      </c>
      <c r="AJ304" s="15">
        <v>0</v>
      </c>
      <c r="AK304" s="15">
        <v>0</v>
      </c>
      <c r="AL304" s="15">
        <v>0</v>
      </c>
      <c r="AM304" s="15">
        <v>0</v>
      </c>
      <c r="AN304" s="15">
        <v>0</v>
      </c>
      <c r="AO304" s="15">
        <f t="shared" si="21"/>
        <v>0</v>
      </c>
      <c r="AP304" s="15">
        <f t="shared" si="22"/>
        <v>0</v>
      </c>
      <c r="AQ304" s="15">
        <f t="shared" si="23"/>
        <v>26.5</v>
      </c>
      <c r="AR304" s="15">
        <v>0</v>
      </c>
      <c r="AS304" s="15">
        <v>0</v>
      </c>
      <c r="AT304" s="15">
        <v>0</v>
      </c>
      <c r="AU304" s="15">
        <v>0</v>
      </c>
      <c r="AV304" s="15">
        <f t="shared" si="24"/>
        <v>5.9346750000000004</v>
      </c>
      <c r="AW304" s="15">
        <v>0</v>
      </c>
      <c r="AX304" s="15">
        <v>0</v>
      </c>
    </row>
    <row r="305" spans="1:50" ht="20.100000000000001" customHeight="1" x14ac:dyDescent="0.25">
      <c r="A305" s="8">
        <v>43922</v>
      </c>
      <c r="B305" s="8">
        <v>43951</v>
      </c>
      <c r="C305" s="11">
        <v>291</v>
      </c>
      <c r="D305" s="8" t="str">
        <f>VLOOKUP(C305,DBASE!$A$4:$Z$756,3,FALSE)</f>
        <v>P</v>
      </c>
      <c r="E305" s="11" t="str">
        <f>VLOOKUP(C305,DBASE!$A$4:$Z$756,2,FALSE)</f>
        <v>Active</v>
      </c>
      <c r="F305" s="11" t="str">
        <f>VLOOKUP(C305,DBASE!$A$4:$Z$756,4,FALSE)</f>
        <v>Mitarbeiter 291</v>
      </c>
      <c r="G305" s="11" t="str">
        <f>VLOOKUP(C305,DBASE!$A$4:$Z$756,5,FALSE)</f>
        <v>N</v>
      </c>
      <c r="H305" s="11">
        <f>VLOOKUP(C305,DBASE!$A$4:$Z$756,6,FALSE)</f>
        <v>1022</v>
      </c>
      <c r="I305" s="11">
        <f>VLOOKUP(C305,DBASE!$A$4:$Z$756,7,FALSE)</f>
        <v>1060</v>
      </c>
      <c r="J305" s="11">
        <f>VLOOKUP(C305,DBASE!$A$4:$Z$756,8,FALSE)</f>
        <v>106</v>
      </c>
      <c r="K305" s="11" t="str">
        <f>VLOOKUP(C305,DBASE!$A$4:$Z$756,9,FALSE)</f>
        <v>Niederl. 7</v>
      </c>
      <c r="L305" s="11" t="str">
        <f>VLOOKUP(C305,DBASE!$A$4:$Z$756,10,FALSE)</f>
        <v>Department</v>
      </c>
      <c r="M305" s="11" t="str">
        <f>VLOOKUP(C305,DBASE!$A$4:$Z$756,11,FALSE)</f>
        <v>Supervisor</v>
      </c>
      <c r="N305" s="11" t="str">
        <f>VLOOKUP(C305,DBASE!$A$4:$Z$756,12,FALSE)</f>
        <v>Non-Mgm.</v>
      </c>
      <c r="O305" s="11" t="str">
        <f>VLOOKUP(C305,DBASE!$A$4:$Z$756,13,FALSE)</f>
        <v>ang.</v>
      </c>
      <c r="P305" s="11" t="str">
        <f>VLOOKUP(C305,DBASE!$A$4:$Z$756,14,FALSE)</f>
        <v>M</v>
      </c>
      <c r="Q305" s="12">
        <f>VLOOKUP(C305,DBASE!$A$4:$Z$756,15,FALSE)</f>
        <v>41883</v>
      </c>
      <c r="R305" s="12" t="str">
        <f>IF(VLOOKUP(C305,DBASE!$A$4:$Z$756,16,FALSE)=0,"",VLOOKUP(C305,DBASE!$A$4:$Z$756,16,FALSE))</f>
        <v/>
      </c>
      <c r="S305" s="13" t="str">
        <f>VLOOKUP(C305,DBASE!$A$4:$Z$756,17,FALSE)</f>
        <v/>
      </c>
      <c r="T305" s="11">
        <f ca="1">VLOOKUP(C305,DBASE!$A$4:$Z$756,18,FALSE)</f>
        <v>5</v>
      </c>
      <c r="U305" s="12">
        <f>VLOOKUP(C305,DBASE!$A$4:$Z$756,19,FALSE)</f>
        <v>32821</v>
      </c>
      <c r="V305" s="13">
        <f ca="1">VLOOKUP(C305,DBASE!$A$4:$Z$756,20,FALSE)</f>
        <v>30</v>
      </c>
      <c r="W305" s="11" t="str">
        <f>VLOOKUP(C305,DBASE!$A$4:$Z$756,21,FALSE)</f>
        <v>J</v>
      </c>
      <c r="X305" s="11">
        <f>VLOOKUP(C305,DBASE!$A$4:$Z$756,22,FALSE)</f>
        <v>30</v>
      </c>
      <c r="Y305" s="14">
        <f>VLOOKUP(C305,DBASE!$A$4:$Z$756,23,FALSE)</f>
        <v>2.5</v>
      </c>
      <c r="Z305" s="11">
        <f>VLOOKUP(C305,DBASE!$A$4:$Z$756,24,FALSE)</f>
        <v>39</v>
      </c>
      <c r="AA305" s="11" t="str">
        <f>VLOOKUP(C305,DBASE!$A$4:$Z$756,25,FALSE)</f>
        <v>Function</v>
      </c>
      <c r="AB305" s="10">
        <f>VLOOKUP(C305,DBASE!$A$4:$Z$756,26,FALSE)</f>
        <v>1</v>
      </c>
      <c r="AC305" s="15">
        <v>1301</v>
      </c>
      <c r="AD305" s="15">
        <f t="shared" si="20"/>
        <v>285.24425000000002</v>
      </c>
      <c r="AE305" s="15">
        <v>0</v>
      </c>
      <c r="AF305" s="15">
        <v>0</v>
      </c>
      <c r="AG305" s="15">
        <v>0</v>
      </c>
      <c r="AH305" s="15">
        <v>0</v>
      </c>
      <c r="AI305" s="15">
        <v>0</v>
      </c>
      <c r="AJ305" s="15">
        <v>0</v>
      </c>
      <c r="AK305" s="15">
        <v>0</v>
      </c>
      <c r="AL305" s="15">
        <v>0</v>
      </c>
      <c r="AM305" s="15">
        <v>0</v>
      </c>
      <c r="AN305" s="15">
        <v>0</v>
      </c>
      <c r="AO305" s="15">
        <f t="shared" si="21"/>
        <v>75.057692307692307</v>
      </c>
      <c r="AP305" s="15">
        <f t="shared" si="22"/>
        <v>59.629166666666677</v>
      </c>
      <c r="AQ305" s="15">
        <f t="shared" si="23"/>
        <v>26.5</v>
      </c>
      <c r="AR305" s="15">
        <v>0</v>
      </c>
      <c r="AS305" s="15">
        <v>0</v>
      </c>
      <c r="AT305" s="15">
        <v>0</v>
      </c>
      <c r="AU305" s="15">
        <v>0</v>
      </c>
      <c r="AV305" s="15">
        <f t="shared" si="24"/>
        <v>36.097797067307695</v>
      </c>
      <c r="AW305" s="15">
        <v>0</v>
      </c>
      <c r="AX305" s="15">
        <v>0</v>
      </c>
    </row>
    <row r="306" spans="1:50" ht="20.100000000000001" customHeight="1" x14ac:dyDescent="0.25">
      <c r="A306" s="8">
        <v>43922</v>
      </c>
      <c r="B306" s="8">
        <v>43951</v>
      </c>
      <c r="C306" s="11">
        <v>292</v>
      </c>
      <c r="D306" s="8" t="str">
        <f>VLOOKUP(C306,DBASE!$A$4:$Z$756,3,FALSE)</f>
        <v>P</v>
      </c>
      <c r="E306" s="11" t="str">
        <f>VLOOKUP(C306,DBASE!$A$4:$Z$756,2,FALSE)</f>
        <v>Active</v>
      </c>
      <c r="F306" s="11" t="str">
        <f>VLOOKUP(C306,DBASE!$A$4:$Z$756,4,FALSE)</f>
        <v>Mitarbeiter 292</v>
      </c>
      <c r="G306" s="11" t="str">
        <f>VLOOKUP(C306,DBASE!$A$4:$Z$756,5,FALSE)</f>
        <v>N</v>
      </c>
      <c r="H306" s="11">
        <f>VLOOKUP(C306,DBASE!$A$4:$Z$756,6,FALSE)</f>
        <v>1023</v>
      </c>
      <c r="I306" s="11">
        <f>VLOOKUP(C306,DBASE!$A$4:$Z$756,7,FALSE)</f>
        <v>1050</v>
      </c>
      <c r="J306" s="11">
        <f>VLOOKUP(C306,DBASE!$A$4:$Z$756,8,FALSE)</f>
        <v>107</v>
      </c>
      <c r="K306" s="11" t="str">
        <f>VLOOKUP(C306,DBASE!$A$4:$Z$756,9,FALSE)</f>
        <v>Niederl. 8</v>
      </c>
      <c r="L306" s="11" t="str">
        <f>VLOOKUP(C306,DBASE!$A$4:$Z$756,10,FALSE)</f>
        <v>Department</v>
      </c>
      <c r="M306" s="11" t="str">
        <f>VLOOKUP(C306,DBASE!$A$4:$Z$756,11,FALSE)</f>
        <v>Supervisor</v>
      </c>
      <c r="N306" s="11" t="str">
        <f>VLOOKUP(C306,DBASE!$A$4:$Z$756,12,FALSE)</f>
        <v>Non-Mgm.</v>
      </c>
      <c r="O306" s="11" t="str">
        <f>VLOOKUP(C306,DBASE!$A$4:$Z$756,13,FALSE)</f>
        <v>ang.</v>
      </c>
      <c r="P306" s="11" t="str">
        <f>VLOOKUP(C306,DBASE!$A$4:$Z$756,14,FALSE)</f>
        <v>W</v>
      </c>
      <c r="Q306" s="12">
        <f>VLOOKUP(C306,DBASE!$A$4:$Z$756,15,FALSE)</f>
        <v>42759</v>
      </c>
      <c r="R306" s="12" t="str">
        <f>IF(VLOOKUP(C306,DBASE!$A$4:$Z$756,16,FALSE)=0,"",VLOOKUP(C306,DBASE!$A$4:$Z$756,16,FALSE))</f>
        <v/>
      </c>
      <c r="S306" s="13" t="str">
        <f>VLOOKUP(C306,DBASE!$A$4:$Z$756,17,FALSE)</f>
        <v/>
      </c>
      <c r="T306" s="11">
        <f ca="1">VLOOKUP(C306,DBASE!$A$4:$Z$756,18,FALSE)</f>
        <v>2</v>
      </c>
      <c r="U306" s="12">
        <f>VLOOKUP(C306,DBASE!$A$4:$Z$756,19,FALSE)</f>
        <v>35308</v>
      </c>
      <c r="V306" s="13">
        <f ca="1">VLOOKUP(C306,DBASE!$A$4:$Z$756,20,FALSE)</f>
        <v>23</v>
      </c>
      <c r="W306" s="11" t="str">
        <f>VLOOKUP(C306,DBASE!$A$4:$Z$756,21,FALSE)</f>
        <v>J</v>
      </c>
      <c r="X306" s="11">
        <f>VLOOKUP(C306,DBASE!$A$4:$Z$756,22,FALSE)</f>
        <v>30</v>
      </c>
      <c r="Y306" s="14">
        <f>VLOOKUP(C306,DBASE!$A$4:$Z$756,23,FALSE)</f>
        <v>2.5</v>
      </c>
      <c r="Z306" s="11">
        <f>VLOOKUP(C306,DBASE!$A$4:$Z$756,24,FALSE)</f>
        <v>39</v>
      </c>
      <c r="AA306" s="11" t="str">
        <f>VLOOKUP(C306,DBASE!$A$4:$Z$756,25,FALSE)</f>
        <v>Function</v>
      </c>
      <c r="AB306" s="10">
        <f>VLOOKUP(C306,DBASE!$A$4:$Z$756,26,FALSE)</f>
        <v>1</v>
      </c>
      <c r="AC306" s="15">
        <v>1302</v>
      </c>
      <c r="AD306" s="15">
        <f t="shared" si="20"/>
        <v>285.46350000000001</v>
      </c>
      <c r="AE306" s="15">
        <v>0</v>
      </c>
      <c r="AF306" s="15">
        <v>0</v>
      </c>
      <c r="AG306" s="15">
        <v>0</v>
      </c>
      <c r="AH306" s="15">
        <v>0</v>
      </c>
      <c r="AI306" s="15">
        <v>0</v>
      </c>
      <c r="AJ306" s="15">
        <v>0</v>
      </c>
      <c r="AK306" s="15">
        <v>0</v>
      </c>
      <c r="AL306" s="15">
        <v>0</v>
      </c>
      <c r="AM306" s="15">
        <v>0</v>
      </c>
      <c r="AN306" s="15">
        <v>0</v>
      </c>
      <c r="AO306" s="15">
        <f t="shared" si="21"/>
        <v>75.115384615384613</v>
      </c>
      <c r="AP306" s="15">
        <f t="shared" si="22"/>
        <v>59.675000000000004</v>
      </c>
      <c r="AQ306" s="15">
        <f t="shared" si="23"/>
        <v>26.5</v>
      </c>
      <c r="AR306" s="15">
        <v>0</v>
      </c>
      <c r="AS306" s="15">
        <v>0</v>
      </c>
      <c r="AT306" s="15">
        <v>0</v>
      </c>
      <c r="AU306" s="15">
        <v>0</v>
      </c>
      <c r="AV306" s="15">
        <f t="shared" si="24"/>
        <v>36.12098163461539</v>
      </c>
      <c r="AW306" s="15">
        <v>0</v>
      </c>
      <c r="AX306" s="15">
        <v>0</v>
      </c>
    </row>
    <row r="307" spans="1:50" ht="20.100000000000001" customHeight="1" x14ac:dyDescent="0.25">
      <c r="A307" s="8">
        <v>43922</v>
      </c>
      <c r="B307" s="8">
        <v>43951</v>
      </c>
      <c r="C307" s="11">
        <v>293</v>
      </c>
      <c r="D307" s="8" t="str">
        <f>VLOOKUP(C307,DBASE!$A$4:$Z$756,3,FALSE)</f>
        <v>P</v>
      </c>
      <c r="E307" s="11" t="str">
        <f>VLOOKUP(C307,DBASE!$A$4:$Z$756,2,FALSE)</f>
        <v>Active</v>
      </c>
      <c r="F307" s="11" t="str">
        <f>VLOOKUP(C307,DBASE!$A$4:$Z$756,4,FALSE)</f>
        <v>Mitarbeiter 293</v>
      </c>
      <c r="G307" s="11" t="str">
        <f>VLOOKUP(C307,DBASE!$A$4:$Z$756,5,FALSE)</f>
        <v>N</v>
      </c>
      <c r="H307" s="11">
        <f>VLOOKUP(C307,DBASE!$A$4:$Z$756,6,FALSE)</f>
        <v>1019</v>
      </c>
      <c r="I307" s="11">
        <f>VLOOKUP(C307,DBASE!$A$4:$Z$756,7,FALSE)</f>
        <v>1067</v>
      </c>
      <c r="J307" s="11">
        <f>VLOOKUP(C307,DBASE!$A$4:$Z$756,8,FALSE)</f>
        <v>111</v>
      </c>
      <c r="K307" s="11" t="str">
        <f>VLOOKUP(C307,DBASE!$A$4:$Z$756,9,FALSE)</f>
        <v>Niederl. 12</v>
      </c>
      <c r="L307" s="11" t="str">
        <f>VLOOKUP(C307,DBASE!$A$4:$Z$756,10,FALSE)</f>
        <v>Department</v>
      </c>
      <c r="M307" s="11" t="str">
        <f>VLOOKUP(C307,DBASE!$A$4:$Z$756,11,FALSE)</f>
        <v>Supervisor</v>
      </c>
      <c r="N307" s="11" t="str">
        <f>VLOOKUP(C307,DBASE!$A$4:$Z$756,12,FALSE)</f>
        <v>Non-Mgm.</v>
      </c>
      <c r="O307" s="11" t="str">
        <f>VLOOKUP(C307,DBASE!$A$4:$Z$756,13,FALSE)</f>
        <v>ang.</v>
      </c>
      <c r="P307" s="11" t="str">
        <f>VLOOKUP(C307,DBASE!$A$4:$Z$756,14,FALSE)</f>
        <v>M</v>
      </c>
      <c r="Q307" s="12">
        <f>VLOOKUP(C307,DBASE!$A$4:$Z$756,15,FALSE)</f>
        <v>41883</v>
      </c>
      <c r="R307" s="12" t="str">
        <f>IF(VLOOKUP(C307,DBASE!$A$4:$Z$756,16,FALSE)=0,"",VLOOKUP(C307,DBASE!$A$4:$Z$756,16,FALSE))</f>
        <v/>
      </c>
      <c r="S307" s="13" t="str">
        <f>VLOOKUP(C307,DBASE!$A$4:$Z$756,17,FALSE)</f>
        <v/>
      </c>
      <c r="T307" s="11">
        <f ca="1">VLOOKUP(C307,DBASE!$A$4:$Z$756,18,FALSE)</f>
        <v>5</v>
      </c>
      <c r="U307" s="12">
        <f>VLOOKUP(C307,DBASE!$A$4:$Z$756,19,FALSE)</f>
        <v>34506</v>
      </c>
      <c r="V307" s="13">
        <f ca="1">VLOOKUP(C307,DBASE!$A$4:$Z$756,20,FALSE)</f>
        <v>25</v>
      </c>
      <c r="W307" s="11" t="str">
        <f>VLOOKUP(C307,DBASE!$A$4:$Z$756,21,FALSE)</f>
        <v>N</v>
      </c>
      <c r="X307" s="11">
        <f>VLOOKUP(C307,DBASE!$A$4:$Z$756,22,FALSE)</f>
        <v>30</v>
      </c>
      <c r="Y307" s="14">
        <f>VLOOKUP(C307,DBASE!$A$4:$Z$756,23,FALSE)</f>
        <v>2.5</v>
      </c>
      <c r="Z307" s="11">
        <f>VLOOKUP(C307,DBASE!$A$4:$Z$756,24,FALSE)</f>
        <v>39</v>
      </c>
      <c r="AA307" s="11" t="str">
        <f>VLOOKUP(C307,DBASE!$A$4:$Z$756,25,FALSE)</f>
        <v>Function</v>
      </c>
      <c r="AB307" s="10">
        <f>VLOOKUP(C307,DBASE!$A$4:$Z$756,26,FALSE)</f>
        <v>1</v>
      </c>
      <c r="AC307" s="15">
        <v>1303</v>
      </c>
      <c r="AD307" s="15">
        <f t="shared" si="20"/>
        <v>285.68275000000006</v>
      </c>
      <c r="AE307" s="15">
        <v>0</v>
      </c>
      <c r="AF307" s="15">
        <v>0</v>
      </c>
      <c r="AG307" s="15">
        <v>0</v>
      </c>
      <c r="AH307" s="15">
        <v>0</v>
      </c>
      <c r="AI307" s="15">
        <v>0</v>
      </c>
      <c r="AJ307" s="15">
        <v>0</v>
      </c>
      <c r="AK307" s="15">
        <v>0</v>
      </c>
      <c r="AL307" s="15">
        <v>0</v>
      </c>
      <c r="AM307" s="15">
        <v>0</v>
      </c>
      <c r="AN307" s="15">
        <v>0</v>
      </c>
      <c r="AO307" s="15">
        <f t="shared" si="21"/>
        <v>0</v>
      </c>
      <c r="AP307" s="15">
        <f t="shared" si="22"/>
        <v>0</v>
      </c>
      <c r="AQ307" s="15">
        <f t="shared" si="23"/>
        <v>26.5</v>
      </c>
      <c r="AR307" s="15">
        <v>0</v>
      </c>
      <c r="AS307" s="15">
        <v>0</v>
      </c>
      <c r="AT307" s="15">
        <v>0</v>
      </c>
      <c r="AU307" s="15">
        <v>0</v>
      </c>
      <c r="AV307" s="15">
        <f t="shared" si="24"/>
        <v>5.9346750000000004</v>
      </c>
      <c r="AW307" s="15">
        <v>0</v>
      </c>
      <c r="AX307" s="15">
        <v>0</v>
      </c>
    </row>
    <row r="308" spans="1:50" ht="20.100000000000001" customHeight="1" x14ac:dyDescent="0.25">
      <c r="A308" s="8">
        <v>43922</v>
      </c>
      <c r="B308" s="8">
        <v>43951</v>
      </c>
      <c r="C308" s="11">
        <v>294</v>
      </c>
      <c r="D308" s="8" t="str">
        <f>VLOOKUP(C308,DBASE!$A$4:$Z$756,3,FALSE)</f>
        <v>P</v>
      </c>
      <c r="E308" s="11" t="str">
        <f>VLOOKUP(C308,DBASE!$A$4:$Z$756,2,FALSE)</f>
        <v>Active</v>
      </c>
      <c r="F308" s="11" t="str">
        <f>VLOOKUP(C308,DBASE!$A$4:$Z$756,4,FALSE)</f>
        <v>Mitarbeiter 294</v>
      </c>
      <c r="G308" s="11" t="str">
        <f>VLOOKUP(C308,DBASE!$A$4:$Z$756,5,FALSE)</f>
        <v>N</v>
      </c>
      <c r="H308" s="11">
        <f>VLOOKUP(C308,DBASE!$A$4:$Z$756,6,FALSE)</f>
        <v>1022</v>
      </c>
      <c r="I308" s="11">
        <f>VLOOKUP(C308,DBASE!$A$4:$Z$756,7,FALSE)</f>
        <v>1029</v>
      </c>
      <c r="J308" s="11">
        <f>VLOOKUP(C308,DBASE!$A$4:$Z$756,8,FALSE)</f>
        <v>109</v>
      </c>
      <c r="K308" s="11" t="str">
        <f>VLOOKUP(C308,DBASE!$A$4:$Z$756,9,FALSE)</f>
        <v>Niederl. 10</v>
      </c>
      <c r="L308" s="11" t="str">
        <f>VLOOKUP(C308,DBASE!$A$4:$Z$756,10,FALSE)</f>
        <v>Department</v>
      </c>
      <c r="M308" s="11" t="str">
        <f>VLOOKUP(C308,DBASE!$A$4:$Z$756,11,FALSE)</f>
        <v>Supervisor</v>
      </c>
      <c r="N308" s="11" t="str">
        <f>VLOOKUP(C308,DBASE!$A$4:$Z$756,12,FALSE)</f>
        <v>Non-Mgm.</v>
      </c>
      <c r="O308" s="11" t="str">
        <f>VLOOKUP(C308,DBASE!$A$4:$Z$756,13,FALSE)</f>
        <v>ang.</v>
      </c>
      <c r="P308" s="11" t="str">
        <f>VLOOKUP(C308,DBASE!$A$4:$Z$756,14,FALSE)</f>
        <v>M</v>
      </c>
      <c r="Q308" s="12">
        <f>VLOOKUP(C308,DBASE!$A$4:$Z$756,15,FALSE)</f>
        <v>43118</v>
      </c>
      <c r="R308" s="12" t="str">
        <f>IF(VLOOKUP(C308,DBASE!$A$4:$Z$756,16,FALSE)=0,"",VLOOKUP(C308,DBASE!$A$4:$Z$756,16,FALSE))</f>
        <v/>
      </c>
      <c r="S308" s="13" t="str">
        <f>VLOOKUP(C308,DBASE!$A$4:$Z$756,17,FALSE)</f>
        <v/>
      </c>
      <c r="T308" s="11">
        <f ca="1">VLOOKUP(C308,DBASE!$A$4:$Z$756,18,FALSE)</f>
        <v>1</v>
      </c>
      <c r="U308" s="12">
        <f>VLOOKUP(C308,DBASE!$A$4:$Z$756,19,FALSE)</f>
        <v>35947</v>
      </c>
      <c r="V308" s="13">
        <f ca="1">VLOOKUP(C308,DBASE!$A$4:$Z$756,20,FALSE)</f>
        <v>21</v>
      </c>
      <c r="W308" s="11" t="str">
        <f>VLOOKUP(C308,DBASE!$A$4:$Z$756,21,FALSE)</f>
        <v>J</v>
      </c>
      <c r="X308" s="11">
        <f>VLOOKUP(C308,DBASE!$A$4:$Z$756,22,FALSE)</f>
        <v>30</v>
      </c>
      <c r="Y308" s="14">
        <f>VLOOKUP(C308,DBASE!$A$4:$Z$756,23,FALSE)</f>
        <v>2.5</v>
      </c>
      <c r="Z308" s="11">
        <f>VLOOKUP(C308,DBASE!$A$4:$Z$756,24,FALSE)</f>
        <v>39</v>
      </c>
      <c r="AA308" s="11" t="str">
        <f>VLOOKUP(C308,DBASE!$A$4:$Z$756,25,FALSE)</f>
        <v>Function</v>
      </c>
      <c r="AB308" s="10">
        <f>VLOOKUP(C308,DBASE!$A$4:$Z$756,26,FALSE)</f>
        <v>1</v>
      </c>
      <c r="AC308" s="15">
        <v>1304</v>
      </c>
      <c r="AD308" s="15">
        <f t="shared" si="20"/>
        <v>285.90200000000004</v>
      </c>
      <c r="AE308" s="15">
        <v>0</v>
      </c>
      <c r="AF308" s="15">
        <v>0</v>
      </c>
      <c r="AG308" s="15">
        <v>0</v>
      </c>
      <c r="AH308" s="15">
        <v>0</v>
      </c>
      <c r="AI308" s="15">
        <v>0</v>
      </c>
      <c r="AJ308" s="15">
        <v>0</v>
      </c>
      <c r="AK308" s="15">
        <v>0</v>
      </c>
      <c r="AL308" s="15">
        <v>0</v>
      </c>
      <c r="AM308" s="15">
        <v>0</v>
      </c>
      <c r="AN308" s="15">
        <v>0</v>
      </c>
      <c r="AO308" s="15">
        <f t="shared" si="21"/>
        <v>75.230769230769241</v>
      </c>
      <c r="AP308" s="15">
        <f t="shared" si="22"/>
        <v>59.766666666666673</v>
      </c>
      <c r="AQ308" s="15">
        <f t="shared" si="23"/>
        <v>26.5</v>
      </c>
      <c r="AR308" s="15">
        <v>0</v>
      </c>
      <c r="AS308" s="15">
        <v>0</v>
      </c>
      <c r="AT308" s="15">
        <v>0</v>
      </c>
      <c r="AU308" s="15">
        <v>0</v>
      </c>
      <c r="AV308" s="15">
        <f t="shared" si="24"/>
        <v>36.167350769230772</v>
      </c>
      <c r="AW308" s="15">
        <v>0</v>
      </c>
      <c r="AX308" s="15">
        <v>1.9716666666666665</v>
      </c>
    </row>
    <row r="309" spans="1:50" ht="20.100000000000001" customHeight="1" x14ac:dyDescent="0.25">
      <c r="A309" s="8">
        <v>43922</v>
      </c>
      <c r="B309" s="8">
        <v>43951</v>
      </c>
      <c r="C309" s="11">
        <v>295</v>
      </c>
      <c r="D309" s="8" t="str">
        <f>VLOOKUP(C309,DBASE!$A$4:$Z$756,3,FALSE)</f>
        <v>P</v>
      </c>
      <c r="E309" s="11" t="str">
        <f>VLOOKUP(C309,DBASE!$A$4:$Z$756,2,FALSE)</f>
        <v>Active</v>
      </c>
      <c r="F309" s="11" t="str">
        <f>VLOOKUP(C309,DBASE!$A$4:$Z$756,4,FALSE)</f>
        <v>Mitarbeiter 295</v>
      </c>
      <c r="G309" s="11" t="str">
        <f>VLOOKUP(C309,DBASE!$A$4:$Z$756,5,FALSE)</f>
        <v>N</v>
      </c>
      <c r="H309" s="11">
        <f>VLOOKUP(C309,DBASE!$A$4:$Z$756,6,FALSE)</f>
        <v>1002</v>
      </c>
      <c r="I309" s="11">
        <f>VLOOKUP(C309,DBASE!$A$4:$Z$756,7,FALSE)</f>
        <v>1002</v>
      </c>
      <c r="J309" s="11">
        <f>VLOOKUP(C309,DBASE!$A$4:$Z$756,8,FALSE)</f>
        <v>100</v>
      </c>
      <c r="K309" s="11" t="str">
        <f>VLOOKUP(C309,DBASE!$A$4:$Z$756,9,FALSE)</f>
        <v>Niederl. 1</v>
      </c>
      <c r="L309" s="11" t="str">
        <f>VLOOKUP(C309,DBASE!$A$4:$Z$756,10,FALSE)</f>
        <v>Department</v>
      </c>
      <c r="M309" s="11" t="str">
        <f>VLOOKUP(C309,DBASE!$A$4:$Z$756,11,FALSE)</f>
        <v>Supervisor</v>
      </c>
      <c r="N309" s="11" t="str">
        <f>VLOOKUP(C309,DBASE!$A$4:$Z$756,12,FALSE)</f>
        <v>Non-Mgm.</v>
      </c>
      <c r="O309" s="11" t="str">
        <f>VLOOKUP(C309,DBASE!$A$4:$Z$756,13,FALSE)</f>
        <v>ang.</v>
      </c>
      <c r="P309" s="11" t="str">
        <f>VLOOKUP(C309,DBASE!$A$4:$Z$756,14,FALSE)</f>
        <v>W</v>
      </c>
      <c r="Q309" s="12">
        <f>VLOOKUP(C309,DBASE!$A$4:$Z$756,15,FALSE)</f>
        <v>41883</v>
      </c>
      <c r="R309" s="12" t="str">
        <f>IF(VLOOKUP(C309,DBASE!$A$4:$Z$756,16,FALSE)=0,"",VLOOKUP(C309,DBASE!$A$4:$Z$756,16,FALSE))</f>
        <v/>
      </c>
      <c r="S309" s="13" t="str">
        <f>VLOOKUP(C309,DBASE!$A$4:$Z$756,17,FALSE)</f>
        <v/>
      </c>
      <c r="T309" s="11">
        <f ca="1">VLOOKUP(C309,DBASE!$A$4:$Z$756,18,FALSE)</f>
        <v>5</v>
      </c>
      <c r="U309" s="12">
        <f>VLOOKUP(C309,DBASE!$A$4:$Z$756,19,FALSE)</f>
        <v>35610</v>
      </c>
      <c r="V309" s="13">
        <f ca="1">VLOOKUP(C309,DBASE!$A$4:$Z$756,20,FALSE)</f>
        <v>22</v>
      </c>
      <c r="W309" s="11" t="str">
        <f>VLOOKUP(C309,DBASE!$A$4:$Z$756,21,FALSE)</f>
        <v>N</v>
      </c>
      <c r="X309" s="11">
        <f>VLOOKUP(C309,DBASE!$A$4:$Z$756,22,FALSE)</f>
        <v>30</v>
      </c>
      <c r="Y309" s="14">
        <f>VLOOKUP(C309,DBASE!$A$4:$Z$756,23,FALSE)</f>
        <v>2.5</v>
      </c>
      <c r="Z309" s="11">
        <f>VLOOKUP(C309,DBASE!$A$4:$Z$756,24,FALSE)</f>
        <v>39</v>
      </c>
      <c r="AA309" s="11" t="str">
        <f>VLOOKUP(C309,DBASE!$A$4:$Z$756,25,FALSE)</f>
        <v>Function</v>
      </c>
      <c r="AB309" s="10">
        <f>VLOOKUP(C309,DBASE!$A$4:$Z$756,26,FALSE)</f>
        <v>1</v>
      </c>
      <c r="AC309" s="15">
        <v>1305</v>
      </c>
      <c r="AD309" s="15">
        <f t="shared" si="20"/>
        <v>286.12125000000003</v>
      </c>
      <c r="AE309" s="15">
        <v>0</v>
      </c>
      <c r="AF309" s="15">
        <v>0</v>
      </c>
      <c r="AG309" s="15">
        <v>0</v>
      </c>
      <c r="AH309" s="15">
        <v>0</v>
      </c>
      <c r="AI309" s="15">
        <v>0</v>
      </c>
      <c r="AJ309" s="15">
        <v>0</v>
      </c>
      <c r="AK309" s="15">
        <v>0</v>
      </c>
      <c r="AL309" s="15">
        <v>0</v>
      </c>
      <c r="AM309" s="15">
        <v>0</v>
      </c>
      <c r="AN309" s="15">
        <v>0</v>
      </c>
      <c r="AO309" s="15">
        <f t="shared" si="21"/>
        <v>0</v>
      </c>
      <c r="AP309" s="15">
        <f t="shared" si="22"/>
        <v>0</v>
      </c>
      <c r="AQ309" s="15">
        <f t="shared" si="23"/>
        <v>26.5</v>
      </c>
      <c r="AR309" s="15">
        <v>0</v>
      </c>
      <c r="AS309" s="15">
        <v>0</v>
      </c>
      <c r="AT309" s="15">
        <v>0</v>
      </c>
      <c r="AU309" s="15">
        <v>0</v>
      </c>
      <c r="AV309" s="15">
        <f t="shared" si="24"/>
        <v>5.9346750000000004</v>
      </c>
      <c r="AW309" s="15">
        <v>0</v>
      </c>
      <c r="AX309" s="15">
        <v>0</v>
      </c>
    </row>
    <row r="310" spans="1:50" ht="20.100000000000001" customHeight="1" x14ac:dyDescent="0.25">
      <c r="A310" s="8">
        <v>43922</v>
      </c>
      <c r="B310" s="8">
        <v>43951</v>
      </c>
      <c r="C310" s="11">
        <v>296</v>
      </c>
      <c r="D310" s="8" t="str">
        <f>VLOOKUP(C310,DBASE!$A$4:$Z$756,3,FALSE)</f>
        <v>P</v>
      </c>
      <c r="E310" s="11" t="str">
        <f>VLOOKUP(C310,DBASE!$A$4:$Z$756,2,FALSE)</f>
        <v>Active</v>
      </c>
      <c r="F310" s="11" t="str">
        <f>VLOOKUP(C310,DBASE!$A$4:$Z$756,4,FALSE)</f>
        <v>Mitarbeiter 296</v>
      </c>
      <c r="G310" s="11" t="str">
        <f>VLOOKUP(C310,DBASE!$A$4:$Z$756,5,FALSE)</f>
        <v>N</v>
      </c>
      <c r="H310" s="11">
        <f>VLOOKUP(C310,DBASE!$A$4:$Z$756,6,FALSE)</f>
        <v>1017</v>
      </c>
      <c r="I310" s="11">
        <f>VLOOKUP(C310,DBASE!$A$4:$Z$756,7,FALSE)</f>
        <v>1017</v>
      </c>
      <c r="J310" s="11">
        <f>VLOOKUP(C310,DBASE!$A$4:$Z$756,8,FALSE)</f>
        <v>100</v>
      </c>
      <c r="K310" s="11" t="str">
        <f>VLOOKUP(C310,DBASE!$A$4:$Z$756,9,FALSE)</f>
        <v>Niederl. 1</v>
      </c>
      <c r="L310" s="11" t="str">
        <f>VLOOKUP(C310,DBASE!$A$4:$Z$756,10,FALSE)</f>
        <v>Department</v>
      </c>
      <c r="M310" s="11" t="str">
        <f>VLOOKUP(C310,DBASE!$A$4:$Z$756,11,FALSE)</f>
        <v>Supervisor</v>
      </c>
      <c r="N310" s="11" t="str">
        <f>VLOOKUP(C310,DBASE!$A$4:$Z$756,12,FALSE)</f>
        <v>Non-Mgm.</v>
      </c>
      <c r="O310" s="11" t="str">
        <f>VLOOKUP(C310,DBASE!$A$4:$Z$756,13,FALSE)</f>
        <v>ang.</v>
      </c>
      <c r="P310" s="11" t="str">
        <f>VLOOKUP(C310,DBASE!$A$4:$Z$756,14,FALSE)</f>
        <v>W</v>
      </c>
      <c r="Q310" s="12">
        <f>VLOOKUP(C310,DBASE!$A$4:$Z$756,15,FALSE)</f>
        <v>41883</v>
      </c>
      <c r="R310" s="12" t="str">
        <f>IF(VLOOKUP(C310,DBASE!$A$4:$Z$756,16,FALSE)=0,"",VLOOKUP(C310,DBASE!$A$4:$Z$756,16,FALSE))</f>
        <v/>
      </c>
      <c r="S310" s="13" t="str">
        <f>VLOOKUP(C310,DBASE!$A$4:$Z$756,17,FALSE)</f>
        <v/>
      </c>
      <c r="T310" s="11">
        <f ca="1">VLOOKUP(C310,DBASE!$A$4:$Z$756,18,FALSE)</f>
        <v>5</v>
      </c>
      <c r="U310" s="12">
        <f>VLOOKUP(C310,DBASE!$A$4:$Z$756,19,FALSE)</f>
        <v>35872</v>
      </c>
      <c r="V310" s="13">
        <f ca="1">VLOOKUP(C310,DBASE!$A$4:$Z$756,20,FALSE)</f>
        <v>21</v>
      </c>
      <c r="W310" s="11" t="str">
        <f>VLOOKUP(C310,DBASE!$A$4:$Z$756,21,FALSE)</f>
        <v>N</v>
      </c>
      <c r="X310" s="11">
        <f>VLOOKUP(C310,DBASE!$A$4:$Z$756,22,FALSE)</f>
        <v>30</v>
      </c>
      <c r="Y310" s="14">
        <f>VLOOKUP(C310,DBASE!$A$4:$Z$756,23,FALSE)</f>
        <v>2.5</v>
      </c>
      <c r="Z310" s="11">
        <f>VLOOKUP(C310,DBASE!$A$4:$Z$756,24,FALSE)</f>
        <v>39</v>
      </c>
      <c r="AA310" s="11" t="str">
        <f>VLOOKUP(C310,DBASE!$A$4:$Z$756,25,FALSE)</f>
        <v>Function</v>
      </c>
      <c r="AB310" s="10">
        <f>VLOOKUP(C310,DBASE!$A$4:$Z$756,26,FALSE)</f>
        <v>1</v>
      </c>
      <c r="AC310" s="15">
        <v>1306</v>
      </c>
      <c r="AD310" s="15">
        <f t="shared" si="20"/>
        <v>286.34050000000002</v>
      </c>
      <c r="AE310" s="15">
        <v>0</v>
      </c>
      <c r="AF310" s="15">
        <v>0</v>
      </c>
      <c r="AG310" s="15">
        <v>0</v>
      </c>
      <c r="AH310" s="15">
        <v>0</v>
      </c>
      <c r="AI310" s="15">
        <v>0</v>
      </c>
      <c r="AJ310" s="15">
        <v>0</v>
      </c>
      <c r="AK310" s="15">
        <v>0</v>
      </c>
      <c r="AL310" s="15">
        <v>0</v>
      </c>
      <c r="AM310" s="15">
        <v>0</v>
      </c>
      <c r="AN310" s="15">
        <v>0</v>
      </c>
      <c r="AO310" s="15">
        <f t="shared" si="21"/>
        <v>0</v>
      </c>
      <c r="AP310" s="15">
        <f t="shared" si="22"/>
        <v>0</v>
      </c>
      <c r="AQ310" s="15">
        <f t="shared" si="23"/>
        <v>26.5</v>
      </c>
      <c r="AR310" s="15">
        <v>0</v>
      </c>
      <c r="AS310" s="15">
        <v>0</v>
      </c>
      <c r="AT310" s="15">
        <v>0</v>
      </c>
      <c r="AU310" s="15">
        <v>0</v>
      </c>
      <c r="AV310" s="15">
        <f t="shared" si="24"/>
        <v>5.9346750000000004</v>
      </c>
      <c r="AW310" s="15">
        <v>0</v>
      </c>
      <c r="AX310" s="15">
        <v>0</v>
      </c>
    </row>
    <row r="311" spans="1:50" ht="20.100000000000001" customHeight="1" x14ac:dyDescent="0.25">
      <c r="A311" s="8">
        <v>43922</v>
      </c>
      <c r="B311" s="8">
        <v>43951</v>
      </c>
      <c r="C311" s="11">
        <v>297</v>
      </c>
      <c r="D311" s="8" t="str">
        <f>VLOOKUP(C311,DBASE!$A$4:$Z$756,3,FALSE)</f>
        <v>P</v>
      </c>
      <c r="E311" s="11" t="str">
        <f>VLOOKUP(C311,DBASE!$A$4:$Z$756,2,FALSE)</f>
        <v>Active</v>
      </c>
      <c r="F311" s="11" t="str">
        <f>VLOOKUP(C311,DBASE!$A$4:$Z$756,4,FALSE)</f>
        <v>Mitarbeiter 297</v>
      </c>
      <c r="G311" s="11" t="str">
        <f>VLOOKUP(C311,DBASE!$A$4:$Z$756,5,FALSE)</f>
        <v>N</v>
      </c>
      <c r="H311" s="11">
        <f>VLOOKUP(C311,DBASE!$A$4:$Z$756,6,FALSE)</f>
        <v>1010</v>
      </c>
      <c r="I311" s="11">
        <f>VLOOKUP(C311,DBASE!$A$4:$Z$756,7,FALSE)</f>
        <v>1010</v>
      </c>
      <c r="J311" s="11">
        <f>VLOOKUP(C311,DBASE!$A$4:$Z$756,8,FALSE)</f>
        <v>100</v>
      </c>
      <c r="K311" s="11" t="str">
        <f>VLOOKUP(C311,DBASE!$A$4:$Z$756,9,FALSE)</f>
        <v>Niederl. 1</v>
      </c>
      <c r="L311" s="11" t="str">
        <f>VLOOKUP(C311,DBASE!$A$4:$Z$756,10,FALSE)</f>
        <v>Department</v>
      </c>
      <c r="M311" s="11" t="str">
        <f>VLOOKUP(C311,DBASE!$A$4:$Z$756,11,FALSE)</f>
        <v>Supervisor</v>
      </c>
      <c r="N311" s="11" t="str">
        <f>VLOOKUP(C311,DBASE!$A$4:$Z$756,12,FALSE)</f>
        <v>Non-Mgm.</v>
      </c>
      <c r="O311" s="11" t="str">
        <f>VLOOKUP(C311,DBASE!$A$4:$Z$756,13,FALSE)</f>
        <v>ang.</v>
      </c>
      <c r="P311" s="11" t="str">
        <f>VLOOKUP(C311,DBASE!$A$4:$Z$756,14,FALSE)</f>
        <v>M</v>
      </c>
      <c r="Q311" s="12">
        <f>VLOOKUP(C311,DBASE!$A$4:$Z$756,15,FALSE)</f>
        <v>41883</v>
      </c>
      <c r="R311" s="12" t="str">
        <f>IF(VLOOKUP(C311,DBASE!$A$4:$Z$756,16,FALSE)=0,"",VLOOKUP(C311,DBASE!$A$4:$Z$756,16,FALSE))</f>
        <v/>
      </c>
      <c r="S311" s="13" t="str">
        <f>VLOOKUP(C311,DBASE!$A$4:$Z$756,17,FALSE)</f>
        <v/>
      </c>
      <c r="T311" s="11">
        <f ca="1">VLOOKUP(C311,DBASE!$A$4:$Z$756,18,FALSE)</f>
        <v>5</v>
      </c>
      <c r="U311" s="12">
        <f>VLOOKUP(C311,DBASE!$A$4:$Z$756,19,FALSE)</f>
        <v>35968</v>
      </c>
      <c r="V311" s="13">
        <f ca="1">VLOOKUP(C311,DBASE!$A$4:$Z$756,20,FALSE)</f>
        <v>21</v>
      </c>
      <c r="W311" s="11" t="str">
        <f>VLOOKUP(C311,DBASE!$A$4:$Z$756,21,FALSE)</f>
        <v>N</v>
      </c>
      <c r="X311" s="11">
        <f>VLOOKUP(C311,DBASE!$A$4:$Z$756,22,FALSE)</f>
        <v>30</v>
      </c>
      <c r="Y311" s="14">
        <f>VLOOKUP(C311,DBASE!$A$4:$Z$756,23,FALSE)</f>
        <v>2.5</v>
      </c>
      <c r="Z311" s="11">
        <f>VLOOKUP(C311,DBASE!$A$4:$Z$756,24,FALSE)</f>
        <v>39</v>
      </c>
      <c r="AA311" s="11" t="str">
        <f>VLOOKUP(C311,DBASE!$A$4:$Z$756,25,FALSE)</f>
        <v>Function</v>
      </c>
      <c r="AB311" s="10">
        <f>VLOOKUP(C311,DBASE!$A$4:$Z$756,26,FALSE)</f>
        <v>1</v>
      </c>
      <c r="AC311" s="15">
        <v>1307</v>
      </c>
      <c r="AD311" s="15">
        <f t="shared" si="20"/>
        <v>286.55975000000001</v>
      </c>
      <c r="AE311" s="15">
        <v>0</v>
      </c>
      <c r="AF311" s="15">
        <v>0</v>
      </c>
      <c r="AG311" s="15">
        <v>0</v>
      </c>
      <c r="AH311" s="15">
        <v>0</v>
      </c>
      <c r="AI311" s="15">
        <v>0</v>
      </c>
      <c r="AJ311" s="15">
        <v>0</v>
      </c>
      <c r="AK311" s="15">
        <v>0</v>
      </c>
      <c r="AL311" s="15">
        <v>0</v>
      </c>
      <c r="AM311" s="15">
        <v>0</v>
      </c>
      <c r="AN311" s="15">
        <v>0</v>
      </c>
      <c r="AO311" s="15">
        <f t="shared" si="21"/>
        <v>0</v>
      </c>
      <c r="AP311" s="15">
        <f t="shared" si="22"/>
        <v>0</v>
      </c>
      <c r="AQ311" s="15">
        <f t="shared" si="23"/>
        <v>26.5</v>
      </c>
      <c r="AR311" s="15">
        <v>0</v>
      </c>
      <c r="AS311" s="15">
        <v>0</v>
      </c>
      <c r="AT311" s="15">
        <v>0</v>
      </c>
      <c r="AU311" s="15">
        <v>0</v>
      </c>
      <c r="AV311" s="15">
        <f t="shared" si="24"/>
        <v>5.9346750000000004</v>
      </c>
      <c r="AW311" s="15">
        <v>0</v>
      </c>
      <c r="AX311" s="15">
        <v>0</v>
      </c>
    </row>
    <row r="312" spans="1:50" ht="20.100000000000001" customHeight="1" x14ac:dyDescent="0.25">
      <c r="A312" s="8">
        <v>43922</v>
      </c>
      <c r="B312" s="8">
        <v>43951</v>
      </c>
      <c r="C312" s="11">
        <v>298</v>
      </c>
      <c r="D312" s="8" t="str">
        <f>VLOOKUP(C312,DBASE!$A$4:$Z$756,3,FALSE)</f>
        <v>P</v>
      </c>
      <c r="E312" s="11" t="str">
        <f>VLOOKUP(C312,DBASE!$A$4:$Z$756,2,FALSE)</f>
        <v>Active</v>
      </c>
      <c r="F312" s="11" t="str">
        <f>VLOOKUP(C312,DBASE!$A$4:$Z$756,4,FALSE)</f>
        <v>Mitarbeiter 298</v>
      </c>
      <c r="G312" s="11" t="str">
        <f>VLOOKUP(C312,DBASE!$A$4:$Z$756,5,FALSE)</f>
        <v>N</v>
      </c>
      <c r="H312" s="11">
        <f>VLOOKUP(C312,DBASE!$A$4:$Z$756,6,FALSE)</f>
        <v>1004</v>
      </c>
      <c r="I312" s="11">
        <f>VLOOKUP(C312,DBASE!$A$4:$Z$756,7,FALSE)</f>
        <v>1004</v>
      </c>
      <c r="J312" s="11">
        <f>VLOOKUP(C312,DBASE!$A$4:$Z$756,8,FALSE)</f>
        <v>100</v>
      </c>
      <c r="K312" s="11" t="str">
        <f>VLOOKUP(C312,DBASE!$A$4:$Z$756,9,FALSE)</f>
        <v>Niederl. 1</v>
      </c>
      <c r="L312" s="11" t="str">
        <f>VLOOKUP(C312,DBASE!$A$4:$Z$756,10,FALSE)</f>
        <v>Department</v>
      </c>
      <c r="M312" s="11" t="str">
        <f>VLOOKUP(C312,DBASE!$A$4:$Z$756,11,FALSE)</f>
        <v>Supervisor</v>
      </c>
      <c r="N312" s="11" t="str">
        <f>VLOOKUP(C312,DBASE!$A$4:$Z$756,12,FALSE)</f>
        <v>Non-Mgm.</v>
      </c>
      <c r="O312" s="11" t="str">
        <f>VLOOKUP(C312,DBASE!$A$4:$Z$756,13,FALSE)</f>
        <v>ang.</v>
      </c>
      <c r="P312" s="11" t="str">
        <f>VLOOKUP(C312,DBASE!$A$4:$Z$756,14,FALSE)</f>
        <v>W</v>
      </c>
      <c r="Q312" s="12">
        <f>VLOOKUP(C312,DBASE!$A$4:$Z$756,15,FALSE)</f>
        <v>41883</v>
      </c>
      <c r="R312" s="12" t="str">
        <f>IF(VLOOKUP(C312,DBASE!$A$4:$Z$756,16,FALSE)=0,"",VLOOKUP(C312,DBASE!$A$4:$Z$756,16,FALSE))</f>
        <v/>
      </c>
      <c r="S312" s="13" t="str">
        <f>VLOOKUP(C312,DBASE!$A$4:$Z$756,17,FALSE)</f>
        <v/>
      </c>
      <c r="T312" s="11">
        <f ca="1">VLOOKUP(C312,DBASE!$A$4:$Z$756,18,FALSE)</f>
        <v>5</v>
      </c>
      <c r="U312" s="12">
        <f>VLOOKUP(C312,DBASE!$A$4:$Z$756,19,FALSE)</f>
        <v>35973</v>
      </c>
      <c r="V312" s="13">
        <f ca="1">VLOOKUP(C312,DBASE!$A$4:$Z$756,20,FALSE)</f>
        <v>21</v>
      </c>
      <c r="W312" s="11" t="str">
        <f>VLOOKUP(C312,DBASE!$A$4:$Z$756,21,FALSE)</f>
        <v>N</v>
      </c>
      <c r="X312" s="11">
        <f>VLOOKUP(C312,DBASE!$A$4:$Z$756,22,FALSE)</f>
        <v>30</v>
      </c>
      <c r="Y312" s="14">
        <f>VLOOKUP(C312,DBASE!$A$4:$Z$756,23,FALSE)</f>
        <v>2.5</v>
      </c>
      <c r="Z312" s="11">
        <f>VLOOKUP(C312,DBASE!$A$4:$Z$756,24,FALSE)</f>
        <v>39</v>
      </c>
      <c r="AA312" s="11" t="str">
        <f>VLOOKUP(C312,DBASE!$A$4:$Z$756,25,FALSE)</f>
        <v>Function</v>
      </c>
      <c r="AB312" s="10">
        <f>VLOOKUP(C312,DBASE!$A$4:$Z$756,26,FALSE)</f>
        <v>1</v>
      </c>
      <c r="AC312" s="15">
        <v>1308</v>
      </c>
      <c r="AD312" s="15">
        <f t="shared" si="20"/>
        <v>286.779</v>
      </c>
      <c r="AE312" s="15">
        <v>0</v>
      </c>
      <c r="AF312" s="15">
        <v>0</v>
      </c>
      <c r="AG312" s="15">
        <v>0</v>
      </c>
      <c r="AH312" s="15">
        <v>0</v>
      </c>
      <c r="AI312" s="15">
        <v>0</v>
      </c>
      <c r="AJ312" s="15">
        <v>0</v>
      </c>
      <c r="AK312" s="15">
        <v>0</v>
      </c>
      <c r="AL312" s="15">
        <v>0</v>
      </c>
      <c r="AM312" s="15">
        <v>0</v>
      </c>
      <c r="AN312" s="15">
        <v>0</v>
      </c>
      <c r="AO312" s="15">
        <f t="shared" si="21"/>
        <v>0</v>
      </c>
      <c r="AP312" s="15">
        <f t="shared" si="22"/>
        <v>0</v>
      </c>
      <c r="AQ312" s="15">
        <f t="shared" si="23"/>
        <v>26.5</v>
      </c>
      <c r="AR312" s="15">
        <v>0</v>
      </c>
      <c r="AS312" s="15">
        <v>0</v>
      </c>
      <c r="AT312" s="15">
        <v>0</v>
      </c>
      <c r="AU312" s="15">
        <v>0</v>
      </c>
      <c r="AV312" s="15">
        <f t="shared" si="24"/>
        <v>5.9346750000000004</v>
      </c>
      <c r="AW312" s="15">
        <v>0</v>
      </c>
      <c r="AX312" s="15">
        <v>0</v>
      </c>
    </row>
    <row r="313" spans="1:50" ht="20.100000000000001" customHeight="1" x14ac:dyDescent="0.25">
      <c r="A313" s="8">
        <v>43922</v>
      </c>
      <c r="B313" s="8">
        <v>43951</v>
      </c>
      <c r="C313" s="11">
        <v>299</v>
      </c>
      <c r="D313" s="8" t="str">
        <f>VLOOKUP(C313,DBASE!$A$4:$Z$756,3,FALSE)</f>
        <v>P</v>
      </c>
      <c r="E313" s="11" t="str">
        <f>VLOOKUP(C313,DBASE!$A$4:$Z$756,2,FALSE)</f>
        <v>Active</v>
      </c>
      <c r="F313" s="11" t="str">
        <f>VLOOKUP(C313,DBASE!$A$4:$Z$756,4,FALSE)</f>
        <v>Mitarbeiter 299</v>
      </c>
      <c r="G313" s="11" t="str">
        <f>VLOOKUP(C313,DBASE!$A$4:$Z$756,5,FALSE)</f>
        <v>N</v>
      </c>
      <c r="H313" s="11">
        <f>VLOOKUP(C313,DBASE!$A$4:$Z$756,6,FALSE)</f>
        <v>1022</v>
      </c>
      <c r="I313" s="11">
        <f>VLOOKUP(C313,DBASE!$A$4:$Z$756,7,FALSE)</f>
        <v>1041</v>
      </c>
      <c r="J313" s="11">
        <f>VLOOKUP(C313,DBASE!$A$4:$Z$756,8,FALSE)</f>
        <v>105</v>
      </c>
      <c r="K313" s="11" t="str">
        <f>VLOOKUP(C313,DBASE!$A$4:$Z$756,9,FALSE)</f>
        <v>Niederl. 6</v>
      </c>
      <c r="L313" s="11" t="str">
        <f>VLOOKUP(C313,DBASE!$A$4:$Z$756,10,FALSE)</f>
        <v>Department</v>
      </c>
      <c r="M313" s="11" t="str">
        <f>VLOOKUP(C313,DBASE!$A$4:$Z$756,11,FALSE)</f>
        <v>Supervisor</v>
      </c>
      <c r="N313" s="11" t="str">
        <f>VLOOKUP(C313,DBASE!$A$4:$Z$756,12,FALSE)</f>
        <v>Non-Mgm.</v>
      </c>
      <c r="O313" s="11" t="str">
        <f>VLOOKUP(C313,DBASE!$A$4:$Z$756,13,FALSE)</f>
        <v>ang.</v>
      </c>
      <c r="P313" s="11" t="str">
        <f>VLOOKUP(C313,DBASE!$A$4:$Z$756,14,FALSE)</f>
        <v>M</v>
      </c>
      <c r="Q313" s="12">
        <f>VLOOKUP(C313,DBASE!$A$4:$Z$756,15,FALSE)</f>
        <v>41930</v>
      </c>
      <c r="R313" s="12" t="str">
        <f>IF(VLOOKUP(C313,DBASE!$A$4:$Z$756,16,FALSE)=0,"",VLOOKUP(C313,DBASE!$A$4:$Z$756,16,FALSE))</f>
        <v/>
      </c>
      <c r="S313" s="13" t="str">
        <f>VLOOKUP(C313,DBASE!$A$4:$Z$756,17,FALSE)</f>
        <v/>
      </c>
      <c r="T313" s="11">
        <f ca="1">VLOOKUP(C313,DBASE!$A$4:$Z$756,18,FALSE)</f>
        <v>5</v>
      </c>
      <c r="U313" s="12">
        <f>VLOOKUP(C313,DBASE!$A$4:$Z$756,19,FALSE)</f>
        <v>24000</v>
      </c>
      <c r="V313" s="13">
        <f ca="1">VLOOKUP(C313,DBASE!$A$4:$Z$756,20,FALSE)</f>
        <v>54</v>
      </c>
      <c r="W313" s="11" t="str">
        <f>VLOOKUP(C313,DBASE!$A$4:$Z$756,21,FALSE)</f>
        <v>J</v>
      </c>
      <c r="X313" s="11">
        <f>VLOOKUP(C313,DBASE!$A$4:$Z$756,22,FALSE)</f>
        <v>30</v>
      </c>
      <c r="Y313" s="14">
        <f>VLOOKUP(C313,DBASE!$A$4:$Z$756,23,FALSE)</f>
        <v>2.5</v>
      </c>
      <c r="Z313" s="11">
        <f>VLOOKUP(C313,DBASE!$A$4:$Z$756,24,FALSE)</f>
        <v>39</v>
      </c>
      <c r="AA313" s="11" t="str">
        <f>VLOOKUP(C313,DBASE!$A$4:$Z$756,25,FALSE)</f>
        <v>Function</v>
      </c>
      <c r="AB313" s="10">
        <f>VLOOKUP(C313,DBASE!$A$4:$Z$756,26,FALSE)</f>
        <v>1</v>
      </c>
      <c r="AC313" s="15">
        <v>1309</v>
      </c>
      <c r="AD313" s="15">
        <f t="shared" si="20"/>
        <v>286.99824999999998</v>
      </c>
      <c r="AE313" s="15">
        <v>0</v>
      </c>
      <c r="AF313" s="15">
        <v>0</v>
      </c>
      <c r="AG313" s="15">
        <v>0</v>
      </c>
      <c r="AH313" s="15">
        <v>0</v>
      </c>
      <c r="AI313" s="15">
        <v>0</v>
      </c>
      <c r="AJ313" s="15">
        <v>0</v>
      </c>
      <c r="AK313" s="15">
        <v>0</v>
      </c>
      <c r="AL313" s="15">
        <v>0</v>
      </c>
      <c r="AM313" s="15">
        <v>0</v>
      </c>
      <c r="AN313" s="15">
        <v>0</v>
      </c>
      <c r="AO313" s="15">
        <f t="shared" si="21"/>
        <v>75.519230769230774</v>
      </c>
      <c r="AP313" s="15">
        <f t="shared" si="22"/>
        <v>59.995833333333337</v>
      </c>
      <c r="AQ313" s="15">
        <f t="shared" si="23"/>
        <v>26.5</v>
      </c>
      <c r="AR313" s="15">
        <v>0</v>
      </c>
      <c r="AS313" s="15">
        <v>0</v>
      </c>
      <c r="AT313" s="15">
        <v>0</v>
      </c>
      <c r="AU313" s="15">
        <v>0</v>
      </c>
      <c r="AV313" s="15">
        <f t="shared" si="24"/>
        <v>36.283273605769232</v>
      </c>
      <c r="AW313" s="15">
        <v>0</v>
      </c>
      <c r="AX313" s="15">
        <v>0</v>
      </c>
    </row>
    <row r="314" spans="1:50" ht="20.100000000000001" customHeight="1" x14ac:dyDescent="0.25">
      <c r="A314" s="8">
        <v>43922</v>
      </c>
      <c r="B314" s="8">
        <v>43951</v>
      </c>
      <c r="C314" s="11">
        <v>300</v>
      </c>
      <c r="D314" s="8" t="str">
        <f>VLOOKUP(C314,DBASE!$A$4:$Z$756,3,FALSE)</f>
        <v>P</v>
      </c>
      <c r="E314" s="11" t="str">
        <f>VLOOKUP(C314,DBASE!$A$4:$Z$756,2,FALSE)</f>
        <v>Active</v>
      </c>
      <c r="F314" s="11" t="str">
        <f>VLOOKUP(C314,DBASE!$A$4:$Z$756,4,FALSE)</f>
        <v>Mitarbeiter 300</v>
      </c>
      <c r="G314" s="11" t="str">
        <f>VLOOKUP(C314,DBASE!$A$4:$Z$756,5,FALSE)</f>
        <v>Y</v>
      </c>
      <c r="H314" s="11">
        <f>VLOOKUP(C314,DBASE!$A$4:$Z$756,6,FALSE)</f>
        <v>1018</v>
      </c>
      <c r="I314" s="11">
        <f>VLOOKUP(C314,DBASE!$A$4:$Z$756,7,FALSE)</f>
        <v>1030</v>
      </c>
      <c r="J314" s="11">
        <f>VLOOKUP(C314,DBASE!$A$4:$Z$756,8,FALSE)</f>
        <v>104</v>
      </c>
      <c r="K314" s="11" t="str">
        <f>VLOOKUP(C314,DBASE!$A$4:$Z$756,9,FALSE)</f>
        <v>Niederl. 5</v>
      </c>
      <c r="L314" s="11" t="str">
        <f>VLOOKUP(C314,DBASE!$A$4:$Z$756,10,FALSE)</f>
        <v>Department</v>
      </c>
      <c r="M314" s="11" t="str">
        <f>VLOOKUP(C314,DBASE!$A$4:$Z$756,11,FALSE)</f>
        <v>Supervisor</v>
      </c>
      <c r="N314" s="11" t="str">
        <f>VLOOKUP(C314,DBASE!$A$4:$Z$756,12,FALSE)</f>
        <v>Non-Mgm.</v>
      </c>
      <c r="O314" s="11" t="str">
        <f>VLOOKUP(C314,DBASE!$A$4:$Z$756,13,FALSE)</f>
        <v>ang.</v>
      </c>
      <c r="P314" s="11" t="str">
        <f>VLOOKUP(C314,DBASE!$A$4:$Z$756,14,FALSE)</f>
        <v>W</v>
      </c>
      <c r="Q314" s="12">
        <f>VLOOKUP(C314,DBASE!$A$4:$Z$756,15,FALSE)</f>
        <v>41913</v>
      </c>
      <c r="R314" s="12" t="str">
        <f>IF(VLOOKUP(C314,DBASE!$A$4:$Z$756,16,FALSE)=0,"",VLOOKUP(C314,DBASE!$A$4:$Z$756,16,FALSE))</f>
        <v/>
      </c>
      <c r="S314" s="13" t="str">
        <f>VLOOKUP(C314,DBASE!$A$4:$Z$756,17,FALSE)</f>
        <v/>
      </c>
      <c r="T314" s="11">
        <f ca="1">VLOOKUP(C314,DBASE!$A$4:$Z$756,18,FALSE)</f>
        <v>5</v>
      </c>
      <c r="U314" s="12">
        <f>VLOOKUP(C314,DBASE!$A$4:$Z$756,19,FALSE)</f>
        <v>24550</v>
      </c>
      <c r="V314" s="13">
        <f ca="1">VLOOKUP(C314,DBASE!$A$4:$Z$756,20,FALSE)</f>
        <v>52</v>
      </c>
      <c r="W314" s="11" t="str">
        <f>VLOOKUP(C314,DBASE!$A$4:$Z$756,21,FALSE)</f>
        <v>J</v>
      </c>
      <c r="X314" s="11">
        <f>VLOOKUP(C314,DBASE!$A$4:$Z$756,22,FALSE)</f>
        <v>30</v>
      </c>
      <c r="Y314" s="14">
        <f>VLOOKUP(C314,DBASE!$A$4:$Z$756,23,FALSE)</f>
        <v>2.5</v>
      </c>
      <c r="Z314" s="11">
        <f>VLOOKUP(C314,DBASE!$A$4:$Z$756,24,FALSE)</f>
        <v>39</v>
      </c>
      <c r="AA314" s="11" t="str">
        <f>VLOOKUP(C314,DBASE!$A$4:$Z$756,25,FALSE)</f>
        <v>Function</v>
      </c>
      <c r="AB314" s="10">
        <f>VLOOKUP(C314,DBASE!$A$4:$Z$756,26,FALSE)</f>
        <v>0.5</v>
      </c>
      <c r="AC314" s="15">
        <v>1310</v>
      </c>
      <c r="AD314" s="15">
        <f t="shared" si="20"/>
        <v>287.21749999999997</v>
      </c>
      <c r="AE314" s="15">
        <v>0</v>
      </c>
      <c r="AF314" s="15">
        <v>0</v>
      </c>
      <c r="AG314" s="15">
        <v>0</v>
      </c>
      <c r="AH314" s="15">
        <v>0</v>
      </c>
      <c r="AI314" s="15">
        <v>0</v>
      </c>
      <c r="AJ314" s="15">
        <v>0</v>
      </c>
      <c r="AK314" s="15">
        <v>0</v>
      </c>
      <c r="AL314" s="15">
        <v>0</v>
      </c>
      <c r="AM314" s="15">
        <v>0</v>
      </c>
      <c r="AN314" s="15">
        <v>0</v>
      </c>
      <c r="AO314" s="15">
        <f t="shared" si="21"/>
        <v>75.57692307692308</v>
      </c>
      <c r="AP314" s="15">
        <f t="shared" si="22"/>
        <v>60.041666666666671</v>
      </c>
      <c r="AQ314" s="15">
        <f t="shared" si="23"/>
        <v>13.25</v>
      </c>
      <c r="AR314" s="15">
        <v>0</v>
      </c>
      <c r="AS314" s="15">
        <v>0</v>
      </c>
      <c r="AT314" s="15">
        <v>0</v>
      </c>
      <c r="AU314" s="15">
        <v>0</v>
      </c>
      <c r="AV314" s="15">
        <f t="shared" si="24"/>
        <v>33.339120673076927</v>
      </c>
      <c r="AW314" s="15">
        <v>0</v>
      </c>
      <c r="AX314" s="15">
        <v>0</v>
      </c>
    </row>
    <row r="315" spans="1:50" ht="20.100000000000001" customHeight="1" x14ac:dyDescent="0.25">
      <c r="A315" s="8">
        <v>43922</v>
      </c>
      <c r="B315" s="8">
        <v>43951</v>
      </c>
      <c r="C315" s="11">
        <v>300</v>
      </c>
      <c r="D315" s="8" t="str">
        <f>VLOOKUP(C315,DBASE!$A$4:$Z$756,3,FALSE)</f>
        <v>P</v>
      </c>
      <c r="E315" s="11" t="str">
        <f>VLOOKUP(C315,DBASE!$A$4:$Z$756,2,FALSE)</f>
        <v>Active</v>
      </c>
      <c r="F315" s="11" t="str">
        <f>VLOOKUP(C315,DBASE!$A$4:$Z$756,4,FALSE)</f>
        <v>Mitarbeiter 300</v>
      </c>
      <c r="G315" s="11" t="str">
        <f>VLOOKUP(C315,DBASE!$A$4:$Z$756,5,FALSE)</f>
        <v>Y</v>
      </c>
      <c r="H315" s="11">
        <f>VLOOKUP(C315,DBASE!$A$4:$Z$756,6,FALSE)</f>
        <v>1018</v>
      </c>
      <c r="I315" s="11">
        <f>VLOOKUP(C315,DBASE!$A$4:$Z$756,7,FALSE)</f>
        <v>1030</v>
      </c>
      <c r="J315" s="11">
        <f>VLOOKUP(C315,DBASE!$A$4:$Z$756,8,FALSE)</f>
        <v>104</v>
      </c>
      <c r="K315" s="11" t="str">
        <f>VLOOKUP(C315,DBASE!$A$4:$Z$756,9,FALSE)</f>
        <v>Niederl. 5</v>
      </c>
      <c r="L315" s="11" t="str">
        <f>VLOOKUP(C315,DBASE!$A$4:$Z$756,10,FALSE)</f>
        <v>Department</v>
      </c>
      <c r="M315" s="11" t="str">
        <f>VLOOKUP(C315,DBASE!$A$4:$Z$756,11,FALSE)</f>
        <v>Supervisor</v>
      </c>
      <c r="N315" s="11" t="str">
        <f>VLOOKUP(C315,DBASE!$A$4:$Z$756,12,FALSE)</f>
        <v>Non-Mgm.</v>
      </c>
      <c r="O315" s="11" t="str">
        <f>VLOOKUP(C315,DBASE!$A$4:$Z$756,13,FALSE)</f>
        <v>ang.</v>
      </c>
      <c r="P315" s="11" t="str">
        <f>VLOOKUP(C315,DBASE!$A$4:$Z$756,14,FALSE)</f>
        <v>W</v>
      </c>
      <c r="Q315" s="12">
        <f>VLOOKUP(C315,DBASE!$A$4:$Z$756,15,FALSE)</f>
        <v>41913</v>
      </c>
      <c r="R315" s="12" t="str">
        <f>IF(VLOOKUP(C315,DBASE!$A$4:$Z$756,16,FALSE)=0,"",VLOOKUP(C315,DBASE!$A$4:$Z$756,16,FALSE))</f>
        <v/>
      </c>
      <c r="S315" s="13" t="str">
        <f>VLOOKUP(C315,DBASE!$A$4:$Z$756,17,FALSE)</f>
        <v/>
      </c>
      <c r="T315" s="11">
        <f ca="1">VLOOKUP(C315,DBASE!$A$4:$Z$756,18,FALSE)</f>
        <v>5</v>
      </c>
      <c r="U315" s="12">
        <f>VLOOKUP(C315,DBASE!$A$4:$Z$756,19,FALSE)</f>
        <v>24550</v>
      </c>
      <c r="V315" s="13">
        <f ca="1">VLOOKUP(C315,DBASE!$A$4:$Z$756,20,FALSE)</f>
        <v>52</v>
      </c>
      <c r="W315" s="11" t="str">
        <f>VLOOKUP(C315,DBASE!$A$4:$Z$756,21,FALSE)</f>
        <v>J</v>
      </c>
      <c r="X315" s="11">
        <f>VLOOKUP(C315,DBASE!$A$4:$Z$756,22,FALSE)</f>
        <v>30</v>
      </c>
      <c r="Y315" s="14">
        <f>VLOOKUP(C315,DBASE!$A$4:$Z$756,23,FALSE)</f>
        <v>2.5</v>
      </c>
      <c r="Z315" s="11">
        <f>VLOOKUP(C315,DBASE!$A$4:$Z$756,24,FALSE)</f>
        <v>39</v>
      </c>
      <c r="AA315" s="11" t="str">
        <f>VLOOKUP(C315,DBASE!$A$4:$Z$756,25,FALSE)</f>
        <v>Function</v>
      </c>
      <c r="AB315" s="10">
        <f>VLOOKUP(C315,DBASE!$A$4:$Z$756,26,FALSE)</f>
        <v>0.5</v>
      </c>
      <c r="AC315" s="15">
        <v>1311</v>
      </c>
      <c r="AD315" s="15">
        <f t="shared" si="20"/>
        <v>287.43675000000007</v>
      </c>
      <c r="AE315" s="15">
        <v>0</v>
      </c>
      <c r="AF315" s="15">
        <v>0</v>
      </c>
      <c r="AG315" s="15">
        <v>0</v>
      </c>
      <c r="AH315" s="15">
        <v>0</v>
      </c>
      <c r="AI315" s="15">
        <v>0</v>
      </c>
      <c r="AJ315" s="15">
        <v>0</v>
      </c>
      <c r="AK315" s="15">
        <v>0</v>
      </c>
      <c r="AL315" s="15">
        <v>0</v>
      </c>
      <c r="AM315" s="15">
        <v>0</v>
      </c>
      <c r="AN315" s="15">
        <v>0</v>
      </c>
      <c r="AO315" s="15">
        <f t="shared" si="21"/>
        <v>75.634615384615387</v>
      </c>
      <c r="AP315" s="15">
        <f t="shared" si="22"/>
        <v>60.087500000000006</v>
      </c>
      <c r="AQ315" s="15">
        <f t="shared" si="23"/>
        <v>13.25</v>
      </c>
      <c r="AR315" s="15">
        <v>0</v>
      </c>
      <c r="AS315" s="15">
        <v>0</v>
      </c>
      <c r="AT315" s="15">
        <v>0</v>
      </c>
      <c r="AU315" s="15">
        <v>0</v>
      </c>
      <c r="AV315" s="15">
        <f t="shared" si="24"/>
        <v>33.362305240384622</v>
      </c>
      <c r="AW315" s="15">
        <v>0</v>
      </c>
      <c r="AX315" s="15">
        <v>0</v>
      </c>
    </row>
    <row r="316" spans="1:50" ht="20.100000000000001" customHeight="1" x14ac:dyDescent="0.25">
      <c r="A316" s="8">
        <v>43922</v>
      </c>
      <c r="B316" s="8">
        <v>43951</v>
      </c>
      <c r="C316" s="11">
        <v>301</v>
      </c>
      <c r="D316" s="8" t="str">
        <f>VLOOKUP(C316,DBASE!$A$4:$Z$756,3,FALSE)</f>
        <v>P</v>
      </c>
      <c r="E316" s="11" t="str">
        <f>VLOOKUP(C316,DBASE!$A$4:$Z$756,2,FALSE)</f>
        <v>Active</v>
      </c>
      <c r="F316" s="11" t="str">
        <f>VLOOKUP(C316,DBASE!$A$4:$Z$756,4,FALSE)</f>
        <v>Mitarbeiter 301</v>
      </c>
      <c r="G316" s="11" t="str">
        <f>VLOOKUP(C316,DBASE!$A$4:$Z$756,5,FALSE)</f>
        <v>N</v>
      </c>
      <c r="H316" s="11">
        <f>VLOOKUP(C316,DBASE!$A$4:$Z$756,6,FALSE)</f>
        <v>1003</v>
      </c>
      <c r="I316" s="11">
        <f>VLOOKUP(C316,DBASE!$A$4:$Z$756,7,FALSE)</f>
        <v>1003</v>
      </c>
      <c r="J316" s="11">
        <f>VLOOKUP(C316,DBASE!$A$4:$Z$756,8,FALSE)</f>
        <v>100</v>
      </c>
      <c r="K316" s="11" t="str">
        <f>VLOOKUP(C316,DBASE!$A$4:$Z$756,9,FALSE)</f>
        <v>Niederl. 1</v>
      </c>
      <c r="L316" s="11" t="str">
        <f>VLOOKUP(C316,DBASE!$A$4:$Z$756,10,FALSE)</f>
        <v>Department</v>
      </c>
      <c r="M316" s="11" t="str">
        <f>VLOOKUP(C316,DBASE!$A$4:$Z$756,11,FALSE)</f>
        <v>Supervisor</v>
      </c>
      <c r="N316" s="11" t="str">
        <f>VLOOKUP(C316,DBASE!$A$4:$Z$756,12,FALSE)</f>
        <v>Supervisor</v>
      </c>
      <c r="O316" s="11" t="str">
        <f>VLOOKUP(C316,DBASE!$A$4:$Z$756,13,FALSE)</f>
        <v>ang.</v>
      </c>
      <c r="P316" s="11" t="str">
        <f>VLOOKUP(C316,DBASE!$A$4:$Z$756,14,FALSE)</f>
        <v>M</v>
      </c>
      <c r="Q316" s="12">
        <f>VLOOKUP(C316,DBASE!$A$4:$Z$756,15,FALSE)</f>
        <v>39326</v>
      </c>
      <c r="R316" s="12" t="str">
        <f>IF(VLOOKUP(C316,DBASE!$A$4:$Z$756,16,FALSE)=0,"",VLOOKUP(C316,DBASE!$A$4:$Z$756,16,FALSE))</f>
        <v/>
      </c>
      <c r="S316" s="13" t="str">
        <f>VLOOKUP(C316,DBASE!$A$4:$Z$756,17,FALSE)</f>
        <v/>
      </c>
      <c r="T316" s="11">
        <f ca="1">VLOOKUP(C316,DBASE!$A$4:$Z$756,18,FALSE)</f>
        <v>12</v>
      </c>
      <c r="U316" s="12">
        <f>VLOOKUP(C316,DBASE!$A$4:$Z$756,19,FALSE)</f>
        <v>33233</v>
      </c>
      <c r="V316" s="13">
        <f ca="1">VLOOKUP(C316,DBASE!$A$4:$Z$756,20,FALSE)</f>
        <v>29</v>
      </c>
      <c r="W316" s="11" t="str">
        <f>VLOOKUP(C316,DBASE!$A$4:$Z$756,21,FALSE)</f>
        <v>N</v>
      </c>
      <c r="X316" s="11">
        <f>VLOOKUP(C316,DBASE!$A$4:$Z$756,22,FALSE)</f>
        <v>30</v>
      </c>
      <c r="Y316" s="14">
        <f>VLOOKUP(C316,DBASE!$A$4:$Z$756,23,FALSE)</f>
        <v>2.5</v>
      </c>
      <c r="Z316" s="11">
        <f>VLOOKUP(C316,DBASE!$A$4:$Z$756,24,FALSE)</f>
        <v>39</v>
      </c>
      <c r="AA316" s="11" t="str">
        <f>VLOOKUP(C316,DBASE!$A$4:$Z$756,25,FALSE)</f>
        <v>Function</v>
      </c>
      <c r="AB316" s="10">
        <f>VLOOKUP(C316,DBASE!$A$4:$Z$756,26,FALSE)</f>
        <v>1</v>
      </c>
      <c r="AC316" s="15">
        <v>1312</v>
      </c>
      <c r="AD316" s="15">
        <f t="shared" si="20"/>
        <v>287.65600000000001</v>
      </c>
      <c r="AE316" s="15">
        <v>0</v>
      </c>
      <c r="AF316" s="15">
        <v>0</v>
      </c>
      <c r="AG316" s="15">
        <v>0</v>
      </c>
      <c r="AH316" s="15">
        <v>0</v>
      </c>
      <c r="AI316" s="15">
        <v>0</v>
      </c>
      <c r="AJ316" s="15">
        <v>0</v>
      </c>
      <c r="AK316" s="15">
        <v>0</v>
      </c>
      <c r="AL316" s="15">
        <v>0</v>
      </c>
      <c r="AM316" s="15">
        <v>0</v>
      </c>
      <c r="AN316" s="15">
        <v>0</v>
      </c>
      <c r="AO316" s="15">
        <f t="shared" si="21"/>
        <v>0</v>
      </c>
      <c r="AP316" s="15">
        <f t="shared" si="22"/>
        <v>0</v>
      </c>
      <c r="AQ316" s="15">
        <f t="shared" si="23"/>
        <v>26.5</v>
      </c>
      <c r="AR316" s="15">
        <v>0</v>
      </c>
      <c r="AS316" s="15">
        <v>0</v>
      </c>
      <c r="AT316" s="15">
        <v>0</v>
      </c>
      <c r="AU316" s="15">
        <v>0</v>
      </c>
      <c r="AV316" s="15">
        <f t="shared" si="24"/>
        <v>5.9346750000000004</v>
      </c>
      <c r="AW316" s="15">
        <v>0</v>
      </c>
      <c r="AX316" s="15">
        <v>0</v>
      </c>
    </row>
    <row r="317" spans="1:50" ht="20.100000000000001" customHeight="1" x14ac:dyDescent="0.25">
      <c r="A317" s="8">
        <v>43922</v>
      </c>
      <c r="B317" s="8">
        <v>43951</v>
      </c>
      <c r="C317" s="11">
        <v>302</v>
      </c>
      <c r="D317" s="8" t="str">
        <f>VLOOKUP(C317,DBASE!$A$4:$Z$756,3,FALSE)</f>
        <v>P</v>
      </c>
      <c r="E317" s="11" t="str">
        <f>VLOOKUP(C317,DBASE!$A$4:$Z$756,2,FALSE)</f>
        <v>Active</v>
      </c>
      <c r="F317" s="11" t="str">
        <f>VLOOKUP(C317,DBASE!$A$4:$Z$756,4,FALSE)</f>
        <v>Mitarbeiter 302</v>
      </c>
      <c r="G317" s="11" t="str">
        <f>VLOOKUP(C317,DBASE!$A$4:$Z$756,5,FALSE)</f>
        <v>N</v>
      </c>
      <c r="H317" s="11">
        <f>VLOOKUP(C317,DBASE!$A$4:$Z$756,6,FALSE)</f>
        <v>1041</v>
      </c>
      <c r="I317" s="11">
        <f>VLOOKUP(C317,DBASE!$A$4:$Z$756,7,FALSE)</f>
        <v>1084</v>
      </c>
      <c r="J317" s="11">
        <f>VLOOKUP(C317,DBASE!$A$4:$Z$756,8,FALSE)</f>
        <v>102</v>
      </c>
      <c r="K317" s="11" t="str">
        <f>VLOOKUP(C317,DBASE!$A$4:$Z$756,9,FALSE)</f>
        <v>Niederl. 3</v>
      </c>
      <c r="L317" s="11" t="str">
        <f>VLOOKUP(C317,DBASE!$A$4:$Z$756,10,FALSE)</f>
        <v>Department</v>
      </c>
      <c r="M317" s="11" t="str">
        <f>VLOOKUP(C317,DBASE!$A$4:$Z$756,11,FALSE)</f>
        <v>Supervisor</v>
      </c>
      <c r="N317" s="11" t="str">
        <f>VLOOKUP(C317,DBASE!$A$4:$Z$756,12,FALSE)</f>
        <v>Non-Mgm.</v>
      </c>
      <c r="O317" s="11" t="str">
        <f>VLOOKUP(C317,DBASE!$A$4:$Z$756,13,FALSE)</f>
        <v>ang.</v>
      </c>
      <c r="P317" s="11" t="str">
        <f>VLOOKUP(C317,DBASE!$A$4:$Z$756,14,FALSE)</f>
        <v>M</v>
      </c>
      <c r="Q317" s="12">
        <f>VLOOKUP(C317,DBASE!$A$4:$Z$756,15,FALSE)</f>
        <v>41944</v>
      </c>
      <c r="R317" s="12" t="str">
        <f>IF(VLOOKUP(C317,DBASE!$A$4:$Z$756,16,FALSE)=0,"",VLOOKUP(C317,DBASE!$A$4:$Z$756,16,FALSE))</f>
        <v/>
      </c>
      <c r="S317" s="13" t="str">
        <f>VLOOKUP(C317,DBASE!$A$4:$Z$756,17,FALSE)</f>
        <v/>
      </c>
      <c r="T317" s="11">
        <f ca="1">VLOOKUP(C317,DBASE!$A$4:$Z$756,18,FALSE)</f>
        <v>5</v>
      </c>
      <c r="U317" s="12">
        <f>VLOOKUP(C317,DBASE!$A$4:$Z$756,19,FALSE)</f>
        <v>32999</v>
      </c>
      <c r="V317" s="13">
        <f ca="1">VLOOKUP(C317,DBASE!$A$4:$Z$756,20,FALSE)</f>
        <v>29</v>
      </c>
      <c r="W317" s="11" t="str">
        <f>VLOOKUP(C317,DBASE!$A$4:$Z$756,21,FALSE)</f>
        <v>N</v>
      </c>
      <c r="X317" s="11">
        <f>VLOOKUP(C317,DBASE!$A$4:$Z$756,22,FALSE)</f>
        <v>30</v>
      </c>
      <c r="Y317" s="14">
        <f>VLOOKUP(C317,DBASE!$A$4:$Z$756,23,FALSE)</f>
        <v>2.5</v>
      </c>
      <c r="Z317" s="11">
        <f>VLOOKUP(C317,DBASE!$A$4:$Z$756,24,FALSE)</f>
        <v>39</v>
      </c>
      <c r="AA317" s="11" t="str">
        <f>VLOOKUP(C317,DBASE!$A$4:$Z$756,25,FALSE)</f>
        <v>Function</v>
      </c>
      <c r="AB317" s="10">
        <f>VLOOKUP(C317,DBASE!$A$4:$Z$756,26,FALSE)</f>
        <v>1</v>
      </c>
      <c r="AC317" s="15">
        <v>1313</v>
      </c>
      <c r="AD317" s="15">
        <f t="shared" si="20"/>
        <v>287.87524999999999</v>
      </c>
      <c r="AE317" s="15">
        <v>0</v>
      </c>
      <c r="AF317" s="15">
        <v>0</v>
      </c>
      <c r="AG317" s="15">
        <v>0</v>
      </c>
      <c r="AH317" s="15">
        <v>0</v>
      </c>
      <c r="AI317" s="15">
        <v>0</v>
      </c>
      <c r="AJ317" s="15">
        <v>0</v>
      </c>
      <c r="AK317" s="15">
        <v>0</v>
      </c>
      <c r="AL317" s="15">
        <v>0</v>
      </c>
      <c r="AM317" s="15">
        <v>0</v>
      </c>
      <c r="AN317" s="15">
        <v>0</v>
      </c>
      <c r="AO317" s="15">
        <f t="shared" si="21"/>
        <v>0</v>
      </c>
      <c r="AP317" s="15">
        <f t="shared" si="22"/>
        <v>0</v>
      </c>
      <c r="AQ317" s="15">
        <f t="shared" si="23"/>
        <v>26.5</v>
      </c>
      <c r="AR317" s="15">
        <v>0</v>
      </c>
      <c r="AS317" s="15">
        <v>0</v>
      </c>
      <c r="AT317" s="15">
        <v>0</v>
      </c>
      <c r="AU317" s="15">
        <v>0</v>
      </c>
      <c r="AV317" s="15">
        <f t="shared" si="24"/>
        <v>5.9346750000000004</v>
      </c>
      <c r="AW317" s="15">
        <v>0</v>
      </c>
      <c r="AX317" s="15">
        <v>0</v>
      </c>
    </row>
    <row r="318" spans="1:50" ht="20.100000000000001" customHeight="1" x14ac:dyDescent="0.25">
      <c r="A318" s="8">
        <v>43922</v>
      </c>
      <c r="B318" s="8">
        <v>43951</v>
      </c>
      <c r="C318" s="11">
        <v>303</v>
      </c>
      <c r="D318" s="8" t="str">
        <f>VLOOKUP(C318,DBASE!$A$4:$Z$756,3,FALSE)</f>
        <v>P</v>
      </c>
      <c r="E318" s="11" t="str">
        <f>VLOOKUP(C318,DBASE!$A$4:$Z$756,2,FALSE)</f>
        <v>Active</v>
      </c>
      <c r="F318" s="11" t="str">
        <f>VLOOKUP(C318,DBASE!$A$4:$Z$756,4,FALSE)</f>
        <v>Mitarbeiter 303</v>
      </c>
      <c r="G318" s="11" t="str">
        <f>VLOOKUP(C318,DBASE!$A$4:$Z$756,5,FALSE)</f>
        <v>N</v>
      </c>
      <c r="H318" s="11">
        <f>VLOOKUP(C318,DBASE!$A$4:$Z$756,6,FALSE)</f>
        <v>1025</v>
      </c>
      <c r="I318" s="11">
        <f>VLOOKUP(C318,DBASE!$A$4:$Z$756,7,FALSE)</f>
        <v>1068</v>
      </c>
      <c r="J318" s="11">
        <f>VLOOKUP(C318,DBASE!$A$4:$Z$756,8,FALSE)</f>
        <v>102</v>
      </c>
      <c r="K318" s="11" t="str">
        <f>VLOOKUP(C318,DBASE!$A$4:$Z$756,9,FALSE)</f>
        <v>Niederl. 3</v>
      </c>
      <c r="L318" s="11" t="str">
        <f>VLOOKUP(C318,DBASE!$A$4:$Z$756,10,FALSE)</f>
        <v>Department</v>
      </c>
      <c r="M318" s="11" t="str">
        <f>VLOOKUP(C318,DBASE!$A$4:$Z$756,11,FALSE)</f>
        <v>Supervisor</v>
      </c>
      <c r="N318" s="11" t="str">
        <f>VLOOKUP(C318,DBASE!$A$4:$Z$756,12,FALSE)</f>
        <v>Non-Mgm.</v>
      </c>
      <c r="O318" s="11" t="str">
        <f>VLOOKUP(C318,DBASE!$A$4:$Z$756,13,FALSE)</f>
        <v>ang.</v>
      </c>
      <c r="P318" s="11" t="str">
        <f>VLOOKUP(C318,DBASE!$A$4:$Z$756,14,FALSE)</f>
        <v>W</v>
      </c>
      <c r="Q318" s="12">
        <f>VLOOKUP(C318,DBASE!$A$4:$Z$756,15,FALSE)</f>
        <v>41974</v>
      </c>
      <c r="R318" s="12" t="str">
        <f>IF(VLOOKUP(C318,DBASE!$A$4:$Z$756,16,FALSE)=0,"",VLOOKUP(C318,DBASE!$A$4:$Z$756,16,FALSE))</f>
        <v/>
      </c>
      <c r="S318" s="13" t="str">
        <f>VLOOKUP(C318,DBASE!$A$4:$Z$756,17,FALSE)</f>
        <v/>
      </c>
      <c r="T318" s="11">
        <f ca="1">VLOOKUP(C318,DBASE!$A$4:$Z$756,18,FALSE)</f>
        <v>5</v>
      </c>
      <c r="U318" s="12">
        <f>VLOOKUP(C318,DBASE!$A$4:$Z$756,19,FALSE)</f>
        <v>21116</v>
      </c>
      <c r="V318" s="13">
        <f ca="1">VLOOKUP(C318,DBASE!$A$4:$Z$756,20,FALSE)</f>
        <v>62</v>
      </c>
      <c r="W318" s="11" t="str">
        <f>VLOOKUP(C318,DBASE!$A$4:$Z$756,21,FALSE)</f>
        <v>N</v>
      </c>
      <c r="X318" s="11">
        <f>VLOOKUP(C318,DBASE!$A$4:$Z$756,22,FALSE)</f>
        <v>12</v>
      </c>
      <c r="Y318" s="14">
        <f>VLOOKUP(C318,DBASE!$A$4:$Z$756,23,FALSE)</f>
        <v>1</v>
      </c>
      <c r="Z318" s="11">
        <f>VLOOKUP(C318,DBASE!$A$4:$Z$756,24,FALSE)</f>
        <v>16</v>
      </c>
      <c r="AA318" s="11" t="str">
        <f>VLOOKUP(C318,DBASE!$A$4:$Z$756,25,FALSE)</f>
        <v>Function</v>
      </c>
      <c r="AB318" s="10">
        <f>VLOOKUP(C318,DBASE!$A$4:$Z$756,26,FALSE)</f>
        <v>0.41025641025641024</v>
      </c>
      <c r="AC318" s="15">
        <v>1314</v>
      </c>
      <c r="AD318" s="15">
        <f t="shared" si="20"/>
        <v>288.09450000000004</v>
      </c>
      <c r="AE318" s="15">
        <v>0</v>
      </c>
      <c r="AF318" s="15">
        <v>0</v>
      </c>
      <c r="AG318" s="15">
        <v>0</v>
      </c>
      <c r="AH318" s="15">
        <v>0</v>
      </c>
      <c r="AI318" s="15">
        <v>0</v>
      </c>
      <c r="AJ318" s="15">
        <v>0</v>
      </c>
      <c r="AK318" s="15">
        <v>0</v>
      </c>
      <c r="AL318" s="15">
        <v>0</v>
      </c>
      <c r="AM318" s="15">
        <v>0</v>
      </c>
      <c r="AN318" s="15">
        <v>0</v>
      </c>
      <c r="AO318" s="15">
        <f t="shared" si="21"/>
        <v>0</v>
      </c>
      <c r="AP318" s="15">
        <f t="shared" si="22"/>
        <v>0</v>
      </c>
      <c r="AQ318" s="15">
        <f t="shared" si="23"/>
        <v>26.5</v>
      </c>
      <c r="AR318" s="15">
        <v>0</v>
      </c>
      <c r="AS318" s="15">
        <v>0</v>
      </c>
      <c r="AT318" s="15">
        <v>0</v>
      </c>
      <c r="AU318" s="15">
        <v>0</v>
      </c>
      <c r="AV318" s="15">
        <f t="shared" si="24"/>
        <v>5.9346750000000004</v>
      </c>
      <c r="AW318" s="15">
        <v>0</v>
      </c>
      <c r="AX318" s="15">
        <v>0</v>
      </c>
    </row>
    <row r="319" spans="1:50" ht="20.100000000000001" customHeight="1" x14ac:dyDescent="0.25">
      <c r="A319" s="8">
        <v>43922</v>
      </c>
      <c r="B319" s="8">
        <v>43951</v>
      </c>
      <c r="C319" s="11">
        <v>304</v>
      </c>
      <c r="D319" s="8" t="str">
        <f>VLOOKUP(C319,DBASE!$A$4:$Z$756,3,FALSE)</f>
        <v>P</v>
      </c>
      <c r="E319" s="11" t="str">
        <f>VLOOKUP(C319,DBASE!$A$4:$Z$756,2,FALSE)</f>
        <v>Active</v>
      </c>
      <c r="F319" s="11" t="str">
        <f>VLOOKUP(C319,DBASE!$A$4:$Z$756,4,FALSE)</f>
        <v>Mitarbeiter 304</v>
      </c>
      <c r="G319" s="11" t="str">
        <f>VLOOKUP(C319,DBASE!$A$4:$Z$756,5,FALSE)</f>
        <v>N</v>
      </c>
      <c r="H319" s="11">
        <f>VLOOKUP(C319,DBASE!$A$4:$Z$756,6,FALSE)</f>
        <v>1041</v>
      </c>
      <c r="I319" s="11">
        <f>VLOOKUP(C319,DBASE!$A$4:$Z$756,7,FALSE)</f>
        <v>1084</v>
      </c>
      <c r="J319" s="11">
        <f>VLOOKUP(C319,DBASE!$A$4:$Z$756,8,FALSE)</f>
        <v>102</v>
      </c>
      <c r="K319" s="11" t="str">
        <f>VLOOKUP(C319,DBASE!$A$4:$Z$756,9,FALSE)</f>
        <v>Niederl. 3</v>
      </c>
      <c r="L319" s="11" t="str">
        <f>VLOOKUP(C319,DBASE!$A$4:$Z$756,10,FALSE)</f>
        <v>Department</v>
      </c>
      <c r="M319" s="11" t="str">
        <f>VLOOKUP(C319,DBASE!$A$4:$Z$756,11,FALSE)</f>
        <v>Supervisor</v>
      </c>
      <c r="N319" s="11" t="str">
        <f>VLOOKUP(C319,DBASE!$A$4:$Z$756,12,FALSE)</f>
        <v>Non-Mgm.</v>
      </c>
      <c r="O319" s="11" t="str">
        <f>VLOOKUP(C319,DBASE!$A$4:$Z$756,13,FALSE)</f>
        <v>ang.</v>
      </c>
      <c r="P319" s="11" t="str">
        <f>VLOOKUP(C319,DBASE!$A$4:$Z$756,14,FALSE)</f>
        <v>M</v>
      </c>
      <c r="Q319" s="12">
        <f>VLOOKUP(C319,DBASE!$A$4:$Z$756,15,FALSE)</f>
        <v>39326</v>
      </c>
      <c r="R319" s="12" t="str">
        <f>IF(VLOOKUP(C319,DBASE!$A$4:$Z$756,16,FALSE)=0,"",VLOOKUP(C319,DBASE!$A$4:$Z$756,16,FALSE))</f>
        <v/>
      </c>
      <c r="S319" s="13" t="str">
        <f>VLOOKUP(C319,DBASE!$A$4:$Z$756,17,FALSE)</f>
        <v/>
      </c>
      <c r="T319" s="11">
        <f ca="1">VLOOKUP(C319,DBASE!$A$4:$Z$756,18,FALSE)</f>
        <v>12</v>
      </c>
      <c r="U319" s="12">
        <f>VLOOKUP(C319,DBASE!$A$4:$Z$756,19,FALSE)</f>
        <v>27103</v>
      </c>
      <c r="V319" s="13">
        <f ca="1">VLOOKUP(C319,DBASE!$A$4:$Z$756,20,FALSE)</f>
        <v>45</v>
      </c>
      <c r="W319" s="11" t="str">
        <f>VLOOKUP(C319,DBASE!$A$4:$Z$756,21,FALSE)</f>
        <v>N</v>
      </c>
      <c r="X319" s="11">
        <f>VLOOKUP(C319,DBASE!$A$4:$Z$756,22,FALSE)</f>
        <v>30</v>
      </c>
      <c r="Y319" s="14">
        <f>VLOOKUP(C319,DBASE!$A$4:$Z$756,23,FALSE)</f>
        <v>2.5</v>
      </c>
      <c r="Z319" s="11">
        <f>VLOOKUP(C319,DBASE!$A$4:$Z$756,24,FALSE)</f>
        <v>39</v>
      </c>
      <c r="AA319" s="11" t="str">
        <f>VLOOKUP(C319,DBASE!$A$4:$Z$756,25,FALSE)</f>
        <v>Function</v>
      </c>
      <c r="AB319" s="10">
        <f>VLOOKUP(C319,DBASE!$A$4:$Z$756,26,FALSE)</f>
        <v>1</v>
      </c>
      <c r="AC319" s="15">
        <v>1315</v>
      </c>
      <c r="AD319" s="15">
        <f t="shared" si="20"/>
        <v>288.31375000000003</v>
      </c>
      <c r="AE319" s="15">
        <v>0</v>
      </c>
      <c r="AF319" s="15">
        <v>0</v>
      </c>
      <c r="AG319" s="15">
        <v>0</v>
      </c>
      <c r="AH319" s="15">
        <v>0</v>
      </c>
      <c r="AI319" s="15">
        <v>0</v>
      </c>
      <c r="AJ319" s="15">
        <v>0</v>
      </c>
      <c r="AK319" s="15">
        <v>0</v>
      </c>
      <c r="AL319" s="15">
        <v>0</v>
      </c>
      <c r="AM319" s="15">
        <v>0</v>
      </c>
      <c r="AN319" s="15">
        <v>0</v>
      </c>
      <c r="AO319" s="15">
        <f t="shared" si="21"/>
        <v>0</v>
      </c>
      <c r="AP319" s="15">
        <f t="shared" si="22"/>
        <v>0</v>
      </c>
      <c r="AQ319" s="15">
        <f t="shared" si="23"/>
        <v>26.5</v>
      </c>
      <c r="AR319" s="15">
        <v>0</v>
      </c>
      <c r="AS319" s="15">
        <v>0</v>
      </c>
      <c r="AT319" s="15">
        <v>0</v>
      </c>
      <c r="AU319" s="15">
        <v>0</v>
      </c>
      <c r="AV319" s="15">
        <f t="shared" si="24"/>
        <v>5.9346750000000004</v>
      </c>
      <c r="AW319" s="15">
        <v>0</v>
      </c>
      <c r="AX319" s="15">
        <v>0</v>
      </c>
    </row>
    <row r="320" spans="1:50" ht="20.100000000000001" customHeight="1" x14ac:dyDescent="0.25">
      <c r="A320" s="8">
        <v>43922</v>
      </c>
      <c r="B320" s="8">
        <v>43951</v>
      </c>
      <c r="C320" s="11">
        <v>305</v>
      </c>
      <c r="D320" s="8" t="str">
        <f>VLOOKUP(C320,DBASE!$A$4:$Z$756,3,FALSE)</f>
        <v>P</v>
      </c>
      <c r="E320" s="11" t="str">
        <f>VLOOKUP(C320,DBASE!$A$4:$Z$756,2,FALSE)</f>
        <v>Active</v>
      </c>
      <c r="F320" s="11" t="str">
        <f>VLOOKUP(C320,DBASE!$A$4:$Z$756,4,FALSE)</f>
        <v>Mitarbeiter 305</v>
      </c>
      <c r="G320" s="11" t="str">
        <f>VLOOKUP(C320,DBASE!$A$4:$Z$756,5,FALSE)</f>
        <v>N</v>
      </c>
      <c r="H320" s="11">
        <f>VLOOKUP(C320,DBASE!$A$4:$Z$756,6,FALSE)</f>
        <v>1041</v>
      </c>
      <c r="I320" s="11">
        <f>VLOOKUP(C320,DBASE!$A$4:$Z$756,7,FALSE)</f>
        <v>1084</v>
      </c>
      <c r="J320" s="11">
        <f>VLOOKUP(C320,DBASE!$A$4:$Z$756,8,FALSE)</f>
        <v>102</v>
      </c>
      <c r="K320" s="11" t="str">
        <f>VLOOKUP(C320,DBASE!$A$4:$Z$756,9,FALSE)</f>
        <v>Niederl. 3</v>
      </c>
      <c r="L320" s="11" t="str">
        <f>VLOOKUP(C320,DBASE!$A$4:$Z$756,10,FALSE)</f>
        <v>Department</v>
      </c>
      <c r="M320" s="11" t="str">
        <f>VLOOKUP(C320,DBASE!$A$4:$Z$756,11,FALSE)</f>
        <v>Supervisor</v>
      </c>
      <c r="N320" s="11" t="str">
        <f>VLOOKUP(C320,DBASE!$A$4:$Z$756,12,FALSE)</f>
        <v>Non-Mgm.</v>
      </c>
      <c r="O320" s="11" t="str">
        <f>VLOOKUP(C320,DBASE!$A$4:$Z$756,13,FALSE)</f>
        <v>ang.</v>
      </c>
      <c r="P320" s="11" t="str">
        <f>VLOOKUP(C320,DBASE!$A$4:$Z$756,14,FALSE)</f>
        <v>M</v>
      </c>
      <c r="Q320" s="12">
        <f>VLOOKUP(C320,DBASE!$A$4:$Z$756,15,FALSE)</f>
        <v>41974</v>
      </c>
      <c r="R320" s="12" t="str">
        <f>IF(VLOOKUP(C320,DBASE!$A$4:$Z$756,16,FALSE)=0,"",VLOOKUP(C320,DBASE!$A$4:$Z$756,16,FALSE))</f>
        <v/>
      </c>
      <c r="S320" s="13" t="str">
        <f>VLOOKUP(C320,DBASE!$A$4:$Z$756,17,FALSE)</f>
        <v/>
      </c>
      <c r="T320" s="11">
        <f ca="1">VLOOKUP(C320,DBASE!$A$4:$Z$756,18,FALSE)</f>
        <v>5</v>
      </c>
      <c r="U320" s="12">
        <f>VLOOKUP(C320,DBASE!$A$4:$Z$756,19,FALSE)</f>
        <v>25735</v>
      </c>
      <c r="V320" s="13">
        <f ca="1">VLOOKUP(C320,DBASE!$A$4:$Z$756,20,FALSE)</f>
        <v>49</v>
      </c>
      <c r="W320" s="11" t="str">
        <f>VLOOKUP(C320,DBASE!$A$4:$Z$756,21,FALSE)</f>
        <v>N</v>
      </c>
      <c r="X320" s="11">
        <f>VLOOKUP(C320,DBASE!$A$4:$Z$756,22,FALSE)</f>
        <v>30</v>
      </c>
      <c r="Y320" s="14">
        <f>VLOOKUP(C320,DBASE!$A$4:$Z$756,23,FALSE)</f>
        <v>2.5</v>
      </c>
      <c r="Z320" s="11">
        <f>VLOOKUP(C320,DBASE!$A$4:$Z$756,24,FALSE)</f>
        <v>39</v>
      </c>
      <c r="AA320" s="11" t="str">
        <f>VLOOKUP(C320,DBASE!$A$4:$Z$756,25,FALSE)</f>
        <v>Function</v>
      </c>
      <c r="AB320" s="10">
        <f>VLOOKUP(C320,DBASE!$A$4:$Z$756,26,FALSE)</f>
        <v>1</v>
      </c>
      <c r="AC320" s="15">
        <v>1316</v>
      </c>
      <c r="AD320" s="15">
        <f t="shared" si="20"/>
        <v>288.53300000000002</v>
      </c>
      <c r="AE320" s="15">
        <v>0</v>
      </c>
      <c r="AF320" s="15">
        <v>0</v>
      </c>
      <c r="AG320" s="15">
        <v>0</v>
      </c>
      <c r="AH320" s="15">
        <v>0</v>
      </c>
      <c r="AI320" s="15">
        <v>0</v>
      </c>
      <c r="AJ320" s="15">
        <v>0</v>
      </c>
      <c r="AK320" s="15">
        <v>0</v>
      </c>
      <c r="AL320" s="15">
        <v>0</v>
      </c>
      <c r="AM320" s="15">
        <v>0</v>
      </c>
      <c r="AN320" s="15">
        <v>0</v>
      </c>
      <c r="AO320" s="15">
        <f t="shared" si="21"/>
        <v>0</v>
      </c>
      <c r="AP320" s="15">
        <f t="shared" si="22"/>
        <v>0</v>
      </c>
      <c r="AQ320" s="15">
        <f t="shared" si="23"/>
        <v>26.5</v>
      </c>
      <c r="AR320" s="15">
        <v>0</v>
      </c>
      <c r="AS320" s="15">
        <v>0</v>
      </c>
      <c r="AT320" s="15">
        <v>0</v>
      </c>
      <c r="AU320" s="15">
        <v>0</v>
      </c>
      <c r="AV320" s="15">
        <f t="shared" si="24"/>
        <v>5.9346750000000004</v>
      </c>
      <c r="AW320" s="15">
        <v>0</v>
      </c>
      <c r="AX320" s="15">
        <v>0</v>
      </c>
    </row>
    <row r="321" spans="1:50" ht="20.100000000000001" customHeight="1" x14ac:dyDescent="0.25">
      <c r="A321" s="8">
        <v>43922</v>
      </c>
      <c r="B321" s="8">
        <v>43951</v>
      </c>
      <c r="C321" s="11">
        <v>306</v>
      </c>
      <c r="D321" s="8" t="str">
        <f>VLOOKUP(C321,DBASE!$A$4:$Z$756,3,FALSE)</f>
        <v>P</v>
      </c>
      <c r="E321" s="11" t="str">
        <f>VLOOKUP(C321,DBASE!$A$4:$Z$756,2,FALSE)</f>
        <v>Active</v>
      </c>
      <c r="F321" s="11" t="str">
        <f>VLOOKUP(C321,DBASE!$A$4:$Z$756,4,FALSE)</f>
        <v>Mitarbeiter 306</v>
      </c>
      <c r="G321" s="11" t="str">
        <f>VLOOKUP(C321,DBASE!$A$4:$Z$756,5,FALSE)</f>
        <v>N</v>
      </c>
      <c r="H321" s="11">
        <f>VLOOKUP(C321,DBASE!$A$4:$Z$756,6,FALSE)</f>
        <v>1022</v>
      </c>
      <c r="I321" s="11">
        <f>VLOOKUP(C321,DBASE!$A$4:$Z$756,7,FALSE)</f>
        <v>1029</v>
      </c>
      <c r="J321" s="11">
        <f>VLOOKUP(C321,DBASE!$A$4:$Z$756,8,FALSE)</f>
        <v>109</v>
      </c>
      <c r="K321" s="11" t="str">
        <f>VLOOKUP(C321,DBASE!$A$4:$Z$756,9,FALSE)</f>
        <v>Niederl. 10</v>
      </c>
      <c r="L321" s="11" t="str">
        <f>VLOOKUP(C321,DBASE!$A$4:$Z$756,10,FALSE)</f>
        <v>Department</v>
      </c>
      <c r="M321" s="11" t="str">
        <f>VLOOKUP(C321,DBASE!$A$4:$Z$756,11,FALSE)</f>
        <v>Supervisor</v>
      </c>
      <c r="N321" s="11" t="str">
        <f>VLOOKUP(C321,DBASE!$A$4:$Z$756,12,FALSE)</f>
        <v>Non-Mgm.</v>
      </c>
      <c r="O321" s="11" t="str">
        <f>VLOOKUP(C321,DBASE!$A$4:$Z$756,13,FALSE)</f>
        <v>ang.</v>
      </c>
      <c r="P321" s="11" t="str">
        <f>VLOOKUP(C321,DBASE!$A$4:$Z$756,14,FALSE)</f>
        <v>M</v>
      </c>
      <c r="Q321" s="12">
        <f>VLOOKUP(C321,DBASE!$A$4:$Z$756,15,FALSE)</f>
        <v>41974</v>
      </c>
      <c r="R321" s="12" t="str">
        <f>IF(VLOOKUP(C321,DBASE!$A$4:$Z$756,16,FALSE)=0,"",VLOOKUP(C321,DBASE!$A$4:$Z$756,16,FALSE))</f>
        <v/>
      </c>
      <c r="S321" s="13" t="str">
        <f>VLOOKUP(C321,DBASE!$A$4:$Z$756,17,FALSE)</f>
        <v/>
      </c>
      <c r="T321" s="11">
        <f ca="1">VLOOKUP(C321,DBASE!$A$4:$Z$756,18,FALSE)</f>
        <v>5</v>
      </c>
      <c r="U321" s="12">
        <f>VLOOKUP(C321,DBASE!$A$4:$Z$756,19,FALSE)</f>
        <v>29705</v>
      </c>
      <c r="V321" s="13">
        <f ca="1">VLOOKUP(C321,DBASE!$A$4:$Z$756,20,FALSE)</f>
        <v>38</v>
      </c>
      <c r="W321" s="11" t="str">
        <f>VLOOKUP(C321,DBASE!$A$4:$Z$756,21,FALSE)</f>
        <v>J</v>
      </c>
      <c r="X321" s="11">
        <f>VLOOKUP(C321,DBASE!$A$4:$Z$756,22,FALSE)</f>
        <v>30</v>
      </c>
      <c r="Y321" s="14">
        <f>VLOOKUP(C321,DBASE!$A$4:$Z$756,23,FALSE)</f>
        <v>2.5</v>
      </c>
      <c r="Z321" s="11">
        <f>VLOOKUP(C321,DBASE!$A$4:$Z$756,24,FALSE)</f>
        <v>39</v>
      </c>
      <c r="AA321" s="11" t="str">
        <f>VLOOKUP(C321,DBASE!$A$4:$Z$756,25,FALSE)</f>
        <v>Function</v>
      </c>
      <c r="AB321" s="10">
        <f>VLOOKUP(C321,DBASE!$A$4:$Z$756,26,FALSE)</f>
        <v>1</v>
      </c>
      <c r="AC321" s="15">
        <v>1317</v>
      </c>
      <c r="AD321" s="15">
        <f t="shared" si="20"/>
        <v>288.75225</v>
      </c>
      <c r="AE321" s="15">
        <v>0</v>
      </c>
      <c r="AF321" s="15">
        <v>0</v>
      </c>
      <c r="AG321" s="15">
        <v>0</v>
      </c>
      <c r="AH321" s="15">
        <v>0</v>
      </c>
      <c r="AI321" s="15">
        <v>0</v>
      </c>
      <c r="AJ321" s="15">
        <v>0</v>
      </c>
      <c r="AK321" s="15">
        <v>0</v>
      </c>
      <c r="AL321" s="15">
        <v>0</v>
      </c>
      <c r="AM321" s="15">
        <v>0</v>
      </c>
      <c r="AN321" s="15">
        <v>0</v>
      </c>
      <c r="AO321" s="15">
        <f t="shared" si="21"/>
        <v>75.980769230769226</v>
      </c>
      <c r="AP321" s="15">
        <f t="shared" si="22"/>
        <v>60.362500000000004</v>
      </c>
      <c r="AQ321" s="15">
        <f t="shared" si="23"/>
        <v>26.5</v>
      </c>
      <c r="AR321" s="15">
        <v>0</v>
      </c>
      <c r="AS321" s="15">
        <v>0</v>
      </c>
      <c r="AT321" s="15">
        <v>0</v>
      </c>
      <c r="AU321" s="15">
        <v>0</v>
      </c>
      <c r="AV321" s="15">
        <f t="shared" si="24"/>
        <v>36.468750144230775</v>
      </c>
      <c r="AW321" s="15">
        <v>0</v>
      </c>
      <c r="AX321" s="15">
        <v>0</v>
      </c>
    </row>
    <row r="322" spans="1:50" ht="20.100000000000001" customHeight="1" x14ac:dyDescent="0.25">
      <c r="A322" s="8">
        <v>43922</v>
      </c>
      <c r="B322" s="8">
        <v>43951</v>
      </c>
      <c r="C322" s="11">
        <v>307</v>
      </c>
      <c r="D322" s="8" t="str">
        <f>VLOOKUP(C322,DBASE!$A$4:$Z$756,3,FALSE)</f>
        <v>P</v>
      </c>
      <c r="E322" s="11" t="str">
        <f>VLOOKUP(C322,DBASE!$A$4:$Z$756,2,FALSE)</f>
        <v>Active</v>
      </c>
      <c r="F322" s="11" t="str">
        <f>VLOOKUP(C322,DBASE!$A$4:$Z$756,4,FALSE)</f>
        <v>Mitarbeiter 307</v>
      </c>
      <c r="G322" s="11" t="str">
        <f>VLOOKUP(C322,DBASE!$A$4:$Z$756,5,FALSE)</f>
        <v>N</v>
      </c>
      <c r="H322" s="11">
        <f>VLOOKUP(C322,DBASE!$A$4:$Z$756,6,FALSE)</f>
        <v>1001</v>
      </c>
      <c r="I322" s="11">
        <f>VLOOKUP(C322,DBASE!$A$4:$Z$756,7,FALSE)</f>
        <v>1001</v>
      </c>
      <c r="J322" s="11">
        <f>VLOOKUP(C322,DBASE!$A$4:$Z$756,8,FALSE)</f>
        <v>100</v>
      </c>
      <c r="K322" s="11" t="str">
        <f>VLOOKUP(C322,DBASE!$A$4:$Z$756,9,FALSE)</f>
        <v>Niederl. 1</v>
      </c>
      <c r="L322" s="11" t="str">
        <f>VLOOKUP(C322,DBASE!$A$4:$Z$756,10,FALSE)</f>
        <v>Department</v>
      </c>
      <c r="M322" s="11" t="str">
        <f>VLOOKUP(C322,DBASE!$A$4:$Z$756,11,FALSE)</f>
        <v>Supervisor</v>
      </c>
      <c r="N322" s="11" t="str">
        <f>VLOOKUP(C322,DBASE!$A$4:$Z$756,12,FALSE)</f>
        <v>Non-Mgm.</v>
      </c>
      <c r="O322" s="11" t="str">
        <f>VLOOKUP(C322,DBASE!$A$4:$Z$756,13,FALSE)</f>
        <v>ang.</v>
      </c>
      <c r="P322" s="11" t="str">
        <f>VLOOKUP(C322,DBASE!$A$4:$Z$756,14,FALSE)</f>
        <v>M</v>
      </c>
      <c r="Q322" s="12">
        <f>VLOOKUP(C322,DBASE!$A$4:$Z$756,15,FALSE)</f>
        <v>41518</v>
      </c>
      <c r="R322" s="12" t="str">
        <f>IF(VLOOKUP(C322,DBASE!$A$4:$Z$756,16,FALSE)=0,"",VLOOKUP(C322,DBASE!$A$4:$Z$756,16,FALSE))</f>
        <v/>
      </c>
      <c r="S322" s="13" t="str">
        <f>VLOOKUP(C322,DBASE!$A$4:$Z$756,17,FALSE)</f>
        <v/>
      </c>
      <c r="T322" s="11">
        <f ca="1">VLOOKUP(C322,DBASE!$A$4:$Z$756,18,FALSE)</f>
        <v>6</v>
      </c>
      <c r="U322" s="12">
        <f>VLOOKUP(C322,DBASE!$A$4:$Z$756,19,FALSE)</f>
        <v>27731</v>
      </c>
      <c r="V322" s="13">
        <f ca="1">VLOOKUP(C322,DBASE!$A$4:$Z$756,20,FALSE)</f>
        <v>44</v>
      </c>
      <c r="W322" s="11" t="str">
        <f>VLOOKUP(C322,DBASE!$A$4:$Z$756,21,FALSE)</f>
        <v>N</v>
      </c>
      <c r="X322" s="11">
        <f>VLOOKUP(C322,DBASE!$A$4:$Z$756,22,FALSE)</f>
        <v>30</v>
      </c>
      <c r="Y322" s="14">
        <f>VLOOKUP(C322,DBASE!$A$4:$Z$756,23,FALSE)</f>
        <v>2.5</v>
      </c>
      <c r="Z322" s="11">
        <f>VLOOKUP(C322,DBASE!$A$4:$Z$756,24,FALSE)</f>
        <v>39</v>
      </c>
      <c r="AA322" s="11" t="str">
        <f>VLOOKUP(C322,DBASE!$A$4:$Z$756,25,FALSE)</f>
        <v>Function</v>
      </c>
      <c r="AB322" s="10">
        <f>VLOOKUP(C322,DBASE!$A$4:$Z$756,26,FALSE)</f>
        <v>1</v>
      </c>
      <c r="AC322" s="15">
        <v>1318</v>
      </c>
      <c r="AD322" s="15">
        <f t="shared" si="20"/>
        <v>288.97149999999999</v>
      </c>
      <c r="AE322" s="15">
        <v>0</v>
      </c>
      <c r="AF322" s="15">
        <v>0</v>
      </c>
      <c r="AG322" s="15">
        <v>0</v>
      </c>
      <c r="AH322" s="15">
        <v>0</v>
      </c>
      <c r="AI322" s="15">
        <v>0</v>
      </c>
      <c r="AJ322" s="15">
        <v>0</v>
      </c>
      <c r="AK322" s="15">
        <v>0</v>
      </c>
      <c r="AL322" s="15">
        <v>0</v>
      </c>
      <c r="AM322" s="15">
        <v>0</v>
      </c>
      <c r="AN322" s="15">
        <v>0</v>
      </c>
      <c r="AO322" s="15">
        <f t="shared" si="21"/>
        <v>0</v>
      </c>
      <c r="AP322" s="15">
        <f t="shared" si="22"/>
        <v>0</v>
      </c>
      <c r="AQ322" s="15">
        <f t="shared" si="23"/>
        <v>26.5</v>
      </c>
      <c r="AR322" s="15">
        <v>0</v>
      </c>
      <c r="AS322" s="15">
        <v>0</v>
      </c>
      <c r="AT322" s="15">
        <v>0</v>
      </c>
      <c r="AU322" s="15">
        <v>0</v>
      </c>
      <c r="AV322" s="15">
        <f t="shared" si="24"/>
        <v>5.9346750000000004</v>
      </c>
      <c r="AW322" s="15">
        <v>0</v>
      </c>
      <c r="AX322" s="15">
        <v>0</v>
      </c>
    </row>
    <row r="323" spans="1:50" ht="20.100000000000001" customHeight="1" x14ac:dyDescent="0.25">
      <c r="A323" s="8">
        <v>43922</v>
      </c>
      <c r="B323" s="8">
        <v>43951</v>
      </c>
      <c r="C323" s="11">
        <v>308</v>
      </c>
      <c r="D323" s="8" t="str">
        <f>VLOOKUP(C323,DBASE!$A$4:$Z$756,3,FALSE)</f>
        <v>P</v>
      </c>
      <c r="E323" s="11" t="str">
        <f>VLOOKUP(C323,DBASE!$A$4:$Z$756,2,FALSE)</f>
        <v>Active</v>
      </c>
      <c r="F323" s="11" t="str">
        <f>VLOOKUP(C323,DBASE!$A$4:$Z$756,4,FALSE)</f>
        <v>Mitarbeiter 308</v>
      </c>
      <c r="G323" s="11" t="str">
        <f>VLOOKUP(C323,DBASE!$A$4:$Z$756,5,FALSE)</f>
        <v>N</v>
      </c>
      <c r="H323" s="11">
        <f>VLOOKUP(C323,DBASE!$A$4:$Z$756,6,FALSE)</f>
        <v>1000</v>
      </c>
      <c r="I323" s="11">
        <f>VLOOKUP(C323,DBASE!$A$4:$Z$756,7,FALSE)</f>
        <v>1000</v>
      </c>
      <c r="J323" s="11">
        <f>VLOOKUP(C323,DBASE!$A$4:$Z$756,8,FALSE)</f>
        <v>100</v>
      </c>
      <c r="K323" s="11" t="str">
        <f>VLOOKUP(C323,DBASE!$A$4:$Z$756,9,FALSE)</f>
        <v>Niederl. 1</v>
      </c>
      <c r="L323" s="11" t="str">
        <f>VLOOKUP(C323,DBASE!$A$4:$Z$756,10,FALSE)</f>
        <v>Department</v>
      </c>
      <c r="M323" s="11" t="str">
        <f>VLOOKUP(C323,DBASE!$A$4:$Z$756,11,FALSE)</f>
        <v>Supervisor</v>
      </c>
      <c r="N323" s="11" t="str">
        <f>VLOOKUP(C323,DBASE!$A$4:$Z$756,12,FALSE)</f>
        <v>Non-Mgm.</v>
      </c>
      <c r="O323" s="11" t="str">
        <f>VLOOKUP(C323,DBASE!$A$4:$Z$756,13,FALSE)</f>
        <v>ang.</v>
      </c>
      <c r="P323" s="11" t="str">
        <f>VLOOKUP(C323,DBASE!$A$4:$Z$756,14,FALSE)</f>
        <v>M</v>
      </c>
      <c r="Q323" s="12">
        <f>VLOOKUP(C323,DBASE!$A$4:$Z$756,15,FALSE)</f>
        <v>37865</v>
      </c>
      <c r="R323" s="12" t="str">
        <f>IF(VLOOKUP(C323,DBASE!$A$4:$Z$756,16,FALSE)=0,"",VLOOKUP(C323,DBASE!$A$4:$Z$756,16,FALSE))</f>
        <v/>
      </c>
      <c r="S323" s="13" t="str">
        <f>VLOOKUP(C323,DBASE!$A$4:$Z$756,17,FALSE)</f>
        <v/>
      </c>
      <c r="T323" s="11">
        <f ca="1">VLOOKUP(C323,DBASE!$A$4:$Z$756,18,FALSE)</f>
        <v>16</v>
      </c>
      <c r="U323" s="12">
        <f>VLOOKUP(C323,DBASE!$A$4:$Z$756,19,FALSE)</f>
        <v>31760</v>
      </c>
      <c r="V323" s="13">
        <f ca="1">VLOOKUP(C323,DBASE!$A$4:$Z$756,20,FALSE)</f>
        <v>33</v>
      </c>
      <c r="W323" s="11" t="str">
        <f>VLOOKUP(C323,DBASE!$A$4:$Z$756,21,FALSE)</f>
        <v>N</v>
      </c>
      <c r="X323" s="11">
        <f>VLOOKUP(C323,DBASE!$A$4:$Z$756,22,FALSE)</f>
        <v>30</v>
      </c>
      <c r="Y323" s="14">
        <f>VLOOKUP(C323,DBASE!$A$4:$Z$756,23,FALSE)</f>
        <v>2.5</v>
      </c>
      <c r="Z323" s="11">
        <f>VLOOKUP(C323,DBASE!$A$4:$Z$756,24,FALSE)</f>
        <v>39</v>
      </c>
      <c r="AA323" s="11" t="str">
        <f>VLOOKUP(C323,DBASE!$A$4:$Z$756,25,FALSE)</f>
        <v>Function</v>
      </c>
      <c r="AB323" s="10">
        <f>VLOOKUP(C323,DBASE!$A$4:$Z$756,26,FALSE)</f>
        <v>1</v>
      </c>
      <c r="AC323" s="15">
        <v>1319</v>
      </c>
      <c r="AD323" s="15">
        <f t="shared" si="20"/>
        <v>289.19074999999998</v>
      </c>
      <c r="AE323" s="15">
        <v>0</v>
      </c>
      <c r="AF323" s="15">
        <v>0</v>
      </c>
      <c r="AG323" s="15">
        <v>0</v>
      </c>
      <c r="AH323" s="15">
        <v>0</v>
      </c>
      <c r="AI323" s="15">
        <v>0</v>
      </c>
      <c r="AJ323" s="15">
        <v>0</v>
      </c>
      <c r="AK323" s="15">
        <v>0</v>
      </c>
      <c r="AL323" s="15">
        <v>0</v>
      </c>
      <c r="AM323" s="15">
        <v>0</v>
      </c>
      <c r="AN323" s="15">
        <v>0</v>
      </c>
      <c r="AO323" s="15">
        <f t="shared" si="21"/>
        <v>0</v>
      </c>
      <c r="AP323" s="15">
        <f t="shared" si="22"/>
        <v>0</v>
      </c>
      <c r="AQ323" s="15">
        <f t="shared" si="23"/>
        <v>26.5</v>
      </c>
      <c r="AR323" s="15">
        <v>0</v>
      </c>
      <c r="AS323" s="15">
        <v>0</v>
      </c>
      <c r="AT323" s="15">
        <v>0</v>
      </c>
      <c r="AU323" s="15">
        <v>0</v>
      </c>
      <c r="AV323" s="15">
        <f t="shared" si="24"/>
        <v>5.9346750000000004</v>
      </c>
      <c r="AW323" s="15">
        <v>0</v>
      </c>
      <c r="AX323" s="15">
        <v>0</v>
      </c>
    </row>
    <row r="324" spans="1:50" ht="20.100000000000001" customHeight="1" x14ac:dyDescent="0.25">
      <c r="A324" s="8">
        <v>43922</v>
      </c>
      <c r="B324" s="8">
        <v>43951</v>
      </c>
      <c r="C324" s="11">
        <v>309</v>
      </c>
      <c r="D324" s="8" t="str">
        <f>VLOOKUP(C324,DBASE!$A$4:$Z$756,3,FALSE)</f>
        <v>P</v>
      </c>
      <c r="E324" s="11" t="str">
        <f>VLOOKUP(C324,DBASE!$A$4:$Z$756,2,FALSE)</f>
        <v>Active</v>
      </c>
      <c r="F324" s="11" t="str">
        <f>VLOOKUP(C324,DBASE!$A$4:$Z$756,4,FALSE)</f>
        <v>Mitarbeiter 309</v>
      </c>
      <c r="G324" s="11" t="str">
        <f>VLOOKUP(C324,DBASE!$A$4:$Z$756,5,FALSE)</f>
        <v>N</v>
      </c>
      <c r="H324" s="11">
        <f>VLOOKUP(C324,DBASE!$A$4:$Z$756,6,FALSE)</f>
        <v>1006</v>
      </c>
      <c r="I324" s="11">
        <f>VLOOKUP(C324,DBASE!$A$4:$Z$756,7,FALSE)</f>
        <v>1006</v>
      </c>
      <c r="J324" s="11">
        <f>VLOOKUP(C324,DBASE!$A$4:$Z$756,8,FALSE)</f>
        <v>100</v>
      </c>
      <c r="K324" s="11" t="str">
        <f>VLOOKUP(C324,DBASE!$A$4:$Z$756,9,FALSE)</f>
        <v>Niederl. 1</v>
      </c>
      <c r="L324" s="11" t="str">
        <f>VLOOKUP(C324,DBASE!$A$4:$Z$756,10,FALSE)</f>
        <v>Department</v>
      </c>
      <c r="M324" s="11" t="str">
        <f>VLOOKUP(C324,DBASE!$A$4:$Z$756,11,FALSE)</f>
        <v>Supervisor</v>
      </c>
      <c r="N324" s="11" t="str">
        <f>VLOOKUP(C324,DBASE!$A$4:$Z$756,12,FALSE)</f>
        <v>Non-Mgm.</v>
      </c>
      <c r="O324" s="11" t="str">
        <f>VLOOKUP(C324,DBASE!$A$4:$Z$756,13,FALSE)</f>
        <v>ang.</v>
      </c>
      <c r="P324" s="11" t="str">
        <f>VLOOKUP(C324,DBASE!$A$4:$Z$756,14,FALSE)</f>
        <v>M</v>
      </c>
      <c r="Q324" s="12">
        <f>VLOOKUP(C324,DBASE!$A$4:$Z$756,15,FALSE)</f>
        <v>36770</v>
      </c>
      <c r="R324" s="12" t="str">
        <f>IF(VLOOKUP(C324,DBASE!$A$4:$Z$756,16,FALSE)=0,"",VLOOKUP(C324,DBASE!$A$4:$Z$756,16,FALSE))</f>
        <v/>
      </c>
      <c r="S324" s="13" t="str">
        <f>VLOOKUP(C324,DBASE!$A$4:$Z$756,17,FALSE)</f>
        <v/>
      </c>
      <c r="T324" s="11">
        <f ca="1">VLOOKUP(C324,DBASE!$A$4:$Z$756,18,FALSE)</f>
        <v>19</v>
      </c>
      <c r="U324" s="12">
        <f>VLOOKUP(C324,DBASE!$A$4:$Z$756,19,FALSE)</f>
        <v>30320</v>
      </c>
      <c r="V324" s="13">
        <f ca="1">VLOOKUP(C324,DBASE!$A$4:$Z$756,20,FALSE)</f>
        <v>37</v>
      </c>
      <c r="W324" s="11" t="str">
        <f>VLOOKUP(C324,DBASE!$A$4:$Z$756,21,FALSE)</f>
        <v>N</v>
      </c>
      <c r="X324" s="11">
        <f>VLOOKUP(C324,DBASE!$A$4:$Z$756,22,FALSE)</f>
        <v>30</v>
      </c>
      <c r="Y324" s="14">
        <f>VLOOKUP(C324,DBASE!$A$4:$Z$756,23,FALSE)</f>
        <v>2.5</v>
      </c>
      <c r="Z324" s="11">
        <f>VLOOKUP(C324,DBASE!$A$4:$Z$756,24,FALSE)</f>
        <v>39</v>
      </c>
      <c r="AA324" s="11" t="str">
        <f>VLOOKUP(C324,DBASE!$A$4:$Z$756,25,FALSE)</f>
        <v>Function</v>
      </c>
      <c r="AB324" s="10">
        <f>VLOOKUP(C324,DBASE!$A$4:$Z$756,26,FALSE)</f>
        <v>1</v>
      </c>
      <c r="AC324" s="15">
        <v>1320</v>
      </c>
      <c r="AD324" s="15">
        <f t="shared" ref="AD324:AD387" si="25">IF(AC324&lt;6500,AC324*0.1135,65*11.35)+(IF(AC324&gt;4425,4425*0.08575,AC324*0.08575)+(IF(AC324&gt;7100,7100*0.02,AC324*0.02)))</f>
        <v>289.40999999999997</v>
      </c>
      <c r="AE324" s="15">
        <v>0</v>
      </c>
      <c r="AF324" s="15">
        <v>0</v>
      </c>
      <c r="AG324" s="15">
        <v>0</v>
      </c>
      <c r="AH324" s="15">
        <v>0</v>
      </c>
      <c r="AI324" s="15">
        <v>0</v>
      </c>
      <c r="AJ324" s="15">
        <v>0</v>
      </c>
      <c r="AK324" s="15">
        <v>0</v>
      </c>
      <c r="AL324" s="15">
        <v>0</v>
      </c>
      <c r="AM324" s="15">
        <v>0</v>
      </c>
      <c r="AN324" s="15">
        <v>0</v>
      </c>
      <c r="AO324" s="15">
        <f t="shared" ref="AO324:AO387" si="26">IF(W324="J",(AC324/((Z324*52)/12))*(Y324*7.8)*0.5,0)</f>
        <v>0</v>
      </c>
      <c r="AP324" s="15">
        <f t="shared" ref="AP324:AP387" si="27">IF(W324="J",(AC324/12)*0.55,0)</f>
        <v>0</v>
      </c>
      <c r="AQ324" s="15">
        <f t="shared" ref="AQ324:AQ387" si="28">IF(G324="N",26.5,13.25)</f>
        <v>26.5</v>
      </c>
      <c r="AR324" s="15">
        <v>0</v>
      </c>
      <c r="AS324" s="15">
        <v>0</v>
      </c>
      <c r="AT324" s="15">
        <v>0</v>
      </c>
      <c r="AU324" s="15">
        <v>0</v>
      </c>
      <c r="AV324" s="15">
        <f t="shared" ref="AV324:AV387" si="29">(SUM(AE324:AU324)*0.22395)</f>
        <v>5.9346750000000004</v>
      </c>
      <c r="AW324" s="15">
        <v>0</v>
      </c>
      <c r="AX324" s="15">
        <v>28.601666666666667</v>
      </c>
    </row>
    <row r="325" spans="1:50" ht="20.100000000000001" customHeight="1" x14ac:dyDescent="0.25">
      <c r="A325" s="8">
        <v>43922</v>
      </c>
      <c r="B325" s="8">
        <v>43951</v>
      </c>
      <c r="C325" s="11">
        <v>310</v>
      </c>
      <c r="D325" s="8" t="str">
        <f>VLOOKUP(C325,DBASE!$A$4:$Z$756,3,FALSE)</f>
        <v>P</v>
      </c>
      <c r="E325" s="11" t="str">
        <f>VLOOKUP(C325,DBASE!$A$4:$Z$756,2,FALSE)</f>
        <v>Active</v>
      </c>
      <c r="F325" s="11" t="str">
        <f>VLOOKUP(C325,DBASE!$A$4:$Z$756,4,FALSE)</f>
        <v>Mitarbeiter 310</v>
      </c>
      <c r="G325" s="11" t="str">
        <f>VLOOKUP(C325,DBASE!$A$4:$Z$756,5,FALSE)</f>
        <v>N</v>
      </c>
      <c r="H325" s="11">
        <f>VLOOKUP(C325,DBASE!$A$4:$Z$756,6,FALSE)</f>
        <v>1006</v>
      </c>
      <c r="I325" s="11">
        <f>VLOOKUP(C325,DBASE!$A$4:$Z$756,7,FALSE)</f>
        <v>1006</v>
      </c>
      <c r="J325" s="11">
        <f>VLOOKUP(C325,DBASE!$A$4:$Z$756,8,FALSE)</f>
        <v>100</v>
      </c>
      <c r="K325" s="11" t="str">
        <f>VLOOKUP(C325,DBASE!$A$4:$Z$756,9,FALSE)</f>
        <v>Niederl. 1</v>
      </c>
      <c r="L325" s="11" t="str">
        <f>VLOOKUP(C325,DBASE!$A$4:$Z$756,10,FALSE)</f>
        <v>Department</v>
      </c>
      <c r="M325" s="11" t="str">
        <f>VLOOKUP(C325,DBASE!$A$4:$Z$756,11,FALSE)</f>
        <v>Supervisor</v>
      </c>
      <c r="N325" s="11" t="str">
        <f>VLOOKUP(C325,DBASE!$A$4:$Z$756,12,FALSE)</f>
        <v>Non-Mgm.</v>
      </c>
      <c r="O325" s="11" t="str">
        <f>VLOOKUP(C325,DBASE!$A$4:$Z$756,13,FALSE)</f>
        <v>ang.</v>
      </c>
      <c r="P325" s="11" t="str">
        <f>VLOOKUP(C325,DBASE!$A$4:$Z$756,14,FALSE)</f>
        <v>M</v>
      </c>
      <c r="Q325" s="12">
        <f>VLOOKUP(C325,DBASE!$A$4:$Z$756,15,FALSE)</f>
        <v>38961</v>
      </c>
      <c r="R325" s="12" t="str">
        <f>IF(VLOOKUP(C325,DBASE!$A$4:$Z$756,16,FALSE)=0,"",VLOOKUP(C325,DBASE!$A$4:$Z$756,16,FALSE))</f>
        <v/>
      </c>
      <c r="S325" s="13" t="str">
        <f>VLOOKUP(C325,DBASE!$A$4:$Z$756,17,FALSE)</f>
        <v/>
      </c>
      <c r="T325" s="11">
        <f ca="1">VLOOKUP(C325,DBASE!$A$4:$Z$756,18,FALSE)</f>
        <v>13</v>
      </c>
      <c r="U325" s="12">
        <f>VLOOKUP(C325,DBASE!$A$4:$Z$756,19,FALSE)</f>
        <v>33153</v>
      </c>
      <c r="V325" s="13">
        <f ca="1">VLOOKUP(C325,DBASE!$A$4:$Z$756,20,FALSE)</f>
        <v>29</v>
      </c>
      <c r="W325" s="11" t="str">
        <f>VLOOKUP(C325,DBASE!$A$4:$Z$756,21,FALSE)</f>
        <v>N</v>
      </c>
      <c r="X325" s="11">
        <f>VLOOKUP(C325,DBASE!$A$4:$Z$756,22,FALSE)</f>
        <v>30</v>
      </c>
      <c r="Y325" s="14">
        <f>VLOOKUP(C325,DBASE!$A$4:$Z$756,23,FALSE)</f>
        <v>2.5</v>
      </c>
      <c r="Z325" s="11">
        <f>VLOOKUP(C325,DBASE!$A$4:$Z$756,24,FALSE)</f>
        <v>39</v>
      </c>
      <c r="AA325" s="11" t="str">
        <f>VLOOKUP(C325,DBASE!$A$4:$Z$756,25,FALSE)</f>
        <v>Function</v>
      </c>
      <c r="AB325" s="10">
        <f>VLOOKUP(C325,DBASE!$A$4:$Z$756,26,FALSE)</f>
        <v>1</v>
      </c>
      <c r="AC325" s="15">
        <v>1321</v>
      </c>
      <c r="AD325" s="15">
        <f t="shared" si="25"/>
        <v>289.62925000000001</v>
      </c>
      <c r="AE325" s="15">
        <v>0</v>
      </c>
      <c r="AF325" s="15">
        <v>0</v>
      </c>
      <c r="AG325" s="15">
        <v>0</v>
      </c>
      <c r="AH325" s="15">
        <v>0</v>
      </c>
      <c r="AI325" s="15">
        <v>0</v>
      </c>
      <c r="AJ325" s="15">
        <v>0</v>
      </c>
      <c r="AK325" s="15">
        <v>0</v>
      </c>
      <c r="AL325" s="15">
        <v>0</v>
      </c>
      <c r="AM325" s="15">
        <v>0</v>
      </c>
      <c r="AN325" s="15">
        <v>0</v>
      </c>
      <c r="AO325" s="15">
        <f t="shared" si="26"/>
        <v>0</v>
      </c>
      <c r="AP325" s="15">
        <f t="shared" si="27"/>
        <v>0</v>
      </c>
      <c r="AQ325" s="15">
        <f t="shared" si="28"/>
        <v>26.5</v>
      </c>
      <c r="AR325" s="15">
        <v>0</v>
      </c>
      <c r="AS325" s="15">
        <v>0</v>
      </c>
      <c r="AT325" s="15">
        <v>0</v>
      </c>
      <c r="AU325" s="15">
        <v>0</v>
      </c>
      <c r="AV325" s="15">
        <f t="shared" si="29"/>
        <v>5.9346750000000004</v>
      </c>
      <c r="AW325" s="15">
        <v>0</v>
      </c>
      <c r="AX325" s="15">
        <v>0</v>
      </c>
    </row>
    <row r="326" spans="1:50" ht="20.100000000000001" customHeight="1" x14ac:dyDescent="0.25">
      <c r="A326" s="8">
        <v>43922</v>
      </c>
      <c r="B326" s="8">
        <v>43951</v>
      </c>
      <c r="C326" s="11">
        <v>311</v>
      </c>
      <c r="D326" s="8" t="str">
        <f>VLOOKUP(C326,DBASE!$A$4:$Z$756,3,FALSE)</f>
        <v>P</v>
      </c>
      <c r="E326" s="11" t="str">
        <f>VLOOKUP(C326,DBASE!$A$4:$Z$756,2,FALSE)</f>
        <v>Active</v>
      </c>
      <c r="F326" s="11" t="str">
        <f>VLOOKUP(C326,DBASE!$A$4:$Z$756,4,FALSE)</f>
        <v>Mitarbeiter 311</v>
      </c>
      <c r="G326" s="11" t="str">
        <f>VLOOKUP(C326,DBASE!$A$4:$Z$756,5,FALSE)</f>
        <v>N</v>
      </c>
      <c r="H326" s="11">
        <f>VLOOKUP(C326,DBASE!$A$4:$Z$756,6,FALSE)</f>
        <v>1006</v>
      </c>
      <c r="I326" s="11">
        <f>VLOOKUP(C326,DBASE!$A$4:$Z$756,7,FALSE)</f>
        <v>1006</v>
      </c>
      <c r="J326" s="11">
        <f>VLOOKUP(C326,DBASE!$A$4:$Z$756,8,FALSE)</f>
        <v>100</v>
      </c>
      <c r="K326" s="11" t="str">
        <f>VLOOKUP(C326,DBASE!$A$4:$Z$756,9,FALSE)</f>
        <v>Niederl. 1</v>
      </c>
      <c r="L326" s="11" t="str">
        <f>VLOOKUP(C326,DBASE!$A$4:$Z$756,10,FALSE)</f>
        <v>Department</v>
      </c>
      <c r="M326" s="11" t="str">
        <f>VLOOKUP(C326,DBASE!$A$4:$Z$756,11,FALSE)</f>
        <v>Supervisor</v>
      </c>
      <c r="N326" s="11" t="str">
        <f>VLOOKUP(C326,DBASE!$A$4:$Z$756,12,FALSE)</f>
        <v>Non-Mgm.</v>
      </c>
      <c r="O326" s="11" t="str">
        <f>VLOOKUP(C326,DBASE!$A$4:$Z$756,13,FALSE)</f>
        <v>ang.</v>
      </c>
      <c r="P326" s="11" t="str">
        <f>VLOOKUP(C326,DBASE!$A$4:$Z$756,14,FALSE)</f>
        <v>M</v>
      </c>
      <c r="Q326" s="12">
        <f>VLOOKUP(C326,DBASE!$A$4:$Z$756,15,FALSE)</f>
        <v>35856</v>
      </c>
      <c r="R326" s="12" t="str">
        <f>IF(VLOOKUP(C326,DBASE!$A$4:$Z$756,16,FALSE)=0,"",VLOOKUP(C326,DBASE!$A$4:$Z$756,16,FALSE))</f>
        <v/>
      </c>
      <c r="S326" s="13" t="str">
        <f>VLOOKUP(C326,DBASE!$A$4:$Z$756,17,FALSE)</f>
        <v/>
      </c>
      <c r="T326" s="11">
        <f ca="1">VLOOKUP(C326,DBASE!$A$4:$Z$756,18,FALSE)</f>
        <v>21</v>
      </c>
      <c r="U326" s="12">
        <f>VLOOKUP(C326,DBASE!$A$4:$Z$756,19,FALSE)</f>
        <v>29007</v>
      </c>
      <c r="V326" s="13">
        <f ca="1">VLOOKUP(C326,DBASE!$A$4:$Z$756,20,FALSE)</f>
        <v>40</v>
      </c>
      <c r="W326" s="11" t="str">
        <f>VLOOKUP(C326,DBASE!$A$4:$Z$756,21,FALSE)</f>
        <v>N</v>
      </c>
      <c r="X326" s="11">
        <f>VLOOKUP(C326,DBASE!$A$4:$Z$756,22,FALSE)</f>
        <v>30</v>
      </c>
      <c r="Y326" s="14">
        <f>VLOOKUP(C326,DBASE!$A$4:$Z$756,23,FALSE)</f>
        <v>2.5</v>
      </c>
      <c r="Z326" s="11">
        <f>VLOOKUP(C326,DBASE!$A$4:$Z$756,24,FALSE)</f>
        <v>39</v>
      </c>
      <c r="AA326" s="11" t="str">
        <f>VLOOKUP(C326,DBASE!$A$4:$Z$756,25,FALSE)</f>
        <v>Function</v>
      </c>
      <c r="AB326" s="10">
        <f>VLOOKUP(C326,DBASE!$A$4:$Z$756,26,FALSE)</f>
        <v>1</v>
      </c>
      <c r="AC326" s="15">
        <v>1322</v>
      </c>
      <c r="AD326" s="15">
        <f t="shared" si="25"/>
        <v>289.8485</v>
      </c>
      <c r="AE326" s="15">
        <v>0</v>
      </c>
      <c r="AF326" s="15">
        <v>0</v>
      </c>
      <c r="AG326" s="15">
        <v>0</v>
      </c>
      <c r="AH326" s="15">
        <v>0</v>
      </c>
      <c r="AI326" s="15">
        <v>0</v>
      </c>
      <c r="AJ326" s="15">
        <v>0</v>
      </c>
      <c r="AK326" s="15">
        <v>0</v>
      </c>
      <c r="AL326" s="15">
        <v>0</v>
      </c>
      <c r="AM326" s="15">
        <v>0</v>
      </c>
      <c r="AN326" s="15">
        <v>0</v>
      </c>
      <c r="AO326" s="15">
        <f t="shared" si="26"/>
        <v>0</v>
      </c>
      <c r="AP326" s="15">
        <f t="shared" si="27"/>
        <v>0</v>
      </c>
      <c r="AQ326" s="15">
        <f t="shared" si="28"/>
        <v>26.5</v>
      </c>
      <c r="AR326" s="15">
        <v>0</v>
      </c>
      <c r="AS326" s="15">
        <v>0</v>
      </c>
      <c r="AT326" s="15">
        <v>0</v>
      </c>
      <c r="AU326" s="15">
        <v>0</v>
      </c>
      <c r="AV326" s="15">
        <f t="shared" si="29"/>
        <v>5.9346750000000004</v>
      </c>
      <c r="AW326" s="15">
        <v>0</v>
      </c>
      <c r="AX326" s="15">
        <v>0</v>
      </c>
    </row>
    <row r="327" spans="1:50" ht="20.100000000000001" customHeight="1" x14ac:dyDescent="0.25">
      <c r="A327" s="8">
        <v>43922</v>
      </c>
      <c r="B327" s="8">
        <v>43951</v>
      </c>
      <c r="C327" s="11">
        <v>312</v>
      </c>
      <c r="D327" s="8" t="str">
        <f>VLOOKUP(C327,DBASE!$A$4:$Z$756,3,FALSE)</f>
        <v>P</v>
      </c>
      <c r="E327" s="11" t="str">
        <f>VLOOKUP(C327,DBASE!$A$4:$Z$756,2,FALSE)</f>
        <v>Active</v>
      </c>
      <c r="F327" s="11" t="str">
        <f>VLOOKUP(C327,DBASE!$A$4:$Z$756,4,FALSE)</f>
        <v>Mitarbeiter 312</v>
      </c>
      <c r="G327" s="11" t="str">
        <f>VLOOKUP(C327,DBASE!$A$4:$Z$756,5,FALSE)</f>
        <v>N</v>
      </c>
      <c r="H327" s="11">
        <f>VLOOKUP(C327,DBASE!$A$4:$Z$756,6,FALSE)</f>
        <v>1037</v>
      </c>
      <c r="I327" s="11">
        <f>VLOOKUP(C327,DBASE!$A$4:$Z$756,7,FALSE)</f>
        <v>1080</v>
      </c>
      <c r="J327" s="11">
        <f>VLOOKUP(C327,DBASE!$A$4:$Z$756,8,FALSE)</f>
        <v>102</v>
      </c>
      <c r="K327" s="11" t="str">
        <f>VLOOKUP(C327,DBASE!$A$4:$Z$756,9,FALSE)</f>
        <v>Niederl. 3</v>
      </c>
      <c r="L327" s="11" t="str">
        <f>VLOOKUP(C327,DBASE!$A$4:$Z$756,10,FALSE)</f>
        <v>Department</v>
      </c>
      <c r="M327" s="11" t="str">
        <f>VLOOKUP(C327,DBASE!$A$4:$Z$756,11,FALSE)</f>
        <v>Supervisor</v>
      </c>
      <c r="N327" s="11" t="str">
        <f>VLOOKUP(C327,DBASE!$A$4:$Z$756,12,FALSE)</f>
        <v>Supervisor</v>
      </c>
      <c r="O327" s="11" t="str">
        <f>VLOOKUP(C327,DBASE!$A$4:$Z$756,13,FALSE)</f>
        <v>ang.</v>
      </c>
      <c r="P327" s="11" t="str">
        <f>VLOOKUP(C327,DBASE!$A$4:$Z$756,14,FALSE)</f>
        <v>W</v>
      </c>
      <c r="Q327" s="12">
        <f>VLOOKUP(C327,DBASE!$A$4:$Z$756,15,FALSE)</f>
        <v>42019</v>
      </c>
      <c r="R327" s="12" t="str">
        <f>IF(VLOOKUP(C327,DBASE!$A$4:$Z$756,16,FALSE)=0,"",VLOOKUP(C327,DBASE!$A$4:$Z$756,16,FALSE))</f>
        <v/>
      </c>
      <c r="S327" s="13" t="str">
        <f>VLOOKUP(C327,DBASE!$A$4:$Z$756,17,FALSE)</f>
        <v/>
      </c>
      <c r="T327" s="11">
        <f ca="1">VLOOKUP(C327,DBASE!$A$4:$Z$756,18,FALSE)</f>
        <v>5</v>
      </c>
      <c r="U327" s="12">
        <f>VLOOKUP(C327,DBASE!$A$4:$Z$756,19,FALSE)</f>
        <v>25938</v>
      </c>
      <c r="V327" s="13">
        <f ca="1">VLOOKUP(C327,DBASE!$A$4:$Z$756,20,FALSE)</f>
        <v>49</v>
      </c>
      <c r="W327" s="11" t="str">
        <f>VLOOKUP(C327,DBASE!$A$4:$Z$756,21,FALSE)</f>
        <v>N</v>
      </c>
      <c r="X327" s="11">
        <f>VLOOKUP(C327,DBASE!$A$4:$Z$756,22,FALSE)</f>
        <v>30</v>
      </c>
      <c r="Y327" s="14">
        <f>VLOOKUP(C327,DBASE!$A$4:$Z$756,23,FALSE)</f>
        <v>2.5</v>
      </c>
      <c r="Z327" s="11">
        <f>VLOOKUP(C327,DBASE!$A$4:$Z$756,24,FALSE)</f>
        <v>39</v>
      </c>
      <c r="AA327" s="11" t="str">
        <f>VLOOKUP(C327,DBASE!$A$4:$Z$756,25,FALSE)</f>
        <v>Function</v>
      </c>
      <c r="AB327" s="10">
        <f>VLOOKUP(C327,DBASE!$A$4:$Z$756,26,FALSE)</f>
        <v>1</v>
      </c>
      <c r="AC327" s="15">
        <v>1323</v>
      </c>
      <c r="AD327" s="15">
        <f t="shared" si="25"/>
        <v>290.06775000000005</v>
      </c>
      <c r="AE327" s="15">
        <v>0</v>
      </c>
      <c r="AF327" s="15">
        <v>0</v>
      </c>
      <c r="AG327" s="15">
        <v>0</v>
      </c>
      <c r="AH327" s="15">
        <v>0</v>
      </c>
      <c r="AI327" s="15">
        <v>0</v>
      </c>
      <c r="AJ327" s="15">
        <v>0</v>
      </c>
      <c r="AK327" s="15">
        <v>0</v>
      </c>
      <c r="AL327" s="15">
        <v>0</v>
      </c>
      <c r="AM327" s="15">
        <v>0</v>
      </c>
      <c r="AN327" s="15">
        <v>0</v>
      </c>
      <c r="AO327" s="15">
        <f t="shared" si="26"/>
        <v>0</v>
      </c>
      <c r="AP327" s="15">
        <f t="shared" si="27"/>
        <v>0</v>
      </c>
      <c r="AQ327" s="15">
        <f t="shared" si="28"/>
        <v>26.5</v>
      </c>
      <c r="AR327" s="15">
        <v>0</v>
      </c>
      <c r="AS327" s="15">
        <v>0</v>
      </c>
      <c r="AT327" s="15">
        <v>0</v>
      </c>
      <c r="AU327" s="15">
        <v>0</v>
      </c>
      <c r="AV327" s="15">
        <f t="shared" si="29"/>
        <v>5.9346750000000004</v>
      </c>
      <c r="AW327" s="15">
        <v>0</v>
      </c>
      <c r="AX327" s="15">
        <v>2.1733333333333333</v>
      </c>
    </row>
    <row r="328" spans="1:50" ht="20.100000000000001" customHeight="1" x14ac:dyDescent="0.25">
      <c r="A328" s="8">
        <v>43922</v>
      </c>
      <c r="B328" s="8">
        <v>43951</v>
      </c>
      <c r="C328" s="11">
        <v>313</v>
      </c>
      <c r="D328" s="8" t="str">
        <f>VLOOKUP(C328,DBASE!$A$4:$Z$756,3,FALSE)</f>
        <v>P</v>
      </c>
      <c r="E328" s="11" t="str">
        <f>VLOOKUP(C328,DBASE!$A$4:$Z$756,2,FALSE)</f>
        <v>Active</v>
      </c>
      <c r="F328" s="11" t="str">
        <f>VLOOKUP(C328,DBASE!$A$4:$Z$756,4,FALSE)</f>
        <v>Mitarbeiter 313</v>
      </c>
      <c r="G328" s="11" t="str">
        <f>VLOOKUP(C328,DBASE!$A$4:$Z$756,5,FALSE)</f>
        <v>N</v>
      </c>
      <c r="H328" s="11">
        <f>VLOOKUP(C328,DBASE!$A$4:$Z$756,6,FALSE)</f>
        <v>1010</v>
      </c>
      <c r="I328" s="11">
        <f>VLOOKUP(C328,DBASE!$A$4:$Z$756,7,FALSE)</f>
        <v>1010</v>
      </c>
      <c r="J328" s="11">
        <f>VLOOKUP(C328,DBASE!$A$4:$Z$756,8,FALSE)</f>
        <v>100</v>
      </c>
      <c r="K328" s="11" t="str">
        <f>VLOOKUP(C328,DBASE!$A$4:$Z$756,9,FALSE)</f>
        <v>Niederl. 1</v>
      </c>
      <c r="L328" s="11" t="str">
        <f>VLOOKUP(C328,DBASE!$A$4:$Z$756,10,FALSE)</f>
        <v>Department</v>
      </c>
      <c r="M328" s="11" t="str">
        <f>VLOOKUP(C328,DBASE!$A$4:$Z$756,11,FALSE)</f>
        <v>Supervisor</v>
      </c>
      <c r="N328" s="11" t="str">
        <f>VLOOKUP(C328,DBASE!$A$4:$Z$756,12,FALSE)</f>
        <v>Non-Mgm.</v>
      </c>
      <c r="O328" s="11" t="str">
        <f>VLOOKUP(C328,DBASE!$A$4:$Z$756,13,FALSE)</f>
        <v>ang.</v>
      </c>
      <c r="P328" s="11" t="str">
        <f>VLOOKUP(C328,DBASE!$A$4:$Z$756,14,FALSE)</f>
        <v>W</v>
      </c>
      <c r="Q328" s="12">
        <f>VLOOKUP(C328,DBASE!$A$4:$Z$756,15,FALSE)</f>
        <v>42005</v>
      </c>
      <c r="R328" s="12" t="str">
        <f>IF(VLOOKUP(C328,DBASE!$A$4:$Z$756,16,FALSE)=0,"",VLOOKUP(C328,DBASE!$A$4:$Z$756,16,FALSE))</f>
        <v/>
      </c>
      <c r="S328" s="13" t="str">
        <f>VLOOKUP(C328,DBASE!$A$4:$Z$756,17,FALSE)</f>
        <v/>
      </c>
      <c r="T328" s="11">
        <f ca="1">VLOOKUP(C328,DBASE!$A$4:$Z$756,18,FALSE)</f>
        <v>5</v>
      </c>
      <c r="U328" s="12">
        <f>VLOOKUP(C328,DBASE!$A$4:$Z$756,19,FALSE)</f>
        <v>30133</v>
      </c>
      <c r="V328" s="13">
        <f ca="1">VLOOKUP(C328,DBASE!$A$4:$Z$756,20,FALSE)</f>
        <v>37</v>
      </c>
      <c r="W328" s="11" t="str">
        <f>VLOOKUP(C328,DBASE!$A$4:$Z$756,21,FALSE)</f>
        <v>N</v>
      </c>
      <c r="X328" s="11">
        <f>VLOOKUP(C328,DBASE!$A$4:$Z$756,22,FALSE)</f>
        <v>30</v>
      </c>
      <c r="Y328" s="14">
        <f>VLOOKUP(C328,DBASE!$A$4:$Z$756,23,FALSE)</f>
        <v>2.5</v>
      </c>
      <c r="Z328" s="11">
        <f>VLOOKUP(C328,DBASE!$A$4:$Z$756,24,FALSE)</f>
        <v>39</v>
      </c>
      <c r="AA328" s="11" t="str">
        <f>VLOOKUP(C328,DBASE!$A$4:$Z$756,25,FALSE)</f>
        <v>Function</v>
      </c>
      <c r="AB328" s="10">
        <f>VLOOKUP(C328,DBASE!$A$4:$Z$756,26,FALSE)</f>
        <v>1</v>
      </c>
      <c r="AC328" s="15">
        <v>1324</v>
      </c>
      <c r="AD328" s="15">
        <f t="shared" si="25"/>
        <v>290.28700000000003</v>
      </c>
      <c r="AE328" s="15">
        <v>0</v>
      </c>
      <c r="AF328" s="15">
        <v>0</v>
      </c>
      <c r="AG328" s="15">
        <v>0</v>
      </c>
      <c r="AH328" s="15">
        <v>0</v>
      </c>
      <c r="AI328" s="15">
        <v>0</v>
      </c>
      <c r="AJ328" s="15">
        <v>0</v>
      </c>
      <c r="AK328" s="15">
        <v>0</v>
      </c>
      <c r="AL328" s="15">
        <v>0</v>
      </c>
      <c r="AM328" s="15">
        <v>0</v>
      </c>
      <c r="AN328" s="15">
        <v>0</v>
      </c>
      <c r="AO328" s="15">
        <f t="shared" si="26"/>
        <v>0</v>
      </c>
      <c r="AP328" s="15">
        <f t="shared" si="27"/>
        <v>0</v>
      </c>
      <c r="AQ328" s="15">
        <f t="shared" si="28"/>
        <v>26.5</v>
      </c>
      <c r="AR328" s="15">
        <v>0</v>
      </c>
      <c r="AS328" s="15">
        <v>0</v>
      </c>
      <c r="AT328" s="15">
        <v>0</v>
      </c>
      <c r="AU328" s="15">
        <v>0</v>
      </c>
      <c r="AV328" s="15">
        <f t="shared" si="29"/>
        <v>5.9346750000000004</v>
      </c>
      <c r="AW328" s="15">
        <v>0</v>
      </c>
      <c r="AX328" s="15">
        <v>2.1733333333333333</v>
      </c>
    </row>
    <row r="329" spans="1:50" ht="20.100000000000001" customHeight="1" x14ac:dyDescent="0.25">
      <c r="A329" s="8">
        <v>43922</v>
      </c>
      <c r="B329" s="8">
        <v>43951</v>
      </c>
      <c r="C329" s="11">
        <v>314</v>
      </c>
      <c r="D329" s="8" t="str">
        <f>VLOOKUP(C329,DBASE!$A$4:$Z$756,3,FALSE)</f>
        <v>P</v>
      </c>
      <c r="E329" s="11" t="str">
        <f>VLOOKUP(C329,DBASE!$A$4:$Z$756,2,FALSE)</f>
        <v>Active</v>
      </c>
      <c r="F329" s="11" t="str">
        <f>VLOOKUP(C329,DBASE!$A$4:$Z$756,4,FALSE)</f>
        <v>Mitarbeiter 314</v>
      </c>
      <c r="G329" s="11" t="str">
        <f>VLOOKUP(C329,DBASE!$A$4:$Z$756,5,FALSE)</f>
        <v>N</v>
      </c>
      <c r="H329" s="11">
        <f>VLOOKUP(C329,DBASE!$A$4:$Z$756,6,FALSE)</f>
        <v>1044</v>
      </c>
      <c r="I329" s="11">
        <f>VLOOKUP(C329,DBASE!$A$4:$Z$756,7,FALSE)</f>
        <v>1087</v>
      </c>
      <c r="J329" s="11">
        <f>VLOOKUP(C329,DBASE!$A$4:$Z$756,8,FALSE)</f>
        <v>102</v>
      </c>
      <c r="K329" s="11" t="str">
        <f>VLOOKUP(C329,DBASE!$A$4:$Z$756,9,FALSE)</f>
        <v>Niederl. 3</v>
      </c>
      <c r="L329" s="11" t="str">
        <f>VLOOKUP(C329,DBASE!$A$4:$Z$756,10,FALSE)</f>
        <v>Department</v>
      </c>
      <c r="M329" s="11" t="str">
        <f>VLOOKUP(C329,DBASE!$A$4:$Z$756,11,FALSE)</f>
        <v>Supervisor</v>
      </c>
      <c r="N329" s="11" t="str">
        <f>VLOOKUP(C329,DBASE!$A$4:$Z$756,12,FALSE)</f>
        <v>Non-Mgm.</v>
      </c>
      <c r="O329" s="11" t="str">
        <f>VLOOKUP(C329,DBASE!$A$4:$Z$756,13,FALSE)</f>
        <v>ang.</v>
      </c>
      <c r="P329" s="11" t="str">
        <f>VLOOKUP(C329,DBASE!$A$4:$Z$756,14,FALSE)</f>
        <v>M</v>
      </c>
      <c r="Q329" s="12">
        <f>VLOOKUP(C329,DBASE!$A$4:$Z$756,15,FALSE)</f>
        <v>42036</v>
      </c>
      <c r="R329" s="12" t="str">
        <f>IF(VLOOKUP(C329,DBASE!$A$4:$Z$756,16,FALSE)=0,"",VLOOKUP(C329,DBASE!$A$4:$Z$756,16,FALSE))</f>
        <v/>
      </c>
      <c r="S329" s="13" t="str">
        <f>VLOOKUP(C329,DBASE!$A$4:$Z$756,17,FALSE)</f>
        <v/>
      </c>
      <c r="T329" s="11">
        <f ca="1">VLOOKUP(C329,DBASE!$A$4:$Z$756,18,FALSE)</f>
        <v>4</v>
      </c>
      <c r="U329" s="12">
        <f>VLOOKUP(C329,DBASE!$A$4:$Z$756,19,FALSE)</f>
        <v>24326</v>
      </c>
      <c r="V329" s="13">
        <f ca="1">VLOOKUP(C329,DBASE!$A$4:$Z$756,20,FALSE)</f>
        <v>53</v>
      </c>
      <c r="W329" s="11" t="str">
        <f>VLOOKUP(C329,DBASE!$A$4:$Z$756,21,FALSE)</f>
        <v>N</v>
      </c>
      <c r="X329" s="11">
        <f>VLOOKUP(C329,DBASE!$A$4:$Z$756,22,FALSE)</f>
        <v>30</v>
      </c>
      <c r="Y329" s="14">
        <f>VLOOKUP(C329,DBASE!$A$4:$Z$756,23,FALSE)</f>
        <v>2.5</v>
      </c>
      <c r="Z329" s="11">
        <f>VLOOKUP(C329,DBASE!$A$4:$Z$756,24,FALSE)</f>
        <v>39</v>
      </c>
      <c r="AA329" s="11" t="str">
        <f>VLOOKUP(C329,DBASE!$A$4:$Z$756,25,FALSE)</f>
        <v>Function</v>
      </c>
      <c r="AB329" s="10">
        <f>VLOOKUP(C329,DBASE!$A$4:$Z$756,26,FALSE)</f>
        <v>1</v>
      </c>
      <c r="AC329" s="15">
        <v>1325</v>
      </c>
      <c r="AD329" s="15">
        <f t="shared" si="25"/>
        <v>290.50625000000002</v>
      </c>
      <c r="AE329" s="15">
        <v>0</v>
      </c>
      <c r="AF329" s="15">
        <v>0</v>
      </c>
      <c r="AG329" s="15">
        <v>0</v>
      </c>
      <c r="AH329" s="15">
        <v>0</v>
      </c>
      <c r="AI329" s="15">
        <v>0</v>
      </c>
      <c r="AJ329" s="15">
        <v>0</v>
      </c>
      <c r="AK329" s="15">
        <v>0</v>
      </c>
      <c r="AL329" s="15">
        <v>0</v>
      </c>
      <c r="AM329" s="15">
        <v>0</v>
      </c>
      <c r="AN329" s="15">
        <v>0</v>
      </c>
      <c r="AO329" s="15">
        <f t="shared" si="26"/>
        <v>0</v>
      </c>
      <c r="AP329" s="15">
        <f t="shared" si="27"/>
        <v>0</v>
      </c>
      <c r="AQ329" s="15">
        <f t="shared" si="28"/>
        <v>26.5</v>
      </c>
      <c r="AR329" s="15">
        <v>0</v>
      </c>
      <c r="AS329" s="15">
        <v>0</v>
      </c>
      <c r="AT329" s="15">
        <v>0</v>
      </c>
      <c r="AU329" s="15">
        <v>0</v>
      </c>
      <c r="AV329" s="15">
        <f t="shared" si="29"/>
        <v>5.9346750000000004</v>
      </c>
      <c r="AW329" s="15">
        <v>0</v>
      </c>
      <c r="AX329" s="15">
        <v>2.1733333333333333</v>
      </c>
    </row>
    <row r="330" spans="1:50" ht="20.100000000000001" customHeight="1" x14ac:dyDescent="0.25">
      <c r="A330" s="8">
        <v>43922</v>
      </c>
      <c r="B330" s="8">
        <v>43951</v>
      </c>
      <c r="C330" s="11">
        <v>315</v>
      </c>
      <c r="D330" s="8" t="str">
        <f>VLOOKUP(C330,DBASE!$A$4:$Z$756,3,FALSE)</f>
        <v>P</v>
      </c>
      <c r="E330" s="11" t="str">
        <f>VLOOKUP(C330,DBASE!$A$4:$Z$756,2,FALSE)</f>
        <v>Active</v>
      </c>
      <c r="F330" s="11" t="str">
        <f>VLOOKUP(C330,DBASE!$A$4:$Z$756,4,FALSE)</f>
        <v>Mitarbeiter 315</v>
      </c>
      <c r="G330" s="11" t="str">
        <f>VLOOKUP(C330,DBASE!$A$4:$Z$756,5,FALSE)</f>
        <v>N</v>
      </c>
      <c r="H330" s="11">
        <f>VLOOKUP(C330,DBASE!$A$4:$Z$756,6,FALSE)</f>
        <v>1048</v>
      </c>
      <c r="I330" s="11">
        <f>VLOOKUP(C330,DBASE!$A$4:$Z$756,7,FALSE)</f>
        <v>1091</v>
      </c>
      <c r="J330" s="11">
        <f>VLOOKUP(C330,DBASE!$A$4:$Z$756,8,FALSE)</f>
        <v>102</v>
      </c>
      <c r="K330" s="11" t="str">
        <f>VLOOKUP(C330,DBASE!$A$4:$Z$756,9,FALSE)</f>
        <v>Niederl. 3</v>
      </c>
      <c r="L330" s="11" t="str">
        <f>VLOOKUP(C330,DBASE!$A$4:$Z$756,10,FALSE)</f>
        <v>Department</v>
      </c>
      <c r="M330" s="11" t="str">
        <f>VLOOKUP(C330,DBASE!$A$4:$Z$756,11,FALSE)</f>
        <v>Supervisor</v>
      </c>
      <c r="N330" s="11" t="str">
        <f>VLOOKUP(C330,DBASE!$A$4:$Z$756,12,FALSE)</f>
        <v>Manager</v>
      </c>
      <c r="O330" s="11" t="str">
        <f>VLOOKUP(C330,DBASE!$A$4:$Z$756,13,FALSE)</f>
        <v>ang.</v>
      </c>
      <c r="P330" s="11" t="str">
        <f>VLOOKUP(C330,DBASE!$A$4:$Z$756,14,FALSE)</f>
        <v>W</v>
      </c>
      <c r="Q330" s="12">
        <f>VLOOKUP(C330,DBASE!$A$4:$Z$756,15,FALSE)</f>
        <v>42036</v>
      </c>
      <c r="R330" s="12" t="str">
        <f>IF(VLOOKUP(C330,DBASE!$A$4:$Z$756,16,FALSE)=0,"",VLOOKUP(C330,DBASE!$A$4:$Z$756,16,FALSE))</f>
        <v/>
      </c>
      <c r="S330" s="13" t="str">
        <f>VLOOKUP(C330,DBASE!$A$4:$Z$756,17,FALSE)</f>
        <v/>
      </c>
      <c r="T330" s="11">
        <f ca="1">VLOOKUP(C330,DBASE!$A$4:$Z$756,18,FALSE)</f>
        <v>4</v>
      </c>
      <c r="U330" s="12">
        <f>VLOOKUP(C330,DBASE!$A$4:$Z$756,19,FALSE)</f>
        <v>27268</v>
      </c>
      <c r="V330" s="13">
        <f ca="1">VLOOKUP(C330,DBASE!$A$4:$Z$756,20,FALSE)</f>
        <v>45</v>
      </c>
      <c r="W330" s="11" t="str">
        <f>VLOOKUP(C330,DBASE!$A$4:$Z$756,21,FALSE)</f>
        <v>N</v>
      </c>
      <c r="X330" s="11">
        <f>VLOOKUP(C330,DBASE!$A$4:$Z$756,22,FALSE)</f>
        <v>30</v>
      </c>
      <c r="Y330" s="14">
        <f>VLOOKUP(C330,DBASE!$A$4:$Z$756,23,FALSE)</f>
        <v>2.5</v>
      </c>
      <c r="Z330" s="11">
        <f>VLOOKUP(C330,DBASE!$A$4:$Z$756,24,FALSE)</f>
        <v>39</v>
      </c>
      <c r="AA330" s="11" t="str">
        <f>VLOOKUP(C330,DBASE!$A$4:$Z$756,25,FALSE)</f>
        <v>Function</v>
      </c>
      <c r="AB330" s="10">
        <f>VLOOKUP(C330,DBASE!$A$4:$Z$756,26,FALSE)</f>
        <v>1</v>
      </c>
      <c r="AC330" s="15">
        <v>1326</v>
      </c>
      <c r="AD330" s="15">
        <f t="shared" si="25"/>
        <v>290.72550000000001</v>
      </c>
      <c r="AE330" s="15">
        <v>0</v>
      </c>
      <c r="AF330" s="15">
        <v>0</v>
      </c>
      <c r="AG330" s="15">
        <v>0</v>
      </c>
      <c r="AH330" s="15">
        <v>0</v>
      </c>
      <c r="AI330" s="15">
        <v>0</v>
      </c>
      <c r="AJ330" s="15">
        <v>0</v>
      </c>
      <c r="AK330" s="15">
        <v>0</v>
      </c>
      <c r="AL330" s="15">
        <v>0</v>
      </c>
      <c r="AM330" s="15">
        <v>0</v>
      </c>
      <c r="AN330" s="15">
        <v>0</v>
      </c>
      <c r="AO330" s="15">
        <f t="shared" si="26"/>
        <v>0</v>
      </c>
      <c r="AP330" s="15">
        <f t="shared" si="27"/>
        <v>0</v>
      </c>
      <c r="AQ330" s="15">
        <f t="shared" si="28"/>
        <v>26.5</v>
      </c>
      <c r="AR330" s="15">
        <v>0</v>
      </c>
      <c r="AS330" s="15">
        <v>0</v>
      </c>
      <c r="AT330" s="15">
        <v>0</v>
      </c>
      <c r="AU330" s="15">
        <v>0</v>
      </c>
      <c r="AV330" s="15">
        <f t="shared" si="29"/>
        <v>5.9346750000000004</v>
      </c>
      <c r="AW330" s="15">
        <v>0</v>
      </c>
      <c r="AX330" s="15">
        <v>2.1733333333333333</v>
      </c>
    </row>
    <row r="331" spans="1:50" ht="20.100000000000001" customHeight="1" x14ac:dyDescent="0.25">
      <c r="A331" s="8">
        <v>43922</v>
      </c>
      <c r="B331" s="8">
        <v>43951</v>
      </c>
      <c r="C331" s="11">
        <v>316</v>
      </c>
      <c r="D331" s="8" t="str">
        <f>VLOOKUP(C331,DBASE!$A$4:$Z$756,3,FALSE)</f>
        <v>P</v>
      </c>
      <c r="E331" s="11" t="str">
        <f>VLOOKUP(C331,DBASE!$A$4:$Z$756,2,FALSE)</f>
        <v>Active</v>
      </c>
      <c r="F331" s="11" t="str">
        <f>VLOOKUP(C331,DBASE!$A$4:$Z$756,4,FALSE)</f>
        <v>Mitarbeiter 316</v>
      </c>
      <c r="G331" s="11" t="str">
        <f>VLOOKUP(C331,DBASE!$A$4:$Z$756,5,FALSE)</f>
        <v>N</v>
      </c>
      <c r="H331" s="11">
        <f>VLOOKUP(C331,DBASE!$A$4:$Z$756,6,FALSE)</f>
        <v>1019</v>
      </c>
      <c r="I331" s="11">
        <f>VLOOKUP(C331,DBASE!$A$4:$Z$756,7,FALSE)</f>
        <v>1043</v>
      </c>
      <c r="J331" s="11">
        <f>VLOOKUP(C331,DBASE!$A$4:$Z$756,8,FALSE)</f>
        <v>103</v>
      </c>
      <c r="K331" s="11" t="str">
        <f>VLOOKUP(C331,DBASE!$A$4:$Z$756,9,FALSE)</f>
        <v>Niederl. 4</v>
      </c>
      <c r="L331" s="11" t="str">
        <f>VLOOKUP(C331,DBASE!$A$4:$Z$756,10,FALSE)</f>
        <v>Department</v>
      </c>
      <c r="M331" s="11" t="str">
        <f>VLOOKUP(C331,DBASE!$A$4:$Z$756,11,FALSE)</f>
        <v>Supervisor</v>
      </c>
      <c r="N331" s="11" t="str">
        <f>VLOOKUP(C331,DBASE!$A$4:$Z$756,12,FALSE)</f>
        <v>Non-Mgm.</v>
      </c>
      <c r="O331" s="11" t="str">
        <f>VLOOKUP(C331,DBASE!$A$4:$Z$756,13,FALSE)</f>
        <v>ang.</v>
      </c>
      <c r="P331" s="11" t="str">
        <f>VLOOKUP(C331,DBASE!$A$4:$Z$756,14,FALSE)</f>
        <v>W</v>
      </c>
      <c r="Q331" s="12">
        <f>VLOOKUP(C331,DBASE!$A$4:$Z$756,15,FALSE)</f>
        <v>42051</v>
      </c>
      <c r="R331" s="12" t="str">
        <f>IF(VLOOKUP(C331,DBASE!$A$4:$Z$756,16,FALSE)=0,"",VLOOKUP(C331,DBASE!$A$4:$Z$756,16,FALSE))</f>
        <v/>
      </c>
      <c r="S331" s="13" t="str">
        <f>VLOOKUP(C331,DBASE!$A$4:$Z$756,17,FALSE)</f>
        <v/>
      </c>
      <c r="T331" s="11">
        <f ca="1">VLOOKUP(C331,DBASE!$A$4:$Z$756,18,FALSE)</f>
        <v>4</v>
      </c>
      <c r="U331" s="12">
        <f>VLOOKUP(C331,DBASE!$A$4:$Z$756,19,FALSE)</f>
        <v>32872</v>
      </c>
      <c r="V331" s="13">
        <f ca="1">VLOOKUP(C331,DBASE!$A$4:$Z$756,20,FALSE)</f>
        <v>30</v>
      </c>
      <c r="W331" s="11" t="str">
        <f>VLOOKUP(C331,DBASE!$A$4:$Z$756,21,FALSE)</f>
        <v>J</v>
      </c>
      <c r="X331" s="11">
        <f>VLOOKUP(C331,DBASE!$A$4:$Z$756,22,FALSE)</f>
        <v>30</v>
      </c>
      <c r="Y331" s="14">
        <f>VLOOKUP(C331,DBASE!$A$4:$Z$756,23,FALSE)</f>
        <v>2.5</v>
      </c>
      <c r="Z331" s="11">
        <f>VLOOKUP(C331,DBASE!$A$4:$Z$756,24,FALSE)</f>
        <v>39</v>
      </c>
      <c r="AA331" s="11" t="str">
        <f>VLOOKUP(C331,DBASE!$A$4:$Z$756,25,FALSE)</f>
        <v>Function</v>
      </c>
      <c r="AB331" s="10">
        <f>VLOOKUP(C331,DBASE!$A$4:$Z$756,26,FALSE)</f>
        <v>1</v>
      </c>
      <c r="AC331" s="15">
        <v>1327</v>
      </c>
      <c r="AD331" s="15">
        <f t="shared" si="25"/>
        <v>290.94475</v>
      </c>
      <c r="AE331" s="15">
        <v>0</v>
      </c>
      <c r="AF331" s="15">
        <v>0</v>
      </c>
      <c r="AG331" s="15">
        <v>0</v>
      </c>
      <c r="AH331" s="15">
        <v>0</v>
      </c>
      <c r="AI331" s="15">
        <v>0</v>
      </c>
      <c r="AJ331" s="15">
        <v>0</v>
      </c>
      <c r="AK331" s="15">
        <v>0</v>
      </c>
      <c r="AL331" s="15">
        <v>0</v>
      </c>
      <c r="AM331" s="15">
        <v>0</v>
      </c>
      <c r="AN331" s="15">
        <v>0</v>
      </c>
      <c r="AO331" s="15">
        <f t="shared" si="26"/>
        <v>76.557692307692307</v>
      </c>
      <c r="AP331" s="15">
        <f t="shared" si="27"/>
        <v>60.820833333333333</v>
      </c>
      <c r="AQ331" s="15">
        <f t="shared" si="28"/>
        <v>26.5</v>
      </c>
      <c r="AR331" s="15">
        <v>0</v>
      </c>
      <c r="AS331" s="15">
        <v>0</v>
      </c>
      <c r="AT331" s="15">
        <v>0</v>
      </c>
      <c r="AU331" s="15">
        <v>0</v>
      </c>
      <c r="AV331" s="15">
        <f t="shared" si="29"/>
        <v>36.700595817307693</v>
      </c>
      <c r="AW331" s="15">
        <v>0</v>
      </c>
      <c r="AX331" s="15">
        <v>2.1733333333333333</v>
      </c>
    </row>
    <row r="332" spans="1:50" ht="20.100000000000001" customHeight="1" x14ac:dyDescent="0.25">
      <c r="A332" s="8">
        <v>43922</v>
      </c>
      <c r="B332" s="8">
        <v>43951</v>
      </c>
      <c r="C332" s="11">
        <v>317</v>
      </c>
      <c r="D332" s="8" t="str">
        <f>VLOOKUP(C332,DBASE!$A$4:$Z$756,3,FALSE)</f>
        <v>P</v>
      </c>
      <c r="E332" s="11" t="str">
        <f>VLOOKUP(C332,DBASE!$A$4:$Z$756,2,FALSE)</f>
        <v>Active</v>
      </c>
      <c r="F332" s="11" t="str">
        <f>VLOOKUP(C332,DBASE!$A$4:$Z$756,4,FALSE)</f>
        <v>Mitarbeiter 317</v>
      </c>
      <c r="G332" s="11" t="str">
        <f>VLOOKUP(C332,DBASE!$A$4:$Z$756,5,FALSE)</f>
        <v>N</v>
      </c>
      <c r="H332" s="11">
        <f>VLOOKUP(C332,DBASE!$A$4:$Z$756,6,FALSE)</f>
        <v>1021</v>
      </c>
      <c r="I332" s="11">
        <f>VLOOKUP(C332,DBASE!$A$4:$Z$756,7,FALSE)</f>
        <v>1052</v>
      </c>
      <c r="J332" s="11">
        <f>VLOOKUP(C332,DBASE!$A$4:$Z$756,8,FALSE)</f>
        <v>107</v>
      </c>
      <c r="K332" s="11" t="str">
        <f>VLOOKUP(C332,DBASE!$A$4:$Z$756,9,FALSE)</f>
        <v>Niederl. 8</v>
      </c>
      <c r="L332" s="11" t="str">
        <f>VLOOKUP(C332,DBASE!$A$4:$Z$756,10,FALSE)</f>
        <v>Department</v>
      </c>
      <c r="M332" s="11" t="str">
        <f>VLOOKUP(C332,DBASE!$A$4:$Z$756,11,FALSE)</f>
        <v>Supervisor</v>
      </c>
      <c r="N332" s="11" t="str">
        <f>VLOOKUP(C332,DBASE!$A$4:$Z$756,12,FALSE)</f>
        <v>Manager</v>
      </c>
      <c r="O332" s="11" t="str">
        <f>VLOOKUP(C332,DBASE!$A$4:$Z$756,13,FALSE)</f>
        <v>ang.</v>
      </c>
      <c r="P332" s="11" t="str">
        <f>VLOOKUP(C332,DBASE!$A$4:$Z$756,14,FALSE)</f>
        <v>M</v>
      </c>
      <c r="Q332" s="12">
        <f>VLOOKUP(C332,DBASE!$A$4:$Z$756,15,FALSE)</f>
        <v>42064</v>
      </c>
      <c r="R332" s="12" t="str">
        <f>IF(VLOOKUP(C332,DBASE!$A$4:$Z$756,16,FALSE)=0,"",VLOOKUP(C332,DBASE!$A$4:$Z$756,16,FALSE))</f>
        <v/>
      </c>
      <c r="S332" s="13" t="str">
        <f>VLOOKUP(C332,DBASE!$A$4:$Z$756,17,FALSE)</f>
        <v/>
      </c>
      <c r="T332" s="11">
        <f ca="1">VLOOKUP(C332,DBASE!$A$4:$Z$756,18,FALSE)</f>
        <v>4</v>
      </c>
      <c r="U332" s="12">
        <f>VLOOKUP(C332,DBASE!$A$4:$Z$756,19,FALSE)</f>
        <v>29785</v>
      </c>
      <c r="V332" s="13">
        <f ca="1">VLOOKUP(C332,DBASE!$A$4:$Z$756,20,FALSE)</f>
        <v>38</v>
      </c>
      <c r="W332" s="11" t="str">
        <f>VLOOKUP(C332,DBASE!$A$4:$Z$756,21,FALSE)</f>
        <v>N</v>
      </c>
      <c r="X332" s="11">
        <f>VLOOKUP(C332,DBASE!$A$4:$Z$756,22,FALSE)</f>
        <v>30</v>
      </c>
      <c r="Y332" s="14">
        <f>VLOOKUP(C332,DBASE!$A$4:$Z$756,23,FALSE)</f>
        <v>2.5</v>
      </c>
      <c r="Z332" s="11">
        <f>VLOOKUP(C332,DBASE!$A$4:$Z$756,24,FALSE)</f>
        <v>39</v>
      </c>
      <c r="AA332" s="11" t="str">
        <f>VLOOKUP(C332,DBASE!$A$4:$Z$756,25,FALSE)</f>
        <v>Function</v>
      </c>
      <c r="AB332" s="10">
        <f>VLOOKUP(C332,DBASE!$A$4:$Z$756,26,FALSE)</f>
        <v>1</v>
      </c>
      <c r="AC332" s="15">
        <v>1328</v>
      </c>
      <c r="AD332" s="15">
        <f t="shared" si="25"/>
        <v>291.16399999999999</v>
      </c>
      <c r="AE332" s="15">
        <v>0</v>
      </c>
      <c r="AF332" s="15">
        <v>0</v>
      </c>
      <c r="AG332" s="15">
        <v>30</v>
      </c>
      <c r="AH332" s="15">
        <v>0</v>
      </c>
      <c r="AI332" s="15">
        <v>0</v>
      </c>
      <c r="AJ332" s="15">
        <v>0</v>
      </c>
      <c r="AK332" s="15">
        <v>0</v>
      </c>
      <c r="AL332" s="15">
        <v>0</v>
      </c>
      <c r="AM332" s="15">
        <v>0</v>
      </c>
      <c r="AN332" s="15">
        <v>0</v>
      </c>
      <c r="AO332" s="15">
        <f t="shared" si="26"/>
        <v>0</v>
      </c>
      <c r="AP332" s="15">
        <f t="shared" si="27"/>
        <v>0</v>
      </c>
      <c r="AQ332" s="15">
        <f t="shared" si="28"/>
        <v>26.5</v>
      </c>
      <c r="AR332" s="15">
        <v>0</v>
      </c>
      <c r="AS332" s="15">
        <v>0</v>
      </c>
      <c r="AT332" s="15">
        <v>0</v>
      </c>
      <c r="AU332" s="15">
        <v>0</v>
      </c>
      <c r="AV332" s="15">
        <f t="shared" si="29"/>
        <v>12.653175000000001</v>
      </c>
      <c r="AW332" s="15">
        <v>118.18</v>
      </c>
      <c r="AX332" s="15">
        <v>2.1733333333333333</v>
      </c>
    </row>
    <row r="333" spans="1:50" ht="20.100000000000001" customHeight="1" x14ac:dyDescent="0.25">
      <c r="A333" s="8">
        <v>43922</v>
      </c>
      <c r="B333" s="8">
        <v>43951</v>
      </c>
      <c r="C333" s="11">
        <v>318</v>
      </c>
      <c r="D333" s="8" t="str">
        <f>VLOOKUP(C333,DBASE!$A$4:$Z$756,3,FALSE)</f>
        <v>P</v>
      </c>
      <c r="E333" s="11" t="str">
        <f>VLOOKUP(C333,DBASE!$A$4:$Z$756,2,FALSE)</f>
        <v>Active</v>
      </c>
      <c r="F333" s="11" t="str">
        <f>VLOOKUP(C333,DBASE!$A$4:$Z$756,4,FALSE)</f>
        <v>Mitarbeiter 318</v>
      </c>
      <c r="G333" s="11" t="str">
        <f>VLOOKUP(C333,DBASE!$A$4:$Z$756,5,FALSE)</f>
        <v>N</v>
      </c>
      <c r="H333" s="11">
        <f>VLOOKUP(C333,DBASE!$A$4:$Z$756,6,FALSE)</f>
        <v>1021</v>
      </c>
      <c r="I333" s="11">
        <f>VLOOKUP(C333,DBASE!$A$4:$Z$756,7,FALSE)</f>
        <v>1028</v>
      </c>
      <c r="J333" s="11">
        <f>VLOOKUP(C333,DBASE!$A$4:$Z$756,8,FALSE)</f>
        <v>109</v>
      </c>
      <c r="K333" s="11" t="str">
        <f>VLOOKUP(C333,DBASE!$A$4:$Z$756,9,FALSE)</f>
        <v>Niederl. 10</v>
      </c>
      <c r="L333" s="11" t="str">
        <f>VLOOKUP(C333,DBASE!$A$4:$Z$756,10,FALSE)</f>
        <v>Department</v>
      </c>
      <c r="M333" s="11" t="str">
        <f>VLOOKUP(C333,DBASE!$A$4:$Z$756,11,FALSE)</f>
        <v>Supervisor</v>
      </c>
      <c r="N333" s="11" t="str">
        <f>VLOOKUP(C333,DBASE!$A$4:$Z$756,12,FALSE)</f>
        <v>Non-Mgm.</v>
      </c>
      <c r="O333" s="11" t="str">
        <f>VLOOKUP(C333,DBASE!$A$4:$Z$756,13,FALSE)</f>
        <v>ang.</v>
      </c>
      <c r="P333" s="11" t="str">
        <f>VLOOKUP(C333,DBASE!$A$4:$Z$756,14,FALSE)</f>
        <v>M</v>
      </c>
      <c r="Q333" s="12">
        <f>VLOOKUP(C333,DBASE!$A$4:$Z$756,15,FALSE)</f>
        <v>42095</v>
      </c>
      <c r="R333" s="12" t="str">
        <f>IF(VLOOKUP(C333,DBASE!$A$4:$Z$756,16,FALSE)=0,"",VLOOKUP(C333,DBASE!$A$4:$Z$756,16,FALSE))</f>
        <v/>
      </c>
      <c r="S333" s="13" t="str">
        <f>VLOOKUP(C333,DBASE!$A$4:$Z$756,17,FALSE)</f>
        <v/>
      </c>
      <c r="T333" s="11">
        <f ca="1">VLOOKUP(C333,DBASE!$A$4:$Z$756,18,FALSE)</f>
        <v>4</v>
      </c>
      <c r="U333" s="12">
        <f>VLOOKUP(C333,DBASE!$A$4:$Z$756,19,FALSE)</f>
        <v>24715</v>
      </c>
      <c r="V333" s="13">
        <f ca="1">VLOOKUP(C333,DBASE!$A$4:$Z$756,20,FALSE)</f>
        <v>52</v>
      </c>
      <c r="W333" s="11" t="str">
        <f>VLOOKUP(C333,DBASE!$A$4:$Z$756,21,FALSE)</f>
        <v>J</v>
      </c>
      <c r="X333" s="11">
        <f>VLOOKUP(C333,DBASE!$A$4:$Z$756,22,FALSE)</f>
        <v>30</v>
      </c>
      <c r="Y333" s="14">
        <f>VLOOKUP(C333,DBASE!$A$4:$Z$756,23,FALSE)</f>
        <v>2.5</v>
      </c>
      <c r="Z333" s="11">
        <f>VLOOKUP(C333,DBASE!$A$4:$Z$756,24,FALSE)</f>
        <v>39</v>
      </c>
      <c r="AA333" s="11" t="str">
        <f>VLOOKUP(C333,DBASE!$A$4:$Z$756,25,FALSE)</f>
        <v>Function</v>
      </c>
      <c r="AB333" s="10">
        <f>VLOOKUP(C333,DBASE!$A$4:$Z$756,26,FALSE)</f>
        <v>1</v>
      </c>
      <c r="AC333" s="15">
        <v>1329</v>
      </c>
      <c r="AD333" s="15">
        <f t="shared" si="25"/>
        <v>291.38324999999998</v>
      </c>
      <c r="AE333" s="15">
        <v>0</v>
      </c>
      <c r="AF333" s="15">
        <v>0</v>
      </c>
      <c r="AG333" s="15">
        <v>30</v>
      </c>
      <c r="AH333" s="15">
        <v>0</v>
      </c>
      <c r="AI333" s="15">
        <v>236.72</v>
      </c>
      <c r="AJ333" s="15">
        <v>200</v>
      </c>
      <c r="AK333" s="15">
        <v>0</v>
      </c>
      <c r="AL333" s="15">
        <v>0</v>
      </c>
      <c r="AM333" s="15">
        <v>0</v>
      </c>
      <c r="AN333" s="15">
        <v>0</v>
      </c>
      <c r="AO333" s="15">
        <f t="shared" si="26"/>
        <v>76.673076923076934</v>
      </c>
      <c r="AP333" s="15">
        <f t="shared" si="27"/>
        <v>60.912500000000001</v>
      </c>
      <c r="AQ333" s="15">
        <f t="shared" si="28"/>
        <v>26.5</v>
      </c>
      <c r="AR333" s="15">
        <v>0</v>
      </c>
      <c r="AS333" s="15">
        <v>0</v>
      </c>
      <c r="AT333" s="15">
        <v>0</v>
      </c>
      <c r="AU333" s="15">
        <v>0</v>
      </c>
      <c r="AV333" s="15">
        <f t="shared" si="29"/>
        <v>141.26890895192309</v>
      </c>
      <c r="AW333" s="15">
        <v>100.32000000000001</v>
      </c>
      <c r="AX333" s="15">
        <v>2.1733333333333333</v>
      </c>
    </row>
    <row r="334" spans="1:50" ht="20.100000000000001" customHeight="1" x14ac:dyDescent="0.25">
      <c r="A334" s="8">
        <v>43922</v>
      </c>
      <c r="B334" s="8">
        <v>43951</v>
      </c>
      <c r="C334" s="11">
        <v>319</v>
      </c>
      <c r="D334" s="8" t="str">
        <f>VLOOKUP(C334,DBASE!$A$4:$Z$756,3,FALSE)</f>
        <v>P</v>
      </c>
      <c r="E334" s="11" t="str">
        <f>VLOOKUP(C334,DBASE!$A$4:$Z$756,2,FALSE)</f>
        <v>Active</v>
      </c>
      <c r="F334" s="11" t="str">
        <f>VLOOKUP(C334,DBASE!$A$4:$Z$756,4,FALSE)</f>
        <v>Mitarbeiter 319</v>
      </c>
      <c r="G334" s="11" t="str">
        <f>VLOOKUP(C334,DBASE!$A$4:$Z$756,5,FALSE)</f>
        <v>N</v>
      </c>
      <c r="H334" s="11">
        <f>VLOOKUP(C334,DBASE!$A$4:$Z$756,6,FALSE)</f>
        <v>1044</v>
      </c>
      <c r="I334" s="11">
        <f>VLOOKUP(C334,DBASE!$A$4:$Z$756,7,FALSE)</f>
        <v>1087</v>
      </c>
      <c r="J334" s="11">
        <f>VLOOKUP(C334,DBASE!$A$4:$Z$756,8,FALSE)</f>
        <v>102</v>
      </c>
      <c r="K334" s="11" t="str">
        <f>VLOOKUP(C334,DBASE!$A$4:$Z$756,9,FALSE)</f>
        <v>Niederl. 3</v>
      </c>
      <c r="L334" s="11" t="str">
        <f>VLOOKUP(C334,DBASE!$A$4:$Z$756,10,FALSE)</f>
        <v>Department</v>
      </c>
      <c r="M334" s="11" t="str">
        <f>VLOOKUP(C334,DBASE!$A$4:$Z$756,11,FALSE)</f>
        <v>Supervisor</v>
      </c>
      <c r="N334" s="11" t="str">
        <f>VLOOKUP(C334,DBASE!$A$4:$Z$756,12,FALSE)</f>
        <v>Manager</v>
      </c>
      <c r="O334" s="11" t="str">
        <f>VLOOKUP(C334,DBASE!$A$4:$Z$756,13,FALSE)</f>
        <v>ang.</v>
      </c>
      <c r="P334" s="11" t="str">
        <f>VLOOKUP(C334,DBASE!$A$4:$Z$756,14,FALSE)</f>
        <v>M</v>
      </c>
      <c r="Q334" s="12">
        <f>VLOOKUP(C334,DBASE!$A$4:$Z$756,15,FALSE)</f>
        <v>42095</v>
      </c>
      <c r="R334" s="12" t="str">
        <f>IF(VLOOKUP(C334,DBASE!$A$4:$Z$756,16,FALSE)=0,"",VLOOKUP(C334,DBASE!$A$4:$Z$756,16,FALSE))</f>
        <v/>
      </c>
      <c r="S334" s="13" t="str">
        <f>VLOOKUP(C334,DBASE!$A$4:$Z$756,17,FALSE)</f>
        <v/>
      </c>
      <c r="T334" s="11">
        <f ca="1">VLOOKUP(C334,DBASE!$A$4:$Z$756,18,FALSE)</f>
        <v>4</v>
      </c>
      <c r="U334" s="12">
        <f>VLOOKUP(C334,DBASE!$A$4:$Z$756,19,FALSE)</f>
        <v>30483</v>
      </c>
      <c r="V334" s="13">
        <f ca="1">VLOOKUP(C334,DBASE!$A$4:$Z$756,20,FALSE)</f>
        <v>36</v>
      </c>
      <c r="W334" s="11" t="str">
        <f>VLOOKUP(C334,DBASE!$A$4:$Z$756,21,FALSE)</f>
        <v>N</v>
      </c>
      <c r="X334" s="11">
        <f>VLOOKUP(C334,DBASE!$A$4:$Z$756,22,FALSE)</f>
        <v>30</v>
      </c>
      <c r="Y334" s="14">
        <f>VLOOKUP(C334,DBASE!$A$4:$Z$756,23,FALSE)</f>
        <v>2.5</v>
      </c>
      <c r="Z334" s="11">
        <f>VLOOKUP(C334,DBASE!$A$4:$Z$756,24,FALSE)</f>
        <v>39</v>
      </c>
      <c r="AA334" s="11" t="str">
        <f>VLOOKUP(C334,DBASE!$A$4:$Z$756,25,FALSE)</f>
        <v>Function</v>
      </c>
      <c r="AB334" s="10">
        <f>VLOOKUP(C334,DBASE!$A$4:$Z$756,26,FALSE)</f>
        <v>1</v>
      </c>
      <c r="AC334" s="15">
        <v>1330</v>
      </c>
      <c r="AD334" s="15">
        <f t="shared" si="25"/>
        <v>291.60250000000002</v>
      </c>
      <c r="AE334" s="15">
        <v>0</v>
      </c>
      <c r="AF334" s="15">
        <v>0</v>
      </c>
      <c r="AG334" s="15">
        <v>0</v>
      </c>
      <c r="AH334" s="15">
        <v>0</v>
      </c>
      <c r="AI334" s="15">
        <v>0</v>
      </c>
      <c r="AJ334" s="15">
        <v>0</v>
      </c>
      <c r="AK334" s="15">
        <v>0</v>
      </c>
      <c r="AL334" s="15">
        <v>0</v>
      </c>
      <c r="AM334" s="15">
        <v>0</v>
      </c>
      <c r="AN334" s="15">
        <v>0</v>
      </c>
      <c r="AO334" s="15">
        <f t="shared" si="26"/>
        <v>0</v>
      </c>
      <c r="AP334" s="15">
        <f t="shared" si="27"/>
        <v>0</v>
      </c>
      <c r="AQ334" s="15">
        <f t="shared" si="28"/>
        <v>26.5</v>
      </c>
      <c r="AR334" s="15">
        <v>0</v>
      </c>
      <c r="AS334" s="15">
        <v>0</v>
      </c>
      <c r="AT334" s="15">
        <v>0</v>
      </c>
      <c r="AU334" s="15">
        <v>0</v>
      </c>
      <c r="AV334" s="15">
        <f t="shared" si="29"/>
        <v>5.9346750000000004</v>
      </c>
      <c r="AW334" s="15">
        <v>0</v>
      </c>
      <c r="AX334" s="15">
        <v>2.1733333333333333</v>
      </c>
    </row>
    <row r="335" spans="1:50" ht="20.100000000000001" customHeight="1" x14ac:dyDescent="0.25">
      <c r="A335" s="8">
        <v>43922</v>
      </c>
      <c r="B335" s="8">
        <v>43951</v>
      </c>
      <c r="C335" s="11">
        <v>320</v>
      </c>
      <c r="D335" s="8" t="str">
        <f>VLOOKUP(C335,DBASE!$A$4:$Z$756,3,FALSE)</f>
        <v>P</v>
      </c>
      <c r="E335" s="11" t="str">
        <f>VLOOKUP(C335,DBASE!$A$4:$Z$756,2,FALSE)</f>
        <v>Active</v>
      </c>
      <c r="F335" s="11" t="str">
        <f>VLOOKUP(C335,DBASE!$A$4:$Z$756,4,FALSE)</f>
        <v>Mitarbeiter 320</v>
      </c>
      <c r="G335" s="11" t="str">
        <f>VLOOKUP(C335,DBASE!$A$4:$Z$756,5,FALSE)</f>
        <v>N</v>
      </c>
      <c r="H335" s="11">
        <f>VLOOKUP(C335,DBASE!$A$4:$Z$756,6,FALSE)</f>
        <v>1003</v>
      </c>
      <c r="I335" s="11">
        <f>VLOOKUP(C335,DBASE!$A$4:$Z$756,7,FALSE)</f>
        <v>1003</v>
      </c>
      <c r="J335" s="11">
        <f>VLOOKUP(C335,DBASE!$A$4:$Z$756,8,FALSE)</f>
        <v>100</v>
      </c>
      <c r="K335" s="11" t="str">
        <f>VLOOKUP(C335,DBASE!$A$4:$Z$756,9,FALSE)</f>
        <v>Niederl. 1</v>
      </c>
      <c r="L335" s="11" t="str">
        <f>VLOOKUP(C335,DBASE!$A$4:$Z$756,10,FALSE)</f>
        <v>Department</v>
      </c>
      <c r="M335" s="11" t="str">
        <f>VLOOKUP(C335,DBASE!$A$4:$Z$756,11,FALSE)</f>
        <v>Supervisor</v>
      </c>
      <c r="N335" s="11" t="str">
        <f>VLOOKUP(C335,DBASE!$A$4:$Z$756,12,FALSE)</f>
        <v>Supervisor</v>
      </c>
      <c r="O335" s="11" t="str">
        <f>VLOOKUP(C335,DBASE!$A$4:$Z$756,13,FALSE)</f>
        <v>ang.</v>
      </c>
      <c r="P335" s="11" t="str">
        <f>VLOOKUP(C335,DBASE!$A$4:$Z$756,14,FALSE)</f>
        <v>M</v>
      </c>
      <c r="Q335" s="12">
        <f>VLOOKUP(C335,DBASE!$A$4:$Z$756,15,FALSE)</f>
        <v>42095</v>
      </c>
      <c r="R335" s="12" t="str">
        <f>IF(VLOOKUP(C335,DBASE!$A$4:$Z$756,16,FALSE)=0,"",VLOOKUP(C335,DBASE!$A$4:$Z$756,16,FALSE))</f>
        <v/>
      </c>
      <c r="S335" s="13" t="str">
        <f>VLOOKUP(C335,DBASE!$A$4:$Z$756,17,FALSE)</f>
        <v/>
      </c>
      <c r="T335" s="11">
        <f ca="1">VLOOKUP(C335,DBASE!$A$4:$Z$756,18,FALSE)</f>
        <v>4</v>
      </c>
      <c r="U335" s="12">
        <f>VLOOKUP(C335,DBASE!$A$4:$Z$756,19,FALSE)</f>
        <v>32006</v>
      </c>
      <c r="V335" s="13">
        <f ca="1">VLOOKUP(C335,DBASE!$A$4:$Z$756,20,FALSE)</f>
        <v>32</v>
      </c>
      <c r="W335" s="11" t="str">
        <f>VLOOKUP(C335,DBASE!$A$4:$Z$756,21,FALSE)</f>
        <v>N</v>
      </c>
      <c r="X335" s="11">
        <f>VLOOKUP(C335,DBASE!$A$4:$Z$756,22,FALSE)</f>
        <v>30</v>
      </c>
      <c r="Y335" s="14">
        <f>VLOOKUP(C335,DBASE!$A$4:$Z$756,23,FALSE)</f>
        <v>2.5</v>
      </c>
      <c r="Z335" s="11">
        <f>VLOOKUP(C335,DBASE!$A$4:$Z$756,24,FALSE)</f>
        <v>39</v>
      </c>
      <c r="AA335" s="11" t="str">
        <f>VLOOKUP(C335,DBASE!$A$4:$Z$756,25,FALSE)</f>
        <v>Function</v>
      </c>
      <c r="AB335" s="10">
        <f>VLOOKUP(C335,DBASE!$A$4:$Z$756,26,FALSE)</f>
        <v>1</v>
      </c>
      <c r="AC335" s="15">
        <v>1331</v>
      </c>
      <c r="AD335" s="15">
        <f t="shared" si="25"/>
        <v>291.82175000000001</v>
      </c>
      <c r="AE335" s="15">
        <v>0</v>
      </c>
      <c r="AF335" s="15">
        <v>0</v>
      </c>
      <c r="AG335" s="15">
        <v>0</v>
      </c>
      <c r="AH335" s="15">
        <v>0</v>
      </c>
      <c r="AI335" s="15">
        <v>0</v>
      </c>
      <c r="AJ335" s="15">
        <v>0</v>
      </c>
      <c r="AK335" s="15">
        <v>0</v>
      </c>
      <c r="AL335" s="15">
        <v>0</v>
      </c>
      <c r="AM335" s="15">
        <v>0</v>
      </c>
      <c r="AN335" s="15">
        <v>0</v>
      </c>
      <c r="AO335" s="15">
        <f t="shared" si="26"/>
        <v>0</v>
      </c>
      <c r="AP335" s="15">
        <f t="shared" si="27"/>
        <v>0</v>
      </c>
      <c r="AQ335" s="15">
        <f t="shared" si="28"/>
        <v>26.5</v>
      </c>
      <c r="AR335" s="15">
        <v>0</v>
      </c>
      <c r="AS335" s="15">
        <v>0</v>
      </c>
      <c r="AT335" s="15">
        <v>0</v>
      </c>
      <c r="AU335" s="15">
        <v>0</v>
      </c>
      <c r="AV335" s="15">
        <f t="shared" si="29"/>
        <v>5.9346750000000004</v>
      </c>
      <c r="AW335" s="15">
        <v>0</v>
      </c>
      <c r="AX335" s="15">
        <v>2.1733333333333333</v>
      </c>
    </row>
    <row r="336" spans="1:50" ht="20.100000000000001" customHeight="1" x14ac:dyDescent="0.25">
      <c r="A336" s="8">
        <v>43922</v>
      </c>
      <c r="B336" s="8">
        <v>43951</v>
      </c>
      <c r="C336" s="11">
        <v>321</v>
      </c>
      <c r="D336" s="8" t="str">
        <f>VLOOKUP(C336,DBASE!$A$4:$Z$756,3,FALSE)</f>
        <v>P</v>
      </c>
      <c r="E336" s="11" t="str">
        <f>VLOOKUP(C336,DBASE!$A$4:$Z$756,2,FALSE)</f>
        <v>Active</v>
      </c>
      <c r="F336" s="11" t="str">
        <f>VLOOKUP(C336,DBASE!$A$4:$Z$756,4,FALSE)</f>
        <v>Mitarbeiter 321</v>
      </c>
      <c r="G336" s="11" t="str">
        <f>VLOOKUP(C336,DBASE!$A$4:$Z$756,5,FALSE)</f>
        <v>N</v>
      </c>
      <c r="H336" s="11">
        <f>VLOOKUP(C336,DBASE!$A$4:$Z$756,6,FALSE)</f>
        <v>1019</v>
      </c>
      <c r="I336" s="11">
        <f>VLOOKUP(C336,DBASE!$A$4:$Z$756,7,FALSE)</f>
        <v>1056</v>
      </c>
      <c r="J336" s="11">
        <f>VLOOKUP(C336,DBASE!$A$4:$Z$756,8,FALSE)</f>
        <v>106</v>
      </c>
      <c r="K336" s="11" t="str">
        <f>VLOOKUP(C336,DBASE!$A$4:$Z$756,9,FALSE)</f>
        <v>Niederl. 7</v>
      </c>
      <c r="L336" s="11" t="str">
        <f>VLOOKUP(C336,DBASE!$A$4:$Z$756,10,FALSE)</f>
        <v>Department</v>
      </c>
      <c r="M336" s="11" t="str">
        <f>VLOOKUP(C336,DBASE!$A$4:$Z$756,11,FALSE)</f>
        <v>Supervisor</v>
      </c>
      <c r="N336" s="11" t="str">
        <f>VLOOKUP(C336,DBASE!$A$4:$Z$756,12,FALSE)</f>
        <v>Non-Mgm.</v>
      </c>
      <c r="O336" s="11" t="str">
        <f>VLOOKUP(C336,DBASE!$A$4:$Z$756,13,FALSE)</f>
        <v>ang.</v>
      </c>
      <c r="P336" s="11" t="str">
        <f>VLOOKUP(C336,DBASE!$A$4:$Z$756,14,FALSE)</f>
        <v>W</v>
      </c>
      <c r="Q336" s="12">
        <f>VLOOKUP(C336,DBASE!$A$4:$Z$756,15,FALSE)</f>
        <v>42109</v>
      </c>
      <c r="R336" s="12" t="str">
        <f>IF(VLOOKUP(C336,DBASE!$A$4:$Z$756,16,FALSE)=0,"",VLOOKUP(C336,DBASE!$A$4:$Z$756,16,FALSE))</f>
        <v/>
      </c>
      <c r="S336" s="13" t="str">
        <f>VLOOKUP(C336,DBASE!$A$4:$Z$756,17,FALSE)</f>
        <v/>
      </c>
      <c r="T336" s="11">
        <f ca="1">VLOOKUP(C336,DBASE!$A$4:$Z$756,18,FALSE)</f>
        <v>4</v>
      </c>
      <c r="U336" s="12">
        <f>VLOOKUP(C336,DBASE!$A$4:$Z$756,19,FALSE)</f>
        <v>31539</v>
      </c>
      <c r="V336" s="13">
        <f ca="1">VLOOKUP(C336,DBASE!$A$4:$Z$756,20,FALSE)</f>
        <v>33</v>
      </c>
      <c r="W336" s="11" t="str">
        <f>VLOOKUP(C336,DBASE!$A$4:$Z$756,21,FALSE)</f>
        <v>J</v>
      </c>
      <c r="X336" s="11">
        <f>VLOOKUP(C336,DBASE!$A$4:$Z$756,22,FALSE)</f>
        <v>30</v>
      </c>
      <c r="Y336" s="14">
        <f>VLOOKUP(C336,DBASE!$A$4:$Z$756,23,FALSE)</f>
        <v>2.5</v>
      </c>
      <c r="Z336" s="11">
        <f>VLOOKUP(C336,DBASE!$A$4:$Z$756,24,FALSE)</f>
        <v>39</v>
      </c>
      <c r="AA336" s="11" t="str">
        <f>VLOOKUP(C336,DBASE!$A$4:$Z$756,25,FALSE)</f>
        <v>Function</v>
      </c>
      <c r="AB336" s="10">
        <f>VLOOKUP(C336,DBASE!$A$4:$Z$756,26,FALSE)</f>
        <v>1</v>
      </c>
      <c r="AC336" s="15">
        <v>1332</v>
      </c>
      <c r="AD336" s="15">
        <f t="shared" si="25"/>
        <v>292.04100000000005</v>
      </c>
      <c r="AE336" s="15">
        <v>0</v>
      </c>
      <c r="AF336" s="15">
        <v>0</v>
      </c>
      <c r="AG336" s="15">
        <v>0</v>
      </c>
      <c r="AH336" s="15">
        <v>0</v>
      </c>
      <c r="AI336" s="15">
        <v>0</v>
      </c>
      <c r="AJ336" s="15">
        <v>0</v>
      </c>
      <c r="AK336" s="15">
        <v>0</v>
      </c>
      <c r="AL336" s="15">
        <v>0</v>
      </c>
      <c r="AM336" s="15">
        <v>0</v>
      </c>
      <c r="AN336" s="15">
        <v>0</v>
      </c>
      <c r="AO336" s="15">
        <f t="shared" si="26"/>
        <v>76.846153846153854</v>
      </c>
      <c r="AP336" s="15">
        <f t="shared" si="27"/>
        <v>61.050000000000004</v>
      </c>
      <c r="AQ336" s="15">
        <f t="shared" si="28"/>
        <v>26.5</v>
      </c>
      <c r="AR336" s="15">
        <v>0</v>
      </c>
      <c r="AS336" s="15">
        <v>0</v>
      </c>
      <c r="AT336" s="15">
        <v>0</v>
      </c>
      <c r="AU336" s="15">
        <v>0</v>
      </c>
      <c r="AV336" s="15">
        <f t="shared" si="29"/>
        <v>36.81651865384616</v>
      </c>
      <c r="AW336" s="15">
        <v>0</v>
      </c>
      <c r="AX336" s="15">
        <v>2.1733333333333333</v>
      </c>
    </row>
    <row r="337" spans="1:50" ht="20.100000000000001" customHeight="1" x14ac:dyDescent="0.25">
      <c r="A337" s="8">
        <v>43922</v>
      </c>
      <c r="B337" s="8">
        <v>43951</v>
      </c>
      <c r="C337" s="11">
        <v>322</v>
      </c>
      <c r="D337" s="8" t="str">
        <f>VLOOKUP(C337,DBASE!$A$4:$Z$756,3,FALSE)</f>
        <v>P</v>
      </c>
      <c r="E337" s="11" t="str">
        <f>VLOOKUP(C337,DBASE!$A$4:$Z$756,2,FALSE)</f>
        <v>Active</v>
      </c>
      <c r="F337" s="11" t="str">
        <f>VLOOKUP(C337,DBASE!$A$4:$Z$756,4,FALSE)</f>
        <v>Mitarbeiter 322</v>
      </c>
      <c r="G337" s="11" t="str">
        <f>VLOOKUP(C337,DBASE!$A$4:$Z$756,5,FALSE)</f>
        <v>N</v>
      </c>
      <c r="H337" s="11">
        <f>VLOOKUP(C337,DBASE!$A$4:$Z$756,6,FALSE)</f>
        <v>1038</v>
      </c>
      <c r="I337" s="11">
        <f>VLOOKUP(C337,DBASE!$A$4:$Z$756,7,FALSE)</f>
        <v>1081</v>
      </c>
      <c r="J337" s="11">
        <f>VLOOKUP(C337,DBASE!$A$4:$Z$756,8,FALSE)</f>
        <v>102</v>
      </c>
      <c r="K337" s="11" t="str">
        <f>VLOOKUP(C337,DBASE!$A$4:$Z$756,9,FALSE)</f>
        <v>Niederl. 3</v>
      </c>
      <c r="L337" s="11" t="str">
        <f>VLOOKUP(C337,DBASE!$A$4:$Z$756,10,FALSE)</f>
        <v>Department</v>
      </c>
      <c r="M337" s="11" t="str">
        <f>VLOOKUP(C337,DBASE!$A$4:$Z$756,11,FALSE)</f>
        <v>Supervisor</v>
      </c>
      <c r="N337" s="11" t="str">
        <f>VLOOKUP(C337,DBASE!$A$4:$Z$756,12,FALSE)</f>
        <v>Non-Mgm.</v>
      </c>
      <c r="O337" s="11" t="str">
        <f>VLOOKUP(C337,DBASE!$A$4:$Z$756,13,FALSE)</f>
        <v>ang.</v>
      </c>
      <c r="P337" s="11" t="str">
        <f>VLOOKUP(C337,DBASE!$A$4:$Z$756,14,FALSE)</f>
        <v>W</v>
      </c>
      <c r="Q337" s="12">
        <f>VLOOKUP(C337,DBASE!$A$4:$Z$756,15,FALSE)</f>
        <v>42116</v>
      </c>
      <c r="R337" s="12" t="str">
        <f>IF(VLOOKUP(C337,DBASE!$A$4:$Z$756,16,FALSE)=0,"",VLOOKUP(C337,DBASE!$A$4:$Z$756,16,FALSE))</f>
        <v/>
      </c>
      <c r="S337" s="13" t="str">
        <f>VLOOKUP(C337,DBASE!$A$4:$Z$756,17,FALSE)</f>
        <v/>
      </c>
      <c r="T337" s="11">
        <f ca="1">VLOOKUP(C337,DBASE!$A$4:$Z$756,18,FALSE)</f>
        <v>4</v>
      </c>
      <c r="U337" s="12">
        <f>VLOOKUP(C337,DBASE!$A$4:$Z$756,19,FALSE)</f>
        <v>30669</v>
      </c>
      <c r="V337" s="13">
        <f ca="1">VLOOKUP(C337,DBASE!$A$4:$Z$756,20,FALSE)</f>
        <v>36</v>
      </c>
      <c r="W337" s="11" t="str">
        <f>VLOOKUP(C337,DBASE!$A$4:$Z$756,21,FALSE)</f>
        <v>N</v>
      </c>
      <c r="X337" s="11">
        <f>VLOOKUP(C337,DBASE!$A$4:$Z$756,22,FALSE)</f>
        <v>30</v>
      </c>
      <c r="Y337" s="14">
        <f>VLOOKUP(C337,DBASE!$A$4:$Z$756,23,FALSE)</f>
        <v>2.5</v>
      </c>
      <c r="Z337" s="11">
        <f>VLOOKUP(C337,DBASE!$A$4:$Z$756,24,FALSE)</f>
        <v>39</v>
      </c>
      <c r="AA337" s="11" t="str">
        <f>VLOOKUP(C337,DBASE!$A$4:$Z$756,25,FALSE)</f>
        <v>Function</v>
      </c>
      <c r="AB337" s="10">
        <f>VLOOKUP(C337,DBASE!$A$4:$Z$756,26,FALSE)</f>
        <v>1</v>
      </c>
      <c r="AC337" s="15">
        <v>1333</v>
      </c>
      <c r="AD337" s="15">
        <f t="shared" si="25"/>
        <v>292.26025000000004</v>
      </c>
      <c r="AE337" s="15">
        <v>0</v>
      </c>
      <c r="AF337" s="15">
        <v>0</v>
      </c>
      <c r="AG337" s="15">
        <v>0</v>
      </c>
      <c r="AH337" s="15">
        <v>0</v>
      </c>
      <c r="AI337" s="15">
        <v>0</v>
      </c>
      <c r="AJ337" s="15">
        <v>0</v>
      </c>
      <c r="AK337" s="15">
        <v>0</v>
      </c>
      <c r="AL337" s="15">
        <v>0</v>
      </c>
      <c r="AM337" s="15">
        <v>0</v>
      </c>
      <c r="AN337" s="15">
        <v>0</v>
      </c>
      <c r="AO337" s="15">
        <f t="shared" si="26"/>
        <v>0</v>
      </c>
      <c r="AP337" s="15">
        <f t="shared" si="27"/>
        <v>0</v>
      </c>
      <c r="AQ337" s="15">
        <f t="shared" si="28"/>
        <v>26.5</v>
      </c>
      <c r="AR337" s="15">
        <v>0</v>
      </c>
      <c r="AS337" s="15">
        <v>0</v>
      </c>
      <c r="AT337" s="15">
        <v>0</v>
      </c>
      <c r="AU337" s="15">
        <v>0</v>
      </c>
      <c r="AV337" s="15">
        <f t="shared" si="29"/>
        <v>5.9346750000000004</v>
      </c>
      <c r="AW337" s="15">
        <v>0</v>
      </c>
      <c r="AX337" s="15">
        <v>2.1733333333333333</v>
      </c>
    </row>
    <row r="338" spans="1:50" ht="20.100000000000001" customHeight="1" x14ac:dyDescent="0.25">
      <c r="A338" s="8">
        <v>43922</v>
      </c>
      <c r="B338" s="8">
        <v>43951</v>
      </c>
      <c r="C338" s="11">
        <v>323</v>
      </c>
      <c r="D338" s="8" t="str">
        <f>VLOOKUP(C338,DBASE!$A$4:$Z$756,3,FALSE)</f>
        <v>P</v>
      </c>
      <c r="E338" s="11" t="str">
        <f>VLOOKUP(C338,DBASE!$A$4:$Z$756,2,FALSE)</f>
        <v>Active</v>
      </c>
      <c r="F338" s="11" t="str">
        <f>VLOOKUP(C338,DBASE!$A$4:$Z$756,4,FALSE)</f>
        <v>Mitarbeiter 323</v>
      </c>
      <c r="G338" s="11" t="str">
        <f>VLOOKUP(C338,DBASE!$A$4:$Z$756,5,FALSE)</f>
        <v>N</v>
      </c>
      <c r="H338" s="11">
        <f>VLOOKUP(C338,DBASE!$A$4:$Z$756,6,FALSE)</f>
        <v>1035</v>
      </c>
      <c r="I338" s="11">
        <f>VLOOKUP(C338,DBASE!$A$4:$Z$756,7,FALSE)</f>
        <v>1078</v>
      </c>
      <c r="J338" s="11">
        <f>VLOOKUP(C338,DBASE!$A$4:$Z$756,8,FALSE)</f>
        <v>102</v>
      </c>
      <c r="K338" s="11" t="str">
        <f>VLOOKUP(C338,DBASE!$A$4:$Z$756,9,FALSE)</f>
        <v>Niederl. 3</v>
      </c>
      <c r="L338" s="11" t="str">
        <f>VLOOKUP(C338,DBASE!$A$4:$Z$756,10,FALSE)</f>
        <v>Department</v>
      </c>
      <c r="M338" s="11" t="str">
        <f>VLOOKUP(C338,DBASE!$A$4:$Z$756,11,FALSE)</f>
        <v>Supervisor</v>
      </c>
      <c r="N338" s="11" t="str">
        <f>VLOOKUP(C338,DBASE!$A$4:$Z$756,12,FALSE)</f>
        <v>Non-Mgm.</v>
      </c>
      <c r="O338" s="11" t="str">
        <f>VLOOKUP(C338,DBASE!$A$4:$Z$756,13,FALSE)</f>
        <v>ang.</v>
      </c>
      <c r="P338" s="11" t="str">
        <f>VLOOKUP(C338,DBASE!$A$4:$Z$756,14,FALSE)</f>
        <v>W</v>
      </c>
      <c r="Q338" s="12">
        <f>VLOOKUP(C338,DBASE!$A$4:$Z$756,15,FALSE)</f>
        <v>42125</v>
      </c>
      <c r="R338" s="12" t="str">
        <f>IF(VLOOKUP(C338,DBASE!$A$4:$Z$756,16,FALSE)=0,"",VLOOKUP(C338,DBASE!$A$4:$Z$756,16,FALSE))</f>
        <v/>
      </c>
      <c r="S338" s="13" t="str">
        <f>VLOOKUP(C338,DBASE!$A$4:$Z$756,17,FALSE)</f>
        <v/>
      </c>
      <c r="T338" s="11">
        <f ca="1">VLOOKUP(C338,DBASE!$A$4:$Z$756,18,FALSE)</f>
        <v>4</v>
      </c>
      <c r="U338" s="12">
        <f>VLOOKUP(C338,DBASE!$A$4:$Z$756,19,FALSE)</f>
        <v>30855</v>
      </c>
      <c r="V338" s="13">
        <f ca="1">VLOOKUP(C338,DBASE!$A$4:$Z$756,20,FALSE)</f>
        <v>35</v>
      </c>
      <c r="W338" s="11" t="str">
        <f>VLOOKUP(C338,DBASE!$A$4:$Z$756,21,FALSE)</f>
        <v>N</v>
      </c>
      <c r="X338" s="11">
        <f>VLOOKUP(C338,DBASE!$A$4:$Z$756,22,FALSE)</f>
        <v>30</v>
      </c>
      <c r="Y338" s="14">
        <f>VLOOKUP(C338,DBASE!$A$4:$Z$756,23,FALSE)</f>
        <v>2.5</v>
      </c>
      <c r="Z338" s="11">
        <f>VLOOKUP(C338,DBASE!$A$4:$Z$756,24,FALSE)</f>
        <v>30</v>
      </c>
      <c r="AA338" s="11" t="str">
        <f>VLOOKUP(C338,DBASE!$A$4:$Z$756,25,FALSE)</f>
        <v>Function</v>
      </c>
      <c r="AB338" s="10">
        <f>VLOOKUP(C338,DBASE!$A$4:$Z$756,26,FALSE)</f>
        <v>0.76923076923076927</v>
      </c>
      <c r="AC338" s="15">
        <v>1334</v>
      </c>
      <c r="AD338" s="15">
        <f t="shared" si="25"/>
        <v>292.47950000000003</v>
      </c>
      <c r="AE338" s="15">
        <v>0</v>
      </c>
      <c r="AF338" s="15">
        <v>0</v>
      </c>
      <c r="AG338" s="15">
        <v>0</v>
      </c>
      <c r="AH338" s="15">
        <v>0</v>
      </c>
      <c r="AI338" s="15">
        <v>0</v>
      </c>
      <c r="AJ338" s="15">
        <v>0</v>
      </c>
      <c r="AK338" s="15">
        <v>0</v>
      </c>
      <c r="AL338" s="15">
        <v>0</v>
      </c>
      <c r="AM338" s="15">
        <v>0</v>
      </c>
      <c r="AN338" s="15">
        <v>0</v>
      </c>
      <c r="AO338" s="15">
        <f t="shared" si="26"/>
        <v>0</v>
      </c>
      <c r="AP338" s="15">
        <f t="shared" si="27"/>
        <v>0</v>
      </c>
      <c r="AQ338" s="15">
        <f t="shared" si="28"/>
        <v>26.5</v>
      </c>
      <c r="AR338" s="15">
        <v>0</v>
      </c>
      <c r="AS338" s="15">
        <v>0</v>
      </c>
      <c r="AT338" s="15">
        <v>0</v>
      </c>
      <c r="AU338" s="15">
        <v>0</v>
      </c>
      <c r="AV338" s="15">
        <f t="shared" si="29"/>
        <v>5.9346750000000004</v>
      </c>
      <c r="AW338" s="15">
        <v>152.1216</v>
      </c>
      <c r="AX338" s="15">
        <v>2.1733333333333333</v>
      </c>
    </row>
    <row r="339" spans="1:50" ht="20.100000000000001" customHeight="1" x14ac:dyDescent="0.25">
      <c r="A339" s="8">
        <v>43922</v>
      </c>
      <c r="B339" s="8">
        <v>43951</v>
      </c>
      <c r="C339" s="11">
        <v>324</v>
      </c>
      <c r="D339" s="8" t="str">
        <f>VLOOKUP(C339,DBASE!$A$4:$Z$756,3,FALSE)</f>
        <v>P</v>
      </c>
      <c r="E339" s="11" t="str">
        <f>VLOOKUP(C339,DBASE!$A$4:$Z$756,2,FALSE)</f>
        <v>Active</v>
      </c>
      <c r="F339" s="11" t="str">
        <f>VLOOKUP(C339,DBASE!$A$4:$Z$756,4,FALSE)</f>
        <v>Mitarbeiter 324</v>
      </c>
      <c r="G339" s="11" t="str">
        <f>VLOOKUP(C339,DBASE!$A$4:$Z$756,5,FALSE)</f>
        <v>N</v>
      </c>
      <c r="H339" s="11">
        <f>VLOOKUP(C339,DBASE!$A$4:$Z$756,6,FALSE)</f>
        <v>1022</v>
      </c>
      <c r="I339" s="11">
        <f>VLOOKUP(C339,DBASE!$A$4:$Z$756,7,FALSE)</f>
        <v>1047</v>
      </c>
      <c r="J339" s="11">
        <f>VLOOKUP(C339,DBASE!$A$4:$Z$756,8,FALSE)</f>
        <v>103</v>
      </c>
      <c r="K339" s="11" t="str">
        <f>VLOOKUP(C339,DBASE!$A$4:$Z$756,9,FALSE)</f>
        <v>Niederl. 4</v>
      </c>
      <c r="L339" s="11" t="str">
        <f>VLOOKUP(C339,DBASE!$A$4:$Z$756,10,FALSE)</f>
        <v>Department</v>
      </c>
      <c r="M339" s="11" t="str">
        <f>VLOOKUP(C339,DBASE!$A$4:$Z$756,11,FALSE)</f>
        <v>Supervisor</v>
      </c>
      <c r="N339" s="11" t="str">
        <f>VLOOKUP(C339,DBASE!$A$4:$Z$756,12,FALSE)</f>
        <v>Non-Mgm.</v>
      </c>
      <c r="O339" s="11" t="str">
        <f>VLOOKUP(C339,DBASE!$A$4:$Z$756,13,FALSE)</f>
        <v>ang.</v>
      </c>
      <c r="P339" s="11" t="str">
        <f>VLOOKUP(C339,DBASE!$A$4:$Z$756,14,FALSE)</f>
        <v>M</v>
      </c>
      <c r="Q339" s="12">
        <f>VLOOKUP(C339,DBASE!$A$4:$Z$756,15,FALSE)</f>
        <v>42125</v>
      </c>
      <c r="R339" s="12" t="str">
        <f>IF(VLOOKUP(C339,DBASE!$A$4:$Z$756,16,FALSE)=0,"",VLOOKUP(C339,DBASE!$A$4:$Z$756,16,FALSE))</f>
        <v/>
      </c>
      <c r="S339" s="13" t="str">
        <f>VLOOKUP(C339,DBASE!$A$4:$Z$756,17,FALSE)</f>
        <v/>
      </c>
      <c r="T339" s="11">
        <f ca="1">VLOOKUP(C339,DBASE!$A$4:$Z$756,18,FALSE)</f>
        <v>4</v>
      </c>
      <c r="U339" s="12">
        <f>VLOOKUP(C339,DBASE!$A$4:$Z$756,19,FALSE)</f>
        <v>29322</v>
      </c>
      <c r="V339" s="13">
        <f ca="1">VLOOKUP(C339,DBASE!$A$4:$Z$756,20,FALSE)</f>
        <v>39</v>
      </c>
      <c r="W339" s="11" t="str">
        <f>VLOOKUP(C339,DBASE!$A$4:$Z$756,21,FALSE)</f>
        <v>J</v>
      </c>
      <c r="X339" s="11">
        <f>VLOOKUP(C339,DBASE!$A$4:$Z$756,22,FALSE)</f>
        <v>30</v>
      </c>
      <c r="Y339" s="14">
        <f>VLOOKUP(C339,DBASE!$A$4:$Z$756,23,FALSE)</f>
        <v>2.5</v>
      </c>
      <c r="Z339" s="11">
        <f>VLOOKUP(C339,DBASE!$A$4:$Z$756,24,FALSE)</f>
        <v>39</v>
      </c>
      <c r="AA339" s="11" t="str">
        <f>VLOOKUP(C339,DBASE!$A$4:$Z$756,25,FALSE)</f>
        <v>Function</v>
      </c>
      <c r="AB339" s="10">
        <f>VLOOKUP(C339,DBASE!$A$4:$Z$756,26,FALSE)</f>
        <v>1</v>
      </c>
      <c r="AC339" s="15">
        <v>1335</v>
      </c>
      <c r="AD339" s="15">
        <f t="shared" si="25"/>
        <v>292.69875000000002</v>
      </c>
      <c r="AE339" s="15">
        <v>0</v>
      </c>
      <c r="AF339" s="15">
        <v>0</v>
      </c>
      <c r="AG339" s="15">
        <v>0</v>
      </c>
      <c r="AH339" s="15">
        <v>0</v>
      </c>
      <c r="AI339" s="15">
        <v>0</v>
      </c>
      <c r="AJ339" s="15">
        <v>0</v>
      </c>
      <c r="AK339" s="15">
        <v>0</v>
      </c>
      <c r="AL339" s="15">
        <v>0</v>
      </c>
      <c r="AM339" s="15">
        <v>0</v>
      </c>
      <c r="AN339" s="15">
        <v>0</v>
      </c>
      <c r="AO339" s="15">
        <f t="shared" si="26"/>
        <v>77.019230769230774</v>
      </c>
      <c r="AP339" s="15">
        <f t="shared" si="27"/>
        <v>61.187500000000007</v>
      </c>
      <c r="AQ339" s="15">
        <f t="shared" si="28"/>
        <v>26.5</v>
      </c>
      <c r="AR339" s="15">
        <v>0</v>
      </c>
      <c r="AS339" s="15">
        <v>0</v>
      </c>
      <c r="AT339" s="15">
        <v>0</v>
      </c>
      <c r="AU339" s="15">
        <v>0</v>
      </c>
      <c r="AV339" s="15">
        <f t="shared" si="29"/>
        <v>36.886072355769237</v>
      </c>
      <c r="AW339" s="15">
        <v>0</v>
      </c>
      <c r="AX339" s="15">
        <v>2.1733333333333333</v>
      </c>
    </row>
    <row r="340" spans="1:50" ht="20.100000000000001" customHeight="1" x14ac:dyDescent="0.25">
      <c r="A340" s="8">
        <v>43922</v>
      </c>
      <c r="B340" s="8">
        <v>43951</v>
      </c>
      <c r="C340" s="11">
        <v>325</v>
      </c>
      <c r="D340" s="8" t="str">
        <f>VLOOKUP(C340,DBASE!$A$4:$Z$756,3,FALSE)</f>
        <v>P</v>
      </c>
      <c r="E340" s="11" t="str">
        <f>VLOOKUP(C340,DBASE!$A$4:$Z$756,2,FALSE)</f>
        <v>Active</v>
      </c>
      <c r="F340" s="11" t="str">
        <f>VLOOKUP(C340,DBASE!$A$4:$Z$756,4,FALSE)</f>
        <v>Mitarbeiter 325</v>
      </c>
      <c r="G340" s="11" t="str">
        <f>VLOOKUP(C340,DBASE!$A$4:$Z$756,5,FALSE)</f>
        <v>N</v>
      </c>
      <c r="H340" s="11">
        <f>VLOOKUP(C340,DBASE!$A$4:$Z$756,6,FALSE)</f>
        <v>1005</v>
      </c>
      <c r="I340" s="11">
        <f>VLOOKUP(C340,DBASE!$A$4:$Z$756,7,FALSE)</f>
        <v>1005</v>
      </c>
      <c r="J340" s="11">
        <f>VLOOKUP(C340,DBASE!$A$4:$Z$756,8,FALSE)</f>
        <v>100</v>
      </c>
      <c r="K340" s="11" t="str">
        <f>VLOOKUP(C340,DBASE!$A$4:$Z$756,9,FALSE)</f>
        <v>Niederl. 1</v>
      </c>
      <c r="L340" s="11" t="str">
        <f>VLOOKUP(C340,DBASE!$A$4:$Z$756,10,FALSE)</f>
        <v>Department</v>
      </c>
      <c r="M340" s="11" t="str">
        <f>VLOOKUP(C340,DBASE!$A$4:$Z$756,11,FALSE)</f>
        <v>Supervisor</v>
      </c>
      <c r="N340" s="11" t="str">
        <f>VLOOKUP(C340,DBASE!$A$4:$Z$756,12,FALSE)</f>
        <v>Non-Mgm.</v>
      </c>
      <c r="O340" s="11" t="str">
        <f>VLOOKUP(C340,DBASE!$A$4:$Z$756,13,FALSE)</f>
        <v>ang.</v>
      </c>
      <c r="P340" s="11" t="str">
        <f>VLOOKUP(C340,DBASE!$A$4:$Z$756,14,FALSE)</f>
        <v>M</v>
      </c>
      <c r="Q340" s="12">
        <f>VLOOKUP(C340,DBASE!$A$4:$Z$756,15,FALSE)</f>
        <v>42125</v>
      </c>
      <c r="R340" s="12" t="str">
        <f>IF(VLOOKUP(C340,DBASE!$A$4:$Z$756,16,FALSE)=0,"",VLOOKUP(C340,DBASE!$A$4:$Z$756,16,FALSE))</f>
        <v/>
      </c>
      <c r="S340" s="13" t="str">
        <f>VLOOKUP(C340,DBASE!$A$4:$Z$756,17,FALSE)</f>
        <v/>
      </c>
      <c r="T340" s="11">
        <f ca="1">VLOOKUP(C340,DBASE!$A$4:$Z$756,18,FALSE)</f>
        <v>4</v>
      </c>
      <c r="U340" s="12">
        <f>VLOOKUP(C340,DBASE!$A$4:$Z$756,19,FALSE)</f>
        <v>32721</v>
      </c>
      <c r="V340" s="13">
        <f ca="1">VLOOKUP(C340,DBASE!$A$4:$Z$756,20,FALSE)</f>
        <v>30</v>
      </c>
      <c r="W340" s="11" t="str">
        <f>VLOOKUP(C340,DBASE!$A$4:$Z$756,21,FALSE)</f>
        <v>N</v>
      </c>
      <c r="X340" s="11">
        <f>VLOOKUP(C340,DBASE!$A$4:$Z$756,22,FALSE)</f>
        <v>30</v>
      </c>
      <c r="Y340" s="14">
        <f>VLOOKUP(C340,DBASE!$A$4:$Z$756,23,FALSE)</f>
        <v>2.5</v>
      </c>
      <c r="Z340" s="11">
        <f>VLOOKUP(C340,DBASE!$A$4:$Z$756,24,FALSE)</f>
        <v>39</v>
      </c>
      <c r="AA340" s="11" t="str">
        <f>VLOOKUP(C340,DBASE!$A$4:$Z$756,25,FALSE)</f>
        <v>Function</v>
      </c>
      <c r="AB340" s="10">
        <f>VLOOKUP(C340,DBASE!$A$4:$Z$756,26,FALSE)</f>
        <v>1</v>
      </c>
      <c r="AC340" s="15">
        <v>1336</v>
      </c>
      <c r="AD340" s="15">
        <f t="shared" si="25"/>
        <v>292.91800000000001</v>
      </c>
      <c r="AE340" s="15">
        <v>0</v>
      </c>
      <c r="AF340" s="15">
        <v>0</v>
      </c>
      <c r="AG340" s="15">
        <v>0</v>
      </c>
      <c r="AH340" s="15">
        <v>0</v>
      </c>
      <c r="AI340" s="15">
        <v>0</v>
      </c>
      <c r="AJ340" s="15">
        <v>0</v>
      </c>
      <c r="AK340" s="15">
        <v>0</v>
      </c>
      <c r="AL340" s="15">
        <v>0</v>
      </c>
      <c r="AM340" s="15">
        <v>0</v>
      </c>
      <c r="AN340" s="15">
        <v>0</v>
      </c>
      <c r="AO340" s="15">
        <f t="shared" si="26"/>
        <v>0</v>
      </c>
      <c r="AP340" s="15">
        <f t="shared" si="27"/>
        <v>0</v>
      </c>
      <c r="AQ340" s="15">
        <f t="shared" si="28"/>
        <v>26.5</v>
      </c>
      <c r="AR340" s="15">
        <v>0</v>
      </c>
      <c r="AS340" s="15">
        <v>0</v>
      </c>
      <c r="AT340" s="15">
        <v>0</v>
      </c>
      <c r="AU340" s="15">
        <v>0</v>
      </c>
      <c r="AV340" s="15">
        <f t="shared" si="29"/>
        <v>5.9346750000000004</v>
      </c>
      <c r="AW340" s="15">
        <v>0</v>
      </c>
      <c r="AX340" s="15">
        <v>2.1733333333333333</v>
      </c>
    </row>
    <row r="341" spans="1:50" ht="20.100000000000001" customHeight="1" x14ac:dyDescent="0.25">
      <c r="A341" s="8">
        <v>43922</v>
      </c>
      <c r="B341" s="8">
        <v>43951</v>
      </c>
      <c r="C341" s="11">
        <v>326</v>
      </c>
      <c r="D341" s="8" t="str">
        <f>VLOOKUP(C341,DBASE!$A$4:$Z$756,3,FALSE)</f>
        <v>P</v>
      </c>
      <c r="E341" s="11" t="str">
        <f>VLOOKUP(C341,DBASE!$A$4:$Z$756,2,FALSE)</f>
        <v>Active</v>
      </c>
      <c r="F341" s="11" t="str">
        <f>VLOOKUP(C341,DBASE!$A$4:$Z$756,4,FALSE)</f>
        <v>Mitarbeiter 326</v>
      </c>
      <c r="G341" s="11" t="str">
        <f>VLOOKUP(C341,DBASE!$A$4:$Z$756,5,FALSE)</f>
        <v>N</v>
      </c>
      <c r="H341" s="11">
        <f>VLOOKUP(C341,DBASE!$A$4:$Z$756,6,FALSE)</f>
        <v>1038</v>
      </c>
      <c r="I341" s="11">
        <f>VLOOKUP(C341,DBASE!$A$4:$Z$756,7,FALSE)</f>
        <v>1081</v>
      </c>
      <c r="J341" s="11">
        <f>VLOOKUP(C341,DBASE!$A$4:$Z$756,8,FALSE)</f>
        <v>102</v>
      </c>
      <c r="K341" s="11" t="str">
        <f>VLOOKUP(C341,DBASE!$A$4:$Z$756,9,FALSE)</f>
        <v>Niederl. 3</v>
      </c>
      <c r="L341" s="11" t="str">
        <f>VLOOKUP(C341,DBASE!$A$4:$Z$756,10,FALSE)</f>
        <v>Department</v>
      </c>
      <c r="M341" s="11" t="str">
        <f>VLOOKUP(C341,DBASE!$A$4:$Z$756,11,FALSE)</f>
        <v>Supervisor</v>
      </c>
      <c r="N341" s="11" t="str">
        <f>VLOOKUP(C341,DBASE!$A$4:$Z$756,12,FALSE)</f>
        <v>Non-Mgm.</v>
      </c>
      <c r="O341" s="11" t="str">
        <f>VLOOKUP(C341,DBASE!$A$4:$Z$756,13,FALSE)</f>
        <v>ang.</v>
      </c>
      <c r="P341" s="11" t="str">
        <f>VLOOKUP(C341,DBASE!$A$4:$Z$756,14,FALSE)</f>
        <v>W</v>
      </c>
      <c r="Q341" s="12">
        <f>VLOOKUP(C341,DBASE!$A$4:$Z$756,15,FALSE)</f>
        <v>42125</v>
      </c>
      <c r="R341" s="12" t="str">
        <f>IF(VLOOKUP(C341,DBASE!$A$4:$Z$756,16,FALSE)=0,"",VLOOKUP(C341,DBASE!$A$4:$Z$756,16,FALSE))</f>
        <v/>
      </c>
      <c r="S341" s="13" t="str">
        <f>VLOOKUP(C341,DBASE!$A$4:$Z$756,17,FALSE)</f>
        <v/>
      </c>
      <c r="T341" s="11">
        <f ca="1">VLOOKUP(C341,DBASE!$A$4:$Z$756,18,FALSE)</f>
        <v>4</v>
      </c>
      <c r="U341" s="12">
        <f>VLOOKUP(C341,DBASE!$A$4:$Z$756,19,FALSE)</f>
        <v>33057</v>
      </c>
      <c r="V341" s="13">
        <f ca="1">VLOOKUP(C341,DBASE!$A$4:$Z$756,20,FALSE)</f>
        <v>29</v>
      </c>
      <c r="W341" s="11" t="str">
        <f>VLOOKUP(C341,DBASE!$A$4:$Z$756,21,FALSE)</f>
        <v>N</v>
      </c>
      <c r="X341" s="11">
        <f>VLOOKUP(C341,DBASE!$A$4:$Z$756,22,FALSE)</f>
        <v>30</v>
      </c>
      <c r="Y341" s="14">
        <f>VLOOKUP(C341,DBASE!$A$4:$Z$756,23,FALSE)</f>
        <v>2.5</v>
      </c>
      <c r="Z341" s="11">
        <f>VLOOKUP(C341,DBASE!$A$4:$Z$756,24,FALSE)</f>
        <v>39</v>
      </c>
      <c r="AA341" s="11" t="str">
        <f>VLOOKUP(C341,DBASE!$A$4:$Z$756,25,FALSE)</f>
        <v>Function</v>
      </c>
      <c r="AB341" s="10">
        <f>VLOOKUP(C341,DBASE!$A$4:$Z$756,26,FALSE)</f>
        <v>1</v>
      </c>
      <c r="AC341" s="15">
        <v>1337</v>
      </c>
      <c r="AD341" s="15">
        <f t="shared" si="25"/>
        <v>293.13724999999999</v>
      </c>
      <c r="AE341" s="15">
        <v>0</v>
      </c>
      <c r="AF341" s="15">
        <v>0</v>
      </c>
      <c r="AG341" s="15">
        <v>0</v>
      </c>
      <c r="AH341" s="15">
        <v>0</v>
      </c>
      <c r="AI341" s="15">
        <v>0</v>
      </c>
      <c r="AJ341" s="15">
        <v>0</v>
      </c>
      <c r="AK341" s="15">
        <v>0</v>
      </c>
      <c r="AL341" s="15">
        <v>0</v>
      </c>
      <c r="AM341" s="15">
        <v>0</v>
      </c>
      <c r="AN341" s="15">
        <v>0</v>
      </c>
      <c r="AO341" s="15">
        <f t="shared" si="26"/>
        <v>0</v>
      </c>
      <c r="AP341" s="15">
        <f t="shared" si="27"/>
        <v>0</v>
      </c>
      <c r="AQ341" s="15">
        <f t="shared" si="28"/>
        <v>26.5</v>
      </c>
      <c r="AR341" s="15">
        <v>0</v>
      </c>
      <c r="AS341" s="15">
        <v>0</v>
      </c>
      <c r="AT341" s="15">
        <v>0</v>
      </c>
      <c r="AU341" s="15">
        <v>0</v>
      </c>
      <c r="AV341" s="15">
        <f t="shared" si="29"/>
        <v>5.9346750000000004</v>
      </c>
      <c r="AW341" s="15">
        <v>0</v>
      </c>
      <c r="AX341" s="15">
        <v>2.1733333333333333</v>
      </c>
    </row>
    <row r="342" spans="1:50" ht="20.100000000000001" customHeight="1" x14ac:dyDescent="0.25">
      <c r="A342" s="8">
        <v>43922</v>
      </c>
      <c r="B342" s="8">
        <v>43951</v>
      </c>
      <c r="C342" s="11">
        <v>327</v>
      </c>
      <c r="D342" s="8" t="str">
        <f>VLOOKUP(C342,DBASE!$A$4:$Z$756,3,FALSE)</f>
        <v>P</v>
      </c>
      <c r="E342" s="11" t="str">
        <f>VLOOKUP(C342,DBASE!$A$4:$Z$756,2,FALSE)</f>
        <v>Active</v>
      </c>
      <c r="F342" s="11" t="str">
        <f>VLOOKUP(C342,DBASE!$A$4:$Z$756,4,FALSE)</f>
        <v>Mitarbeiter 327</v>
      </c>
      <c r="G342" s="11" t="str">
        <f>VLOOKUP(C342,DBASE!$A$4:$Z$756,5,FALSE)</f>
        <v>N</v>
      </c>
      <c r="H342" s="11">
        <f>VLOOKUP(C342,DBASE!$A$4:$Z$756,6,FALSE)</f>
        <v>1022</v>
      </c>
      <c r="I342" s="11">
        <f>VLOOKUP(C342,DBASE!$A$4:$Z$756,7,FALSE)</f>
        <v>1023</v>
      </c>
      <c r="J342" s="11">
        <f>VLOOKUP(C342,DBASE!$A$4:$Z$756,8,FALSE)</f>
        <v>108</v>
      </c>
      <c r="K342" s="11" t="str">
        <f>VLOOKUP(C342,DBASE!$A$4:$Z$756,9,FALSE)</f>
        <v>Niederl. 9</v>
      </c>
      <c r="L342" s="11" t="str">
        <f>VLOOKUP(C342,DBASE!$A$4:$Z$756,10,FALSE)</f>
        <v>Department</v>
      </c>
      <c r="M342" s="11" t="str">
        <f>VLOOKUP(C342,DBASE!$A$4:$Z$756,11,FALSE)</f>
        <v>Supervisor</v>
      </c>
      <c r="N342" s="11" t="str">
        <f>VLOOKUP(C342,DBASE!$A$4:$Z$756,12,FALSE)</f>
        <v>Non-Mgm.</v>
      </c>
      <c r="O342" s="11" t="str">
        <f>VLOOKUP(C342,DBASE!$A$4:$Z$756,13,FALSE)</f>
        <v>ang.</v>
      </c>
      <c r="P342" s="11" t="str">
        <f>VLOOKUP(C342,DBASE!$A$4:$Z$756,14,FALSE)</f>
        <v>M</v>
      </c>
      <c r="Q342" s="12">
        <f>VLOOKUP(C342,DBASE!$A$4:$Z$756,15,FALSE)</f>
        <v>42125</v>
      </c>
      <c r="R342" s="12" t="str">
        <f>IF(VLOOKUP(C342,DBASE!$A$4:$Z$756,16,FALSE)=0,"",VLOOKUP(C342,DBASE!$A$4:$Z$756,16,FALSE))</f>
        <v/>
      </c>
      <c r="S342" s="13" t="str">
        <f>VLOOKUP(C342,DBASE!$A$4:$Z$756,17,FALSE)</f>
        <v/>
      </c>
      <c r="T342" s="11">
        <f ca="1">VLOOKUP(C342,DBASE!$A$4:$Z$756,18,FALSE)</f>
        <v>4</v>
      </c>
      <c r="U342" s="12">
        <f>VLOOKUP(C342,DBASE!$A$4:$Z$756,19,FALSE)</f>
        <v>28814</v>
      </c>
      <c r="V342" s="13">
        <f ca="1">VLOOKUP(C342,DBASE!$A$4:$Z$756,20,FALSE)</f>
        <v>41</v>
      </c>
      <c r="W342" s="11" t="str">
        <f>VLOOKUP(C342,DBASE!$A$4:$Z$756,21,FALSE)</f>
        <v>J</v>
      </c>
      <c r="X342" s="11">
        <f>VLOOKUP(C342,DBASE!$A$4:$Z$756,22,FALSE)</f>
        <v>30</v>
      </c>
      <c r="Y342" s="14">
        <f>VLOOKUP(C342,DBASE!$A$4:$Z$756,23,FALSE)</f>
        <v>2.5</v>
      </c>
      <c r="Z342" s="11">
        <f>VLOOKUP(C342,DBASE!$A$4:$Z$756,24,FALSE)</f>
        <v>39</v>
      </c>
      <c r="AA342" s="11" t="str">
        <f>VLOOKUP(C342,DBASE!$A$4:$Z$756,25,FALSE)</f>
        <v>Function</v>
      </c>
      <c r="AB342" s="10">
        <f>VLOOKUP(C342,DBASE!$A$4:$Z$756,26,FALSE)</f>
        <v>1</v>
      </c>
      <c r="AC342" s="15">
        <v>1338</v>
      </c>
      <c r="AD342" s="15">
        <f t="shared" si="25"/>
        <v>293.35649999999998</v>
      </c>
      <c r="AE342" s="15">
        <v>0</v>
      </c>
      <c r="AF342" s="15">
        <v>0</v>
      </c>
      <c r="AG342" s="15">
        <v>0</v>
      </c>
      <c r="AH342" s="15">
        <v>0</v>
      </c>
      <c r="AI342" s="15">
        <v>0</v>
      </c>
      <c r="AJ342" s="15">
        <v>0</v>
      </c>
      <c r="AK342" s="15">
        <v>0</v>
      </c>
      <c r="AL342" s="15">
        <v>0</v>
      </c>
      <c r="AM342" s="15">
        <v>0</v>
      </c>
      <c r="AN342" s="15">
        <v>0</v>
      </c>
      <c r="AO342" s="15">
        <f t="shared" si="26"/>
        <v>77.192307692307693</v>
      </c>
      <c r="AP342" s="15">
        <f t="shared" si="27"/>
        <v>61.325000000000003</v>
      </c>
      <c r="AQ342" s="15">
        <f t="shared" si="28"/>
        <v>26.5</v>
      </c>
      <c r="AR342" s="15">
        <v>0</v>
      </c>
      <c r="AS342" s="15">
        <v>0</v>
      </c>
      <c r="AT342" s="15">
        <v>0</v>
      </c>
      <c r="AU342" s="15">
        <v>0</v>
      </c>
      <c r="AV342" s="15">
        <f t="shared" si="29"/>
        <v>36.955626057692314</v>
      </c>
      <c r="AW342" s="15">
        <v>0</v>
      </c>
      <c r="AX342" s="15">
        <v>2.1733333333333333</v>
      </c>
    </row>
    <row r="343" spans="1:50" ht="20.100000000000001" customHeight="1" x14ac:dyDescent="0.25">
      <c r="A343" s="8">
        <v>43922</v>
      </c>
      <c r="B343" s="8">
        <v>43951</v>
      </c>
      <c r="C343" s="11">
        <v>328</v>
      </c>
      <c r="D343" s="8" t="str">
        <f>VLOOKUP(C343,DBASE!$A$4:$Z$756,3,FALSE)</f>
        <v>P</v>
      </c>
      <c r="E343" s="11" t="str">
        <f>VLOOKUP(C343,DBASE!$A$4:$Z$756,2,FALSE)</f>
        <v>Active</v>
      </c>
      <c r="F343" s="11" t="str">
        <f>VLOOKUP(C343,DBASE!$A$4:$Z$756,4,FALSE)</f>
        <v>Mitarbeiter 328</v>
      </c>
      <c r="G343" s="11" t="str">
        <f>VLOOKUP(C343,DBASE!$A$4:$Z$756,5,FALSE)</f>
        <v>N</v>
      </c>
      <c r="H343" s="11">
        <f>VLOOKUP(C343,DBASE!$A$4:$Z$756,6,FALSE)</f>
        <v>1019</v>
      </c>
      <c r="I343" s="11">
        <f>VLOOKUP(C343,DBASE!$A$4:$Z$756,7,FALSE)</f>
        <v>1037</v>
      </c>
      <c r="J343" s="11">
        <f>VLOOKUP(C343,DBASE!$A$4:$Z$756,8,FALSE)</f>
        <v>105</v>
      </c>
      <c r="K343" s="11" t="str">
        <f>VLOOKUP(C343,DBASE!$A$4:$Z$756,9,FALSE)</f>
        <v>Niederl. 6</v>
      </c>
      <c r="L343" s="11" t="str">
        <f>VLOOKUP(C343,DBASE!$A$4:$Z$756,10,FALSE)</f>
        <v>Department</v>
      </c>
      <c r="M343" s="11" t="str">
        <f>VLOOKUP(C343,DBASE!$A$4:$Z$756,11,FALSE)</f>
        <v>Supervisor</v>
      </c>
      <c r="N343" s="11" t="str">
        <f>VLOOKUP(C343,DBASE!$A$4:$Z$756,12,FALSE)</f>
        <v>Non-Mgm.</v>
      </c>
      <c r="O343" s="11" t="str">
        <f>VLOOKUP(C343,DBASE!$A$4:$Z$756,13,FALSE)</f>
        <v>ang.</v>
      </c>
      <c r="P343" s="11" t="str">
        <f>VLOOKUP(C343,DBASE!$A$4:$Z$756,14,FALSE)</f>
        <v>M</v>
      </c>
      <c r="Q343" s="12">
        <f>VLOOKUP(C343,DBASE!$A$4:$Z$756,15,FALSE)</f>
        <v>42156</v>
      </c>
      <c r="R343" s="12" t="str">
        <f>IF(VLOOKUP(C343,DBASE!$A$4:$Z$756,16,FALSE)=0,"",VLOOKUP(C343,DBASE!$A$4:$Z$756,16,FALSE))</f>
        <v/>
      </c>
      <c r="S343" s="13" t="str">
        <f>VLOOKUP(C343,DBASE!$A$4:$Z$756,17,FALSE)</f>
        <v/>
      </c>
      <c r="T343" s="11">
        <f ca="1">VLOOKUP(C343,DBASE!$A$4:$Z$756,18,FALSE)</f>
        <v>4</v>
      </c>
      <c r="U343" s="12">
        <f>VLOOKUP(C343,DBASE!$A$4:$Z$756,19,FALSE)</f>
        <v>27927</v>
      </c>
      <c r="V343" s="13">
        <f ca="1">VLOOKUP(C343,DBASE!$A$4:$Z$756,20,FALSE)</f>
        <v>43</v>
      </c>
      <c r="W343" s="11" t="str">
        <f>VLOOKUP(C343,DBASE!$A$4:$Z$756,21,FALSE)</f>
        <v>J</v>
      </c>
      <c r="X343" s="11">
        <f>VLOOKUP(C343,DBASE!$A$4:$Z$756,22,FALSE)</f>
        <v>30</v>
      </c>
      <c r="Y343" s="14">
        <f>VLOOKUP(C343,DBASE!$A$4:$Z$756,23,FALSE)</f>
        <v>2.5</v>
      </c>
      <c r="Z343" s="11">
        <f>VLOOKUP(C343,DBASE!$A$4:$Z$756,24,FALSE)</f>
        <v>39</v>
      </c>
      <c r="AA343" s="11" t="str">
        <f>VLOOKUP(C343,DBASE!$A$4:$Z$756,25,FALSE)</f>
        <v>Function</v>
      </c>
      <c r="AB343" s="10">
        <f>VLOOKUP(C343,DBASE!$A$4:$Z$756,26,FALSE)</f>
        <v>1</v>
      </c>
      <c r="AC343" s="15">
        <v>1339</v>
      </c>
      <c r="AD343" s="15">
        <f t="shared" si="25"/>
        <v>293.57575000000003</v>
      </c>
      <c r="AE343" s="15">
        <v>0</v>
      </c>
      <c r="AF343" s="15">
        <v>0</v>
      </c>
      <c r="AG343" s="15">
        <v>0</v>
      </c>
      <c r="AH343" s="15">
        <v>0</v>
      </c>
      <c r="AI343" s="15">
        <v>0</v>
      </c>
      <c r="AJ343" s="15">
        <v>0</v>
      </c>
      <c r="AK343" s="15">
        <v>0</v>
      </c>
      <c r="AL343" s="15">
        <v>0</v>
      </c>
      <c r="AM343" s="15">
        <v>0</v>
      </c>
      <c r="AN343" s="15">
        <v>0</v>
      </c>
      <c r="AO343" s="15">
        <f t="shared" si="26"/>
        <v>77.25</v>
      </c>
      <c r="AP343" s="15">
        <f t="shared" si="27"/>
        <v>61.370833333333337</v>
      </c>
      <c r="AQ343" s="15">
        <f t="shared" si="28"/>
        <v>26.5</v>
      </c>
      <c r="AR343" s="15">
        <v>0</v>
      </c>
      <c r="AS343" s="15">
        <v>0</v>
      </c>
      <c r="AT343" s="15">
        <v>0</v>
      </c>
      <c r="AU343" s="15">
        <v>0</v>
      </c>
      <c r="AV343" s="15">
        <f t="shared" si="29"/>
        <v>36.978810625000001</v>
      </c>
      <c r="AW343" s="15">
        <v>0</v>
      </c>
      <c r="AX343" s="15">
        <v>2.1733333333333333</v>
      </c>
    </row>
    <row r="344" spans="1:50" ht="20.100000000000001" customHeight="1" x14ac:dyDescent="0.25">
      <c r="A344" s="8">
        <v>43922</v>
      </c>
      <c r="B344" s="8">
        <v>43951</v>
      </c>
      <c r="C344" s="11">
        <v>329</v>
      </c>
      <c r="D344" s="8" t="str">
        <f>VLOOKUP(C344,DBASE!$A$4:$Z$756,3,FALSE)</f>
        <v>P</v>
      </c>
      <c r="E344" s="11" t="str">
        <f>VLOOKUP(C344,DBASE!$A$4:$Z$756,2,FALSE)</f>
        <v>Active</v>
      </c>
      <c r="F344" s="11" t="str">
        <f>VLOOKUP(C344,DBASE!$A$4:$Z$756,4,FALSE)</f>
        <v>Mitarbeiter 329</v>
      </c>
      <c r="G344" s="11" t="str">
        <f>VLOOKUP(C344,DBASE!$A$4:$Z$756,5,FALSE)</f>
        <v>N</v>
      </c>
      <c r="H344" s="11">
        <f>VLOOKUP(C344,DBASE!$A$4:$Z$756,6,FALSE)</f>
        <v>1022</v>
      </c>
      <c r="I344" s="11">
        <f>VLOOKUP(C344,DBASE!$A$4:$Z$756,7,FALSE)</f>
        <v>1023</v>
      </c>
      <c r="J344" s="11">
        <f>VLOOKUP(C344,DBASE!$A$4:$Z$756,8,FALSE)</f>
        <v>108</v>
      </c>
      <c r="K344" s="11" t="str">
        <f>VLOOKUP(C344,DBASE!$A$4:$Z$756,9,FALSE)</f>
        <v>Niederl. 9</v>
      </c>
      <c r="L344" s="11" t="str">
        <f>VLOOKUP(C344,DBASE!$A$4:$Z$756,10,FALSE)</f>
        <v>Department</v>
      </c>
      <c r="M344" s="11" t="str">
        <f>VLOOKUP(C344,DBASE!$A$4:$Z$756,11,FALSE)</f>
        <v>Supervisor</v>
      </c>
      <c r="N344" s="11" t="str">
        <f>VLOOKUP(C344,DBASE!$A$4:$Z$756,12,FALSE)</f>
        <v>Non-Mgm.</v>
      </c>
      <c r="O344" s="11" t="str">
        <f>VLOOKUP(C344,DBASE!$A$4:$Z$756,13,FALSE)</f>
        <v>ang.</v>
      </c>
      <c r="P344" s="11" t="str">
        <f>VLOOKUP(C344,DBASE!$A$4:$Z$756,14,FALSE)</f>
        <v>M</v>
      </c>
      <c r="Q344" s="12">
        <f>VLOOKUP(C344,DBASE!$A$4:$Z$756,15,FALSE)</f>
        <v>42186</v>
      </c>
      <c r="R344" s="12" t="str">
        <f>IF(VLOOKUP(C344,DBASE!$A$4:$Z$756,16,FALSE)=0,"",VLOOKUP(C344,DBASE!$A$4:$Z$756,16,FALSE))</f>
        <v/>
      </c>
      <c r="S344" s="13" t="str">
        <f>VLOOKUP(C344,DBASE!$A$4:$Z$756,17,FALSE)</f>
        <v/>
      </c>
      <c r="T344" s="11">
        <f ca="1">VLOOKUP(C344,DBASE!$A$4:$Z$756,18,FALSE)</f>
        <v>4</v>
      </c>
      <c r="U344" s="12">
        <f>VLOOKUP(C344,DBASE!$A$4:$Z$756,19,FALSE)</f>
        <v>24927</v>
      </c>
      <c r="V344" s="13">
        <f ca="1">VLOOKUP(C344,DBASE!$A$4:$Z$756,20,FALSE)</f>
        <v>51</v>
      </c>
      <c r="W344" s="11" t="str">
        <f>VLOOKUP(C344,DBASE!$A$4:$Z$756,21,FALSE)</f>
        <v>J</v>
      </c>
      <c r="X344" s="11">
        <f>VLOOKUP(C344,DBASE!$A$4:$Z$756,22,FALSE)</f>
        <v>30</v>
      </c>
      <c r="Y344" s="14">
        <f>VLOOKUP(C344,DBASE!$A$4:$Z$756,23,FALSE)</f>
        <v>2.5</v>
      </c>
      <c r="Z344" s="11">
        <f>VLOOKUP(C344,DBASE!$A$4:$Z$756,24,FALSE)</f>
        <v>39</v>
      </c>
      <c r="AA344" s="11" t="str">
        <f>VLOOKUP(C344,DBASE!$A$4:$Z$756,25,FALSE)</f>
        <v>Function</v>
      </c>
      <c r="AB344" s="10">
        <f>VLOOKUP(C344,DBASE!$A$4:$Z$756,26,FALSE)</f>
        <v>1</v>
      </c>
      <c r="AC344" s="15">
        <v>1340</v>
      </c>
      <c r="AD344" s="15">
        <f t="shared" si="25"/>
        <v>293.79500000000002</v>
      </c>
      <c r="AE344" s="15">
        <v>0</v>
      </c>
      <c r="AF344" s="15">
        <v>0</v>
      </c>
      <c r="AG344" s="15">
        <v>0</v>
      </c>
      <c r="AH344" s="15">
        <v>0</v>
      </c>
      <c r="AI344" s="15">
        <v>0</v>
      </c>
      <c r="AJ344" s="15">
        <v>0</v>
      </c>
      <c r="AK344" s="15">
        <v>0</v>
      </c>
      <c r="AL344" s="15">
        <v>0</v>
      </c>
      <c r="AM344" s="15">
        <v>0</v>
      </c>
      <c r="AN344" s="15">
        <v>0</v>
      </c>
      <c r="AO344" s="15">
        <f t="shared" si="26"/>
        <v>77.307692307692307</v>
      </c>
      <c r="AP344" s="15">
        <f t="shared" si="27"/>
        <v>61.416666666666671</v>
      </c>
      <c r="AQ344" s="15">
        <f t="shared" si="28"/>
        <v>26.5</v>
      </c>
      <c r="AR344" s="15">
        <v>0</v>
      </c>
      <c r="AS344" s="15">
        <v>0</v>
      </c>
      <c r="AT344" s="15">
        <v>0</v>
      </c>
      <c r="AU344" s="15">
        <v>0</v>
      </c>
      <c r="AV344" s="15">
        <f t="shared" si="29"/>
        <v>37.001995192307696</v>
      </c>
      <c r="AW344" s="15">
        <v>0</v>
      </c>
      <c r="AX344" s="15">
        <v>2.1733333333333333</v>
      </c>
    </row>
    <row r="345" spans="1:50" ht="20.100000000000001" customHeight="1" x14ac:dyDescent="0.25">
      <c r="A345" s="8">
        <v>43922</v>
      </c>
      <c r="B345" s="8">
        <v>43951</v>
      </c>
      <c r="C345" s="11">
        <v>330</v>
      </c>
      <c r="D345" s="8" t="str">
        <f>VLOOKUP(C345,DBASE!$A$4:$Z$756,3,FALSE)</f>
        <v>P</v>
      </c>
      <c r="E345" s="11" t="str">
        <f>VLOOKUP(C345,DBASE!$A$4:$Z$756,2,FALSE)</f>
        <v>Active</v>
      </c>
      <c r="F345" s="11" t="str">
        <f>VLOOKUP(C345,DBASE!$A$4:$Z$756,4,FALSE)</f>
        <v>Mitarbeiter 330</v>
      </c>
      <c r="G345" s="11" t="str">
        <f>VLOOKUP(C345,DBASE!$A$4:$Z$756,5,FALSE)</f>
        <v>N</v>
      </c>
      <c r="H345" s="11">
        <f>VLOOKUP(C345,DBASE!$A$4:$Z$756,6,FALSE)</f>
        <v>1022</v>
      </c>
      <c r="I345" s="11">
        <f>VLOOKUP(C345,DBASE!$A$4:$Z$756,7,FALSE)</f>
        <v>1029</v>
      </c>
      <c r="J345" s="11">
        <f>VLOOKUP(C345,DBASE!$A$4:$Z$756,8,FALSE)</f>
        <v>109</v>
      </c>
      <c r="K345" s="11" t="str">
        <f>VLOOKUP(C345,DBASE!$A$4:$Z$756,9,FALSE)</f>
        <v>Niederl. 10</v>
      </c>
      <c r="L345" s="11" t="str">
        <f>VLOOKUP(C345,DBASE!$A$4:$Z$756,10,FALSE)</f>
        <v>Department</v>
      </c>
      <c r="M345" s="11" t="str">
        <f>VLOOKUP(C345,DBASE!$A$4:$Z$756,11,FALSE)</f>
        <v>Supervisor</v>
      </c>
      <c r="N345" s="11" t="str">
        <f>VLOOKUP(C345,DBASE!$A$4:$Z$756,12,FALSE)</f>
        <v>Non-Mgm.</v>
      </c>
      <c r="O345" s="11" t="str">
        <f>VLOOKUP(C345,DBASE!$A$4:$Z$756,13,FALSE)</f>
        <v>ang.</v>
      </c>
      <c r="P345" s="11" t="str">
        <f>VLOOKUP(C345,DBASE!$A$4:$Z$756,14,FALSE)</f>
        <v>M</v>
      </c>
      <c r="Q345" s="12">
        <f>VLOOKUP(C345,DBASE!$A$4:$Z$756,15,FALSE)</f>
        <v>42186</v>
      </c>
      <c r="R345" s="12" t="str">
        <f>IF(VLOOKUP(C345,DBASE!$A$4:$Z$756,16,FALSE)=0,"",VLOOKUP(C345,DBASE!$A$4:$Z$756,16,FALSE))</f>
        <v/>
      </c>
      <c r="S345" s="13" t="str">
        <f>VLOOKUP(C345,DBASE!$A$4:$Z$756,17,FALSE)</f>
        <v/>
      </c>
      <c r="T345" s="11">
        <f ca="1">VLOOKUP(C345,DBASE!$A$4:$Z$756,18,FALSE)</f>
        <v>4</v>
      </c>
      <c r="U345" s="12">
        <f>VLOOKUP(C345,DBASE!$A$4:$Z$756,19,FALSE)</f>
        <v>31162</v>
      </c>
      <c r="V345" s="13">
        <f ca="1">VLOOKUP(C345,DBASE!$A$4:$Z$756,20,FALSE)</f>
        <v>34</v>
      </c>
      <c r="W345" s="11" t="str">
        <f>VLOOKUP(C345,DBASE!$A$4:$Z$756,21,FALSE)</f>
        <v>J</v>
      </c>
      <c r="X345" s="11">
        <f>VLOOKUP(C345,DBASE!$A$4:$Z$756,22,FALSE)</f>
        <v>30</v>
      </c>
      <c r="Y345" s="14">
        <f>VLOOKUP(C345,DBASE!$A$4:$Z$756,23,FALSE)</f>
        <v>2.5</v>
      </c>
      <c r="Z345" s="11">
        <f>VLOOKUP(C345,DBASE!$A$4:$Z$756,24,FALSE)</f>
        <v>39</v>
      </c>
      <c r="AA345" s="11" t="str">
        <f>VLOOKUP(C345,DBASE!$A$4:$Z$756,25,FALSE)</f>
        <v>Function</v>
      </c>
      <c r="AB345" s="10">
        <f>VLOOKUP(C345,DBASE!$A$4:$Z$756,26,FALSE)</f>
        <v>1</v>
      </c>
      <c r="AC345" s="15">
        <v>1341</v>
      </c>
      <c r="AD345" s="15">
        <f t="shared" si="25"/>
        <v>294.01425</v>
      </c>
      <c r="AE345" s="15">
        <v>0</v>
      </c>
      <c r="AF345" s="15">
        <v>0</v>
      </c>
      <c r="AG345" s="15">
        <v>0</v>
      </c>
      <c r="AH345" s="15">
        <v>0</v>
      </c>
      <c r="AI345" s="15">
        <v>0</v>
      </c>
      <c r="AJ345" s="15">
        <v>0</v>
      </c>
      <c r="AK345" s="15">
        <v>0</v>
      </c>
      <c r="AL345" s="15">
        <v>0</v>
      </c>
      <c r="AM345" s="15">
        <v>0</v>
      </c>
      <c r="AN345" s="15">
        <v>0</v>
      </c>
      <c r="AO345" s="15">
        <f t="shared" si="26"/>
        <v>77.365384615384613</v>
      </c>
      <c r="AP345" s="15">
        <f t="shared" si="27"/>
        <v>61.462500000000006</v>
      </c>
      <c r="AQ345" s="15">
        <f t="shared" si="28"/>
        <v>26.5</v>
      </c>
      <c r="AR345" s="15">
        <v>0</v>
      </c>
      <c r="AS345" s="15">
        <v>0</v>
      </c>
      <c r="AT345" s="15">
        <v>0</v>
      </c>
      <c r="AU345" s="15">
        <v>0</v>
      </c>
      <c r="AV345" s="15">
        <f t="shared" si="29"/>
        <v>37.025179759615384</v>
      </c>
      <c r="AW345" s="15">
        <v>0</v>
      </c>
      <c r="AX345" s="15">
        <v>2.1733333333333333</v>
      </c>
    </row>
    <row r="346" spans="1:50" ht="20.100000000000001" customHeight="1" x14ac:dyDescent="0.25">
      <c r="A346" s="8">
        <v>43922</v>
      </c>
      <c r="B346" s="8">
        <v>43951</v>
      </c>
      <c r="C346" s="11">
        <v>331</v>
      </c>
      <c r="D346" s="8" t="str">
        <f>VLOOKUP(C346,DBASE!$A$4:$Z$756,3,FALSE)</f>
        <v>P</v>
      </c>
      <c r="E346" s="11" t="str">
        <f>VLOOKUP(C346,DBASE!$A$4:$Z$756,2,FALSE)</f>
        <v>Active</v>
      </c>
      <c r="F346" s="11" t="str">
        <f>VLOOKUP(C346,DBASE!$A$4:$Z$756,4,FALSE)</f>
        <v>Mitarbeiter 331</v>
      </c>
      <c r="G346" s="11" t="str">
        <f>VLOOKUP(C346,DBASE!$A$4:$Z$756,5,FALSE)</f>
        <v>N</v>
      </c>
      <c r="H346" s="11">
        <f>VLOOKUP(C346,DBASE!$A$4:$Z$756,6,FALSE)</f>
        <v>1034</v>
      </c>
      <c r="I346" s="11">
        <f>VLOOKUP(C346,DBASE!$A$4:$Z$756,7,FALSE)</f>
        <v>1077</v>
      </c>
      <c r="J346" s="11">
        <f>VLOOKUP(C346,DBASE!$A$4:$Z$756,8,FALSE)</f>
        <v>102</v>
      </c>
      <c r="K346" s="11" t="str">
        <f>VLOOKUP(C346,DBASE!$A$4:$Z$756,9,FALSE)</f>
        <v>Niederl. 3</v>
      </c>
      <c r="L346" s="11" t="str">
        <f>VLOOKUP(C346,DBASE!$A$4:$Z$756,10,FALSE)</f>
        <v>Department</v>
      </c>
      <c r="M346" s="11" t="str">
        <f>VLOOKUP(C346,DBASE!$A$4:$Z$756,11,FALSE)</f>
        <v>Supervisor</v>
      </c>
      <c r="N346" s="11" t="str">
        <f>VLOOKUP(C346,DBASE!$A$4:$Z$756,12,FALSE)</f>
        <v>Non-Mgm.</v>
      </c>
      <c r="O346" s="11" t="str">
        <f>VLOOKUP(C346,DBASE!$A$4:$Z$756,13,FALSE)</f>
        <v>ang.</v>
      </c>
      <c r="P346" s="11" t="str">
        <f>VLOOKUP(C346,DBASE!$A$4:$Z$756,14,FALSE)</f>
        <v>M</v>
      </c>
      <c r="Q346" s="12">
        <f>VLOOKUP(C346,DBASE!$A$4:$Z$756,15,FALSE)</f>
        <v>42200</v>
      </c>
      <c r="R346" s="12" t="str">
        <f>IF(VLOOKUP(C346,DBASE!$A$4:$Z$756,16,FALSE)=0,"",VLOOKUP(C346,DBASE!$A$4:$Z$756,16,FALSE))</f>
        <v/>
      </c>
      <c r="S346" s="13" t="str">
        <f>VLOOKUP(C346,DBASE!$A$4:$Z$756,17,FALSE)</f>
        <v/>
      </c>
      <c r="T346" s="11">
        <f ca="1">VLOOKUP(C346,DBASE!$A$4:$Z$756,18,FALSE)</f>
        <v>4</v>
      </c>
      <c r="U346" s="12">
        <f>VLOOKUP(C346,DBASE!$A$4:$Z$756,19,FALSE)</f>
        <v>27265</v>
      </c>
      <c r="V346" s="13">
        <f ca="1">VLOOKUP(C346,DBASE!$A$4:$Z$756,20,FALSE)</f>
        <v>45</v>
      </c>
      <c r="W346" s="11" t="str">
        <f>VLOOKUP(C346,DBASE!$A$4:$Z$756,21,FALSE)</f>
        <v>N</v>
      </c>
      <c r="X346" s="11">
        <f>VLOOKUP(C346,DBASE!$A$4:$Z$756,22,FALSE)</f>
        <v>30</v>
      </c>
      <c r="Y346" s="14">
        <f>VLOOKUP(C346,DBASE!$A$4:$Z$756,23,FALSE)</f>
        <v>2.5</v>
      </c>
      <c r="Z346" s="11">
        <f>VLOOKUP(C346,DBASE!$A$4:$Z$756,24,FALSE)</f>
        <v>39</v>
      </c>
      <c r="AA346" s="11" t="str">
        <f>VLOOKUP(C346,DBASE!$A$4:$Z$756,25,FALSE)</f>
        <v>Function</v>
      </c>
      <c r="AB346" s="10">
        <f>VLOOKUP(C346,DBASE!$A$4:$Z$756,26,FALSE)</f>
        <v>1</v>
      </c>
      <c r="AC346" s="15">
        <v>1342</v>
      </c>
      <c r="AD346" s="15">
        <f t="shared" si="25"/>
        <v>294.23350000000005</v>
      </c>
      <c r="AE346" s="15">
        <v>0</v>
      </c>
      <c r="AF346" s="15">
        <v>0</v>
      </c>
      <c r="AG346" s="15">
        <v>0</v>
      </c>
      <c r="AH346" s="15">
        <v>0</v>
      </c>
      <c r="AI346" s="15">
        <v>0</v>
      </c>
      <c r="AJ346" s="15">
        <v>0</v>
      </c>
      <c r="AK346" s="15">
        <v>0</v>
      </c>
      <c r="AL346" s="15">
        <v>0</v>
      </c>
      <c r="AM346" s="15">
        <v>0</v>
      </c>
      <c r="AN346" s="15">
        <v>0</v>
      </c>
      <c r="AO346" s="15">
        <f t="shared" si="26"/>
        <v>0</v>
      </c>
      <c r="AP346" s="15">
        <f t="shared" si="27"/>
        <v>0</v>
      </c>
      <c r="AQ346" s="15">
        <f t="shared" si="28"/>
        <v>26.5</v>
      </c>
      <c r="AR346" s="15">
        <v>0</v>
      </c>
      <c r="AS346" s="15">
        <v>0</v>
      </c>
      <c r="AT346" s="15">
        <v>0</v>
      </c>
      <c r="AU346" s="15">
        <v>0</v>
      </c>
      <c r="AV346" s="15">
        <f t="shared" si="29"/>
        <v>5.9346750000000004</v>
      </c>
      <c r="AW346" s="15">
        <v>201.52539999999999</v>
      </c>
      <c r="AX346" s="15">
        <v>2.1733333333333333</v>
      </c>
    </row>
    <row r="347" spans="1:50" ht="20.100000000000001" customHeight="1" x14ac:dyDescent="0.25">
      <c r="A347" s="8">
        <v>43922</v>
      </c>
      <c r="B347" s="8">
        <v>43951</v>
      </c>
      <c r="C347" s="11">
        <v>332</v>
      </c>
      <c r="D347" s="8" t="str">
        <f>VLOOKUP(C347,DBASE!$A$4:$Z$756,3,FALSE)</f>
        <v>P</v>
      </c>
      <c r="E347" s="11" t="str">
        <f>VLOOKUP(C347,DBASE!$A$4:$Z$756,2,FALSE)</f>
        <v>Active</v>
      </c>
      <c r="F347" s="11" t="str">
        <f>VLOOKUP(C347,DBASE!$A$4:$Z$756,4,FALSE)</f>
        <v>Mitarbeiter 332</v>
      </c>
      <c r="G347" s="11" t="str">
        <f>VLOOKUP(C347,DBASE!$A$4:$Z$756,5,FALSE)</f>
        <v>N</v>
      </c>
      <c r="H347" s="11">
        <f>VLOOKUP(C347,DBASE!$A$4:$Z$756,6,FALSE)</f>
        <v>1023</v>
      </c>
      <c r="I347" s="11">
        <f>VLOOKUP(C347,DBASE!$A$4:$Z$756,7,FALSE)</f>
        <v>1044</v>
      </c>
      <c r="J347" s="11">
        <f>VLOOKUP(C347,DBASE!$A$4:$Z$756,8,FALSE)</f>
        <v>103</v>
      </c>
      <c r="K347" s="11" t="str">
        <f>VLOOKUP(C347,DBASE!$A$4:$Z$756,9,FALSE)</f>
        <v>Niederl. 4</v>
      </c>
      <c r="L347" s="11" t="str">
        <f>VLOOKUP(C347,DBASE!$A$4:$Z$756,10,FALSE)</f>
        <v>Department</v>
      </c>
      <c r="M347" s="11" t="str">
        <f>VLOOKUP(C347,DBASE!$A$4:$Z$756,11,FALSE)</f>
        <v>Supervisor</v>
      </c>
      <c r="N347" s="11" t="str">
        <f>VLOOKUP(C347,DBASE!$A$4:$Z$756,12,FALSE)</f>
        <v>Non-Mgm.</v>
      </c>
      <c r="O347" s="11" t="str">
        <f>VLOOKUP(C347,DBASE!$A$4:$Z$756,13,FALSE)</f>
        <v>ang.</v>
      </c>
      <c r="P347" s="11" t="str">
        <f>VLOOKUP(C347,DBASE!$A$4:$Z$756,14,FALSE)</f>
        <v>W</v>
      </c>
      <c r="Q347" s="12">
        <f>VLOOKUP(C347,DBASE!$A$4:$Z$756,15,FALSE)</f>
        <v>43279</v>
      </c>
      <c r="R347" s="12" t="str">
        <f>IF(VLOOKUP(C347,DBASE!$A$4:$Z$756,16,FALSE)=0,"",VLOOKUP(C347,DBASE!$A$4:$Z$756,16,FALSE))</f>
        <v/>
      </c>
      <c r="S347" s="13" t="str">
        <f>VLOOKUP(C347,DBASE!$A$4:$Z$756,17,FALSE)</f>
        <v/>
      </c>
      <c r="T347" s="11">
        <f ca="1">VLOOKUP(C347,DBASE!$A$4:$Z$756,18,FALSE)</f>
        <v>1</v>
      </c>
      <c r="U347" s="12">
        <f>VLOOKUP(C347,DBASE!$A$4:$Z$756,19,FALSE)</f>
        <v>35144</v>
      </c>
      <c r="V347" s="13">
        <f ca="1">VLOOKUP(C347,DBASE!$A$4:$Z$756,20,FALSE)</f>
        <v>23</v>
      </c>
      <c r="W347" s="11" t="str">
        <f>VLOOKUP(C347,DBASE!$A$4:$Z$756,21,FALSE)</f>
        <v>J</v>
      </c>
      <c r="X347" s="11">
        <f>VLOOKUP(C347,DBASE!$A$4:$Z$756,22,FALSE)</f>
        <v>30</v>
      </c>
      <c r="Y347" s="14">
        <f>VLOOKUP(C347,DBASE!$A$4:$Z$756,23,FALSE)</f>
        <v>2.5</v>
      </c>
      <c r="Z347" s="11">
        <f>VLOOKUP(C347,DBASE!$A$4:$Z$756,24,FALSE)</f>
        <v>39</v>
      </c>
      <c r="AA347" s="11" t="str">
        <f>VLOOKUP(C347,DBASE!$A$4:$Z$756,25,FALSE)</f>
        <v>Function</v>
      </c>
      <c r="AB347" s="10">
        <f>VLOOKUP(C347,DBASE!$A$4:$Z$756,26,FALSE)</f>
        <v>1</v>
      </c>
      <c r="AC347" s="15">
        <v>1343</v>
      </c>
      <c r="AD347" s="15">
        <f t="shared" si="25"/>
        <v>294.45275000000004</v>
      </c>
      <c r="AE347" s="15">
        <v>0</v>
      </c>
      <c r="AF347" s="15">
        <v>0</v>
      </c>
      <c r="AG347" s="15">
        <v>0</v>
      </c>
      <c r="AH347" s="15">
        <v>0</v>
      </c>
      <c r="AI347" s="15">
        <v>0</v>
      </c>
      <c r="AJ347" s="15">
        <v>0</v>
      </c>
      <c r="AK347" s="15">
        <v>0</v>
      </c>
      <c r="AL347" s="15">
        <v>0</v>
      </c>
      <c r="AM347" s="15">
        <v>0</v>
      </c>
      <c r="AN347" s="15">
        <v>0</v>
      </c>
      <c r="AO347" s="15">
        <f t="shared" si="26"/>
        <v>77.480769230769241</v>
      </c>
      <c r="AP347" s="15">
        <f t="shared" si="27"/>
        <v>61.554166666666674</v>
      </c>
      <c r="AQ347" s="15">
        <f t="shared" si="28"/>
        <v>26.5</v>
      </c>
      <c r="AR347" s="15">
        <v>0</v>
      </c>
      <c r="AS347" s="15">
        <v>0</v>
      </c>
      <c r="AT347" s="15">
        <v>0</v>
      </c>
      <c r="AU347" s="15">
        <v>0</v>
      </c>
      <c r="AV347" s="15">
        <f t="shared" si="29"/>
        <v>37.071548894230773</v>
      </c>
      <c r="AW347" s="15">
        <v>0</v>
      </c>
      <c r="AX347" s="15">
        <v>1.9716666666666665</v>
      </c>
    </row>
    <row r="348" spans="1:50" ht="20.100000000000001" customHeight="1" x14ac:dyDescent="0.25">
      <c r="A348" s="8">
        <v>43922</v>
      </c>
      <c r="B348" s="8">
        <v>43951</v>
      </c>
      <c r="C348" s="11">
        <v>333</v>
      </c>
      <c r="D348" s="8" t="str">
        <f>VLOOKUP(C348,DBASE!$A$4:$Z$756,3,FALSE)</f>
        <v>P</v>
      </c>
      <c r="E348" s="11" t="str">
        <f>VLOOKUP(C348,DBASE!$A$4:$Z$756,2,FALSE)</f>
        <v>Active</v>
      </c>
      <c r="F348" s="11" t="str">
        <f>VLOOKUP(C348,DBASE!$A$4:$Z$756,4,FALSE)</f>
        <v>Mitarbeiter 333</v>
      </c>
      <c r="G348" s="11" t="str">
        <f>VLOOKUP(C348,DBASE!$A$4:$Z$756,5,FALSE)</f>
        <v>N</v>
      </c>
      <c r="H348" s="11">
        <f>VLOOKUP(C348,DBASE!$A$4:$Z$756,6,FALSE)</f>
        <v>1021</v>
      </c>
      <c r="I348" s="11">
        <f>VLOOKUP(C348,DBASE!$A$4:$Z$756,7,FALSE)</f>
        <v>1063</v>
      </c>
      <c r="J348" s="11">
        <f>VLOOKUP(C348,DBASE!$A$4:$Z$756,8,FALSE)</f>
        <v>110</v>
      </c>
      <c r="K348" s="11" t="str">
        <f>VLOOKUP(C348,DBASE!$A$4:$Z$756,9,FALSE)</f>
        <v>Niederl. 11</v>
      </c>
      <c r="L348" s="11" t="str">
        <f>VLOOKUP(C348,DBASE!$A$4:$Z$756,10,FALSE)</f>
        <v>Department</v>
      </c>
      <c r="M348" s="11" t="str">
        <f>VLOOKUP(C348,DBASE!$A$4:$Z$756,11,FALSE)</f>
        <v>Supervisor</v>
      </c>
      <c r="N348" s="11" t="str">
        <f>VLOOKUP(C348,DBASE!$A$4:$Z$756,12,FALSE)</f>
        <v>Non-Mgm.</v>
      </c>
      <c r="O348" s="11" t="str">
        <f>VLOOKUP(C348,DBASE!$A$4:$Z$756,13,FALSE)</f>
        <v>ang.</v>
      </c>
      <c r="P348" s="11" t="str">
        <f>VLOOKUP(C348,DBASE!$A$4:$Z$756,14,FALSE)</f>
        <v>M</v>
      </c>
      <c r="Q348" s="12">
        <f>VLOOKUP(C348,DBASE!$A$4:$Z$756,15,FALSE)</f>
        <v>42217</v>
      </c>
      <c r="R348" s="12" t="str">
        <f>IF(VLOOKUP(C348,DBASE!$A$4:$Z$756,16,FALSE)=0,"",VLOOKUP(C348,DBASE!$A$4:$Z$756,16,FALSE))</f>
        <v/>
      </c>
      <c r="S348" s="13" t="str">
        <f>VLOOKUP(C348,DBASE!$A$4:$Z$756,17,FALSE)</f>
        <v/>
      </c>
      <c r="T348" s="11">
        <f ca="1">VLOOKUP(C348,DBASE!$A$4:$Z$756,18,FALSE)</f>
        <v>4</v>
      </c>
      <c r="U348" s="12">
        <f>VLOOKUP(C348,DBASE!$A$4:$Z$756,19,FALSE)</f>
        <v>22057</v>
      </c>
      <c r="V348" s="13">
        <f ca="1">VLOOKUP(C348,DBASE!$A$4:$Z$756,20,FALSE)</f>
        <v>59</v>
      </c>
      <c r="W348" s="11" t="str">
        <f>VLOOKUP(C348,DBASE!$A$4:$Z$756,21,FALSE)</f>
        <v>N</v>
      </c>
      <c r="X348" s="11">
        <f>VLOOKUP(C348,DBASE!$A$4:$Z$756,22,FALSE)</f>
        <v>30</v>
      </c>
      <c r="Y348" s="14">
        <f>VLOOKUP(C348,DBASE!$A$4:$Z$756,23,FALSE)</f>
        <v>2.5</v>
      </c>
      <c r="Z348" s="11">
        <f>VLOOKUP(C348,DBASE!$A$4:$Z$756,24,FALSE)</f>
        <v>39</v>
      </c>
      <c r="AA348" s="11" t="str">
        <f>VLOOKUP(C348,DBASE!$A$4:$Z$756,25,FALSE)</f>
        <v>Function</v>
      </c>
      <c r="AB348" s="10">
        <f>VLOOKUP(C348,DBASE!$A$4:$Z$756,26,FALSE)</f>
        <v>1</v>
      </c>
      <c r="AC348" s="15">
        <v>1344</v>
      </c>
      <c r="AD348" s="15">
        <f t="shared" si="25"/>
        <v>294.67200000000003</v>
      </c>
      <c r="AE348" s="15">
        <v>0</v>
      </c>
      <c r="AF348" s="15">
        <v>0</v>
      </c>
      <c r="AG348" s="15">
        <v>30</v>
      </c>
      <c r="AH348" s="15">
        <v>0</v>
      </c>
      <c r="AI348" s="15">
        <v>0</v>
      </c>
      <c r="AJ348" s="15">
        <v>0</v>
      </c>
      <c r="AK348" s="15">
        <v>0</v>
      </c>
      <c r="AL348" s="15">
        <v>0</v>
      </c>
      <c r="AM348" s="15">
        <v>0</v>
      </c>
      <c r="AN348" s="15">
        <v>0</v>
      </c>
      <c r="AO348" s="15">
        <f t="shared" si="26"/>
        <v>0</v>
      </c>
      <c r="AP348" s="15">
        <f t="shared" si="27"/>
        <v>0</v>
      </c>
      <c r="AQ348" s="15">
        <f t="shared" si="28"/>
        <v>26.5</v>
      </c>
      <c r="AR348" s="15">
        <v>0</v>
      </c>
      <c r="AS348" s="15">
        <v>0</v>
      </c>
      <c r="AT348" s="15">
        <v>0</v>
      </c>
      <c r="AU348" s="15">
        <v>0</v>
      </c>
      <c r="AV348" s="15">
        <f t="shared" si="29"/>
        <v>12.653175000000001</v>
      </c>
      <c r="AW348" s="15">
        <v>118.37</v>
      </c>
      <c r="AX348" s="15">
        <v>2.1733333333333333</v>
      </c>
    </row>
    <row r="349" spans="1:50" ht="20.100000000000001" customHeight="1" x14ac:dyDescent="0.25">
      <c r="A349" s="8">
        <v>43922</v>
      </c>
      <c r="B349" s="8">
        <v>43951</v>
      </c>
      <c r="C349" s="11">
        <v>334</v>
      </c>
      <c r="D349" s="8" t="str">
        <f>VLOOKUP(C349,DBASE!$A$4:$Z$756,3,FALSE)</f>
        <v>P</v>
      </c>
      <c r="E349" s="11" t="str">
        <f>VLOOKUP(C349,DBASE!$A$4:$Z$756,2,FALSE)</f>
        <v>Active</v>
      </c>
      <c r="F349" s="11" t="str">
        <f>VLOOKUP(C349,DBASE!$A$4:$Z$756,4,FALSE)</f>
        <v>Mitarbeiter 334</v>
      </c>
      <c r="G349" s="11" t="str">
        <f>VLOOKUP(C349,DBASE!$A$4:$Z$756,5,FALSE)</f>
        <v>N</v>
      </c>
      <c r="H349" s="11">
        <f>VLOOKUP(C349,DBASE!$A$4:$Z$756,6,FALSE)</f>
        <v>1022</v>
      </c>
      <c r="I349" s="11">
        <f>VLOOKUP(C349,DBASE!$A$4:$Z$756,7,FALSE)</f>
        <v>1041</v>
      </c>
      <c r="J349" s="11">
        <f>VLOOKUP(C349,DBASE!$A$4:$Z$756,8,FALSE)</f>
        <v>105</v>
      </c>
      <c r="K349" s="11" t="str">
        <f>VLOOKUP(C349,DBASE!$A$4:$Z$756,9,FALSE)</f>
        <v>Niederl. 6</v>
      </c>
      <c r="L349" s="11" t="str">
        <f>VLOOKUP(C349,DBASE!$A$4:$Z$756,10,FALSE)</f>
        <v>Department</v>
      </c>
      <c r="M349" s="11" t="str">
        <f>VLOOKUP(C349,DBASE!$A$4:$Z$756,11,FALSE)</f>
        <v>Supervisor</v>
      </c>
      <c r="N349" s="11" t="str">
        <f>VLOOKUP(C349,DBASE!$A$4:$Z$756,12,FALSE)</f>
        <v>Non-Mgm.</v>
      </c>
      <c r="O349" s="11" t="str">
        <f>VLOOKUP(C349,DBASE!$A$4:$Z$756,13,FALSE)</f>
        <v>ang.</v>
      </c>
      <c r="P349" s="11" t="str">
        <f>VLOOKUP(C349,DBASE!$A$4:$Z$756,14,FALSE)</f>
        <v>M</v>
      </c>
      <c r="Q349" s="12">
        <f>VLOOKUP(C349,DBASE!$A$4:$Z$756,15,FALSE)</f>
        <v>42217</v>
      </c>
      <c r="R349" s="12" t="str">
        <f>IF(VLOOKUP(C349,DBASE!$A$4:$Z$756,16,FALSE)=0,"",VLOOKUP(C349,DBASE!$A$4:$Z$756,16,FALSE))</f>
        <v/>
      </c>
      <c r="S349" s="13" t="str">
        <f>VLOOKUP(C349,DBASE!$A$4:$Z$756,17,FALSE)</f>
        <v/>
      </c>
      <c r="T349" s="11">
        <f ca="1">VLOOKUP(C349,DBASE!$A$4:$Z$756,18,FALSE)</f>
        <v>4</v>
      </c>
      <c r="U349" s="12">
        <f>VLOOKUP(C349,DBASE!$A$4:$Z$756,19,FALSE)</f>
        <v>25109</v>
      </c>
      <c r="V349" s="13">
        <f ca="1">VLOOKUP(C349,DBASE!$A$4:$Z$756,20,FALSE)</f>
        <v>51</v>
      </c>
      <c r="W349" s="11" t="str">
        <f>VLOOKUP(C349,DBASE!$A$4:$Z$756,21,FALSE)</f>
        <v>J</v>
      </c>
      <c r="X349" s="11">
        <f>VLOOKUP(C349,DBASE!$A$4:$Z$756,22,FALSE)</f>
        <v>30</v>
      </c>
      <c r="Y349" s="14">
        <f>VLOOKUP(C349,DBASE!$A$4:$Z$756,23,FALSE)</f>
        <v>2.5</v>
      </c>
      <c r="Z349" s="11">
        <f>VLOOKUP(C349,DBASE!$A$4:$Z$756,24,FALSE)</f>
        <v>39</v>
      </c>
      <c r="AA349" s="11" t="str">
        <f>VLOOKUP(C349,DBASE!$A$4:$Z$756,25,FALSE)</f>
        <v>Function</v>
      </c>
      <c r="AB349" s="10">
        <f>VLOOKUP(C349,DBASE!$A$4:$Z$756,26,FALSE)</f>
        <v>1</v>
      </c>
      <c r="AC349" s="15">
        <v>1345</v>
      </c>
      <c r="AD349" s="15">
        <f t="shared" si="25"/>
        <v>294.89125000000001</v>
      </c>
      <c r="AE349" s="15">
        <v>0</v>
      </c>
      <c r="AF349" s="15">
        <v>0</v>
      </c>
      <c r="AG349" s="15">
        <v>0</v>
      </c>
      <c r="AH349" s="15">
        <v>0</v>
      </c>
      <c r="AI349" s="15">
        <v>0</v>
      </c>
      <c r="AJ349" s="15">
        <v>0</v>
      </c>
      <c r="AK349" s="15">
        <v>0</v>
      </c>
      <c r="AL349" s="15">
        <v>0</v>
      </c>
      <c r="AM349" s="15">
        <v>0</v>
      </c>
      <c r="AN349" s="15">
        <v>0</v>
      </c>
      <c r="AO349" s="15">
        <f t="shared" si="26"/>
        <v>77.59615384615384</v>
      </c>
      <c r="AP349" s="15">
        <f t="shared" si="27"/>
        <v>61.645833333333336</v>
      </c>
      <c r="AQ349" s="15">
        <f t="shared" si="28"/>
        <v>26.5</v>
      </c>
      <c r="AR349" s="15">
        <v>0</v>
      </c>
      <c r="AS349" s="15">
        <v>0</v>
      </c>
      <c r="AT349" s="15">
        <v>0</v>
      </c>
      <c r="AU349" s="15">
        <v>0</v>
      </c>
      <c r="AV349" s="15">
        <f t="shared" si="29"/>
        <v>37.117918028846155</v>
      </c>
      <c r="AW349" s="15">
        <v>0</v>
      </c>
      <c r="AX349" s="15">
        <v>2.1733333333333333</v>
      </c>
    </row>
    <row r="350" spans="1:50" ht="20.100000000000001" customHeight="1" x14ac:dyDescent="0.25">
      <c r="A350" s="8">
        <v>43922</v>
      </c>
      <c r="B350" s="8">
        <v>43951</v>
      </c>
      <c r="C350" s="11">
        <v>335</v>
      </c>
      <c r="D350" s="8" t="str">
        <f>VLOOKUP(C350,DBASE!$A$4:$Z$756,3,FALSE)</f>
        <v>P</v>
      </c>
      <c r="E350" s="11" t="str">
        <f>VLOOKUP(C350,DBASE!$A$4:$Z$756,2,FALSE)</f>
        <v>Active</v>
      </c>
      <c r="F350" s="11" t="str">
        <f>VLOOKUP(C350,DBASE!$A$4:$Z$756,4,FALSE)</f>
        <v>Mitarbeiter 335</v>
      </c>
      <c r="G350" s="11" t="str">
        <f>VLOOKUP(C350,DBASE!$A$4:$Z$756,5,FALSE)</f>
        <v>N</v>
      </c>
      <c r="H350" s="11">
        <f>VLOOKUP(C350,DBASE!$A$4:$Z$756,6,FALSE)</f>
        <v>1029</v>
      </c>
      <c r="I350" s="11">
        <f>VLOOKUP(C350,DBASE!$A$4:$Z$756,7,FALSE)</f>
        <v>1072</v>
      </c>
      <c r="J350" s="11">
        <f>VLOOKUP(C350,DBASE!$A$4:$Z$756,8,FALSE)</f>
        <v>102</v>
      </c>
      <c r="K350" s="11" t="str">
        <f>VLOOKUP(C350,DBASE!$A$4:$Z$756,9,FALSE)</f>
        <v>Niederl. 3</v>
      </c>
      <c r="L350" s="11" t="str">
        <f>VLOOKUP(C350,DBASE!$A$4:$Z$756,10,FALSE)</f>
        <v>Department</v>
      </c>
      <c r="M350" s="11" t="str">
        <f>VLOOKUP(C350,DBASE!$A$4:$Z$756,11,FALSE)</f>
        <v>Supervisor</v>
      </c>
      <c r="N350" s="11" t="str">
        <f>VLOOKUP(C350,DBASE!$A$4:$Z$756,12,FALSE)</f>
        <v>Non-Mgm.</v>
      </c>
      <c r="O350" s="11" t="str">
        <f>VLOOKUP(C350,DBASE!$A$4:$Z$756,13,FALSE)</f>
        <v>ang.</v>
      </c>
      <c r="P350" s="11" t="str">
        <f>VLOOKUP(C350,DBASE!$A$4:$Z$756,14,FALSE)</f>
        <v>M</v>
      </c>
      <c r="Q350" s="12">
        <f>VLOOKUP(C350,DBASE!$A$4:$Z$756,15,FALSE)</f>
        <v>42234</v>
      </c>
      <c r="R350" s="12" t="str">
        <f>IF(VLOOKUP(C350,DBASE!$A$4:$Z$756,16,FALSE)=0,"",VLOOKUP(C350,DBASE!$A$4:$Z$756,16,FALSE))</f>
        <v/>
      </c>
      <c r="S350" s="13" t="str">
        <f>VLOOKUP(C350,DBASE!$A$4:$Z$756,17,FALSE)</f>
        <v/>
      </c>
      <c r="T350" s="11">
        <f ca="1">VLOOKUP(C350,DBASE!$A$4:$Z$756,18,FALSE)</f>
        <v>4</v>
      </c>
      <c r="U350" s="12">
        <f>VLOOKUP(C350,DBASE!$A$4:$Z$756,19,FALSE)</f>
        <v>31891</v>
      </c>
      <c r="V350" s="13">
        <f ca="1">VLOOKUP(C350,DBASE!$A$4:$Z$756,20,FALSE)</f>
        <v>32</v>
      </c>
      <c r="W350" s="11" t="str">
        <f>VLOOKUP(C350,DBASE!$A$4:$Z$756,21,FALSE)</f>
        <v>N</v>
      </c>
      <c r="X350" s="11">
        <f>VLOOKUP(C350,DBASE!$A$4:$Z$756,22,FALSE)</f>
        <v>30</v>
      </c>
      <c r="Y350" s="14">
        <f>VLOOKUP(C350,DBASE!$A$4:$Z$756,23,FALSE)</f>
        <v>2.5</v>
      </c>
      <c r="Z350" s="11">
        <f>VLOOKUP(C350,DBASE!$A$4:$Z$756,24,FALSE)</f>
        <v>39</v>
      </c>
      <c r="AA350" s="11" t="str">
        <f>VLOOKUP(C350,DBASE!$A$4:$Z$756,25,FALSE)</f>
        <v>Function</v>
      </c>
      <c r="AB350" s="10">
        <f>VLOOKUP(C350,DBASE!$A$4:$Z$756,26,FALSE)</f>
        <v>1</v>
      </c>
      <c r="AC350" s="15">
        <v>1346</v>
      </c>
      <c r="AD350" s="15">
        <f t="shared" si="25"/>
        <v>295.1105</v>
      </c>
      <c r="AE350" s="15">
        <v>0</v>
      </c>
      <c r="AF350" s="15">
        <v>0</v>
      </c>
      <c r="AG350" s="15">
        <v>0</v>
      </c>
      <c r="AH350" s="15">
        <v>0</v>
      </c>
      <c r="AI350" s="15">
        <v>0</v>
      </c>
      <c r="AJ350" s="15">
        <v>0</v>
      </c>
      <c r="AK350" s="15">
        <v>0</v>
      </c>
      <c r="AL350" s="15">
        <v>0</v>
      </c>
      <c r="AM350" s="15">
        <v>0</v>
      </c>
      <c r="AN350" s="15">
        <v>0</v>
      </c>
      <c r="AO350" s="15">
        <f t="shared" si="26"/>
        <v>0</v>
      </c>
      <c r="AP350" s="15">
        <f t="shared" si="27"/>
        <v>0</v>
      </c>
      <c r="AQ350" s="15">
        <f t="shared" si="28"/>
        <v>26.5</v>
      </c>
      <c r="AR350" s="15">
        <v>0</v>
      </c>
      <c r="AS350" s="15">
        <v>0</v>
      </c>
      <c r="AT350" s="15">
        <v>0</v>
      </c>
      <c r="AU350" s="15">
        <v>0</v>
      </c>
      <c r="AV350" s="15">
        <f t="shared" si="29"/>
        <v>5.9346750000000004</v>
      </c>
      <c r="AW350" s="15">
        <v>0</v>
      </c>
      <c r="AX350" s="15">
        <v>2.1733333333333333</v>
      </c>
    </row>
    <row r="351" spans="1:50" ht="20.100000000000001" customHeight="1" x14ac:dyDescent="0.25">
      <c r="A351" s="8">
        <v>43922</v>
      </c>
      <c r="B351" s="8">
        <v>43951</v>
      </c>
      <c r="C351" s="11">
        <v>336</v>
      </c>
      <c r="D351" s="8" t="str">
        <f>VLOOKUP(C351,DBASE!$A$4:$Z$756,3,FALSE)</f>
        <v>P</v>
      </c>
      <c r="E351" s="11" t="str">
        <f>VLOOKUP(C351,DBASE!$A$4:$Z$756,2,FALSE)</f>
        <v>Active</v>
      </c>
      <c r="F351" s="11" t="str">
        <f>VLOOKUP(C351,DBASE!$A$4:$Z$756,4,FALSE)</f>
        <v>Mitarbeiter 336</v>
      </c>
      <c r="G351" s="11" t="str">
        <f>VLOOKUP(C351,DBASE!$A$4:$Z$756,5,FALSE)</f>
        <v>N</v>
      </c>
      <c r="H351" s="11">
        <f>VLOOKUP(C351,DBASE!$A$4:$Z$756,6,FALSE)</f>
        <v>1020</v>
      </c>
      <c r="I351" s="11">
        <f>VLOOKUP(C351,DBASE!$A$4:$Z$756,7,FALSE)</f>
        <v>1045</v>
      </c>
      <c r="J351" s="11">
        <f>VLOOKUP(C351,DBASE!$A$4:$Z$756,8,FALSE)</f>
        <v>103</v>
      </c>
      <c r="K351" s="11" t="str">
        <f>VLOOKUP(C351,DBASE!$A$4:$Z$756,9,FALSE)</f>
        <v>Niederl. 4</v>
      </c>
      <c r="L351" s="11" t="str">
        <f>VLOOKUP(C351,DBASE!$A$4:$Z$756,10,FALSE)</f>
        <v>Department</v>
      </c>
      <c r="M351" s="11" t="str">
        <f>VLOOKUP(C351,DBASE!$A$4:$Z$756,11,FALSE)</f>
        <v>Supervisor</v>
      </c>
      <c r="N351" s="11" t="str">
        <f>VLOOKUP(C351,DBASE!$A$4:$Z$756,12,FALSE)</f>
        <v>Non-Mgm.</v>
      </c>
      <c r="O351" s="11" t="str">
        <f>VLOOKUP(C351,DBASE!$A$4:$Z$756,13,FALSE)</f>
        <v>ang.</v>
      </c>
      <c r="P351" s="11" t="str">
        <f>VLOOKUP(C351,DBASE!$A$4:$Z$756,14,FALSE)</f>
        <v>W</v>
      </c>
      <c r="Q351" s="12">
        <f>VLOOKUP(C351,DBASE!$A$4:$Z$756,15,FALSE)</f>
        <v>42248</v>
      </c>
      <c r="R351" s="12" t="str">
        <f>IF(VLOOKUP(C351,DBASE!$A$4:$Z$756,16,FALSE)=0,"",VLOOKUP(C351,DBASE!$A$4:$Z$756,16,FALSE))</f>
        <v/>
      </c>
      <c r="S351" s="13" t="str">
        <f>VLOOKUP(C351,DBASE!$A$4:$Z$756,17,FALSE)</f>
        <v/>
      </c>
      <c r="T351" s="11">
        <f ca="1">VLOOKUP(C351,DBASE!$A$4:$Z$756,18,FALSE)</f>
        <v>4</v>
      </c>
      <c r="U351" s="12">
        <f>VLOOKUP(C351,DBASE!$A$4:$Z$756,19,FALSE)</f>
        <v>22672</v>
      </c>
      <c r="V351" s="13">
        <f ca="1">VLOOKUP(C351,DBASE!$A$4:$Z$756,20,FALSE)</f>
        <v>57</v>
      </c>
      <c r="W351" s="11" t="str">
        <f>VLOOKUP(C351,DBASE!$A$4:$Z$756,21,FALSE)</f>
        <v>J</v>
      </c>
      <c r="X351" s="11">
        <f>VLOOKUP(C351,DBASE!$A$4:$Z$756,22,FALSE)</f>
        <v>30</v>
      </c>
      <c r="Y351" s="14">
        <f>VLOOKUP(C351,DBASE!$A$4:$Z$756,23,FALSE)</f>
        <v>2.5</v>
      </c>
      <c r="Z351" s="11">
        <f>VLOOKUP(C351,DBASE!$A$4:$Z$756,24,FALSE)</f>
        <v>25</v>
      </c>
      <c r="AA351" s="11" t="str">
        <f>VLOOKUP(C351,DBASE!$A$4:$Z$756,25,FALSE)</f>
        <v>Function</v>
      </c>
      <c r="AB351" s="10">
        <f>VLOOKUP(C351,DBASE!$A$4:$Z$756,26,FALSE)</f>
        <v>0.64102564102564108</v>
      </c>
      <c r="AC351" s="15">
        <v>1347</v>
      </c>
      <c r="AD351" s="15">
        <f t="shared" si="25"/>
        <v>295.32974999999999</v>
      </c>
      <c r="AE351" s="15">
        <v>0</v>
      </c>
      <c r="AF351" s="15">
        <v>0</v>
      </c>
      <c r="AG351" s="15">
        <v>0</v>
      </c>
      <c r="AH351" s="15">
        <v>0</v>
      </c>
      <c r="AI351" s="15">
        <v>0</v>
      </c>
      <c r="AJ351" s="15">
        <v>0</v>
      </c>
      <c r="AK351" s="15">
        <v>0</v>
      </c>
      <c r="AL351" s="15">
        <v>0</v>
      </c>
      <c r="AM351" s="15">
        <v>0</v>
      </c>
      <c r="AN351" s="15">
        <v>0</v>
      </c>
      <c r="AO351" s="15">
        <f t="shared" si="26"/>
        <v>121.23</v>
      </c>
      <c r="AP351" s="15">
        <f t="shared" si="27"/>
        <v>61.737500000000004</v>
      </c>
      <c r="AQ351" s="15">
        <f t="shared" si="28"/>
        <v>26.5</v>
      </c>
      <c r="AR351" s="15">
        <v>0</v>
      </c>
      <c r="AS351" s="15">
        <v>0</v>
      </c>
      <c r="AT351" s="15">
        <v>0</v>
      </c>
      <c r="AU351" s="15">
        <v>0</v>
      </c>
      <c r="AV351" s="15">
        <f t="shared" si="29"/>
        <v>46.910246624999999</v>
      </c>
      <c r="AW351" s="15">
        <v>0</v>
      </c>
      <c r="AX351" s="15">
        <v>2.1733333333333333</v>
      </c>
    </row>
    <row r="352" spans="1:50" ht="20.100000000000001" customHeight="1" x14ac:dyDescent="0.25">
      <c r="A352" s="8">
        <v>43922</v>
      </c>
      <c r="B352" s="8">
        <v>43951</v>
      </c>
      <c r="C352" s="11">
        <v>337</v>
      </c>
      <c r="D352" s="8" t="str">
        <f>VLOOKUP(C352,DBASE!$A$4:$Z$756,3,FALSE)</f>
        <v>P</v>
      </c>
      <c r="E352" s="11" t="str">
        <f>VLOOKUP(C352,DBASE!$A$4:$Z$756,2,FALSE)</f>
        <v>Active</v>
      </c>
      <c r="F352" s="11" t="str">
        <f>VLOOKUP(C352,DBASE!$A$4:$Z$756,4,FALSE)</f>
        <v>Mitarbeiter 337</v>
      </c>
      <c r="G352" s="11" t="str">
        <f>VLOOKUP(C352,DBASE!$A$4:$Z$756,5,FALSE)</f>
        <v>N</v>
      </c>
      <c r="H352" s="11">
        <f>VLOOKUP(C352,DBASE!$A$4:$Z$756,6,FALSE)</f>
        <v>1050</v>
      </c>
      <c r="I352" s="11">
        <f>VLOOKUP(C352,DBASE!$A$4:$Z$756,7,FALSE)</f>
        <v>1093</v>
      </c>
      <c r="J352" s="11">
        <f>VLOOKUP(C352,DBASE!$A$4:$Z$756,8,FALSE)</f>
        <v>102</v>
      </c>
      <c r="K352" s="11" t="str">
        <f>VLOOKUP(C352,DBASE!$A$4:$Z$756,9,FALSE)</f>
        <v>Niederl. 3</v>
      </c>
      <c r="L352" s="11" t="str">
        <f>VLOOKUP(C352,DBASE!$A$4:$Z$756,10,FALSE)</f>
        <v>Department</v>
      </c>
      <c r="M352" s="11" t="str">
        <f>VLOOKUP(C352,DBASE!$A$4:$Z$756,11,FALSE)</f>
        <v>Supervisor</v>
      </c>
      <c r="N352" s="11" t="str">
        <f>VLOOKUP(C352,DBASE!$A$4:$Z$756,12,FALSE)</f>
        <v>Non-Mgm.</v>
      </c>
      <c r="O352" s="11" t="str">
        <f>VLOOKUP(C352,DBASE!$A$4:$Z$756,13,FALSE)</f>
        <v>ang.</v>
      </c>
      <c r="P352" s="11" t="str">
        <f>VLOOKUP(C352,DBASE!$A$4:$Z$756,14,FALSE)</f>
        <v>M</v>
      </c>
      <c r="Q352" s="12">
        <f>VLOOKUP(C352,DBASE!$A$4:$Z$756,15,FALSE)</f>
        <v>42248</v>
      </c>
      <c r="R352" s="12" t="str">
        <f>IF(VLOOKUP(C352,DBASE!$A$4:$Z$756,16,FALSE)=0,"",VLOOKUP(C352,DBASE!$A$4:$Z$756,16,FALSE))</f>
        <v/>
      </c>
      <c r="S352" s="13" t="str">
        <f>VLOOKUP(C352,DBASE!$A$4:$Z$756,17,FALSE)</f>
        <v/>
      </c>
      <c r="T352" s="11">
        <f ca="1">VLOOKUP(C352,DBASE!$A$4:$Z$756,18,FALSE)</f>
        <v>4</v>
      </c>
      <c r="U352" s="12">
        <f>VLOOKUP(C352,DBASE!$A$4:$Z$756,19,FALSE)</f>
        <v>33673</v>
      </c>
      <c r="V352" s="13">
        <f ca="1">VLOOKUP(C352,DBASE!$A$4:$Z$756,20,FALSE)</f>
        <v>27</v>
      </c>
      <c r="W352" s="11" t="str">
        <f>VLOOKUP(C352,DBASE!$A$4:$Z$756,21,FALSE)</f>
        <v>N</v>
      </c>
      <c r="X352" s="11">
        <f>VLOOKUP(C352,DBASE!$A$4:$Z$756,22,FALSE)</f>
        <v>30</v>
      </c>
      <c r="Y352" s="14">
        <f>VLOOKUP(C352,DBASE!$A$4:$Z$756,23,FALSE)</f>
        <v>2.5</v>
      </c>
      <c r="Z352" s="11">
        <f>VLOOKUP(C352,DBASE!$A$4:$Z$756,24,FALSE)</f>
        <v>39</v>
      </c>
      <c r="AA352" s="11" t="str">
        <f>VLOOKUP(C352,DBASE!$A$4:$Z$756,25,FALSE)</f>
        <v>Function</v>
      </c>
      <c r="AB352" s="10">
        <f>VLOOKUP(C352,DBASE!$A$4:$Z$756,26,FALSE)</f>
        <v>1</v>
      </c>
      <c r="AC352" s="15">
        <v>1348</v>
      </c>
      <c r="AD352" s="15">
        <f t="shared" si="25"/>
        <v>295.54900000000004</v>
      </c>
      <c r="AE352" s="15">
        <v>0</v>
      </c>
      <c r="AF352" s="15">
        <v>0</v>
      </c>
      <c r="AG352" s="15">
        <v>0</v>
      </c>
      <c r="AH352" s="15">
        <v>0</v>
      </c>
      <c r="AI352" s="15">
        <v>0</v>
      </c>
      <c r="AJ352" s="15">
        <v>0</v>
      </c>
      <c r="AK352" s="15">
        <v>0</v>
      </c>
      <c r="AL352" s="15">
        <v>0</v>
      </c>
      <c r="AM352" s="15">
        <v>0</v>
      </c>
      <c r="AN352" s="15">
        <v>0</v>
      </c>
      <c r="AO352" s="15">
        <f t="shared" si="26"/>
        <v>0</v>
      </c>
      <c r="AP352" s="15">
        <f t="shared" si="27"/>
        <v>0</v>
      </c>
      <c r="AQ352" s="15">
        <f t="shared" si="28"/>
        <v>26.5</v>
      </c>
      <c r="AR352" s="15">
        <v>0</v>
      </c>
      <c r="AS352" s="15">
        <v>0</v>
      </c>
      <c r="AT352" s="15">
        <v>0</v>
      </c>
      <c r="AU352" s="15">
        <v>0</v>
      </c>
      <c r="AV352" s="15">
        <f t="shared" si="29"/>
        <v>5.9346750000000004</v>
      </c>
      <c r="AW352" s="15">
        <v>0</v>
      </c>
      <c r="AX352" s="15">
        <v>2.1733333333333333</v>
      </c>
    </row>
    <row r="353" spans="1:50" ht="20.100000000000001" customHeight="1" x14ac:dyDescent="0.25">
      <c r="A353" s="8">
        <v>43922</v>
      </c>
      <c r="B353" s="8">
        <v>43951</v>
      </c>
      <c r="C353" s="11">
        <v>338</v>
      </c>
      <c r="D353" s="8" t="str">
        <f>VLOOKUP(C353,DBASE!$A$4:$Z$756,3,FALSE)</f>
        <v>P</v>
      </c>
      <c r="E353" s="11" t="str">
        <f>VLOOKUP(C353,DBASE!$A$4:$Z$756,2,FALSE)</f>
        <v>Active</v>
      </c>
      <c r="F353" s="11" t="str">
        <f>VLOOKUP(C353,DBASE!$A$4:$Z$756,4,FALSE)</f>
        <v>Mitarbeiter 338</v>
      </c>
      <c r="G353" s="11" t="str">
        <f>VLOOKUP(C353,DBASE!$A$4:$Z$756,5,FALSE)</f>
        <v>N</v>
      </c>
      <c r="H353" s="11">
        <f>VLOOKUP(C353,DBASE!$A$4:$Z$756,6,FALSE)</f>
        <v>1019</v>
      </c>
      <c r="I353" s="11">
        <f>VLOOKUP(C353,DBASE!$A$4:$Z$756,7,FALSE)</f>
        <v>1067</v>
      </c>
      <c r="J353" s="11">
        <f>VLOOKUP(C353,DBASE!$A$4:$Z$756,8,FALSE)</f>
        <v>111</v>
      </c>
      <c r="K353" s="11" t="str">
        <f>VLOOKUP(C353,DBASE!$A$4:$Z$756,9,FALSE)</f>
        <v>Niederl. 12</v>
      </c>
      <c r="L353" s="11" t="str">
        <f>VLOOKUP(C353,DBASE!$A$4:$Z$756,10,FALSE)</f>
        <v>Department</v>
      </c>
      <c r="M353" s="11" t="str">
        <f>VLOOKUP(C353,DBASE!$A$4:$Z$756,11,FALSE)</f>
        <v>Supervisor</v>
      </c>
      <c r="N353" s="11" t="str">
        <f>VLOOKUP(C353,DBASE!$A$4:$Z$756,12,FALSE)</f>
        <v>Non-Mgm.</v>
      </c>
      <c r="O353" s="11" t="str">
        <f>VLOOKUP(C353,DBASE!$A$4:$Z$756,13,FALSE)</f>
        <v>ang.</v>
      </c>
      <c r="P353" s="11" t="str">
        <f>VLOOKUP(C353,DBASE!$A$4:$Z$756,14,FALSE)</f>
        <v>W</v>
      </c>
      <c r="Q353" s="12">
        <f>VLOOKUP(C353,DBASE!$A$4:$Z$756,15,FALSE)</f>
        <v>42248</v>
      </c>
      <c r="R353" s="12" t="str">
        <f>IF(VLOOKUP(C353,DBASE!$A$4:$Z$756,16,FALSE)=0,"",VLOOKUP(C353,DBASE!$A$4:$Z$756,16,FALSE))</f>
        <v/>
      </c>
      <c r="S353" s="13" t="str">
        <f>VLOOKUP(C353,DBASE!$A$4:$Z$756,17,FALSE)</f>
        <v/>
      </c>
      <c r="T353" s="11">
        <f ca="1">VLOOKUP(C353,DBASE!$A$4:$Z$756,18,FALSE)</f>
        <v>4</v>
      </c>
      <c r="U353" s="12">
        <f>VLOOKUP(C353,DBASE!$A$4:$Z$756,19,FALSE)</f>
        <v>29767</v>
      </c>
      <c r="V353" s="13">
        <f ca="1">VLOOKUP(C353,DBASE!$A$4:$Z$756,20,FALSE)</f>
        <v>38</v>
      </c>
      <c r="W353" s="11" t="str">
        <f>VLOOKUP(C353,DBASE!$A$4:$Z$756,21,FALSE)</f>
        <v>N</v>
      </c>
      <c r="X353" s="11">
        <f>VLOOKUP(C353,DBASE!$A$4:$Z$756,22,FALSE)</f>
        <v>30</v>
      </c>
      <c r="Y353" s="14">
        <f>VLOOKUP(C353,DBASE!$A$4:$Z$756,23,FALSE)</f>
        <v>2.5</v>
      </c>
      <c r="Z353" s="11">
        <f>VLOOKUP(C353,DBASE!$A$4:$Z$756,24,FALSE)</f>
        <v>35</v>
      </c>
      <c r="AA353" s="11" t="str">
        <f>VLOOKUP(C353,DBASE!$A$4:$Z$756,25,FALSE)</f>
        <v>Function</v>
      </c>
      <c r="AB353" s="10">
        <f>VLOOKUP(C353,DBASE!$A$4:$Z$756,26,FALSE)</f>
        <v>0.89743589743589747</v>
      </c>
      <c r="AC353" s="15">
        <v>1349</v>
      </c>
      <c r="AD353" s="15">
        <f t="shared" si="25"/>
        <v>295.76825000000002</v>
      </c>
      <c r="AE353" s="15">
        <v>0</v>
      </c>
      <c r="AF353" s="15">
        <v>0</v>
      </c>
      <c r="AG353" s="15">
        <v>0</v>
      </c>
      <c r="AH353" s="15">
        <v>0</v>
      </c>
      <c r="AI353" s="15">
        <v>0</v>
      </c>
      <c r="AJ353" s="15">
        <v>0</v>
      </c>
      <c r="AK353" s="15">
        <v>0</v>
      </c>
      <c r="AL353" s="15">
        <v>0</v>
      </c>
      <c r="AM353" s="15">
        <v>0</v>
      </c>
      <c r="AN353" s="15">
        <v>0</v>
      </c>
      <c r="AO353" s="15">
        <f t="shared" si="26"/>
        <v>0</v>
      </c>
      <c r="AP353" s="15">
        <f t="shared" si="27"/>
        <v>0</v>
      </c>
      <c r="AQ353" s="15">
        <f t="shared" si="28"/>
        <v>26.5</v>
      </c>
      <c r="AR353" s="15">
        <v>0</v>
      </c>
      <c r="AS353" s="15">
        <v>0</v>
      </c>
      <c r="AT353" s="15">
        <v>0</v>
      </c>
      <c r="AU353" s="15">
        <v>0</v>
      </c>
      <c r="AV353" s="15">
        <f t="shared" si="29"/>
        <v>5.9346750000000004</v>
      </c>
      <c r="AW353" s="15">
        <v>0</v>
      </c>
      <c r="AX353" s="15">
        <v>2.1733333333333333</v>
      </c>
    </row>
    <row r="354" spans="1:50" ht="20.100000000000001" customHeight="1" x14ac:dyDescent="0.25">
      <c r="A354" s="8">
        <v>43922</v>
      </c>
      <c r="B354" s="8">
        <v>43951</v>
      </c>
      <c r="C354" s="11">
        <v>339</v>
      </c>
      <c r="D354" s="8" t="str">
        <f>VLOOKUP(C354,DBASE!$A$4:$Z$756,3,FALSE)</f>
        <v>P</v>
      </c>
      <c r="E354" s="11" t="str">
        <f>VLOOKUP(C354,DBASE!$A$4:$Z$756,2,FALSE)</f>
        <v>Active</v>
      </c>
      <c r="F354" s="11" t="str">
        <f>VLOOKUP(C354,DBASE!$A$4:$Z$756,4,FALSE)</f>
        <v>Mitarbeiter 339</v>
      </c>
      <c r="G354" s="11" t="str">
        <f>VLOOKUP(C354,DBASE!$A$4:$Z$756,5,FALSE)</f>
        <v>N</v>
      </c>
      <c r="H354" s="11">
        <f>VLOOKUP(C354,DBASE!$A$4:$Z$756,6,FALSE)</f>
        <v>1024</v>
      </c>
      <c r="I354" s="11">
        <f>VLOOKUP(C354,DBASE!$A$4:$Z$756,7,FALSE)</f>
        <v>1054</v>
      </c>
      <c r="J354" s="11">
        <f>VLOOKUP(C354,DBASE!$A$4:$Z$756,8,FALSE)</f>
        <v>101</v>
      </c>
      <c r="K354" s="11" t="str">
        <f>VLOOKUP(C354,DBASE!$A$4:$Z$756,9,FALSE)</f>
        <v>Niederl. 2</v>
      </c>
      <c r="L354" s="11" t="str">
        <f>VLOOKUP(C354,DBASE!$A$4:$Z$756,10,FALSE)</f>
        <v>Department</v>
      </c>
      <c r="M354" s="11" t="str">
        <f>VLOOKUP(C354,DBASE!$A$4:$Z$756,11,FALSE)</f>
        <v>Supervisor</v>
      </c>
      <c r="N354" s="11" t="str">
        <f>VLOOKUP(C354,DBASE!$A$4:$Z$756,12,FALSE)</f>
        <v>Non-Mgm.</v>
      </c>
      <c r="O354" s="11" t="str">
        <f>VLOOKUP(C354,DBASE!$A$4:$Z$756,13,FALSE)</f>
        <v>ang.</v>
      </c>
      <c r="P354" s="11" t="str">
        <f>VLOOKUP(C354,DBASE!$A$4:$Z$756,14,FALSE)</f>
        <v>M</v>
      </c>
      <c r="Q354" s="12">
        <f>VLOOKUP(C354,DBASE!$A$4:$Z$756,15,FALSE)</f>
        <v>42248</v>
      </c>
      <c r="R354" s="12" t="str">
        <f>IF(VLOOKUP(C354,DBASE!$A$4:$Z$756,16,FALSE)=0,"",VLOOKUP(C354,DBASE!$A$4:$Z$756,16,FALSE))</f>
        <v/>
      </c>
      <c r="S354" s="13" t="str">
        <f>VLOOKUP(C354,DBASE!$A$4:$Z$756,17,FALSE)</f>
        <v/>
      </c>
      <c r="T354" s="11">
        <f ca="1">VLOOKUP(C354,DBASE!$A$4:$Z$756,18,FALSE)</f>
        <v>4</v>
      </c>
      <c r="U354" s="12">
        <f>VLOOKUP(C354,DBASE!$A$4:$Z$756,19,FALSE)</f>
        <v>29948</v>
      </c>
      <c r="V354" s="13">
        <f ca="1">VLOOKUP(C354,DBASE!$A$4:$Z$756,20,FALSE)</f>
        <v>38</v>
      </c>
      <c r="W354" s="11" t="str">
        <f>VLOOKUP(C354,DBASE!$A$4:$Z$756,21,FALSE)</f>
        <v>N</v>
      </c>
      <c r="X354" s="11">
        <f>VLOOKUP(C354,DBASE!$A$4:$Z$756,22,FALSE)</f>
        <v>30</v>
      </c>
      <c r="Y354" s="14">
        <f>VLOOKUP(C354,DBASE!$A$4:$Z$756,23,FALSE)</f>
        <v>2.5</v>
      </c>
      <c r="Z354" s="11">
        <f>VLOOKUP(C354,DBASE!$A$4:$Z$756,24,FALSE)</f>
        <v>39</v>
      </c>
      <c r="AA354" s="11" t="str">
        <f>VLOOKUP(C354,DBASE!$A$4:$Z$756,25,FALSE)</f>
        <v>Function</v>
      </c>
      <c r="AB354" s="10">
        <f>VLOOKUP(C354,DBASE!$A$4:$Z$756,26,FALSE)</f>
        <v>1</v>
      </c>
      <c r="AC354" s="15">
        <v>1350</v>
      </c>
      <c r="AD354" s="15">
        <f t="shared" si="25"/>
        <v>295.98749999999995</v>
      </c>
      <c r="AE354" s="15">
        <v>0</v>
      </c>
      <c r="AF354" s="15">
        <v>0</v>
      </c>
      <c r="AG354" s="15">
        <v>0</v>
      </c>
      <c r="AH354" s="15">
        <v>0</v>
      </c>
      <c r="AI354" s="15">
        <v>0</v>
      </c>
      <c r="AJ354" s="15">
        <v>0</v>
      </c>
      <c r="AK354" s="15">
        <v>0</v>
      </c>
      <c r="AL354" s="15">
        <v>0</v>
      </c>
      <c r="AM354" s="15">
        <v>0</v>
      </c>
      <c r="AN354" s="15">
        <v>0</v>
      </c>
      <c r="AO354" s="15">
        <f t="shared" si="26"/>
        <v>0</v>
      </c>
      <c r="AP354" s="15">
        <f t="shared" si="27"/>
        <v>0</v>
      </c>
      <c r="AQ354" s="15">
        <f t="shared" si="28"/>
        <v>26.5</v>
      </c>
      <c r="AR354" s="15">
        <v>0</v>
      </c>
      <c r="AS354" s="15">
        <v>0</v>
      </c>
      <c r="AT354" s="15">
        <v>0</v>
      </c>
      <c r="AU354" s="15">
        <v>0</v>
      </c>
      <c r="AV354" s="15">
        <f t="shared" si="29"/>
        <v>5.9346750000000004</v>
      </c>
      <c r="AW354" s="15">
        <v>0</v>
      </c>
      <c r="AX354" s="15">
        <v>2.1733333333333333</v>
      </c>
    </row>
    <row r="355" spans="1:50" ht="20.100000000000001" customHeight="1" x14ac:dyDescent="0.25">
      <c r="A355" s="8">
        <v>43922</v>
      </c>
      <c r="B355" s="8">
        <v>43951</v>
      </c>
      <c r="C355" s="11">
        <v>340</v>
      </c>
      <c r="D355" s="8" t="str">
        <f>VLOOKUP(C355,DBASE!$A$4:$Z$756,3,FALSE)</f>
        <v>P</v>
      </c>
      <c r="E355" s="11" t="str">
        <f>VLOOKUP(C355,DBASE!$A$4:$Z$756,2,FALSE)</f>
        <v>Active</v>
      </c>
      <c r="F355" s="11" t="str">
        <f>VLOOKUP(C355,DBASE!$A$4:$Z$756,4,FALSE)</f>
        <v>Mitarbeiter 340</v>
      </c>
      <c r="G355" s="11" t="str">
        <f>VLOOKUP(C355,DBASE!$A$4:$Z$756,5,FALSE)</f>
        <v>N</v>
      </c>
      <c r="H355" s="11">
        <f>VLOOKUP(C355,DBASE!$A$4:$Z$756,6,FALSE)</f>
        <v>1022</v>
      </c>
      <c r="I355" s="11">
        <f>VLOOKUP(C355,DBASE!$A$4:$Z$756,7,FALSE)</f>
        <v>1035</v>
      </c>
      <c r="J355" s="11">
        <f>VLOOKUP(C355,DBASE!$A$4:$Z$756,8,FALSE)</f>
        <v>104</v>
      </c>
      <c r="K355" s="11" t="str">
        <f>VLOOKUP(C355,DBASE!$A$4:$Z$756,9,FALSE)</f>
        <v>Niederl. 5</v>
      </c>
      <c r="L355" s="11" t="str">
        <f>VLOOKUP(C355,DBASE!$A$4:$Z$756,10,FALSE)</f>
        <v>Department</v>
      </c>
      <c r="M355" s="11" t="str">
        <f>VLOOKUP(C355,DBASE!$A$4:$Z$756,11,FALSE)</f>
        <v>Supervisor</v>
      </c>
      <c r="N355" s="11" t="str">
        <f>VLOOKUP(C355,DBASE!$A$4:$Z$756,12,FALSE)</f>
        <v>Non-Mgm.</v>
      </c>
      <c r="O355" s="11" t="str">
        <f>VLOOKUP(C355,DBASE!$A$4:$Z$756,13,FALSE)</f>
        <v>ang.</v>
      </c>
      <c r="P355" s="11" t="str">
        <f>VLOOKUP(C355,DBASE!$A$4:$Z$756,14,FALSE)</f>
        <v>M</v>
      </c>
      <c r="Q355" s="12">
        <f>VLOOKUP(C355,DBASE!$A$4:$Z$756,15,FALSE)</f>
        <v>42248</v>
      </c>
      <c r="R355" s="12" t="str">
        <f>IF(VLOOKUP(C355,DBASE!$A$4:$Z$756,16,FALSE)=0,"",VLOOKUP(C355,DBASE!$A$4:$Z$756,16,FALSE))</f>
        <v/>
      </c>
      <c r="S355" s="13" t="str">
        <f>VLOOKUP(C355,DBASE!$A$4:$Z$756,17,FALSE)</f>
        <v/>
      </c>
      <c r="T355" s="11">
        <f ca="1">VLOOKUP(C355,DBASE!$A$4:$Z$756,18,FALSE)</f>
        <v>4</v>
      </c>
      <c r="U355" s="12">
        <f>VLOOKUP(C355,DBASE!$A$4:$Z$756,19,FALSE)</f>
        <v>23442</v>
      </c>
      <c r="V355" s="13">
        <f ca="1">VLOOKUP(C355,DBASE!$A$4:$Z$756,20,FALSE)</f>
        <v>55</v>
      </c>
      <c r="W355" s="11" t="str">
        <f>VLOOKUP(C355,DBASE!$A$4:$Z$756,21,FALSE)</f>
        <v>J</v>
      </c>
      <c r="X355" s="11">
        <f>VLOOKUP(C355,DBASE!$A$4:$Z$756,22,FALSE)</f>
        <v>30</v>
      </c>
      <c r="Y355" s="14">
        <f>VLOOKUP(C355,DBASE!$A$4:$Z$756,23,FALSE)</f>
        <v>2.5</v>
      </c>
      <c r="Z355" s="11">
        <f>VLOOKUP(C355,DBASE!$A$4:$Z$756,24,FALSE)</f>
        <v>39</v>
      </c>
      <c r="AA355" s="11" t="str">
        <f>VLOOKUP(C355,DBASE!$A$4:$Z$756,25,FALSE)</f>
        <v>Function</v>
      </c>
      <c r="AB355" s="10">
        <f>VLOOKUP(C355,DBASE!$A$4:$Z$756,26,FALSE)</f>
        <v>1</v>
      </c>
      <c r="AC355" s="15">
        <v>1351</v>
      </c>
      <c r="AD355" s="15">
        <f t="shared" si="25"/>
        <v>296.20675000000006</v>
      </c>
      <c r="AE355" s="15">
        <v>0</v>
      </c>
      <c r="AF355" s="15">
        <v>0</v>
      </c>
      <c r="AG355" s="15">
        <v>0</v>
      </c>
      <c r="AH355" s="15">
        <v>0</v>
      </c>
      <c r="AI355" s="15">
        <v>0</v>
      </c>
      <c r="AJ355" s="15">
        <v>0</v>
      </c>
      <c r="AK355" s="15">
        <v>0</v>
      </c>
      <c r="AL355" s="15">
        <v>0</v>
      </c>
      <c r="AM355" s="15">
        <v>0</v>
      </c>
      <c r="AN355" s="15">
        <v>0</v>
      </c>
      <c r="AO355" s="15">
        <f t="shared" si="26"/>
        <v>77.942307692307693</v>
      </c>
      <c r="AP355" s="15">
        <f t="shared" si="27"/>
        <v>61.920833333333334</v>
      </c>
      <c r="AQ355" s="15">
        <f t="shared" si="28"/>
        <v>26.5</v>
      </c>
      <c r="AR355" s="15">
        <v>0</v>
      </c>
      <c r="AS355" s="15">
        <v>0</v>
      </c>
      <c r="AT355" s="15">
        <v>0</v>
      </c>
      <c r="AU355" s="15">
        <v>0</v>
      </c>
      <c r="AV355" s="15">
        <f t="shared" si="29"/>
        <v>37.257025432692309</v>
      </c>
      <c r="AW355" s="15">
        <v>0</v>
      </c>
      <c r="AX355" s="15">
        <v>2.1733333333333333</v>
      </c>
    </row>
    <row r="356" spans="1:50" ht="20.100000000000001" customHeight="1" x14ac:dyDescent="0.25">
      <c r="A356" s="8">
        <v>43922</v>
      </c>
      <c r="B356" s="8">
        <v>43951</v>
      </c>
      <c r="C356" s="11">
        <v>341</v>
      </c>
      <c r="D356" s="8" t="str">
        <f>VLOOKUP(C356,DBASE!$A$4:$Z$756,3,FALSE)</f>
        <v>P</v>
      </c>
      <c r="E356" s="11" t="str">
        <f>VLOOKUP(C356,DBASE!$A$4:$Z$756,2,FALSE)</f>
        <v>Active</v>
      </c>
      <c r="F356" s="11" t="str">
        <f>VLOOKUP(C356,DBASE!$A$4:$Z$756,4,FALSE)</f>
        <v>Mitarbeiter 341</v>
      </c>
      <c r="G356" s="11" t="str">
        <f>VLOOKUP(C356,DBASE!$A$4:$Z$756,5,FALSE)</f>
        <v>N</v>
      </c>
      <c r="H356" s="11">
        <f>VLOOKUP(C356,DBASE!$A$4:$Z$756,6,FALSE)</f>
        <v>1050</v>
      </c>
      <c r="I356" s="11">
        <f>VLOOKUP(C356,DBASE!$A$4:$Z$756,7,FALSE)</f>
        <v>1093</v>
      </c>
      <c r="J356" s="11">
        <f>VLOOKUP(C356,DBASE!$A$4:$Z$756,8,FALSE)</f>
        <v>102</v>
      </c>
      <c r="K356" s="11" t="str">
        <f>VLOOKUP(C356,DBASE!$A$4:$Z$756,9,FALSE)</f>
        <v>Niederl. 3</v>
      </c>
      <c r="L356" s="11" t="str">
        <f>VLOOKUP(C356,DBASE!$A$4:$Z$756,10,FALSE)</f>
        <v>Department</v>
      </c>
      <c r="M356" s="11" t="str">
        <f>VLOOKUP(C356,DBASE!$A$4:$Z$756,11,FALSE)</f>
        <v>Supervisor</v>
      </c>
      <c r="N356" s="11" t="str">
        <f>VLOOKUP(C356,DBASE!$A$4:$Z$756,12,FALSE)</f>
        <v>Non-Mgm.</v>
      </c>
      <c r="O356" s="11" t="str">
        <f>VLOOKUP(C356,DBASE!$A$4:$Z$756,13,FALSE)</f>
        <v>ang.</v>
      </c>
      <c r="P356" s="11" t="str">
        <f>VLOOKUP(C356,DBASE!$A$4:$Z$756,14,FALSE)</f>
        <v>M</v>
      </c>
      <c r="Q356" s="12">
        <f>VLOOKUP(C356,DBASE!$A$4:$Z$756,15,FALSE)</f>
        <v>42248</v>
      </c>
      <c r="R356" s="12" t="str">
        <f>IF(VLOOKUP(C356,DBASE!$A$4:$Z$756,16,FALSE)=0,"",VLOOKUP(C356,DBASE!$A$4:$Z$756,16,FALSE))</f>
        <v/>
      </c>
      <c r="S356" s="13" t="str">
        <f>VLOOKUP(C356,DBASE!$A$4:$Z$756,17,FALSE)</f>
        <v/>
      </c>
      <c r="T356" s="11">
        <f ca="1">VLOOKUP(C356,DBASE!$A$4:$Z$756,18,FALSE)</f>
        <v>4</v>
      </c>
      <c r="U356" s="12">
        <f>VLOOKUP(C356,DBASE!$A$4:$Z$756,19,FALSE)</f>
        <v>23869</v>
      </c>
      <c r="V356" s="13">
        <f ca="1">VLOOKUP(C356,DBASE!$A$4:$Z$756,20,FALSE)</f>
        <v>54</v>
      </c>
      <c r="W356" s="11" t="str">
        <f>VLOOKUP(C356,DBASE!$A$4:$Z$756,21,FALSE)</f>
        <v>N</v>
      </c>
      <c r="X356" s="11">
        <f>VLOOKUP(C356,DBASE!$A$4:$Z$756,22,FALSE)</f>
        <v>30</v>
      </c>
      <c r="Y356" s="14">
        <f>VLOOKUP(C356,DBASE!$A$4:$Z$756,23,FALSE)</f>
        <v>2.5</v>
      </c>
      <c r="Z356" s="11">
        <f>VLOOKUP(C356,DBASE!$A$4:$Z$756,24,FALSE)</f>
        <v>39</v>
      </c>
      <c r="AA356" s="11" t="str">
        <f>VLOOKUP(C356,DBASE!$A$4:$Z$756,25,FALSE)</f>
        <v>Function</v>
      </c>
      <c r="AB356" s="10">
        <f>VLOOKUP(C356,DBASE!$A$4:$Z$756,26,FALSE)</f>
        <v>1</v>
      </c>
      <c r="AC356" s="15">
        <v>1352</v>
      </c>
      <c r="AD356" s="15">
        <f t="shared" si="25"/>
        <v>296.42600000000004</v>
      </c>
      <c r="AE356" s="15">
        <v>0</v>
      </c>
      <c r="AF356" s="15">
        <v>0</v>
      </c>
      <c r="AG356" s="15">
        <v>0</v>
      </c>
      <c r="AH356" s="15">
        <v>0</v>
      </c>
      <c r="AI356" s="15">
        <v>0</v>
      </c>
      <c r="AJ356" s="15">
        <v>0</v>
      </c>
      <c r="AK356" s="15">
        <v>0</v>
      </c>
      <c r="AL356" s="15">
        <v>0</v>
      </c>
      <c r="AM356" s="15">
        <v>0</v>
      </c>
      <c r="AN356" s="15">
        <v>0</v>
      </c>
      <c r="AO356" s="15">
        <f t="shared" si="26"/>
        <v>0</v>
      </c>
      <c r="AP356" s="15">
        <f t="shared" si="27"/>
        <v>0</v>
      </c>
      <c r="AQ356" s="15">
        <f t="shared" si="28"/>
        <v>26.5</v>
      </c>
      <c r="AR356" s="15">
        <v>0</v>
      </c>
      <c r="AS356" s="15">
        <v>0</v>
      </c>
      <c r="AT356" s="15">
        <v>0</v>
      </c>
      <c r="AU356" s="15">
        <v>0</v>
      </c>
      <c r="AV356" s="15">
        <f t="shared" si="29"/>
        <v>5.9346750000000004</v>
      </c>
      <c r="AW356" s="15">
        <v>0</v>
      </c>
      <c r="AX356" s="15">
        <v>2.1733333333333333</v>
      </c>
    </row>
    <row r="357" spans="1:50" ht="20.100000000000001" customHeight="1" x14ac:dyDescent="0.25">
      <c r="A357" s="8">
        <v>43922</v>
      </c>
      <c r="B357" s="8">
        <v>43951</v>
      </c>
      <c r="C357" s="11">
        <v>342</v>
      </c>
      <c r="D357" s="8" t="str">
        <f>VLOOKUP(C357,DBASE!$A$4:$Z$756,3,FALSE)</f>
        <v>P</v>
      </c>
      <c r="E357" s="11" t="str">
        <f>VLOOKUP(C357,DBASE!$A$4:$Z$756,2,FALSE)</f>
        <v>Active</v>
      </c>
      <c r="F357" s="11" t="str">
        <f>VLOOKUP(C357,DBASE!$A$4:$Z$756,4,FALSE)</f>
        <v>Mitarbeiter 342</v>
      </c>
      <c r="G357" s="11" t="str">
        <f>VLOOKUP(C357,DBASE!$A$4:$Z$756,5,FALSE)</f>
        <v>N</v>
      </c>
      <c r="H357" s="11">
        <f>VLOOKUP(C357,DBASE!$A$4:$Z$756,6,FALSE)</f>
        <v>1039</v>
      </c>
      <c r="I357" s="11">
        <f>VLOOKUP(C357,DBASE!$A$4:$Z$756,7,FALSE)</f>
        <v>1082</v>
      </c>
      <c r="J357" s="11">
        <f>VLOOKUP(C357,DBASE!$A$4:$Z$756,8,FALSE)</f>
        <v>100</v>
      </c>
      <c r="K357" s="11" t="str">
        <f>VLOOKUP(C357,DBASE!$A$4:$Z$756,9,FALSE)</f>
        <v>Niederl. 1</v>
      </c>
      <c r="L357" s="11" t="str">
        <f>VLOOKUP(C357,DBASE!$A$4:$Z$756,10,FALSE)</f>
        <v>Department</v>
      </c>
      <c r="M357" s="11" t="str">
        <f>VLOOKUP(C357,DBASE!$A$4:$Z$756,11,FALSE)</f>
        <v>Supervisor</v>
      </c>
      <c r="N357" s="11" t="str">
        <f>VLOOKUP(C357,DBASE!$A$4:$Z$756,12,FALSE)</f>
        <v>Non-Mgm.</v>
      </c>
      <c r="O357" s="11" t="str">
        <f>VLOOKUP(C357,DBASE!$A$4:$Z$756,13,FALSE)</f>
        <v>ang.</v>
      </c>
      <c r="P357" s="11" t="str">
        <f>VLOOKUP(C357,DBASE!$A$4:$Z$756,14,FALSE)</f>
        <v>M</v>
      </c>
      <c r="Q357" s="12">
        <f>VLOOKUP(C357,DBASE!$A$4:$Z$756,15,FALSE)</f>
        <v>42248</v>
      </c>
      <c r="R357" s="12" t="str">
        <f>IF(VLOOKUP(C357,DBASE!$A$4:$Z$756,16,FALSE)=0,"",VLOOKUP(C357,DBASE!$A$4:$Z$756,16,FALSE))</f>
        <v/>
      </c>
      <c r="S357" s="13" t="str">
        <f>VLOOKUP(C357,DBASE!$A$4:$Z$756,17,FALSE)</f>
        <v/>
      </c>
      <c r="T357" s="11">
        <f ca="1">VLOOKUP(C357,DBASE!$A$4:$Z$756,18,FALSE)</f>
        <v>4</v>
      </c>
      <c r="U357" s="12">
        <f>VLOOKUP(C357,DBASE!$A$4:$Z$756,19,FALSE)</f>
        <v>31413</v>
      </c>
      <c r="V357" s="13">
        <f ca="1">VLOOKUP(C357,DBASE!$A$4:$Z$756,20,FALSE)</f>
        <v>34</v>
      </c>
      <c r="W357" s="11" t="str">
        <f>VLOOKUP(C357,DBASE!$A$4:$Z$756,21,FALSE)</f>
        <v>N</v>
      </c>
      <c r="X357" s="11">
        <f>VLOOKUP(C357,DBASE!$A$4:$Z$756,22,FALSE)</f>
        <v>30</v>
      </c>
      <c r="Y357" s="14">
        <f>VLOOKUP(C357,DBASE!$A$4:$Z$756,23,FALSE)</f>
        <v>2.5</v>
      </c>
      <c r="Z357" s="11">
        <f>VLOOKUP(C357,DBASE!$A$4:$Z$756,24,FALSE)</f>
        <v>39</v>
      </c>
      <c r="AA357" s="11" t="str">
        <f>VLOOKUP(C357,DBASE!$A$4:$Z$756,25,FALSE)</f>
        <v>Function</v>
      </c>
      <c r="AB357" s="10">
        <f>VLOOKUP(C357,DBASE!$A$4:$Z$756,26,FALSE)</f>
        <v>1</v>
      </c>
      <c r="AC357" s="15">
        <v>1353</v>
      </c>
      <c r="AD357" s="15">
        <f t="shared" si="25"/>
        <v>296.64525000000003</v>
      </c>
      <c r="AE357" s="15">
        <v>0</v>
      </c>
      <c r="AF357" s="15">
        <v>0</v>
      </c>
      <c r="AG357" s="15">
        <v>0</v>
      </c>
      <c r="AH357" s="15">
        <v>0</v>
      </c>
      <c r="AI357" s="15">
        <v>0</v>
      </c>
      <c r="AJ357" s="15">
        <v>0</v>
      </c>
      <c r="AK357" s="15">
        <v>0</v>
      </c>
      <c r="AL357" s="15">
        <v>0</v>
      </c>
      <c r="AM357" s="15">
        <v>0</v>
      </c>
      <c r="AN357" s="15">
        <v>0</v>
      </c>
      <c r="AO357" s="15">
        <f t="shared" si="26"/>
        <v>0</v>
      </c>
      <c r="AP357" s="15">
        <f t="shared" si="27"/>
        <v>0</v>
      </c>
      <c r="AQ357" s="15">
        <f t="shared" si="28"/>
        <v>26.5</v>
      </c>
      <c r="AR357" s="15">
        <v>0</v>
      </c>
      <c r="AS357" s="15">
        <v>0</v>
      </c>
      <c r="AT357" s="15">
        <v>0</v>
      </c>
      <c r="AU357" s="15">
        <v>0</v>
      </c>
      <c r="AV357" s="15">
        <f t="shared" si="29"/>
        <v>5.9346750000000004</v>
      </c>
      <c r="AW357" s="15">
        <v>0</v>
      </c>
      <c r="AX357" s="15">
        <v>2.1733333333333333</v>
      </c>
    </row>
    <row r="358" spans="1:50" ht="20.100000000000001" customHeight="1" x14ac:dyDescent="0.25">
      <c r="A358" s="8">
        <v>43922</v>
      </c>
      <c r="B358" s="8">
        <v>43951</v>
      </c>
      <c r="C358" s="11">
        <v>343</v>
      </c>
      <c r="D358" s="8" t="str">
        <f>VLOOKUP(C358,DBASE!$A$4:$Z$756,3,FALSE)</f>
        <v>P</v>
      </c>
      <c r="E358" s="11" t="str">
        <f>VLOOKUP(C358,DBASE!$A$4:$Z$756,2,FALSE)</f>
        <v>Active</v>
      </c>
      <c r="F358" s="11" t="str">
        <f>VLOOKUP(C358,DBASE!$A$4:$Z$756,4,FALSE)</f>
        <v>Mitarbeiter 343</v>
      </c>
      <c r="G358" s="11" t="str">
        <f>VLOOKUP(C358,DBASE!$A$4:$Z$756,5,FALSE)</f>
        <v>N</v>
      </c>
      <c r="H358" s="11">
        <f>VLOOKUP(C358,DBASE!$A$4:$Z$756,6,FALSE)</f>
        <v>1036</v>
      </c>
      <c r="I358" s="11">
        <f>VLOOKUP(C358,DBASE!$A$4:$Z$756,7,FALSE)</f>
        <v>1079</v>
      </c>
      <c r="J358" s="11">
        <f>VLOOKUP(C358,DBASE!$A$4:$Z$756,8,FALSE)</f>
        <v>102</v>
      </c>
      <c r="K358" s="11" t="str">
        <f>VLOOKUP(C358,DBASE!$A$4:$Z$756,9,FALSE)</f>
        <v>Niederl. 3</v>
      </c>
      <c r="L358" s="11" t="str">
        <f>VLOOKUP(C358,DBASE!$A$4:$Z$756,10,FALSE)</f>
        <v>Department</v>
      </c>
      <c r="M358" s="11" t="str">
        <f>VLOOKUP(C358,DBASE!$A$4:$Z$756,11,FALSE)</f>
        <v>Supervisor</v>
      </c>
      <c r="N358" s="11" t="str">
        <f>VLOOKUP(C358,DBASE!$A$4:$Z$756,12,FALSE)</f>
        <v>Non-Mgm.</v>
      </c>
      <c r="O358" s="11" t="str">
        <f>VLOOKUP(C358,DBASE!$A$4:$Z$756,13,FALSE)</f>
        <v>ang.</v>
      </c>
      <c r="P358" s="11" t="str">
        <f>VLOOKUP(C358,DBASE!$A$4:$Z$756,14,FALSE)</f>
        <v>M</v>
      </c>
      <c r="Q358" s="12">
        <f>VLOOKUP(C358,DBASE!$A$4:$Z$756,15,FALSE)</f>
        <v>42248</v>
      </c>
      <c r="R358" s="12" t="str">
        <f>IF(VLOOKUP(C358,DBASE!$A$4:$Z$756,16,FALSE)=0,"",VLOOKUP(C358,DBASE!$A$4:$Z$756,16,FALSE))</f>
        <v/>
      </c>
      <c r="S358" s="13" t="str">
        <f>VLOOKUP(C358,DBASE!$A$4:$Z$756,17,FALSE)</f>
        <v/>
      </c>
      <c r="T358" s="11">
        <f ca="1">VLOOKUP(C358,DBASE!$A$4:$Z$756,18,FALSE)</f>
        <v>4</v>
      </c>
      <c r="U358" s="12">
        <f>VLOOKUP(C358,DBASE!$A$4:$Z$756,19,FALSE)</f>
        <v>30013</v>
      </c>
      <c r="V358" s="13">
        <f ca="1">VLOOKUP(C358,DBASE!$A$4:$Z$756,20,FALSE)</f>
        <v>37</v>
      </c>
      <c r="W358" s="11" t="str">
        <f>VLOOKUP(C358,DBASE!$A$4:$Z$756,21,FALSE)</f>
        <v>N</v>
      </c>
      <c r="X358" s="11">
        <f>VLOOKUP(C358,DBASE!$A$4:$Z$756,22,FALSE)</f>
        <v>30</v>
      </c>
      <c r="Y358" s="14">
        <f>VLOOKUP(C358,DBASE!$A$4:$Z$756,23,FALSE)</f>
        <v>2.5</v>
      </c>
      <c r="Z358" s="11">
        <f>VLOOKUP(C358,DBASE!$A$4:$Z$756,24,FALSE)</f>
        <v>39</v>
      </c>
      <c r="AA358" s="11" t="str">
        <f>VLOOKUP(C358,DBASE!$A$4:$Z$756,25,FALSE)</f>
        <v>Function</v>
      </c>
      <c r="AB358" s="10">
        <f>VLOOKUP(C358,DBASE!$A$4:$Z$756,26,FALSE)</f>
        <v>1</v>
      </c>
      <c r="AC358" s="15">
        <v>1354</v>
      </c>
      <c r="AD358" s="15">
        <f t="shared" si="25"/>
        <v>296.86450000000002</v>
      </c>
      <c r="AE358" s="15">
        <v>0</v>
      </c>
      <c r="AF358" s="15">
        <v>0</v>
      </c>
      <c r="AG358" s="15">
        <v>0</v>
      </c>
      <c r="AH358" s="15">
        <v>0</v>
      </c>
      <c r="AI358" s="15">
        <v>0</v>
      </c>
      <c r="AJ358" s="15">
        <v>0</v>
      </c>
      <c r="AK358" s="15">
        <v>0</v>
      </c>
      <c r="AL358" s="15">
        <v>0</v>
      </c>
      <c r="AM358" s="15">
        <v>0</v>
      </c>
      <c r="AN358" s="15">
        <v>0</v>
      </c>
      <c r="AO358" s="15">
        <f t="shared" si="26"/>
        <v>0</v>
      </c>
      <c r="AP358" s="15">
        <f t="shared" si="27"/>
        <v>0</v>
      </c>
      <c r="AQ358" s="15">
        <f t="shared" si="28"/>
        <v>26.5</v>
      </c>
      <c r="AR358" s="15">
        <v>0</v>
      </c>
      <c r="AS358" s="15">
        <v>0</v>
      </c>
      <c r="AT358" s="15">
        <v>0</v>
      </c>
      <c r="AU358" s="15">
        <v>0</v>
      </c>
      <c r="AV358" s="15">
        <f t="shared" si="29"/>
        <v>5.9346750000000004</v>
      </c>
      <c r="AW358" s="15">
        <v>0</v>
      </c>
      <c r="AX358" s="15">
        <v>2.1733333333333333</v>
      </c>
    </row>
    <row r="359" spans="1:50" ht="20.100000000000001" customHeight="1" x14ac:dyDescent="0.25">
      <c r="A359" s="8">
        <v>43922</v>
      </c>
      <c r="B359" s="8">
        <v>43951</v>
      </c>
      <c r="C359" s="11">
        <v>344</v>
      </c>
      <c r="D359" s="8" t="str">
        <f>VLOOKUP(C359,DBASE!$A$4:$Z$756,3,FALSE)</f>
        <v>P</v>
      </c>
      <c r="E359" s="11" t="str">
        <f>VLOOKUP(C359,DBASE!$A$4:$Z$756,2,FALSE)</f>
        <v>Active</v>
      </c>
      <c r="F359" s="11" t="str">
        <f>VLOOKUP(C359,DBASE!$A$4:$Z$756,4,FALSE)</f>
        <v>Mitarbeiter 344</v>
      </c>
      <c r="G359" s="11" t="str">
        <f>VLOOKUP(C359,DBASE!$A$4:$Z$756,5,FALSE)</f>
        <v>N</v>
      </c>
      <c r="H359" s="11">
        <f>VLOOKUP(C359,DBASE!$A$4:$Z$756,6,FALSE)</f>
        <v>1050</v>
      </c>
      <c r="I359" s="11">
        <f>VLOOKUP(C359,DBASE!$A$4:$Z$756,7,FALSE)</f>
        <v>1093</v>
      </c>
      <c r="J359" s="11">
        <f>VLOOKUP(C359,DBASE!$A$4:$Z$756,8,FALSE)</f>
        <v>102</v>
      </c>
      <c r="K359" s="11" t="str">
        <f>VLOOKUP(C359,DBASE!$A$4:$Z$756,9,FALSE)</f>
        <v>Niederl. 3</v>
      </c>
      <c r="L359" s="11" t="str">
        <f>VLOOKUP(C359,DBASE!$A$4:$Z$756,10,FALSE)</f>
        <v>Department</v>
      </c>
      <c r="M359" s="11" t="str">
        <f>VLOOKUP(C359,DBASE!$A$4:$Z$756,11,FALSE)</f>
        <v>Supervisor</v>
      </c>
      <c r="N359" s="11" t="str">
        <f>VLOOKUP(C359,DBASE!$A$4:$Z$756,12,FALSE)</f>
        <v>Non-Mgm.</v>
      </c>
      <c r="O359" s="11" t="str">
        <f>VLOOKUP(C359,DBASE!$A$4:$Z$756,13,FALSE)</f>
        <v>ang.</v>
      </c>
      <c r="P359" s="11" t="str">
        <f>VLOOKUP(C359,DBASE!$A$4:$Z$756,14,FALSE)</f>
        <v>M</v>
      </c>
      <c r="Q359" s="12">
        <f>VLOOKUP(C359,DBASE!$A$4:$Z$756,15,FALSE)</f>
        <v>42248</v>
      </c>
      <c r="R359" s="12" t="str">
        <f>IF(VLOOKUP(C359,DBASE!$A$4:$Z$756,16,FALSE)=0,"",VLOOKUP(C359,DBASE!$A$4:$Z$756,16,FALSE))</f>
        <v/>
      </c>
      <c r="S359" s="13" t="str">
        <f>VLOOKUP(C359,DBASE!$A$4:$Z$756,17,FALSE)</f>
        <v/>
      </c>
      <c r="T359" s="11">
        <f ca="1">VLOOKUP(C359,DBASE!$A$4:$Z$756,18,FALSE)</f>
        <v>4</v>
      </c>
      <c r="U359" s="12">
        <f>VLOOKUP(C359,DBASE!$A$4:$Z$756,19,FALSE)</f>
        <v>31622</v>
      </c>
      <c r="V359" s="13">
        <f ca="1">VLOOKUP(C359,DBASE!$A$4:$Z$756,20,FALSE)</f>
        <v>33</v>
      </c>
      <c r="W359" s="11" t="str">
        <f>VLOOKUP(C359,DBASE!$A$4:$Z$756,21,FALSE)</f>
        <v>N</v>
      </c>
      <c r="X359" s="11">
        <f>VLOOKUP(C359,DBASE!$A$4:$Z$756,22,FALSE)</f>
        <v>30</v>
      </c>
      <c r="Y359" s="14">
        <f>VLOOKUP(C359,DBASE!$A$4:$Z$756,23,FALSE)</f>
        <v>2.5</v>
      </c>
      <c r="Z359" s="11">
        <f>VLOOKUP(C359,DBASE!$A$4:$Z$756,24,FALSE)</f>
        <v>39</v>
      </c>
      <c r="AA359" s="11" t="str">
        <f>VLOOKUP(C359,DBASE!$A$4:$Z$756,25,FALSE)</f>
        <v>Function</v>
      </c>
      <c r="AB359" s="10">
        <f>VLOOKUP(C359,DBASE!$A$4:$Z$756,26,FALSE)</f>
        <v>1</v>
      </c>
      <c r="AC359" s="15">
        <v>1355</v>
      </c>
      <c r="AD359" s="15">
        <f t="shared" si="25"/>
        <v>297.08375000000001</v>
      </c>
      <c r="AE359" s="15">
        <v>0</v>
      </c>
      <c r="AF359" s="15">
        <v>0</v>
      </c>
      <c r="AG359" s="15">
        <v>0</v>
      </c>
      <c r="AH359" s="15">
        <v>0</v>
      </c>
      <c r="AI359" s="15">
        <v>0</v>
      </c>
      <c r="AJ359" s="15">
        <v>0</v>
      </c>
      <c r="AK359" s="15">
        <v>0</v>
      </c>
      <c r="AL359" s="15">
        <v>0</v>
      </c>
      <c r="AM359" s="15">
        <v>0</v>
      </c>
      <c r="AN359" s="15">
        <v>0</v>
      </c>
      <c r="AO359" s="15">
        <f t="shared" si="26"/>
        <v>0</v>
      </c>
      <c r="AP359" s="15">
        <f t="shared" si="27"/>
        <v>0</v>
      </c>
      <c r="AQ359" s="15">
        <f t="shared" si="28"/>
        <v>26.5</v>
      </c>
      <c r="AR359" s="15">
        <v>0</v>
      </c>
      <c r="AS359" s="15">
        <v>0</v>
      </c>
      <c r="AT359" s="15">
        <v>0</v>
      </c>
      <c r="AU359" s="15">
        <v>0</v>
      </c>
      <c r="AV359" s="15">
        <f t="shared" si="29"/>
        <v>5.9346750000000004</v>
      </c>
      <c r="AW359" s="15">
        <v>0</v>
      </c>
      <c r="AX359" s="15">
        <v>2.1733333333333333</v>
      </c>
    </row>
    <row r="360" spans="1:50" ht="20.100000000000001" customHeight="1" x14ac:dyDescent="0.25">
      <c r="A360" s="8">
        <v>43922</v>
      </c>
      <c r="B360" s="8">
        <v>43951</v>
      </c>
      <c r="C360" s="11">
        <v>345</v>
      </c>
      <c r="D360" s="8" t="str">
        <f>VLOOKUP(C360,DBASE!$A$4:$Z$756,3,FALSE)</f>
        <v>P</v>
      </c>
      <c r="E360" s="11" t="str">
        <f>VLOOKUP(C360,DBASE!$A$4:$Z$756,2,FALSE)</f>
        <v>Active</v>
      </c>
      <c r="F360" s="11" t="str">
        <f>VLOOKUP(C360,DBASE!$A$4:$Z$756,4,FALSE)</f>
        <v>Mitarbeiter 345</v>
      </c>
      <c r="G360" s="11" t="str">
        <f>VLOOKUP(C360,DBASE!$A$4:$Z$756,5,FALSE)</f>
        <v>Y</v>
      </c>
      <c r="H360" s="11">
        <f>VLOOKUP(C360,DBASE!$A$4:$Z$756,6,FALSE)</f>
        <v>1023</v>
      </c>
      <c r="I360" s="11">
        <f>VLOOKUP(C360,DBASE!$A$4:$Z$756,7,FALSE)</f>
        <v>1026</v>
      </c>
      <c r="J360" s="11">
        <f>VLOOKUP(C360,DBASE!$A$4:$Z$756,8,FALSE)</f>
        <v>109</v>
      </c>
      <c r="K360" s="11" t="str">
        <f>VLOOKUP(C360,DBASE!$A$4:$Z$756,9,FALSE)</f>
        <v>Niederl. 10</v>
      </c>
      <c r="L360" s="11" t="str">
        <f>VLOOKUP(C360,DBASE!$A$4:$Z$756,10,FALSE)</f>
        <v>Department</v>
      </c>
      <c r="M360" s="11" t="str">
        <f>VLOOKUP(C360,DBASE!$A$4:$Z$756,11,FALSE)</f>
        <v>Supervisor</v>
      </c>
      <c r="N360" s="11" t="str">
        <f>VLOOKUP(C360,DBASE!$A$4:$Z$756,12,FALSE)</f>
        <v>Non-Mgm.</v>
      </c>
      <c r="O360" s="11" t="str">
        <f>VLOOKUP(C360,DBASE!$A$4:$Z$756,13,FALSE)</f>
        <v>ang.</v>
      </c>
      <c r="P360" s="11" t="str">
        <f>VLOOKUP(C360,DBASE!$A$4:$Z$756,14,FALSE)</f>
        <v>M</v>
      </c>
      <c r="Q360" s="12">
        <f>VLOOKUP(C360,DBASE!$A$4:$Z$756,15,FALSE)</f>
        <v>43295</v>
      </c>
      <c r="R360" s="12" t="str">
        <f>IF(VLOOKUP(C360,DBASE!$A$4:$Z$756,16,FALSE)=0,"",VLOOKUP(C360,DBASE!$A$4:$Z$756,16,FALSE))</f>
        <v/>
      </c>
      <c r="S360" s="13" t="str">
        <f>VLOOKUP(C360,DBASE!$A$4:$Z$756,17,FALSE)</f>
        <v/>
      </c>
      <c r="T360" s="11">
        <f ca="1">VLOOKUP(C360,DBASE!$A$4:$Z$756,18,FALSE)</f>
        <v>1</v>
      </c>
      <c r="U360" s="12">
        <f>VLOOKUP(C360,DBASE!$A$4:$Z$756,19,FALSE)</f>
        <v>35534</v>
      </c>
      <c r="V360" s="13">
        <f ca="1">VLOOKUP(C360,DBASE!$A$4:$Z$756,20,FALSE)</f>
        <v>22</v>
      </c>
      <c r="W360" s="11" t="str">
        <f>VLOOKUP(C360,DBASE!$A$4:$Z$756,21,FALSE)</f>
        <v>J</v>
      </c>
      <c r="X360" s="11">
        <f>VLOOKUP(C360,DBASE!$A$4:$Z$756,22,FALSE)</f>
        <v>30</v>
      </c>
      <c r="Y360" s="14">
        <f>VLOOKUP(C360,DBASE!$A$4:$Z$756,23,FALSE)</f>
        <v>2.5</v>
      </c>
      <c r="Z360" s="11">
        <f>VLOOKUP(C360,DBASE!$A$4:$Z$756,24,FALSE)</f>
        <v>39</v>
      </c>
      <c r="AA360" s="11" t="str">
        <f>VLOOKUP(C360,DBASE!$A$4:$Z$756,25,FALSE)</f>
        <v>Function</v>
      </c>
      <c r="AB360" s="10">
        <f>VLOOKUP(C360,DBASE!$A$4:$Z$756,26,FALSE)</f>
        <v>0.5</v>
      </c>
      <c r="AC360" s="15">
        <v>1356</v>
      </c>
      <c r="AD360" s="15">
        <f t="shared" si="25"/>
        <v>297.303</v>
      </c>
      <c r="AE360" s="15">
        <v>0</v>
      </c>
      <c r="AF360" s="15">
        <v>0</v>
      </c>
      <c r="AG360" s="15">
        <v>0</v>
      </c>
      <c r="AH360" s="15">
        <v>0</v>
      </c>
      <c r="AI360" s="15">
        <v>0</v>
      </c>
      <c r="AJ360" s="15">
        <v>0</v>
      </c>
      <c r="AK360" s="15">
        <v>0</v>
      </c>
      <c r="AL360" s="15">
        <v>0</v>
      </c>
      <c r="AM360" s="15">
        <v>0</v>
      </c>
      <c r="AN360" s="15">
        <v>0</v>
      </c>
      <c r="AO360" s="15">
        <f t="shared" si="26"/>
        <v>78.230769230769226</v>
      </c>
      <c r="AP360" s="15">
        <f t="shared" si="27"/>
        <v>62.150000000000006</v>
      </c>
      <c r="AQ360" s="15">
        <f t="shared" si="28"/>
        <v>13.25</v>
      </c>
      <c r="AR360" s="15">
        <v>0</v>
      </c>
      <c r="AS360" s="15">
        <v>0</v>
      </c>
      <c r="AT360" s="15">
        <v>0</v>
      </c>
      <c r="AU360" s="15">
        <v>0</v>
      </c>
      <c r="AV360" s="15">
        <f t="shared" si="29"/>
        <v>34.405610769230769</v>
      </c>
      <c r="AW360" s="15">
        <v>0</v>
      </c>
      <c r="AX360" s="15">
        <v>0.98583333333333323</v>
      </c>
    </row>
    <row r="361" spans="1:50" ht="20.100000000000001" customHeight="1" x14ac:dyDescent="0.25">
      <c r="A361" s="8">
        <v>43922</v>
      </c>
      <c r="B361" s="8">
        <v>43951</v>
      </c>
      <c r="C361" s="11">
        <v>345</v>
      </c>
      <c r="D361" s="8" t="str">
        <f>VLOOKUP(C361,DBASE!$A$4:$Z$756,3,FALSE)</f>
        <v>P</v>
      </c>
      <c r="E361" s="11" t="str">
        <f>VLOOKUP(C361,DBASE!$A$4:$Z$756,2,FALSE)</f>
        <v>Active</v>
      </c>
      <c r="F361" s="11" t="str">
        <f>VLOOKUP(C361,DBASE!$A$4:$Z$756,4,FALSE)</f>
        <v>Mitarbeiter 345</v>
      </c>
      <c r="G361" s="11" t="str">
        <f>VLOOKUP(C361,DBASE!$A$4:$Z$756,5,FALSE)</f>
        <v>Y</v>
      </c>
      <c r="H361" s="11">
        <f>VLOOKUP(C361,DBASE!$A$4:$Z$756,6,FALSE)</f>
        <v>1023</v>
      </c>
      <c r="I361" s="11">
        <f>VLOOKUP(C361,DBASE!$A$4:$Z$756,7,FALSE)</f>
        <v>1026</v>
      </c>
      <c r="J361" s="11">
        <f>VLOOKUP(C361,DBASE!$A$4:$Z$756,8,FALSE)</f>
        <v>109</v>
      </c>
      <c r="K361" s="11" t="str">
        <f>VLOOKUP(C361,DBASE!$A$4:$Z$756,9,FALSE)</f>
        <v>Niederl. 10</v>
      </c>
      <c r="L361" s="11" t="str">
        <f>VLOOKUP(C361,DBASE!$A$4:$Z$756,10,FALSE)</f>
        <v>Department</v>
      </c>
      <c r="M361" s="11" t="str">
        <f>VLOOKUP(C361,DBASE!$A$4:$Z$756,11,FALSE)</f>
        <v>Supervisor</v>
      </c>
      <c r="N361" s="11" t="str">
        <f>VLOOKUP(C361,DBASE!$A$4:$Z$756,12,FALSE)</f>
        <v>Non-Mgm.</v>
      </c>
      <c r="O361" s="11" t="str">
        <f>VLOOKUP(C361,DBASE!$A$4:$Z$756,13,FALSE)</f>
        <v>ang.</v>
      </c>
      <c r="P361" s="11" t="str">
        <f>VLOOKUP(C361,DBASE!$A$4:$Z$756,14,FALSE)</f>
        <v>M</v>
      </c>
      <c r="Q361" s="12">
        <f>VLOOKUP(C361,DBASE!$A$4:$Z$756,15,FALSE)</f>
        <v>43295</v>
      </c>
      <c r="R361" s="12" t="str">
        <f>IF(VLOOKUP(C361,DBASE!$A$4:$Z$756,16,FALSE)=0,"",VLOOKUP(C361,DBASE!$A$4:$Z$756,16,FALSE))</f>
        <v/>
      </c>
      <c r="S361" s="13" t="str">
        <f>VLOOKUP(C361,DBASE!$A$4:$Z$756,17,FALSE)</f>
        <v/>
      </c>
      <c r="T361" s="11">
        <f ca="1">VLOOKUP(C361,DBASE!$A$4:$Z$756,18,FALSE)</f>
        <v>1</v>
      </c>
      <c r="U361" s="12">
        <f>VLOOKUP(C361,DBASE!$A$4:$Z$756,19,FALSE)</f>
        <v>35534</v>
      </c>
      <c r="V361" s="13">
        <f ca="1">VLOOKUP(C361,DBASE!$A$4:$Z$756,20,FALSE)</f>
        <v>22</v>
      </c>
      <c r="W361" s="11" t="str">
        <f>VLOOKUP(C361,DBASE!$A$4:$Z$756,21,FALSE)</f>
        <v>J</v>
      </c>
      <c r="X361" s="11">
        <f>VLOOKUP(C361,DBASE!$A$4:$Z$756,22,FALSE)</f>
        <v>30</v>
      </c>
      <c r="Y361" s="14">
        <f>VLOOKUP(C361,DBASE!$A$4:$Z$756,23,FALSE)</f>
        <v>2.5</v>
      </c>
      <c r="Z361" s="11">
        <f>VLOOKUP(C361,DBASE!$A$4:$Z$756,24,FALSE)</f>
        <v>39</v>
      </c>
      <c r="AA361" s="11" t="str">
        <f>VLOOKUP(C361,DBASE!$A$4:$Z$756,25,FALSE)</f>
        <v>Function</v>
      </c>
      <c r="AB361" s="10">
        <f>VLOOKUP(C361,DBASE!$A$4:$Z$756,26,FALSE)</f>
        <v>0.5</v>
      </c>
      <c r="AC361" s="15">
        <v>1357</v>
      </c>
      <c r="AD361" s="15">
        <f t="shared" si="25"/>
        <v>297.52224999999999</v>
      </c>
      <c r="AE361" s="15">
        <v>0</v>
      </c>
      <c r="AF361" s="15">
        <v>0</v>
      </c>
      <c r="AG361" s="15">
        <v>0</v>
      </c>
      <c r="AH361" s="15">
        <v>0</v>
      </c>
      <c r="AI361" s="15">
        <v>0</v>
      </c>
      <c r="AJ361" s="15">
        <v>0</v>
      </c>
      <c r="AK361" s="15">
        <v>0</v>
      </c>
      <c r="AL361" s="15">
        <v>0</v>
      </c>
      <c r="AM361" s="15">
        <v>0</v>
      </c>
      <c r="AN361" s="15">
        <v>0</v>
      </c>
      <c r="AO361" s="15">
        <f t="shared" si="26"/>
        <v>78.288461538461533</v>
      </c>
      <c r="AP361" s="15">
        <f t="shared" si="27"/>
        <v>62.195833333333333</v>
      </c>
      <c r="AQ361" s="15">
        <f t="shared" si="28"/>
        <v>13.25</v>
      </c>
      <c r="AR361" s="15">
        <v>0</v>
      </c>
      <c r="AS361" s="15">
        <v>0</v>
      </c>
      <c r="AT361" s="15">
        <v>0</v>
      </c>
      <c r="AU361" s="15">
        <v>0</v>
      </c>
      <c r="AV361" s="15">
        <f t="shared" si="29"/>
        <v>34.428795336538464</v>
      </c>
      <c r="AW361" s="15">
        <v>0</v>
      </c>
      <c r="AX361" s="15">
        <v>0.98583333333333323</v>
      </c>
    </row>
    <row r="362" spans="1:50" ht="20.100000000000001" customHeight="1" x14ac:dyDescent="0.25">
      <c r="A362" s="8">
        <v>43922</v>
      </c>
      <c r="B362" s="8">
        <v>43951</v>
      </c>
      <c r="C362" s="11">
        <v>346</v>
      </c>
      <c r="D362" s="8" t="str">
        <f>VLOOKUP(C362,DBASE!$A$4:$Z$756,3,FALSE)</f>
        <v>P</v>
      </c>
      <c r="E362" s="11" t="str">
        <f>VLOOKUP(C362,DBASE!$A$4:$Z$756,2,FALSE)</f>
        <v>Active</v>
      </c>
      <c r="F362" s="11" t="str">
        <f>VLOOKUP(C362,DBASE!$A$4:$Z$756,4,FALSE)</f>
        <v>Mitarbeiter 346</v>
      </c>
      <c r="G362" s="11" t="str">
        <f>VLOOKUP(C362,DBASE!$A$4:$Z$756,5,FALSE)</f>
        <v>N</v>
      </c>
      <c r="H362" s="11">
        <f>VLOOKUP(C362,DBASE!$A$4:$Z$756,6,FALSE)</f>
        <v>1014</v>
      </c>
      <c r="I362" s="11">
        <f>VLOOKUP(C362,DBASE!$A$4:$Z$756,7,FALSE)</f>
        <v>1014</v>
      </c>
      <c r="J362" s="11">
        <f>VLOOKUP(C362,DBASE!$A$4:$Z$756,8,FALSE)</f>
        <v>100</v>
      </c>
      <c r="K362" s="11" t="str">
        <f>VLOOKUP(C362,DBASE!$A$4:$Z$756,9,FALSE)</f>
        <v>Niederl. 1</v>
      </c>
      <c r="L362" s="11" t="str">
        <f>VLOOKUP(C362,DBASE!$A$4:$Z$756,10,FALSE)</f>
        <v>Department</v>
      </c>
      <c r="M362" s="11" t="str">
        <f>VLOOKUP(C362,DBASE!$A$4:$Z$756,11,FALSE)</f>
        <v>Supervisor</v>
      </c>
      <c r="N362" s="11" t="str">
        <f>VLOOKUP(C362,DBASE!$A$4:$Z$756,12,FALSE)</f>
        <v>Non-Mgm.</v>
      </c>
      <c r="O362" s="11" t="str">
        <f>VLOOKUP(C362,DBASE!$A$4:$Z$756,13,FALSE)</f>
        <v>ang.</v>
      </c>
      <c r="P362" s="11" t="str">
        <f>VLOOKUP(C362,DBASE!$A$4:$Z$756,14,FALSE)</f>
        <v>W</v>
      </c>
      <c r="Q362" s="12">
        <f>VLOOKUP(C362,DBASE!$A$4:$Z$756,15,FALSE)</f>
        <v>42248</v>
      </c>
      <c r="R362" s="12" t="str">
        <f>IF(VLOOKUP(C362,DBASE!$A$4:$Z$756,16,FALSE)=0,"",VLOOKUP(C362,DBASE!$A$4:$Z$756,16,FALSE))</f>
        <v/>
      </c>
      <c r="S362" s="13" t="str">
        <f>VLOOKUP(C362,DBASE!$A$4:$Z$756,17,FALSE)</f>
        <v/>
      </c>
      <c r="T362" s="11">
        <f ca="1">VLOOKUP(C362,DBASE!$A$4:$Z$756,18,FALSE)</f>
        <v>4</v>
      </c>
      <c r="U362" s="12">
        <f>VLOOKUP(C362,DBASE!$A$4:$Z$756,19,FALSE)</f>
        <v>36228</v>
      </c>
      <c r="V362" s="13">
        <f ca="1">VLOOKUP(C362,DBASE!$A$4:$Z$756,20,FALSE)</f>
        <v>20</v>
      </c>
      <c r="W362" s="11" t="str">
        <f>VLOOKUP(C362,DBASE!$A$4:$Z$756,21,FALSE)</f>
        <v>N</v>
      </c>
      <c r="X362" s="11">
        <f>VLOOKUP(C362,DBASE!$A$4:$Z$756,22,FALSE)</f>
        <v>30</v>
      </c>
      <c r="Y362" s="14">
        <f>VLOOKUP(C362,DBASE!$A$4:$Z$756,23,FALSE)</f>
        <v>2.5</v>
      </c>
      <c r="Z362" s="11">
        <f>VLOOKUP(C362,DBASE!$A$4:$Z$756,24,FALSE)</f>
        <v>39</v>
      </c>
      <c r="AA362" s="11" t="str">
        <f>VLOOKUP(C362,DBASE!$A$4:$Z$756,25,FALSE)</f>
        <v>Function</v>
      </c>
      <c r="AB362" s="10">
        <f>VLOOKUP(C362,DBASE!$A$4:$Z$756,26,FALSE)</f>
        <v>1</v>
      </c>
      <c r="AC362" s="15">
        <v>1358</v>
      </c>
      <c r="AD362" s="15">
        <f t="shared" si="25"/>
        <v>297.74150000000003</v>
      </c>
      <c r="AE362" s="15">
        <v>0</v>
      </c>
      <c r="AF362" s="15">
        <v>0</v>
      </c>
      <c r="AG362" s="15">
        <v>0</v>
      </c>
      <c r="AH362" s="15">
        <v>0</v>
      </c>
      <c r="AI362" s="15">
        <v>0</v>
      </c>
      <c r="AJ362" s="15">
        <v>0</v>
      </c>
      <c r="AK362" s="15">
        <v>0</v>
      </c>
      <c r="AL362" s="15">
        <v>0</v>
      </c>
      <c r="AM362" s="15">
        <v>0</v>
      </c>
      <c r="AN362" s="15">
        <v>0</v>
      </c>
      <c r="AO362" s="15">
        <f t="shared" si="26"/>
        <v>0</v>
      </c>
      <c r="AP362" s="15">
        <f t="shared" si="27"/>
        <v>0</v>
      </c>
      <c r="AQ362" s="15">
        <f t="shared" si="28"/>
        <v>26.5</v>
      </c>
      <c r="AR362" s="15">
        <v>0</v>
      </c>
      <c r="AS362" s="15">
        <v>0</v>
      </c>
      <c r="AT362" s="15">
        <v>0</v>
      </c>
      <c r="AU362" s="15">
        <v>0</v>
      </c>
      <c r="AV362" s="15">
        <f t="shared" si="29"/>
        <v>5.9346750000000004</v>
      </c>
      <c r="AW362" s="15">
        <v>0</v>
      </c>
      <c r="AX362" s="15">
        <v>2.1733333333333333</v>
      </c>
    </row>
    <row r="363" spans="1:50" ht="20.100000000000001" customHeight="1" x14ac:dyDescent="0.25">
      <c r="A363" s="8">
        <v>43922</v>
      </c>
      <c r="B363" s="8">
        <v>43951</v>
      </c>
      <c r="C363" s="11">
        <v>347</v>
      </c>
      <c r="D363" s="8" t="str">
        <f>VLOOKUP(C363,DBASE!$A$4:$Z$756,3,FALSE)</f>
        <v>P</v>
      </c>
      <c r="E363" s="11" t="str">
        <f>VLOOKUP(C363,DBASE!$A$4:$Z$756,2,FALSE)</f>
        <v>Active</v>
      </c>
      <c r="F363" s="11" t="str">
        <f>VLOOKUP(C363,DBASE!$A$4:$Z$756,4,FALSE)</f>
        <v>Mitarbeiter 347</v>
      </c>
      <c r="G363" s="11" t="str">
        <f>VLOOKUP(C363,DBASE!$A$4:$Z$756,5,FALSE)</f>
        <v>N</v>
      </c>
      <c r="H363" s="11">
        <f>VLOOKUP(C363,DBASE!$A$4:$Z$756,6,FALSE)</f>
        <v>1000</v>
      </c>
      <c r="I363" s="11">
        <f>VLOOKUP(C363,DBASE!$A$4:$Z$756,7,FALSE)</f>
        <v>1000</v>
      </c>
      <c r="J363" s="11">
        <f>VLOOKUP(C363,DBASE!$A$4:$Z$756,8,FALSE)</f>
        <v>100</v>
      </c>
      <c r="K363" s="11" t="str">
        <f>VLOOKUP(C363,DBASE!$A$4:$Z$756,9,FALSE)</f>
        <v>Niederl. 1</v>
      </c>
      <c r="L363" s="11" t="str">
        <f>VLOOKUP(C363,DBASE!$A$4:$Z$756,10,FALSE)</f>
        <v>Department</v>
      </c>
      <c r="M363" s="11" t="str">
        <f>VLOOKUP(C363,DBASE!$A$4:$Z$756,11,FALSE)</f>
        <v>Supervisor</v>
      </c>
      <c r="N363" s="11" t="str">
        <f>VLOOKUP(C363,DBASE!$A$4:$Z$756,12,FALSE)</f>
        <v>Non-Mgm.</v>
      </c>
      <c r="O363" s="11" t="str">
        <f>VLOOKUP(C363,DBASE!$A$4:$Z$756,13,FALSE)</f>
        <v>ang.</v>
      </c>
      <c r="P363" s="11" t="str">
        <f>VLOOKUP(C363,DBASE!$A$4:$Z$756,14,FALSE)</f>
        <v>W</v>
      </c>
      <c r="Q363" s="12">
        <f>VLOOKUP(C363,DBASE!$A$4:$Z$756,15,FALSE)</f>
        <v>42248</v>
      </c>
      <c r="R363" s="12" t="str">
        <f>IF(VLOOKUP(C363,DBASE!$A$4:$Z$756,16,FALSE)=0,"",VLOOKUP(C363,DBASE!$A$4:$Z$756,16,FALSE))</f>
        <v/>
      </c>
      <c r="S363" s="13" t="str">
        <f>VLOOKUP(C363,DBASE!$A$4:$Z$756,17,FALSE)</f>
        <v/>
      </c>
      <c r="T363" s="11">
        <f ca="1">VLOOKUP(C363,DBASE!$A$4:$Z$756,18,FALSE)</f>
        <v>4</v>
      </c>
      <c r="U363" s="12">
        <f>VLOOKUP(C363,DBASE!$A$4:$Z$756,19,FALSE)</f>
        <v>36274</v>
      </c>
      <c r="V363" s="13">
        <f ca="1">VLOOKUP(C363,DBASE!$A$4:$Z$756,20,FALSE)</f>
        <v>20</v>
      </c>
      <c r="W363" s="11" t="str">
        <f>VLOOKUP(C363,DBASE!$A$4:$Z$756,21,FALSE)</f>
        <v>N</v>
      </c>
      <c r="X363" s="11">
        <f>VLOOKUP(C363,DBASE!$A$4:$Z$756,22,FALSE)</f>
        <v>30</v>
      </c>
      <c r="Y363" s="14">
        <f>VLOOKUP(C363,DBASE!$A$4:$Z$756,23,FALSE)</f>
        <v>2.5</v>
      </c>
      <c r="Z363" s="11">
        <f>VLOOKUP(C363,DBASE!$A$4:$Z$756,24,FALSE)</f>
        <v>39</v>
      </c>
      <c r="AA363" s="11" t="str">
        <f>VLOOKUP(C363,DBASE!$A$4:$Z$756,25,FALSE)</f>
        <v>Function</v>
      </c>
      <c r="AB363" s="10">
        <f>VLOOKUP(C363,DBASE!$A$4:$Z$756,26,FALSE)</f>
        <v>1</v>
      </c>
      <c r="AC363" s="15">
        <v>1359</v>
      </c>
      <c r="AD363" s="15">
        <f t="shared" si="25"/>
        <v>297.96075000000002</v>
      </c>
      <c r="AE363" s="15">
        <v>0</v>
      </c>
      <c r="AF363" s="15">
        <v>0</v>
      </c>
      <c r="AG363" s="15">
        <v>0</v>
      </c>
      <c r="AH363" s="15">
        <v>0</v>
      </c>
      <c r="AI363" s="15">
        <v>0</v>
      </c>
      <c r="AJ363" s="15">
        <v>0</v>
      </c>
      <c r="AK363" s="15">
        <v>0</v>
      </c>
      <c r="AL363" s="15">
        <v>0</v>
      </c>
      <c r="AM363" s="15">
        <v>0</v>
      </c>
      <c r="AN363" s="15">
        <v>0</v>
      </c>
      <c r="AO363" s="15">
        <f t="shared" si="26"/>
        <v>0</v>
      </c>
      <c r="AP363" s="15">
        <f t="shared" si="27"/>
        <v>0</v>
      </c>
      <c r="AQ363" s="15">
        <f t="shared" si="28"/>
        <v>26.5</v>
      </c>
      <c r="AR363" s="15">
        <v>0</v>
      </c>
      <c r="AS363" s="15">
        <v>0</v>
      </c>
      <c r="AT363" s="15">
        <v>0</v>
      </c>
      <c r="AU363" s="15">
        <v>0</v>
      </c>
      <c r="AV363" s="15">
        <f t="shared" si="29"/>
        <v>5.9346750000000004</v>
      </c>
      <c r="AW363" s="15">
        <v>0</v>
      </c>
      <c r="AX363" s="15">
        <v>2.1733333333333333</v>
      </c>
    </row>
    <row r="364" spans="1:50" ht="20.100000000000001" customHeight="1" x14ac:dyDescent="0.25">
      <c r="A364" s="8">
        <v>43922</v>
      </c>
      <c r="B364" s="8">
        <v>43951</v>
      </c>
      <c r="C364" s="11">
        <v>348</v>
      </c>
      <c r="D364" s="8" t="str">
        <f>VLOOKUP(C364,DBASE!$A$4:$Z$756,3,FALSE)</f>
        <v>P</v>
      </c>
      <c r="E364" s="11" t="str">
        <f>VLOOKUP(C364,DBASE!$A$4:$Z$756,2,FALSE)</f>
        <v>Active</v>
      </c>
      <c r="F364" s="11" t="str">
        <f>VLOOKUP(C364,DBASE!$A$4:$Z$756,4,FALSE)</f>
        <v>Mitarbeiter 348</v>
      </c>
      <c r="G364" s="11" t="str">
        <f>VLOOKUP(C364,DBASE!$A$4:$Z$756,5,FALSE)</f>
        <v>N</v>
      </c>
      <c r="H364" s="11">
        <f>VLOOKUP(C364,DBASE!$A$4:$Z$756,6,FALSE)</f>
        <v>1013</v>
      </c>
      <c r="I364" s="11">
        <f>VLOOKUP(C364,DBASE!$A$4:$Z$756,7,FALSE)</f>
        <v>1013</v>
      </c>
      <c r="J364" s="11">
        <f>VLOOKUP(C364,DBASE!$A$4:$Z$756,8,FALSE)</f>
        <v>100</v>
      </c>
      <c r="K364" s="11" t="str">
        <f>VLOOKUP(C364,DBASE!$A$4:$Z$756,9,FALSE)</f>
        <v>Niederl. 1</v>
      </c>
      <c r="L364" s="11" t="str">
        <f>VLOOKUP(C364,DBASE!$A$4:$Z$756,10,FALSE)</f>
        <v>Department</v>
      </c>
      <c r="M364" s="11" t="str">
        <f>VLOOKUP(C364,DBASE!$A$4:$Z$756,11,FALSE)</f>
        <v>Supervisor</v>
      </c>
      <c r="N364" s="11" t="str">
        <f>VLOOKUP(C364,DBASE!$A$4:$Z$756,12,FALSE)</f>
        <v>Non-Mgm.</v>
      </c>
      <c r="O364" s="11" t="str">
        <f>VLOOKUP(C364,DBASE!$A$4:$Z$756,13,FALSE)</f>
        <v>ang.</v>
      </c>
      <c r="P364" s="11" t="str">
        <f>VLOOKUP(C364,DBASE!$A$4:$Z$756,14,FALSE)</f>
        <v>M</v>
      </c>
      <c r="Q364" s="12">
        <f>VLOOKUP(C364,DBASE!$A$4:$Z$756,15,FALSE)</f>
        <v>42248</v>
      </c>
      <c r="R364" s="12" t="str">
        <f>IF(VLOOKUP(C364,DBASE!$A$4:$Z$756,16,FALSE)=0,"",VLOOKUP(C364,DBASE!$A$4:$Z$756,16,FALSE))</f>
        <v/>
      </c>
      <c r="S364" s="13" t="str">
        <f>VLOOKUP(C364,DBASE!$A$4:$Z$756,17,FALSE)</f>
        <v/>
      </c>
      <c r="T364" s="11">
        <f ca="1">VLOOKUP(C364,DBASE!$A$4:$Z$756,18,FALSE)</f>
        <v>4</v>
      </c>
      <c r="U364" s="12">
        <f>VLOOKUP(C364,DBASE!$A$4:$Z$756,19,FALSE)</f>
        <v>34752</v>
      </c>
      <c r="V364" s="13">
        <f ca="1">VLOOKUP(C364,DBASE!$A$4:$Z$756,20,FALSE)</f>
        <v>24</v>
      </c>
      <c r="W364" s="11" t="str">
        <f>VLOOKUP(C364,DBASE!$A$4:$Z$756,21,FALSE)</f>
        <v>N</v>
      </c>
      <c r="X364" s="11">
        <f>VLOOKUP(C364,DBASE!$A$4:$Z$756,22,FALSE)</f>
        <v>30</v>
      </c>
      <c r="Y364" s="14">
        <f>VLOOKUP(C364,DBASE!$A$4:$Z$756,23,FALSE)</f>
        <v>2.5</v>
      </c>
      <c r="Z364" s="11">
        <f>VLOOKUP(C364,DBASE!$A$4:$Z$756,24,FALSE)</f>
        <v>39</v>
      </c>
      <c r="AA364" s="11" t="str">
        <f>VLOOKUP(C364,DBASE!$A$4:$Z$756,25,FALSE)</f>
        <v>Function</v>
      </c>
      <c r="AB364" s="10">
        <f>VLOOKUP(C364,DBASE!$A$4:$Z$756,26,FALSE)</f>
        <v>1</v>
      </c>
      <c r="AC364" s="15">
        <v>1360</v>
      </c>
      <c r="AD364" s="15">
        <f t="shared" si="25"/>
        <v>298.18</v>
      </c>
      <c r="AE364" s="15">
        <v>0</v>
      </c>
      <c r="AF364" s="15">
        <v>0</v>
      </c>
      <c r="AG364" s="15">
        <v>0</v>
      </c>
      <c r="AH364" s="15">
        <v>0</v>
      </c>
      <c r="AI364" s="15">
        <v>0</v>
      </c>
      <c r="AJ364" s="15">
        <v>0</v>
      </c>
      <c r="AK364" s="15">
        <v>0</v>
      </c>
      <c r="AL364" s="15">
        <v>0</v>
      </c>
      <c r="AM364" s="15">
        <v>0</v>
      </c>
      <c r="AN364" s="15">
        <v>0</v>
      </c>
      <c r="AO364" s="15">
        <f t="shared" si="26"/>
        <v>0</v>
      </c>
      <c r="AP364" s="15">
        <f t="shared" si="27"/>
        <v>0</v>
      </c>
      <c r="AQ364" s="15">
        <f t="shared" si="28"/>
        <v>26.5</v>
      </c>
      <c r="AR364" s="15">
        <v>0</v>
      </c>
      <c r="AS364" s="15">
        <v>0</v>
      </c>
      <c r="AT364" s="15">
        <v>0</v>
      </c>
      <c r="AU364" s="15">
        <v>0</v>
      </c>
      <c r="AV364" s="15">
        <f t="shared" si="29"/>
        <v>5.9346750000000004</v>
      </c>
      <c r="AW364" s="15">
        <v>0</v>
      </c>
      <c r="AX364" s="15">
        <v>2.1733333333333333</v>
      </c>
    </row>
    <row r="365" spans="1:50" ht="20.100000000000001" customHeight="1" x14ac:dyDescent="0.25">
      <c r="A365" s="8">
        <v>43922</v>
      </c>
      <c r="B365" s="8">
        <v>43951</v>
      </c>
      <c r="C365" s="11">
        <v>349</v>
      </c>
      <c r="D365" s="8" t="str">
        <f>VLOOKUP(C365,DBASE!$A$4:$Z$756,3,FALSE)</f>
        <v>P</v>
      </c>
      <c r="E365" s="11" t="str">
        <f>VLOOKUP(C365,DBASE!$A$4:$Z$756,2,FALSE)</f>
        <v>Active</v>
      </c>
      <c r="F365" s="11" t="str">
        <f>VLOOKUP(C365,DBASE!$A$4:$Z$756,4,FALSE)</f>
        <v>Mitarbeiter 349</v>
      </c>
      <c r="G365" s="11" t="str">
        <f>VLOOKUP(C365,DBASE!$A$4:$Z$756,5,FALSE)</f>
        <v>N</v>
      </c>
      <c r="H365" s="11">
        <f>VLOOKUP(C365,DBASE!$A$4:$Z$756,6,FALSE)</f>
        <v>1010</v>
      </c>
      <c r="I365" s="11">
        <f>VLOOKUP(C365,DBASE!$A$4:$Z$756,7,FALSE)</f>
        <v>1010</v>
      </c>
      <c r="J365" s="11">
        <f>VLOOKUP(C365,DBASE!$A$4:$Z$756,8,FALSE)</f>
        <v>100</v>
      </c>
      <c r="K365" s="11" t="str">
        <f>VLOOKUP(C365,DBASE!$A$4:$Z$756,9,FALSE)</f>
        <v>Niederl. 1</v>
      </c>
      <c r="L365" s="11" t="str">
        <f>VLOOKUP(C365,DBASE!$A$4:$Z$756,10,FALSE)</f>
        <v>Department</v>
      </c>
      <c r="M365" s="11" t="str">
        <f>VLOOKUP(C365,DBASE!$A$4:$Z$756,11,FALSE)</f>
        <v>Supervisor</v>
      </c>
      <c r="N365" s="11" t="str">
        <f>VLOOKUP(C365,DBASE!$A$4:$Z$756,12,FALSE)</f>
        <v>Non-Mgm.</v>
      </c>
      <c r="O365" s="11" t="str">
        <f>VLOOKUP(C365,DBASE!$A$4:$Z$756,13,FALSE)</f>
        <v>ang.</v>
      </c>
      <c r="P365" s="11" t="str">
        <f>VLOOKUP(C365,DBASE!$A$4:$Z$756,14,FALSE)</f>
        <v>W</v>
      </c>
      <c r="Q365" s="12">
        <f>VLOOKUP(C365,DBASE!$A$4:$Z$756,15,FALSE)</f>
        <v>42248</v>
      </c>
      <c r="R365" s="12" t="str">
        <f>IF(VLOOKUP(C365,DBASE!$A$4:$Z$756,16,FALSE)=0,"",VLOOKUP(C365,DBASE!$A$4:$Z$756,16,FALSE))</f>
        <v/>
      </c>
      <c r="S365" s="13" t="str">
        <f>VLOOKUP(C365,DBASE!$A$4:$Z$756,17,FALSE)</f>
        <v/>
      </c>
      <c r="T365" s="11">
        <f ca="1">VLOOKUP(C365,DBASE!$A$4:$Z$756,18,FALSE)</f>
        <v>4</v>
      </c>
      <c r="U365" s="12">
        <f>VLOOKUP(C365,DBASE!$A$4:$Z$756,19,FALSE)</f>
        <v>36333</v>
      </c>
      <c r="V365" s="13">
        <f ca="1">VLOOKUP(C365,DBASE!$A$4:$Z$756,20,FALSE)</f>
        <v>20</v>
      </c>
      <c r="W365" s="11" t="str">
        <f>VLOOKUP(C365,DBASE!$A$4:$Z$756,21,FALSE)</f>
        <v>N</v>
      </c>
      <c r="X365" s="11">
        <f>VLOOKUP(C365,DBASE!$A$4:$Z$756,22,FALSE)</f>
        <v>30</v>
      </c>
      <c r="Y365" s="14">
        <f>VLOOKUP(C365,DBASE!$A$4:$Z$756,23,FALSE)</f>
        <v>2.5</v>
      </c>
      <c r="Z365" s="11">
        <f>VLOOKUP(C365,DBASE!$A$4:$Z$756,24,FALSE)</f>
        <v>39</v>
      </c>
      <c r="AA365" s="11" t="str">
        <f>VLOOKUP(C365,DBASE!$A$4:$Z$756,25,FALSE)</f>
        <v>Function</v>
      </c>
      <c r="AB365" s="10">
        <f>VLOOKUP(C365,DBASE!$A$4:$Z$756,26,FALSE)</f>
        <v>1</v>
      </c>
      <c r="AC365" s="15">
        <v>1361</v>
      </c>
      <c r="AD365" s="15">
        <f t="shared" si="25"/>
        <v>298.39924999999999</v>
      </c>
      <c r="AE365" s="15">
        <v>0</v>
      </c>
      <c r="AF365" s="15">
        <v>0</v>
      </c>
      <c r="AG365" s="15">
        <v>0</v>
      </c>
      <c r="AH365" s="15">
        <v>0</v>
      </c>
      <c r="AI365" s="15">
        <v>0</v>
      </c>
      <c r="AJ365" s="15">
        <v>0</v>
      </c>
      <c r="AK365" s="15">
        <v>0</v>
      </c>
      <c r="AL365" s="15">
        <v>0</v>
      </c>
      <c r="AM365" s="15">
        <v>0</v>
      </c>
      <c r="AN365" s="15">
        <v>0</v>
      </c>
      <c r="AO365" s="15">
        <f t="shared" si="26"/>
        <v>0</v>
      </c>
      <c r="AP365" s="15">
        <f t="shared" si="27"/>
        <v>0</v>
      </c>
      <c r="AQ365" s="15">
        <f t="shared" si="28"/>
        <v>26.5</v>
      </c>
      <c r="AR365" s="15">
        <v>0</v>
      </c>
      <c r="AS365" s="15">
        <v>0</v>
      </c>
      <c r="AT365" s="15">
        <v>0</v>
      </c>
      <c r="AU365" s="15">
        <v>0</v>
      </c>
      <c r="AV365" s="15">
        <f t="shared" si="29"/>
        <v>5.9346750000000004</v>
      </c>
      <c r="AW365" s="15">
        <v>0</v>
      </c>
      <c r="AX365" s="15">
        <v>2.1733333333333333</v>
      </c>
    </row>
    <row r="366" spans="1:50" ht="20.100000000000001" customHeight="1" x14ac:dyDescent="0.25">
      <c r="A366" s="8">
        <v>43922</v>
      </c>
      <c r="B366" s="8">
        <v>43951</v>
      </c>
      <c r="C366" s="11">
        <v>350</v>
      </c>
      <c r="D366" s="8" t="str">
        <f>VLOOKUP(C366,DBASE!$A$4:$Z$756,3,FALSE)</f>
        <v>P</v>
      </c>
      <c r="E366" s="11" t="str">
        <f>VLOOKUP(C366,DBASE!$A$4:$Z$756,2,FALSE)</f>
        <v>Active</v>
      </c>
      <c r="F366" s="11" t="str">
        <f>VLOOKUP(C366,DBASE!$A$4:$Z$756,4,FALSE)</f>
        <v>Mitarbeiter 350</v>
      </c>
      <c r="G366" s="11" t="str">
        <f>VLOOKUP(C366,DBASE!$A$4:$Z$756,5,FALSE)</f>
        <v>N</v>
      </c>
      <c r="H366" s="11">
        <f>VLOOKUP(C366,DBASE!$A$4:$Z$756,6,FALSE)</f>
        <v>1001</v>
      </c>
      <c r="I366" s="11">
        <f>VLOOKUP(C366,DBASE!$A$4:$Z$756,7,FALSE)</f>
        <v>1001</v>
      </c>
      <c r="J366" s="11">
        <f>VLOOKUP(C366,DBASE!$A$4:$Z$756,8,FALSE)</f>
        <v>100</v>
      </c>
      <c r="K366" s="11" t="str">
        <f>VLOOKUP(C366,DBASE!$A$4:$Z$756,9,FALSE)</f>
        <v>Niederl. 1</v>
      </c>
      <c r="L366" s="11" t="str">
        <f>VLOOKUP(C366,DBASE!$A$4:$Z$756,10,FALSE)</f>
        <v>Department</v>
      </c>
      <c r="M366" s="11" t="str">
        <f>VLOOKUP(C366,DBASE!$A$4:$Z$756,11,FALSE)</f>
        <v>Supervisor</v>
      </c>
      <c r="N366" s="11" t="str">
        <f>VLOOKUP(C366,DBASE!$A$4:$Z$756,12,FALSE)</f>
        <v>Non-Mgm.</v>
      </c>
      <c r="O366" s="11" t="str">
        <f>VLOOKUP(C366,DBASE!$A$4:$Z$756,13,FALSE)</f>
        <v>ang.</v>
      </c>
      <c r="P366" s="11" t="str">
        <f>VLOOKUP(C366,DBASE!$A$4:$Z$756,14,FALSE)</f>
        <v>M</v>
      </c>
      <c r="Q366" s="12">
        <f>VLOOKUP(C366,DBASE!$A$4:$Z$756,15,FALSE)</f>
        <v>39326</v>
      </c>
      <c r="R366" s="12" t="str">
        <f>IF(VLOOKUP(C366,DBASE!$A$4:$Z$756,16,FALSE)=0,"",VLOOKUP(C366,DBASE!$A$4:$Z$756,16,FALSE))</f>
        <v/>
      </c>
      <c r="S366" s="13" t="str">
        <f>VLOOKUP(C366,DBASE!$A$4:$Z$756,17,FALSE)</f>
        <v/>
      </c>
      <c r="T366" s="11">
        <f ca="1">VLOOKUP(C366,DBASE!$A$4:$Z$756,18,FALSE)</f>
        <v>12</v>
      </c>
      <c r="U366" s="12">
        <f>VLOOKUP(C366,DBASE!$A$4:$Z$756,19,FALSE)</f>
        <v>33179</v>
      </c>
      <c r="V366" s="13">
        <f ca="1">VLOOKUP(C366,DBASE!$A$4:$Z$756,20,FALSE)</f>
        <v>29</v>
      </c>
      <c r="W366" s="11" t="str">
        <f>VLOOKUP(C366,DBASE!$A$4:$Z$756,21,FALSE)</f>
        <v>N</v>
      </c>
      <c r="X366" s="11">
        <f>VLOOKUP(C366,DBASE!$A$4:$Z$756,22,FALSE)</f>
        <v>30</v>
      </c>
      <c r="Y366" s="14">
        <f>VLOOKUP(C366,DBASE!$A$4:$Z$756,23,FALSE)</f>
        <v>2.5</v>
      </c>
      <c r="Z366" s="11">
        <f>VLOOKUP(C366,DBASE!$A$4:$Z$756,24,FALSE)</f>
        <v>39</v>
      </c>
      <c r="AA366" s="11" t="str">
        <f>VLOOKUP(C366,DBASE!$A$4:$Z$756,25,FALSE)</f>
        <v>Function</v>
      </c>
      <c r="AB366" s="10">
        <f>VLOOKUP(C366,DBASE!$A$4:$Z$756,26,FALSE)</f>
        <v>1</v>
      </c>
      <c r="AC366" s="15">
        <v>1362</v>
      </c>
      <c r="AD366" s="15">
        <f t="shared" si="25"/>
        <v>298.61850000000004</v>
      </c>
      <c r="AE366" s="15">
        <v>0</v>
      </c>
      <c r="AF366" s="15">
        <v>0</v>
      </c>
      <c r="AG366" s="15">
        <v>0</v>
      </c>
      <c r="AH366" s="15">
        <v>0</v>
      </c>
      <c r="AI366" s="15">
        <v>0</v>
      </c>
      <c r="AJ366" s="15">
        <v>0</v>
      </c>
      <c r="AK366" s="15">
        <v>0</v>
      </c>
      <c r="AL366" s="15">
        <v>0</v>
      </c>
      <c r="AM366" s="15">
        <v>0</v>
      </c>
      <c r="AN366" s="15">
        <v>0</v>
      </c>
      <c r="AO366" s="15">
        <f t="shared" si="26"/>
        <v>0</v>
      </c>
      <c r="AP366" s="15">
        <f t="shared" si="27"/>
        <v>0</v>
      </c>
      <c r="AQ366" s="15">
        <f t="shared" si="28"/>
        <v>26.5</v>
      </c>
      <c r="AR366" s="15">
        <v>0</v>
      </c>
      <c r="AS366" s="15">
        <v>0</v>
      </c>
      <c r="AT366" s="15">
        <v>0</v>
      </c>
      <c r="AU366" s="15">
        <v>0</v>
      </c>
      <c r="AV366" s="15">
        <f t="shared" si="29"/>
        <v>5.9346750000000004</v>
      </c>
      <c r="AW366" s="15">
        <v>0</v>
      </c>
      <c r="AX366" s="15">
        <v>0</v>
      </c>
    </row>
    <row r="367" spans="1:50" ht="20.100000000000001" customHeight="1" x14ac:dyDescent="0.25">
      <c r="A367" s="8">
        <v>43922</v>
      </c>
      <c r="B367" s="8">
        <v>43951</v>
      </c>
      <c r="C367" s="11">
        <v>351</v>
      </c>
      <c r="D367" s="8" t="str">
        <f>VLOOKUP(C367,DBASE!$A$4:$Z$756,3,FALSE)</f>
        <v>P</v>
      </c>
      <c r="E367" s="11" t="str">
        <f>VLOOKUP(C367,DBASE!$A$4:$Z$756,2,FALSE)</f>
        <v>Active</v>
      </c>
      <c r="F367" s="11" t="str">
        <f>VLOOKUP(C367,DBASE!$A$4:$Z$756,4,FALSE)</f>
        <v>Mitarbeiter 351</v>
      </c>
      <c r="G367" s="11" t="str">
        <f>VLOOKUP(C367,DBASE!$A$4:$Z$756,5,FALSE)</f>
        <v>N</v>
      </c>
      <c r="H367" s="11">
        <f>VLOOKUP(C367,DBASE!$A$4:$Z$756,6,FALSE)</f>
        <v>1019</v>
      </c>
      <c r="I367" s="11">
        <f>VLOOKUP(C367,DBASE!$A$4:$Z$756,7,FALSE)</f>
        <v>1049</v>
      </c>
      <c r="J367" s="11">
        <f>VLOOKUP(C367,DBASE!$A$4:$Z$756,8,FALSE)</f>
        <v>107</v>
      </c>
      <c r="K367" s="11" t="str">
        <f>VLOOKUP(C367,DBASE!$A$4:$Z$756,9,FALSE)</f>
        <v>Niederl. 8</v>
      </c>
      <c r="L367" s="11" t="str">
        <f>VLOOKUP(C367,DBASE!$A$4:$Z$756,10,FALSE)</f>
        <v>Department</v>
      </c>
      <c r="M367" s="11" t="str">
        <f>VLOOKUP(C367,DBASE!$A$4:$Z$756,11,FALSE)</f>
        <v>Supervisor</v>
      </c>
      <c r="N367" s="11" t="str">
        <f>VLOOKUP(C367,DBASE!$A$4:$Z$756,12,FALSE)</f>
        <v>Manager</v>
      </c>
      <c r="O367" s="11" t="str">
        <f>VLOOKUP(C367,DBASE!$A$4:$Z$756,13,FALSE)</f>
        <v>ang.</v>
      </c>
      <c r="P367" s="11" t="str">
        <f>VLOOKUP(C367,DBASE!$A$4:$Z$756,14,FALSE)</f>
        <v>M</v>
      </c>
      <c r="Q367" s="12">
        <f>VLOOKUP(C367,DBASE!$A$4:$Z$756,15,FALSE)</f>
        <v>42278</v>
      </c>
      <c r="R367" s="12" t="str">
        <f>IF(VLOOKUP(C367,DBASE!$A$4:$Z$756,16,FALSE)=0,"",VLOOKUP(C367,DBASE!$A$4:$Z$756,16,FALSE))</f>
        <v/>
      </c>
      <c r="S367" s="13" t="str">
        <f>VLOOKUP(C367,DBASE!$A$4:$Z$756,17,FALSE)</f>
        <v/>
      </c>
      <c r="T367" s="11">
        <f ca="1">VLOOKUP(C367,DBASE!$A$4:$Z$756,18,FALSE)</f>
        <v>4</v>
      </c>
      <c r="U367" s="12">
        <f>VLOOKUP(C367,DBASE!$A$4:$Z$756,19,FALSE)</f>
        <v>32721</v>
      </c>
      <c r="V367" s="13">
        <f ca="1">VLOOKUP(C367,DBASE!$A$4:$Z$756,20,FALSE)</f>
        <v>30</v>
      </c>
      <c r="W367" s="11" t="str">
        <f>VLOOKUP(C367,DBASE!$A$4:$Z$756,21,FALSE)</f>
        <v>N</v>
      </c>
      <c r="X367" s="11">
        <f>VLOOKUP(C367,DBASE!$A$4:$Z$756,22,FALSE)</f>
        <v>30</v>
      </c>
      <c r="Y367" s="14">
        <f>VLOOKUP(C367,DBASE!$A$4:$Z$756,23,FALSE)</f>
        <v>2.5</v>
      </c>
      <c r="Z367" s="11">
        <f>VLOOKUP(C367,DBASE!$A$4:$Z$756,24,FALSE)</f>
        <v>39</v>
      </c>
      <c r="AA367" s="11" t="str">
        <f>VLOOKUP(C367,DBASE!$A$4:$Z$756,25,FALSE)</f>
        <v>Function</v>
      </c>
      <c r="AB367" s="10">
        <f>VLOOKUP(C367,DBASE!$A$4:$Z$756,26,FALSE)</f>
        <v>1</v>
      </c>
      <c r="AC367" s="15">
        <v>1363</v>
      </c>
      <c r="AD367" s="15">
        <f t="shared" si="25"/>
        <v>298.83775000000003</v>
      </c>
      <c r="AE367" s="15">
        <v>0</v>
      </c>
      <c r="AF367" s="15">
        <v>0</v>
      </c>
      <c r="AG367" s="15">
        <v>30</v>
      </c>
      <c r="AH367" s="15">
        <v>0</v>
      </c>
      <c r="AI367" s="15">
        <v>0</v>
      </c>
      <c r="AJ367" s="15">
        <v>0</v>
      </c>
      <c r="AK367" s="15">
        <v>0</v>
      </c>
      <c r="AL367" s="15">
        <v>0</v>
      </c>
      <c r="AM367" s="15">
        <v>0</v>
      </c>
      <c r="AN367" s="15">
        <v>0</v>
      </c>
      <c r="AO367" s="15">
        <f t="shared" si="26"/>
        <v>0</v>
      </c>
      <c r="AP367" s="15">
        <f t="shared" si="27"/>
        <v>0</v>
      </c>
      <c r="AQ367" s="15">
        <f t="shared" si="28"/>
        <v>26.5</v>
      </c>
      <c r="AR367" s="15">
        <v>0</v>
      </c>
      <c r="AS367" s="15">
        <v>0</v>
      </c>
      <c r="AT367" s="15">
        <v>0</v>
      </c>
      <c r="AU367" s="15">
        <v>0</v>
      </c>
      <c r="AV367" s="15">
        <f t="shared" si="29"/>
        <v>12.653175000000001</v>
      </c>
      <c r="AW367" s="15">
        <v>79.61</v>
      </c>
      <c r="AX367" s="15">
        <v>2.1733333333333333</v>
      </c>
    </row>
    <row r="368" spans="1:50" ht="20.100000000000001" customHeight="1" x14ac:dyDescent="0.25">
      <c r="A368" s="8">
        <v>43922</v>
      </c>
      <c r="B368" s="8">
        <v>43951</v>
      </c>
      <c r="C368" s="11">
        <v>352</v>
      </c>
      <c r="D368" s="8" t="str">
        <f>VLOOKUP(C368,DBASE!$A$4:$Z$756,3,FALSE)</f>
        <v>P</v>
      </c>
      <c r="E368" s="11" t="str">
        <f>VLOOKUP(C368,DBASE!$A$4:$Z$756,2,FALSE)</f>
        <v>Active</v>
      </c>
      <c r="F368" s="11" t="str">
        <f>VLOOKUP(C368,DBASE!$A$4:$Z$756,4,FALSE)</f>
        <v>Mitarbeiter 352</v>
      </c>
      <c r="G368" s="11" t="str">
        <f>VLOOKUP(C368,DBASE!$A$4:$Z$756,5,FALSE)</f>
        <v>N</v>
      </c>
      <c r="H368" s="11">
        <f>VLOOKUP(C368,DBASE!$A$4:$Z$756,6,FALSE)</f>
        <v>1028</v>
      </c>
      <c r="I368" s="11">
        <f>VLOOKUP(C368,DBASE!$A$4:$Z$756,7,FALSE)</f>
        <v>1071</v>
      </c>
      <c r="J368" s="11">
        <f>VLOOKUP(C368,DBASE!$A$4:$Z$756,8,FALSE)</f>
        <v>102</v>
      </c>
      <c r="K368" s="11" t="str">
        <f>VLOOKUP(C368,DBASE!$A$4:$Z$756,9,FALSE)</f>
        <v>Niederl. 3</v>
      </c>
      <c r="L368" s="11" t="str">
        <f>VLOOKUP(C368,DBASE!$A$4:$Z$756,10,FALSE)</f>
        <v>Department</v>
      </c>
      <c r="M368" s="11" t="str">
        <f>VLOOKUP(C368,DBASE!$A$4:$Z$756,11,FALSE)</f>
        <v>Supervisor</v>
      </c>
      <c r="N368" s="11" t="str">
        <f>VLOOKUP(C368,DBASE!$A$4:$Z$756,12,FALSE)</f>
        <v>Manager</v>
      </c>
      <c r="O368" s="11" t="str">
        <f>VLOOKUP(C368,DBASE!$A$4:$Z$756,13,FALSE)</f>
        <v>ang.</v>
      </c>
      <c r="P368" s="11" t="str">
        <f>VLOOKUP(C368,DBASE!$A$4:$Z$756,14,FALSE)</f>
        <v>W</v>
      </c>
      <c r="Q368" s="12">
        <f>VLOOKUP(C368,DBASE!$A$4:$Z$756,15,FALSE)</f>
        <v>42278</v>
      </c>
      <c r="R368" s="12" t="str">
        <f>IF(VLOOKUP(C368,DBASE!$A$4:$Z$756,16,FALSE)=0,"",VLOOKUP(C368,DBASE!$A$4:$Z$756,16,FALSE))</f>
        <v/>
      </c>
      <c r="S368" s="13" t="str">
        <f>VLOOKUP(C368,DBASE!$A$4:$Z$756,17,FALSE)</f>
        <v/>
      </c>
      <c r="T368" s="11">
        <f ca="1">VLOOKUP(C368,DBASE!$A$4:$Z$756,18,FALSE)</f>
        <v>4</v>
      </c>
      <c r="U368" s="12">
        <f>VLOOKUP(C368,DBASE!$A$4:$Z$756,19,FALSE)</f>
        <v>33892</v>
      </c>
      <c r="V368" s="13">
        <f ca="1">VLOOKUP(C368,DBASE!$A$4:$Z$756,20,FALSE)</f>
        <v>27</v>
      </c>
      <c r="W368" s="11" t="str">
        <f>VLOOKUP(C368,DBASE!$A$4:$Z$756,21,FALSE)</f>
        <v>N</v>
      </c>
      <c r="X368" s="11">
        <f>VLOOKUP(C368,DBASE!$A$4:$Z$756,22,FALSE)</f>
        <v>30</v>
      </c>
      <c r="Y368" s="14">
        <f>VLOOKUP(C368,DBASE!$A$4:$Z$756,23,FALSE)</f>
        <v>2.5</v>
      </c>
      <c r="Z368" s="11">
        <f>VLOOKUP(C368,DBASE!$A$4:$Z$756,24,FALSE)</f>
        <v>39</v>
      </c>
      <c r="AA368" s="11" t="str">
        <f>VLOOKUP(C368,DBASE!$A$4:$Z$756,25,FALSE)</f>
        <v>Function</v>
      </c>
      <c r="AB368" s="10">
        <f>VLOOKUP(C368,DBASE!$A$4:$Z$756,26,FALSE)</f>
        <v>1</v>
      </c>
      <c r="AC368" s="15">
        <v>1364</v>
      </c>
      <c r="AD368" s="15">
        <f t="shared" si="25"/>
        <v>299.05700000000002</v>
      </c>
      <c r="AE368" s="15">
        <v>0</v>
      </c>
      <c r="AF368" s="15">
        <v>0</v>
      </c>
      <c r="AG368" s="15">
        <v>0</v>
      </c>
      <c r="AH368" s="15">
        <v>0</v>
      </c>
      <c r="AI368" s="15">
        <v>0</v>
      </c>
      <c r="AJ368" s="15">
        <v>0</v>
      </c>
      <c r="AK368" s="15">
        <v>0</v>
      </c>
      <c r="AL368" s="15">
        <v>0</v>
      </c>
      <c r="AM368" s="15">
        <v>0</v>
      </c>
      <c r="AN368" s="15">
        <v>0</v>
      </c>
      <c r="AO368" s="15">
        <f t="shared" si="26"/>
        <v>0</v>
      </c>
      <c r="AP368" s="15">
        <f t="shared" si="27"/>
        <v>0</v>
      </c>
      <c r="AQ368" s="15">
        <f t="shared" si="28"/>
        <v>26.5</v>
      </c>
      <c r="AR368" s="15">
        <v>0</v>
      </c>
      <c r="AS368" s="15">
        <v>0</v>
      </c>
      <c r="AT368" s="15">
        <v>0</v>
      </c>
      <c r="AU368" s="15">
        <v>0</v>
      </c>
      <c r="AV368" s="15">
        <f t="shared" si="29"/>
        <v>5.9346750000000004</v>
      </c>
      <c r="AW368" s="15">
        <v>0</v>
      </c>
      <c r="AX368" s="15">
        <v>2.1733333333333333</v>
      </c>
    </row>
    <row r="369" spans="1:50" ht="20.100000000000001" customHeight="1" x14ac:dyDescent="0.25">
      <c r="A369" s="8">
        <v>43922</v>
      </c>
      <c r="B369" s="8">
        <v>43951</v>
      </c>
      <c r="C369" s="11">
        <v>353</v>
      </c>
      <c r="D369" s="8" t="str">
        <f>VLOOKUP(C369,DBASE!$A$4:$Z$756,3,FALSE)</f>
        <v>P</v>
      </c>
      <c r="E369" s="11" t="str">
        <f>VLOOKUP(C369,DBASE!$A$4:$Z$756,2,FALSE)</f>
        <v>Active</v>
      </c>
      <c r="F369" s="11" t="str">
        <f>VLOOKUP(C369,DBASE!$A$4:$Z$756,4,FALSE)</f>
        <v>Mitarbeiter 353</v>
      </c>
      <c r="G369" s="11" t="str">
        <f>VLOOKUP(C369,DBASE!$A$4:$Z$756,5,FALSE)</f>
        <v>N</v>
      </c>
      <c r="H369" s="11">
        <f>VLOOKUP(C369,DBASE!$A$4:$Z$756,6,FALSE)</f>
        <v>1032</v>
      </c>
      <c r="I369" s="11">
        <f>VLOOKUP(C369,DBASE!$A$4:$Z$756,7,FALSE)</f>
        <v>1075</v>
      </c>
      <c r="J369" s="11">
        <f>VLOOKUP(C369,DBASE!$A$4:$Z$756,8,FALSE)</f>
        <v>102</v>
      </c>
      <c r="K369" s="11" t="str">
        <f>VLOOKUP(C369,DBASE!$A$4:$Z$756,9,FALSE)</f>
        <v>Niederl. 3</v>
      </c>
      <c r="L369" s="11" t="str">
        <f>VLOOKUP(C369,DBASE!$A$4:$Z$756,10,FALSE)</f>
        <v>Department</v>
      </c>
      <c r="M369" s="11" t="str">
        <f>VLOOKUP(C369,DBASE!$A$4:$Z$756,11,FALSE)</f>
        <v>Supervisor</v>
      </c>
      <c r="N369" s="11" t="str">
        <f>VLOOKUP(C369,DBASE!$A$4:$Z$756,12,FALSE)</f>
        <v>Supervisor</v>
      </c>
      <c r="O369" s="11" t="str">
        <f>VLOOKUP(C369,DBASE!$A$4:$Z$756,13,FALSE)</f>
        <v>ang.</v>
      </c>
      <c r="P369" s="11" t="str">
        <f>VLOOKUP(C369,DBASE!$A$4:$Z$756,14,FALSE)</f>
        <v>W</v>
      </c>
      <c r="Q369" s="12">
        <f>VLOOKUP(C369,DBASE!$A$4:$Z$756,15,FALSE)</f>
        <v>42278</v>
      </c>
      <c r="R369" s="12" t="str">
        <f>IF(VLOOKUP(C369,DBASE!$A$4:$Z$756,16,FALSE)=0,"",VLOOKUP(C369,DBASE!$A$4:$Z$756,16,FALSE))</f>
        <v/>
      </c>
      <c r="S369" s="13" t="str">
        <f>VLOOKUP(C369,DBASE!$A$4:$Z$756,17,FALSE)</f>
        <v/>
      </c>
      <c r="T369" s="11">
        <f ca="1">VLOOKUP(C369,DBASE!$A$4:$Z$756,18,FALSE)</f>
        <v>4</v>
      </c>
      <c r="U369" s="12">
        <f>VLOOKUP(C369,DBASE!$A$4:$Z$756,19,FALSE)</f>
        <v>26100</v>
      </c>
      <c r="V369" s="13">
        <f ca="1">VLOOKUP(C369,DBASE!$A$4:$Z$756,20,FALSE)</f>
        <v>48</v>
      </c>
      <c r="W369" s="11" t="str">
        <f>VLOOKUP(C369,DBASE!$A$4:$Z$756,21,FALSE)</f>
        <v>N</v>
      </c>
      <c r="X369" s="11">
        <f>VLOOKUP(C369,DBASE!$A$4:$Z$756,22,FALSE)</f>
        <v>30</v>
      </c>
      <c r="Y369" s="14">
        <f>VLOOKUP(C369,DBASE!$A$4:$Z$756,23,FALSE)</f>
        <v>2.5</v>
      </c>
      <c r="Z369" s="11">
        <f>VLOOKUP(C369,DBASE!$A$4:$Z$756,24,FALSE)</f>
        <v>39</v>
      </c>
      <c r="AA369" s="11" t="str">
        <f>VLOOKUP(C369,DBASE!$A$4:$Z$756,25,FALSE)</f>
        <v>Function</v>
      </c>
      <c r="AB369" s="10">
        <f>VLOOKUP(C369,DBASE!$A$4:$Z$756,26,FALSE)</f>
        <v>1</v>
      </c>
      <c r="AC369" s="15">
        <v>1365</v>
      </c>
      <c r="AD369" s="15">
        <f t="shared" si="25"/>
        <v>299.27625</v>
      </c>
      <c r="AE369" s="15">
        <v>0</v>
      </c>
      <c r="AF369" s="15">
        <v>0</v>
      </c>
      <c r="AG369" s="15">
        <v>0</v>
      </c>
      <c r="AH369" s="15">
        <v>0</v>
      </c>
      <c r="AI369" s="15">
        <v>0</v>
      </c>
      <c r="AJ369" s="15">
        <v>0</v>
      </c>
      <c r="AK369" s="15">
        <v>0</v>
      </c>
      <c r="AL369" s="15">
        <v>0</v>
      </c>
      <c r="AM369" s="15">
        <v>0</v>
      </c>
      <c r="AN369" s="15">
        <v>0</v>
      </c>
      <c r="AO369" s="15">
        <f t="shared" si="26"/>
        <v>0</v>
      </c>
      <c r="AP369" s="15">
        <f t="shared" si="27"/>
        <v>0</v>
      </c>
      <c r="AQ369" s="15">
        <f t="shared" si="28"/>
        <v>26.5</v>
      </c>
      <c r="AR369" s="15">
        <v>0</v>
      </c>
      <c r="AS369" s="15">
        <v>0</v>
      </c>
      <c r="AT369" s="15">
        <v>0</v>
      </c>
      <c r="AU369" s="15">
        <v>0</v>
      </c>
      <c r="AV369" s="15">
        <f t="shared" si="29"/>
        <v>5.9346750000000004</v>
      </c>
      <c r="AW369" s="15">
        <v>0</v>
      </c>
      <c r="AX369" s="15">
        <v>2.1733333333333333</v>
      </c>
    </row>
    <row r="370" spans="1:50" ht="20.100000000000001" customHeight="1" x14ac:dyDescent="0.25">
      <c r="A370" s="8">
        <v>43922</v>
      </c>
      <c r="B370" s="8">
        <v>43951</v>
      </c>
      <c r="C370" s="11">
        <v>354</v>
      </c>
      <c r="D370" s="8" t="str">
        <f>VLOOKUP(C370,DBASE!$A$4:$Z$756,3,FALSE)</f>
        <v>P</v>
      </c>
      <c r="E370" s="11" t="str">
        <f>VLOOKUP(C370,DBASE!$A$4:$Z$756,2,FALSE)</f>
        <v>Active</v>
      </c>
      <c r="F370" s="11" t="str">
        <f>VLOOKUP(C370,DBASE!$A$4:$Z$756,4,FALSE)</f>
        <v>Mitarbeiter 354</v>
      </c>
      <c r="G370" s="11" t="str">
        <f>VLOOKUP(C370,DBASE!$A$4:$Z$756,5,FALSE)</f>
        <v>Y</v>
      </c>
      <c r="H370" s="11">
        <f>VLOOKUP(C370,DBASE!$A$4:$Z$756,6,FALSE)</f>
        <v>1019</v>
      </c>
      <c r="I370" s="11">
        <f>VLOOKUP(C370,DBASE!$A$4:$Z$756,7,FALSE)</f>
        <v>1019</v>
      </c>
      <c r="J370" s="11">
        <f>VLOOKUP(C370,DBASE!$A$4:$Z$756,8,FALSE)</f>
        <v>108</v>
      </c>
      <c r="K370" s="11" t="str">
        <f>VLOOKUP(C370,DBASE!$A$4:$Z$756,9,FALSE)</f>
        <v>Niederl. 9</v>
      </c>
      <c r="L370" s="11" t="str">
        <f>VLOOKUP(C370,DBASE!$A$4:$Z$756,10,FALSE)</f>
        <v>Department</v>
      </c>
      <c r="M370" s="11" t="str">
        <f>VLOOKUP(C370,DBASE!$A$4:$Z$756,11,FALSE)</f>
        <v>Supervisor</v>
      </c>
      <c r="N370" s="11" t="str">
        <f>VLOOKUP(C370,DBASE!$A$4:$Z$756,12,FALSE)</f>
        <v>Non-Mgm.</v>
      </c>
      <c r="O370" s="11" t="str">
        <f>VLOOKUP(C370,DBASE!$A$4:$Z$756,13,FALSE)</f>
        <v>ang.</v>
      </c>
      <c r="P370" s="11" t="str">
        <f>VLOOKUP(C370,DBASE!$A$4:$Z$756,14,FALSE)</f>
        <v>M</v>
      </c>
      <c r="Q370" s="12">
        <f>VLOOKUP(C370,DBASE!$A$4:$Z$756,15,FALSE)</f>
        <v>42278</v>
      </c>
      <c r="R370" s="12" t="str">
        <f>IF(VLOOKUP(C370,DBASE!$A$4:$Z$756,16,FALSE)=0,"",VLOOKUP(C370,DBASE!$A$4:$Z$756,16,FALSE))</f>
        <v/>
      </c>
      <c r="S370" s="13" t="str">
        <f>VLOOKUP(C370,DBASE!$A$4:$Z$756,17,FALSE)</f>
        <v/>
      </c>
      <c r="T370" s="11">
        <f ca="1">VLOOKUP(C370,DBASE!$A$4:$Z$756,18,FALSE)</f>
        <v>4</v>
      </c>
      <c r="U370" s="12">
        <f>VLOOKUP(C370,DBASE!$A$4:$Z$756,19,FALSE)</f>
        <v>24229</v>
      </c>
      <c r="V370" s="13">
        <f ca="1">VLOOKUP(C370,DBASE!$A$4:$Z$756,20,FALSE)</f>
        <v>53</v>
      </c>
      <c r="W370" s="11" t="str">
        <f>VLOOKUP(C370,DBASE!$A$4:$Z$756,21,FALSE)</f>
        <v>N</v>
      </c>
      <c r="X370" s="11">
        <f>VLOOKUP(C370,DBASE!$A$4:$Z$756,22,FALSE)</f>
        <v>30</v>
      </c>
      <c r="Y370" s="14">
        <f>VLOOKUP(C370,DBASE!$A$4:$Z$756,23,FALSE)</f>
        <v>2.5</v>
      </c>
      <c r="Z370" s="11">
        <f>VLOOKUP(C370,DBASE!$A$4:$Z$756,24,FALSE)</f>
        <v>39</v>
      </c>
      <c r="AA370" s="11" t="str">
        <f>VLOOKUP(C370,DBASE!$A$4:$Z$756,25,FALSE)</f>
        <v>Function</v>
      </c>
      <c r="AB370" s="10">
        <f>VLOOKUP(C370,DBASE!$A$4:$Z$756,26,FALSE)</f>
        <v>0.5</v>
      </c>
      <c r="AC370" s="15">
        <v>1366</v>
      </c>
      <c r="AD370" s="15">
        <f t="shared" si="25"/>
        <v>299.49549999999999</v>
      </c>
      <c r="AE370" s="15">
        <v>0</v>
      </c>
      <c r="AF370" s="15">
        <v>0</v>
      </c>
      <c r="AG370" s="15">
        <v>15</v>
      </c>
      <c r="AH370" s="15">
        <v>0</v>
      </c>
      <c r="AI370" s="15">
        <v>400</v>
      </c>
      <c r="AJ370" s="15">
        <v>0</v>
      </c>
      <c r="AK370" s="15">
        <v>0</v>
      </c>
      <c r="AL370" s="15">
        <v>0</v>
      </c>
      <c r="AM370" s="15">
        <v>0</v>
      </c>
      <c r="AN370" s="15">
        <v>0</v>
      </c>
      <c r="AO370" s="15">
        <f t="shared" si="26"/>
        <v>0</v>
      </c>
      <c r="AP370" s="15">
        <f t="shared" si="27"/>
        <v>0</v>
      </c>
      <c r="AQ370" s="15">
        <f t="shared" si="28"/>
        <v>13.25</v>
      </c>
      <c r="AR370" s="15">
        <v>0</v>
      </c>
      <c r="AS370" s="15">
        <v>0</v>
      </c>
      <c r="AT370" s="15">
        <v>0</v>
      </c>
      <c r="AU370" s="15">
        <v>0</v>
      </c>
      <c r="AV370" s="15">
        <f t="shared" si="29"/>
        <v>95.906587500000001</v>
      </c>
      <c r="AW370" s="15">
        <v>38.57</v>
      </c>
      <c r="AX370" s="15">
        <v>1.0866666666666667</v>
      </c>
    </row>
    <row r="371" spans="1:50" ht="20.100000000000001" customHeight="1" x14ac:dyDescent="0.25">
      <c r="A371" s="8">
        <v>43922</v>
      </c>
      <c r="B371" s="8">
        <v>43951</v>
      </c>
      <c r="C371" s="11">
        <v>354</v>
      </c>
      <c r="D371" s="8" t="str">
        <f>VLOOKUP(C371,DBASE!$A$4:$Z$756,3,FALSE)</f>
        <v>P</v>
      </c>
      <c r="E371" s="11" t="str">
        <f>VLOOKUP(C371,DBASE!$A$4:$Z$756,2,FALSE)</f>
        <v>Active</v>
      </c>
      <c r="F371" s="11" t="str">
        <f>VLOOKUP(C371,DBASE!$A$4:$Z$756,4,FALSE)</f>
        <v>Mitarbeiter 354</v>
      </c>
      <c r="G371" s="11" t="str">
        <f>VLOOKUP(C371,DBASE!$A$4:$Z$756,5,FALSE)</f>
        <v>Y</v>
      </c>
      <c r="H371" s="11">
        <f>VLOOKUP(C371,DBASE!$A$4:$Z$756,6,FALSE)</f>
        <v>1019</v>
      </c>
      <c r="I371" s="11">
        <f>VLOOKUP(C371,DBASE!$A$4:$Z$756,7,FALSE)</f>
        <v>1019</v>
      </c>
      <c r="J371" s="11">
        <f>VLOOKUP(C371,DBASE!$A$4:$Z$756,8,FALSE)</f>
        <v>108</v>
      </c>
      <c r="K371" s="11" t="str">
        <f>VLOOKUP(C371,DBASE!$A$4:$Z$756,9,FALSE)</f>
        <v>Niederl. 9</v>
      </c>
      <c r="L371" s="11" t="str">
        <f>VLOOKUP(C371,DBASE!$A$4:$Z$756,10,FALSE)</f>
        <v>Department</v>
      </c>
      <c r="M371" s="11" t="str">
        <f>VLOOKUP(C371,DBASE!$A$4:$Z$756,11,FALSE)</f>
        <v>Supervisor</v>
      </c>
      <c r="N371" s="11" t="str">
        <f>VLOOKUP(C371,DBASE!$A$4:$Z$756,12,FALSE)</f>
        <v>Non-Mgm.</v>
      </c>
      <c r="O371" s="11" t="str">
        <f>VLOOKUP(C371,DBASE!$A$4:$Z$756,13,FALSE)</f>
        <v>ang.</v>
      </c>
      <c r="P371" s="11" t="str">
        <f>VLOOKUP(C371,DBASE!$A$4:$Z$756,14,FALSE)</f>
        <v>M</v>
      </c>
      <c r="Q371" s="12">
        <f>VLOOKUP(C371,DBASE!$A$4:$Z$756,15,FALSE)</f>
        <v>42278</v>
      </c>
      <c r="R371" s="12" t="str">
        <f>IF(VLOOKUP(C371,DBASE!$A$4:$Z$756,16,FALSE)=0,"",VLOOKUP(C371,DBASE!$A$4:$Z$756,16,FALSE))</f>
        <v/>
      </c>
      <c r="S371" s="13" t="str">
        <f>VLOOKUP(C371,DBASE!$A$4:$Z$756,17,FALSE)</f>
        <v/>
      </c>
      <c r="T371" s="11">
        <f ca="1">VLOOKUP(C371,DBASE!$A$4:$Z$756,18,FALSE)</f>
        <v>4</v>
      </c>
      <c r="U371" s="12">
        <f>VLOOKUP(C371,DBASE!$A$4:$Z$756,19,FALSE)</f>
        <v>24229</v>
      </c>
      <c r="V371" s="13">
        <f ca="1">VLOOKUP(C371,DBASE!$A$4:$Z$756,20,FALSE)</f>
        <v>53</v>
      </c>
      <c r="W371" s="11" t="str">
        <f>VLOOKUP(C371,DBASE!$A$4:$Z$756,21,FALSE)</f>
        <v>N</v>
      </c>
      <c r="X371" s="11">
        <f>VLOOKUP(C371,DBASE!$A$4:$Z$756,22,FALSE)</f>
        <v>30</v>
      </c>
      <c r="Y371" s="14">
        <f>VLOOKUP(C371,DBASE!$A$4:$Z$756,23,FALSE)</f>
        <v>2.5</v>
      </c>
      <c r="Z371" s="11">
        <f>VLOOKUP(C371,DBASE!$A$4:$Z$756,24,FALSE)</f>
        <v>39</v>
      </c>
      <c r="AA371" s="11" t="str">
        <f>VLOOKUP(C371,DBASE!$A$4:$Z$756,25,FALSE)</f>
        <v>Function</v>
      </c>
      <c r="AB371" s="10">
        <f>VLOOKUP(C371,DBASE!$A$4:$Z$756,26,FALSE)</f>
        <v>0.5</v>
      </c>
      <c r="AC371" s="15">
        <v>1367</v>
      </c>
      <c r="AD371" s="15">
        <f t="shared" si="25"/>
        <v>299.71474999999998</v>
      </c>
      <c r="AE371" s="15">
        <v>0</v>
      </c>
      <c r="AF371" s="15">
        <v>0</v>
      </c>
      <c r="AG371" s="15">
        <v>15</v>
      </c>
      <c r="AH371" s="15">
        <v>0</v>
      </c>
      <c r="AI371" s="15">
        <v>400</v>
      </c>
      <c r="AJ371" s="15">
        <v>0</v>
      </c>
      <c r="AK371" s="15">
        <v>0</v>
      </c>
      <c r="AL371" s="15">
        <v>0</v>
      </c>
      <c r="AM371" s="15">
        <v>0</v>
      </c>
      <c r="AN371" s="15">
        <v>0</v>
      </c>
      <c r="AO371" s="15">
        <f t="shared" si="26"/>
        <v>0</v>
      </c>
      <c r="AP371" s="15">
        <f t="shared" si="27"/>
        <v>0</v>
      </c>
      <c r="AQ371" s="15">
        <f t="shared" si="28"/>
        <v>13.25</v>
      </c>
      <c r="AR371" s="15">
        <v>0</v>
      </c>
      <c r="AS371" s="15">
        <v>0</v>
      </c>
      <c r="AT371" s="15">
        <v>0</v>
      </c>
      <c r="AU371" s="15">
        <v>0</v>
      </c>
      <c r="AV371" s="15">
        <f t="shared" si="29"/>
        <v>95.906587500000001</v>
      </c>
      <c r="AW371" s="15">
        <v>38.57</v>
      </c>
      <c r="AX371" s="15">
        <v>1.0866666666666667</v>
      </c>
    </row>
    <row r="372" spans="1:50" ht="20.100000000000001" customHeight="1" x14ac:dyDescent="0.25">
      <c r="A372" s="8">
        <v>43922</v>
      </c>
      <c r="B372" s="8">
        <v>43951</v>
      </c>
      <c r="C372" s="11">
        <v>355</v>
      </c>
      <c r="D372" s="8" t="str">
        <f>VLOOKUP(C372,DBASE!$A$4:$Z$756,3,FALSE)</f>
        <v>P</v>
      </c>
      <c r="E372" s="11" t="str">
        <f>VLOOKUP(C372,DBASE!$A$4:$Z$756,2,FALSE)</f>
        <v>Active</v>
      </c>
      <c r="F372" s="11" t="str">
        <f>VLOOKUP(C372,DBASE!$A$4:$Z$756,4,FALSE)</f>
        <v>Mitarbeiter 355</v>
      </c>
      <c r="G372" s="11" t="str">
        <f>VLOOKUP(C372,DBASE!$A$4:$Z$756,5,FALSE)</f>
        <v>N</v>
      </c>
      <c r="H372" s="11">
        <f>VLOOKUP(C372,DBASE!$A$4:$Z$756,6,FALSE)</f>
        <v>1021</v>
      </c>
      <c r="I372" s="11">
        <f>VLOOKUP(C372,DBASE!$A$4:$Z$756,7,FALSE)</f>
        <v>1028</v>
      </c>
      <c r="J372" s="11">
        <f>VLOOKUP(C372,DBASE!$A$4:$Z$756,8,FALSE)</f>
        <v>109</v>
      </c>
      <c r="K372" s="11" t="str">
        <f>VLOOKUP(C372,DBASE!$A$4:$Z$756,9,FALSE)</f>
        <v>Niederl. 10</v>
      </c>
      <c r="L372" s="11" t="str">
        <f>VLOOKUP(C372,DBASE!$A$4:$Z$756,10,FALSE)</f>
        <v>Department</v>
      </c>
      <c r="M372" s="11" t="str">
        <f>VLOOKUP(C372,DBASE!$A$4:$Z$756,11,FALSE)</f>
        <v>Supervisor</v>
      </c>
      <c r="N372" s="11" t="str">
        <f>VLOOKUP(C372,DBASE!$A$4:$Z$756,12,FALSE)</f>
        <v>Non-Mgm.</v>
      </c>
      <c r="O372" s="11" t="str">
        <f>VLOOKUP(C372,DBASE!$A$4:$Z$756,13,FALSE)</f>
        <v>ang.</v>
      </c>
      <c r="P372" s="11" t="str">
        <f>VLOOKUP(C372,DBASE!$A$4:$Z$756,14,FALSE)</f>
        <v>M</v>
      </c>
      <c r="Q372" s="12">
        <f>VLOOKUP(C372,DBASE!$A$4:$Z$756,15,FALSE)</f>
        <v>42278</v>
      </c>
      <c r="R372" s="12" t="str">
        <f>IF(VLOOKUP(C372,DBASE!$A$4:$Z$756,16,FALSE)=0,"",VLOOKUP(C372,DBASE!$A$4:$Z$756,16,FALSE))</f>
        <v/>
      </c>
      <c r="S372" s="13" t="str">
        <f>VLOOKUP(C372,DBASE!$A$4:$Z$756,17,FALSE)</f>
        <v/>
      </c>
      <c r="T372" s="11">
        <f ca="1">VLOOKUP(C372,DBASE!$A$4:$Z$756,18,FALSE)</f>
        <v>4</v>
      </c>
      <c r="U372" s="12">
        <f>VLOOKUP(C372,DBASE!$A$4:$Z$756,19,FALSE)</f>
        <v>25529</v>
      </c>
      <c r="V372" s="13">
        <f ca="1">VLOOKUP(C372,DBASE!$A$4:$Z$756,20,FALSE)</f>
        <v>50</v>
      </c>
      <c r="W372" s="11" t="str">
        <f>VLOOKUP(C372,DBASE!$A$4:$Z$756,21,FALSE)</f>
        <v>J</v>
      </c>
      <c r="X372" s="11">
        <f>VLOOKUP(C372,DBASE!$A$4:$Z$756,22,FALSE)</f>
        <v>30</v>
      </c>
      <c r="Y372" s="14">
        <f>VLOOKUP(C372,DBASE!$A$4:$Z$756,23,FALSE)</f>
        <v>2.5</v>
      </c>
      <c r="Z372" s="11">
        <f>VLOOKUP(C372,DBASE!$A$4:$Z$756,24,FALSE)</f>
        <v>39</v>
      </c>
      <c r="AA372" s="11" t="str">
        <f>VLOOKUP(C372,DBASE!$A$4:$Z$756,25,FALSE)</f>
        <v>Function</v>
      </c>
      <c r="AB372" s="10">
        <f>VLOOKUP(C372,DBASE!$A$4:$Z$756,26,FALSE)</f>
        <v>1</v>
      </c>
      <c r="AC372" s="15">
        <v>1368</v>
      </c>
      <c r="AD372" s="15">
        <f t="shared" si="25"/>
        <v>299.93399999999997</v>
      </c>
      <c r="AE372" s="15">
        <v>0</v>
      </c>
      <c r="AF372" s="15">
        <v>0</v>
      </c>
      <c r="AG372" s="15">
        <v>30</v>
      </c>
      <c r="AH372" s="15">
        <v>0</v>
      </c>
      <c r="AI372" s="15">
        <v>875</v>
      </c>
      <c r="AJ372" s="15">
        <v>0</v>
      </c>
      <c r="AK372" s="15">
        <v>0</v>
      </c>
      <c r="AL372" s="15">
        <v>0</v>
      </c>
      <c r="AM372" s="15">
        <v>0</v>
      </c>
      <c r="AN372" s="15">
        <v>0</v>
      </c>
      <c r="AO372" s="15">
        <f t="shared" si="26"/>
        <v>78.923076923076934</v>
      </c>
      <c r="AP372" s="15">
        <f t="shared" si="27"/>
        <v>62.7</v>
      </c>
      <c r="AQ372" s="15">
        <f t="shared" si="28"/>
        <v>26.5</v>
      </c>
      <c r="AR372" s="15">
        <v>0</v>
      </c>
      <c r="AS372" s="15">
        <v>0</v>
      </c>
      <c r="AT372" s="15">
        <v>0</v>
      </c>
      <c r="AU372" s="15">
        <v>0</v>
      </c>
      <c r="AV372" s="15">
        <f t="shared" si="29"/>
        <v>240.32591307692309</v>
      </c>
      <c r="AW372" s="15">
        <v>102.41</v>
      </c>
      <c r="AX372" s="15">
        <v>2.1733333333333333</v>
      </c>
    </row>
    <row r="373" spans="1:50" ht="20.100000000000001" customHeight="1" x14ac:dyDescent="0.25">
      <c r="A373" s="8">
        <v>43922</v>
      </c>
      <c r="B373" s="8">
        <v>43951</v>
      </c>
      <c r="C373" s="11">
        <v>356</v>
      </c>
      <c r="D373" s="8" t="str">
        <f>VLOOKUP(C373,DBASE!$A$4:$Z$756,3,FALSE)</f>
        <v>P</v>
      </c>
      <c r="E373" s="11" t="str">
        <f>VLOOKUP(C373,DBASE!$A$4:$Z$756,2,FALSE)</f>
        <v>Active</v>
      </c>
      <c r="F373" s="11" t="str">
        <f>VLOOKUP(C373,DBASE!$A$4:$Z$756,4,FALSE)</f>
        <v>Mitarbeiter 356</v>
      </c>
      <c r="G373" s="11" t="str">
        <f>VLOOKUP(C373,DBASE!$A$4:$Z$756,5,FALSE)</f>
        <v>N</v>
      </c>
      <c r="H373" s="11">
        <f>VLOOKUP(C373,DBASE!$A$4:$Z$756,6,FALSE)</f>
        <v>1005</v>
      </c>
      <c r="I373" s="11">
        <f>VLOOKUP(C373,DBASE!$A$4:$Z$756,7,FALSE)</f>
        <v>1005</v>
      </c>
      <c r="J373" s="11">
        <f>VLOOKUP(C373,DBASE!$A$4:$Z$756,8,FALSE)</f>
        <v>100</v>
      </c>
      <c r="K373" s="11" t="str">
        <f>VLOOKUP(C373,DBASE!$A$4:$Z$756,9,FALSE)</f>
        <v>Niederl. 1</v>
      </c>
      <c r="L373" s="11" t="str">
        <f>VLOOKUP(C373,DBASE!$A$4:$Z$756,10,FALSE)</f>
        <v>Department</v>
      </c>
      <c r="M373" s="11" t="str">
        <f>VLOOKUP(C373,DBASE!$A$4:$Z$756,11,FALSE)</f>
        <v>Supervisor</v>
      </c>
      <c r="N373" s="11" t="str">
        <f>VLOOKUP(C373,DBASE!$A$4:$Z$756,12,FALSE)</f>
        <v>Non-Mgm.</v>
      </c>
      <c r="O373" s="11" t="str">
        <f>VLOOKUP(C373,DBASE!$A$4:$Z$756,13,FALSE)</f>
        <v>ang.</v>
      </c>
      <c r="P373" s="11" t="str">
        <f>VLOOKUP(C373,DBASE!$A$4:$Z$756,14,FALSE)</f>
        <v>M</v>
      </c>
      <c r="Q373" s="12">
        <f>VLOOKUP(C373,DBASE!$A$4:$Z$756,15,FALSE)</f>
        <v>40634</v>
      </c>
      <c r="R373" s="12" t="str">
        <f>IF(VLOOKUP(C373,DBASE!$A$4:$Z$756,16,FALSE)=0,"",VLOOKUP(C373,DBASE!$A$4:$Z$756,16,FALSE))</f>
        <v/>
      </c>
      <c r="S373" s="13" t="str">
        <f>VLOOKUP(C373,DBASE!$A$4:$Z$756,17,FALSE)</f>
        <v/>
      </c>
      <c r="T373" s="11">
        <f ca="1">VLOOKUP(C373,DBASE!$A$4:$Z$756,18,FALSE)</f>
        <v>8</v>
      </c>
      <c r="U373" s="12">
        <f>VLOOKUP(C373,DBASE!$A$4:$Z$756,19,FALSE)</f>
        <v>31783</v>
      </c>
      <c r="V373" s="13">
        <f ca="1">VLOOKUP(C373,DBASE!$A$4:$Z$756,20,FALSE)</f>
        <v>33</v>
      </c>
      <c r="W373" s="11" t="str">
        <f>VLOOKUP(C373,DBASE!$A$4:$Z$756,21,FALSE)</f>
        <v>N</v>
      </c>
      <c r="X373" s="11">
        <f>VLOOKUP(C373,DBASE!$A$4:$Z$756,22,FALSE)</f>
        <v>30</v>
      </c>
      <c r="Y373" s="14">
        <f>VLOOKUP(C373,DBASE!$A$4:$Z$756,23,FALSE)</f>
        <v>2.5</v>
      </c>
      <c r="Z373" s="11">
        <f>VLOOKUP(C373,DBASE!$A$4:$Z$756,24,FALSE)</f>
        <v>39</v>
      </c>
      <c r="AA373" s="11" t="str">
        <f>VLOOKUP(C373,DBASE!$A$4:$Z$756,25,FALSE)</f>
        <v>Function</v>
      </c>
      <c r="AB373" s="10">
        <f>VLOOKUP(C373,DBASE!$A$4:$Z$756,26,FALSE)</f>
        <v>1</v>
      </c>
      <c r="AC373" s="15">
        <v>1369</v>
      </c>
      <c r="AD373" s="15">
        <f t="shared" si="25"/>
        <v>300.15325000000007</v>
      </c>
      <c r="AE373" s="15">
        <v>0</v>
      </c>
      <c r="AF373" s="15">
        <v>0</v>
      </c>
      <c r="AG373" s="15">
        <v>0</v>
      </c>
      <c r="AH373" s="15">
        <v>0</v>
      </c>
      <c r="AI373" s="15">
        <v>0</v>
      </c>
      <c r="AJ373" s="15">
        <v>0</v>
      </c>
      <c r="AK373" s="15">
        <v>0</v>
      </c>
      <c r="AL373" s="15">
        <v>0</v>
      </c>
      <c r="AM373" s="15">
        <v>0</v>
      </c>
      <c r="AN373" s="15">
        <v>0</v>
      </c>
      <c r="AO373" s="15">
        <f t="shared" si="26"/>
        <v>0</v>
      </c>
      <c r="AP373" s="15">
        <f t="shared" si="27"/>
        <v>0</v>
      </c>
      <c r="AQ373" s="15">
        <f t="shared" si="28"/>
        <v>26.5</v>
      </c>
      <c r="AR373" s="15">
        <v>0</v>
      </c>
      <c r="AS373" s="15">
        <v>0</v>
      </c>
      <c r="AT373" s="15">
        <v>0</v>
      </c>
      <c r="AU373" s="15">
        <v>0</v>
      </c>
      <c r="AV373" s="15">
        <f t="shared" si="29"/>
        <v>5.9346750000000004</v>
      </c>
      <c r="AW373" s="15">
        <v>0</v>
      </c>
      <c r="AX373" s="15">
        <v>0</v>
      </c>
    </row>
    <row r="374" spans="1:50" ht="20.100000000000001" customHeight="1" x14ac:dyDescent="0.25">
      <c r="A374" s="8">
        <v>43922</v>
      </c>
      <c r="B374" s="8">
        <v>43951</v>
      </c>
      <c r="C374" s="11">
        <v>357</v>
      </c>
      <c r="D374" s="8" t="str">
        <f>VLOOKUP(C374,DBASE!$A$4:$Z$756,3,FALSE)</f>
        <v>P</v>
      </c>
      <c r="E374" s="11" t="str">
        <f>VLOOKUP(C374,DBASE!$A$4:$Z$756,2,FALSE)</f>
        <v>Active</v>
      </c>
      <c r="F374" s="11" t="str">
        <f>VLOOKUP(C374,DBASE!$A$4:$Z$756,4,FALSE)</f>
        <v>Mitarbeiter 357</v>
      </c>
      <c r="G374" s="11" t="str">
        <f>VLOOKUP(C374,DBASE!$A$4:$Z$756,5,FALSE)</f>
        <v>N</v>
      </c>
      <c r="H374" s="11">
        <f>VLOOKUP(C374,DBASE!$A$4:$Z$756,6,FALSE)</f>
        <v>1030</v>
      </c>
      <c r="I374" s="11">
        <f>VLOOKUP(C374,DBASE!$A$4:$Z$756,7,FALSE)</f>
        <v>1073</v>
      </c>
      <c r="J374" s="11">
        <f>VLOOKUP(C374,DBASE!$A$4:$Z$756,8,FALSE)</f>
        <v>102</v>
      </c>
      <c r="K374" s="11" t="str">
        <f>VLOOKUP(C374,DBASE!$A$4:$Z$756,9,FALSE)</f>
        <v>Niederl. 3</v>
      </c>
      <c r="L374" s="11" t="str">
        <f>VLOOKUP(C374,DBASE!$A$4:$Z$756,10,FALSE)</f>
        <v>Department</v>
      </c>
      <c r="M374" s="11" t="str">
        <f>VLOOKUP(C374,DBASE!$A$4:$Z$756,11,FALSE)</f>
        <v>Supervisor</v>
      </c>
      <c r="N374" s="11" t="str">
        <f>VLOOKUP(C374,DBASE!$A$4:$Z$756,12,FALSE)</f>
        <v>Non-Mgm.</v>
      </c>
      <c r="O374" s="11" t="str">
        <f>VLOOKUP(C374,DBASE!$A$4:$Z$756,13,FALSE)</f>
        <v>ang.</v>
      </c>
      <c r="P374" s="11" t="str">
        <f>VLOOKUP(C374,DBASE!$A$4:$Z$756,14,FALSE)</f>
        <v>M</v>
      </c>
      <c r="Q374" s="12">
        <f>VLOOKUP(C374,DBASE!$A$4:$Z$756,15,FALSE)</f>
        <v>42309</v>
      </c>
      <c r="R374" s="12" t="str">
        <f>IF(VLOOKUP(C374,DBASE!$A$4:$Z$756,16,FALSE)=0,"",VLOOKUP(C374,DBASE!$A$4:$Z$756,16,FALSE))</f>
        <v/>
      </c>
      <c r="S374" s="13" t="str">
        <f>VLOOKUP(C374,DBASE!$A$4:$Z$756,17,FALSE)</f>
        <v/>
      </c>
      <c r="T374" s="11">
        <f ca="1">VLOOKUP(C374,DBASE!$A$4:$Z$756,18,FALSE)</f>
        <v>4</v>
      </c>
      <c r="U374" s="12">
        <f>VLOOKUP(C374,DBASE!$A$4:$Z$756,19,FALSE)</f>
        <v>31228</v>
      </c>
      <c r="V374" s="13">
        <f ca="1">VLOOKUP(C374,DBASE!$A$4:$Z$756,20,FALSE)</f>
        <v>34</v>
      </c>
      <c r="W374" s="11" t="str">
        <f>VLOOKUP(C374,DBASE!$A$4:$Z$756,21,FALSE)</f>
        <v>N</v>
      </c>
      <c r="X374" s="11">
        <f>VLOOKUP(C374,DBASE!$A$4:$Z$756,22,FALSE)</f>
        <v>30</v>
      </c>
      <c r="Y374" s="14">
        <f>VLOOKUP(C374,DBASE!$A$4:$Z$756,23,FALSE)</f>
        <v>2.5</v>
      </c>
      <c r="Z374" s="11">
        <f>VLOOKUP(C374,DBASE!$A$4:$Z$756,24,FALSE)</f>
        <v>39</v>
      </c>
      <c r="AA374" s="11" t="str">
        <f>VLOOKUP(C374,DBASE!$A$4:$Z$756,25,FALSE)</f>
        <v>Function</v>
      </c>
      <c r="AB374" s="10">
        <f>VLOOKUP(C374,DBASE!$A$4:$Z$756,26,FALSE)</f>
        <v>1</v>
      </c>
      <c r="AC374" s="15">
        <v>1370</v>
      </c>
      <c r="AD374" s="15">
        <f t="shared" si="25"/>
        <v>300.3725</v>
      </c>
      <c r="AE374" s="15">
        <v>0</v>
      </c>
      <c r="AF374" s="15">
        <v>0</v>
      </c>
      <c r="AG374" s="15">
        <v>0</v>
      </c>
      <c r="AH374" s="15">
        <v>0</v>
      </c>
      <c r="AI374" s="15">
        <v>0</v>
      </c>
      <c r="AJ374" s="15">
        <v>0</v>
      </c>
      <c r="AK374" s="15">
        <v>0</v>
      </c>
      <c r="AL374" s="15">
        <v>0</v>
      </c>
      <c r="AM374" s="15">
        <v>0</v>
      </c>
      <c r="AN374" s="15">
        <v>0</v>
      </c>
      <c r="AO374" s="15">
        <f t="shared" si="26"/>
        <v>0</v>
      </c>
      <c r="AP374" s="15">
        <f t="shared" si="27"/>
        <v>0</v>
      </c>
      <c r="AQ374" s="15">
        <f t="shared" si="28"/>
        <v>26.5</v>
      </c>
      <c r="AR374" s="15">
        <v>0</v>
      </c>
      <c r="AS374" s="15">
        <v>0</v>
      </c>
      <c r="AT374" s="15">
        <v>0</v>
      </c>
      <c r="AU374" s="15">
        <v>0</v>
      </c>
      <c r="AV374" s="15">
        <f t="shared" si="29"/>
        <v>5.9346750000000004</v>
      </c>
      <c r="AW374" s="15">
        <v>0</v>
      </c>
      <c r="AX374" s="15">
        <v>2.1733333333333333</v>
      </c>
    </row>
    <row r="375" spans="1:50" ht="20.100000000000001" customHeight="1" x14ac:dyDescent="0.25">
      <c r="A375" s="8">
        <v>43922</v>
      </c>
      <c r="B375" s="8">
        <v>43951</v>
      </c>
      <c r="C375" s="11">
        <v>358</v>
      </c>
      <c r="D375" s="8" t="str">
        <f>VLOOKUP(C375,DBASE!$A$4:$Z$756,3,FALSE)</f>
        <v>P</v>
      </c>
      <c r="E375" s="11" t="str">
        <f>VLOOKUP(C375,DBASE!$A$4:$Z$756,2,FALSE)</f>
        <v>Active</v>
      </c>
      <c r="F375" s="11" t="str">
        <f>VLOOKUP(C375,DBASE!$A$4:$Z$756,4,FALSE)</f>
        <v>Mitarbeiter 358</v>
      </c>
      <c r="G375" s="11" t="str">
        <f>VLOOKUP(C375,DBASE!$A$4:$Z$756,5,FALSE)</f>
        <v>N</v>
      </c>
      <c r="H375" s="11">
        <f>VLOOKUP(C375,DBASE!$A$4:$Z$756,6,FALSE)</f>
        <v>1024</v>
      </c>
      <c r="I375" s="11">
        <f>VLOOKUP(C375,DBASE!$A$4:$Z$756,7,FALSE)</f>
        <v>1054</v>
      </c>
      <c r="J375" s="11">
        <f>VLOOKUP(C375,DBASE!$A$4:$Z$756,8,FALSE)</f>
        <v>101</v>
      </c>
      <c r="K375" s="11" t="str">
        <f>VLOOKUP(C375,DBASE!$A$4:$Z$756,9,FALSE)</f>
        <v>Niederl. 2</v>
      </c>
      <c r="L375" s="11" t="str">
        <f>VLOOKUP(C375,DBASE!$A$4:$Z$756,10,FALSE)</f>
        <v>Department</v>
      </c>
      <c r="M375" s="11" t="str">
        <f>VLOOKUP(C375,DBASE!$A$4:$Z$756,11,FALSE)</f>
        <v>Supervisor</v>
      </c>
      <c r="N375" s="11" t="str">
        <f>VLOOKUP(C375,DBASE!$A$4:$Z$756,12,FALSE)</f>
        <v>Non-Mgm.</v>
      </c>
      <c r="O375" s="11" t="str">
        <f>VLOOKUP(C375,DBASE!$A$4:$Z$756,13,FALSE)</f>
        <v>ang.</v>
      </c>
      <c r="P375" s="11" t="str">
        <f>VLOOKUP(C375,DBASE!$A$4:$Z$756,14,FALSE)</f>
        <v>M</v>
      </c>
      <c r="Q375" s="12">
        <f>VLOOKUP(C375,DBASE!$A$4:$Z$756,15,FALSE)</f>
        <v>42309</v>
      </c>
      <c r="R375" s="12" t="str">
        <f>IF(VLOOKUP(C375,DBASE!$A$4:$Z$756,16,FALSE)=0,"",VLOOKUP(C375,DBASE!$A$4:$Z$756,16,FALSE))</f>
        <v/>
      </c>
      <c r="S375" s="13" t="str">
        <f>VLOOKUP(C375,DBASE!$A$4:$Z$756,17,FALSE)</f>
        <v/>
      </c>
      <c r="T375" s="11">
        <f ca="1">VLOOKUP(C375,DBASE!$A$4:$Z$756,18,FALSE)</f>
        <v>4</v>
      </c>
      <c r="U375" s="12">
        <f>VLOOKUP(C375,DBASE!$A$4:$Z$756,19,FALSE)</f>
        <v>26754</v>
      </c>
      <c r="V375" s="13">
        <f ca="1">VLOOKUP(C375,DBASE!$A$4:$Z$756,20,FALSE)</f>
        <v>46</v>
      </c>
      <c r="W375" s="11" t="str">
        <f>VLOOKUP(C375,DBASE!$A$4:$Z$756,21,FALSE)</f>
        <v>N</v>
      </c>
      <c r="X375" s="11">
        <f>VLOOKUP(C375,DBASE!$A$4:$Z$756,22,FALSE)</f>
        <v>30</v>
      </c>
      <c r="Y375" s="14">
        <f>VLOOKUP(C375,DBASE!$A$4:$Z$756,23,FALSE)</f>
        <v>2.5</v>
      </c>
      <c r="Z375" s="11">
        <f>VLOOKUP(C375,DBASE!$A$4:$Z$756,24,FALSE)</f>
        <v>39</v>
      </c>
      <c r="AA375" s="11" t="str">
        <f>VLOOKUP(C375,DBASE!$A$4:$Z$756,25,FALSE)</f>
        <v>Function</v>
      </c>
      <c r="AB375" s="10">
        <f>VLOOKUP(C375,DBASE!$A$4:$Z$756,26,FALSE)</f>
        <v>1</v>
      </c>
      <c r="AC375" s="15">
        <v>1371</v>
      </c>
      <c r="AD375" s="15">
        <f t="shared" si="25"/>
        <v>300.59174999999999</v>
      </c>
      <c r="AE375" s="15">
        <v>0</v>
      </c>
      <c r="AF375" s="15">
        <v>0</v>
      </c>
      <c r="AG375" s="15">
        <v>0</v>
      </c>
      <c r="AH375" s="15">
        <v>0</v>
      </c>
      <c r="AI375" s="15">
        <v>0</v>
      </c>
      <c r="AJ375" s="15">
        <v>0</v>
      </c>
      <c r="AK375" s="15">
        <v>0</v>
      </c>
      <c r="AL375" s="15">
        <v>0</v>
      </c>
      <c r="AM375" s="15">
        <v>0</v>
      </c>
      <c r="AN375" s="15">
        <v>0</v>
      </c>
      <c r="AO375" s="15">
        <f t="shared" si="26"/>
        <v>0</v>
      </c>
      <c r="AP375" s="15">
        <f t="shared" si="27"/>
        <v>0</v>
      </c>
      <c r="AQ375" s="15">
        <f t="shared" si="28"/>
        <v>26.5</v>
      </c>
      <c r="AR375" s="15">
        <v>0</v>
      </c>
      <c r="AS375" s="15">
        <v>0</v>
      </c>
      <c r="AT375" s="15">
        <v>0</v>
      </c>
      <c r="AU375" s="15">
        <v>0</v>
      </c>
      <c r="AV375" s="15">
        <f t="shared" si="29"/>
        <v>5.9346750000000004</v>
      </c>
      <c r="AW375" s="15">
        <v>0</v>
      </c>
      <c r="AX375" s="15">
        <v>2.1733333333333333</v>
      </c>
    </row>
    <row r="376" spans="1:50" ht="20.100000000000001" customHeight="1" x14ac:dyDescent="0.25">
      <c r="A376" s="8">
        <v>43922</v>
      </c>
      <c r="B376" s="8">
        <v>43951</v>
      </c>
      <c r="C376" s="11">
        <v>359</v>
      </c>
      <c r="D376" s="8" t="str">
        <f>VLOOKUP(C376,DBASE!$A$4:$Z$756,3,FALSE)</f>
        <v>P</v>
      </c>
      <c r="E376" s="11" t="str">
        <f>VLOOKUP(C376,DBASE!$A$4:$Z$756,2,FALSE)</f>
        <v>Active</v>
      </c>
      <c r="F376" s="11" t="str">
        <f>VLOOKUP(C376,DBASE!$A$4:$Z$756,4,FALSE)</f>
        <v>Mitarbeiter 359</v>
      </c>
      <c r="G376" s="11" t="str">
        <f>VLOOKUP(C376,DBASE!$A$4:$Z$756,5,FALSE)</f>
        <v>N</v>
      </c>
      <c r="H376" s="11">
        <f>VLOOKUP(C376,DBASE!$A$4:$Z$756,6,FALSE)</f>
        <v>1022</v>
      </c>
      <c r="I376" s="11">
        <f>VLOOKUP(C376,DBASE!$A$4:$Z$756,7,FALSE)</f>
        <v>1035</v>
      </c>
      <c r="J376" s="11">
        <f>VLOOKUP(C376,DBASE!$A$4:$Z$756,8,FALSE)</f>
        <v>104</v>
      </c>
      <c r="K376" s="11" t="str">
        <f>VLOOKUP(C376,DBASE!$A$4:$Z$756,9,FALSE)</f>
        <v>Niederl. 5</v>
      </c>
      <c r="L376" s="11" t="str">
        <f>VLOOKUP(C376,DBASE!$A$4:$Z$756,10,FALSE)</f>
        <v>Department</v>
      </c>
      <c r="M376" s="11" t="str">
        <f>VLOOKUP(C376,DBASE!$A$4:$Z$756,11,FALSE)</f>
        <v>Supervisor</v>
      </c>
      <c r="N376" s="11" t="str">
        <f>VLOOKUP(C376,DBASE!$A$4:$Z$756,12,FALSE)</f>
        <v>Non-Mgm.</v>
      </c>
      <c r="O376" s="11" t="str">
        <f>VLOOKUP(C376,DBASE!$A$4:$Z$756,13,FALSE)</f>
        <v>ang.</v>
      </c>
      <c r="P376" s="11" t="str">
        <f>VLOOKUP(C376,DBASE!$A$4:$Z$756,14,FALSE)</f>
        <v>M</v>
      </c>
      <c r="Q376" s="12">
        <f>VLOOKUP(C376,DBASE!$A$4:$Z$756,15,FALSE)</f>
        <v>42309</v>
      </c>
      <c r="R376" s="12" t="str">
        <f>IF(VLOOKUP(C376,DBASE!$A$4:$Z$756,16,FALSE)=0,"",VLOOKUP(C376,DBASE!$A$4:$Z$756,16,FALSE))</f>
        <v/>
      </c>
      <c r="S376" s="13" t="str">
        <f>VLOOKUP(C376,DBASE!$A$4:$Z$756,17,FALSE)</f>
        <v/>
      </c>
      <c r="T376" s="11">
        <f ca="1">VLOOKUP(C376,DBASE!$A$4:$Z$756,18,FALSE)</f>
        <v>4</v>
      </c>
      <c r="U376" s="12">
        <f>VLOOKUP(C376,DBASE!$A$4:$Z$756,19,FALSE)</f>
        <v>34416</v>
      </c>
      <c r="V376" s="13">
        <f ca="1">VLOOKUP(C376,DBASE!$A$4:$Z$756,20,FALSE)</f>
        <v>25</v>
      </c>
      <c r="W376" s="11" t="str">
        <f>VLOOKUP(C376,DBASE!$A$4:$Z$756,21,FALSE)</f>
        <v>J</v>
      </c>
      <c r="X376" s="11">
        <f>VLOOKUP(C376,DBASE!$A$4:$Z$756,22,FALSE)</f>
        <v>30</v>
      </c>
      <c r="Y376" s="14">
        <f>VLOOKUP(C376,DBASE!$A$4:$Z$756,23,FALSE)</f>
        <v>2.5</v>
      </c>
      <c r="Z376" s="11">
        <f>VLOOKUP(C376,DBASE!$A$4:$Z$756,24,FALSE)</f>
        <v>39</v>
      </c>
      <c r="AA376" s="11" t="str">
        <f>VLOOKUP(C376,DBASE!$A$4:$Z$756,25,FALSE)</f>
        <v>Function</v>
      </c>
      <c r="AB376" s="10">
        <f>VLOOKUP(C376,DBASE!$A$4:$Z$756,26,FALSE)</f>
        <v>1</v>
      </c>
      <c r="AC376" s="15">
        <v>1372</v>
      </c>
      <c r="AD376" s="15">
        <f t="shared" si="25"/>
        <v>300.81100000000004</v>
      </c>
      <c r="AE376" s="15">
        <v>0</v>
      </c>
      <c r="AF376" s="15">
        <v>0</v>
      </c>
      <c r="AG376" s="15">
        <v>0</v>
      </c>
      <c r="AH376" s="15">
        <v>0</v>
      </c>
      <c r="AI376" s="15">
        <v>0</v>
      </c>
      <c r="AJ376" s="15">
        <v>0</v>
      </c>
      <c r="AK376" s="15">
        <v>0</v>
      </c>
      <c r="AL376" s="15">
        <v>0</v>
      </c>
      <c r="AM376" s="15">
        <v>0</v>
      </c>
      <c r="AN376" s="15">
        <v>0</v>
      </c>
      <c r="AO376" s="15">
        <f t="shared" si="26"/>
        <v>79.153846153846146</v>
      </c>
      <c r="AP376" s="15">
        <f t="shared" si="27"/>
        <v>62.883333333333333</v>
      </c>
      <c r="AQ376" s="15">
        <f t="shared" si="28"/>
        <v>26.5</v>
      </c>
      <c r="AR376" s="15">
        <v>0</v>
      </c>
      <c r="AS376" s="15">
        <v>0</v>
      </c>
      <c r="AT376" s="15">
        <v>0</v>
      </c>
      <c r="AU376" s="15">
        <v>0</v>
      </c>
      <c r="AV376" s="15">
        <f t="shared" si="29"/>
        <v>37.743901346153848</v>
      </c>
      <c r="AW376" s="15">
        <v>0</v>
      </c>
      <c r="AX376" s="15">
        <v>2.1733333333333333</v>
      </c>
    </row>
    <row r="377" spans="1:50" ht="20.100000000000001" customHeight="1" x14ac:dyDescent="0.25">
      <c r="A377" s="8">
        <v>43922</v>
      </c>
      <c r="B377" s="8">
        <v>43951</v>
      </c>
      <c r="C377" s="11">
        <v>360</v>
      </c>
      <c r="D377" s="8" t="str">
        <f>VLOOKUP(C377,DBASE!$A$4:$Z$756,3,FALSE)</f>
        <v>P</v>
      </c>
      <c r="E377" s="11" t="str">
        <f>VLOOKUP(C377,DBASE!$A$4:$Z$756,2,FALSE)</f>
        <v>Active</v>
      </c>
      <c r="F377" s="11" t="str">
        <f>VLOOKUP(C377,DBASE!$A$4:$Z$756,4,FALSE)</f>
        <v>Mitarbeiter 360</v>
      </c>
      <c r="G377" s="11" t="str">
        <f>VLOOKUP(C377,DBASE!$A$4:$Z$756,5,FALSE)</f>
        <v>N</v>
      </c>
      <c r="H377" s="11">
        <f>VLOOKUP(C377,DBASE!$A$4:$Z$756,6,FALSE)</f>
        <v>1050</v>
      </c>
      <c r="I377" s="11">
        <f>VLOOKUP(C377,DBASE!$A$4:$Z$756,7,FALSE)</f>
        <v>1093</v>
      </c>
      <c r="J377" s="11">
        <f>VLOOKUP(C377,DBASE!$A$4:$Z$756,8,FALSE)</f>
        <v>102</v>
      </c>
      <c r="K377" s="11" t="str">
        <f>VLOOKUP(C377,DBASE!$A$4:$Z$756,9,FALSE)</f>
        <v>Niederl. 3</v>
      </c>
      <c r="L377" s="11" t="str">
        <f>VLOOKUP(C377,DBASE!$A$4:$Z$756,10,FALSE)</f>
        <v>Department</v>
      </c>
      <c r="M377" s="11" t="str">
        <f>VLOOKUP(C377,DBASE!$A$4:$Z$756,11,FALSE)</f>
        <v>Supervisor</v>
      </c>
      <c r="N377" s="11" t="str">
        <f>VLOOKUP(C377,DBASE!$A$4:$Z$756,12,FALSE)</f>
        <v>Director</v>
      </c>
      <c r="O377" s="11" t="str">
        <f>VLOOKUP(C377,DBASE!$A$4:$Z$756,13,FALSE)</f>
        <v>ang.</v>
      </c>
      <c r="P377" s="11" t="str">
        <f>VLOOKUP(C377,DBASE!$A$4:$Z$756,14,FALSE)</f>
        <v>M</v>
      </c>
      <c r="Q377" s="12">
        <f>VLOOKUP(C377,DBASE!$A$4:$Z$756,15,FALSE)</f>
        <v>42339</v>
      </c>
      <c r="R377" s="12" t="str">
        <f>IF(VLOOKUP(C377,DBASE!$A$4:$Z$756,16,FALSE)=0,"",VLOOKUP(C377,DBASE!$A$4:$Z$756,16,FALSE))</f>
        <v/>
      </c>
      <c r="S377" s="13" t="str">
        <f>VLOOKUP(C377,DBASE!$A$4:$Z$756,17,FALSE)</f>
        <v/>
      </c>
      <c r="T377" s="11">
        <f ca="1">VLOOKUP(C377,DBASE!$A$4:$Z$756,18,FALSE)</f>
        <v>4</v>
      </c>
      <c r="U377" s="12">
        <f>VLOOKUP(C377,DBASE!$A$4:$Z$756,19,FALSE)</f>
        <v>25658</v>
      </c>
      <c r="V377" s="13">
        <f ca="1">VLOOKUP(C377,DBASE!$A$4:$Z$756,20,FALSE)</f>
        <v>49</v>
      </c>
      <c r="W377" s="11" t="str">
        <f>VLOOKUP(C377,DBASE!$A$4:$Z$756,21,FALSE)</f>
        <v>N</v>
      </c>
      <c r="X377" s="11">
        <f>VLOOKUP(C377,DBASE!$A$4:$Z$756,22,FALSE)</f>
        <v>30</v>
      </c>
      <c r="Y377" s="14">
        <f>VLOOKUP(C377,DBASE!$A$4:$Z$756,23,FALSE)</f>
        <v>2.5</v>
      </c>
      <c r="Z377" s="11">
        <f>VLOOKUP(C377,DBASE!$A$4:$Z$756,24,FALSE)</f>
        <v>39</v>
      </c>
      <c r="AA377" s="11" t="str">
        <f>VLOOKUP(C377,DBASE!$A$4:$Z$756,25,FALSE)</f>
        <v>Function</v>
      </c>
      <c r="AB377" s="10">
        <f>VLOOKUP(C377,DBASE!$A$4:$Z$756,26,FALSE)</f>
        <v>1</v>
      </c>
      <c r="AC377" s="15">
        <v>1373</v>
      </c>
      <c r="AD377" s="15">
        <f t="shared" si="25"/>
        <v>301.03025000000002</v>
      </c>
      <c r="AE377" s="15">
        <v>0</v>
      </c>
      <c r="AF377" s="15">
        <v>0</v>
      </c>
      <c r="AG377" s="15">
        <v>0</v>
      </c>
      <c r="AH377" s="15">
        <v>0</v>
      </c>
      <c r="AI377" s="15">
        <v>0</v>
      </c>
      <c r="AJ377" s="15">
        <v>0</v>
      </c>
      <c r="AK377" s="15">
        <v>0</v>
      </c>
      <c r="AL377" s="15">
        <v>0</v>
      </c>
      <c r="AM377" s="15">
        <v>0</v>
      </c>
      <c r="AN377" s="15">
        <v>0</v>
      </c>
      <c r="AO377" s="15">
        <f t="shared" si="26"/>
        <v>0</v>
      </c>
      <c r="AP377" s="15">
        <f t="shared" si="27"/>
        <v>0</v>
      </c>
      <c r="AQ377" s="15">
        <f t="shared" si="28"/>
        <v>26.5</v>
      </c>
      <c r="AR377" s="15">
        <v>0</v>
      </c>
      <c r="AS377" s="15">
        <v>0</v>
      </c>
      <c r="AT377" s="15">
        <v>0</v>
      </c>
      <c r="AU377" s="15">
        <v>0</v>
      </c>
      <c r="AV377" s="15">
        <f t="shared" si="29"/>
        <v>5.9346750000000004</v>
      </c>
      <c r="AW377" s="15">
        <v>193.40099999999998</v>
      </c>
      <c r="AX377" s="15">
        <v>2.1733333333333333</v>
      </c>
    </row>
    <row r="378" spans="1:50" ht="20.100000000000001" customHeight="1" x14ac:dyDescent="0.25">
      <c r="A378" s="8">
        <v>43922</v>
      </c>
      <c r="B378" s="8">
        <v>43951</v>
      </c>
      <c r="C378" s="11">
        <v>361</v>
      </c>
      <c r="D378" s="8" t="str">
        <f>VLOOKUP(C378,DBASE!$A$4:$Z$756,3,FALSE)</f>
        <v>P</v>
      </c>
      <c r="E378" s="11" t="str">
        <f>VLOOKUP(C378,DBASE!$A$4:$Z$756,2,FALSE)</f>
        <v>Active</v>
      </c>
      <c r="F378" s="11" t="str">
        <f>VLOOKUP(C378,DBASE!$A$4:$Z$756,4,FALSE)</f>
        <v>Mitarbeiter 361</v>
      </c>
      <c r="G378" s="11" t="str">
        <f>VLOOKUP(C378,DBASE!$A$4:$Z$756,5,FALSE)</f>
        <v>N</v>
      </c>
      <c r="H378" s="11">
        <f>VLOOKUP(C378,DBASE!$A$4:$Z$756,6,FALSE)</f>
        <v>1021</v>
      </c>
      <c r="I378" s="11">
        <f>VLOOKUP(C378,DBASE!$A$4:$Z$756,7,FALSE)</f>
        <v>1028</v>
      </c>
      <c r="J378" s="11">
        <f>VLOOKUP(C378,DBASE!$A$4:$Z$756,8,FALSE)</f>
        <v>109</v>
      </c>
      <c r="K378" s="11" t="str">
        <f>VLOOKUP(C378,DBASE!$A$4:$Z$756,9,FALSE)</f>
        <v>Niederl. 10</v>
      </c>
      <c r="L378" s="11" t="str">
        <f>VLOOKUP(C378,DBASE!$A$4:$Z$756,10,FALSE)</f>
        <v>Department</v>
      </c>
      <c r="M378" s="11" t="str">
        <f>VLOOKUP(C378,DBASE!$A$4:$Z$756,11,FALSE)</f>
        <v>Supervisor</v>
      </c>
      <c r="N378" s="11" t="str">
        <f>VLOOKUP(C378,DBASE!$A$4:$Z$756,12,FALSE)</f>
        <v>Non-Mgm.</v>
      </c>
      <c r="O378" s="11" t="str">
        <f>VLOOKUP(C378,DBASE!$A$4:$Z$756,13,FALSE)</f>
        <v>ang.</v>
      </c>
      <c r="P378" s="11" t="str">
        <f>VLOOKUP(C378,DBASE!$A$4:$Z$756,14,FALSE)</f>
        <v>M</v>
      </c>
      <c r="Q378" s="12">
        <f>VLOOKUP(C378,DBASE!$A$4:$Z$756,15,FALSE)</f>
        <v>42370</v>
      </c>
      <c r="R378" s="12" t="str">
        <f>IF(VLOOKUP(C378,DBASE!$A$4:$Z$756,16,FALSE)=0,"",VLOOKUP(C378,DBASE!$A$4:$Z$756,16,FALSE))</f>
        <v/>
      </c>
      <c r="S378" s="13" t="str">
        <f>VLOOKUP(C378,DBASE!$A$4:$Z$756,17,FALSE)</f>
        <v/>
      </c>
      <c r="T378" s="11">
        <f ca="1">VLOOKUP(C378,DBASE!$A$4:$Z$756,18,FALSE)</f>
        <v>4</v>
      </c>
      <c r="U378" s="12">
        <f>VLOOKUP(C378,DBASE!$A$4:$Z$756,19,FALSE)</f>
        <v>21462</v>
      </c>
      <c r="V378" s="13">
        <f ca="1">VLOOKUP(C378,DBASE!$A$4:$Z$756,20,FALSE)</f>
        <v>61</v>
      </c>
      <c r="W378" s="11" t="str">
        <f>VLOOKUP(C378,DBASE!$A$4:$Z$756,21,FALSE)</f>
        <v>J</v>
      </c>
      <c r="X378" s="11">
        <f>VLOOKUP(C378,DBASE!$A$4:$Z$756,22,FALSE)</f>
        <v>30</v>
      </c>
      <c r="Y378" s="14">
        <f>VLOOKUP(C378,DBASE!$A$4:$Z$756,23,FALSE)</f>
        <v>2.5</v>
      </c>
      <c r="Z378" s="11">
        <f>VLOOKUP(C378,DBASE!$A$4:$Z$756,24,FALSE)</f>
        <v>39</v>
      </c>
      <c r="AA378" s="11" t="str">
        <f>VLOOKUP(C378,DBASE!$A$4:$Z$756,25,FALSE)</f>
        <v>Function</v>
      </c>
      <c r="AB378" s="10">
        <f>VLOOKUP(C378,DBASE!$A$4:$Z$756,26,FALSE)</f>
        <v>1</v>
      </c>
      <c r="AC378" s="15">
        <v>1374</v>
      </c>
      <c r="AD378" s="15">
        <f t="shared" si="25"/>
        <v>301.24950000000001</v>
      </c>
      <c r="AE378" s="15">
        <v>0</v>
      </c>
      <c r="AF378" s="15">
        <v>0</v>
      </c>
      <c r="AG378" s="15">
        <v>30</v>
      </c>
      <c r="AH378" s="15">
        <v>0</v>
      </c>
      <c r="AI378" s="15">
        <v>787.99</v>
      </c>
      <c r="AJ378" s="15">
        <v>0</v>
      </c>
      <c r="AK378" s="15">
        <v>0</v>
      </c>
      <c r="AL378" s="15">
        <v>0</v>
      </c>
      <c r="AM378" s="15">
        <v>0</v>
      </c>
      <c r="AN378" s="15">
        <v>0</v>
      </c>
      <c r="AO378" s="15">
        <f t="shared" si="26"/>
        <v>79.269230769230774</v>
      </c>
      <c r="AP378" s="15">
        <f t="shared" si="27"/>
        <v>62.975000000000009</v>
      </c>
      <c r="AQ378" s="15">
        <f t="shared" si="28"/>
        <v>26.5</v>
      </c>
      <c r="AR378" s="15">
        <v>0</v>
      </c>
      <c r="AS378" s="15">
        <v>0</v>
      </c>
      <c r="AT378" s="15">
        <v>0</v>
      </c>
      <c r="AU378" s="15">
        <v>0</v>
      </c>
      <c r="AV378" s="15">
        <f t="shared" si="29"/>
        <v>220.97913098076924</v>
      </c>
      <c r="AW378" s="15">
        <v>78.28</v>
      </c>
      <c r="AX378" s="15">
        <v>0</v>
      </c>
    </row>
    <row r="379" spans="1:50" ht="20.100000000000001" customHeight="1" x14ac:dyDescent="0.25">
      <c r="A379" s="8">
        <v>43922</v>
      </c>
      <c r="B379" s="8">
        <v>43951</v>
      </c>
      <c r="C379" s="11">
        <v>362</v>
      </c>
      <c r="D379" s="8" t="str">
        <f>VLOOKUP(C379,DBASE!$A$4:$Z$756,3,FALSE)</f>
        <v>P</v>
      </c>
      <c r="E379" s="11" t="str">
        <f>VLOOKUP(C379,DBASE!$A$4:$Z$756,2,FALSE)</f>
        <v>Active</v>
      </c>
      <c r="F379" s="11" t="str">
        <f>VLOOKUP(C379,DBASE!$A$4:$Z$756,4,FALSE)</f>
        <v>Mitarbeiter 362</v>
      </c>
      <c r="G379" s="11" t="str">
        <f>VLOOKUP(C379,DBASE!$A$4:$Z$756,5,FALSE)</f>
        <v>N</v>
      </c>
      <c r="H379" s="11">
        <f>VLOOKUP(C379,DBASE!$A$4:$Z$756,6,FALSE)</f>
        <v>1032</v>
      </c>
      <c r="I379" s="11">
        <f>VLOOKUP(C379,DBASE!$A$4:$Z$756,7,FALSE)</f>
        <v>1075</v>
      </c>
      <c r="J379" s="11">
        <f>VLOOKUP(C379,DBASE!$A$4:$Z$756,8,FALSE)</f>
        <v>102</v>
      </c>
      <c r="K379" s="11" t="str">
        <f>VLOOKUP(C379,DBASE!$A$4:$Z$756,9,FALSE)</f>
        <v>Niederl. 3</v>
      </c>
      <c r="L379" s="11" t="str">
        <f>VLOOKUP(C379,DBASE!$A$4:$Z$756,10,FALSE)</f>
        <v>Department</v>
      </c>
      <c r="M379" s="11" t="str">
        <f>VLOOKUP(C379,DBASE!$A$4:$Z$756,11,FALSE)</f>
        <v>Supervisor</v>
      </c>
      <c r="N379" s="11" t="str">
        <f>VLOOKUP(C379,DBASE!$A$4:$Z$756,12,FALSE)</f>
        <v>Non-Mgm.</v>
      </c>
      <c r="O379" s="11" t="str">
        <f>VLOOKUP(C379,DBASE!$A$4:$Z$756,13,FALSE)</f>
        <v>ang.</v>
      </c>
      <c r="P379" s="11" t="str">
        <f>VLOOKUP(C379,DBASE!$A$4:$Z$756,14,FALSE)</f>
        <v>M</v>
      </c>
      <c r="Q379" s="12">
        <f>VLOOKUP(C379,DBASE!$A$4:$Z$756,15,FALSE)</f>
        <v>42370</v>
      </c>
      <c r="R379" s="12" t="str">
        <f>IF(VLOOKUP(C379,DBASE!$A$4:$Z$756,16,FALSE)=0,"",VLOOKUP(C379,DBASE!$A$4:$Z$756,16,FALSE))</f>
        <v/>
      </c>
      <c r="S379" s="13" t="str">
        <f>VLOOKUP(C379,DBASE!$A$4:$Z$756,17,FALSE)</f>
        <v/>
      </c>
      <c r="T379" s="11">
        <f ca="1">VLOOKUP(C379,DBASE!$A$4:$Z$756,18,FALSE)</f>
        <v>4</v>
      </c>
      <c r="U379" s="12">
        <f>VLOOKUP(C379,DBASE!$A$4:$Z$756,19,FALSE)</f>
        <v>25850</v>
      </c>
      <c r="V379" s="13">
        <f ca="1">VLOOKUP(C379,DBASE!$A$4:$Z$756,20,FALSE)</f>
        <v>49</v>
      </c>
      <c r="W379" s="11" t="str">
        <f>VLOOKUP(C379,DBASE!$A$4:$Z$756,21,FALSE)</f>
        <v>N</v>
      </c>
      <c r="X379" s="11">
        <f>VLOOKUP(C379,DBASE!$A$4:$Z$756,22,FALSE)</f>
        <v>30</v>
      </c>
      <c r="Y379" s="14">
        <f>VLOOKUP(C379,DBASE!$A$4:$Z$756,23,FALSE)</f>
        <v>2.5</v>
      </c>
      <c r="Z379" s="11">
        <f>VLOOKUP(C379,DBASE!$A$4:$Z$756,24,FALSE)</f>
        <v>39</v>
      </c>
      <c r="AA379" s="11" t="str">
        <f>VLOOKUP(C379,DBASE!$A$4:$Z$756,25,FALSE)</f>
        <v>Function</v>
      </c>
      <c r="AB379" s="10">
        <f>VLOOKUP(C379,DBASE!$A$4:$Z$756,26,FALSE)</f>
        <v>1</v>
      </c>
      <c r="AC379" s="15">
        <v>1375</v>
      </c>
      <c r="AD379" s="15">
        <f t="shared" si="25"/>
        <v>301.46875</v>
      </c>
      <c r="AE379" s="15">
        <v>0</v>
      </c>
      <c r="AF379" s="15">
        <v>0</v>
      </c>
      <c r="AG379" s="15">
        <v>0</v>
      </c>
      <c r="AH379" s="15">
        <v>0</v>
      </c>
      <c r="AI379" s="15">
        <v>0</v>
      </c>
      <c r="AJ379" s="15">
        <v>0</v>
      </c>
      <c r="AK379" s="15">
        <v>0</v>
      </c>
      <c r="AL379" s="15">
        <v>0</v>
      </c>
      <c r="AM379" s="15">
        <v>0</v>
      </c>
      <c r="AN379" s="15">
        <v>0</v>
      </c>
      <c r="AO379" s="15">
        <f t="shared" si="26"/>
        <v>0</v>
      </c>
      <c r="AP379" s="15">
        <f t="shared" si="27"/>
        <v>0</v>
      </c>
      <c r="AQ379" s="15">
        <f t="shared" si="28"/>
        <v>26.5</v>
      </c>
      <c r="AR379" s="15">
        <v>0</v>
      </c>
      <c r="AS379" s="15">
        <v>0</v>
      </c>
      <c r="AT379" s="15">
        <v>0</v>
      </c>
      <c r="AU379" s="15">
        <v>0</v>
      </c>
      <c r="AV379" s="15">
        <f t="shared" si="29"/>
        <v>5.9346750000000004</v>
      </c>
      <c r="AW379" s="15">
        <v>0</v>
      </c>
      <c r="AX379" s="15">
        <v>0</v>
      </c>
    </row>
    <row r="380" spans="1:50" ht="20.100000000000001" customHeight="1" x14ac:dyDescent="0.25">
      <c r="A380" s="8">
        <v>43922</v>
      </c>
      <c r="B380" s="8">
        <v>43951</v>
      </c>
      <c r="C380" s="11">
        <v>363</v>
      </c>
      <c r="D380" s="8" t="str">
        <f>VLOOKUP(C380,DBASE!$A$4:$Z$756,3,FALSE)</f>
        <v>P</v>
      </c>
      <c r="E380" s="11" t="str">
        <f>VLOOKUP(C380,DBASE!$A$4:$Z$756,2,FALSE)</f>
        <v>Active</v>
      </c>
      <c r="F380" s="11" t="str">
        <f>VLOOKUP(C380,DBASE!$A$4:$Z$756,4,FALSE)</f>
        <v>Mitarbeiter 363</v>
      </c>
      <c r="G380" s="11" t="str">
        <f>VLOOKUP(C380,DBASE!$A$4:$Z$756,5,FALSE)</f>
        <v>N</v>
      </c>
      <c r="H380" s="11">
        <f>VLOOKUP(C380,DBASE!$A$4:$Z$756,6,FALSE)</f>
        <v>1022</v>
      </c>
      <c r="I380" s="11">
        <f>VLOOKUP(C380,DBASE!$A$4:$Z$756,7,FALSE)</f>
        <v>1035</v>
      </c>
      <c r="J380" s="11">
        <f>VLOOKUP(C380,DBASE!$A$4:$Z$756,8,FALSE)</f>
        <v>104</v>
      </c>
      <c r="K380" s="11" t="str">
        <f>VLOOKUP(C380,DBASE!$A$4:$Z$756,9,FALSE)</f>
        <v>Niederl. 5</v>
      </c>
      <c r="L380" s="11" t="str">
        <f>VLOOKUP(C380,DBASE!$A$4:$Z$756,10,FALSE)</f>
        <v>Department</v>
      </c>
      <c r="M380" s="11" t="str">
        <f>VLOOKUP(C380,DBASE!$A$4:$Z$756,11,FALSE)</f>
        <v>Supervisor</v>
      </c>
      <c r="N380" s="11" t="str">
        <f>VLOOKUP(C380,DBASE!$A$4:$Z$756,12,FALSE)</f>
        <v>Non-Mgm.</v>
      </c>
      <c r="O380" s="11" t="str">
        <f>VLOOKUP(C380,DBASE!$A$4:$Z$756,13,FALSE)</f>
        <v>ang.</v>
      </c>
      <c r="P380" s="11" t="str">
        <f>VLOOKUP(C380,DBASE!$A$4:$Z$756,14,FALSE)</f>
        <v>M</v>
      </c>
      <c r="Q380" s="12">
        <f>VLOOKUP(C380,DBASE!$A$4:$Z$756,15,FALSE)</f>
        <v>42370</v>
      </c>
      <c r="R380" s="12" t="str">
        <f>IF(VLOOKUP(C380,DBASE!$A$4:$Z$756,16,FALSE)=0,"",VLOOKUP(C380,DBASE!$A$4:$Z$756,16,FALSE))</f>
        <v/>
      </c>
      <c r="S380" s="13" t="str">
        <f>VLOOKUP(C380,DBASE!$A$4:$Z$756,17,FALSE)</f>
        <v/>
      </c>
      <c r="T380" s="11">
        <f ca="1">VLOOKUP(C380,DBASE!$A$4:$Z$756,18,FALSE)</f>
        <v>4</v>
      </c>
      <c r="U380" s="12">
        <f>VLOOKUP(C380,DBASE!$A$4:$Z$756,19,FALSE)</f>
        <v>33191</v>
      </c>
      <c r="V380" s="13">
        <f ca="1">VLOOKUP(C380,DBASE!$A$4:$Z$756,20,FALSE)</f>
        <v>29</v>
      </c>
      <c r="W380" s="11" t="str">
        <f>VLOOKUP(C380,DBASE!$A$4:$Z$756,21,FALSE)</f>
        <v>J</v>
      </c>
      <c r="X380" s="11">
        <f>VLOOKUP(C380,DBASE!$A$4:$Z$756,22,FALSE)</f>
        <v>30</v>
      </c>
      <c r="Y380" s="14">
        <f>VLOOKUP(C380,DBASE!$A$4:$Z$756,23,FALSE)</f>
        <v>2.5</v>
      </c>
      <c r="Z380" s="11">
        <f>VLOOKUP(C380,DBASE!$A$4:$Z$756,24,FALSE)</f>
        <v>39</v>
      </c>
      <c r="AA380" s="11" t="str">
        <f>VLOOKUP(C380,DBASE!$A$4:$Z$756,25,FALSE)</f>
        <v>Function</v>
      </c>
      <c r="AB380" s="10">
        <f>VLOOKUP(C380,DBASE!$A$4:$Z$756,26,FALSE)</f>
        <v>1</v>
      </c>
      <c r="AC380" s="15">
        <v>1376</v>
      </c>
      <c r="AD380" s="15">
        <f t="shared" si="25"/>
        <v>301.68799999999999</v>
      </c>
      <c r="AE380" s="15">
        <v>0</v>
      </c>
      <c r="AF380" s="15">
        <v>0</v>
      </c>
      <c r="AG380" s="15">
        <v>0</v>
      </c>
      <c r="AH380" s="15">
        <v>0</v>
      </c>
      <c r="AI380" s="15">
        <v>0</v>
      </c>
      <c r="AJ380" s="15">
        <v>0</v>
      </c>
      <c r="AK380" s="15">
        <v>0</v>
      </c>
      <c r="AL380" s="15">
        <v>0</v>
      </c>
      <c r="AM380" s="15">
        <v>0</v>
      </c>
      <c r="AN380" s="15">
        <v>0</v>
      </c>
      <c r="AO380" s="15">
        <f t="shared" si="26"/>
        <v>79.384615384615387</v>
      </c>
      <c r="AP380" s="15">
        <f t="shared" si="27"/>
        <v>63.066666666666677</v>
      </c>
      <c r="AQ380" s="15">
        <f t="shared" si="28"/>
        <v>26.5</v>
      </c>
      <c r="AR380" s="15">
        <v>0</v>
      </c>
      <c r="AS380" s="15">
        <v>0</v>
      </c>
      <c r="AT380" s="15">
        <v>0</v>
      </c>
      <c r="AU380" s="15">
        <v>0</v>
      </c>
      <c r="AV380" s="15">
        <f t="shared" si="29"/>
        <v>37.83663961538462</v>
      </c>
      <c r="AW380" s="15">
        <v>0</v>
      </c>
      <c r="AX380" s="15">
        <v>0</v>
      </c>
    </row>
    <row r="381" spans="1:50" ht="20.100000000000001" customHeight="1" x14ac:dyDescent="0.25">
      <c r="A381" s="8">
        <v>43922</v>
      </c>
      <c r="B381" s="8">
        <v>43951</v>
      </c>
      <c r="C381" s="11">
        <v>364</v>
      </c>
      <c r="D381" s="8" t="str">
        <f>VLOOKUP(C381,DBASE!$A$4:$Z$756,3,FALSE)</f>
        <v>P</v>
      </c>
      <c r="E381" s="11" t="str">
        <f>VLOOKUP(C381,DBASE!$A$4:$Z$756,2,FALSE)</f>
        <v>Active</v>
      </c>
      <c r="F381" s="11" t="str">
        <f>VLOOKUP(C381,DBASE!$A$4:$Z$756,4,FALSE)</f>
        <v>Mitarbeiter 364</v>
      </c>
      <c r="G381" s="11" t="str">
        <f>VLOOKUP(C381,DBASE!$A$4:$Z$756,5,FALSE)</f>
        <v>N</v>
      </c>
      <c r="H381" s="11">
        <f>VLOOKUP(C381,DBASE!$A$4:$Z$756,6,FALSE)</f>
        <v>1019</v>
      </c>
      <c r="I381" s="11">
        <f>VLOOKUP(C381,DBASE!$A$4:$Z$756,7,FALSE)</f>
        <v>1067</v>
      </c>
      <c r="J381" s="11">
        <f>VLOOKUP(C381,DBASE!$A$4:$Z$756,8,FALSE)</f>
        <v>107</v>
      </c>
      <c r="K381" s="11" t="str">
        <f>VLOOKUP(C381,DBASE!$A$4:$Z$756,9,FALSE)</f>
        <v>Niederl. 8</v>
      </c>
      <c r="L381" s="11" t="str">
        <f>VLOOKUP(C381,DBASE!$A$4:$Z$756,10,FALSE)</f>
        <v>Department</v>
      </c>
      <c r="M381" s="11" t="str">
        <f>VLOOKUP(C381,DBASE!$A$4:$Z$756,11,FALSE)</f>
        <v>Supervisor</v>
      </c>
      <c r="N381" s="11" t="str">
        <f>VLOOKUP(C381,DBASE!$A$4:$Z$756,12,FALSE)</f>
        <v>Non-Mgm.</v>
      </c>
      <c r="O381" s="11" t="str">
        <f>VLOOKUP(C381,DBASE!$A$4:$Z$756,13,FALSE)</f>
        <v>ang.</v>
      </c>
      <c r="P381" s="11" t="str">
        <f>VLOOKUP(C381,DBASE!$A$4:$Z$756,14,FALSE)</f>
        <v>M</v>
      </c>
      <c r="Q381" s="12">
        <f>VLOOKUP(C381,DBASE!$A$4:$Z$756,15,FALSE)</f>
        <v>42403</v>
      </c>
      <c r="R381" s="12" t="str">
        <f>IF(VLOOKUP(C381,DBASE!$A$4:$Z$756,16,FALSE)=0,"",VLOOKUP(C381,DBASE!$A$4:$Z$756,16,FALSE))</f>
        <v/>
      </c>
      <c r="S381" s="13" t="str">
        <f>VLOOKUP(C381,DBASE!$A$4:$Z$756,17,FALSE)</f>
        <v/>
      </c>
      <c r="T381" s="11">
        <f ca="1">VLOOKUP(C381,DBASE!$A$4:$Z$756,18,FALSE)</f>
        <v>3</v>
      </c>
      <c r="U381" s="12">
        <f>VLOOKUP(C381,DBASE!$A$4:$Z$756,19,FALSE)</f>
        <v>32394</v>
      </c>
      <c r="V381" s="13">
        <f ca="1">VLOOKUP(C381,DBASE!$A$4:$Z$756,20,FALSE)</f>
        <v>31</v>
      </c>
      <c r="W381" s="11" t="str">
        <f>VLOOKUP(C381,DBASE!$A$4:$Z$756,21,FALSE)</f>
        <v>N</v>
      </c>
      <c r="X381" s="11">
        <f>VLOOKUP(C381,DBASE!$A$4:$Z$756,22,FALSE)</f>
        <v>30</v>
      </c>
      <c r="Y381" s="14">
        <f>VLOOKUP(C381,DBASE!$A$4:$Z$756,23,FALSE)</f>
        <v>2.5</v>
      </c>
      <c r="Z381" s="11">
        <f>VLOOKUP(C381,DBASE!$A$4:$Z$756,24,FALSE)</f>
        <v>39</v>
      </c>
      <c r="AA381" s="11" t="str">
        <f>VLOOKUP(C381,DBASE!$A$4:$Z$756,25,FALSE)</f>
        <v>Function</v>
      </c>
      <c r="AB381" s="10">
        <f>VLOOKUP(C381,DBASE!$A$4:$Z$756,26,FALSE)</f>
        <v>1</v>
      </c>
      <c r="AC381" s="15">
        <v>1377</v>
      </c>
      <c r="AD381" s="15">
        <f t="shared" si="25"/>
        <v>301.90724999999998</v>
      </c>
      <c r="AE381" s="15">
        <v>0</v>
      </c>
      <c r="AF381" s="15">
        <v>0</v>
      </c>
      <c r="AG381" s="15">
        <v>0</v>
      </c>
      <c r="AH381" s="15">
        <v>0</v>
      </c>
      <c r="AI381" s="15">
        <v>0</v>
      </c>
      <c r="AJ381" s="15">
        <v>0</v>
      </c>
      <c r="AK381" s="15">
        <v>0</v>
      </c>
      <c r="AL381" s="15">
        <v>0</v>
      </c>
      <c r="AM381" s="15">
        <v>0</v>
      </c>
      <c r="AN381" s="15">
        <v>0</v>
      </c>
      <c r="AO381" s="15">
        <f t="shared" si="26"/>
        <v>0</v>
      </c>
      <c r="AP381" s="15">
        <f t="shared" si="27"/>
        <v>0</v>
      </c>
      <c r="AQ381" s="15">
        <f t="shared" si="28"/>
        <v>26.5</v>
      </c>
      <c r="AR381" s="15">
        <v>0</v>
      </c>
      <c r="AS381" s="15">
        <v>0</v>
      </c>
      <c r="AT381" s="15">
        <v>0</v>
      </c>
      <c r="AU381" s="15">
        <v>0</v>
      </c>
      <c r="AV381" s="15">
        <f t="shared" si="29"/>
        <v>5.9346750000000004</v>
      </c>
      <c r="AW381" s="15">
        <v>0</v>
      </c>
      <c r="AX381" s="15">
        <v>0</v>
      </c>
    </row>
    <row r="382" spans="1:50" ht="20.100000000000001" customHeight="1" x14ac:dyDescent="0.25">
      <c r="A382" s="8">
        <v>43922</v>
      </c>
      <c r="B382" s="8">
        <v>43951</v>
      </c>
      <c r="C382" s="11">
        <v>365</v>
      </c>
      <c r="D382" s="8" t="str">
        <f>VLOOKUP(C382,DBASE!$A$4:$Z$756,3,FALSE)</f>
        <v>P</v>
      </c>
      <c r="E382" s="11" t="str">
        <f>VLOOKUP(C382,DBASE!$A$4:$Z$756,2,FALSE)</f>
        <v>Active</v>
      </c>
      <c r="F382" s="11" t="str">
        <f>VLOOKUP(C382,DBASE!$A$4:$Z$756,4,FALSE)</f>
        <v>Mitarbeiter 365</v>
      </c>
      <c r="G382" s="11" t="str">
        <f>VLOOKUP(C382,DBASE!$A$4:$Z$756,5,FALSE)</f>
        <v>N</v>
      </c>
      <c r="H382" s="11">
        <f>VLOOKUP(C382,DBASE!$A$4:$Z$756,6,FALSE)</f>
        <v>1036</v>
      </c>
      <c r="I382" s="11">
        <f>VLOOKUP(C382,DBASE!$A$4:$Z$756,7,FALSE)</f>
        <v>1079</v>
      </c>
      <c r="J382" s="11">
        <f>VLOOKUP(C382,DBASE!$A$4:$Z$756,8,FALSE)</f>
        <v>102</v>
      </c>
      <c r="K382" s="11" t="str">
        <f>VLOOKUP(C382,DBASE!$A$4:$Z$756,9,FALSE)</f>
        <v>Niederl. 3</v>
      </c>
      <c r="L382" s="11" t="str">
        <f>VLOOKUP(C382,DBASE!$A$4:$Z$756,10,FALSE)</f>
        <v>Department</v>
      </c>
      <c r="M382" s="11" t="str">
        <f>VLOOKUP(C382,DBASE!$A$4:$Z$756,11,FALSE)</f>
        <v>Supervisor</v>
      </c>
      <c r="N382" s="11" t="str">
        <f>VLOOKUP(C382,DBASE!$A$4:$Z$756,12,FALSE)</f>
        <v>Non-Mgm.</v>
      </c>
      <c r="O382" s="11" t="str">
        <f>VLOOKUP(C382,DBASE!$A$4:$Z$756,13,FALSE)</f>
        <v>ang.</v>
      </c>
      <c r="P382" s="11" t="str">
        <f>VLOOKUP(C382,DBASE!$A$4:$Z$756,14,FALSE)</f>
        <v>W</v>
      </c>
      <c r="Q382" s="12">
        <f>VLOOKUP(C382,DBASE!$A$4:$Z$756,15,FALSE)</f>
        <v>42401</v>
      </c>
      <c r="R382" s="12" t="str">
        <f>IF(VLOOKUP(C382,DBASE!$A$4:$Z$756,16,FALSE)=0,"",VLOOKUP(C382,DBASE!$A$4:$Z$756,16,FALSE))</f>
        <v/>
      </c>
      <c r="S382" s="13" t="str">
        <f>VLOOKUP(C382,DBASE!$A$4:$Z$756,17,FALSE)</f>
        <v/>
      </c>
      <c r="T382" s="11">
        <f ca="1">VLOOKUP(C382,DBASE!$A$4:$Z$756,18,FALSE)</f>
        <v>3</v>
      </c>
      <c r="U382" s="12">
        <f>VLOOKUP(C382,DBASE!$A$4:$Z$756,19,FALSE)</f>
        <v>31537</v>
      </c>
      <c r="V382" s="13">
        <f ca="1">VLOOKUP(C382,DBASE!$A$4:$Z$756,20,FALSE)</f>
        <v>33</v>
      </c>
      <c r="W382" s="11" t="str">
        <f>VLOOKUP(C382,DBASE!$A$4:$Z$756,21,FALSE)</f>
        <v>N</v>
      </c>
      <c r="X382" s="11">
        <f>VLOOKUP(C382,DBASE!$A$4:$Z$756,22,FALSE)</f>
        <v>30</v>
      </c>
      <c r="Y382" s="14">
        <f>VLOOKUP(C382,DBASE!$A$4:$Z$756,23,FALSE)</f>
        <v>2.5</v>
      </c>
      <c r="Z382" s="11">
        <f>VLOOKUP(C382,DBASE!$A$4:$Z$756,24,FALSE)</f>
        <v>16</v>
      </c>
      <c r="AA382" s="11" t="str">
        <f>VLOOKUP(C382,DBASE!$A$4:$Z$756,25,FALSE)</f>
        <v>Function</v>
      </c>
      <c r="AB382" s="10">
        <f>VLOOKUP(C382,DBASE!$A$4:$Z$756,26,FALSE)</f>
        <v>0.41025641025641024</v>
      </c>
      <c r="AC382" s="15">
        <v>1378</v>
      </c>
      <c r="AD382" s="15">
        <f t="shared" si="25"/>
        <v>302.12649999999996</v>
      </c>
      <c r="AE382" s="15">
        <v>0</v>
      </c>
      <c r="AF382" s="15">
        <v>0</v>
      </c>
      <c r="AG382" s="15">
        <v>0</v>
      </c>
      <c r="AH382" s="15">
        <v>0</v>
      </c>
      <c r="AI382" s="15">
        <v>0</v>
      </c>
      <c r="AJ382" s="15">
        <v>0</v>
      </c>
      <c r="AK382" s="15">
        <v>0</v>
      </c>
      <c r="AL382" s="15">
        <v>0</v>
      </c>
      <c r="AM382" s="15">
        <v>0</v>
      </c>
      <c r="AN382" s="15">
        <v>0</v>
      </c>
      <c r="AO382" s="15">
        <f t="shared" si="26"/>
        <v>0</v>
      </c>
      <c r="AP382" s="15">
        <f t="shared" si="27"/>
        <v>0</v>
      </c>
      <c r="AQ382" s="15">
        <f t="shared" si="28"/>
        <v>26.5</v>
      </c>
      <c r="AR382" s="15">
        <v>0</v>
      </c>
      <c r="AS382" s="15">
        <v>0</v>
      </c>
      <c r="AT382" s="15">
        <v>0</v>
      </c>
      <c r="AU382" s="15">
        <v>0</v>
      </c>
      <c r="AV382" s="15">
        <f t="shared" si="29"/>
        <v>5.9346750000000004</v>
      </c>
      <c r="AW382" s="15">
        <v>0</v>
      </c>
      <c r="AX382" s="15">
        <v>0</v>
      </c>
    </row>
    <row r="383" spans="1:50" ht="20.100000000000001" customHeight="1" x14ac:dyDescent="0.25">
      <c r="A383" s="8">
        <v>43922</v>
      </c>
      <c r="B383" s="8">
        <v>43951</v>
      </c>
      <c r="C383" s="11">
        <v>366</v>
      </c>
      <c r="D383" s="8" t="str">
        <f>VLOOKUP(C383,DBASE!$A$4:$Z$756,3,FALSE)</f>
        <v>P</v>
      </c>
      <c r="E383" s="11" t="str">
        <f>VLOOKUP(C383,DBASE!$A$4:$Z$756,2,FALSE)</f>
        <v>Active</v>
      </c>
      <c r="F383" s="11" t="str">
        <f>VLOOKUP(C383,DBASE!$A$4:$Z$756,4,FALSE)</f>
        <v>Mitarbeiter 366</v>
      </c>
      <c r="G383" s="11" t="str">
        <f>VLOOKUP(C383,DBASE!$A$4:$Z$756,5,FALSE)</f>
        <v>N</v>
      </c>
      <c r="H383" s="11">
        <f>VLOOKUP(C383,DBASE!$A$4:$Z$756,6,FALSE)</f>
        <v>1021</v>
      </c>
      <c r="I383" s="11">
        <f>VLOOKUP(C383,DBASE!$A$4:$Z$756,7,FALSE)</f>
        <v>1028</v>
      </c>
      <c r="J383" s="11">
        <f>VLOOKUP(C383,DBASE!$A$4:$Z$756,8,FALSE)</f>
        <v>109</v>
      </c>
      <c r="K383" s="11" t="str">
        <f>VLOOKUP(C383,DBASE!$A$4:$Z$756,9,FALSE)</f>
        <v>Niederl. 10</v>
      </c>
      <c r="L383" s="11" t="str">
        <f>VLOOKUP(C383,DBASE!$A$4:$Z$756,10,FALSE)</f>
        <v>Department</v>
      </c>
      <c r="M383" s="11" t="str">
        <f>VLOOKUP(C383,DBASE!$A$4:$Z$756,11,FALSE)</f>
        <v>Supervisor</v>
      </c>
      <c r="N383" s="11" t="str">
        <f>VLOOKUP(C383,DBASE!$A$4:$Z$756,12,FALSE)</f>
        <v>Non-Mgm.</v>
      </c>
      <c r="O383" s="11" t="str">
        <f>VLOOKUP(C383,DBASE!$A$4:$Z$756,13,FALSE)</f>
        <v>ang.</v>
      </c>
      <c r="P383" s="11" t="str">
        <f>VLOOKUP(C383,DBASE!$A$4:$Z$756,14,FALSE)</f>
        <v>M</v>
      </c>
      <c r="Q383" s="12">
        <f>VLOOKUP(C383,DBASE!$A$4:$Z$756,15,FALSE)</f>
        <v>42401</v>
      </c>
      <c r="R383" s="12" t="str">
        <f>IF(VLOOKUP(C383,DBASE!$A$4:$Z$756,16,FALSE)=0,"",VLOOKUP(C383,DBASE!$A$4:$Z$756,16,FALSE))</f>
        <v/>
      </c>
      <c r="S383" s="13" t="str">
        <f>VLOOKUP(C383,DBASE!$A$4:$Z$756,17,FALSE)</f>
        <v/>
      </c>
      <c r="T383" s="11">
        <f ca="1">VLOOKUP(C383,DBASE!$A$4:$Z$756,18,FALSE)</f>
        <v>3</v>
      </c>
      <c r="U383" s="12">
        <f>VLOOKUP(C383,DBASE!$A$4:$Z$756,19,FALSE)</f>
        <v>22420</v>
      </c>
      <c r="V383" s="13">
        <f ca="1">VLOOKUP(C383,DBASE!$A$4:$Z$756,20,FALSE)</f>
        <v>58</v>
      </c>
      <c r="W383" s="11" t="str">
        <f>VLOOKUP(C383,DBASE!$A$4:$Z$756,21,FALSE)</f>
        <v>J</v>
      </c>
      <c r="X383" s="11">
        <f>VLOOKUP(C383,DBASE!$A$4:$Z$756,22,FALSE)</f>
        <v>30</v>
      </c>
      <c r="Y383" s="14">
        <f>VLOOKUP(C383,DBASE!$A$4:$Z$756,23,FALSE)</f>
        <v>2.5</v>
      </c>
      <c r="Z383" s="11">
        <f>VLOOKUP(C383,DBASE!$A$4:$Z$756,24,FALSE)</f>
        <v>39</v>
      </c>
      <c r="AA383" s="11" t="str">
        <f>VLOOKUP(C383,DBASE!$A$4:$Z$756,25,FALSE)</f>
        <v>Function</v>
      </c>
      <c r="AB383" s="10">
        <f>VLOOKUP(C383,DBASE!$A$4:$Z$756,26,FALSE)</f>
        <v>1</v>
      </c>
      <c r="AC383" s="15">
        <v>1379</v>
      </c>
      <c r="AD383" s="15">
        <f t="shared" si="25"/>
        <v>302.34575000000001</v>
      </c>
      <c r="AE383" s="15">
        <v>0</v>
      </c>
      <c r="AF383" s="15">
        <v>0</v>
      </c>
      <c r="AG383" s="15">
        <v>30</v>
      </c>
      <c r="AH383" s="15">
        <v>0</v>
      </c>
      <c r="AI383" s="15">
        <v>0</v>
      </c>
      <c r="AJ383" s="15">
        <v>0</v>
      </c>
      <c r="AK383" s="15">
        <v>0</v>
      </c>
      <c r="AL383" s="15">
        <v>0</v>
      </c>
      <c r="AM383" s="15">
        <v>0</v>
      </c>
      <c r="AN383" s="15">
        <v>0</v>
      </c>
      <c r="AO383" s="15">
        <f t="shared" si="26"/>
        <v>79.557692307692307</v>
      </c>
      <c r="AP383" s="15">
        <f t="shared" si="27"/>
        <v>63.204166666666673</v>
      </c>
      <c r="AQ383" s="15">
        <f t="shared" si="28"/>
        <v>26.5</v>
      </c>
      <c r="AR383" s="15">
        <v>0</v>
      </c>
      <c r="AS383" s="15">
        <v>0</v>
      </c>
      <c r="AT383" s="15">
        <v>0</v>
      </c>
      <c r="AU383" s="15">
        <v>0</v>
      </c>
      <c r="AV383" s="15">
        <f t="shared" si="29"/>
        <v>44.624693317307695</v>
      </c>
      <c r="AW383" s="15">
        <v>76.95</v>
      </c>
      <c r="AX383" s="15">
        <v>0</v>
      </c>
    </row>
    <row r="384" spans="1:50" ht="20.100000000000001" customHeight="1" x14ac:dyDescent="0.25">
      <c r="A384" s="8">
        <v>43922</v>
      </c>
      <c r="B384" s="8">
        <v>43951</v>
      </c>
      <c r="C384" s="11">
        <v>367</v>
      </c>
      <c r="D384" s="8" t="str">
        <f>VLOOKUP(C384,DBASE!$A$4:$Z$756,3,FALSE)</f>
        <v>P</v>
      </c>
      <c r="E384" s="11" t="str">
        <f>VLOOKUP(C384,DBASE!$A$4:$Z$756,2,FALSE)</f>
        <v>Active</v>
      </c>
      <c r="F384" s="11" t="str">
        <f>VLOOKUP(C384,DBASE!$A$4:$Z$756,4,FALSE)</f>
        <v>Mitarbeiter 367</v>
      </c>
      <c r="G384" s="11" t="str">
        <f>VLOOKUP(C384,DBASE!$A$4:$Z$756,5,FALSE)</f>
        <v>N</v>
      </c>
      <c r="H384" s="11">
        <f>VLOOKUP(C384,DBASE!$A$4:$Z$756,6,FALSE)</f>
        <v>1021</v>
      </c>
      <c r="I384" s="11">
        <f>VLOOKUP(C384,DBASE!$A$4:$Z$756,7,FALSE)</f>
        <v>1022</v>
      </c>
      <c r="J384" s="11">
        <f>VLOOKUP(C384,DBASE!$A$4:$Z$756,8,FALSE)</f>
        <v>108</v>
      </c>
      <c r="K384" s="11" t="str">
        <f>VLOOKUP(C384,DBASE!$A$4:$Z$756,9,FALSE)</f>
        <v>Niederl. 9</v>
      </c>
      <c r="L384" s="11" t="str">
        <f>VLOOKUP(C384,DBASE!$A$4:$Z$756,10,FALSE)</f>
        <v>Department</v>
      </c>
      <c r="M384" s="11" t="str">
        <f>VLOOKUP(C384,DBASE!$A$4:$Z$756,11,FALSE)</f>
        <v>Supervisor</v>
      </c>
      <c r="N384" s="11" t="str">
        <f>VLOOKUP(C384,DBASE!$A$4:$Z$756,12,FALSE)</f>
        <v>Non-Mgm.</v>
      </c>
      <c r="O384" s="11" t="str">
        <f>VLOOKUP(C384,DBASE!$A$4:$Z$756,13,FALSE)</f>
        <v>ang.</v>
      </c>
      <c r="P384" s="11" t="str">
        <f>VLOOKUP(C384,DBASE!$A$4:$Z$756,14,FALSE)</f>
        <v>M</v>
      </c>
      <c r="Q384" s="12">
        <f>VLOOKUP(C384,DBASE!$A$4:$Z$756,15,FALSE)</f>
        <v>42430</v>
      </c>
      <c r="R384" s="12" t="str">
        <f>IF(VLOOKUP(C384,DBASE!$A$4:$Z$756,16,FALSE)=0,"",VLOOKUP(C384,DBASE!$A$4:$Z$756,16,FALSE))</f>
        <v/>
      </c>
      <c r="S384" s="13" t="str">
        <f>VLOOKUP(C384,DBASE!$A$4:$Z$756,17,FALSE)</f>
        <v/>
      </c>
      <c r="T384" s="11">
        <f ca="1">VLOOKUP(C384,DBASE!$A$4:$Z$756,18,FALSE)</f>
        <v>3</v>
      </c>
      <c r="U384" s="12">
        <f>VLOOKUP(C384,DBASE!$A$4:$Z$756,19,FALSE)</f>
        <v>30300</v>
      </c>
      <c r="V384" s="13">
        <f ca="1">VLOOKUP(C384,DBASE!$A$4:$Z$756,20,FALSE)</f>
        <v>37</v>
      </c>
      <c r="W384" s="11" t="str">
        <f>VLOOKUP(C384,DBASE!$A$4:$Z$756,21,FALSE)</f>
        <v>J</v>
      </c>
      <c r="X384" s="11">
        <f>VLOOKUP(C384,DBASE!$A$4:$Z$756,22,FALSE)</f>
        <v>30</v>
      </c>
      <c r="Y384" s="14">
        <f>VLOOKUP(C384,DBASE!$A$4:$Z$756,23,FALSE)</f>
        <v>2.5</v>
      </c>
      <c r="Z384" s="11">
        <f>VLOOKUP(C384,DBASE!$A$4:$Z$756,24,FALSE)</f>
        <v>39</v>
      </c>
      <c r="AA384" s="11" t="str">
        <f>VLOOKUP(C384,DBASE!$A$4:$Z$756,25,FALSE)</f>
        <v>Function</v>
      </c>
      <c r="AB384" s="10">
        <f>VLOOKUP(C384,DBASE!$A$4:$Z$756,26,FALSE)</f>
        <v>1</v>
      </c>
      <c r="AC384" s="15">
        <v>1380</v>
      </c>
      <c r="AD384" s="15">
        <f t="shared" si="25"/>
        <v>302.565</v>
      </c>
      <c r="AE384" s="15">
        <v>0</v>
      </c>
      <c r="AF384" s="15">
        <v>0</v>
      </c>
      <c r="AG384" s="15">
        <v>30</v>
      </c>
      <c r="AH384" s="15">
        <v>0</v>
      </c>
      <c r="AI384" s="15">
        <v>875</v>
      </c>
      <c r="AJ384" s="15">
        <v>0</v>
      </c>
      <c r="AK384" s="15">
        <v>0</v>
      </c>
      <c r="AL384" s="15">
        <v>0</v>
      </c>
      <c r="AM384" s="15">
        <v>0</v>
      </c>
      <c r="AN384" s="15">
        <v>0</v>
      </c>
      <c r="AO384" s="15">
        <f t="shared" si="26"/>
        <v>79.615384615384613</v>
      </c>
      <c r="AP384" s="15">
        <f t="shared" si="27"/>
        <v>63.250000000000007</v>
      </c>
      <c r="AQ384" s="15">
        <f t="shared" si="28"/>
        <v>26.5</v>
      </c>
      <c r="AR384" s="15">
        <v>0</v>
      </c>
      <c r="AS384" s="15">
        <v>0</v>
      </c>
      <c r="AT384" s="15">
        <v>0</v>
      </c>
      <c r="AU384" s="15">
        <v>0</v>
      </c>
      <c r="AV384" s="15">
        <f t="shared" si="29"/>
        <v>240.60412788461542</v>
      </c>
      <c r="AW384" s="15">
        <v>113.24</v>
      </c>
      <c r="AX384" s="15">
        <v>0</v>
      </c>
    </row>
    <row r="385" spans="1:50" ht="20.100000000000001" customHeight="1" x14ac:dyDescent="0.25">
      <c r="A385" s="8">
        <v>43922</v>
      </c>
      <c r="B385" s="8">
        <v>43951</v>
      </c>
      <c r="C385" s="11">
        <v>368</v>
      </c>
      <c r="D385" s="8" t="str">
        <f>VLOOKUP(C385,DBASE!$A$4:$Z$756,3,FALSE)</f>
        <v>P</v>
      </c>
      <c r="E385" s="11" t="str">
        <f>VLOOKUP(C385,DBASE!$A$4:$Z$756,2,FALSE)</f>
        <v>Active</v>
      </c>
      <c r="F385" s="11" t="str">
        <f>VLOOKUP(C385,DBASE!$A$4:$Z$756,4,FALSE)</f>
        <v>Mitarbeiter 368</v>
      </c>
      <c r="G385" s="11" t="str">
        <f>VLOOKUP(C385,DBASE!$A$4:$Z$756,5,FALSE)</f>
        <v>N</v>
      </c>
      <c r="H385" s="11">
        <f>VLOOKUP(C385,DBASE!$A$4:$Z$756,6,FALSE)</f>
        <v>1019</v>
      </c>
      <c r="I385" s="11">
        <f>VLOOKUP(C385,DBASE!$A$4:$Z$756,7,FALSE)</f>
        <v>1067</v>
      </c>
      <c r="J385" s="11">
        <f>VLOOKUP(C385,DBASE!$A$4:$Z$756,8,FALSE)</f>
        <v>111</v>
      </c>
      <c r="K385" s="11" t="str">
        <f>VLOOKUP(C385,DBASE!$A$4:$Z$756,9,FALSE)</f>
        <v>Niederl. 12</v>
      </c>
      <c r="L385" s="11" t="str">
        <f>VLOOKUP(C385,DBASE!$A$4:$Z$756,10,FALSE)</f>
        <v>Department</v>
      </c>
      <c r="M385" s="11" t="str">
        <f>VLOOKUP(C385,DBASE!$A$4:$Z$756,11,FALSE)</f>
        <v>Supervisor</v>
      </c>
      <c r="N385" s="11" t="str">
        <f>VLOOKUP(C385,DBASE!$A$4:$Z$756,12,FALSE)</f>
        <v>Non-Mgm.</v>
      </c>
      <c r="O385" s="11" t="str">
        <f>VLOOKUP(C385,DBASE!$A$4:$Z$756,13,FALSE)</f>
        <v>ang.</v>
      </c>
      <c r="P385" s="11" t="str">
        <f>VLOOKUP(C385,DBASE!$A$4:$Z$756,14,FALSE)</f>
        <v>M</v>
      </c>
      <c r="Q385" s="12">
        <f>VLOOKUP(C385,DBASE!$A$4:$Z$756,15,FALSE)</f>
        <v>42430</v>
      </c>
      <c r="R385" s="12" t="str">
        <f>IF(VLOOKUP(C385,DBASE!$A$4:$Z$756,16,FALSE)=0,"",VLOOKUP(C385,DBASE!$A$4:$Z$756,16,FALSE))</f>
        <v/>
      </c>
      <c r="S385" s="13" t="str">
        <f>VLOOKUP(C385,DBASE!$A$4:$Z$756,17,FALSE)</f>
        <v/>
      </c>
      <c r="T385" s="11">
        <f ca="1">VLOOKUP(C385,DBASE!$A$4:$Z$756,18,FALSE)</f>
        <v>3</v>
      </c>
      <c r="U385" s="12">
        <f>VLOOKUP(C385,DBASE!$A$4:$Z$756,19,FALSE)</f>
        <v>22681</v>
      </c>
      <c r="V385" s="13">
        <f ca="1">VLOOKUP(C385,DBASE!$A$4:$Z$756,20,FALSE)</f>
        <v>57</v>
      </c>
      <c r="W385" s="11" t="str">
        <f>VLOOKUP(C385,DBASE!$A$4:$Z$756,21,FALSE)</f>
        <v>N</v>
      </c>
      <c r="X385" s="11">
        <f>VLOOKUP(C385,DBASE!$A$4:$Z$756,22,FALSE)</f>
        <v>30</v>
      </c>
      <c r="Y385" s="14">
        <f>VLOOKUP(C385,DBASE!$A$4:$Z$756,23,FALSE)</f>
        <v>2.5</v>
      </c>
      <c r="Z385" s="11">
        <f>VLOOKUP(C385,DBASE!$A$4:$Z$756,24,FALSE)</f>
        <v>39</v>
      </c>
      <c r="AA385" s="11" t="str">
        <f>VLOOKUP(C385,DBASE!$A$4:$Z$756,25,FALSE)</f>
        <v>Function</v>
      </c>
      <c r="AB385" s="10">
        <f>VLOOKUP(C385,DBASE!$A$4:$Z$756,26,FALSE)</f>
        <v>1</v>
      </c>
      <c r="AC385" s="15">
        <v>1381</v>
      </c>
      <c r="AD385" s="15">
        <f t="shared" si="25"/>
        <v>302.78425000000004</v>
      </c>
      <c r="AE385" s="15">
        <v>0</v>
      </c>
      <c r="AF385" s="15">
        <v>0</v>
      </c>
      <c r="AG385" s="15">
        <v>30</v>
      </c>
      <c r="AH385" s="15">
        <v>0</v>
      </c>
      <c r="AI385" s="15">
        <v>0</v>
      </c>
      <c r="AJ385" s="15">
        <v>0</v>
      </c>
      <c r="AK385" s="15">
        <v>0</v>
      </c>
      <c r="AL385" s="15">
        <v>0</v>
      </c>
      <c r="AM385" s="15">
        <v>0</v>
      </c>
      <c r="AN385" s="15">
        <v>0</v>
      </c>
      <c r="AO385" s="15">
        <f t="shared" si="26"/>
        <v>0</v>
      </c>
      <c r="AP385" s="15">
        <f t="shared" si="27"/>
        <v>0</v>
      </c>
      <c r="AQ385" s="15">
        <f t="shared" si="28"/>
        <v>26.5</v>
      </c>
      <c r="AR385" s="15">
        <v>0</v>
      </c>
      <c r="AS385" s="15">
        <v>0</v>
      </c>
      <c r="AT385" s="15">
        <v>0</v>
      </c>
      <c r="AU385" s="15">
        <v>0</v>
      </c>
      <c r="AV385" s="15">
        <f t="shared" si="29"/>
        <v>12.653175000000001</v>
      </c>
      <c r="AW385" s="15">
        <v>95</v>
      </c>
      <c r="AX385" s="15">
        <v>0</v>
      </c>
    </row>
    <row r="386" spans="1:50" ht="20.100000000000001" customHeight="1" x14ac:dyDescent="0.25">
      <c r="A386" s="8">
        <v>43922</v>
      </c>
      <c r="B386" s="8">
        <v>43951</v>
      </c>
      <c r="C386" s="11">
        <v>369</v>
      </c>
      <c r="D386" s="8" t="str">
        <f>VLOOKUP(C386,DBASE!$A$4:$Z$756,3,FALSE)</f>
        <v>P</v>
      </c>
      <c r="E386" s="11" t="str">
        <f>VLOOKUP(C386,DBASE!$A$4:$Z$756,2,FALSE)</f>
        <v>Active</v>
      </c>
      <c r="F386" s="11" t="str">
        <f>VLOOKUP(C386,DBASE!$A$4:$Z$756,4,FALSE)</f>
        <v>Mitarbeiter 369</v>
      </c>
      <c r="G386" s="11" t="str">
        <f>VLOOKUP(C386,DBASE!$A$4:$Z$756,5,FALSE)</f>
        <v>N</v>
      </c>
      <c r="H386" s="11">
        <f>VLOOKUP(C386,DBASE!$A$4:$Z$756,6,FALSE)</f>
        <v>1020</v>
      </c>
      <c r="I386" s="11">
        <f>VLOOKUP(C386,DBASE!$A$4:$Z$756,7,FALSE)</f>
        <v>1065</v>
      </c>
      <c r="J386" s="11">
        <f>VLOOKUP(C386,DBASE!$A$4:$Z$756,8,FALSE)</f>
        <v>110</v>
      </c>
      <c r="K386" s="11" t="str">
        <f>VLOOKUP(C386,DBASE!$A$4:$Z$756,9,FALSE)</f>
        <v>Niederl. 11</v>
      </c>
      <c r="L386" s="11" t="str">
        <f>VLOOKUP(C386,DBASE!$A$4:$Z$756,10,FALSE)</f>
        <v>Department</v>
      </c>
      <c r="M386" s="11" t="str">
        <f>VLOOKUP(C386,DBASE!$A$4:$Z$756,11,FALSE)</f>
        <v>Supervisor</v>
      </c>
      <c r="N386" s="11" t="str">
        <f>VLOOKUP(C386,DBASE!$A$4:$Z$756,12,FALSE)</f>
        <v>Non-Mgm.</v>
      </c>
      <c r="O386" s="11" t="str">
        <f>VLOOKUP(C386,DBASE!$A$4:$Z$756,13,FALSE)</f>
        <v>ang.</v>
      </c>
      <c r="P386" s="11" t="str">
        <f>VLOOKUP(C386,DBASE!$A$4:$Z$756,14,FALSE)</f>
        <v>W</v>
      </c>
      <c r="Q386" s="12">
        <f>VLOOKUP(C386,DBASE!$A$4:$Z$756,15,FALSE)</f>
        <v>42461</v>
      </c>
      <c r="R386" s="12" t="str">
        <f>IF(VLOOKUP(C386,DBASE!$A$4:$Z$756,16,FALSE)=0,"",VLOOKUP(C386,DBASE!$A$4:$Z$756,16,FALSE))</f>
        <v/>
      </c>
      <c r="S386" s="13" t="str">
        <f>VLOOKUP(C386,DBASE!$A$4:$Z$756,17,FALSE)</f>
        <v/>
      </c>
      <c r="T386" s="11">
        <f ca="1">VLOOKUP(C386,DBASE!$A$4:$Z$756,18,FALSE)</f>
        <v>3</v>
      </c>
      <c r="U386" s="12">
        <f>VLOOKUP(C386,DBASE!$A$4:$Z$756,19,FALSE)</f>
        <v>28325</v>
      </c>
      <c r="V386" s="13">
        <f ca="1">VLOOKUP(C386,DBASE!$A$4:$Z$756,20,FALSE)</f>
        <v>42</v>
      </c>
      <c r="W386" s="11" t="str">
        <f>VLOOKUP(C386,DBASE!$A$4:$Z$756,21,FALSE)</f>
        <v>N</v>
      </c>
      <c r="X386" s="11">
        <f>VLOOKUP(C386,DBASE!$A$4:$Z$756,22,FALSE)</f>
        <v>30</v>
      </c>
      <c r="Y386" s="14">
        <f>VLOOKUP(C386,DBASE!$A$4:$Z$756,23,FALSE)</f>
        <v>2.5</v>
      </c>
      <c r="Z386" s="11">
        <f>VLOOKUP(C386,DBASE!$A$4:$Z$756,24,FALSE)</f>
        <v>39</v>
      </c>
      <c r="AA386" s="11" t="str">
        <f>VLOOKUP(C386,DBASE!$A$4:$Z$756,25,FALSE)</f>
        <v>Function</v>
      </c>
      <c r="AB386" s="10">
        <f>VLOOKUP(C386,DBASE!$A$4:$Z$756,26,FALSE)</f>
        <v>1</v>
      </c>
      <c r="AC386" s="15">
        <v>1382</v>
      </c>
      <c r="AD386" s="15">
        <f t="shared" si="25"/>
        <v>303.00350000000003</v>
      </c>
      <c r="AE386" s="15">
        <v>0</v>
      </c>
      <c r="AF386" s="15">
        <v>0</v>
      </c>
      <c r="AG386" s="15">
        <v>0</v>
      </c>
      <c r="AH386" s="15">
        <v>0</v>
      </c>
      <c r="AI386" s="15">
        <v>0</v>
      </c>
      <c r="AJ386" s="15">
        <v>0</v>
      </c>
      <c r="AK386" s="15">
        <v>0</v>
      </c>
      <c r="AL386" s="15">
        <v>0</v>
      </c>
      <c r="AM386" s="15">
        <v>0</v>
      </c>
      <c r="AN386" s="15">
        <v>0</v>
      </c>
      <c r="AO386" s="15">
        <f t="shared" si="26"/>
        <v>0</v>
      </c>
      <c r="AP386" s="15">
        <f t="shared" si="27"/>
        <v>0</v>
      </c>
      <c r="AQ386" s="15">
        <f t="shared" si="28"/>
        <v>26.5</v>
      </c>
      <c r="AR386" s="15">
        <v>0</v>
      </c>
      <c r="AS386" s="15">
        <v>0</v>
      </c>
      <c r="AT386" s="15">
        <v>0</v>
      </c>
      <c r="AU386" s="15">
        <v>0</v>
      </c>
      <c r="AV386" s="15">
        <f t="shared" si="29"/>
        <v>5.9346750000000004</v>
      </c>
      <c r="AW386" s="15">
        <v>0</v>
      </c>
      <c r="AX386" s="15">
        <v>0</v>
      </c>
    </row>
    <row r="387" spans="1:50" ht="20.100000000000001" customHeight="1" x14ac:dyDescent="0.25">
      <c r="A387" s="8">
        <v>43922</v>
      </c>
      <c r="B387" s="8">
        <v>43951</v>
      </c>
      <c r="C387" s="11">
        <v>370</v>
      </c>
      <c r="D387" s="8" t="str">
        <f>VLOOKUP(C387,DBASE!$A$4:$Z$756,3,FALSE)</f>
        <v>P</v>
      </c>
      <c r="E387" s="11" t="str">
        <f>VLOOKUP(C387,DBASE!$A$4:$Z$756,2,FALSE)</f>
        <v>Active</v>
      </c>
      <c r="F387" s="11" t="str">
        <f>VLOOKUP(C387,DBASE!$A$4:$Z$756,4,FALSE)</f>
        <v>Mitarbeiter 370</v>
      </c>
      <c r="G387" s="11" t="str">
        <f>VLOOKUP(C387,DBASE!$A$4:$Z$756,5,FALSE)</f>
        <v>Y</v>
      </c>
      <c r="H387" s="11">
        <f>VLOOKUP(C387,DBASE!$A$4:$Z$756,6,FALSE)</f>
        <v>1023</v>
      </c>
      <c r="I387" s="11">
        <f>VLOOKUP(C387,DBASE!$A$4:$Z$756,7,FALSE)</f>
        <v>1050</v>
      </c>
      <c r="J387" s="11">
        <f>VLOOKUP(C387,DBASE!$A$4:$Z$756,8,FALSE)</f>
        <v>107</v>
      </c>
      <c r="K387" s="11" t="str">
        <f>VLOOKUP(C387,DBASE!$A$4:$Z$756,9,FALSE)</f>
        <v>Niederl. 8</v>
      </c>
      <c r="L387" s="11" t="str">
        <f>VLOOKUP(C387,DBASE!$A$4:$Z$756,10,FALSE)</f>
        <v>Department</v>
      </c>
      <c r="M387" s="11" t="str">
        <f>VLOOKUP(C387,DBASE!$A$4:$Z$756,11,FALSE)</f>
        <v>Supervisor</v>
      </c>
      <c r="N387" s="11" t="str">
        <f>VLOOKUP(C387,DBASE!$A$4:$Z$756,12,FALSE)</f>
        <v>Non-Mgm.</v>
      </c>
      <c r="O387" s="11" t="str">
        <f>VLOOKUP(C387,DBASE!$A$4:$Z$756,13,FALSE)</f>
        <v>ang.</v>
      </c>
      <c r="P387" s="11" t="str">
        <f>VLOOKUP(C387,DBASE!$A$4:$Z$756,14,FALSE)</f>
        <v>W</v>
      </c>
      <c r="Q387" s="12">
        <f>VLOOKUP(C387,DBASE!$A$4:$Z$756,15,FALSE)</f>
        <v>42476</v>
      </c>
      <c r="R387" s="12" t="str">
        <f>IF(VLOOKUP(C387,DBASE!$A$4:$Z$756,16,FALSE)=0,"",VLOOKUP(C387,DBASE!$A$4:$Z$756,16,FALSE))</f>
        <v/>
      </c>
      <c r="S387" s="13" t="str">
        <f>VLOOKUP(C387,DBASE!$A$4:$Z$756,17,FALSE)</f>
        <v/>
      </c>
      <c r="T387" s="11">
        <f ca="1">VLOOKUP(C387,DBASE!$A$4:$Z$756,18,FALSE)</f>
        <v>3</v>
      </c>
      <c r="U387" s="12">
        <f>VLOOKUP(C387,DBASE!$A$4:$Z$756,19,FALSE)</f>
        <v>32392</v>
      </c>
      <c r="V387" s="13">
        <f ca="1">VLOOKUP(C387,DBASE!$A$4:$Z$756,20,FALSE)</f>
        <v>31</v>
      </c>
      <c r="W387" s="11" t="str">
        <f>VLOOKUP(C387,DBASE!$A$4:$Z$756,21,FALSE)</f>
        <v>J</v>
      </c>
      <c r="X387" s="11">
        <f>VLOOKUP(C387,DBASE!$A$4:$Z$756,22,FALSE)</f>
        <v>30</v>
      </c>
      <c r="Y387" s="14">
        <f>VLOOKUP(C387,DBASE!$A$4:$Z$756,23,FALSE)</f>
        <v>2.5</v>
      </c>
      <c r="Z387" s="11">
        <f>VLOOKUP(C387,DBASE!$A$4:$Z$756,24,FALSE)</f>
        <v>39</v>
      </c>
      <c r="AA387" s="11" t="str">
        <f>VLOOKUP(C387,DBASE!$A$4:$Z$756,25,FALSE)</f>
        <v>Function</v>
      </c>
      <c r="AB387" s="10">
        <f>VLOOKUP(C387,DBASE!$A$4:$Z$756,26,FALSE)</f>
        <v>0.5</v>
      </c>
      <c r="AC387" s="15">
        <v>1383</v>
      </c>
      <c r="AD387" s="15">
        <f t="shared" si="25"/>
        <v>303.22275000000002</v>
      </c>
      <c r="AE387" s="15">
        <v>0</v>
      </c>
      <c r="AF387" s="15">
        <v>0</v>
      </c>
      <c r="AG387" s="15">
        <v>0</v>
      </c>
      <c r="AH387" s="15">
        <v>0</v>
      </c>
      <c r="AI387" s="15">
        <v>0</v>
      </c>
      <c r="AJ387" s="15">
        <v>0</v>
      </c>
      <c r="AK387" s="15">
        <v>0</v>
      </c>
      <c r="AL387" s="15">
        <v>0</v>
      </c>
      <c r="AM387" s="15">
        <v>0</v>
      </c>
      <c r="AN387" s="15">
        <v>0</v>
      </c>
      <c r="AO387" s="15">
        <f t="shared" si="26"/>
        <v>79.788461538461547</v>
      </c>
      <c r="AP387" s="15">
        <f t="shared" si="27"/>
        <v>63.387500000000003</v>
      </c>
      <c r="AQ387" s="15">
        <f t="shared" si="28"/>
        <v>13.25</v>
      </c>
      <c r="AR387" s="15">
        <v>0</v>
      </c>
      <c r="AS387" s="15">
        <v>0</v>
      </c>
      <c r="AT387" s="15">
        <v>0</v>
      </c>
      <c r="AU387" s="15">
        <v>0</v>
      </c>
      <c r="AV387" s="15">
        <f t="shared" si="29"/>
        <v>35.031594086538462</v>
      </c>
      <c r="AW387" s="15">
        <v>0</v>
      </c>
      <c r="AX387" s="15">
        <v>0</v>
      </c>
    </row>
    <row r="388" spans="1:50" ht="20.100000000000001" customHeight="1" x14ac:dyDescent="0.25">
      <c r="A388" s="8">
        <v>43922</v>
      </c>
      <c r="B388" s="8">
        <v>43951</v>
      </c>
      <c r="C388" s="11">
        <v>370</v>
      </c>
      <c r="D388" s="8" t="str">
        <f>VLOOKUP(C388,DBASE!$A$4:$Z$756,3,FALSE)</f>
        <v>P</v>
      </c>
      <c r="E388" s="11" t="str">
        <f>VLOOKUP(C388,DBASE!$A$4:$Z$756,2,FALSE)</f>
        <v>Active</v>
      </c>
      <c r="F388" s="11" t="str">
        <f>VLOOKUP(C388,DBASE!$A$4:$Z$756,4,FALSE)</f>
        <v>Mitarbeiter 370</v>
      </c>
      <c r="G388" s="11" t="str">
        <f>VLOOKUP(C388,DBASE!$A$4:$Z$756,5,FALSE)</f>
        <v>Y</v>
      </c>
      <c r="H388" s="11">
        <f>VLOOKUP(C388,DBASE!$A$4:$Z$756,6,FALSE)</f>
        <v>1023</v>
      </c>
      <c r="I388" s="11">
        <f>VLOOKUP(C388,DBASE!$A$4:$Z$756,7,FALSE)</f>
        <v>1050</v>
      </c>
      <c r="J388" s="11">
        <f>VLOOKUP(C388,DBASE!$A$4:$Z$756,8,FALSE)</f>
        <v>107</v>
      </c>
      <c r="K388" s="11" t="str">
        <f>VLOOKUP(C388,DBASE!$A$4:$Z$756,9,FALSE)</f>
        <v>Niederl. 8</v>
      </c>
      <c r="L388" s="11" t="str">
        <f>VLOOKUP(C388,DBASE!$A$4:$Z$756,10,FALSE)</f>
        <v>Department</v>
      </c>
      <c r="M388" s="11" t="str">
        <f>VLOOKUP(C388,DBASE!$A$4:$Z$756,11,FALSE)</f>
        <v>Supervisor</v>
      </c>
      <c r="N388" s="11" t="str">
        <f>VLOOKUP(C388,DBASE!$A$4:$Z$756,12,FALSE)</f>
        <v>Non-Mgm.</v>
      </c>
      <c r="O388" s="11" t="str">
        <f>VLOOKUP(C388,DBASE!$A$4:$Z$756,13,FALSE)</f>
        <v>ang.</v>
      </c>
      <c r="P388" s="11" t="str">
        <f>VLOOKUP(C388,DBASE!$A$4:$Z$756,14,FALSE)</f>
        <v>W</v>
      </c>
      <c r="Q388" s="12">
        <f>VLOOKUP(C388,DBASE!$A$4:$Z$756,15,FALSE)</f>
        <v>42476</v>
      </c>
      <c r="R388" s="12" t="str">
        <f>IF(VLOOKUP(C388,DBASE!$A$4:$Z$756,16,FALSE)=0,"",VLOOKUP(C388,DBASE!$A$4:$Z$756,16,FALSE))</f>
        <v/>
      </c>
      <c r="S388" s="13" t="str">
        <f>VLOOKUP(C388,DBASE!$A$4:$Z$756,17,FALSE)</f>
        <v/>
      </c>
      <c r="T388" s="11">
        <f ca="1">VLOOKUP(C388,DBASE!$A$4:$Z$756,18,FALSE)</f>
        <v>3</v>
      </c>
      <c r="U388" s="12">
        <f>VLOOKUP(C388,DBASE!$A$4:$Z$756,19,FALSE)</f>
        <v>32392</v>
      </c>
      <c r="V388" s="13">
        <f ca="1">VLOOKUP(C388,DBASE!$A$4:$Z$756,20,FALSE)</f>
        <v>31</v>
      </c>
      <c r="W388" s="11" t="str">
        <f>VLOOKUP(C388,DBASE!$A$4:$Z$756,21,FALSE)</f>
        <v>J</v>
      </c>
      <c r="X388" s="11">
        <f>VLOOKUP(C388,DBASE!$A$4:$Z$756,22,FALSE)</f>
        <v>30</v>
      </c>
      <c r="Y388" s="14">
        <f>VLOOKUP(C388,DBASE!$A$4:$Z$756,23,FALSE)</f>
        <v>2.5</v>
      </c>
      <c r="Z388" s="11">
        <f>VLOOKUP(C388,DBASE!$A$4:$Z$756,24,FALSE)</f>
        <v>39</v>
      </c>
      <c r="AA388" s="11" t="str">
        <f>VLOOKUP(C388,DBASE!$A$4:$Z$756,25,FALSE)</f>
        <v>Function</v>
      </c>
      <c r="AB388" s="10">
        <f>VLOOKUP(C388,DBASE!$A$4:$Z$756,26,FALSE)</f>
        <v>0.5</v>
      </c>
      <c r="AC388" s="15">
        <v>1384</v>
      </c>
      <c r="AD388" s="15">
        <f t="shared" ref="AD388:AD451" si="30">IF(AC388&lt;6500,AC388*0.1135,65*11.35)+(IF(AC388&gt;4425,4425*0.08575,AC388*0.08575)+(IF(AC388&gt;7100,7100*0.02,AC388*0.02)))</f>
        <v>303.44200000000001</v>
      </c>
      <c r="AE388" s="15">
        <v>0</v>
      </c>
      <c r="AF388" s="15">
        <v>0</v>
      </c>
      <c r="AG388" s="15">
        <v>0</v>
      </c>
      <c r="AH388" s="15">
        <v>0</v>
      </c>
      <c r="AI388" s="15">
        <v>0</v>
      </c>
      <c r="AJ388" s="15">
        <v>0</v>
      </c>
      <c r="AK388" s="15">
        <v>0</v>
      </c>
      <c r="AL388" s="15">
        <v>0</v>
      </c>
      <c r="AM388" s="15">
        <v>0</v>
      </c>
      <c r="AN388" s="15">
        <v>0</v>
      </c>
      <c r="AO388" s="15">
        <f t="shared" ref="AO388:AO451" si="31">IF(W388="J",(AC388/((Z388*52)/12))*(Y388*7.8)*0.5,0)</f>
        <v>79.84615384615384</v>
      </c>
      <c r="AP388" s="15">
        <f t="shared" ref="AP388:AP451" si="32">IF(W388="J",(AC388/12)*0.55,0)</f>
        <v>63.433333333333337</v>
      </c>
      <c r="AQ388" s="15">
        <f t="shared" ref="AQ388:AQ451" si="33">IF(G388="N",26.5,13.25)</f>
        <v>13.25</v>
      </c>
      <c r="AR388" s="15">
        <v>0</v>
      </c>
      <c r="AS388" s="15">
        <v>0</v>
      </c>
      <c r="AT388" s="15">
        <v>0</v>
      </c>
      <c r="AU388" s="15">
        <v>0</v>
      </c>
      <c r="AV388" s="15">
        <f t="shared" ref="AV388:AV451" si="34">(SUM(AE388:AU388)*0.22395)</f>
        <v>35.054778653846157</v>
      </c>
      <c r="AW388" s="15">
        <v>0</v>
      </c>
      <c r="AX388" s="15">
        <v>0</v>
      </c>
    </row>
    <row r="389" spans="1:50" ht="20.100000000000001" customHeight="1" x14ac:dyDescent="0.25">
      <c r="A389" s="8">
        <v>43922</v>
      </c>
      <c r="B389" s="8">
        <v>43951</v>
      </c>
      <c r="C389" s="11">
        <v>371</v>
      </c>
      <c r="D389" s="8" t="str">
        <f>VLOOKUP(C389,DBASE!$A$4:$Z$756,3,FALSE)</f>
        <v>P</v>
      </c>
      <c r="E389" s="11" t="str">
        <f>VLOOKUP(C389,DBASE!$A$4:$Z$756,2,FALSE)</f>
        <v>Active</v>
      </c>
      <c r="F389" s="11" t="str">
        <f>VLOOKUP(C389,DBASE!$A$4:$Z$756,4,FALSE)</f>
        <v>Mitarbeiter 371</v>
      </c>
      <c r="G389" s="11" t="str">
        <f>VLOOKUP(C389,DBASE!$A$4:$Z$756,5,FALSE)</f>
        <v>N</v>
      </c>
      <c r="H389" s="11">
        <f>VLOOKUP(C389,DBASE!$A$4:$Z$756,6,FALSE)</f>
        <v>1032</v>
      </c>
      <c r="I389" s="11">
        <f>VLOOKUP(C389,DBASE!$A$4:$Z$756,7,FALSE)</f>
        <v>1075</v>
      </c>
      <c r="J389" s="11">
        <f>VLOOKUP(C389,DBASE!$A$4:$Z$756,8,FALSE)</f>
        <v>102</v>
      </c>
      <c r="K389" s="11" t="str">
        <f>VLOOKUP(C389,DBASE!$A$4:$Z$756,9,FALSE)</f>
        <v>Niederl. 3</v>
      </c>
      <c r="L389" s="11" t="str">
        <f>VLOOKUP(C389,DBASE!$A$4:$Z$756,10,FALSE)</f>
        <v>Department</v>
      </c>
      <c r="M389" s="11" t="str">
        <f>VLOOKUP(C389,DBASE!$A$4:$Z$756,11,FALSE)</f>
        <v>Supervisor</v>
      </c>
      <c r="N389" s="11" t="str">
        <f>VLOOKUP(C389,DBASE!$A$4:$Z$756,12,FALSE)</f>
        <v>Non-Mgm.</v>
      </c>
      <c r="O389" s="11" t="str">
        <f>VLOOKUP(C389,DBASE!$A$4:$Z$756,13,FALSE)</f>
        <v>ang.</v>
      </c>
      <c r="P389" s="11" t="str">
        <f>VLOOKUP(C389,DBASE!$A$4:$Z$756,14,FALSE)</f>
        <v>M</v>
      </c>
      <c r="Q389" s="12">
        <f>VLOOKUP(C389,DBASE!$A$4:$Z$756,15,FALSE)</f>
        <v>42461</v>
      </c>
      <c r="R389" s="12" t="str">
        <f>IF(VLOOKUP(C389,DBASE!$A$4:$Z$756,16,FALSE)=0,"",VLOOKUP(C389,DBASE!$A$4:$Z$756,16,FALSE))</f>
        <v/>
      </c>
      <c r="S389" s="13" t="str">
        <f>VLOOKUP(C389,DBASE!$A$4:$Z$756,17,FALSE)</f>
        <v/>
      </c>
      <c r="T389" s="11">
        <f ca="1">VLOOKUP(C389,DBASE!$A$4:$Z$756,18,FALSE)</f>
        <v>3</v>
      </c>
      <c r="U389" s="12">
        <f>VLOOKUP(C389,DBASE!$A$4:$Z$756,19,FALSE)</f>
        <v>32609</v>
      </c>
      <c r="V389" s="13">
        <f ca="1">VLOOKUP(C389,DBASE!$A$4:$Z$756,20,FALSE)</f>
        <v>30</v>
      </c>
      <c r="W389" s="11" t="str">
        <f>VLOOKUP(C389,DBASE!$A$4:$Z$756,21,FALSE)</f>
        <v>N</v>
      </c>
      <c r="X389" s="11">
        <f>VLOOKUP(C389,DBASE!$A$4:$Z$756,22,FALSE)</f>
        <v>30</v>
      </c>
      <c r="Y389" s="14">
        <f>VLOOKUP(C389,DBASE!$A$4:$Z$756,23,FALSE)</f>
        <v>2.5</v>
      </c>
      <c r="Z389" s="11">
        <f>VLOOKUP(C389,DBASE!$A$4:$Z$756,24,FALSE)</f>
        <v>39</v>
      </c>
      <c r="AA389" s="11" t="str">
        <f>VLOOKUP(C389,DBASE!$A$4:$Z$756,25,FALSE)</f>
        <v>Function</v>
      </c>
      <c r="AB389" s="10">
        <f>VLOOKUP(C389,DBASE!$A$4:$Z$756,26,FALSE)</f>
        <v>1</v>
      </c>
      <c r="AC389" s="15">
        <v>1385</v>
      </c>
      <c r="AD389" s="15">
        <f t="shared" si="30"/>
        <v>303.66125</v>
      </c>
      <c r="AE389" s="15">
        <v>0</v>
      </c>
      <c r="AF389" s="15">
        <v>0</v>
      </c>
      <c r="AG389" s="15">
        <v>0</v>
      </c>
      <c r="AH389" s="15">
        <v>0</v>
      </c>
      <c r="AI389" s="15">
        <v>0</v>
      </c>
      <c r="AJ389" s="15">
        <v>0</v>
      </c>
      <c r="AK389" s="15">
        <v>0</v>
      </c>
      <c r="AL389" s="15">
        <v>0</v>
      </c>
      <c r="AM389" s="15">
        <v>0</v>
      </c>
      <c r="AN389" s="15">
        <v>0</v>
      </c>
      <c r="AO389" s="15">
        <f t="shared" si="31"/>
        <v>0</v>
      </c>
      <c r="AP389" s="15">
        <f t="shared" si="32"/>
        <v>0</v>
      </c>
      <c r="AQ389" s="15">
        <f t="shared" si="33"/>
        <v>26.5</v>
      </c>
      <c r="AR389" s="15">
        <v>0</v>
      </c>
      <c r="AS389" s="15">
        <v>0</v>
      </c>
      <c r="AT389" s="15">
        <v>0</v>
      </c>
      <c r="AU389" s="15">
        <v>0</v>
      </c>
      <c r="AV389" s="15">
        <f t="shared" si="34"/>
        <v>5.9346750000000004</v>
      </c>
      <c r="AW389" s="15">
        <v>0</v>
      </c>
      <c r="AX389" s="15">
        <v>0</v>
      </c>
    </row>
    <row r="390" spans="1:50" ht="20.100000000000001" customHeight="1" x14ac:dyDescent="0.25">
      <c r="A390" s="8">
        <v>43922</v>
      </c>
      <c r="B390" s="8">
        <v>43951</v>
      </c>
      <c r="C390" s="11">
        <v>372</v>
      </c>
      <c r="D390" s="8" t="str">
        <f>VLOOKUP(C390,DBASE!$A$4:$Z$756,3,FALSE)</f>
        <v>P</v>
      </c>
      <c r="E390" s="11" t="str">
        <f>VLOOKUP(C390,DBASE!$A$4:$Z$756,2,FALSE)</f>
        <v>Active</v>
      </c>
      <c r="F390" s="11" t="str">
        <f>VLOOKUP(C390,DBASE!$A$4:$Z$756,4,FALSE)</f>
        <v>Mitarbeiter 372</v>
      </c>
      <c r="G390" s="11" t="str">
        <f>VLOOKUP(C390,DBASE!$A$4:$Z$756,5,FALSE)</f>
        <v>N</v>
      </c>
      <c r="H390" s="11">
        <f>VLOOKUP(C390,DBASE!$A$4:$Z$756,6,FALSE)</f>
        <v>1045</v>
      </c>
      <c r="I390" s="11">
        <f>VLOOKUP(C390,DBASE!$A$4:$Z$756,7,FALSE)</f>
        <v>1088</v>
      </c>
      <c r="J390" s="11">
        <f>VLOOKUP(C390,DBASE!$A$4:$Z$756,8,FALSE)</f>
        <v>102</v>
      </c>
      <c r="K390" s="11" t="str">
        <f>VLOOKUP(C390,DBASE!$A$4:$Z$756,9,FALSE)</f>
        <v>Niederl. 3</v>
      </c>
      <c r="L390" s="11" t="str">
        <f>VLOOKUP(C390,DBASE!$A$4:$Z$756,10,FALSE)</f>
        <v>Department</v>
      </c>
      <c r="M390" s="11" t="str">
        <f>VLOOKUP(C390,DBASE!$A$4:$Z$756,11,FALSE)</f>
        <v>Supervisor</v>
      </c>
      <c r="N390" s="11" t="str">
        <f>VLOOKUP(C390,DBASE!$A$4:$Z$756,12,FALSE)</f>
        <v>Supervisor</v>
      </c>
      <c r="O390" s="11" t="str">
        <f>VLOOKUP(C390,DBASE!$A$4:$Z$756,13,FALSE)</f>
        <v>ang.</v>
      </c>
      <c r="P390" s="11" t="str">
        <f>VLOOKUP(C390,DBASE!$A$4:$Z$756,14,FALSE)</f>
        <v>M</v>
      </c>
      <c r="Q390" s="12">
        <f>VLOOKUP(C390,DBASE!$A$4:$Z$756,15,FALSE)</f>
        <v>42461</v>
      </c>
      <c r="R390" s="12" t="str">
        <f>IF(VLOOKUP(C390,DBASE!$A$4:$Z$756,16,FALSE)=0,"",VLOOKUP(C390,DBASE!$A$4:$Z$756,16,FALSE))</f>
        <v/>
      </c>
      <c r="S390" s="13" t="str">
        <f>VLOOKUP(C390,DBASE!$A$4:$Z$756,17,FALSE)</f>
        <v/>
      </c>
      <c r="T390" s="11">
        <f ca="1">VLOOKUP(C390,DBASE!$A$4:$Z$756,18,FALSE)</f>
        <v>3</v>
      </c>
      <c r="U390" s="12">
        <f>VLOOKUP(C390,DBASE!$A$4:$Z$756,19,FALSE)</f>
        <v>23637</v>
      </c>
      <c r="V390" s="13">
        <f ca="1">VLOOKUP(C390,DBASE!$A$4:$Z$756,20,FALSE)</f>
        <v>55</v>
      </c>
      <c r="W390" s="11" t="str">
        <f>VLOOKUP(C390,DBASE!$A$4:$Z$756,21,FALSE)</f>
        <v>N</v>
      </c>
      <c r="X390" s="11">
        <f>VLOOKUP(C390,DBASE!$A$4:$Z$756,22,FALSE)</f>
        <v>30</v>
      </c>
      <c r="Y390" s="14">
        <f>VLOOKUP(C390,DBASE!$A$4:$Z$756,23,FALSE)</f>
        <v>2.5</v>
      </c>
      <c r="Z390" s="11">
        <f>VLOOKUP(C390,DBASE!$A$4:$Z$756,24,FALSE)</f>
        <v>39</v>
      </c>
      <c r="AA390" s="11" t="str">
        <f>VLOOKUP(C390,DBASE!$A$4:$Z$756,25,FALSE)</f>
        <v>Function</v>
      </c>
      <c r="AB390" s="10">
        <f>VLOOKUP(C390,DBASE!$A$4:$Z$756,26,FALSE)</f>
        <v>1</v>
      </c>
      <c r="AC390" s="15">
        <v>1386</v>
      </c>
      <c r="AD390" s="15">
        <f t="shared" si="30"/>
        <v>303.88049999999998</v>
      </c>
      <c r="AE390" s="15">
        <v>0</v>
      </c>
      <c r="AF390" s="15">
        <v>0</v>
      </c>
      <c r="AG390" s="15">
        <v>0</v>
      </c>
      <c r="AH390" s="15">
        <v>0</v>
      </c>
      <c r="AI390" s="15">
        <v>0</v>
      </c>
      <c r="AJ390" s="15">
        <v>0</v>
      </c>
      <c r="AK390" s="15">
        <v>0</v>
      </c>
      <c r="AL390" s="15">
        <v>0</v>
      </c>
      <c r="AM390" s="15">
        <v>0</v>
      </c>
      <c r="AN390" s="15">
        <v>0</v>
      </c>
      <c r="AO390" s="15">
        <f t="shared" si="31"/>
        <v>0</v>
      </c>
      <c r="AP390" s="15">
        <f t="shared" si="32"/>
        <v>0</v>
      </c>
      <c r="AQ390" s="15">
        <f t="shared" si="33"/>
        <v>26.5</v>
      </c>
      <c r="AR390" s="15">
        <v>0</v>
      </c>
      <c r="AS390" s="15">
        <v>0</v>
      </c>
      <c r="AT390" s="15">
        <v>0</v>
      </c>
      <c r="AU390" s="15">
        <v>0</v>
      </c>
      <c r="AV390" s="15">
        <f t="shared" si="34"/>
        <v>5.9346750000000004</v>
      </c>
      <c r="AW390" s="15">
        <v>0</v>
      </c>
      <c r="AX390" s="15">
        <v>0</v>
      </c>
    </row>
    <row r="391" spans="1:50" ht="20.100000000000001" customHeight="1" x14ac:dyDescent="0.25">
      <c r="A391" s="8">
        <v>43922</v>
      </c>
      <c r="B391" s="8">
        <v>43951</v>
      </c>
      <c r="C391" s="11">
        <v>373</v>
      </c>
      <c r="D391" s="8" t="str">
        <f>VLOOKUP(C391,DBASE!$A$4:$Z$756,3,FALSE)</f>
        <v>P</v>
      </c>
      <c r="E391" s="11" t="str">
        <f>VLOOKUP(C391,DBASE!$A$4:$Z$756,2,FALSE)</f>
        <v>Active</v>
      </c>
      <c r="F391" s="11" t="str">
        <f>VLOOKUP(C391,DBASE!$A$4:$Z$756,4,FALSE)</f>
        <v>Mitarbeiter 373</v>
      </c>
      <c r="G391" s="11" t="str">
        <f>VLOOKUP(C391,DBASE!$A$4:$Z$756,5,FALSE)</f>
        <v>N</v>
      </c>
      <c r="H391" s="11">
        <f>VLOOKUP(C391,DBASE!$A$4:$Z$756,6,FALSE)</f>
        <v>1028</v>
      </c>
      <c r="I391" s="11">
        <f>VLOOKUP(C391,DBASE!$A$4:$Z$756,7,FALSE)</f>
        <v>1071</v>
      </c>
      <c r="J391" s="11">
        <f>VLOOKUP(C391,DBASE!$A$4:$Z$756,8,FALSE)</f>
        <v>102</v>
      </c>
      <c r="K391" s="11" t="str">
        <f>VLOOKUP(C391,DBASE!$A$4:$Z$756,9,FALSE)</f>
        <v>Niederl. 3</v>
      </c>
      <c r="L391" s="11" t="str">
        <f>VLOOKUP(C391,DBASE!$A$4:$Z$756,10,FALSE)</f>
        <v>Department</v>
      </c>
      <c r="M391" s="11" t="str">
        <f>VLOOKUP(C391,DBASE!$A$4:$Z$756,11,FALSE)</f>
        <v>Supervisor</v>
      </c>
      <c r="N391" s="11" t="str">
        <f>VLOOKUP(C391,DBASE!$A$4:$Z$756,12,FALSE)</f>
        <v>Non-Mgm.</v>
      </c>
      <c r="O391" s="11" t="str">
        <f>VLOOKUP(C391,DBASE!$A$4:$Z$756,13,FALSE)</f>
        <v>ang.</v>
      </c>
      <c r="P391" s="11" t="str">
        <f>VLOOKUP(C391,DBASE!$A$4:$Z$756,14,FALSE)</f>
        <v>M</v>
      </c>
      <c r="Q391" s="12">
        <f>VLOOKUP(C391,DBASE!$A$4:$Z$756,15,FALSE)</f>
        <v>42461</v>
      </c>
      <c r="R391" s="12" t="str">
        <f>IF(VLOOKUP(C391,DBASE!$A$4:$Z$756,16,FALSE)=0,"",VLOOKUP(C391,DBASE!$A$4:$Z$756,16,FALSE))</f>
        <v/>
      </c>
      <c r="S391" s="13" t="str">
        <f>VLOOKUP(C391,DBASE!$A$4:$Z$756,17,FALSE)</f>
        <v/>
      </c>
      <c r="T391" s="11">
        <f ca="1">VLOOKUP(C391,DBASE!$A$4:$Z$756,18,FALSE)</f>
        <v>3</v>
      </c>
      <c r="U391" s="12">
        <f>VLOOKUP(C391,DBASE!$A$4:$Z$756,19,FALSE)</f>
        <v>24258</v>
      </c>
      <c r="V391" s="13">
        <f ca="1">VLOOKUP(C391,DBASE!$A$4:$Z$756,20,FALSE)</f>
        <v>53</v>
      </c>
      <c r="W391" s="11" t="str">
        <f>VLOOKUP(C391,DBASE!$A$4:$Z$756,21,FALSE)</f>
        <v>N</v>
      </c>
      <c r="X391" s="11">
        <f>VLOOKUP(C391,DBASE!$A$4:$Z$756,22,FALSE)</f>
        <v>30</v>
      </c>
      <c r="Y391" s="14">
        <f>VLOOKUP(C391,DBASE!$A$4:$Z$756,23,FALSE)</f>
        <v>2.5</v>
      </c>
      <c r="Z391" s="11">
        <f>VLOOKUP(C391,DBASE!$A$4:$Z$756,24,FALSE)</f>
        <v>39</v>
      </c>
      <c r="AA391" s="11" t="str">
        <f>VLOOKUP(C391,DBASE!$A$4:$Z$756,25,FALSE)</f>
        <v>Function</v>
      </c>
      <c r="AB391" s="10">
        <f>VLOOKUP(C391,DBASE!$A$4:$Z$756,26,FALSE)</f>
        <v>1</v>
      </c>
      <c r="AC391" s="15">
        <v>1387</v>
      </c>
      <c r="AD391" s="15">
        <f t="shared" si="30"/>
        <v>304.09974999999997</v>
      </c>
      <c r="AE391" s="15">
        <v>0</v>
      </c>
      <c r="AF391" s="15">
        <v>0</v>
      </c>
      <c r="AG391" s="15">
        <v>0</v>
      </c>
      <c r="AH391" s="15">
        <v>0</v>
      </c>
      <c r="AI391" s="15">
        <v>0</v>
      </c>
      <c r="AJ391" s="15">
        <v>0</v>
      </c>
      <c r="AK391" s="15">
        <v>0</v>
      </c>
      <c r="AL391" s="15">
        <v>0</v>
      </c>
      <c r="AM391" s="15">
        <v>0</v>
      </c>
      <c r="AN391" s="15">
        <v>0</v>
      </c>
      <c r="AO391" s="15">
        <f t="shared" si="31"/>
        <v>0</v>
      </c>
      <c r="AP391" s="15">
        <f t="shared" si="32"/>
        <v>0</v>
      </c>
      <c r="AQ391" s="15">
        <f t="shared" si="33"/>
        <v>26.5</v>
      </c>
      <c r="AR391" s="15">
        <v>0</v>
      </c>
      <c r="AS391" s="15">
        <v>0</v>
      </c>
      <c r="AT391" s="15">
        <v>0</v>
      </c>
      <c r="AU391" s="15">
        <v>0</v>
      </c>
      <c r="AV391" s="15">
        <f t="shared" si="34"/>
        <v>5.9346750000000004</v>
      </c>
      <c r="AW391" s="15">
        <v>0</v>
      </c>
      <c r="AX391" s="15">
        <v>0</v>
      </c>
    </row>
    <row r="392" spans="1:50" ht="20.100000000000001" customHeight="1" x14ac:dyDescent="0.25">
      <c r="A392" s="8">
        <v>43922</v>
      </c>
      <c r="B392" s="8">
        <v>43951</v>
      </c>
      <c r="C392" s="11">
        <v>374</v>
      </c>
      <c r="D392" s="8" t="str">
        <f>VLOOKUP(C392,DBASE!$A$4:$Z$756,3,FALSE)</f>
        <v>P</v>
      </c>
      <c r="E392" s="11" t="str">
        <f>VLOOKUP(C392,DBASE!$A$4:$Z$756,2,FALSE)</f>
        <v>Active</v>
      </c>
      <c r="F392" s="11" t="str">
        <f>VLOOKUP(C392,DBASE!$A$4:$Z$756,4,FALSE)</f>
        <v>Mitarbeiter 374</v>
      </c>
      <c r="G392" s="11" t="str">
        <f>VLOOKUP(C392,DBASE!$A$4:$Z$756,5,FALSE)</f>
        <v>N</v>
      </c>
      <c r="H392" s="11">
        <f>VLOOKUP(C392,DBASE!$A$4:$Z$756,6,FALSE)</f>
        <v>1032</v>
      </c>
      <c r="I392" s="11">
        <f>VLOOKUP(C392,DBASE!$A$4:$Z$756,7,FALSE)</f>
        <v>1075</v>
      </c>
      <c r="J392" s="11">
        <f>VLOOKUP(C392,DBASE!$A$4:$Z$756,8,FALSE)</f>
        <v>102</v>
      </c>
      <c r="K392" s="11" t="str">
        <f>VLOOKUP(C392,DBASE!$A$4:$Z$756,9,FALSE)</f>
        <v>Niederl. 3</v>
      </c>
      <c r="L392" s="11" t="str">
        <f>VLOOKUP(C392,DBASE!$A$4:$Z$756,10,FALSE)</f>
        <v>Department</v>
      </c>
      <c r="M392" s="11" t="str">
        <f>VLOOKUP(C392,DBASE!$A$4:$Z$756,11,FALSE)</f>
        <v>Supervisor</v>
      </c>
      <c r="N392" s="11" t="str">
        <f>VLOOKUP(C392,DBASE!$A$4:$Z$756,12,FALSE)</f>
        <v>Non-Mgm.</v>
      </c>
      <c r="O392" s="11" t="str">
        <f>VLOOKUP(C392,DBASE!$A$4:$Z$756,13,FALSE)</f>
        <v>ang.</v>
      </c>
      <c r="P392" s="11" t="str">
        <f>VLOOKUP(C392,DBASE!$A$4:$Z$756,14,FALSE)</f>
        <v>W</v>
      </c>
      <c r="Q392" s="12">
        <f>VLOOKUP(C392,DBASE!$A$4:$Z$756,15,FALSE)</f>
        <v>42461</v>
      </c>
      <c r="R392" s="12" t="str">
        <f>IF(VLOOKUP(C392,DBASE!$A$4:$Z$756,16,FALSE)=0,"",VLOOKUP(C392,DBASE!$A$4:$Z$756,16,FALSE))</f>
        <v/>
      </c>
      <c r="S392" s="13" t="str">
        <f>VLOOKUP(C392,DBASE!$A$4:$Z$756,17,FALSE)</f>
        <v/>
      </c>
      <c r="T392" s="11">
        <f ca="1">VLOOKUP(C392,DBASE!$A$4:$Z$756,18,FALSE)</f>
        <v>3</v>
      </c>
      <c r="U392" s="12">
        <f>VLOOKUP(C392,DBASE!$A$4:$Z$756,19,FALSE)</f>
        <v>30046</v>
      </c>
      <c r="V392" s="13">
        <f ca="1">VLOOKUP(C392,DBASE!$A$4:$Z$756,20,FALSE)</f>
        <v>37</v>
      </c>
      <c r="W392" s="11" t="str">
        <f>VLOOKUP(C392,DBASE!$A$4:$Z$756,21,FALSE)</f>
        <v>N</v>
      </c>
      <c r="X392" s="11">
        <f>VLOOKUP(C392,DBASE!$A$4:$Z$756,22,FALSE)</f>
        <v>30</v>
      </c>
      <c r="Y392" s="14">
        <f>VLOOKUP(C392,DBASE!$A$4:$Z$756,23,FALSE)</f>
        <v>2.5</v>
      </c>
      <c r="Z392" s="11">
        <f>VLOOKUP(C392,DBASE!$A$4:$Z$756,24,FALSE)</f>
        <v>39</v>
      </c>
      <c r="AA392" s="11" t="str">
        <f>VLOOKUP(C392,DBASE!$A$4:$Z$756,25,FALSE)</f>
        <v>Function</v>
      </c>
      <c r="AB392" s="10">
        <f>VLOOKUP(C392,DBASE!$A$4:$Z$756,26,FALSE)</f>
        <v>1</v>
      </c>
      <c r="AC392" s="15">
        <v>1388</v>
      </c>
      <c r="AD392" s="15">
        <f t="shared" si="30"/>
        <v>304.31900000000002</v>
      </c>
      <c r="AE392" s="15">
        <v>0</v>
      </c>
      <c r="AF392" s="15">
        <v>0</v>
      </c>
      <c r="AG392" s="15">
        <v>0</v>
      </c>
      <c r="AH392" s="15">
        <v>0</v>
      </c>
      <c r="AI392" s="15">
        <v>0</v>
      </c>
      <c r="AJ392" s="15">
        <v>0</v>
      </c>
      <c r="AK392" s="15">
        <v>0</v>
      </c>
      <c r="AL392" s="15">
        <v>0</v>
      </c>
      <c r="AM392" s="15">
        <v>0</v>
      </c>
      <c r="AN392" s="15">
        <v>0</v>
      </c>
      <c r="AO392" s="15">
        <f t="shared" si="31"/>
        <v>0</v>
      </c>
      <c r="AP392" s="15">
        <f t="shared" si="32"/>
        <v>0</v>
      </c>
      <c r="AQ392" s="15">
        <f t="shared" si="33"/>
        <v>26.5</v>
      </c>
      <c r="AR392" s="15">
        <v>0</v>
      </c>
      <c r="AS392" s="15">
        <v>0</v>
      </c>
      <c r="AT392" s="15">
        <v>0</v>
      </c>
      <c r="AU392" s="15">
        <v>0</v>
      </c>
      <c r="AV392" s="15">
        <f t="shared" si="34"/>
        <v>5.9346750000000004</v>
      </c>
      <c r="AW392" s="15">
        <v>0</v>
      </c>
      <c r="AX392" s="15">
        <v>0</v>
      </c>
    </row>
    <row r="393" spans="1:50" ht="20.100000000000001" customHeight="1" x14ac:dyDescent="0.25">
      <c r="A393" s="8">
        <v>43922</v>
      </c>
      <c r="B393" s="8">
        <v>43951</v>
      </c>
      <c r="C393" s="11">
        <v>375</v>
      </c>
      <c r="D393" s="8" t="str">
        <f>VLOOKUP(C393,DBASE!$A$4:$Z$756,3,FALSE)</f>
        <v>P</v>
      </c>
      <c r="E393" s="11" t="str">
        <f>VLOOKUP(C393,DBASE!$A$4:$Z$756,2,FALSE)</f>
        <v>Active</v>
      </c>
      <c r="F393" s="11" t="str">
        <f>VLOOKUP(C393,DBASE!$A$4:$Z$756,4,FALSE)</f>
        <v>Mitarbeiter 375</v>
      </c>
      <c r="G393" s="11" t="str">
        <f>VLOOKUP(C393,DBASE!$A$4:$Z$756,5,FALSE)</f>
        <v>N</v>
      </c>
      <c r="H393" s="11">
        <f>VLOOKUP(C393,DBASE!$A$4:$Z$756,6,FALSE)</f>
        <v>1019</v>
      </c>
      <c r="I393" s="11">
        <f>VLOOKUP(C393,DBASE!$A$4:$Z$756,7,FALSE)</f>
        <v>1049</v>
      </c>
      <c r="J393" s="11">
        <f>VLOOKUP(C393,DBASE!$A$4:$Z$756,8,FALSE)</f>
        <v>107</v>
      </c>
      <c r="K393" s="11" t="str">
        <f>VLOOKUP(C393,DBASE!$A$4:$Z$756,9,FALSE)</f>
        <v>Niederl. 8</v>
      </c>
      <c r="L393" s="11" t="str">
        <f>VLOOKUP(C393,DBASE!$A$4:$Z$756,10,FALSE)</f>
        <v>Department</v>
      </c>
      <c r="M393" s="11" t="str">
        <f>VLOOKUP(C393,DBASE!$A$4:$Z$756,11,FALSE)</f>
        <v>Supervisor</v>
      </c>
      <c r="N393" s="11" t="str">
        <f>VLOOKUP(C393,DBASE!$A$4:$Z$756,12,FALSE)</f>
        <v>Non-Mgm.</v>
      </c>
      <c r="O393" s="11" t="str">
        <f>VLOOKUP(C393,DBASE!$A$4:$Z$756,13,FALSE)</f>
        <v>ang.</v>
      </c>
      <c r="P393" s="11" t="str">
        <f>VLOOKUP(C393,DBASE!$A$4:$Z$756,14,FALSE)</f>
        <v>M</v>
      </c>
      <c r="Q393" s="12">
        <f>VLOOKUP(C393,DBASE!$A$4:$Z$756,15,FALSE)</f>
        <v>42491</v>
      </c>
      <c r="R393" s="12" t="str">
        <f>IF(VLOOKUP(C393,DBASE!$A$4:$Z$756,16,FALSE)=0,"",VLOOKUP(C393,DBASE!$A$4:$Z$756,16,FALSE))</f>
        <v/>
      </c>
      <c r="S393" s="13" t="str">
        <f>VLOOKUP(C393,DBASE!$A$4:$Z$756,17,FALSE)</f>
        <v/>
      </c>
      <c r="T393" s="11">
        <f ca="1">VLOOKUP(C393,DBASE!$A$4:$Z$756,18,FALSE)</f>
        <v>3</v>
      </c>
      <c r="U393" s="12">
        <f>VLOOKUP(C393,DBASE!$A$4:$Z$756,19,FALSE)</f>
        <v>25527</v>
      </c>
      <c r="V393" s="13">
        <f ca="1">VLOOKUP(C393,DBASE!$A$4:$Z$756,20,FALSE)</f>
        <v>50</v>
      </c>
      <c r="W393" s="11" t="str">
        <f>VLOOKUP(C393,DBASE!$A$4:$Z$756,21,FALSE)</f>
        <v>J</v>
      </c>
      <c r="X393" s="11">
        <f>VLOOKUP(C393,DBASE!$A$4:$Z$756,22,FALSE)</f>
        <v>30</v>
      </c>
      <c r="Y393" s="14">
        <f>VLOOKUP(C393,DBASE!$A$4:$Z$756,23,FALSE)</f>
        <v>2.5</v>
      </c>
      <c r="Z393" s="11">
        <f>VLOOKUP(C393,DBASE!$A$4:$Z$756,24,FALSE)</f>
        <v>39</v>
      </c>
      <c r="AA393" s="11" t="str">
        <f>VLOOKUP(C393,DBASE!$A$4:$Z$756,25,FALSE)</f>
        <v>Function</v>
      </c>
      <c r="AB393" s="10">
        <f>VLOOKUP(C393,DBASE!$A$4:$Z$756,26,FALSE)</f>
        <v>1</v>
      </c>
      <c r="AC393" s="15">
        <v>1389</v>
      </c>
      <c r="AD393" s="15">
        <f t="shared" si="30"/>
        <v>304.53825000000001</v>
      </c>
      <c r="AE393" s="15">
        <v>0</v>
      </c>
      <c r="AF393" s="15">
        <v>0</v>
      </c>
      <c r="AG393" s="15">
        <v>0</v>
      </c>
      <c r="AH393" s="15">
        <v>0</v>
      </c>
      <c r="AI393" s="15">
        <v>0</v>
      </c>
      <c r="AJ393" s="15">
        <v>0</v>
      </c>
      <c r="AK393" s="15">
        <v>0</v>
      </c>
      <c r="AL393" s="15">
        <v>0</v>
      </c>
      <c r="AM393" s="15">
        <v>0</v>
      </c>
      <c r="AN393" s="15">
        <v>0</v>
      </c>
      <c r="AO393" s="15">
        <f t="shared" si="31"/>
        <v>80.134615384615387</v>
      </c>
      <c r="AP393" s="15">
        <f t="shared" si="32"/>
        <v>63.662500000000009</v>
      </c>
      <c r="AQ393" s="15">
        <f t="shared" si="33"/>
        <v>26.5</v>
      </c>
      <c r="AR393" s="15">
        <v>0</v>
      </c>
      <c r="AS393" s="15">
        <v>0</v>
      </c>
      <c r="AT393" s="15">
        <v>0</v>
      </c>
      <c r="AU393" s="15">
        <v>0</v>
      </c>
      <c r="AV393" s="15">
        <f t="shared" si="34"/>
        <v>38.138038990384615</v>
      </c>
      <c r="AW393" s="15">
        <v>0</v>
      </c>
      <c r="AX393" s="15">
        <v>0</v>
      </c>
    </row>
    <row r="394" spans="1:50" ht="20.100000000000001" customHeight="1" x14ac:dyDescent="0.25">
      <c r="A394" s="8">
        <v>43922</v>
      </c>
      <c r="B394" s="8">
        <v>43951</v>
      </c>
      <c r="C394" s="11">
        <v>376</v>
      </c>
      <c r="D394" s="8" t="str">
        <f>VLOOKUP(C394,DBASE!$A$4:$Z$756,3,FALSE)</f>
        <v>P</v>
      </c>
      <c r="E394" s="11" t="str">
        <f>VLOOKUP(C394,DBASE!$A$4:$Z$756,2,FALSE)</f>
        <v>Active</v>
      </c>
      <c r="F394" s="11" t="str">
        <f>VLOOKUP(C394,DBASE!$A$4:$Z$756,4,FALSE)</f>
        <v>Mitarbeiter 376</v>
      </c>
      <c r="G394" s="11" t="str">
        <f>VLOOKUP(C394,DBASE!$A$4:$Z$756,5,FALSE)</f>
        <v>N</v>
      </c>
      <c r="H394" s="11">
        <f>VLOOKUP(C394,DBASE!$A$4:$Z$756,6,FALSE)</f>
        <v>1022</v>
      </c>
      <c r="I394" s="11">
        <f>VLOOKUP(C394,DBASE!$A$4:$Z$756,7,FALSE)</f>
        <v>1060</v>
      </c>
      <c r="J394" s="11">
        <f>VLOOKUP(C394,DBASE!$A$4:$Z$756,8,FALSE)</f>
        <v>106</v>
      </c>
      <c r="K394" s="11" t="str">
        <f>VLOOKUP(C394,DBASE!$A$4:$Z$756,9,FALSE)</f>
        <v>Niederl. 7</v>
      </c>
      <c r="L394" s="11" t="str">
        <f>VLOOKUP(C394,DBASE!$A$4:$Z$756,10,FALSE)</f>
        <v>Department</v>
      </c>
      <c r="M394" s="11" t="str">
        <f>VLOOKUP(C394,DBASE!$A$4:$Z$756,11,FALSE)</f>
        <v>Supervisor</v>
      </c>
      <c r="N394" s="11" t="str">
        <f>VLOOKUP(C394,DBASE!$A$4:$Z$756,12,FALSE)</f>
        <v>Non-Mgm.</v>
      </c>
      <c r="O394" s="11" t="str">
        <f>VLOOKUP(C394,DBASE!$A$4:$Z$756,13,FALSE)</f>
        <v>ang.</v>
      </c>
      <c r="P394" s="11" t="str">
        <f>VLOOKUP(C394,DBASE!$A$4:$Z$756,14,FALSE)</f>
        <v>M</v>
      </c>
      <c r="Q394" s="12">
        <f>VLOOKUP(C394,DBASE!$A$4:$Z$756,15,FALSE)</f>
        <v>42491</v>
      </c>
      <c r="R394" s="12" t="str">
        <f>IF(VLOOKUP(C394,DBASE!$A$4:$Z$756,16,FALSE)=0,"",VLOOKUP(C394,DBASE!$A$4:$Z$756,16,FALSE))</f>
        <v/>
      </c>
      <c r="S394" s="13" t="str">
        <f>VLOOKUP(C394,DBASE!$A$4:$Z$756,17,FALSE)</f>
        <v/>
      </c>
      <c r="T394" s="11">
        <f ca="1">VLOOKUP(C394,DBASE!$A$4:$Z$756,18,FALSE)</f>
        <v>3</v>
      </c>
      <c r="U394" s="12">
        <f>VLOOKUP(C394,DBASE!$A$4:$Z$756,19,FALSE)</f>
        <v>32009</v>
      </c>
      <c r="V394" s="13">
        <f ca="1">VLOOKUP(C394,DBASE!$A$4:$Z$756,20,FALSE)</f>
        <v>32</v>
      </c>
      <c r="W394" s="11" t="str">
        <f>VLOOKUP(C394,DBASE!$A$4:$Z$756,21,FALSE)</f>
        <v>J</v>
      </c>
      <c r="X394" s="11">
        <f>VLOOKUP(C394,DBASE!$A$4:$Z$756,22,FALSE)</f>
        <v>30</v>
      </c>
      <c r="Y394" s="14">
        <f>VLOOKUP(C394,DBASE!$A$4:$Z$756,23,FALSE)</f>
        <v>2.5</v>
      </c>
      <c r="Z394" s="11">
        <f>VLOOKUP(C394,DBASE!$A$4:$Z$756,24,FALSE)</f>
        <v>39</v>
      </c>
      <c r="AA394" s="11" t="str">
        <f>VLOOKUP(C394,DBASE!$A$4:$Z$756,25,FALSE)</f>
        <v>Function</v>
      </c>
      <c r="AB394" s="10">
        <f>VLOOKUP(C394,DBASE!$A$4:$Z$756,26,FALSE)</f>
        <v>1</v>
      </c>
      <c r="AC394" s="15">
        <v>1390</v>
      </c>
      <c r="AD394" s="15">
        <f t="shared" si="30"/>
        <v>304.75750000000005</v>
      </c>
      <c r="AE394" s="15">
        <v>0</v>
      </c>
      <c r="AF394" s="15">
        <v>0</v>
      </c>
      <c r="AG394" s="15">
        <v>0</v>
      </c>
      <c r="AH394" s="15">
        <v>0</v>
      </c>
      <c r="AI394" s="15">
        <v>0</v>
      </c>
      <c r="AJ394" s="15">
        <v>0</v>
      </c>
      <c r="AK394" s="15">
        <v>0</v>
      </c>
      <c r="AL394" s="15">
        <v>0</v>
      </c>
      <c r="AM394" s="15">
        <v>0</v>
      </c>
      <c r="AN394" s="15">
        <v>0</v>
      </c>
      <c r="AO394" s="15">
        <f t="shared" si="31"/>
        <v>80.192307692307693</v>
      </c>
      <c r="AP394" s="15">
        <f t="shared" si="32"/>
        <v>63.708333333333336</v>
      </c>
      <c r="AQ394" s="15">
        <f t="shared" si="33"/>
        <v>26.5</v>
      </c>
      <c r="AR394" s="15">
        <v>0</v>
      </c>
      <c r="AS394" s="15">
        <v>0</v>
      </c>
      <c r="AT394" s="15">
        <v>0</v>
      </c>
      <c r="AU394" s="15">
        <v>0</v>
      </c>
      <c r="AV394" s="15">
        <f t="shared" si="34"/>
        <v>38.16122355769231</v>
      </c>
      <c r="AW394" s="15">
        <v>0</v>
      </c>
      <c r="AX394" s="15">
        <v>0</v>
      </c>
    </row>
    <row r="395" spans="1:50" ht="20.100000000000001" customHeight="1" x14ac:dyDescent="0.25">
      <c r="A395" s="8">
        <v>43922</v>
      </c>
      <c r="B395" s="8">
        <v>43951</v>
      </c>
      <c r="C395" s="11">
        <v>377</v>
      </c>
      <c r="D395" s="8" t="str">
        <f>VLOOKUP(C395,DBASE!$A$4:$Z$756,3,FALSE)</f>
        <v>P</v>
      </c>
      <c r="E395" s="11" t="str">
        <f>VLOOKUP(C395,DBASE!$A$4:$Z$756,2,FALSE)</f>
        <v>Active</v>
      </c>
      <c r="F395" s="11" t="str">
        <f>VLOOKUP(C395,DBASE!$A$4:$Z$756,4,FALSE)</f>
        <v>Mitarbeiter 377</v>
      </c>
      <c r="G395" s="11" t="str">
        <f>VLOOKUP(C395,DBASE!$A$4:$Z$756,5,FALSE)</f>
        <v>N</v>
      </c>
      <c r="H395" s="11">
        <f>VLOOKUP(C395,DBASE!$A$4:$Z$756,6,FALSE)</f>
        <v>1022</v>
      </c>
      <c r="I395" s="11">
        <f>VLOOKUP(C395,DBASE!$A$4:$Z$756,7,FALSE)</f>
        <v>1041</v>
      </c>
      <c r="J395" s="11">
        <f>VLOOKUP(C395,DBASE!$A$4:$Z$756,8,FALSE)</f>
        <v>105</v>
      </c>
      <c r="K395" s="11" t="str">
        <f>VLOOKUP(C395,DBASE!$A$4:$Z$756,9,FALSE)</f>
        <v>Niederl. 6</v>
      </c>
      <c r="L395" s="11" t="str">
        <f>VLOOKUP(C395,DBASE!$A$4:$Z$756,10,FALSE)</f>
        <v>Department</v>
      </c>
      <c r="M395" s="11" t="str">
        <f>VLOOKUP(C395,DBASE!$A$4:$Z$756,11,FALSE)</f>
        <v>Supervisor</v>
      </c>
      <c r="N395" s="11" t="str">
        <f>VLOOKUP(C395,DBASE!$A$4:$Z$756,12,FALSE)</f>
        <v>Non-Mgm.</v>
      </c>
      <c r="O395" s="11" t="str">
        <f>VLOOKUP(C395,DBASE!$A$4:$Z$756,13,FALSE)</f>
        <v>ang.</v>
      </c>
      <c r="P395" s="11" t="str">
        <f>VLOOKUP(C395,DBASE!$A$4:$Z$756,14,FALSE)</f>
        <v>M</v>
      </c>
      <c r="Q395" s="12">
        <f>VLOOKUP(C395,DBASE!$A$4:$Z$756,15,FALSE)</f>
        <v>42491</v>
      </c>
      <c r="R395" s="12" t="str">
        <f>IF(VLOOKUP(C395,DBASE!$A$4:$Z$756,16,FALSE)=0,"",VLOOKUP(C395,DBASE!$A$4:$Z$756,16,FALSE))</f>
        <v/>
      </c>
      <c r="S395" s="13" t="str">
        <f>VLOOKUP(C395,DBASE!$A$4:$Z$756,17,FALSE)</f>
        <v/>
      </c>
      <c r="T395" s="11">
        <f ca="1">VLOOKUP(C395,DBASE!$A$4:$Z$756,18,FALSE)</f>
        <v>3</v>
      </c>
      <c r="U395" s="12">
        <f>VLOOKUP(C395,DBASE!$A$4:$Z$756,19,FALSE)</f>
        <v>28954</v>
      </c>
      <c r="V395" s="13">
        <f ca="1">VLOOKUP(C395,DBASE!$A$4:$Z$756,20,FALSE)</f>
        <v>40</v>
      </c>
      <c r="W395" s="11" t="str">
        <f>VLOOKUP(C395,DBASE!$A$4:$Z$756,21,FALSE)</f>
        <v>J</v>
      </c>
      <c r="X395" s="11">
        <f>VLOOKUP(C395,DBASE!$A$4:$Z$756,22,FALSE)</f>
        <v>30</v>
      </c>
      <c r="Y395" s="14">
        <f>VLOOKUP(C395,DBASE!$A$4:$Z$756,23,FALSE)</f>
        <v>2.5</v>
      </c>
      <c r="Z395" s="11">
        <f>VLOOKUP(C395,DBASE!$A$4:$Z$756,24,FALSE)</f>
        <v>39</v>
      </c>
      <c r="AA395" s="11" t="str">
        <f>VLOOKUP(C395,DBASE!$A$4:$Z$756,25,FALSE)</f>
        <v>Function</v>
      </c>
      <c r="AB395" s="10">
        <f>VLOOKUP(C395,DBASE!$A$4:$Z$756,26,FALSE)</f>
        <v>1</v>
      </c>
      <c r="AC395" s="15">
        <v>1391</v>
      </c>
      <c r="AD395" s="15">
        <f t="shared" si="30"/>
        <v>304.97675000000004</v>
      </c>
      <c r="AE395" s="15">
        <v>0</v>
      </c>
      <c r="AF395" s="15">
        <v>0</v>
      </c>
      <c r="AG395" s="15">
        <v>0</v>
      </c>
      <c r="AH395" s="15">
        <v>0</v>
      </c>
      <c r="AI395" s="15">
        <v>0</v>
      </c>
      <c r="AJ395" s="15">
        <v>0</v>
      </c>
      <c r="AK395" s="15">
        <v>0</v>
      </c>
      <c r="AL395" s="15">
        <v>0</v>
      </c>
      <c r="AM395" s="15">
        <v>0</v>
      </c>
      <c r="AN395" s="15">
        <v>0</v>
      </c>
      <c r="AO395" s="15">
        <f t="shared" si="31"/>
        <v>80.249999999999986</v>
      </c>
      <c r="AP395" s="15">
        <f t="shared" si="32"/>
        <v>63.754166666666677</v>
      </c>
      <c r="AQ395" s="15">
        <f t="shared" si="33"/>
        <v>26.5</v>
      </c>
      <c r="AR395" s="15">
        <v>0</v>
      </c>
      <c r="AS395" s="15">
        <v>0</v>
      </c>
      <c r="AT395" s="15">
        <v>0</v>
      </c>
      <c r="AU395" s="15">
        <v>0</v>
      </c>
      <c r="AV395" s="15">
        <f t="shared" si="34"/>
        <v>38.184408124999997</v>
      </c>
      <c r="AW395" s="15">
        <v>0</v>
      </c>
      <c r="AX395" s="15">
        <v>0</v>
      </c>
    </row>
    <row r="396" spans="1:50" ht="20.100000000000001" customHeight="1" x14ac:dyDescent="0.25">
      <c r="A396" s="8">
        <v>43922</v>
      </c>
      <c r="B396" s="8">
        <v>43951</v>
      </c>
      <c r="C396" s="11">
        <v>378</v>
      </c>
      <c r="D396" s="8" t="str">
        <f>VLOOKUP(C396,DBASE!$A$4:$Z$756,3,FALSE)</f>
        <v>P</v>
      </c>
      <c r="E396" s="11" t="str">
        <f>VLOOKUP(C396,DBASE!$A$4:$Z$756,2,FALSE)</f>
        <v>Active</v>
      </c>
      <c r="F396" s="11" t="str">
        <f>VLOOKUP(C396,DBASE!$A$4:$Z$756,4,FALSE)</f>
        <v>Mitarbeiter 378</v>
      </c>
      <c r="G396" s="11" t="str">
        <f>VLOOKUP(C396,DBASE!$A$4:$Z$756,5,FALSE)</f>
        <v>N</v>
      </c>
      <c r="H396" s="11">
        <f>VLOOKUP(C396,DBASE!$A$4:$Z$756,6,FALSE)</f>
        <v>1022</v>
      </c>
      <c r="I396" s="11">
        <f>VLOOKUP(C396,DBASE!$A$4:$Z$756,7,FALSE)</f>
        <v>1047</v>
      </c>
      <c r="J396" s="11">
        <f>VLOOKUP(C396,DBASE!$A$4:$Z$756,8,FALSE)</f>
        <v>103</v>
      </c>
      <c r="K396" s="11" t="str">
        <f>VLOOKUP(C396,DBASE!$A$4:$Z$756,9,FALSE)</f>
        <v>Niederl. 4</v>
      </c>
      <c r="L396" s="11" t="str">
        <f>VLOOKUP(C396,DBASE!$A$4:$Z$756,10,FALSE)</f>
        <v>Department</v>
      </c>
      <c r="M396" s="11" t="str">
        <f>VLOOKUP(C396,DBASE!$A$4:$Z$756,11,FALSE)</f>
        <v>Supervisor</v>
      </c>
      <c r="N396" s="11" t="str">
        <f>VLOOKUP(C396,DBASE!$A$4:$Z$756,12,FALSE)</f>
        <v>Non-Mgm.</v>
      </c>
      <c r="O396" s="11" t="str">
        <f>VLOOKUP(C396,DBASE!$A$4:$Z$756,13,FALSE)</f>
        <v>ang.</v>
      </c>
      <c r="P396" s="11" t="str">
        <f>VLOOKUP(C396,DBASE!$A$4:$Z$756,14,FALSE)</f>
        <v>M</v>
      </c>
      <c r="Q396" s="12">
        <f>VLOOKUP(C396,DBASE!$A$4:$Z$756,15,FALSE)</f>
        <v>42491</v>
      </c>
      <c r="R396" s="12" t="str">
        <f>IF(VLOOKUP(C396,DBASE!$A$4:$Z$756,16,FALSE)=0,"",VLOOKUP(C396,DBASE!$A$4:$Z$756,16,FALSE))</f>
        <v/>
      </c>
      <c r="S396" s="13" t="str">
        <f>VLOOKUP(C396,DBASE!$A$4:$Z$756,17,FALSE)</f>
        <v/>
      </c>
      <c r="T396" s="11">
        <f ca="1">VLOOKUP(C396,DBASE!$A$4:$Z$756,18,FALSE)</f>
        <v>3</v>
      </c>
      <c r="U396" s="12">
        <f>VLOOKUP(C396,DBASE!$A$4:$Z$756,19,FALSE)</f>
        <v>26767</v>
      </c>
      <c r="V396" s="13">
        <f ca="1">VLOOKUP(C396,DBASE!$A$4:$Z$756,20,FALSE)</f>
        <v>46</v>
      </c>
      <c r="W396" s="11" t="str">
        <f>VLOOKUP(C396,DBASE!$A$4:$Z$756,21,FALSE)</f>
        <v>J</v>
      </c>
      <c r="X396" s="11">
        <f>VLOOKUP(C396,DBASE!$A$4:$Z$756,22,FALSE)</f>
        <v>30</v>
      </c>
      <c r="Y396" s="14">
        <f>VLOOKUP(C396,DBASE!$A$4:$Z$756,23,FALSE)</f>
        <v>2.5</v>
      </c>
      <c r="Z396" s="11">
        <f>VLOOKUP(C396,DBASE!$A$4:$Z$756,24,FALSE)</f>
        <v>39</v>
      </c>
      <c r="AA396" s="11" t="str">
        <f>VLOOKUP(C396,DBASE!$A$4:$Z$756,25,FALSE)</f>
        <v>Function</v>
      </c>
      <c r="AB396" s="10">
        <f>VLOOKUP(C396,DBASE!$A$4:$Z$756,26,FALSE)</f>
        <v>1</v>
      </c>
      <c r="AC396" s="15">
        <v>1392</v>
      </c>
      <c r="AD396" s="15">
        <f t="shared" si="30"/>
        <v>305.19600000000003</v>
      </c>
      <c r="AE396" s="15">
        <v>0</v>
      </c>
      <c r="AF396" s="15">
        <v>0</v>
      </c>
      <c r="AG396" s="15">
        <v>0</v>
      </c>
      <c r="AH396" s="15">
        <v>0</v>
      </c>
      <c r="AI396" s="15">
        <v>0</v>
      </c>
      <c r="AJ396" s="15">
        <v>0</v>
      </c>
      <c r="AK396" s="15">
        <v>0</v>
      </c>
      <c r="AL396" s="15">
        <v>0</v>
      </c>
      <c r="AM396" s="15">
        <v>0</v>
      </c>
      <c r="AN396" s="15">
        <v>0</v>
      </c>
      <c r="AO396" s="15">
        <f t="shared" si="31"/>
        <v>80.307692307692307</v>
      </c>
      <c r="AP396" s="15">
        <f t="shared" si="32"/>
        <v>63.800000000000004</v>
      </c>
      <c r="AQ396" s="15">
        <f t="shared" si="33"/>
        <v>26.5</v>
      </c>
      <c r="AR396" s="15">
        <v>0</v>
      </c>
      <c r="AS396" s="15">
        <v>0</v>
      </c>
      <c r="AT396" s="15">
        <v>0</v>
      </c>
      <c r="AU396" s="15">
        <v>0</v>
      </c>
      <c r="AV396" s="15">
        <f t="shared" si="34"/>
        <v>38.207592692307692</v>
      </c>
      <c r="AW396" s="15">
        <v>0</v>
      </c>
      <c r="AX396" s="15">
        <v>0</v>
      </c>
    </row>
    <row r="397" spans="1:50" ht="20.100000000000001" customHeight="1" x14ac:dyDescent="0.25">
      <c r="A397" s="8">
        <v>43922</v>
      </c>
      <c r="B397" s="8">
        <v>43951</v>
      </c>
      <c r="C397" s="11">
        <v>379</v>
      </c>
      <c r="D397" s="8" t="str">
        <f>VLOOKUP(C397,DBASE!$A$4:$Z$756,3,FALSE)</f>
        <v>P</v>
      </c>
      <c r="E397" s="11" t="str">
        <f>VLOOKUP(C397,DBASE!$A$4:$Z$756,2,FALSE)</f>
        <v>Active</v>
      </c>
      <c r="F397" s="11" t="str">
        <f>VLOOKUP(C397,DBASE!$A$4:$Z$756,4,FALSE)</f>
        <v>Mitarbeiter 379</v>
      </c>
      <c r="G397" s="11" t="str">
        <f>VLOOKUP(C397,DBASE!$A$4:$Z$756,5,FALSE)</f>
        <v>N</v>
      </c>
      <c r="H397" s="11">
        <f>VLOOKUP(C397,DBASE!$A$4:$Z$756,6,FALSE)</f>
        <v>1038</v>
      </c>
      <c r="I397" s="11">
        <f>VLOOKUP(C397,DBASE!$A$4:$Z$756,7,FALSE)</f>
        <v>1081</v>
      </c>
      <c r="J397" s="11">
        <f>VLOOKUP(C397,DBASE!$A$4:$Z$756,8,FALSE)</f>
        <v>102</v>
      </c>
      <c r="K397" s="11" t="str">
        <f>VLOOKUP(C397,DBASE!$A$4:$Z$756,9,FALSE)</f>
        <v>Niederl. 3</v>
      </c>
      <c r="L397" s="11" t="str">
        <f>VLOOKUP(C397,DBASE!$A$4:$Z$756,10,FALSE)</f>
        <v>Department</v>
      </c>
      <c r="M397" s="11" t="str">
        <f>VLOOKUP(C397,DBASE!$A$4:$Z$756,11,FALSE)</f>
        <v>Supervisor</v>
      </c>
      <c r="N397" s="11" t="str">
        <f>VLOOKUP(C397,DBASE!$A$4:$Z$756,12,FALSE)</f>
        <v>Director</v>
      </c>
      <c r="O397" s="11" t="str">
        <f>VLOOKUP(C397,DBASE!$A$4:$Z$756,13,FALSE)</f>
        <v>ang.</v>
      </c>
      <c r="P397" s="11" t="str">
        <f>VLOOKUP(C397,DBASE!$A$4:$Z$756,14,FALSE)</f>
        <v>M</v>
      </c>
      <c r="Q397" s="12">
        <f>VLOOKUP(C397,DBASE!$A$4:$Z$756,15,FALSE)</f>
        <v>42491</v>
      </c>
      <c r="R397" s="12" t="str">
        <f>IF(VLOOKUP(C397,DBASE!$A$4:$Z$756,16,FALSE)=0,"",VLOOKUP(C397,DBASE!$A$4:$Z$756,16,FALSE))</f>
        <v/>
      </c>
      <c r="S397" s="13" t="str">
        <f>VLOOKUP(C397,DBASE!$A$4:$Z$756,17,FALSE)</f>
        <v/>
      </c>
      <c r="T397" s="11">
        <f ca="1">VLOOKUP(C397,DBASE!$A$4:$Z$756,18,FALSE)</f>
        <v>3</v>
      </c>
      <c r="U397" s="12">
        <f>VLOOKUP(C397,DBASE!$A$4:$Z$756,19,FALSE)</f>
        <v>24072</v>
      </c>
      <c r="V397" s="13">
        <f ca="1">VLOOKUP(C397,DBASE!$A$4:$Z$756,20,FALSE)</f>
        <v>54</v>
      </c>
      <c r="W397" s="11" t="str">
        <f>VLOOKUP(C397,DBASE!$A$4:$Z$756,21,FALSE)</f>
        <v>N</v>
      </c>
      <c r="X397" s="11">
        <f>VLOOKUP(C397,DBASE!$A$4:$Z$756,22,FALSE)</f>
        <v>30</v>
      </c>
      <c r="Y397" s="14">
        <f>VLOOKUP(C397,DBASE!$A$4:$Z$756,23,FALSE)</f>
        <v>2.5</v>
      </c>
      <c r="Z397" s="11">
        <f>VLOOKUP(C397,DBASE!$A$4:$Z$756,24,FALSE)</f>
        <v>39</v>
      </c>
      <c r="AA397" s="11" t="str">
        <f>VLOOKUP(C397,DBASE!$A$4:$Z$756,25,FALSE)</f>
        <v>Function</v>
      </c>
      <c r="AB397" s="10">
        <f>VLOOKUP(C397,DBASE!$A$4:$Z$756,26,FALSE)</f>
        <v>1</v>
      </c>
      <c r="AC397" s="15">
        <v>1393</v>
      </c>
      <c r="AD397" s="15">
        <f t="shared" si="30"/>
        <v>305.41525000000001</v>
      </c>
      <c r="AE397" s="15">
        <v>0</v>
      </c>
      <c r="AF397" s="15">
        <v>0</v>
      </c>
      <c r="AG397" s="15">
        <v>0</v>
      </c>
      <c r="AH397" s="15">
        <v>0</v>
      </c>
      <c r="AI397" s="15">
        <v>0</v>
      </c>
      <c r="AJ397" s="15">
        <v>0</v>
      </c>
      <c r="AK397" s="15">
        <v>0</v>
      </c>
      <c r="AL397" s="15">
        <v>0</v>
      </c>
      <c r="AM397" s="15">
        <v>0</v>
      </c>
      <c r="AN397" s="15">
        <v>0</v>
      </c>
      <c r="AO397" s="15">
        <f t="shared" si="31"/>
        <v>0</v>
      </c>
      <c r="AP397" s="15">
        <f t="shared" si="32"/>
        <v>0</v>
      </c>
      <c r="AQ397" s="15">
        <f t="shared" si="33"/>
        <v>26.5</v>
      </c>
      <c r="AR397" s="15">
        <v>0</v>
      </c>
      <c r="AS397" s="15">
        <v>0</v>
      </c>
      <c r="AT397" s="15">
        <v>0</v>
      </c>
      <c r="AU397" s="15">
        <v>0</v>
      </c>
      <c r="AV397" s="15">
        <f t="shared" si="34"/>
        <v>5.9346750000000004</v>
      </c>
      <c r="AW397" s="15">
        <v>325.05200000000002</v>
      </c>
      <c r="AX397" s="15">
        <v>0</v>
      </c>
    </row>
    <row r="398" spans="1:50" ht="20.100000000000001" customHeight="1" x14ac:dyDescent="0.25">
      <c r="A398" s="8">
        <v>43922</v>
      </c>
      <c r="B398" s="8">
        <v>43951</v>
      </c>
      <c r="C398" s="11">
        <v>380</v>
      </c>
      <c r="D398" s="8" t="str">
        <f>VLOOKUP(C398,DBASE!$A$4:$Z$756,3,FALSE)</f>
        <v>P</v>
      </c>
      <c r="E398" s="11" t="str">
        <f>VLOOKUP(C398,DBASE!$A$4:$Z$756,2,FALSE)</f>
        <v>Active</v>
      </c>
      <c r="F398" s="11" t="str">
        <f>VLOOKUP(C398,DBASE!$A$4:$Z$756,4,FALSE)</f>
        <v>Mitarbeiter 380</v>
      </c>
      <c r="G398" s="11" t="str">
        <f>VLOOKUP(C398,DBASE!$A$4:$Z$756,5,FALSE)</f>
        <v>N</v>
      </c>
      <c r="H398" s="11">
        <f>VLOOKUP(C398,DBASE!$A$4:$Z$756,6,FALSE)</f>
        <v>1023</v>
      </c>
      <c r="I398" s="11">
        <f>VLOOKUP(C398,DBASE!$A$4:$Z$756,7,FALSE)</f>
        <v>1038</v>
      </c>
      <c r="J398" s="11">
        <f>VLOOKUP(C398,DBASE!$A$4:$Z$756,8,FALSE)</f>
        <v>105</v>
      </c>
      <c r="K398" s="11" t="str">
        <f>VLOOKUP(C398,DBASE!$A$4:$Z$756,9,FALSE)</f>
        <v>Niederl. 6</v>
      </c>
      <c r="L398" s="11" t="str">
        <f>VLOOKUP(C398,DBASE!$A$4:$Z$756,10,FALSE)</f>
        <v>Department</v>
      </c>
      <c r="M398" s="11" t="str">
        <f>VLOOKUP(C398,DBASE!$A$4:$Z$756,11,FALSE)</f>
        <v>Supervisor</v>
      </c>
      <c r="N398" s="11" t="str">
        <f>VLOOKUP(C398,DBASE!$A$4:$Z$756,12,FALSE)</f>
        <v>Non-Mgm.</v>
      </c>
      <c r="O398" s="11" t="str">
        <f>VLOOKUP(C398,DBASE!$A$4:$Z$756,13,FALSE)</f>
        <v>ang.</v>
      </c>
      <c r="P398" s="11" t="str">
        <f>VLOOKUP(C398,DBASE!$A$4:$Z$756,14,FALSE)</f>
        <v>W</v>
      </c>
      <c r="Q398" s="12">
        <f>VLOOKUP(C398,DBASE!$A$4:$Z$756,15,FALSE)</f>
        <v>42536</v>
      </c>
      <c r="R398" s="12" t="str">
        <f>IF(VLOOKUP(C398,DBASE!$A$4:$Z$756,16,FALSE)=0,"",VLOOKUP(C398,DBASE!$A$4:$Z$756,16,FALSE))</f>
        <v/>
      </c>
      <c r="S398" s="13" t="str">
        <f>VLOOKUP(C398,DBASE!$A$4:$Z$756,17,FALSE)</f>
        <v/>
      </c>
      <c r="T398" s="11">
        <f ca="1">VLOOKUP(C398,DBASE!$A$4:$Z$756,18,FALSE)</f>
        <v>3</v>
      </c>
      <c r="U398" s="12">
        <f>VLOOKUP(C398,DBASE!$A$4:$Z$756,19,FALSE)</f>
        <v>23373</v>
      </c>
      <c r="V398" s="13">
        <f ca="1">VLOOKUP(C398,DBASE!$A$4:$Z$756,20,FALSE)</f>
        <v>56</v>
      </c>
      <c r="W398" s="11" t="str">
        <f>VLOOKUP(C398,DBASE!$A$4:$Z$756,21,FALSE)</f>
        <v>J</v>
      </c>
      <c r="X398" s="11">
        <f>VLOOKUP(C398,DBASE!$A$4:$Z$756,22,FALSE)</f>
        <v>30</v>
      </c>
      <c r="Y398" s="14">
        <f>VLOOKUP(C398,DBASE!$A$4:$Z$756,23,FALSE)</f>
        <v>2.5</v>
      </c>
      <c r="Z398" s="11">
        <f>VLOOKUP(C398,DBASE!$A$4:$Z$756,24,FALSE)</f>
        <v>39</v>
      </c>
      <c r="AA398" s="11" t="str">
        <f>VLOOKUP(C398,DBASE!$A$4:$Z$756,25,FALSE)</f>
        <v>Function</v>
      </c>
      <c r="AB398" s="10">
        <f>VLOOKUP(C398,DBASE!$A$4:$Z$756,26,FALSE)</f>
        <v>1</v>
      </c>
      <c r="AC398" s="15">
        <v>1394</v>
      </c>
      <c r="AD398" s="15">
        <f t="shared" si="30"/>
        <v>305.6345</v>
      </c>
      <c r="AE398" s="15">
        <v>0</v>
      </c>
      <c r="AF398" s="15">
        <v>0</v>
      </c>
      <c r="AG398" s="15">
        <v>0</v>
      </c>
      <c r="AH398" s="15">
        <v>0</v>
      </c>
      <c r="AI398" s="15">
        <v>0</v>
      </c>
      <c r="AJ398" s="15">
        <v>0</v>
      </c>
      <c r="AK398" s="15">
        <v>0</v>
      </c>
      <c r="AL398" s="15">
        <v>0</v>
      </c>
      <c r="AM398" s="15">
        <v>0</v>
      </c>
      <c r="AN398" s="15">
        <v>0</v>
      </c>
      <c r="AO398" s="15">
        <f t="shared" si="31"/>
        <v>80.42307692307692</v>
      </c>
      <c r="AP398" s="15">
        <f t="shared" si="32"/>
        <v>63.891666666666673</v>
      </c>
      <c r="AQ398" s="15">
        <f t="shared" si="33"/>
        <v>26.5</v>
      </c>
      <c r="AR398" s="15">
        <v>0</v>
      </c>
      <c r="AS398" s="15">
        <v>0</v>
      </c>
      <c r="AT398" s="15">
        <v>0</v>
      </c>
      <c r="AU398" s="15">
        <v>0</v>
      </c>
      <c r="AV398" s="15">
        <f t="shared" si="34"/>
        <v>38.253961826923074</v>
      </c>
      <c r="AW398" s="15">
        <v>0</v>
      </c>
      <c r="AX398" s="15">
        <v>0</v>
      </c>
    </row>
    <row r="399" spans="1:50" ht="20.100000000000001" customHeight="1" x14ac:dyDescent="0.25">
      <c r="A399" s="8">
        <v>43922</v>
      </c>
      <c r="B399" s="8">
        <v>43951</v>
      </c>
      <c r="C399" s="11">
        <v>381</v>
      </c>
      <c r="D399" s="8" t="str">
        <f>VLOOKUP(C399,DBASE!$A$4:$Z$756,3,FALSE)</f>
        <v>P</v>
      </c>
      <c r="E399" s="11" t="str">
        <f>VLOOKUP(C399,DBASE!$A$4:$Z$756,2,FALSE)</f>
        <v>Active</v>
      </c>
      <c r="F399" s="11" t="str">
        <f>VLOOKUP(C399,DBASE!$A$4:$Z$756,4,FALSE)</f>
        <v>Mitarbeiter 381</v>
      </c>
      <c r="G399" s="11" t="str">
        <f>VLOOKUP(C399,DBASE!$A$4:$Z$756,5,FALSE)</f>
        <v>N</v>
      </c>
      <c r="H399" s="11">
        <f>VLOOKUP(C399,DBASE!$A$4:$Z$756,6,FALSE)</f>
        <v>1043</v>
      </c>
      <c r="I399" s="11">
        <f>VLOOKUP(C399,DBASE!$A$4:$Z$756,7,FALSE)</f>
        <v>1086</v>
      </c>
      <c r="J399" s="11">
        <f>VLOOKUP(C399,DBASE!$A$4:$Z$756,8,FALSE)</f>
        <v>102</v>
      </c>
      <c r="K399" s="11" t="str">
        <f>VLOOKUP(C399,DBASE!$A$4:$Z$756,9,FALSE)</f>
        <v>Niederl. 3</v>
      </c>
      <c r="L399" s="11" t="str">
        <f>VLOOKUP(C399,DBASE!$A$4:$Z$756,10,FALSE)</f>
        <v>Department</v>
      </c>
      <c r="M399" s="11" t="str">
        <f>VLOOKUP(C399,DBASE!$A$4:$Z$756,11,FALSE)</f>
        <v>Supervisor</v>
      </c>
      <c r="N399" s="11" t="str">
        <f>VLOOKUP(C399,DBASE!$A$4:$Z$756,12,FALSE)</f>
        <v>Non-Mgm.</v>
      </c>
      <c r="O399" s="11" t="str">
        <f>VLOOKUP(C399,DBASE!$A$4:$Z$756,13,FALSE)</f>
        <v>ang.</v>
      </c>
      <c r="P399" s="11" t="str">
        <f>VLOOKUP(C399,DBASE!$A$4:$Z$756,14,FALSE)</f>
        <v>M</v>
      </c>
      <c r="Q399" s="12">
        <f>VLOOKUP(C399,DBASE!$A$4:$Z$756,15,FALSE)</f>
        <v>42522</v>
      </c>
      <c r="R399" s="12" t="str">
        <f>IF(VLOOKUP(C399,DBASE!$A$4:$Z$756,16,FALSE)=0,"",VLOOKUP(C399,DBASE!$A$4:$Z$756,16,FALSE))</f>
        <v/>
      </c>
      <c r="S399" s="13" t="str">
        <f>VLOOKUP(C399,DBASE!$A$4:$Z$756,17,FALSE)</f>
        <v/>
      </c>
      <c r="T399" s="11">
        <f ca="1">VLOOKUP(C399,DBASE!$A$4:$Z$756,18,FALSE)</f>
        <v>3</v>
      </c>
      <c r="U399" s="12">
        <f>VLOOKUP(C399,DBASE!$A$4:$Z$756,19,FALSE)</f>
        <v>22746</v>
      </c>
      <c r="V399" s="13">
        <f ca="1">VLOOKUP(C399,DBASE!$A$4:$Z$756,20,FALSE)</f>
        <v>57</v>
      </c>
      <c r="W399" s="11" t="str">
        <f>VLOOKUP(C399,DBASE!$A$4:$Z$756,21,FALSE)</f>
        <v>N</v>
      </c>
      <c r="X399" s="11">
        <f>VLOOKUP(C399,DBASE!$A$4:$Z$756,22,FALSE)</f>
        <v>30</v>
      </c>
      <c r="Y399" s="14">
        <f>VLOOKUP(C399,DBASE!$A$4:$Z$756,23,FALSE)</f>
        <v>2.5</v>
      </c>
      <c r="Z399" s="11">
        <f>VLOOKUP(C399,DBASE!$A$4:$Z$756,24,FALSE)</f>
        <v>39</v>
      </c>
      <c r="AA399" s="11" t="str">
        <f>VLOOKUP(C399,DBASE!$A$4:$Z$756,25,FALSE)</f>
        <v>Function</v>
      </c>
      <c r="AB399" s="10">
        <f>VLOOKUP(C399,DBASE!$A$4:$Z$756,26,FALSE)</f>
        <v>1</v>
      </c>
      <c r="AC399" s="15">
        <v>1395</v>
      </c>
      <c r="AD399" s="15">
        <f t="shared" si="30"/>
        <v>305.85374999999999</v>
      </c>
      <c r="AE399" s="15">
        <v>0</v>
      </c>
      <c r="AF399" s="15">
        <v>0</v>
      </c>
      <c r="AG399" s="15">
        <v>0</v>
      </c>
      <c r="AH399" s="15">
        <v>0</v>
      </c>
      <c r="AI399" s="15">
        <v>0</v>
      </c>
      <c r="AJ399" s="15">
        <v>0</v>
      </c>
      <c r="AK399" s="15">
        <v>0</v>
      </c>
      <c r="AL399" s="15">
        <v>0</v>
      </c>
      <c r="AM399" s="15">
        <v>0</v>
      </c>
      <c r="AN399" s="15">
        <v>0</v>
      </c>
      <c r="AO399" s="15">
        <f t="shared" si="31"/>
        <v>0</v>
      </c>
      <c r="AP399" s="15">
        <f t="shared" si="32"/>
        <v>0</v>
      </c>
      <c r="AQ399" s="15">
        <f t="shared" si="33"/>
        <v>26.5</v>
      </c>
      <c r="AR399" s="15">
        <v>0</v>
      </c>
      <c r="AS399" s="15">
        <v>0</v>
      </c>
      <c r="AT399" s="15">
        <v>0</v>
      </c>
      <c r="AU399" s="15">
        <v>0</v>
      </c>
      <c r="AV399" s="15">
        <f t="shared" si="34"/>
        <v>5.9346750000000004</v>
      </c>
      <c r="AW399" s="15">
        <v>0</v>
      </c>
      <c r="AX399" s="15">
        <v>0</v>
      </c>
    </row>
    <row r="400" spans="1:50" ht="20.100000000000001" customHeight="1" x14ac:dyDescent="0.25">
      <c r="A400" s="8">
        <v>43922</v>
      </c>
      <c r="B400" s="8">
        <v>43951</v>
      </c>
      <c r="C400" s="11">
        <v>382</v>
      </c>
      <c r="D400" s="8" t="str">
        <f>VLOOKUP(C400,DBASE!$A$4:$Z$756,3,FALSE)</f>
        <v>P</v>
      </c>
      <c r="E400" s="11" t="str">
        <f>VLOOKUP(C400,DBASE!$A$4:$Z$756,2,FALSE)</f>
        <v>Active</v>
      </c>
      <c r="F400" s="11" t="str">
        <f>VLOOKUP(C400,DBASE!$A$4:$Z$756,4,FALSE)</f>
        <v>Mitarbeiter 382</v>
      </c>
      <c r="G400" s="11" t="str">
        <f>VLOOKUP(C400,DBASE!$A$4:$Z$756,5,FALSE)</f>
        <v>N</v>
      </c>
      <c r="H400" s="11">
        <f>VLOOKUP(C400,DBASE!$A$4:$Z$756,6,FALSE)</f>
        <v>1022</v>
      </c>
      <c r="I400" s="11">
        <f>VLOOKUP(C400,DBASE!$A$4:$Z$756,7,FALSE)</f>
        <v>1060</v>
      </c>
      <c r="J400" s="11">
        <f>VLOOKUP(C400,DBASE!$A$4:$Z$756,8,FALSE)</f>
        <v>106</v>
      </c>
      <c r="K400" s="11" t="str">
        <f>VLOOKUP(C400,DBASE!$A$4:$Z$756,9,FALSE)</f>
        <v>Niederl. 7</v>
      </c>
      <c r="L400" s="11" t="str">
        <f>VLOOKUP(C400,DBASE!$A$4:$Z$756,10,FALSE)</f>
        <v>Department</v>
      </c>
      <c r="M400" s="11" t="str">
        <f>VLOOKUP(C400,DBASE!$A$4:$Z$756,11,FALSE)</f>
        <v>Supervisor</v>
      </c>
      <c r="N400" s="11" t="str">
        <f>VLOOKUP(C400,DBASE!$A$4:$Z$756,12,FALSE)</f>
        <v>Non-Mgm.</v>
      </c>
      <c r="O400" s="11" t="str">
        <f>VLOOKUP(C400,DBASE!$A$4:$Z$756,13,FALSE)</f>
        <v>ang.</v>
      </c>
      <c r="P400" s="11" t="str">
        <f>VLOOKUP(C400,DBASE!$A$4:$Z$756,14,FALSE)</f>
        <v>M</v>
      </c>
      <c r="Q400" s="12">
        <f>VLOOKUP(C400,DBASE!$A$4:$Z$756,15,FALSE)</f>
        <v>42522</v>
      </c>
      <c r="R400" s="12" t="str">
        <f>IF(VLOOKUP(C400,DBASE!$A$4:$Z$756,16,FALSE)=0,"",VLOOKUP(C400,DBASE!$A$4:$Z$756,16,FALSE))</f>
        <v/>
      </c>
      <c r="S400" s="13" t="str">
        <f>VLOOKUP(C400,DBASE!$A$4:$Z$756,17,FALSE)</f>
        <v/>
      </c>
      <c r="T400" s="11">
        <f ca="1">VLOOKUP(C400,DBASE!$A$4:$Z$756,18,FALSE)</f>
        <v>3</v>
      </c>
      <c r="U400" s="12">
        <f>VLOOKUP(C400,DBASE!$A$4:$Z$756,19,FALSE)</f>
        <v>24788</v>
      </c>
      <c r="V400" s="13">
        <f ca="1">VLOOKUP(C400,DBASE!$A$4:$Z$756,20,FALSE)</f>
        <v>52</v>
      </c>
      <c r="W400" s="11" t="str">
        <f>VLOOKUP(C400,DBASE!$A$4:$Z$756,21,FALSE)</f>
        <v>J</v>
      </c>
      <c r="X400" s="11">
        <f>VLOOKUP(C400,DBASE!$A$4:$Z$756,22,FALSE)</f>
        <v>30</v>
      </c>
      <c r="Y400" s="14">
        <f>VLOOKUP(C400,DBASE!$A$4:$Z$756,23,FALSE)</f>
        <v>2.5</v>
      </c>
      <c r="Z400" s="11">
        <f>VLOOKUP(C400,DBASE!$A$4:$Z$756,24,FALSE)</f>
        <v>39</v>
      </c>
      <c r="AA400" s="11" t="str">
        <f>VLOOKUP(C400,DBASE!$A$4:$Z$756,25,FALSE)</f>
        <v>Function</v>
      </c>
      <c r="AB400" s="10">
        <f>VLOOKUP(C400,DBASE!$A$4:$Z$756,26,FALSE)</f>
        <v>1</v>
      </c>
      <c r="AC400" s="15">
        <v>1396</v>
      </c>
      <c r="AD400" s="15">
        <f t="shared" si="30"/>
        <v>306.07299999999998</v>
      </c>
      <c r="AE400" s="15">
        <v>0</v>
      </c>
      <c r="AF400" s="15">
        <v>0</v>
      </c>
      <c r="AG400" s="15">
        <v>0</v>
      </c>
      <c r="AH400" s="15">
        <v>0</v>
      </c>
      <c r="AI400" s="15">
        <v>0</v>
      </c>
      <c r="AJ400" s="15">
        <v>0</v>
      </c>
      <c r="AK400" s="15">
        <v>0</v>
      </c>
      <c r="AL400" s="15">
        <v>0</v>
      </c>
      <c r="AM400" s="15">
        <v>0</v>
      </c>
      <c r="AN400" s="15">
        <v>0</v>
      </c>
      <c r="AO400" s="15">
        <f t="shared" si="31"/>
        <v>80.538461538461547</v>
      </c>
      <c r="AP400" s="15">
        <f t="shared" si="32"/>
        <v>63.983333333333334</v>
      </c>
      <c r="AQ400" s="15">
        <f t="shared" si="33"/>
        <v>26.5</v>
      </c>
      <c r="AR400" s="15">
        <v>0</v>
      </c>
      <c r="AS400" s="15">
        <v>0</v>
      </c>
      <c r="AT400" s="15">
        <v>0</v>
      </c>
      <c r="AU400" s="15">
        <v>0</v>
      </c>
      <c r="AV400" s="15">
        <f t="shared" si="34"/>
        <v>38.300330961538471</v>
      </c>
      <c r="AW400" s="15">
        <v>0</v>
      </c>
      <c r="AX400" s="15">
        <v>0</v>
      </c>
    </row>
    <row r="401" spans="1:50" ht="20.100000000000001" customHeight="1" x14ac:dyDescent="0.25">
      <c r="A401" s="8">
        <v>43922</v>
      </c>
      <c r="B401" s="8">
        <v>43951</v>
      </c>
      <c r="C401" s="11">
        <v>383</v>
      </c>
      <c r="D401" s="8" t="str">
        <f>VLOOKUP(C401,DBASE!$A$4:$Z$756,3,FALSE)</f>
        <v>P</v>
      </c>
      <c r="E401" s="11" t="str">
        <f>VLOOKUP(C401,DBASE!$A$4:$Z$756,2,FALSE)</f>
        <v>Active</v>
      </c>
      <c r="F401" s="11" t="str">
        <f>VLOOKUP(C401,DBASE!$A$4:$Z$756,4,FALSE)</f>
        <v>Mitarbeiter 383</v>
      </c>
      <c r="G401" s="11" t="str">
        <f>VLOOKUP(C401,DBASE!$A$4:$Z$756,5,FALSE)</f>
        <v>N</v>
      </c>
      <c r="H401" s="11">
        <f>VLOOKUP(C401,DBASE!$A$4:$Z$756,6,FALSE)</f>
        <v>1038</v>
      </c>
      <c r="I401" s="11">
        <f>VLOOKUP(C401,DBASE!$A$4:$Z$756,7,FALSE)</f>
        <v>1081</v>
      </c>
      <c r="J401" s="11">
        <f>VLOOKUP(C401,DBASE!$A$4:$Z$756,8,FALSE)</f>
        <v>102</v>
      </c>
      <c r="K401" s="11" t="str">
        <f>VLOOKUP(C401,DBASE!$A$4:$Z$756,9,FALSE)</f>
        <v>Niederl. 3</v>
      </c>
      <c r="L401" s="11" t="str">
        <f>VLOOKUP(C401,DBASE!$A$4:$Z$756,10,FALSE)</f>
        <v>Department</v>
      </c>
      <c r="M401" s="11" t="str">
        <f>VLOOKUP(C401,DBASE!$A$4:$Z$756,11,FALSE)</f>
        <v>Supervisor</v>
      </c>
      <c r="N401" s="11" t="str">
        <f>VLOOKUP(C401,DBASE!$A$4:$Z$756,12,FALSE)</f>
        <v>Non-Mgm.</v>
      </c>
      <c r="O401" s="11" t="str">
        <f>VLOOKUP(C401,DBASE!$A$4:$Z$756,13,FALSE)</f>
        <v>ang.</v>
      </c>
      <c r="P401" s="11" t="str">
        <f>VLOOKUP(C401,DBASE!$A$4:$Z$756,14,FALSE)</f>
        <v>W</v>
      </c>
      <c r="Q401" s="12">
        <f>VLOOKUP(C401,DBASE!$A$4:$Z$756,15,FALSE)</f>
        <v>42552</v>
      </c>
      <c r="R401" s="12" t="str">
        <f>IF(VLOOKUP(C401,DBASE!$A$4:$Z$756,16,FALSE)=0,"",VLOOKUP(C401,DBASE!$A$4:$Z$756,16,FALSE))</f>
        <v/>
      </c>
      <c r="S401" s="13" t="str">
        <f>VLOOKUP(C401,DBASE!$A$4:$Z$756,17,FALSE)</f>
        <v/>
      </c>
      <c r="T401" s="11">
        <f ca="1">VLOOKUP(C401,DBASE!$A$4:$Z$756,18,FALSE)</f>
        <v>3</v>
      </c>
      <c r="U401" s="12">
        <f>VLOOKUP(C401,DBASE!$A$4:$Z$756,19,FALSE)</f>
        <v>31901</v>
      </c>
      <c r="V401" s="13">
        <f ca="1">VLOOKUP(C401,DBASE!$A$4:$Z$756,20,FALSE)</f>
        <v>32</v>
      </c>
      <c r="W401" s="11" t="str">
        <f>VLOOKUP(C401,DBASE!$A$4:$Z$756,21,FALSE)</f>
        <v>N</v>
      </c>
      <c r="X401" s="11">
        <f>VLOOKUP(C401,DBASE!$A$4:$Z$756,22,FALSE)</f>
        <v>30</v>
      </c>
      <c r="Y401" s="14">
        <f>VLOOKUP(C401,DBASE!$A$4:$Z$756,23,FALSE)</f>
        <v>2.5</v>
      </c>
      <c r="Z401" s="11">
        <f>VLOOKUP(C401,DBASE!$A$4:$Z$756,24,FALSE)</f>
        <v>39</v>
      </c>
      <c r="AA401" s="11" t="str">
        <f>VLOOKUP(C401,DBASE!$A$4:$Z$756,25,FALSE)</f>
        <v>Function</v>
      </c>
      <c r="AB401" s="10">
        <f>VLOOKUP(C401,DBASE!$A$4:$Z$756,26,FALSE)</f>
        <v>1</v>
      </c>
      <c r="AC401" s="15">
        <v>1397</v>
      </c>
      <c r="AD401" s="15">
        <f t="shared" si="30"/>
        <v>306.29225000000002</v>
      </c>
      <c r="AE401" s="15">
        <v>0</v>
      </c>
      <c r="AF401" s="15">
        <v>0</v>
      </c>
      <c r="AG401" s="15">
        <v>0</v>
      </c>
      <c r="AH401" s="15">
        <v>0</v>
      </c>
      <c r="AI401" s="15">
        <v>0</v>
      </c>
      <c r="AJ401" s="15">
        <v>0</v>
      </c>
      <c r="AK401" s="15">
        <v>0</v>
      </c>
      <c r="AL401" s="15">
        <v>0</v>
      </c>
      <c r="AM401" s="15">
        <v>0</v>
      </c>
      <c r="AN401" s="15">
        <v>0</v>
      </c>
      <c r="AO401" s="15">
        <f t="shared" si="31"/>
        <v>0</v>
      </c>
      <c r="AP401" s="15">
        <f t="shared" si="32"/>
        <v>0</v>
      </c>
      <c r="AQ401" s="15">
        <f t="shared" si="33"/>
        <v>26.5</v>
      </c>
      <c r="AR401" s="15">
        <v>0</v>
      </c>
      <c r="AS401" s="15">
        <v>0</v>
      </c>
      <c r="AT401" s="15">
        <v>0</v>
      </c>
      <c r="AU401" s="15">
        <v>0</v>
      </c>
      <c r="AV401" s="15">
        <f t="shared" si="34"/>
        <v>5.9346750000000004</v>
      </c>
      <c r="AW401" s="15">
        <v>0</v>
      </c>
      <c r="AX401" s="15">
        <v>0</v>
      </c>
    </row>
    <row r="402" spans="1:50" ht="20.100000000000001" customHeight="1" x14ac:dyDescent="0.25">
      <c r="A402" s="8">
        <v>43922</v>
      </c>
      <c r="B402" s="8">
        <v>43951</v>
      </c>
      <c r="C402" s="11">
        <v>384</v>
      </c>
      <c r="D402" s="8" t="str">
        <f>VLOOKUP(C402,DBASE!$A$4:$Z$756,3,FALSE)</f>
        <v>P</v>
      </c>
      <c r="E402" s="11" t="str">
        <f>VLOOKUP(C402,DBASE!$A$4:$Z$756,2,FALSE)</f>
        <v>Active</v>
      </c>
      <c r="F402" s="11" t="str">
        <f>VLOOKUP(C402,DBASE!$A$4:$Z$756,4,FALSE)</f>
        <v>Mitarbeiter 384</v>
      </c>
      <c r="G402" s="11" t="str">
        <f>VLOOKUP(C402,DBASE!$A$4:$Z$756,5,FALSE)</f>
        <v>N</v>
      </c>
      <c r="H402" s="11">
        <f>VLOOKUP(C402,DBASE!$A$4:$Z$756,6,FALSE)</f>
        <v>1021</v>
      </c>
      <c r="I402" s="11">
        <f>VLOOKUP(C402,DBASE!$A$4:$Z$756,7,FALSE)</f>
        <v>1046</v>
      </c>
      <c r="J402" s="11">
        <f>VLOOKUP(C402,DBASE!$A$4:$Z$756,8,FALSE)</f>
        <v>103</v>
      </c>
      <c r="K402" s="11" t="str">
        <f>VLOOKUP(C402,DBASE!$A$4:$Z$756,9,FALSE)</f>
        <v>Niederl. 4</v>
      </c>
      <c r="L402" s="11" t="str">
        <f>VLOOKUP(C402,DBASE!$A$4:$Z$756,10,FALSE)</f>
        <v>Department</v>
      </c>
      <c r="M402" s="11" t="str">
        <f>VLOOKUP(C402,DBASE!$A$4:$Z$756,11,FALSE)</f>
        <v>Supervisor</v>
      </c>
      <c r="N402" s="11" t="str">
        <f>VLOOKUP(C402,DBASE!$A$4:$Z$756,12,FALSE)</f>
        <v>Non-Mgm.</v>
      </c>
      <c r="O402" s="11" t="str">
        <f>VLOOKUP(C402,DBASE!$A$4:$Z$756,13,FALSE)</f>
        <v>ang.</v>
      </c>
      <c r="P402" s="11" t="str">
        <f>VLOOKUP(C402,DBASE!$A$4:$Z$756,14,FALSE)</f>
        <v>M</v>
      </c>
      <c r="Q402" s="12">
        <f>VLOOKUP(C402,DBASE!$A$4:$Z$756,15,FALSE)</f>
        <v>42552</v>
      </c>
      <c r="R402" s="12" t="str">
        <f>IF(VLOOKUP(C402,DBASE!$A$4:$Z$756,16,FALSE)=0,"",VLOOKUP(C402,DBASE!$A$4:$Z$756,16,FALSE))</f>
        <v/>
      </c>
      <c r="S402" s="13" t="str">
        <f>VLOOKUP(C402,DBASE!$A$4:$Z$756,17,FALSE)</f>
        <v/>
      </c>
      <c r="T402" s="11">
        <f ca="1">VLOOKUP(C402,DBASE!$A$4:$Z$756,18,FALSE)</f>
        <v>3</v>
      </c>
      <c r="U402" s="12">
        <f>VLOOKUP(C402,DBASE!$A$4:$Z$756,19,FALSE)</f>
        <v>26543</v>
      </c>
      <c r="V402" s="13">
        <f ca="1">VLOOKUP(C402,DBASE!$A$4:$Z$756,20,FALSE)</f>
        <v>47</v>
      </c>
      <c r="W402" s="11" t="str">
        <f>VLOOKUP(C402,DBASE!$A$4:$Z$756,21,FALSE)</f>
        <v>J</v>
      </c>
      <c r="X402" s="11">
        <f>VLOOKUP(C402,DBASE!$A$4:$Z$756,22,FALSE)</f>
        <v>30</v>
      </c>
      <c r="Y402" s="14">
        <f>VLOOKUP(C402,DBASE!$A$4:$Z$756,23,FALSE)</f>
        <v>2.5</v>
      </c>
      <c r="Z402" s="11">
        <f>VLOOKUP(C402,DBASE!$A$4:$Z$756,24,FALSE)</f>
        <v>39</v>
      </c>
      <c r="AA402" s="11" t="str">
        <f>VLOOKUP(C402,DBASE!$A$4:$Z$756,25,FALSE)</f>
        <v>Function</v>
      </c>
      <c r="AB402" s="10">
        <f>VLOOKUP(C402,DBASE!$A$4:$Z$756,26,FALSE)</f>
        <v>1</v>
      </c>
      <c r="AC402" s="15">
        <v>1398</v>
      </c>
      <c r="AD402" s="15">
        <f t="shared" si="30"/>
        <v>306.51150000000001</v>
      </c>
      <c r="AE402" s="15">
        <v>0</v>
      </c>
      <c r="AF402" s="15">
        <v>0</v>
      </c>
      <c r="AG402" s="15">
        <v>30</v>
      </c>
      <c r="AH402" s="15">
        <v>0</v>
      </c>
      <c r="AI402" s="15">
        <v>0</v>
      </c>
      <c r="AJ402" s="15">
        <v>0</v>
      </c>
      <c r="AK402" s="15">
        <v>0</v>
      </c>
      <c r="AL402" s="15">
        <v>0</v>
      </c>
      <c r="AM402" s="15">
        <v>0</v>
      </c>
      <c r="AN402" s="15">
        <v>0</v>
      </c>
      <c r="AO402" s="15">
        <f t="shared" si="31"/>
        <v>80.653846153846146</v>
      </c>
      <c r="AP402" s="15">
        <f t="shared" si="32"/>
        <v>64.075000000000003</v>
      </c>
      <c r="AQ402" s="15">
        <f t="shared" si="33"/>
        <v>26.5</v>
      </c>
      <c r="AR402" s="15">
        <v>0</v>
      </c>
      <c r="AS402" s="15">
        <v>0</v>
      </c>
      <c r="AT402" s="15">
        <v>0</v>
      </c>
      <c r="AU402" s="15">
        <v>0</v>
      </c>
      <c r="AV402" s="15">
        <f t="shared" si="34"/>
        <v>45.065200096153845</v>
      </c>
      <c r="AW402" s="15">
        <v>80.94</v>
      </c>
      <c r="AX402" s="15">
        <v>0</v>
      </c>
    </row>
    <row r="403" spans="1:50" ht="20.100000000000001" customHeight="1" x14ac:dyDescent="0.25">
      <c r="A403" s="8">
        <v>43922</v>
      </c>
      <c r="B403" s="8">
        <v>43951</v>
      </c>
      <c r="C403" s="11">
        <v>385</v>
      </c>
      <c r="D403" s="8" t="str">
        <f>VLOOKUP(C403,DBASE!$A$4:$Z$756,3,FALSE)</f>
        <v>P</v>
      </c>
      <c r="E403" s="11" t="str">
        <f>VLOOKUP(C403,DBASE!$A$4:$Z$756,2,FALSE)</f>
        <v>Active</v>
      </c>
      <c r="F403" s="11" t="str">
        <f>VLOOKUP(C403,DBASE!$A$4:$Z$756,4,FALSE)</f>
        <v>Mitarbeiter 385</v>
      </c>
      <c r="G403" s="11" t="str">
        <f>VLOOKUP(C403,DBASE!$A$4:$Z$756,5,FALSE)</f>
        <v>N</v>
      </c>
      <c r="H403" s="11">
        <f>VLOOKUP(C403,DBASE!$A$4:$Z$756,6,FALSE)</f>
        <v>1048</v>
      </c>
      <c r="I403" s="11">
        <f>VLOOKUP(C403,DBASE!$A$4:$Z$756,7,FALSE)</f>
        <v>1091</v>
      </c>
      <c r="J403" s="11">
        <f>VLOOKUP(C403,DBASE!$A$4:$Z$756,8,FALSE)</f>
        <v>102</v>
      </c>
      <c r="K403" s="11" t="str">
        <f>VLOOKUP(C403,DBASE!$A$4:$Z$756,9,FALSE)</f>
        <v>Niederl. 3</v>
      </c>
      <c r="L403" s="11" t="str">
        <f>VLOOKUP(C403,DBASE!$A$4:$Z$756,10,FALSE)</f>
        <v>Department</v>
      </c>
      <c r="M403" s="11" t="str">
        <f>VLOOKUP(C403,DBASE!$A$4:$Z$756,11,FALSE)</f>
        <v>Supervisor</v>
      </c>
      <c r="N403" s="11" t="str">
        <f>VLOOKUP(C403,DBASE!$A$4:$Z$756,12,FALSE)</f>
        <v>Non-Mgm.</v>
      </c>
      <c r="O403" s="11" t="str">
        <f>VLOOKUP(C403,DBASE!$A$4:$Z$756,13,FALSE)</f>
        <v>ang.</v>
      </c>
      <c r="P403" s="11" t="str">
        <f>VLOOKUP(C403,DBASE!$A$4:$Z$756,14,FALSE)</f>
        <v>W</v>
      </c>
      <c r="Q403" s="12">
        <f>VLOOKUP(C403,DBASE!$A$4:$Z$756,15,FALSE)</f>
        <v>42552</v>
      </c>
      <c r="R403" s="12" t="str">
        <f>IF(VLOOKUP(C403,DBASE!$A$4:$Z$756,16,FALSE)=0,"",VLOOKUP(C403,DBASE!$A$4:$Z$756,16,FALSE))</f>
        <v/>
      </c>
      <c r="S403" s="13" t="str">
        <f>VLOOKUP(C403,DBASE!$A$4:$Z$756,17,FALSE)</f>
        <v/>
      </c>
      <c r="T403" s="11">
        <f ca="1">VLOOKUP(C403,DBASE!$A$4:$Z$756,18,FALSE)</f>
        <v>3</v>
      </c>
      <c r="U403" s="12">
        <f>VLOOKUP(C403,DBASE!$A$4:$Z$756,19,FALSE)</f>
        <v>32384</v>
      </c>
      <c r="V403" s="13">
        <f ca="1">VLOOKUP(C403,DBASE!$A$4:$Z$756,20,FALSE)</f>
        <v>31</v>
      </c>
      <c r="W403" s="11" t="str">
        <f>VLOOKUP(C403,DBASE!$A$4:$Z$756,21,FALSE)</f>
        <v>N</v>
      </c>
      <c r="X403" s="11">
        <f>VLOOKUP(C403,DBASE!$A$4:$Z$756,22,FALSE)</f>
        <v>30</v>
      </c>
      <c r="Y403" s="14">
        <f>VLOOKUP(C403,DBASE!$A$4:$Z$756,23,FALSE)</f>
        <v>2.5</v>
      </c>
      <c r="Z403" s="11">
        <f>VLOOKUP(C403,DBASE!$A$4:$Z$756,24,FALSE)</f>
        <v>39</v>
      </c>
      <c r="AA403" s="11" t="str">
        <f>VLOOKUP(C403,DBASE!$A$4:$Z$756,25,FALSE)</f>
        <v>Function</v>
      </c>
      <c r="AB403" s="10">
        <f>VLOOKUP(C403,DBASE!$A$4:$Z$756,26,FALSE)</f>
        <v>1</v>
      </c>
      <c r="AC403" s="15">
        <v>1399</v>
      </c>
      <c r="AD403" s="15">
        <f t="shared" si="30"/>
        <v>306.73075000000006</v>
      </c>
      <c r="AE403" s="15">
        <v>0</v>
      </c>
      <c r="AF403" s="15">
        <v>0</v>
      </c>
      <c r="AG403" s="15">
        <v>0</v>
      </c>
      <c r="AH403" s="15">
        <v>0</v>
      </c>
      <c r="AI403" s="15">
        <v>0</v>
      </c>
      <c r="AJ403" s="15">
        <v>0</v>
      </c>
      <c r="AK403" s="15">
        <v>0</v>
      </c>
      <c r="AL403" s="15">
        <v>0</v>
      </c>
      <c r="AM403" s="15">
        <v>0</v>
      </c>
      <c r="AN403" s="15">
        <v>0</v>
      </c>
      <c r="AO403" s="15">
        <f t="shared" si="31"/>
        <v>0</v>
      </c>
      <c r="AP403" s="15">
        <f t="shared" si="32"/>
        <v>0</v>
      </c>
      <c r="AQ403" s="15">
        <f t="shared" si="33"/>
        <v>26.5</v>
      </c>
      <c r="AR403" s="15">
        <v>0</v>
      </c>
      <c r="AS403" s="15">
        <v>0</v>
      </c>
      <c r="AT403" s="15">
        <v>0</v>
      </c>
      <c r="AU403" s="15">
        <v>0</v>
      </c>
      <c r="AV403" s="15">
        <f t="shared" si="34"/>
        <v>5.9346750000000004</v>
      </c>
      <c r="AW403" s="15">
        <v>0</v>
      </c>
      <c r="AX403" s="15">
        <v>0</v>
      </c>
    </row>
    <row r="404" spans="1:50" ht="20.100000000000001" customHeight="1" x14ac:dyDescent="0.25">
      <c r="A404" s="8">
        <v>43922</v>
      </c>
      <c r="B404" s="8">
        <v>43951</v>
      </c>
      <c r="C404" s="11">
        <v>386</v>
      </c>
      <c r="D404" s="8" t="str">
        <f>VLOOKUP(C404,DBASE!$A$4:$Z$756,3,FALSE)</f>
        <v>P</v>
      </c>
      <c r="E404" s="11" t="str">
        <f>VLOOKUP(C404,DBASE!$A$4:$Z$756,2,FALSE)</f>
        <v>Active</v>
      </c>
      <c r="F404" s="11" t="str">
        <f>VLOOKUP(C404,DBASE!$A$4:$Z$756,4,FALSE)</f>
        <v>Mitarbeiter 386</v>
      </c>
      <c r="G404" s="11" t="str">
        <f>VLOOKUP(C404,DBASE!$A$4:$Z$756,5,FALSE)</f>
        <v>N</v>
      </c>
      <c r="H404" s="11">
        <f>VLOOKUP(C404,DBASE!$A$4:$Z$756,6,FALSE)</f>
        <v>1008</v>
      </c>
      <c r="I404" s="11">
        <f>VLOOKUP(C404,DBASE!$A$4:$Z$756,7,FALSE)</f>
        <v>1008</v>
      </c>
      <c r="J404" s="11">
        <f>VLOOKUP(C404,DBASE!$A$4:$Z$756,8,FALSE)</f>
        <v>100</v>
      </c>
      <c r="K404" s="11" t="str">
        <f>VLOOKUP(C404,DBASE!$A$4:$Z$756,9,FALSE)</f>
        <v>Niederl. 1</v>
      </c>
      <c r="L404" s="11" t="str">
        <f>VLOOKUP(C404,DBASE!$A$4:$Z$756,10,FALSE)</f>
        <v>Department</v>
      </c>
      <c r="M404" s="11" t="str">
        <f>VLOOKUP(C404,DBASE!$A$4:$Z$756,11,FALSE)</f>
        <v>Supervisor</v>
      </c>
      <c r="N404" s="11" t="str">
        <f>VLOOKUP(C404,DBASE!$A$4:$Z$756,12,FALSE)</f>
        <v>Manager</v>
      </c>
      <c r="O404" s="11" t="str">
        <f>VLOOKUP(C404,DBASE!$A$4:$Z$756,13,FALSE)</f>
        <v>ang.</v>
      </c>
      <c r="P404" s="11" t="str">
        <f>VLOOKUP(C404,DBASE!$A$4:$Z$756,14,FALSE)</f>
        <v>M</v>
      </c>
      <c r="Q404" s="12">
        <f>VLOOKUP(C404,DBASE!$A$4:$Z$756,15,FALSE)</f>
        <v>42552</v>
      </c>
      <c r="R404" s="12" t="str">
        <f>IF(VLOOKUP(C404,DBASE!$A$4:$Z$756,16,FALSE)=0,"",VLOOKUP(C404,DBASE!$A$4:$Z$756,16,FALSE))</f>
        <v/>
      </c>
      <c r="S404" s="13" t="str">
        <f>VLOOKUP(C404,DBASE!$A$4:$Z$756,17,FALSE)</f>
        <v/>
      </c>
      <c r="T404" s="11">
        <f ca="1">VLOOKUP(C404,DBASE!$A$4:$Z$756,18,FALSE)</f>
        <v>3</v>
      </c>
      <c r="U404" s="12">
        <f>VLOOKUP(C404,DBASE!$A$4:$Z$756,19,FALSE)</f>
        <v>29048</v>
      </c>
      <c r="V404" s="13">
        <f ca="1">VLOOKUP(C404,DBASE!$A$4:$Z$756,20,FALSE)</f>
        <v>40</v>
      </c>
      <c r="W404" s="11" t="str">
        <f>VLOOKUP(C404,DBASE!$A$4:$Z$756,21,FALSE)</f>
        <v>N</v>
      </c>
      <c r="X404" s="11">
        <f>VLOOKUP(C404,DBASE!$A$4:$Z$756,22,FALSE)</f>
        <v>30</v>
      </c>
      <c r="Y404" s="14">
        <f>VLOOKUP(C404,DBASE!$A$4:$Z$756,23,FALSE)</f>
        <v>2.5</v>
      </c>
      <c r="Z404" s="11">
        <f>VLOOKUP(C404,DBASE!$A$4:$Z$756,24,FALSE)</f>
        <v>39</v>
      </c>
      <c r="AA404" s="11" t="str">
        <f>VLOOKUP(C404,DBASE!$A$4:$Z$756,25,FALSE)</f>
        <v>Function</v>
      </c>
      <c r="AB404" s="10">
        <f>VLOOKUP(C404,DBASE!$A$4:$Z$756,26,FALSE)</f>
        <v>1</v>
      </c>
      <c r="AC404" s="15">
        <v>1400</v>
      </c>
      <c r="AD404" s="15">
        <f t="shared" si="30"/>
        <v>306.95000000000005</v>
      </c>
      <c r="AE404" s="15">
        <v>0</v>
      </c>
      <c r="AF404" s="15">
        <v>0</v>
      </c>
      <c r="AG404" s="15">
        <v>0</v>
      </c>
      <c r="AH404" s="15">
        <v>0</v>
      </c>
      <c r="AI404" s="15">
        <v>0</v>
      </c>
      <c r="AJ404" s="15">
        <v>0</v>
      </c>
      <c r="AK404" s="15">
        <v>0</v>
      </c>
      <c r="AL404" s="15">
        <v>0</v>
      </c>
      <c r="AM404" s="15">
        <v>0</v>
      </c>
      <c r="AN404" s="15">
        <v>0</v>
      </c>
      <c r="AO404" s="15">
        <f t="shared" si="31"/>
        <v>0</v>
      </c>
      <c r="AP404" s="15">
        <f t="shared" si="32"/>
        <v>0</v>
      </c>
      <c r="AQ404" s="15">
        <f t="shared" si="33"/>
        <v>26.5</v>
      </c>
      <c r="AR404" s="15">
        <v>0</v>
      </c>
      <c r="AS404" s="15">
        <v>0</v>
      </c>
      <c r="AT404" s="15">
        <v>0</v>
      </c>
      <c r="AU404" s="15">
        <v>0</v>
      </c>
      <c r="AV404" s="15">
        <f t="shared" si="34"/>
        <v>5.9346750000000004</v>
      </c>
      <c r="AW404" s="15">
        <v>0</v>
      </c>
      <c r="AX404" s="15">
        <v>0</v>
      </c>
    </row>
    <row r="405" spans="1:50" ht="20.100000000000001" customHeight="1" x14ac:dyDescent="0.25">
      <c r="A405" s="8">
        <v>43922</v>
      </c>
      <c r="B405" s="8">
        <v>43951</v>
      </c>
      <c r="C405" s="11">
        <v>387</v>
      </c>
      <c r="D405" s="8" t="str">
        <f>VLOOKUP(C405,DBASE!$A$4:$Z$756,3,FALSE)</f>
        <v>P</v>
      </c>
      <c r="E405" s="11" t="str">
        <f>VLOOKUP(C405,DBASE!$A$4:$Z$756,2,FALSE)</f>
        <v>Active</v>
      </c>
      <c r="F405" s="11" t="str">
        <f>VLOOKUP(C405,DBASE!$A$4:$Z$756,4,FALSE)</f>
        <v>Mitarbeiter 387</v>
      </c>
      <c r="G405" s="11" t="str">
        <f>VLOOKUP(C405,DBASE!$A$4:$Z$756,5,FALSE)</f>
        <v>N</v>
      </c>
      <c r="H405" s="11">
        <f>VLOOKUP(C405,DBASE!$A$4:$Z$756,6,FALSE)</f>
        <v>1022</v>
      </c>
      <c r="I405" s="11">
        <f>VLOOKUP(C405,DBASE!$A$4:$Z$756,7,FALSE)</f>
        <v>1041</v>
      </c>
      <c r="J405" s="11">
        <f>VLOOKUP(C405,DBASE!$A$4:$Z$756,8,FALSE)</f>
        <v>105</v>
      </c>
      <c r="K405" s="11" t="str">
        <f>VLOOKUP(C405,DBASE!$A$4:$Z$756,9,FALSE)</f>
        <v>Niederl. 6</v>
      </c>
      <c r="L405" s="11" t="str">
        <f>VLOOKUP(C405,DBASE!$A$4:$Z$756,10,FALSE)</f>
        <v>Department</v>
      </c>
      <c r="M405" s="11" t="str">
        <f>VLOOKUP(C405,DBASE!$A$4:$Z$756,11,FALSE)</f>
        <v>Supervisor</v>
      </c>
      <c r="N405" s="11" t="str">
        <f>VLOOKUP(C405,DBASE!$A$4:$Z$756,12,FALSE)</f>
        <v>Non-Mgm.</v>
      </c>
      <c r="O405" s="11" t="str">
        <f>VLOOKUP(C405,DBASE!$A$4:$Z$756,13,FALSE)</f>
        <v>ang.</v>
      </c>
      <c r="P405" s="11" t="str">
        <f>VLOOKUP(C405,DBASE!$A$4:$Z$756,14,FALSE)</f>
        <v>M</v>
      </c>
      <c r="Q405" s="12">
        <f>VLOOKUP(C405,DBASE!$A$4:$Z$756,15,FALSE)</f>
        <v>42552</v>
      </c>
      <c r="R405" s="12" t="str">
        <f>IF(VLOOKUP(C405,DBASE!$A$4:$Z$756,16,FALSE)=0,"",VLOOKUP(C405,DBASE!$A$4:$Z$756,16,FALSE))</f>
        <v/>
      </c>
      <c r="S405" s="13" t="str">
        <f>VLOOKUP(C405,DBASE!$A$4:$Z$756,17,FALSE)</f>
        <v/>
      </c>
      <c r="T405" s="11">
        <f ca="1">VLOOKUP(C405,DBASE!$A$4:$Z$756,18,FALSE)</f>
        <v>3</v>
      </c>
      <c r="U405" s="12">
        <f>VLOOKUP(C405,DBASE!$A$4:$Z$756,19,FALSE)</f>
        <v>26356</v>
      </c>
      <c r="V405" s="13">
        <f ca="1">VLOOKUP(C405,DBASE!$A$4:$Z$756,20,FALSE)</f>
        <v>47</v>
      </c>
      <c r="W405" s="11" t="str">
        <f>VLOOKUP(C405,DBASE!$A$4:$Z$756,21,FALSE)</f>
        <v>J</v>
      </c>
      <c r="X405" s="11">
        <f>VLOOKUP(C405,DBASE!$A$4:$Z$756,22,FALSE)</f>
        <v>30</v>
      </c>
      <c r="Y405" s="14">
        <f>VLOOKUP(C405,DBASE!$A$4:$Z$756,23,FALSE)</f>
        <v>2.5</v>
      </c>
      <c r="Z405" s="11">
        <f>VLOOKUP(C405,DBASE!$A$4:$Z$756,24,FALSE)</f>
        <v>39</v>
      </c>
      <c r="AA405" s="11" t="str">
        <f>VLOOKUP(C405,DBASE!$A$4:$Z$756,25,FALSE)</f>
        <v>Function</v>
      </c>
      <c r="AB405" s="10">
        <f>VLOOKUP(C405,DBASE!$A$4:$Z$756,26,FALSE)</f>
        <v>1</v>
      </c>
      <c r="AC405" s="15">
        <v>1401</v>
      </c>
      <c r="AD405" s="15">
        <f t="shared" si="30"/>
        <v>307.16925000000003</v>
      </c>
      <c r="AE405" s="15">
        <v>0</v>
      </c>
      <c r="AF405" s="15">
        <v>0</v>
      </c>
      <c r="AG405" s="15">
        <v>0</v>
      </c>
      <c r="AH405" s="15">
        <v>0</v>
      </c>
      <c r="AI405" s="15">
        <v>0</v>
      </c>
      <c r="AJ405" s="15">
        <v>0</v>
      </c>
      <c r="AK405" s="15">
        <v>0</v>
      </c>
      <c r="AL405" s="15">
        <v>0</v>
      </c>
      <c r="AM405" s="15">
        <v>0</v>
      </c>
      <c r="AN405" s="15">
        <v>0</v>
      </c>
      <c r="AO405" s="15">
        <f t="shared" si="31"/>
        <v>80.82692307692308</v>
      </c>
      <c r="AP405" s="15">
        <f t="shared" si="32"/>
        <v>64.212500000000006</v>
      </c>
      <c r="AQ405" s="15">
        <f t="shared" si="33"/>
        <v>26.5</v>
      </c>
      <c r="AR405" s="15">
        <v>0</v>
      </c>
      <c r="AS405" s="15">
        <v>0</v>
      </c>
      <c r="AT405" s="15">
        <v>0</v>
      </c>
      <c r="AU405" s="15">
        <v>0</v>
      </c>
      <c r="AV405" s="15">
        <f t="shared" si="34"/>
        <v>38.416253798076923</v>
      </c>
      <c r="AW405" s="15">
        <v>0</v>
      </c>
      <c r="AX405" s="15">
        <v>0</v>
      </c>
    </row>
    <row r="406" spans="1:50" ht="20.100000000000001" customHeight="1" x14ac:dyDescent="0.25">
      <c r="A406" s="8">
        <v>43922</v>
      </c>
      <c r="B406" s="8">
        <v>43951</v>
      </c>
      <c r="C406" s="11">
        <v>388</v>
      </c>
      <c r="D406" s="8" t="str">
        <f>VLOOKUP(C406,DBASE!$A$4:$Z$756,3,FALSE)</f>
        <v>P</v>
      </c>
      <c r="E406" s="11" t="str">
        <f>VLOOKUP(C406,DBASE!$A$4:$Z$756,2,FALSE)</f>
        <v>Active</v>
      </c>
      <c r="F406" s="11" t="str">
        <f>VLOOKUP(C406,DBASE!$A$4:$Z$756,4,FALSE)</f>
        <v>Mitarbeiter 388</v>
      </c>
      <c r="G406" s="11" t="str">
        <f>VLOOKUP(C406,DBASE!$A$4:$Z$756,5,FALSE)</f>
        <v>N</v>
      </c>
      <c r="H406" s="11">
        <f>VLOOKUP(C406,DBASE!$A$4:$Z$756,6,FALSE)</f>
        <v>1044</v>
      </c>
      <c r="I406" s="11">
        <f>VLOOKUP(C406,DBASE!$A$4:$Z$756,7,FALSE)</f>
        <v>1087</v>
      </c>
      <c r="J406" s="11">
        <f>VLOOKUP(C406,DBASE!$A$4:$Z$756,8,FALSE)</f>
        <v>102</v>
      </c>
      <c r="K406" s="11" t="str">
        <f>VLOOKUP(C406,DBASE!$A$4:$Z$756,9,FALSE)</f>
        <v>Niederl. 3</v>
      </c>
      <c r="L406" s="11" t="str">
        <f>VLOOKUP(C406,DBASE!$A$4:$Z$756,10,FALSE)</f>
        <v>Department</v>
      </c>
      <c r="M406" s="11" t="str">
        <f>VLOOKUP(C406,DBASE!$A$4:$Z$756,11,FALSE)</f>
        <v>Supervisor</v>
      </c>
      <c r="N406" s="11" t="str">
        <f>VLOOKUP(C406,DBASE!$A$4:$Z$756,12,FALSE)</f>
        <v>Non-Mgm.</v>
      </c>
      <c r="O406" s="11" t="str">
        <f>VLOOKUP(C406,DBASE!$A$4:$Z$756,13,FALSE)</f>
        <v>ang.</v>
      </c>
      <c r="P406" s="11" t="str">
        <f>VLOOKUP(C406,DBASE!$A$4:$Z$756,14,FALSE)</f>
        <v>M</v>
      </c>
      <c r="Q406" s="12">
        <f>VLOOKUP(C406,DBASE!$A$4:$Z$756,15,FALSE)</f>
        <v>42552</v>
      </c>
      <c r="R406" s="12" t="str">
        <f>IF(VLOOKUP(C406,DBASE!$A$4:$Z$756,16,FALSE)=0,"",VLOOKUP(C406,DBASE!$A$4:$Z$756,16,FALSE))</f>
        <v/>
      </c>
      <c r="S406" s="13" t="str">
        <f>VLOOKUP(C406,DBASE!$A$4:$Z$756,17,FALSE)</f>
        <v/>
      </c>
      <c r="T406" s="11">
        <f ca="1">VLOOKUP(C406,DBASE!$A$4:$Z$756,18,FALSE)</f>
        <v>3</v>
      </c>
      <c r="U406" s="12">
        <f>VLOOKUP(C406,DBASE!$A$4:$Z$756,19,FALSE)</f>
        <v>28019</v>
      </c>
      <c r="V406" s="13">
        <f ca="1">VLOOKUP(C406,DBASE!$A$4:$Z$756,20,FALSE)</f>
        <v>43</v>
      </c>
      <c r="W406" s="11" t="str">
        <f>VLOOKUP(C406,DBASE!$A$4:$Z$756,21,FALSE)</f>
        <v>N</v>
      </c>
      <c r="X406" s="11">
        <f>VLOOKUP(C406,DBASE!$A$4:$Z$756,22,FALSE)</f>
        <v>30</v>
      </c>
      <c r="Y406" s="14">
        <f>VLOOKUP(C406,DBASE!$A$4:$Z$756,23,FALSE)</f>
        <v>2.5</v>
      </c>
      <c r="Z406" s="11">
        <f>VLOOKUP(C406,DBASE!$A$4:$Z$756,24,FALSE)</f>
        <v>39</v>
      </c>
      <c r="AA406" s="11" t="str">
        <f>VLOOKUP(C406,DBASE!$A$4:$Z$756,25,FALSE)</f>
        <v>Function</v>
      </c>
      <c r="AB406" s="10">
        <f>VLOOKUP(C406,DBASE!$A$4:$Z$756,26,FALSE)</f>
        <v>1</v>
      </c>
      <c r="AC406" s="15">
        <v>1402</v>
      </c>
      <c r="AD406" s="15">
        <f t="shared" si="30"/>
        <v>307.38850000000002</v>
      </c>
      <c r="AE406" s="15">
        <v>0</v>
      </c>
      <c r="AF406" s="15">
        <v>0</v>
      </c>
      <c r="AG406" s="15">
        <v>0</v>
      </c>
      <c r="AH406" s="15">
        <v>0</v>
      </c>
      <c r="AI406" s="15">
        <v>0</v>
      </c>
      <c r="AJ406" s="15">
        <v>0</v>
      </c>
      <c r="AK406" s="15">
        <v>0</v>
      </c>
      <c r="AL406" s="15">
        <v>0</v>
      </c>
      <c r="AM406" s="15">
        <v>0</v>
      </c>
      <c r="AN406" s="15">
        <v>0</v>
      </c>
      <c r="AO406" s="15">
        <f t="shared" si="31"/>
        <v>0</v>
      </c>
      <c r="AP406" s="15">
        <f t="shared" si="32"/>
        <v>0</v>
      </c>
      <c r="AQ406" s="15">
        <f t="shared" si="33"/>
        <v>26.5</v>
      </c>
      <c r="AR406" s="15">
        <v>0</v>
      </c>
      <c r="AS406" s="15">
        <v>0</v>
      </c>
      <c r="AT406" s="15">
        <v>0</v>
      </c>
      <c r="AU406" s="15">
        <v>0</v>
      </c>
      <c r="AV406" s="15">
        <f t="shared" si="34"/>
        <v>5.9346750000000004</v>
      </c>
      <c r="AW406" s="15">
        <v>0</v>
      </c>
      <c r="AX406" s="15">
        <v>0</v>
      </c>
    </row>
    <row r="407" spans="1:50" ht="20.100000000000001" customHeight="1" x14ac:dyDescent="0.25">
      <c r="A407" s="8">
        <v>43922</v>
      </c>
      <c r="B407" s="8">
        <v>43951</v>
      </c>
      <c r="C407" s="11">
        <v>389</v>
      </c>
      <c r="D407" s="8" t="str">
        <f>VLOOKUP(C407,DBASE!$A$4:$Z$756,3,FALSE)</f>
        <v>P</v>
      </c>
      <c r="E407" s="11" t="str">
        <f>VLOOKUP(C407,DBASE!$A$4:$Z$756,2,FALSE)</f>
        <v>Active</v>
      </c>
      <c r="F407" s="11" t="str">
        <f>VLOOKUP(C407,DBASE!$A$4:$Z$756,4,FALSE)</f>
        <v>Mitarbeiter 389</v>
      </c>
      <c r="G407" s="11" t="str">
        <f>VLOOKUP(C407,DBASE!$A$4:$Z$756,5,FALSE)</f>
        <v>N</v>
      </c>
      <c r="H407" s="11">
        <f>VLOOKUP(C407,DBASE!$A$4:$Z$756,6,FALSE)</f>
        <v>1026</v>
      </c>
      <c r="I407" s="11">
        <f>VLOOKUP(C407,DBASE!$A$4:$Z$756,7,FALSE)</f>
        <v>1069</v>
      </c>
      <c r="J407" s="11">
        <f>VLOOKUP(C407,DBASE!$A$4:$Z$756,8,FALSE)</f>
        <v>102</v>
      </c>
      <c r="K407" s="11" t="str">
        <f>VLOOKUP(C407,DBASE!$A$4:$Z$756,9,FALSE)</f>
        <v>Niederl. 3</v>
      </c>
      <c r="L407" s="11" t="str">
        <f>VLOOKUP(C407,DBASE!$A$4:$Z$756,10,FALSE)</f>
        <v>Department</v>
      </c>
      <c r="M407" s="11" t="str">
        <f>VLOOKUP(C407,DBASE!$A$4:$Z$756,11,FALSE)</f>
        <v>Supervisor</v>
      </c>
      <c r="N407" s="11" t="str">
        <f>VLOOKUP(C407,DBASE!$A$4:$Z$756,12,FALSE)</f>
        <v>Non-Mgm.</v>
      </c>
      <c r="O407" s="11" t="str">
        <f>VLOOKUP(C407,DBASE!$A$4:$Z$756,13,FALSE)</f>
        <v>ang.</v>
      </c>
      <c r="P407" s="11" t="str">
        <f>VLOOKUP(C407,DBASE!$A$4:$Z$756,14,FALSE)</f>
        <v>W</v>
      </c>
      <c r="Q407" s="12">
        <f>VLOOKUP(C407,DBASE!$A$4:$Z$756,15,FALSE)</f>
        <v>42598</v>
      </c>
      <c r="R407" s="12" t="str">
        <f>IF(VLOOKUP(C407,DBASE!$A$4:$Z$756,16,FALSE)=0,"",VLOOKUP(C407,DBASE!$A$4:$Z$756,16,FALSE))</f>
        <v/>
      </c>
      <c r="S407" s="13" t="str">
        <f>VLOOKUP(C407,DBASE!$A$4:$Z$756,17,FALSE)</f>
        <v/>
      </c>
      <c r="T407" s="11">
        <f ca="1">VLOOKUP(C407,DBASE!$A$4:$Z$756,18,FALSE)</f>
        <v>3</v>
      </c>
      <c r="U407" s="12">
        <f>VLOOKUP(C407,DBASE!$A$4:$Z$756,19,FALSE)</f>
        <v>33344</v>
      </c>
      <c r="V407" s="13">
        <f ca="1">VLOOKUP(C407,DBASE!$A$4:$Z$756,20,FALSE)</f>
        <v>28</v>
      </c>
      <c r="W407" s="11" t="str">
        <f>VLOOKUP(C407,DBASE!$A$4:$Z$756,21,FALSE)</f>
        <v>N</v>
      </c>
      <c r="X407" s="11">
        <f>VLOOKUP(C407,DBASE!$A$4:$Z$756,22,FALSE)</f>
        <v>30</v>
      </c>
      <c r="Y407" s="14">
        <f>VLOOKUP(C407,DBASE!$A$4:$Z$756,23,FALSE)</f>
        <v>2.5</v>
      </c>
      <c r="Z407" s="11">
        <f>VLOOKUP(C407,DBASE!$A$4:$Z$756,24,FALSE)</f>
        <v>39</v>
      </c>
      <c r="AA407" s="11" t="str">
        <f>VLOOKUP(C407,DBASE!$A$4:$Z$756,25,FALSE)</f>
        <v>Function</v>
      </c>
      <c r="AB407" s="10">
        <f>VLOOKUP(C407,DBASE!$A$4:$Z$756,26,FALSE)</f>
        <v>1</v>
      </c>
      <c r="AC407" s="15">
        <v>1403</v>
      </c>
      <c r="AD407" s="15">
        <f t="shared" si="30"/>
        <v>307.60775000000001</v>
      </c>
      <c r="AE407" s="15">
        <v>0</v>
      </c>
      <c r="AF407" s="15">
        <v>0</v>
      </c>
      <c r="AG407" s="15">
        <v>0</v>
      </c>
      <c r="AH407" s="15">
        <v>0</v>
      </c>
      <c r="AI407" s="15">
        <v>0</v>
      </c>
      <c r="AJ407" s="15">
        <v>0</v>
      </c>
      <c r="AK407" s="15">
        <v>0</v>
      </c>
      <c r="AL407" s="15">
        <v>0</v>
      </c>
      <c r="AM407" s="15">
        <v>0</v>
      </c>
      <c r="AN407" s="15">
        <v>0</v>
      </c>
      <c r="AO407" s="15">
        <f t="shared" si="31"/>
        <v>0</v>
      </c>
      <c r="AP407" s="15">
        <f t="shared" si="32"/>
        <v>0</v>
      </c>
      <c r="AQ407" s="15">
        <f t="shared" si="33"/>
        <v>26.5</v>
      </c>
      <c r="AR407" s="15">
        <v>0</v>
      </c>
      <c r="AS407" s="15">
        <v>0</v>
      </c>
      <c r="AT407" s="15">
        <v>0</v>
      </c>
      <c r="AU407" s="15">
        <v>0</v>
      </c>
      <c r="AV407" s="15">
        <f t="shared" si="34"/>
        <v>5.9346750000000004</v>
      </c>
      <c r="AW407" s="15">
        <v>0</v>
      </c>
      <c r="AX407" s="15">
        <v>0</v>
      </c>
    </row>
    <row r="408" spans="1:50" ht="20.100000000000001" customHeight="1" x14ac:dyDescent="0.25">
      <c r="A408" s="8">
        <v>43922</v>
      </c>
      <c r="B408" s="8">
        <v>43951</v>
      </c>
      <c r="C408" s="11">
        <v>390</v>
      </c>
      <c r="D408" s="8" t="str">
        <f>VLOOKUP(C408,DBASE!$A$4:$Z$756,3,FALSE)</f>
        <v>P</v>
      </c>
      <c r="E408" s="11" t="str">
        <f>VLOOKUP(C408,DBASE!$A$4:$Z$756,2,FALSE)</f>
        <v>Active</v>
      </c>
      <c r="F408" s="11" t="str">
        <f>VLOOKUP(C408,DBASE!$A$4:$Z$756,4,FALSE)</f>
        <v>Mitarbeiter 390</v>
      </c>
      <c r="G408" s="11" t="str">
        <f>VLOOKUP(C408,DBASE!$A$4:$Z$756,5,FALSE)</f>
        <v>N</v>
      </c>
      <c r="H408" s="11">
        <f>VLOOKUP(C408,DBASE!$A$4:$Z$756,6,FALSE)</f>
        <v>1044</v>
      </c>
      <c r="I408" s="11">
        <f>VLOOKUP(C408,DBASE!$A$4:$Z$756,7,FALSE)</f>
        <v>1087</v>
      </c>
      <c r="J408" s="11">
        <f>VLOOKUP(C408,DBASE!$A$4:$Z$756,8,FALSE)</f>
        <v>102</v>
      </c>
      <c r="K408" s="11" t="str">
        <f>VLOOKUP(C408,DBASE!$A$4:$Z$756,9,FALSE)</f>
        <v>Niederl. 3</v>
      </c>
      <c r="L408" s="11" t="str">
        <f>VLOOKUP(C408,DBASE!$A$4:$Z$756,10,FALSE)</f>
        <v>Department</v>
      </c>
      <c r="M408" s="11" t="str">
        <f>VLOOKUP(C408,DBASE!$A$4:$Z$756,11,FALSE)</f>
        <v>Supervisor</v>
      </c>
      <c r="N408" s="11" t="str">
        <f>VLOOKUP(C408,DBASE!$A$4:$Z$756,12,FALSE)</f>
        <v>Non-Mgm.</v>
      </c>
      <c r="O408" s="11" t="str">
        <f>VLOOKUP(C408,DBASE!$A$4:$Z$756,13,FALSE)</f>
        <v>ang.</v>
      </c>
      <c r="P408" s="11" t="str">
        <f>VLOOKUP(C408,DBASE!$A$4:$Z$756,14,FALSE)</f>
        <v>M</v>
      </c>
      <c r="Q408" s="12">
        <f>VLOOKUP(C408,DBASE!$A$4:$Z$756,15,FALSE)</f>
        <v>42583</v>
      </c>
      <c r="R408" s="12" t="str">
        <f>IF(VLOOKUP(C408,DBASE!$A$4:$Z$756,16,FALSE)=0,"",VLOOKUP(C408,DBASE!$A$4:$Z$756,16,FALSE))</f>
        <v/>
      </c>
      <c r="S408" s="13" t="str">
        <f>VLOOKUP(C408,DBASE!$A$4:$Z$756,17,FALSE)</f>
        <v/>
      </c>
      <c r="T408" s="11">
        <f ca="1">VLOOKUP(C408,DBASE!$A$4:$Z$756,18,FALSE)</f>
        <v>3</v>
      </c>
      <c r="U408" s="12">
        <f>VLOOKUP(C408,DBASE!$A$4:$Z$756,19,FALSE)</f>
        <v>30283</v>
      </c>
      <c r="V408" s="13">
        <f ca="1">VLOOKUP(C408,DBASE!$A$4:$Z$756,20,FALSE)</f>
        <v>37</v>
      </c>
      <c r="W408" s="11" t="str">
        <f>VLOOKUP(C408,DBASE!$A$4:$Z$756,21,FALSE)</f>
        <v>N</v>
      </c>
      <c r="X408" s="11">
        <f>VLOOKUP(C408,DBASE!$A$4:$Z$756,22,FALSE)</f>
        <v>30</v>
      </c>
      <c r="Y408" s="14">
        <f>VLOOKUP(C408,DBASE!$A$4:$Z$756,23,FALSE)</f>
        <v>2.5</v>
      </c>
      <c r="Z408" s="11">
        <f>VLOOKUP(C408,DBASE!$A$4:$Z$756,24,FALSE)</f>
        <v>39</v>
      </c>
      <c r="AA408" s="11" t="str">
        <f>VLOOKUP(C408,DBASE!$A$4:$Z$756,25,FALSE)</f>
        <v>Function</v>
      </c>
      <c r="AB408" s="10">
        <f>VLOOKUP(C408,DBASE!$A$4:$Z$756,26,FALSE)</f>
        <v>1</v>
      </c>
      <c r="AC408" s="15">
        <v>1404</v>
      </c>
      <c r="AD408" s="15">
        <f t="shared" si="30"/>
        <v>307.827</v>
      </c>
      <c r="AE408" s="15">
        <v>0</v>
      </c>
      <c r="AF408" s="15">
        <v>0</v>
      </c>
      <c r="AG408" s="15">
        <v>0</v>
      </c>
      <c r="AH408" s="15">
        <v>0</v>
      </c>
      <c r="AI408" s="15">
        <v>0</v>
      </c>
      <c r="AJ408" s="15">
        <v>0</v>
      </c>
      <c r="AK408" s="15">
        <v>0</v>
      </c>
      <c r="AL408" s="15">
        <v>0</v>
      </c>
      <c r="AM408" s="15">
        <v>0</v>
      </c>
      <c r="AN408" s="15">
        <v>0</v>
      </c>
      <c r="AO408" s="15">
        <f t="shared" si="31"/>
        <v>0</v>
      </c>
      <c r="AP408" s="15">
        <f t="shared" si="32"/>
        <v>0</v>
      </c>
      <c r="AQ408" s="15">
        <f t="shared" si="33"/>
        <v>26.5</v>
      </c>
      <c r="AR408" s="15">
        <v>0</v>
      </c>
      <c r="AS408" s="15">
        <v>0</v>
      </c>
      <c r="AT408" s="15">
        <v>0</v>
      </c>
      <c r="AU408" s="15">
        <v>0</v>
      </c>
      <c r="AV408" s="15">
        <f t="shared" si="34"/>
        <v>5.9346750000000004</v>
      </c>
      <c r="AW408" s="15">
        <v>0</v>
      </c>
      <c r="AX408" s="15">
        <v>0</v>
      </c>
    </row>
    <row r="409" spans="1:50" ht="20.100000000000001" customHeight="1" x14ac:dyDescent="0.25">
      <c r="A409" s="8">
        <v>43922</v>
      </c>
      <c r="B409" s="8">
        <v>43951</v>
      </c>
      <c r="C409" s="11">
        <v>391</v>
      </c>
      <c r="D409" s="8" t="str">
        <f>VLOOKUP(C409,DBASE!$A$4:$Z$756,3,FALSE)</f>
        <v>P</v>
      </c>
      <c r="E409" s="11" t="str">
        <f>VLOOKUP(C409,DBASE!$A$4:$Z$756,2,FALSE)</f>
        <v>Active</v>
      </c>
      <c r="F409" s="11" t="str">
        <f>VLOOKUP(C409,DBASE!$A$4:$Z$756,4,FALSE)</f>
        <v>Mitarbeiter 391</v>
      </c>
      <c r="G409" s="11" t="str">
        <f>VLOOKUP(C409,DBASE!$A$4:$Z$756,5,FALSE)</f>
        <v>N</v>
      </c>
      <c r="H409" s="11">
        <f>VLOOKUP(C409,DBASE!$A$4:$Z$756,6,FALSE)</f>
        <v>1020</v>
      </c>
      <c r="I409" s="11">
        <f>VLOOKUP(C409,DBASE!$A$4:$Z$756,7,FALSE)</f>
        <v>1039</v>
      </c>
      <c r="J409" s="11">
        <f>VLOOKUP(C409,DBASE!$A$4:$Z$756,8,FALSE)</f>
        <v>105</v>
      </c>
      <c r="K409" s="11" t="str">
        <f>VLOOKUP(C409,DBASE!$A$4:$Z$756,9,FALSE)</f>
        <v>Niederl. 6</v>
      </c>
      <c r="L409" s="11" t="str">
        <f>VLOOKUP(C409,DBASE!$A$4:$Z$756,10,FALSE)</f>
        <v>Department</v>
      </c>
      <c r="M409" s="11" t="str">
        <f>VLOOKUP(C409,DBASE!$A$4:$Z$756,11,FALSE)</f>
        <v>Supervisor</v>
      </c>
      <c r="N409" s="11" t="str">
        <f>VLOOKUP(C409,DBASE!$A$4:$Z$756,12,FALSE)</f>
        <v>Non-Mgm.</v>
      </c>
      <c r="O409" s="11" t="str">
        <f>VLOOKUP(C409,DBASE!$A$4:$Z$756,13,FALSE)</f>
        <v>ang.</v>
      </c>
      <c r="P409" s="11" t="str">
        <f>VLOOKUP(C409,DBASE!$A$4:$Z$756,14,FALSE)</f>
        <v>W</v>
      </c>
      <c r="Q409" s="12">
        <f>VLOOKUP(C409,DBASE!$A$4:$Z$756,15,FALSE)</f>
        <v>43630</v>
      </c>
      <c r="R409" s="12">
        <f>IF(VLOOKUP(C409,DBASE!$A$4:$Z$756,16,FALSE)=0,"",VLOOKUP(C409,DBASE!$A$4:$Z$756,16,FALSE))</f>
        <v>43995</v>
      </c>
      <c r="S409" s="13" t="str">
        <f>VLOOKUP(C409,DBASE!$A$4:$Z$756,17,FALSE)</f>
        <v/>
      </c>
      <c r="T409" s="11">
        <f ca="1">VLOOKUP(C409,DBASE!$A$4:$Z$756,18,FALSE)</f>
        <v>0</v>
      </c>
      <c r="U409" s="12">
        <f>VLOOKUP(C409,DBASE!$A$4:$Z$756,19,FALSE)</f>
        <v>35168</v>
      </c>
      <c r="V409" s="13">
        <f ca="1">VLOOKUP(C409,DBASE!$A$4:$Z$756,20,FALSE)</f>
        <v>23</v>
      </c>
      <c r="W409" s="11" t="str">
        <f>VLOOKUP(C409,DBASE!$A$4:$Z$756,21,FALSE)</f>
        <v>J</v>
      </c>
      <c r="X409" s="11">
        <f>VLOOKUP(C409,DBASE!$A$4:$Z$756,22,FALSE)</f>
        <v>30</v>
      </c>
      <c r="Y409" s="14">
        <f>VLOOKUP(C409,DBASE!$A$4:$Z$756,23,FALSE)</f>
        <v>2.5</v>
      </c>
      <c r="Z409" s="11">
        <f>VLOOKUP(C409,DBASE!$A$4:$Z$756,24,FALSE)</f>
        <v>39</v>
      </c>
      <c r="AA409" s="11" t="str">
        <f>VLOOKUP(C409,DBASE!$A$4:$Z$756,25,FALSE)</f>
        <v>Function</v>
      </c>
      <c r="AB409" s="10">
        <f>VLOOKUP(C409,DBASE!$A$4:$Z$756,26,FALSE)</f>
        <v>1</v>
      </c>
      <c r="AC409" s="15">
        <v>1405</v>
      </c>
      <c r="AD409" s="15">
        <f t="shared" si="30"/>
        <v>308.04624999999999</v>
      </c>
      <c r="AE409" s="15">
        <v>0</v>
      </c>
      <c r="AF409" s="15">
        <v>0</v>
      </c>
      <c r="AG409" s="15">
        <v>0</v>
      </c>
      <c r="AH409" s="15">
        <v>0</v>
      </c>
      <c r="AI409" s="15">
        <v>0</v>
      </c>
      <c r="AJ409" s="15">
        <v>0</v>
      </c>
      <c r="AK409" s="15">
        <v>0</v>
      </c>
      <c r="AL409" s="15">
        <v>0</v>
      </c>
      <c r="AM409" s="15">
        <v>0</v>
      </c>
      <c r="AN409" s="15">
        <v>0</v>
      </c>
      <c r="AO409" s="15">
        <f t="shared" si="31"/>
        <v>81.057692307692292</v>
      </c>
      <c r="AP409" s="15">
        <f t="shared" si="32"/>
        <v>64.395833333333343</v>
      </c>
      <c r="AQ409" s="15">
        <f t="shared" si="33"/>
        <v>26.5</v>
      </c>
      <c r="AR409" s="15">
        <v>0</v>
      </c>
      <c r="AS409" s="15">
        <v>0</v>
      </c>
      <c r="AT409" s="15">
        <v>0</v>
      </c>
      <c r="AU409" s="15">
        <v>0</v>
      </c>
      <c r="AV409" s="15">
        <f t="shared" si="34"/>
        <v>38.508992067307695</v>
      </c>
      <c r="AW409" s="15">
        <v>0</v>
      </c>
      <c r="AX409" s="15">
        <v>0</v>
      </c>
    </row>
    <row r="410" spans="1:50" ht="20.100000000000001" customHeight="1" x14ac:dyDescent="0.25">
      <c r="A410" s="8">
        <v>43922</v>
      </c>
      <c r="B410" s="8">
        <v>43951</v>
      </c>
      <c r="C410" s="11">
        <v>392</v>
      </c>
      <c r="D410" s="8" t="str">
        <f>VLOOKUP(C410,DBASE!$A$4:$Z$756,3,FALSE)</f>
        <v>P</v>
      </c>
      <c r="E410" s="11" t="str">
        <f>VLOOKUP(C410,DBASE!$A$4:$Z$756,2,FALSE)</f>
        <v>Active</v>
      </c>
      <c r="F410" s="11" t="str">
        <f>VLOOKUP(C410,DBASE!$A$4:$Z$756,4,FALSE)</f>
        <v>Mitarbeiter 392</v>
      </c>
      <c r="G410" s="11" t="str">
        <f>VLOOKUP(C410,DBASE!$A$4:$Z$756,5,FALSE)</f>
        <v>N</v>
      </c>
      <c r="H410" s="11">
        <f>VLOOKUP(C410,DBASE!$A$4:$Z$756,6,FALSE)</f>
        <v>1022</v>
      </c>
      <c r="I410" s="11">
        <f>VLOOKUP(C410,DBASE!$A$4:$Z$756,7,FALSE)</f>
        <v>1041</v>
      </c>
      <c r="J410" s="11">
        <f>VLOOKUP(C410,DBASE!$A$4:$Z$756,8,FALSE)</f>
        <v>105</v>
      </c>
      <c r="K410" s="11" t="str">
        <f>VLOOKUP(C410,DBASE!$A$4:$Z$756,9,FALSE)</f>
        <v>Niederl. 6</v>
      </c>
      <c r="L410" s="11" t="str">
        <f>VLOOKUP(C410,DBASE!$A$4:$Z$756,10,FALSE)</f>
        <v>Department</v>
      </c>
      <c r="M410" s="11" t="str">
        <f>VLOOKUP(C410,DBASE!$A$4:$Z$756,11,FALSE)</f>
        <v>Supervisor</v>
      </c>
      <c r="N410" s="11" t="str">
        <f>VLOOKUP(C410,DBASE!$A$4:$Z$756,12,FALSE)</f>
        <v>Non-Mgm.</v>
      </c>
      <c r="O410" s="11" t="str">
        <f>VLOOKUP(C410,DBASE!$A$4:$Z$756,13,FALSE)</f>
        <v>ang.</v>
      </c>
      <c r="P410" s="11" t="str">
        <f>VLOOKUP(C410,DBASE!$A$4:$Z$756,14,FALSE)</f>
        <v>M</v>
      </c>
      <c r="Q410" s="12">
        <f>VLOOKUP(C410,DBASE!$A$4:$Z$756,15,FALSE)</f>
        <v>42583</v>
      </c>
      <c r="R410" s="12" t="str">
        <f>IF(VLOOKUP(C410,DBASE!$A$4:$Z$756,16,FALSE)=0,"",VLOOKUP(C410,DBASE!$A$4:$Z$756,16,FALSE))</f>
        <v/>
      </c>
      <c r="S410" s="13" t="str">
        <f>VLOOKUP(C410,DBASE!$A$4:$Z$756,17,FALSE)</f>
        <v/>
      </c>
      <c r="T410" s="11">
        <f ca="1">VLOOKUP(C410,DBASE!$A$4:$Z$756,18,FALSE)</f>
        <v>3</v>
      </c>
      <c r="U410" s="12">
        <f>VLOOKUP(C410,DBASE!$A$4:$Z$756,19,FALSE)</f>
        <v>24944</v>
      </c>
      <c r="V410" s="13">
        <f ca="1">VLOOKUP(C410,DBASE!$A$4:$Z$756,20,FALSE)</f>
        <v>51</v>
      </c>
      <c r="W410" s="11" t="str">
        <f>VLOOKUP(C410,DBASE!$A$4:$Z$756,21,FALSE)</f>
        <v>J</v>
      </c>
      <c r="X410" s="11">
        <f>VLOOKUP(C410,DBASE!$A$4:$Z$756,22,FALSE)</f>
        <v>30</v>
      </c>
      <c r="Y410" s="14">
        <f>VLOOKUP(C410,DBASE!$A$4:$Z$756,23,FALSE)</f>
        <v>2.5</v>
      </c>
      <c r="Z410" s="11">
        <f>VLOOKUP(C410,DBASE!$A$4:$Z$756,24,FALSE)</f>
        <v>39</v>
      </c>
      <c r="AA410" s="11" t="str">
        <f>VLOOKUP(C410,DBASE!$A$4:$Z$756,25,FALSE)</f>
        <v>Function</v>
      </c>
      <c r="AB410" s="10">
        <f>VLOOKUP(C410,DBASE!$A$4:$Z$756,26,FALSE)</f>
        <v>1</v>
      </c>
      <c r="AC410" s="15">
        <v>1406</v>
      </c>
      <c r="AD410" s="15">
        <f t="shared" si="30"/>
        <v>308.26550000000003</v>
      </c>
      <c r="AE410" s="15">
        <v>0</v>
      </c>
      <c r="AF410" s="15">
        <v>0</v>
      </c>
      <c r="AG410" s="15">
        <v>0</v>
      </c>
      <c r="AH410" s="15">
        <v>0</v>
      </c>
      <c r="AI410" s="15">
        <v>0</v>
      </c>
      <c r="AJ410" s="15">
        <v>0</v>
      </c>
      <c r="AK410" s="15">
        <v>0</v>
      </c>
      <c r="AL410" s="15">
        <v>0</v>
      </c>
      <c r="AM410" s="15">
        <v>0</v>
      </c>
      <c r="AN410" s="15">
        <v>0</v>
      </c>
      <c r="AO410" s="15">
        <f t="shared" si="31"/>
        <v>81.115384615384613</v>
      </c>
      <c r="AP410" s="15">
        <f t="shared" si="32"/>
        <v>64.441666666666677</v>
      </c>
      <c r="AQ410" s="15">
        <f t="shared" si="33"/>
        <v>26.5</v>
      </c>
      <c r="AR410" s="15">
        <v>0</v>
      </c>
      <c r="AS410" s="15">
        <v>0</v>
      </c>
      <c r="AT410" s="15">
        <v>0</v>
      </c>
      <c r="AU410" s="15">
        <v>0</v>
      </c>
      <c r="AV410" s="15">
        <f t="shared" si="34"/>
        <v>38.532176634615389</v>
      </c>
      <c r="AW410" s="15">
        <v>0</v>
      </c>
      <c r="AX410" s="15">
        <v>0</v>
      </c>
    </row>
    <row r="411" spans="1:50" ht="20.100000000000001" customHeight="1" x14ac:dyDescent="0.25">
      <c r="A411" s="8">
        <v>43922</v>
      </c>
      <c r="B411" s="8">
        <v>43951</v>
      </c>
      <c r="C411" s="11">
        <v>393</v>
      </c>
      <c r="D411" s="8" t="str">
        <f>VLOOKUP(C411,DBASE!$A$4:$Z$756,3,FALSE)</f>
        <v>P</v>
      </c>
      <c r="E411" s="11" t="str">
        <f>VLOOKUP(C411,DBASE!$A$4:$Z$756,2,FALSE)</f>
        <v>Active</v>
      </c>
      <c r="F411" s="11" t="str">
        <f>VLOOKUP(C411,DBASE!$A$4:$Z$756,4,FALSE)</f>
        <v>Mitarbeiter 393</v>
      </c>
      <c r="G411" s="11" t="str">
        <f>VLOOKUP(C411,DBASE!$A$4:$Z$756,5,FALSE)</f>
        <v>N</v>
      </c>
      <c r="H411" s="11">
        <f>VLOOKUP(C411,DBASE!$A$4:$Z$756,6,FALSE)</f>
        <v>1026</v>
      </c>
      <c r="I411" s="11">
        <f>VLOOKUP(C411,DBASE!$A$4:$Z$756,7,FALSE)</f>
        <v>1069</v>
      </c>
      <c r="J411" s="11">
        <f>VLOOKUP(C411,DBASE!$A$4:$Z$756,8,FALSE)</f>
        <v>102</v>
      </c>
      <c r="K411" s="11" t="str">
        <f>VLOOKUP(C411,DBASE!$A$4:$Z$756,9,FALSE)</f>
        <v>Niederl. 3</v>
      </c>
      <c r="L411" s="11" t="str">
        <f>VLOOKUP(C411,DBASE!$A$4:$Z$756,10,FALSE)</f>
        <v>Department</v>
      </c>
      <c r="M411" s="11" t="str">
        <f>VLOOKUP(C411,DBASE!$A$4:$Z$756,11,FALSE)</f>
        <v>Supervisor</v>
      </c>
      <c r="N411" s="11" t="str">
        <f>VLOOKUP(C411,DBASE!$A$4:$Z$756,12,FALSE)</f>
        <v>Non-Mgm.</v>
      </c>
      <c r="O411" s="11" t="str">
        <f>VLOOKUP(C411,DBASE!$A$4:$Z$756,13,FALSE)</f>
        <v>ang.</v>
      </c>
      <c r="P411" s="11" t="str">
        <f>VLOOKUP(C411,DBASE!$A$4:$Z$756,14,FALSE)</f>
        <v>M</v>
      </c>
      <c r="Q411" s="12">
        <f>VLOOKUP(C411,DBASE!$A$4:$Z$756,15,FALSE)</f>
        <v>42583</v>
      </c>
      <c r="R411" s="12" t="str">
        <f>IF(VLOOKUP(C411,DBASE!$A$4:$Z$756,16,FALSE)=0,"",VLOOKUP(C411,DBASE!$A$4:$Z$756,16,FALSE))</f>
        <v/>
      </c>
      <c r="S411" s="13" t="str">
        <f>VLOOKUP(C411,DBASE!$A$4:$Z$756,17,FALSE)</f>
        <v/>
      </c>
      <c r="T411" s="11">
        <f ca="1">VLOOKUP(C411,DBASE!$A$4:$Z$756,18,FALSE)</f>
        <v>3</v>
      </c>
      <c r="U411" s="12">
        <f>VLOOKUP(C411,DBASE!$A$4:$Z$756,19,FALSE)</f>
        <v>30583</v>
      </c>
      <c r="V411" s="13">
        <f ca="1">VLOOKUP(C411,DBASE!$A$4:$Z$756,20,FALSE)</f>
        <v>36</v>
      </c>
      <c r="W411" s="11" t="str">
        <f>VLOOKUP(C411,DBASE!$A$4:$Z$756,21,FALSE)</f>
        <v>N</v>
      </c>
      <c r="X411" s="11">
        <f>VLOOKUP(C411,DBASE!$A$4:$Z$756,22,FALSE)</f>
        <v>30</v>
      </c>
      <c r="Y411" s="14">
        <f>VLOOKUP(C411,DBASE!$A$4:$Z$756,23,FALSE)</f>
        <v>2.5</v>
      </c>
      <c r="Z411" s="11">
        <f>VLOOKUP(C411,DBASE!$A$4:$Z$756,24,FALSE)</f>
        <v>39</v>
      </c>
      <c r="AA411" s="11" t="str">
        <f>VLOOKUP(C411,DBASE!$A$4:$Z$756,25,FALSE)</f>
        <v>Function</v>
      </c>
      <c r="AB411" s="10">
        <f>VLOOKUP(C411,DBASE!$A$4:$Z$756,26,FALSE)</f>
        <v>1</v>
      </c>
      <c r="AC411" s="15">
        <v>1407</v>
      </c>
      <c r="AD411" s="15">
        <f t="shared" si="30"/>
        <v>308.48475000000002</v>
      </c>
      <c r="AE411" s="15">
        <v>0</v>
      </c>
      <c r="AF411" s="15">
        <v>0</v>
      </c>
      <c r="AG411" s="15">
        <v>0</v>
      </c>
      <c r="AH411" s="15">
        <v>0</v>
      </c>
      <c r="AI411" s="15">
        <v>0</v>
      </c>
      <c r="AJ411" s="15">
        <v>0</v>
      </c>
      <c r="AK411" s="15">
        <v>0</v>
      </c>
      <c r="AL411" s="15">
        <v>0</v>
      </c>
      <c r="AM411" s="15">
        <v>0</v>
      </c>
      <c r="AN411" s="15">
        <v>0</v>
      </c>
      <c r="AO411" s="15">
        <f t="shared" si="31"/>
        <v>0</v>
      </c>
      <c r="AP411" s="15">
        <f t="shared" si="32"/>
        <v>0</v>
      </c>
      <c r="AQ411" s="15">
        <f t="shared" si="33"/>
        <v>26.5</v>
      </c>
      <c r="AR411" s="15">
        <v>0</v>
      </c>
      <c r="AS411" s="15">
        <v>0</v>
      </c>
      <c r="AT411" s="15">
        <v>0</v>
      </c>
      <c r="AU411" s="15">
        <v>0</v>
      </c>
      <c r="AV411" s="15">
        <f t="shared" si="34"/>
        <v>5.9346750000000004</v>
      </c>
      <c r="AW411" s="15">
        <v>0</v>
      </c>
      <c r="AX411" s="15">
        <v>0</v>
      </c>
    </row>
    <row r="412" spans="1:50" ht="20.100000000000001" customHeight="1" x14ac:dyDescent="0.25">
      <c r="A412" s="8">
        <v>43922</v>
      </c>
      <c r="B412" s="8">
        <v>43951</v>
      </c>
      <c r="C412" s="11">
        <v>394</v>
      </c>
      <c r="D412" s="8" t="str">
        <f>VLOOKUP(C412,DBASE!$A$4:$Z$756,3,FALSE)</f>
        <v>P</v>
      </c>
      <c r="E412" s="11" t="str">
        <f>VLOOKUP(C412,DBASE!$A$4:$Z$756,2,FALSE)</f>
        <v>Active</v>
      </c>
      <c r="F412" s="11" t="str">
        <f>VLOOKUP(C412,DBASE!$A$4:$Z$756,4,FALSE)</f>
        <v>Mitarbeiter 394</v>
      </c>
      <c r="G412" s="11" t="str">
        <f>VLOOKUP(C412,DBASE!$A$4:$Z$756,5,FALSE)</f>
        <v>N</v>
      </c>
      <c r="H412" s="11">
        <f>VLOOKUP(C412,DBASE!$A$4:$Z$756,6,FALSE)</f>
        <v>1024</v>
      </c>
      <c r="I412" s="11">
        <f>VLOOKUP(C412,DBASE!$A$4:$Z$756,7,FALSE)</f>
        <v>1054</v>
      </c>
      <c r="J412" s="11">
        <f>VLOOKUP(C412,DBASE!$A$4:$Z$756,8,FALSE)</f>
        <v>101</v>
      </c>
      <c r="K412" s="11" t="str">
        <f>VLOOKUP(C412,DBASE!$A$4:$Z$756,9,FALSE)</f>
        <v>Niederl. 2</v>
      </c>
      <c r="L412" s="11" t="str">
        <f>VLOOKUP(C412,DBASE!$A$4:$Z$756,10,FALSE)</f>
        <v>Department</v>
      </c>
      <c r="M412" s="11" t="str">
        <f>VLOOKUP(C412,DBASE!$A$4:$Z$756,11,FALSE)</f>
        <v>Supervisor</v>
      </c>
      <c r="N412" s="11" t="str">
        <f>VLOOKUP(C412,DBASE!$A$4:$Z$756,12,FALSE)</f>
        <v>Non-Mgm.</v>
      </c>
      <c r="O412" s="11" t="str">
        <f>VLOOKUP(C412,DBASE!$A$4:$Z$756,13,FALSE)</f>
        <v>ang.</v>
      </c>
      <c r="P412" s="11" t="str">
        <f>VLOOKUP(C412,DBASE!$A$4:$Z$756,14,FALSE)</f>
        <v>M</v>
      </c>
      <c r="Q412" s="12">
        <f>VLOOKUP(C412,DBASE!$A$4:$Z$756,15,FALSE)</f>
        <v>42583</v>
      </c>
      <c r="R412" s="12" t="str">
        <f>IF(VLOOKUP(C412,DBASE!$A$4:$Z$756,16,FALSE)=0,"",VLOOKUP(C412,DBASE!$A$4:$Z$756,16,FALSE))</f>
        <v/>
      </c>
      <c r="S412" s="13" t="str">
        <f>VLOOKUP(C412,DBASE!$A$4:$Z$756,17,FALSE)</f>
        <v/>
      </c>
      <c r="T412" s="11">
        <f ca="1">VLOOKUP(C412,DBASE!$A$4:$Z$756,18,FALSE)</f>
        <v>3</v>
      </c>
      <c r="U412" s="12">
        <f>VLOOKUP(C412,DBASE!$A$4:$Z$756,19,FALSE)</f>
        <v>32524</v>
      </c>
      <c r="V412" s="13">
        <f ca="1">VLOOKUP(C412,DBASE!$A$4:$Z$756,20,FALSE)</f>
        <v>31</v>
      </c>
      <c r="W412" s="11" t="str">
        <f>VLOOKUP(C412,DBASE!$A$4:$Z$756,21,FALSE)</f>
        <v>N</v>
      </c>
      <c r="X412" s="11">
        <f>VLOOKUP(C412,DBASE!$A$4:$Z$756,22,FALSE)</f>
        <v>30</v>
      </c>
      <c r="Y412" s="14">
        <f>VLOOKUP(C412,DBASE!$A$4:$Z$756,23,FALSE)</f>
        <v>2.5</v>
      </c>
      <c r="Z412" s="11">
        <f>VLOOKUP(C412,DBASE!$A$4:$Z$756,24,FALSE)</f>
        <v>39</v>
      </c>
      <c r="AA412" s="11" t="str">
        <f>VLOOKUP(C412,DBASE!$A$4:$Z$756,25,FALSE)</f>
        <v>Function</v>
      </c>
      <c r="AB412" s="10">
        <f>VLOOKUP(C412,DBASE!$A$4:$Z$756,26,FALSE)</f>
        <v>1</v>
      </c>
      <c r="AC412" s="15">
        <v>1408</v>
      </c>
      <c r="AD412" s="15">
        <f t="shared" si="30"/>
        <v>308.70400000000001</v>
      </c>
      <c r="AE412" s="15">
        <v>0</v>
      </c>
      <c r="AF412" s="15">
        <v>0</v>
      </c>
      <c r="AG412" s="15">
        <v>0</v>
      </c>
      <c r="AH412" s="15">
        <v>0</v>
      </c>
      <c r="AI412" s="15">
        <v>0</v>
      </c>
      <c r="AJ412" s="15">
        <v>0</v>
      </c>
      <c r="AK412" s="15">
        <v>0</v>
      </c>
      <c r="AL412" s="15">
        <v>0</v>
      </c>
      <c r="AM412" s="15">
        <v>0</v>
      </c>
      <c r="AN412" s="15">
        <v>0</v>
      </c>
      <c r="AO412" s="15">
        <f t="shared" si="31"/>
        <v>0</v>
      </c>
      <c r="AP412" s="15">
        <f t="shared" si="32"/>
        <v>0</v>
      </c>
      <c r="AQ412" s="15">
        <f t="shared" si="33"/>
        <v>26.5</v>
      </c>
      <c r="AR412" s="15">
        <v>0</v>
      </c>
      <c r="AS412" s="15">
        <v>0</v>
      </c>
      <c r="AT412" s="15">
        <v>0</v>
      </c>
      <c r="AU412" s="15">
        <v>0</v>
      </c>
      <c r="AV412" s="15">
        <f t="shared" si="34"/>
        <v>5.9346750000000004</v>
      </c>
      <c r="AW412" s="15">
        <v>0</v>
      </c>
      <c r="AX412" s="15">
        <v>0</v>
      </c>
    </row>
    <row r="413" spans="1:50" ht="20.100000000000001" customHeight="1" x14ac:dyDescent="0.25">
      <c r="A413" s="8">
        <v>43922</v>
      </c>
      <c r="B413" s="8">
        <v>43951</v>
      </c>
      <c r="C413" s="11">
        <v>395</v>
      </c>
      <c r="D413" s="8" t="str">
        <f>VLOOKUP(C413,DBASE!$A$4:$Z$756,3,FALSE)</f>
        <v>P</v>
      </c>
      <c r="E413" s="11" t="str">
        <f>VLOOKUP(C413,DBASE!$A$4:$Z$756,2,FALSE)</f>
        <v>Active</v>
      </c>
      <c r="F413" s="11" t="str">
        <f>VLOOKUP(C413,DBASE!$A$4:$Z$756,4,FALSE)</f>
        <v>Mitarbeiter 395</v>
      </c>
      <c r="G413" s="11" t="str">
        <f>VLOOKUP(C413,DBASE!$A$4:$Z$756,5,FALSE)</f>
        <v>N</v>
      </c>
      <c r="H413" s="11">
        <f>VLOOKUP(C413,DBASE!$A$4:$Z$756,6,FALSE)</f>
        <v>1022</v>
      </c>
      <c r="I413" s="11">
        <f>VLOOKUP(C413,DBASE!$A$4:$Z$756,7,FALSE)</f>
        <v>1029</v>
      </c>
      <c r="J413" s="11">
        <f>VLOOKUP(C413,DBASE!$A$4:$Z$756,8,FALSE)</f>
        <v>109</v>
      </c>
      <c r="K413" s="11" t="str">
        <f>VLOOKUP(C413,DBASE!$A$4:$Z$756,9,FALSE)</f>
        <v>Niederl. 10</v>
      </c>
      <c r="L413" s="11" t="str">
        <f>VLOOKUP(C413,DBASE!$A$4:$Z$756,10,FALSE)</f>
        <v>Department</v>
      </c>
      <c r="M413" s="11" t="str">
        <f>VLOOKUP(C413,DBASE!$A$4:$Z$756,11,FALSE)</f>
        <v>Supervisor</v>
      </c>
      <c r="N413" s="11" t="str">
        <f>VLOOKUP(C413,DBASE!$A$4:$Z$756,12,FALSE)</f>
        <v>Non-Mgm.</v>
      </c>
      <c r="O413" s="11" t="str">
        <f>VLOOKUP(C413,DBASE!$A$4:$Z$756,13,FALSE)</f>
        <v>ang.</v>
      </c>
      <c r="P413" s="11" t="str">
        <f>VLOOKUP(C413,DBASE!$A$4:$Z$756,14,FALSE)</f>
        <v>M</v>
      </c>
      <c r="Q413" s="12">
        <f>VLOOKUP(C413,DBASE!$A$4:$Z$756,15,FALSE)</f>
        <v>42583</v>
      </c>
      <c r="R413" s="12" t="str">
        <f>IF(VLOOKUP(C413,DBASE!$A$4:$Z$756,16,FALSE)=0,"",VLOOKUP(C413,DBASE!$A$4:$Z$756,16,FALSE))</f>
        <v/>
      </c>
      <c r="S413" s="13" t="str">
        <f>VLOOKUP(C413,DBASE!$A$4:$Z$756,17,FALSE)</f>
        <v/>
      </c>
      <c r="T413" s="11">
        <f ca="1">VLOOKUP(C413,DBASE!$A$4:$Z$756,18,FALSE)</f>
        <v>3</v>
      </c>
      <c r="U413" s="12">
        <f>VLOOKUP(C413,DBASE!$A$4:$Z$756,19,FALSE)</f>
        <v>30114</v>
      </c>
      <c r="V413" s="13">
        <f ca="1">VLOOKUP(C413,DBASE!$A$4:$Z$756,20,FALSE)</f>
        <v>37</v>
      </c>
      <c r="W413" s="11" t="str">
        <f>VLOOKUP(C413,DBASE!$A$4:$Z$756,21,FALSE)</f>
        <v>J</v>
      </c>
      <c r="X413" s="11">
        <f>VLOOKUP(C413,DBASE!$A$4:$Z$756,22,FALSE)</f>
        <v>35</v>
      </c>
      <c r="Y413" s="14">
        <f>VLOOKUP(C413,DBASE!$A$4:$Z$756,23,FALSE)</f>
        <v>2.9166666666666665</v>
      </c>
      <c r="Z413" s="11">
        <f>VLOOKUP(C413,DBASE!$A$4:$Z$756,24,FALSE)</f>
        <v>39</v>
      </c>
      <c r="AA413" s="11" t="str">
        <f>VLOOKUP(C413,DBASE!$A$4:$Z$756,25,FALSE)</f>
        <v>Function</v>
      </c>
      <c r="AB413" s="10">
        <f>VLOOKUP(C413,DBASE!$A$4:$Z$756,26,FALSE)</f>
        <v>1</v>
      </c>
      <c r="AC413" s="15">
        <v>1409</v>
      </c>
      <c r="AD413" s="15">
        <f t="shared" si="30"/>
        <v>308.92325000000005</v>
      </c>
      <c r="AE413" s="15">
        <v>0</v>
      </c>
      <c r="AF413" s="15">
        <v>0</v>
      </c>
      <c r="AG413" s="15">
        <v>0</v>
      </c>
      <c r="AH413" s="15">
        <v>0</v>
      </c>
      <c r="AI413" s="15">
        <v>0</v>
      </c>
      <c r="AJ413" s="15">
        <v>0</v>
      </c>
      <c r="AK413" s="15">
        <v>0</v>
      </c>
      <c r="AL413" s="15">
        <v>0</v>
      </c>
      <c r="AM413" s="15">
        <v>0</v>
      </c>
      <c r="AN413" s="15">
        <v>0</v>
      </c>
      <c r="AO413" s="15">
        <f t="shared" si="31"/>
        <v>94.836538461538467</v>
      </c>
      <c r="AP413" s="15">
        <f t="shared" si="32"/>
        <v>64.57916666666668</v>
      </c>
      <c r="AQ413" s="15">
        <f t="shared" si="33"/>
        <v>26.5</v>
      </c>
      <c r="AR413" s="15">
        <v>0</v>
      </c>
      <c r="AS413" s="15">
        <v>0</v>
      </c>
      <c r="AT413" s="15">
        <v>0</v>
      </c>
      <c r="AU413" s="15">
        <v>0</v>
      </c>
      <c r="AV413" s="15">
        <f t="shared" si="34"/>
        <v>41.635822163461548</v>
      </c>
      <c r="AW413" s="15">
        <v>0</v>
      </c>
      <c r="AX413" s="15">
        <v>0</v>
      </c>
    </row>
    <row r="414" spans="1:50" ht="20.100000000000001" customHeight="1" x14ac:dyDescent="0.25">
      <c r="A414" s="8">
        <v>43922</v>
      </c>
      <c r="B414" s="8">
        <v>43951</v>
      </c>
      <c r="C414" s="11">
        <v>396</v>
      </c>
      <c r="D414" s="8" t="str">
        <f>VLOOKUP(C414,DBASE!$A$4:$Z$756,3,FALSE)</f>
        <v>P</v>
      </c>
      <c r="E414" s="11" t="str">
        <f>VLOOKUP(C414,DBASE!$A$4:$Z$756,2,FALSE)</f>
        <v>Active</v>
      </c>
      <c r="F414" s="11" t="str">
        <f>VLOOKUP(C414,DBASE!$A$4:$Z$756,4,FALSE)</f>
        <v>Mitarbeiter 396</v>
      </c>
      <c r="G414" s="11" t="str">
        <f>VLOOKUP(C414,DBASE!$A$4:$Z$756,5,FALSE)</f>
        <v>N</v>
      </c>
      <c r="H414" s="11">
        <f>VLOOKUP(C414,DBASE!$A$4:$Z$756,6,FALSE)</f>
        <v>1026</v>
      </c>
      <c r="I414" s="11">
        <f>VLOOKUP(C414,DBASE!$A$4:$Z$756,7,FALSE)</f>
        <v>1069</v>
      </c>
      <c r="J414" s="11">
        <f>VLOOKUP(C414,DBASE!$A$4:$Z$756,8,FALSE)</f>
        <v>102</v>
      </c>
      <c r="K414" s="11" t="str">
        <f>VLOOKUP(C414,DBASE!$A$4:$Z$756,9,FALSE)</f>
        <v>Niederl. 3</v>
      </c>
      <c r="L414" s="11" t="str">
        <f>VLOOKUP(C414,DBASE!$A$4:$Z$756,10,FALSE)</f>
        <v>Department</v>
      </c>
      <c r="M414" s="11" t="str">
        <f>VLOOKUP(C414,DBASE!$A$4:$Z$756,11,FALSE)</f>
        <v>Supervisor</v>
      </c>
      <c r="N414" s="11" t="str">
        <f>VLOOKUP(C414,DBASE!$A$4:$Z$756,12,FALSE)</f>
        <v>Non-Mgm.</v>
      </c>
      <c r="O414" s="11" t="str">
        <f>VLOOKUP(C414,DBASE!$A$4:$Z$756,13,FALSE)</f>
        <v>ang.</v>
      </c>
      <c r="P414" s="11" t="str">
        <f>VLOOKUP(C414,DBASE!$A$4:$Z$756,14,FALSE)</f>
        <v>W</v>
      </c>
      <c r="Q414" s="12">
        <f>VLOOKUP(C414,DBASE!$A$4:$Z$756,15,FALSE)</f>
        <v>42583</v>
      </c>
      <c r="R414" s="12" t="str">
        <f>IF(VLOOKUP(C414,DBASE!$A$4:$Z$756,16,FALSE)=0,"",VLOOKUP(C414,DBASE!$A$4:$Z$756,16,FALSE))</f>
        <v/>
      </c>
      <c r="S414" s="13" t="str">
        <f>VLOOKUP(C414,DBASE!$A$4:$Z$756,17,FALSE)</f>
        <v/>
      </c>
      <c r="T414" s="11">
        <f ca="1">VLOOKUP(C414,DBASE!$A$4:$Z$756,18,FALSE)</f>
        <v>3</v>
      </c>
      <c r="U414" s="12">
        <f>VLOOKUP(C414,DBASE!$A$4:$Z$756,19,FALSE)</f>
        <v>29689</v>
      </c>
      <c r="V414" s="13">
        <f ca="1">VLOOKUP(C414,DBASE!$A$4:$Z$756,20,FALSE)</f>
        <v>38</v>
      </c>
      <c r="W414" s="11" t="str">
        <f>VLOOKUP(C414,DBASE!$A$4:$Z$756,21,FALSE)</f>
        <v>N</v>
      </c>
      <c r="X414" s="11">
        <f>VLOOKUP(C414,DBASE!$A$4:$Z$756,22,FALSE)</f>
        <v>30</v>
      </c>
      <c r="Y414" s="14">
        <f>VLOOKUP(C414,DBASE!$A$4:$Z$756,23,FALSE)</f>
        <v>2.5</v>
      </c>
      <c r="Z414" s="11">
        <f>VLOOKUP(C414,DBASE!$A$4:$Z$756,24,FALSE)</f>
        <v>39</v>
      </c>
      <c r="AA414" s="11" t="str">
        <f>VLOOKUP(C414,DBASE!$A$4:$Z$756,25,FALSE)</f>
        <v>Function</v>
      </c>
      <c r="AB414" s="10">
        <f>VLOOKUP(C414,DBASE!$A$4:$Z$756,26,FALSE)</f>
        <v>1</v>
      </c>
      <c r="AC414" s="15">
        <v>1410</v>
      </c>
      <c r="AD414" s="15">
        <f t="shared" si="30"/>
        <v>309.14250000000004</v>
      </c>
      <c r="AE414" s="15">
        <v>0</v>
      </c>
      <c r="AF414" s="15">
        <v>0</v>
      </c>
      <c r="AG414" s="15">
        <v>0</v>
      </c>
      <c r="AH414" s="15">
        <v>0</v>
      </c>
      <c r="AI414" s="15">
        <v>0</v>
      </c>
      <c r="AJ414" s="15">
        <v>0</v>
      </c>
      <c r="AK414" s="15">
        <v>0</v>
      </c>
      <c r="AL414" s="15">
        <v>0</v>
      </c>
      <c r="AM414" s="15">
        <v>0</v>
      </c>
      <c r="AN414" s="15">
        <v>0</v>
      </c>
      <c r="AO414" s="15">
        <f t="shared" si="31"/>
        <v>0</v>
      </c>
      <c r="AP414" s="15">
        <f t="shared" si="32"/>
        <v>0</v>
      </c>
      <c r="AQ414" s="15">
        <f t="shared" si="33"/>
        <v>26.5</v>
      </c>
      <c r="AR414" s="15">
        <v>0</v>
      </c>
      <c r="AS414" s="15">
        <v>0</v>
      </c>
      <c r="AT414" s="15">
        <v>0</v>
      </c>
      <c r="AU414" s="15">
        <v>0</v>
      </c>
      <c r="AV414" s="15">
        <f t="shared" si="34"/>
        <v>5.9346750000000004</v>
      </c>
      <c r="AW414" s="15">
        <v>0</v>
      </c>
      <c r="AX414" s="15">
        <v>0</v>
      </c>
    </row>
    <row r="415" spans="1:50" ht="20.100000000000001" customHeight="1" x14ac:dyDescent="0.25">
      <c r="A415" s="8">
        <v>43922</v>
      </c>
      <c r="B415" s="8">
        <v>43951</v>
      </c>
      <c r="C415" s="11">
        <v>397</v>
      </c>
      <c r="D415" s="8" t="str">
        <f>VLOOKUP(C415,DBASE!$A$4:$Z$756,3,FALSE)</f>
        <v>P</v>
      </c>
      <c r="E415" s="11" t="str">
        <f>VLOOKUP(C415,DBASE!$A$4:$Z$756,2,FALSE)</f>
        <v>Active</v>
      </c>
      <c r="F415" s="11" t="str">
        <f>VLOOKUP(C415,DBASE!$A$4:$Z$756,4,FALSE)</f>
        <v>Mitarbeiter 397</v>
      </c>
      <c r="G415" s="11" t="str">
        <f>VLOOKUP(C415,DBASE!$A$4:$Z$756,5,FALSE)</f>
        <v>N</v>
      </c>
      <c r="H415" s="11">
        <f>VLOOKUP(C415,DBASE!$A$4:$Z$756,6,FALSE)</f>
        <v>1022</v>
      </c>
      <c r="I415" s="11">
        <f>VLOOKUP(C415,DBASE!$A$4:$Z$756,7,FALSE)</f>
        <v>1047</v>
      </c>
      <c r="J415" s="11">
        <f>VLOOKUP(C415,DBASE!$A$4:$Z$756,8,FALSE)</f>
        <v>103</v>
      </c>
      <c r="K415" s="11" t="str">
        <f>VLOOKUP(C415,DBASE!$A$4:$Z$756,9,FALSE)</f>
        <v>Niederl. 4</v>
      </c>
      <c r="L415" s="11" t="str">
        <f>VLOOKUP(C415,DBASE!$A$4:$Z$756,10,FALSE)</f>
        <v>Department</v>
      </c>
      <c r="M415" s="11" t="str">
        <f>VLOOKUP(C415,DBASE!$A$4:$Z$756,11,FALSE)</f>
        <v>Supervisor</v>
      </c>
      <c r="N415" s="11" t="str">
        <f>VLOOKUP(C415,DBASE!$A$4:$Z$756,12,FALSE)</f>
        <v>Non-Mgm.</v>
      </c>
      <c r="O415" s="11" t="str">
        <f>VLOOKUP(C415,DBASE!$A$4:$Z$756,13,FALSE)</f>
        <v>ang.</v>
      </c>
      <c r="P415" s="11" t="str">
        <f>VLOOKUP(C415,DBASE!$A$4:$Z$756,14,FALSE)</f>
        <v>M</v>
      </c>
      <c r="Q415" s="12">
        <f>VLOOKUP(C415,DBASE!$A$4:$Z$756,15,FALSE)</f>
        <v>42614</v>
      </c>
      <c r="R415" s="12" t="str">
        <f>IF(VLOOKUP(C415,DBASE!$A$4:$Z$756,16,FALSE)=0,"",VLOOKUP(C415,DBASE!$A$4:$Z$756,16,FALSE))</f>
        <v/>
      </c>
      <c r="S415" s="13" t="str">
        <f>VLOOKUP(C415,DBASE!$A$4:$Z$756,17,FALSE)</f>
        <v/>
      </c>
      <c r="T415" s="11">
        <f ca="1">VLOOKUP(C415,DBASE!$A$4:$Z$756,18,FALSE)</f>
        <v>3</v>
      </c>
      <c r="U415" s="12">
        <f>VLOOKUP(C415,DBASE!$A$4:$Z$756,19,FALSE)</f>
        <v>34178</v>
      </c>
      <c r="V415" s="13">
        <f ca="1">VLOOKUP(C415,DBASE!$A$4:$Z$756,20,FALSE)</f>
        <v>26</v>
      </c>
      <c r="W415" s="11" t="str">
        <f>VLOOKUP(C415,DBASE!$A$4:$Z$756,21,FALSE)</f>
        <v>J</v>
      </c>
      <c r="X415" s="11">
        <f>VLOOKUP(C415,DBASE!$A$4:$Z$756,22,FALSE)</f>
        <v>30</v>
      </c>
      <c r="Y415" s="14">
        <f>VLOOKUP(C415,DBASE!$A$4:$Z$756,23,FALSE)</f>
        <v>2.5</v>
      </c>
      <c r="Z415" s="11">
        <f>VLOOKUP(C415,DBASE!$A$4:$Z$756,24,FALSE)</f>
        <v>39</v>
      </c>
      <c r="AA415" s="11" t="str">
        <f>VLOOKUP(C415,DBASE!$A$4:$Z$756,25,FALSE)</f>
        <v>Function</v>
      </c>
      <c r="AB415" s="10">
        <f>VLOOKUP(C415,DBASE!$A$4:$Z$756,26,FALSE)</f>
        <v>1</v>
      </c>
      <c r="AC415" s="15">
        <v>1411</v>
      </c>
      <c r="AD415" s="15">
        <f t="shared" si="30"/>
        <v>309.36175000000003</v>
      </c>
      <c r="AE415" s="15">
        <v>0</v>
      </c>
      <c r="AF415" s="15">
        <v>0</v>
      </c>
      <c r="AG415" s="15">
        <v>0</v>
      </c>
      <c r="AH415" s="15">
        <v>0</v>
      </c>
      <c r="AI415" s="15">
        <v>0</v>
      </c>
      <c r="AJ415" s="15">
        <v>0</v>
      </c>
      <c r="AK415" s="15">
        <v>0</v>
      </c>
      <c r="AL415" s="15">
        <v>0</v>
      </c>
      <c r="AM415" s="15">
        <v>0</v>
      </c>
      <c r="AN415" s="15">
        <v>0</v>
      </c>
      <c r="AO415" s="15">
        <f t="shared" si="31"/>
        <v>81.40384615384616</v>
      </c>
      <c r="AP415" s="15">
        <f t="shared" si="32"/>
        <v>64.670833333333334</v>
      </c>
      <c r="AQ415" s="15">
        <f t="shared" si="33"/>
        <v>26.5</v>
      </c>
      <c r="AR415" s="15">
        <v>0</v>
      </c>
      <c r="AS415" s="15">
        <v>0</v>
      </c>
      <c r="AT415" s="15">
        <v>0</v>
      </c>
      <c r="AU415" s="15">
        <v>0</v>
      </c>
      <c r="AV415" s="15">
        <f t="shared" si="34"/>
        <v>38.648099471153849</v>
      </c>
      <c r="AW415" s="15">
        <v>0</v>
      </c>
      <c r="AX415" s="15">
        <v>0</v>
      </c>
    </row>
    <row r="416" spans="1:50" ht="20.100000000000001" customHeight="1" x14ac:dyDescent="0.25">
      <c r="A416" s="8">
        <v>43922</v>
      </c>
      <c r="B416" s="8">
        <v>43951</v>
      </c>
      <c r="C416" s="11">
        <v>398</v>
      </c>
      <c r="D416" s="8" t="str">
        <f>VLOOKUP(C416,DBASE!$A$4:$Z$756,3,FALSE)</f>
        <v>P</v>
      </c>
      <c r="E416" s="11" t="str">
        <f>VLOOKUP(C416,DBASE!$A$4:$Z$756,2,FALSE)</f>
        <v>Active</v>
      </c>
      <c r="F416" s="11" t="str">
        <f>VLOOKUP(C416,DBASE!$A$4:$Z$756,4,FALSE)</f>
        <v>Mitarbeiter 398</v>
      </c>
      <c r="G416" s="11" t="str">
        <f>VLOOKUP(C416,DBASE!$A$4:$Z$756,5,FALSE)</f>
        <v>N</v>
      </c>
      <c r="H416" s="11">
        <f>VLOOKUP(C416,DBASE!$A$4:$Z$756,6,FALSE)</f>
        <v>1021</v>
      </c>
      <c r="I416" s="11">
        <f>VLOOKUP(C416,DBASE!$A$4:$Z$756,7,FALSE)</f>
        <v>1040</v>
      </c>
      <c r="J416" s="11">
        <f>VLOOKUP(C416,DBASE!$A$4:$Z$756,8,FALSE)</f>
        <v>105</v>
      </c>
      <c r="K416" s="11" t="str">
        <f>VLOOKUP(C416,DBASE!$A$4:$Z$756,9,FALSE)</f>
        <v>Niederl. 6</v>
      </c>
      <c r="L416" s="11" t="str">
        <f>VLOOKUP(C416,DBASE!$A$4:$Z$756,10,FALSE)</f>
        <v>Department</v>
      </c>
      <c r="M416" s="11" t="str">
        <f>VLOOKUP(C416,DBASE!$A$4:$Z$756,11,FALSE)</f>
        <v>Supervisor</v>
      </c>
      <c r="N416" s="11" t="str">
        <f>VLOOKUP(C416,DBASE!$A$4:$Z$756,12,FALSE)</f>
        <v>Non-Mgm.</v>
      </c>
      <c r="O416" s="11" t="str">
        <f>VLOOKUP(C416,DBASE!$A$4:$Z$756,13,FALSE)</f>
        <v>ang.</v>
      </c>
      <c r="P416" s="11" t="str">
        <f>VLOOKUP(C416,DBASE!$A$4:$Z$756,14,FALSE)</f>
        <v>M</v>
      </c>
      <c r="Q416" s="12">
        <f>VLOOKUP(C416,DBASE!$A$4:$Z$756,15,FALSE)</f>
        <v>42614</v>
      </c>
      <c r="R416" s="12" t="str">
        <f>IF(VLOOKUP(C416,DBASE!$A$4:$Z$756,16,FALSE)=0,"",VLOOKUP(C416,DBASE!$A$4:$Z$756,16,FALSE))</f>
        <v/>
      </c>
      <c r="S416" s="13" t="str">
        <f>VLOOKUP(C416,DBASE!$A$4:$Z$756,17,FALSE)</f>
        <v/>
      </c>
      <c r="T416" s="11">
        <f ca="1">VLOOKUP(C416,DBASE!$A$4:$Z$756,18,FALSE)</f>
        <v>3</v>
      </c>
      <c r="U416" s="12">
        <f>VLOOKUP(C416,DBASE!$A$4:$Z$756,19,FALSE)</f>
        <v>30032</v>
      </c>
      <c r="V416" s="13">
        <f ca="1">VLOOKUP(C416,DBASE!$A$4:$Z$756,20,FALSE)</f>
        <v>37</v>
      </c>
      <c r="W416" s="11" t="str">
        <f>VLOOKUP(C416,DBASE!$A$4:$Z$756,21,FALSE)</f>
        <v>J</v>
      </c>
      <c r="X416" s="11">
        <f>VLOOKUP(C416,DBASE!$A$4:$Z$756,22,FALSE)</f>
        <v>30</v>
      </c>
      <c r="Y416" s="14">
        <f>VLOOKUP(C416,DBASE!$A$4:$Z$756,23,FALSE)</f>
        <v>2.5</v>
      </c>
      <c r="Z416" s="11">
        <f>VLOOKUP(C416,DBASE!$A$4:$Z$756,24,FALSE)</f>
        <v>39</v>
      </c>
      <c r="AA416" s="11" t="str">
        <f>VLOOKUP(C416,DBASE!$A$4:$Z$756,25,FALSE)</f>
        <v>Function</v>
      </c>
      <c r="AB416" s="10">
        <f>VLOOKUP(C416,DBASE!$A$4:$Z$756,26,FALSE)</f>
        <v>1</v>
      </c>
      <c r="AC416" s="15">
        <v>1412</v>
      </c>
      <c r="AD416" s="15">
        <f t="shared" si="30"/>
        <v>309.58100000000002</v>
      </c>
      <c r="AE416" s="15">
        <v>0</v>
      </c>
      <c r="AF416" s="15">
        <v>0</v>
      </c>
      <c r="AG416" s="15">
        <v>30</v>
      </c>
      <c r="AH416" s="15">
        <v>0</v>
      </c>
      <c r="AI416" s="15">
        <v>749.22</v>
      </c>
      <c r="AJ416" s="15">
        <v>0</v>
      </c>
      <c r="AK416" s="15">
        <v>0</v>
      </c>
      <c r="AL416" s="15">
        <v>0</v>
      </c>
      <c r="AM416" s="15">
        <v>0</v>
      </c>
      <c r="AN416" s="15">
        <v>0</v>
      </c>
      <c r="AO416" s="15">
        <f t="shared" si="31"/>
        <v>81.461538461538453</v>
      </c>
      <c r="AP416" s="15">
        <f t="shared" si="32"/>
        <v>64.716666666666669</v>
      </c>
      <c r="AQ416" s="15">
        <f t="shared" si="33"/>
        <v>26.5</v>
      </c>
      <c r="AR416" s="15">
        <v>0</v>
      </c>
      <c r="AS416" s="15">
        <v>0</v>
      </c>
      <c r="AT416" s="15">
        <v>0</v>
      </c>
      <c r="AU416" s="15">
        <v>0</v>
      </c>
      <c r="AV416" s="15">
        <f t="shared" si="34"/>
        <v>213.17760303846157</v>
      </c>
      <c r="AW416" s="15">
        <v>77.52</v>
      </c>
      <c r="AX416" s="15">
        <v>0</v>
      </c>
    </row>
    <row r="417" spans="1:50" ht="20.100000000000001" customHeight="1" x14ac:dyDescent="0.25">
      <c r="A417" s="8">
        <v>43922</v>
      </c>
      <c r="B417" s="8">
        <v>43951</v>
      </c>
      <c r="C417" s="11">
        <v>399</v>
      </c>
      <c r="D417" s="8" t="str">
        <f>VLOOKUP(C417,DBASE!$A$4:$Z$756,3,FALSE)</f>
        <v>P</v>
      </c>
      <c r="E417" s="11" t="str">
        <f>VLOOKUP(C417,DBASE!$A$4:$Z$756,2,FALSE)</f>
        <v>Active</v>
      </c>
      <c r="F417" s="11" t="str">
        <f>VLOOKUP(C417,DBASE!$A$4:$Z$756,4,FALSE)</f>
        <v>Mitarbeiter 399</v>
      </c>
      <c r="G417" s="11" t="str">
        <f>VLOOKUP(C417,DBASE!$A$4:$Z$756,5,FALSE)</f>
        <v>N</v>
      </c>
      <c r="H417" s="11">
        <f>VLOOKUP(C417,DBASE!$A$4:$Z$756,6,FALSE)</f>
        <v>1025</v>
      </c>
      <c r="I417" s="11">
        <f>VLOOKUP(C417,DBASE!$A$4:$Z$756,7,FALSE)</f>
        <v>1068</v>
      </c>
      <c r="J417" s="11">
        <f>VLOOKUP(C417,DBASE!$A$4:$Z$756,8,FALSE)</f>
        <v>102</v>
      </c>
      <c r="K417" s="11" t="str">
        <f>VLOOKUP(C417,DBASE!$A$4:$Z$756,9,FALSE)</f>
        <v>Niederl. 3</v>
      </c>
      <c r="L417" s="11" t="str">
        <f>VLOOKUP(C417,DBASE!$A$4:$Z$756,10,FALSE)</f>
        <v>Department</v>
      </c>
      <c r="M417" s="11" t="str">
        <f>VLOOKUP(C417,DBASE!$A$4:$Z$756,11,FALSE)</f>
        <v>Supervisor</v>
      </c>
      <c r="N417" s="11" t="str">
        <f>VLOOKUP(C417,DBASE!$A$4:$Z$756,12,FALSE)</f>
        <v>Non-Mgm.</v>
      </c>
      <c r="O417" s="11" t="str">
        <f>VLOOKUP(C417,DBASE!$A$4:$Z$756,13,FALSE)</f>
        <v>ang.</v>
      </c>
      <c r="P417" s="11" t="str">
        <f>VLOOKUP(C417,DBASE!$A$4:$Z$756,14,FALSE)</f>
        <v>W</v>
      </c>
      <c r="Q417" s="12">
        <f>VLOOKUP(C417,DBASE!$A$4:$Z$756,15,FALSE)</f>
        <v>42614</v>
      </c>
      <c r="R417" s="12" t="str">
        <f>IF(VLOOKUP(C417,DBASE!$A$4:$Z$756,16,FALSE)=0,"",VLOOKUP(C417,DBASE!$A$4:$Z$756,16,FALSE))</f>
        <v/>
      </c>
      <c r="S417" s="13" t="str">
        <f>VLOOKUP(C417,DBASE!$A$4:$Z$756,17,FALSE)</f>
        <v/>
      </c>
      <c r="T417" s="11">
        <f ca="1">VLOOKUP(C417,DBASE!$A$4:$Z$756,18,FALSE)</f>
        <v>3</v>
      </c>
      <c r="U417" s="12">
        <f>VLOOKUP(C417,DBASE!$A$4:$Z$756,19,FALSE)</f>
        <v>29909</v>
      </c>
      <c r="V417" s="13">
        <f ca="1">VLOOKUP(C417,DBASE!$A$4:$Z$756,20,FALSE)</f>
        <v>38</v>
      </c>
      <c r="W417" s="11" t="str">
        <f>VLOOKUP(C417,DBASE!$A$4:$Z$756,21,FALSE)</f>
        <v>N</v>
      </c>
      <c r="X417" s="11">
        <f>VLOOKUP(C417,DBASE!$A$4:$Z$756,22,FALSE)</f>
        <v>30</v>
      </c>
      <c r="Y417" s="14">
        <f>VLOOKUP(C417,DBASE!$A$4:$Z$756,23,FALSE)</f>
        <v>2.5</v>
      </c>
      <c r="Z417" s="11">
        <f>VLOOKUP(C417,DBASE!$A$4:$Z$756,24,FALSE)</f>
        <v>39</v>
      </c>
      <c r="AA417" s="11" t="str">
        <f>VLOOKUP(C417,DBASE!$A$4:$Z$756,25,FALSE)</f>
        <v>Function</v>
      </c>
      <c r="AB417" s="10">
        <f>VLOOKUP(C417,DBASE!$A$4:$Z$756,26,FALSE)</f>
        <v>1</v>
      </c>
      <c r="AC417" s="15">
        <v>1413</v>
      </c>
      <c r="AD417" s="15">
        <f t="shared" si="30"/>
        <v>309.80025000000001</v>
      </c>
      <c r="AE417" s="15">
        <v>0</v>
      </c>
      <c r="AF417" s="15">
        <v>0</v>
      </c>
      <c r="AG417" s="15">
        <v>0</v>
      </c>
      <c r="AH417" s="15">
        <v>0</v>
      </c>
      <c r="AI417" s="15">
        <v>0</v>
      </c>
      <c r="AJ417" s="15">
        <v>0</v>
      </c>
      <c r="AK417" s="15">
        <v>0</v>
      </c>
      <c r="AL417" s="15">
        <v>0</v>
      </c>
      <c r="AM417" s="15">
        <v>0</v>
      </c>
      <c r="AN417" s="15">
        <v>0</v>
      </c>
      <c r="AO417" s="15">
        <f t="shared" si="31"/>
        <v>0</v>
      </c>
      <c r="AP417" s="15">
        <f t="shared" si="32"/>
        <v>0</v>
      </c>
      <c r="AQ417" s="15">
        <f t="shared" si="33"/>
        <v>26.5</v>
      </c>
      <c r="AR417" s="15">
        <v>0</v>
      </c>
      <c r="AS417" s="15">
        <v>0</v>
      </c>
      <c r="AT417" s="15">
        <v>0</v>
      </c>
      <c r="AU417" s="15">
        <v>0</v>
      </c>
      <c r="AV417" s="15">
        <f t="shared" si="34"/>
        <v>5.9346750000000004</v>
      </c>
      <c r="AW417" s="15">
        <v>0</v>
      </c>
      <c r="AX417" s="15">
        <v>0</v>
      </c>
    </row>
    <row r="418" spans="1:50" ht="20.100000000000001" customHeight="1" x14ac:dyDescent="0.25">
      <c r="A418" s="8">
        <v>43922</v>
      </c>
      <c r="B418" s="8">
        <v>43951</v>
      </c>
      <c r="C418" s="11">
        <v>400</v>
      </c>
      <c r="D418" s="8" t="str">
        <f>VLOOKUP(C418,DBASE!$A$4:$Z$756,3,FALSE)</f>
        <v>P</v>
      </c>
      <c r="E418" s="11" t="str">
        <f>VLOOKUP(C418,DBASE!$A$4:$Z$756,2,FALSE)</f>
        <v>Active</v>
      </c>
      <c r="F418" s="11" t="str">
        <f>VLOOKUP(C418,DBASE!$A$4:$Z$756,4,FALSE)</f>
        <v>Mitarbeiter 400</v>
      </c>
      <c r="G418" s="11" t="str">
        <f>VLOOKUP(C418,DBASE!$A$4:$Z$756,5,FALSE)</f>
        <v>Y</v>
      </c>
      <c r="H418" s="11">
        <f>VLOOKUP(C418,DBASE!$A$4:$Z$756,6,FALSE)</f>
        <v>1023</v>
      </c>
      <c r="I418" s="11">
        <f>VLOOKUP(C418,DBASE!$A$4:$Z$756,7,FALSE)</f>
        <v>1020</v>
      </c>
      <c r="J418" s="11">
        <f>VLOOKUP(C418,DBASE!$A$4:$Z$756,8,FALSE)</f>
        <v>108</v>
      </c>
      <c r="K418" s="11" t="str">
        <f>VLOOKUP(C418,DBASE!$A$4:$Z$756,9,FALSE)</f>
        <v>Niederl. 9</v>
      </c>
      <c r="L418" s="11" t="str">
        <f>VLOOKUP(C418,DBASE!$A$4:$Z$756,10,FALSE)</f>
        <v>Department</v>
      </c>
      <c r="M418" s="11" t="str">
        <f>VLOOKUP(C418,DBASE!$A$4:$Z$756,11,FALSE)</f>
        <v>Supervisor</v>
      </c>
      <c r="N418" s="11" t="str">
        <f>VLOOKUP(C418,DBASE!$A$4:$Z$756,12,FALSE)</f>
        <v>Non-Mgm.</v>
      </c>
      <c r="O418" s="11" t="str">
        <f>VLOOKUP(C418,DBASE!$A$4:$Z$756,13,FALSE)</f>
        <v>ang.</v>
      </c>
      <c r="P418" s="11" t="str">
        <f>VLOOKUP(C418,DBASE!$A$4:$Z$756,14,FALSE)</f>
        <v>M</v>
      </c>
      <c r="Q418" s="12">
        <f>VLOOKUP(C418,DBASE!$A$4:$Z$756,15,FALSE)</f>
        <v>43629</v>
      </c>
      <c r="R418" s="12" t="str">
        <f>IF(VLOOKUP(C418,DBASE!$A$4:$Z$756,16,FALSE)=0,"",VLOOKUP(C418,DBASE!$A$4:$Z$756,16,FALSE))</f>
        <v/>
      </c>
      <c r="S418" s="13" t="str">
        <f>VLOOKUP(C418,DBASE!$A$4:$Z$756,17,FALSE)</f>
        <v/>
      </c>
      <c r="T418" s="11">
        <f ca="1">VLOOKUP(C418,DBASE!$A$4:$Z$756,18,FALSE)</f>
        <v>0</v>
      </c>
      <c r="U418" s="12">
        <f>VLOOKUP(C418,DBASE!$A$4:$Z$756,19,FALSE)</f>
        <v>35283</v>
      </c>
      <c r="V418" s="13">
        <f ca="1">VLOOKUP(C418,DBASE!$A$4:$Z$756,20,FALSE)</f>
        <v>23</v>
      </c>
      <c r="W418" s="11" t="str">
        <f>VLOOKUP(C418,DBASE!$A$4:$Z$756,21,FALSE)</f>
        <v>J</v>
      </c>
      <c r="X418" s="11">
        <f>VLOOKUP(C418,DBASE!$A$4:$Z$756,22,FALSE)</f>
        <v>30</v>
      </c>
      <c r="Y418" s="14">
        <f>VLOOKUP(C418,DBASE!$A$4:$Z$756,23,FALSE)</f>
        <v>2.5</v>
      </c>
      <c r="Z418" s="11">
        <f>VLOOKUP(C418,DBASE!$A$4:$Z$756,24,FALSE)</f>
        <v>39</v>
      </c>
      <c r="AA418" s="11" t="str">
        <f>VLOOKUP(C418,DBASE!$A$4:$Z$756,25,FALSE)</f>
        <v>Function</v>
      </c>
      <c r="AB418" s="10">
        <f>VLOOKUP(C418,DBASE!$A$4:$Z$756,26,FALSE)</f>
        <v>0.5</v>
      </c>
      <c r="AC418" s="15">
        <v>1414</v>
      </c>
      <c r="AD418" s="15">
        <f t="shared" si="30"/>
        <v>310.01949999999999</v>
      </c>
      <c r="AE418" s="15">
        <v>0</v>
      </c>
      <c r="AF418" s="15">
        <v>0</v>
      </c>
      <c r="AG418" s="15">
        <v>0</v>
      </c>
      <c r="AH418" s="15">
        <v>0</v>
      </c>
      <c r="AI418" s="15">
        <v>0</v>
      </c>
      <c r="AJ418" s="15">
        <v>0</v>
      </c>
      <c r="AK418" s="15">
        <v>0</v>
      </c>
      <c r="AL418" s="15">
        <v>0</v>
      </c>
      <c r="AM418" s="15">
        <v>0</v>
      </c>
      <c r="AN418" s="15">
        <v>0</v>
      </c>
      <c r="AO418" s="15">
        <f t="shared" si="31"/>
        <v>81.57692307692308</v>
      </c>
      <c r="AP418" s="15">
        <f t="shared" si="32"/>
        <v>64.808333333333337</v>
      </c>
      <c r="AQ418" s="15">
        <f t="shared" si="33"/>
        <v>13.25</v>
      </c>
      <c r="AR418" s="15">
        <v>0</v>
      </c>
      <c r="AS418" s="15">
        <v>0</v>
      </c>
      <c r="AT418" s="15">
        <v>0</v>
      </c>
      <c r="AU418" s="15">
        <v>0</v>
      </c>
      <c r="AV418" s="15">
        <f t="shared" si="34"/>
        <v>35.750315673076926</v>
      </c>
      <c r="AW418" s="15">
        <v>0</v>
      </c>
      <c r="AX418" s="15">
        <v>0</v>
      </c>
    </row>
    <row r="419" spans="1:50" ht="20.100000000000001" customHeight="1" x14ac:dyDescent="0.25">
      <c r="A419" s="8">
        <v>43922</v>
      </c>
      <c r="B419" s="8">
        <v>43951</v>
      </c>
      <c r="C419" s="11">
        <v>400</v>
      </c>
      <c r="D419" s="8" t="str">
        <f>VLOOKUP(C419,DBASE!$A$4:$Z$756,3,FALSE)</f>
        <v>P</v>
      </c>
      <c r="E419" s="11" t="str">
        <f>VLOOKUP(C419,DBASE!$A$4:$Z$756,2,FALSE)</f>
        <v>Active</v>
      </c>
      <c r="F419" s="11" t="str">
        <f>VLOOKUP(C419,DBASE!$A$4:$Z$756,4,FALSE)</f>
        <v>Mitarbeiter 400</v>
      </c>
      <c r="G419" s="11" t="str">
        <f>VLOOKUP(C419,DBASE!$A$4:$Z$756,5,FALSE)</f>
        <v>Y</v>
      </c>
      <c r="H419" s="11">
        <f>VLOOKUP(C419,DBASE!$A$4:$Z$756,6,FALSE)</f>
        <v>1023</v>
      </c>
      <c r="I419" s="11">
        <f>VLOOKUP(C419,DBASE!$A$4:$Z$756,7,FALSE)</f>
        <v>1020</v>
      </c>
      <c r="J419" s="11">
        <f>VLOOKUP(C419,DBASE!$A$4:$Z$756,8,FALSE)</f>
        <v>108</v>
      </c>
      <c r="K419" s="11" t="str">
        <f>VLOOKUP(C419,DBASE!$A$4:$Z$756,9,FALSE)</f>
        <v>Niederl. 9</v>
      </c>
      <c r="L419" s="11" t="str">
        <f>VLOOKUP(C419,DBASE!$A$4:$Z$756,10,FALSE)</f>
        <v>Department</v>
      </c>
      <c r="M419" s="11" t="str">
        <f>VLOOKUP(C419,DBASE!$A$4:$Z$756,11,FALSE)</f>
        <v>Supervisor</v>
      </c>
      <c r="N419" s="11" t="str">
        <f>VLOOKUP(C419,DBASE!$A$4:$Z$756,12,FALSE)</f>
        <v>Non-Mgm.</v>
      </c>
      <c r="O419" s="11" t="str">
        <f>VLOOKUP(C419,DBASE!$A$4:$Z$756,13,FALSE)</f>
        <v>ang.</v>
      </c>
      <c r="P419" s="11" t="str">
        <f>VLOOKUP(C419,DBASE!$A$4:$Z$756,14,FALSE)</f>
        <v>M</v>
      </c>
      <c r="Q419" s="12">
        <f>VLOOKUP(C419,DBASE!$A$4:$Z$756,15,FALSE)</f>
        <v>43629</v>
      </c>
      <c r="R419" s="12" t="str">
        <f>IF(VLOOKUP(C419,DBASE!$A$4:$Z$756,16,FALSE)=0,"",VLOOKUP(C419,DBASE!$A$4:$Z$756,16,FALSE))</f>
        <v/>
      </c>
      <c r="S419" s="13" t="str">
        <f>VLOOKUP(C419,DBASE!$A$4:$Z$756,17,FALSE)</f>
        <v/>
      </c>
      <c r="T419" s="11">
        <f ca="1">VLOOKUP(C419,DBASE!$A$4:$Z$756,18,FALSE)</f>
        <v>0</v>
      </c>
      <c r="U419" s="12">
        <f>VLOOKUP(C419,DBASE!$A$4:$Z$756,19,FALSE)</f>
        <v>35283</v>
      </c>
      <c r="V419" s="13">
        <f ca="1">VLOOKUP(C419,DBASE!$A$4:$Z$756,20,FALSE)</f>
        <v>23</v>
      </c>
      <c r="W419" s="11" t="str">
        <f>VLOOKUP(C419,DBASE!$A$4:$Z$756,21,FALSE)</f>
        <v>J</v>
      </c>
      <c r="X419" s="11">
        <f>VLOOKUP(C419,DBASE!$A$4:$Z$756,22,FALSE)</f>
        <v>30</v>
      </c>
      <c r="Y419" s="14">
        <f>VLOOKUP(C419,DBASE!$A$4:$Z$756,23,FALSE)</f>
        <v>2.5</v>
      </c>
      <c r="Z419" s="11">
        <f>VLOOKUP(C419,DBASE!$A$4:$Z$756,24,FALSE)</f>
        <v>39</v>
      </c>
      <c r="AA419" s="11" t="str">
        <f>VLOOKUP(C419,DBASE!$A$4:$Z$756,25,FALSE)</f>
        <v>Function</v>
      </c>
      <c r="AB419" s="10">
        <f>VLOOKUP(C419,DBASE!$A$4:$Z$756,26,FALSE)</f>
        <v>0.5</v>
      </c>
      <c r="AC419" s="15">
        <v>1415</v>
      </c>
      <c r="AD419" s="15">
        <f t="shared" si="30"/>
        <v>310.23874999999998</v>
      </c>
      <c r="AE419" s="15">
        <v>0</v>
      </c>
      <c r="AF419" s="15">
        <v>0</v>
      </c>
      <c r="AG419" s="15">
        <v>0</v>
      </c>
      <c r="AH419" s="15">
        <v>0</v>
      </c>
      <c r="AI419" s="15">
        <v>0</v>
      </c>
      <c r="AJ419" s="15">
        <v>0</v>
      </c>
      <c r="AK419" s="15">
        <v>0</v>
      </c>
      <c r="AL419" s="15">
        <v>0</v>
      </c>
      <c r="AM419" s="15">
        <v>0</v>
      </c>
      <c r="AN419" s="15">
        <v>0</v>
      </c>
      <c r="AO419" s="15">
        <f t="shared" si="31"/>
        <v>81.634615384615387</v>
      </c>
      <c r="AP419" s="15">
        <f t="shared" si="32"/>
        <v>64.854166666666671</v>
      </c>
      <c r="AQ419" s="15">
        <f t="shared" si="33"/>
        <v>13.25</v>
      </c>
      <c r="AR419" s="15">
        <v>0</v>
      </c>
      <c r="AS419" s="15">
        <v>0</v>
      </c>
      <c r="AT419" s="15">
        <v>0</v>
      </c>
      <c r="AU419" s="15">
        <v>0</v>
      </c>
      <c r="AV419" s="15">
        <f t="shared" si="34"/>
        <v>35.773500240384614</v>
      </c>
      <c r="AW419" s="15">
        <v>0</v>
      </c>
      <c r="AX419" s="15">
        <v>0</v>
      </c>
    </row>
    <row r="420" spans="1:50" ht="20.100000000000001" customHeight="1" x14ac:dyDescent="0.25">
      <c r="A420" s="8">
        <v>43922</v>
      </c>
      <c r="B420" s="8">
        <v>43951</v>
      </c>
      <c r="C420" s="11">
        <v>401</v>
      </c>
      <c r="D420" s="8" t="str">
        <f>VLOOKUP(C420,DBASE!$A$4:$Z$756,3,FALSE)</f>
        <v>P</v>
      </c>
      <c r="E420" s="11" t="str">
        <f>VLOOKUP(C420,DBASE!$A$4:$Z$756,2,FALSE)</f>
        <v>Active</v>
      </c>
      <c r="F420" s="11" t="str">
        <f>VLOOKUP(C420,DBASE!$A$4:$Z$756,4,FALSE)</f>
        <v>Mitarbeiter 401</v>
      </c>
      <c r="G420" s="11" t="str">
        <f>VLOOKUP(C420,DBASE!$A$4:$Z$756,5,FALSE)</f>
        <v>N</v>
      </c>
      <c r="H420" s="11">
        <f>VLOOKUP(C420,DBASE!$A$4:$Z$756,6,FALSE)</f>
        <v>1010</v>
      </c>
      <c r="I420" s="11">
        <f>VLOOKUP(C420,DBASE!$A$4:$Z$756,7,FALSE)</f>
        <v>1010</v>
      </c>
      <c r="J420" s="11">
        <f>VLOOKUP(C420,DBASE!$A$4:$Z$756,8,FALSE)</f>
        <v>100</v>
      </c>
      <c r="K420" s="11" t="str">
        <f>VLOOKUP(C420,DBASE!$A$4:$Z$756,9,FALSE)</f>
        <v>Niederl. 1</v>
      </c>
      <c r="L420" s="11" t="str">
        <f>VLOOKUP(C420,DBASE!$A$4:$Z$756,10,FALSE)</f>
        <v>Department</v>
      </c>
      <c r="M420" s="11" t="str">
        <f>VLOOKUP(C420,DBASE!$A$4:$Z$756,11,FALSE)</f>
        <v>Supervisor</v>
      </c>
      <c r="N420" s="11" t="str">
        <f>VLOOKUP(C420,DBASE!$A$4:$Z$756,12,FALSE)</f>
        <v>Non-Mgm.</v>
      </c>
      <c r="O420" s="11" t="str">
        <f>VLOOKUP(C420,DBASE!$A$4:$Z$756,13,FALSE)</f>
        <v>ang.</v>
      </c>
      <c r="P420" s="11" t="str">
        <f>VLOOKUP(C420,DBASE!$A$4:$Z$756,14,FALSE)</f>
        <v>M</v>
      </c>
      <c r="Q420" s="12">
        <f>VLOOKUP(C420,DBASE!$A$4:$Z$756,15,FALSE)</f>
        <v>42614</v>
      </c>
      <c r="R420" s="12" t="str">
        <f>IF(VLOOKUP(C420,DBASE!$A$4:$Z$756,16,FALSE)=0,"",VLOOKUP(C420,DBASE!$A$4:$Z$756,16,FALSE))</f>
        <v/>
      </c>
      <c r="S420" s="13" t="str">
        <f>VLOOKUP(C420,DBASE!$A$4:$Z$756,17,FALSE)</f>
        <v/>
      </c>
      <c r="T420" s="11">
        <f ca="1">VLOOKUP(C420,DBASE!$A$4:$Z$756,18,FALSE)</f>
        <v>3</v>
      </c>
      <c r="U420" s="12">
        <f>VLOOKUP(C420,DBASE!$A$4:$Z$756,19,FALSE)</f>
        <v>36424</v>
      </c>
      <c r="V420" s="13">
        <f ca="1">VLOOKUP(C420,DBASE!$A$4:$Z$756,20,FALSE)</f>
        <v>20</v>
      </c>
      <c r="W420" s="11" t="str">
        <f>VLOOKUP(C420,DBASE!$A$4:$Z$756,21,FALSE)</f>
        <v>N</v>
      </c>
      <c r="X420" s="11">
        <f>VLOOKUP(C420,DBASE!$A$4:$Z$756,22,FALSE)</f>
        <v>30</v>
      </c>
      <c r="Y420" s="14">
        <f>VLOOKUP(C420,DBASE!$A$4:$Z$756,23,FALSE)</f>
        <v>2.5</v>
      </c>
      <c r="Z420" s="11">
        <f>VLOOKUP(C420,DBASE!$A$4:$Z$756,24,FALSE)</f>
        <v>39</v>
      </c>
      <c r="AA420" s="11" t="str">
        <f>VLOOKUP(C420,DBASE!$A$4:$Z$756,25,FALSE)</f>
        <v>Function</v>
      </c>
      <c r="AB420" s="10">
        <f>VLOOKUP(C420,DBASE!$A$4:$Z$756,26,FALSE)</f>
        <v>1</v>
      </c>
      <c r="AC420" s="15">
        <v>1416</v>
      </c>
      <c r="AD420" s="15">
        <f t="shared" si="30"/>
        <v>310.45800000000003</v>
      </c>
      <c r="AE420" s="15">
        <v>0</v>
      </c>
      <c r="AF420" s="15">
        <v>0</v>
      </c>
      <c r="AG420" s="15">
        <v>0</v>
      </c>
      <c r="AH420" s="15">
        <v>0</v>
      </c>
      <c r="AI420" s="15">
        <v>0</v>
      </c>
      <c r="AJ420" s="15">
        <v>0</v>
      </c>
      <c r="AK420" s="15">
        <v>0</v>
      </c>
      <c r="AL420" s="15">
        <v>0</v>
      </c>
      <c r="AM420" s="15">
        <v>0</v>
      </c>
      <c r="AN420" s="15">
        <v>0</v>
      </c>
      <c r="AO420" s="15">
        <f t="shared" si="31"/>
        <v>0</v>
      </c>
      <c r="AP420" s="15">
        <f t="shared" si="32"/>
        <v>0</v>
      </c>
      <c r="AQ420" s="15">
        <f t="shared" si="33"/>
        <v>26.5</v>
      </c>
      <c r="AR420" s="15">
        <v>0</v>
      </c>
      <c r="AS420" s="15">
        <v>0</v>
      </c>
      <c r="AT420" s="15">
        <v>0</v>
      </c>
      <c r="AU420" s="15">
        <v>0</v>
      </c>
      <c r="AV420" s="15">
        <f t="shared" si="34"/>
        <v>5.9346750000000004</v>
      </c>
      <c r="AW420" s="15">
        <v>0</v>
      </c>
      <c r="AX420" s="15">
        <v>0</v>
      </c>
    </row>
    <row r="421" spans="1:50" ht="20.100000000000001" customHeight="1" x14ac:dyDescent="0.25">
      <c r="A421" s="8">
        <v>43922</v>
      </c>
      <c r="B421" s="8">
        <v>43951</v>
      </c>
      <c r="C421" s="11">
        <v>402</v>
      </c>
      <c r="D421" s="8" t="str">
        <f>VLOOKUP(C421,DBASE!$A$4:$Z$756,3,FALSE)</f>
        <v>P</v>
      </c>
      <c r="E421" s="11" t="str">
        <f>VLOOKUP(C421,DBASE!$A$4:$Z$756,2,FALSE)</f>
        <v>Active</v>
      </c>
      <c r="F421" s="11" t="str">
        <f>VLOOKUP(C421,DBASE!$A$4:$Z$756,4,FALSE)</f>
        <v>Mitarbeiter 402</v>
      </c>
      <c r="G421" s="11" t="str">
        <f>VLOOKUP(C421,DBASE!$A$4:$Z$756,5,FALSE)</f>
        <v>N</v>
      </c>
      <c r="H421" s="11">
        <f>VLOOKUP(C421,DBASE!$A$4:$Z$756,6,FALSE)</f>
        <v>1000</v>
      </c>
      <c r="I421" s="11">
        <f>VLOOKUP(C421,DBASE!$A$4:$Z$756,7,FALSE)</f>
        <v>1000</v>
      </c>
      <c r="J421" s="11">
        <f>VLOOKUP(C421,DBASE!$A$4:$Z$756,8,FALSE)</f>
        <v>100</v>
      </c>
      <c r="K421" s="11" t="str">
        <f>VLOOKUP(C421,DBASE!$A$4:$Z$756,9,FALSE)</f>
        <v>Niederl. 1</v>
      </c>
      <c r="L421" s="11" t="str">
        <f>VLOOKUP(C421,DBASE!$A$4:$Z$756,10,FALSE)</f>
        <v>Department</v>
      </c>
      <c r="M421" s="11" t="str">
        <f>VLOOKUP(C421,DBASE!$A$4:$Z$756,11,FALSE)</f>
        <v>Supervisor</v>
      </c>
      <c r="N421" s="11" t="str">
        <f>VLOOKUP(C421,DBASE!$A$4:$Z$756,12,FALSE)</f>
        <v>Non-Mgm.</v>
      </c>
      <c r="O421" s="11" t="str">
        <f>VLOOKUP(C421,DBASE!$A$4:$Z$756,13,FALSE)</f>
        <v>ang.</v>
      </c>
      <c r="P421" s="11" t="str">
        <f>VLOOKUP(C421,DBASE!$A$4:$Z$756,14,FALSE)</f>
        <v>W</v>
      </c>
      <c r="Q421" s="12">
        <f>VLOOKUP(C421,DBASE!$A$4:$Z$756,15,FALSE)</f>
        <v>42614</v>
      </c>
      <c r="R421" s="12">
        <f>IF(VLOOKUP(C421,DBASE!$A$4:$Z$756,16,FALSE)=0,"",VLOOKUP(C421,DBASE!$A$4:$Z$756,16,FALSE))</f>
        <v>44043</v>
      </c>
      <c r="S421" s="13" t="str">
        <f>VLOOKUP(C421,DBASE!$A$4:$Z$756,17,FALSE)</f>
        <v/>
      </c>
      <c r="T421" s="11">
        <f ca="1">VLOOKUP(C421,DBASE!$A$4:$Z$756,18,FALSE)</f>
        <v>3</v>
      </c>
      <c r="U421" s="12">
        <f>VLOOKUP(C421,DBASE!$A$4:$Z$756,19,FALSE)</f>
        <v>36492</v>
      </c>
      <c r="V421" s="13">
        <f ca="1">VLOOKUP(C421,DBASE!$A$4:$Z$756,20,FALSE)</f>
        <v>20</v>
      </c>
      <c r="W421" s="11" t="str">
        <f>VLOOKUP(C421,DBASE!$A$4:$Z$756,21,FALSE)</f>
        <v>N</v>
      </c>
      <c r="X421" s="11">
        <f>VLOOKUP(C421,DBASE!$A$4:$Z$756,22,FALSE)</f>
        <v>30</v>
      </c>
      <c r="Y421" s="14">
        <f>VLOOKUP(C421,DBASE!$A$4:$Z$756,23,FALSE)</f>
        <v>2.5</v>
      </c>
      <c r="Z421" s="11">
        <f>VLOOKUP(C421,DBASE!$A$4:$Z$756,24,FALSE)</f>
        <v>39</v>
      </c>
      <c r="AA421" s="11" t="str">
        <f>VLOOKUP(C421,DBASE!$A$4:$Z$756,25,FALSE)</f>
        <v>Function</v>
      </c>
      <c r="AB421" s="10">
        <f>VLOOKUP(C421,DBASE!$A$4:$Z$756,26,FALSE)</f>
        <v>1</v>
      </c>
      <c r="AC421" s="15">
        <v>1417</v>
      </c>
      <c r="AD421" s="15">
        <f t="shared" si="30"/>
        <v>310.67725000000002</v>
      </c>
      <c r="AE421" s="15">
        <v>0</v>
      </c>
      <c r="AF421" s="15">
        <v>0</v>
      </c>
      <c r="AG421" s="15">
        <v>0</v>
      </c>
      <c r="AH421" s="15">
        <v>0</v>
      </c>
      <c r="AI421" s="15">
        <v>0</v>
      </c>
      <c r="AJ421" s="15">
        <v>0</v>
      </c>
      <c r="AK421" s="15">
        <v>0</v>
      </c>
      <c r="AL421" s="15">
        <v>0</v>
      </c>
      <c r="AM421" s="15">
        <v>0</v>
      </c>
      <c r="AN421" s="15">
        <v>0</v>
      </c>
      <c r="AO421" s="15">
        <f t="shared" si="31"/>
        <v>0</v>
      </c>
      <c r="AP421" s="15">
        <f t="shared" si="32"/>
        <v>0</v>
      </c>
      <c r="AQ421" s="15">
        <f t="shared" si="33"/>
        <v>26.5</v>
      </c>
      <c r="AR421" s="15">
        <v>0</v>
      </c>
      <c r="AS421" s="15">
        <v>0</v>
      </c>
      <c r="AT421" s="15">
        <v>0</v>
      </c>
      <c r="AU421" s="15">
        <v>0</v>
      </c>
      <c r="AV421" s="15">
        <f t="shared" si="34"/>
        <v>5.9346750000000004</v>
      </c>
      <c r="AW421" s="15">
        <v>0</v>
      </c>
      <c r="AX421" s="15">
        <v>0</v>
      </c>
    </row>
    <row r="422" spans="1:50" ht="20.100000000000001" customHeight="1" x14ac:dyDescent="0.25">
      <c r="A422" s="8">
        <v>43922</v>
      </c>
      <c r="B422" s="8">
        <v>43951</v>
      </c>
      <c r="C422" s="11">
        <v>403</v>
      </c>
      <c r="D422" s="8" t="str">
        <f>VLOOKUP(C422,DBASE!$A$4:$Z$756,3,FALSE)</f>
        <v>P</v>
      </c>
      <c r="E422" s="11" t="str">
        <f>VLOOKUP(C422,DBASE!$A$4:$Z$756,2,FALSE)</f>
        <v>Active</v>
      </c>
      <c r="F422" s="11" t="str">
        <f>VLOOKUP(C422,DBASE!$A$4:$Z$756,4,FALSE)</f>
        <v>Mitarbeiter 403</v>
      </c>
      <c r="G422" s="11" t="str">
        <f>VLOOKUP(C422,DBASE!$A$4:$Z$756,5,FALSE)</f>
        <v>N</v>
      </c>
      <c r="H422" s="11">
        <f>VLOOKUP(C422,DBASE!$A$4:$Z$756,6,FALSE)</f>
        <v>1040</v>
      </c>
      <c r="I422" s="11">
        <f>VLOOKUP(C422,DBASE!$A$4:$Z$756,7,FALSE)</f>
        <v>1083</v>
      </c>
      <c r="J422" s="11">
        <f>VLOOKUP(C422,DBASE!$A$4:$Z$756,8,FALSE)</f>
        <v>102</v>
      </c>
      <c r="K422" s="11" t="str">
        <f>VLOOKUP(C422,DBASE!$A$4:$Z$756,9,FALSE)</f>
        <v>Niederl. 3</v>
      </c>
      <c r="L422" s="11" t="str">
        <f>VLOOKUP(C422,DBASE!$A$4:$Z$756,10,FALSE)</f>
        <v>Department</v>
      </c>
      <c r="M422" s="11" t="str">
        <f>VLOOKUP(C422,DBASE!$A$4:$Z$756,11,FALSE)</f>
        <v>Supervisor</v>
      </c>
      <c r="N422" s="11" t="str">
        <f>VLOOKUP(C422,DBASE!$A$4:$Z$756,12,FALSE)</f>
        <v>Non-Mgm.</v>
      </c>
      <c r="O422" s="11" t="str">
        <f>VLOOKUP(C422,DBASE!$A$4:$Z$756,13,FALSE)</f>
        <v>ang.</v>
      </c>
      <c r="P422" s="11" t="str">
        <f>VLOOKUP(C422,DBASE!$A$4:$Z$756,14,FALSE)</f>
        <v>M</v>
      </c>
      <c r="Q422" s="12">
        <f>VLOOKUP(C422,DBASE!$A$4:$Z$756,15,FALSE)</f>
        <v>42614</v>
      </c>
      <c r="R422" s="12" t="str">
        <f>IF(VLOOKUP(C422,DBASE!$A$4:$Z$756,16,FALSE)=0,"",VLOOKUP(C422,DBASE!$A$4:$Z$756,16,FALSE))</f>
        <v/>
      </c>
      <c r="S422" s="13" t="str">
        <f>VLOOKUP(C422,DBASE!$A$4:$Z$756,17,FALSE)</f>
        <v/>
      </c>
      <c r="T422" s="11">
        <f ca="1">VLOOKUP(C422,DBASE!$A$4:$Z$756,18,FALSE)</f>
        <v>3</v>
      </c>
      <c r="U422" s="12">
        <f>VLOOKUP(C422,DBASE!$A$4:$Z$756,19,FALSE)</f>
        <v>32460</v>
      </c>
      <c r="V422" s="13">
        <f ca="1">VLOOKUP(C422,DBASE!$A$4:$Z$756,20,FALSE)</f>
        <v>31</v>
      </c>
      <c r="W422" s="11" t="str">
        <f>VLOOKUP(C422,DBASE!$A$4:$Z$756,21,FALSE)</f>
        <v>N</v>
      </c>
      <c r="X422" s="11">
        <f>VLOOKUP(C422,DBASE!$A$4:$Z$756,22,FALSE)</f>
        <v>30</v>
      </c>
      <c r="Y422" s="14">
        <f>VLOOKUP(C422,DBASE!$A$4:$Z$756,23,FALSE)</f>
        <v>2.5</v>
      </c>
      <c r="Z422" s="11">
        <f>VLOOKUP(C422,DBASE!$A$4:$Z$756,24,FALSE)</f>
        <v>39</v>
      </c>
      <c r="AA422" s="11" t="str">
        <f>VLOOKUP(C422,DBASE!$A$4:$Z$756,25,FALSE)</f>
        <v>Function</v>
      </c>
      <c r="AB422" s="10">
        <f>VLOOKUP(C422,DBASE!$A$4:$Z$756,26,FALSE)</f>
        <v>1</v>
      </c>
      <c r="AC422" s="15">
        <v>1418</v>
      </c>
      <c r="AD422" s="15">
        <f t="shared" si="30"/>
        <v>310.89650000000006</v>
      </c>
      <c r="AE422" s="15">
        <v>0</v>
      </c>
      <c r="AF422" s="15">
        <v>0</v>
      </c>
      <c r="AG422" s="15">
        <v>0</v>
      </c>
      <c r="AH422" s="15">
        <v>0</v>
      </c>
      <c r="AI422" s="15">
        <v>0</v>
      </c>
      <c r="AJ422" s="15">
        <v>0</v>
      </c>
      <c r="AK422" s="15">
        <v>0</v>
      </c>
      <c r="AL422" s="15">
        <v>0</v>
      </c>
      <c r="AM422" s="15">
        <v>0</v>
      </c>
      <c r="AN422" s="15">
        <v>0</v>
      </c>
      <c r="AO422" s="15">
        <f t="shared" si="31"/>
        <v>0</v>
      </c>
      <c r="AP422" s="15">
        <f t="shared" si="32"/>
        <v>0</v>
      </c>
      <c r="AQ422" s="15">
        <f t="shared" si="33"/>
        <v>26.5</v>
      </c>
      <c r="AR422" s="15">
        <v>0</v>
      </c>
      <c r="AS422" s="15">
        <v>0</v>
      </c>
      <c r="AT422" s="15">
        <v>0</v>
      </c>
      <c r="AU422" s="15">
        <v>0</v>
      </c>
      <c r="AV422" s="15">
        <f t="shared" si="34"/>
        <v>5.9346750000000004</v>
      </c>
      <c r="AW422" s="15">
        <v>0</v>
      </c>
      <c r="AX422" s="15">
        <v>0</v>
      </c>
    </row>
    <row r="423" spans="1:50" ht="20.100000000000001" customHeight="1" x14ac:dyDescent="0.25">
      <c r="A423" s="8">
        <v>43922</v>
      </c>
      <c r="B423" s="8">
        <v>43951</v>
      </c>
      <c r="C423" s="11">
        <v>404</v>
      </c>
      <c r="D423" s="8" t="str">
        <f>VLOOKUP(C423,DBASE!$A$4:$Z$756,3,FALSE)</f>
        <v>P</v>
      </c>
      <c r="E423" s="11" t="str">
        <f>VLOOKUP(C423,DBASE!$A$4:$Z$756,2,FALSE)</f>
        <v>Active</v>
      </c>
      <c r="F423" s="11" t="str">
        <f>VLOOKUP(C423,DBASE!$A$4:$Z$756,4,FALSE)</f>
        <v>Mitarbeiter 404</v>
      </c>
      <c r="G423" s="11" t="str">
        <f>VLOOKUP(C423,DBASE!$A$4:$Z$756,5,FALSE)</f>
        <v>N</v>
      </c>
      <c r="H423" s="11">
        <f>VLOOKUP(C423,DBASE!$A$4:$Z$756,6,FALSE)</f>
        <v>1050</v>
      </c>
      <c r="I423" s="11">
        <f>VLOOKUP(C423,DBASE!$A$4:$Z$756,7,FALSE)</f>
        <v>1093</v>
      </c>
      <c r="J423" s="11">
        <f>VLOOKUP(C423,DBASE!$A$4:$Z$756,8,FALSE)</f>
        <v>102</v>
      </c>
      <c r="K423" s="11" t="str">
        <f>VLOOKUP(C423,DBASE!$A$4:$Z$756,9,FALSE)</f>
        <v>Niederl. 3</v>
      </c>
      <c r="L423" s="11" t="str">
        <f>VLOOKUP(C423,DBASE!$A$4:$Z$756,10,FALSE)</f>
        <v>Department</v>
      </c>
      <c r="M423" s="11" t="str">
        <f>VLOOKUP(C423,DBASE!$A$4:$Z$756,11,FALSE)</f>
        <v>Supervisor</v>
      </c>
      <c r="N423" s="11" t="str">
        <f>VLOOKUP(C423,DBASE!$A$4:$Z$756,12,FALSE)</f>
        <v>Non-Mgm.</v>
      </c>
      <c r="O423" s="11" t="str">
        <f>VLOOKUP(C423,DBASE!$A$4:$Z$756,13,FALSE)</f>
        <v>ang.</v>
      </c>
      <c r="P423" s="11" t="str">
        <f>VLOOKUP(C423,DBASE!$A$4:$Z$756,14,FALSE)</f>
        <v>M</v>
      </c>
      <c r="Q423" s="12">
        <f>VLOOKUP(C423,DBASE!$A$4:$Z$756,15,FALSE)</f>
        <v>42614</v>
      </c>
      <c r="R423" s="12" t="str">
        <f>IF(VLOOKUP(C423,DBASE!$A$4:$Z$756,16,FALSE)=0,"",VLOOKUP(C423,DBASE!$A$4:$Z$756,16,FALSE))</f>
        <v/>
      </c>
      <c r="S423" s="13" t="str">
        <f>VLOOKUP(C423,DBASE!$A$4:$Z$756,17,FALSE)</f>
        <v/>
      </c>
      <c r="T423" s="11">
        <f ca="1">VLOOKUP(C423,DBASE!$A$4:$Z$756,18,FALSE)</f>
        <v>3</v>
      </c>
      <c r="U423" s="12">
        <f>VLOOKUP(C423,DBASE!$A$4:$Z$756,19,FALSE)</f>
        <v>34401</v>
      </c>
      <c r="V423" s="13">
        <f ca="1">VLOOKUP(C423,DBASE!$A$4:$Z$756,20,FALSE)</f>
        <v>25</v>
      </c>
      <c r="W423" s="11" t="str">
        <f>VLOOKUP(C423,DBASE!$A$4:$Z$756,21,FALSE)</f>
        <v>N</v>
      </c>
      <c r="X423" s="11">
        <f>VLOOKUP(C423,DBASE!$A$4:$Z$756,22,FALSE)</f>
        <v>30</v>
      </c>
      <c r="Y423" s="14">
        <f>VLOOKUP(C423,DBASE!$A$4:$Z$756,23,FALSE)</f>
        <v>2.5</v>
      </c>
      <c r="Z423" s="11">
        <f>VLOOKUP(C423,DBASE!$A$4:$Z$756,24,FALSE)</f>
        <v>39</v>
      </c>
      <c r="AA423" s="11" t="str">
        <f>VLOOKUP(C423,DBASE!$A$4:$Z$756,25,FALSE)</f>
        <v>Function</v>
      </c>
      <c r="AB423" s="10">
        <f>VLOOKUP(C423,DBASE!$A$4:$Z$756,26,FALSE)</f>
        <v>1</v>
      </c>
      <c r="AC423" s="15">
        <v>1419</v>
      </c>
      <c r="AD423" s="15">
        <f t="shared" si="30"/>
        <v>311.11575000000005</v>
      </c>
      <c r="AE423" s="15">
        <v>0</v>
      </c>
      <c r="AF423" s="15">
        <v>0</v>
      </c>
      <c r="AG423" s="15">
        <v>0</v>
      </c>
      <c r="AH423" s="15">
        <v>0</v>
      </c>
      <c r="AI423" s="15">
        <v>0</v>
      </c>
      <c r="AJ423" s="15">
        <v>0</v>
      </c>
      <c r="AK423" s="15">
        <v>0</v>
      </c>
      <c r="AL423" s="15">
        <v>0</v>
      </c>
      <c r="AM423" s="15">
        <v>0</v>
      </c>
      <c r="AN423" s="15">
        <v>0</v>
      </c>
      <c r="AO423" s="15">
        <f t="shared" si="31"/>
        <v>0</v>
      </c>
      <c r="AP423" s="15">
        <f t="shared" si="32"/>
        <v>0</v>
      </c>
      <c r="AQ423" s="15">
        <f t="shared" si="33"/>
        <v>26.5</v>
      </c>
      <c r="AR423" s="15">
        <v>0</v>
      </c>
      <c r="AS423" s="15">
        <v>0</v>
      </c>
      <c r="AT423" s="15">
        <v>0</v>
      </c>
      <c r="AU423" s="15">
        <v>0</v>
      </c>
      <c r="AV423" s="15">
        <f t="shared" si="34"/>
        <v>5.9346750000000004</v>
      </c>
      <c r="AW423" s="15">
        <v>0</v>
      </c>
      <c r="AX423" s="15">
        <v>0</v>
      </c>
    </row>
    <row r="424" spans="1:50" ht="20.100000000000001" customHeight="1" x14ac:dyDescent="0.25">
      <c r="A424" s="8">
        <v>43922</v>
      </c>
      <c r="B424" s="8">
        <v>43951</v>
      </c>
      <c r="C424" s="11">
        <v>405</v>
      </c>
      <c r="D424" s="8" t="str">
        <f>VLOOKUP(C424,DBASE!$A$4:$Z$756,3,FALSE)</f>
        <v>P</v>
      </c>
      <c r="E424" s="11" t="str">
        <f>VLOOKUP(C424,DBASE!$A$4:$Z$756,2,FALSE)</f>
        <v>Active</v>
      </c>
      <c r="F424" s="11" t="str">
        <f>VLOOKUP(C424,DBASE!$A$4:$Z$756,4,FALSE)</f>
        <v>Mitarbeiter 405</v>
      </c>
      <c r="G424" s="11" t="str">
        <f>VLOOKUP(C424,DBASE!$A$4:$Z$756,5,FALSE)</f>
        <v>N</v>
      </c>
      <c r="H424" s="11">
        <f>VLOOKUP(C424,DBASE!$A$4:$Z$756,6,FALSE)</f>
        <v>1040</v>
      </c>
      <c r="I424" s="11">
        <f>VLOOKUP(C424,DBASE!$A$4:$Z$756,7,FALSE)</f>
        <v>1083</v>
      </c>
      <c r="J424" s="11">
        <f>VLOOKUP(C424,DBASE!$A$4:$Z$756,8,FALSE)</f>
        <v>102</v>
      </c>
      <c r="K424" s="11" t="str">
        <f>VLOOKUP(C424,DBASE!$A$4:$Z$756,9,FALSE)</f>
        <v>Niederl. 3</v>
      </c>
      <c r="L424" s="11" t="str">
        <f>VLOOKUP(C424,DBASE!$A$4:$Z$756,10,FALSE)</f>
        <v>Department</v>
      </c>
      <c r="M424" s="11" t="str">
        <f>VLOOKUP(C424,DBASE!$A$4:$Z$756,11,FALSE)</f>
        <v>Supervisor</v>
      </c>
      <c r="N424" s="11" t="str">
        <f>VLOOKUP(C424,DBASE!$A$4:$Z$756,12,FALSE)</f>
        <v>Non-Mgm.</v>
      </c>
      <c r="O424" s="11" t="str">
        <f>VLOOKUP(C424,DBASE!$A$4:$Z$756,13,FALSE)</f>
        <v>ang.</v>
      </c>
      <c r="P424" s="11" t="str">
        <f>VLOOKUP(C424,DBASE!$A$4:$Z$756,14,FALSE)</f>
        <v>M</v>
      </c>
      <c r="Q424" s="12">
        <f>VLOOKUP(C424,DBASE!$A$4:$Z$756,15,FALSE)</f>
        <v>42628</v>
      </c>
      <c r="R424" s="12" t="str">
        <f>IF(VLOOKUP(C424,DBASE!$A$4:$Z$756,16,FALSE)=0,"",VLOOKUP(C424,DBASE!$A$4:$Z$756,16,FALSE))</f>
        <v/>
      </c>
      <c r="S424" s="13" t="str">
        <f>VLOOKUP(C424,DBASE!$A$4:$Z$756,17,FALSE)</f>
        <v/>
      </c>
      <c r="T424" s="11">
        <f ca="1">VLOOKUP(C424,DBASE!$A$4:$Z$756,18,FALSE)</f>
        <v>3</v>
      </c>
      <c r="U424" s="12">
        <f>VLOOKUP(C424,DBASE!$A$4:$Z$756,19,FALSE)</f>
        <v>32147</v>
      </c>
      <c r="V424" s="13">
        <f ca="1">VLOOKUP(C424,DBASE!$A$4:$Z$756,20,FALSE)</f>
        <v>32</v>
      </c>
      <c r="W424" s="11" t="str">
        <f>VLOOKUP(C424,DBASE!$A$4:$Z$756,21,FALSE)</f>
        <v>N</v>
      </c>
      <c r="X424" s="11">
        <f>VLOOKUP(C424,DBASE!$A$4:$Z$756,22,FALSE)</f>
        <v>30</v>
      </c>
      <c r="Y424" s="14">
        <f>VLOOKUP(C424,DBASE!$A$4:$Z$756,23,FALSE)</f>
        <v>2.5</v>
      </c>
      <c r="Z424" s="11">
        <f>VLOOKUP(C424,DBASE!$A$4:$Z$756,24,FALSE)</f>
        <v>39</v>
      </c>
      <c r="AA424" s="11" t="str">
        <f>VLOOKUP(C424,DBASE!$A$4:$Z$756,25,FALSE)</f>
        <v>Function</v>
      </c>
      <c r="AB424" s="10">
        <f>VLOOKUP(C424,DBASE!$A$4:$Z$756,26,FALSE)</f>
        <v>1</v>
      </c>
      <c r="AC424" s="15">
        <v>1420</v>
      </c>
      <c r="AD424" s="15">
        <f t="shared" si="30"/>
        <v>311.33500000000004</v>
      </c>
      <c r="AE424" s="15">
        <v>0</v>
      </c>
      <c r="AF424" s="15">
        <v>0</v>
      </c>
      <c r="AG424" s="15">
        <v>0</v>
      </c>
      <c r="AH424" s="15">
        <v>0</v>
      </c>
      <c r="AI424" s="15">
        <v>0</v>
      </c>
      <c r="AJ424" s="15">
        <v>0</v>
      </c>
      <c r="AK424" s="15">
        <v>0</v>
      </c>
      <c r="AL424" s="15">
        <v>0</v>
      </c>
      <c r="AM424" s="15">
        <v>0</v>
      </c>
      <c r="AN424" s="15">
        <v>0</v>
      </c>
      <c r="AO424" s="15">
        <f t="shared" si="31"/>
        <v>0</v>
      </c>
      <c r="AP424" s="15">
        <f t="shared" si="32"/>
        <v>0</v>
      </c>
      <c r="AQ424" s="15">
        <f t="shared" si="33"/>
        <v>26.5</v>
      </c>
      <c r="AR424" s="15">
        <v>0</v>
      </c>
      <c r="AS424" s="15">
        <v>0</v>
      </c>
      <c r="AT424" s="15">
        <v>0</v>
      </c>
      <c r="AU424" s="15">
        <v>0</v>
      </c>
      <c r="AV424" s="15">
        <f t="shared" si="34"/>
        <v>5.9346750000000004</v>
      </c>
      <c r="AW424" s="15">
        <v>0</v>
      </c>
      <c r="AX424" s="15">
        <v>0</v>
      </c>
    </row>
    <row r="425" spans="1:50" ht="20.100000000000001" customHeight="1" x14ac:dyDescent="0.25">
      <c r="A425" s="8">
        <v>43922</v>
      </c>
      <c r="B425" s="8">
        <v>43951</v>
      </c>
      <c r="C425" s="11">
        <v>406</v>
      </c>
      <c r="D425" s="8" t="str">
        <f>VLOOKUP(C425,DBASE!$A$4:$Z$756,3,FALSE)</f>
        <v>P</v>
      </c>
      <c r="E425" s="11" t="str">
        <f>VLOOKUP(C425,DBASE!$A$4:$Z$756,2,FALSE)</f>
        <v>Active</v>
      </c>
      <c r="F425" s="11" t="str">
        <f>VLOOKUP(C425,DBASE!$A$4:$Z$756,4,FALSE)</f>
        <v>Mitarbeiter 406</v>
      </c>
      <c r="G425" s="11" t="str">
        <f>VLOOKUP(C425,DBASE!$A$4:$Z$756,5,FALSE)</f>
        <v>N</v>
      </c>
      <c r="H425" s="11">
        <f>VLOOKUP(C425,DBASE!$A$4:$Z$756,6,FALSE)</f>
        <v>1027</v>
      </c>
      <c r="I425" s="11">
        <f>VLOOKUP(C425,DBASE!$A$4:$Z$756,7,FALSE)</f>
        <v>1070</v>
      </c>
      <c r="J425" s="11">
        <f>VLOOKUP(C425,DBASE!$A$4:$Z$756,8,FALSE)</f>
        <v>102</v>
      </c>
      <c r="K425" s="11" t="str">
        <f>VLOOKUP(C425,DBASE!$A$4:$Z$756,9,FALSE)</f>
        <v>Niederl. 3</v>
      </c>
      <c r="L425" s="11" t="str">
        <f>VLOOKUP(C425,DBASE!$A$4:$Z$756,10,FALSE)</f>
        <v>Department</v>
      </c>
      <c r="M425" s="11" t="str">
        <f>VLOOKUP(C425,DBASE!$A$4:$Z$756,11,FALSE)</f>
        <v>Supervisor</v>
      </c>
      <c r="N425" s="11" t="str">
        <f>VLOOKUP(C425,DBASE!$A$4:$Z$756,12,FALSE)</f>
        <v>Non-Mgm.</v>
      </c>
      <c r="O425" s="11" t="str">
        <f>VLOOKUP(C425,DBASE!$A$4:$Z$756,13,FALSE)</f>
        <v>ang.</v>
      </c>
      <c r="P425" s="11" t="str">
        <f>VLOOKUP(C425,DBASE!$A$4:$Z$756,14,FALSE)</f>
        <v>W</v>
      </c>
      <c r="Q425" s="12">
        <f>VLOOKUP(C425,DBASE!$A$4:$Z$756,15,FALSE)</f>
        <v>42625</v>
      </c>
      <c r="R425" s="12" t="str">
        <f>IF(VLOOKUP(C425,DBASE!$A$4:$Z$756,16,FALSE)=0,"",VLOOKUP(C425,DBASE!$A$4:$Z$756,16,FALSE))</f>
        <v/>
      </c>
      <c r="S425" s="13" t="str">
        <f>VLOOKUP(C425,DBASE!$A$4:$Z$756,17,FALSE)</f>
        <v/>
      </c>
      <c r="T425" s="11">
        <f ca="1">VLOOKUP(C425,DBASE!$A$4:$Z$756,18,FALSE)</f>
        <v>3</v>
      </c>
      <c r="U425" s="12">
        <f>VLOOKUP(C425,DBASE!$A$4:$Z$756,19,FALSE)</f>
        <v>30300</v>
      </c>
      <c r="V425" s="13">
        <f ca="1">VLOOKUP(C425,DBASE!$A$4:$Z$756,20,FALSE)</f>
        <v>37</v>
      </c>
      <c r="W425" s="11" t="str">
        <f>VLOOKUP(C425,DBASE!$A$4:$Z$756,21,FALSE)</f>
        <v>N</v>
      </c>
      <c r="X425" s="11">
        <f>VLOOKUP(C425,DBASE!$A$4:$Z$756,22,FALSE)</f>
        <v>30</v>
      </c>
      <c r="Y425" s="14">
        <f>VLOOKUP(C425,DBASE!$A$4:$Z$756,23,FALSE)</f>
        <v>2.5</v>
      </c>
      <c r="Z425" s="11">
        <f>VLOOKUP(C425,DBASE!$A$4:$Z$756,24,FALSE)</f>
        <v>39</v>
      </c>
      <c r="AA425" s="11" t="str">
        <f>VLOOKUP(C425,DBASE!$A$4:$Z$756,25,FALSE)</f>
        <v>Function</v>
      </c>
      <c r="AB425" s="10">
        <f>VLOOKUP(C425,DBASE!$A$4:$Z$756,26,FALSE)</f>
        <v>1</v>
      </c>
      <c r="AC425" s="15">
        <v>1421</v>
      </c>
      <c r="AD425" s="15">
        <f t="shared" si="30"/>
        <v>311.55425000000002</v>
      </c>
      <c r="AE425" s="15">
        <v>0</v>
      </c>
      <c r="AF425" s="15">
        <v>0</v>
      </c>
      <c r="AG425" s="15">
        <v>0</v>
      </c>
      <c r="AH425" s="15">
        <v>0</v>
      </c>
      <c r="AI425" s="15">
        <v>0</v>
      </c>
      <c r="AJ425" s="15">
        <v>0</v>
      </c>
      <c r="AK425" s="15">
        <v>0</v>
      </c>
      <c r="AL425" s="15">
        <v>0</v>
      </c>
      <c r="AM425" s="15">
        <v>0</v>
      </c>
      <c r="AN425" s="15">
        <v>0</v>
      </c>
      <c r="AO425" s="15">
        <f t="shared" si="31"/>
        <v>0</v>
      </c>
      <c r="AP425" s="15">
        <f t="shared" si="32"/>
        <v>0</v>
      </c>
      <c r="AQ425" s="15">
        <f t="shared" si="33"/>
        <v>26.5</v>
      </c>
      <c r="AR425" s="15">
        <v>0</v>
      </c>
      <c r="AS425" s="15">
        <v>0</v>
      </c>
      <c r="AT425" s="15">
        <v>0</v>
      </c>
      <c r="AU425" s="15">
        <v>0</v>
      </c>
      <c r="AV425" s="15">
        <f t="shared" si="34"/>
        <v>5.9346750000000004</v>
      </c>
      <c r="AW425" s="15">
        <v>0</v>
      </c>
      <c r="AX425" s="15">
        <v>0</v>
      </c>
    </row>
    <row r="426" spans="1:50" ht="20.100000000000001" customHeight="1" x14ac:dyDescent="0.25">
      <c r="A426" s="8">
        <v>43922</v>
      </c>
      <c r="B426" s="8">
        <v>43951</v>
      </c>
      <c r="C426" s="11">
        <v>407</v>
      </c>
      <c r="D426" s="8" t="str">
        <f>VLOOKUP(C426,DBASE!$A$4:$Z$756,3,FALSE)</f>
        <v>P</v>
      </c>
      <c r="E426" s="11" t="str">
        <f>VLOOKUP(C426,DBASE!$A$4:$Z$756,2,FALSE)</f>
        <v>Active</v>
      </c>
      <c r="F426" s="11" t="str">
        <f>VLOOKUP(C426,DBASE!$A$4:$Z$756,4,FALSE)</f>
        <v>Mitarbeiter 407</v>
      </c>
      <c r="G426" s="11" t="str">
        <f>VLOOKUP(C426,DBASE!$A$4:$Z$756,5,FALSE)</f>
        <v>N</v>
      </c>
      <c r="H426" s="11">
        <f>VLOOKUP(C426,DBASE!$A$4:$Z$756,6,FALSE)</f>
        <v>1050</v>
      </c>
      <c r="I426" s="11">
        <f>VLOOKUP(C426,DBASE!$A$4:$Z$756,7,FALSE)</f>
        <v>1093</v>
      </c>
      <c r="J426" s="11">
        <f>VLOOKUP(C426,DBASE!$A$4:$Z$756,8,FALSE)</f>
        <v>102</v>
      </c>
      <c r="K426" s="11" t="str">
        <f>VLOOKUP(C426,DBASE!$A$4:$Z$756,9,FALSE)</f>
        <v>Niederl. 3</v>
      </c>
      <c r="L426" s="11" t="str">
        <f>VLOOKUP(C426,DBASE!$A$4:$Z$756,10,FALSE)</f>
        <v>Department</v>
      </c>
      <c r="M426" s="11" t="str">
        <f>VLOOKUP(C426,DBASE!$A$4:$Z$756,11,FALSE)</f>
        <v>Supervisor</v>
      </c>
      <c r="N426" s="11" t="str">
        <f>VLOOKUP(C426,DBASE!$A$4:$Z$756,12,FALSE)</f>
        <v>Manager</v>
      </c>
      <c r="O426" s="11" t="str">
        <f>VLOOKUP(C426,DBASE!$A$4:$Z$756,13,FALSE)</f>
        <v>ang.</v>
      </c>
      <c r="P426" s="11" t="str">
        <f>VLOOKUP(C426,DBASE!$A$4:$Z$756,14,FALSE)</f>
        <v>M</v>
      </c>
      <c r="Q426" s="12">
        <f>VLOOKUP(C426,DBASE!$A$4:$Z$756,15,FALSE)</f>
        <v>42614</v>
      </c>
      <c r="R426" s="12" t="str">
        <f>IF(VLOOKUP(C426,DBASE!$A$4:$Z$756,16,FALSE)=0,"",VLOOKUP(C426,DBASE!$A$4:$Z$756,16,FALSE))</f>
        <v/>
      </c>
      <c r="S426" s="13" t="str">
        <f>VLOOKUP(C426,DBASE!$A$4:$Z$756,17,FALSE)</f>
        <v/>
      </c>
      <c r="T426" s="11">
        <f ca="1">VLOOKUP(C426,DBASE!$A$4:$Z$756,18,FALSE)</f>
        <v>3</v>
      </c>
      <c r="U426" s="12">
        <f>VLOOKUP(C426,DBASE!$A$4:$Z$756,19,FALSE)</f>
        <v>29394</v>
      </c>
      <c r="V426" s="13">
        <f ca="1">VLOOKUP(C426,DBASE!$A$4:$Z$756,20,FALSE)</f>
        <v>39</v>
      </c>
      <c r="W426" s="11" t="str">
        <f>VLOOKUP(C426,DBASE!$A$4:$Z$756,21,FALSE)</f>
        <v>N</v>
      </c>
      <c r="X426" s="11">
        <f>VLOOKUP(C426,DBASE!$A$4:$Z$756,22,FALSE)</f>
        <v>30</v>
      </c>
      <c r="Y426" s="14">
        <f>VLOOKUP(C426,DBASE!$A$4:$Z$756,23,FALSE)</f>
        <v>2.5</v>
      </c>
      <c r="Z426" s="11">
        <f>VLOOKUP(C426,DBASE!$A$4:$Z$756,24,FALSE)</f>
        <v>39</v>
      </c>
      <c r="AA426" s="11" t="str">
        <f>VLOOKUP(C426,DBASE!$A$4:$Z$756,25,FALSE)</f>
        <v>Function</v>
      </c>
      <c r="AB426" s="10">
        <f>VLOOKUP(C426,DBASE!$A$4:$Z$756,26,FALSE)</f>
        <v>1</v>
      </c>
      <c r="AC426" s="15">
        <v>1422</v>
      </c>
      <c r="AD426" s="15">
        <f t="shared" si="30"/>
        <v>311.77350000000001</v>
      </c>
      <c r="AE426" s="15">
        <v>0</v>
      </c>
      <c r="AF426" s="15">
        <v>0</v>
      </c>
      <c r="AG426" s="15">
        <v>0</v>
      </c>
      <c r="AH426" s="15">
        <v>0</v>
      </c>
      <c r="AI426" s="15">
        <v>0</v>
      </c>
      <c r="AJ426" s="15">
        <v>0</v>
      </c>
      <c r="AK426" s="15">
        <v>0</v>
      </c>
      <c r="AL426" s="15">
        <v>0</v>
      </c>
      <c r="AM426" s="15">
        <v>0</v>
      </c>
      <c r="AN426" s="15">
        <v>0</v>
      </c>
      <c r="AO426" s="15">
        <f t="shared" si="31"/>
        <v>0</v>
      </c>
      <c r="AP426" s="15">
        <f t="shared" si="32"/>
        <v>0</v>
      </c>
      <c r="AQ426" s="15">
        <f t="shared" si="33"/>
        <v>26.5</v>
      </c>
      <c r="AR426" s="15">
        <v>0</v>
      </c>
      <c r="AS426" s="15">
        <v>0</v>
      </c>
      <c r="AT426" s="15">
        <v>0</v>
      </c>
      <c r="AU426" s="15">
        <v>0</v>
      </c>
      <c r="AV426" s="15">
        <f t="shared" si="34"/>
        <v>5.9346750000000004</v>
      </c>
      <c r="AW426" s="15">
        <v>0</v>
      </c>
      <c r="AX426" s="15">
        <v>0</v>
      </c>
    </row>
    <row r="427" spans="1:50" ht="20.100000000000001" customHeight="1" x14ac:dyDescent="0.25">
      <c r="A427" s="8">
        <v>43922</v>
      </c>
      <c r="B427" s="8">
        <v>43951</v>
      </c>
      <c r="C427" s="11">
        <v>408</v>
      </c>
      <c r="D427" s="8" t="str">
        <f>VLOOKUP(C427,DBASE!$A$4:$Z$756,3,FALSE)</f>
        <v>P</v>
      </c>
      <c r="E427" s="11" t="str">
        <f>VLOOKUP(C427,DBASE!$A$4:$Z$756,2,FALSE)</f>
        <v>Active</v>
      </c>
      <c r="F427" s="11" t="str">
        <f>VLOOKUP(C427,DBASE!$A$4:$Z$756,4,FALSE)</f>
        <v>Mitarbeiter 408</v>
      </c>
      <c r="G427" s="11" t="str">
        <f>VLOOKUP(C427,DBASE!$A$4:$Z$756,5,FALSE)</f>
        <v>N</v>
      </c>
      <c r="H427" s="11">
        <f>VLOOKUP(C427,DBASE!$A$4:$Z$756,6,FALSE)</f>
        <v>1045</v>
      </c>
      <c r="I427" s="11">
        <f>VLOOKUP(C427,DBASE!$A$4:$Z$756,7,FALSE)</f>
        <v>1088</v>
      </c>
      <c r="J427" s="11">
        <f>VLOOKUP(C427,DBASE!$A$4:$Z$756,8,FALSE)</f>
        <v>102</v>
      </c>
      <c r="K427" s="11" t="str">
        <f>VLOOKUP(C427,DBASE!$A$4:$Z$756,9,FALSE)</f>
        <v>Niederl. 3</v>
      </c>
      <c r="L427" s="11" t="str">
        <f>VLOOKUP(C427,DBASE!$A$4:$Z$756,10,FALSE)</f>
        <v>Department</v>
      </c>
      <c r="M427" s="11" t="str">
        <f>VLOOKUP(C427,DBASE!$A$4:$Z$756,11,FALSE)</f>
        <v>Supervisor</v>
      </c>
      <c r="N427" s="11" t="str">
        <f>VLOOKUP(C427,DBASE!$A$4:$Z$756,12,FALSE)</f>
        <v>Director</v>
      </c>
      <c r="O427" s="11" t="str">
        <f>VLOOKUP(C427,DBASE!$A$4:$Z$756,13,FALSE)</f>
        <v>ang.</v>
      </c>
      <c r="P427" s="11" t="str">
        <f>VLOOKUP(C427,DBASE!$A$4:$Z$756,14,FALSE)</f>
        <v>M</v>
      </c>
      <c r="Q427" s="12">
        <f>VLOOKUP(C427,DBASE!$A$4:$Z$756,15,FALSE)</f>
        <v>42644</v>
      </c>
      <c r="R427" s="12" t="str">
        <f>IF(VLOOKUP(C427,DBASE!$A$4:$Z$756,16,FALSE)=0,"",VLOOKUP(C427,DBASE!$A$4:$Z$756,16,FALSE))</f>
        <v/>
      </c>
      <c r="S427" s="13" t="str">
        <f>VLOOKUP(C427,DBASE!$A$4:$Z$756,17,FALSE)</f>
        <v/>
      </c>
      <c r="T427" s="11">
        <f ca="1">VLOOKUP(C427,DBASE!$A$4:$Z$756,18,FALSE)</f>
        <v>3</v>
      </c>
      <c r="U427" s="12">
        <f>VLOOKUP(C427,DBASE!$A$4:$Z$756,19,FALSE)</f>
        <v>25311</v>
      </c>
      <c r="V427" s="13">
        <f ca="1">VLOOKUP(C427,DBASE!$A$4:$Z$756,20,FALSE)</f>
        <v>50</v>
      </c>
      <c r="W427" s="11" t="str">
        <f>VLOOKUP(C427,DBASE!$A$4:$Z$756,21,FALSE)</f>
        <v>N</v>
      </c>
      <c r="X427" s="11">
        <f>VLOOKUP(C427,DBASE!$A$4:$Z$756,22,FALSE)</f>
        <v>30</v>
      </c>
      <c r="Y427" s="14">
        <f>VLOOKUP(C427,DBASE!$A$4:$Z$756,23,FALSE)</f>
        <v>2.5</v>
      </c>
      <c r="Z427" s="11">
        <f>VLOOKUP(C427,DBASE!$A$4:$Z$756,24,FALSE)</f>
        <v>39</v>
      </c>
      <c r="AA427" s="11" t="str">
        <f>VLOOKUP(C427,DBASE!$A$4:$Z$756,25,FALSE)</f>
        <v>Function</v>
      </c>
      <c r="AB427" s="10">
        <f>VLOOKUP(C427,DBASE!$A$4:$Z$756,26,FALSE)</f>
        <v>1</v>
      </c>
      <c r="AC427" s="15">
        <v>1423</v>
      </c>
      <c r="AD427" s="15">
        <f t="shared" si="30"/>
        <v>311.99275</v>
      </c>
      <c r="AE427" s="15">
        <v>0</v>
      </c>
      <c r="AF427" s="15">
        <v>0</v>
      </c>
      <c r="AG427" s="15">
        <v>0</v>
      </c>
      <c r="AH427" s="15">
        <v>0</v>
      </c>
      <c r="AI427" s="15">
        <v>0</v>
      </c>
      <c r="AJ427" s="15">
        <v>0</v>
      </c>
      <c r="AK427" s="15">
        <v>0</v>
      </c>
      <c r="AL427" s="15">
        <v>833.34</v>
      </c>
      <c r="AM427" s="15">
        <v>0</v>
      </c>
      <c r="AN427" s="15">
        <v>0</v>
      </c>
      <c r="AO427" s="15">
        <f t="shared" si="31"/>
        <v>0</v>
      </c>
      <c r="AP427" s="15">
        <f t="shared" si="32"/>
        <v>0</v>
      </c>
      <c r="AQ427" s="15">
        <f t="shared" si="33"/>
        <v>26.5</v>
      </c>
      <c r="AR427" s="15">
        <v>0</v>
      </c>
      <c r="AS427" s="15">
        <v>0</v>
      </c>
      <c r="AT427" s="15">
        <v>0</v>
      </c>
      <c r="AU427" s="15">
        <v>0</v>
      </c>
      <c r="AV427" s="15">
        <f t="shared" si="34"/>
        <v>192.56116800000001</v>
      </c>
      <c r="AW427" s="15">
        <v>181.792</v>
      </c>
      <c r="AX427" s="15">
        <v>0</v>
      </c>
    </row>
    <row r="428" spans="1:50" ht="20.100000000000001" customHeight="1" x14ac:dyDescent="0.25">
      <c r="A428" s="8">
        <v>43922</v>
      </c>
      <c r="B428" s="8">
        <v>43951</v>
      </c>
      <c r="C428" s="11">
        <v>409</v>
      </c>
      <c r="D428" s="8" t="str">
        <f>VLOOKUP(C428,DBASE!$A$4:$Z$756,3,FALSE)</f>
        <v>P</v>
      </c>
      <c r="E428" s="11" t="str">
        <f>VLOOKUP(C428,DBASE!$A$4:$Z$756,2,FALSE)</f>
        <v>Active</v>
      </c>
      <c r="F428" s="11" t="str">
        <f>VLOOKUP(C428,DBASE!$A$4:$Z$756,4,FALSE)</f>
        <v>Mitarbeiter 409</v>
      </c>
      <c r="G428" s="11" t="str">
        <f>VLOOKUP(C428,DBASE!$A$4:$Z$756,5,FALSE)</f>
        <v>N</v>
      </c>
      <c r="H428" s="11">
        <f>VLOOKUP(C428,DBASE!$A$4:$Z$756,6,FALSE)</f>
        <v>1022</v>
      </c>
      <c r="I428" s="11">
        <f>VLOOKUP(C428,DBASE!$A$4:$Z$756,7,FALSE)</f>
        <v>1029</v>
      </c>
      <c r="J428" s="11">
        <f>VLOOKUP(C428,DBASE!$A$4:$Z$756,8,FALSE)</f>
        <v>109</v>
      </c>
      <c r="K428" s="11" t="str">
        <f>VLOOKUP(C428,DBASE!$A$4:$Z$756,9,FALSE)</f>
        <v>Niederl. 10</v>
      </c>
      <c r="L428" s="11" t="str">
        <f>VLOOKUP(C428,DBASE!$A$4:$Z$756,10,FALSE)</f>
        <v>Department</v>
      </c>
      <c r="M428" s="11" t="str">
        <f>VLOOKUP(C428,DBASE!$A$4:$Z$756,11,FALSE)</f>
        <v>Supervisor</v>
      </c>
      <c r="N428" s="11" t="str">
        <f>VLOOKUP(C428,DBASE!$A$4:$Z$756,12,FALSE)</f>
        <v>Non-Mgm.</v>
      </c>
      <c r="O428" s="11" t="str">
        <f>VLOOKUP(C428,DBASE!$A$4:$Z$756,13,FALSE)</f>
        <v>ang.</v>
      </c>
      <c r="P428" s="11" t="str">
        <f>VLOOKUP(C428,DBASE!$A$4:$Z$756,14,FALSE)</f>
        <v>M</v>
      </c>
      <c r="Q428" s="12">
        <f>VLOOKUP(C428,DBASE!$A$4:$Z$756,15,FALSE)</f>
        <v>42644</v>
      </c>
      <c r="R428" s="12" t="str">
        <f>IF(VLOOKUP(C428,DBASE!$A$4:$Z$756,16,FALSE)=0,"",VLOOKUP(C428,DBASE!$A$4:$Z$756,16,FALSE))</f>
        <v/>
      </c>
      <c r="S428" s="13" t="str">
        <f>VLOOKUP(C428,DBASE!$A$4:$Z$756,17,FALSE)</f>
        <v/>
      </c>
      <c r="T428" s="11">
        <f ca="1">VLOOKUP(C428,DBASE!$A$4:$Z$756,18,FALSE)</f>
        <v>3</v>
      </c>
      <c r="U428" s="12">
        <f>VLOOKUP(C428,DBASE!$A$4:$Z$756,19,FALSE)</f>
        <v>25619</v>
      </c>
      <c r="V428" s="13">
        <f ca="1">VLOOKUP(C428,DBASE!$A$4:$Z$756,20,FALSE)</f>
        <v>49</v>
      </c>
      <c r="W428" s="11" t="str">
        <f>VLOOKUP(C428,DBASE!$A$4:$Z$756,21,FALSE)</f>
        <v>J</v>
      </c>
      <c r="X428" s="11">
        <f>VLOOKUP(C428,DBASE!$A$4:$Z$756,22,FALSE)</f>
        <v>30</v>
      </c>
      <c r="Y428" s="14">
        <f>VLOOKUP(C428,DBASE!$A$4:$Z$756,23,FALSE)</f>
        <v>2.5</v>
      </c>
      <c r="Z428" s="11">
        <f>VLOOKUP(C428,DBASE!$A$4:$Z$756,24,FALSE)</f>
        <v>39</v>
      </c>
      <c r="AA428" s="11" t="str">
        <f>VLOOKUP(C428,DBASE!$A$4:$Z$756,25,FALSE)</f>
        <v>Function</v>
      </c>
      <c r="AB428" s="10">
        <f>VLOOKUP(C428,DBASE!$A$4:$Z$756,26,FALSE)</f>
        <v>1</v>
      </c>
      <c r="AC428" s="15">
        <v>1424</v>
      </c>
      <c r="AD428" s="15">
        <f t="shared" si="30"/>
        <v>312.21199999999999</v>
      </c>
      <c r="AE428" s="15">
        <v>0</v>
      </c>
      <c r="AF428" s="15">
        <v>0</v>
      </c>
      <c r="AG428" s="15">
        <v>0</v>
      </c>
      <c r="AH428" s="15">
        <v>0</v>
      </c>
      <c r="AI428" s="15">
        <v>0</v>
      </c>
      <c r="AJ428" s="15">
        <v>0</v>
      </c>
      <c r="AK428" s="15">
        <v>0</v>
      </c>
      <c r="AL428" s="15">
        <v>0</v>
      </c>
      <c r="AM428" s="15">
        <v>0</v>
      </c>
      <c r="AN428" s="15">
        <v>0</v>
      </c>
      <c r="AO428" s="15">
        <f t="shared" si="31"/>
        <v>82.15384615384616</v>
      </c>
      <c r="AP428" s="15">
        <f t="shared" si="32"/>
        <v>65.26666666666668</v>
      </c>
      <c r="AQ428" s="15">
        <f t="shared" si="33"/>
        <v>26.5</v>
      </c>
      <c r="AR428" s="15">
        <v>0</v>
      </c>
      <c r="AS428" s="15">
        <v>0</v>
      </c>
      <c r="AT428" s="15">
        <v>0</v>
      </c>
      <c r="AU428" s="15">
        <v>0</v>
      </c>
      <c r="AV428" s="15">
        <f t="shared" si="34"/>
        <v>38.949498846153851</v>
      </c>
      <c r="AW428" s="15">
        <v>0</v>
      </c>
      <c r="AX428" s="15">
        <v>0</v>
      </c>
    </row>
    <row r="429" spans="1:50" ht="20.100000000000001" customHeight="1" x14ac:dyDescent="0.25">
      <c r="A429" s="8">
        <v>43922</v>
      </c>
      <c r="B429" s="8">
        <v>43951</v>
      </c>
      <c r="C429" s="11">
        <v>410</v>
      </c>
      <c r="D429" s="8" t="str">
        <f>VLOOKUP(C429,DBASE!$A$4:$Z$756,3,FALSE)</f>
        <v>P</v>
      </c>
      <c r="E429" s="11" t="str">
        <f>VLOOKUP(C429,DBASE!$A$4:$Z$756,2,FALSE)</f>
        <v>Active</v>
      </c>
      <c r="F429" s="11" t="str">
        <f>VLOOKUP(C429,DBASE!$A$4:$Z$756,4,FALSE)</f>
        <v>Mitarbeiter 410</v>
      </c>
      <c r="G429" s="11" t="str">
        <f>VLOOKUP(C429,DBASE!$A$4:$Z$756,5,FALSE)</f>
        <v>Y</v>
      </c>
      <c r="H429" s="11">
        <f>VLOOKUP(C429,DBASE!$A$4:$Z$756,6,FALSE)</f>
        <v>1020</v>
      </c>
      <c r="I429" s="11">
        <f>VLOOKUP(C429,DBASE!$A$4:$Z$756,7,FALSE)</f>
        <v>1021</v>
      </c>
      <c r="J429" s="11">
        <f>VLOOKUP(C429,DBASE!$A$4:$Z$756,8,FALSE)</f>
        <v>108</v>
      </c>
      <c r="K429" s="11" t="str">
        <f>VLOOKUP(C429,DBASE!$A$4:$Z$756,9,FALSE)</f>
        <v>Niederl. 9</v>
      </c>
      <c r="L429" s="11" t="str">
        <f>VLOOKUP(C429,DBASE!$A$4:$Z$756,10,FALSE)</f>
        <v>Department</v>
      </c>
      <c r="M429" s="11" t="str">
        <f>VLOOKUP(C429,DBASE!$A$4:$Z$756,11,FALSE)</f>
        <v>Supervisor</v>
      </c>
      <c r="N429" s="11" t="str">
        <f>VLOOKUP(C429,DBASE!$A$4:$Z$756,12,FALSE)</f>
        <v>Non-Mgm.</v>
      </c>
      <c r="O429" s="11" t="str">
        <f>VLOOKUP(C429,DBASE!$A$4:$Z$756,13,FALSE)</f>
        <v>ang.</v>
      </c>
      <c r="P429" s="11" t="str">
        <f>VLOOKUP(C429,DBASE!$A$4:$Z$756,14,FALSE)</f>
        <v>W</v>
      </c>
      <c r="Q429" s="12">
        <f>VLOOKUP(C429,DBASE!$A$4:$Z$756,15,FALSE)</f>
        <v>42644</v>
      </c>
      <c r="R429" s="12" t="str">
        <f>IF(VLOOKUP(C429,DBASE!$A$4:$Z$756,16,FALSE)=0,"",VLOOKUP(C429,DBASE!$A$4:$Z$756,16,FALSE))</f>
        <v/>
      </c>
      <c r="S429" s="13" t="str">
        <f>VLOOKUP(C429,DBASE!$A$4:$Z$756,17,FALSE)</f>
        <v/>
      </c>
      <c r="T429" s="11">
        <f ca="1">VLOOKUP(C429,DBASE!$A$4:$Z$756,18,FALSE)</f>
        <v>3</v>
      </c>
      <c r="U429" s="12">
        <f>VLOOKUP(C429,DBASE!$A$4:$Z$756,19,FALSE)</f>
        <v>28205</v>
      </c>
      <c r="V429" s="13">
        <f ca="1">VLOOKUP(C429,DBASE!$A$4:$Z$756,20,FALSE)</f>
        <v>42</v>
      </c>
      <c r="W429" s="11" t="str">
        <f>VLOOKUP(C429,DBASE!$A$4:$Z$756,21,FALSE)</f>
        <v>N</v>
      </c>
      <c r="X429" s="11">
        <f>VLOOKUP(C429,DBASE!$A$4:$Z$756,22,FALSE)</f>
        <v>24</v>
      </c>
      <c r="Y429" s="14">
        <f>VLOOKUP(C429,DBASE!$A$4:$Z$756,23,FALSE)</f>
        <v>2</v>
      </c>
      <c r="Z429" s="11">
        <f>VLOOKUP(C429,DBASE!$A$4:$Z$756,24,FALSE)</f>
        <v>39</v>
      </c>
      <c r="AA429" s="11" t="str">
        <f>VLOOKUP(C429,DBASE!$A$4:$Z$756,25,FALSE)</f>
        <v>Function</v>
      </c>
      <c r="AB429" s="10">
        <f>VLOOKUP(C429,DBASE!$A$4:$Z$756,26,FALSE)</f>
        <v>0.5</v>
      </c>
      <c r="AC429" s="15">
        <v>1425</v>
      </c>
      <c r="AD429" s="15">
        <f t="shared" si="30"/>
        <v>312.43125000000003</v>
      </c>
      <c r="AE429" s="15">
        <v>0</v>
      </c>
      <c r="AF429" s="15">
        <v>0</v>
      </c>
      <c r="AG429" s="15">
        <v>0</v>
      </c>
      <c r="AH429" s="15">
        <v>0</v>
      </c>
      <c r="AI429" s="15">
        <v>0</v>
      </c>
      <c r="AJ429" s="15">
        <v>0</v>
      </c>
      <c r="AK429" s="15">
        <v>0</v>
      </c>
      <c r="AL429" s="15">
        <v>0</v>
      </c>
      <c r="AM429" s="15">
        <v>0</v>
      </c>
      <c r="AN429" s="15">
        <v>0</v>
      </c>
      <c r="AO429" s="15">
        <f t="shared" si="31"/>
        <v>0</v>
      </c>
      <c r="AP429" s="15">
        <f t="shared" si="32"/>
        <v>0</v>
      </c>
      <c r="AQ429" s="15">
        <f t="shared" si="33"/>
        <v>13.25</v>
      </c>
      <c r="AR429" s="15">
        <v>0</v>
      </c>
      <c r="AS429" s="15">
        <v>0</v>
      </c>
      <c r="AT429" s="15">
        <v>0</v>
      </c>
      <c r="AU429" s="15">
        <v>0</v>
      </c>
      <c r="AV429" s="15">
        <f t="shared" si="34"/>
        <v>2.9673375000000002</v>
      </c>
      <c r="AW429" s="15">
        <v>0</v>
      </c>
      <c r="AX429" s="15">
        <v>0</v>
      </c>
    </row>
    <row r="430" spans="1:50" ht="20.100000000000001" customHeight="1" x14ac:dyDescent="0.25">
      <c r="A430" s="8">
        <v>43922</v>
      </c>
      <c r="B430" s="8">
        <v>43951</v>
      </c>
      <c r="C430" s="11">
        <v>410</v>
      </c>
      <c r="D430" s="8" t="str">
        <f>VLOOKUP(C430,DBASE!$A$4:$Z$756,3,FALSE)</f>
        <v>P</v>
      </c>
      <c r="E430" s="11" t="str">
        <f>VLOOKUP(C430,DBASE!$A$4:$Z$756,2,FALSE)</f>
        <v>Active</v>
      </c>
      <c r="F430" s="11" t="str">
        <f>VLOOKUP(C430,DBASE!$A$4:$Z$756,4,FALSE)</f>
        <v>Mitarbeiter 410</v>
      </c>
      <c r="G430" s="11" t="str">
        <f>VLOOKUP(C430,DBASE!$A$4:$Z$756,5,FALSE)</f>
        <v>Y</v>
      </c>
      <c r="H430" s="11">
        <f>VLOOKUP(C430,DBASE!$A$4:$Z$756,6,FALSE)</f>
        <v>1020</v>
      </c>
      <c r="I430" s="11">
        <f>VLOOKUP(C430,DBASE!$A$4:$Z$756,7,FALSE)</f>
        <v>1021</v>
      </c>
      <c r="J430" s="11">
        <f>VLOOKUP(C430,DBASE!$A$4:$Z$756,8,FALSE)</f>
        <v>108</v>
      </c>
      <c r="K430" s="11" t="str">
        <f>VLOOKUP(C430,DBASE!$A$4:$Z$756,9,FALSE)</f>
        <v>Niederl. 9</v>
      </c>
      <c r="L430" s="11" t="str">
        <f>VLOOKUP(C430,DBASE!$A$4:$Z$756,10,FALSE)</f>
        <v>Department</v>
      </c>
      <c r="M430" s="11" t="str">
        <f>VLOOKUP(C430,DBASE!$A$4:$Z$756,11,FALSE)</f>
        <v>Supervisor</v>
      </c>
      <c r="N430" s="11" t="str">
        <f>VLOOKUP(C430,DBASE!$A$4:$Z$756,12,FALSE)</f>
        <v>Non-Mgm.</v>
      </c>
      <c r="O430" s="11" t="str">
        <f>VLOOKUP(C430,DBASE!$A$4:$Z$756,13,FALSE)</f>
        <v>ang.</v>
      </c>
      <c r="P430" s="11" t="str">
        <f>VLOOKUP(C430,DBASE!$A$4:$Z$756,14,FALSE)</f>
        <v>W</v>
      </c>
      <c r="Q430" s="12">
        <f>VLOOKUP(C430,DBASE!$A$4:$Z$756,15,FALSE)</f>
        <v>42644</v>
      </c>
      <c r="R430" s="12" t="str">
        <f>IF(VLOOKUP(C430,DBASE!$A$4:$Z$756,16,FALSE)=0,"",VLOOKUP(C430,DBASE!$A$4:$Z$756,16,FALSE))</f>
        <v/>
      </c>
      <c r="S430" s="13" t="str">
        <f>VLOOKUP(C430,DBASE!$A$4:$Z$756,17,FALSE)</f>
        <v/>
      </c>
      <c r="T430" s="11">
        <f ca="1">VLOOKUP(C430,DBASE!$A$4:$Z$756,18,FALSE)</f>
        <v>3</v>
      </c>
      <c r="U430" s="12">
        <f>VLOOKUP(C430,DBASE!$A$4:$Z$756,19,FALSE)</f>
        <v>28205</v>
      </c>
      <c r="V430" s="13">
        <f ca="1">VLOOKUP(C430,DBASE!$A$4:$Z$756,20,FALSE)</f>
        <v>42</v>
      </c>
      <c r="W430" s="11" t="str">
        <f>VLOOKUP(C430,DBASE!$A$4:$Z$756,21,FALSE)</f>
        <v>N</v>
      </c>
      <c r="X430" s="11">
        <f>VLOOKUP(C430,DBASE!$A$4:$Z$756,22,FALSE)</f>
        <v>24</v>
      </c>
      <c r="Y430" s="14">
        <f>VLOOKUP(C430,DBASE!$A$4:$Z$756,23,FALSE)</f>
        <v>2</v>
      </c>
      <c r="Z430" s="11">
        <f>VLOOKUP(C430,DBASE!$A$4:$Z$756,24,FALSE)</f>
        <v>39</v>
      </c>
      <c r="AA430" s="11" t="str">
        <f>VLOOKUP(C430,DBASE!$A$4:$Z$756,25,FALSE)</f>
        <v>Function</v>
      </c>
      <c r="AB430" s="10">
        <f>VLOOKUP(C430,DBASE!$A$4:$Z$756,26,FALSE)</f>
        <v>0.5</v>
      </c>
      <c r="AC430" s="15">
        <v>1426</v>
      </c>
      <c r="AD430" s="15">
        <f t="shared" si="30"/>
        <v>312.65050000000002</v>
      </c>
      <c r="AE430" s="15">
        <v>0</v>
      </c>
      <c r="AF430" s="15">
        <v>0</v>
      </c>
      <c r="AG430" s="15">
        <v>0</v>
      </c>
      <c r="AH430" s="15">
        <v>0</v>
      </c>
      <c r="AI430" s="15">
        <v>0</v>
      </c>
      <c r="AJ430" s="15">
        <v>0</v>
      </c>
      <c r="AK430" s="15">
        <v>0</v>
      </c>
      <c r="AL430" s="15">
        <v>0</v>
      </c>
      <c r="AM430" s="15">
        <v>0</v>
      </c>
      <c r="AN430" s="15">
        <v>0</v>
      </c>
      <c r="AO430" s="15">
        <f t="shared" si="31"/>
        <v>0</v>
      </c>
      <c r="AP430" s="15">
        <f t="shared" si="32"/>
        <v>0</v>
      </c>
      <c r="AQ430" s="15">
        <f t="shared" si="33"/>
        <v>13.25</v>
      </c>
      <c r="AR430" s="15">
        <v>0</v>
      </c>
      <c r="AS430" s="15">
        <v>0</v>
      </c>
      <c r="AT430" s="15">
        <v>0</v>
      </c>
      <c r="AU430" s="15">
        <v>0</v>
      </c>
      <c r="AV430" s="15">
        <f t="shared" si="34"/>
        <v>2.9673375000000002</v>
      </c>
      <c r="AW430" s="15">
        <v>0</v>
      </c>
      <c r="AX430" s="15">
        <v>0</v>
      </c>
    </row>
    <row r="431" spans="1:50" ht="20.100000000000001" customHeight="1" x14ac:dyDescent="0.25">
      <c r="A431" s="8">
        <v>43922</v>
      </c>
      <c r="B431" s="8">
        <v>43951</v>
      </c>
      <c r="C431" s="11">
        <v>411</v>
      </c>
      <c r="D431" s="8" t="str">
        <f>VLOOKUP(C431,DBASE!$A$4:$Z$756,3,FALSE)</f>
        <v>P</v>
      </c>
      <c r="E431" s="11" t="str">
        <f>VLOOKUP(C431,DBASE!$A$4:$Z$756,2,FALSE)</f>
        <v>Active</v>
      </c>
      <c r="F431" s="11" t="str">
        <f>VLOOKUP(C431,DBASE!$A$4:$Z$756,4,FALSE)</f>
        <v>Mitarbeiter 411</v>
      </c>
      <c r="G431" s="11" t="str">
        <f>VLOOKUP(C431,DBASE!$A$4:$Z$756,5,FALSE)</f>
        <v>N</v>
      </c>
      <c r="H431" s="11">
        <f>VLOOKUP(C431,DBASE!$A$4:$Z$756,6,FALSE)</f>
        <v>1019</v>
      </c>
      <c r="I431" s="11">
        <f>VLOOKUP(C431,DBASE!$A$4:$Z$756,7,FALSE)</f>
        <v>1067</v>
      </c>
      <c r="J431" s="11">
        <f>VLOOKUP(C431,DBASE!$A$4:$Z$756,8,FALSE)</f>
        <v>105</v>
      </c>
      <c r="K431" s="11" t="str">
        <f>VLOOKUP(C431,DBASE!$A$4:$Z$756,9,FALSE)</f>
        <v>Niederl. 6</v>
      </c>
      <c r="L431" s="11" t="str">
        <f>VLOOKUP(C431,DBASE!$A$4:$Z$756,10,FALSE)</f>
        <v>Department</v>
      </c>
      <c r="M431" s="11" t="str">
        <f>VLOOKUP(C431,DBASE!$A$4:$Z$756,11,FALSE)</f>
        <v>Supervisor</v>
      </c>
      <c r="N431" s="11" t="str">
        <f>VLOOKUP(C431,DBASE!$A$4:$Z$756,12,FALSE)</f>
        <v>Non-Mgm.</v>
      </c>
      <c r="O431" s="11" t="str">
        <f>VLOOKUP(C431,DBASE!$A$4:$Z$756,13,FALSE)</f>
        <v>ang.</v>
      </c>
      <c r="P431" s="11" t="str">
        <f>VLOOKUP(C431,DBASE!$A$4:$Z$756,14,FALSE)</f>
        <v>M</v>
      </c>
      <c r="Q431" s="12">
        <f>VLOOKUP(C431,DBASE!$A$4:$Z$756,15,FALSE)</f>
        <v>42670</v>
      </c>
      <c r="R431" s="12" t="str">
        <f>IF(VLOOKUP(C431,DBASE!$A$4:$Z$756,16,FALSE)=0,"",VLOOKUP(C431,DBASE!$A$4:$Z$756,16,FALSE))</f>
        <v/>
      </c>
      <c r="S431" s="13" t="str">
        <f>VLOOKUP(C431,DBASE!$A$4:$Z$756,17,FALSE)</f>
        <v/>
      </c>
      <c r="T431" s="11">
        <f ca="1">VLOOKUP(C431,DBASE!$A$4:$Z$756,18,FALSE)</f>
        <v>3</v>
      </c>
      <c r="U431" s="12">
        <f>VLOOKUP(C431,DBASE!$A$4:$Z$756,19,FALSE)</f>
        <v>24549</v>
      </c>
      <c r="V431" s="13">
        <f ca="1">VLOOKUP(C431,DBASE!$A$4:$Z$756,20,FALSE)</f>
        <v>52</v>
      </c>
      <c r="W431" s="11" t="str">
        <f>VLOOKUP(C431,DBASE!$A$4:$Z$756,21,FALSE)</f>
        <v>J</v>
      </c>
      <c r="X431" s="11">
        <f>VLOOKUP(C431,DBASE!$A$4:$Z$756,22,FALSE)</f>
        <v>30</v>
      </c>
      <c r="Y431" s="14">
        <f>VLOOKUP(C431,DBASE!$A$4:$Z$756,23,FALSE)</f>
        <v>2.5</v>
      </c>
      <c r="Z431" s="11">
        <f>VLOOKUP(C431,DBASE!$A$4:$Z$756,24,FALSE)</f>
        <v>39</v>
      </c>
      <c r="AA431" s="11" t="str">
        <f>VLOOKUP(C431,DBASE!$A$4:$Z$756,25,FALSE)</f>
        <v>Function</v>
      </c>
      <c r="AB431" s="10">
        <f>VLOOKUP(C431,DBASE!$A$4:$Z$756,26,FALSE)</f>
        <v>1</v>
      </c>
      <c r="AC431" s="15">
        <v>1427</v>
      </c>
      <c r="AD431" s="15">
        <f t="shared" si="30"/>
        <v>312.86975000000001</v>
      </c>
      <c r="AE431" s="15">
        <v>0</v>
      </c>
      <c r="AF431" s="15">
        <v>0</v>
      </c>
      <c r="AG431" s="15">
        <v>0</v>
      </c>
      <c r="AH431" s="15">
        <v>0</v>
      </c>
      <c r="AI431" s="15">
        <v>0</v>
      </c>
      <c r="AJ431" s="15">
        <v>0</v>
      </c>
      <c r="AK431" s="15">
        <v>0</v>
      </c>
      <c r="AL431" s="15">
        <v>0</v>
      </c>
      <c r="AM431" s="15">
        <v>0</v>
      </c>
      <c r="AN431" s="15">
        <v>0</v>
      </c>
      <c r="AO431" s="15">
        <f t="shared" si="31"/>
        <v>82.326923076923066</v>
      </c>
      <c r="AP431" s="15">
        <f t="shared" si="32"/>
        <v>65.404166666666669</v>
      </c>
      <c r="AQ431" s="15">
        <f t="shared" si="33"/>
        <v>26.5</v>
      </c>
      <c r="AR431" s="15">
        <v>0</v>
      </c>
      <c r="AS431" s="15">
        <v>0</v>
      </c>
      <c r="AT431" s="15">
        <v>0</v>
      </c>
      <c r="AU431" s="15">
        <v>0</v>
      </c>
      <c r="AV431" s="15">
        <f t="shared" si="34"/>
        <v>39.019052548076921</v>
      </c>
      <c r="AW431" s="15">
        <v>0</v>
      </c>
      <c r="AX431" s="15">
        <v>0</v>
      </c>
    </row>
    <row r="432" spans="1:50" ht="20.100000000000001" customHeight="1" x14ac:dyDescent="0.25">
      <c r="A432" s="8">
        <v>43922</v>
      </c>
      <c r="B432" s="8">
        <v>43951</v>
      </c>
      <c r="C432" s="11">
        <v>412</v>
      </c>
      <c r="D432" s="8" t="str">
        <f>VLOOKUP(C432,DBASE!$A$4:$Z$756,3,FALSE)</f>
        <v>P</v>
      </c>
      <c r="E432" s="11" t="str">
        <f>VLOOKUP(C432,DBASE!$A$4:$Z$756,2,FALSE)</f>
        <v>Active</v>
      </c>
      <c r="F432" s="11" t="str">
        <f>VLOOKUP(C432,DBASE!$A$4:$Z$756,4,FALSE)</f>
        <v>Mitarbeiter 412</v>
      </c>
      <c r="G432" s="11" t="str">
        <f>VLOOKUP(C432,DBASE!$A$4:$Z$756,5,FALSE)</f>
        <v>N</v>
      </c>
      <c r="H432" s="11">
        <f>VLOOKUP(C432,DBASE!$A$4:$Z$756,6,FALSE)</f>
        <v>1022</v>
      </c>
      <c r="I432" s="11">
        <f>VLOOKUP(C432,DBASE!$A$4:$Z$756,7,FALSE)</f>
        <v>1060</v>
      </c>
      <c r="J432" s="11">
        <f>VLOOKUP(C432,DBASE!$A$4:$Z$756,8,FALSE)</f>
        <v>106</v>
      </c>
      <c r="K432" s="11" t="str">
        <f>VLOOKUP(C432,DBASE!$A$4:$Z$756,9,FALSE)</f>
        <v>Niederl. 7</v>
      </c>
      <c r="L432" s="11" t="str">
        <f>VLOOKUP(C432,DBASE!$A$4:$Z$756,10,FALSE)</f>
        <v>Department</v>
      </c>
      <c r="M432" s="11" t="str">
        <f>VLOOKUP(C432,DBASE!$A$4:$Z$756,11,FALSE)</f>
        <v>Supervisor</v>
      </c>
      <c r="N432" s="11" t="str">
        <f>VLOOKUP(C432,DBASE!$A$4:$Z$756,12,FALSE)</f>
        <v>Non-Mgm.</v>
      </c>
      <c r="O432" s="11" t="str">
        <f>VLOOKUP(C432,DBASE!$A$4:$Z$756,13,FALSE)</f>
        <v>ang.</v>
      </c>
      <c r="P432" s="11" t="str">
        <f>VLOOKUP(C432,DBASE!$A$4:$Z$756,14,FALSE)</f>
        <v>M</v>
      </c>
      <c r="Q432" s="12">
        <f>VLOOKUP(C432,DBASE!$A$4:$Z$756,15,FALSE)</f>
        <v>42736</v>
      </c>
      <c r="R432" s="12" t="str">
        <f>IF(VLOOKUP(C432,DBASE!$A$4:$Z$756,16,FALSE)=0,"",VLOOKUP(C432,DBASE!$A$4:$Z$756,16,FALSE))</f>
        <v/>
      </c>
      <c r="S432" s="13" t="str">
        <f>VLOOKUP(C432,DBASE!$A$4:$Z$756,17,FALSE)</f>
        <v/>
      </c>
      <c r="T432" s="11">
        <f ca="1">VLOOKUP(C432,DBASE!$A$4:$Z$756,18,FALSE)</f>
        <v>3</v>
      </c>
      <c r="U432" s="12">
        <f>VLOOKUP(C432,DBASE!$A$4:$Z$756,19,FALSE)</f>
        <v>30214</v>
      </c>
      <c r="V432" s="13">
        <f ca="1">VLOOKUP(C432,DBASE!$A$4:$Z$756,20,FALSE)</f>
        <v>37</v>
      </c>
      <c r="W432" s="11" t="str">
        <f>VLOOKUP(C432,DBASE!$A$4:$Z$756,21,FALSE)</f>
        <v>J</v>
      </c>
      <c r="X432" s="11">
        <f>VLOOKUP(C432,DBASE!$A$4:$Z$756,22,FALSE)</f>
        <v>30</v>
      </c>
      <c r="Y432" s="14">
        <f>VLOOKUP(C432,DBASE!$A$4:$Z$756,23,FALSE)</f>
        <v>2.5</v>
      </c>
      <c r="Z432" s="11">
        <f>VLOOKUP(C432,DBASE!$A$4:$Z$756,24,FALSE)</f>
        <v>39</v>
      </c>
      <c r="AA432" s="11" t="str">
        <f>VLOOKUP(C432,DBASE!$A$4:$Z$756,25,FALSE)</f>
        <v>Function</v>
      </c>
      <c r="AB432" s="10">
        <f>VLOOKUP(C432,DBASE!$A$4:$Z$756,26,FALSE)</f>
        <v>1</v>
      </c>
      <c r="AC432" s="15">
        <v>1428</v>
      </c>
      <c r="AD432" s="15">
        <f t="shared" si="30"/>
        <v>313.08900000000006</v>
      </c>
      <c r="AE432" s="15">
        <v>0</v>
      </c>
      <c r="AF432" s="15">
        <v>0</v>
      </c>
      <c r="AG432" s="15">
        <v>0</v>
      </c>
      <c r="AH432" s="15">
        <v>0</v>
      </c>
      <c r="AI432" s="15">
        <v>0</v>
      </c>
      <c r="AJ432" s="15">
        <v>0</v>
      </c>
      <c r="AK432" s="15">
        <v>0</v>
      </c>
      <c r="AL432" s="15">
        <v>0</v>
      </c>
      <c r="AM432" s="15">
        <v>0</v>
      </c>
      <c r="AN432" s="15">
        <v>0</v>
      </c>
      <c r="AO432" s="15">
        <f t="shared" si="31"/>
        <v>82.384615384615387</v>
      </c>
      <c r="AP432" s="15">
        <f t="shared" si="32"/>
        <v>65.45</v>
      </c>
      <c r="AQ432" s="15">
        <f t="shared" si="33"/>
        <v>26.5</v>
      </c>
      <c r="AR432" s="15">
        <v>0</v>
      </c>
      <c r="AS432" s="15">
        <v>0</v>
      </c>
      <c r="AT432" s="15">
        <v>0</v>
      </c>
      <c r="AU432" s="15">
        <v>0</v>
      </c>
      <c r="AV432" s="15">
        <f t="shared" si="34"/>
        <v>39.042237115384623</v>
      </c>
      <c r="AW432" s="15">
        <v>0</v>
      </c>
      <c r="AX432" s="15">
        <v>0</v>
      </c>
    </row>
    <row r="433" spans="1:50" ht="20.100000000000001" customHeight="1" x14ac:dyDescent="0.25">
      <c r="A433" s="8">
        <v>43922</v>
      </c>
      <c r="B433" s="8">
        <v>43951</v>
      </c>
      <c r="C433" s="11">
        <v>413</v>
      </c>
      <c r="D433" s="8" t="str">
        <f>VLOOKUP(C433,DBASE!$A$4:$Z$756,3,FALSE)</f>
        <v>P</v>
      </c>
      <c r="E433" s="11" t="str">
        <f>VLOOKUP(C433,DBASE!$A$4:$Z$756,2,FALSE)</f>
        <v>Active</v>
      </c>
      <c r="F433" s="11" t="str">
        <f>VLOOKUP(C433,DBASE!$A$4:$Z$756,4,FALSE)</f>
        <v>Mitarbeiter 413</v>
      </c>
      <c r="G433" s="11" t="str">
        <f>VLOOKUP(C433,DBASE!$A$4:$Z$756,5,FALSE)</f>
        <v>N</v>
      </c>
      <c r="H433" s="11">
        <f>VLOOKUP(C433,DBASE!$A$4:$Z$756,6,FALSE)</f>
        <v>1033</v>
      </c>
      <c r="I433" s="11">
        <f>VLOOKUP(C433,DBASE!$A$4:$Z$756,7,FALSE)</f>
        <v>1076</v>
      </c>
      <c r="J433" s="11">
        <f>VLOOKUP(C433,DBASE!$A$4:$Z$756,8,FALSE)</f>
        <v>102</v>
      </c>
      <c r="K433" s="11" t="str">
        <f>VLOOKUP(C433,DBASE!$A$4:$Z$756,9,FALSE)</f>
        <v>Niederl. 3</v>
      </c>
      <c r="L433" s="11" t="str">
        <f>VLOOKUP(C433,DBASE!$A$4:$Z$756,10,FALSE)</f>
        <v>Department</v>
      </c>
      <c r="M433" s="11" t="str">
        <f>VLOOKUP(C433,DBASE!$A$4:$Z$756,11,FALSE)</f>
        <v>Supervisor</v>
      </c>
      <c r="N433" s="11" t="str">
        <f>VLOOKUP(C433,DBASE!$A$4:$Z$756,12,FALSE)</f>
        <v>Non-Mgm.</v>
      </c>
      <c r="O433" s="11" t="str">
        <f>VLOOKUP(C433,DBASE!$A$4:$Z$756,13,FALSE)</f>
        <v>ang.</v>
      </c>
      <c r="P433" s="11" t="str">
        <f>VLOOKUP(C433,DBASE!$A$4:$Z$756,14,FALSE)</f>
        <v>W</v>
      </c>
      <c r="Q433" s="12">
        <f>VLOOKUP(C433,DBASE!$A$4:$Z$756,15,FALSE)</f>
        <v>42744</v>
      </c>
      <c r="R433" s="12" t="str">
        <f>IF(VLOOKUP(C433,DBASE!$A$4:$Z$756,16,FALSE)=0,"",VLOOKUP(C433,DBASE!$A$4:$Z$756,16,FALSE))</f>
        <v/>
      </c>
      <c r="S433" s="13" t="str">
        <f>VLOOKUP(C433,DBASE!$A$4:$Z$756,17,FALSE)</f>
        <v/>
      </c>
      <c r="T433" s="11">
        <f ca="1">VLOOKUP(C433,DBASE!$A$4:$Z$756,18,FALSE)</f>
        <v>3</v>
      </c>
      <c r="U433" s="12">
        <f>VLOOKUP(C433,DBASE!$A$4:$Z$756,19,FALSE)</f>
        <v>28377</v>
      </c>
      <c r="V433" s="13">
        <f ca="1">VLOOKUP(C433,DBASE!$A$4:$Z$756,20,FALSE)</f>
        <v>42</v>
      </c>
      <c r="W433" s="11" t="str">
        <f>VLOOKUP(C433,DBASE!$A$4:$Z$756,21,FALSE)</f>
        <v>N</v>
      </c>
      <c r="X433" s="11">
        <f>VLOOKUP(C433,DBASE!$A$4:$Z$756,22,FALSE)</f>
        <v>30</v>
      </c>
      <c r="Y433" s="14">
        <f>VLOOKUP(C433,DBASE!$A$4:$Z$756,23,FALSE)</f>
        <v>2.5</v>
      </c>
      <c r="Z433" s="11">
        <f>VLOOKUP(C433,DBASE!$A$4:$Z$756,24,FALSE)</f>
        <v>39</v>
      </c>
      <c r="AA433" s="11" t="str">
        <f>VLOOKUP(C433,DBASE!$A$4:$Z$756,25,FALSE)</f>
        <v>Function</v>
      </c>
      <c r="AB433" s="10">
        <f>VLOOKUP(C433,DBASE!$A$4:$Z$756,26,FALSE)</f>
        <v>1</v>
      </c>
      <c r="AC433" s="15">
        <v>1429</v>
      </c>
      <c r="AD433" s="15">
        <f t="shared" si="30"/>
        <v>313.30825000000004</v>
      </c>
      <c r="AE433" s="15">
        <v>0</v>
      </c>
      <c r="AF433" s="15">
        <v>0</v>
      </c>
      <c r="AG433" s="15">
        <v>0</v>
      </c>
      <c r="AH433" s="15">
        <v>0</v>
      </c>
      <c r="AI433" s="15">
        <v>0</v>
      </c>
      <c r="AJ433" s="15">
        <v>0</v>
      </c>
      <c r="AK433" s="15">
        <v>0</v>
      </c>
      <c r="AL433" s="15">
        <v>0</v>
      </c>
      <c r="AM433" s="15">
        <v>0</v>
      </c>
      <c r="AN433" s="15">
        <v>0</v>
      </c>
      <c r="AO433" s="15">
        <f t="shared" si="31"/>
        <v>0</v>
      </c>
      <c r="AP433" s="15">
        <f t="shared" si="32"/>
        <v>0</v>
      </c>
      <c r="AQ433" s="15">
        <f t="shared" si="33"/>
        <v>26.5</v>
      </c>
      <c r="AR433" s="15">
        <v>0</v>
      </c>
      <c r="AS433" s="15">
        <v>0</v>
      </c>
      <c r="AT433" s="15">
        <v>0</v>
      </c>
      <c r="AU433" s="15">
        <v>0</v>
      </c>
      <c r="AV433" s="15">
        <f t="shared" si="34"/>
        <v>5.9346750000000004</v>
      </c>
      <c r="AW433" s="15">
        <v>0</v>
      </c>
      <c r="AX433" s="15">
        <v>0</v>
      </c>
    </row>
    <row r="434" spans="1:50" ht="20.100000000000001" customHeight="1" x14ac:dyDescent="0.25">
      <c r="A434" s="8">
        <v>43922</v>
      </c>
      <c r="B434" s="8">
        <v>43951</v>
      </c>
      <c r="C434" s="11">
        <v>414</v>
      </c>
      <c r="D434" s="8" t="str">
        <f>VLOOKUP(C434,DBASE!$A$4:$Z$756,3,FALSE)</f>
        <v>P</v>
      </c>
      <c r="E434" s="11" t="str">
        <f>VLOOKUP(C434,DBASE!$A$4:$Z$756,2,FALSE)</f>
        <v>Active</v>
      </c>
      <c r="F434" s="11" t="str">
        <f>VLOOKUP(C434,DBASE!$A$4:$Z$756,4,FALSE)</f>
        <v>Mitarbeiter 414</v>
      </c>
      <c r="G434" s="11" t="str">
        <f>VLOOKUP(C434,DBASE!$A$4:$Z$756,5,FALSE)</f>
        <v>N</v>
      </c>
      <c r="H434" s="11">
        <f>VLOOKUP(C434,DBASE!$A$4:$Z$756,6,FALSE)</f>
        <v>1035</v>
      </c>
      <c r="I434" s="11">
        <f>VLOOKUP(C434,DBASE!$A$4:$Z$756,7,FALSE)</f>
        <v>1078</v>
      </c>
      <c r="J434" s="11">
        <f>VLOOKUP(C434,DBASE!$A$4:$Z$756,8,FALSE)</f>
        <v>102</v>
      </c>
      <c r="K434" s="11" t="str">
        <f>VLOOKUP(C434,DBASE!$A$4:$Z$756,9,FALSE)</f>
        <v>Niederl. 3</v>
      </c>
      <c r="L434" s="11" t="str">
        <f>VLOOKUP(C434,DBASE!$A$4:$Z$756,10,FALSE)</f>
        <v>Department</v>
      </c>
      <c r="M434" s="11" t="str">
        <f>VLOOKUP(C434,DBASE!$A$4:$Z$756,11,FALSE)</f>
        <v>Supervisor</v>
      </c>
      <c r="N434" s="11" t="str">
        <f>VLOOKUP(C434,DBASE!$A$4:$Z$756,12,FALSE)</f>
        <v>Non-Mgm.</v>
      </c>
      <c r="O434" s="11" t="str">
        <f>VLOOKUP(C434,DBASE!$A$4:$Z$756,13,FALSE)</f>
        <v>ang.</v>
      </c>
      <c r="P434" s="11" t="str">
        <f>VLOOKUP(C434,DBASE!$A$4:$Z$756,14,FALSE)</f>
        <v>M</v>
      </c>
      <c r="Q434" s="12">
        <f>VLOOKUP(C434,DBASE!$A$4:$Z$756,15,FALSE)</f>
        <v>42736</v>
      </c>
      <c r="R434" s="12" t="str">
        <f>IF(VLOOKUP(C434,DBASE!$A$4:$Z$756,16,FALSE)=0,"",VLOOKUP(C434,DBASE!$A$4:$Z$756,16,FALSE))</f>
        <v/>
      </c>
      <c r="S434" s="13" t="str">
        <f>VLOOKUP(C434,DBASE!$A$4:$Z$756,17,FALSE)</f>
        <v/>
      </c>
      <c r="T434" s="11">
        <f ca="1">VLOOKUP(C434,DBASE!$A$4:$Z$756,18,FALSE)</f>
        <v>3</v>
      </c>
      <c r="U434" s="12">
        <f>VLOOKUP(C434,DBASE!$A$4:$Z$756,19,FALSE)</f>
        <v>29323</v>
      </c>
      <c r="V434" s="13">
        <f ca="1">VLOOKUP(C434,DBASE!$A$4:$Z$756,20,FALSE)</f>
        <v>39</v>
      </c>
      <c r="W434" s="11" t="str">
        <f>VLOOKUP(C434,DBASE!$A$4:$Z$756,21,FALSE)</f>
        <v>N</v>
      </c>
      <c r="X434" s="11">
        <f>VLOOKUP(C434,DBASE!$A$4:$Z$756,22,FALSE)</f>
        <v>30</v>
      </c>
      <c r="Y434" s="14">
        <f>VLOOKUP(C434,DBASE!$A$4:$Z$756,23,FALSE)</f>
        <v>2.5</v>
      </c>
      <c r="Z434" s="11">
        <f>VLOOKUP(C434,DBASE!$A$4:$Z$756,24,FALSE)</f>
        <v>39</v>
      </c>
      <c r="AA434" s="11" t="str">
        <f>VLOOKUP(C434,DBASE!$A$4:$Z$756,25,FALSE)</f>
        <v>Function</v>
      </c>
      <c r="AB434" s="10">
        <f>VLOOKUP(C434,DBASE!$A$4:$Z$756,26,FALSE)</f>
        <v>1</v>
      </c>
      <c r="AC434" s="15">
        <v>1430</v>
      </c>
      <c r="AD434" s="15">
        <f t="shared" si="30"/>
        <v>313.52750000000003</v>
      </c>
      <c r="AE434" s="15">
        <v>0</v>
      </c>
      <c r="AF434" s="15">
        <v>0</v>
      </c>
      <c r="AG434" s="15">
        <v>0</v>
      </c>
      <c r="AH434" s="15">
        <v>0</v>
      </c>
      <c r="AI434" s="15">
        <v>0</v>
      </c>
      <c r="AJ434" s="15">
        <v>0</v>
      </c>
      <c r="AK434" s="15">
        <v>0</v>
      </c>
      <c r="AL434" s="15">
        <v>0</v>
      </c>
      <c r="AM434" s="15">
        <v>0</v>
      </c>
      <c r="AN434" s="15">
        <v>0</v>
      </c>
      <c r="AO434" s="15">
        <f t="shared" si="31"/>
        <v>0</v>
      </c>
      <c r="AP434" s="15">
        <f t="shared" si="32"/>
        <v>0</v>
      </c>
      <c r="AQ434" s="15">
        <f t="shared" si="33"/>
        <v>26.5</v>
      </c>
      <c r="AR434" s="15">
        <v>0</v>
      </c>
      <c r="AS434" s="15">
        <v>0</v>
      </c>
      <c r="AT434" s="15">
        <v>0</v>
      </c>
      <c r="AU434" s="15">
        <v>0</v>
      </c>
      <c r="AV434" s="15">
        <f t="shared" si="34"/>
        <v>5.9346750000000004</v>
      </c>
      <c r="AW434" s="15">
        <v>112.5712</v>
      </c>
      <c r="AX434" s="15">
        <v>0</v>
      </c>
    </row>
    <row r="435" spans="1:50" ht="20.100000000000001" customHeight="1" x14ac:dyDescent="0.25">
      <c r="A435" s="8">
        <v>43922</v>
      </c>
      <c r="B435" s="8">
        <v>43951</v>
      </c>
      <c r="C435" s="11">
        <v>415</v>
      </c>
      <c r="D435" s="8" t="str">
        <f>VLOOKUP(C435,DBASE!$A$4:$Z$756,3,FALSE)</f>
        <v>P</v>
      </c>
      <c r="E435" s="11" t="str">
        <f>VLOOKUP(C435,DBASE!$A$4:$Z$756,2,FALSE)</f>
        <v>Active</v>
      </c>
      <c r="F435" s="11" t="str">
        <f>VLOOKUP(C435,DBASE!$A$4:$Z$756,4,FALSE)</f>
        <v>Mitarbeiter 415</v>
      </c>
      <c r="G435" s="11" t="str">
        <f>VLOOKUP(C435,DBASE!$A$4:$Z$756,5,FALSE)</f>
        <v>Y</v>
      </c>
      <c r="H435" s="11">
        <f>VLOOKUP(C435,DBASE!$A$4:$Z$756,6,FALSE)</f>
        <v>1019</v>
      </c>
      <c r="I435" s="11">
        <f>VLOOKUP(C435,DBASE!$A$4:$Z$756,7,FALSE)</f>
        <v>1025</v>
      </c>
      <c r="J435" s="11">
        <f>VLOOKUP(C435,DBASE!$A$4:$Z$756,8,FALSE)</f>
        <v>109</v>
      </c>
      <c r="K435" s="11" t="str">
        <f>VLOOKUP(C435,DBASE!$A$4:$Z$756,9,FALSE)</f>
        <v>Niederl. 10</v>
      </c>
      <c r="L435" s="11" t="str">
        <f>VLOOKUP(C435,DBASE!$A$4:$Z$756,10,FALSE)</f>
        <v>Department</v>
      </c>
      <c r="M435" s="11" t="str">
        <f>VLOOKUP(C435,DBASE!$A$4:$Z$756,11,FALSE)</f>
        <v>Supervisor</v>
      </c>
      <c r="N435" s="11" t="str">
        <f>VLOOKUP(C435,DBASE!$A$4:$Z$756,12,FALSE)</f>
        <v>Manager</v>
      </c>
      <c r="O435" s="11" t="str">
        <f>VLOOKUP(C435,DBASE!$A$4:$Z$756,13,FALSE)</f>
        <v>ang.</v>
      </c>
      <c r="P435" s="11" t="str">
        <f>VLOOKUP(C435,DBASE!$A$4:$Z$756,14,FALSE)</f>
        <v>M</v>
      </c>
      <c r="Q435" s="12">
        <f>VLOOKUP(C435,DBASE!$A$4:$Z$756,15,FALSE)</f>
        <v>42736</v>
      </c>
      <c r="R435" s="12" t="str">
        <f>IF(VLOOKUP(C435,DBASE!$A$4:$Z$756,16,FALSE)=0,"",VLOOKUP(C435,DBASE!$A$4:$Z$756,16,FALSE))</f>
        <v/>
      </c>
      <c r="S435" s="13" t="str">
        <f>VLOOKUP(C435,DBASE!$A$4:$Z$756,17,FALSE)</f>
        <v/>
      </c>
      <c r="T435" s="11">
        <f ca="1">VLOOKUP(C435,DBASE!$A$4:$Z$756,18,FALSE)</f>
        <v>3</v>
      </c>
      <c r="U435" s="12">
        <f>VLOOKUP(C435,DBASE!$A$4:$Z$756,19,FALSE)</f>
        <v>28901</v>
      </c>
      <c r="V435" s="13">
        <f ca="1">VLOOKUP(C435,DBASE!$A$4:$Z$756,20,FALSE)</f>
        <v>40</v>
      </c>
      <c r="W435" s="11" t="str">
        <f>VLOOKUP(C435,DBASE!$A$4:$Z$756,21,FALSE)</f>
        <v>N</v>
      </c>
      <c r="X435" s="11">
        <f>VLOOKUP(C435,DBASE!$A$4:$Z$756,22,FALSE)</f>
        <v>30</v>
      </c>
      <c r="Y435" s="14">
        <f>VLOOKUP(C435,DBASE!$A$4:$Z$756,23,FALSE)</f>
        <v>2.5</v>
      </c>
      <c r="Z435" s="11">
        <f>VLOOKUP(C435,DBASE!$A$4:$Z$756,24,FALSE)</f>
        <v>39</v>
      </c>
      <c r="AA435" s="11" t="str">
        <f>VLOOKUP(C435,DBASE!$A$4:$Z$756,25,FALSE)</f>
        <v>Function</v>
      </c>
      <c r="AB435" s="10">
        <f>VLOOKUP(C435,DBASE!$A$4:$Z$756,26,FALSE)</f>
        <v>0.5</v>
      </c>
      <c r="AC435" s="15">
        <v>1431</v>
      </c>
      <c r="AD435" s="15">
        <f t="shared" si="30"/>
        <v>313.74675000000002</v>
      </c>
      <c r="AE435" s="15">
        <v>0</v>
      </c>
      <c r="AF435" s="15">
        <v>0</v>
      </c>
      <c r="AG435" s="15">
        <v>0</v>
      </c>
      <c r="AH435" s="15">
        <v>0</v>
      </c>
      <c r="AI435" s="15">
        <v>0</v>
      </c>
      <c r="AJ435" s="15">
        <v>0</v>
      </c>
      <c r="AK435" s="15">
        <v>0</v>
      </c>
      <c r="AL435" s="15">
        <v>0</v>
      </c>
      <c r="AM435" s="15">
        <v>0</v>
      </c>
      <c r="AN435" s="15">
        <v>0</v>
      </c>
      <c r="AO435" s="15">
        <f t="shared" si="31"/>
        <v>0</v>
      </c>
      <c r="AP435" s="15">
        <f t="shared" si="32"/>
        <v>0</v>
      </c>
      <c r="AQ435" s="15">
        <f t="shared" si="33"/>
        <v>13.25</v>
      </c>
      <c r="AR435" s="15">
        <v>0</v>
      </c>
      <c r="AS435" s="15">
        <v>0</v>
      </c>
      <c r="AT435" s="15">
        <v>0</v>
      </c>
      <c r="AU435" s="15">
        <v>0</v>
      </c>
      <c r="AV435" s="15">
        <f t="shared" si="34"/>
        <v>2.9673375000000002</v>
      </c>
      <c r="AW435" s="15">
        <v>85.661500000000004</v>
      </c>
      <c r="AX435" s="15">
        <v>0</v>
      </c>
    </row>
    <row r="436" spans="1:50" ht="20.100000000000001" customHeight="1" x14ac:dyDescent="0.25">
      <c r="A436" s="8">
        <v>43922</v>
      </c>
      <c r="B436" s="8">
        <v>43951</v>
      </c>
      <c r="C436" s="11">
        <v>415</v>
      </c>
      <c r="D436" s="8" t="str">
        <f>VLOOKUP(C436,DBASE!$A$4:$Z$756,3,FALSE)</f>
        <v>P</v>
      </c>
      <c r="E436" s="11" t="str">
        <f>VLOOKUP(C436,DBASE!$A$4:$Z$756,2,FALSE)</f>
        <v>Active</v>
      </c>
      <c r="F436" s="11" t="str">
        <f>VLOOKUP(C436,DBASE!$A$4:$Z$756,4,FALSE)</f>
        <v>Mitarbeiter 415</v>
      </c>
      <c r="G436" s="11" t="str">
        <f>VLOOKUP(C436,DBASE!$A$4:$Z$756,5,FALSE)</f>
        <v>Y</v>
      </c>
      <c r="H436" s="11">
        <f>VLOOKUP(C436,DBASE!$A$4:$Z$756,6,FALSE)</f>
        <v>1019</v>
      </c>
      <c r="I436" s="11">
        <f>VLOOKUP(C436,DBASE!$A$4:$Z$756,7,FALSE)</f>
        <v>1025</v>
      </c>
      <c r="J436" s="11">
        <f>VLOOKUP(C436,DBASE!$A$4:$Z$756,8,FALSE)</f>
        <v>109</v>
      </c>
      <c r="K436" s="11" t="str">
        <f>VLOOKUP(C436,DBASE!$A$4:$Z$756,9,FALSE)</f>
        <v>Niederl. 10</v>
      </c>
      <c r="L436" s="11" t="str">
        <f>VLOOKUP(C436,DBASE!$A$4:$Z$756,10,FALSE)</f>
        <v>Department</v>
      </c>
      <c r="M436" s="11" t="str">
        <f>VLOOKUP(C436,DBASE!$A$4:$Z$756,11,FALSE)</f>
        <v>Supervisor</v>
      </c>
      <c r="N436" s="11" t="str">
        <f>VLOOKUP(C436,DBASE!$A$4:$Z$756,12,FALSE)</f>
        <v>Manager</v>
      </c>
      <c r="O436" s="11" t="str">
        <f>VLOOKUP(C436,DBASE!$A$4:$Z$756,13,FALSE)</f>
        <v>ang.</v>
      </c>
      <c r="P436" s="11" t="str">
        <f>VLOOKUP(C436,DBASE!$A$4:$Z$756,14,FALSE)</f>
        <v>M</v>
      </c>
      <c r="Q436" s="12">
        <f>VLOOKUP(C436,DBASE!$A$4:$Z$756,15,FALSE)</f>
        <v>42736</v>
      </c>
      <c r="R436" s="12" t="str">
        <f>IF(VLOOKUP(C436,DBASE!$A$4:$Z$756,16,FALSE)=0,"",VLOOKUP(C436,DBASE!$A$4:$Z$756,16,FALSE))</f>
        <v/>
      </c>
      <c r="S436" s="13" t="str">
        <f>VLOOKUP(C436,DBASE!$A$4:$Z$756,17,FALSE)</f>
        <v/>
      </c>
      <c r="T436" s="11">
        <f ca="1">VLOOKUP(C436,DBASE!$A$4:$Z$756,18,FALSE)</f>
        <v>3</v>
      </c>
      <c r="U436" s="12">
        <f>VLOOKUP(C436,DBASE!$A$4:$Z$756,19,FALSE)</f>
        <v>28901</v>
      </c>
      <c r="V436" s="13">
        <f ca="1">VLOOKUP(C436,DBASE!$A$4:$Z$756,20,FALSE)</f>
        <v>40</v>
      </c>
      <c r="W436" s="11" t="str">
        <f>VLOOKUP(C436,DBASE!$A$4:$Z$756,21,FALSE)</f>
        <v>N</v>
      </c>
      <c r="X436" s="11">
        <f>VLOOKUP(C436,DBASE!$A$4:$Z$756,22,FALSE)</f>
        <v>30</v>
      </c>
      <c r="Y436" s="14">
        <f>VLOOKUP(C436,DBASE!$A$4:$Z$756,23,FALSE)</f>
        <v>2.5</v>
      </c>
      <c r="Z436" s="11">
        <f>VLOOKUP(C436,DBASE!$A$4:$Z$756,24,FALSE)</f>
        <v>39</v>
      </c>
      <c r="AA436" s="11" t="str">
        <f>VLOOKUP(C436,DBASE!$A$4:$Z$756,25,FALSE)</f>
        <v>Function</v>
      </c>
      <c r="AB436" s="10">
        <f>VLOOKUP(C436,DBASE!$A$4:$Z$756,26,FALSE)</f>
        <v>0.5</v>
      </c>
      <c r="AC436" s="15">
        <v>1432</v>
      </c>
      <c r="AD436" s="15">
        <f t="shared" si="30"/>
        <v>313.96600000000001</v>
      </c>
      <c r="AE436" s="15">
        <v>0</v>
      </c>
      <c r="AF436" s="15">
        <v>0</v>
      </c>
      <c r="AG436" s="15">
        <v>0</v>
      </c>
      <c r="AH436" s="15">
        <v>0</v>
      </c>
      <c r="AI436" s="15">
        <v>0</v>
      </c>
      <c r="AJ436" s="15">
        <v>0</v>
      </c>
      <c r="AK436" s="15">
        <v>0</v>
      </c>
      <c r="AL436" s="15">
        <v>0</v>
      </c>
      <c r="AM436" s="15">
        <v>0</v>
      </c>
      <c r="AN436" s="15">
        <v>0</v>
      </c>
      <c r="AO436" s="15">
        <f t="shared" si="31"/>
        <v>0</v>
      </c>
      <c r="AP436" s="15">
        <f t="shared" si="32"/>
        <v>0</v>
      </c>
      <c r="AQ436" s="15">
        <f t="shared" si="33"/>
        <v>13.25</v>
      </c>
      <c r="AR436" s="15">
        <v>0</v>
      </c>
      <c r="AS436" s="15">
        <v>0</v>
      </c>
      <c r="AT436" s="15">
        <v>0</v>
      </c>
      <c r="AU436" s="15">
        <v>0</v>
      </c>
      <c r="AV436" s="15">
        <f t="shared" si="34"/>
        <v>2.9673375000000002</v>
      </c>
      <c r="AW436" s="15">
        <v>85.661500000000004</v>
      </c>
      <c r="AX436" s="15">
        <v>0</v>
      </c>
    </row>
    <row r="437" spans="1:50" ht="20.100000000000001" customHeight="1" x14ac:dyDescent="0.25">
      <c r="A437" s="8">
        <v>43922</v>
      </c>
      <c r="B437" s="8">
        <v>43951</v>
      </c>
      <c r="C437" s="11">
        <v>416</v>
      </c>
      <c r="D437" s="8" t="str">
        <f>VLOOKUP(C437,DBASE!$A$4:$Z$756,3,FALSE)</f>
        <v>P</v>
      </c>
      <c r="E437" s="11" t="str">
        <f>VLOOKUP(C437,DBASE!$A$4:$Z$756,2,FALSE)</f>
        <v>Active</v>
      </c>
      <c r="F437" s="11" t="str">
        <f>VLOOKUP(C437,DBASE!$A$4:$Z$756,4,FALSE)</f>
        <v>Mitarbeiter 416</v>
      </c>
      <c r="G437" s="11" t="str">
        <f>VLOOKUP(C437,DBASE!$A$4:$Z$756,5,FALSE)</f>
        <v>N</v>
      </c>
      <c r="H437" s="11">
        <f>VLOOKUP(C437,DBASE!$A$4:$Z$756,6,FALSE)</f>
        <v>1039</v>
      </c>
      <c r="I437" s="11">
        <f>VLOOKUP(C437,DBASE!$A$4:$Z$756,7,FALSE)</f>
        <v>1082</v>
      </c>
      <c r="J437" s="11">
        <f>VLOOKUP(C437,DBASE!$A$4:$Z$756,8,FALSE)</f>
        <v>102</v>
      </c>
      <c r="K437" s="11" t="str">
        <f>VLOOKUP(C437,DBASE!$A$4:$Z$756,9,FALSE)</f>
        <v>Niederl. 3</v>
      </c>
      <c r="L437" s="11" t="str">
        <f>VLOOKUP(C437,DBASE!$A$4:$Z$756,10,FALSE)</f>
        <v>Department</v>
      </c>
      <c r="M437" s="11" t="str">
        <f>VLOOKUP(C437,DBASE!$A$4:$Z$756,11,FALSE)</f>
        <v>Supervisor</v>
      </c>
      <c r="N437" s="11" t="str">
        <f>VLOOKUP(C437,DBASE!$A$4:$Z$756,12,FALSE)</f>
        <v>Manager</v>
      </c>
      <c r="O437" s="11" t="str">
        <f>VLOOKUP(C437,DBASE!$A$4:$Z$756,13,FALSE)</f>
        <v>ang.</v>
      </c>
      <c r="P437" s="11" t="str">
        <f>VLOOKUP(C437,DBASE!$A$4:$Z$756,14,FALSE)</f>
        <v>M</v>
      </c>
      <c r="Q437" s="12">
        <f>VLOOKUP(C437,DBASE!$A$4:$Z$756,15,FALSE)</f>
        <v>42767</v>
      </c>
      <c r="R437" s="12" t="str">
        <f>IF(VLOOKUP(C437,DBASE!$A$4:$Z$756,16,FALSE)=0,"",VLOOKUP(C437,DBASE!$A$4:$Z$756,16,FALSE))</f>
        <v/>
      </c>
      <c r="S437" s="13" t="str">
        <f>VLOOKUP(C437,DBASE!$A$4:$Z$756,17,FALSE)</f>
        <v/>
      </c>
      <c r="T437" s="11">
        <f ca="1">VLOOKUP(C437,DBASE!$A$4:$Z$756,18,FALSE)</f>
        <v>2</v>
      </c>
      <c r="U437" s="12">
        <f>VLOOKUP(C437,DBASE!$A$4:$Z$756,19,FALSE)</f>
        <v>31053</v>
      </c>
      <c r="V437" s="13">
        <f ca="1">VLOOKUP(C437,DBASE!$A$4:$Z$756,20,FALSE)</f>
        <v>35</v>
      </c>
      <c r="W437" s="11" t="str">
        <f>VLOOKUP(C437,DBASE!$A$4:$Z$756,21,FALSE)</f>
        <v>N</v>
      </c>
      <c r="X437" s="11">
        <f>VLOOKUP(C437,DBASE!$A$4:$Z$756,22,FALSE)</f>
        <v>30</v>
      </c>
      <c r="Y437" s="14">
        <f>VLOOKUP(C437,DBASE!$A$4:$Z$756,23,FALSE)</f>
        <v>2.5</v>
      </c>
      <c r="Z437" s="11">
        <f>VLOOKUP(C437,DBASE!$A$4:$Z$756,24,FALSE)</f>
        <v>39</v>
      </c>
      <c r="AA437" s="11" t="str">
        <f>VLOOKUP(C437,DBASE!$A$4:$Z$756,25,FALSE)</f>
        <v>Function</v>
      </c>
      <c r="AB437" s="10">
        <f>VLOOKUP(C437,DBASE!$A$4:$Z$756,26,FALSE)</f>
        <v>1</v>
      </c>
      <c r="AC437" s="15">
        <v>1433</v>
      </c>
      <c r="AD437" s="15">
        <f t="shared" si="30"/>
        <v>314.18525</v>
      </c>
      <c r="AE437" s="15">
        <v>0</v>
      </c>
      <c r="AF437" s="15">
        <v>0</v>
      </c>
      <c r="AG437" s="15">
        <v>0</v>
      </c>
      <c r="AH437" s="15">
        <v>0</v>
      </c>
      <c r="AI437" s="15">
        <v>0</v>
      </c>
      <c r="AJ437" s="15">
        <v>0</v>
      </c>
      <c r="AK437" s="15">
        <v>0</v>
      </c>
      <c r="AL437" s="15">
        <v>0</v>
      </c>
      <c r="AM437" s="15">
        <v>0</v>
      </c>
      <c r="AN437" s="15">
        <v>0</v>
      </c>
      <c r="AO437" s="15">
        <f t="shared" si="31"/>
        <v>0</v>
      </c>
      <c r="AP437" s="15">
        <f t="shared" si="32"/>
        <v>0</v>
      </c>
      <c r="AQ437" s="15">
        <f t="shared" si="33"/>
        <v>26.5</v>
      </c>
      <c r="AR437" s="15">
        <v>0</v>
      </c>
      <c r="AS437" s="15">
        <v>0</v>
      </c>
      <c r="AT437" s="15">
        <v>0</v>
      </c>
      <c r="AU437" s="15">
        <v>0</v>
      </c>
      <c r="AV437" s="15">
        <f t="shared" si="34"/>
        <v>5.9346750000000004</v>
      </c>
      <c r="AW437" s="15">
        <v>0</v>
      </c>
      <c r="AX437" s="15">
        <v>0</v>
      </c>
    </row>
    <row r="438" spans="1:50" ht="20.100000000000001" customHeight="1" x14ac:dyDescent="0.25">
      <c r="A438" s="8">
        <v>43922</v>
      </c>
      <c r="B438" s="8">
        <v>43951</v>
      </c>
      <c r="C438" s="11">
        <v>417</v>
      </c>
      <c r="D438" s="8" t="str">
        <f>VLOOKUP(C438,DBASE!$A$4:$Z$756,3,FALSE)</f>
        <v>P</v>
      </c>
      <c r="E438" s="11" t="str">
        <f>VLOOKUP(C438,DBASE!$A$4:$Z$756,2,FALSE)</f>
        <v>Active</v>
      </c>
      <c r="F438" s="11" t="str">
        <f>VLOOKUP(C438,DBASE!$A$4:$Z$756,4,FALSE)</f>
        <v>Mitarbeiter 417</v>
      </c>
      <c r="G438" s="11" t="str">
        <f>VLOOKUP(C438,DBASE!$A$4:$Z$756,5,FALSE)</f>
        <v>N</v>
      </c>
      <c r="H438" s="11">
        <f>VLOOKUP(C438,DBASE!$A$4:$Z$756,6,FALSE)</f>
        <v>1037</v>
      </c>
      <c r="I438" s="11">
        <f>VLOOKUP(C438,DBASE!$A$4:$Z$756,7,FALSE)</f>
        <v>1080</v>
      </c>
      <c r="J438" s="11">
        <f>VLOOKUP(C438,DBASE!$A$4:$Z$756,8,FALSE)</f>
        <v>102</v>
      </c>
      <c r="K438" s="11" t="str">
        <f>VLOOKUP(C438,DBASE!$A$4:$Z$756,9,FALSE)</f>
        <v>Niederl. 3</v>
      </c>
      <c r="L438" s="11" t="str">
        <f>VLOOKUP(C438,DBASE!$A$4:$Z$756,10,FALSE)</f>
        <v>Department</v>
      </c>
      <c r="M438" s="11" t="str">
        <f>VLOOKUP(C438,DBASE!$A$4:$Z$756,11,FALSE)</f>
        <v>Supervisor</v>
      </c>
      <c r="N438" s="11" t="str">
        <f>VLOOKUP(C438,DBASE!$A$4:$Z$756,12,FALSE)</f>
        <v>Non-Mgm.</v>
      </c>
      <c r="O438" s="11" t="str">
        <f>VLOOKUP(C438,DBASE!$A$4:$Z$756,13,FALSE)</f>
        <v>ang.</v>
      </c>
      <c r="P438" s="11" t="str">
        <f>VLOOKUP(C438,DBASE!$A$4:$Z$756,14,FALSE)</f>
        <v>M</v>
      </c>
      <c r="Q438" s="12">
        <f>VLOOKUP(C438,DBASE!$A$4:$Z$756,15,FALSE)</f>
        <v>42767</v>
      </c>
      <c r="R438" s="12" t="str">
        <f>IF(VLOOKUP(C438,DBASE!$A$4:$Z$756,16,FALSE)=0,"",VLOOKUP(C438,DBASE!$A$4:$Z$756,16,FALSE))</f>
        <v/>
      </c>
      <c r="S438" s="13" t="str">
        <f>VLOOKUP(C438,DBASE!$A$4:$Z$756,17,FALSE)</f>
        <v/>
      </c>
      <c r="T438" s="11">
        <f ca="1">VLOOKUP(C438,DBASE!$A$4:$Z$756,18,FALSE)</f>
        <v>2</v>
      </c>
      <c r="U438" s="12">
        <f>VLOOKUP(C438,DBASE!$A$4:$Z$756,19,FALSE)</f>
        <v>21566</v>
      </c>
      <c r="V438" s="13">
        <f ca="1">VLOOKUP(C438,DBASE!$A$4:$Z$756,20,FALSE)</f>
        <v>61</v>
      </c>
      <c r="W438" s="11" t="str">
        <f>VLOOKUP(C438,DBASE!$A$4:$Z$756,21,FALSE)</f>
        <v>N</v>
      </c>
      <c r="X438" s="11">
        <f>VLOOKUP(C438,DBASE!$A$4:$Z$756,22,FALSE)</f>
        <v>30</v>
      </c>
      <c r="Y438" s="14">
        <f>VLOOKUP(C438,DBASE!$A$4:$Z$756,23,FALSE)</f>
        <v>2.5</v>
      </c>
      <c r="Z438" s="11">
        <f>VLOOKUP(C438,DBASE!$A$4:$Z$756,24,FALSE)</f>
        <v>39</v>
      </c>
      <c r="AA438" s="11" t="str">
        <f>VLOOKUP(C438,DBASE!$A$4:$Z$756,25,FALSE)</f>
        <v>Function</v>
      </c>
      <c r="AB438" s="10">
        <f>VLOOKUP(C438,DBASE!$A$4:$Z$756,26,FALSE)</f>
        <v>1</v>
      </c>
      <c r="AC438" s="15">
        <v>1434</v>
      </c>
      <c r="AD438" s="15">
        <f t="shared" si="30"/>
        <v>314.40449999999998</v>
      </c>
      <c r="AE438" s="15">
        <v>0</v>
      </c>
      <c r="AF438" s="15">
        <v>0</v>
      </c>
      <c r="AG438" s="15">
        <v>0</v>
      </c>
      <c r="AH438" s="15">
        <v>0</v>
      </c>
      <c r="AI438" s="15">
        <v>0</v>
      </c>
      <c r="AJ438" s="15">
        <v>0</v>
      </c>
      <c r="AK438" s="15">
        <v>0</v>
      </c>
      <c r="AL438" s="15">
        <v>0</v>
      </c>
      <c r="AM438" s="15">
        <v>0</v>
      </c>
      <c r="AN438" s="15">
        <v>0</v>
      </c>
      <c r="AO438" s="15">
        <f t="shared" si="31"/>
        <v>0</v>
      </c>
      <c r="AP438" s="15">
        <f t="shared" si="32"/>
        <v>0</v>
      </c>
      <c r="AQ438" s="15">
        <f t="shared" si="33"/>
        <v>26.5</v>
      </c>
      <c r="AR438" s="15">
        <v>0</v>
      </c>
      <c r="AS438" s="15">
        <v>0</v>
      </c>
      <c r="AT438" s="15">
        <v>0</v>
      </c>
      <c r="AU438" s="15">
        <v>0</v>
      </c>
      <c r="AV438" s="15">
        <f t="shared" si="34"/>
        <v>5.9346750000000004</v>
      </c>
      <c r="AW438" s="15">
        <v>0</v>
      </c>
      <c r="AX438" s="15">
        <v>0</v>
      </c>
    </row>
    <row r="439" spans="1:50" ht="20.100000000000001" customHeight="1" x14ac:dyDescent="0.25">
      <c r="A439" s="8">
        <v>43922</v>
      </c>
      <c r="B439" s="8">
        <v>43951</v>
      </c>
      <c r="C439" s="11">
        <v>418</v>
      </c>
      <c r="D439" s="8" t="str">
        <f>VLOOKUP(C439,DBASE!$A$4:$Z$756,3,FALSE)</f>
        <v>P</v>
      </c>
      <c r="E439" s="11" t="str">
        <f>VLOOKUP(C439,DBASE!$A$4:$Z$756,2,FALSE)</f>
        <v>Active</v>
      </c>
      <c r="F439" s="11" t="str">
        <f>VLOOKUP(C439,DBASE!$A$4:$Z$756,4,FALSE)</f>
        <v>Mitarbeiter 418</v>
      </c>
      <c r="G439" s="11" t="str">
        <f>VLOOKUP(C439,DBASE!$A$4:$Z$756,5,FALSE)</f>
        <v>N</v>
      </c>
      <c r="H439" s="11">
        <f>VLOOKUP(C439,DBASE!$A$4:$Z$756,6,FALSE)</f>
        <v>1014</v>
      </c>
      <c r="I439" s="11">
        <f>VLOOKUP(C439,DBASE!$A$4:$Z$756,7,FALSE)</f>
        <v>1014</v>
      </c>
      <c r="J439" s="11">
        <f>VLOOKUP(C439,DBASE!$A$4:$Z$756,8,FALSE)</f>
        <v>100</v>
      </c>
      <c r="K439" s="11" t="str">
        <f>VLOOKUP(C439,DBASE!$A$4:$Z$756,9,FALSE)</f>
        <v>Niederl. 1</v>
      </c>
      <c r="L439" s="11" t="str">
        <f>VLOOKUP(C439,DBASE!$A$4:$Z$756,10,FALSE)</f>
        <v>Department</v>
      </c>
      <c r="M439" s="11" t="str">
        <f>VLOOKUP(C439,DBASE!$A$4:$Z$756,11,FALSE)</f>
        <v>Supervisor</v>
      </c>
      <c r="N439" s="11" t="str">
        <f>VLOOKUP(C439,DBASE!$A$4:$Z$756,12,FALSE)</f>
        <v>Non-Mgm.</v>
      </c>
      <c r="O439" s="11" t="str">
        <f>VLOOKUP(C439,DBASE!$A$4:$Z$756,13,FALSE)</f>
        <v>ang.</v>
      </c>
      <c r="P439" s="11" t="str">
        <f>VLOOKUP(C439,DBASE!$A$4:$Z$756,14,FALSE)</f>
        <v>W</v>
      </c>
      <c r="Q439" s="12">
        <f>VLOOKUP(C439,DBASE!$A$4:$Z$756,15,FALSE)</f>
        <v>42767</v>
      </c>
      <c r="R439" s="12" t="str">
        <f>IF(VLOOKUP(C439,DBASE!$A$4:$Z$756,16,FALSE)=0,"",VLOOKUP(C439,DBASE!$A$4:$Z$756,16,FALSE))</f>
        <v/>
      </c>
      <c r="S439" s="13" t="str">
        <f>VLOOKUP(C439,DBASE!$A$4:$Z$756,17,FALSE)</f>
        <v/>
      </c>
      <c r="T439" s="11">
        <f ca="1">VLOOKUP(C439,DBASE!$A$4:$Z$756,18,FALSE)</f>
        <v>2</v>
      </c>
      <c r="U439" s="12">
        <f>VLOOKUP(C439,DBASE!$A$4:$Z$756,19,FALSE)</f>
        <v>31735</v>
      </c>
      <c r="V439" s="13">
        <f ca="1">VLOOKUP(C439,DBASE!$A$4:$Z$756,20,FALSE)</f>
        <v>33</v>
      </c>
      <c r="W439" s="11" t="str">
        <f>VLOOKUP(C439,DBASE!$A$4:$Z$756,21,FALSE)</f>
        <v>N</v>
      </c>
      <c r="X439" s="11">
        <f>VLOOKUP(C439,DBASE!$A$4:$Z$756,22,FALSE)</f>
        <v>30</v>
      </c>
      <c r="Y439" s="14">
        <f>VLOOKUP(C439,DBASE!$A$4:$Z$756,23,FALSE)</f>
        <v>2.5</v>
      </c>
      <c r="Z439" s="11">
        <f>VLOOKUP(C439,DBASE!$A$4:$Z$756,24,FALSE)</f>
        <v>39</v>
      </c>
      <c r="AA439" s="11" t="str">
        <f>VLOOKUP(C439,DBASE!$A$4:$Z$756,25,FALSE)</f>
        <v>Function</v>
      </c>
      <c r="AB439" s="10">
        <f>VLOOKUP(C439,DBASE!$A$4:$Z$756,26,FALSE)</f>
        <v>1</v>
      </c>
      <c r="AC439" s="15">
        <v>1435</v>
      </c>
      <c r="AD439" s="15">
        <f t="shared" si="30"/>
        <v>314.62374999999997</v>
      </c>
      <c r="AE439" s="15">
        <v>0</v>
      </c>
      <c r="AF439" s="15">
        <v>0</v>
      </c>
      <c r="AG439" s="15">
        <v>0</v>
      </c>
      <c r="AH439" s="15">
        <v>0</v>
      </c>
      <c r="AI439" s="15">
        <v>0</v>
      </c>
      <c r="AJ439" s="15">
        <v>0</v>
      </c>
      <c r="AK439" s="15">
        <v>0</v>
      </c>
      <c r="AL439" s="15">
        <v>0</v>
      </c>
      <c r="AM439" s="15">
        <v>0</v>
      </c>
      <c r="AN439" s="15">
        <v>0</v>
      </c>
      <c r="AO439" s="15">
        <f t="shared" si="31"/>
        <v>0</v>
      </c>
      <c r="AP439" s="15">
        <f t="shared" si="32"/>
        <v>0</v>
      </c>
      <c r="AQ439" s="15">
        <f t="shared" si="33"/>
        <v>26.5</v>
      </c>
      <c r="AR439" s="15">
        <v>0</v>
      </c>
      <c r="AS439" s="15">
        <v>0</v>
      </c>
      <c r="AT439" s="15">
        <v>0</v>
      </c>
      <c r="AU439" s="15">
        <v>0</v>
      </c>
      <c r="AV439" s="15">
        <f t="shared" si="34"/>
        <v>5.9346750000000004</v>
      </c>
      <c r="AW439" s="15">
        <v>0</v>
      </c>
      <c r="AX439" s="15">
        <v>0</v>
      </c>
    </row>
    <row r="440" spans="1:50" ht="20.100000000000001" customHeight="1" x14ac:dyDescent="0.25">
      <c r="A440" s="8">
        <v>43922</v>
      </c>
      <c r="B440" s="8">
        <v>43951</v>
      </c>
      <c r="C440" s="11">
        <v>419</v>
      </c>
      <c r="D440" s="8" t="str">
        <f>VLOOKUP(C440,DBASE!$A$4:$Z$756,3,FALSE)</f>
        <v>P</v>
      </c>
      <c r="E440" s="11" t="str">
        <f>VLOOKUP(C440,DBASE!$A$4:$Z$756,2,FALSE)</f>
        <v>Active</v>
      </c>
      <c r="F440" s="11" t="str">
        <f>VLOOKUP(C440,DBASE!$A$4:$Z$756,4,FALSE)</f>
        <v>Mitarbeiter 419</v>
      </c>
      <c r="G440" s="11" t="str">
        <f>VLOOKUP(C440,DBASE!$A$4:$Z$756,5,FALSE)</f>
        <v>N</v>
      </c>
      <c r="H440" s="11">
        <f>VLOOKUP(C440,DBASE!$A$4:$Z$756,6,FALSE)</f>
        <v>1005</v>
      </c>
      <c r="I440" s="11">
        <f>VLOOKUP(C440,DBASE!$A$4:$Z$756,7,FALSE)</f>
        <v>1005</v>
      </c>
      <c r="J440" s="11">
        <f>VLOOKUP(C440,DBASE!$A$4:$Z$756,8,FALSE)</f>
        <v>100</v>
      </c>
      <c r="K440" s="11" t="str">
        <f>VLOOKUP(C440,DBASE!$A$4:$Z$756,9,FALSE)</f>
        <v>Niederl. 1</v>
      </c>
      <c r="L440" s="11" t="str">
        <f>VLOOKUP(C440,DBASE!$A$4:$Z$756,10,FALSE)</f>
        <v>Department</v>
      </c>
      <c r="M440" s="11" t="str">
        <f>VLOOKUP(C440,DBASE!$A$4:$Z$756,11,FALSE)</f>
        <v>Supervisor</v>
      </c>
      <c r="N440" s="11" t="str">
        <f>VLOOKUP(C440,DBASE!$A$4:$Z$756,12,FALSE)</f>
        <v>Non-Mgm.</v>
      </c>
      <c r="O440" s="11" t="str">
        <f>VLOOKUP(C440,DBASE!$A$4:$Z$756,13,FALSE)</f>
        <v>ang.</v>
      </c>
      <c r="P440" s="11" t="str">
        <f>VLOOKUP(C440,DBASE!$A$4:$Z$756,14,FALSE)</f>
        <v>M</v>
      </c>
      <c r="Q440" s="12">
        <f>VLOOKUP(C440,DBASE!$A$4:$Z$756,15,FALSE)</f>
        <v>42767</v>
      </c>
      <c r="R440" s="12" t="str">
        <f>IF(VLOOKUP(C440,DBASE!$A$4:$Z$756,16,FALSE)=0,"",VLOOKUP(C440,DBASE!$A$4:$Z$756,16,FALSE))</f>
        <v/>
      </c>
      <c r="S440" s="13" t="str">
        <f>VLOOKUP(C440,DBASE!$A$4:$Z$756,17,FALSE)</f>
        <v/>
      </c>
      <c r="T440" s="11">
        <f ca="1">VLOOKUP(C440,DBASE!$A$4:$Z$756,18,FALSE)</f>
        <v>2</v>
      </c>
      <c r="U440" s="12">
        <f>VLOOKUP(C440,DBASE!$A$4:$Z$756,19,FALSE)</f>
        <v>29340</v>
      </c>
      <c r="V440" s="13">
        <f ca="1">VLOOKUP(C440,DBASE!$A$4:$Z$756,20,FALSE)</f>
        <v>39</v>
      </c>
      <c r="W440" s="11" t="str">
        <f>VLOOKUP(C440,DBASE!$A$4:$Z$756,21,FALSE)</f>
        <v>N</v>
      </c>
      <c r="X440" s="11">
        <f>VLOOKUP(C440,DBASE!$A$4:$Z$756,22,FALSE)</f>
        <v>30</v>
      </c>
      <c r="Y440" s="14">
        <f>VLOOKUP(C440,DBASE!$A$4:$Z$756,23,FALSE)</f>
        <v>2.5</v>
      </c>
      <c r="Z440" s="11">
        <f>VLOOKUP(C440,DBASE!$A$4:$Z$756,24,FALSE)</f>
        <v>39</v>
      </c>
      <c r="AA440" s="11" t="str">
        <f>VLOOKUP(C440,DBASE!$A$4:$Z$756,25,FALSE)</f>
        <v>Function</v>
      </c>
      <c r="AB440" s="10">
        <f>VLOOKUP(C440,DBASE!$A$4:$Z$756,26,FALSE)</f>
        <v>1</v>
      </c>
      <c r="AC440" s="15">
        <v>1436</v>
      </c>
      <c r="AD440" s="15">
        <f t="shared" si="30"/>
        <v>314.84300000000007</v>
      </c>
      <c r="AE440" s="15">
        <v>0</v>
      </c>
      <c r="AF440" s="15">
        <v>0</v>
      </c>
      <c r="AG440" s="15">
        <v>0</v>
      </c>
      <c r="AH440" s="15">
        <v>0</v>
      </c>
      <c r="AI440" s="15">
        <v>0</v>
      </c>
      <c r="AJ440" s="15">
        <v>0</v>
      </c>
      <c r="AK440" s="15">
        <v>0</v>
      </c>
      <c r="AL440" s="15">
        <v>0</v>
      </c>
      <c r="AM440" s="15">
        <v>0</v>
      </c>
      <c r="AN440" s="15">
        <v>0</v>
      </c>
      <c r="AO440" s="15">
        <f t="shared" si="31"/>
        <v>0</v>
      </c>
      <c r="AP440" s="15">
        <f t="shared" si="32"/>
        <v>0</v>
      </c>
      <c r="AQ440" s="15">
        <f t="shared" si="33"/>
        <v>26.5</v>
      </c>
      <c r="AR440" s="15">
        <v>0</v>
      </c>
      <c r="AS440" s="15">
        <v>0</v>
      </c>
      <c r="AT440" s="15">
        <v>0</v>
      </c>
      <c r="AU440" s="15">
        <v>0</v>
      </c>
      <c r="AV440" s="15">
        <f t="shared" si="34"/>
        <v>5.9346750000000004</v>
      </c>
      <c r="AW440" s="15">
        <v>0</v>
      </c>
      <c r="AX440" s="15">
        <v>0</v>
      </c>
    </row>
    <row r="441" spans="1:50" ht="20.100000000000001" customHeight="1" x14ac:dyDescent="0.25">
      <c r="A441" s="8">
        <v>43922</v>
      </c>
      <c r="B441" s="8">
        <v>43951</v>
      </c>
      <c r="C441" s="11">
        <v>420</v>
      </c>
      <c r="D441" s="8" t="str">
        <f>VLOOKUP(C441,DBASE!$A$4:$Z$756,3,FALSE)</f>
        <v>P</v>
      </c>
      <c r="E441" s="11" t="str">
        <f>VLOOKUP(C441,DBASE!$A$4:$Z$756,2,FALSE)</f>
        <v>Active</v>
      </c>
      <c r="F441" s="11" t="str">
        <f>VLOOKUP(C441,DBASE!$A$4:$Z$756,4,FALSE)</f>
        <v>Mitarbeiter 420</v>
      </c>
      <c r="G441" s="11" t="str">
        <f>VLOOKUP(C441,DBASE!$A$4:$Z$756,5,FALSE)</f>
        <v>N</v>
      </c>
      <c r="H441" s="11">
        <f>VLOOKUP(C441,DBASE!$A$4:$Z$756,6,FALSE)</f>
        <v>1021</v>
      </c>
      <c r="I441" s="11">
        <f>VLOOKUP(C441,DBASE!$A$4:$Z$756,7,FALSE)</f>
        <v>1059</v>
      </c>
      <c r="J441" s="11">
        <f>VLOOKUP(C441,DBASE!$A$4:$Z$756,8,FALSE)</f>
        <v>106</v>
      </c>
      <c r="K441" s="11" t="str">
        <f>VLOOKUP(C441,DBASE!$A$4:$Z$756,9,FALSE)</f>
        <v>Niederl. 7</v>
      </c>
      <c r="L441" s="11" t="str">
        <f>VLOOKUP(C441,DBASE!$A$4:$Z$756,10,FALSE)</f>
        <v>Department</v>
      </c>
      <c r="M441" s="11" t="str">
        <f>VLOOKUP(C441,DBASE!$A$4:$Z$756,11,FALSE)</f>
        <v>Supervisor</v>
      </c>
      <c r="N441" s="11" t="str">
        <f>VLOOKUP(C441,DBASE!$A$4:$Z$756,12,FALSE)</f>
        <v>Non-Mgm.</v>
      </c>
      <c r="O441" s="11" t="str">
        <f>VLOOKUP(C441,DBASE!$A$4:$Z$756,13,FALSE)</f>
        <v>ang.</v>
      </c>
      <c r="P441" s="11" t="str">
        <f>VLOOKUP(C441,DBASE!$A$4:$Z$756,14,FALSE)</f>
        <v>M</v>
      </c>
      <c r="Q441" s="12">
        <f>VLOOKUP(C441,DBASE!$A$4:$Z$756,15,FALSE)</f>
        <v>42767</v>
      </c>
      <c r="R441" s="12" t="str">
        <f>IF(VLOOKUP(C441,DBASE!$A$4:$Z$756,16,FALSE)=0,"",VLOOKUP(C441,DBASE!$A$4:$Z$756,16,FALSE))</f>
        <v/>
      </c>
      <c r="S441" s="13" t="str">
        <f>VLOOKUP(C441,DBASE!$A$4:$Z$756,17,FALSE)</f>
        <v/>
      </c>
      <c r="T441" s="11">
        <f ca="1">VLOOKUP(C441,DBASE!$A$4:$Z$756,18,FALSE)</f>
        <v>2</v>
      </c>
      <c r="U441" s="12">
        <f>VLOOKUP(C441,DBASE!$A$4:$Z$756,19,FALSE)</f>
        <v>24155</v>
      </c>
      <c r="V441" s="13">
        <f ca="1">VLOOKUP(C441,DBASE!$A$4:$Z$756,20,FALSE)</f>
        <v>53</v>
      </c>
      <c r="W441" s="11" t="str">
        <f>VLOOKUP(C441,DBASE!$A$4:$Z$756,21,FALSE)</f>
        <v>J</v>
      </c>
      <c r="X441" s="11">
        <f>VLOOKUP(C441,DBASE!$A$4:$Z$756,22,FALSE)</f>
        <v>30</v>
      </c>
      <c r="Y441" s="14">
        <f>VLOOKUP(C441,DBASE!$A$4:$Z$756,23,FALSE)</f>
        <v>2.5</v>
      </c>
      <c r="Z441" s="11">
        <f>VLOOKUP(C441,DBASE!$A$4:$Z$756,24,FALSE)</f>
        <v>39</v>
      </c>
      <c r="AA441" s="11" t="str">
        <f>VLOOKUP(C441,DBASE!$A$4:$Z$756,25,FALSE)</f>
        <v>Function</v>
      </c>
      <c r="AB441" s="10">
        <f>VLOOKUP(C441,DBASE!$A$4:$Z$756,26,FALSE)</f>
        <v>1</v>
      </c>
      <c r="AC441" s="15">
        <v>1437</v>
      </c>
      <c r="AD441" s="15">
        <f t="shared" si="30"/>
        <v>315.06225000000001</v>
      </c>
      <c r="AE441" s="15">
        <v>0</v>
      </c>
      <c r="AF441" s="15">
        <v>0</v>
      </c>
      <c r="AG441" s="15">
        <v>30</v>
      </c>
      <c r="AH441" s="15">
        <v>0</v>
      </c>
      <c r="AI441" s="15">
        <v>875</v>
      </c>
      <c r="AJ441" s="15">
        <v>0</v>
      </c>
      <c r="AK441" s="15">
        <v>0</v>
      </c>
      <c r="AL441" s="15">
        <v>0</v>
      </c>
      <c r="AM441" s="15">
        <v>0</v>
      </c>
      <c r="AN441" s="15">
        <v>0</v>
      </c>
      <c r="AO441" s="15">
        <f t="shared" si="31"/>
        <v>82.90384615384616</v>
      </c>
      <c r="AP441" s="15">
        <f t="shared" si="32"/>
        <v>65.862500000000011</v>
      </c>
      <c r="AQ441" s="15">
        <f t="shared" si="33"/>
        <v>26.5</v>
      </c>
      <c r="AR441" s="15">
        <v>0</v>
      </c>
      <c r="AS441" s="15">
        <v>0</v>
      </c>
      <c r="AT441" s="15">
        <v>0</v>
      </c>
      <c r="AU441" s="15">
        <v>0</v>
      </c>
      <c r="AV441" s="15">
        <f t="shared" si="34"/>
        <v>241.92564822115386</v>
      </c>
      <c r="AW441" s="15">
        <v>77.900000000000006</v>
      </c>
      <c r="AX441" s="15">
        <v>0</v>
      </c>
    </row>
    <row r="442" spans="1:50" ht="20.100000000000001" customHeight="1" x14ac:dyDescent="0.25">
      <c r="A442" s="8">
        <v>43922</v>
      </c>
      <c r="B442" s="8">
        <v>43951</v>
      </c>
      <c r="C442" s="11">
        <v>421</v>
      </c>
      <c r="D442" s="8" t="str">
        <f>VLOOKUP(C442,DBASE!$A$4:$Z$756,3,FALSE)</f>
        <v>P</v>
      </c>
      <c r="E442" s="11" t="str">
        <f>VLOOKUP(C442,DBASE!$A$4:$Z$756,2,FALSE)</f>
        <v>Active</v>
      </c>
      <c r="F442" s="11" t="str">
        <f>VLOOKUP(C442,DBASE!$A$4:$Z$756,4,FALSE)</f>
        <v>Mitarbeiter 421</v>
      </c>
      <c r="G442" s="11" t="str">
        <f>VLOOKUP(C442,DBASE!$A$4:$Z$756,5,FALSE)</f>
        <v>N</v>
      </c>
      <c r="H442" s="11">
        <f>VLOOKUP(C442,DBASE!$A$4:$Z$756,6,FALSE)</f>
        <v>1022</v>
      </c>
      <c r="I442" s="11">
        <f>VLOOKUP(C442,DBASE!$A$4:$Z$756,7,FALSE)</f>
        <v>1029</v>
      </c>
      <c r="J442" s="11">
        <f>VLOOKUP(C442,DBASE!$A$4:$Z$756,8,FALSE)</f>
        <v>109</v>
      </c>
      <c r="K442" s="11" t="str">
        <f>VLOOKUP(C442,DBASE!$A$4:$Z$756,9,FALSE)</f>
        <v>Niederl. 10</v>
      </c>
      <c r="L442" s="11" t="str">
        <f>VLOOKUP(C442,DBASE!$A$4:$Z$756,10,FALSE)</f>
        <v>Department</v>
      </c>
      <c r="M442" s="11" t="str">
        <f>VLOOKUP(C442,DBASE!$A$4:$Z$756,11,FALSE)</f>
        <v>Supervisor</v>
      </c>
      <c r="N442" s="11" t="str">
        <f>VLOOKUP(C442,DBASE!$A$4:$Z$756,12,FALSE)</f>
        <v>Non-Mgm.</v>
      </c>
      <c r="O442" s="11" t="str">
        <f>VLOOKUP(C442,DBASE!$A$4:$Z$756,13,FALSE)</f>
        <v>ang.</v>
      </c>
      <c r="P442" s="11" t="str">
        <f>VLOOKUP(C442,DBASE!$A$4:$Z$756,14,FALSE)</f>
        <v>M</v>
      </c>
      <c r="Q442" s="12">
        <f>VLOOKUP(C442,DBASE!$A$4:$Z$756,15,FALSE)</f>
        <v>42795</v>
      </c>
      <c r="R442" s="12" t="str">
        <f>IF(VLOOKUP(C442,DBASE!$A$4:$Z$756,16,FALSE)=0,"",VLOOKUP(C442,DBASE!$A$4:$Z$756,16,FALSE))</f>
        <v/>
      </c>
      <c r="S442" s="13" t="str">
        <f>VLOOKUP(C442,DBASE!$A$4:$Z$756,17,FALSE)</f>
        <v/>
      </c>
      <c r="T442" s="11">
        <f ca="1">VLOOKUP(C442,DBASE!$A$4:$Z$756,18,FALSE)</f>
        <v>2</v>
      </c>
      <c r="U442" s="12">
        <f>VLOOKUP(C442,DBASE!$A$4:$Z$756,19,FALSE)</f>
        <v>31773</v>
      </c>
      <c r="V442" s="13">
        <f ca="1">VLOOKUP(C442,DBASE!$A$4:$Z$756,20,FALSE)</f>
        <v>33</v>
      </c>
      <c r="W442" s="11" t="str">
        <f>VLOOKUP(C442,DBASE!$A$4:$Z$756,21,FALSE)</f>
        <v>J</v>
      </c>
      <c r="X442" s="11">
        <f>VLOOKUP(C442,DBASE!$A$4:$Z$756,22,FALSE)</f>
        <v>30</v>
      </c>
      <c r="Y442" s="14">
        <f>VLOOKUP(C442,DBASE!$A$4:$Z$756,23,FALSE)</f>
        <v>2.5</v>
      </c>
      <c r="Z442" s="11">
        <f>VLOOKUP(C442,DBASE!$A$4:$Z$756,24,FALSE)</f>
        <v>39</v>
      </c>
      <c r="AA442" s="11" t="str">
        <f>VLOOKUP(C442,DBASE!$A$4:$Z$756,25,FALSE)</f>
        <v>Function</v>
      </c>
      <c r="AB442" s="10">
        <f>VLOOKUP(C442,DBASE!$A$4:$Z$756,26,FALSE)</f>
        <v>1</v>
      </c>
      <c r="AC442" s="15">
        <v>1438</v>
      </c>
      <c r="AD442" s="15">
        <f t="shared" si="30"/>
        <v>315.28149999999999</v>
      </c>
      <c r="AE442" s="15">
        <v>0</v>
      </c>
      <c r="AF442" s="15">
        <v>0</v>
      </c>
      <c r="AG442" s="15">
        <v>0</v>
      </c>
      <c r="AH442" s="15">
        <v>0</v>
      </c>
      <c r="AI442" s="15">
        <v>0</v>
      </c>
      <c r="AJ442" s="15">
        <v>0</v>
      </c>
      <c r="AK442" s="15">
        <v>0</v>
      </c>
      <c r="AL442" s="15">
        <v>0</v>
      </c>
      <c r="AM442" s="15">
        <v>0</v>
      </c>
      <c r="AN442" s="15">
        <v>0</v>
      </c>
      <c r="AO442" s="15">
        <f t="shared" si="31"/>
        <v>82.961538461538467</v>
      </c>
      <c r="AP442" s="15">
        <f t="shared" si="32"/>
        <v>65.908333333333331</v>
      </c>
      <c r="AQ442" s="15">
        <f t="shared" si="33"/>
        <v>26.5</v>
      </c>
      <c r="AR442" s="15">
        <v>0</v>
      </c>
      <c r="AS442" s="15">
        <v>0</v>
      </c>
      <c r="AT442" s="15">
        <v>0</v>
      </c>
      <c r="AU442" s="15">
        <v>0</v>
      </c>
      <c r="AV442" s="15">
        <f t="shared" si="34"/>
        <v>39.274082788461541</v>
      </c>
      <c r="AW442" s="15">
        <v>0</v>
      </c>
      <c r="AX442" s="15">
        <v>0</v>
      </c>
    </row>
    <row r="443" spans="1:50" ht="20.100000000000001" customHeight="1" x14ac:dyDescent="0.25">
      <c r="A443" s="8">
        <v>43922</v>
      </c>
      <c r="B443" s="8">
        <v>43951</v>
      </c>
      <c r="C443" s="11">
        <v>422</v>
      </c>
      <c r="D443" s="8" t="str">
        <f>VLOOKUP(C443,DBASE!$A$4:$Z$756,3,FALSE)</f>
        <v>P</v>
      </c>
      <c r="E443" s="11" t="str">
        <f>VLOOKUP(C443,DBASE!$A$4:$Z$756,2,FALSE)</f>
        <v>Active</v>
      </c>
      <c r="F443" s="11" t="str">
        <f>VLOOKUP(C443,DBASE!$A$4:$Z$756,4,FALSE)</f>
        <v>Mitarbeiter 422</v>
      </c>
      <c r="G443" s="11" t="str">
        <f>VLOOKUP(C443,DBASE!$A$4:$Z$756,5,FALSE)</f>
        <v>N</v>
      </c>
      <c r="H443" s="11">
        <f>VLOOKUP(C443,DBASE!$A$4:$Z$756,6,FALSE)</f>
        <v>1048</v>
      </c>
      <c r="I443" s="11">
        <f>VLOOKUP(C443,DBASE!$A$4:$Z$756,7,FALSE)</f>
        <v>1091</v>
      </c>
      <c r="J443" s="11">
        <f>VLOOKUP(C443,DBASE!$A$4:$Z$756,8,FALSE)</f>
        <v>102</v>
      </c>
      <c r="K443" s="11" t="str">
        <f>VLOOKUP(C443,DBASE!$A$4:$Z$756,9,FALSE)</f>
        <v>Niederl. 3</v>
      </c>
      <c r="L443" s="11" t="str">
        <f>VLOOKUP(C443,DBASE!$A$4:$Z$756,10,FALSE)</f>
        <v>Department</v>
      </c>
      <c r="M443" s="11" t="str">
        <f>VLOOKUP(C443,DBASE!$A$4:$Z$756,11,FALSE)</f>
        <v>Supervisor</v>
      </c>
      <c r="N443" s="11" t="str">
        <f>VLOOKUP(C443,DBASE!$A$4:$Z$756,12,FALSE)</f>
        <v>Non-Mgm.</v>
      </c>
      <c r="O443" s="11" t="str">
        <f>VLOOKUP(C443,DBASE!$A$4:$Z$756,13,FALSE)</f>
        <v>ang.</v>
      </c>
      <c r="P443" s="11" t="str">
        <f>VLOOKUP(C443,DBASE!$A$4:$Z$756,14,FALSE)</f>
        <v>W</v>
      </c>
      <c r="Q443" s="12">
        <f>VLOOKUP(C443,DBASE!$A$4:$Z$756,15,FALSE)</f>
        <v>42800</v>
      </c>
      <c r="R443" s="12" t="str">
        <f>IF(VLOOKUP(C443,DBASE!$A$4:$Z$756,16,FALSE)=0,"",VLOOKUP(C443,DBASE!$A$4:$Z$756,16,FALSE))</f>
        <v/>
      </c>
      <c r="S443" s="13" t="str">
        <f>VLOOKUP(C443,DBASE!$A$4:$Z$756,17,FALSE)</f>
        <v/>
      </c>
      <c r="T443" s="11">
        <f ca="1">VLOOKUP(C443,DBASE!$A$4:$Z$756,18,FALSE)</f>
        <v>2</v>
      </c>
      <c r="U443" s="12">
        <f>VLOOKUP(C443,DBASE!$A$4:$Z$756,19,FALSE)</f>
        <v>32535</v>
      </c>
      <c r="V443" s="13">
        <f ca="1">VLOOKUP(C443,DBASE!$A$4:$Z$756,20,FALSE)</f>
        <v>30</v>
      </c>
      <c r="W443" s="11" t="str">
        <f>VLOOKUP(C443,DBASE!$A$4:$Z$756,21,FALSE)</f>
        <v>N</v>
      </c>
      <c r="X443" s="11">
        <f>VLOOKUP(C443,DBASE!$A$4:$Z$756,22,FALSE)</f>
        <v>30</v>
      </c>
      <c r="Y443" s="14">
        <f>VLOOKUP(C443,DBASE!$A$4:$Z$756,23,FALSE)</f>
        <v>2.5</v>
      </c>
      <c r="Z443" s="11">
        <f>VLOOKUP(C443,DBASE!$A$4:$Z$756,24,FALSE)</f>
        <v>39</v>
      </c>
      <c r="AA443" s="11" t="str">
        <f>VLOOKUP(C443,DBASE!$A$4:$Z$756,25,FALSE)</f>
        <v>Function</v>
      </c>
      <c r="AB443" s="10">
        <f>VLOOKUP(C443,DBASE!$A$4:$Z$756,26,FALSE)</f>
        <v>1</v>
      </c>
      <c r="AC443" s="15">
        <v>1439</v>
      </c>
      <c r="AD443" s="15">
        <f t="shared" si="30"/>
        <v>315.50075000000004</v>
      </c>
      <c r="AE443" s="15">
        <v>0</v>
      </c>
      <c r="AF443" s="15">
        <v>0</v>
      </c>
      <c r="AG443" s="15">
        <v>0</v>
      </c>
      <c r="AH443" s="15">
        <v>0</v>
      </c>
      <c r="AI443" s="15">
        <v>0</v>
      </c>
      <c r="AJ443" s="15">
        <v>0</v>
      </c>
      <c r="AK443" s="15">
        <v>0</v>
      </c>
      <c r="AL443" s="15">
        <v>0</v>
      </c>
      <c r="AM443" s="15">
        <v>0</v>
      </c>
      <c r="AN443" s="15">
        <v>0</v>
      </c>
      <c r="AO443" s="15">
        <f t="shared" si="31"/>
        <v>0</v>
      </c>
      <c r="AP443" s="15">
        <f t="shared" si="32"/>
        <v>0</v>
      </c>
      <c r="AQ443" s="15">
        <f t="shared" si="33"/>
        <v>26.5</v>
      </c>
      <c r="AR443" s="15">
        <v>0</v>
      </c>
      <c r="AS443" s="15">
        <v>0</v>
      </c>
      <c r="AT443" s="15">
        <v>0</v>
      </c>
      <c r="AU443" s="15">
        <v>0</v>
      </c>
      <c r="AV443" s="15">
        <f t="shared" si="34"/>
        <v>5.9346750000000004</v>
      </c>
      <c r="AW443" s="15">
        <v>0</v>
      </c>
      <c r="AX443" s="15">
        <v>0</v>
      </c>
    </row>
    <row r="444" spans="1:50" ht="20.100000000000001" customHeight="1" x14ac:dyDescent="0.25">
      <c r="A444" s="8">
        <v>43922</v>
      </c>
      <c r="B444" s="8">
        <v>43951</v>
      </c>
      <c r="C444" s="11">
        <v>423</v>
      </c>
      <c r="D444" s="8" t="str">
        <f>VLOOKUP(C444,DBASE!$A$4:$Z$756,3,FALSE)</f>
        <v>P</v>
      </c>
      <c r="E444" s="11" t="str">
        <f>VLOOKUP(C444,DBASE!$A$4:$Z$756,2,FALSE)</f>
        <v>Active</v>
      </c>
      <c r="F444" s="11" t="str">
        <f>VLOOKUP(C444,DBASE!$A$4:$Z$756,4,FALSE)</f>
        <v>Mitarbeiter 423</v>
      </c>
      <c r="G444" s="11" t="str">
        <f>VLOOKUP(C444,DBASE!$A$4:$Z$756,5,FALSE)</f>
        <v>N</v>
      </c>
      <c r="H444" s="11">
        <f>VLOOKUP(C444,DBASE!$A$4:$Z$756,6,FALSE)</f>
        <v>1037</v>
      </c>
      <c r="I444" s="11">
        <f>VLOOKUP(C444,DBASE!$A$4:$Z$756,7,FALSE)</f>
        <v>1080</v>
      </c>
      <c r="J444" s="11">
        <f>VLOOKUP(C444,DBASE!$A$4:$Z$756,8,FALSE)</f>
        <v>102</v>
      </c>
      <c r="K444" s="11" t="str">
        <f>VLOOKUP(C444,DBASE!$A$4:$Z$756,9,FALSE)</f>
        <v>Niederl. 3</v>
      </c>
      <c r="L444" s="11" t="str">
        <f>VLOOKUP(C444,DBASE!$A$4:$Z$756,10,FALSE)</f>
        <v>Department</v>
      </c>
      <c r="M444" s="11" t="str">
        <f>VLOOKUP(C444,DBASE!$A$4:$Z$756,11,FALSE)</f>
        <v>Supervisor</v>
      </c>
      <c r="N444" s="11" t="str">
        <f>VLOOKUP(C444,DBASE!$A$4:$Z$756,12,FALSE)</f>
        <v>Non-Mgm.</v>
      </c>
      <c r="O444" s="11" t="str">
        <f>VLOOKUP(C444,DBASE!$A$4:$Z$756,13,FALSE)</f>
        <v>ang.</v>
      </c>
      <c r="P444" s="11" t="str">
        <f>VLOOKUP(C444,DBASE!$A$4:$Z$756,14,FALSE)</f>
        <v>W</v>
      </c>
      <c r="Q444" s="12">
        <f>VLOOKUP(C444,DBASE!$A$4:$Z$756,15,FALSE)</f>
        <v>42826</v>
      </c>
      <c r="R444" s="12" t="str">
        <f>IF(VLOOKUP(C444,DBASE!$A$4:$Z$756,16,FALSE)=0,"",VLOOKUP(C444,DBASE!$A$4:$Z$756,16,FALSE))</f>
        <v/>
      </c>
      <c r="S444" s="13" t="str">
        <f>VLOOKUP(C444,DBASE!$A$4:$Z$756,17,FALSE)</f>
        <v/>
      </c>
      <c r="T444" s="11">
        <f ca="1">VLOOKUP(C444,DBASE!$A$4:$Z$756,18,FALSE)</f>
        <v>2</v>
      </c>
      <c r="U444" s="12">
        <f>VLOOKUP(C444,DBASE!$A$4:$Z$756,19,FALSE)</f>
        <v>24007</v>
      </c>
      <c r="V444" s="13">
        <f ca="1">VLOOKUP(C444,DBASE!$A$4:$Z$756,20,FALSE)</f>
        <v>54</v>
      </c>
      <c r="W444" s="11" t="str">
        <f>VLOOKUP(C444,DBASE!$A$4:$Z$756,21,FALSE)</f>
        <v>N</v>
      </c>
      <c r="X444" s="11">
        <f>VLOOKUP(C444,DBASE!$A$4:$Z$756,22,FALSE)</f>
        <v>30</v>
      </c>
      <c r="Y444" s="14">
        <f>VLOOKUP(C444,DBASE!$A$4:$Z$756,23,FALSE)</f>
        <v>2.5</v>
      </c>
      <c r="Z444" s="11">
        <f>VLOOKUP(C444,DBASE!$A$4:$Z$756,24,FALSE)</f>
        <v>39</v>
      </c>
      <c r="AA444" s="11" t="str">
        <f>VLOOKUP(C444,DBASE!$A$4:$Z$756,25,FALSE)</f>
        <v>Function</v>
      </c>
      <c r="AB444" s="10">
        <f>VLOOKUP(C444,DBASE!$A$4:$Z$756,26,FALSE)</f>
        <v>1</v>
      </c>
      <c r="AC444" s="15">
        <v>1440</v>
      </c>
      <c r="AD444" s="15">
        <f t="shared" si="30"/>
        <v>315.72000000000003</v>
      </c>
      <c r="AE444" s="15">
        <v>0</v>
      </c>
      <c r="AF444" s="15">
        <v>0</v>
      </c>
      <c r="AG444" s="15">
        <v>0</v>
      </c>
      <c r="AH444" s="15">
        <v>0</v>
      </c>
      <c r="AI444" s="15">
        <v>0</v>
      </c>
      <c r="AJ444" s="15">
        <v>0</v>
      </c>
      <c r="AK444" s="15">
        <v>0</v>
      </c>
      <c r="AL444" s="15">
        <v>0</v>
      </c>
      <c r="AM444" s="15">
        <v>0</v>
      </c>
      <c r="AN444" s="15">
        <v>0</v>
      </c>
      <c r="AO444" s="15">
        <f t="shared" si="31"/>
        <v>0</v>
      </c>
      <c r="AP444" s="15">
        <f t="shared" si="32"/>
        <v>0</v>
      </c>
      <c r="AQ444" s="15">
        <f t="shared" si="33"/>
        <v>26.5</v>
      </c>
      <c r="AR444" s="15">
        <v>0</v>
      </c>
      <c r="AS444" s="15">
        <v>0</v>
      </c>
      <c r="AT444" s="15">
        <v>0</v>
      </c>
      <c r="AU444" s="15">
        <v>0</v>
      </c>
      <c r="AV444" s="15">
        <f t="shared" si="34"/>
        <v>5.9346750000000004</v>
      </c>
      <c r="AW444" s="15">
        <v>0</v>
      </c>
      <c r="AX444" s="15">
        <v>0</v>
      </c>
    </row>
    <row r="445" spans="1:50" ht="20.100000000000001" customHeight="1" x14ac:dyDescent="0.25">
      <c r="A445" s="8">
        <v>43922</v>
      </c>
      <c r="B445" s="8">
        <v>43951</v>
      </c>
      <c r="C445" s="11">
        <v>424</v>
      </c>
      <c r="D445" s="8" t="str">
        <f>VLOOKUP(C445,DBASE!$A$4:$Z$756,3,FALSE)</f>
        <v>P</v>
      </c>
      <c r="E445" s="11" t="str">
        <f>VLOOKUP(C445,DBASE!$A$4:$Z$756,2,FALSE)</f>
        <v>Active</v>
      </c>
      <c r="F445" s="11" t="str">
        <f>VLOOKUP(C445,DBASE!$A$4:$Z$756,4,FALSE)</f>
        <v>Mitarbeiter 424</v>
      </c>
      <c r="G445" s="11" t="str">
        <f>VLOOKUP(C445,DBASE!$A$4:$Z$756,5,FALSE)</f>
        <v>N</v>
      </c>
      <c r="H445" s="11">
        <f>VLOOKUP(C445,DBASE!$A$4:$Z$756,6,FALSE)</f>
        <v>1022</v>
      </c>
      <c r="I445" s="11">
        <f>VLOOKUP(C445,DBASE!$A$4:$Z$756,7,FALSE)</f>
        <v>1029</v>
      </c>
      <c r="J445" s="11">
        <f>VLOOKUP(C445,DBASE!$A$4:$Z$756,8,FALSE)</f>
        <v>109</v>
      </c>
      <c r="K445" s="11" t="str">
        <f>VLOOKUP(C445,DBASE!$A$4:$Z$756,9,FALSE)</f>
        <v>Niederl. 10</v>
      </c>
      <c r="L445" s="11" t="str">
        <f>VLOOKUP(C445,DBASE!$A$4:$Z$756,10,FALSE)</f>
        <v>Department</v>
      </c>
      <c r="M445" s="11" t="str">
        <f>VLOOKUP(C445,DBASE!$A$4:$Z$756,11,FALSE)</f>
        <v>Supervisor</v>
      </c>
      <c r="N445" s="11" t="str">
        <f>VLOOKUP(C445,DBASE!$A$4:$Z$756,12,FALSE)</f>
        <v>Non-Mgm.</v>
      </c>
      <c r="O445" s="11" t="str">
        <f>VLOOKUP(C445,DBASE!$A$4:$Z$756,13,FALSE)</f>
        <v>ang.</v>
      </c>
      <c r="P445" s="11" t="str">
        <f>VLOOKUP(C445,DBASE!$A$4:$Z$756,14,FALSE)</f>
        <v>M</v>
      </c>
      <c r="Q445" s="12">
        <f>VLOOKUP(C445,DBASE!$A$4:$Z$756,15,FALSE)</f>
        <v>42826</v>
      </c>
      <c r="R445" s="12" t="str">
        <f>IF(VLOOKUP(C445,DBASE!$A$4:$Z$756,16,FALSE)=0,"",VLOOKUP(C445,DBASE!$A$4:$Z$756,16,FALSE))</f>
        <v/>
      </c>
      <c r="S445" s="13" t="str">
        <f>VLOOKUP(C445,DBASE!$A$4:$Z$756,17,FALSE)</f>
        <v/>
      </c>
      <c r="T445" s="11">
        <f ca="1">VLOOKUP(C445,DBASE!$A$4:$Z$756,18,FALSE)</f>
        <v>2</v>
      </c>
      <c r="U445" s="12">
        <f>VLOOKUP(C445,DBASE!$A$4:$Z$756,19,FALSE)</f>
        <v>29377</v>
      </c>
      <c r="V445" s="13">
        <f ca="1">VLOOKUP(C445,DBASE!$A$4:$Z$756,20,FALSE)</f>
        <v>39</v>
      </c>
      <c r="W445" s="11" t="str">
        <f>VLOOKUP(C445,DBASE!$A$4:$Z$756,21,FALSE)</f>
        <v>J</v>
      </c>
      <c r="X445" s="11">
        <f>VLOOKUP(C445,DBASE!$A$4:$Z$756,22,FALSE)</f>
        <v>30</v>
      </c>
      <c r="Y445" s="14">
        <f>VLOOKUP(C445,DBASE!$A$4:$Z$756,23,FALSE)</f>
        <v>2.5</v>
      </c>
      <c r="Z445" s="11">
        <f>VLOOKUP(C445,DBASE!$A$4:$Z$756,24,FALSE)</f>
        <v>39</v>
      </c>
      <c r="AA445" s="11" t="str">
        <f>VLOOKUP(C445,DBASE!$A$4:$Z$756,25,FALSE)</f>
        <v>Function</v>
      </c>
      <c r="AB445" s="10">
        <f>VLOOKUP(C445,DBASE!$A$4:$Z$756,26,FALSE)</f>
        <v>1</v>
      </c>
      <c r="AC445" s="15">
        <v>1441</v>
      </c>
      <c r="AD445" s="15">
        <f t="shared" si="30"/>
        <v>315.93925000000002</v>
      </c>
      <c r="AE445" s="15">
        <v>0</v>
      </c>
      <c r="AF445" s="15">
        <v>0</v>
      </c>
      <c r="AG445" s="15">
        <v>0</v>
      </c>
      <c r="AH445" s="15">
        <v>0</v>
      </c>
      <c r="AI445" s="15">
        <v>0</v>
      </c>
      <c r="AJ445" s="15">
        <v>0</v>
      </c>
      <c r="AK445" s="15">
        <v>0</v>
      </c>
      <c r="AL445" s="15">
        <v>0</v>
      </c>
      <c r="AM445" s="15">
        <v>0</v>
      </c>
      <c r="AN445" s="15">
        <v>0</v>
      </c>
      <c r="AO445" s="15">
        <f t="shared" si="31"/>
        <v>83.134615384615373</v>
      </c>
      <c r="AP445" s="15">
        <f t="shared" si="32"/>
        <v>66.045833333333334</v>
      </c>
      <c r="AQ445" s="15">
        <f t="shared" si="33"/>
        <v>26.5</v>
      </c>
      <c r="AR445" s="15">
        <v>0</v>
      </c>
      <c r="AS445" s="15">
        <v>0</v>
      </c>
      <c r="AT445" s="15">
        <v>0</v>
      </c>
      <c r="AU445" s="15">
        <v>0</v>
      </c>
      <c r="AV445" s="15">
        <f t="shared" si="34"/>
        <v>39.343636490384611</v>
      </c>
      <c r="AW445" s="15">
        <v>0</v>
      </c>
      <c r="AX445" s="15">
        <v>0</v>
      </c>
    </row>
    <row r="446" spans="1:50" ht="20.100000000000001" customHeight="1" x14ac:dyDescent="0.25">
      <c r="A446" s="8">
        <v>43922</v>
      </c>
      <c r="B446" s="8">
        <v>43951</v>
      </c>
      <c r="C446" s="11">
        <v>425</v>
      </c>
      <c r="D446" s="8" t="str">
        <f>VLOOKUP(C446,DBASE!$A$4:$Z$756,3,FALSE)</f>
        <v>P</v>
      </c>
      <c r="E446" s="11" t="str">
        <f>VLOOKUP(C446,DBASE!$A$4:$Z$756,2,FALSE)</f>
        <v>Active</v>
      </c>
      <c r="F446" s="11" t="str">
        <f>VLOOKUP(C446,DBASE!$A$4:$Z$756,4,FALSE)</f>
        <v>Mitarbeiter 425</v>
      </c>
      <c r="G446" s="11" t="str">
        <f>VLOOKUP(C446,DBASE!$A$4:$Z$756,5,FALSE)</f>
        <v>N</v>
      </c>
      <c r="H446" s="11">
        <f>VLOOKUP(C446,DBASE!$A$4:$Z$756,6,FALSE)</f>
        <v>1022</v>
      </c>
      <c r="I446" s="11">
        <f>VLOOKUP(C446,DBASE!$A$4:$Z$756,7,FALSE)</f>
        <v>1035</v>
      </c>
      <c r="J446" s="11">
        <f>VLOOKUP(C446,DBASE!$A$4:$Z$756,8,FALSE)</f>
        <v>104</v>
      </c>
      <c r="K446" s="11" t="str">
        <f>VLOOKUP(C446,DBASE!$A$4:$Z$756,9,FALSE)</f>
        <v>Niederl. 5</v>
      </c>
      <c r="L446" s="11" t="str">
        <f>VLOOKUP(C446,DBASE!$A$4:$Z$756,10,FALSE)</f>
        <v>Department</v>
      </c>
      <c r="M446" s="11" t="str">
        <f>VLOOKUP(C446,DBASE!$A$4:$Z$756,11,FALSE)</f>
        <v>Supervisor</v>
      </c>
      <c r="N446" s="11" t="str">
        <f>VLOOKUP(C446,DBASE!$A$4:$Z$756,12,FALSE)</f>
        <v>Non-Mgm.</v>
      </c>
      <c r="O446" s="11" t="str">
        <f>VLOOKUP(C446,DBASE!$A$4:$Z$756,13,FALSE)</f>
        <v>ang.</v>
      </c>
      <c r="P446" s="11" t="str">
        <f>VLOOKUP(C446,DBASE!$A$4:$Z$756,14,FALSE)</f>
        <v>M</v>
      </c>
      <c r="Q446" s="12">
        <f>VLOOKUP(C446,DBASE!$A$4:$Z$756,15,FALSE)</f>
        <v>42843</v>
      </c>
      <c r="R446" s="12" t="str">
        <f>IF(VLOOKUP(C446,DBASE!$A$4:$Z$756,16,FALSE)=0,"",VLOOKUP(C446,DBASE!$A$4:$Z$756,16,FALSE))</f>
        <v/>
      </c>
      <c r="S446" s="13" t="str">
        <f>VLOOKUP(C446,DBASE!$A$4:$Z$756,17,FALSE)</f>
        <v/>
      </c>
      <c r="T446" s="11">
        <f ca="1">VLOOKUP(C446,DBASE!$A$4:$Z$756,18,FALSE)</f>
        <v>2</v>
      </c>
      <c r="U446" s="12">
        <f>VLOOKUP(C446,DBASE!$A$4:$Z$756,19,FALSE)</f>
        <v>23112</v>
      </c>
      <c r="V446" s="13">
        <f ca="1">VLOOKUP(C446,DBASE!$A$4:$Z$756,20,FALSE)</f>
        <v>56</v>
      </c>
      <c r="W446" s="11" t="str">
        <f>VLOOKUP(C446,DBASE!$A$4:$Z$756,21,FALSE)</f>
        <v>J</v>
      </c>
      <c r="X446" s="11">
        <f>VLOOKUP(C446,DBASE!$A$4:$Z$756,22,FALSE)</f>
        <v>30</v>
      </c>
      <c r="Y446" s="14">
        <f>VLOOKUP(C446,DBASE!$A$4:$Z$756,23,FALSE)</f>
        <v>2.5</v>
      </c>
      <c r="Z446" s="11">
        <f>VLOOKUP(C446,DBASE!$A$4:$Z$756,24,FALSE)</f>
        <v>39</v>
      </c>
      <c r="AA446" s="11" t="str">
        <f>VLOOKUP(C446,DBASE!$A$4:$Z$756,25,FALSE)</f>
        <v>Function</v>
      </c>
      <c r="AB446" s="10">
        <f>VLOOKUP(C446,DBASE!$A$4:$Z$756,26,FALSE)</f>
        <v>1</v>
      </c>
      <c r="AC446" s="15">
        <v>1442</v>
      </c>
      <c r="AD446" s="15">
        <f t="shared" si="30"/>
        <v>316.1585</v>
      </c>
      <c r="AE446" s="15">
        <v>0</v>
      </c>
      <c r="AF446" s="15">
        <v>0</v>
      </c>
      <c r="AG446" s="15">
        <v>0</v>
      </c>
      <c r="AH446" s="15">
        <v>0</v>
      </c>
      <c r="AI446" s="15">
        <v>0</v>
      </c>
      <c r="AJ446" s="15">
        <v>0</v>
      </c>
      <c r="AK446" s="15">
        <v>0</v>
      </c>
      <c r="AL446" s="15">
        <v>0</v>
      </c>
      <c r="AM446" s="15">
        <v>0</v>
      </c>
      <c r="AN446" s="15">
        <v>0</v>
      </c>
      <c r="AO446" s="15">
        <f t="shared" si="31"/>
        <v>83.192307692307693</v>
      </c>
      <c r="AP446" s="15">
        <f t="shared" si="32"/>
        <v>66.091666666666669</v>
      </c>
      <c r="AQ446" s="15">
        <f t="shared" si="33"/>
        <v>26.5</v>
      </c>
      <c r="AR446" s="15">
        <v>0</v>
      </c>
      <c r="AS446" s="15">
        <v>0</v>
      </c>
      <c r="AT446" s="15">
        <v>0</v>
      </c>
      <c r="AU446" s="15">
        <v>0</v>
      </c>
      <c r="AV446" s="15">
        <f t="shared" si="34"/>
        <v>39.366821057692313</v>
      </c>
      <c r="AW446" s="15">
        <v>0</v>
      </c>
      <c r="AX446" s="15">
        <v>0</v>
      </c>
    </row>
    <row r="447" spans="1:50" ht="20.100000000000001" customHeight="1" x14ac:dyDescent="0.25">
      <c r="A447" s="8">
        <v>43922</v>
      </c>
      <c r="B447" s="8">
        <v>43951</v>
      </c>
      <c r="C447" s="11">
        <v>426</v>
      </c>
      <c r="D447" s="8" t="str">
        <f>VLOOKUP(C447,DBASE!$A$4:$Z$756,3,FALSE)</f>
        <v>P</v>
      </c>
      <c r="E447" s="11" t="str">
        <f>VLOOKUP(C447,DBASE!$A$4:$Z$756,2,FALSE)</f>
        <v>Active</v>
      </c>
      <c r="F447" s="11" t="str">
        <f>VLOOKUP(C447,DBASE!$A$4:$Z$756,4,FALSE)</f>
        <v>Mitarbeiter 426</v>
      </c>
      <c r="G447" s="11" t="str">
        <f>VLOOKUP(C447,DBASE!$A$4:$Z$756,5,FALSE)</f>
        <v>N</v>
      </c>
      <c r="H447" s="11">
        <f>VLOOKUP(C447,DBASE!$A$4:$Z$756,6,FALSE)</f>
        <v>1045</v>
      </c>
      <c r="I447" s="11">
        <f>VLOOKUP(C447,DBASE!$A$4:$Z$756,7,FALSE)</f>
        <v>1088</v>
      </c>
      <c r="J447" s="11">
        <f>VLOOKUP(C447,DBASE!$A$4:$Z$756,8,FALSE)</f>
        <v>102</v>
      </c>
      <c r="K447" s="11" t="str">
        <f>VLOOKUP(C447,DBASE!$A$4:$Z$756,9,FALSE)</f>
        <v>Niederl. 3</v>
      </c>
      <c r="L447" s="11" t="str">
        <f>VLOOKUP(C447,DBASE!$A$4:$Z$756,10,FALSE)</f>
        <v>Department</v>
      </c>
      <c r="M447" s="11" t="str">
        <f>VLOOKUP(C447,DBASE!$A$4:$Z$756,11,FALSE)</f>
        <v>Supervisor</v>
      </c>
      <c r="N447" s="11" t="str">
        <f>VLOOKUP(C447,DBASE!$A$4:$Z$756,12,FALSE)</f>
        <v>Non-Mgm.</v>
      </c>
      <c r="O447" s="11" t="str">
        <f>VLOOKUP(C447,DBASE!$A$4:$Z$756,13,FALSE)</f>
        <v>ang.</v>
      </c>
      <c r="P447" s="11" t="str">
        <f>VLOOKUP(C447,DBASE!$A$4:$Z$756,14,FALSE)</f>
        <v>W</v>
      </c>
      <c r="Q447" s="12">
        <f>VLOOKUP(C447,DBASE!$A$4:$Z$756,15,FALSE)</f>
        <v>42821</v>
      </c>
      <c r="R447" s="12" t="str">
        <f>IF(VLOOKUP(C447,DBASE!$A$4:$Z$756,16,FALSE)=0,"",VLOOKUP(C447,DBASE!$A$4:$Z$756,16,FALSE))</f>
        <v/>
      </c>
      <c r="S447" s="13" t="str">
        <f>VLOOKUP(C447,DBASE!$A$4:$Z$756,17,FALSE)</f>
        <v/>
      </c>
      <c r="T447" s="11">
        <f ca="1">VLOOKUP(C447,DBASE!$A$4:$Z$756,18,FALSE)</f>
        <v>2</v>
      </c>
      <c r="U447" s="12">
        <f>VLOOKUP(C447,DBASE!$A$4:$Z$756,19,FALSE)</f>
        <v>29013</v>
      </c>
      <c r="V447" s="13">
        <f ca="1">VLOOKUP(C447,DBASE!$A$4:$Z$756,20,FALSE)</f>
        <v>40</v>
      </c>
      <c r="W447" s="11" t="str">
        <f>VLOOKUP(C447,DBASE!$A$4:$Z$756,21,FALSE)</f>
        <v>N</v>
      </c>
      <c r="X447" s="11">
        <f>VLOOKUP(C447,DBASE!$A$4:$Z$756,22,FALSE)</f>
        <v>30</v>
      </c>
      <c r="Y447" s="14">
        <f>VLOOKUP(C447,DBASE!$A$4:$Z$756,23,FALSE)</f>
        <v>2.5</v>
      </c>
      <c r="Z447" s="11">
        <f>VLOOKUP(C447,DBASE!$A$4:$Z$756,24,FALSE)</f>
        <v>35</v>
      </c>
      <c r="AA447" s="11" t="str">
        <f>VLOOKUP(C447,DBASE!$A$4:$Z$756,25,FALSE)</f>
        <v>Function</v>
      </c>
      <c r="AB447" s="10">
        <f>VLOOKUP(C447,DBASE!$A$4:$Z$756,26,FALSE)</f>
        <v>0.89743589743589747</v>
      </c>
      <c r="AC447" s="15">
        <v>1443</v>
      </c>
      <c r="AD447" s="15">
        <f t="shared" si="30"/>
        <v>316.37774999999999</v>
      </c>
      <c r="AE447" s="15">
        <v>0</v>
      </c>
      <c r="AF447" s="15">
        <v>0</v>
      </c>
      <c r="AG447" s="15">
        <v>0</v>
      </c>
      <c r="AH447" s="15">
        <v>0</v>
      </c>
      <c r="AI447" s="15">
        <v>0</v>
      </c>
      <c r="AJ447" s="15">
        <v>0</v>
      </c>
      <c r="AK447" s="15">
        <v>0</v>
      </c>
      <c r="AL447" s="15">
        <v>0</v>
      </c>
      <c r="AM447" s="15">
        <v>0</v>
      </c>
      <c r="AN447" s="15">
        <v>0</v>
      </c>
      <c r="AO447" s="15">
        <f t="shared" si="31"/>
        <v>0</v>
      </c>
      <c r="AP447" s="15">
        <f t="shared" si="32"/>
        <v>0</v>
      </c>
      <c r="AQ447" s="15">
        <f t="shared" si="33"/>
        <v>26.5</v>
      </c>
      <c r="AR447" s="15">
        <v>0</v>
      </c>
      <c r="AS447" s="15">
        <v>0</v>
      </c>
      <c r="AT447" s="15">
        <v>0</v>
      </c>
      <c r="AU447" s="15">
        <v>0</v>
      </c>
      <c r="AV447" s="15">
        <f t="shared" si="34"/>
        <v>5.9346750000000004</v>
      </c>
      <c r="AW447" s="15">
        <v>0</v>
      </c>
      <c r="AX447" s="15">
        <v>0</v>
      </c>
    </row>
    <row r="448" spans="1:50" ht="20.100000000000001" customHeight="1" x14ac:dyDescent="0.25">
      <c r="A448" s="8">
        <v>43922</v>
      </c>
      <c r="B448" s="8">
        <v>43951</v>
      </c>
      <c r="C448" s="11">
        <v>427</v>
      </c>
      <c r="D448" s="8" t="str">
        <f>VLOOKUP(C448,DBASE!$A$4:$Z$756,3,FALSE)</f>
        <v>P</v>
      </c>
      <c r="E448" s="11" t="str">
        <f>VLOOKUP(C448,DBASE!$A$4:$Z$756,2,FALSE)</f>
        <v>Active</v>
      </c>
      <c r="F448" s="11" t="str">
        <f>VLOOKUP(C448,DBASE!$A$4:$Z$756,4,FALSE)</f>
        <v>Mitarbeiter 427</v>
      </c>
      <c r="G448" s="11" t="str">
        <f>VLOOKUP(C448,DBASE!$A$4:$Z$756,5,FALSE)</f>
        <v>N</v>
      </c>
      <c r="H448" s="11">
        <f>VLOOKUP(C448,DBASE!$A$4:$Z$756,6,FALSE)</f>
        <v>1004</v>
      </c>
      <c r="I448" s="11">
        <f>VLOOKUP(C448,DBASE!$A$4:$Z$756,7,FALSE)</f>
        <v>1004</v>
      </c>
      <c r="J448" s="11">
        <f>VLOOKUP(C448,DBASE!$A$4:$Z$756,8,FALSE)</f>
        <v>100</v>
      </c>
      <c r="K448" s="11" t="str">
        <f>VLOOKUP(C448,DBASE!$A$4:$Z$756,9,FALSE)</f>
        <v>Niederl. 1</v>
      </c>
      <c r="L448" s="11" t="str">
        <f>VLOOKUP(C448,DBASE!$A$4:$Z$756,10,FALSE)</f>
        <v>Department</v>
      </c>
      <c r="M448" s="11" t="str">
        <f>VLOOKUP(C448,DBASE!$A$4:$Z$756,11,FALSE)</f>
        <v>Supervisor</v>
      </c>
      <c r="N448" s="11" t="str">
        <f>VLOOKUP(C448,DBASE!$A$4:$Z$756,12,FALSE)</f>
        <v>Non-Mgm.</v>
      </c>
      <c r="O448" s="11" t="str">
        <f>VLOOKUP(C448,DBASE!$A$4:$Z$756,13,FALSE)</f>
        <v>ang.</v>
      </c>
      <c r="P448" s="11" t="str">
        <f>VLOOKUP(C448,DBASE!$A$4:$Z$756,14,FALSE)</f>
        <v>W</v>
      </c>
      <c r="Q448" s="12">
        <f>VLOOKUP(C448,DBASE!$A$4:$Z$756,15,FALSE)</f>
        <v>33287</v>
      </c>
      <c r="R448" s="12" t="str">
        <f>IF(VLOOKUP(C448,DBASE!$A$4:$Z$756,16,FALSE)=0,"",VLOOKUP(C448,DBASE!$A$4:$Z$756,16,FALSE))</f>
        <v/>
      </c>
      <c r="S448" s="13" t="str">
        <f>VLOOKUP(C448,DBASE!$A$4:$Z$756,17,FALSE)</f>
        <v/>
      </c>
      <c r="T448" s="11">
        <f ca="1">VLOOKUP(C448,DBASE!$A$4:$Z$756,18,FALSE)</f>
        <v>28</v>
      </c>
      <c r="U448" s="12">
        <f>VLOOKUP(C448,DBASE!$A$4:$Z$756,19,FALSE)</f>
        <v>24651</v>
      </c>
      <c r="V448" s="13">
        <f ca="1">VLOOKUP(C448,DBASE!$A$4:$Z$756,20,FALSE)</f>
        <v>52</v>
      </c>
      <c r="W448" s="11" t="str">
        <f>VLOOKUP(C448,DBASE!$A$4:$Z$756,21,FALSE)</f>
        <v>N</v>
      </c>
      <c r="X448" s="11">
        <f>VLOOKUP(C448,DBASE!$A$4:$Z$756,22,FALSE)</f>
        <v>24</v>
      </c>
      <c r="Y448" s="14">
        <f>VLOOKUP(C448,DBASE!$A$4:$Z$756,23,FALSE)</f>
        <v>2</v>
      </c>
      <c r="Z448" s="11">
        <f>VLOOKUP(C448,DBASE!$A$4:$Z$756,24,FALSE)</f>
        <v>20</v>
      </c>
      <c r="AA448" s="11" t="str">
        <f>VLOOKUP(C448,DBASE!$A$4:$Z$756,25,FALSE)</f>
        <v>Function</v>
      </c>
      <c r="AB448" s="10">
        <f>VLOOKUP(C448,DBASE!$A$4:$Z$756,26,FALSE)</f>
        <v>0.51282051282051277</v>
      </c>
      <c r="AC448" s="15">
        <v>1444</v>
      </c>
      <c r="AD448" s="15">
        <f t="shared" si="30"/>
        <v>316.59699999999998</v>
      </c>
      <c r="AE448" s="15">
        <v>0</v>
      </c>
      <c r="AF448" s="15">
        <v>0</v>
      </c>
      <c r="AG448" s="15">
        <v>0</v>
      </c>
      <c r="AH448" s="15">
        <v>0</v>
      </c>
      <c r="AI448" s="15">
        <v>0</v>
      </c>
      <c r="AJ448" s="15">
        <v>0</v>
      </c>
      <c r="AK448" s="15">
        <v>0</v>
      </c>
      <c r="AL448" s="15">
        <v>0</v>
      </c>
      <c r="AM448" s="15">
        <v>0</v>
      </c>
      <c r="AN448" s="15">
        <v>0</v>
      </c>
      <c r="AO448" s="15">
        <f t="shared" si="31"/>
        <v>0</v>
      </c>
      <c r="AP448" s="15">
        <f t="shared" si="32"/>
        <v>0</v>
      </c>
      <c r="AQ448" s="15">
        <f t="shared" si="33"/>
        <v>26.5</v>
      </c>
      <c r="AR448" s="15">
        <v>0</v>
      </c>
      <c r="AS448" s="15">
        <v>0</v>
      </c>
      <c r="AT448" s="15">
        <v>0</v>
      </c>
      <c r="AU448" s="15">
        <v>0</v>
      </c>
      <c r="AV448" s="15">
        <f t="shared" si="34"/>
        <v>5.9346750000000004</v>
      </c>
      <c r="AW448" s="15">
        <v>0</v>
      </c>
      <c r="AX448" s="15">
        <v>0</v>
      </c>
    </row>
    <row r="449" spans="1:50" ht="20.100000000000001" customHeight="1" x14ac:dyDescent="0.25">
      <c r="A449" s="8">
        <v>43922</v>
      </c>
      <c r="B449" s="8">
        <v>43951</v>
      </c>
      <c r="C449" s="11">
        <v>428</v>
      </c>
      <c r="D449" s="8" t="str">
        <f>VLOOKUP(C449,DBASE!$A$4:$Z$756,3,FALSE)</f>
        <v>P</v>
      </c>
      <c r="E449" s="11" t="str">
        <f>VLOOKUP(C449,DBASE!$A$4:$Z$756,2,FALSE)</f>
        <v>Active</v>
      </c>
      <c r="F449" s="11" t="str">
        <f>VLOOKUP(C449,DBASE!$A$4:$Z$756,4,FALSE)</f>
        <v>Mitarbeiter 428</v>
      </c>
      <c r="G449" s="11" t="str">
        <f>VLOOKUP(C449,DBASE!$A$4:$Z$756,5,FALSE)</f>
        <v>N</v>
      </c>
      <c r="H449" s="11">
        <f>VLOOKUP(C449,DBASE!$A$4:$Z$756,6,FALSE)</f>
        <v>1022</v>
      </c>
      <c r="I449" s="11">
        <f>VLOOKUP(C449,DBASE!$A$4:$Z$756,7,FALSE)</f>
        <v>1023</v>
      </c>
      <c r="J449" s="11">
        <f>VLOOKUP(C449,DBASE!$A$4:$Z$756,8,FALSE)</f>
        <v>108</v>
      </c>
      <c r="K449" s="11" t="str">
        <f>VLOOKUP(C449,DBASE!$A$4:$Z$756,9,FALSE)</f>
        <v>Niederl. 9</v>
      </c>
      <c r="L449" s="11" t="str">
        <f>VLOOKUP(C449,DBASE!$A$4:$Z$756,10,FALSE)</f>
        <v>Department</v>
      </c>
      <c r="M449" s="11" t="str">
        <f>VLOOKUP(C449,DBASE!$A$4:$Z$756,11,FALSE)</f>
        <v>Supervisor</v>
      </c>
      <c r="N449" s="11" t="str">
        <f>VLOOKUP(C449,DBASE!$A$4:$Z$756,12,FALSE)</f>
        <v>Non-Mgm.</v>
      </c>
      <c r="O449" s="11" t="str">
        <f>VLOOKUP(C449,DBASE!$A$4:$Z$756,13,FALSE)</f>
        <v>ang.</v>
      </c>
      <c r="P449" s="11" t="str">
        <f>VLOOKUP(C449,DBASE!$A$4:$Z$756,14,FALSE)</f>
        <v>M</v>
      </c>
      <c r="Q449" s="12">
        <f>VLOOKUP(C449,DBASE!$A$4:$Z$756,15,FALSE)</f>
        <v>42841</v>
      </c>
      <c r="R449" s="12" t="str">
        <f>IF(VLOOKUP(C449,DBASE!$A$4:$Z$756,16,FALSE)=0,"",VLOOKUP(C449,DBASE!$A$4:$Z$756,16,FALSE))</f>
        <v/>
      </c>
      <c r="S449" s="13" t="str">
        <f>VLOOKUP(C449,DBASE!$A$4:$Z$756,17,FALSE)</f>
        <v/>
      </c>
      <c r="T449" s="11">
        <f ca="1">VLOOKUP(C449,DBASE!$A$4:$Z$756,18,FALSE)</f>
        <v>2</v>
      </c>
      <c r="U449" s="12">
        <f>VLOOKUP(C449,DBASE!$A$4:$Z$756,19,FALSE)</f>
        <v>28745</v>
      </c>
      <c r="V449" s="13">
        <f ca="1">VLOOKUP(C449,DBASE!$A$4:$Z$756,20,FALSE)</f>
        <v>41</v>
      </c>
      <c r="W449" s="11" t="str">
        <f>VLOOKUP(C449,DBASE!$A$4:$Z$756,21,FALSE)</f>
        <v>J</v>
      </c>
      <c r="X449" s="11">
        <f>VLOOKUP(C449,DBASE!$A$4:$Z$756,22,FALSE)</f>
        <v>30</v>
      </c>
      <c r="Y449" s="14">
        <f>VLOOKUP(C449,DBASE!$A$4:$Z$756,23,FALSE)</f>
        <v>2.5</v>
      </c>
      <c r="Z449" s="11">
        <f>VLOOKUP(C449,DBASE!$A$4:$Z$756,24,FALSE)</f>
        <v>39</v>
      </c>
      <c r="AA449" s="11" t="str">
        <f>VLOOKUP(C449,DBASE!$A$4:$Z$756,25,FALSE)</f>
        <v>Function</v>
      </c>
      <c r="AB449" s="10">
        <f>VLOOKUP(C449,DBASE!$A$4:$Z$756,26,FALSE)</f>
        <v>1</v>
      </c>
      <c r="AC449" s="15">
        <v>1445</v>
      </c>
      <c r="AD449" s="15">
        <f t="shared" si="30"/>
        <v>316.81624999999997</v>
      </c>
      <c r="AE449" s="15">
        <v>0</v>
      </c>
      <c r="AF449" s="15">
        <v>0</v>
      </c>
      <c r="AG449" s="15">
        <v>0</v>
      </c>
      <c r="AH449" s="15">
        <v>0</v>
      </c>
      <c r="AI449" s="15">
        <v>0</v>
      </c>
      <c r="AJ449" s="15">
        <v>0</v>
      </c>
      <c r="AK449" s="15">
        <v>0</v>
      </c>
      <c r="AL449" s="15">
        <v>0</v>
      </c>
      <c r="AM449" s="15">
        <v>0</v>
      </c>
      <c r="AN449" s="15">
        <v>0</v>
      </c>
      <c r="AO449" s="15">
        <f t="shared" si="31"/>
        <v>83.365384615384613</v>
      </c>
      <c r="AP449" s="15">
        <f t="shared" si="32"/>
        <v>66.229166666666671</v>
      </c>
      <c r="AQ449" s="15">
        <f t="shared" si="33"/>
        <v>26.5</v>
      </c>
      <c r="AR449" s="15">
        <v>0</v>
      </c>
      <c r="AS449" s="15">
        <v>0</v>
      </c>
      <c r="AT449" s="15">
        <v>0</v>
      </c>
      <c r="AU449" s="15">
        <v>0</v>
      </c>
      <c r="AV449" s="15">
        <f t="shared" si="34"/>
        <v>39.436374759615383</v>
      </c>
      <c r="AW449" s="15">
        <v>0</v>
      </c>
      <c r="AX449" s="15">
        <v>0</v>
      </c>
    </row>
    <row r="450" spans="1:50" ht="20.100000000000001" customHeight="1" x14ac:dyDescent="0.25">
      <c r="A450" s="8">
        <v>43922</v>
      </c>
      <c r="B450" s="8">
        <v>43951</v>
      </c>
      <c r="C450" s="11">
        <v>429</v>
      </c>
      <c r="D450" s="8" t="str">
        <f>VLOOKUP(C450,DBASE!$A$4:$Z$756,3,FALSE)</f>
        <v>P</v>
      </c>
      <c r="E450" s="11" t="str">
        <f>VLOOKUP(C450,DBASE!$A$4:$Z$756,2,FALSE)</f>
        <v>Active</v>
      </c>
      <c r="F450" s="11" t="str">
        <f>VLOOKUP(C450,DBASE!$A$4:$Z$756,4,FALSE)</f>
        <v>Mitarbeiter 429</v>
      </c>
      <c r="G450" s="11" t="str">
        <f>VLOOKUP(C450,DBASE!$A$4:$Z$756,5,FALSE)</f>
        <v>N</v>
      </c>
      <c r="H450" s="11">
        <f>VLOOKUP(C450,DBASE!$A$4:$Z$756,6,FALSE)</f>
        <v>1022</v>
      </c>
      <c r="I450" s="11">
        <f>VLOOKUP(C450,DBASE!$A$4:$Z$756,7,FALSE)</f>
        <v>1047</v>
      </c>
      <c r="J450" s="11">
        <f>VLOOKUP(C450,DBASE!$A$4:$Z$756,8,FALSE)</f>
        <v>103</v>
      </c>
      <c r="K450" s="11" t="str">
        <f>VLOOKUP(C450,DBASE!$A$4:$Z$756,9,FALSE)</f>
        <v>Niederl. 4</v>
      </c>
      <c r="L450" s="11" t="str">
        <f>VLOOKUP(C450,DBASE!$A$4:$Z$756,10,FALSE)</f>
        <v>Department</v>
      </c>
      <c r="M450" s="11" t="str">
        <f>VLOOKUP(C450,DBASE!$A$4:$Z$756,11,FALSE)</f>
        <v>Supervisor</v>
      </c>
      <c r="N450" s="11" t="str">
        <f>VLOOKUP(C450,DBASE!$A$4:$Z$756,12,FALSE)</f>
        <v>Non-Mgm.</v>
      </c>
      <c r="O450" s="11" t="str">
        <f>VLOOKUP(C450,DBASE!$A$4:$Z$756,13,FALSE)</f>
        <v>ang.</v>
      </c>
      <c r="P450" s="11" t="str">
        <f>VLOOKUP(C450,DBASE!$A$4:$Z$756,14,FALSE)</f>
        <v>M</v>
      </c>
      <c r="Q450" s="12">
        <f>VLOOKUP(C450,DBASE!$A$4:$Z$756,15,FALSE)</f>
        <v>42856</v>
      </c>
      <c r="R450" s="12" t="str">
        <f>IF(VLOOKUP(C450,DBASE!$A$4:$Z$756,16,FALSE)=0,"",VLOOKUP(C450,DBASE!$A$4:$Z$756,16,FALSE))</f>
        <v/>
      </c>
      <c r="S450" s="13" t="str">
        <f>VLOOKUP(C450,DBASE!$A$4:$Z$756,17,FALSE)</f>
        <v/>
      </c>
      <c r="T450" s="11">
        <f ca="1">VLOOKUP(C450,DBASE!$A$4:$Z$756,18,FALSE)</f>
        <v>2</v>
      </c>
      <c r="U450" s="12">
        <f>VLOOKUP(C450,DBASE!$A$4:$Z$756,19,FALSE)</f>
        <v>29469</v>
      </c>
      <c r="V450" s="13">
        <f ca="1">VLOOKUP(C450,DBASE!$A$4:$Z$756,20,FALSE)</f>
        <v>39</v>
      </c>
      <c r="W450" s="11" t="str">
        <f>VLOOKUP(C450,DBASE!$A$4:$Z$756,21,FALSE)</f>
        <v>J</v>
      </c>
      <c r="X450" s="11">
        <f>VLOOKUP(C450,DBASE!$A$4:$Z$756,22,FALSE)</f>
        <v>30</v>
      </c>
      <c r="Y450" s="14">
        <f>VLOOKUP(C450,DBASE!$A$4:$Z$756,23,FALSE)</f>
        <v>2.5</v>
      </c>
      <c r="Z450" s="11">
        <f>VLOOKUP(C450,DBASE!$A$4:$Z$756,24,FALSE)</f>
        <v>39</v>
      </c>
      <c r="AA450" s="11" t="str">
        <f>VLOOKUP(C450,DBASE!$A$4:$Z$756,25,FALSE)</f>
        <v>Function</v>
      </c>
      <c r="AB450" s="10">
        <f>VLOOKUP(C450,DBASE!$A$4:$Z$756,26,FALSE)</f>
        <v>1</v>
      </c>
      <c r="AC450" s="15">
        <v>1446</v>
      </c>
      <c r="AD450" s="15">
        <f t="shared" si="30"/>
        <v>317.03550000000007</v>
      </c>
      <c r="AE450" s="15">
        <v>0</v>
      </c>
      <c r="AF450" s="15">
        <v>0</v>
      </c>
      <c r="AG450" s="15">
        <v>0</v>
      </c>
      <c r="AH450" s="15">
        <v>0</v>
      </c>
      <c r="AI450" s="15">
        <v>0</v>
      </c>
      <c r="AJ450" s="15">
        <v>0</v>
      </c>
      <c r="AK450" s="15">
        <v>0</v>
      </c>
      <c r="AL450" s="15">
        <v>0</v>
      </c>
      <c r="AM450" s="15">
        <v>0</v>
      </c>
      <c r="AN450" s="15">
        <v>0</v>
      </c>
      <c r="AO450" s="15">
        <f t="shared" si="31"/>
        <v>83.423076923076934</v>
      </c>
      <c r="AP450" s="15">
        <f t="shared" si="32"/>
        <v>66.275000000000006</v>
      </c>
      <c r="AQ450" s="15">
        <f t="shared" si="33"/>
        <v>26.5</v>
      </c>
      <c r="AR450" s="15">
        <v>0</v>
      </c>
      <c r="AS450" s="15">
        <v>0</v>
      </c>
      <c r="AT450" s="15">
        <v>0</v>
      </c>
      <c r="AU450" s="15">
        <v>0</v>
      </c>
      <c r="AV450" s="15">
        <f t="shared" si="34"/>
        <v>39.459559326923085</v>
      </c>
      <c r="AW450" s="15">
        <v>0</v>
      </c>
      <c r="AX450" s="15">
        <v>0</v>
      </c>
    </row>
    <row r="451" spans="1:50" ht="20.100000000000001" customHeight="1" x14ac:dyDescent="0.25">
      <c r="A451" s="8">
        <v>43922</v>
      </c>
      <c r="B451" s="8">
        <v>43951</v>
      </c>
      <c r="C451" s="11">
        <v>430</v>
      </c>
      <c r="D451" s="8" t="str">
        <f>VLOOKUP(C451,DBASE!$A$4:$Z$756,3,FALSE)</f>
        <v>P</v>
      </c>
      <c r="E451" s="11" t="str">
        <f>VLOOKUP(C451,DBASE!$A$4:$Z$756,2,FALSE)</f>
        <v>Active</v>
      </c>
      <c r="F451" s="11" t="str">
        <f>VLOOKUP(C451,DBASE!$A$4:$Z$756,4,FALSE)</f>
        <v>Mitarbeiter 430</v>
      </c>
      <c r="G451" s="11" t="str">
        <f>VLOOKUP(C451,DBASE!$A$4:$Z$756,5,FALSE)</f>
        <v>N</v>
      </c>
      <c r="H451" s="11">
        <f>VLOOKUP(C451,DBASE!$A$4:$Z$756,6,FALSE)</f>
        <v>1025</v>
      </c>
      <c r="I451" s="11">
        <f>VLOOKUP(C451,DBASE!$A$4:$Z$756,7,FALSE)</f>
        <v>1068</v>
      </c>
      <c r="J451" s="11">
        <f>VLOOKUP(C451,DBASE!$A$4:$Z$756,8,FALSE)</f>
        <v>102</v>
      </c>
      <c r="K451" s="11" t="str">
        <f>VLOOKUP(C451,DBASE!$A$4:$Z$756,9,FALSE)</f>
        <v>Niederl. 3</v>
      </c>
      <c r="L451" s="11" t="str">
        <f>VLOOKUP(C451,DBASE!$A$4:$Z$756,10,FALSE)</f>
        <v>Department</v>
      </c>
      <c r="M451" s="11" t="str">
        <f>VLOOKUP(C451,DBASE!$A$4:$Z$756,11,FALSE)</f>
        <v>Supervisor</v>
      </c>
      <c r="N451" s="11" t="str">
        <f>VLOOKUP(C451,DBASE!$A$4:$Z$756,12,FALSE)</f>
        <v>Non-Mgm.</v>
      </c>
      <c r="O451" s="11" t="str">
        <f>VLOOKUP(C451,DBASE!$A$4:$Z$756,13,FALSE)</f>
        <v>ang.</v>
      </c>
      <c r="P451" s="11" t="str">
        <f>VLOOKUP(C451,DBASE!$A$4:$Z$756,14,FALSE)</f>
        <v>M</v>
      </c>
      <c r="Q451" s="12">
        <f>VLOOKUP(C451,DBASE!$A$4:$Z$756,15,FALSE)</f>
        <v>42856</v>
      </c>
      <c r="R451" s="12" t="str">
        <f>IF(VLOOKUP(C451,DBASE!$A$4:$Z$756,16,FALSE)=0,"",VLOOKUP(C451,DBASE!$A$4:$Z$756,16,FALSE))</f>
        <v/>
      </c>
      <c r="S451" s="13" t="str">
        <f>VLOOKUP(C451,DBASE!$A$4:$Z$756,17,FALSE)</f>
        <v/>
      </c>
      <c r="T451" s="11">
        <f ca="1">VLOOKUP(C451,DBASE!$A$4:$Z$756,18,FALSE)</f>
        <v>2</v>
      </c>
      <c r="U451" s="12">
        <f>VLOOKUP(C451,DBASE!$A$4:$Z$756,19,FALSE)</f>
        <v>25687</v>
      </c>
      <c r="V451" s="13">
        <f ca="1">VLOOKUP(C451,DBASE!$A$4:$Z$756,20,FALSE)</f>
        <v>49</v>
      </c>
      <c r="W451" s="11" t="str">
        <f>VLOOKUP(C451,DBASE!$A$4:$Z$756,21,FALSE)</f>
        <v>N</v>
      </c>
      <c r="X451" s="11">
        <f>VLOOKUP(C451,DBASE!$A$4:$Z$756,22,FALSE)</f>
        <v>24</v>
      </c>
      <c r="Y451" s="14">
        <f>VLOOKUP(C451,DBASE!$A$4:$Z$756,23,FALSE)</f>
        <v>2</v>
      </c>
      <c r="Z451" s="11">
        <f>VLOOKUP(C451,DBASE!$A$4:$Z$756,24,FALSE)</f>
        <v>32</v>
      </c>
      <c r="AA451" s="11" t="str">
        <f>VLOOKUP(C451,DBASE!$A$4:$Z$756,25,FALSE)</f>
        <v>Function</v>
      </c>
      <c r="AB451" s="10">
        <f>VLOOKUP(C451,DBASE!$A$4:$Z$756,26,FALSE)</f>
        <v>0.82051282051282048</v>
      </c>
      <c r="AC451" s="15">
        <v>1447</v>
      </c>
      <c r="AD451" s="15">
        <f t="shared" si="30"/>
        <v>317.25475</v>
      </c>
      <c r="AE451" s="15">
        <v>0</v>
      </c>
      <c r="AF451" s="15">
        <v>0</v>
      </c>
      <c r="AG451" s="15">
        <v>0</v>
      </c>
      <c r="AH451" s="15">
        <v>0</v>
      </c>
      <c r="AI451" s="15">
        <v>0</v>
      </c>
      <c r="AJ451" s="15">
        <v>0</v>
      </c>
      <c r="AK451" s="15">
        <v>0</v>
      </c>
      <c r="AL451" s="15">
        <v>0</v>
      </c>
      <c r="AM451" s="15">
        <v>0</v>
      </c>
      <c r="AN451" s="15">
        <v>0</v>
      </c>
      <c r="AO451" s="15">
        <f t="shared" si="31"/>
        <v>0</v>
      </c>
      <c r="AP451" s="15">
        <f t="shared" si="32"/>
        <v>0</v>
      </c>
      <c r="AQ451" s="15">
        <f t="shared" si="33"/>
        <v>26.5</v>
      </c>
      <c r="AR451" s="15">
        <v>0</v>
      </c>
      <c r="AS451" s="15">
        <v>0</v>
      </c>
      <c r="AT451" s="15">
        <v>0</v>
      </c>
      <c r="AU451" s="15">
        <v>0</v>
      </c>
      <c r="AV451" s="15">
        <f t="shared" si="34"/>
        <v>5.9346750000000004</v>
      </c>
      <c r="AW451" s="15">
        <v>0</v>
      </c>
      <c r="AX451" s="15">
        <v>0</v>
      </c>
    </row>
    <row r="452" spans="1:50" ht="20.100000000000001" customHeight="1" x14ac:dyDescent="0.25">
      <c r="A452" s="8">
        <v>43922</v>
      </c>
      <c r="B452" s="8">
        <v>43951</v>
      </c>
      <c r="C452" s="11">
        <v>431</v>
      </c>
      <c r="D452" s="8" t="str">
        <f>VLOOKUP(C452,DBASE!$A$4:$Z$756,3,FALSE)</f>
        <v>P</v>
      </c>
      <c r="E452" s="11" t="str">
        <f>VLOOKUP(C452,DBASE!$A$4:$Z$756,2,FALSE)</f>
        <v>Active</v>
      </c>
      <c r="F452" s="11" t="str">
        <f>VLOOKUP(C452,DBASE!$A$4:$Z$756,4,FALSE)</f>
        <v>Mitarbeiter 431</v>
      </c>
      <c r="G452" s="11" t="str">
        <f>VLOOKUP(C452,DBASE!$A$4:$Z$756,5,FALSE)</f>
        <v>N</v>
      </c>
      <c r="H452" s="11">
        <f>VLOOKUP(C452,DBASE!$A$4:$Z$756,6,FALSE)</f>
        <v>1022</v>
      </c>
      <c r="I452" s="11">
        <f>VLOOKUP(C452,DBASE!$A$4:$Z$756,7,FALSE)</f>
        <v>1035</v>
      </c>
      <c r="J452" s="11">
        <f>VLOOKUP(C452,DBASE!$A$4:$Z$756,8,FALSE)</f>
        <v>104</v>
      </c>
      <c r="K452" s="11" t="str">
        <f>VLOOKUP(C452,DBASE!$A$4:$Z$756,9,FALSE)</f>
        <v>Niederl. 5</v>
      </c>
      <c r="L452" s="11" t="str">
        <f>VLOOKUP(C452,DBASE!$A$4:$Z$756,10,FALSE)</f>
        <v>Department</v>
      </c>
      <c r="M452" s="11" t="str">
        <f>VLOOKUP(C452,DBASE!$A$4:$Z$756,11,FALSE)</f>
        <v>Supervisor</v>
      </c>
      <c r="N452" s="11" t="str">
        <f>VLOOKUP(C452,DBASE!$A$4:$Z$756,12,FALSE)</f>
        <v>Non-Mgm.</v>
      </c>
      <c r="O452" s="11" t="str">
        <f>VLOOKUP(C452,DBASE!$A$4:$Z$756,13,FALSE)</f>
        <v>ang.</v>
      </c>
      <c r="P452" s="11" t="str">
        <f>VLOOKUP(C452,DBASE!$A$4:$Z$756,14,FALSE)</f>
        <v>M</v>
      </c>
      <c r="Q452" s="12">
        <f>VLOOKUP(C452,DBASE!$A$4:$Z$756,15,FALSE)</f>
        <v>42856</v>
      </c>
      <c r="R452" s="12" t="str">
        <f>IF(VLOOKUP(C452,DBASE!$A$4:$Z$756,16,FALSE)=0,"",VLOOKUP(C452,DBASE!$A$4:$Z$756,16,FALSE))</f>
        <v/>
      </c>
      <c r="S452" s="13" t="str">
        <f>VLOOKUP(C452,DBASE!$A$4:$Z$756,17,FALSE)</f>
        <v/>
      </c>
      <c r="T452" s="11">
        <f ca="1">VLOOKUP(C452,DBASE!$A$4:$Z$756,18,FALSE)</f>
        <v>2</v>
      </c>
      <c r="U452" s="12">
        <f>VLOOKUP(C452,DBASE!$A$4:$Z$756,19,FALSE)</f>
        <v>28990</v>
      </c>
      <c r="V452" s="13">
        <f ca="1">VLOOKUP(C452,DBASE!$A$4:$Z$756,20,FALSE)</f>
        <v>40</v>
      </c>
      <c r="W452" s="11" t="str">
        <f>VLOOKUP(C452,DBASE!$A$4:$Z$756,21,FALSE)</f>
        <v>J</v>
      </c>
      <c r="X452" s="11">
        <f>VLOOKUP(C452,DBASE!$A$4:$Z$756,22,FALSE)</f>
        <v>30</v>
      </c>
      <c r="Y452" s="14">
        <f>VLOOKUP(C452,DBASE!$A$4:$Z$756,23,FALSE)</f>
        <v>2.5</v>
      </c>
      <c r="Z452" s="11">
        <f>VLOOKUP(C452,DBASE!$A$4:$Z$756,24,FALSE)</f>
        <v>39</v>
      </c>
      <c r="AA452" s="11" t="str">
        <f>VLOOKUP(C452,DBASE!$A$4:$Z$756,25,FALSE)</f>
        <v>Function</v>
      </c>
      <c r="AB452" s="10">
        <f>VLOOKUP(C452,DBASE!$A$4:$Z$756,26,FALSE)</f>
        <v>1</v>
      </c>
      <c r="AC452" s="15">
        <v>1448</v>
      </c>
      <c r="AD452" s="15">
        <f t="shared" ref="AD452:AD515" si="35">IF(AC452&lt;6500,AC452*0.1135,65*11.35)+(IF(AC452&gt;4425,4425*0.08575,AC452*0.08575)+(IF(AC452&gt;7100,7100*0.02,AC452*0.02)))</f>
        <v>317.47400000000005</v>
      </c>
      <c r="AE452" s="15">
        <v>0</v>
      </c>
      <c r="AF452" s="15">
        <v>0</v>
      </c>
      <c r="AG452" s="15">
        <v>0</v>
      </c>
      <c r="AH452" s="15">
        <v>0</v>
      </c>
      <c r="AI452" s="15">
        <v>0</v>
      </c>
      <c r="AJ452" s="15">
        <v>0</v>
      </c>
      <c r="AK452" s="15">
        <v>0</v>
      </c>
      <c r="AL452" s="15">
        <v>0</v>
      </c>
      <c r="AM452" s="15">
        <v>0</v>
      </c>
      <c r="AN452" s="15">
        <v>0</v>
      </c>
      <c r="AO452" s="15">
        <f t="shared" ref="AO452:AO515" si="36">IF(W452="J",(AC452/((Z452*52)/12))*(Y452*7.8)*0.5,0)</f>
        <v>83.538461538461533</v>
      </c>
      <c r="AP452" s="15">
        <f t="shared" ref="AP452:AP515" si="37">IF(W452="J",(AC452/12)*0.55,0)</f>
        <v>66.366666666666674</v>
      </c>
      <c r="AQ452" s="15">
        <f t="shared" ref="AQ452:AQ515" si="38">IF(G452="N",26.5,13.25)</f>
        <v>26.5</v>
      </c>
      <c r="AR452" s="15">
        <v>0</v>
      </c>
      <c r="AS452" s="15">
        <v>0</v>
      </c>
      <c r="AT452" s="15">
        <v>0</v>
      </c>
      <c r="AU452" s="15">
        <v>0</v>
      </c>
      <c r="AV452" s="15">
        <f t="shared" ref="AV452:AV515" si="39">(SUM(AE452:AU452)*0.22395)</f>
        <v>39.505928461538467</v>
      </c>
      <c r="AW452" s="15">
        <v>0</v>
      </c>
      <c r="AX452" s="15">
        <v>0</v>
      </c>
    </row>
    <row r="453" spans="1:50" ht="20.100000000000001" customHeight="1" x14ac:dyDescent="0.25">
      <c r="A453" s="8">
        <v>43922</v>
      </c>
      <c r="B453" s="8">
        <v>43951</v>
      </c>
      <c r="C453" s="11">
        <v>432</v>
      </c>
      <c r="D453" s="8" t="str">
        <f>VLOOKUP(C453,DBASE!$A$4:$Z$756,3,FALSE)</f>
        <v>P</v>
      </c>
      <c r="E453" s="11" t="str">
        <f>VLOOKUP(C453,DBASE!$A$4:$Z$756,2,FALSE)</f>
        <v>Active</v>
      </c>
      <c r="F453" s="11" t="str">
        <f>VLOOKUP(C453,DBASE!$A$4:$Z$756,4,FALSE)</f>
        <v>Mitarbeiter 432</v>
      </c>
      <c r="G453" s="11" t="str">
        <f>VLOOKUP(C453,DBASE!$A$4:$Z$756,5,FALSE)</f>
        <v>Y</v>
      </c>
      <c r="H453" s="11">
        <f>VLOOKUP(C453,DBASE!$A$4:$Z$756,6,FALSE)</f>
        <v>1019</v>
      </c>
      <c r="I453" s="11">
        <f>VLOOKUP(C453,DBASE!$A$4:$Z$756,7,FALSE)</f>
        <v>1049</v>
      </c>
      <c r="J453" s="11">
        <f>VLOOKUP(C453,DBASE!$A$4:$Z$756,8,FALSE)</f>
        <v>107</v>
      </c>
      <c r="K453" s="11" t="str">
        <f>VLOOKUP(C453,DBASE!$A$4:$Z$756,9,FALSE)</f>
        <v>Niederl. 8</v>
      </c>
      <c r="L453" s="11" t="str">
        <f>VLOOKUP(C453,DBASE!$A$4:$Z$756,10,FALSE)</f>
        <v>Department</v>
      </c>
      <c r="M453" s="11" t="str">
        <f>VLOOKUP(C453,DBASE!$A$4:$Z$756,11,FALSE)</f>
        <v>Supervisor</v>
      </c>
      <c r="N453" s="11" t="str">
        <f>VLOOKUP(C453,DBASE!$A$4:$Z$756,12,FALSE)</f>
        <v>Manager</v>
      </c>
      <c r="O453" s="11" t="str">
        <f>VLOOKUP(C453,DBASE!$A$4:$Z$756,13,FALSE)</f>
        <v>ang.</v>
      </c>
      <c r="P453" s="11" t="str">
        <f>VLOOKUP(C453,DBASE!$A$4:$Z$756,14,FALSE)</f>
        <v>M</v>
      </c>
      <c r="Q453" s="12">
        <f>VLOOKUP(C453,DBASE!$A$4:$Z$756,15,FALSE)</f>
        <v>42905</v>
      </c>
      <c r="R453" s="12" t="str">
        <f>IF(VLOOKUP(C453,DBASE!$A$4:$Z$756,16,FALSE)=0,"",VLOOKUP(C453,DBASE!$A$4:$Z$756,16,FALSE))</f>
        <v/>
      </c>
      <c r="S453" s="13" t="str">
        <f>VLOOKUP(C453,DBASE!$A$4:$Z$756,17,FALSE)</f>
        <v/>
      </c>
      <c r="T453" s="11">
        <f ca="1">VLOOKUP(C453,DBASE!$A$4:$Z$756,18,FALSE)</f>
        <v>2</v>
      </c>
      <c r="U453" s="12">
        <f>VLOOKUP(C453,DBASE!$A$4:$Z$756,19,FALSE)</f>
        <v>24184</v>
      </c>
      <c r="V453" s="13">
        <f ca="1">VLOOKUP(C453,DBASE!$A$4:$Z$756,20,FALSE)</f>
        <v>53</v>
      </c>
      <c r="W453" s="11" t="str">
        <f>VLOOKUP(C453,DBASE!$A$4:$Z$756,21,FALSE)</f>
        <v>N</v>
      </c>
      <c r="X453" s="11">
        <f>VLOOKUP(C453,DBASE!$A$4:$Z$756,22,FALSE)</f>
        <v>30</v>
      </c>
      <c r="Y453" s="14">
        <f>VLOOKUP(C453,DBASE!$A$4:$Z$756,23,FALSE)</f>
        <v>2.5</v>
      </c>
      <c r="Z453" s="11">
        <f>VLOOKUP(C453,DBASE!$A$4:$Z$756,24,FALSE)</f>
        <v>39</v>
      </c>
      <c r="AA453" s="11" t="str">
        <f>VLOOKUP(C453,DBASE!$A$4:$Z$756,25,FALSE)</f>
        <v>Function</v>
      </c>
      <c r="AB453" s="10">
        <f>VLOOKUP(C453,DBASE!$A$4:$Z$756,26,FALSE)</f>
        <v>0.5</v>
      </c>
      <c r="AC453" s="15">
        <v>1449</v>
      </c>
      <c r="AD453" s="15">
        <f t="shared" si="35"/>
        <v>317.69325000000003</v>
      </c>
      <c r="AE453" s="15">
        <v>0</v>
      </c>
      <c r="AF453" s="15">
        <v>0</v>
      </c>
      <c r="AG453" s="15">
        <v>0</v>
      </c>
      <c r="AH453" s="15">
        <v>0</v>
      </c>
      <c r="AI453" s="15">
        <v>0</v>
      </c>
      <c r="AJ453" s="15">
        <v>0</v>
      </c>
      <c r="AK453" s="15">
        <v>0</v>
      </c>
      <c r="AL453" s="15">
        <v>0</v>
      </c>
      <c r="AM453" s="15">
        <v>0</v>
      </c>
      <c r="AN453" s="15">
        <v>0</v>
      </c>
      <c r="AO453" s="15">
        <f t="shared" si="36"/>
        <v>0</v>
      </c>
      <c r="AP453" s="15">
        <f t="shared" si="37"/>
        <v>0</v>
      </c>
      <c r="AQ453" s="15">
        <f t="shared" si="38"/>
        <v>13.25</v>
      </c>
      <c r="AR453" s="15">
        <v>0</v>
      </c>
      <c r="AS453" s="15">
        <v>0</v>
      </c>
      <c r="AT453" s="15">
        <v>0</v>
      </c>
      <c r="AU453" s="15">
        <v>0</v>
      </c>
      <c r="AV453" s="15">
        <f t="shared" si="39"/>
        <v>2.9673375000000002</v>
      </c>
      <c r="AW453" s="15">
        <v>78.323699999999988</v>
      </c>
      <c r="AX453" s="15">
        <v>0</v>
      </c>
    </row>
    <row r="454" spans="1:50" ht="20.100000000000001" customHeight="1" x14ac:dyDescent="0.25">
      <c r="A454" s="8">
        <v>43922</v>
      </c>
      <c r="B454" s="8">
        <v>43951</v>
      </c>
      <c r="C454" s="11">
        <v>432</v>
      </c>
      <c r="D454" s="8" t="str">
        <f>VLOOKUP(C454,DBASE!$A$4:$Z$756,3,FALSE)</f>
        <v>P</v>
      </c>
      <c r="E454" s="11" t="str">
        <f>VLOOKUP(C454,DBASE!$A$4:$Z$756,2,FALSE)</f>
        <v>Active</v>
      </c>
      <c r="F454" s="11" t="str">
        <f>VLOOKUP(C454,DBASE!$A$4:$Z$756,4,FALSE)</f>
        <v>Mitarbeiter 432</v>
      </c>
      <c r="G454" s="11" t="str">
        <f>VLOOKUP(C454,DBASE!$A$4:$Z$756,5,FALSE)</f>
        <v>Y</v>
      </c>
      <c r="H454" s="11">
        <f>VLOOKUP(C454,DBASE!$A$4:$Z$756,6,FALSE)</f>
        <v>1019</v>
      </c>
      <c r="I454" s="11">
        <f>VLOOKUP(C454,DBASE!$A$4:$Z$756,7,FALSE)</f>
        <v>1049</v>
      </c>
      <c r="J454" s="11">
        <f>VLOOKUP(C454,DBASE!$A$4:$Z$756,8,FALSE)</f>
        <v>107</v>
      </c>
      <c r="K454" s="11" t="str">
        <f>VLOOKUP(C454,DBASE!$A$4:$Z$756,9,FALSE)</f>
        <v>Niederl. 8</v>
      </c>
      <c r="L454" s="11" t="str">
        <f>VLOOKUP(C454,DBASE!$A$4:$Z$756,10,FALSE)</f>
        <v>Department</v>
      </c>
      <c r="M454" s="11" t="str">
        <f>VLOOKUP(C454,DBASE!$A$4:$Z$756,11,FALSE)</f>
        <v>Supervisor</v>
      </c>
      <c r="N454" s="11" t="str">
        <f>VLOOKUP(C454,DBASE!$A$4:$Z$756,12,FALSE)</f>
        <v>Manager</v>
      </c>
      <c r="O454" s="11" t="str">
        <f>VLOOKUP(C454,DBASE!$A$4:$Z$756,13,FALSE)</f>
        <v>ang.</v>
      </c>
      <c r="P454" s="11" t="str">
        <f>VLOOKUP(C454,DBASE!$A$4:$Z$756,14,FALSE)</f>
        <v>M</v>
      </c>
      <c r="Q454" s="12">
        <f>VLOOKUP(C454,DBASE!$A$4:$Z$756,15,FALSE)</f>
        <v>42905</v>
      </c>
      <c r="R454" s="12" t="str">
        <f>IF(VLOOKUP(C454,DBASE!$A$4:$Z$756,16,FALSE)=0,"",VLOOKUP(C454,DBASE!$A$4:$Z$756,16,FALSE))</f>
        <v/>
      </c>
      <c r="S454" s="13" t="str">
        <f>VLOOKUP(C454,DBASE!$A$4:$Z$756,17,FALSE)</f>
        <v/>
      </c>
      <c r="T454" s="11">
        <f ca="1">VLOOKUP(C454,DBASE!$A$4:$Z$756,18,FALSE)</f>
        <v>2</v>
      </c>
      <c r="U454" s="12">
        <f>VLOOKUP(C454,DBASE!$A$4:$Z$756,19,FALSE)</f>
        <v>24184</v>
      </c>
      <c r="V454" s="13">
        <f ca="1">VLOOKUP(C454,DBASE!$A$4:$Z$756,20,FALSE)</f>
        <v>53</v>
      </c>
      <c r="W454" s="11" t="str">
        <f>VLOOKUP(C454,DBASE!$A$4:$Z$756,21,FALSE)</f>
        <v>N</v>
      </c>
      <c r="X454" s="11">
        <f>VLOOKUP(C454,DBASE!$A$4:$Z$756,22,FALSE)</f>
        <v>30</v>
      </c>
      <c r="Y454" s="14">
        <f>VLOOKUP(C454,DBASE!$A$4:$Z$756,23,FALSE)</f>
        <v>2.5</v>
      </c>
      <c r="Z454" s="11">
        <f>VLOOKUP(C454,DBASE!$A$4:$Z$756,24,FALSE)</f>
        <v>39</v>
      </c>
      <c r="AA454" s="11" t="str">
        <f>VLOOKUP(C454,DBASE!$A$4:$Z$756,25,FALSE)</f>
        <v>Function</v>
      </c>
      <c r="AB454" s="10">
        <f>VLOOKUP(C454,DBASE!$A$4:$Z$756,26,FALSE)</f>
        <v>0.5</v>
      </c>
      <c r="AC454" s="15">
        <v>1450</v>
      </c>
      <c r="AD454" s="15">
        <f t="shared" si="35"/>
        <v>317.91250000000002</v>
      </c>
      <c r="AE454" s="15">
        <v>0</v>
      </c>
      <c r="AF454" s="15">
        <v>0</v>
      </c>
      <c r="AG454" s="15">
        <v>0</v>
      </c>
      <c r="AH454" s="15">
        <v>0</v>
      </c>
      <c r="AI454" s="15">
        <v>0</v>
      </c>
      <c r="AJ454" s="15">
        <v>0</v>
      </c>
      <c r="AK454" s="15">
        <v>0</v>
      </c>
      <c r="AL454" s="15">
        <v>0</v>
      </c>
      <c r="AM454" s="15">
        <v>0</v>
      </c>
      <c r="AN454" s="15">
        <v>0</v>
      </c>
      <c r="AO454" s="15">
        <f t="shared" si="36"/>
        <v>0</v>
      </c>
      <c r="AP454" s="15">
        <f t="shared" si="37"/>
        <v>0</v>
      </c>
      <c r="AQ454" s="15">
        <f t="shared" si="38"/>
        <v>13.25</v>
      </c>
      <c r="AR454" s="15">
        <v>0</v>
      </c>
      <c r="AS454" s="15">
        <v>0</v>
      </c>
      <c r="AT454" s="15">
        <v>0</v>
      </c>
      <c r="AU454" s="15">
        <v>0</v>
      </c>
      <c r="AV454" s="15">
        <f t="shared" si="39"/>
        <v>2.9673375000000002</v>
      </c>
      <c r="AW454" s="15">
        <v>78.323699999999988</v>
      </c>
      <c r="AX454" s="15">
        <v>0</v>
      </c>
    </row>
    <row r="455" spans="1:50" ht="20.100000000000001" customHeight="1" x14ac:dyDescent="0.25">
      <c r="A455" s="8">
        <v>43922</v>
      </c>
      <c r="B455" s="8">
        <v>43951</v>
      </c>
      <c r="C455" s="11">
        <v>433</v>
      </c>
      <c r="D455" s="8" t="str">
        <f>VLOOKUP(C455,DBASE!$A$4:$Z$756,3,FALSE)</f>
        <v>P</v>
      </c>
      <c r="E455" s="11" t="str">
        <f>VLOOKUP(C455,DBASE!$A$4:$Z$756,2,FALSE)</f>
        <v>Active</v>
      </c>
      <c r="F455" s="11" t="str">
        <f>VLOOKUP(C455,DBASE!$A$4:$Z$756,4,FALSE)</f>
        <v>Mitarbeiter 433</v>
      </c>
      <c r="G455" s="11" t="str">
        <f>VLOOKUP(C455,DBASE!$A$4:$Z$756,5,FALSE)</f>
        <v>N</v>
      </c>
      <c r="H455" s="11">
        <f>VLOOKUP(C455,DBASE!$A$4:$Z$756,6,FALSE)</f>
        <v>1005</v>
      </c>
      <c r="I455" s="11">
        <f>VLOOKUP(C455,DBASE!$A$4:$Z$756,7,FALSE)</f>
        <v>1005</v>
      </c>
      <c r="J455" s="11">
        <f>VLOOKUP(C455,DBASE!$A$4:$Z$756,8,FALSE)</f>
        <v>100</v>
      </c>
      <c r="K455" s="11" t="str">
        <f>VLOOKUP(C455,DBASE!$A$4:$Z$756,9,FALSE)</f>
        <v>Niederl. 1</v>
      </c>
      <c r="L455" s="11" t="str">
        <f>VLOOKUP(C455,DBASE!$A$4:$Z$756,10,FALSE)</f>
        <v>Department</v>
      </c>
      <c r="M455" s="11" t="str">
        <f>VLOOKUP(C455,DBASE!$A$4:$Z$756,11,FALSE)</f>
        <v>Supervisor</v>
      </c>
      <c r="N455" s="11" t="str">
        <f>VLOOKUP(C455,DBASE!$A$4:$Z$756,12,FALSE)</f>
        <v>Non-Mgm.</v>
      </c>
      <c r="O455" s="11" t="str">
        <f>VLOOKUP(C455,DBASE!$A$4:$Z$756,13,FALSE)</f>
        <v>ang.</v>
      </c>
      <c r="P455" s="11" t="str">
        <f>VLOOKUP(C455,DBASE!$A$4:$Z$756,14,FALSE)</f>
        <v>M</v>
      </c>
      <c r="Q455" s="12">
        <f>VLOOKUP(C455,DBASE!$A$4:$Z$756,15,FALSE)</f>
        <v>42887</v>
      </c>
      <c r="R455" s="12" t="str">
        <f>IF(VLOOKUP(C455,DBASE!$A$4:$Z$756,16,FALSE)=0,"",VLOOKUP(C455,DBASE!$A$4:$Z$756,16,FALSE))</f>
        <v/>
      </c>
      <c r="S455" s="13" t="str">
        <f>VLOOKUP(C455,DBASE!$A$4:$Z$756,17,FALSE)</f>
        <v/>
      </c>
      <c r="T455" s="11">
        <f ca="1">VLOOKUP(C455,DBASE!$A$4:$Z$756,18,FALSE)</f>
        <v>2</v>
      </c>
      <c r="U455" s="12">
        <f>VLOOKUP(C455,DBASE!$A$4:$Z$756,19,FALSE)</f>
        <v>32054</v>
      </c>
      <c r="V455" s="13">
        <f ca="1">VLOOKUP(C455,DBASE!$A$4:$Z$756,20,FALSE)</f>
        <v>32</v>
      </c>
      <c r="W455" s="11" t="str">
        <f>VLOOKUP(C455,DBASE!$A$4:$Z$756,21,FALSE)</f>
        <v>N</v>
      </c>
      <c r="X455" s="11">
        <f>VLOOKUP(C455,DBASE!$A$4:$Z$756,22,FALSE)</f>
        <v>30</v>
      </c>
      <c r="Y455" s="14">
        <f>VLOOKUP(C455,DBASE!$A$4:$Z$756,23,FALSE)</f>
        <v>2.5</v>
      </c>
      <c r="Z455" s="11">
        <f>VLOOKUP(C455,DBASE!$A$4:$Z$756,24,FALSE)</f>
        <v>39</v>
      </c>
      <c r="AA455" s="11" t="str">
        <f>VLOOKUP(C455,DBASE!$A$4:$Z$756,25,FALSE)</f>
        <v>Function</v>
      </c>
      <c r="AB455" s="10">
        <f>VLOOKUP(C455,DBASE!$A$4:$Z$756,26,FALSE)</f>
        <v>1</v>
      </c>
      <c r="AC455" s="15">
        <v>1451</v>
      </c>
      <c r="AD455" s="15">
        <f t="shared" si="35"/>
        <v>318.13175000000001</v>
      </c>
      <c r="AE455" s="15">
        <v>0</v>
      </c>
      <c r="AF455" s="15">
        <v>0</v>
      </c>
      <c r="AG455" s="15">
        <v>0</v>
      </c>
      <c r="AH455" s="15">
        <v>0</v>
      </c>
      <c r="AI455" s="15">
        <v>0</v>
      </c>
      <c r="AJ455" s="15">
        <v>0</v>
      </c>
      <c r="AK455" s="15">
        <v>0</v>
      </c>
      <c r="AL455" s="15">
        <v>0</v>
      </c>
      <c r="AM455" s="15">
        <v>0</v>
      </c>
      <c r="AN455" s="15">
        <v>0</v>
      </c>
      <c r="AO455" s="15">
        <f t="shared" si="36"/>
        <v>0</v>
      </c>
      <c r="AP455" s="15">
        <f t="shared" si="37"/>
        <v>0</v>
      </c>
      <c r="AQ455" s="15">
        <f t="shared" si="38"/>
        <v>26.5</v>
      </c>
      <c r="AR455" s="15">
        <v>0</v>
      </c>
      <c r="AS455" s="15">
        <v>0</v>
      </c>
      <c r="AT455" s="15">
        <v>0</v>
      </c>
      <c r="AU455" s="15">
        <v>0</v>
      </c>
      <c r="AV455" s="15">
        <f t="shared" si="39"/>
        <v>5.9346750000000004</v>
      </c>
      <c r="AW455" s="15">
        <v>0</v>
      </c>
      <c r="AX455" s="15">
        <v>0</v>
      </c>
    </row>
    <row r="456" spans="1:50" ht="20.100000000000001" customHeight="1" x14ac:dyDescent="0.25">
      <c r="A456" s="8">
        <v>43922</v>
      </c>
      <c r="B456" s="8">
        <v>43951</v>
      </c>
      <c r="C456" s="11">
        <v>434</v>
      </c>
      <c r="D456" s="8" t="str">
        <f>VLOOKUP(C456,DBASE!$A$4:$Z$756,3,FALSE)</f>
        <v>P</v>
      </c>
      <c r="E456" s="11" t="str">
        <f>VLOOKUP(C456,DBASE!$A$4:$Z$756,2,FALSE)</f>
        <v>Active</v>
      </c>
      <c r="F456" s="11" t="str">
        <f>VLOOKUP(C456,DBASE!$A$4:$Z$756,4,FALSE)</f>
        <v>Mitarbeiter 434</v>
      </c>
      <c r="G456" s="11" t="str">
        <f>VLOOKUP(C456,DBASE!$A$4:$Z$756,5,FALSE)</f>
        <v>N</v>
      </c>
      <c r="H456" s="11">
        <f>VLOOKUP(C456,DBASE!$A$4:$Z$756,6,FALSE)</f>
        <v>1048</v>
      </c>
      <c r="I456" s="11">
        <f>VLOOKUP(C456,DBASE!$A$4:$Z$756,7,FALSE)</f>
        <v>1091</v>
      </c>
      <c r="J456" s="11">
        <f>VLOOKUP(C456,DBASE!$A$4:$Z$756,8,FALSE)</f>
        <v>102</v>
      </c>
      <c r="K456" s="11" t="str">
        <f>VLOOKUP(C456,DBASE!$A$4:$Z$756,9,FALSE)</f>
        <v>Niederl. 3</v>
      </c>
      <c r="L456" s="11" t="str">
        <f>VLOOKUP(C456,DBASE!$A$4:$Z$756,10,FALSE)</f>
        <v>Department</v>
      </c>
      <c r="M456" s="11" t="str">
        <f>VLOOKUP(C456,DBASE!$A$4:$Z$756,11,FALSE)</f>
        <v>Supervisor</v>
      </c>
      <c r="N456" s="11" t="str">
        <f>VLOOKUP(C456,DBASE!$A$4:$Z$756,12,FALSE)</f>
        <v>Non-Mgm.</v>
      </c>
      <c r="O456" s="11" t="str">
        <f>VLOOKUP(C456,DBASE!$A$4:$Z$756,13,FALSE)</f>
        <v>ang.</v>
      </c>
      <c r="P456" s="11" t="str">
        <f>VLOOKUP(C456,DBASE!$A$4:$Z$756,14,FALSE)</f>
        <v>M</v>
      </c>
      <c r="Q456" s="12">
        <f>VLOOKUP(C456,DBASE!$A$4:$Z$756,15,FALSE)</f>
        <v>42887</v>
      </c>
      <c r="R456" s="12" t="str">
        <f>IF(VLOOKUP(C456,DBASE!$A$4:$Z$756,16,FALSE)=0,"",VLOOKUP(C456,DBASE!$A$4:$Z$756,16,FALSE))</f>
        <v/>
      </c>
      <c r="S456" s="13" t="str">
        <f>VLOOKUP(C456,DBASE!$A$4:$Z$756,17,FALSE)</f>
        <v/>
      </c>
      <c r="T456" s="11">
        <f ca="1">VLOOKUP(C456,DBASE!$A$4:$Z$756,18,FALSE)</f>
        <v>2</v>
      </c>
      <c r="U456" s="12">
        <f>VLOOKUP(C456,DBASE!$A$4:$Z$756,19,FALSE)</f>
        <v>23341</v>
      </c>
      <c r="V456" s="13">
        <f ca="1">VLOOKUP(C456,DBASE!$A$4:$Z$756,20,FALSE)</f>
        <v>56</v>
      </c>
      <c r="W456" s="11" t="str">
        <f>VLOOKUP(C456,DBASE!$A$4:$Z$756,21,FALSE)</f>
        <v>N</v>
      </c>
      <c r="X456" s="11">
        <f>VLOOKUP(C456,DBASE!$A$4:$Z$756,22,FALSE)</f>
        <v>30</v>
      </c>
      <c r="Y456" s="14">
        <f>VLOOKUP(C456,DBASE!$A$4:$Z$756,23,FALSE)</f>
        <v>2.5</v>
      </c>
      <c r="Z456" s="11">
        <f>VLOOKUP(C456,DBASE!$A$4:$Z$756,24,FALSE)</f>
        <v>39</v>
      </c>
      <c r="AA456" s="11" t="str">
        <f>VLOOKUP(C456,DBASE!$A$4:$Z$756,25,FALSE)</f>
        <v>Function</v>
      </c>
      <c r="AB456" s="10">
        <f>VLOOKUP(C456,DBASE!$A$4:$Z$756,26,FALSE)</f>
        <v>1</v>
      </c>
      <c r="AC456" s="15">
        <v>1452</v>
      </c>
      <c r="AD456" s="15">
        <f t="shared" si="35"/>
        <v>318.351</v>
      </c>
      <c r="AE456" s="15">
        <v>0</v>
      </c>
      <c r="AF456" s="15">
        <v>0</v>
      </c>
      <c r="AG456" s="15">
        <v>0</v>
      </c>
      <c r="AH456" s="15">
        <v>0</v>
      </c>
      <c r="AI456" s="15">
        <v>0</v>
      </c>
      <c r="AJ456" s="15">
        <v>0</v>
      </c>
      <c r="AK456" s="15">
        <v>0</v>
      </c>
      <c r="AL456" s="15">
        <v>0</v>
      </c>
      <c r="AM456" s="15">
        <v>0</v>
      </c>
      <c r="AN456" s="15">
        <v>0</v>
      </c>
      <c r="AO456" s="15">
        <f t="shared" si="36"/>
        <v>0</v>
      </c>
      <c r="AP456" s="15">
        <f t="shared" si="37"/>
        <v>0</v>
      </c>
      <c r="AQ456" s="15">
        <f t="shared" si="38"/>
        <v>26.5</v>
      </c>
      <c r="AR456" s="15">
        <v>0</v>
      </c>
      <c r="AS456" s="15">
        <v>0</v>
      </c>
      <c r="AT456" s="15">
        <v>0</v>
      </c>
      <c r="AU456" s="15">
        <v>0</v>
      </c>
      <c r="AV456" s="15">
        <f t="shared" si="39"/>
        <v>5.9346750000000004</v>
      </c>
      <c r="AW456" s="15">
        <v>0</v>
      </c>
      <c r="AX456" s="15">
        <v>0</v>
      </c>
    </row>
    <row r="457" spans="1:50" ht="20.100000000000001" customHeight="1" x14ac:dyDescent="0.25">
      <c r="A457" s="8">
        <v>43922</v>
      </c>
      <c r="B457" s="8">
        <v>43951</v>
      </c>
      <c r="C457" s="11">
        <v>435</v>
      </c>
      <c r="D457" s="8" t="str">
        <f>VLOOKUP(C457,DBASE!$A$4:$Z$756,3,FALSE)</f>
        <v>P</v>
      </c>
      <c r="E457" s="11" t="str">
        <f>VLOOKUP(C457,DBASE!$A$4:$Z$756,2,FALSE)</f>
        <v>Active</v>
      </c>
      <c r="F457" s="11" t="str">
        <f>VLOOKUP(C457,DBASE!$A$4:$Z$756,4,FALSE)</f>
        <v>Mitarbeiter 435</v>
      </c>
      <c r="G457" s="11" t="str">
        <f>VLOOKUP(C457,DBASE!$A$4:$Z$756,5,FALSE)</f>
        <v>N</v>
      </c>
      <c r="H457" s="11">
        <f>VLOOKUP(C457,DBASE!$A$4:$Z$756,6,FALSE)</f>
        <v>1021</v>
      </c>
      <c r="I457" s="11">
        <f>VLOOKUP(C457,DBASE!$A$4:$Z$756,7,FALSE)</f>
        <v>1022</v>
      </c>
      <c r="J457" s="11">
        <f>VLOOKUP(C457,DBASE!$A$4:$Z$756,8,FALSE)</f>
        <v>108</v>
      </c>
      <c r="K457" s="11" t="str">
        <f>VLOOKUP(C457,DBASE!$A$4:$Z$756,9,FALSE)</f>
        <v>Niederl. 9</v>
      </c>
      <c r="L457" s="11" t="str">
        <f>VLOOKUP(C457,DBASE!$A$4:$Z$756,10,FALSE)</f>
        <v>Department</v>
      </c>
      <c r="M457" s="11" t="str">
        <f>VLOOKUP(C457,DBASE!$A$4:$Z$756,11,FALSE)</f>
        <v>Supervisor</v>
      </c>
      <c r="N457" s="11" t="str">
        <f>VLOOKUP(C457,DBASE!$A$4:$Z$756,12,FALSE)</f>
        <v>Non-Mgm.</v>
      </c>
      <c r="O457" s="11" t="str">
        <f>VLOOKUP(C457,DBASE!$A$4:$Z$756,13,FALSE)</f>
        <v>ang.</v>
      </c>
      <c r="P457" s="11" t="str">
        <f>VLOOKUP(C457,DBASE!$A$4:$Z$756,14,FALSE)</f>
        <v>M</v>
      </c>
      <c r="Q457" s="12">
        <f>VLOOKUP(C457,DBASE!$A$4:$Z$756,15,FALSE)</f>
        <v>42887</v>
      </c>
      <c r="R457" s="12" t="str">
        <f>IF(VLOOKUP(C457,DBASE!$A$4:$Z$756,16,FALSE)=0,"",VLOOKUP(C457,DBASE!$A$4:$Z$756,16,FALSE))</f>
        <v/>
      </c>
      <c r="S457" s="13" t="str">
        <f>VLOOKUP(C457,DBASE!$A$4:$Z$756,17,FALSE)</f>
        <v/>
      </c>
      <c r="T457" s="11">
        <f ca="1">VLOOKUP(C457,DBASE!$A$4:$Z$756,18,FALSE)</f>
        <v>2</v>
      </c>
      <c r="U457" s="12">
        <f>VLOOKUP(C457,DBASE!$A$4:$Z$756,19,FALSE)</f>
        <v>31607</v>
      </c>
      <c r="V457" s="13">
        <f ca="1">VLOOKUP(C457,DBASE!$A$4:$Z$756,20,FALSE)</f>
        <v>33</v>
      </c>
      <c r="W457" s="11" t="str">
        <f>VLOOKUP(C457,DBASE!$A$4:$Z$756,21,FALSE)</f>
        <v>J</v>
      </c>
      <c r="X457" s="11">
        <f>VLOOKUP(C457,DBASE!$A$4:$Z$756,22,FALSE)</f>
        <v>30</v>
      </c>
      <c r="Y457" s="14">
        <f>VLOOKUP(C457,DBASE!$A$4:$Z$756,23,FALSE)</f>
        <v>2.5</v>
      </c>
      <c r="Z457" s="11">
        <f>VLOOKUP(C457,DBASE!$A$4:$Z$756,24,FALSE)</f>
        <v>39</v>
      </c>
      <c r="AA457" s="11" t="str">
        <f>VLOOKUP(C457,DBASE!$A$4:$Z$756,25,FALSE)</f>
        <v>Function</v>
      </c>
      <c r="AB457" s="10">
        <f>VLOOKUP(C457,DBASE!$A$4:$Z$756,26,FALSE)</f>
        <v>1</v>
      </c>
      <c r="AC457" s="15">
        <v>1453</v>
      </c>
      <c r="AD457" s="15">
        <f t="shared" si="35"/>
        <v>318.57024999999999</v>
      </c>
      <c r="AE457" s="15">
        <v>0</v>
      </c>
      <c r="AF457" s="15">
        <v>0</v>
      </c>
      <c r="AG457" s="15">
        <v>30</v>
      </c>
      <c r="AH457" s="15">
        <v>0</v>
      </c>
      <c r="AI457" s="15">
        <v>320.83</v>
      </c>
      <c r="AJ457" s="15">
        <v>0</v>
      </c>
      <c r="AK457" s="15">
        <v>0</v>
      </c>
      <c r="AL457" s="15">
        <v>0</v>
      </c>
      <c r="AM457" s="15">
        <v>0</v>
      </c>
      <c r="AN457" s="15">
        <v>0</v>
      </c>
      <c r="AO457" s="15">
        <f t="shared" si="36"/>
        <v>83.82692307692308</v>
      </c>
      <c r="AP457" s="15">
        <f t="shared" si="37"/>
        <v>66.595833333333331</v>
      </c>
      <c r="AQ457" s="15">
        <f t="shared" si="38"/>
        <v>26.5</v>
      </c>
      <c r="AR457" s="15">
        <v>0</v>
      </c>
      <c r="AS457" s="15">
        <v>0</v>
      </c>
      <c r="AT457" s="15">
        <v>0</v>
      </c>
      <c r="AU457" s="15">
        <v>0</v>
      </c>
      <c r="AV457" s="15">
        <f t="shared" si="39"/>
        <v>118.19022979807693</v>
      </c>
      <c r="AW457" s="15">
        <v>77.900000000000006</v>
      </c>
      <c r="AX457" s="15">
        <v>0</v>
      </c>
    </row>
    <row r="458" spans="1:50" ht="20.100000000000001" customHeight="1" x14ac:dyDescent="0.25">
      <c r="A458" s="8">
        <v>43922</v>
      </c>
      <c r="B458" s="8">
        <v>43951</v>
      </c>
      <c r="C458" s="11">
        <v>436</v>
      </c>
      <c r="D458" s="8" t="str">
        <f>VLOOKUP(C458,DBASE!$A$4:$Z$756,3,FALSE)</f>
        <v>P</v>
      </c>
      <c r="E458" s="11" t="str">
        <f>VLOOKUP(C458,DBASE!$A$4:$Z$756,2,FALSE)</f>
        <v>Active</v>
      </c>
      <c r="F458" s="11" t="str">
        <f>VLOOKUP(C458,DBASE!$A$4:$Z$756,4,FALSE)</f>
        <v>Mitarbeiter 436</v>
      </c>
      <c r="G458" s="11" t="str">
        <f>VLOOKUP(C458,DBASE!$A$4:$Z$756,5,FALSE)</f>
        <v>N</v>
      </c>
      <c r="H458" s="11">
        <f>VLOOKUP(C458,DBASE!$A$4:$Z$756,6,FALSE)</f>
        <v>1047</v>
      </c>
      <c r="I458" s="11">
        <f>VLOOKUP(C458,DBASE!$A$4:$Z$756,7,FALSE)</f>
        <v>1090</v>
      </c>
      <c r="J458" s="11">
        <f>VLOOKUP(C458,DBASE!$A$4:$Z$756,8,FALSE)</f>
        <v>102</v>
      </c>
      <c r="K458" s="11" t="str">
        <f>VLOOKUP(C458,DBASE!$A$4:$Z$756,9,FALSE)</f>
        <v>Niederl. 3</v>
      </c>
      <c r="L458" s="11" t="str">
        <f>VLOOKUP(C458,DBASE!$A$4:$Z$756,10,FALSE)</f>
        <v>Department</v>
      </c>
      <c r="M458" s="11" t="str">
        <f>VLOOKUP(C458,DBASE!$A$4:$Z$756,11,FALSE)</f>
        <v>Supervisor</v>
      </c>
      <c r="N458" s="11" t="str">
        <f>VLOOKUP(C458,DBASE!$A$4:$Z$756,12,FALSE)</f>
        <v>Non-Mgm.</v>
      </c>
      <c r="O458" s="11" t="str">
        <f>VLOOKUP(C458,DBASE!$A$4:$Z$756,13,FALSE)</f>
        <v>ang.</v>
      </c>
      <c r="P458" s="11" t="str">
        <f>VLOOKUP(C458,DBASE!$A$4:$Z$756,14,FALSE)</f>
        <v>W</v>
      </c>
      <c r="Q458" s="12">
        <f>VLOOKUP(C458,DBASE!$A$4:$Z$756,15,FALSE)</f>
        <v>42899</v>
      </c>
      <c r="R458" s="12" t="str">
        <f>IF(VLOOKUP(C458,DBASE!$A$4:$Z$756,16,FALSE)=0,"",VLOOKUP(C458,DBASE!$A$4:$Z$756,16,FALSE))</f>
        <v/>
      </c>
      <c r="S458" s="13" t="str">
        <f>VLOOKUP(C458,DBASE!$A$4:$Z$756,17,FALSE)</f>
        <v/>
      </c>
      <c r="T458" s="11">
        <f ca="1">VLOOKUP(C458,DBASE!$A$4:$Z$756,18,FALSE)</f>
        <v>2</v>
      </c>
      <c r="U458" s="12">
        <f>VLOOKUP(C458,DBASE!$A$4:$Z$756,19,FALSE)</f>
        <v>33173</v>
      </c>
      <c r="V458" s="13">
        <f ca="1">VLOOKUP(C458,DBASE!$A$4:$Z$756,20,FALSE)</f>
        <v>29</v>
      </c>
      <c r="W458" s="11" t="str">
        <f>VLOOKUP(C458,DBASE!$A$4:$Z$756,21,FALSE)</f>
        <v>N</v>
      </c>
      <c r="X458" s="11">
        <f>VLOOKUP(C458,DBASE!$A$4:$Z$756,22,FALSE)</f>
        <v>30</v>
      </c>
      <c r="Y458" s="14">
        <f>VLOOKUP(C458,DBASE!$A$4:$Z$756,23,FALSE)</f>
        <v>2.5</v>
      </c>
      <c r="Z458" s="11">
        <f>VLOOKUP(C458,DBASE!$A$4:$Z$756,24,FALSE)</f>
        <v>39</v>
      </c>
      <c r="AA458" s="11" t="str">
        <f>VLOOKUP(C458,DBASE!$A$4:$Z$756,25,FALSE)</f>
        <v>Function</v>
      </c>
      <c r="AB458" s="10">
        <f>VLOOKUP(C458,DBASE!$A$4:$Z$756,26,FALSE)</f>
        <v>1</v>
      </c>
      <c r="AC458" s="15">
        <v>1454</v>
      </c>
      <c r="AD458" s="15">
        <f t="shared" si="35"/>
        <v>318.78949999999998</v>
      </c>
      <c r="AE458" s="15">
        <v>0</v>
      </c>
      <c r="AF458" s="15">
        <v>0</v>
      </c>
      <c r="AG458" s="15">
        <v>0</v>
      </c>
      <c r="AH458" s="15">
        <v>0</v>
      </c>
      <c r="AI458" s="15">
        <v>0</v>
      </c>
      <c r="AJ458" s="15">
        <v>0</v>
      </c>
      <c r="AK458" s="15">
        <v>0</v>
      </c>
      <c r="AL458" s="15">
        <v>0</v>
      </c>
      <c r="AM458" s="15">
        <v>0</v>
      </c>
      <c r="AN458" s="15">
        <v>0</v>
      </c>
      <c r="AO458" s="15">
        <f t="shared" si="36"/>
        <v>0</v>
      </c>
      <c r="AP458" s="15">
        <f t="shared" si="37"/>
        <v>0</v>
      </c>
      <c r="AQ458" s="15">
        <f t="shared" si="38"/>
        <v>26.5</v>
      </c>
      <c r="AR458" s="15">
        <v>0</v>
      </c>
      <c r="AS458" s="15">
        <v>0</v>
      </c>
      <c r="AT458" s="15">
        <v>0</v>
      </c>
      <c r="AU458" s="15">
        <v>0</v>
      </c>
      <c r="AV458" s="15">
        <f t="shared" si="39"/>
        <v>5.9346750000000004</v>
      </c>
      <c r="AW458" s="15">
        <v>0</v>
      </c>
      <c r="AX458" s="15">
        <v>0</v>
      </c>
    </row>
    <row r="459" spans="1:50" ht="20.100000000000001" customHeight="1" x14ac:dyDescent="0.25">
      <c r="A459" s="8">
        <v>43922</v>
      </c>
      <c r="B459" s="8">
        <v>43951</v>
      </c>
      <c r="C459" s="11">
        <v>437</v>
      </c>
      <c r="D459" s="8" t="str">
        <f>VLOOKUP(C459,DBASE!$A$4:$Z$756,3,FALSE)</f>
        <v>P</v>
      </c>
      <c r="E459" s="11" t="str">
        <f>VLOOKUP(C459,DBASE!$A$4:$Z$756,2,FALSE)</f>
        <v>Active</v>
      </c>
      <c r="F459" s="11" t="str">
        <f>VLOOKUP(C459,DBASE!$A$4:$Z$756,4,FALSE)</f>
        <v>Mitarbeiter 437</v>
      </c>
      <c r="G459" s="11" t="str">
        <f>VLOOKUP(C459,DBASE!$A$4:$Z$756,5,FALSE)</f>
        <v>N</v>
      </c>
      <c r="H459" s="11">
        <f>VLOOKUP(C459,DBASE!$A$4:$Z$756,6,FALSE)</f>
        <v>1045</v>
      </c>
      <c r="I459" s="11">
        <f>VLOOKUP(C459,DBASE!$A$4:$Z$756,7,FALSE)</f>
        <v>1088</v>
      </c>
      <c r="J459" s="11">
        <f>VLOOKUP(C459,DBASE!$A$4:$Z$756,8,FALSE)</f>
        <v>102</v>
      </c>
      <c r="K459" s="11" t="str">
        <f>VLOOKUP(C459,DBASE!$A$4:$Z$756,9,FALSE)</f>
        <v>Niederl. 3</v>
      </c>
      <c r="L459" s="11" t="str">
        <f>VLOOKUP(C459,DBASE!$A$4:$Z$756,10,FALSE)</f>
        <v>Department</v>
      </c>
      <c r="M459" s="11" t="str">
        <f>VLOOKUP(C459,DBASE!$A$4:$Z$756,11,FALSE)</f>
        <v>Supervisor</v>
      </c>
      <c r="N459" s="11" t="str">
        <f>VLOOKUP(C459,DBASE!$A$4:$Z$756,12,FALSE)</f>
        <v>Non-Mgm.</v>
      </c>
      <c r="O459" s="11" t="str">
        <f>VLOOKUP(C459,DBASE!$A$4:$Z$756,13,FALSE)</f>
        <v>ang.</v>
      </c>
      <c r="P459" s="11" t="str">
        <f>VLOOKUP(C459,DBASE!$A$4:$Z$756,14,FALSE)</f>
        <v>W</v>
      </c>
      <c r="Q459" s="12">
        <f>VLOOKUP(C459,DBASE!$A$4:$Z$756,15,FALSE)</f>
        <v>42917</v>
      </c>
      <c r="R459" s="12" t="str">
        <f>IF(VLOOKUP(C459,DBASE!$A$4:$Z$756,16,FALSE)=0,"",VLOOKUP(C459,DBASE!$A$4:$Z$756,16,FALSE))</f>
        <v/>
      </c>
      <c r="S459" s="13" t="str">
        <f>VLOOKUP(C459,DBASE!$A$4:$Z$756,17,FALSE)</f>
        <v/>
      </c>
      <c r="T459" s="11">
        <f ca="1">VLOOKUP(C459,DBASE!$A$4:$Z$756,18,FALSE)</f>
        <v>2</v>
      </c>
      <c r="U459" s="12">
        <f>VLOOKUP(C459,DBASE!$A$4:$Z$756,19,FALSE)</f>
        <v>28255</v>
      </c>
      <c r="V459" s="13">
        <f ca="1">VLOOKUP(C459,DBASE!$A$4:$Z$756,20,FALSE)</f>
        <v>42</v>
      </c>
      <c r="W459" s="11" t="str">
        <f>VLOOKUP(C459,DBASE!$A$4:$Z$756,21,FALSE)</f>
        <v>N</v>
      </c>
      <c r="X459" s="11">
        <f>VLOOKUP(C459,DBASE!$A$4:$Z$756,22,FALSE)</f>
        <v>30</v>
      </c>
      <c r="Y459" s="14">
        <f>VLOOKUP(C459,DBASE!$A$4:$Z$756,23,FALSE)</f>
        <v>2.5</v>
      </c>
      <c r="Z459" s="11">
        <f>VLOOKUP(C459,DBASE!$A$4:$Z$756,24,FALSE)</f>
        <v>25</v>
      </c>
      <c r="AA459" s="11" t="str">
        <f>VLOOKUP(C459,DBASE!$A$4:$Z$756,25,FALSE)</f>
        <v>Function</v>
      </c>
      <c r="AB459" s="10">
        <f>VLOOKUP(C459,DBASE!$A$4:$Z$756,26,FALSE)</f>
        <v>0.64102564102564108</v>
      </c>
      <c r="AC459" s="15">
        <v>1455</v>
      </c>
      <c r="AD459" s="15">
        <f t="shared" si="35"/>
        <v>319.00875000000002</v>
      </c>
      <c r="AE459" s="15">
        <v>0</v>
      </c>
      <c r="AF459" s="15">
        <v>0</v>
      </c>
      <c r="AG459" s="15">
        <v>0</v>
      </c>
      <c r="AH459" s="15">
        <v>0</v>
      </c>
      <c r="AI459" s="15">
        <v>0</v>
      </c>
      <c r="AJ459" s="15">
        <v>0</v>
      </c>
      <c r="AK459" s="15">
        <v>0</v>
      </c>
      <c r="AL459" s="15">
        <v>0</v>
      </c>
      <c r="AM459" s="15">
        <v>0</v>
      </c>
      <c r="AN459" s="15">
        <v>0</v>
      </c>
      <c r="AO459" s="15">
        <f t="shared" si="36"/>
        <v>0</v>
      </c>
      <c r="AP459" s="15">
        <f t="shared" si="37"/>
        <v>0</v>
      </c>
      <c r="AQ459" s="15">
        <f t="shared" si="38"/>
        <v>26.5</v>
      </c>
      <c r="AR459" s="15">
        <v>0</v>
      </c>
      <c r="AS459" s="15">
        <v>0</v>
      </c>
      <c r="AT459" s="15">
        <v>0</v>
      </c>
      <c r="AU459" s="15">
        <v>0</v>
      </c>
      <c r="AV459" s="15">
        <f t="shared" si="39"/>
        <v>5.9346750000000004</v>
      </c>
      <c r="AW459" s="15">
        <v>0</v>
      </c>
      <c r="AX459" s="15">
        <v>0</v>
      </c>
    </row>
    <row r="460" spans="1:50" ht="20.100000000000001" customHeight="1" x14ac:dyDescent="0.25">
      <c r="A460" s="8">
        <v>43922</v>
      </c>
      <c r="B460" s="8">
        <v>43951</v>
      </c>
      <c r="C460" s="11">
        <v>438</v>
      </c>
      <c r="D460" s="8" t="str">
        <f>VLOOKUP(C460,DBASE!$A$4:$Z$756,3,FALSE)</f>
        <v>P</v>
      </c>
      <c r="E460" s="11" t="str">
        <f>VLOOKUP(C460,DBASE!$A$4:$Z$756,2,FALSE)</f>
        <v>Active</v>
      </c>
      <c r="F460" s="11" t="str">
        <f>VLOOKUP(C460,DBASE!$A$4:$Z$756,4,FALSE)</f>
        <v>Mitarbeiter 438</v>
      </c>
      <c r="G460" s="11" t="str">
        <f>VLOOKUP(C460,DBASE!$A$4:$Z$756,5,FALSE)</f>
        <v>N</v>
      </c>
      <c r="H460" s="11">
        <f>VLOOKUP(C460,DBASE!$A$4:$Z$756,6,FALSE)</f>
        <v>1031</v>
      </c>
      <c r="I460" s="11">
        <f>VLOOKUP(C460,DBASE!$A$4:$Z$756,7,FALSE)</f>
        <v>1074</v>
      </c>
      <c r="J460" s="11">
        <f>VLOOKUP(C460,DBASE!$A$4:$Z$756,8,FALSE)</f>
        <v>102</v>
      </c>
      <c r="K460" s="11" t="str">
        <f>VLOOKUP(C460,DBASE!$A$4:$Z$756,9,FALSE)</f>
        <v>Niederl. 3</v>
      </c>
      <c r="L460" s="11" t="str">
        <f>VLOOKUP(C460,DBASE!$A$4:$Z$756,10,FALSE)</f>
        <v>Department</v>
      </c>
      <c r="M460" s="11" t="str">
        <f>VLOOKUP(C460,DBASE!$A$4:$Z$756,11,FALSE)</f>
        <v>Supervisor</v>
      </c>
      <c r="N460" s="11" t="str">
        <f>VLOOKUP(C460,DBASE!$A$4:$Z$756,12,FALSE)</f>
        <v>Non-Mgm.</v>
      </c>
      <c r="O460" s="11" t="str">
        <f>VLOOKUP(C460,DBASE!$A$4:$Z$756,13,FALSE)</f>
        <v>ang.</v>
      </c>
      <c r="P460" s="11" t="str">
        <f>VLOOKUP(C460,DBASE!$A$4:$Z$756,14,FALSE)</f>
        <v>M</v>
      </c>
      <c r="Q460" s="12">
        <f>VLOOKUP(C460,DBASE!$A$4:$Z$756,15,FALSE)</f>
        <v>42933</v>
      </c>
      <c r="R460" s="12" t="str">
        <f>IF(VLOOKUP(C460,DBASE!$A$4:$Z$756,16,FALSE)=0,"",VLOOKUP(C460,DBASE!$A$4:$Z$756,16,FALSE))</f>
        <v/>
      </c>
      <c r="S460" s="13" t="str">
        <f>VLOOKUP(C460,DBASE!$A$4:$Z$756,17,FALSE)</f>
        <v/>
      </c>
      <c r="T460" s="11">
        <f ca="1">VLOOKUP(C460,DBASE!$A$4:$Z$756,18,FALSE)</f>
        <v>2</v>
      </c>
      <c r="U460" s="12">
        <f>VLOOKUP(C460,DBASE!$A$4:$Z$756,19,FALSE)</f>
        <v>31542</v>
      </c>
      <c r="V460" s="13">
        <f ca="1">VLOOKUP(C460,DBASE!$A$4:$Z$756,20,FALSE)</f>
        <v>33</v>
      </c>
      <c r="W460" s="11" t="str">
        <f>VLOOKUP(C460,DBASE!$A$4:$Z$756,21,FALSE)</f>
        <v>N</v>
      </c>
      <c r="X460" s="11">
        <f>VLOOKUP(C460,DBASE!$A$4:$Z$756,22,FALSE)</f>
        <v>30</v>
      </c>
      <c r="Y460" s="14">
        <f>VLOOKUP(C460,DBASE!$A$4:$Z$756,23,FALSE)</f>
        <v>2.5</v>
      </c>
      <c r="Z460" s="11">
        <f>VLOOKUP(C460,DBASE!$A$4:$Z$756,24,FALSE)</f>
        <v>39</v>
      </c>
      <c r="AA460" s="11" t="str">
        <f>VLOOKUP(C460,DBASE!$A$4:$Z$756,25,FALSE)</f>
        <v>Function</v>
      </c>
      <c r="AB460" s="10">
        <f>VLOOKUP(C460,DBASE!$A$4:$Z$756,26,FALSE)</f>
        <v>1</v>
      </c>
      <c r="AC460" s="15">
        <v>1456</v>
      </c>
      <c r="AD460" s="15">
        <f t="shared" si="35"/>
        <v>319.22800000000001</v>
      </c>
      <c r="AE460" s="15">
        <v>0</v>
      </c>
      <c r="AF460" s="15">
        <v>0</v>
      </c>
      <c r="AG460" s="15">
        <v>0</v>
      </c>
      <c r="AH460" s="15">
        <v>0</v>
      </c>
      <c r="AI460" s="15">
        <v>0</v>
      </c>
      <c r="AJ460" s="15">
        <v>0</v>
      </c>
      <c r="AK460" s="15">
        <v>0</v>
      </c>
      <c r="AL460" s="15">
        <v>0</v>
      </c>
      <c r="AM460" s="15">
        <v>0</v>
      </c>
      <c r="AN460" s="15">
        <v>0</v>
      </c>
      <c r="AO460" s="15">
        <f t="shared" si="36"/>
        <v>0</v>
      </c>
      <c r="AP460" s="15">
        <f t="shared" si="37"/>
        <v>0</v>
      </c>
      <c r="AQ460" s="15">
        <f t="shared" si="38"/>
        <v>26.5</v>
      </c>
      <c r="AR460" s="15">
        <v>0</v>
      </c>
      <c r="AS460" s="15">
        <v>0</v>
      </c>
      <c r="AT460" s="15">
        <v>0</v>
      </c>
      <c r="AU460" s="15">
        <v>0</v>
      </c>
      <c r="AV460" s="15">
        <f t="shared" si="39"/>
        <v>5.9346750000000004</v>
      </c>
      <c r="AW460" s="15">
        <v>0</v>
      </c>
      <c r="AX460" s="15">
        <v>0</v>
      </c>
    </row>
    <row r="461" spans="1:50" ht="20.100000000000001" customHeight="1" x14ac:dyDescent="0.25">
      <c r="A461" s="8">
        <v>43922</v>
      </c>
      <c r="B461" s="8">
        <v>43951</v>
      </c>
      <c r="C461" s="11">
        <v>439</v>
      </c>
      <c r="D461" s="8" t="str">
        <f>VLOOKUP(C461,DBASE!$A$4:$Z$756,3,FALSE)</f>
        <v>P</v>
      </c>
      <c r="E461" s="11" t="str">
        <f>VLOOKUP(C461,DBASE!$A$4:$Z$756,2,FALSE)</f>
        <v>Active</v>
      </c>
      <c r="F461" s="11" t="str">
        <f>VLOOKUP(C461,DBASE!$A$4:$Z$756,4,FALSE)</f>
        <v>Mitarbeiter 439</v>
      </c>
      <c r="G461" s="11" t="str">
        <f>VLOOKUP(C461,DBASE!$A$4:$Z$756,5,FALSE)</f>
        <v>N</v>
      </c>
      <c r="H461" s="11">
        <f>VLOOKUP(C461,DBASE!$A$4:$Z$756,6,FALSE)</f>
        <v>1027</v>
      </c>
      <c r="I461" s="11">
        <f>VLOOKUP(C461,DBASE!$A$4:$Z$756,7,FALSE)</f>
        <v>1070</v>
      </c>
      <c r="J461" s="11">
        <f>VLOOKUP(C461,DBASE!$A$4:$Z$756,8,FALSE)</f>
        <v>102</v>
      </c>
      <c r="K461" s="11" t="str">
        <f>VLOOKUP(C461,DBASE!$A$4:$Z$756,9,FALSE)</f>
        <v>Niederl. 3</v>
      </c>
      <c r="L461" s="11" t="str">
        <f>VLOOKUP(C461,DBASE!$A$4:$Z$756,10,FALSE)</f>
        <v>Department</v>
      </c>
      <c r="M461" s="11" t="str">
        <f>VLOOKUP(C461,DBASE!$A$4:$Z$756,11,FALSE)</f>
        <v>Supervisor</v>
      </c>
      <c r="N461" s="11" t="str">
        <f>VLOOKUP(C461,DBASE!$A$4:$Z$756,12,FALSE)</f>
        <v>Non-Mgm.</v>
      </c>
      <c r="O461" s="11" t="str">
        <f>VLOOKUP(C461,DBASE!$A$4:$Z$756,13,FALSE)</f>
        <v>ang.</v>
      </c>
      <c r="P461" s="11" t="str">
        <f>VLOOKUP(C461,DBASE!$A$4:$Z$756,14,FALSE)</f>
        <v>W</v>
      </c>
      <c r="Q461" s="12">
        <f>VLOOKUP(C461,DBASE!$A$4:$Z$756,15,FALSE)</f>
        <v>42948</v>
      </c>
      <c r="R461" s="12" t="str">
        <f>IF(VLOOKUP(C461,DBASE!$A$4:$Z$756,16,FALSE)=0,"",VLOOKUP(C461,DBASE!$A$4:$Z$756,16,FALSE))</f>
        <v/>
      </c>
      <c r="S461" s="13" t="str">
        <f>VLOOKUP(C461,DBASE!$A$4:$Z$756,17,FALSE)</f>
        <v/>
      </c>
      <c r="T461" s="11">
        <f ca="1">VLOOKUP(C461,DBASE!$A$4:$Z$756,18,FALSE)</f>
        <v>2</v>
      </c>
      <c r="U461" s="12">
        <f>VLOOKUP(C461,DBASE!$A$4:$Z$756,19,FALSE)</f>
        <v>35716</v>
      </c>
      <c r="V461" s="13">
        <f ca="1">VLOOKUP(C461,DBASE!$A$4:$Z$756,20,FALSE)</f>
        <v>22</v>
      </c>
      <c r="W461" s="11" t="str">
        <f>VLOOKUP(C461,DBASE!$A$4:$Z$756,21,FALSE)</f>
        <v>N</v>
      </c>
      <c r="X461" s="11">
        <f>VLOOKUP(C461,DBASE!$A$4:$Z$756,22,FALSE)</f>
        <v>30</v>
      </c>
      <c r="Y461" s="14">
        <f>VLOOKUP(C461,DBASE!$A$4:$Z$756,23,FALSE)</f>
        <v>2.5</v>
      </c>
      <c r="Z461" s="11">
        <f>VLOOKUP(C461,DBASE!$A$4:$Z$756,24,FALSE)</f>
        <v>39</v>
      </c>
      <c r="AA461" s="11" t="str">
        <f>VLOOKUP(C461,DBASE!$A$4:$Z$756,25,FALSE)</f>
        <v>Function</v>
      </c>
      <c r="AB461" s="10">
        <f>VLOOKUP(C461,DBASE!$A$4:$Z$756,26,FALSE)</f>
        <v>1</v>
      </c>
      <c r="AC461" s="15">
        <v>1457</v>
      </c>
      <c r="AD461" s="15">
        <f t="shared" si="35"/>
        <v>319.44725000000005</v>
      </c>
      <c r="AE461" s="15">
        <v>0</v>
      </c>
      <c r="AF461" s="15">
        <v>0</v>
      </c>
      <c r="AG461" s="15">
        <v>0</v>
      </c>
      <c r="AH461" s="15">
        <v>0</v>
      </c>
      <c r="AI461" s="15">
        <v>0</v>
      </c>
      <c r="AJ461" s="15">
        <v>0</v>
      </c>
      <c r="AK461" s="15">
        <v>0</v>
      </c>
      <c r="AL461" s="15">
        <v>0</v>
      </c>
      <c r="AM461" s="15">
        <v>0</v>
      </c>
      <c r="AN461" s="15">
        <v>0</v>
      </c>
      <c r="AO461" s="15">
        <f t="shared" si="36"/>
        <v>0</v>
      </c>
      <c r="AP461" s="15">
        <f t="shared" si="37"/>
        <v>0</v>
      </c>
      <c r="AQ461" s="15">
        <f t="shared" si="38"/>
        <v>26.5</v>
      </c>
      <c r="AR461" s="15">
        <v>0</v>
      </c>
      <c r="AS461" s="15">
        <v>0</v>
      </c>
      <c r="AT461" s="15">
        <v>0</v>
      </c>
      <c r="AU461" s="15">
        <v>0</v>
      </c>
      <c r="AV461" s="15">
        <f t="shared" si="39"/>
        <v>5.9346750000000004</v>
      </c>
      <c r="AW461" s="15">
        <v>0</v>
      </c>
      <c r="AX461" s="15">
        <v>0</v>
      </c>
    </row>
    <row r="462" spans="1:50" ht="20.100000000000001" customHeight="1" x14ac:dyDescent="0.25">
      <c r="A462" s="8">
        <v>43922</v>
      </c>
      <c r="B462" s="8">
        <v>43951</v>
      </c>
      <c r="C462" s="11">
        <v>440</v>
      </c>
      <c r="D462" s="8" t="str">
        <f>VLOOKUP(C462,DBASE!$A$4:$Z$756,3,FALSE)</f>
        <v>P</v>
      </c>
      <c r="E462" s="11" t="str">
        <f>VLOOKUP(C462,DBASE!$A$4:$Z$756,2,FALSE)</f>
        <v>Active</v>
      </c>
      <c r="F462" s="11" t="str">
        <f>VLOOKUP(C462,DBASE!$A$4:$Z$756,4,FALSE)</f>
        <v>Mitarbeiter 440</v>
      </c>
      <c r="G462" s="11" t="str">
        <f>VLOOKUP(C462,DBASE!$A$4:$Z$756,5,FALSE)</f>
        <v>N</v>
      </c>
      <c r="H462" s="11">
        <f>VLOOKUP(C462,DBASE!$A$4:$Z$756,6,FALSE)</f>
        <v>1050</v>
      </c>
      <c r="I462" s="11">
        <f>VLOOKUP(C462,DBASE!$A$4:$Z$756,7,FALSE)</f>
        <v>1093</v>
      </c>
      <c r="J462" s="11">
        <f>VLOOKUP(C462,DBASE!$A$4:$Z$756,8,FALSE)</f>
        <v>102</v>
      </c>
      <c r="K462" s="11" t="str">
        <f>VLOOKUP(C462,DBASE!$A$4:$Z$756,9,FALSE)</f>
        <v>Niederl. 3</v>
      </c>
      <c r="L462" s="11" t="str">
        <f>VLOOKUP(C462,DBASE!$A$4:$Z$756,10,FALSE)</f>
        <v>Department</v>
      </c>
      <c r="M462" s="11" t="str">
        <f>VLOOKUP(C462,DBASE!$A$4:$Z$756,11,FALSE)</f>
        <v>Supervisor</v>
      </c>
      <c r="N462" s="11" t="str">
        <f>VLOOKUP(C462,DBASE!$A$4:$Z$756,12,FALSE)</f>
        <v>Non-Mgm.</v>
      </c>
      <c r="O462" s="11" t="str">
        <f>VLOOKUP(C462,DBASE!$A$4:$Z$756,13,FALSE)</f>
        <v>ang.</v>
      </c>
      <c r="P462" s="11" t="str">
        <f>VLOOKUP(C462,DBASE!$A$4:$Z$756,14,FALSE)</f>
        <v>M</v>
      </c>
      <c r="Q462" s="12">
        <f>VLOOKUP(C462,DBASE!$A$4:$Z$756,15,FALSE)</f>
        <v>42948</v>
      </c>
      <c r="R462" s="12" t="str">
        <f>IF(VLOOKUP(C462,DBASE!$A$4:$Z$756,16,FALSE)=0,"",VLOOKUP(C462,DBASE!$A$4:$Z$756,16,FALSE))</f>
        <v/>
      </c>
      <c r="S462" s="13" t="str">
        <f>VLOOKUP(C462,DBASE!$A$4:$Z$756,17,FALSE)</f>
        <v/>
      </c>
      <c r="T462" s="11">
        <f ca="1">VLOOKUP(C462,DBASE!$A$4:$Z$756,18,FALSE)</f>
        <v>2</v>
      </c>
      <c r="U462" s="12">
        <f>VLOOKUP(C462,DBASE!$A$4:$Z$756,19,FALSE)</f>
        <v>29061</v>
      </c>
      <c r="V462" s="13">
        <f ca="1">VLOOKUP(C462,DBASE!$A$4:$Z$756,20,FALSE)</f>
        <v>40</v>
      </c>
      <c r="W462" s="11" t="str">
        <f>VLOOKUP(C462,DBASE!$A$4:$Z$756,21,FALSE)</f>
        <v>N</v>
      </c>
      <c r="X462" s="11">
        <f>VLOOKUP(C462,DBASE!$A$4:$Z$756,22,FALSE)</f>
        <v>30</v>
      </c>
      <c r="Y462" s="14">
        <f>VLOOKUP(C462,DBASE!$A$4:$Z$756,23,FALSE)</f>
        <v>2.5</v>
      </c>
      <c r="Z462" s="11">
        <f>VLOOKUP(C462,DBASE!$A$4:$Z$756,24,FALSE)</f>
        <v>39</v>
      </c>
      <c r="AA462" s="11" t="str">
        <f>VLOOKUP(C462,DBASE!$A$4:$Z$756,25,FALSE)</f>
        <v>Function</v>
      </c>
      <c r="AB462" s="10">
        <f>VLOOKUP(C462,DBASE!$A$4:$Z$756,26,FALSE)</f>
        <v>1</v>
      </c>
      <c r="AC462" s="15">
        <v>1458</v>
      </c>
      <c r="AD462" s="15">
        <f t="shared" si="35"/>
        <v>319.66650000000004</v>
      </c>
      <c r="AE462" s="15">
        <v>0</v>
      </c>
      <c r="AF462" s="15">
        <v>0</v>
      </c>
      <c r="AG462" s="15">
        <v>0</v>
      </c>
      <c r="AH462" s="15">
        <v>0</v>
      </c>
      <c r="AI462" s="15">
        <v>0</v>
      </c>
      <c r="AJ462" s="15">
        <v>0</v>
      </c>
      <c r="AK462" s="15">
        <v>0</v>
      </c>
      <c r="AL462" s="15">
        <v>0</v>
      </c>
      <c r="AM462" s="15">
        <v>0</v>
      </c>
      <c r="AN462" s="15">
        <v>0</v>
      </c>
      <c r="AO462" s="15">
        <f t="shared" si="36"/>
        <v>0</v>
      </c>
      <c r="AP462" s="15">
        <f t="shared" si="37"/>
        <v>0</v>
      </c>
      <c r="AQ462" s="15">
        <f t="shared" si="38"/>
        <v>26.5</v>
      </c>
      <c r="AR462" s="15">
        <v>0</v>
      </c>
      <c r="AS462" s="15">
        <v>0</v>
      </c>
      <c r="AT462" s="15">
        <v>0</v>
      </c>
      <c r="AU462" s="15">
        <v>0</v>
      </c>
      <c r="AV462" s="15">
        <f t="shared" si="39"/>
        <v>5.9346750000000004</v>
      </c>
      <c r="AW462" s="15">
        <v>0</v>
      </c>
      <c r="AX462" s="15">
        <v>0</v>
      </c>
    </row>
    <row r="463" spans="1:50" ht="20.100000000000001" customHeight="1" x14ac:dyDescent="0.25">
      <c r="A463" s="8">
        <v>43922</v>
      </c>
      <c r="B463" s="8">
        <v>43951</v>
      </c>
      <c r="C463" s="11">
        <v>441</v>
      </c>
      <c r="D463" s="8" t="str">
        <f>VLOOKUP(C463,DBASE!$A$4:$Z$756,3,FALSE)</f>
        <v>P</v>
      </c>
      <c r="E463" s="11" t="str">
        <f>VLOOKUP(C463,DBASE!$A$4:$Z$756,2,FALSE)</f>
        <v>Active</v>
      </c>
      <c r="F463" s="11" t="str">
        <f>VLOOKUP(C463,DBASE!$A$4:$Z$756,4,FALSE)</f>
        <v>Mitarbeiter 441</v>
      </c>
      <c r="G463" s="11" t="str">
        <f>VLOOKUP(C463,DBASE!$A$4:$Z$756,5,FALSE)</f>
        <v>N</v>
      </c>
      <c r="H463" s="11">
        <f>VLOOKUP(C463,DBASE!$A$4:$Z$756,6,FALSE)</f>
        <v>1021</v>
      </c>
      <c r="I463" s="11">
        <f>VLOOKUP(C463,DBASE!$A$4:$Z$756,7,FALSE)</f>
        <v>1059</v>
      </c>
      <c r="J463" s="11">
        <f>VLOOKUP(C463,DBASE!$A$4:$Z$756,8,FALSE)</f>
        <v>106</v>
      </c>
      <c r="K463" s="11" t="str">
        <f>VLOOKUP(C463,DBASE!$A$4:$Z$756,9,FALSE)</f>
        <v>Niederl. 7</v>
      </c>
      <c r="L463" s="11" t="str">
        <f>VLOOKUP(C463,DBASE!$A$4:$Z$756,10,FALSE)</f>
        <v>Department</v>
      </c>
      <c r="M463" s="11" t="str">
        <f>VLOOKUP(C463,DBASE!$A$4:$Z$756,11,FALSE)</f>
        <v>Supervisor</v>
      </c>
      <c r="N463" s="11" t="str">
        <f>VLOOKUP(C463,DBASE!$A$4:$Z$756,12,FALSE)</f>
        <v>Non-Mgm.</v>
      </c>
      <c r="O463" s="11" t="str">
        <f>VLOOKUP(C463,DBASE!$A$4:$Z$756,13,FALSE)</f>
        <v>ang.</v>
      </c>
      <c r="P463" s="11" t="str">
        <f>VLOOKUP(C463,DBASE!$A$4:$Z$756,14,FALSE)</f>
        <v>M</v>
      </c>
      <c r="Q463" s="12">
        <f>VLOOKUP(C463,DBASE!$A$4:$Z$756,15,FALSE)</f>
        <v>42948</v>
      </c>
      <c r="R463" s="12" t="str">
        <f>IF(VLOOKUP(C463,DBASE!$A$4:$Z$756,16,FALSE)=0,"",VLOOKUP(C463,DBASE!$A$4:$Z$756,16,FALSE))</f>
        <v/>
      </c>
      <c r="S463" s="13" t="str">
        <f>VLOOKUP(C463,DBASE!$A$4:$Z$756,17,FALSE)</f>
        <v/>
      </c>
      <c r="T463" s="11">
        <f ca="1">VLOOKUP(C463,DBASE!$A$4:$Z$756,18,FALSE)</f>
        <v>2</v>
      </c>
      <c r="U463" s="12">
        <f>VLOOKUP(C463,DBASE!$A$4:$Z$756,19,FALSE)</f>
        <v>33333</v>
      </c>
      <c r="V463" s="13">
        <f ca="1">VLOOKUP(C463,DBASE!$A$4:$Z$756,20,FALSE)</f>
        <v>28</v>
      </c>
      <c r="W463" s="11" t="str">
        <f>VLOOKUP(C463,DBASE!$A$4:$Z$756,21,FALSE)</f>
        <v>J</v>
      </c>
      <c r="X463" s="11">
        <f>VLOOKUP(C463,DBASE!$A$4:$Z$756,22,FALSE)</f>
        <v>30</v>
      </c>
      <c r="Y463" s="14">
        <f>VLOOKUP(C463,DBASE!$A$4:$Z$756,23,FALSE)</f>
        <v>2.5</v>
      </c>
      <c r="Z463" s="11">
        <f>VLOOKUP(C463,DBASE!$A$4:$Z$756,24,FALSE)</f>
        <v>39</v>
      </c>
      <c r="AA463" s="11" t="str">
        <f>VLOOKUP(C463,DBASE!$A$4:$Z$756,25,FALSE)</f>
        <v>Function</v>
      </c>
      <c r="AB463" s="10">
        <f>VLOOKUP(C463,DBASE!$A$4:$Z$756,26,FALSE)</f>
        <v>1</v>
      </c>
      <c r="AC463" s="15">
        <v>1459</v>
      </c>
      <c r="AD463" s="15">
        <f t="shared" si="35"/>
        <v>319.88575000000003</v>
      </c>
      <c r="AE463" s="15">
        <v>0</v>
      </c>
      <c r="AF463" s="15">
        <v>0</v>
      </c>
      <c r="AG463" s="15">
        <v>30</v>
      </c>
      <c r="AH463" s="15">
        <v>0</v>
      </c>
      <c r="AI463" s="15">
        <v>320.83</v>
      </c>
      <c r="AJ463" s="15">
        <v>0</v>
      </c>
      <c r="AK463" s="15">
        <v>0</v>
      </c>
      <c r="AL463" s="15">
        <v>0</v>
      </c>
      <c r="AM463" s="15">
        <v>0</v>
      </c>
      <c r="AN463" s="15">
        <v>0</v>
      </c>
      <c r="AO463" s="15">
        <f t="shared" si="36"/>
        <v>84.17307692307692</v>
      </c>
      <c r="AP463" s="15">
        <f t="shared" si="37"/>
        <v>66.870833333333337</v>
      </c>
      <c r="AQ463" s="15">
        <f t="shared" si="38"/>
        <v>26.5</v>
      </c>
      <c r="AR463" s="15">
        <v>0</v>
      </c>
      <c r="AS463" s="15">
        <v>0</v>
      </c>
      <c r="AT463" s="15">
        <v>0</v>
      </c>
      <c r="AU463" s="15">
        <v>0</v>
      </c>
      <c r="AV463" s="15">
        <f t="shared" si="39"/>
        <v>118.32933720192308</v>
      </c>
      <c r="AW463" s="15">
        <v>79.040000000000006</v>
      </c>
      <c r="AX463" s="15">
        <v>0</v>
      </c>
    </row>
    <row r="464" spans="1:50" ht="20.100000000000001" customHeight="1" x14ac:dyDescent="0.25">
      <c r="A464" s="8">
        <v>43922</v>
      </c>
      <c r="B464" s="8">
        <v>43951</v>
      </c>
      <c r="C464" s="11">
        <v>442</v>
      </c>
      <c r="D464" s="8" t="str">
        <f>VLOOKUP(C464,DBASE!$A$4:$Z$756,3,FALSE)</f>
        <v>P</v>
      </c>
      <c r="E464" s="11" t="str">
        <f>VLOOKUP(C464,DBASE!$A$4:$Z$756,2,FALSE)</f>
        <v>Active</v>
      </c>
      <c r="F464" s="11" t="str">
        <f>VLOOKUP(C464,DBASE!$A$4:$Z$756,4,FALSE)</f>
        <v>Mitarbeiter 442</v>
      </c>
      <c r="G464" s="11" t="str">
        <f>VLOOKUP(C464,DBASE!$A$4:$Z$756,5,FALSE)</f>
        <v>N</v>
      </c>
      <c r="H464" s="11">
        <f>VLOOKUP(C464,DBASE!$A$4:$Z$756,6,FALSE)</f>
        <v>1049</v>
      </c>
      <c r="I464" s="11">
        <f>VLOOKUP(C464,DBASE!$A$4:$Z$756,7,FALSE)</f>
        <v>1092</v>
      </c>
      <c r="J464" s="11">
        <f>VLOOKUP(C464,DBASE!$A$4:$Z$756,8,FALSE)</f>
        <v>106</v>
      </c>
      <c r="K464" s="11" t="str">
        <f>VLOOKUP(C464,DBASE!$A$4:$Z$756,9,FALSE)</f>
        <v>Niederl. 7</v>
      </c>
      <c r="L464" s="11" t="str">
        <f>VLOOKUP(C464,DBASE!$A$4:$Z$756,10,FALSE)</f>
        <v>Department</v>
      </c>
      <c r="M464" s="11" t="str">
        <f>VLOOKUP(C464,DBASE!$A$4:$Z$756,11,FALSE)</f>
        <v>Supervisor</v>
      </c>
      <c r="N464" s="11" t="str">
        <f>VLOOKUP(C464,DBASE!$A$4:$Z$756,12,FALSE)</f>
        <v>Non-Mgm.</v>
      </c>
      <c r="O464" s="11" t="str">
        <f>VLOOKUP(C464,DBASE!$A$4:$Z$756,13,FALSE)</f>
        <v>tech</v>
      </c>
      <c r="P464" s="11" t="str">
        <f>VLOOKUP(C464,DBASE!$A$4:$Z$756,14,FALSE)</f>
        <v>M</v>
      </c>
      <c r="Q464" s="12">
        <f>VLOOKUP(C464,DBASE!$A$4:$Z$756,15,FALSE)</f>
        <v>42948</v>
      </c>
      <c r="R464" s="12">
        <f>IF(VLOOKUP(C464,DBASE!$A$4:$Z$756,16,FALSE)=0,"",VLOOKUP(C464,DBASE!$A$4:$Z$756,16,FALSE))</f>
        <v>44227</v>
      </c>
      <c r="S464" s="13" t="str">
        <f>VLOOKUP(C464,DBASE!$A$4:$Z$756,17,FALSE)</f>
        <v/>
      </c>
      <c r="T464" s="11">
        <f ca="1">VLOOKUP(C464,DBASE!$A$4:$Z$756,18,FALSE)</f>
        <v>3</v>
      </c>
      <c r="U464" s="12">
        <f>VLOOKUP(C464,DBASE!$A$4:$Z$756,19,FALSE)</f>
        <v>36468</v>
      </c>
      <c r="V464" s="13">
        <f ca="1">VLOOKUP(C464,DBASE!$A$4:$Z$756,20,FALSE)</f>
        <v>20</v>
      </c>
      <c r="W464" s="11" t="str">
        <f>VLOOKUP(C464,DBASE!$A$4:$Z$756,21,FALSE)</f>
        <v>J</v>
      </c>
      <c r="X464" s="11">
        <f>VLOOKUP(C464,DBASE!$A$4:$Z$756,22,FALSE)</f>
        <v>30</v>
      </c>
      <c r="Y464" s="14">
        <f>VLOOKUP(C464,DBASE!$A$4:$Z$756,23,FALSE)</f>
        <v>2.5</v>
      </c>
      <c r="Z464" s="11">
        <f>VLOOKUP(C464,DBASE!$A$4:$Z$756,24,FALSE)</f>
        <v>39</v>
      </c>
      <c r="AA464" s="11" t="str">
        <f>VLOOKUP(C464,DBASE!$A$4:$Z$756,25,FALSE)</f>
        <v>Function</v>
      </c>
      <c r="AB464" s="10">
        <f>VLOOKUP(C464,DBASE!$A$4:$Z$756,26,FALSE)</f>
        <v>1</v>
      </c>
      <c r="AC464" s="15">
        <v>1460</v>
      </c>
      <c r="AD464" s="15">
        <f t="shared" si="35"/>
        <v>320.10500000000002</v>
      </c>
      <c r="AE464" s="15">
        <v>0</v>
      </c>
      <c r="AF464" s="15">
        <v>0</v>
      </c>
      <c r="AG464" s="15">
        <v>0</v>
      </c>
      <c r="AH464" s="15">
        <v>0</v>
      </c>
      <c r="AI464" s="15">
        <v>0</v>
      </c>
      <c r="AJ464" s="15">
        <v>0</v>
      </c>
      <c r="AK464" s="15">
        <v>0</v>
      </c>
      <c r="AL464" s="15">
        <v>0</v>
      </c>
      <c r="AM464" s="15">
        <v>0</v>
      </c>
      <c r="AN464" s="15">
        <v>0</v>
      </c>
      <c r="AO464" s="15">
        <f t="shared" si="36"/>
        <v>84.230769230769241</v>
      </c>
      <c r="AP464" s="15">
        <f t="shared" si="37"/>
        <v>66.916666666666671</v>
      </c>
      <c r="AQ464" s="15">
        <f t="shared" si="38"/>
        <v>26.5</v>
      </c>
      <c r="AR464" s="15">
        <v>0</v>
      </c>
      <c r="AS464" s="15">
        <v>0</v>
      </c>
      <c r="AT464" s="15">
        <v>0</v>
      </c>
      <c r="AU464" s="15">
        <v>0</v>
      </c>
      <c r="AV464" s="15">
        <f t="shared" si="39"/>
        <v>39.784143269230775</v>
      </c>
      <c r="AW464" s="15">
        <v>0</v>
      </c>
      <c r="AX464" s="15">
        <v>0</v>
      </c>
    </row>
    <row r="465" spans="1:50" ht="20.100000000000001" customHeight="1" x14ac:dyDescent="0.25">
      <c r="A465" s="8">
        <v>43922</v>
      </c>
      <c r="B465" s="8">
        <v>43951</v>
      </c>
      <c r="C465" s="11">
        <v>443</v>
      </c>
      <c r="D465" s="8" t="str">
        <f>VLOOKUP(C465,DBASE!$A$4:$Z$756,3,FALSE)</f>
        <v>P</v>
      </c>
      <c r="E465" s="11" t="str">
        <f>VLOOKUP(C465,DBASE!$A$4:$Z$756,2,FALSE)</f>
        <v>Active</v>
      </c>
      <c r="F465" s="11" t="str">
        <f>VLOOKUP(C465,DBASE!$A$4:$Z$756,4,FALSE)</f>
        <v>Mitarbeiter 443</v>
      </c>
      <c r="G465" s="11" t="str">
        <f>VLOOKUP(C465,DBASE!$A$4:$Z$756,5,FALSE)</f>
        <v>N</v>
      </c>
      <c r="H465" s="11">
        <f>VLOOKUP(C465,DBASE!$A$4:$Z$756,6,FALSE)</f>
        <v>1029</v>
      </c>
      <c r="I465" s="11">
        <f>VLOOKUP(C465,DBASE!$A$4:$Z$756,7,FALSE)</f>
        <v>1072</v>
      </c>
      <c r="J465" s="11">
        <f>VLOOKUP(C465,DBASE!$A$4:$Z$756,8,FALSE)</f>
        <v>102</v>
      </c>
      <c r="K465" s="11" t="str">
        <f>VLOOKUP(C465,DBASE!$A$4:$Z$756,9,FALSE)</f>
        <v>Niederl. 3</v>
      </c>
      <c r="L465" s="11" t="str">
        <f>VLOOKUP(C465,DBASE!$A$4:$Z$756,10,FALSE)</f>
        <v>Department</v>
      </c>
      <c r="M465" s="11" t="str">
        <f>VLOOKUP(C465,DBASE!$A$4:$Z$756,11,FALSE)</f>
        <v>Supervisor</v>
      </c>
      <c r="N465" s="11" t="str">
        <f>VLOOKUP(C465,DBASE!$A$4:$Z$756,12,FALSE)</f>
        <v>Non-Mgm.</v>
      </c>
      <c r="O465" s="11" t="str">
        <f>VLOOKUP(C465,DBASE!$A$4:$Z$756,13,FALSE)</f>
        <v>ang.</v>
      </c>
      <c r="P465" s="11" t="str">
        <f>VLOOKUP(C465,DBASE!$A$4:$Z$756,14,FALSE)</f>
        <v>W</v>
      </c>
      <c r="Q465" s="12">
        <f>VLOOKUP(C465,DBASE!$A$4:$Z$756,15,FALSE)</f>
        <v>42948</v>
      </c>
      <c r="R465" s="12" t="str">
        <f>IF(VLOOKUP(C465,DBASE!$A$4:$Z$756,16,FALSE)=0,"",VLOOKUP(C465,DBASE!$A$4:$Z$756,16,FALSE))</f>
        <v/>
      </c>
      <c r="S465" s="13" t="str">
        <f>VLOOKUP(C465,DBASE!$A$4:$Z$756,17,FALSE)</f>
        <v/>
      </c>
      <c r="T465" s="11">
        <f ca="1">VLOOKUP(C465,DBASE!$A$4:$Z$756,18,FALSE)</f>
        <v>2</v>
      </c>
      <c r="U465" s="12">
        <f>VLOOKUP(C465,DBASE!$A$4:$Z$756,19,FALSE)</f>
        <v>32347</v>
      </c>
      <c r="V465" s="13">
        <f ca="1">VLOOKUP(C465,DBASE!$A$4:$Z$756,20,FALSE)</f>
        <v>31</v>
      </c>
      <c r="W465" s="11" t="str">
        <f>VLOOKUP(C465,DBASE!$A$4:$Z$756,21,FALSE)</f>
        <v>N</v>
      </c>
      <c r="X465" s="11">
        <f>VLOOKUP(C465,DBASE!$A$4:$Z$756,22,FALSE)</f>
        <v>30</v>
      </c>
      <c r="Y465" s="14">
        <f>VLOOKUP(C465,DBASE!$A$4:$Z$756,23,FALSE)</f>
        <v>2.5</v>
      </c>
      <c r="Z465" s="11">
        <f>VLOOKUP(C465,DBASE!$A$4:$Z$756,24,FALSE)</f>
        <v>39</v>
      </c>
      <c r="AA465" s="11" t="str">
        <f>VLOOKUP(C465,DBASE!$A$4:$Z$756,25,FALSE)</f>
        <v>Function</v>
      </c>
      <c r="AB465" s="10">
        <f>VLOOKUP(C465,DBASE!$A$4:$Z$756,26,FALSE)</f>
        <v>1</v>
      </c>
      <c r="AC465" s="15">
        <v>1461</v>
      </c>
      <c r="AD465" s="15">
        <f t="shared" si="35"/>
        <v>320.32425000000001</v>
      </c>
      <c r="AE465" s="15">
        <v>0</v>
      </c>
      <c r="AF465" s="15">
        <v>0</v>
      </c>
      <c r="AG465" s="15">
        <v>0</v>
      </c>
      <c r="AH465" s="15">
        <v>0</v>
      </c>
      <c r="AI465" s="15">
        <v>0</v>
      </c>
      <c r="AJ465" s="15">
        <v>0</v>
      </c>
      <c r="AK465" s="15">
        <v>0</v>
      </c>
      <c r="AL465" s="15">
        <v>0</v>
      </c>
      <c r="AM465" s="15">
        <v>0</v>
      </c>
      <c r="AN465" s="15">
        <v>0</v>
      </c>
      <c r="AO465" s="15">
        <f t="shared" si="36"/>
        <v>0</v>
      </c>
      <c r="AP465" s="15">
        <f t="shared" si="37"/>
        <v>0</v>
      </c>
      <c r="AQ465" s="15">
        <f t="shared" si="38"/>
        <v>26.5</v>
      </c>
      <c r="AR465" s="15">
        <v>0</v>
      </c>
      <c r="AS465" s="15">
        <v>0</v>
      </c>
      <c r="AT465" s="15">
        <v>0</v>
      </c>
      <c r="AU465" s="15">
        <v>0</v>
      </c>
      <c r="AV465" s="15">
        <f t="shared" si="39"/>
        <v>5.9346750000000004</v>
      </c>
      <c r="AW465" s="15">
        <v>0</v>
      </c>
      <c r="AX465" s="15">
        <v>0</v>
      </c>
    </row>
    <row r="466" spans="1:50" ht="20.100000000000001" customHeight="1" x14ac:dyDescent="0.25">
      <c r="A466" s="8">
        <v>43922</v>
      </c>
      <c r="B466" s="8">
        <v>43951</v>
      </c>
      <c r="C466" s="11">
        <v>444</v>
      </c>
      <c r="D466" s="8" t="str">
        <f>VLOOKUP(C466,DBASE!$A$4:$Z$756,3,FALSE)</f>
        <v>P</v>
      </c>
      <c r="E466" s="11" t="str">
        <f>VLOOKUP(C466,DBASE!$A$4:$Z$756,2,FALSE)</f>
        <v>Active</v>
      </c>
      <c r="F466" s="11" t="str">
        <f>VLOOKUP(C466,DBASE!$A$4:$Z$756,4,FALSE)</f>
        <v>Mitarbeiter 444</v>
      </c>
      <c r="G466" s="11" t="str">
        <f>VLOOKUP(C466,DBASE!$A$4:$Z$756,5,FALSE)</f>
        <v>N</v>
      </c>
      <c r="H466" s="11">
        <f>VLOOKUP(C466,DBASE!$A$4:$Z$756,6,FALSE)</f>
        <v>1035</v>
      </c>
      <c r="I466" s="11">
        <f>VLOOKUP(C466,DBASE!$A$4:$Z$756,7,FALSE)</f>
        <v>1078</v>
      </c>
      <c r="J466" s="11">
        <f>VLOOKUP(C466,DBASE!$A$4:$Z$756,8,FALSE)</f>
        <v>102</v>
      </c>
      <c r="K466" s="11" t="str">
        <f>VLOOKUP(C466,DBASE!$A$4:$Z$756,9,FALSE)</f>
        <v>Niederl. 3</v>
      </c>
      <c r="L466" s="11" t="str">
        <f>VLOOKUP(C466,DBASE!$A$4:$Z$756,10,FALSE)</f>
        <v>Department</v>
      </c>
      <c r="M466" s="11" t="str">
        <f>VLOOKUP(C466,DBASE!$A$4:$Z$756,11,FALSE)</f>
        <v>Supervisor</v>
      </c>
      <c r="N466" s="11" t="str">
        <f>VLOOKUP(C466,DBASE!$A$4:$Z$756,12,FALSE)</f>
        <v>Non-Mgm.</v>
      </c>
      <c r="O466" s="11" t="str">
        <f>VLOOKUP(C466,DBASE!$A$4:$Z$756,13,FALSE)</f>
        <v>ang.</v>
      </c>
      <c r="P466" s="11" t="str">
        <f>VLOOKUP(C466,DBASE!$A$4:$Z$756,14,FALSE)</f>
        <v>W</v>
      </c>
      <c r="Q466" s="12">
        <f>VLOOKUP(C466,DBASE!$A$4:$Z$756,15,FALSE)</f>
        <v>42948</v>
      </c>
      <c r="R466" s="12" t="str">
        <f>IF(VLOOKUP(C466,DBASE!$A$4:$Z$756,16,FALSE)=0,"",VLOOKUP(C466,DBASE!$A$4:$Z$756,16,FALSE))</f>
        <v/>
      </c>
      <c r="S466" s="13" t="str">
        <f>VLOOKUP(C466,DBASE!$A$4:$Z$756,17,FALSE)</f>
        <v/>
      </c>
      <c r="T466" s="11">
        <f ca="1">VLOOKUP(C466,DBASE!$A$4:$Z$756,18,FALSE)</f>
        <v>2</v>
      </c>
      <c r="U466" s="12">
        <f>VLOOKUP(C466,DBASE!$A$4:$Z$756,19,FALSE)</f>
        <v>32198</v>
      </c>
      <c r="V466" s="13">
        <f ca="1">VLOOKUP(C466,DBASE!$A$4:$Z$756,20,FALSE)</f>
        <v>31</v>
      </c>
      <c r="W466" s="11" t="str">
        <f>VLOOKUP(C466,DBASE!$A$4:$Z$756,21,FALSE)</f>
        <v>N</v>
      </c>
      <c r="X466" s="11">
        <f>VLOOKUP(C466,DBASE!$A$4:$Z$756,22,FALSE)</f>
        <v>30</v>
      </c>
      <c r="Y466" s="14">
        <f>VLOOKUP(C466,DBASE!$A$4:$Z$756,23,FALSE)</f>
        <v>2.5</v>
      </c>
      <c r="Z466" s="11">
        <f>VLOOKUP(C466,DBASE!$A$4:$Z$756,24,FALSE)</f>
        <v>39</v>
      </c>
      <c r="AA466" s="11" t="str">
        <f>VLOOKUP(C466,DBASE!$A$4:$Z$756,25,FALSE)</f>
        <v>Function</v>
      </c>
      <c r="AB466" s="10">
        <f>VLOOKUP(C466,DBASE!$A$4:$Z$756,26,FALSE)</f>
        <v>1</v>
      </c>
      <c r="AC466" s="15">
        <v>1462</v>
      </c>
      <c r="AD466" s="15">
        <f t="shared" si="35"/>
        <v>320.54349999999999</v>
      </c>
      <c r="AE466" s="15">
        <v>0</v>
      </c>
      <c r="AF466" s="15">
        <v>0</v>
      </c>
      <c r="AG466" s="15">
        <v>0</v>
      </c>
      <c r="AH466" s="15">
        <v>0</v>
      </c>
      <c r="AI466" s="15">
        <v>0</v>
      </c>
      <c r="AJ466" s="15">
        <v>0</v>
      </c>
      <c r="AK466" s="15">
        <v>0</v>
      </c>
      <c r="AL466" s="15">
        <v>0</v>
      </c>
      <c r="AM466" s="15">
        <v>0</v>
      </c>
      <c r="AN466" s="15">
        <v>0</v>
      </c>
      <c r="AO466" s="15">
        <f t="shared" si="36"/>
        <v>0</v>
      </c>
      <c r="AP466" s="15">
        <f t="shared" si="37"/>
        <v>0</v>
      </c>
      <c r="AQ466" s="15">
        <f t="shared" si="38"/>
        <v>26.5</v>
      </c>
      <c r="AR466" s="15">
        <v>0</v>
      </c>
      <c r="AS466" s="15">
        <v>0</v>
      </c>
      <c r="AT466" s="15">
        <v>0</v>
      </c>
      <c r="AU466" s="15">
        <v>0</v>
      </c>
      <c r="AV466" s="15">
        <f t="shared" si="39"/>
        <v>5.9346750000000004</v>
      </c>
      <c r="AW466" s="15">
        <v>0</v>
      </c>
      <c r="AX466" s="15">
        <v>0</v>
      </c>
    </row>
    <row r="467" spans="1:50" ht="20.100000000000001" customHeight="1" x14ac:dyDescent="0.25">
      <c r="A467" s="8">
        <v>43922</v>
      </c>
      <c r="B467" s="8">
        <v>43951</v>
      </c>
      <c r="C467" s="11">
        <v>445</v>
      </c>
      <c r="D467" s="8" t="str">
        <f>VLOOKUP(C467,DBASE!$A$4:$Z$756,3,FALSE)</f>
        <v>P</v>
      </c>
      <c r="E467" s="11" t="str">
        <f>VLOOKUP(C467,DBASE!$A$4:$Z$756,2,FALSE)</f>
        <v>Active</v>
      </c>
      <c r="F467" s="11" t="str">
        <f>VLOOKUP(C467,DBASE!$A$4:$Z$756,4,FALSE)</f>
        <v>Mitarbeiter 445</v>
      </c>
      <c r="G467" s="11" t="str">
        <f>VLOOKUP(C467,DBASE!$A$4:$Z$756,5,FALSE)</f>
        <v>N</v>
      </c>
      <c r="H467" s="11">
        <f>VLOOKUP(C467,DBASE!$A$4:$Z$756,6,FALSE)</f>
        <v>1028</v>
      </c>
      <c r="I467" s="11">
        <f>VLOOKUP(C467,DBASE!$A$4:$Z$756,7,FALSE)</f>
        <v>1071</v>
      </c>
      <c r="J467" s="11">
        <f>VLOOKUP(C467,DBASE!$A$4:$Z$756,8,FALSE)</f>
        <v>102</v>
      </c>
      <c r="K467" s="11" t="str">
        <f>VLOOKUP(C467,DBASE!$A$4:$Z$756,9,FALSE)</f>
        <v>Niederl. 3</v>
      </c>
      <c r="L467" s="11" t="str">
        <f>VLOOKUP(C467,DBASE!$A$4:$Z$756,10,FALSE)</f>
        <v>Department</v>
      </c>
      <c r="M467" s="11" t="str">
        <f>VLOOKUP(C467,DBASE!$A$4:$Z$756,11,FALSE)</f>
        <v>Supervisor</v>
      </c>
      <c r="N467" s="11" t="str">
        <f>VLOOKUP(C467,DBASE!$A$4:$Z$756,12,FALSE)</f>
        <v>Non-Mgm.</v>
      </c>
      <c r="O467" s="11" t="str">
        <f>VLOOKUP(C467,DBASE!$A$4:$Z$756,13,FALSE)</f>
        <v>ang.</v>
      </c>
      <c r="P467" s="11" t="str">
        <f>VLOOKUP(C467,DBASE!$A$4:$Z$756,14,FALSE)</f>
        <v>M</v>
      </c>
      <c r="Q467" s="12">
        <f>VLOOKUP(C467,DBASE!$A$4:$Z$756,15,FALSE)</f>
        <v>42948</v>
      </c>
      <c r="R467" s="12" t="str">
        <f>IF(VLOOKUP(C467,DBASE!$A$4:$Z$756,16,FALSE)=0,"",VLOOKUP(C467,DBASE!$A$4:$Z$756,16,FALSE))</f>
        <v/>
      </c>
      <c r="S467" s="13" t="str">
        <f>VLOOKUP(C467,DBASE!$A$4:$Z$756,17,FALSE)</f>
        <v/>
      </c>
      <c r="T467" s="11">
        <f ca="1">VLOOKUP(C467,DBASE!$A$4:$Z$756,18,FALSE)</f>
        <v>2</v>
      </c>
      <c r="U467" s="12">
        <f>VLOOKUP(C467,DBASE!$A$4:$Z$756,19,FALSE)</f>
        <v>26839</v>
      </c>
      <c r="V467" s="13">
        <f ca="1">VLOOKUP(C467,DBASE!$A$4:$Z$756,20,FALSE)</f>
        <v>46</v>
      </c>
      <c r="W467" s="11" t="str">
        <f>VLOOKUP(C467,DBASE!$A$4:$Z$756,21,FALSE)</f>
        <v>N</v>
      </c>
      <c r="X467" s="11">
        <f>VLOOKUP(C467,DBASE!$A$4:$Z$756,22,FALSE)</f>
        <v>30</v>
      </c>
      <c r="Y467" s="14">
        <f>VLOOKUP(C467,DBASE!$A$4:$Z$756,23,FALSE)</f>
        <v>2.5</v>
      </c>
      <c r="Z467" s="11">
        <f>VLOOKUP(C467,DBASE!$A$4:$Z$756,24,FALSE)</f>
        <v>39</v>
      </c>
      <c r="AA467" s="11" t="str">
        <f>VLOOKUP(C467,DBASE!$A$4:$Z$756,25,FALSE)</f>
        <v>Function</v>
      </c>
      <c r="AB467" s="10">
        <f>VLOOKUP(C467,DBASE!$A$4:$Z$756,26,FALSE)</f>
        <v>1</v>
      </c>
      <c r="AC467" s="15">
        <v>1463</v>
      </c>
      <c r="AD467" s="15">
        <f t="shared" si="35"/>
        <v>320.76274999999998</v>
      </c>
      <c r="AE467" s="15">
        <v>0</v>
      </c>
      <c r="AF467" s="15">
        <v>0</v>
      </c>
      <c r="AG467" s="15">
        <v>0</v>
      </c>
      <c r="AH467" s="15">
        <v>0</v>
      </c>
      <c r="AI467" s="15">
        <v>0</v>
      </c>
      <c r="AJ467" s="15">
        <v>0</v>
      </c>
      <c r="AK467" s="15">
        <v>0</v>
      </c>
      <c r="AL467" s="15">
        <v>0</v>
      </c>
      <c r="AM467" s="15">
        <v>0</v>
      </c>
      <c r="AN467" s="15">
        <v>0</v>
      </c>
      <c r="AO467" s="15">
        <f t="shared" si="36"/>
        <v>0</v>
      </c>
      <c r="AP467" s="15">
        <f t="shared" si="37"/>
        <v>0</v>
      </c>
      <c r="AQ467" s="15">
        <f t="shared" si="38"/>
        <v>26.5</v>
      </c>
      <c r="AR467" s="15">
        <v>0</v>
      </c>
      <c r="AS467" s="15">
        <v>0</v>
      </c>
      <c r="AT467" s="15">
        <v>0</v>
      </c>
      <c r="AU467" s="15">
        <v>0</v>
      </c>
      <c r="AV467" s="15">
        <f t="shared" si="39"/>
        <v>5.9346750000000004</v>
      </c>
      <c r="AW467" s="15">
        <v>0</v>
      </c>
      <c r="AX467" s="15">
        <v>0</v>
      </c>
    </row>
    <row r="468" spans="1:50" ht="20.100000000000001" customHeight="1" x14ac:dyDescent="0.25">
      <c r="A468" s="8">
        <v>43922</v>
      </c>
      <c r="B468" s="8">
        <v>43951</v>
      </c>
      <c r="C468" s="11">
        <v>446</v>
      </c>
      <c r="D468" s="8" t="str">
        <f>VLOOKUP(C468,DBASE!$A$4:$Z$756,3,FALSE)</f>
        <v>P</v>
      </c>
      <c r="E468" s="11" t="str">
        <f>VLOOKUP(C468,DBASE!$A$4:$Z$756,2,FALSE)</f>
        <v>Active</v>
      </c>
      <c r="F468" s="11" t="str">
        <f>VLOOKUP(C468,DBASE!$A$4:$Z$756,4,FALSE)</f>
        <v>Mitarbeiter 446</v>
      </c>
      <c r="G468" s="11" t="str">
        <f>VLOOKUP(C468,DBASE!$A$4:$Z$756,5,FALSE)</f>
        <v>N</v>
      </c>
      <c r="H468" s="11">
        <f>VLOOKUP(C468,DBASE!$A$4:$Z$756,6,FALSE)</f>
        <v>1022</v>
      </c>
      <c r="I468" s="11">
        <f>VLOOKUP(C468,DBASE!$A$4:$Z$756,7,FALSE)</f>
        <v>1029</v>
      </c>
      <c r="J468" s="11">
        <f>VLOOKUP(C468,DBASE!$A$4:$Z$756,8,FALSE)</f>
        <v>109</v>
      </c>
      <c r="K468" s="11" t="str">
        <f>VLOOKUP(C468,DBASE!$A$4:$Z$756,9,FALSE)</f>
        <v>Niederl. 10</v>
      </c>
      <c r="L468" s="11" t="str">
        <f>VLOOKUP(C468,DBASE!$A$4:$Z$756,10,FALSE)</f>
        <v>Department</v>
      </c>
      <c r="M468" s="11" t="str">
        <f>VLOOKUP(C468,DBASE!$A$4:$Z$756,11,FALSE)</f>
        <v>Supervisor</v>
      </c>
      <c r="N468" s="11" t="str">
        <f>VLOOKUP(C468,DBASE!$A$4:$Z$756,12,FALSE)</f>
        <v>Non-Mgm.</v>
      </c>
      <c r="O468" s="11" t="str">
        <f>VLOOKUP(C468,DBASE!$A$4:$Z$756,13,FALSE)</f>
        <v>ang.</v>
      </c>
      <c r="P468" s="11" t="str">
        <f>VLOOKUP(C468,DBASE!$A$4:$Z$756,14,FALSE)</f>
        <v>M</v>
      </c>
      <c r="Q468" s="12">
        <f>VLOOKUP(C468,DBASE!$A$4:$Z$756,15,FALSE)</f>
        <v>42948</v>
      </c>
      <c r="R468" s="12" t="str">
        <f>IF(VLOOKUP(C468,DBASE!$A$4:$Z$756,16,FALSE)=0,"",VLOOKUP(C468,DBASE!$A$4:$Z$756,16,FALSE))</f>
        <v/>
      </c>
      <c r="S468" s="13" t="str">
        <f>VLOOKUP(C468,DBASE!$A$4:$Z$756,17,FALSE)</f>
        <v/>
      </c>
      <c r="T468" s="11">
        <f ca="1">VLOOKUP(C468,DBASE!$A$4:$Z$756,18,FALSE)</f>
        <v>2</v>
      </c>
      <c r="U468" s="12">
        <f>VLOOKUP(C468,DBASE!$A$4:$Z$756,19,FALSE)</f>
        <v>27219</v>
      </c>
      <c r="V468" s="13">
        <f ca="1">VLOOKUP(C468,DBASE!$A$4:$Z$756,20,FALSE)</f>
        <v>45</v>
      </c>
      <c r="W468" s="11" t="str">
        <f>VLOOKUP(C468,DBASE!$A$4:$Z$756,21,FALSE)</f>
        <v>J</v>
      </c>
      <c r="X468" s="11">
        <f>VLOOKUP(C468,DBASE!$A$4:$Z$756,22,FALSE)</f>
        <v>30</v>
      </c>
      <c r="Y468" s="14">
        <f>VLOOKUP(C468,DBASE!$A$4:$Z$756,23,FALSE)</f>
        <v>2.5</v>
      </c>
      <c r="Z468" s="11">
        <f>VLOOKUP(C468,DBASE!$A$4:$Z$756,24,FALSE)</f>
        <v>39</v>
      </c>
      <c r="AA468" s="11" t="str">
        <f>VLOOKUP(C468,DBASE!$A$4:$Z$756,25,FALSE)</f>
        <v>Function</v>
      </c>
      <c r="AB468" s="10">
        <f>VLOOKUP(C468,DBASE!$A$4:$Z$756,26,FALSE)</f>
        <v>1</v>
      </c>
      <c r="AC468" s="15">
        <v>1464</v>
      </c>
      <c r="AD468" s="15">
        <f t="shared" si="35"/>
        <v>320.98200000000003</v>
      </c>
      <c r="AE468" s="15">
        <v>0</v>
      </c>
      <c r="AF468" s="15">
        <v>0</v>
      </c>
      <c r="AG468" s="15">
        <v>0</v>
      </c>
      <c r="AH468" s="15">
        <v>0</v>
      </c>
      <c r="AI468" s="15">
        <v>0</v>
      </c>
      <c r="AJ468" s="15">
        <v>0</v>
      </c>
      <c r="AK468" s="15">
        <v>0</v>
      </c>
      <c r="AL468" s="15">
        <v>0</v>
      </c>
      <c r="AM468" s="15">
        <v>0</v>
      </c>
      <c r="AN468" s="15">
        <v>0</v>
      </c>
      <c r="AO468" s="15">
        <f t="shared" si="36"/>
        <v>84.461538461538453</v>
      </c>
      <c r="AP468" s="15">
        <f t="shared" si="37"/>
        <v>67.100000000000009</v>
      </c>
      <c r="AQ468" s="15">
        <f t="shared" si="38"/>
        <v>26.5</v>
      </c>
      <c r="AR468" s="15">
        <v>0</v>
      </c>
      <c r="AS468" s="15">
        <v>0</v>
      </c>
      <c r="AT468" s="15">
        <v>0</v>
      </c>
      <c r="AU468" s="15">
        <v>0</v>
      </c>
      <c r="AV468" s="15">
        <f t="shared" si="39"/>
        <v>39.876881538461546</v>
      </c>
      <c r="AW468" s="15">
        <v>0</v>
      </c>
      <c r="AX468" s="15">
        <v>0</v>
      </c>
    </row>
    <row r="469" spans="1:50" ht="20.100000000000001" customHeight="1" x14ac:dyDescent="0.25">
      <c r="A469" s="8">
        <v>43922</v>
      </c>
      <c r="B469" s="8">
        <v>43951</v>
      </c>
      <c r="C469" s="11">
        <v>447</v>
      </c>
      <c r="D469" s="8" t="str">
        <f>VLOOKUP(C469,DBASE!$A$4:$Z$756,3,FALSE)</f>
        <v>P</v>
      </c>
      <c r="E469" s="11" t="str">
        <f>VLOOKUP(C469,DBASE!$A$4:$Z$756,2,FALSE)</f>
        <v>Active</v>
      </c>
      <c r="F469" s="11" t="str">
        <f>VLOOKUP(C469,DBASE!$A$4:$Z$756,4,FALSE)</f>
        <v>Mitarbeiter 447</v>
      </c>
      <c r="G469" s="11" t="str">
        <f>VLOOKUP(C469,DBASE!$A$4:$Z$756,5,FALSE)</f>
        <v>N</v>
      </c>
      <c r="H469" s="11">
        <f>VLOOKUP(C469,DBASE!$A$4:$Z$756,6,FALSE)</f>
        <v>1022</v>
      </c>
      <c r="I469" s="11">
        <f>VLOOKUP(C469,DBASE!$A$4:$Z$756,7,FALSE)</f>
        <v>1035</v>
      </c>
      <c r="J469" s="11">
        <f>VLOOKUP(C469,DBASE!$A$4:$Z$756,8,FALSE)</f>
        <v>104</v>
      </c>
      <c r="K469" s="11" t="str">
        <f>VLOOKUP(C469,DBASE!$A$4:$Z$756,9,FALSE)</f>
        <v>Niederl. 5</v>
      </c>
      <c r="L469" s="11" t="str">
        <f>VLOOKUP(C469,DBASE!$A$4:$Z$756,10,FALSE)</f>
        <v>Department</v>
      </c>
      <c r="M469" s="11" t="str">
        <f>VLOOKUP(C469,DBASE!$A$4:$Z$756,11,FALSE)</f>
        <v>Supervisor</v>
      </c>
      <c r="N469" s="11" t="str">
        <f>VLOOKUP(C469,DBASE!$A$4:$Z$756,12,FALSE)</f>
        <v>Non-Mgm.</v>
      </c>
      <c r="O469" s="11" t="str">
        <f>VLOOKUP(C469,DBASE!$A$4:$Z$756,13,FALSE)</f>
        <v>ang.</v>
      </c>
      <c r="P469" s="11" t="str">
        <f>VLOOKUP(C469,DBASE!$A$4:$Z$756,14,FALSE)</f>
        <v>M</v>
      </c>
      <c r="Q469" s="12">
        <f>VLOOKUP(C469,DBASE!$A$4:$Z$756,15,FALSE)</f>
        <v>42948</v>
      </c>
      <c r="R469" s="12" t="str">
        <f>IF(VLOOKUP(C469,DBASE!$A$4:$Z$756,16,FALSE)=0,"",VLOOKUP(C469,DBASE!$A$4:$Z$756,16,FALSE))</f>
        <v/>
      </c>
      <c r="S469" s="13" t="str">
        <f>VLOOKUP(C469,DBASE!$A$4:$Z$756,17,FALSE)</f>
        <v/>
      </c>
      <c r="T469" s="11">
        <f ca="1">VLOOKUP(C469,DBASE!$A$4:$Z$756,18,FALSE)</f>
        <v>2</v>
      </c>
      <c r="U469" s="12">
        <f>VLOOKUP(C469,DBASE!$A$4:$Z$756,19,FALSE)</f>
        <v>27423</v>
      </c>
      <c r="V469" s="13">
        <f ca="1">VLOOKUP(C469,DBASE!$A$4:$Z$756,20,FALSE)</f>
        <v>44</v>
      </c>
      <c r="W469" s="11" t="str">
        <f>VLOOKUP(C469,DBASE!$A$4:$Z$756,21,FALSE)</f>
        <v>J</v>
      </c>
      <c r="X469" s="11">
        <f>VLOOKUP(C469,DBASE!$A$4:$Z$756,22,FALSE)</f>
        <v>30</v>
      </c>
      <c r="Y469" s="14">
        <f>VLOOKUP(C469,DBASE!$A$4:$Z$756,23,FALSE)</f>
        <v>2.5</v>
      </c>
      <c r="Z469" s="11">
        <f>VLOOKUP(C469,DBASE!$A$4:$Z$756,24,FALSE)</f>
        <v>39</v>
      </c>
      <c r="AA469" s="11" t="str">
        <f>VLOOKUP(C469,DBASE!$A$4:$Z$756,25,FALSE)</f>
        <v>Function</v>
      </c>
      <c r="AB469" s="10">
        <f>VLOOKUP(C469,DBASE!$A$4:$Z$756,26,FALSE)</f>
        <v>1</v>
      </c>
      <c r="AC469" s="15">
        <v>1465</v>
      </c>
      <c r="AD469" s="15">
        <f t="shared" si="35"/>
        <v>321.20125000000002</v>
      </c>
      <c r="AE469" s="15">
        <v>0</v>
      </c>
      <c r="AF469" s="15">
        <v>0</v>
      </c>
      <c r="AG469" s="15">
        <v>0</v>
      </c>
      <c r="AH469" s="15">
        <v>0</v>
      </c>
      <c r="AI469" s="15">
        <v>0</v>
      </c>
      <c r="AJ469" s="15">
        <v>0</v>
      </c>
      <c r="AK469" s="15">
        <v>0</v>
      </c>
      <c r="AL469" s="15">
        <v>0</v>
      </c>
      <c r="AM469" s="15">
        <v>0</v>
      </c>
      <c r="AN469" s="15">
        <v>0</v>
      </c>
      <c r="AO469" s="15">
        <f t="shared" si="36"/>
        <v>84.519230769230774</v>
      </c>
      <c r="AP469" s="15">
        <f t="shared" si="37"/>
        <v>67.145833333333343</v>
      </c>
      <c r="AQ469" s="15">
        <f t="shared" si="38"/>
        <v>26.5</v>
      </c>
      <c r="AR469" s="15">
        <v>0</v>
      </c>
      <c r="AS469" s="15">
        <v>0</v>
      </c>
      <c r="AT469" s="15">
        <v>0</v>
      </c>
      <c r="AU469" s="15">
        <v>0</v>
      </c>
      <c r="AV469" s="15">
        <f t="shared" si="39"/>
        <v>39.900066105769234</v>
      </c>
      <c r="AW469" s="15">
        <v>0</v>
      </c>
      <c r="AX469" s="15">
        <v>0</v>
      </c>
    </row>
    <row r="470" spans="1:50" ht="20.100000000000001" customHeight="1" x14ac:dyDescent="0.25">
      <c r="A470" s="8">
        <v>43922</v>
      </c>
      <c r="B470" s="8">
        <v>43951</v>
      </c>
      <c r="C470" s="11">
        <v>448</v>
      </c>
      <c r="D470" s="8" t="str">
        <f>VLOOKUP(C470,DBASE!$A$4:$Z$756,3,FALSE)</f>
        <v>P</v>
      </c>
      <c r="E470" s="11" t="str">
        <f>VLOOKUP(C470,DBASE!$A$4:$Z$756,2,FALSE)</f>
        <v>Active</v>
      </c>
      <c r="F470" s="11" t="str">
        <f>VLOOKUP(C470,DBASE!$A$4:$Z$756,4,FALSE)</f>
        <v>Mitarbeiter 448</v>
      </c>
      <c r="G470" s="11" t="str">
        <f>VLOOKUP(C470,DBASE!$A$4:$Z$756,5,FALSE)</f>
        <v>N</v>
      </c>
      <c r="H470" s="11">
        <f>VLOOKUP(C470,DBASE!$A$4:$Z$756,6,FALSE)</f>
        <v>1017</v>
      </c>
      <c r="I470" s="11">
        <f>VLOOKUP(C470,DBASE!$A$4:$Z$756,7,FALSE)</f>
        <v>1017</v>
      </c>
      <c r="J470" s="11">
        <f>VLOOKUP(C470,DBASE!$A$4:$Z$756,8,FALSE)</f>
        <v>100</v>
      </c>
      <c r="K470" s="11" t="str">
        <f>VLOOKUP(C470,DBASE!$A$4:$Z$756,9,FALSE)</f>
        <v>Niederl. 1</v>
      </c>
      <c r="L470" s="11" t="str">
        <f>VLOOKUP(C470,DBASE!$A$4:$Z$756,10,FALSE)</f>
        <v>Department</v>
      </c>
      <c r="M470" s="11" t="str">
        <f>VLOOKUP(C470,DBASE!$A$4:$Z$756,11,FALSE)</f>
        <v>Supervisor</v>
      </c>
      <c r="N470" s="11" t="str">
        <f>VLOOKUP(C470,DBASE!$A$4:$Z$756,12,FALSE)</f>
        <v>Non-Mgm.</v>
      </c>
      <c r="O470" s="11" t="str">
        <f>VLOOKUP(C470,DBASE!$A$4:$Z$756,13,FALSE)</f>
        <v>ang.</v>
      </c>
      <c r="P470" s="11" t="str">
        <f>VLOOKUP(C470,DBASE!$A$4:$Z$756,14,FALSE)</f>
        <v>M</v>
      </c>
      <c r="Q470" s="12">
        <f>VLOOKUP(C470,DBASE!$A$4:$Z$756,15,FALSE)</f>
        <v>42968</v>
      </c>
      <c r="R470" s="12" t="str">
        <f>IF(VLOOKUP(C470,DBASE!$A$4:$Z$756,16,FALSE)=0,"",VLOOKUP(C470,DBASE!$A$4:$Z$756,16,FALSE))</f>
        <v/>
      </c>
      <c r="S470" s="13" t="str">
        <f>VLOOKUP(C470,DBASE!$A$4:$Z$756,17,FALSE)</f>
        <v/>
      </c>
      <c r="T470" s="11">
        <f ca="1">VLOOKUP(C470,DBASE!$A$4:$Z$756,18,FALSE)</f>
        <v>2</v>
      </c>
      <c r="U470" s="12">
        <f>VLOOKUP(C470,DBASE!$A$4:$Z$756,19,FALSE)</f>
        <v>27577</v>
      </c>
      <c r="V470" s="13">
        <f ca="1">VLOOKUP(C470,DBASE!$A$4:$Z$756,20,FALSE)</f>
        <v>44</v>
      </c>
      <c r="W470" s="11" t="str">
        <f>VLOOKUP(C470,DBASE!$A$4:$Z$756,21,FALSE)</f>
        <v>N</v>
      </c>
      <c r="X470" s="11">
        <f>VLOOKUP(C470,DBASE!$A$4:$Z$756,22,FALSE)</f>
        <v>30</v>
      </c>
      <c r="Y470" s="14">
        <f>VLOOKUP(C470,DBASE!$A$4:$Z$756,23,FALSE)</f>
        <v>2.5</v>
      </c>
      <c r="Z470" s="11">
        <f>VLOOKUP(C470,DBASE!$A$4:$Z$756,24,FALSE)</f>
        <v>39</v>
      </c>
      <c r="AA470" s="11" t="str">
        <f>VLOOKUP(C470,DBASE!$A$4:$Z$756,25,FALSE)</f>
        <v>Function</v>
      </c>
      <c r="AB470" s="10">
        <f>VLOOKUP(C470,DBASE!$A$4:$Z$756,26,FALSE)</f>
        <v>1</v>
      </c>
      <c r="AC470" s="15">
        <v>1466</v>
      </c>
      <c r="AD470" s="15">
        <f t="shared" si="35"/>
        <v>321.42050000000006</v>
      </c>
      <c r="AE470" s="15">
        <v>0</v>
      </c>
      <c r="AF470" s="15">
        <v>0</v>
      </c>
      <c r="AG470" s="15">
        <v>0</v>
      </c>
      <c r="AH470" s="15">
        <v>0</v>
      </c>
      <c r="AI470" s="15">
        <v>0</v>
      </c>
      <c r="AJ470" s="15">
        <v>0</v>
      </c>
      <c r="AK470" s="15">
        <v>0</v>
      </c>
      <c r="AL470" s="15">
        <v>0</v>
      </c>
      <c r="AM470" s="15">
        <v>0</v>
      </c>
      <c r="AN470" s="15">
        <v>0</v>
      </c>
      <c r="AO470" s="15">
        <f t="shared" si="36"/>
        <v>0</v>
      </c>
      <c r="AP470" s="15">
        <f t="shared" si="37"/>
        <v>0</v>
      </c>
      <c r="AQ470" s="15">
        <f t="shared" si="38"/>
        <v>26.5</v>
      </c>
      <c r="AR470" s="15">
        <v>0</v>
      </c>
      <c r="AS470" s="15">
        <v>0</v>
      </c>
      <c r="AT470" s="15">
        <v>0</v>
      </c>
      <c r="AU470" s="15">
        <v>0</v>
      </c>
      <c r="AV470" s="15">
        <f t="shared" si="39"/>
        <v>5.9346750000000004</v>
      </c>
      <c r="AW470" s="15">
        <v>0</v>
      </c>
      <c r="AX470" s="15">
        <v>0</v>
      </c>
    </row>
    <row r="471" spans="1:50" ht="20.100000000000001" customHeight="1" x14ac:dyDescent="0.25">
      <c r="A471" s="8">
        <v>43922</v>
      </c>
      <c r="B471" s="8">
        <v>43951</v>
      </c>
      <c r="C471" s="11">
        <v>449</v>
      </c>
      <c r="D471" s="8" t="str">
        <f>VLOOKUP(C471,DBASE!$A$4:$Z$756,3,FALSE)</f>
        <v>P</v>
      </c>
      <c r="E471" s="11" t="str">
        <f>VLOOKUP(C471,DBASE!$A$4:$Z$756,2,FALSE)</f>
        <v>Active</v>
      </c>
      <c r="F471" s="11" t="str">
        <f>VLOOKUP(C471,DBASE!$A$4:$Z$756,4,FALSE)</f>
        <v>Mitarbeiter 449</v>
      </c>
      <c r="G471" s="11" t="str">
        <f>VLOOKUP(C471,DBASE!$A$4:$Z$756,5,FALSE)</f>
        <v>N</v>
      </c>
      <c r="H471" s="11">
        <f>VLOOKUP(C471,DBASE!$A$4:$Z$756,6,FALSE)</f>
        <v>1007</v>
      </c>
      <c r="I471" s="11">
        <f>VLOOKUP(C471,DBASE!$A$4:$Z$756,7,FALSE)</f>
        <v>1007</v>
      </c>
      <c r="J471" s="11">
        <f>VLOOKUP(C471,DBASE!$A$4:$Z$756,8,FALSE)</f>
        <v>100</v>
      </c>
      <c r="K471" s="11" t="str">
        <f>VLOOKUP(C471,DBASE!$A$4:$Z$756,9,FALSE)</f>
        <v>Niederl. 1</v>
      </c>
      <c r="L471" s="11" t="str">
        <f>VLOOKUP(C471,DBASE!$A$4:$Z$756,10,FALSE)</f>
        <v>Department</v>
      </c>
      <c r="M471" s="11" t="str">
        <f>VLOOKUP(C471,DBASE!$A$4:$Z$756,11,FALSE)</f>
        <v>Supervisor</v>
      </c>
      <c r="N471" s="11" t="str">
        <f>VLOOKUP(C471,DBASE!$A$4:$Z$756,12,FALSE)</f>
        <v>Non-Mgm.</v>
      </c>
      <c r="O471" s="11" t="str">
        <f>VLOOKUP(C471,DBASE!$A$4:$Z$756,13,FALSE)</f>
        <v>tech</v>
      </c>
      <c r="P471" s="11" t="str">
        <f>VLOOKUP(C471,DBASE!$A$4:$Z$756,14,FALSE)</f>
        <v>M</v>
      </c>
      <c r="Q471" s="12">
        <f>VLOOKUP(C471,DBASE!$A$4:$Z$756,15,FALSE)</f>
        <v>42979</v>
      </c>
      <c r="R471" s="12">
        <f>IF(VLOOKUP(C471,DBASE!$A$4:$Z$756,16,FALSE)=0,"",VLOOKUP(C471,DBASE!$A$4:$Z$756,16,FALSE))</f>
        <v>44255</v>
      </c>
      <c r="S471" s="13" t="str">
        <f>VLOOKUP(C471,DBASE!$A$4:$Z$756,17,FALSE)</f>
        <v/>
      </c>
      <c r="T471" s="11">
        <f ca="1">VLOOKUP(C471,DBASE!$A$4:$Z$756,18,FALSE)</f>
        <v>3</v>
      </c>
      <c r="U471" s="12">
        <f>VLOOKUP(C471,DBASE!$A$4:$Z$756,19,FALSE)</f>
        <v>36735</v>
      </c>
      <c r="V471" s="13">
        <f ca="1">VLOOKUP(C471,DBASE!$A$4:$Z$756,20,FALSE)</f>
        <v>19</v>
      </c>
      <c r="W471" s="11" t="str">
        <f>VLOOKUP(C471,DBASE!$A$4:$Z$756,21,FALSE)</f>
        <v>J</v>
      </c>
      <c r="X471" s="11">
        <f>VLOOKUP(C471,DBASE!$A$4:$Z$756,22,FALSE)</f>
        <v>30</v>
      </c>
      <c r="Y471" s="14">
        <f>VLOOKUP(C471,DBASE!$A$4:$Z$756,23,FALSE)</f>
        <v>2.5</v>
      </c>
      <c r="Z471" s="11">
        <f>VLOOKUP(C471,DBASE!$A$4:$Z$756,24,FALSE)</f>
        <v>39</v>
      </c>
      <c r="AA471" s="11" t="str">
        <f>VLOOKUP(C471,DBASE!$A$4:$Z$756,25,FALSE)</f>
        <v>Function</v>
      </c>
      <c r="AB471" s="10">
        <f>VLOOKUP(C471,DBASE!$A$4:$Z$756,26,FALSE)</f>
        <v>1</v>
      </c>
      <c r="AC471" s="15">
        <v>1467</v>
      </c>
      <c r="AD471" s="15">
        <f t="shared" si="35"/>
        <v>321.63975000000005</v>
      </c>
      <c r="AE471" s="15">
        <v>0</v>
      </c>
      <c r="AF471" s="15">
        <v>0</v>
      </c>
      <c r="AG471" s="15">
        <v>0</v>
      </c>
      <c r="AH471" s="15">
        <v>0</v>
      </c>
      <c r="AI471" s="15">
        <v>0</v>
      </c>
      <c r="AJ471" s="15">
        <v>0</v>
      </c>
      <c r="AK471" s="15">
        <v>0</v>
      </c>
      <c r="AL471" s="15">
        <v>0</v>
      </c>
      <c r="AM471" s="15">
        <v>0</v>
      </c>
      <c r="AN471" s="15">
        <v>0</v>
      </c>
      <c r="AO471" s="15">
        <f t="shared" si="36"/>
        <v>84.634615384615387</v>
      </c>
      <c r="AP471" s="15">
        <f t="shared" si="37"/>
        <v>67.237500000000011</v>
      </c>
      <c r="AQ471" s="15">
        <f t="shared" si="38"/>
        <v>26.5</v>
      </c>
      <c r="AR471" s="15">
        <v>0</v>
      </c>
      <c r="AS471" s="15">
        <v>0</v>
      </c>
      <c r="AT471" s="15">
        <v>0</v>
      </c>
      <c r="AU471" s="15">
        <v>0</v>
      </c>
      <c r="AV471" s="15">
        <f t="shared" si="39"/>
        <v>39.946435240384623</v>
      </c>
      <c r="AW471" s="15">
        <v>0</v>
      </c>
      <c r="AX471" s="15">
        <v>0</v>
      </c>
    </row>
    <row r="472" spans="1:50" ht="20.100000000000001" customHeight="1" x14ac:dyDescent="0.25">
      <c r="A472" s="8">
        <v>43922</v>
      </c>
      <c r="B472" s="8">
        <v>43951</v>
      </c>
      <c r="C472" s="11">
        <v>450</v>
      </c>
      <c r="D472" s="8" t="str">
        <f>VLOOKUP(C472,DBASE!$A$4:$Z$756,3,FALSE)</f>
        <v>P</v>
      </c>
      <c r="E472" s="11" t="str">
        <f>VLOOKUP(C472,DBASE!$A$4:$Z$756,2,FALSE)</f>
        <v>Active</v>
      </c>
      <c r="F472" s="11" t="str">
        <f>VLOOKUP(C472,DBASE!$A$4:$Z$756,4,FALSE)</f>
        <v>Mitarbeiter 450</v>
      </c>
      <c r="G472" s="11" t="str">
        <f>VLOOKUP(C472,DBASE!$A$4:$Z$756,5,FALSE)</f>
        <v>N</v>
      </c>
      <c r="H472" s="11">
        <f>VLOOKUP(C472,DBASE!$A$4:$Z$756,6,FALSE)</f>
        <v>1007</v>
      </c>
      <c r="I472" s="11">
        <f>VLOOKUP(C472,DBASE!$A$4:$Z$756,7,FALSE)</f>
        <v>1007</v>
      </c>
      <c r="J472" s="11">
        <f>VLOOKUP(C472,DBASE!$A$4:$Z$756,8,FALSE)</f>
        <v>100</v>
      </c>
      <c r="K472" s="11" t="str">
        <f>VLOOKUP(C472,DBASE!$A$4:$Z$756,9,FALSE)</f>
        <v>Niederl. 1</v>
      </c>
      <c r="L472" s="11" t="str">
        <f>VLOOKUP(C472,DBASE!$A$4:$Z$756,10,FALSE)</f>
        <v>Department</v>
      </c>
      <c r="M472" s="11" t="str">
        <f>VLOOKUP(C472,DBASE!$A$4:$Z$756,11,FALSE)</f>
        <v>Supervisor</v>
      </c>
      <c r="N472" s="11" t="str">
        <f>VLOOKUP(C472,DBASE!$A$4:$Z$756,12,FALSE)</f>
        <v>Non-Mgm.</v>
      </c>
      <c r="O472" s="11" t="str">
        <f>VLOOKUP(C472,DBASE!$A$4:$Z$756,13,FALSE)</f>
        <v>tech</v>
      </c>
      <c r="P472" s="11" t="str">
        <f>VLOOKUP(C472,DBASE!$A$4:$Z$756,14,FALSE)</f>
        <v>W</v>
      </c>
      <c r="Q472" s="12">
        <f>VLOOKUP(C472,DBASE!$A$4:$Z$756,15,FALSE)</f>
        <v>42979</v>
      </c>
      <c r="R472" s="12">
        <f>IF(VLOOKUP(C472,DBASE!$A$4:$Z$756,16,FALSE)=0,"",VLOOKUP(C472,DBASE!$A$4:$Z$756,16,FALSE))</f>
        <v>44255</v>
      </c>
      <c r="S472" s="13" t="str">
        <f>VLOOKUP(C472,DBASE!$A$4:$Z$756,17,FALSE)</f>
        <v/>
      </c>
      <c r="T472" s="11">
        <f ca="1">VLOOKUP(C472,DBASE!$A$4:$Z$756,18,FALSE)</f>
        <v>3</v>
      </c>
      <c r="U472" s="12">
        <f>VLOOKUP(C472,DBASE!$A$4:$Z$756,19,FALSE)</f>
        <v>37284</v>
      </c>
      <c r="V472" s="13">
        <f ca="1">VLOOKUP(C472,DBASE!$A$4:$Z$756,20,FALSE)</f>
        <v>17</v>
      </c>
      <c r="W472" s="11" t="str">
        <f>VLOOKUP(C472,DBASE!$A$4:$Z$756,21,FALSE)</f>
        <v>J</v>
      </c>
      <c r="X472" s="11">
        <f>VLOOKUP(C472,DBASE!$A$4:$Z$756,22,FALSE)</f>
        <v>30</v>
      </c>
      <c r="Y472" s="14">
        <f>VLOOKUP(C472,DBASE!$A$4:$Z$756,23,FALSE)</f>
        <v>2.5</v>
      </c>
      <c r="Z472" s="11">
        <f>VLOOKUP(C472,DBASE!$A$4:$Z$756,24,FALSE)</f>
        <v>39</v>
      </c>
      <c r="AA472" s="11" t="str">
        <f>VLOOKUP(C472,DBASE!$A$4:$Z$756,25,FALSE)</f>
        <v>Function</v>
      </c>
      <c r="AB472" s="10">
        <f>VLOOKUP(C472,DBASE!$A$4:$Z$756,26,FALSE)</f>
        <v>1</v>
      </c>
      <c r="AC472" s="15">
        <v>1468</v>
      </c>
      <c r="AD472" s="15">
        <f t="shared" si="35"/>
        <v>321.85900000000004</v>
      </c>
      <c r="AE472" s="15">
        <v>0</v>
      </c>
      <c r="AF472" s="15">
        <v>0</v>
      </c>
      <c r="AG472" s="15">
        <v>0</v>
      </c>
      <c r="AH472" s="15">
        <v>0</v>
      </c>
      <c r="AI472" s="15">
        <v>0</v>
      </c>
      <c r="AJ472" s="15">
        <v>0</v>
      </c>
      <c r="AK472" s="15">
        <v>0</v>
      </c>
      <c r="AL472" s="15">
        <v>0</v>
      </c>
      <c r="AM472" s="15">
        <v>0</v>
      </c>
      <c r="AN472" s="15">
        <v>0</v>
      </c>
      <c r="AO472" s="15">
        <f t="shared" si="36"/>
        <v>84.692307692307708</v>
      </c>
      <c r="AP472" s="15">
        <f t="shared" si="37"/>
        <v>67.283333333333331</v>
      </c>
      <c r="AQ472" s="15">
        <f t="shared" si="38"/>
        <v>26.5</v>
      </c>
      <c r="AR472" s="15">
        <v>0</v>
      </c>
      <c r="AS472" s="15">
        <v>0</v>
      </c>
      <c r="AT472" s="15">
        <v>0</v>
      </c>
      <c r="AU472" s="15">
        <v>0</v>
      </c>
      <c r="AV472" s="15">
        <f t="shared" si="39"/>
        <v>39.969619807692311</v>
      </c>
      <c r="AW472" s="15">
        <v>0</v>
      </c>
      <c r="AX472" s="15">
        <v>0</v>
      </c>
    </row>
    <row r="473" spans="1:50" ht="20.100000000000001" customHeight="1" x14ac:dyDescent="0.25">
      <c r="A473" s="8">
        <v>43922</v>
      </c>
      <c r="B473" s="8">
        <v>43951</v>
      </c>
      <c r="C473" s="11">
        <v>451</v>
      </c>
      <c r="D473" s="8" t="str">
        <f>VLOOKUP(C473,DBASE!$A$4:$Z$756,3,FALSE)</f>
        <v>P</v>
      </c>
      <c r="E473" s="11" t="str">
        <f>VLOOKUP(C473,DBASE!$A$4:$Z$756,2,FALSE)</f>
        <v>Active</v>
      </c>
      <c r="F473" s="11" t="str">
        <f>VLOOKUP(C473,DBASE!$A$4:$Z$756,4,FALSE)</f>
        <v>Mitarbeiter 451</v>
      </c>
      <c r="G473" s="11" t="str">
        <f>VLOOKUP(C473,DBASE!$A$4:$Z$756,5,FALSE)</f>
        <v>N</v>
      </c>
      <c r="H473" s="11">
        <f>VLOOKUP(C473,DBASE!$A$4:$Z$756,6,FALSE)</f>
        <v>1012</v>
      </c>
      <c r="I473" s="11">
        <f>VLOOKUP(C473,DBASE!$A$4:$Z$756,7,FALSE)</f>
        <v>1012</v>
      </c>
      <c r="J473" s="11">
        <f>VLOOKUP(C473,DBASE!$A$4:$Z$756,8,FALSE)</f>
        <v>100</v>
      </c>
      <c r="K473" s="11" t="str">
        <f>VLOOKUP(C473,DBASE!$A$4:$Z$756,9,FALSE)</f>
        <v>Niederl. 1</v>
      </c>
      <c r="L473" s="11" t="str">
        <f>VLOOKUP(C473,DBASE!$A$4:$Z$756,10,FALSE)</f>
        <v>Department</v>
      </c>
      <c r="M473" s="11" t="str">
        <f>VLOOKUP(C473,DBASE!$A$4:$Z$756,11,FALSE)</f>
        <v>Supervisor</v>
      </c>
      <c r="N473" s="11" t="str">
        <f>VLOOKUP(C473,DBASE!$A$4:$Z$756,12,FALSE)</f>
        <v>Non-Mgm.</v>
      </c>
      <c r="O473" s="11" t="str">
        <f>VLOOKUP(C473,DBASE!$A$4:$Z$756,13,FALSE)</f>
        <v>kfm</v>
      </c>
      <c r="P473" s="11" t="str">
        <f>VLOOKUP(C473,DBASE!$A$4:$Z$756,14,FALSE)</f>
        <v>W</v>
      </c>
      <c r="Q473" s="12">
        <f>VLOOKUP(C473,DBASE!$A$4:$Z$756,15,FALSE)</f>
        <v>42979</v>
      </c>
      <c r="R473" s="12">
        <f>IF(VLOOKUP(C473,DBASE!$A$4:$Z$756,16,FALSE)=0,"",VLOOKUP(C473,DBASE!$A$4:$Z$756,16,FALSE))</f>
        <v>44074</v>
      </c>
      <c r="S473" s="13" t="str">
        <f>VLOOKUP(C473,DBASE!$A$4:$Z$756,17,FALSE)</f>
        <v/>
      </c>
      <c r="T473" s="11">
        <f ca="1">VLOOKUP(C473,DBASE!$A$4:$Z$756,18,FALSE)</f>
        <v>2</v>
      </c>
      <c r="U473" s="12">
        <f>VLOOKUP(C473,DBASE!$A$4:$Z$756,19,FALSE)</f>
        <v>36098</v>
      </c>
      <c r="V473" s="13">
        <f ca="1">VLOOKUP(C473,DBASE!$A$4:$Z$756,20,FALSE)</f>
        <v>21</v>
      </c>
      <c r="W473" s="11" t="str">
        <f>VLOOKUP(C473,DBASE!$A$4:$Z$756,21,FALSE)</f>
        <v>J</v>
      </c>
      <c r="X473" s="11">
        <f>VLOOKUP(C473,DBASE!$A$4:$Z$756,22,FALSE)</f>
        <v>30</v>
      </c>
      <c r="Y473" s="14">
        <f>VLOOKUP(C473,DBASE!$A$4:$Z$756,23,FALSE)</f>
        <v>2.5</v>
      </c>
      <c r="Z473" s="11">
        <f>VLOOKUP(C473,DBASE!$A$4:$Z$756,24,FALSE)</f>
        <v>39</v>
      </c>
      <c r="AA473" s="11" t="str">
        <f>VLOOKUP(C473,DBASE!$A$4:$Z$756,25,FALSE)</f>
        <v>Function</v>
      </c>
      <c r="AB473" s="10">
        <f>VLOOKUP(C473,DBASE!$A$4:$Z$756,26,FALSE)</f>
        <v>1</v>
      </c>
      <c r="AC473" s="15">
        <v>1469</v>
      </c>
      <c r="AD473" s="15">
        <f t="shared" si="35"/>
        <v>322.07825000000003</v>
      </c>
      <c r="AE473" s="15">
        <v>0</v>
      </c>
      <c r="AF473" s="15">
        <v>0</v>
      </c>
      <c r="AG473" s="15">
        <v>0</v>
      </c>
      <c r="AH473" s="15">
        <v>0</v>
      </c>
      <c r="AI473" s="15">
        <v>0</v>
      </c>
      <c r="AJ473" s="15">
        <v>0</v>
      </c>
      <c r="AK473" s="15">
        <v>0</v>
      </c>
      <c r="AL473" s="15">
        <v>0</v>
      </c>
      <c r="AM473" s="15">
        <v>0</v>
      </c>
      <c r="AN473" s="15">
        <v>0</v>
      </c>
      <c r="AO473" s="15">
        <f t="shared" si="36"/>
        <v>84.75</v>
      </c>
      <c r="AP473" s="15">
        <f t="shared" si="37"/>
        <v>67.32916666666668</v>
      </c>
      <c r="AQ473" s="15">
        <f t="shared" si="38"/>
        <v>26.5</v>
      </c>
      <c r="AR473" s="15">
        <v>0</v>
      </c>
      <c r="AS473" s="15">
        <v>0</v>
      </c>
      <c r="AT473" s="15">
        <v>0</v>
      </c>
      <c r="AU473" s="15">
        <v>0</v>
      </c>
      <c r="AV473" s="15">
        <f t="shared" si="39"/>
        <v>39.992804375000006</v>
      </c>
      <c r="AW473" s="15">
        <v>0</v>
      </c>
      <c r="AX473" s="15">
        <v>0</v>
      </c>
    </row>
    <row r="474" spans="1:50" ht="20.100000000000001" customHeight="1" x14ac:dyDescent="0.25">
      <c r="A474" s="8">
        <v>43922</v>
      </c>
      <c r="B474" s="8">
        <v>43951</v>
      </c>
      <c r="C474" s="11">
        <v>452</v>
      </c>
      <c r="D474" s="8" t="str">
        <f>VLOOKUP(C474,DBASE!$A$4:$Z$756,3,FALSE)</f>
        <v>P</v>
      </c>
      <c r="E474" s="11" t="str">
        <f>VLOOKUP(C474,DBASE!$A$4:$Z$756,2,FALSE)</f>
        <v>Active</v>
      </c>
      <c r="F474" s="11" t="str">
        <f>VLOOKUP(C474,DBASE!$A$4:$Z$756,4,FALSE)</f>
        <v>Mitarbeiter 452</v>
      </c>
      <c r="G474" s="11" t="str">
        <f>VLOOKUP(C474,DBASE!$A$4:$Z$756,5,FALSE)</f>
        <v>N</v>
      </c>
      <c r="H474" s="11">
        <f>VLOOKUP(C474,DBASE!$A$4:$Z$756,6,FALSE)</f>
        <v>1012</v>
      </c>
      <c r="I474" s="11">
        <f>VLOOKUP(C474,DBASE!$A$4:$Z$756,7,FALSE)</f>
        <v>1012</v>
      </c>
      <c r="J474" s="11">
        <f>VLOOKUP(C474,DBASE!$A$4:$Z$756,8,FALSE)</f>
        <v>100</v>
      </c>
      <c r="K474" s="11" t="str">
        <f>VLOOKUP(C474,DBASE!$A$4:$Z$756,9,FALSE)</f>
        <v>Niederl. 1</v>
      </c>
      <c r="L474" s="11" t="str">
        <f>VLOOKUP(C474,DBASE!$A$4:$Z$756,10,FALSE)</f>
        <v>Department</v>
      </c>
      <c r="M474" s="11" t="str">
        <f>VLOOKUP(C474,DBASE!$A$4:$Z$756,11,FALSE)</f>
        <v>Supervisor</v>
      </c>
      <c r="N474" s="11" t="str">
        <f>VLOOKUP(C474,DBASE!$A$4:$Z$756,12,FALSE)</f>
        <v>Non-Mgm.</v>
      </c>
      <c r="O474" s="11" t="str">
        <f>VLOOKUP(C474,DBASE!$A$4:$Z$756,13,FALSE)</f>
        <v>kfm</v>
      </c>
      <c r="P474" s="11" t="str">
        <f>VLOOKUP(C474,DBASE!$A$4:$Z$756,14,FALSE)</f>
        <v>W</v>
      </c>
      <c r="Q474" s="12">
        <f>VLOOKUP(C474,DBASE!$A$4:$Z$756,15,FALSE)</f>
        <v>42979</v>
      </c>
      <c r="R474" s="12">
        <f>IF(VLOOKUP(C474,DBASE!$A$4:$Z$756,16,FALSE)=0,"",VLOOKUP(C474,DBASE!$A$4:$Z$756,16,FALSE))</f>
        <v>44074</v>
      </c>
      <c r="S474" s="13" t="str">
        <f>VLOOKUP(C474,DBASE!$A$4:$Z$756,17,FALSE)</f>
        <v/>
      </c>
      <c r="T474" s="11">
        <f ca="1">VLOOKUP(C474,DBASE!$A$4:$Z$756,18,FALSE)</f>
        <v>2</v>
      </c>
      <c r="U474" s="12">
        <f>VLOOKUP(C474,DBASE!$A$4:$Z$756,19,FALSE)</f>
        <v>36818</v>
      </c>
      <c r="V474" s="13">
        <f ca="1">VLOOKUP(C474,DBASE!$A$4:$Z$756,20,FALSE)</f>
        <v>19</v>
      </c>
      <c r="W474" s="11" t="str">
        <f>VLOOKUP(C474,DBASE!$A$4:$Z$756,21,FALSE)</f>
        <v>J</v>
      </c>
      <c r="X474" s="11">
        <f>VLOOKUP(C474,DBASE!$A$4:$Z$756,22,FALSE)</f>
        <v>30</v>
      </c>
      <c r="Y474" s="14">
        <f>VLOOKUP(C474,DBASE!$A$4:$Z$756,23,FALSE)</f>
        <v>2.5</v>
      </c>
      <c r="Z474" s="11">
        <f>VLOOKUP(C474,DBASE!$A$4:$Z$756,24,FALSE)</f>
        <v>39</v>
      </c>
      <c r="AA474" s="11" t="str">
        <f>VLOOKUP(C474,DBASE!$A$4:$Z$756,25,FALSE)</f>
        <v>Function</v>
      </c>
      <c r="AB474" s="10">
        <f>VLOOKUP(C474,DBASE!$A$4:$Z$756,26,FALSE)</f>
        <v>1</v>
      </c>
      <c r="AC474" s="15">
        <v>1470</v>
      </c>
      <c r="AD474" s="15">
        <f t="shared" si="35"/>
        <v>322.29750000000001</v>
      </c>
      <c r="AE474" s="15">
        <v>0</v>
      </c>
      <c r="AF474" s="15">
        <v>0</v>
      </c>
      <c r="AG474" s="15">
        <v>0</v>
      </c>
      <c r="AH474" s="15">
        <v>0</v>
      </c>
      <c r="AI474" s="15">
        <v>0</v>
      </c>
      <c r="AJ474" s="15">
        <v>0</v>
      </c>
      <c r="AK474" s="15">
        <v>0</v>
      </c>
      <c r="AL474" s="15">
        <v>0</v>
      </c>
      <c r="AM474" s="15">
        <v>0</v>
      </c>
      <c r="AN474" s="15">
        <v>0</v>
      </c>
      <c r="AO474" s="15">
        <f t="shared" si="36"/>
        <v>84.807692307692307</v>
      </c>
      <c r="AP474" s="15">
        <f t="shared" si="37"/>
        <v>67.375</v>
      </c>
      <c r="AQ474" s="15">
        <f t="shared" si="38"/>
        <v>26.5</v>
      </c>
      <c r="AR474" s="15">
        <v>0</v>
      </c>
      <c r="AS474" s="15">
        <v>0</v>
      </c>
      <c r="AT474" s="15">
        <v>0</v>
      </c>
      <c r="AU474" s="15">
        <v>0</v>
      </c>
      <c r="AV474" s="15">
        <f t="shared" si="39"/>
        <v>40.0159889423077</v>
      </c>
      <c r="AW474" s="15">
        <v>0</v>
      </c>
      <c r="AX474" s="15">
        <v>0</v>
      </c>
    </row>
    <row r="475" spans="1:50" ht="20.100000000000001" customHeight="1" x14ac:dyDescent="0.25">
      <c r="A475" s="8">
        <v>43922</v>
      </c>
      <c r="B475" s="8">
        <v>43951</v>
      </c>
      <c r="C475" s="11">
        <v>453</v>
      </c>
      <c r="D475" s="8" t="str">
        <f>VLOOKUP(C475,DBASE!$A$4:$Z$756,3,FALSE)</f>
        <v>P</v>
      </c>
      <c r="E475" s="11" t="str">
        <f>VLOOKUP(C475,DBASE!$A$4:$Z$756,2,FALSE)</f>
        <v>Active</v>
      </c>
      <c r="F475" s="11" t="str">
        <f>VLOOKUP(C475,DBASE!$A$4:$Z$756,4,FALSE)</f>
        <v>Mitarbeiter 453</v>
      </c>
      <c r="G475" s="11" t="str">
        <f>VLOOKUP(C475,DBASE!$A$4:$Z$756,5,FALSE)</f>
        <v>N</v>
      </c>
      <c r="H475" s="11">
        <f>VLOOKUP(C475,DBASE!$A$4:$Z$756,6,FALSE)</f>
        <v>1012</v>
      </c>
      <c r="I475" s="11">
        <f>VLOOKUP(C475,DBASE!$A$4:$Z$756,7,FALSE)</f>
        <v>1012</v>
      </c>
      <c r="J475" s="11">
        <f>VLOOKUP(C475,DBASE!$A$4:$Z$756,8,FALSE)</f>
        <v>100</v>
      </c>
      <c r="K475" s="11" t="str">
        <f>VLOOKUP(C475,DBASE!$A$4:$Z$756,9,FALSE)</f>
        <v>Niederl. 1</v>
      </c>
      <c r="L475" s="11" t="str">
        <f>VLOOKUP(C475,DBASE!$A$4:$Z$756,10,FALSE)</f>
        <v>Department</v>
      </c>
      <c r="M475" s="11" t="str">
        <f>VLOOKUP(C475,DBASE!$A$4:$Z$756,11,FALSE)</f>
        <v>Supervisor</v>
      </c>
      <c r="N475" s="11" t="str">
        <f>VLOOKUP(C475,DBASE!$A$4:$Z$756,12,FALSE)</f>
        <v>Non-Mgm.</v>
      </c>
      <c r="O475" s="11" t="str">
        <f>VLOOKUP(C475,DBASE!$A$4:$Z$756,13,FALSE)</f>
        <v>kfm</v>
      </c>
      <c r="P475" s="11" t="str">
        <f>VLOOKUP(C475,DBASE!$A$4:$Z$756,14,FALSE)</f>
        <v>W</v>
      </c>
      <c r="Q475" s="12">
        <f>VLOOKUP(C475,DBASE!$A$4:$Z$756,15,FALSE)</f>
        <v>42979</v>
      </c>
      <c r="R475" s="12">
        <f>IF(VLOOKUP(C475,DBASE!$A$4:$Z$756,16,FALSE)=0,"",VLOOKUP(C475,DBASE!$A$4:$Z$756,16,FALSE))</f>
        <v>44074</v>
      </c>
      <c r="S475" s="13" t="str">
        <f>VLOOKUP(C475,DBASE!$A$4:$Z$756,17,FALSE)</f>
        <v/>
      </c>
      <c r="T475" s="11">
        <f ca="1">VLOOKUP(C475,DBASE!$A$4:$Z$756,18,FALSE)</f>
        <v>2</v>
      </c>
      <c r="U475" s="12">
        <f>VLOOKUP(C475,DBASE!$A$4:$Z$756,19,FALSE)</f>
        <v>37098</v>
      </c>
      <c r="V475" s="13">
        <f ca="1">VLOOKUP(C475,DBASE!$A$4:$Z$756,20,FALSE)</f>
        <v>18</v>
      </c>
      <c r="W475" s="11" t="str">
        <f>VLOOKUP(C475,DBASE!$A$4:$Z$756,21,FALSE)</f>
        <v>J</v>
      </c>
      <c r="X475" s="11">
        <f>VLOOKUP(C475,DBASE!$A$4:$Z$756,22,FALSE)</f>
        <v>30</v>
      </c>
      <c r="Y475" s="14">
        <f>VLOOKUP(C475,DBASE!$A$4:$Z$756,23,FALSE)</f>
        <v>2.5</v>
      </c>
      <c r="Z475" s="11">
        <f>VLOOKUP(C475,DBASE!$A$4:$Z$756,24,FALSE)</f>
        <v>39</v>
      </c>
      <c r="AA475" s="11" t="str">
        <f>VLOOKUP(C475,DBASE!$A$4:$Z$756,25,FALSE)</f>
        <v>Function</v>
      </c>
      <c r="AB475" s="10">
        <f>VLOOKUP(C475,DBASE!$A$4:$Z$756,26,FALSE)</f>
        <v>1</v>
      </c>
      <c r="AC475" s="15">
        <v>1471</v>
      </c>
      <c r="AD475" s="15">
        <f t="shared" si="35"/>
        <v>322.51675</v>
      </c>
      <c r="AE475" s="15">
        <v>0</v>
      </c>
      <c r="AF475" s="15">
        <v>0</v>
      </c>
      <c r="AG475" s="15">
        <v>0</v>
      </c>
      <c r="AH475" s="15">
        <v>0</v>
      </c>
      <c r="AI475" s="15">
        <v>0</v>
      </c>
      <c r="AJ475" s="15">
        <v>0</v>
      </c>
      <c r="AK475" s="15">
        <v>0</v>
      </c>
      <c r="AL475" s="15">
        <v>0</v>
      </c>
      <c r="AM475" s="15">
        <v>0</v>
      </c>
      <c r="AN475" s="15">
        <v>0</v>
      </c>
      <c r="AO475" s="15">
        <f t="shared" si="36"/>
        <v>84.865384615384613</v>
      </c>
      <c r="AP475" s="15">
        <f t="shared" si="37"/>
        <v>67.420833333333334</v>
      </c>
      <c r="AQ475" s="15">
        <f t="shared" si="38"/>
        <v>26.5</v>
      </c>
      <c r="AR475" s="15">
        <v>0</v>
      </c>
      <c r="AS475" s="15">
        <v>0</v>
      </c>
      <c r="AT475" s="15">
        <v>0</v>
      </c>
      <c r="AU475" s="15">
        <v>0</v>
      </c>
      <c r="AV475" s="15">
        <f t="shared" si="39"/>
        <v>40.039173509615381</v>
      </c>
      <c r="AW475" s="15">
        <v>0</v>
      </c>
      <c r="AX475" s="15">
        <v>0</v>
      </c>
    </row>
    <row r="476" spans="1:50" ht="20.100000000000001" customHeight="1" x14ac:dyDescent="0.25">
      <c r="A476" s="8">
        <v>43922</v>
      </c>
      <c r="B476" s="8">
        <v>43951</v>
      </c>
      <c r="C476" s="11">
        <v>454</v>
      </c>
      <c r="D476" s="8" t="str">
        <f>VLOOKUP(C476,DBASE!$A$4:$Z$756,3,FALSE)</f>
        <v>P</v>
      </c>
      <c r="E476" s="11" t="str">
        <f>VLOOKUP(C476,DBASE!$A$4:$Z$756,2,FALSE)</f>
        <v>Active</v>
      </c>
      <c r="F476" s="11" t="str">
        <f>VLOOKUP(C476,DBASE!$A$4:$Z$756,4,FALSE)</f>
        <v>Mitarbeiter 454</v>
      </c>
      <c r="G476" s="11" t="str">
        <f>VLOOKUP(C476,DBASE!$A$4:$Z$756,5,FALSE)</f>
        <v>N</v>
      </c>
      <c r="H476" s="11">
        <f>VLOOKUP(C476,DBASE!$A$4:$Z$756,6,FALSE)</f>
        <v>1007</v>
      </c>
      <c r="I476" s="11">
        <f>VLOOKUP(C476,DBASE!$A$4:$Z$756,7,FALSE)</f>
        <v>1007</v>
      </c>
      <c r="J476" s="11">
        <f>VLOOKUP(C476,DBASE!$A$4:$Z$756,8,FALSE)</f>
        <v>100</v>
      </c>
      <c r="K476" s="11" t="str">
        <f>VLOOKUP(C476,DBASE!$A$4:$Z$756,9,FALSE)</f>
        <v>Niederl. 1</v>
      </c>
      <c r="L476" s="11" t="str">
        <f>VLOOKUP(C476,DBASE!$A$4:$Z$756,10,FALSE)</f>
        <v>Department</v>
      </c>
      <c r="M476" s="11" t="str">
        <f>VLOOKUP(C476,DBASE!$A$4:$Z$756,11,FALSE)</f>
        <v>Supervisor</v>
      </c>
      <c r="N476" s="11" t="str">
        <f>VLOOKUP(C476,DBASE!$A$4:$Z$756,12,FALSE)</f>
        <v>Non-Mgm.</v>
      </c>
      <c r="O476" s="11" t="str">
        <f>VLOOKUP(C476,DBASE!$A$4:$Z$756,13,FALSE)</f>
        <v>tech</v>
      </c>
      <c r="P476" s="11" t="str">
        <f>VLOOKUP(C476,DBASE!$A$4:$Z$756,14,FALSE)</f>
        <v>M</v>
      </c>
      <c r="Q476" s="12">
        <f>VLOOKUP(C476,DBASE!$A$4:$Z$756,15,FALSE)</f>
        <v>42979</v>
      </c>
      <c r="R476" s="12">
        <f>IF(VLOOKUP(C476,DBASE!$A$4:$Z$756,16,FALSE)=0,"",VLOOKUP(C476,DBASE!$A$4:$Z$756,16,FALSE))</f>
        <v>44255</v>
      </c>
      <c r="S476" s="13" t="str">
        <f>VLOOKUP(C476,DBASE!$A$4:$Z$756,17,FALSE)</f>
        <v/>
      </c>
      <c r="T476" s="11">
        <f ca="1">VLOOKUP(C476,DBASE!$A$4:$Z$756,18,FALSE)</f>
        <v>3</v>
      </c>
      <c r="U476" s="12">
        <f>VLOOKUP(C476,DBASE!$A$4:$Z$756,19,FALSE)</f>
        <v>37031</v>
      </c>
      <c r="V476" s="13">
        <f ca="1">VLOOKUP(C476,DBASE!$A$4:$Z$756,20,FALSE)</f>
        <v>18</v>
      </c>
      <c r="W476" s="11" t="str">
        <f>VLOOKUP(C476,DBASE!$A$4:$Z$756,21,FALSE)</f>
        <v>J</v>
      </c>
      <c r="X476" s="11">
        <f>VLOOKUP(C476,DBASE!$A$4:$Z$756,22,FALSE)</f>
        <v>30</v>
      </c>
      <c r="Y476" s="14">
        <f>VLOOKUP(C476,DBASE!$A$4:$Z$756,23,FALSE)</f>
        <v>2.5</v>
      </c>
      <c r="Z476" s="11">
        <f>VLOOKUP(C476,DBASE!$A$4:$Z$756,24,FALSE)</f>
        <v>39</v>
      </c>
      <c r="AA476" s="11" t="str">
        <f>VLOOKUP(C476,DBASE!$A$4:$Z$756,25,FALSE)</f>
        <v>Function</v>
      </c>
      <c r="AB476" s="10">
        <f>VLOOKUP(C476,DBASE!$A$4:$Z$756,26,FALSE)</f>
        <v>1</v>
      </c>
      <c r="AC476" s="15">
        <v>1472</v>
      </c>
      <c r="AD476" s="15">
        <f t="shared" si="35"/>
        <v>322.73599999999999</v>
      </c>
      <c r="AE476" s="15">
        <v>0</v>
      </c>
      <c r="AF476" s="15">
        <v>0</v>
      </c>
      <c r="AG476" s="15">
        <v>0</v>
      </c>
      <c r="AH476" s="15">
        <v>0</v>
      </c>
      <c r="AI476" s="15">
        <v>0</v>
      </c>
      <c r="AJ476" s="15">
        <v>0</v>
      </c>
      <c r="AK476" s="15">
        <v>0</v>
      </c>
      <c r="AL476" s="15">
        <v>0</v>
      </c>
      <c r="AM476" s="15">
        <v>0</v>
      </c>
      <c r="AN476" s="15">
        <v>0</v>
      </c>
      <c r="AO476" s="15">
        <f t="shared" si="36"/>
        <v>84.92307692307692</v>
      </c>
      <c r="AP476" s="15">
        <f t="shared" si="37"/>
        <v>67.466666666666669</v>
      </c>
      <c r="AQ476" s="15">
        <f t="shared" si="38"/>
        <v>26.5</v>
      </c>
      <c r="AR476" s="15">
        <v>0</v>
      </c>
      <c r="AS476" s="15">
        <v>0</v>
      </c>
      <c r="AT476" s="15">
        <v>0</v>
      </c>
      <c r="AU476" s="15">
        <v>0</v>
      </c>
      <c r="AV476" s="15">
        <f t="shared" si="39"/>
        <v>40.062358076923083</v>
      </c>
      <c r="AW476" s="15">
        <v>0</v>
      </c>
      <c r="AX476" s="15">
        <v>0</v>
      </c>
    </row>
    <row r="477" spans="1:50" ht="20.100000000000001" customHeight="1" x14ac:dyDescent="0.25">
      <c r="A477" s="8">
        <v>43922</v>
      </c>
      <c r="B477" s="8">
        <v>43951</v>
      </c>
      <c r="C477" s="11">
        <v>455</v>
      </c>
      <c r="D477" s="8" t="str">
        <f>VLOOKUP(C477,DBASE!$A$4:$Z$756,3,FALSE)</f>
        <v>P</v>
      </c>
      <c r="E477" s="11" t="str">
        <f>VLOOKUP(C477,DBASE!$A$4:$Z$756,2,FALSE)</f>
        <v>Active</v>
      </c>
      <c r="F477" s="11" t="str">
        <f>VLOOKUP(C477,DBASE!$A$4:$Z$756,4,FALSE)</f>
        <v>Mitarbeiter 455</v>
      </c>
      <c r="G477" s="11" t="str">
        <f>VLOOKUP(C477,DBASE!$A$4:$Z$756,5,FALSE)</f>
        <v>N</v>
      </c>
      <c r="H477" s="11">
        <f>VLOOKUP(C477,DBASE!$A$4:$Z$756,6,FALSE)</f>
        <v>1007</v>
      </c>
      <c r="I477" s="11">
        <f>VLOOKUP(C477,DBASE!$A$4:$Z$756,7,FALSE)</f>
        <v>1007</v>
      </c>
      <c r="J477" s="11">
        <f>VLOOKUP(C477,DBASE!$A$4:$Z$756,8,FALSE)</f>
        <v>100</v>
      </c>
      <c r="K477" s="11" t="str">
        <f>VLOOKUP(C477,DBASE!$A$4:$Z$756,9,FALSE)</f>
        <v>Niederl. 1</v>
      </c>
      <c r="L477" s="11" t="str">
        <f>VLOOKUP(C477,DBASE!$A$4:$Z$756,10,FALSE)</f>
        <v>Department</v>
      </c>
      <c r="M477" s="11" t="str">
        <f>VLOOKUP(C477,DBASE!$A$4:$Z$756,11,FALSE)</f>
        <v>Supervisor</v>
      </c>
      <c r="N477" s="11" t="str">
        <f>VLOOKUP(C477,DBASE!$A$4:$Z$756,12,FALSE)</f>
        <v>Non-Mgm.</v>
      </c>
      <c r="O477" s="11" t="str">
        <f>VLOOKUP(C477,DBASE!$A$4:$Z$756,13,FALSE)</f>
        <v>tech</v>
      </c>
      <c r="P477" s="11" t="str">
        <f>VLOOKUP(C477,DBASE!$A$4:$Z$756,14,FALSE)</f>
        <v>M</v>
      </c>
      <c r="Q477" s="12">
        <f>VLOOKUP(C477,DBASE!$A$4:$Z$756,15,FALSE)</f>
        <v>42979</v>
      </c>
      <c r="R477" s="12">
        <f>IF(VLOOKUP(C477,DBASE!$A$4:$Z$756,16,FALSE)=0,"",VLOOKUP(C477,DBASE!$A$4:$Z$756,16,FALSE))</f>
        <v>44255</v>
      </c>
      <c r="S477" s="13" t="str">
        <f>VLOOKUP(C477,DBASE!$A$4:$Z$756,17,FALSE)</f>
        <v/>
      </c>
      <c r="T477" s="11">
        <f ca="1">VLOOKUP(C477,DBASE!$A$4:$Z$756,18,FALSE)</f>
        <v>3</v>
      </c>
      <c r="U477" s="12">
        <f>VLOOKUP(C477,DBASE!$A$4:$Z$756,19,FALSE)</f>
        <v>36847</v>
      </c>
      <c r="V477" s="13">
        <f ca="1">VLOOKUP(C477,DBASE!$A$4:$Z$756,20,FALSE)</f>
        <v>19</v>
      </c>
      <c r="W477" s="11" t="str">
        <f>VLOOKUP(C477,DBASE!$A$4:$Z$756,21,FALSE)</f>
        <v>J</v>
      </c>
      <c r="X477" s="11">
        <f>VLOOKUP(C477,DBASE!$A$4:$Z$756,22,FALSE)</f>
        <v>30</v>
      </c>
      <c r="Y477" s="14">
        <f>VLOOKUP(C477,DBASE!$A$4:$Z$756,23,FALSE)</f>
        <v>2.5</v>
      </c>
      <c r="Z477" s="11">
        <f>VLOOKUP(C477,DBASE!$A$4:$Z$756,24,FALSE)</f>
        <v>39</v>
      </c>
      <c r="AA477" s="11" t="str">
        <f>VLOOKUP(C477,DBASE!$A$4:$Z$756,25,FALSE)</f>
        <v>Function</v>
      </c>
      <c r="AB477" s="10">
        <f>VLOOKUP(C477,DBASE!$A$4:$Z$756,26,FALSE)</f>
        <v>1</v>
      </c>
      <c r="AC477" s="15">
        <v>1473</v>
      </c>
      <c r="AD477" s="15">
        <f t="shared" si="35"/>
        <v>322.95525000000004</v>
      </c>
      <c r="AE477" s="15">
        <v>0</v>
      </c>
      <c r="AF477" s="15">
        <v>0</v>
      </c>
      <c r="AG477" s="15">
        <v>0</v>
      </c>
      <c r="AH477" s="15">
        <v>0</v>
      </c>
      <c r="AI477" s="15">
        <v>0</v>
      </c>
      <c r="AJ477" s="15">
        <v>0</v>
      </c>
      <c r="AK477" s="15">
        <v>0</v>
      </c>
      <c r="AL477" s="15">
        <v>0</v>
      </c>
      <c r="AM477" s="15">
        <v>0</v>
      </c>
      <c r="AN477" s="15">
        <v>0</v>
      </c>
      <c r="AO477" s="15">
        <f t="shared" si="36"/>
        <v>84.980769230769241</v>
      </c>
      <c r="AP477" s="15">
        <f t="shared" si="37"/>
        <v>67.512500000000003</v>
      </c>
      <c r="AQ477" s="15">
        <f t="shared" si="38"/>
        <v>26.5</v>
      </c>
      <c r="AR477" s="15">
        <v>0</v>
      </c>
      <c r="AS477" s="15">
        <v>0</v>
      </c>
      <c r="AT477" s="15">
        <v>0</v>
      </c>
      <c r="AU477" s="15">
        <v>0</v>
      </c>
      <c r="AV477" s="15">
        <f t="shared" si="39"/>
        <v>40.085542644230777</v>
      </c>
      <c r="AW477" s="15">
        <v>0</v>
      </c>
      <c r="AX477" s="15">
        <v>0</v>
      </c>
    </row>
    <row r="478" spans="1:50" ht="20.100000000000001" customHeight="1" x14ac:dyDescent="0.25">
      <c r="A478" s="8">
        <v>43922</v>
      </c>
      <c r="B478" s="8">
        <v>43951</v>
      </c>
      <c r="C478" s="11">
        <v>456</v>
      </c>
      <c r="D478" s="8" t="str">
        <f>VLOOKUP(C478,DBASE!$A$4:$Z$756,3,FALSE)</f>
        <v>P</v>
      </c>
      <c r="E478" s="11" t="str">
        <f>VLOOKUP(C478,DBASE!$A$4:$Z$756,2,FALSE)</f>
        <v>Active</v>
      </c>
      <c r="F478" s="11" t="str">
        <f>VLOOKUP(C478,DBASE!$A$4:$Z$756,4,FALSE)</f>
        <v>Mitarbeiter 456</v>
      </c>
      <c r="G478" s="11" t="str">
        <f>VLOOKUP(C478,DBASE!$A$4:$Z$756,5,FALSE)</f>
        <v>N</v>
      </c>
      <c r="H478" s="11">
        <f>VLOOKUP(C478,DBASE!$A$4:$Z$756,6,FALSE)</f>
        <v>1007</v>
      </c>
      <c r="I478" s="11">
        <f>VLOOKUP(C478,DBASE!$A$4:$Z$756,7,FALSE)</f>
        <v>1007</v>
      </c>
      <c r="J478" s="11">
        <f>VLOOKUP(C478,DBASE!$A$4:$Z$756,8,FALSE)</f>
        <v>100</v>
      </c>
      <c r="K478" s="11" t="str">
        <f>VLOOKUP(C478,DBASE!$A$4:$Z$756,9,FALSE)</f>
        <v>Niederl. 1</v>
      </c>
      <c r="L478" s="11" t="str">
        <f>VLOOKUP(C478,DBASE!$A$4:$Z$756,10,FALSE)</f>
        <v>Department</v>
      </c>
      <c r="M478" s="11" t="str">
        <f>VLOOKUP(C478,DBASE!$A$4:$Z$756,11,FALSE)</f>
        <v>Supervisor</v>
      </c>
      <c r="N478" s="11" t="str">
        <f>VLOOKUP(C478,DBASE!$A$4:$Z$756,12,FALSE)</f>
        <v>Non-Mgm.</v>
      </c>
      <c r="O478" s="11" t="str">
        <f>VLOOKUP(C478,DBASE!$A$4:$Z$756,13,FALSE)</f>
        <v>tech</v>
      </c>
      <c r="P478" s="11" t="str">
        <f>VLOOKUP(C478,DBASE!$A$4:$Z$756,14,FALSE)</f>
        <v>M</v>
      </c>
      <c r="Q478" s="12">
        <f>VLOOKUP(C478,DBASE!$A$4:$Z$756,15,FALSE)</f>
        <v>42979</v>
      </c>
      <c r="R478" s="12">
        <f>IF(VLOOKUP(C478,DBASE!$A$4:$Z$756,16,FALSE)=0,"",VLOOKUP(C478,DBASE!$A$4:$Z$756,16,FALSE))</f>
        <v>44255</v>
      </c>
      <c r="S478" s="13" t="str">
        <f>VLOOKUP(C478,DBASE!$A$4:$Z$756,17,FALSE)</f>
        <v/>
      </c>
      <c r="T478" s="11">
        <f ca="1">VLOOKUP(C478,DBASE!$A$4:$Z$756,18,FALSE)</f>
        <v>3</v>
      </c>
      <c r="U478" s="12">
        <f>VLOOKUP(C478,DBASE!$A$4:$Z$756,19,FALSE)</f>
        <v>36829</v>
      </c>
      <c r="V478" s="13">
        <f ca="1">VLOOKUP(C478,DBASE!$A$4:$Z$756,20,FALSE)</f>
        <v>19</v>
      </c>
      <c r="W478" s="11" t="str">
        <f>VLOOKUP(C478,DBASE!$A$4:$Z$756,21,FALSE)</f>
        <v>J</v>
      </c>
      <c r="X478" s="11">
        <f>VLOOKUP(C478,DBASE!$A$4:$Z$756,22,FALSE)</f>
        <v>30</v>
      </c>
      <c r="Y478" s="14">
        <f>VLOOKUP(C478,DBASE!$A$4:$Z$756,23,FALSE)</f>
        <v>2.5</v>
      </c>
      <c r="Z478" s="11">
        <f>VLOOKUP(C478,DBASE!$A$4:$Z$756,24,FALSE)</f>
        <v>39</v>
      </c>
      <c r="AA478" s="11" t="str">
        <f>VLOOKUP(C478,DBASE!$A$4:$Z$756,25,FALSE)</f>
        <v>Function</v>
      </c>
      <c r="AB478" s="10">
        <f>VLOOKUP(C478,DBASE!$A$4:$Z$756,26,FALSE)</f>
        <v>1</v>
      </c>
      <c r="AC478" s="15">
        <v>1474</v>
      </c>
      <c r="AD478" s="15">
        <f t="shared" si="35"/>
        <v>323.17450000000002</v>
      </c>
      <c r="AE478" s="15">
        <v>0</v>
      </c>
      <c r="AF478" s="15">
        <v>0</v>
      </c>
      <c r="AG478" s="15">
        <v>0</v>
      </c>
      <c r="AH478" s="15">
        <v>0</v>
      </c>
      <c r="AI478" s="15">
        <v>0</v>
      </c>
      <c r="AJ478" s="15">
        <v>0</v>
      </c>
      <c r="AK478" s="15">
        <v>0</v>
      </c>
      <c r="AL478" s="15">
        <v>0</v>
      </c>
      <c r="AM478" s="15">
        <v>0</v>
      </c>
      <c r="AN478" s="15">
        <v>0</v>
      </c>
      <c r="AO478" s="15">
        <f t="shared" si="36"/>
        <v>85.038461538461547</v>
      </c>
      <c r="AP478" s="15">
        <f t="shared" si="37"/>
        <v>67.558333333333337</v>
      </c>
      <c r="AQ478" s="15">
        <f t="shared" si="38"/>
        <v>26.5</v>
      </c>
      <c r="AR478" s="15">
        <v>0</v>
      </c>
      <c r="AS478" s="15">
        <v>0</v>
      </c>
      <c r="AT478" s="15">
        <v>0</v>
      </c>
      <c r="AU478" s="15">
        <v>0</v>
      </c>
      <c r="AV478" s="15">
        <f t="shared" si="39"/>
        <v>40.108727211538465</v>
      </c>
      <c r="AW478" s="15">
        <v>0</v>
      </c>
      <c r="AX478" s="15">
        <v>0</v>
      </c>
    </row>
    <row r="479" spans="1:50" ht="20.100000000000001" customHeight="1" x14ac:dyDescent="0.25">
      <c r="A479" s="8">
        <v>43922</v>
      </c>
      <c r="B479" s="8">
        <v>43951</v>
      </c>
      <c r="C479" s="11">
        <v>457</v>
      </c>
      <c r="D479" s="8" t="str">
        <f>VLOOKUP(C479,DBASE!$A$4:$Z$756,3,FALSE)</f>
        <v>P</v>
      </c>
      <c r="E479" s="11" t="str">
        <f>VLOOKUP(C479,DBASE!$A$4:$Z$756,2,FALSE)</f>
        <v>Active</v>
      </c>
      <c r="F479" s="11" t="str">
        <f>VLOOKUP(C479,DBASE!$A$4:$Z$756,4,FALSE)</f>
        <v>Mitarbeiter 457</v>
      </c>
      <c r="G479" s="11" t="str">
        <f>VLOOKUP(C479,DBASE!$A$4:$Z$756,5,FALSE)</f>
        <v>N</v>
      </c>
      <c r="H479" s="11">
        <f>VLOOKUP(C479,DBASE!$A$4:$Z$756,6,FALSE)</f>
        <v>1007</v>
      </c>
      <c r="I479" s="11">
        <f>VLOOKUP(C479,DBASE!$A$4:$Z$756,7,FALSE)</f>
        <v>1007</v>
      </c>
      <c r="J479" s="11">
        <f>VLOOKUP(C479,DBASE!$A$4:$Z$756,8,FALSE)</f>
        <v>100</v>
      </c>
      <c r="K479" s="11" t="str">
        <f>VLOOKUP(C479,DBASE!$A$4:$Z$756,9,FALSE)</f>
        <v>Niederl. 1</v>
      </c>
      <c r="L479" s="11" t="str">
        <f>VLOOKUP(C479,DBASE!$A$4:$Z$756,10,FALSE)</f>
        <v>Department</v>
      </c>
      <c r="M479" s="11" t="str">
        <f>VLOOKUP(C479,DBASE!$A$4:$Z$756,11,FALSE)</f>
        <v>Supervisor</v>
      </c>
      <c r="N479" s="11" t="str">
        <f>VLOOKUP(C479,DBASE!$A$4:$Z$756,12,FALSE)</f>
        <v>Non-Mgm.</v>
      </c>
      <c r="O479" s="11" t="str">
        <f>VLOOKUP(C479,DBASE!$A$4:$Z$756,13,FALSE)</f>
        <v>tech</v>
      </c>
      <c r="P479" s="11" t="str">
        <f>VLOOKUP(C479,DBASE!$A$4:$Z$756,14,FALSE)</f>
        <v>M</v>
      </c>
      <c r="Q479" s="12">
        <f>VLOOKUP(C479,DBASE!$A$4:$Z$756,15,FALSE)</f>
        <v>42979</v>
      </c>
      <c r="R479" s="12">
        <f>IF(VLOOKUP(C479,DBASE!$A$4:$Z$756,16,FALSE)=0,"",VLOOKUP(C479,DBASE!$A$4:$Z$756,16,FALSE))</f>
        <v>44255</v>
      </c>
      <c r="S479" s="13" t="str">
        <f>VLOOKUP(C479,DBASE!$A$4:$Z$756,17,FALSE)</f>
        <v/>
      </c>
      <c r="T479" s="11">
        <f ca="1">VLOOKUP(C479,DBASE!$A$4:$Z$756,18,FALSE)</f>
        <v>3</v>
      </c>
      <c r="U479" s="12">
        <f>VLOOKUP(C479,DBASE!$A$4:$Z$756,19,FALSE)</f>
        <v>37061</v>
      </c>
      <c r="V479" s="13">
        <f ca="1">VLOOKUP(C479,DBASE!$A$4:$Z$756,20,FALSE)</f>
        <v>18</v>
      </c>
      <c r="W479" s="11" t="str">
        <f>VLOOKUP(C479,DBASE!$A$4:$Z$756,21,FALSE)</f>
        <v>J</v>
      </c>
      <c r="X479" s="11">
        <f>VLOOKUP(C479,DBASE!$A$4:$Z$756,22,FALSE)</f>
        <v>30</v>
      </c>
      <c r="Y479" s="14">
        <f>VLOOKUP(C479,DBASE!$A$4:$Z$756,23,FALSE)</f>
        <v>2.5</v>
      </c>
      <c r="Z479" s="11">
        <f>VLOOKUP(C479,DBASE!$A$4:$Z$756,24,FALSE)</f>
        <v>39</v>
      </c>
      <c r="AA479" s="11" t="str">
        <f>VLOOKUP(C479,DBASE!$A$4:$Z$756,25,FALSE)</f>
        <v>Function</v>
      </c>
      <c r="AB479" s="10">
        <f>VLOOKUP(C479,DBASE!$A$4:$Z$756,26,FALSE)</f>
        <v>1</v>
      </c>
      <c r="AC479" s="15">
        <v>1475</v>
      </c>
      <c r="AD479" s="15">
        <f t="shared" si="35"/>
        <v>323.39375000000001</v>
      </c>
      <c r="AE479" s="15">
        <v>0</v>
      </c>
      <c r="AF479" s="15">
        <v>0</v>
      </c>
      <c r="AG479" s="15">
        <v>0</v>
      </c>
      <c r="AH479" s="15">
        <v>0</v>
      </c>
      <c r="AI479" s="15">
        <v>0</v>
      </c>
      <c r="AJ479" s="15">
        <v>0</v>
      </c>
      <c r="AK479" s="15">
        <v>0</v>
      </c>
      <c r="AL479" s="15">
        <v>0</v>
      </c>
      <c r="AM479" s="15">
        <v>0</v>
      </c>
      <c r="AN479" s="15">
        <v>0</v>
      </c>
      <c r="AO479" s="15">
        <f t="shared" si="36"/>
        <v>85.096153846153854</v>
      </c>
      <c r="AP479" s="15">
        <f t="shared" si="37"/>
        <v>67.604166666666671</v>
      </c>
      <c r="AQ479" s="15">
        <f t="shared" si="38"/>
        <v>26.5</v>
      </c>
      <c r="AR479" s="15">
        <v>0</v>
      </c>
      <c r="AS479" s="15">
        <v>0</v>
      </c>
      <c r="AT479" s="15">
        <v>0</v>
      </c>
      <c r="AU479" s="15">
        <v>0</v>
      </c>
      <c r="AV479" s="15">
        <f t="shared" si="39"/>
        <v>40.13191177884616</v>
      </c>
      <c r="AW479" s="15">
        <v>0</v>
      </c>
      <c r="AX479" s="15">
        <v>0</v>
      </c>
    </row>
    <row r="480" spans="1:50" ht="20.100000000000001" customHeight="1" x14ac:dyDescent="0.25">
      <c r="A480" s="8">
        <v>43922</v>
      </c>
      <c r="B480" s="8">
        <v>43951</v>
      </c>
      <c r="C480" s="11">
        <v>458</v>
      </c>
      <c r="D480" s="8" t="str">
        <f>VLOOKUP(C480,DBASE!$A$4:$Z$756,3,FALSE)</f>
        <v>P</v>
      </c>
      <c r="E480" s="11" t="str">
        <f>VLOOKUP(C480,DBASE!$A$4:$Z$756,2,FALSE)</f>
        <v>Active</v>
      </c>
      <c r="F480" s="11" t="str">
        <f>VLOOKUP(C480,DBASE!$A$4:$Z$756,4,FALSE)</f>
        <v>Mitarbeiter 458</v>
      </c>
      <c r="G480" s="11" t="str">
        <f>VLOOKUP(C480,DBASE!$A$4:$Z$756,5,FALSE)</f>
        <v>N</v>
      </c>
      <c r="H480" s="11">
        <f>VLOOKUP(C480,DBASE!$A$4:$Z$756,6,FALSE)</f>
        <v>1012</v>
      </c>
      <c r="I480" s="11">
        <f>VLOOKUP(C480,DBASE!$A$4:$Z$756,7,FALSE)</f>
        <v>1012</v>
      </c>
      <c r="J480" s="11">
        <f>VLOOKUP(C480,DBASE!$A$4:$Z$756,8,FALSE)</f>
        <v>100</v>
      </c>
      <c r="K480" s="11" t="str">
        <f>VLOOKUP(C480,DBASE!$A$4:$Z$756,9,FALSE)</f>
        <v>Niederl. 1</v>
      </c>
      <c r="L480" s="11" t="str">
        <f>VLOOKUP(C480,DBASE!$A$4:$Z$756,10,FALSE)</f>
        <v>Department</v>
      </c>
      <c r="M480" s="11" t="str">
        <f>VLOOKUP(C480,DBASE!$A$4:$Z$756,11,FALSE)</f>
        <v>Supervisor</v>
      </c>
      <c r="N480" s="11" t="str">
        <f>VLOOKUP(C480,DBASE!$A$4:$Z$756,12,FALSE)</f>
        <v>Non-Mgm.</v>
      </c>
      <c r="O480" s="11" t="str">
        <f>VLOOKUP(C480,DBASE!$A$4:$Z$756,13,FALSE)</f>
        <v>kfm</v>
      </c>
      <c r="P480" s="11" t="str">
        <f>VLOOKUP(C480,DBASE!$A$4:$Z$756,14,FALSE)</f>
        <v>M</v>
      </c>
      <c r="Q480" s="12">
        <f>VLOOKUP(C480,DBASE!$A$4:$Z$756,15,FALSE)</f>
        <v>42979</v>
      </c>
      <c r="R480" s="12">
        <f>IF(VLOOKUP(C480,DBASE!$A$4:$Z$756,16,FALSE)=0,"",VLOOKUP(C480,DBASE!$A$4:$Z$756,16,FALSE))</f>
        <v>44074</v>
      </c>
      <c r="S480" s="13" t="str">
        <f>VLOOKUP(C480,DBASE!$A$4:$Z$756,17,FALSE)</f>
        <v/>
      </c>
      <c r="T480" s="11">
        <f ca="1">VLOOKUP(C480,DBASE!$A$4:$Z$756,18,FALSE)</f>
        <v>2</v>
      </c>
      <c r="U480" s="12">
        <f>VLOOKUP(C480,DBASE!$A$4:$Z$756,19,FALSE)</f>
        <v>37121</v>
      </c>
      <c r="V480" s="13">
        <f ca="1">VLOOKUP(C480,DBASE!$A$4:$Z$756,20,FALSE)</f>
        <v>18</v>
      </c>
      <c r="W480" s="11" t="str">
        <f>VLOOKUP(C480,DBASE!$A$4:$Z$756,21,FALSE)</f>
        <v>J</v>
      </c>
      <c r="X480" s="11">
        <f>VLOOKUP(C480,DBASE!$A$4:$Z$756,22,FALSE)</f>
        <v>30</v>
      </c>
      <c r="Y480" s="14">
        <f>VLOOKUP(C480,DBASE!$A$4:$Z$756,23,FALSE)</f>
        <v>2.5</v>
      </c>
      <c r="Z480" s="11">
        <f>VLOOKUP(C480,DBASE!$A$4:$Z$756,24,FALSE)</f>
        <v>39</v>
      </c>
      <c r="AA480" s="11" t="str">
        <f>VLOOKUP(C480,DBASE!$A$4:$Z$756,25,FALSE)</f>
        <v>Function</v>
      </c>
      <c r="AB480" s="10">
        <f>VLOOKUP(C480,DBASE!$A$4:$Z$756,26,FALSE)</f>
        <v>1</v>
      </c>
      <c r="AC480" s="15">
        <v>1476</v>
      </c>
      <c r="AD480" s="15">
        <f t="shared" si="35"/>
        <v>323.61300000000006</v>
      </c>
      <c r="AE480" s="15">
        <v>0</v>
      </c>
      <c r="AF480" s="15">
        <v>0</v>
      </c>
      <c r="AG480" s="15">
        <v>0</v>
      </c>
      <c r="AH480" s="15">
        <v>0</v>
      </c>
      <c r="AI480" s="15">
        <v>0</v>
      </c>
      <c r="AJ480" s="15">
        <v>0</v>
      </c>
      <c r="AK480" s="15">
        <v>0</v>
      </c>
      <c r="AL480" s="15">
        <v>0</v>
      </c>
      <c r="AM480" s="15">
        <v>0</v>
      </c>
      <c r="AN480" s="15">
        <v>0</v>
      </c>
      <c r="AO480" s="15">
        <f t="shared" si="36"/>
        <v>85.153846153846146</v>
      </c>
      <c r="AP480" s="15">
        <f t="shared" si="37"/>
        <v>67.650000000000006</v>
      </c>
      <c r="AQ480" s="15">
        <f t="shared" si="38"/>
        <v>26.5</v>
      </c>
      <c r="AR480" s="15">
        <v>0</v>
      </c>
      <c r="AS480" s="15">
        <v>0</v>
      </c>
      <c r="AT480" s="15">
        <v>0</v>
      </c>
      <c r="AU480" s="15">
        <v>0</v>
      </c>
      <c r="AV480" s="15">
        <f t="shared" si="39"/>
        <v>40.155096346153847</v>
      </c>
      <c r="AW480" s="15">
        <v>0</v>
      </c>
      <c r="AX480" s="15">
        <v>0</v>
      </c>
    </row>
    <row r="481" spans="1:50" ht="20.100000000000001" customHeight="1" x14ac:dyDescent="0.25">
      <c r="A481" s="8">
        <v>43922</v>
      </c>
      <c r="B481" s="8">
        <v>43951</v>
      </c>
      <c r="C481" s="11">
        <v>459</v>
      </c>
      <c r="D481" s="8" t="str">
        <f>VLOOKUP(C481,DBASE!$A$4:$Z$756,3,FALSE)</f>
        <v>P</v>
      </c>
      <c r="E481" s="11" t="str">
        <f>VLOOKUP(C481,DBASE!$A$4:$Z$756,2,FALSE)</f>
        <v>Active</v>
      </c>
      <c r="F481" s="11" t="str">
        <f>VLOOKUP(C481,DBASE!$A$4:$Z$756,4,FALSE)</f>
        <v>Mitarbeiter 459</v>
      </c>
      <c r="G481" s="11" t="str">
        <f>VLOOKUP(C481,DBASE!$A$4:$Z$756,5,FALSE)</f>
        <v>N</v>
      </c>
      <c r="H481" s="11">
        <f>VLOOKUP(C481,DBASE!$A$4:$Z$756,6,FALSE)</f>
        <v>1007</v>
      </c>
      <c r="I481" s="11">
        <f>VLOOKUP(C481,DBASE!$A$4:$Z$756,7,FALSE)</f>
        <v>1007</v>
      </c>
      <c r="J481" s="11">
        <f>VLOOKUP(C481,DBASE!$A$4:$Z$756,8,FALSE)</f>
        <v>100</v>
      </c>
      <c r="K481" s="11" t="str">
        <f>VLOOKUP(C481,DBASE!$A$4:$Z$756,9,FALSE)</f>
        <v>Niederl. 1</v>
      </c>
      <c r="L481" s="11" t="str">
        <f>VLOOKUP(C481,DBASE!$A$4:$Z$756,10,FALSE)</f>
        <v>Department</v>
      </c>
      <c r="M481" s="11" t="str">
        <f>VLOOKUP(C481,DBASE!$A$4:$Z$756,11,FALSE)</f>
        <v>Supervisor</v>
      </c>
      <c r="N481" s="11" t="str">
        <f>VLOOKUP(C481,DBASE!$A$4:$Z$756,12,FALSE)</f>
        <v>Non-Mgm.</v>
      </c>
      <c r="O481" s="11" t="str">
        <f>VLOOKUP(C481,DBASE!$A$4:$Z$756,13,FALSE)</f>
        <v>tech</v>
      </c>
      <c r="P481" s="11" t="str">
        <f>VLOOKUP(C481,DBASE!$A$4:$Z$756,14,FALSE)</f>
        <v>M</v>
      </c>
      <c r="Q481" s="12">
        <f>VLOOKUP(C481,DBASE!$A$4:$Z$756,15,FALSE)</f>
        <v>42979</v>
      </c>
      <c r="R481" s="12">
        <f>IF(VLOOKUP(C481,DBASE!$A$4:$Z$756,16,FALSE)=0,"",VLOOKUP(C481,DBASE!$A$4:$Z$756,16,FALSE))</f>
        <v>44255</v>
      </c>
      <c r="S481" s="13" t="str">
        <f>VLOOKUP(C481,DBASE!$A$4:$Z$756,17,FALSE)</f>
        <v/>
      </c>
      <c r="T481" s="11">
        <f ca="1">VLOOKUP(C481,DBASE!$A$4:$Z$756,18,FALSE)</f>
        <v>3</v>
      </c>
      <c r="U481" s="12">
        <f>VLOOKUP(C481,DBASE!$A$4:$Z$756,19,FALSE)</f>
        <v>36834</v>
      </c>
      <c r="V481" s="13">
        <f ca="1">VLOOKUP(C481,DBASE!$A$4:$Z$756,20,FALSE)</f>
        <v>19</v>
      </c>
      <c r="W481" s="11" t="str">
        <f>VLOOKUP(C481,DBASE!$A$4:$Z$756,21,FALSE)</f>
        <v>J</v>
      </c>
      <c r="X481" s="11">
        <f>VLOOKUP(C481,DBASE!$A$4:$Z$756,22,FALSE)</f>
        <v>30</v>
      </c>
      <c r="Y481" s="14">
        <f>VLOOKUP(C481,DBASE!$A$4:$Z$756,23,FALSE)</f>
        <v>2.5</v>
      </c>
      <c r="Z481" s="11">
        <f>VLOOKUP(C481,DBASE!$A$4:$Z$756,24,FALSE)</f>
        <v>39</v>
      </c>
      <c r="AA481" s="11" t="str">
        <f>VLOOKUP(C481,DBASE!$A$4:$Z$756,25,FALSE)</f>
        <v>Function</v>
      </c>
      <c r="AB481" s="10">
        <f>VLOOKUP(C481,DBASE!$A$4:$Z$756,26,FALSE)</f>
        <v>1</v>
      </c>
      <c r="AC481" s="15">
        <v>1477</v>
      </c>
      <c r="AD481" s="15">
        <f t="shared" si="35"/>
        <v>323.83225000000004</v>
      </c>
      <c r="AE481" s="15">
        <v>0</v>
      </c>
      <c r="AF481" s="15">
        <v>0</v>
      </c>
      <c r="AG481" s="15">
        <v>0</v>
      </c>
      <c r="AH481" s="15">
        <v>0</v>
      </c>
      <c r="AI481" s="15">
        <v>0</v>
      </c>
      <c r="AJ481" s="15">
        <v>0</v>
      </c>
      <c r="AK481" s="15">
        <v>0</v>
      </c>
      <c r="AL481" s="15">
        <v>0</v>
      </c>
      <c r="AM481" s="15">
        <v>0</v>
      </c>
      <c r="AN481" s="15">
        <v>0</v>
      </c>
      <c r="AO481" s="15">
        <f t="shared" si="36"/>
        <v>85.211538461538453</v>
      </c>
      <c r="AP481" s="15">
        <f t="shared" si="37"/>
        <v>67.69583333333334</v>
      </c>
      <c r="AQ481" s="15">
        <f t="shared" si="38"/>
        <v>26.5</v>
      </c>
      <c r="AR481" s="15">
        <v>0</v>
      </c>
      <c r="AS481" s="15">
        <v>0</v>
      </c>
      <c r="AT481" s="15">
        <v>0</v>
      </c>
      <c r="AU481" s="15">
        <v>0</v>
      </c>
      <c r="AV481" s="15">
        <f t="shared" si="39"/>
        <v>40.178280913461535</v>
      </c>
      <c r="AW481" s="15">
        <v>0</v>
      </c>
      <c r="AX481" s="15">
        <v>0</v>
      </c>
    </row>
    <row r="482" spans="1:50" ht="20.100000000000001" customHeight="1" x14ac:dyDescent="0.25">
      <c r="A482" s="8">
        <v>43922</v>
      </c>
      <c r="B482" s="8">
        <v>43951</v>
      </c>
      <c r="C482" s="11">
        <v>460</v>
      </c>
      <c r="D482" s="8" t="str">
        <f>VLOOKUP(C482,DBASE!$A$4:$Z$756,3,FALSE)</f>
        <v>P</v>
      </c>
      <c r="E482" s="11" t="str">
        <f>VLOOKUP(C482,DBASE!$A$4:$Z$756,2,FALSE)</f>
        <v>Active</v>
      </c>
      <c r="F482" s="11" t="str">
        <f>VLOOKUP(C482,DBASE!$A$4:$Z$756,4,FALSE)</f>
        <v>Mitarbeiter 460</v>
      </c>
      <c r="G482" s="11" t="str">
        <f>VLOOKUP(C482,DBASE!$A$4:$Z$756,5,FALSE)</f>
        <v>N</v>
      </c>
      <c r="H482" s="11">
        <f>VLOOKUP(C482,DBASE!$A$4:$Z$756,6,FALSE)</f>
        <v>1007</v>
      </c>
      <c r="I482" s="11">
        <f>VLOOKUP(C482,DBASE!$A$4:$Z$756,7,FALSE)</f>
        <v>1007</v>
      </c>
      <c r="J482" s="11">
        <f>VLOOKUP(C482,DBASE!$A$4:$Z$756,8,FALSE)</f>
        <v>100</v>
      </c>
      <c r="K482" s="11" t="str">
        <f>VLOOKUP(C482,DBASE!$A$4:$Z$756,9,FALSE)</f>
        <v>Niederl. 1</v>
      </c>
      <c r="L482" s="11" t="str">
        <f>VLOOKUP(C482,DBASE!$A$4:$Z$756,10,FALSE)</f>
        <v>Department</v>
      </c>
      <c r="M482" s="11" t="str">
        <f>VLOOKUP(C482,DBASE!$A$4:$Z$756,11,FALSE)</f>
        <v>Supervisor</v>
      </c>
      <c r="N482" s="11" t="str">
        <f>VLOOKUP(C482,DBASE!$A$4:$Z$756,12,FALSE)</f>
        <v>Non-Mgm.</v>
      </c>
      <c r="O482" s="11" t="str">
        <f>VLOOKUP(C482,DBASE!$A$4:$Z$756,13,FALSE)</f>
        <v>tech</v>
      </c>
      <c r="P482" s="11" t="str">
        <f>VLOOKUP(C482,DBASE!$A$4:$Z$756,14,FALSE)</f>
        <v>M</v>
      </c>
      <c r="Q482" s="12">
        <f>VLOOKUP(C482,DBASE!$A$4:$Z$756,15,FALSE)</f>
        <v>42979</v>
      </c>
      <c r="R482" s="12">
        <f>IF(VLOOKUP(C482,DBASE!$A$4:$Z$756,16,FALSE)=0,"",VLOOKUP(C482,DBASE!$A$4:$Z$756,16,FALSE))</f>
        <v>44255</v>
      </c>
      <c r="S482" s="13" t="str">
        <f>VLOOKUP(C482,DBASE!$A$4:$Z$756,17,FALSE)</f>
        <v/>
      </c>
      <c r="T482" s="11">
        <f ca="1">VLOOKUP(C482,DBASE!$A$4:$Z$756,18,FALSE)</f>
        <v>3</v>
      </c>
      <c r="U482" s="12">
        <f>VLOOKUP(C482,DBASE!$A$4:$Z$756,19,FALSE)</f>
        <v>37100</v>
      </c>
      <c r="V482" s="13">
        <f ca="1">VLOOKUP(C482,DBASE!$A$4:$Z$756,20,FALSE)</f>
        <v>18</v>
      </c>
      <c r="W482" s="11" t="str">
        <f>VLOOKUP(C482,DBASE!$A$4:$Z$756,21,FALSE)</f>
        <v>J</v>
      </c>
      <c r="X482" s="11">
        <f>VLOOKUP(C482,DBASE!$A$4:$Z$756,22,FALSE)</f>
        <v>30</v>
      </c>
      <c r="Y482" s="14">
        <f>VLOOKUP(C482,DBASE!$A$4:$Z$756,23,FALSE)</f>
        <v>2.5</v>
      </c>
      <c r="Z482" s="11">
        <f>VLOOKUP(C482,DBASE!$A$4:$Z$756,24,FALSE)</f>
        <v>39</v>
      </c>
      <c r="AA482" s="11" t="str">
        <f>VLOOKUP(C482,DBASE!$A$4:$Z$756,25,FALSE)</f>
        <v>Function</v>
      </c>
      <c r="AB482" s="10">
        <f>VLOOKUP(C482,DBASE!$A$4:$Z$756,26,FALSE)</f>
        <v>1</v>
      </c>
      <c r="AC482" s="15">
        <v>1478</v>
      </c>
      <c r="AD482" s="15">
        <f t="shared" si="35"/>
        <v>324.05150000000003</v>
      </c>
      <c r="AE482" s="15">
        <v>0</v>
      </c>
      <c r="AF482" s="15">
        <v>0</v>
      </c>
      <c r="AG482" s="15">
        <v>0</v>
      </c>
      <c r="AH482" s="15">
        <v>0</v>
      </c>
      <c r="AI482" s="15">
        <v>0</v>
      </c>
      <c r="AJ482" s="15">
        <v>0</v>
      </c>
      <c r="AK482" s="15">
        <v>0</v>
      </c>
      <c r="AL482" s="15">
        <v>0</v>
      </c>
      <c r="AM482" s="15">
        <v>0</v>
      </c>
      <c r="AN482" s="15">
        <v>0</v>
      </c>
      <c r="AO482" s="15">
        <f t="shared" si="36"/>
        <v>85.269230769230774</v>
      </c>
      <c r="AP482" s="15">
        <f t="shared" si="37"/>
        <v>67.741666666666674</v>
      </c>
      <c r="AQ482" s="15">
        <f t="shared" si="38"/>
        <v>26.5</v>
      </c>
      <c r="AR482" s="15">
        <v>0</v>
      </c>
      <c r="AS482" s="15">
        <v>0</v>
      </c>
      <c r="AT482" s="15">
        <v>0</v>
      </c>
      <c r="AU482" s="15">
        <v>0</v>
      </c>
      <c r="AV482" s="15">
        <f t="shared" si="39"/>
        <v>40.201465480769237</v>
      </c>
      <c r="AW482" s="15">
        <v>0</v>
      </c>
      <c r="AX482" s="15">
        <v>0</v>
      </c>
    </row>
    <row r="483" spans="1:50" ht="20.100000000000001" customHeight="1" x14ac:dyDescent="0.25">
      <c r="A483" s="8">
        <v>43922</v>
      </c>
      <c r="B483" s="8">
        <v>43951</v>
      </c>
      <c r="C483" s="11">
        <v>461</v>
      </c>
      <c r="D483" s="8" t="str">
        <f>VLOOKUP(C483,DBASE!$A$4:$Z$756,3,FALSE)</f>
        <v>P</v>
      </c>
      <c r="E483" s="11" t="str">
        <f>VLOOKUP(C483,DBASE!$A$4:$Z$756,2,FALSE)</f>
        <v>Active</v>
      </c>
      <c r="F483" s="11" t="str">
        <f>VLOOKUP(C483,DBASE!$A$4:$Z$756,4,FALSE)</f>
        <v>Mitarbeiter 461</v>
      </c>
      <c r="G483" s="11" t="str">
        <f>VLOOKUP(C483,DBASE!$A$4:$Z$756,5,FALSE)</f>
        <v>N</v>
      </c>
      <c r="H483" s="11">
        <f>VLOOKUP(C483,DBASE!$A$4:$Z$756,6,FALSE)</f>
        <v>1049</v>
      </c>
      <c r="I483" s="11">
        <f>VLOOKUP(C483,DBASE!$A$4:$Z$756,7,FALSE)</f>
        <v>1092</v>
      </c>
      <c r="J483" s="11">
        <f>VLOOKUP(C483,DBASE!$A$4:$Z$756,8,FALSE)</f>
        <v>107</v>
      </c>
      <c r="K483" s="11" t="str">
        <f>VLOOKUP(C483,DBASE!$A$4:$Z$756,9,FALSE)</f>
        <v>Niederl. 8</v>
      </c>
      <c r="L483" s="11" t="str">
        <f>VLOOKUP(C483,DBASE!$A$4:$Z$756,10,FALSE)</f>
        <v>Department</v>
      </c>
      <c r="M483" s="11" t="str">
        <f>VLOOKUP(C483,DBASE!$A$4:$Z$756,11,FALSE)</f>
        <v>Supervisor</v>
      </c>
      <c r="N483" s="11" t="str">
        <f>VLOOKUP(C483,DBASE!$A$4:$Z$756,12,FALSE)</f>
        <v>Non-Mgm.</v>
      </c>
      <c r="O483" s="11" t="str">
        <f>VLOOKUP(C483,DBASE!$A$4:$Z$756,13,FALSE)</f>
        <v>kfm</v>
      </c>
      <c r="P483" s="11" t="str">
        <f>VLOOKUP(C483,DBASE!$A$4:$Z$756,14,FALSE)</f>
        <v>M</v>
      </c>
      <c r="Q483" s="12">
        <f>VLOOKUP(C483,DBASE!$A$4:$Z$756,15,FALSE)</f>
        <v>42979</v>
      </c>
      <c r="R483" s="12">
        <f>IF(VLOOKUP(C483,DBASE!$A$4:$Z$756,16,FALSE)=0,"",VLOOKUP(C483,DBASE!$A$4:$Z$756,16,FALSE))</f>
        <v>44074</v>
      </c>
      <c r="S483" s="13" t="str">
        <f>VLOOKUP(C483,DBASE!$A$4:$Z$756,17,FALSE)</f>
        <v/>
      </c>
      <c r="T483" s="11">
        <f ca="1">VLOOKUP(C483,DBASE!$A$4:$Z$756,18,FALSE)</f>
        <v>2</v>
      </c>
      <c r="U483" s="12">
        <f>VLOOKUP(C483,DBASE!$A$4:$Z$756,19,FALSE)</f>
        <v>36197</v>
      </c>
      <c r="V483" s="13">
        <f ca="1">VLOOKUP(C483,DBASE!$A$4:$Z$756,20,FALSE)</f>
        <v>20</v>
      </c>
      <c r="W483" s="11" t="str">
        <f>VLOOKUP(C483,DBASE!$A$4:$Z$756,21,FALSE)</f>
        <v>J</v>
      </c>
      <c r="X483" s="11">
        <f>VLOOKUP(C483,DBASE!$A$4:$Z$756,22,FALSE)</f>
        <v>30</v>
      </c>
      <c r="Y483" s="14">
        <f>VLOOKUP(C483,DBASE!$A$4:$Z$756,23,FALSE)</f>
        <v>2.5</v>
      </c>
      <c r="Z483" s="11">
        <f>VLOOKUP(C483,DBASE!$A$4:$Z$756,24,FALSE)</f>
        <v>39</v>
      </c>
      <c r="AA483" s="11" t="str">
        <f>VLOOKUP(C483,DBASE!$A$4:$Z$756,25,FALSE)</f>
        <v>Function</v>
      </c>
      <c r="AB483" s="10">
        <f>VLOOKUP(C483,DBASE!$A$4:$Z$756,26,FALSE)</f>
        <v>1</v>
      </c>
      <c r="AC483" s="15">
        <v>1479</v>
      </c>
      <c r="AD483" s="15">
        <f t="shared" si="35"/>
        <v>324.27075000000002</v>
      </c>
      <c r="AE483" s="15">
        <v>0</v>
      </c>
      <c r="AF483" s="15">
        <v>0</v>
      </c>
      <c r="AG483" s="15">
        <v>0</v>
      </c>
      <c r="AH483" s="15">
        <v>0</v>
      </c>
      <c r="AI483" s="15">
        <v>0</v>
      </c>
      <c r="AJ483" s="15">
        <v>0</v>
      </c>
      <c r="AK483" s="15">
        <v>0</v>
      </c>
      <c r="AL483" s="15">
        <v>0</v>
      </c>
      <c r="AM483" s="15">
        <v>0</v>
      </c>
      <c r="AN483" s="15">
        <v>0</v>
      </c>
      <c r="AO483" s="15">
        <f t="shared" si="36"/>
        <v>85.32692307692308</v>
      </c>
      <c r="AP483" s="15">
        <f t="shared" si="37"/>
        <v>67.787500000000009</v>
      </c>
      <c r="AQ483" s="15">
        <f t="shared" si="38"/>
        <v>26.5</v>
      </c>
      <c r="AR483" s="15">
        <v>0</v>
      </c>
      <c r="AS483" s="15">
        <v>0</v>
      </c>
      <c r="AT483" s="15">
        <v>0</v>
      </c>
      <c r="AU483" s="15">
        <v>0</v>
      </c>
      <c r="AV483" s="15">
        <f t="shared" si="39"/>
        <v>40.224650048076924</v>
      </c>
      <c r="AW483" s="15">
        <v>0</v>
      </c>
      <c r="AX483" s="15">
        <v>0</v>
      </c>
    </row>
    <row r="484" spans="1:50" ht="20.100000000000001" customHeight="1" x14ac:dyDescent="0.25">
      <c r="A484" s="8">
        <v>43922</v>
      </c>
      <c r="B484" s="8">
        <v>43951</v>
      </c>
      <c r="C484" s="11">
        <v>462</v>
      </c>
      <c r="D484" s="8" t="str">
        <f>VLOOKUP(C484,DBASE!$A$4:$Z$756,3,FALSE)</f>
        <v>P</v>
      </c>
      <c r="E484" s="11" t="str">
        <f>VLOOKUP(C484,DBASE!$A$4:$Z$756,2,FALSE)</f>
        <v>Active</v>
      </c>
      <c r="F484" s="11" t="str">
        <f>VLOOKUP(C484,DBASE!$A$4:$Z$756,4,FALSE)</f>
        <v>Mitarbeiter 462</v>
      </c>
      <c r="G484" s="11" t="str">
        <f>VLOOKUP(C484,DBASE!$A$4:$Z$756,5,FALSE)</f>
        <v>N</v>
      </c>
      <c r="H484" s="11">
        <f>VLOOKUP(C484,DBASE!$A$4:$Z$756,6,FALSE)</f>
        <v>1049</v>
      </c>
      <c r="I484" s="11">
        <f>VLOOKUP(C484,DBASE!$A$4:$Z$756,7,FALSE)</f>
        <v>1092</v>
      </c>
      <c r="J484" s="11">
        <f>VLOOKUP(C484,DBASE!$A$4:$Z$756,8,FALSE)</f>
        <v>107</v>
      </c>
      <c r="K484" s="11" t="str">
        <f>VLOOKUP(C484,DBASE!$A$4:$Z$756,9,FALSE)</f>
        <v>Niederl. 8</v>
      </c>
      <c r="L484" s="11" t="str">
        <f>VLOOKUP(C484,DBASE!$A$4:$Z$756,10,FALSE)</f>
        <v>Department</v>
      </c>
      <c r="M484" s="11" t="str">
        <f>VLOOKUP(C484,DBASE!$A$4:$Z$756,11,FALSE)</f>
        <v>Supervisor</v>
      </c>
      <c r="N484" s="11" t="str">
        <f>VLOOKUP(C484,DBASE!$A$4:$Z$756,12,FALSE)</f>
        <v>Non-Mgm.</v>
      </c>
      <c r="O484" s="11" t="str">
        <f>VLOOKUP(C484,DBASE!$A$4:$Z$756,13,FALSE)</f>
        <v>tech</v>
      </c>
      <c r="P484" s="11" t="str">
        <f>VLOOKUP(C484,DBASE!$A$4:$Z$756,14,FALSE)</f>
        <v>M</v>
      </c>
      <c r="Q484" s="12">
        <f>VLOOKUP(C484,DBASE!$A$4:$Z$756,15,FALSE)</f>
        <v>42979</v>
      </c>
      <c r="R484" s="12">
        <f>IF(VLOOKUP(C484,DBASE!$A$4:$Z$756,16,FALSE)=0,"",VLOOKUP(C484,DBASE!$A$4:$Z$756,16,FALSE))</f>
        <v>44255</v>
      </c>
      <c r="S484" s="13" t="str">
        <f>VLOOKUP(C484,DBASE!$A$4:$Z$756,17,FALSE)</f>
        <v/>
      </c>
      <c r="T484" s="11">
        <f ca="1">VLOOKUP(C484,DBASE!$A$4:$Z$756,18,FALSE)</f>
        <v>3</v>
      </c>
      <c r="U484" s="12">
        <f>VLOOKUP(C484,DBASE!$A$4:$Z$756,19,FALSE)</f>
        <v>35773</v>
      </c>
      <c r="V484" s="13">
        <f ca="1">VLOOKUP(C484,DBASE!$A$4:$Z$756,20,FALSE)</f>
        <v>22</v>
      </c>
      <c r="W484" s="11" t="str">
        <f>VLOOKUP(C484,DBASE!$A$4:$Z$756,21,FALSE)</f>
        <v>J</v>
      </c>
      <c r="X484" s="11">
        <f>VLOOKUP(C484,DBASE!$A$4:$Z$756,22,FALSE)</f>
        <v>30</v>
      </c>
      <c r="Y484" s="14">
        <f>VLOOKUP(C484,DBASE!$A$4:$Z$756,23,FALSE)</f>
        <v>2.5</v>
      </c>
      <c r="Z484" s="11">
        <f>VLOOKUP(C484,DBASE!$A$4:$Z$756,24,FALSE)</f>
        <v>39</v>
      </c>
      <c r="AA484" s="11" t="str">
        <f>VLOOKUP(C484,DBASE!$A$4:$Z$756,25,FALSE)</f>
        <v>Function</v>
      </c>
      <c r="AB484" s="10">
        <f>VLOOKUP(C484,DBASE!$A$4:$Z$756,26,FALSE)</f>
        <v>1</v>
      </c>
      <c r="AC484" s="15">
        <v>1480</v>
      </c>
      <c r="AD484" s="15">
        <f t="shared" si="35"/>
        <v>324.49</v>
      </c>
      <c r="AE484" s="15">
        <v>0</v>
      </c>
      <c r="AF484" s="15">
        <v>0</v>
      </c>
      <c r="AG484" s="15">
        <v>0</v>
      </c>
      <c r="AH484" s="15">
        <v>0</v>
      </c>
      <c r="AI484" s="15">
        <v>0</v>
      </c>
      <c r="AJ484" s="15">
        <v>0</v>
      </c>
      <c r="AK484" s="15">
        <v>0</v>
      </c>
      <c r="AL484" s="15">
        <v>0</v>
      </c>
      <c r="AM484" s="15">
        <v>0</v>
      </c>
      <c r="AN484" s="15">
        <v>0</v>
      </c>
      <c r="AO484" s="15">
        <f t="shared" si="36"/>
        <v>85.384615384615387</v>
      </c>
      <c r="AP484" s="15">
        <f t="shared" si="37"/>
        <v>67.833333333333343</v>
      </c>
      <c r="AQ484" s="15">
        <f t="shared" si="38"/>
        <v>26.5</v>
      </c>
      <c r="AR484" s="15">
        <v>0</v>
      </c>
      <c r="AS484" s="15">
        <v>0</v>
      </c>
      <c r="AT484" s="15">
        <v>0</v>
      </c>
      <c r="AU484" s="15">
        <v>0</v>
      </c>
      <c r="AV484" s="15">
        <f t="shared" si="39"/>
        <v>40.247834615384619</v>
      </c>
      <c r="AW484" s="15">
        <v>0</v>
      </c>
      <c r="AX484" s="15">
        <v>0</v>
      </c>
    </row>
    <row r="485" spans="1:50" ht="20.100000000000001" customHeight="1" x14ac:dyDescent="0.25">
      <c r="A485" s="8">
        <v>43922</v>
      </c>
      <c r="B485" s="8">
        <v>43951</v>
      </c>
      <c r="C485" s="11">
        <v>463</v>
      </c>
      <c r="D485" s="8" t="str">
        <f>VLOOKUP(C485,DBASE!$A$4:$Z$756,3,FALSE)</f>
        <v>P</v>
      </c>
      <c r="E485" s="11" t="str">
        <f>VLOOKUP(C485,DBASE!$A$4:$Z$756,2,FALSE)</f>
        <v>Active</v>
      </c>
      <c r="F485" s="11" t="str">
        <f>VLOOKUP(C485,DBASE!$A$4:$Z$756,4,FALSE)</f>
        <v>Mitarbeiter 463</v>
      </c>
      <c r="G485" s="11" t="str">
        <f>VLOOKUP(C485,DBASE!$A$4:$Z$756,5,FALSE)</f>
        <v>N</v>
      </c>
      <c r="H485" s="11">
        <f>VLOOKUP(C485,DBASE!$A$4:$Z$756,6,FALSE)</f>
        <v>1049</v>
      </c>
      <c r="I485" s="11">
        <f>VLOOKUP(C485,DBASE!$A$4:$Z$756,7,FALSE)</f>
        <v>1092</v>
      </c>
      <c r="J485" s="11">
        <f>VLOOKUP(C485,DBASE!$A$4:$Z$756,8,FALSE)</f>
        <v>108</v>
      </c>
      <c r="K485" s="11" t="str">
        <f>VLOOKUP(C485,DBASE!$A$4:$Z$756,9,FALSE)</f>
        <v>Niederl. 9</v>
      </c>
      <c r="L485" s="11" t="str">
        <f>VLOOKUP(C485,DBASE!$A$4:$Z$756,10,FALSE)</f>
        <v>Department</v>
      </c>
      <c r="M485" s="11" t="str">
        <f>VLOOKUP(C485,DBASE!$A$4:$Z$756,11,FALSE)</f>
        <v>Supervisor</v>
      </c>
      <c r="N485" s="11" t="str">
        <f>VLOOKUP(C485,DBASE!$A$4:$Z$756,12,FALSE)</f>
        <v>Non-Mgm.</v>
      </c>
      <c r="O485" s="11" t="str">
        <f>VLOOKUP(C485,DBASE!$A$4:$Z$756,13,FALSE)</f>
        <v>kfm</v>
      </c>
      <c r="P485" s="11" t="str">
        <f>VLOOKUP(C485,DBASE!$A$4:$Z$756,14,FALSE)</f>
        <v>W</v>
      </c>
      <c r="Q485" s="12">
        <f>VLOOKUP(C485,DBASE!$A$4:$Z$756,15,FALSE)</f>
        <v>42979</v>
      </c>
      <c r="R485" s="12">
        <f>IF(VLOOKUP(C485,DBASE!$A$4:$Z$756,16,FALSE)=0,"",VLOOKUP(C485,DBASE!$A$4:$Z$756,16,FALSE))</f>
        <v>44074</v>
      </c>
      <c r="S485" s="13" t="str">
        <f>VLOOKUP(C485,DBASE!$A$4:$Z$756,17,FALSE)</f>
        <v/>
      </c>
      <c r="T485" s="11">
        <f ca="1">VLOOKUP(C485,DBASE!$A$4:$Z$756,18,FALSE)</f>
        <v>2</v>
      </c>
      <c r="U485" s="12">
        <f>VLOOKUP(C485,DBASE!$A$4:$Z$756,19,FALSE)</f>
        <v>35232</v>
      </c>
      <c r="V485" s="13">
        <f ca="1">VLOOKUP(C485,DBASE!$A$4:$Z$756,20,FALSE)</f>
        <v>23</v>
      </c>
      <c r="W485" s="11" t="str">
        <f>VLOOKUP(C485,DBASE!$A$4:$Z$756,21,FALSE)</f>
        <v>J</v>
      </c>
      <c r="X485" s="11">
        <f>VLOOKUP(C485,DBASE!$A$4:$Z$756,22,FALSE)</f>
        <v>30</v>
      </c>
      <c r="Y485" s="14">
        <f>VLOOKUP(C485,DBASE!$A$4:$Z$756,23,FALSE)</f>
        <v>2.5</v>
      </c>
      <c r="Z485" s="11">
        <f>VLOOKUP(C485,DBASE!$A$4:$Z$756,24,FALSE)</f>
        <v>39</v>
      </c>
      <c r="AA485" s="11" t="str">
        <f>VLOOKUP(C485,DBASE!$A$4:$Z$756,25,FALSE)</f>
        <v>Function</v>
      </c>
      <c r="AB485" s="10">
        <f>VLOOKUP(C485,DBASE!$A$4:$Z$756,26,FALSE)</f>
        <v>1</v>
      </c>
      <c r="AC485" s="15">
        <v>1481</v>
      </c>
      <c r="AD485" s="15">
        <f t="shared" si="35"/>
        <v>324.70925</v>
      </c>
      <c r="AE485" s="15">
        <v>0</v>
      </c>
      <c r="AF485" s="15">
        <v>0</v>
      </c>
      <c r="AG485" s="15">
        <v>0</v>
      </c>
      <c r="AH485" s="15">
        <v>0</v>
      </c>
      <c r="AI485" s="15">
        <v>0</v>
      </c>
      <c r="AJ485" s="15">
        <v>0</v>
      </c>
      <c r="AK485" s="15">
        <v>0</v>
      </c>
      <c r="AL485" s="15">
        <v>0</v>
      </c>
      <c r="AM485" s="15">
        <v>0</v>
      </c>
      <c r="AN485" s="15">
        <v>0</v>
      </c>
      <c r="AO485" s="15">
        <f t="shared" si="36"/>
        <v>85.442307692307693</v>
      </c>
      <c r="AP485" s="15">
        <f t="shared" si="37"/>
        <v>67.879166666666677</v>
      </c>
      <c r="AQ485" s="15">
        <f t="shared" si="38"/>
        <v>26.5</v>
      </c>
      <c r="AR485" s="15">
        <v>0</v>
      </c>
      <c r="AS485" s="15">
        <v>0</v>
      </c>
      <c r="AT485" s="15">
        <v>0</v>
      </c>
      <c r="AU485" s="15">
        <v>0</v>
      </c>
      <c r="AV485" s="15">
        <f t="shared" si="39"/>
        <v>40.271019182692314</v>
      </c>
      <c r="AW485" s="15">
        <v>0</v>
      </c>
      <c r="AX485" s="15">
        <v>0</v>
      </c>
    </row>
    <row r="486" spans="1:50" ht="20.100000000000001" customHeight="1" x14ac:dyDescent="0.25">
      <c r="A486" s="8">
        <v>43922</v>
      </c>
      <c r="B486" s="8">
        <v>43951</v>
      </c>
      <c r="C486" s="11">
        <v>464</v>
      </c>
      <c r="D486" s="8" t="str">
        <f>VLOOKUP(C486,DBASE!$A$4:$Z$756,3,FALSE)</f>
        <v>P</v>
      </c>
      <c r="E486" s="11" t="str">
        <f>VLOOKUP(C486,DBASE!$A$4:$Z$756,2,FALSE)</f>
        <v>Active</v>
      </c>
      <c r="F486" s="11" t="str">
        <f>VLOOKUP(C486,DBASE!$A$4:$Z$756,4,FALSE)</f>
        <v>Mitarbeiter 464</v>
      </c>
      <c r="G486" s="11" t="str">
        <f>VLOOKUP(C486,DBASE!$A$4:$Z$756,5,FALSE)</f>
        <v>N</v>
      </c>
      <c r="H486" s="11">
        <f>VLOOKUP(C486,DBASE!$A$4:$Z$756,6,FALSE)</f>
        <v>1049</v>
      </c>
      <c r="I486" s="11">
        <f>VLOOKUP(C486,DBASE!$A$4:$Z$756,7,FALSE)</f>
        <v>1092</v>
      </c>
      <c r="J486" s="11">
        <f>VLOOKUP(C486,DBASE!$A$4:$Z$756,8,FALSE)</f>
        <v>102</v>
      </c>
      <c r="K486" s="11" t="str">
        <f>VLOOKUP(C486,DBASE!$A$4:$Z$756,9,FALSE)</f>
        <v>Niederl. 3</v>
      </c>
      <c r="L486" s="11" t="str">
        <f>VLOOKUP(C486,DBASE!$A$4:$Z$756,10,FALSE)</f>
        <v>Department</v>
      </c>
      <c r="M486" s="11" t="str">
        <f>VLOOKUP(C486,DBASE!$A$4:$Z$756,11,FALSE)</f>
        <v>Supervisor</v>
      </c>
      <c r="N486" s="11" t="str">
        <f>VLOOKUP(C486,DBASE!$A$4:$Z$756,12,FALSE)</f>
        <v>Non-Mgm.</v>
      </c>
      <c r="O486" s="11" t="str">
        <f>VLOOKUP(C486,DBASE!$A$4:$Z$756,13,FALSE)</f>
        <v>kfm</v>
      </c>
      <c r="P486" s="11" t="str">
        <f>VLOOKUP(C486,DBASE!$A$4:$Z$756,14,FALSE)</f>
        <v>M</v>
      </c>
      <c r="Q486" s="12">
        <f>VLOOKUP(C486,DBASE!$A$4:$Z$756,15,FALSE)</f>
        <v>42979</v>
      </c>
      <c r="R486" s="12">
        <f>IF(VLOOKUP(C486,DBASE!$A$4:$Z$756,16,FALSE)=0,"",VLOOKUP(C486,DBASE!$A$4:$Z$756,16,FALSE))</f>
        <v>44074</v>
      </c>
      <c r="S486" s="13" t="str">
        <f>VLOOKUP(C486,DBASE!$A$4:$Z$756,17,FALSE)</f>
        <v/>
      </c>
      <c r="T486" s="11">
        <f ca="1">VLOOKUP(C486,DBASE!$A$4:$Z$756,18,FALSE)</f>
        <v>2</v>
      </c>
      <c r="U486" s="12">
        <f>VLOOKUP(C486,DBASE!$A$4:$Z$756,19,FALSE)</f>
        <v>36829</v>
      </c>
      <c r="V486" s="13">
        <f ca="1">VLOOKUP(C486,DBASE!$A$4:$Z$756,20,FALSE)</f>
        <v>19</v>
      </c>
      <c r="W486" s="11" t="str">
        <f>VLOOKUP(C486,DBASE!$A$4:$Z$756,21,FALSE)</f>
        <v>J</v>
      </c>
      <c r="X486" s="11">
        <f>VLOOKUP(C486,DBASE!$A$4:$Z$756,22,FALSE)</f>
        <v>30</v>
      </c>
      <c r="Y486" s="14">
        <f>VLOOKUP(C486,DBASE!$A$4:$Z$756,23,FALSE)</f>
        <v>2.5</v>
      </c>
      <c r="Z486" s="11">
        <f>VLOOKUP(C486,DBASE!$A$4:$Z$756,24,FALSE)</f>
        <v>39</v>
      </c>
      <c r="AA486" s="11" t="str">
        <f>VLOOKUP(C486,DBASE!$A$4:$Z$756,25,FALSE)</f>
        <v>Function</v>
      </c>
      <c r="AB486" s="10">
        <f>VLOOKUP(C486,DBASE!$A$4:$Z$756,26,FALSE)</f>
        <v>1</v>
      </c>
      <c r="AC486" s="15">
        <v>1482</v>
      </c>
      <c r="AD486" s="15">
        <f t="shared" si="35"/>
        <v>324.92849999999999</v>
      </c>
      <c r="AE486" s="15">
        <v>0</v>
      </c>
      <c r="AF486" s="15">
        <v>0</v>
      </c>
      <c r="AG486" s="15">
        <v>0</v>
      </c>
      <c r="AH486" s="15">
        <v>0</v>
      </c>
      <c r="AI486" s="15">
        <v>0</v>
      </c>
      <c r="AJ486" s="15">
        <v>0</v>
      </c>
      <c r="AK486" s="15">
        <v>0</v>
      </c>
      <c r="AL486" s="15">
        <v>0</v>
      </c>
      <c r="AM486" s="15">
        <v>0</v>
      </c>
      <c r="AN486" s="15">
        <v>0</v>
      </c>
      <c r="AO486" s="15">
        <f t="shared" si="36"/>
        <v>85.500000000000014</v>
      </c>
      <c r="AP486" s="15">
        <f t="shared" si="37"/>
        <v>67.925000000000011</v>
      </c>
      <c r="AQ486" s="15">
        <f t="shared" si="38"/>
        <v>26.5</v>
      </c>
      <c r="AR486" s="15">
        <v>0</v>
      </c>
      <c r="AS486" s="15">
        <v>0</v>
      </c>
      <c r="AT486" s="15">
        <v>0</v>
      </c>
      <c r="AU486" s="15">
        <v>0</v>
      </c>
      <c r="AV486" s="15">
        <f t="shared" si="39"/>
        <v>40.294203750000001</v>
      </c>
      <c r="AW486" s="15">
        <v>0</v>
      </c>
      <c r="AX486" s="15">
        <v>0</v>
      </c>
    </row>
    <row r="487" spans="1:50" ht="20.100000000000001" customHeight="1" x14ac:dyDescent="0.25">
      <c r="A487" s="8">
        <v>43922</v>
      </c>
      <c r="B487" s="8">
        <v>43951</v>
      </c>
      <c r="C487" s="11">
        <v>465</v>
      </c>
      <c r="D487" s="8" t="str">
        <f>VLOOKUP(C487,DBASE!$A$4:$Z$756,3,FALSE)</f>
        <v>P</v>
      </c>
      <c r="E487" s="11" t="str">
        <f>VLOOKUP(C487,DBASE!$A$4:$Z$756,2,FALSE)</f>
        <v>Active</v>
      </c>
      <c r="F487" s="11" t="str">
        <f>VLOOKUP(C487,DBASE!$A$4:$Z$756,4,FALSE)</f>
        <v>Mitarbeiter 465</v>
      </c>
      <c r="G487" s="11" t="str">
        <f>VLOOKUP(C487,DBASE!$A$4:$Z$756,5,FALSE)</f>
        <v>N</v>
      </c>
      <c r="H487" s="11">
        <f>VLOOKUP(C487,DBASE!$A$4:$Z$756,6,FALSE)</f>
        <v>1043</v>
      </c>
      <c r="I487" s="11">
        <f>VLOOKUP(C487,DBASE!$A$4:$Z$756,7,FALSE)</f>
        <v>1086</v>
      </c>
      <c r="J487" s="11">
        <f>VLOOKUP(C487,DBASE!$A$4:$Z$756,8,FALSE)</f>
        <v>102</v>
      </c>
      <c r="K487" s="11" t="str">
        <f>VLOOKUP(C487,DBASE!$A$4:$Z$756,9,FALSE)</f>
        <v>Niederl. 3</v>
      </c>
      <c r="L487" s="11" t="str">
        <f>VLOOKUP(C487,DBASE!$A$4:$Z$756,10,FALSE)</f>
        <v>Department</v>
      </c>
      <c r="M487" s="11" t="str">
        <f>VLOOKUP(C487,DBASE!$A$4:$Z$756,11,FALSE)</f>
        <v>Supervisor</v>
      </c>
      <c r="N487" s="11" t="str">
        <f>VLOOKUP(C487,DBASE!$A$4:$Z$756,12,FALSE)</f>
        <v>Non-Mgm.</v>
      </c>
      <c r="O487" s="11" t="str">
        <f>VLOOKUP(C487,DBASE!$A$4:$Z$756,13,FALSE)</f>
        <v>ang.</v>
      </c>
      <c r="P487" s="11" t="str">
        <f>VLOOKUP(C487,DBASE!$A$4:$Z$756,14,FALSE)</f>
        <v>M</v>
      </c>
      <c r="Q487" s="12">
        <f>VLOOKUP(C487,DBASE!$A$4:$Z$756,15,FALSE)</f>
        <v>42979</v>
      </c>
      <c r="R487" s="12" t="str">
        <f>IF(VLOOKUP(C487,DBASE!$A$4:$Z$756,16,FALSE)=0,"",VLOOKUP(C487,DBASE!$A$4:$Z$756,16,FALSE))</f>
        <v/>
      </c>
      <c r="S487" s="13" t="str">
        <f>VLOOKUP(C487,DBASE!$A$4:$Z$756,17,FALSE)</f>
        <v/>
      </c>
      <c r="T487" s="11">
        <f ca="1">VLOOKUP(C487,DBASE!$A$4:$Z$756,18,FALSE)</f>
        <v>2</v>
      </c>
      <c r="U487" s="12">
        <f>VLOOKUP(C487,DBASE!$A$4:$Z$756,19,FALSE)</f>
        <v>34087</v>
      </c>
      <c r="V487" s="13">
        <f ca="1">VLOOKUP(C487,DBASE!$A$4:$Z$756,20,FALSE)</f>
        <v>26</v>
      </c>
      <c r="W487" s="11" t="str">
        <f>VLOOKUP(C487,DBASE!$A$4:$Z$756,21,FALSE)</f>
        <v>N</v>
      </c>
      <c r="X487" s="11">
        <f>VLOOKUP(C487,DBASE!$A$4:$Z$756,22,FALSE)</f>
        <v>30</v>
      </c>
      <c r="Y487" s="14">
        <f>VLOOKUP(C487,DBASE!$A$4:$Z$756,23,FALSE)</f>
        <v>2.5</v>
      </c>
      <c r="Z487" s="11">
        <f>VLOOKUP(C487,DBASE!$A$4:$Z$756,24,FALSE)</f>
        <v>39</v>
      </c>
      <c r="AA487" s="11" t="str">
        <f>VLOOKUP(C487,DBASE!$A$4:$Z$756,25,FALSE)</f>
        <v>Function</v>
      </c>
      <c r="AB487" s="10">
        <f>VLOOKUP(C487,DBASE!$A$4:$Z$756,26,FALSE)</f>
        <v>1</v>
      </c>
      <c r="AC487" s="15">
        <v>1483</v>
      </c>
      <c r="AD487" s="15">
        <f t="shared" si="35"/>
        <v>325.14775000000003</v>
      </c>
      <c r="AE487" s="15">
        <v>0</v>
      </c>
      <c r="AF487" s="15">
        <v>0</v>
      </c>
      <c r="AG487" s="15">
        <v>0</v>
      </c>
      <c r="AH487" s="15">
        <v>0</v>
      </c>
      <c r="AI487" s="15">
        <v>0</v>
      </c>
      <c r="AJ487" s="15">
        <v>0</v>
      </c>
      <c r="AK487" s="15">
        <v>0</v>
      </c>
      <c r="AL487" s="15">
        <v>0</v>
      </c>
      <c r="AM487" s="15">
        <v>0</v>
      </c>
      <c r="AN487" s="15">
        <v>0</v>
      </c>
      <c r="AO487" s="15">
        <f t="shared" si="36"/>
        <v>0</v>
      </c>
      <c r="AP487" s="15">
        <f t="shared" si="37"/>
        <v>0</v>
      </c>
      <c r="AQ487" s="15">
        <f t="shared" si="38"/>
        <v>26.5</v>
      </c>
      <c r="AR487" s="15">
        <v>0</v>
      </c>
      <c r="AS487" s="15">
        <v>0</v>
      </c>
      <c r="AT487" s="15">
        <v>0</v>
      </c>
      <c r="AU487" s="15">
        <v>0</v>
      </c>
      <c r="AV487" s="15">
        <f t="shared" si="39"/>
        <v>5.9346750000000004</v>
      </c>
      <c r="AW487" s="15">
        <v>0</v>
      </c>
      <c r="AX487" s="15">
        <v>0</v>
      </c>
    </row>
    <row r="488" spans="1:50" ht="20.100000000000001" customHeight="1" x14ac:dyDescent="0.25">
      <c r="A488" s="8">
        <v>43922</v>
      </c>
      <c r="B488" s="8">
        <v>43951</v>
      </c>
      <c r="C488" s="11">
        <v>466</v>
      </c>
      <c r="D488" s="8" t="str">
        <f>VLOOKUP(C488,DBASE!$A$4:$Z$756,3,FALSE)</f>
        <v>P</v>
      </c>
      <c r="E488" s="11" t="str">
        <f>VLOOKUP(C488,DBASE!$A$4:$Z$756,2,FALSE)</f>
        <v>Active</v>
      </c>
      <c r="F488" s="11" t="str">
        <f>VLOOKUP(C488,DBASE!$A$4:$Z$756,4,FALSE)</f>
        <v>Mitarbeiter 466</v>
      </c>
      <c r="G488" s="11" t="str">
        <f>VLOOKUP(C488,DBASE!$A$4:$Z$756,5,FALSE)</f>
        <v>N</v>
      </c>
      <c r="H488" s="11">
        <f>VLOOKUP(C488,DBASE!$A$4:$Z$756,6,FALSE)</f>
        <v>1035</v>
      </c>
      <c r="I488" s="11">
        <f>VLOOKUP(C488,DBASE!$A$4:$Z$756,7,FALSE)</f>
        <v>1078</v>
      </c>
      <c r="J488" s="11">
        <f>VLOOKUP(C488,DBASE!$A$4:$Z$756,8,FALSE)</f>
        <v>102</v>
      </c>
      <c r="K488" s="11" t="str">
        <f>VLOOKUP(C488,DBASE!$A$4:$Z$756,9,FALSE)</f>
        <v>Niederl. 3</v>
      </c>
      <c r="L488" s="11" t="str">
        <f>VLOOKUP(C488,DBASE!$A$4:$Z$756,10,FALSE)</f>
        <v>Department</v>
      </c>
      <c r="M488" s="11" t="str">
        <f>VLOOKUP(C488,DBASE!$A$4:$Z$756,11,FALSE)</f>
        <v>Supervisor</v>
      </c>
      <c r="N488" s="11" t="str">
        <f>VLOOKUP(C488,DBASE!$A$4:$Z$756,12,FALSE)</f>
        <v>Non-Mgm.</v>
      </c>
      <c r="O488" s="11" t="str">
        <f>VLOOKUP(C488,DBASE!$A$4:$Z$756,13,FALSE)</f>
        <v>ang.</v>
      </c>
      <c r="P488" s="11" t="str">
        <f>VLOOKUP(C488,DBASE!$A$4:$Z$756,14,FALSE)</f>
        <v>M</v>
      </c>
      <c r="Q488" s="12">
        <f>VLOOKUP(C488,DBASE!$A$4:$Z$756,15,FALSE)</f>
        <v>42982</v>
      </c>
      <c r="R488" s="12" t="str">
        <f>IF(VLOOKUP(C488,DBASE!$A$4:$Z$756,16,FALSE)=0,"",VLOOKUP(C488,DBASE!$A$4:$Z$756,16,FALSE))</f>
        <v/>
      </c>
      <c r="S488" s="13" t="str">
        <f>VLOOKUP(C488,DBASE!$A$4:$Z$756,17,FALSE)</f>
        <v/>
      </c>
      <c r="T488" s="11">
        <f ca="1">VLOOKUP(C488,DBASE!$A$4:$Z$756,18,FALSE)</f>
        <v>2</v>
      </c>
      <c r="U488" s="12">
        <f>VLOOKUP(C488,DBASE!$A$4:$Z$756,19,FALSE)</f>
        <v>30818</v>
      </c>
      <c r="V488" s="13">
        <f ca="1">VLOOKUP(C488,DBASE!$A$4:$Z$756,20,FALSE)</f>
        <v>35</v>
      </c>
      <c r="W488" s="11" t="str">
        <f>VLOOKUP(C488,DBASE!$A$4:$Z$756,21,FALSE)</f>
        <v>N</v>
      </c>
      <c r="X488" s="11">
        <f>VLOOKUP(C488,DBASE!$A$4:$Z$756,22,FALSE)</f>
        <v>30</v>
      </c>
      <c r="Y488" s="14">
        <f>VLOOKUP(C488,DBASE!$A$4:$Z$756,23,FALSE)</f>
        <v>2.5</v>
      </c>
      <c r="Z488" s="11">
        <f>VLOOKUP(C488,DBASE!$A$4:$Z$756,24,FALSE)</f>
        <v>39</v>
      </c>
      <c r="AA488" s="11" t="str">
        <f>VLOOKUP(C488,DBASE!$A$4:$Z$756,25,FALSE)</f>
        <v>Function</v>
      </c>
      <c r="AB488" s="10">
        <f>VLOOKUP(C488,DBASE!$A$4:$Z$756,26,FALSE)</f>
        <v>1</v>
      </c>
      <c r="AC488" s="15">
        <v>1484</v>
      </c>
      <c r="AD488" s="15">
        <f t="shared" si="35"/>
        <v>325.36700000000002</v>
      </c>
      <c r="AE488" s="15">
        <v>0</v>
      </c>
      <c r="AF488" s="15">
        <v>0</v>
      </c>
      <c r="AG488" s="15">
        <v>0</v>
      </c>
      <c r="AH488" s="15">
        <v>0</v>
      </c>
      <c r="AI488" s="15">
        <v>0</v>
      </c>
      <c r="AJ488" s="15">
        <v>0</v>
      </c>
      <c r="AK488" s="15">
        <v>0</v>
      </c>
      <c r="AL488" s="15">
        <v>0</v>
      </c>
      <c r="AM488" s="15">
        <v>0</v>
      </c>
      <c r="AN488" s="15">
        <v>0</v>
      </c>
      <c r="AO488" s="15">
        <f t="shared" si="36"/>
        <v>0</v>
      </c>
      <c r="AP488" s="15">
        <f t="shared" si="37"/>
        <v>0</v>
      </c>
      <c r="AQ488" s="15">
        <f t="shared" si="38"/>
        <v>26.5</v>
      </c>
      <c r="AR488" s="15">
        <v>0</v>
      </c>
      <c r="AS488" s="15">
        <v>0</v>
      </c>
      <c r="AT488" s="15">
        <v>0</v>
      </c>
      <c r="AU488" s="15">
        <v>0</v>
      </c>
      <c r="AV488" s="15">
        <f t="shared" si="39"/>
        <v>5.9346750000000004</v>
      </c>
      <c r="AW488" s="15">
        <v>0</v>
      </c>
      <c r="AX488" s="15">
        <v>0</v>
      </c>
    </row>
    <row r="489" spans="1:50" ht="20.100000000000001" customHeight="1" x14ac:dyDescent="0.25">
      <c r="A489" s="8">
        <v>43922</v>
      </c>
      <c r="B489" s="8">
        <v>43951</v>
      </c>
      <c r="C489" s="11">
        <v>467</v>
      </c>
      <c r="D489" s="8" t="str">
        <f>VLOOKUP(C489,DBASE!$A$4:$Z$756,3,FALSE)</f>
        <v>P</v>
      </c>
      <c r="E489" s="11" t="str">
        <f>VLOOKUP(C489,DBASE!$A$4:$Z$756,2,FALSE)</f>
        <v>Active</v>
      </c>
      <c r="F489" s="11" t="str">
        <f>VLOOKUP(C489,DBASE!$A$4:$Z$756,4,FALSE)</f>
        <v>Mitarbeiter 467</v>
      </c>
      <c r="G489" s="11" t="str">
        <f>VLOOKUP(C489,DBASE!$A$4:$Z$756,5,FALSE)</f>
        <v>N</v>
      </c>
      <c r="H489" s="11">
        <f>VLOOKUP(C489,DBASE!$A$4:$Z$756,6,FALSE)</f>
        <v>1022</v>
      </c>
      <c r="I489" s="11">
        <f>VLOOKUP(C489,DBASE!$A$4:$Z$756,7,FALSE)</f>
        <v>1060</v>
      </c>
      <c r="J489" s="11">
        <f>VLOOKUP(C489,DBASE!$A$4:$Z$756,8,FALSE)</f>
        <v>106</v>
      </c>
      <c r="K489" s="11" t="str">
        <f>VLOOKUP(C489,DBASE!$A$4:$Z$756,9,FALSE)</f>
        <v>Niederl. 7</v>
      </c>
      <c r="L489" s="11" t="str">
        <f>VLOOKUP(C489,DBASE!$A$4:$Z$756,10,FALSE)</f>
        <v>Department</v>
      </c>
      <c r="M489" s="11" t="str">
        <f>VLOOKUP(C489,DBASE!$A$4:$Z$756,11,FALSE)</f>
        <v>Supervisor</v>
      </c>
      <c r="N489" s="11" t="str">
        <f>VLOOKUP(C489,DBASE!$A$4:$Z$756,12,FALSE)</f>
        <v>Non-Mgm.</v>
      </c>
      <c r="O489" s="11" t="str">
        <f>VLOOKUP(C489,DBASE!$A$4:$Z$756,13,FALSE)</f>
        <v>ang.</v>
      </c>
      <c r="P489" s="11" t="str">
        <f>VLOOKUP(C489,DBASE!$A$4:$Z$756,14,FALSE)</f>
        <v>M</v>
      </c>
      <c r="Q489" s="12">
        <f>VLOOKUP(C489,DBASE!$A$4:$Z$756,15,FALSE)</f>
        <v>42979</v>
      </c>
      <c r="R489" s="12" t="str">
        <f>IF(VLOOKUP(C489,DBASE!$A$4:$Z$756,16,FALSE)=0,"",VLOOKUP(C489,DBASE!$A$4:$Z$756,16,FALSE))</f>
        <v/>
      </c>
      <c r="S489" s="13" t="str">
        <f>VLOOKUP(C489,DBASE!$A$4:$Z$756,17,FALSE)</f>
        <v/>
      </c>
      <c r="T489" s="11">
        <f ca="1">VLOOKUP(C489,DBASE!$A$4:$Z$756,18,FALSE)</f>
        <v>2</v>
      </c>
      <c r="U489" s="12">
        <f>VLOOKUP(C489,DBASE!$A$4:$Z$756,19,FALSE)</f>
        <v>25996</v>
      </c>
      <c r="V489" s="13">
        <f ca="1">VLOOKUP(C489,DBASE!$A$4:$Z$756,20,FALSE)</f>
        <v>48</v>
      </c>
      <c r="W489" s="11" t="str">
        <f>VLOOKUP(C489,DBASE!$A$4:$Z$756,21,FALSE)</f>
        <v>J</v>
      </c>
      <c r="X489" s="11">
        <f>VLOOKUP(C489,DBASE!$A$4:$Z$756,22,FALSE)</f>
        <v>30</v>
      </c>
      <c r="Y489" s="14">
        <f>VLOOKUP(C489,DBASE!$A$4:$Z$756,23,FALSE)</f>
        <v>2.5</v>
      </c>
      <c r="Z489" s="11">
        <f>VLOOKUP(C489,DBASE!$A$4:$Z$756,24,FALSE)</f>
        <v>39</v>
      </c>
      <c r="AA489" s="11" t="str">
        <f>VLOOKUP(C489,DBASE!$A$4:$Z$756,25,FALSE)</f>
        <v>Function</v>
      </c>
      <c r="AB489" s="10">
        <f>VLOOKUP(C489,DBASE!$A$4:$Z$756,26,FALSE)</f>
        <v>1</v>
      </c>
      <c r="AC489" s="15">
        <v>1485</v>
      </c>
      <c r="AD489" s="15">
        <f t="shared" si="35"/>
        <v>325.58625000000001</v>
      </c>
      <c r="AE489" s="15">
        <v>0</v>
      </c>
      <c r="AF489" s="15">
        <v>0</v>
      </c>
      <c r="AG489" s="15">
        <v>0</v>
      </c>
      <c r="AH489" s="15">
        <v>0</v>
      </c>
      <c r="AI489" s="15">
        <v>0</v>
      </c>
      <c r="AJ489" s="15">
        <v>0</v>
      </c>
      <c r="AK489" s="15">
        <v>0</v>
      </c>
      <c r="AL489" s="15">
        <v>0</v>
      </c>
      <c r="AM489" s="15">
        <v>0</v>
      </c>
      <c r="AN489" s="15">
        <v>0</v>
      </c>
      <c r="AO489" s="15">
        <f t="shared" si="36"/>
        <v>85.67307692307692</v>
      </c>
      <c r="AP489" s="15">
        <f t="shared" si="37"/>
        <v>68.0625</v>
      </c>
      <c r="AQ489" s="15">
        <f t="shared" si="38"/>
        <v>26.5</v>
      </c>
      <c r="AR489" s="15">
        <v>0</v>
      </c>
      <c r="AS489" s="15">
        <v>0</v>
      </c>
      <c r="AT489" s="15">
        <v>0</v>
      </c>
      <c r="AU489" s="15">
        <v>0</v>
      </c>
      <c r="AV489" s="15">
        <f t="shared" si="39"/>
        <v>40.363757451923078</v>
      </c>
      <c r="AW489" s="15">
        <v>0</v>
      </c>
      <c r="AX489" s="15">
        <v>0</v>
      </c>
    </row>
    <row r="490" spans="1:50" ht="20.100000000000001" customHeight="1" x14ac:dyDescent="0.25">
      <c r="A490" s="8">
        <v>43922</v>
      </c>
      <c r="B490" s="8">
        <v>43951</v>
      </c>
      <c r="C490" s="11">
        <v>468</v>
      </c>
      <c r="D490" s="8" t="str">
        <f>VLOOKUP(C490,DBASE!$A$4:$Z$756,3,FALSE)</f>
        <v>P</v>
      </c>
      <c r="E490" s="11" t="str">
        <f>VLOOKUP(C490,DBASE!$A$4:$Z$756,2,FALSE)</f>
        <v>Active</v>
      </c>
      <c r="F490" s="11" t="str">
        <f>VLOOKUP(C490,DBASE!$A$4:$Z$756,4,FALSE)</f>
        <v>Mitarbeiter 468</v>
      </c>
      <c r="G490" s="11" t="str">
        <f>VLOOKUP(C490,DBASE!$A$4:$Z$756,5,FALSE)</f>
        <v>N</v>
      </c>
      <c r="H490" s="11">
        <f>VLOOKUP(C490,DBASE!$A$4:$Z$756,6,FALSE)</f>
        <v>1022</v>
      </c>
      <c r="I490" s="11">
        <f>VLOOKUP(C490,DBASE!$A$4:$Z$756,7,FALSE)</f>
        <v>1053</v>
      </c>
      <c r="J490" s="11">
        <f>VLOOKUP(C490,DBASE!$A$4:$Z$756,8,FALSE)</f>
        <v>107</v>
      </c>
      <c r="K490" s="11" t="str">
        <f>VLOOKUP(C490,DBASE!$A$4:$Z$756,9,FALSE)</f>
        <v>Niederl. 8</v>
      </c>
      <c r="L490" s="11" t="str">
        <f>VLOOKUP(C490,DBASE!$A$4:$Z$756,10,FALSE)</f>
        <v>Department</v>
      </c>
      <c r="M490" s="11" t="str">
        <f>VLOOKUP(C490,DBASE!$A$4:$Z$756,11,FALSE)</f>
        <v>Supervisor</v>
      </c>
      <c r="N490" s="11" t="str">
        <f>VLOOKUP(C490,DBASE!$A$4:$Z$756,12,FALSE)</f>
        <v>Non-Mgm.</v>
      </c>
      <c r="O490" s="11" t="str">
        <f>VLOOKUP(C490,DBASE!$A$4:$Z$756,13,FALSE)</f>
        <v>ang.</v>
      </c>
      <c r="P490" s="11" t="str">
        <f>VLOOKUP(C490,DBASE!$A$4:$Z$756,14,FALSE)</f>
        <v>M</v>
      </c>
      <c r="Q490" s="12">
        <f>VLOOKUP(C490,DBASE!$A$4:$Z$756,15,FALSE)</f>
        <v>42979</v>
      </c>
      <c r="R490" s="12" t="str">
        <f>IF(VLOOKUP(C490,DBASE!$A$4:$Z$756,16,FALSE)=0,"",VLOOKUP(C490,DBASE!$A$4:$Z$756,16,FALSE))</f>
        <v/>
      </c>
      <c r="S490" s="13" t="str">
        <f>VLOOKUP(C490,DBASE!$A$4:$Z$756,17,FALSE)</f>
        <v/>
      </c>
      <c r="T490" s="11">
        <f ca="1">VLOOKUP(C490,DBASE!$A$4:$Z$756,18,FALSE)</f>
        <v>2</v>
      </c>
      <c r="U490" s="12">
        <f>VLOOKUP(C490,DBASE!$A$4:$Z$756,19,FALSE)</f>
        <v>34357</v>
      </c>
      <c r="V490" s="13">
        <f ca="1">VLOOKUP(C490,DBASE!$A$4:$Z$756,20,FALSE)</f>
        <v>25</v>
      </c>
      <c r="W490" s="11" t="str">
        <f>VLOOKUP(C490,DBASE!$A$4:$Z$756,21,FALSE)</f>
        <v>J</v>
      </c>
      <c r="X490" s="11">
        <f>VLOOKUP(C490,DBASE!$A$4:$Z$756,22,FALSE)</f>
        <v>30</v>
      </c>
      <c r="Y490" s="14">
        <f>VLOOKUP(C490,DBASE!$A$4:$Z$756,23,FALSE)</f>
        <v>2.5</v>
      </c>
      <c r="Z490" s="11">
        <f>VLOOKUP(C490,DBASE!$A$4:$Z$756,24,FALSE)</f>
        <v>39</v>
      </c>
      <c r="AA490" s="11" t="str">
        <f>VLOOKUP(C490,DBASE!$A$4:$Z$756,25,FALSE)</f>
        <v>Function</v>
      </c>
      <c r="AB490" s="10">
        <f>VLOOKUP(C490,DBASE!$A$4:$Z$756,26,FALSE)</f>
        <v>1</v>
      </c>
      <c r="AC490" s="15">
        <v>1486</v>
      </c>
      <c r="AD490" s="15">
        <f t="shared" si="35"/>
        <v>325.80549999999999</v>
      </c>
      <c r="AE490" s="15">
        <v>0</v>
      </c>
      <c r="AF490" s="15">
        <v>0</v>
      </c>
      <c r="AG490" s="15">
        <v>0</v>
      </c>
      <c r="AH490" s="15">
        <v>0</v>
      </c>
      <c r="AI490" s="15">
        <v>0</v>
      </c>
      <c r="AJ490" s="15">
        <v>0</v>
      </c>
      <c r="AK490" s="15">
        <v>0</v>
      </c>
      <c r="AL490" s="15">
        <v>0</v>
      </c>
      <c r="AM490" s="15">
        <v>0</v>
      </c>
      <c r="AN490" s="15">
        <v>0</v>
      </c>
      <c r="AO490" s="15">
        <f t="shared" si="36"/>
        <v>85.730769230769226</v>
      </c>
      <c r="AP490" s="15">
        <f t="shared" si="37"/>
        <v>68.108333333333334</v>
      </c>
      <c r="AQ490" s="15">
        <f t="shared" si="38"/>
        <v>26.5</v>
      </c>
      <c r="AR490" s="15">
        <v>0</v>
      </c>
      <c r="AS490" s="15">
        <v>0</v>
      </c>
      <c r="AT490" s="15">
        <v>0</v>
      </c>
      <c r="AU490" s="15">
        <v>0</v>
      </c>
      <c r="AV490" s="15">
        <f t="shared" si="39"/>
        <v>40.386942019230773</v>
      </c>
      <c r="AW490" s="15">
        <v>0</v>
      </c>
      <c r="AX490" s="15">
        <v>0</v>
      </c>
    </row>
    <row r="491" spans="1:50" ht="20.100000000000001" customHeight="1" x14ac:dyDescent="0.25">
      <c r="A491" s="8">
        <v>43922</v>
      </c>
      <c r="B491" s="8">
        <v>43951</v>
      </c>
      <c r="C491" s="11">
        <v>469</v>
      </c>
      <c r="D491" s="8" t="str">
        <f>VLOOKUP(C491,DBASE!$A$4:$Z$756,3,FALSE)</f>
        <v>P</v>
      </c>
      <c r="E491" s="11" t="str">
        <f>VLOOKUP(C491,DBASE!$A$4:$Z$756,2,FALSE)</f>
        <v>Active</v>
      </c>
      <c r="F491" s="11" t="str">
        <f>VLOOKUP(C491,DBASE!$A$4:$Z$756,4,FALSE)</f>
        <v>Mitarbeiter 469</v>
      </c>
      <c r="G491" s="11" t="str">
        <f>VLOOKUP(C491,DBASE!$A$4:$Z$756,5,FALSE)</f>
        <v>N</v>
      </c>
      <c r="H491" s="11">
        <f>VLOOKUP(C491,DBASE!$A$4:$Z$756,6,FALSE)</f>
        <v>1023</v>
      </c>
      <c r="I491" s="11">
        <f>VLOOKUP(C491,DBASE!$A$4:$Z$756,7,FALSE)</f>
        <v>1044</v>
      </c>
      <c r="J491" s="11">
        <f>VLOOKUP(C491,DBASE!$A$4:$Z$756,8,FALSE)</f>
        <v>103</v>
      </c>
      <c r="K491" s="11" t="str">
        <f>VLOOKUP(C491,DBASE!$A$4:$Z$756,9,FALSE)</f>
        <v>Niederl. 4</v>
      </c>
      <c r="L491" s="11" t="str">
        <f>VLOOKUP(C491,DBASE!$A$4:$Z$756,10,FALSE)</f>
        <v>Department</v>
      </c>
      <c r="M491" s="11" t="str">
        <f>VLOOKUP(C491,DBASE!$A$4:$Z$756,11,FALSE)</f>
        <v>Supervisor</v>
      </c>
      <c r="N491" s="11" t="str">
        <f>VLOOKUP(C491,DBASE!$A$4:$Z$756,12,FALSE)</f>
        <v>Manager</v>
      </c>
      <c r="O491" s="11" t="str">
        <f>VLOOKUP(C491,DBASE!$A$4:$Z$756,13,FALSE)</f>
        <v>ang.</v>
      </c>
      <c r="P491" s="11" t="str">
        <f>VLOOKUP(C491,DBASE!$A$4:$Z$756,14,FALSE)</f>
        <v>M</v>
      </c>
      <c r="Q491" s="12">
        <f>VLOOKUP(C491,DBASE!$A$4:$Z$756,15,FALSE)</f>
        <v>42979</v>
      </c>
      <c r="R491" s="12" t="str">
        <f>IF(VLOOKUP(C491,DBASE!$A$4:$Z$756,16,FALSE)=0,"",VLOOKUP(C491,DBASE!$A$4:$Z$756,16,FALSE))</f>
        <v/>
      </c>
      <c r="S491" s="13" t="str">
        <f>VLOOKUP(C491,DBASE!$A$4:$Z$756,17,FALSE)</f>
        <v/>
      </c>
      <c r="T491" s="11">
        <f ca="1">VLOOKUP(C491,DBASE!$A$4:$Z$756,18,FALSE)</f>
        <v>2</v>
      </c>
      <c r="U491" s="12">
        <f>VLOOKUP(C491,DBASE!$A$4:$Z$756,19,FALSE)</f>
        <v>23696</v>
      </c>
      <c r="V491" s="13">
        <f ca="1">VLOOKUP(C491,DBASE!$A$4:$Z$756,20,FALSE)</f>
        <v>55</v>
      </c>
      <c r="W491" s="11" t="str">
        <f>VLOOKUP(C491,DBASE!$A$4:$Z$756,21,FALSE)</f>
        <v>N</v>
      </c>
      <c r="X491" s="11">
        <f>VLOOKUP(C491,DBASE!$A$4:$Z$756,22,FALSE)</f>
        <v>30</v>
      </c>
      <c r="Y491" s="14">
        <f>VLOOKUP(C491,DBASE!$A$4:$Z$756,23,FALSE)</f>
        <v>2.5</v>
      </c>
      <c r="Z491" s="11">
        <f>VLOOKUP(C491,DBASE!$A$4:$Z$756,24,FALSE)</f>
        <v>39</v>
      </c>
      <c r="AA491" s="11" t="str">
        <f>VLOOKUP(C491,DBASE!$A$4:$Z$756,25,FALSE)</f>
        <v>Function</v>
      </c>
      <c r="AB491" s="10">
        <f>VLOOKUP(C491,DBASE!$A$4:$Z$756,26,FALSE)</f>
        <v>1</v>
      </c>
      <c r="AC491" s="15">
        <v>1487</v>
      </c>
      <c r="AD491" s="15">
        <f t="shared" si="35"/>
        <v>326.02475000000004</v>
      </c>
      <c r="AE491" s="15">
        <v>0</v>
      </c>
      <c r="AF491" s="15">
        <v>0</v>
      </c>
      <c r="AG491" s="15">
        <v>0</v>
      </c>
      <c r="AH491" s="15">
        <v>0</v>
      </c>
      <c r="AI491" s="15">
        <v>0</v>
      </c>
      <c r="AJ491" s="15">
        <v>0</v>
      </c>
      <c r="AK491" s="15">
        <v>0</v>
      </c>
      <c r="AL491" s="15">
        <v>0</v>
      </c>
      <c r="AM491" s="15">
        <v>0</v>
      </c>
      <c r="AN491" s="15">
        <v>0</v>
      </c>
      <c r="AO491" s="15">
        <f t="shared" si="36"/>
        <v>0</v>
      </c>
      <c r="AP491" s="15">
        <f t="shared" si="37"/>
        <v>0</v>
      </c>
      <c r="AQ491" s="15">
        <f t="shared" si="38"/>
        <v>26.5</v>
      </c>
      <c r="AR491" s="15">
        <v>0</v>
      </c>
      <c r="AS491" s="15">
        <v>0</v>
      </c>
      <c r="AT491" s="15">
        <v>0</v>
      </c>
      <c r="AU491" s="15">
        <v>0</v>
      </c>
      <c r="AV491" s="15">
        <f t="shared" si="39"/>
        <v>5.9346750000000004</v>
      </c>
      <c r="AW491" s="15">
        <v>113.18680000000001</v>
      </c>
      <c r="AX491" s="15">
        <v>0</v>
      </c>
    </row>
    <row r="492" spans="1:50" ht="20.100000000000001" customHeight="1" x14ac:dyDescent="0.25">
      <c r="A492" s="8">
        <v>43922</v>
      </c>
      <c r="B492" s="8">
        <v>43951</v>
      </c>
      <c r="C492" s="11">
        <v>470</v>
      </c>
      <c r="D492" s="8" t="str">
        <f>VLOOKUP(C492,DBASE!$A$4:$Z$756,3,FALSE)</f>
        <v>P</v>
      </c>
      <c r="E492" s="11" t="str">
        <f>VLOOKUP(C492,DBASE!$A$4:$Z$756,2,FALSE)</f>
        <v>Active</v>
      </c>
      <c r="F492" s="11" t="str">
        <f>VLOOKUP(C492,DBASE!$A$4:$Z$756,4,FALSE)</f>
        <v>Mitarbeiter 470</v>
      </c>
      <c r="G492" s="11" t="str">
        <f>VLOOKUP(C492,DBASE!$A$4:$Z$756,5,FALSE)</f>
        <v>N</v>
      </c>
      <c r="H492" s="11">
        <f>VLOOKUP(C492,DBASE!$A$4:$Z$756,6,FALSE)</f>
        <v>1045</v>
      </c>
      <c r="I492" s="11">
        <f>VLOOKUP(C492,DBASE!$A$4:$Z$756,7,FALSE)</f>
        <v>1088</v>
      </c>
      <c r="J492" s="11">
        <f>VLOOKUP(C492,DBASE!$A$4:$Z$756,8,FALSE)</f>
        <v>102</v>
      </c>
      <c r="K492" s="11" t="str">
        <f>VLOOKUP(C492,DBASE!$A$4:$Z$756,9,FALSE)</f>
        <v>Niederl. 3</v>
      </c>
      <c r="L492" s="11" t="str">
        <f>VLOOKUP(C492,DBASE!$A$4:$Z$756,10,FALSE)</f>
        <v>Department</v>
      </c>
      <c r="M492" s="11" t="str">
        <f>VLOOKUP(C492,DBASE!$A$4:$Z$756,11,FALSE)</f>
        <v>Supervisor</v>
      </c>
      <c r="N492" s="11" t="str">
        <f>VLOOKUP(C492,DBASE!$A$4:$Z$756,12,FALSE)</f>
        <v>Non-Mgm.</v>
      </c>
      <c r="O492" s="11" t="str">
        <f>VLOOKUP(C492,DBASE!$A$4:$Z$756,13,FALSE)</f>
        <v>ang.</v>
      </c>
      <c r="P492" s="11" t="str">
        <f>VLOOKUP(C492,DBASE!$A$4:$Z$756,14,FALSE)</f>
        <v>W</v>
      </c>
      <c r="Q492" s="12">
        <f>VLOOKUP(C492,DBASE!$A$4:$Z$756,15,FALSE)</f>
        <v>42990</v>
      </c>
      <c r="R492" s="12" t="str">
        <f>IF(VLOOKUP(C492,DBASE!$A$4:$Z$756,16,FALSE)=0,"",VLOOKUP(C492,DBASE!$A$4:$Z$756,16,FALSE))</f>
        <v/>
      </c>
      <c r="S492" s="13" t="str">
        <f>VLOOKUP(C492,DBASE!$A$4:$Z$756,17,FALSE)</f>
        <v/>
      </c>
      <c r="T492" s="11">
        <f ca="1">VLOOKUP(C492,DBASE!$A$4:$Z$756,18,FALSE)</f>
        <v>2</v>
      </c>
      <c r="U492" s="12">
        <f>VLOOKUP(C492,DBASE!$A$4:$Z$756,19,FALSE)</f>
        <v>26065</v>
      </c>
      <c r="V492" s="13">
        <f ca="1">VLOOKUP(C492,DBASE!$A$4:$Z$756,20,FALSE)</f>
        <v>48</v>
      </c>
      <c r="W492" s="11" t="str">
        <f>VLOOKUP(C492,DBASE!$A$4:$Z$756,21,FALSE)</f>
        <v>N</v>
      </c>
      <c r="X492" s="11">
        <f>VLOOKUP(C492,DBASE!$A$4:$Z$756,22,FALSE)</f>
        <v>12</v>
      </c>
      <c r="Y492" s="14">
        <f>VLOOKUP(C492,DBASE!$A$4:$Z$756,23,FALSE)</f>
        <v>1</v>
      </c>
      <c r="Z492" s="11">
        <f>VLOOKUP(C492,DBASE!$A$4:$Z$756,24,FALSE)</f>
        <v>16</v>
      </c>
      <c r="AA492" s="11" t="str">
        <f>VLOOKUP(C492,DBASE!$A$4:$Z$756,25,FALSE)</f>
        <v>Function</v>
      </c>
      <c r="AB492" s="10">
        <f>VLOOKUP(C492,DBASE!$A$4:$Z$756,26,FALSE)</f>
        <v>0.41025641025641024</v>
      </c>
      <c r="AC492" s="15">
        <v>1488</v>
      </c>
      <c r="AD492" s="15">
        <f t="shared" si="35"/>
        <v>326.24400000000003</v>
      </c>
      <c r="AE492" s="15">
        <v>0</v>
      </c>
      <c r="AF492" s="15">
        <v>0</v>
      </c>
      <c r="AG492" s="15">
        <v>0</v>
      </c>
      <c r="AH492" s="15">
        <v>0</v>
      </c>
      <c r="AI492" s="15">
        <v>0</v>
      </c>
      <c r="AJ492" s="15">
        <v>0</v>
      </c>
      <c r="AK492" s="15">
        <v>0</v>
      </c>
      <c r="AL492" s="15">
        <v>0</v>
      </c>
      <c r="AM492" s="15">
        <v>0</v>
      </c>
      <c r="AN492" s="15">
        <v>0</v>
      </c>
      <c r="AO492" s="15">
        <f t="shared" si="36"/>
        <v>0</v>
      </c>
      <c r="AP492" s="15">
        <f t="shared" si="37"/>
        <v>0</v>
      </c>
      <c r="AQ492" s="15">
        <f t="shared" si="38"/>
        <v>26.5</v>
      </c>
      <c r="AR492" s="15">
        <v>0</v>
      </c>
      <c r="AS492" s="15">
        <v>0</v>
      </c>
      <c r="AT492" s="15">
        <v>0</v>
      </c>
      <c r="AU492" s="15">
        <v>0</v>
      </c>
      <c r="AV492" s="15">
        <f t="shared" si="39"/>
        <v>5.9346750000000004</v>
      </c>
      <c r="AW492" s="15">
        <v>0</v>
      </c>
      <c r="AX492" s="15">
        <v>0</v>
      </c>
    </row>
    <row r="493" spans="1:50" ht="20.100000000000001" customHeight="1" x14ac:dyDescent="0.25">
      <c r="A493" s="8">
        <v>43922</v>
      </c>
      <c r="B493" s="8">
        <v>43951</v>
      </c>
      <c r="C493" s="11">
        <v>471</v>
      </c>
      <c r="D493" s="8" t="str">
        <f>VLOOKUP(C493,DBASE!$A$4:$Z$756,3,FALSE)</f>
        <v>P</v>
      </c>
      <c r="E493" s="11" t="str">
        <f>VLOOKUP(C493,DBASE!$A$4:$Z$756,2,FALSE)</f>
        <v>Active</v>
      </c>
      <c r="F493" s="11" t="str">
        <f>VLOOKUP(C493,DBASE!$A$4:$Z$756,4,FALSE)</f>
        <v>Mitarbeiter 471</v>
      </c>
      <c r="G493" s="11" t="str">
        <f>VLOOKUP(C493,DBASE!$A$4:$Z$756,5,FALSE)</f>
        <v>N</v>
      </c>
      <c r="H493" s="11">
        <f>VLOOKUP(C493,DBASE!$A$4:$Z$756,6,FALSE)</f>
        <v>1024</v>
      </c>
      <c r="I493" s="11">
        <f>VLOOKUP(C493,DBASE!$A$4:$Z$756,7,FALSE)</f>
        <v>1054</v>
      </c>
      <c r="J493" s="11">
        <f>VLOOKUP(C493,DBASE!$A$4:$Z$756,8,FALSE)</f>
        <v>101</v>
      </c>
      <c r="K493" s="11" t="str">
        <f>VLOOKUP(C493,DBASE!$A$4:$Z$756,9,FALSE)</f>
        <v>Niederl. 2</v>
      </c>
      <c r="L493" s="11" t="str">
        <f>VLOOKUP(C493,DBASE!$A$4:$Z$756,10,FALSE)</f>
        <v>Department</v>
      </c>
      <c r="M493" s="11" t="str">
        <f>VLOOKUP(C493,DBASE!$A$4:$Z$756,11,FALSE)</f>
        <v>Supervisor</v>
      </c>
      <c r="N493" s="11" t="str">
        <f>VLOOKUP(C493,DBASE!$A$4:$Z$756,12,FALSE)</f>
        <v>Non-Mgm.</v>
      </c>
      <c r="O493" s="11" t="str">
        <f>VLOOKUP(C493,DBASE!$A$4:$Z$756,13,FALSE)</f>
        <v>ang.</v>
      </c>
      <c r="P493" s="11" t="str">
        <f>VLOOKUP(C493,DBASE!$A$4:$Z$756,14,FALSE)</f>
        <v>W</v>
      </c>
      <c r="Q493" s="12">
        <f>VLOOKUP(C493,DBASE!$A$4:$Z$756,15,FALSE)</f>
        <v>42982</v>
      </c>
      <c r="R493" s="12" t="str">
        <f>IF(VLOOKUP(C493,DBASE!$A$4:$Z$756,16,FALSE)=0,"",VLOOKUP(C493,DBASE!$A$4:$Z$756,16,FALSE))</f>
        <v/>
      </c>
      <c r="S493" s="13" t="str">
        <f>VLOOKUP(C493,DBASE!$A$4:$Z$756,17,FALSE)</f>
        <v/>
      </c>
      <c r="T493" s="11">
        <f ca="1">VLOOKUP(C493,DBASE!$A$4:$Z$756,18,FALSE)</f>
        <v>2</v>
      </c>
      <c r="U493" s="12">
        <f>VLOOKUP(C493,DBASE!$A$4:$Z$756,19,FALSE)</f>
        <v>33397</v>
      </c>
      <c r="V493" s="13">
        <f ca="1">VLOOKUP(C493,DBASE!$A$4:$Z$756,20,FALSE)</f>
        <v>28</v>
      </c>
      <c r="W493" s="11" t="str">
        <f>VLOOKUP(C493,DBASE!$A$4:$Z$756,21,FALSE)</f>
        <v>N</v>
      </c>
      <c r="X493" s="11">
        <f>VLOOKUP(C493,DBASE!$A$4:$Z$756,22,FALSE)</f>
        <v>30</v>
      </c>
      <c r="Y493" s="14">
        <f>VLOOKUP(C493,DBASE!$A$4:$Z$756,23,FALSE)</f>
        <v>2.5</v>
      </c>
      <c r="Z493" s="11">
        <f>VLOOKUP(C493,DBASE!$A$4:$Z$756,24,FALSE)</f>
        <v>39</v>
      </c>
      <c r="AA493" s="11" t="str">
        <f>VLOOKUP(C493,DBASE!$A$4:$Z$756,25,FALSE)</f>
        <v>Function</v>
      </c>
      <c r="AB493" s="10">
        <f>VLOOKUP(C493,DBASE!$A$4:$Z$756,26,FALSE)</f>
        <v>1</v>
      </c>
      <c r="AC493" s="15">
        <v>1489</v>
      </c>
      <c r="AD493" s="15">
        <f t="shared" si="35"/>
        <v>326.46325000000002</v>
      </c>
      <c r="AE493" s="15">
        <v>0</v>
      </c>
      <c r="AF493" s="15">
        <v>0</v>
      </c>
      <c r="AG493" s="15">
        <v>0</v>
      </c>
      <c r="AH493" s="15">
        <v>0</v>
      </c>
      <c r="AI493" s="15">
        <v>0</v>
      </c>
      <c r="AJ493" s="15">
        <v>0</v>
      </c>
      <c r="AK493" s="15">
        <v>0</v>
      </c>
      <c r="AL493" s="15">
        <v>0</v>
      </c>
      <c r="AM493" s="15">
        <v>0</v>
      </c>
      <c r="AN493" s="15">
        <v>0</v>
      </c>
      <c r="AO493" s="15">
        <f t="shared" si="36"/>
        <v>0</v>
      </c>
      <c r="AP493" s="15">
        <f t="shared" si="37"/>
        <v>0</v>
      </c>
      <c r="AQ493" s="15">
        <f t="shared" si="38"/>
        <v>26.5</v>
      </c>
      <c r="AR493" s="15">
        <v>0</v>
      </c>
      <c r="AS493" s="15">
        <v>0</v>
      </c>
      <c r="AT493" s="15">
        <v>0</v>
      </c>
      <c r="AU493" s="15">
        <v>0</v>
      </c>
      <c r="AV493" s="15">
        <f t="shared" si="39"/>
        <v>5.9346750000000004</v>
      </c>
      <c r="AW493" s="15">
        <v>0</v>
      </c>
      <c r="AX493" s="15">
        <v>0</v>
      </c>
    </row>
    <row r="494" spans="1:50" ht="20.100000000000001" customHeight="1" x14ac:dyDescent="0.25">
      <c r="A494" s="8">
        <v>43922</v>
      </c>
      <c r="B494" s="8">
        <v>43951</v>
      </c>
      <c r="C494" s="11">
        <v>472</v>
      </c>
      <c r="D494" s="8" t="str">
        <f>VLOOKUP(C494,DBASE!$A$4:$Z$756,3,FALSE)</f>
        <v>P</v>
      </c>
      <c r="E494" s="11" t="str">
        <f>VLOOKUP(C494,DBASE!$A$4:$Z$756,2,FALSE)</f>
        <v>Active</v>
      </c>
      <c r="F494" s="11" t="str">
        <f>VLOOKUP(C494,DBASE!$A$4:$Z$756,4,FALSE)</f>
        <v>Mitarbeiter 472</v>
      </c>
      <c r="G494" s="11" t="str">
        <f>VLOOKUP(C494,DBASE!$A$4:$Z$756,5,FALSE)</f>
        <v>N</v>
      </c>
      <c r="H494" s="11">
        <f>VLOOKUP(C494,DBASE!$A$4:$Z$756,6,FALSE)</f>
        <v>1025</v>
      </c>
      <c r="I494" s="11">
        <f>VLOOKUP(C494,DBASE!$A$4:$Z$756,7,FALSE)</f>
        <v>1068</v>
      </c>
      <c r="J494" s="11">
        <f>VLOOKUP(C494,DBASE!$A$4:$Z$756,8,FALSE)</f>
        <v>102</v>
      </c>
      <c r="K494" s="11" t="str">
        <f>VLOOKUP(C494,DBASE!$A$4:$Z$756,9,FALSE)</f>
        <v>Niederl. 3</v>
      </c>
      <c r="L494" s="11" t="str">
        <f>VLOOKUP(C494,DBASE!$A$4:$Z$756,10,FALSE)</f>
        <v>Department</v>
      </c>
      <c r="M494" s="11" t="str">
        <f>VLOOKUP(C494,DBASE!$A$4:$Z$756,11,FALSE)</f>
        <v>Supervisor</v>
      </c>
      <c r="N494" s="11" t="str">
        <f>VLOOKUP(C494,DBASE!$A$4:$Z$756,12,FALSE)</f>
        <v>Non-Mgm.</v>
      </c>
      <c r="O494" s="11" t="str">
        <f>VLOOKUP(C494,DBASE!$A$4:$Z$756,13,FALSE)</f>
        <v>ang.</v>
      </c>
      <c r="P494" s="11" t="str">
        <f>VLOOKUP(C494,DBASE!$A$4:$Z$756,14,FALSE)</f>
        <v>M</v>
      </c>
      <c r="Q494" s="12">
        <f>VLOOKUP(C494,DBASE!$A$4:$Z$756,15,FALSE)</f>
        <v>42979</v>
      </c>
      <c r="R494" s="12" t="str">
        <f>IF(VLOOKUP(C494,DBASE!$A$4:$Z$756,16,FALSE)=0,"",VLOOKUP(C494,DBASE!$A$4:$Z$756,16,FALSE))</f>
        <v/>
      </c>
      <c r="S494" s="13" t="str">
        <f>VLOOKUP(C494,DBASE!$A$4:$Z$756,17,FALSE)</f>
        <v/>
      </c>
      <c r="T494" s="11">
        <f ca="1">VLOOKUP(C494,DBASE!$A$4:$Z$756,18,FALSE)</f>
        <v>2</v>
      </c>
      <c r="U494" s="12">
        <f>VLOOKUP(C494,DBASE!$A$4:$Z$756,19,FALSE)</f>
        <v>25081</v>
      </c>
      <c r="V494" s="13">
        <f ca="1">VLOOKUP(C494,DBASE!$A$4:$Z$756,20,FALSE)</f>
        <v>51</v>
      </c>
      <c r="W494" s="11" t="str">
        <f>VLOOKUP(C494,DBASE!$A$4:$Z$756,21,FALSE)</f>
        <v>N</v>
      </c>
      <c r="X494" s="11">
        <f>VLOOKUP(C494,DBASE!$A$4:$Z$756,22,FALSE)</f>
        <v>30</v>
      </c>
      <c r="Y494" s="14">
        <f>VLOOKUP(C494,DBASE!$A$4:$Z$756,23,FALSE)</f>
        <v>2.5</v>
      </c>
      <c r="Z494" s="11">
        <f>VLOOKUP(C494,DBASE!$A$4:$Z$756,24,FALSE)</f>
        <v>39</v>
      </c>
      <c r="AA494" s="11" t="str">
        <f>VLOOKUP(C494,DBASE!$A$4:$Z$756,25,FALSE)</f>
        <v>Function</v>
      </c>
      <c r="AB494" s="10">
        <f>VLOOKUP(C494,DBASE!$A$4:$Z$756,26,FALSE)</f>
        <v>1</v>
      </c>
      <c r="AC494" s="15">
        <v>1490</v>
      </c>
      <c r="AD494" s="15">
        <f t="shared" si="35"/>
        <v>326.6825</v>
      </c>
      <c r="AE494" s="15">
        <v>0</v>
      </c>
      <c r="AF494" s="15">
        <v>0</v>
      </c>
      <c r="AG494" s="15">
        <v>0</v>
      </c>
      <c r="AH494" s="15">
        <v>0</v>
      </c>
      <c r="AI494" s="15">
        <v>0</v>
      </c>
      <c r="AJ494" s="15">
        <v>0</v>
      </c>
      <c r="AK494" s="15">
        <v>0</v>
      </c>
      <c r="AL494" s="15">
        <v>0</v>
      </c>
      <c r="AM494" s="15">
        <v>0</v>
      </c>
      <c r="AN494" s="15">
        <v>0</v>
      </c>
      <c r="AO494" s="15">
        <f t="shared" si="36"/>
        <v>0</v>
      </c>
      <c r="AP494" s="15">
        <f t="shared" si="37"/>
        <v>0</v>
      </c>
      <c r="AQ494" s="15">
        <f t="shared" si="38"/>
        <v>26.5</v>
      </c>
      <c r="AR494" s="15">
        <v>0</v>
      </c>
      <c r="AS494" s="15">
        <v>0</v>
      </c>
      <c r="AT494" s="15">
        <v>0</v>
      </c>
      <c r="AU494" s="15">
        <v>0</v>
      </c>
      <c r="AV494" s="15">
        <f t="shared" si="39"/>
        <v>5.9346750000000004</v>
      </c>
      <c r="AW494" s="15">
        <v>0</v>
      </c>
      <c r="AX494" s="15">
        <v>0</v>
      </c>
    </row>
    <row r="495" spans="1:50" ht="20.100000000000001" customHeight="1" x14ac:dyDescent="0.25">
      <c r="A495" s="8">
        <v>43922</v>
      </c>
      <c r="B495" s="8">
        <v>43951</v>
      </c>
      <c r="C495" s="11">
        <v>473</v>
      </c>
      <c r="D495" s="8" t="str">
        <f>VLOOKUP(C495,DBASE!$A$4:$Z$756,3,FALSE)</f>
        <v>P</v>
      </c>
      <c r="E495" s="11" t="str">
        <f>VLOOKUP(C495,DBASE!$A$4:$Z$756,2,FALSE)</f>
        <v>Active</v>
      </c>
      <c r="F495" s="11" t="str">
        <f>VLOOKUP(C495,DBASE!$A$4:$Z$756,4,FALSE)</f>
        <v>Mitarbeiter 473</v>
      </c>
      <c r="G495" s="11" t="str">
        <f>VLOOKUP(C495,DBASE!$A$4:$Z$756,5,FALSE)</f>
        <v>N</v>
      </c>
      <c r="H495" s="11">
        <f>VLOOKUP(C495,DBASE!$A$4:$Z$756,6,FALSE)</f>
        <v>1004</v>
      </c>
      <c r="I495" s="11">
        <f>VLOOKUP(C495,DBASE!$A$4:$Z$756,7,FALSE)</f>
        <v>1004</v>
      </c>
      <c r="J495" s="11">
        <f>VLOOKUP(C495,DBASE!$A$4:$Z$756,8,FALSE)</f>
        <v>100</v>
      </c>
      <c r="K495" s="11" t="str">
        <f>VLOOKUP(C495,DBASE!$A$4:$Z$756,9,FALSE)</f>
        <v>Niederl. 1</v>
      </c>
      <c r="L495" s="11" t="str">
        <f>VLOOKUP(C495,DBASE!$A$4:$Z$756,10,FALSE)</f>
        <v>Department</v>
      </c>
      <c r="M495" s="11" t="str">
        <f>VLOOKUP(C495,DBASE!$A$4:$Z$756,11,FALSE)</f>
        <v>Supervisor</v>
      </c>
      <c r="N495" s="11" t="str">
        <f>VLOOKUP(C495,DBASE!$A$4:$Z$756,12,FALSE)</f>
        <v>Non-Mgm.</v>
      </c>
      <c r="O495" s="11" t="str">
        <f>VLOOKUP(C495,DBASE!$A$4:$Z$756,13,FALSE)</f>
        <v>ang.</v>
      </c>
      <c r="P495" s="11" t="str">
        <f>VLOOKUP(C495,DBASE!$A$4:$Z$756,14,FALSE)</f>
        <v>W</v>
      </c>
      <c r="Q495" s="12">
        <f>VLOOKUP(C495,DBASE!$A$4:$Z$756,15,FALSE)</f>
        <v>42979</v>
      </c>
      <c r="R495" s="12" t="str">
        <f>IF(VLOOKUP(C495,DBASE!$A$4:$Z$756,16,FALSE)=0,"",VLOOKUP(C495,DBASE!$A$4:$Z$756,16,FALSE))</f>
        <v/>
      </c>
      <c r="S495" s="13" t="str">
        <f>VLOOKUP(C495,DBASE!$A$4:$Z$756,17,FALSE)</f>
        <v/>
      </c>
      <c r="T495" s="11">
        <f ca="1">VLOOKUP(C495,DBASE!$A$4:$Z$756,18,FALSE)</f>
        <v>2</v>
      </c>
      <c r="U495" s="12">
        <f>VLOOKUP(C495,DBASE!$A$4:$Z$756,19,FALSE)</f>
        <v>22114</v>
      </c>
      <c r="V495" s="13">
        <f ca="1">VLOOKUP(C495,DBASE!$A$4:$Z$756,20,FALSE)</f>
        <v>59</v>
      </c>
      <c r="W495" s="11" t="str">
        <f>VLOOKUP(C495,DBASE!$A$4:$Z$756,21,FALSE)</f>
        <v>N</v>
      </c>
      <c r="X495" s="11">
        <f>VLOOKUP(C495,DBASE!$A$4:$Z$756,22,FALSE)</f>
        <v>30</v>
      </c>
      <c r="Y495" s="14">
        <f>VLOOKUP(C495,DBASE!$A$4:$Z$756,23,FALSE)</f>
        <v>2.5</v>
      </c>
      <c r="Z495" s="11">
        <f>VLOOKUP(C495,DBASE!$A$4:$Z$756,24,FALSE)</f>
        <v>25</v>
      </c>
      <c r="AA495" s="11" t="str">
        <f>VLOOKUP(C495,DBASE!$A$4:$Z$756,25,FALSE)</f>
        <v>Function</v>
      </c>
      <c r="AB495" s="10">
        <f>VLOOKUP(C495,DBASE!$A$4:$Z$756,26,FALSE)</f>
        <v>0.64102564102564108</v>
      </c>
      <c r="AC495" s="15">
        <v>1491</v>
      </c>
      <c r="AD495" s="15">
        <f t="shared" si="35"/>
        <v>326.90174999999999</v>
      </c>
      <c r="AE495" s="15">
        <v>0</v>
      </c>
      <c r="AF495" s="15">
        <v>0</v>
      </c>
      <c r="AG495" s="15">
        <v>0</v>
      </c>
      <c r="AH495" s="15">
        <v>0</v>
      </c>
      <c r="AI495" s="15">
        <v>0</v>
      </c>
      <c r="AJ495" s="15">
        <v>0</v>
      </c>
      <c r="AK495" s="15">
        <v>0</v>
      </c>
      <c r="AL495" s="15">
        <v>0</v>
      </c>
      <c r="AM495" s="15">
        <v>0</v>
      </c>
      <c r="AN495" s="15">
        <v>0</v>
      </c>
      <c r="AO495" s="15">
        <f t="shared" si="36"/>
        <v>0</v>
      </c>
      <c r="AP495" s="15">
        <f t="shared" si="37"/>
        <v>0</v>
      </c>
      <c r="AQ495" s="15">
        <f t="shared" si="38"/>
        <v>26.5</v>
      </c>
      <c r="AR495" s="15">
        <v>0</v>
      </c>
      <c r="AS495" s="15">
        <v>0</v>
      </c>
      <c r="AT495" s="15">
        <v>0</v>
      </c>
      <c r="AU495" s="15">
        <v>0</v>
      </c>
      <c r="AV495" s="15">
        <f t="shared" si="39"/>
        <v>5.9346750000000004</v>
      </c>
      <c r="AW495" s="15">
        <v>0</v>
      </c>
      <c r="AX495" s="15">
        <v>0</v>
      </c>
    </row>
    <row r="496" spans="1:50" ht="20.100000000000001" customHeight="1" x14ac:dyDescent="0.25">
      <c r="A496" s="8">
        <v>43922</v>
      </c>
      <c r="B496" s="8">
        <v>43951</v>
      </c>
      <c r="C496" s="11">
        <v>474</v>
      </c>
      <c r="D496" s="8" t="str">
        <f>VLOOKUP(C496,DBASE!$A$4:$Z$756,3,FALSE)</f>
        <v>P</v>
      </c>
      <c r="E496" s="11" t="str">
        <f>VLOOKUP(C496,DBASE!$A$4:$Z$756,2,FALSE)</f>
        <v>Active</v>
      </c>
      <c r="F496" s="11" t="str">
        <f>VLOOKUP(C496,DBASE!$A$4:$Z$756,4,FALSE)</f>
        <v>Mitarbeiter 474</v>
      </c>
      <c r="G496" s="11" t="str">
        <f>VLOOKUP(C496,DBASE!$A$4:$Z$756,5,FALSE)</f>
        <v>N</v>
      </c>
      <c r="H496" s="11">
        <f>VLOOKUP(C496,DBASE!$A$4:$Z$756,6,FALSE)</f>
        <v>1024</v>
      </c>
      <c r="I496" s="11">
        <f>VLOOKUP(C496,DBASE!$A$4:$Z$756,7,FALSE)</f>
        <v>1054</v>
      </c>
      <c r="J496" s="11">
        <f>VLOOKUP(C496,DBASE!$A$4:$Z$756,8,FALSE)</f>
        <v>101</v>
      </c>
      <c r="K496" s="11" t="str">
        <f>VLOOKUP(C496,DBASE!$A$4:$Z$756,9,FALSE)</f>
        <v>Niederl. 2</v>
      </c>
      <c r="L496" s="11" t="str">
        <f>VLOOKUP(C496,DBASE!$A$4:$Z$756,10,FALSE)</f>
        <v>Department</v>
      </c>
      <c r="M496" s="11" t="str">
        <f>VLOOKUP(C496,DBASE!$A$4:$Z$756,11,FALSE)</f>
        <v>Supervisor</v>
      </c>
      <c r="N496" s="11" t="str">
        <f>VLOOKUP(C496,DBASE!$A$4:$Z$756,12,FALSE)</f>
        <v>Non-Mgm.</v>
      </c>
      <c r="O496" s="11" t="str">
        <f>VLOOKUP(C496,DBASE!$A$4:$Z$756,13,FALSE)</f>
        <v>ang.</v>
      </c>
      <c r="P496" s="11" t="str">
        <f>VLOOKUP(C496,DBASE!$A$4:$Z$756,14,FALSE)</f>
        <v>M</v>
      </c>
      <c r="Q496" s="12">
        <f>VLOOKUP(C496,DBASE!$A$4:$Z$756,15,FALSE)</f>
        <v>42996</v>
      </c>
      <c r="R496" s="12" t="str">
        <f>IF(VLOOKUP(C496,DBASE!$A$4:$Z$756,16,FALSE)=0,"",VLOOKUP(C496,DBASE!$A$4:$Z$756,16,FALSE))</f>
        <v/>
      </c>
      <c r="S496" s="13" t="str">
        <f>VLOOKUP(C496,DBASE!$A$4:$Z$756,17,FALSE)</f>
        <v/>
      </c>
      <c r="T496" s="11">
        <f ca="1">VLOOKUP(C496,DBASE!$A$4:$Z$756,18,FALSE)</f>
        <v>2</v>
      </c>
      <c r="U496" s="12">
        <f>VLOOKUP(C496,DBASE!$A$4:$Z$756,19,FALSE)</f>
        <v>32062</v>
      </c>
      <c r="V496" s="13">
        <f ca="1">VLOOKUP(C496,DBASE!$A$4:$Z$756,20,FALSE)</f>
        <v>32</v>
      </c>
      <c r="W496" s="11" t="str">
        <f>VLOOKUP(C496,DBASE!$A$4:$Z$756,21,FALSE)</f>
        <v>N</v>
      </c>
      <c r="X496" s="11">
        <f>VLOOKUP(C496,DBASE!$A$4:$Z$756,22,FALSE)</f>
        <v>30</v>
      </c>
      <c r="Y496" s="14">
        <f>VLOOKUP(C496,DBASE!$A$4:$Z$756,23,FALSE)</f>
        <v>2.5</v>
      </c>
      <c r="Z496" s="11">
        <f>VLOOKUP(C496,DBASE!$A$4:$Z$756,24,FALSE)</f>
        <v>39</v>
      </c>
      <c r="AA496" s="11" t="str">
        <f>VLOOKUP(C496,DBASE!$A$4:$Z$756,25,FALSE)</f>
        <v>Function</v>
      </c>
      <c r="AB496" s="10">
        <f>VLOOKUP(C496,DBASE!$A$4:$Z$756,26,FALSE)</f>
        <v>1</v>
      </c>
      <c r="AC496" s="15">
        <v>1492</v>
      </c>
      <c r="AD496" s="15">
        <f t="shared" si="35"/>
        <v>327.12099999999998</v>
      </c>
      <c r="AE496" s="15">
        <v>0</v>
      </c>
      <c r="AF496" s="15">
        <v>0</v>
      </c>
      <c r="AG496" s="15">
        <v>0</v>
      </c>
      <c r="AH496" s="15">
        <v>0</v>
      </c>
      <c r="AI496" s="15">
        <v>0</v>
      </c>
      <c r="AJ496" s="15">
        <v>0</v>
      </c>
      <c r="AK496" s="15">
        <v>0</v>
      </c>
      <c r="AL496" s="15">
        <v>0</v>
      </c>
      <c r="AM496" s="15">
        <v>0</v>
      </c>
      <c r="AN496" s="15">
        <v>0</v>
      </c>
      <c r="AO496" s="15">
        <f t="shared" si="36"/>
        <v>0</v>
      </c>
      <c r="AP496" s="15">
        <f t="shared" si="37"/>
        <v>0</v>
      </c>
      <c r="AQ496" s="15">
        <f t="shared" si="38"/>
        <v>26.5</v>
      </c>
      <c r="AR496" s="15">
        <v>0</v>
      </c>
      <c r="AS496" s="15">
        <v>0</v>
      </c>
      <c r="AT496" s="15">
        <v>0</v>
      </c>
      <c r="AU496" s="15">
        <v>0</v>
      </c>
      <c r="AV496" s="15">
        <f t="shared" si="39"/>
        <v>5.9346750000000004</v>
      </c>
      <c r="AW496" s="15">
        <v>0</v>
      </c>
      <c r="AX496" s="15">
        <v>0</v>
      </c>
    </row>
    <row r="497" spans="1:50" ht="20.100000000000001" customHeight="1" x14ac:dyDescent="0.25">
      <c r="A497" s="8">
        <v>43922</v>
      </c>
      <c r="B497" s="8">
        <v>43951</v>
      </c>
      <c r="C497" s="11">
        <v>475</v>
      </c>
      <c r="D497" s="8" t="str">
        <f>VLOOKUP(C497,DBASE!$A$4:$Z$756,3,FALSE)</f>
        <v>P</v>
      </c>
      <c r="E497" s="11" t="str">
        <f>VLOOKUP(C497,DBASE!$A$4:$Z$756,2,FALSE)</f>
        <v>Active</v>
      </c>
      <c r="F497" s="11" t="str">
        <f>VLOOKUP(C497,DBASE!$A$4:$Z$756,4,FALSE)</f>
        <v>Mitarbeiter 475</v>
      </c>
      <c r="G497" s="11" t="str">
        <f>VLOOKUP(C497,DBASE!$A$4:$Z$756,5,FALSE)</f>
        <v>N</v>
      </c>
      <c r="H497" s="11">
        <f>VLOOKUP(C497,DBASE!$A$4:$Z$756,6,FALSE)</f>
        <v>1050</v>
      </c>
      <c r="I497" s="11">
        <f>VLOOKUP(C497,DBASE!$A$4:$Z$756,7,FALSE)</f>
        <v>1093</v>
      </c>
      <c r="J497" s="11">
        <f>VLOOKUP(C497,DBASE!$A$4:$Z$756,8,FALSE)</f>
        <v>102</v>
      </c>
      <c r="K497" s="11" t="str">
        <f>VLOOKUP(C497,DBASE!$A$4:$Z$756,9,FALSE)</f>
        <v>Niederl. 3</v>
      </c>
      <c r="L497" s="11" t="str">
        <f>VLOOKUP(C497,DBASE!$A$4:$Z$756,10,FALSE)</f>
        <v>Department</v>
      </c>
      <c r="M497" s="11" t="str">
        <f>VLOOKUP(C497,DBASE!$A$4:$Z$756,11,FALSE)</f>
        <v>Supervisor</v>
      </c>
      <c r="N497" s="11" t="str">
        <f>VLOOKUP(C497,DBASE!$A$4:$Z$756,12,FALSE)</f>
        <v>Non-Mgm.</v>
      </c>
      <c r="O497" s="11" t="str">
        <f>VLOOKUP(C497,DBASE!$A$4:$Z$756,13,FALSE)</f>
        <v>ang.</v>
      </c>
      <c r="P497" s="11" t="str">
        <f>VLOOKUP(C497,DBASE!$A$4:$Z$756,14,FALSE)</f>
        <v>M</v>
      </c>
      <c r="Q497" s="12">
        <f>VLOOKUP(C497,DBASE!$A$4:$Z$756,15,FALSE)</f>
        <v>42993</v>
      </c>
      <c r="R497" s="12" t="str">
        <f>IF(VLOOKUP(C497,DBASE!$A$4:$Z$756,16,FALSE)=0,"",VLOOKUP(C497,DBASE!$A$4:$Z$756,16,FALSE))</f>
        <v/>
      </c>
      <c r="S497" s="13" t="str">
        <f>VLOOKUP(C497,DBASE!$A$4:$Z$756,17,FALSE)</f>
        <v/>
      </c>
      <c r="T497" s="11">
        <f ca="1">VLOOKUP(C497,DBASE!$A$4:$Z$756,18,FALSE)</f>
        <v>2</v>
      </c>
      <c r="U497" s="12">
        <f>VLOOKUP(C497,DBASE!$A$4:$Z$756,19,FALSE)</f>
        <v>29531</v>
      </c>
      <c r="V497" s="13">
        <f ca="1">VLOOKUP(C497,DBASE!$A$4:$Z$756,20,FALSE)</f>
        <v>39</v>
      </c>
      <c r="W497" s="11" t="str">
        <f>VLOOKUP(C497,DBASE!$A$4:$Z$756,21,FALSE)</f>
        <v>N</v>
      </c>
      <c r="X497" s="11">
        <f>VLOOKUP(C497,DBASE!$A$4:$Z$756,22,FALSE)</f>
        <v>30</v>
      </c>
      <c r="Y497" s="14">
        <f>VLOOKUP(C497,DBASE!$A$4:$Z$756,23,FALSE)</f>
        <v>2.5</v>
      </c>
      <c r="Z497" s="11">
        <f>VLOOKUP(C497,DBASE!$A$4:$Z$756,24,FALSE)</f>
        <v>39</v>
      </c>
      <c r="AA497" s="11" t="str">
        <f>VLOOKUP(C497,DBASE!$A$4:$Z$756,25,FALSE)</f>
        <v>Function</v>
      </c>
      <c r="AB497" s="10">
        <f>VLOOKUP(C497,DBASE!$A$4:$Z$756,26,FALSE)</f>
        <v>1</v>
      </c>
      <c r="AC497" s="15">
        <v>1493</v>
      </c>
      <c r="AD497" s="15">
        <f t="shared" si="35"/>
        <v>327.34024999999997</v>
      </c>
      <c r="AE497" s="15">
        <v>0</v>
      </c>
      <c r="AF497" s="15">
        <v>0</v>
      </c>
      <c r="AG497" s="15">
        <v>0</v>
      </c>
      <c r="AH497" s="15">
        <v>0</v>
      </c>
      <c r="AI497" s="15">
        <v>0</v>
      </c>
      <c r="AJ497" s="15">
        <v>0</v>
      </c>
      <c r="AK497" s="15">
        <v>0</v>
      </c>
      <c r="AL497" s="15">
        <v>0</v>
      </c>
      <c r="AM497" s="15">
        <v>0</v>
      </c>
      <c r="AN497" s="15">
        <v>0</v>
      </c>
      <c r="AO497" s="15">
        <f t="shared" si="36"/>
        <v>0</v>
      </c>
      <c r="AP497" s="15">
        <f t="shared" si="37"/>
        <v>0</v>
      </c>
      <c r="AQ497" s="15">
        <f t="shared" si="38"/>
        <v>26.5</v>
      </c>
      <c r="AR497" s="15">
        <v>0</v>
      </c>
      <c r="AS497" s="15">
        <v>0</v>
      </c>
      <c r="AT497" s="15">
        <v>0</v>
      </c>
      <c r="AU497" s="15">
        <v>0</v>
      </c>
      <c r="AV497" s="15">
        <f t="shared" si="39"/>
        <v>5.9346750000000004</v>
      </c>
      <c r="AW497" s="15">
        <v>0</v>
      </c>
      <c r="AX497" s="15">
        <v>0</v>
      </c>
    </row>
    <row r="498" spans="1:50" ht="20.100000000000001" customHeight="1" x14ac:dyDescent="0.25">
      <c r="A498" s="8">
        <v>43922</v>
      </c>
      <c r="B498" s="8">
        <v>43951</v>
      </c>
      <c r="C498" s="11">
        <v>476</v>
      </c>
      <c r="D498" s="8" t="str">
        <f>VLOOKUP(C498,DBASE!$A$4:$Z$756,3,FALSE)</f>
        <v>P</v>
      </c>
      <c r="E498" s="11" t="str">
        <f>VLOOKUP(C498,DBASE!$A$4:$Z$756,2,FALSE)</f>
        <v>Active</v>
      </c>
      <c r="F498" s="11" t="str">
        <f>VLOOKUP(C498,DBASE!$A$4:$Z$756,4,FALSE)</f>
        <v>Mitarbeiter 476</v>
      </c>
      <c r="G498" s="11" t="str">
        <f>VLOOKUP(C498,DBASE!$A$4:$Z$756,5,FALSE)</f>
        <v>N</v>
      </c>
      <c r="H498" s="11">
        <f>VLOOKUP(C498,DBASE!$A$4:$Z$756,6,FALSE)</f>
        <v>1048</v>
      </c>
      <c r="I498" s="11">
        <f>VLOOKUP(C498,DBASE!$A$4:$Z$756,7,FALSE)</f>
        <v>1091</v>
      </c>
      <c r="J498" s="11">
        <f>VLOOKUP(C498,DBASE!$A$4:$Z$756,8,FALSE)</f>
        <v>102</v>
      </c>
      <c r="K498" s="11" t="str">
        <f>VLOOKUP(C498,DBASE!$A$4:$Z$756,9,FALSE)</f>
        <v>Niederl. 3</v>
      </c>
      <c r="L498" s="11" t="str">
        <f>VLOOKUP(C498,DBASE!$A$4:$Z$756,10,FALSE)</f>
        <v>Department</v>
      </c>
      <c r="M498" s="11" t="str">
        <f>VLOOKUP(C498,DBASE!$A$4:$Z$756,11,FALSE)</f>
        <v>Supervisor</v>
      </c>
      <c r="N498" s="11" t="str">
        <f>VLOOKUP(C498,DBASE!$A$4:$Z$756,12,FALSE)</f>
        <v>Manager</v>
      </c>
      <c r="O498" s="11" t="str">
        <f>VLOOKUP(C498,DBASE!$A$4:$Z$756,13,FALSE)</f>
        <v>ang.</v>
      </c>
      <c r="P498" s="11" t="str">
        <f>VLOOKUP(C498,DBASE!$A$4:$Z$756,14,FALSE)</f>
        <v>M</v>
      </c>
      <c r="Q498" s="12">
        <f>VLOOKUP(C498,DBASE!$A$4:$Z$756,15,FALSE)</f>
        <v>43009</v>
      </c>
      <c r="R498" s="12" t="str">
        <f>IF(VLOOKUP(C498,DBASE!$A$4:$Z$756,16,FALSE)=0,"",VLOOKUP(C498,DBASE!$A$4:$Z$756,16,FALSE))</f>
        <v/>
      </c>
      <c r="S498" s="13" t="str">
        <f>VLOOKUP(C498,DBASE!$A$4:$Z$756,17,FALSE)</f>
        <v/>
      </c>
      <c r="T498" s="11">
        <f ca="1">VLOOKUP(C498,DBASE!$A$4:$Z$756,18,FALSE)</f>
        <v>2</v>
      </c>
      <c r="U498" s="12">
        <f>VLOOKUP(C498,DBASE!$A$4:$Z$756,19,FALSE)</f>
        <v>23482</v>
      </c>
      <c r="V498" s="13">
        <f ca="1">VLOOKUP(C498,DBASE!$A$4:$Z$756,20,FALSE)</f>
        <v>55</v>
      </c>
      <c r="W498" s="11" t="str">
        <f>VLOOKUP(C498,DBASE!$A$4:$Z$756,21,FALSE)</f>
        <v>N</v>
      </c>
      <c r="X498" s="11">
        <f>VLOOKUP(C498,DBASE!$A$4:$Z$756,22,FALSE)</f>
        <v>30</v>
      </c>
      <c r="Y498" s="14">
        <f>VLOOKUP(C498,DBASE!$A$4:$Z$756,23,FALSE)</f>
        <v>2.5</v>
      </c>
      <c r="Z498" s="11">
        <f>VLOOKUP(C498,DBASE!$A$4:$Z$756,24,FALSE)</f>
        <v>39</v>
      </c>
      <c r="AA498" s="11" t="str">
        <f>VLOOKUP(C498,DBASE!$A$4:$Z$756,25,FALSE)</f>
        <v>Function</v>
      </c>
      <c r="AB498" s="10">
        <f>VLOOKUP(C498,DBASE!$A$4:$Z$756,26,FALSE)</f>
        <v>1</v>
      </c>
      <c r="AC498" s="15">
        <v>1494</v>
      </c>
      <c r="AD498" s="15">
        <f t="shared" si="35"/>
        <v>327.55950000000001</v>
      </c>
      <c r="AE498" s="15">
        <v>0</v>
      </c>
      <c r="AF498" s="15">
        <v>0</v>
      </c>
      <c r="AG498" s="15">
        <v>0</v>
      </c>
      <c r="AH498" s="15">
        <v>0</v>
      </c>
      <c r="AI498" s="15">
        <v>0</v>
      </c>
      <c r="AJ498" s="15">
        <v>0</v>
      </c>
      <c r="AK498" s="15">
        <v>0</v>
      </c>
      <c r="AL498" s="15">
        <v>0</v>
      </c>
      <c r="AM498" s="15">
        <v>0</v>
      </c>
      <c r="AN498" s="15">
        <v>0</v>
      </c>
      <c r="AO498" s="15">
        <f t="shared" si="36"/>
        <v>0</v>
      </c>
      <c r="AP498" s="15">
        <f t="shared" si="37"/>
        <v>0</v>
      </c>
      <c r="AQ498" s="15">
        <f t="shared" si="38"/>
        <v>26.5</v>
      </c>
      <c r="AR498" s="15">
        <v>0</v>
      </c>
      <c r="AS498" s="15">
        <v>0</v>
      </c>
      <c r="AT498" s="15">
        <v>0</v>
      </c>
      <c r="AU498" s="15">
        <v>0</v>
      </c>
      <c r="AV498" s="15">
        <f t="shared" si="39"/>
        <v>5.9346750000000004</v>
      </c>
      <c r="AW498" s="15">
        <v>222.9973</v>
      </c>
      <c r="AX498" s="15">
        <v>0</v>
      </c>
    </row>
    <row r="499" spans="1:50" ht="20.100000000000001" customHeight="1" x14ac:dyDescent="0.25">
      <c r="A499" s="8">
        <v>43922</v>
      </c>
      <c r="B499" s="8">
        <v>43951</v>
      </c>
      <c r="C499" s="11">
        <v>477</v>
      </c>
      <c r="D499" s="8" t="str">
        <f>VLOOKUP(C499,DBASE!$A$4:$Z$756,3,FALSE)</f>
        <v>P</v>
      </c>
      <c r="E499" s="11" t="str">
        <f>VLOOKUP(C499,DBASE!$A$4:$Z$756,2,FALSE)</f>
        <v>Active</v>
      </c>
      <c r="F499" s="11" t="str">
        <f>VLOOKUP(C499,DBASE!$A$4:$Z$756,4,FALSE)</f>
        <v>Mitarbeiter 477</v>
      </c>
      <c r="G499" s="11" t="str">
        <f>VLOOKUP(C499,DBASE!$A$4:$Z$756,5,FALSE)</f>
        <v>N</v>
      </c>
      <c r="H499" s="11">
        <f>VLOOKUP(C499,DBASE!$A$4:$Z$756,6,FALSE)</f>
        <v>1021</v>
      </c>
      <c r="I499" s="11">
        <f>VLOOKUP(C499,DBASE!$A$4:$Z$756,7,FALSE)</f>
        <v>1028</v>
      </c>
      <c r="J499" s="11">
        <f>VLOOKUP(C499,DBASE!$A$4:$Z$756,8,FALSE)</f>
        <v>109</v>
      </c>
      <c r="K499" s="11" t="str">
        <f>VLOOKUP(C499,DBASE!$A$4:$Z$756,9,FALSE)</f>
        <v>Niederl. 10</v>
      </c>
      <c r="L499" s="11" t="str">
        <f>VLOOKUP(C499,DBASE!$A$4:$Z$756,10,FALSE)</f>
        <v>Department</v>
      </c>
      <c r="M499" s="11" t="str">
        <f>VLOOKUP(C499,DBASE!$A$4:$Z$756,11,FALSE)</f>
        <v>Supervisor</v>
      </c>
      <c r="N499" s="11" t="str">
        <f>VLOOKUP(C499,DBASE!$A$4:$Z$756,12,FALSE)</f>
        <v>Non-Mgm.</v>
      </c>
      <c r="O499" s="11" t="str">
        <f>VLOOKUP(C499,DBASE!$A$4:$Z$756,13,FALSE)</f>
        <v>ang.</v>
      </c>
      <c r="P499" s="11" t="str">
        <f>VLOOKUP(C499,DBASE!$A$4:$Z$756,14,FALSE)</f>
        <v>M</v>
      </c>
      <c r="Q499" s="12">
        <f>VLOOKUP(C499,DBASE!$A$4:$Z$756,15,FALSE)</f>
        <v>43009</v>
      </c>
      <c r="R499" s="12" t="str">
        <f>IF(VLOOKUP(C499,DBASE!$A$4:$Z$756,16,FALSE)=0,"",VLOOKUP(C499,DBASE!$A$4:$Z$756,16,FALSE))</f>
        <v/>
      </c>
      <c r="S499" s="13" t="str">
        <f>VLOOKUP(C499,DBASE!$A$4:$Z$756,17,FALSE)</f>
        <v/>
      </c>
      <c r="T499" s="11">
        <f ca="1">VLOOKUP(C499,DBASE!$A$4:$Z$756,18,FALSE)</f>
        <v>2</v>
      </c>
      <c r="U499" s="12">
        <f>VLOOKUP(C499,DBASE!$A$4:$Z$756,19,FALSE)</f>
        <v>24416</v>
      </c>
      <c r="V499" s="13">
        <f ca="1">VLOOKUP(C499,DBASE!$A$4:$Z$756,20,FALSE)</f>
        <v>53</v>
      </c>
      <c r="W499" s="11" t="str">
        <f>VLOOKUP(C499,DBASE!$A$4:$Z$756,21,FALSE)</f>
        <v>J</v>
      </c>
      <c r="X499" s="11">
        <f>VLOOKUP(C499,DBASE!$A$4:$Z$756,22,FALSE)</f>
        <v>30</v>
      </c>
      <c r="Y499" s="14">
        <f>VLOOKUP(C499,DBASE!$A$4:$Z$756,23,FALSE)</f>
        <v>2.5</v>
      </c>
      <c r="Z499" s="11">
        <f>VLOOKUP(C499,DBASE!$A$4:$Z$756,24,FALSE)</f>
        <v>39</v>
      </c>
      <c r="AA499" s="11" t="str">
        <f>VLOOKUP(C499,DBASE!$A$4:$Z$756,25,FALSE)</f>
        <v>Function</v>
      </c>
      <c r="AB499" s="10">
        <f>VLOOKUP(C499,DBASE!$A$4:$Z$756,26,FALSE)</f>
        <v>1</v>
      </c>
      <c r="AC499" s="15">
        <v>1495</v>
      </c>
      <c r="AD499" s="15">
        <f t="shared" si="35"/>
        <v>327.77875000000006</v>
      </c>
      <c r="AE499" s="15">
        <v>0</v>
      </c>
      <c r="AF499" s="15">
        <v>0</v>
      </c>
      <c r="AG499" s="15">
        <v>30</v>
      </c>
      <c r="AH499" s="15">
        <v>0</v>
      </c>
      <c r="AI499" s="15">
        <v>320.83</v>
      </c>
      <c r="AJ499" s="15">
        <v>0</v>
      </c>
      <c r="AK499" s="15">
        <v>0</v>
      </c>
      <c r="AL499" s="15">
        <v>0</v>
      </c>
      <c r="AM499" s="15">
        <v>0</v>
      </c>
      <c r="AN499" s="15">
        <v>0</v>
      </c>
      <c r="AO499" s="15">
        <f t="shared" si="36"/>
        <v>86.25</v>
      </c>
      <c r="AP499" s="15">
        <f t="shared" si="37"/>
        <v>68.520833333333343</v>
      </c>
      <c r="AQ499" s="15">
        <f t="shared" si="38"/>
        <v>26.5</v>
      </c>
      <c r="AR499" s="15">
        <v>0</v>
      </c>
      <c r="AS499" s="15">
        <v>0</v>
      </c>
      <c r="AT499" s="15">
        <v>0</v>
      </c>
      <c r="AU499" s="15">
        <v>0</v>
      </c>
      <c r="AV499" s="15">
        <f t="shared" si="39"/>
        <v>119.16398162499999</v>
      </c>
      <c r="AW499" s="15">
        <v>78.66</v>
      </c>
      <c r="AX499" s="15">
        <v>0</v>
      </c>
    </row>
    <row r="500" spans="1:50" ht="20.100000000000001" customHeight="1" x14ac:dyDescent="0.25">
      <c r="A500" s="8">
        <v>43922</v>
      </c>
      <c r="B500" s="8">
        <v>43951</v>
      </c>
      <c r="C500" s="11">
        <v>478</v>
      </c>
      <c r="D500" s="8" t="str">
        <f>VLOOKUP(C500,DBASE!$A$4:$Z$756,3,FALSE)</f>
        <v>P</v>
      </c>
      <c r="E500" s="11" t="str">
        <f>VLOOKUP(C500,DBASE!$A$4:$Z$756,2,FALSE)</f>
        <v>Active</v>
      </c>
      <c r="F500" s="11" t="str">
        <f>VLOOKUP(C500,DBASE!$A$4:$Z$756,4,FALSE)</f>
        <v>Mitarbeiter 478</v>
      </c>
      <c r="G500" s="11" t="str">
        <f>VLOOKUP(C500,DBASE!$A$4:$Z$756,5,FALSE)</f>
        <v>N</v>
      </c>
      <c r="H500" s="11">
        <f>VLOOKUP(C500,DBASE!$A$4:$Z$756,6,FALSE)</f>
        <v>1010</v>
      </c>
      <c r="I500" s="11">
        <f>VLOOKUP(C500,DBASE!$A$4:$Z$756,7,FALSE)</f>
        <v>1010</v>
      </c>
      <c r="J500" s="11">
        <f>VLOOKUP(C500,DBASE!$A$4:$Z$756,8,FALSE)</f>
        <v>100</v>
      </c>
      <c r="K500" s="11" t="str">
        <f>VLOOKUP(C500,DBASE!$A$4:$Z$756,9,FALSE)</f>
        <v>Niederl. 1</v>
      </c>
      <c r="L500" s="11" t="str">
        <f>VLOOKUP(C500,DBASE!$A$4:$Z$756,10,FALSE)</f>
        <v>Department</v>
      </c>
      <c r="M500" s="11" t="str">
        <f>VLOOKUP(C500,DBASE!$A$4:$Z$756,11,FALSE)</f>
        <v>Supervisor</v>
      </c>
      <c r="N500" s="11" t="str">
        <f>VLOOKUP(C500,DBASE!$A$4:$Z$756,12,FALSE)</f>
        <v>Non-Mgm.</v>
      </c>
      <c r="O500" s="11" t="str">
        <f>VLOOKUP(C500,DBASE!$A$4:$Z$756,13,FALSE)</f>
        <v>ang.</v>
      </c>
      <c r="P500" s="11" t="str">
        <f>VLOOKUP(C500,DBASE!$A$4:$Z$756,14,FALSE)</f>
        <v>W</v>
      </c>
      <c r="Q500" s="12">
        <f>VLOOKUP(C500,DBASE!$A$4:$Z$756,15,FALSE)</f>
        <v>43009</v>
      </c>
      <c r="R500" s="12" t="str">
        <f>IF(VLOOKUP(C500,DBASE!$A$4:$Z$756,16,FALSE)=0,"",VLOOKUP(C500,DBASE!$A$4:$Z$756,16,FALSE))</f>
        <v/>
      </c>
      <c r="S500" s="13" t="str">
        <f>VLOOKUP(C500,DBASE!$A$4:$Z$756,17,FALSE)</f>
        <v/>
      </c>
      <c r="T500" s="11">
        <f ca="1">VLOOKUP(C500,DBASE!$A$4:$Z$756,18,FALSE)</f>
        <v>2</v>
      </c>
      <c r="U500" s="12">
        <f>VLOOKUP(C500,DBASE!$A$4:$Z$756,19,FALSE)</f>
        <v>25628</v>
      </c>
      <c r="V500" s="13">
        <f ca="1">VLOOKUP(C500,DBASE!$A$4:$Z$756,20,FALSE)</f>
        <v>49</v>
      </c>
      <c r="W500" s="11" t="str">
        <f>VLOOKUP(C500,DBASE!$A$4:$Z$756,21,FALSE)</f>
        <v>N</v>
      </c>
      <c r="X500" s="11">
        <f>VLOOKUP(C500,DBASE!$A$4:$Z$756,22,FALSE)</f>
        <v>24</v>
      </c>
      <c r="Y500" s="14">
        <f>VLOOKUP(C500,DBASE!$A$4:$Z$756,23,FALSE)</f>
        <v>2</v>
      </c>
      <c r="Z500" s="11">
        <f>VLOOKUP(C500,DBASE!$A$4:$Z$756,24,FALSE)</f>
        <v>28</v>
      </c>
      <c r="AA500" s="11" t="str">
        <f>VLOOKUP(C500,DBASE!$A$4:$Z$756,25,FALSE)</f>
        <v>Function</v>
      </c>
      <c r="AB500" s="10">
        <f>VLOOKUP(C500,DBASE!$A$4:$Z$756,26,FALSE)</f>
        <v>0.71794871794871795</v>
      </c>
      <c r="AC500" s="15">
        <v>1496</v>
      </c>
      <c r="AD500" s="15">
        <f t="shared" si="35"/>
        <v>327.99799999999999</v>
      </c>
      <c r="AE500" s="15">
        <v>0</v>
      </c>
      <c r="AF500" s="15">
        <v>0</v>
      </c>
      <c r="AG500" s="15">
        <v>0</v>
      </c>
      <c r="AH500" s="15">
        <v>0</v>
      </c>
      <c r="AI500" s="15">
        <v>0</v>
      </c>
      <c r="AJ500" s="15">
        <v>0</v>
      </c>
      <c r="AK500" s="15">
        <v>0</v>
      </c>
      <c r="AL500" s="15">
        <v>0</v>
      </c>
      <c r="AM500" s="15">
        <v>0</v>
      </c>
      <c r="AN500" s="15">
        <v>0</v>
      </c>
      <c r="AO500" s="15">
        <f t="shared" si="36"/>
        <v>0</v>
      </c>
      <c r="AP500" s="15">
        <f t="shared" si="37"/>
        <v>0</v>
      </c>
      <c r="AQ500" s="15">
        <f t="shared" si="38"/>
        <v>26.5</v>
      </c>
      <c r="AR500" s="15">
        <v>0</v>
      </c>
      <c r="AS500" s="15">
        <v>0</v>
      </c>
      <c r="AT500" s="15">
        <v>0</v>
      </c>
      <c r="AU500" s="15">
        <v>0</v>
      </c>
      <c r="AV500" s="15">
        <f t="shared" si="39"/>
        <v>5.9346750000000004</v>
      </c>
      <c r="AW500" s="15">
        <v>0</v>
      </c>
      <c r="AX500" s="15">
        <v>0</v>
      </c>
    </row>
    <row r="501" spans="1:50" ht="20.100000000000001" customHeight="1" x14ac:dyDescent="0.25">
      <c r="A501" s="8">
        <v>43922</v>
      </c>
      <c r="B501" s="8">
        <v>43951</v>
      </c>
      <c r="C501" s="11">
        <v>479</v>
      </c>
      <c r="D501" s="8" t="str">
        <f>VLOOKUP(C501,DBASE!$A$4:$Z$756,3,FALSE)</f>
        <v>P</v>
      </c>
      <c r="E501" s="11" t="str">
        <f>VLOOKUP(C501,DBASE!$A$4:$Z$756,2,FALSE)</f>
        <v>Active</v>
      </c>
      <c r="F501" s="11" t="str">
        <f>VLOOKUP(C501,DBASE!$A$4:$Z$756,4,FALSE)</f>
        <v>Mitarbeiter 479</v>
      </c>
      <c r="G501" s="11" t="str">
        <f>VLOOKUP(C501,DBASE!$A$4:$Z$756,5,FALSE)</f>
        <v>N</v>
      </c>
      <c r="H501" s="11">
        <f>VLOOKUP(C501,DBASE!$A$4:$Z$756,6,FALSE)</f>
        <v>1012</v>
      </c>
      <c r="I501" s="11">
        <f>VLOOKUP(C501,DBASE!$A$4:$Z$756,7,FALSE)</f>
        <v>1012</v>
      </c>
      <c r="J501" s="11">
        <f>VLOOKUP(C501,DBASE!$A$4:$Z$756,8,FALSE)</f>
        <v>100</v>
      </c>
      <c r="K501" s="11" t="str">
        <f>VLOOKUP(C501,DBASE!$A$4:$Z$756,9,FALSE)</f>
        <v>Niederl. 1</v>
      </c>
      <c r="L501" s="11" t="str">
        <f>VLOOKUP(C501,DBASE!$A$4:$Z$756,10,FALSE)</f>
        <v>Department</v>
      </c>
      <c r="M501" s="11" t="str">
        <f>VLOOKUP(C501,DBASE!$A$4:$Z$756,11,FALSE)</f>
        <v>Supervisor</v>
      </c>
      <c r="N501" s="11" t="str">
        <f>VLOOKUP(C501,DBASE!$A$4:$Z$756,12,FALSE)</f>
        <v>Non-Mgm.</v>
      </c>
      <c r="O501" s="11" t="str">
        <f>VLOOKUP(C501,DBASE!$A$4:$Z$756,13,FALSE)</f>
        <v>DS</v>
      </c>
      <c r="P501" s="11" t="str">
        <f>VLOOKUP(C501,DBASE!$A$4:$Z$756,14,FALSE)</f>
        <v>M</v>
      </c>
      <c r="Q501" s="12">
        <f>VLOOKUP(C501,DBASE!$A$4:$Z$756,15,FALSE)</f>
        <v>43009</v>
      </c>
      <c r="R501" s="12" t="str">
        <f>IF(VLOOKUP(C501,DBASE!$A$4:$Z$756,16,FALSE)=0,"",VLOOKUP(C501,DBASE!$A$4:$Z$756,16,FALSE))</f>
        <v/>
      </c>
      <c r="S501" s="13" t="str">
        <f>VLOOKUP(C501,DBASE!$A$4:$Z$756,17,FALSE)</f>
        <v/>
      </c>
      <c r="T501" s="11">
        <f ca="1">VLOOKUP(C501,DBASE!$A$4:$Z$756,18,FALSE)</f>
        <v>2</v>
      </c>
      <c r="U501" s="12">
        <f>VLOOKUP(C501,DBASE!$A$4:$Z$756,19,FALSE)</f>
        <v>34950</v>
      </c>
      <c r="V501" s="13">
        <f ca="1">VLOOKUP(C501,DBASE!$A$4:$Z$756,20,FALSE)</f>
        <v>24</v>
      </c>
      <c r="W501" s="11" t="str">
        <f>VLOOKUP(C501,DBASE!$A$4:$Z$756,21,FALSE)</f>
        <v>N</v>
      </c>
      <c r="X501" s="11">
        <f>VLOOKUP(C501,DBASE!$A$4:$Z$756,22,FALSE)</f>
        <v>0</v>
      </c>
      <c r="Y501" s="14">
        <f>VLOOKUP(C501,DBASE!$A$4:$Z$756,23,FALSE)</f>
        <v>0</v>
      </c>
      <c r="Z501" s="11">
        <f>VLOOKUP(C501,DBASE!$A$4:$Z$756,24,FALSE)</f>
        <v>39</v>
      </c>
      <c r="AA501" s="11" t="str">
        <f>VLOOKUP(C501,DBASE!$A$4:$Z$756,25,FALSE)</f>
        <v>Function</v>
      </c>
      <c r="AB501" s="10">
        <f>VLOOKUP(C501,DBASE!$A$4:$Z$756,26,FALSE)</f>
        <v>1</v>
      </c>
      <c r="AC501" s="15">
        <v>1497</v>
      </c>
      <c r="AD501" s="15">
        <f t="shared" si="35"/>
        <v>328.21725000000004</v>
      </c>
      <c r="AE501" s="15">
        <v>0</v>
      </c>
      <c r="AF501" s="15">
        <v>0</v>
      </c>
      <c r="AG501" s="15">
        <v>0</v>
      </c>
      <c r="AH501" s="15">
        <v>0</v>
      </c>
      <c r="AI501" s="15">
        <v>0</v>
      </c>
      <c r="AJ501" s="15">
        <v>0</v>
      </c>
      <c r="AK501" s="15">
        <v>0</v>
      </c>
      <c r="AL501" s="15">
        <v>0</v>
      </c>
      <c r="AM501" s="15">
        <v>0</v>
      </c>
      <c r="AN501" s="15">
        <v>0</v>
      </c>
      <c r="AO501" s="15">
        <f t="shared" si="36"/>
        <v>0</v>
      </c>
      <c r="AP501" s="15">
        <f t="shared" si="37"/>
        <v>0</v>
      </c>
      <c r="AQ501" s="15">
        <f t="shared" si="38"/>
        <v>26.5</v>
      </c>
      <c r="AR501" s="15">
        <v>0</v>
      </c>
      <c r="AS501" s="15">
        <v>0</v>
      </c>
      <c r="AT501" s="15">
        <v>0</v>
      </c>
      <c r="AU501" s="15">
        <v>0</v>
      </c>
      <c r="AV501" s="15">
        <f t="shared" si="39"/>
        <v>5.9346750000000004</v>
      </c>
      <c r="AW501" s="15">
        <v>0</v>
      </c>
      <c r="AX501" s="15">
        <v>0</v>
      </c>
    </row>
    <row r="502" spans="1:50" ht="20.100000000000001" customHeight="1" x14ac:dyDescent="0.25">
      <c r="A502" s="8">
        <v>43922</v>
      </c>
      <c r="B502" s="8">
        <v>43951</v>
      </c>
      <c r="C502" s="11">
        <v>480</v>
      </c>
      <c r="D502" s="8" t="str">
        <f>VLOOKUP(C502,DBASE!$A$4:$Z$756,3,FALSE)</f>
        <v>P</v>
      </c>
      <c r="E502" s="11" t="str">
        <f>VLOOKUP(C502,DBASE!$A$4:$Z$756,2,FALSE)</f>
        <v>Active</v>
      </c>
      <c r="F502" s="11" t="str">
        <f>VLOOKUP(C502,DBASE!$A$4:$Z$756,4,FALSE)</f>
        <v>Mitarbeiter 480</v>
      </c>
      <c r="G502" s="11" t="str">
        <f>VLOOKUP(C502,DBASE!$A$4:$Z$756,5,FALSE)</f>
        <v>N</v>
      </c>
      <c r="H502" s="11">
        <f>VLOOKUP(C502,DBASE!$A$4:$Z$756,6,FALSE)</f>
        <v>1022</v>
      </c>
      <c r="I502" s="11">
        <f>VLOOKUP(C502,DBASE!$A$4:$Z$756,7,FALSE)</f>
        <v>1047</v>
      </c>
      <c r="J502" s="11">
        <f>VLOOKUP(C502,DBASE!$A$4:$Z$756,8,FALSE)</f>
        <v>103</v>
      </c>
      <c r="K502" s="11" t="str">
        <f>VLOOKUP(C502,DBASE!$A$4:$Z$756,9,FALSE)</f>
        <v>Niederl. 4</v>
      </c>
      <c r="L502" s="11" t="str">
        <f>VLOOKUP(C502,DBASE!$A$4:$Z$756,10,FALSE)</f>
        <v>Department</v>
      </c>
      <c r="M502" s="11" t="str">
        <f>VLOOKUP(C502,DBASE!$A$4:$Z$756,11,FALSE)</f>
        <v>Supervisor</v>
      </c>
      <c r="N502" s="11" t="str">
        <f>VLOOKUP(C502,DBASE!$A$4:$Z$756,12,FALSE)</f>
        <v>Non-Mgm.</v>
      </c>
      <c r="O502" s="11" t="str">
        <f>VLOOKUP(C502,DBASE!$A$4:$Z$756,13,FALSE)</f>
        <v>ang.</v>
      </c>
      <c r="P502" s="11" t="str">
        <f>VLOOKUP(C502,DBASE!$A$4:$Z$756,14,FALSE)</f>
        <v>M</v>
      </c>
      <c r="Q502" s="12">
        <f>VLOOKUP(C502,DBASE!$A$4:$Z$756,15,FALSE)</f>
        <v>43040</v>
      </c>
      <c r="R502" s="12" t="str">
        <f>IF(VLOOKUP(C502,DBASE!$A$4:$Z$756,16,FALSE)=0,"",VLOOKUP(C502,DBASE!$A$4:$Z$756,16,FALSE))</f>
        <v/>
      </c>
      <c r="S502" s="13" t="str">
        <f>VLOOKUP(C502,DBASE!$A$4:$Z$756,17,FALSE)</f>
        <v/>
      </c>
      <c r="T502" s="11">
        <f ca="1">VLOOKUP(C502,DBASE!$A$4:$Z$756,18,FALSE)</f>
        <v>2</v>
      </c>
      <c r="U502" s="12">
        <f>VLOOKUP(C502,DBASE!$A$4:$Z$756,19,FALSE)</f>
        <v>33152</v>
      </c>
      <c r="V502" s="13">
        <f ca="1">VLOOKUP(C502,DBASE!$A$4:$Z$756,20,FALSE)</f>
        <v>29</v>
      </c>
      <c r="W502" s="11" t="str">
        <f>VLOOKUP(C502,DBASE!$A$4:$Z$756,21,FALSE)</f>
        <v>J</v>
      </c>
      <c r="X502" s="11">
        <f>VLOOKUP(C502,DBASE!$A$4:$Z$756,22,FALSE)</f>
        <v>30</v>
      </c>
      <c r="Y502" s="14">
        <f>VLOOKUP(C502,DBASE!$A$4:$Z$756,23,FALSE)</f>
        <v>2.5</v>
      </c>
      <c r="Z502" s="11">
        <f>VLOOKUP(C502,DBASE!$A$4:$Z$756,24,FALSE)</f>
        <v>39</v>
      </c>
      <c r="AA502" s="11" t="str">
        <f>VLOOKUP(C502,DBASE!$A$4:$Z$756,25,FALSE)</f>
        <v>Function</v>
      </c>
      <c r="AB502" s="10">
        <f>VLOOKUP(C502,DBASE!$A$4:$Z$756,26,FALSE)</f>
        <v>1</v>
      </c>
      <c r="AC502" s="15">
        <v>1498</v>
      </c>
      <c r="AD502" s="15">
        <f t="shared" si="35"/>
        <v>328.43650000000002</v>
      </c>
      <c r="AE502" s="15">
        <v>0</v>
      </c>
      <c r="AF502" s="15">
        <v>0</v>
      </c>
      <c r="AG502" s="15">
        <v>0</v>
      </c>
      <c r="AH502" s="15">
        <v>0</v>
      </c>
      <c r="AI502" s="15">
        <v>0</v>
      </c>
      <c r="AJ502" s="15">
        <v>0</v>
      </c>
      <c r="AK502" s="15">
        <v>0</v>
      </c>
      <c r="AL502" s="15">
        <v>0</v>
      </c>
      <c r="AM502" s="15">
        <v>0</v>
      </c>
      <c r="AN502" s="15">
        <v>0</v>
      </c>
      <c r="AO502" s="15">
        <f t="shared" si="36"/>
        <v>86.42307692307692</v>
      </c>
      <c r="AP502" s="15">
        <f t="shared" si="37"/>
        <v>68.658333333333331</v>
      </c>
      <c r="AQ502" s="15">
        <f t="shared" si="38"/>
        <v>26.5</v>
      </c>
      <c r="AR502" s="15">
        <v>0</v>
      </c>
      <c r="AS502" s="15">
        <v>0</v>
      </c>
      <c r="AT502" s="15">
        <v>0</v>
      </c>
      <c r="AU502" s="15">
        <v>0</v>
      </c>
      <c r="AV502" s="15">
        <f t="shared" si="39"/>
        <v>40.665156826923081</v>
      </c>
      <c r="AW502" s="15">
        <v>0</v>
      </c>
      <c r="AX502" s="15">
        <v>0</v>
      </c>
    </row>
    <row r="503" spans="1:50" ht="20.100000000000001" customHeight="1" x14ac:dyDescent="0.25">
      <c r="A503" s="8">
        <v>43922</v>
      </c>
      <c r="B503" s="8">
        <v>43951</v>
      </c>
      <c r="C503" s="11">
        <v>481</v>
      </c>
      <c r="D503" s="8" t="str">
        <f>VLOOKUP(C503,DBASE!$A$4:$Z$756,3,FALSE)</f>
        <v>P</v>
      </c>
      <c r="E503" s="11" t="str">
        <f>VLOOKUP(C503,DBASE!$A$4:$Z$756,2,FALSE)</f>
        <v>Active</v>
      </c>
      <c r="F503" s="11" t="str">
        <f>VLOOKUP(C503,DBASE!$A$4:$Z$756,4,FALSE)</f>
        <v>Mitarbeiter 481</v>
      </c>
      <c r="G503" s="11" t="str">
        <f>VLOOKUP(C503,DBASE!$A$4:$Z$756,5,FALSE)</f>
        <v>N</v>
      </c>
      <c r="H503" s="11">
        <f>VLOOKUP(C503,DBASE!$A$4:$Z$756,6,FALSE)</f>
        <v>1021</v>
      </c>
      <c r="I503" s="11">
        <f>VLOOKUP(C503,DBASE!$A$4:$Z$756,7,FALSE)</f>
        <v>1046</v>
      </c>
      <c r="J503" s="11">
        <f>VLOOKUP(C503,DBASE!$A$4:$Z$756,8,FALSE)</f>
        <v>103</v>
      </c>
      <c r="K503" s="11" t="str">
        <f>VLOOKUP(C503,DBASE!$A$4:$Z$756,9,FALSE)</f>
        <v>Niederl. 4</v>
      </c>
      <c r="L503" s="11" t="str">
        <f>VLOOKUP(C503,DBASE!$A$4:$Z$756,10,FALSE)</f>
        <v>Department</v>
      </c>
      <c r="M503" s="11" t="str">
        <f>VLOOKUP(C503,DBASE!$A$4:$Z$756,11,FALSE)</f>
        <v>Supervisor</v>
      </c>
      <c r="N503" s="11" t="str">
        <f>VLOOKUP(C503,DBASE!$A$4:$Z$756,12,FALSE)</f>
        <v>Non-Mgm.</v>
      </c>
      <c r="O503" s="11" t="str">
        <f>VLOOKUP(C503,DBASE!$A$4:$Z$756,13,FALSE)</f>
        <v>ang.</v>
      </c>
      <c r="P503" s="11" t="str">
        <f>VLOOKUP(C503,DBASE!$A$4:$Z$756,14,FALSE)</f>
        <v>M</v>
      </c>
      <c r="Q503" s="12">
        <f>VLOOKUP(C503,DBASE!$A$4:$Z$756,15,FALSE)</f>
        <v>43040</v>
      </c>
      <c r="R503" s="12" t="str">
        <f>IF(VLOOKUP(C503,DBASE!$A$4:$Z$756,16,FALSE)=0,"",VLOOKUP(C503,DBASE!$A$4:$Z$756,16,FALSE))</f>
        <v/>
      </c>
      <c r="S503" s="13" t="str">
        <f>VLOOKUP(C503,DBASE!$A$4:$Z$756,17,FALSE)</f>
        <v/>
      </c>
      <c r="T503" s="11">
        <f ca="1">VLOOKUP(C503,DBASE!$A$4:$Z$756,18,FALSE)</f>
        <v>2</v>
      </c>
      <c r="U503" s="12">
        <f>VLOOKUP(C503,DBASE!$A$4:$Z$756,19,FALSE)</f>
        <v>30242</v>
      </c>
      <c r="V503" s="13">
        <f ca="1">VLOOKUP(C503,DBASE!$A$4:$Z$756,20,FALSE)</f>
        <v>37</v>
      </c>
      <c r="W503" s="11" t="str">
        <f>VLOOKUP(C503,DBASE!$A$4:$Z$756,21,FALSE)</f>
        <v>J</v>
      </c>
      <c r="X503" s="11">
        <f>VLOOKUP(C503,DBASE!$A$4:$Z$756,22,FALSE)</f>
        <v>30</v>
      </c>
      <c r="Y503" s="14">
        <f>VLOOKUP(C503,DBASE!$A$4:$Z$756,23,FALSE)</f>
        <v>2.5</v>
      </c>
      <c r="Z503" s="11">
        <f>VLOOKUP(C503,DBASE!$A$4:$Z$756,24,FALSE)</f>
        <v>39</v>
      </c>
      <c r="AA503" s="11" t="str">
        <f>VLOOKUP(C503,DBASE!$A$4:$Z$756,25,FALSE)</f>
        <v>Function</v>
      </c>
      <c r="AB503" s="10">
        <f>VLOOKUP(C503,DBASE!$A$4:$Z$756,26,FALSE)</f>
        <v>1</v>
      </c>
      <c r="AC503" s="15">
        <v>1499</v>
      </c>
      <c r="AD503" s="15">
        <f t="shared" si="35"/>
        <v>328.65575000000001</v>
      </c>
      <c r="AE503" s="15">
        <v>0</v>
      </c>
      <c r="AF503" s="15">
        <v>0</v>
      </c>
      <c r="AG503" s="15">
        <v>30</v>
      </c>
      <c r="AH503" s="15">
        <v>0</v>
      </c>
      <c r="AI503" s="15">
        <v>0</v>
      </c>
      <c r="AJ503" s="15">
        <v>1082.5</v>
      </c>
      <c r="AK503" s="15">
        <v>0</v>
      </c>
      <c r="AL503" s="15">
        <v>0</v>
      </c>
      <c r="AM503" s="15">
        <v>0</v>
      </c>
      <c r="AN503" s="15">
        <v>0</v>
      </c>
      <c r="AO503" s="15">
        <f t="shared" si="36"/>
        <v>86.480769230769226</v>
      </c>
      <c r="AP503" s="15">
        <f t="shared" si="37"/>
        <v>68.70416666666668</v>
      </c>
      <c r="AQ503" s="15">
        <f t="shared" si="38"/>
        <v>26.5</v>
      </c>
      <c r="AR503" s="15">
        <v>0</v>
      </c>
      <c r="AS503" s="15">
        <v>0</v>
      </c>
      <c r="AT503" s="15">
        <v>0</v>
      </c>
      <c r="AU503" s="15">
        <v>0</v>
      </c>
      <c r="AV503" s="15">
        <f t="shared" si="39"/>
        <v>289.83271639423077</v>
      </c>
      <c r="AW503" s="15">
        <v>78.28</v>
      </c>
      <c r="AX503" s="15">
        <v>0</v>
      </c>
    </row>
    <row r="504" spans="1:50" ht="20.100000000000001" customHeight="1" x14ac:dyDescent="0.25">
      <c r="A504" s="8">
        <v>43922</v>
      </c>
      <c r="B504" s="8">
        <v>43951</v>
      </c>
      <c r="C504" s="11">
        <v>482</v>
      </c>
      <c r="D504" s="8" t="str">
        <f>VLOOKUP(C504,DBASE!$A$4:$Z$756,3,FALSE)</f>
        <v>P</v>
      </c>
      <c r="E504" s="11" t="str">
        <f>VLOOKUP(C504,DBASE!$A$4:$Z$756,2,FALSE)</f>
        <v>Active</v>
      </c>
      <c r="F504" s="11" t="str">
        <f>VLOOKUP(C504,DBASE!$A$4:$Z$756,4,FALSE)</f>
        <v>Mitarbeiter 482</v>
      </c>
      <c r="G504" s="11" t="str">
        <f>VLOOKUP(C504,DBASE!$A$4:$Z$756,5,FALSE)</f>
        <v>N</v>
      </c>
      <c r="H504" s="11">
        <f>VLOOKUP(C504,DBASE!$A$4:$Z$756,6,FALSE)</f>
        <v>1022</v>
      </c>
      <c r="I504" s="11">
        <f>VLOOKUP(C504,DBASE!$A$4:$Z$756,7,FALSE)</f>
        <v>1035</v>
      </c>
      <c r="J504" s="11">
        <f>VLOOKUP(C504,DBASE!$A$4:$Z$756,8,FALSE)</f>
        <v>104</v>
      </c>
      <c r="K504" s="11" t="str">
        <f>VLOOKUP(C504,DBASE!$A$4:$Z$756,9,FALSE)</f>
        <v>Niederl. 5</v>
      </c>
      <c r="L504" s="11" t="str">
        <f>VLOOKUP(C504,DBASE!$A$4:$Z$756,10,FALSE)</f>
        <v>Department</v>
      </c>
      <c r="M504" s="11" t="str">
        <f>VLOOKUP(C504,DBASE!$A$4:$Z$756,11,FALSE)</f>
        <v>Supervisor</v>
      </c>
      <c r="N504" s="11" t="str">
        <f>VLOOKUP(C504,DBASE!$A$4:$Z$756,12,FALSE)</f>
        <v>Non-Mgm.</v>
      </c>
      <c r="O504" s="11" t="str">
        <f>VLOOKUP(C504,DBASE!$A$4:$Z$756,13,FALSE)</f>
        <v>ang.</v>
      </c>
      <c r="P504" s="11" t="str">
        <f>VLOOKUP(C504,DBASE!$A$4:$Z$756,14,FALSE)</f>
        <v>M</v>
      </c>
      <c r="Q504" s="12">
        <f>VLOOKUP(C504,DBASE!$A$4:$Z$756,15,FALSE)</f>
        <v>43040</v>
      </c>
      <c r="R504" s="12" t="str">
        <f>IF(VLOOKUP(C504,DBASE!$A$4:$Z$756,16,FALSE)=0,"",VLOOKUP(C504,DBASE!$A$4:$Z$756,16,FALSE))</f>
        <v/>
      </c>
      <c r="S504" s="13" t="str">
        <f>VLOOKUP(C504,DBASE!$A$4:$Z$756,17,FALSE)</f>
        <v/>
      </c>
      <c r="T504" s="11">
        <f ca="1">VLOOKUP(C504,DBASE!$A$4:$Z$756,18,FALSE)</f>
        <v>2</v>
      </c>
      <c r="U504" s="12">
        <f>VLOOKUP(C504,DBASE!$A$4:$Z$756,19,FALSE)</f>
        <v>28990</v>
      </c>
      <c r="V504" s="13">
        <f ca="1">VLOOKUP(C504,DBASE!$A$4:$Z$756,20,FALSE)</f>
        <v>40</v>
      </c>
      <c r="W504" s="11" t="str">
        <f>VLOOKUP(C504,DBASE!$A$4:$Z$756,21,FALSE)</f>
        <v>J</v>
      </c>
      <c r="X504" s="11">
        <f>VLOOKUP(C504,DBASE!$A$4:$Z$756,22,FALSE)</f>
        <v>30</v>
      </c>
      <c r="Y504" s="14">
        <f>VLOOKUP(C504,DBASE!$A$4:$Z$756,23,FALSE)</f>
        <v>2.5</v>
      </c>
      <c r="Z504" s="11">
        <f>VLOOKUP(C504,DBASE!$A$4:$Z$756,24,FALSE)</f>
        <v>39</v>
      </c>
      <c r="AA504" s="11" t="str">
        <f>VLOOKUP(C504,DBASE!$A$4:$Z$756,25,FALSE)</f>
        <v>Function</v>
      </c>
      <c r="AB504" s="10">
        <f>VLOOKUP(C504,DBASE!$A$4:$Z$756,26,FALSE)</f>
        <v>1</v>
      </c>
      <c r="AC504" s="15">
        <v>1500</v>
      </c>
      <c r="AD504" s="15">
        <f t="shared" si="35"/>
        <v>328.875</v>
      </c>
      <c r="AE504" s="15">
        <v>0</v>
      </c>
      <c r="AF504" s="15">
        <v>0</v>
      </c>
      <c r="AG504" s="15">
        <v>0</v>
      </c>
      <c r="AH504" s="15">
        <v>0</v>
      </c>
      <c r="AI504" s="15">
        <v>0</v>
      </c>
      <c r="AJ504" s="15">
        <v>0</v>
      </c>
      <c r="AK504" s="15">
        <v>0</v>
      </c>
      <c r="AL504" s="15">
        <v>0</v>
      </c>
      <c r="AM504" s="15">
        <v>0</v>
      </c>
      <c r="AN504" s="15">
        <v>0</v>
      </c>
      <c r="AO504" s="15">
        <f t="shared" si="36"/>
        <v>86.538461538461533</v>
      </c>
      <c r="AP504" s="15">
        <f t="shared" si="37"/>
        <v>68.75</v>
      </c>
      <c r="AQ504" s="15">
        <f t="shared" si="38"/>
        <v>26.5</v>
      </c>
      <c r="AR504" s="15">
        <v>0</v>
      </c>
      <c r="AS504" s="15">
        <v>0</v>
      </c>
      <c r="AT504" s="15">
        <v>0</v>
      </c>
      <c r="AU504" s="15">
        <v>0</v>
      </c>
      <c r="AV504" s="15">
        <f t="shared" si="39"/>
        <v>40.711525961538463</v>
      </c>
      <c r="AW504" s="15">
        <v>0</v>
      </c>
      <c r="AX504" s="15">
        <v>0</v>
      </c>
    </row>
    <row r="505" spans="1:50" ht="20.100000000000001" customHeight="1" x14ac:dyDescent="0.25">
      <c r="A505" s="8">
        <v>43922</v>
      </c>
      <c r="B505" s="8">
        <v>43951</v>
      </c>
      <c r="C505" s="11">
        <v>483</v>
      </c>
      <c r="D505" s="8" t="str">
        <f>VLOOKUP(C505,DBASE!$A$4:$Z$756,3,FALSE)</f>
        <v>P</v>
      </c>
      <c r="E505" s="11" t="str">
        <f>VLOOKUP(C505,DBASE!$A$4:$Z$756,2,FALSE)</f>
        <v>Active</v>
      </c>
      <c r="F505" s="11" t="str">
        <f>VLOOKUP(C505,DBASE!$A$4:$Z$756,4,FALSE)</f>
        <v>Mitarbeiter 483</v>
      </c>
      <c r="G505" s="11" t="str">
        <f>VLOOKUP(C505,DBASE!$A$4:$Z$756,5,FALSE)</f>
        <v>N</v>
      </c>
      <c r="H505" s="11">
        <f>VLOOKUP(C505,DBASE!$A$4:$Z$756,6,FALSE)</f>
        <v>1037</v>
      </c>
      <c r="I505" s="11">
        <f>VLOOKUP(C505,DBASE!$A$4:$Z$756,7,FALSE)</f>
        <v>1080</v>
      </c>
      <c r="J505" s="11">
        <f>VLOOKUP(C505,DBASE!$A$4:$Z$756,8,FALSE)</f>
        <v>102</v>
      </c>
      <c r="K505" s="11" t="str">
        <f>VLOOKUP(C505,DBASE!$A$4:$Z$756,9,FALSE)</f>
        <v>Niederl. 3</v>
      </c>
      <c r="L505" s="11" t="str">
        <f>VLOOKUP(C505,DBASE!$A$4:$Z$756,10,FALSE)</f>
        <v>Department</v>
      </c>
      <c r="M505" s="11" t="str">
        <f>VLOOKUP(C505,DBASE!$A$4:$Z$756,11,FALSE)</f>
        <v>Supervisor</v>
      </c>
      <c r="N505" s="11" t="str">
        <f>VLOOKUP(C505,DBASE!$A$4:$Z$756,12,FALSE)</f>
        <v>Non-Mgm.</v>
      </c>
      <c r="O505" s="11" t="str">
        <f>VLOOKUP(C505,DBASE!$A$4:$Z$756,13,FALSE)</f>
        <v>ang.</v>
      </c>
      <c r="P505" s="11" t="str">
        <f>VLOOKUP(C505,DBASE!$A$4:$Z$756,14,FALSE)</f>
        <v>M</v>
      </c>
      <c r="Q505" s="12">
        <f>VLOOKUP(C505,DBASE!$A$4:$Z$756,15,FALSE)</f>
        <v>43054</v>
      </c>
      <c r="R505" s="12" t="str">
        <f>IF(VLOOKUP(C505,DBASE!$A$4:$Z$756,16,FALSE)=0,"",VLOOKUP(C505,DBASE!$A$4:$Z$756,16,FALSE))</f>
        <v/>
      </c>
      <c r="S505" s="13" t="str">
        <f>VLOOKUP(C505,DBASE!$A$4:$Z$756,17,FALSE)</f>
        <v/>
      </c>
      <c r="T505" s="11">
        <f ca="1">VLOOKUP(C505,DBASE!$A$4:$Z$756,18,FALSE)</f>
        <v>2</v>
      </c>
      <c r="U505" s="12">
        <f>VLOOKUP(C505,DBASE!$A$4:$Z$756,19,FALSE)</f>
        <v>31216</v>
      </c>
      <c r="V505" s="13">
        <f ca="1">VLOOKUP(C505,DBASE!$A$4:$Z$756,20,FALSE)</f>
        <v>34</v>
      </c>
      <c r="W505" s="11" t="str">
        <f>VLOOKUP(C505,DBASE!$A$4:$Z$756,21,FALSE)</f>
        <v>N</v>
      </c>
      <c r="X505" s="11">
        <f>VLOOKUP(C505,DBASE!$A$4:$Z$756,22,FALSE)</f>
        <v>30</v>
      </c>
      <c r="Y505" s="14">
        <f>VLOOKUP(C505,DBASE!$A$4:$Z$756,23,FALSE)</f>
        <v>2.5</v>
      </c>
      <c r="Z505" s="11">
        <f>VLOOKUP(C505,DBASE!$A$4:$Z$756,24,FALSE)</f>
        <v>39</v>
      </c>
      <c r="AA505" s="11" t="str">
        <f>VLOOKUP(C505,DBASE!$A$4:$Z$756,25,FALSE)</f>
        <v>Function</v>
      </c>
      <c r="AB505" s="10">
        <f>VLOOKUP(C505,DBASE!$A$4:$Z$756,26,FALSE)</f>
        <v>1</v>
      </c>
      <c r="AC505" s="15">
        <v>1501</v>
      </c>
      <c r="AD505" s="15">
        <f t="shared" si="35"/>
        <v>329.09425000000005</v>
      </c>
      <c r="AE505" s="15">
        <v>0</v>
      </c>
      <c r="AF505" s="15">
        <v>0</v>
      </c>
      <c r="AG505" s="15">
        <v>0</v>
      </c>
      <c r="AH505" s="15">
        <v>0</v>
      </c>
      <c r="AI505" s="15">
        <v>0</v>
      </c>
      <c r="AJ505" s="15">
        <v>0</v>
      </c>
      <c r="AK505" s="15">
        <v>0</v>
      </c>
      <c r="AL505" s="15">
        <v>0</v>
      </c>
      <c r="AM505" s="15">
        <v>0</v>
      </c>
      <c r="AN505" s="15">
        <v>0</v>
      </c>
      <c r="AO505" s="15">
        <f t="shared" si="36"/>
        <v>0</v>
      </c>
      <c r="AP505" s="15">
        <f t="shared" si="37"/>
        <v>0</v>
      </c>
      <c r="AQ505" s="15">
        <f t="shared" si="38"/>
        <v>26.5</v>
      </c>
      <c r="AR505" s="15">
        <v>0</v>
      </c>
      <c r="AS505" s="15">
        <v>0</v>
      </c>
      <c r="AT505" s="15">
        <v>0</v>
      </c>
      <c r="AU505" s="15">
        <v>0</v>
      </c>
      <c r="AV505" s="15">
        <f t="shared" si="39"/>
        <v>5.9346750000000004</v>
      </c>
      <c r="AW505" s="15">
        <v>0</v>
      </c>
      <c r="AX505" s="15">
        <v>0</v>
      </c>
    </row>
    <row r="506" spans="1:50" ht="20.100000000000001" customHeight="1" x14ac:dyDescent="0.25">
      <c r="A506" s="8">
        <v>43922</v>
      </c>
      <c r="B506" s="8">
        <v>43951</v>
      </c>
      <c r="C506" s="11">
        <v>484</v>
      </c>
      <c r="D506" s="8" t="str">
        <f>VLOOKUP(C506,DBASE!$A$4:$Z$756,3,FALSE)</f>
        <v>P</v>
      </c>
      <c r="E506" s="11" t="str">
        <f>VLOOKUP(C506,DBASE!$A$4:$Z$756,2,FALSE)</f>
        <v>Active</v>
      </c>
      <c r="F506" s="11" t="str">
        <f>VLOOKUP(C506,DBASE!$A$4:$Z$756,4,FALSE)</f>
        <v>Mitarbeiter 484</v>
      </c>
      <c r="G506" s="11" t="str">
        <f>VLOOKUP(C506,DBASE!$A$4:$Z$756,5,FALSE)</f>
        <v>N</v>
      </c>
      <c r="H506" s="11">
        <f>VLOOKUP(C506,DBASE!$A$4:$Z$756,6,FALSE)</f>
        <v>1001</v>
      </c>
      <c r="I506" s="11">
        <f>VLOOKUP(C506,DBASE!$A$4:$Z$756,7,FALSE)</f>
        <v>1001</v>
      </c>
      <c r="J506" s="11">
        <f>VLOOKUP(C506,DBASE!$A$4:$Z$756,8,FALSE)</f>
        <v>100</v>
      </c>
      <c r="K506" s="11" t="str">
        <f>VLOOKUP(C506,DBASE!$A$4:$Z$756,9,FALSE)</f>
        <v>Niederl. 1</v>
      </c>
      <c r="L506" s="11" t="str">
        <f>VLOOKUP(C506,DBASE!$A$4:$Z$756,10,FALSE)</f>
        <v>Department</v>
      </c>
      <c r="M506" s="11" t="str">
        <f>VLOOKUP(C506,DBASE!$A$4:$Z$756,11,FALSE)</f>
        <v>Supervisor</v>
      </c>
      <c r="N506" s="11" t="str">
        <f>VLOOKUP(C506,DBASE!$A$4:$Z$756,12,FALSE)</f>
        <v>Non-Mgm.</v>
      </c>
      <c r="O506" s="11" t="str">
        <f>VLOOKUP(C506,DBASE!$A$4:$Z$756,13,FALSE)</f>
        <v>ang.</v>
      </c>
      <c r="P506" s="11" t="str">
        <f>VLOOKUP(C506,DBASE!$A$4:$Z$756,14,FALSE)</f>
        <v>M</v>
      </c>
      <c r="Q506" s="12">
        <f>VLOOKUP(C506,DBASE!$A$4:$Z$756,15,FALSE)</f>
        <v>43040</v>
      </c>
      <c r="R506" s="12" t="str">
        <f>IF(VLOOKUP(C506,DBASE!$A$4:$Z$756,16,FALSE)=0,"",VLOOKUP(C506,DBASE!$A$4:$Z$756,16,FALSE))</f>
        <v/>
      </c>
      <c r="S506" s="13" t="str">
        <f>VLOOKUP(C506,DBASE!$A$4:$Z$756,17,FALSE)</f>
        <v/>
      </c>
      <c r="T506" s="11">
        <f ca="1">VLOOKUP(C506,DBASE!$A$4:$Z$756,18,FALSE)</f>
        <v>2</v>
      </c>
      <c r="U506" s="12">
        <f>VLOOKUP(C506,DBASE!$A$4:$Z$756,19,FALSE)</f>
        <v>31132</v>
      </c>
      <c r="V506" s="13">
        <f ca="1">VLOOKUP(C506,DBASE!$A$4:$Z$756,20,FALSE)</f>
        <v>34</v>
      </c>
      <c r="W506" s="11" t="str">
        <f>VLOOKUP(C506,DBASE!$A$4:$Z$756,21,FALSE)</f>
        <v>N</v>
      </c>
      <c r="X506" s="11">
        <f>VLOOKUP(C506,DBASE!$A$4:$Z$756,22,FALSE)</f>
        <v>30</v>
      </c>
      <c r="Y506" s="14">
        <f>VLOOKUP(C506,DBASE!$A$4:$Z$756,23,FALSE)</f>
        <v>2.5</v>
      </c>
      <c r="Z506" s="11">
        <f>VLOOKUP(C506,DBASE!$A$4:$Z$756,24,FALSE)</f>
        <v>39</v>
      </c>
      <c r="AA506" s="11" t="str">
        <f>VLOOKUP(C506,DBASE!$A$4:$Z$756,25,FALSE)</f>
        <v>Function</v>
      </c>
      <c r="AB506" s="10">
        <f>VLOOKUP(C506,DBASE!$A$4:$Z$756,26,FALSE)</f>
        <v>1</v>
      </c>
      <c r="AC506" s="15">
        <v>1502</v>
      </c>
      <c r="AD506" s="15">
        <f t="shared" si="35"/>
        <v>329.31349999999998</v>
      </c>
      <c r="AE506" s="15">
        <v>0</v>
      </c>
      <c r="AF506" s="15">
        <v>0</v>
      </c>
      <c r="AG506" s="15">
        <v>0</v>
      </c>
      <c r="AH506" s="15">
        <v>0</v>
      </c>
      <c r="AI506" s="15">
        <v>0</v>
      </c>
      <c r="AJ506" s="15">
        <v>0</v>
      </c>
      <c r="AK506" s="15">
        <v>0</v>
      </c>
      <c r="AL506" s="15">
        <v>0</v>
      </c>
      <c r="AM506" s="15">
        <v>0</v>
      </c>
      <c r="AN506" s="15">
        <v>0</v>
      </c>
      <c r="AO506" s="15">
        <f t="shared" si="36"/>
        <v>0</v>
      </c>
      <c r="AP506" s="15">
        <f t="shared" si="37"/>
        <v>0</v>
      </c>
      <c r="AQ506" s="15">
        <f t="shared" si="38"/>
        <v>26.5</v>
      </c>
      <c r="AR506" s="15">
        <v>0</v>
      </c>
      <c r="AS506" s="15">
        <v>0</v>
      </c>
      <c r="AT506" s="15">
        <v>0</v>
      </c>
      <c r="AU506" s="15">
        <v>0</v>
      </c>
      <c r="AV506" s="15">
        <f t="shared" si="39"/>
        <v>5.9346750000000004</v>
      </c>
      <c r="AW506" s="15">
        <v>0</v>
      </c>
      <c r="AX506" s="15">
        <v>0</v>
      </c>
    </row>
    <row r="507" spans="1:50" ht="20.100000000000001" customHeight="1" x14ac:dyDescent="0.25">
      <c r="A507" s="8">
        <v>43922</v>
      </c>
      <c r="B507" s="8">
        <v>43951</v>
      </c>
      <c r="C507" s="11">
        <v>485</v>
      </c>
      <c r="D507" s="8" t="str">
        <f>VLOOKUP(C507,DBASE!$A$4:$Z$756,3,FALSE)</f>
        <v>P</v>
      </c>
      <c r="E507" s="11" t="str">
        <f>VLOOKUP(C507,DBASE!$A$4:$Z$756,2,FALSE)</f>
        <v>Active</v>
      </c>
      <c r="F507" s="11" t="str">
        <f>VLOOKUP(C507,DBASE!$A$4:$Z$756,4,FALSE)</f>
        <v>Mitarbeiter 485</v>
      </c>
      <c r="G507" s="11" t="str">
        <f>VLOOKUP(C507,DBASE!$A$4:$Z$756,5,FALSE)</f>
        <v>N</v>
      </c>
      <c r="H507" s="11">
        <f>VLOOKUP(C507,DBASE!$A$4:$Z$756,6,FALSE)</f>
        <v>1027</v>
      </c>
      <c r="I507" s="11">
        <f>VLOOKUP(C507,DBASE!$A$4:$Z$756,7,FALSE)</f>
        <v>1070</v>
      </c>
      <c r="J507" s="11">
        <f>VLOOKUP(C507,DBASE!$A$4:$Z$756,8,FALSE)</f>
        <v>102</v>
      </c>
      <c r="K507" s="11" t="str">
        <f>VLOOKUP(C507,DBASE!$A$4:$Z$756,9,FALSE)</f>
        <v>Niederl. 3</v>
      </c>
      <c r="L507" s="11" t="str">
        <f>VLOOKUP(C507,DBASE!$A$4:$Z$756,10,FALSE)</f>
        <v>Department</v>
      </c>
      <c r="M507" s="11" t="str">
        <f>VLOOKUP(C507,DBASE!$A$4:$Z$756,11,FALSE)</f>
        <v>Supervisor</v>
      </c>
      <c r="N507" s="11" t="str">
        <f>VLOOKUP(C507,DBASE!$A$4:$Z$756,12,FALSE)</f>
        <v>Director</v>
      </c>
      <c r="O507" s="11" t="str">
        <f>VLOOKUP(C507,DBASE!$A$4:$Z$756,13,FALSE)</f>
        <v>ang.</v>
      </c>
      <c r="P507" s="11" t="str">
        <f>VLOOKUP(C507,DBASE!$A$4:$Z$756,14,FALSE)</f>
        <v>M</v>
      </c>
      <c r="Q507" s="12">
        <f>VLOOKUP(C507,DBASE!$A$4:$Z$756,15,FALSE)</f>
        <v>43070</v>
      </c>
      <c r="R507" s="12" t="str">
        <f>IF(VLOOKUP(C507,DBASE!$A$4:$Z$756,16,FALSE)=0,"",VLOOKUP(C507,DBASE!$A$4:$Z$756,16,FALSE))</f>
        <v/>
      </c>
      <c r="S507" s="13" t="str">
        <f>VLOOKUP(C507,DBASE!$A$4:$Z$756,17,FALSE)</f>
        <v/>
      </c>
      <c r="T507" s="11">
        <f ca="1">VLOOKUP(C507,DBASE!$A$4:$Z$756,18,FALSE)</f>
        <v>2</v>
      </c>
      <c r="U507" s="12">
        <f>VLOOKUP(C507,DBASE!$A$4:$Z$756,19,FALSE)</f>
        <v>26136</v>
      </c>
      <c r="V507" s="13">
        <f ca="1">VLOOKUP(C507,DBASE!$A$4:$Z$756,20,FALSE)</f>
        <v>48</v>
      </c>
      <c r="W507" s="11" t="str">
        <f>VLOOKUP(C507,DBASE!$A$4:$Z$756,21,FALSE)</f>
        <v>N</v>
      </c>
      <c r="X507" s="11">
        <f>VLOOKUP(C507,DBASE!$A$4:$Z$756,22,FALSE)</f>
        <v>30</v>
      </c>
      <c r="Y507" s="14">
        <f>VLOOKUP(C507,DBASE!$A$4:$Z$756,23,FALSE)</f>
        <v>2.5</v>
      </c>
      <c r="Z507" s="11">
        <f>VLOOKUP(C507,DBASE!$A$4:$Z$756,24,FALSE)</f>
        <v>39</v>
      </c>
      <c r="AA507" s="11" t="str">
        <f>VLOOKUP(C507,DBASE!$A$4:$Z$756,25,FALSE)</f>
        <v>Function</v>
      </c>
      <c r="AB507" s="10">
        <f>VLOOKUP(C507,DBASE!$A$4:$Z$756,26,FALSE)</f>
        <v>1</v>
      </c>
      <c r="AC507" s="15">
        <v>1503</v>
      </c>
      <c r="AD507" s="15">
        <f t="shared" si="35"/>
        <v>329.53274999999996</v>
      </c>
      <c r="AE507" s="15">
        <v>0</v>
      </c>
      <c r="AF507" s="15">
        <v>0</v>
      </c>
      <c r="AG507" s="15">
        <v>0</v>
      </c>
      <c r="AH507" s="15">
        <v>0</v>
      </c>
      <c r="AI507" s="15">
        <v>0</v>
      </c>
      <c r="AJ507" s="15">
        <v>0</v>
      </c>
      <c r="AK507" s="15">
        <v>0</v>
      </c>
      <c r="AL507" s="15">
        <v>0</v>
      </c>
      <c r="AM507" s="15">
        <v>0</v>
      </c>
      <c r="AN507" s="15">
        <v>0</v>
      </c>
      <c r="AO507" s="15">
        <f t="shared" si="36"/>
        <v>0</v>
      </c>
      <c r="AP507" s="15">
        <f t="shared" si="37"/>
        <v>0</v>
      </c>
      <c r="AQ507" s="15">
        <f t="shared" si="38"/>
        <v>26.5</v>
      </c>
      <c r="AR507" s="15">
        <v>0</v>
      </c>
      <c r="AS507" s="15">
        <v>0</v>
      </c>
      <c r="AT507" s="15">
        <v>0</v>
      </c>
      <c r="AU507" s="15">
        <v>0</v>
      </c>
      <c r="AV507" s="15">
        <f t="shared" si="39"/>
        <v>5.9346750000000004</v>
      </c>
      <c r="AW507" s="15">
        <v>201.7724</v>
      </c>
      <c r="AX507" s="15">
        <v>0</v>
      </c>
    </row>
    <row r="508" spans="1:50" ht="20.100000000000001" customHeight="1" x14ac:dyDescent="0.25">
      <c r="A508" s="8">
        <v>43922</v>
      </c>
      <c r="B508" s="8">
        <v>43951</v>
      </c>
      <c r="C508" s="11">
        <v>486</v>
      </c>
      <c r="D508" s="8" t="str">
        <f>VLOOKUP(C508,DBASE!$A$4:$Z$756,3,FALSE)</f>
        <v>P</v>
      </c>
      <c r="E508" s="11" t="str">
        <f>VLOOKUP(C508,DBASE!$A$4:$Z$756,2,FALSE)</f>
        <v>Active</v>
      </c>
      <c r="F508" s="11" t="str">
        <f>VLOOKUP(C508,DBASE!$A$4:$Z$756,4,FALSE)</f>
        <v>Mitarbeiter 486</v>
      </c>
      <c r="G508" s="11" t="str">
        <f>VLOOKUP(C508,DBASE!$A$4:$Z$756,5,FALSE)</f>
        <v>N</v>
      </c>
      <c r="H508" s="11">
        <f>VLOOKUP(C508,DBASE!$A$4:$Z$756,6,FALSE)</f>
        <v>1044</v>
      </c>
      <c r="I508" s="11">
        <f>VLOOKUP(C508,DBASE!$A$4:$Z$756,7,FALSE)</f>
        <v>1087</v>
      </c>
      <c r="J508" s="11">
        <f>VLOOKUP(C508,DBASE!$A$4:$Z$756,8,FALSE)</f>
        <v>102</v>
      </c>
      <c r="K508" s="11" t="str">
        <f>VLOOKUP(C508,DBASE!$A$4:$Z$756,9,FALSE)</f>
        <v>Niederl. 3</v>
      </c>
      <c r="L508" s="11" t="str">
        <f>VLOOKUP(C508,DBASE!$A$4:$Z$756,10,FALSE)</f>
        <v>Department</v>
      </c>
      <c r="M508" s="11" t="str">
        <f>VLOOKUP(C508,DBASE!$A$4:$Z$756,11,FALSE)</f>
        <v>Supervisor</v>
      </c>
      <c r="N508" s="11" t="str">
        <f>VLOOKUP(C508,DBASE!$A$4:$Z$756,12,FALSE)</f>
        <v>Non-Mgm.</v>
      </c>
      <c r="O508" s="11" t="str">
        <f>VLOOKUP(C508,DBASE!$A$4:$Z$756,13,FALSE)</f>
        <v>ang.</v>
      </c>
      <c r="P508" s="11" t="str">
        <f>VLOOKUP(C508,DBASE!$A$4:$Z$756,14,FALSE)</f>
        <v>W</v>
      </c>
      <c r="Q508" s="12">
        <f>VLOOKUP(C508,DBASE!$A$4:$Z$756,15,FALSE)</f>
        <v>43070</v>
      </c>
      <c r="R508" s="12" t="str">
        <f>IF(VLOOKUP(C508,DBASE!$A$4:$Z$756,16,FALSE)=0,"",VLOOKUP(C508,DBASE!$A$4:$Z$756,16,FALSE))</f>
        <v/>
      </c>
      <c r="S508" s="13" t="str">
        <f>VLOOKUP(C508,DBASE!$A$4:$Z$756,17,FALSE)</f>
        <v/>
      </c>
      <c r="T508" s="11">
        <f ca="1">VLOOKUP(C508,DBASE!$A$4:$Z$756,18,FALSE)</f>
        <v>2</v>
      </c>
      <c r="U508" s="12">
        <f>VLOOKUP(C508,DBASE!$A$4:$Z$756,19,FALSE)</f>
        <v>32912</v>
      </c>
      <c r="V508" s="13">
        <f ca="1">VLOOKUP(C508,DBASE!$A$4:$Z$756,20,FALSE)</f>
        <v>29</v>
      </c>
      <c r="W508" s="11" t="str">
        <f>VLOOKUP(C508,DBASE!$A$4:$Z$756,21,FALSE)</f>
        <v>N</v>
      </c>
      <c r="X508" s="11">
        <f>VLOOKUP(C508,DBASE!$A$4:$Z$756,22,FALSE)</f>
        <v>30</v>
      </c>
      <c r="Y508" s="14">
        <f>VLOOKUP(C508,DBASE!$A$4:$Z$756,23,FALSE)</f>
        <v>2.5</v>
      </c>
      <c r="Z508" s="11">
        <f>VLOOKUP(C508,DBASE!$A$4:$Z$756,24,FALSE)</f>
        <v>39</v>
      </c>
      <c r="AA508" s="11" t="str">
        <f>VLOOKUP(C508,DBASE!$A$4:$Z$756,25,FALSE)</f>
        <v>Function</v>
      </c>
      <c r="AB508" s="10">
        <f>VLOOKUP(C508,DBASE!$A$4:$Z$756,26,FALSE)</f>
        <v>1</v>
      </c>
      <c r="AC508" s="15">
        <v>1504</v>
      </c>
      <c r="AD508" s="15">
        <f t="shared" si="35"/>
        <v>329.75200000000007</v>
      </c>
      <c r="AE508" s="15">
        <v>0</v>
      </c>
      <c r="AF508" s="15">
        <v>0</v>
      </c>
      <c r="AG508" s="15">
        <v>0</v>
      </c>
      <c r="AH508" s="15">
        <v>0</v>
      </c>
      <c r="AI508" s="15">
        <v>0</v>
      </c>
      <c r="AJ508" s="15">
        <v>0</v>
      </c>
      <c r="AK508" s="15">
        <v>0</v>
      </c>
      <c r="AL508" s="15">
        <v>0</v>
      </c>
      <c r="AM508" s="15">
        <v>0</v>
      </c>
      <c r="AN508" s="15">
        <v>0</v>
      </c>
      <c r="AO508" s="15">
        <f t="shared" si="36"/>
        <v>0</v>
      </c>
      <c r="AP508" s="15">
        <f t="shared" si="37"/>
        <v>0</v>
      </c>
      <c r="AQ508" s="15">
        <f t="shared" si="38"/>
        <v>26.5</v>
      </c>
      <c r="AR508" s="15">
        <v>0</v>
      </c>
      <c r="AS508" s="15">
        <v>0</v>
      </c>
      <c r="AT508" s="15">
        <v>0</v>
      </c>
      <c r="AU508" s="15">
        <v>0</v>
      </c>
      <c r="AV508" s="15">
        <f t="shared" si="39"/>
        <v>5.9346750000000004</v>
      </c>
      <c r="AW508" s="15">
        <v>0</v>
      </c>
      <c r="AX508" s="15">
        <v>0</v>
      </c>
    </row>
    <row r="509" spans="1:50" ht="20.100000000000001" customHeight="1" x14ac:dyDescent="0.25">
      <c r="A509" s="8">
        <v>43922</v>
      </c>
      <c r="B509" s="8">
        <v>43951</v>
      </c>
      <c r="C509" s="11">
        <v>487</v>
      </c>
      <c r="D509" s="8" t="str">
        <f>VLOOKUP(C509,DBASE!$A$4:$Z$756,3,FALSE)</f>
        <v>P</v>
      </c>
      <c r="E509" s="11" t="str">
        <f>VLOOKUP(C509,DBASE!$A$4:$Z$756,2,FALSE)</f>
        <v>Active</v>
      </c>
      <c r="F509" s="11" t="str">
        <f>VLOOKUP(C509,DBASE!$A$4:$Z$756,4,FALSE)</f>
        <v>Mitarbeiter 487</v>
      </c>
      <c r="G509" s="11" t="str">
        <f>VLOOKUP(C509,DBASE!$A$4:$Z$756,5,FALSE)</f>
        <v>N</v>
      </c>
      <c r="H509" s="11">
        <f>VLOOKUP(C509,DBASE!$A$4:$Z$756,6,FALSE)</f>
        <v>1019</v>
      </c>
      <c r="I509" s="11">
        <f>VLOOKUP(C509,DBASE!$A$4:$Z$756,7,FALSE)</f>
        <v>1067</v>
      </c>
      <c r="J509" s="11">
        <f>VLOOKUP(C509,DBASE!$A$4:$Z$756,8,FALSE)</f>
        <v>111</v>
      </c>
      <c r="K509" s="11" t="str">
        <f>VLOOKUP(C509,DBASE!$A$4:$Z$756,9,FALSE)</f>
        <v>Niederl. 12</v>
      </c>
      <c r="L509" s="11" t="str">
        <f>VLOOKUP(C509,DBASE!$A$4:$Z$756,10,FALSE)</f>
        <v>Department</v>
      </c>
      <c r="M509" s="11" t="str">
        <f>VLOOKUP(C509,DBASE!$A$4:$Z$756,11,FALSE)</f>
        <v>Supervisor</v>
      </c>
      <c r="N509" s="11" t="str">
        <f>VLOOKUP(C509,DBASE!$A$4:$Z$756,12,FALSE)</f>
        <v>Non-Mgm.</v>
      </c>
      <c r="O509" s="11" t="str">
        <f>VLOOKUP(C509,DBASE!$A$4:$Z$756,13,FALSE)</f>
        <v>ang.</v>
      </c>
      <c r="P509" s="11" t="str">
        <f>VLOOKUP(C509,DBASE!$A$4:$Z$756,14,FALSE)</f>
        <v>W</v>
      </c>
      <c r="Q509" s="12">
        <f>VLOOKUP(C509,DBASE!$A$4:$Z$756,15,FALSE)</f>
        <v>43059</v>
      </c>
      <c r="R509" s="12" t="str">
        <f>IF(VLOOKUP(C509,DBASE!$A$4:$Z$756,16,FALSE)=0,"",VLOOKUP(C509,DBASE!$A$4:$Z$756,16,FALSE))</f>
        <v/>
      </c>
      <c r="S509" s="13" t="str">
        <f>VLOOKUP(C509,DBASE!$A$4:$Z$756,17,FALSE)</f>
        <v/>
      </c>
      <c r="T509" s="11">
        <f ca="1">VLOOKUP(C509,DBASE!$A$4:$Z$756,18,FALSE)</f>
        <v>2</v>
      </c>
      <c r="U509" s="12">
        <f>VLOOKUP(C509,DBASE!$A$4:$Z$756,19,FALSE)</f>
        <v>33982</v>
      </c>
      <c r="V509" s="13">
        <f ca="1">VLOOKUP(C509,DBASE!$A$4:$Z$756,20,FALSE)</f>
        <v>27</v>
      </c>
      <c r="W509" s="11" t="str">
        <f>VLOOKUP(C509,DBASE!$A$4:$Z$756,21,FALSE)</f>
        <v>N</v>
      </c>
      <c r="X509" s="11">
        <f>VLOOKUP(C509,DBASE!$A$4:$Z$756,22,FALSE)</f>
        <v>30</v>
      </c>
      <c r="Y509" s="14">
        <f>VLOOKUP(C509,DBASE!$A$4:$Z$756,23,FALSE)</f>
        <v>2.5</v>
      </c>
      <c r="Z509" s="11">
        <f>VLOOKUP(C509,DBASE!$A$4:$Z$756,24,FALSE)</f>
        <v>39</v>
      </c>
      <c r="AA509" s="11" t="str">
        <f>VLOOKUP(C509,DBASE!$A$4:$Z$756,25,FALSE)</f>
        <v>Function</v>
      </c>
      <c r="AB509" s="10">
        <f>VLOOKUP(C509,DBASE!$A$4:$Z$756,26,FALSE)</f>
        <v>1</v>
      </c>
      <c r="AC509" s="15">
        <v>1505</v>
      </c>
      <c r="AD509" s="15">
        <f t="shared" si="35"/>
        <v>329.97125</v>
      </c>
      <c r="AE509" s="15">
        <v>0</v>
      </c>
      <c r="AF509" s="15">
        <v>0</v>
      </c>
      <c r="AG509" s="15">
        <v>0</v>
      </c>
      <c r="AH509" s="15">
        <v>0</v>
      </c>
      <c r="AI509" s="15">
        <v>0</v>
      </c>
      <c r="AJ509" s="15">
        <v>0</v>
      </c>
      <c r="AK509" s="15">
        <v>0</v>
      </c>
      <c r="AL509" s="15">
        <v>0</v>
      </c>
      <c r="AM509" s="15">
        <v>0</v>
      </c>
      <c r="AN509" s="15">
        <v>0</v>
      </c>
      <c r="AO509" s="15">
        <f t="shared" si="36"/>
        <v>0</v>
      </c>
      <c r="AP509" s="15">
        <f t="shared" si="37"/>
        <v>0</v>
      </c>
      <c r="AQ509" s="15">
        <f t="shared" si="38"/>
        <v>26.5</v>
      </c>
      <c r="AR509" s="15">
        <v>0</v>
      </c>
      <c r="AS509" s="15">
        <v>0</v>
      </c>
      <c r="AT509" s="15">
        <v>0</v>
      </c>
      <c r="AU509" s="15">
        <v>0</v>
      </c>
      <c r="AV509" s="15">
        <f t="shared" si="39"/>
        <v>5.9346750000000004</v>
      </c>
      <c r="AW509" s="15">
        <v>0</v>
      </c>
      <c r="AX509" s="15">
        <v>0</v>
      </c>
    </row>
    <row r="510" spans="1:50" ht="20.100000000000001" customHeight="1" x14ac:dyDescent="0.25">
      <c r="A510" s="8">
        <v>43922</v>
      </c>
      <c r="B510" s="8">
        <v>43951</v>
      </c>
      <c r="C510" s="11">
        <v>488</v>
      </c>
      <c r="D510" s="8" t="str">
        <f>VLOOKUP(C510,DBASE!$A$4:$Z$756,3,FALSE)</f>
        <v>P</v>
      </c>
      <c r="E510" s="11" t="str">
        <f>VLOOKUP(C510,DBASE!$A$4:$Z$756,2,FALSE)</f>
        <v>Active</v>
      </c>
      <c r="F510" s="11" t="str">
        <f>VLOOKUP(C510,DBASE!$A$4:$Z$756,4,FALSE)</f>
        <v>Mitarbeiter 488</v>
      </c>
      <c r="G510" s="11" t="str">
        <f>VLOOKUP(C510,DBASE!$A$4:$Z$756,5,FALSE)</f>
        <v>N</v>
      </c>
      <c r="H510" s="11">
        <f>VLOOKUP(C510,DBASE!$A$4:$Z$756,6,FALSE)</f>
        <v>1030</v>
      </c>
      <c r="I510" s="11">
        <f>VLOOKUP(C510,DBASE!$A$4:$Z$756,7,FALSE)</f>
        <v>1073</v>
      </c>
      <c r="J510" s="11">
        <f>VLOOKUP(C510,DBASE!$A$4:$Z$756,8,FALSE)</f>
        <v>102</v>
      </c>
      <c r="K510" s="11" t="str">
        <f>VLOOKUP(C510,DBASE!$A$4:$Z$756,9,FALSE)</f>
        <v>Niederl. 3</v>
      </c>
      <c r="L510" s="11" t="str">
        <f>VLOOKUP(C510,DBASE!$A$4:$Z$756,10,FALSE)</f>
        <v>Department</v>
      </c>
      <c r="M510" s="11" t="str">
        <f>VLOOKUP(C510,DBASE!$A$4:$Z$756,11,FALSE)</f>
        <v>Supervisor</v>
      </c>
      <c r="N510" s="11" t="str">
        <f>VLOOKUP(C510,DBASE!$A$4:$Z$756,12,FALSE)</f>
        <v>Non-Mgm.</v>
      </c>
      <c r="O510" s="11" t="str">
        <f>VLOOKUP(C510,DBASE!$A$4:$Z$756,13,FALSE)</f>
        <v>ang.</v>
      </c>
      <c r="P510" s="11" t="str">
        <f>VLOOKUP(C510,DBASE!$A$4:$Z$756,14,FALSE)</f>
        <v>M</v>
      </c>
      <c r="Q510" s="12">
        <f>VLOOKUP(C510,DBASE!$A$4:$Z$756,15,FALSE)</f>
        <v>43101</v>
      </c>
      <c r="R510" s="12" t="str">
        <f>IF(VLOOKUP(C510,DBASE!$A$4:$Z$756,16,FALSE)=0,"",VLOOKUP(C510,DBASE!$A$4:$Z$756,16,FALSE))</f>
        <v/>
      </c>
      <c r="S510" s="13" t="str">
        <f>VLOOKUP(C510,DBASE!$A$4:$Z$756,17,FALSE)</f>
        <v/>
      </c>
      <c r="T510" s="11">
        <f ca="1">VLOOKUP(C510,DBASE!$A$4:$Z$756,18,FALSE)</f>
        <v>2</v>
      </c>
      <c r="U510" s="12">
        <f>VLOOKUP(C510,DBASE!$A$4:$Z$756,19,FALSE)</f>
        <v>33189</v>
      </c>
      <c r="V510" s="13">
        <f ca="1">VLOOKUP(C510,DBASE!$A$4:$Z$756,20,FALSE)</f>
        <v>29</v>
      </c>
      <c r="W510" s="11" t="str">
        <f>VLOOKUP(C510,DBASE!$A$4:$Z$756,21,FALSE)</f>
        <v>N</v>
      </c>
      <c r="X510" s="11">
        <f>VLOOKUP(C510,DBASE!$A$4:$Z$756,22,FALSE)</f>
        <v>30</v>
      </c>
      <c r="Y510" s="14">
        <f>VLOOKUP(C510,DBASE!$A$4:$Z$756,23,FALSE)</f>
        <v>2.5</v>
      </c>
      <c r="Z510" s="11">
        <f>VLOOKUP(C510,DBASE!$A$4:$Z$756,24,FALSE)</f>
        <v>39</v>
      </c>
      <c r="AA510" s="11" t="str">
        <f>VLOOKUP(C510,DBASE!$A$4:$Z$756,25,FALSE)</f>
        <v>Function</v>
      </c>
      <c r="AB510" s="10">
        <f>VLOOKUP(C510,DBASE!$A$4:$Z$756,26,FALSE)</f>
        <v>1</v>
      </c>
      <c r="AC510" s="15">
        <v>1506</v>
      </c>
      <c r="AD510" s="15">
        <f t="shared" si="35"/>
        <v>330.19050000000004</v>
      </c>
      <c r="AE510" s="15">
        <v>0</v>
      </c>
      <c r="AF510" s="15">
        <v>0</v>
      </c>
      <c r="AG510" s="15">
        <v>0</v>
      </c>
      <c r="AH510" s="15">
        <v>0</v>
      </c>
      <c r="AI510" s="15">
        <v>0</v>
      </c>
      <c r="AJ510" s="15">
        <v>0</v>
      </c>
      <c r="AK510" s="15">
        <v>0</v>
      </c>
      <c r="AL510" s="15">
        <v>0</v>
      </c>
      <c r="AM510" s="15">
        <v>0</v>
      </c>
      <c r="AN510" s="15">
        <v>0</v>
      </c>
      <c r="AO510" s="15">
        <f t="shared" si="36"/>
        <v>0</v>
      </c>
      <c r="AP510" s="15">
        <f t="shared" si="37"/>
        <v>0</v>
      </c>
      <c r="AQ510" s="15">
        <f t="shared" si="38"/>
        <v>26.5</v>
      </c>
      <c r="AR510" s="15">
        <v>0</v>
      </c>
      <c r="AS510" s="15">
        <v>0</v>
      </c>
      <c r="AT510" s="15">
        <v>0</v>
      </c>
      <c r="AU510" s="15">
        <v>0</v>
      </c>
      <c r="AV510" s="15">
        <f t="shared" si="39"/>
        <v>5.9346750000000004</v>
      </c>
      <c r="AW510" s="15">
        <v>0</v>
      </c>
      <c r="AX510" s="15">
        <v>1.9716666666666665</v>
      </c>
    </row>
    <row r="511" spans="1:50" ht="20.100000000000001" customHeight="1" x14ac:dyDescent="0.25">
      <c r="A511" s="8">
        <v>43922</v>
      </c>
      <c r="B511" s="8">
        <v>43951</v>
      </c>
      <c r="C511" s="11">
        <v>489</v>
      </c>
      <c r="D511" s="8" t="str">
        <f>VLOOKUP(C511,DBASE!$A$4:$Z$756,3,FALSE)</f>
        <v>P</v>
      </c>
      <c r="E511" s="11" t="str">
        <f>VLOOKUP(C511,DBASE!$A$4:$Z$756,2,FALSE)</f>
        <v>Active</v>
      </c>
      <c r="F511" s="11" t="str">
        <f>VLOOKUP(C511,DBASE!$A$4:$Z$756,4,FALSE)</f>
        <v>Mitarbeiter 489</v>
      </c>
      <c r="G511" s="11" t="str">
        <f>VLOOKUP(C511,DBASE!$A$4:$Z$756,5,FALSE)</f>
        <v>N</v>
      </c>
      <c r="H511" s="11">
        <f>VLOOKUP(C511,DBASE!$A$4:$Z$756,6,FALSE)</f>
        <v>1022</v>
      </c>
      <c r="I511" s="11">
        <f>VLOOKUP(C511,DBASE!$A$4:$Z$756,7,FALSE)</f>
        <v>1060</v>
      </c>
      <c r="J511" s="11">
        <f>VLOOKUP(C511,DBASE!$A$4:$Z$756,8,FALSE)</f>
        <v>106</v>
      </c>
      <c r="K511" s="11" t="str">
        <f>VLOOKUP(C511,DBASE!$A$4:$Z$756,9,FALSE)</f>
        <v>Niederl. 7</v>
      </c>
      <c r="L511" s="11" t="str">
        <f>VLOOKUP(C511,DBASE!$A$4:$Z$756,10,FALSE)</f>
        <v>Department</v>
      </c>
      <c r="M511" s="11" t="str">
        <f>VLOOKUP(C511,DBASE!$A$4:$Z$756,11,FALSE)</f>
        <v>Supervisor</v>
      </c>
      <c r="N511" s="11" t="str">
        <f>VLOOKUP(C511,DBASE!$A$4:$Z$756,12,FALSE)</f>
        <v>Non-Mgm.</v>
      </c>
      <c r="O511" s="11" t="str">
        <f>VLOOKUP(C511,DBASE!$A$4:$Z$756,13,FALSE)</f>
        <v>ang.</v>
      </c>
      <c r="P511" s="11" t="str">
        <f>VLOOKUP(C511,DBASE!$A$4:$Z$756,14,FALSE)</f>
        <v>M</v>
      </c>
      <c r="Q511" s="12">
        <f>VLOOKUP(C511,DBASE!$A$4:$Z$756,15,FALSE)</f>
        <v>43101</v>
      </c>
      <c r="R511" s="12" t="str">
        <f>IF(VLOOKUP(C511,DBASE!$A$4:$Z$756,16,FALSE)=0,"",VLOOKUP(C511,DBASE!$A$4:$Z$756,16,FALSE))</f>
        <v/>
      </c>
      <c r="S511" s="13" t="str">
        <f>VLOOKUP(C511,DBASE!$A$4:$Z$756,17,FALSE)</f>
        <v/>
      </c>
      <c r="T511" s="11">
        <f ca="1">VLOOKUP(C511,DBASE!$A$4:$Z$756,18,FALSE)</f>
        <v>2</v>
      </c>
      <c r="U511" s="12">
        <f>VLOOKUP(C511,DBASE!$A$4:$Z$756,19,FALSE)</f>
        <v>32801</v>
      </c>
      <c r="V511" s="13">
        <f ca="1">VLOOKUP(C511,DBASE!$A$4:$Z$756,20,FALSE)</f>
        <v>30</v>
      </c>
      <c r="W511" s="11" t="str">
        <f>VLOOKUP(C511,DBASE!$A$4:$Z$756,21,FALSE)</f>
        <v>J</v>
      </c>
      <c r="X511" s="11">
        <f>VLOOKUP(C511,DBASE!$A$4:$Z$756,22,FALSE)</f>
        <v>30</v>
      </c>
      <c r="Y511" s="14">
        <f>VLOOKUP(C511,DBASE!$A$4:$Z$756,23,FALSE)</f>
        <v>2.5</v>
      </c>
      <c r="Z511" s="11">
        <f>VLOOKUP(C511,DBASE!$A$4:$Z$756,24,FALSE)</f>
        <v>39</v>
      </c>
      <c r="AA511" s="11" t="str">
        <f>VLOOKUP(C511,DBASE!$A$4:$Z$756,25,FALSE)</f>
        <v>Function</v>
      </c>
      <c r="AB511" s="10">
        <f>VLOOKUP(C511,DBASE!$A$4:$Z$756,26,FALSE)</f>
        <v>1</v>
      </c>
      <c r="AC511" s="15">
        <v>1507</v>
      </c>
      <c r="AD511" s="15">
        <f t="shared" si="35"/>
        <v>330.40975000000003</v>
      </c>
      <c r="AE511" s="15">
        <v>0</v>
      </c>
      <c r="AF511" s="15">
        <v>0</v>
      </c>
      <c r="AG511" s="15">
        <v>0</v>
      </c>
      <c r="AH511" s="15">
        <v>0</v>
      </c>
      <c r="AI511" s="15">
        <v>0</v>
      </c>
      <c r="AJ511" s="15">
        <v>0</v>
      </c>
      <c r="AK511" s="15">
        <v>0</v>
      </c>
      <c r="AL511" s="15">
        <v>0</v>
      </c>
      <c r="AM511" s="15">
        <v>0</v>
      </c>
      <c r="AN511" s="15">
        <v>0</v>
      </c>
      <c r="AO511" s="15">
        <f t="shared" si="36"/>
        <v>86.942307692307693</v>
      </c>
      <c r="AP511" s="15">
        <f t="shared" si="37"/>
        <v>69.07083333333334</v>
      </c>
      <c r="AQ511" s="15">
        <f t="shared" si="38"/>
        <v>26.5</v>
      </c>
      <c r="AR511" s="15">
        <v>0</v>
      </c>
      <c r="AS511" s="15">
        <v>0</v>
      </c>
      <c r="AT511" s="15">
        <v>0</v>
      </c>
      <c r="AU511" s="15">
        <v>0</v>
      </c>
      <c r="AV511" s="15">
        <f t="shared" si="39"/>
        <v>40.873817932692312</v>
      </c>
      <c r="AW511" s="15">
        <v>0</v>
      </c>
      <c r="AX511" s="15">
        <v>1.9716666666666665</v>
      </c>
    </row>
    <row r="512" spans="1:50" ht="20.100000000000001" customHeight="1" x14ac:dyDescent="0.25">
      <c r="A512" s="8">
        <v>43922</v>
      </c>
      <c r="B512" s="8">
        <v>43951</v>
      </c>
      <c r="C512" s="11">
        <v>490</v>
      </c>
      <c r="D512" s="8" t="str">
        <f>VLOOKUP(C512,DBASE!$A$4:$Z$756,3,FALSE)</f>
        <v>P</v>
      </c>
      <c r="E512" s="11" t="str">
        <f>VLOOKUP(C512,DBASE!$A$4:$Z$756,2,FALSE)</f>
        <v>Active</v>
      </c>
      <c r="F512" s="11" t="str">
        <f>VLOOKUP(C512,DBASE!$A$4:$Z$756,4,FALSE)</f>
        <v>Mitarbeiter 490</v>
      </c>
      <c r="G512" s="11" t="str">
        <f>VLOOKUP(C512,DBASE!$A$4:$Z$756,5,FALSE)</f>
        <v>N</v>
      </c>
      <c r="H512" s="11">
        <f>VLOOKUP(C512,DBASE!$A$4:$Z$756,6,FALSE)</f>
        <v>1022</v>
      </c>
      <c r="I512" s="11">
        <f>VLOOKUP(C512,DBASE!$A$4:$Z$756,7,FALSE)</f>
        <v>1035</v>
      </c>
      <c r="J512" s="11">
        <f>VLOOKUP(C512,DBASE!$A$4:$Z$756,8,FALSE)</f>
        <v>104</v>
      </c>
      <c r="K512" s="11" t="str">
        <f>VLOOKUP(C512,DBASE!$A$4:$Z$756,9,FALSE)</f>
        <v>Niederl. 5</v>
      </c>
      <c r="L512" s="11" t="str">
        <f>VLOOKUP(C512,DBASE!$A$4:$Z$756,10,FALSE)</f>
        <v>Department</v>
      </c>
      <c r="M512" s="11" t="str">
        <f>VLOOKUP(C512,DBASE!$A$4:$Z$756,11,FALSE)</f>
        <v>Supervisor</v>
      </c>
      <c r="N512" s="11" t="str">
        <f>VLOOKUP(C512,DBASE!$A$4:$Z$756,12,FALSE)</f>
        <v>Non-Mgm.</v>
      </c>
      <c r="O512" s="11" t="str">
        <f>VLOOKUP(C512,DBASE!$A$4:$Z$756,13,FALSE)</f>
        <v>ang.</v>
      </c>
      <c r="P512" s="11" t="str">
        <f>VLOOKUP(C512,DBASE!$A$4:$Z$756,14,FALSE)</f>
        <v>M</v>
      </c>
      <c r="Q512" s="12">
        <f>VLOOKUP(C512,DBASE!$A$4:$Z$756,15,FALSE)</f>
        <v>43101</v>
      </c>
      <c r="R512" s="12" t="str">
        <f>IF(VLOOKUP(C512,DBASE!$A$4:$Z$756,16,FALSE)=0,"",VLOOKUP(C512,DBASE!$A$4:$Z$756,16,FALSE))</f>
        <v/>
      </c>
      <c r="S512" s="13" t="str">
        <f>VLOOKUP(C512,DBASE!$A$4:$Z$756,17,FALSE)</f>
        <v/>
      </c>
      <c r="T512" s="11">
        <f ca="1">VLOOKUP(C512,DBASE!$A$4:$Z$756,18,FALSE)</f>
        <v>2</v>
      </c>
      <c r="U512" s="12">
        <f>VLOOKUP(C512,DBASE!$A$4:$Z$756,19,FALSE)</f>
        <v>34038</v>
      </c>
      <c r="V512" s="13">
        <f ca="1">VLOOKUP(C512,DBASE!$A$4:$Z$756,20,FALSE)</f>
        <v>26</v>
      </c>
      <c r="W512" s="11" t="str">
        <f>VLOOKUP(C512,DBASE!$A$4:$Z$756,21,FALSE)</f>
        <v>J</v>
      </c>
      <c r="X512" s="11">
        <f>VLOOKUP(C512,DBASE!$A$4:$Z$756,22,FALSE)</f>
        <v>30</v>
      </c>
      <c r="Y512" s="14">
        <f>VLOOKUP(C512,DBASE!$A$4:$Z$756,23,FALSE)</f>
        <v>2.5</v>
      </c>
      <c r="Z512" s="11">
        <f>VLOOKUP(C512,DBASE!$A$4:$Z$756,24,FALSE)</f>
        <v>39</v>
      </c>
      <c r="AA512" s="11" t="str">
        <f>VLOOKUP(C512,DBASE!$A$4:$Z$756,25,FALSE)</f>
        <v>Function</v>
      </c>
      <c r="AB512" s="10">
        <f>VLOOKUP(C512,DBASE!$A$4:$Z$756,26,FALSE)</f>
        <v>1</v>
      </c>
      <c r="AC512" s="15">
        <v>1508</v>
      </c>
      <c r="AD512" s="15">
        <f t="shared" si="35"/>
        <v>330.62900000000002</v>
      </c>
      <c r="AE512" s="15">
        <v>0</v>
      </c>
      <c r="AF512" s="15">
        <v>0</v>
      </c>
      <c r="AG512" s="15">
        <v>0</v>
      </c>
      <c r="AH512" s="15">
        <v>0</v>
      </c>
      <c r="AI512" s="15">
        <v>0</v>
      </c>
      <c r="AJ512" s="15">
        <v>0</v>
      </c>
      <c r="AK512" s="15">
        <v>0</v>
      </c>
      <c r="AL512" s="15">
        <v>0</v>
      </c>
      <c r="AM512" s="15">
        <v>0</v>
      </c>
      <c r="AN512" s="15">
        <v>0</v>
      </c>
      <c r="AO512" s="15">
        <f t="shared" si="36"/>
        <v>87</v>
      </c>
      <c r="AP512" s="15">
        <f t="shared" si="37"/>
        <v>69.116666666666674</v>
      </c>
      <c r="AQ512" s="15">
        <f t="shared" si="38"/>
        <v>26.5</v>
      </c>
      <c r="AR512" s="15">
        <v>0</v>
      </c>
      <c r="AS512" s="15">
        <v>0</v>
      </c>
      <c r="AT512" s="15">
        <v>0</v>
      </c>
      <c r="AU512" s="15">
        <v>0</v>
      </c>
      <c r="AV512" s="15">
        <f t="shared" si="39"/>
        <v>40.897002500000006</v>
      </c>
      <c r="AW512" s="15">
        <v>0</v>
      </c>
      <c r="AX512" s="15">
        <v>1.9716666666666665</v>
      </c>
    </row>
    <row r="513" spans="1:50" ht="20.100000000000001" customHeight="1" x14ac:dyDescent="0.25">
      <c r="A513" s="8">
        <v>43922</v>
      </c>
      <c r="B513" s="8">
        <v>43951</v>
      </c>
      <c r="C513" s="11">
        <v>491</v>
      </c>
      <c r="D513" s="8" t="str">
        <f>VLOOKUP(C513,DBASE!$A$4:$Z$756,3,FALSE)</f>
        <v>P</v>
      </c>
      <c r="E513" s="11" t="str">
        <f>VLOOKUP(C513,DBASE!$A$4:$Z$756,2,FALSE)</f>
        <v>Active</v>
      </c>
      <c r="F513" s="11" t="str">
        <f>VLOOKUP(C513,DBASE!$A$4:$Z$756,4,FALSE)</f>
        <v>Mitarbeiter 491</v>
      </c>
      <c r="G513" s="11" t="str">
        <f>VLOOKUP(C513,DBASE!$A$4:$Z$756,5,FALSE)</f>
        <v>N</v>
      </c>
      <c r="H513" s="11">
        <f>VLOOKUP(C513,DBASE!$A$4:$Z$756,6,FALSE)</f>
        <v>1047</v>
      </c>
      <c r="I513" s="11">
        <f>VLOOKUP(C513,DBASE!$A$4:$Z$756,7,FALSE)</f>
        <v>1090</v>
      </c>
      <c r="J513" s="11">
        <f>VLOOKUP(C513,DBASE!$A$4:$Z$756,8,FALSE)</f>
        <v>102</v>
      </c>
      <c r="K513" s="11" t="str">
        <f>VLOOKUP(C513,DBASE!$A$4:$Z$756,9,FALSE)</f>
        <v>Niederl. 3</v>
      </c>
      <c r="L513" s="11" t="str">
        <f>VLOOKUP(C513,DBASE!$A$4:$Z$756,10,FALSE)</f>
        <v>Department</v>
      </c>
      <c r="M513" s="11" t="str">
        <f>VLOOKUP(C513,DBASE!$A$4:$Z$756,11,FALSE)</f>
        <v>Supervisor</v>
      </c>
      <c r="N513" s="11" t="str">
        <f>VLOOKUP(C513,DBASE!$A$4:$Z$756,12,FALSE)</f>
        <v>Manager</v>
      </c>
      <c r="O513" s="11" t="str">
        <f>VLOOKUP(C513,DBASE!$A$4:$Z$756,13,FALSE)</f>
        <v>ang.</v>
      </c>
      <c r="P513" s="11" t="str">
        <f>VLOOKUP(C513,DBASE!$A$4:$Z$756,14,FALSE)</f>
        <v>W</v>
      </c>
      <c r="Q513" s="12">
        <f>VLOOKUP(C513,DBASE!$A$4:$Z$756,15,FALSE)</f>
        <v>43115</v>
      </c>
      <c r="R513" s="12" t="str">
        <f>IF(VLOOKUP(C513,DBASE!$A$4:$Z$756,16,FALSE)=0,"",VLOOKUP(C513,DBASE!$A$4:$Z$756,16,FALSE))</f>
        <v/>
      </c>
      <c r="S513" s="13" t="str">
        <f>VLOOKUP(C513,DBASE!$A$4:$Z$756,17,FALSE)</f>
        <v/>
      </c>
      <c r="T513" s="11">
        <f ca="1">VLOOKUP(C513,DBASE!$A$4:$Z$756,18,FALSE)</f>
        <v>2</v>
      </c>
      <c r="U513" s="12">
        <f>VLOOKUP(C513,DBASE!$A$4:$Z$756,19,FALSE)</f>
        <v>30251</v>
      </c>
      <c r="V513" s="13">
        <f ca="1">VLOOKUP(C513,DBASE!$A$4:$Z$756,20,FALSE)</f>
        <v>37</v>
      </c>
      <c r="W513" s="11" t="str">
        <f>VLOOKUP(C513,DBASE!$A$4:$Z$756,21,FALSE)</f>
        <v>N</v>
      </c>
      <c r="X513" s="11">
        <f>VLOOKUP(C513,DBASE!$A$4:$Z$756,22,FALSE)</f>
        <v>30</v>
      </c>
      <c r="Y513" s="14">
        <f>VLOOKUP(C513,DBASE!$A$4:$Z$756,23,FALSE)</f>
        <v>2.5</v>
      </c>
      <c r="Z513" s="11">
        <f>VLOOKUP(C513,DBASE!$A$4:$Z$756,24,FALSE)</f>
        <v>39</v>
      </c>
      <c r="AA513" s="11" t="str">
        <f>VLOOKUP(C513,DBASE!$A$4:$Z$756,25,FALSE)</f>
        <v>Function</v>
      </c>
      <c r="AB513" s="10">
        <f>VLOOKUP(C513,DBASE!$A$4:$Z$756,26,FALSE)</f>
        <v>1</v>
      </c>
      <c r="AC513" s="15">
        <v>1509</v>
      </c>
      <c r="AD513" s="15">
        <f t="shared" si="35"/>
        <v>330.84825000000001</v>
      </c>
      <c r="AE513" s="15">
        <v>0</v>
      </c>
      <c r="AF513" s="15">
        <v>0</v>
      </c>
      <c r="AG513" s="15">
        <v>0</v>
      </c>
      <c r="AH513" s="15">
        <v>0</v>
      </c>
      <c r="AI513" s="15">
        <v>0</v>
      </c>
      <c r="AJ513" s="15">
        <v>0</v>
      </c>
      <c r="AK513" s="15">
        <v>0</v>
      </c>
      <c r="AL513" s="15">
        <v>0</v>
      </c>
      <c r="AM513" s="15">
        <v>0</v>
      </c>
      <c r="AN513" s="15">
        <v>0</v>
      </c>
      <c r="AO513" s="15">
        <f t="shared" si="36"/>
        <v>0</v>
      </c>
      <c r="AP513" s="15">
        <f t="shared" si="37"/>
        <v>0</v>
      </c>
      <c r="AQ513" s="15">
        <f t="shared" si="38"/>
        <v>26.5</v>
      </c>
      <c r="AR513" s="15">
        <v>0</v>
      </c>
      <c r="AS513" s="15">
        <v>0</v>
      </c>
      <c r="AT513" s="15">
        <v>0</v>
      </c>
      <c r="AU513" s="15">
        <v>0</v>
      </c>
      <c r="AV513" s="15">
        <f t="shared" si="39"/>
        <v>5.9346750000000004</v>
      </c>
      <c r="AW513" s="15">
        <v>0</v>
      </c>
      <c r="AX513" s="15">
        <v>1.9716666666666665</v>
      </c>
    </row>
    <row r="514" spans="1:50" ht="20.100000000000001" customHeight="1" x14ac:dyDescent="0.25">
      <c r="A514" s="8">
        <v>43922</v>
      </c>
      <c r="B514" s="8">
        <v>43951</v>
      </c>
      <c r="C514" s="11">
        <v>492</v>
      </c>
      <c r="D514" s="8" t="str">
        <f>VLOOKUP(C514,DBASE!$A$4:$Z$756,3,FALSE)</f>
        <v>P</v>
      </c>
      <c r="E514" s="11" t="str">
        <f>VLOOKUP(C514,DBASE!$A$4:$Z$756,2,FALSE)</f>
        <v>Active</v>
      </c>
      <c r="F514" s="11" t="str">
        <f>VLOOKUP(C514,DBASE!$A$4:$Z$756,4,FALSE)</f>
        <v>Mitarbeiter 492</v>
      </c>
      <c r="G514" s="11" t="str">
        <f>VLOOKUP(C514,DBASE!$A$4:$Z$756,5,FALSE)</f>
        <v>N</v>
      </c>
      <c r="H514" s="11">
        <f>VLOOKUP(C514,DBASE!$A$4:$Z$756,6,FALSE)</f>
        <v>1022</v>
      </c>
      <c r="I514" s="11">
        <f>VLOOKUP(C514,DBASE!$A$4:$Z$756,7,FALSE)</f>
        <v>1047</v>
      </c>
      <c r="J514" s="11">
        <f>VLOOKUP(C514,DBASE!$A$4:$Z$756,8,FALSE)</f>
        <v>103</v>
      </c>
      <c r="K514" s="11" t="str">
        <f>VLOOKUP(C514,DBASE!$A$4:$Z$756,9,FALSE)</f>
        <v>Niederl. 4</v>
      </c>
      <c r="L514" s="11" t="str">
        <f>VLOOKUP(C514,DBASE!$A$4:$Z$756,10,FALSE)</f>
        <v>Department</v>
      </c>
      <c r="M514" s="11" t="str">
        <f>VLOOKUP(C514,DBASE!$A$4:$Z$756,11,FALSE)</f>
        <v>Supervisor</v>
      </c>
      <c r="N514" s="11" t="str">
        <f>VLOOKUP(C514,DBASE!$A$4:$Z$756,12,FALSE)</f>
        <v>Non-Mgm.</v>
      </c>
      <c r="O514" s="11" t="str">
        <f>VLOOKUP(C514,DBASE!$A$4:$Z$756,13,FALSE)</f>
        <v>ang.</v>
      </c>
      <c r="P514" s="11" t="str">
        <f>VLOOKUP(C514,DBASE!$A$4:$Z$756,14,FALSE)</f>
        <v>M</v>
      </c>
      <c r="Q514" s="12">
        <f>VLOOKUP(C514,DBASE!$A$4:$Z$756,15,FALSE)</f>
        <v>43101</v>
      </c>
      <c r="R514" s="12" t="str">
        <f>IF(VLOOKUP(C514,DBASE!$A$4:$Z$756,16,FALSE)=0,"",VLOOKUP(C514,DBASE!$A$4:$Z$756,16,FALSE))</f>
        <v/>
      </c>
      <c r="S514" s="13" t="str">
        <f>VLOOKUP(C514,DBASE!$A$4:$Z$756,17,FALSE)</f>
        <v/>
      </c>
      <c r="T514" s="11">
        <f ca="1">VLOOKUP(C514,DBASE!$A$4:$Z$756,18,FALSE)</f>
        <v>2</v>
      </c>
      <c r="U514" s="12">
        <f>VLOOKUP(C514,DBASE!$A$4:$Z$756,19,FALSE)</f>
        <v>29546</v>
      </c>
      <c r="V514" s="13">
        <f ca="1">VLOOKUP(C514,DBASE!$A$4:$Z$756,20,FALSE)</f>
        <v>39</v>
      </c>
      <c r="W514" s="11" t="str">
        <f>VLOOKUP(C514,DBASE!$A$4:$Z$756,21,FALSE)</f>
        <v>J</v>
      </c>
      <c r="X514" s="11">
        <f>VLOOKUP(C514,DBASE!$A$4:$Z$756,22,FALSE)</f>
        <v>30</v>
      </c>
      <c r="Y514" s="14">
        <f>VLOOKUP(C514,DBASE!$A$4:$Z$756,23,FALSE)</f>
        <v>2.5</v>
      </c>
      <c r="Z514" s="11">
        <f>VLOOKUP(C514,DBASE!$A$4:$Z$756,24,FALSE)</f>
        <v>39</v>
      </c>
      <c r="AA514" s="11" t="str">
        <f>VLOOKUP(C514,DBASE!$A$4:$Z$756,25,FALSE)</f>
        <v>Function</v>
      </c>
      <c r="AB514" s="10">
        <f>VLOOKUP(C514,DBASE!$A$4:$Z$756,26,FALSE)</f>
        <v>1</v>
      </c>
      <c r="AC514" s="15">
        <v>1510</v>
      </c>
      <c r="AD514" s="15">
        <f t="shared" si="35"/>
        <v>331.0675</v>
      </c>
      <c r="AE514" s="15">
        <v>0</v>
      </c>
      <c r="AF514" s="15">
        <v>0</v>
      </c>
      <c r="AG514" s="15">
        <v>0</v>
      </c>
      <c r="AH514" s="15">
        <v>0</v>
      </c>
      <c r="AI514" s="15">
        <v>0</v>
      </c>
      <c r="AJ514" s="15">
        <v>0</v>
      </c>
      <c r="AK514" s="15">
        <v>0</v>
      </c>
      <c r="AL514" s="15">
        <v>0</v>
      </c>
      <c r="AM514" s="15">
        <v>0</v>
      </c>
      <c r="AN514" s="15">
        <v>0</v>
      </c>
      <c r="AO514" s="15">
        <f t="shared" si="36"/>
        <v>87.115384615384627</v>
      </c>
      <c r="AP514" s="15">
        <f t="shared" si="37"/>
        <v>69.208333333333343</v>
      </c>
      <c r="AQ514" s="15">
        <f t="shared" si="38"/>
        <v>26.5</v>
      </c>
      <c r="AR514" s="15">
        <v>0</v>
      </c>
      <c r="AS514" s="15">
        <v>0</v>
      </c>
      <c r="AT514" s="15">
        <v>0</v>
      </c>
      <c r="AU514" s="15">
        <v>0</v>
      </c>
      <c r="AV514" s="15">
        <f t="shared" si="39"/>
        <v>40.943371634615389</v>
      </c>
      <c r="AW514" s="15">
        <v>0</v>
      </c>
      <c r="AX514" s="15">
        <v>1.9716666666666665</v>
      </c>
    </row>
    <row r="515" spans="1:50" ht="20.100000000000001" customHeight="1" x14ac:dyDescent="0.25">
      <c r="A515" s="8">
        <v>43922</v>
      </c>
      <c r="B515" s="8">
        <v>43951</v>
      </c>
      <c r="C515" s="11">
        <v>493</v>
      </c>
      <c r="D515" s="8" t="str">
        <f>VLOOKUP(C515,DBASE!$A$4:$Z$756,3,FALSE)</f>
        <v>P</v>
      </c>
      <c r="E515" s="11" t="str">
        <f>VLOOKUP(C515,DBASE!$A$4:$Z$756,2,FALSE)</f>
        <v>Active</v>
      </c>
      <c r="F515" s="11" t="str">
        <f>VLOOKUP(C515,DBASE!$A$4:$Z$756,4,FALSE)</f>
        <v>Mitarbeiter 493</v>
      </c>
      <c r="G515" s="11" t="str">
        <f>VLOOKUP(C515,DBASE!$A$4:$Z$756,5,FALSE)</f>
        <v>N</v>
      </c>
      <c r="H515" s="11">
        <f>VLOOKUP(C515,DBASE!$A$4:$Z$756,6,FALSE)</f>
        <v>1022</v>
      </c>
      <c r="I515" s="11">
        <f>VLOOKUP(C515,DBASE!$A$4:$Z$756,7,FALSE)</f>
        <v>1053</v>
      </c>
      <c r="J515" s="11">
        <f>VLOOKUP(C515,DBASE!$A$4:$Z$756,8,FALSE)</f>
        <v>107</v>
      </c>
      <c r="K515" s="11" t="str">
        <f>VLOOKUP(C515,DBASE!$A$4:$Z$756,9,FALSE)</f>
        <v>Niederl. 8</v>
      </c>
      <c r="L515" s="11" t="str">
        <f>VLOOKUP(C515,DBASE!$A$4:$Z$756,10,FALSE)</f>
        <v>Department</v>
      </c>
      <c r="M515" s="11" t="str">
        <f>VLOOKUP(C515,DBASE!$A$4:$Z$756,11,FALSE)</f>
        <v>Supervisor</v>
      </c>
      <c r="N515" s="11" t="str">
        <f>VLOOKUP(C515,DBASE!$A$4:$Z$756,12,FALSE)</f>
        <v>Non-Mgm.</v>
      </c>
      <c r="O515" s="11" t="str">
        <f>VLOOKUP(C515,DBASE!$A$4:$Z$756,13,FALSE)</f>
        <v>ang.</v>
      </c>
      <c r="P515" s="11" t="str">
        <f>VLOOKUP(C515,DBASE!$A$4:$Z$756,14,FALSE)</f>
        <v>M</v>
      </c>
      <c r="Q515" s="12">
        <f>VLOOKUP(C515,DBASE!$A$4:$Z$756,15,FALSE)</f>
        <v>43101</v>
      </c>
      <c r="R515" s="12" t="str">
        <f>IF(VLOOKUP(C515,DBASE!$A$4:$Z$756,16,FALSE)=0,"",VLOOKUP(C515,DBASE!$A$4:$Z$756,16,FALSE))</f>
        <v/>
      </c>
      <c r="S515" s="13" t="str">
        <f>VLOOKUP(C515,DBASE!$A$4:$Z$756,17,FALSE)</f>
        <v/>
      </c>
      <c r="T515" s="11">
        <f ca="1">VLOOKUP(C515,DBASE!$A$4:$Z$756,18,FALSE)</f>
        <v>2</v>
      </c>
      <c r="U515" s="12">
        <f>VLOOKUP(C515,DBASE!$A$4:$Z$756,19,FALSE)</f>
        <v>27311</v>
      </c>
      <c r="V515" s="13">
        <f ca="1">VLOOKUP(C515,DBASE!$A$4:$Z$756,20,FALSE)</f>
        <v>45</v>
      </c>
      <c r="W515" s="11" t="str">
        <f>VLOOKUP(C515,DBASE!$A$4:$Z$756,21,FALSE)</f>
        <v>J</v>
      </c>
      <c r="X515" s="11">
        <f>VLOOKUP(C515,DBASE!$A$4:$Z$756,22,FALSE)</f>
        <v>30</v>
      </c>
      <c r="Y515" s="14">
        <f>VLOOKUP(C515,DBASE!$A$4:$Z$756,23,FALSE)</f>
        <v>2.5</v>
      </c>
      <c r="Z515" s="11">
        <f>VLOOKUP(C515,DBASE!$A$4:$Z$756,24,FALSE)</f>
        <v>39</v>
      </c>
      <c r="AA515" s="11" t="str">
        <f>VLOOKUP(C515,DBASE!$A$4:$Z$756,25,FALSE)</f>
        <v>Function</v>
      </c>
      <c r="AB515" s="10">
        <f>VLOOKUP(C515,DBASE!$A$4:$Z$756,26,FALSE)</f>
        <v>1</v>
      </c>
      <c r="AC515" s="15">
        <v>1511</v>
      </c>
      <c r="AD515" s="15">
        <f t="shared" si="35"/>
        <v>331.28674999999998</v>
      </c>
      <c r="AE515" s="15">
        <v>0</v>
      </c>
      <c r="AF515" s="15">
        <v>0</v>
      </c>
      <c r="AG515" s="15">
        <v>0</v>
      </c>
      <c r="AH515" s="15">
        <v>0</v>
      </c>
      <c r="AI515" s="15">
        <v>0</v>
      </c>
      <c r="AJ515" s="15">
        <v>0</v>
      </c>
      <c r="AK515" s="15">
        <v>0</v>
      </c>
      <c r="AL515" s="15">
        <v>0</v>
      </c>
      <c r="AM515" s="15">
        <v>0</v>
      </c>
      <c r="AN515" s="15">
        <v>0</v>
      </c>
      <c r="AO515" s="15">
        <f t="shared" si="36"/>
        <v>87.17307692307692</v>
      </c>
      <c r="AP515" s="15">
        <f t="shared" si="37"/>
        <v>69.254166666666677</v>
      </c>
      <c r="AQ515" s="15">
        <f t="shared" si="38"/>
        <v>26.5</v>
      </c>
      <c r="AR515" s="15">
        <v>0</v>
      </c>
      <c r="AS515" s="15">
        <v>0</v>
      </c>
      <c r="AT515" s="15">
        <v>0</v>
      </c>
      <c r="AU515" s="15">
        <v>0</v>
      </c>
      <c r="AV515" s="15">
        <f t="shared" si="39"/>
        <v>40.966556201923083</v>
      </c>
      <c r="AW515" s="15">
        <v>0</v>
      </c>
      <c r="AX515" s="15">
        <v>1.9716666666666665</v>
      </c>
    </row>
    <row r="516" spans="1:50" ht="20.100000000000001" customHeight="1" x14ac:dyDescent="0.25">
      <c r="A516" s="8">
        <v>43922</v>
      </c>
      <c r="B516" s="8">
        <v>43951</v>
      </c>
      <c r="C516" s="11">
        <v>494</v>
      </c>
      <c r="D516" s="8" t="str">
        <f>VLOOKUP(C516,DBASE!$A$4:$Z$756,3,FALSE)</f>
        <v>P</v>
      </c>
      <c r="E516" s="11" t="str">
        <f>VLOOKUP(C516,DBASE!$A$4:$Z$756,2,FALSE)</f>
        <v>Active</v>
      </c>
      <c r="F516" s="11" t="str">
        <f>VLOOKUP(C516,DBASE!$A$4:$Z$756,4,FALSE)</f>
        <v>Mitarbeiter 494</v>
      </c>
      <c r="G516" s="11" t="str">
        <f>VLOOKUP(C516,DBASE!$A$4:$Z$756,5,FALSE)</f>
        <v>N</v>
      </c>
      <c r="H516" s="11">
        <f>VLOOKUP(C516,DBASE!$A$4:$Z$756,6,FALSE)</f>
        <v>1022</v>
      </c>
      <c r="I516" s="11">
        <f>VLOOKUP(C516,DBASE!$A$4:$Z$756,7,FALSE)</f>
        <v>1023</v>
      </c>
      <c r="J516" s="11">
        <f>VLOOKUP(C516,DBASE!$A$4:$Z$756,8,FALSE)</f>
        <v>108</v>
      </c>
      <c r="K516" s="11" t="str">
        <f>VLOOKUP(C516,DBASE!$A$4:$Z$756,9,FALSE)</f>
        <v>Niederl. 9</v>
      </c>
      <c r="L516" s="11" t="str">
        <f>VLOOKUP(C516,DBASE!$A$4:$Z$756,10,FALSE)</f>
        <v>Department</v>
      </c>
      <c r="M516" s="11" t="str">
        <f>VLOOKUP(C516,DBASE!$A$4:$Z$756,11,FALSE)</f>
        <v>Supervisor</v>
      </c>
      <c r="N516" s="11" t="str">
        <f>VLOOKUP(C516,DBASE!$A$4:$Z$756,12,FALSE)</f>
        <v>Non-Mgm.</v>
      </c>
      <c r="O516" s="11" t="str">
        <f>VLOOKUP(C516,DBASE!$A$4:$Z$756,13,FALSE)</f>
        <v>ang.</v>
      </c>
      <c r="P516" s="11" t="str">
        <f>VLOOKUP(C516,DBASE!$A$4:$Z$756,14,FALSE)</f>
        <v>M</v>
      </c>
      <c r="Q516" s="12">
        <f>VLOOKUP(C516,DBASE!$A$4:$Z$756,15,FALSE)</f>
        <v>43101</v>
      </c>
      <c r="R516" s="12" t="str">
        <f>IF(VLOOKUP(C516,DBASE!$A$4:$Z$756,16,FALSE)=0,"",VLOOKUP(C516,DBASE!$A$4:$Z$756,16,FALSE))</f>
        <v/>
      </c>
      <c r="S516" s="13" t="str">
        <f>VLOOKUP(C516,DBASE!$A$4:$Z$756,17,FALSE)</f>
        <v/>
      </c>
      <c r="T516" s="11">
        <f ca="1">VLOOKUP(C516,DBASE!$A$4:$Z$756,18,FALSE)</f>
        <v>2</v>
      </c>
      <c r="U516" s="12">
        <f>VLOOKUP(C516,DBASE!$A$4:$Z$756,19,FALSE)</f>
        <v>29475</v>
      </c>
      <c r="V516" s="13">
        <f ca="1">VLOOKUP(C516,DBASE!$A$4:$Z$756,20,FALSE)</f>
        <v>39</v>
      </c>
      <c r="W516" s="11" t="str">
        <f>VLOOKUP(C516,DBASE!$A$4:$Z$756,21,FALSE)</f>
        <v>J</v>
      </c>
      <c r="X516" s="11">
        <f>VLOOKUP(C516,DBASE!$A$4:$Z$756,22,FALSE)</f>
        <v>30</v>
      </c>
      <c r="Y516" s="14">
        <f>VLOOKUP(C516,DBASE!$A$4:$Z$756,23,FALSE)</f>
        <v>2.5</v>
      </c>
      <c r="Z516" s="11">
        <f>VLOOKUP(C516,DBASE!$A$4:$Z$756,24,FALSE)</f>
        <v>39</v>
      </c>
      <c r="AA516" s="11" t="str">
        <f>VLOOKUP(C516,DBASE!$A$4:$Z$756,25,FALSE)</f>
        <v>Function</v>
      </c>
      <c r="AB516" s="10">
        <f>VLOOKUP(C516,DBASE!$A$4:$Z$756,26,FALSE)</f>
        <v>1</v>
      </c>
      <c r="AC516" s="15">
        <v>1512</v>
      </c>
      <c r="AD516" s="15">
        <f t="shared" ref="AD516:AD579" si="40">IF(AC516&lt;6500,AC516*0.1135,65*11.35)+(IF(AC516&gt;4425,4425*0.08575,AC516*0.08575)+(IF(AC516&gt;7100,7100*0.02,AC516*0.02)))</f>
        <v>331.50599999999997</v>
      </c>
      <c r="AE516" s="15">
        <v>0</v>
      </c>
      <c r="AF516" s="15">
        <v>0</v>
      </c>
      <c r="AG516" s="15">
        <v>0</v>
      </c>
      <c r="AH516" s="15">
        <v>0</v>
      </c>
      <c r="AI516" s="15">
        <v>0</v>
      </c>
      <c r="AJ516" s="15">
        <v>0</v>
      </c>
      <c r="AK516" s="15">
        <v>0</v>
      </c>
      <c r="AL516" s="15">
        <v>0</v>
      </c>
      <c r="AM516" s="15">
        <v>0</v>
      </c>
      <c r="AN516" s="15">
        <v>0</v>
      </c>
      <c r="AO516" s="15">
        <f t="shared" ref="AO516:AO579" si="41">IF(W516="J",(AC516/((Z516*52)/12))*(Y516*7.8)*0.5,0)</f>
        <v>87.230769230769226</v>
      </c>
      <c r="AP516" s="15">
        <f t="shared" ref="AP516:AP579" si="42">IF(W516="J",(AC516/12)*0.55,0)</f>
        <v>69.300000000000011</v>
      </c>
      <c r="AQ516" s="15">
        <f t="shared" ref="AQ516:AQ579" si="43">IF(G516="N",26.5,13.25)</f>
        <v>26.5</v>
      </c>
      <c r="AR516" s="15">
        <v>0</v>
      </c>
      <c r="AS516" s="15">
        <v>0</v>
      </c>
      <c r="AT516" s="15">
        <v>0</v>
      </c>
      <c r="AU516" s="15">
        <v>0</v>
      </c>
      <c r="AV516" s="15">
        <f t="shared" ref="AV516:AV579" si="44">(SUM(AE516:AU516)*0.22395)</f>
        <v>40.989740769230771</v>
      </c>
      <c r="AW516" s="15">
        <v>0</v>
      </c>
      <c r="AX516" s="15">
        <v>1.9716666666666665</v>
      </c>
    </row>
    <row r="517" spans="1:50" ht="20.100000000000001" customHeight="1" x14ac:dyDescent="0.25">
      <c r="A517" s="8">
        <v>43922</v>
      </c>
      <c r="B517" s="8">
        <v>43951</v>
      </c>
      <c r="C517" s="11">
        <v>495</v>
      </c>
      <c r="D517" s="8" t="str">
        <f>VLOOKUP(C517,DBASE!$A$4:$Z$756,3,FALSE)</f>
        <v>P</v>
      </c>
      <c r="E517" s="11" t="str">
        <f>VLOOKUP(C517,DBASE!$A$4:$Z$756,2,FALSE)</f>
        <v>Active</v>
      </c>
      <c r="F517" s="11" t="str">
        <f>VLOOKUP(C517,DBASE!$A$4:$Z$756,4,FALSE)</f>
        <v>Mitarbeiter 495</v>
      </c>
      <c r="G517" s="11" t="str">
        <f>VLOOKUP(C517,DBASE!$A$4:$Z$756,5,FALSE)</f>
        <v>N</v>
      </c>
      <c r="H517" s="11">
        <f>VLOOKUP(C517,DBASE!$A$4:$Z$756,6,FALSE)</f>
        <v>1047</v>
      </c>
      <c r="I517" s="11">
        <f>VLOOKUP(C517,DBASE!$A$4:$Z$756,7,FALSE)</f>
        <v>1090</v>
      </c>
      <c r="J517" s="11">
        <f>VLOOKUP(C517,DBASE!$A$4:$Z$756,8,FALSE)</f>
        <v>102</v>
      </c>
      <c r="K517" s="11" t="str">
        <f>VLOOKUP(C517,DBASE!$A$4:$Z$756,9,FALSE)</f>
        <v>Niederl. 3</v>
      </c>
      <c r="L517" s="11" t="str">
        <f>VLOOKUP(C517,DBASE!$A$4:$Z$756,10,FALSE)</f>
        <v>Department</v>
      </c>
      <c r="M517" s="11" t="str">
        <f>VLOOKUP(C517,DBASE!$A$4:$Z$756,11,FALSE)</f>
        <v>Supervisor</v>
      </c>
      <c r="N517" s="11" t="str">
        <f>VLOOKUP(C517,DBASE!$A$4:$Z$756,12,FALSE)</f>
        <v>Non-Mgm.</v>
      </c>
      <c r="O517" s="11" t="str">
        <f>VLOOKUP(C517,DBASE!$A$4:$Z$756,13,FALSE)</f>
        <v>ang.</v>
      </c>
      <c r="P517" s="11" t="str">
        <f>VLOOKUP(C517,DBASE!$A$4:$Z$756,14,FALSE)</f>
        <v>W</v>
      </c>
      <c r="Q517" s="12">
        <f>VLOOKUP(C517,DBASE!$A$4:$Z$756,15,FALSE)</f>
        <v>43122</v>
      </c>
      <c r="R517" s="12" t="str">
        <f>IF(VLOOKUP(C517,DBASE!$A$4:$Z$756,16,FALSE)=0,"",VLOOKUP(C517,DBASE!$A$4:$Z$756,16,FALSE))</f>
        <v/>
      </c>
      <c r="S517" s="13" t="str">
        <f>VLOOKUP(C517,DBASE!$A$4:$Z$756,17,FALSE)</f>
        <v/>
      </c>
      <c r="T517" s="11">
        <f ca="1">VLOOKUP(C517,DBASE!$A$4:$Z$756,18,FALSE)</f>
        <v>1</v>
      </c>
      <c r="U517" s="12">
        <f>VLOOKUP(C517,DBASE!$A$4:$Z$756,19,FALSE)</f>
        <v>33936</v>
      </c>
      <c r="V517" s="13">
        <f ca="1">VLOOKUP(C517,DBASE!$A$4:$Z$756,20,FALSE)</f>
        <v>27</v>
      </c>
      <c r="W517" s="11" t="str">
        <f>VLOOKUP(C517,DBASE!$A$4:$Z$756,21,FALSE)</f>
        <v>N</v>
      </c>
      <c r="X517" s="11">
        <f>VLOOKUP(C517,DBASE!$A$4:$Z$756,22,FALSE)</f>
        <v>30</v>
      </c>
      <c r="Y517" s="14">
        <f>VLOOKUP(C517,DBASE!$A$4:$Z$756,23,FALSE)</f>
        <v>2.5</v>
      </c>
      <c r="Z517" s="11">
        <f>VLOOKUP(C517,DBASE!$A$4:$Z$756,24,FALSE)</f>
        <v>39</v>
      </c>
      <c r="AA517" s="11" t="str">
        <f>VLOOKUP(C517,DBASE!$A$4:$Z$756,25,FALSE)</f>
        <v>Function</v>
      </c>
      <c r="AB517" s="10">
        <f>VLOOKUP(C517,DBASE!$A$4:$Z$756,26,FALSE)</f>
        <v>1</v>
      </c>
      <c r="AC517" s="15">
        <v>1513</v>
      </c>
      <c r="AD517" s="15">
        <f t="shared" si="40"/>
        <v>331.72525000000002</v>
      </c>
      <c r="AE517" s="15">
        <v>0</v>
      </c>
      <c r="AF517" s="15">
        <v>0</v>
      </c>
      <c r="AG517" s="15">
        <v>0</v>
      </c>
      <c r="AH517" s="15">
        <v>0</v>
      </c>
      <c r="AI517" s="15">
        <v>0</v>
      </c>
      <c r="AJ517" s="15">
        <v>0</v>
      </c>
      <c r="AK517" s="15">
        <v>0</v>
      </c>
      <c r="AL517" s="15">
        <v>0</v>
      </c>
      <c r="AM517" s="15">
        <v>0</v>
      </c>
      <c r="AN517" s="15">
        <v>0</v>
      </c>
      <c r="AO517" s="15">
        <f t="shared" si="41"/>
        <v>0</v>
      </c>
      <c r="AP517" s="15">
        <f t="shared" si="42"/>
        <v>0</v>
      </c>
      <c r="AQ517" s="15">
        <f t="shared" si="43"/>
        <v>26.5</v>
      </c>
      <c r="AR517" s="15">
        <v>0</v>
      </c>
      <c r="AS517" s="15">
        <v>0</v>
      </c>
      <c r="AT517" s="15">
        <v>0</v>
      </c>
      <c r="AU517" s="15">
        <v>0</v>
      </c>
      <c r="AV517" s="15">
        <f t="shared" si="44"/>
        <v>5.9346750000000004</v>
      </c>
      <c r="AW517" s="15">
        <v>0</v>
      </c>
      <c r="AX517" s="15">
        <v>1.9716666666666665</v>
      </c>
    </row>
    <row r="518" spans="1:50" ht="20.100000000000001" customHeight="1" x14ac:dyDescent="0.25">
      <c r="A518" s="8">
        <v>43922</v>
      </c>
      <c r="B518" s="8">
        <v>43951</v>
      </c>
      <c r="C518" s="11">
        <v>496</v>
      </c>
      <c r="D518" s="8" t="str">
        <f>VLOOKUP(C518,DBASE!$A$4:$Z$756,3,FALSE)</f>
        <v>P</v>
      </c>
      <c r="E518" s="11" t="str">
        <f>VLOOKUP(C518,DBASE!$A$4:$Z$756,2,FALSE)</f>
        <v>Active</v>
      </c>
      <c r="F518" s="11" t="str">
        <f>VLOOKUP(C518,DBASE!$A$4:$Z$756,4,FALSE)</f>
        <v>Mitarbeiter 496</v>
      </c>
      <c r="G518" s="11" t="str">
        <f>VLOOKUP(C518,DBASE!$A$4:$Z$756,5,FALSE)</f>
        <v>N</v>
      </c>
      <c r="H518" s="11">
        <f>VLOOKUP(C518,DBASE!$A$4:$Z$756,6,FALSE)</f>
        <v>1022</v>
      </c>
      <c r="I518" s="11">
        <f>VLOOKUP(C518,DBASE!$A$4:$Z$756,7,FALSE)</f>
        <v>1029</v>
      </c>
      <c r="J518" s="11">
        <f>VLOOKUP(C518,DBASE!$A$4:$Z$756,8,FALSE)</f>
        <v>109</v>
      </c>
      <c r="K518" s="11" t="str">
        <f>VLOOKUP(C518,DBASE!$A$4:$Z$756,9,FALSE)</f>
        <v>Niederl. 10</v>
      </c>
      <c r="L518" s="11" t="str">
        <f>VLOOKUP(C518,DBASE!$A$4:$Z$756,10,FALSE)</f>
        <v>Department</v>
      </c>
      <c r="M518" s="11" t="str">
        <f>VLOOKUP(C518,DBASE!$A$4:$Z$756,11,FALSE)</f>
        <v>Supervisor</v>
      </c>
      <c r="N518" s="11" t="str">
        <f>VLOOKUP(C518,DBASE!$A$4:$Z$756,12,FALSE)</f>
        <v>Non-Mgm.</v>
      </c>
      <c r="O518" s="11" t="str">
        <f>VLOOKUP(C518,DBASE!$A$4:$Z$756,13,FALSE)</f>
        <v>ang.</v>
      </c>
      <c r="P518" s="11" t="str">
        <f>VLOOKUP(C518,DBASE!$A$4:$Z$756,14,FALSE)</f>
        <v>M</v>
      </c>
      <c r="Q518" s="12">
        <f>VLOOKUP(C518,DBASE!$A$4:$Z$756,15,FALSE)</f>
        <v>43132</v>
      </c>
      <c r="R518" s="12" t="str">
        <f>IF(VLOOKUP(C518,DBASE!$A$4:$Z$756,16,FALSE)=0,"",VLOOKUP(C518,DBASE!$A$4:$Z$756,16,FALSE))</f>
        <v/>
      </c>
      <c r="S518" s="13" t="str">
        <f>VLOOKUP(C518,DBASE!$A$4:$Z$756,17,FALSE)</f>
        <v/>
      </c>
      <c r="T518" s="11">
        <f ca="1">VLOOKUP(C518,DBASE!$A$4:$Z$756,18,FALSE)</f>
        <v>1</v>
      </c>
      <c r="U518" s="12">
        <f>VLOOKUP(C518,DBASE!$A$4:$Z$756,19,FALSE)</f>
        <v>25646</v>
      </c>
      <c r="V518" s="13">
        <f ca="1">VLOOKUP(C518,DBASE!$A$4:$Z$756,20,FALSE)</f>
        <v>49</v>
      </c>
      <c r="W518" s="11" t="str">
        <f>VLOOKUP(C518,DBASE!$A$4:$Z$756,21,FALSE)</f>
        <v>J</v>
      </c>
      <c r="X518" s="11">
        <f>VLOOKUP(C518,DBASE!$A$4:$Z$756,22,FALSE)</f>
        <v>30</v>
      </c>
      <c r="Y518" s="14">
        <f>VLOOKUP(C518,DBASE!$A$4:$Z$756,23,FALSE)</f>
        <v>2.5</v>
      </c>
      <c r="Z518" s="11">
        <f>VLOOKUP(C518,DBASE!$A$4:$Z$756,24,FALSE)</f>
        <v>39</v>
      </c>
      <c r="AA518" s="11" t="str">
        <f>VLOOKUP(C518,DBASE!$A$4:$Z$756,25,FALSE)</f>
        <v>Function</v>
      </c>
      <c r="AB518" s="10">
        <f>VLOOKUP(C518,DBASE!$A$4:$Z$756,26,FALSE)</f>
        <v>1</v>
      </c>
      <c r="AC518" s="15">
        <v>1514</v>
      </c>
      <c r="AD518" s="15">
        <f t="shared" si="40"/>
        <v>331.94450000000001</v>
      </c>
      <c r="AE518" s="15">
        <v>0</v>
      </c>
      <c r="AF518" s="15">
        <v>0</v>
      </c>
      <c r="AG518" s="15">
        <v>0</v>
      </c>
      <c r="AH518" s="15">
        <v>0</v>
      </c>
      <c r="AI518" s="15">
        <v>0</v>
      </c>
      <c r="AJ518" s="15">
        <v>0</v>
      </c>
      <c r="AK518" s="15">
        <v>0</v>
      </c>
      <c r="AL518" s="15">
        <v>0</v>
      </c>
      <c r="AM518" s="15">
        <v>0</v>
      </c>
      <c r="AN518" s="15">
        <v>0</v>
      </c>
      <c r="AO518" s="15">
        <f t="shared" si="41"/>
        <v>87.34615384615384</v>
      </c>
      <c r="AP518" s="15">
        <f t="shared" si="42"/>
        <v>69.39166666666668</v>
      </c>
      <c r="AQ518" s="15">
        <f t="shared" si="43"/>
        <v>26.5</v>
      </c>
      <c r="AR518" s="15">
        <v>0</v>
      </c>
      <c r="AS518" s="15">
        <v>0</v>
      </c>
      <c r="AT518" s="15">
        <v>0</v>
      </c>
      <c r="AU518" s="15">
        <v>0</v>
      </c>
      <c r="AV518" s="15">
        <f t="shared" si="44"/>
        <v>41.03610990384616</v>
      </c>
      <c r="AW518" s="15">
        <v>0</v>
      </c>
      <c r="AX518" s="15">
        <v>1.9716666666666665</v>
      </c>
    </row>
    <row r="519" spans="1:50" ht="20.100000000000001" customHeight="1" x14ac:dyDescent="0.25">
      <c r="A519" s="8">
        <v>43922</v>
      </c>
      <c r="B519" s="8">
        <v>43951</v>
      </c>
      <c r="C519" s="11">
        <v>497</v>
      </c>
      <c r="D519" s="8" t="str">
        <f>VLOOKUP(C519,DBASE!$A$4:$Z$756,3,FALSE)</f>
        <v>P</v>
      </c>
      <c r="E519" s="11" t="str">
        <f>VLOOKUP(C519,DBASE!$A$4:$Z$756,2,FALSE)</f>
        <v>Active</v>
      </c>
      <c r="F519" s="11" t="str">
        <f>VLOOKUP(C519,DBASE!$A$4:$Z$756,4,FALSE)</f>
        <v>Mitarbeiter 497</v>
      </c>
      <c r="G519" s="11" t="str">
        <f>VLOOKUP(C519,DBASE!$A$4:$Z$756,5,FALSE)</f>
        <v>N</v>
      </c>
      <c r="H519" s="11">
        <f>VLOOKUP(C519,DBASE!$A$4:$Z$756,6,FALSE)</f>
        <v>1022</v>
      </c>
      <c r="I519" s="11">
        <f>VLOOKUP(C519,DBASE!$A$4:$Z$756,7,FALSE)</f>
        <v>1053</v>
      </c>
      <c r="J519" s="11">
        <f>VLOOKUP(C519,DBASE!$A$4:$Z$756,8,FALSE)</f>
        <v>107</v>
      </c>
      <c r="K519" s="11" t="str">
        <f>VLOOKUP(C519,DBASE!$A$4:$Z$756,9,FALSE)</f>
        <v>Niederl. 8</v>
      </c>
      <c r="L519" s="11" t="str">
        <f>VLOOKUP(C519,DBASE!$A$4:$Z$756,10,FALSE)</f>
        <v>Department</v>
      </c>
      <c r="M519" s="11" t="str">
        <f>VLOOKUP(C519,DBASE!$A$4:$Z$756,11,FALSE)</f>
        <v>Supervisor</v>
      </c>
      <c r="N519" s="11" t="str">
        <f>VLOOKUP(C519,DBASE!$A$4:$Z$756,12,FALSE)</f>
        <v>Non-Mgm.</v>
      </c>
      <c r="O519" s="11" t="str">
        <f>VLOOKUP(C519,DBASE!$A$4:$Z$756,13,FALSE)</f>
        <v>ang.</v>
      </c>
      <c r="P519" s="11" t="str">
        <f>VLOOKUP(C519,DBASE!$A$4:$Z$756,14,FALSE)</f>
        <v>M</v>
      </c>
      <c r="Q519" s="12">
        <f>VLOOKUP(C519,DBASE!$A$4:$Z$756,15,FALSE)</f>
        <v>43132</v>
      </c>
      <c r="R519" s="12" t="str">
        <f>IF(VLOOKUP(C519,DBASE!$A$4:$Z$756,16,FALSE)=0,"",VLOOKUP(C519,DBASE!$A$4:$Z$756,16,FALSE))</f>
        <v/>
      </c>
      <c r="S519" s="13" t="str">
        <f>VLOOKUP(C519,DBASE!$A$4:$Z$756,17,FALSE)</f>
        <v/>
      </c>
      <c r="T519" s="11">
        <f ca="1">VLOOKUP(C519,DBASE!$A$4:$Z$756,18,FALSE)</f>
        <v>1</v>
      </c>
      <c r="U519" s="12">
        <f>VLOOKUP(C519,DBASE!$A$4:$Z$756,19,FALSE)</f>
        <v>32689</v>
      </c>
      <c r="V519" s="13">
        <f ca="1">VLOOKUP(C519,DBASE!$A$4:$Z$756,20,FALSE)</f>
        <v>30</v>
      </c>
      <c r="W519" s="11" t="str">
        <f>VLOOKUP(C519,DBASE!$A$4:$Z$756,21,FALSE)</f>
        <v>J</v>
      </c>
      <c r="X519" s="11">
        <f>VLOOKUP(C519,DBASE!$A$4:$Z$756,22,FALSE)</f>
        <v>30</v>
      </c>
      <c r="Y519" s="14">
        <f>VLOOKUP(C519,DBASE!$A$4:$Z$756,23,FALSE)</f>
        <v>2.5</v>
      </c>
      <c r="Z519" s="11">
        <f>VLOOKUP(C519,DBASE!$A$4:$Z$756,24,FALSE)</f>
        <v>39</v>
      </c>
      <c r="AA519" s="11" t="str">
        <f>VLOOKUP(C519,DBASE!$A$4:$Z$756,25,FALSE)</f>
        <v>Function</v>
      </c>
      <c r="AB519" s="10">
        <f>VLOOKUP(C519,DBASE!$A$4:$Z$756,26,FALSE)</f>
        <v>1</v>
      </c>
      <c r="AC519" s="15">
        <v>1515</v>
      </c>
      <c r="AD519" s="15">
        <f t="shared" si="40"/>
        <v>332.16375000000005</v>
      </c>
      <c r="AE519" s="15">
        <v>0</v>
      </c>
      <c r="AF519" s="15">
        <v>0</v>
      </c>
      <c r="AG519" s="15">
        <v>0</v>
      </c>
      <c r="AH519" s="15">
        <v>0</v>
      </c>
      <c r="AI519" s="15">
        <v>0</v>
      </c>
      <c r="AJ519" s="15">
        <v>0</v>
      </c>
      <c r="AK519" s="15">
        <v>0</v>
      </c>
      <c r="AL519" s="15">
        <v>0</v>
      </c>
      <c r="AM519" s="15">
        <v>0</v>
      </c>
      <c r="AN519" s="15">
        <v>0</v>
      </c>
      <c r="AO519" s="15">
        <f t="shared" si="41"/>
        <v>87.40384615384616</v>
      </c>
      <c r="AP519" s="15">
        <f t="shared" si="42"/>
        <v>69.4375</v>
      </c>
      <c r="AQ519" s="15">
        <f t="shared" si="43"/>
        <v>26.5</v>
      </c>
      <c r="AR519" s="15">
        <v>0</v>
      </c>
      <c r="AS519" s="15">
        <v>0</v>
      </c>
      <c r="AT519" s="15">
        <v>0</v>
      </c>
      <c r="AU519" s="15">
        <v>0</v>
      </c>
      <c r="AV519" s="15">
        <f t="shared" si="44"/>
        <v>41.059294471153848</v>
      </c>
      <c r="AW519" s="15">
        <v>0</v>
      </c>
      <c r="AX519" s="15">
        <v>1.9716666666666665</v>
      </c>
    </row>
    <row r="520" spans="1:50" ht="20.100000000000001" customHeight="1" x14ac:dyDescent="0.25">
      <c r="A520" s="8">
        <v>43922</v>
      </c>
      <c r="B520" s="8">
        <v>43951</v>
      </c>
      <c r="C520" s="11">
        <v>498</v>
      </c>
      <c r="D520" s="8" t="str">
        <f>VLOOKUP(C520,DBASE!$A$4:$Z$756,3,FALSE)</f>
        <v>P</v>
      </c>
      <c r="E520" s="11" t="str">
        <f>VLOOKUP(C520,DBASE!$A$4:$Z$756,2,FALSE)</f>
        <v>Active</v>
      </c>
      <c r="F520" s="11" t="str">
        <f>VLOOKUP(C520,DBASE!$A$4:$Z$756,4,FALSE)</f>
        <v>Mitarbeiter 498</v>
      </c>
      <c r="G520" s="11" t="str">
        <f>VLOOKUP(C520,DBASE!$A$4:$Z$756,5,FALSE)</f>
        <v>N</v>
      </c>
      <c r="H520" s="11">
        <f>VLOOKUP(C520,DBASE!$A$4:$Z$756,6,FALSE)</f>
        <v>1039</v>
      </c>
      <c r="I520" s="11">
        <f>VLOOKUP(C520,DBASE!$A$4:$Z$756,7,FALSE)</f>
        <v>1082</v>
      </c>
      <c r="J520" s="11">
        <f>VLOOKUP(C520,DBASE!$A$4:$Z$756,8,FALSE)</f>
        <v>102</v>
      </c>
      <c r="K520" s="11" t="str">
        <f>VLOOKUP(C520,DBASE!$A$4:$Z$756,9,FALSE)</f>
        <v>Niederl. 3</v>
      </c>
      <c r="L520" s="11" t="str">
        <f>VLOOKUP(C520,DBASE!$A$4:$Z$756,10,FALSE)</f>
        <v>Department</v>
      </c>
      <c r="M520" s="11" t="str">
        <f>VLOOKUP(C520,DBASE!$A$4:$Z$756,11,FALSE)</f>
        <v>Supervisor</v>
      </c>
      <c r="N520" s="11" t="str">
        <f>VLOOKUP(C520,DBASE!$A$4:$Z$756,12,FALSE)</f>
        <v>Non-Mgm.</v>
      </c>
      <c r="O520" s="11" t="str">
        <f>VLOOKUP(C520,DBASE!$A$4:$Z$756,13,FALSE)</f>
        <v>ang.</v>
      </c>
      <c r="P520" s="11" t="str">
        <f>VLOOKUP(C520,DBASE!$A$4:$Z$756,14,FALSE)</f>
        <v>M</v>
      </c>
      <c r="Q520" s="12">
        <f>VLOOKUP(C520,DBASE!$A$4:$Z$756,15,FALSE)</f>
        <v>43132</v>
      </c>
      <c r="R520" s="12" t="str">
        <f>IF(VLOOKUP(C520,DBASE!$A$4:$Z$756,16,FALSE)=0,"",VLOOKUP(C520,DBASE!$A$4:$Z$756,16,FALSE))</f>
        <v/>
      </c>
      <c r="S520" s="13" t="str">
        <f>VLOOKUP(C520,DBASE!$A$4:$Z$756,17,FALSE)</f>
        <v/>
      </c>
      <c r="T520" s="11">
        <f ca="1">VLOOKUP(C520,DBASE!$A$4:$Z$756,18,FALSE)</f>
        <v>1</v>
      </c>
      <c r="U520" s="12">
        <f>VLOOKUP(C520,DBASE!$A$4:$Z$756,19,FALSE)</f>
        <v>32556</v>
      </c>
      <c r="V520" s="13">
        <f ca="1">VLOOKUP(C520,DBASE!$A$4:$Z$756,20,FALSE)</f>
        <v>30</v>
      </c>
      <c r="W520" s="11" t="str">
        <f>VLOOKUP(C520,DBASE!$A$4:$Z$756,21,FALSE)</f>
        <v>N</v>
      </c>
      <c r="X520" s="11">
        <f>VLOOKUP(C520,DBASE!$A$4:$Z$756,22,FALSE)</f>
        <v>30</v>
      </c>
      <c r="Y520" s="14">
        <f>VLOOKUP(C520,DBASE!$A$4:$Z$756,23,FALSE)</f>
        <v>2.5</v>
      </c>
      <c r="Z520" s="11">
        <f>VLOOKUP(C520,DBASE!$A$4:$Z$756,24,FALSE)</f>
        <v>39</v>
      </c>
      <c r="AA520" s="11" t="str">
        <f>VLOOKUP(C520,DBASE!$A$4:$Z$756,25,FALSE)</f>
        <v>Function</v>
      </c>
      <c r="AB520" s="10">
        <f>VLOOKUP(C520,DBASE!$A$4:$Z$756,26,FALSE)</f>
        <v>1</v>
      </c>
      <c r="AC520" s="15">
        <v>1516</v>
      </c>
      <c r="AD520" s="15">
        <f t="shared" si="40"/>
        <v>332.38300000000004</v>
      </c>
      <c r="AE520" s="15">
        <v>0</v>
      </c>
      <c r="AF520" s="15">
        <v>0</v>
      </c>
      <c r="AG520" s="15">
        <v>0</v>
      </c>
      <c r="AH520" s="15">
        <v>0</v>
      </c>
      <c r="AI520" s="15">
        <v>0</v>
      </c>
      <c r="AJ520" s="15">
        <v>0</v>
      </c>
      <c r="AK520" s="15">
        <v>0</v>
      </c>
      <c r="AL520" s="15">
        <v>0</v>
      </c>
      <c r="AM520" s="15">
        <v>0</v>
      </c>
      <c r="AN520" s="15">
        <v>0</v>
      </c>
      <c r="AO520" s="15">
        <f t="shared" si="41"/>
        <v>0</v>
      </c>
      <c r="AP520" s="15">
        <f t="shared" si="42"/>
        <v>0</v>
      </c>
      <c r="AQ520" s="15">
        <f t="shared" si="43"/>
        <v>26.5</v>
      </c>
      <c r="AR520" s="15">
        <v>0</v>
      </c>
      <c r="AS520" s="15">
        <v>0</v>
      </c>
      <c r="AT520" s="15">
        <v>0</v>
      </c>
      <c r="AU520" s="15">
        <v>0</v>
      </c>
      <c r="AV520" s="15">
        <f t="shared" si="44"/>
        <v>5.9346750000000004</v>
      </c>
      <c r="AW520" s="15">
        <v>0</v>
      </c>
      <c r="AX520" s="15">
        <v>1.9716666666666665</v>
      </c>
    </row>
    <row r="521" spans="1:50" ht="20.100000000000001" customHeight="1" x14ac:dyDescent="0.25">
      <c r="A521" s="8">
        <v>43922</v>
      </c>
      <c r="B521" s="8">
        <v>43951</v>
      </c>
      <c r="C521" s="11">
        <v>499</v>
      </c>
      <c r="D521" s="8" t="str">
        <f>VLOOKUP(C521,DBASE!$A$4:$Z$756,3,FALSE)</f>
        <v>P</v>
      </c>
      <c r="E521" s="11" t="str">
        <f>VLOOKUP(C521,DBASE!$A$4:$Z$756,2,FALSE)</f>
        <v>Active</v>
      </c>
      <c r="F521" s="11" t="str">
        <f>VLOOKUP(C521,DBASE!$A$4:$Z$756,4,FALSE)</f>
        <v>Mitarbeiter 499</v>
      </c>
      <c r="G521" s="11" t="str">
        <f>VLOOKUP(C521,DBASE!$A$4:$Z$756,5,FALSE)</f>
        <v>N</v>
      </c>
      <c r="H521" s="11">
        <f>VLOOKUP(C521,DBASE!$A$4:$Z$756,6,FALSE)</f>
        <v>1013</v>
      </c>
      <c r="I521" s="11">
        <f>VLOOKUP(C521,DBASE!$A$4:$Z$756,7,FALSE)</f>
        <v>1013</v>
      </c>
      <c r="J521" s="11">
        <f>VLOOKUP(C521,DBASE!$A$4:$Z$756,8,FALSE)</f>
        <v>100</v>
      </c>
      <c r="K521" s="11" t="str">
        <f>VLOOKUP(C521,DBASE!$A$4:$Z$756,9,FALSE)</f>
        <v>Niederl. 1</v>
      </c>
      <c r="L521" s="11" t="str">
        <f>VLOOKUP(C521,DBASE!$A$4:$Z$756,10,FALSE)</f>
        <v>Department</v>
      </c>
      <c r="M521" s="11" t="str">
        <f>VLOOKUP(C521,DBASE!$A$4:$Z$756,11,FALSE)</f>
        <v>Supervisor</v>
      </c>
      <c r="N521" s="11" t="str">
        <f>VLOOKUP(C521,DBASE!$A$4:$Z$756,12,FALSE)</f>
        <v>Non-Mgm.</v>
      </c>
      <c r="O521" s="11" t="str">
        <f>VLOOKUP(C521,DBASE!$A$4:$Z$756,13,FALSE)</f>
        <v>ang.</v>
      </c>
      <c r="P521" s="11" t="str">
        <f>VLOOKUP(C521,DBASE!$A$4:$Z$756,14,FALSE)</f>
        <v>W</v>
      </c>
      <c r="Q521" s="12">
        <f>VLOOKUP(C521,DBASE!$A$4:$Z$756,15,FALSE)</f>
        <v>43132</v>
      </c>
      <c r="R521" s="12" t="str">
        <f>IF(VLOOKUP(C521,DBASE!$A$4:$Z$756,16,FALSE)=0,"",VLOOKUP(C521,DBASE!$A$4:$Z$756,16,FALSE))</f>
        <v/>
      </c>
      <c r="S521" s="13" t="str">
        <f>VLOOKUP(C521,DBASE!$A$4:$Z$756,17,FALSE)</f>
        <v/>
      </c>
      <c r="T521" s="11">
        <f ca="1">VLOOKUP(C521,DBASE!$A$4:$Z$756,18,FALSE)</f>
        <v>1</v>
      </c>
      <c r="U521" s="12">
        <f>VLOOKUP(C521,DBASE!$A$4:$Z$756,19,FALSE)</f>
        <v>34179</v>
      </c>
      <c r="V521" s="13">
        <f ca="1">VLOOKUP(C521,DBASE!$A$4:$Z$756,20,FALSE)</f>
        <v>26</v>
      </c>
      <c r="W521" s="11" t="str">
        <f>VLOOKUP(C521,DBASE!$A$4:$Z$756,21,FALSE)</f>
        <v>N</v>
      </c>
      <c r="X521" s="11">
        <f>VLOOKUP(C521,DBASE!$A$4:$Z$756,22,FALSE)</f>
        <v>30</v>
      </c>
      <c r="Y521" s="14">
        <f>VLOOKUP(C521,DBASE!$A$4:$Z$756,23,FALSE)</f>
        <v>2.5</v>
      </c>
      <c r="Z521" s="11">
        <f>VLOOKUP(C521,DBASE!$A$4:$Z$756,24,FALSE)</f>
        <v>39</v>
      </c>
      <c r="AA521" s="11" t="str">
        <f>VLOOKUP(C521,DBASE!$A$4:$Z$756,25,FALSE)</f>
        <v>Function</v>
      </c>
      <c r="AB521" s="10">
        <f>VLOOKUP(C521,DBASE!$A$4:$Z$756,26,FALSE)</f>
        <v>1</v>
      </c>
      <c r="AC521" s="15">
        <v>1517</v>
      </c>
      <c r="AD521" s="15">
        <f t="shared" si="40"/>
        <v>332.60225000000003</v>
      </c>
      <c r="AE521" s="15">
        <v>0</v>
      </c>
      <c r="AF521" s="15">
        <v>0</v>
      </c>
      <c r="AG521" s="15">
        <v>0</v>
      </c>
      <c r="AH521" s="15">
        <v>0</v>
      </c>
      <c r="AI521" s="15">
        <v>0</v>
      </c>
      <c r="AJ521" s="15">
        <v>0</v>
      </c>
      <c r="AK521" s="15">
        <v>0</v>
      </c>
      <c r="AL521" s="15">
        <v>0</v>
      </c>
      <c r="AM521" s="15">
        <v>0</v>
      </c>
      <c r="AN521" s="15">
        <v>0</v>
      </c>
      <c r="AO521" s="15">
        <f t="shared" si="41"/>
        <v>0</v>
      </c>
      <c r="AP521" s="15">
        <f t="shared" si="42"/>
        <v>0</v>
      </c>
      <c r="AQ521" s="15">
        <f t="shared" si="43"/>
        <v>26.5</v>
      </c>
      <c r="AR521" s="15">
        <v>0</v>
      </c>
      <c r="AS521" s="15">
        <v>0</v>
      </c>
      <c r="AT521" s="15">
        <v>0</v>
      </c>
      <c r="AU521" s="15">
        <v>0</v>
      </c>
      <c r="AV521" s="15">
        <f t="shared" si="44"/>
        <v>5.9346750000000004</v>
      </c>
      <c r="AW521" s="15">
        <v>0</v>
      </c>
      <c r="AX521" s="15">
        <v>1.9716666666666665</v>
      </c>
    </row>
    <row r="522" spans="1:50" ht="20.100000000000001" customHeight="1" x14ac:dyDescent="0.25">
      <c r="A522" s="8">
        <v>43922</v>
      </c>
      <c r="B522" s="8">
        <v>43951</v>
      </c>
      <c r="C522" s="11">
        <v>500</v>
      </c>
      <c r="D522" s="8" t="str">
        <f>VLOOKUP(C522,DBASE!$A$4:$Z$756,3,FALSE)</f>
        <v>P</v>
      </c>
      <c r="E522" s="11" t="str">
        <f>VLOOKUP(C522,DBASE!$A$4:$Z$756,2,FALSE)</f>
        <v>Active</v>
      </c>
      <c r="F522" s="11" t="str">
        <f>VLOOKUP(C522,DBASE!$A$4:$Z$756,4,FALSE)</f>
        <v>Mitarbeiter 500</v>
      </c>
      <c r="G522" s="11" t="str">
        <f>VLOOKUP(C522,DBASE!$A$4:$Z$756,5,FALSE)</f>
        <v>N</v>
      </c>
      <c r="H522" s="11">
        <f>VLOOKUP(C522,DBASE!$A$4:$Z$756,6,FALSE)</f>
        <v>1021</v>
      </c>
      <c r="I522" s="11">
        <f>VLOOKUP(C522,DBASE!$A$4:$Z$756,7,FALSE)</f>
        <v>1022</v>
      </c>
      <c r="J522" s="11">
        <f>VLOOKUP(C522,DBASE!$A$4:$Z$756,8,FALSE)</f>
        <v>108</v>
      </c>
      <c r="K522" s="11" t="str">
        <f>VLOOKUP(C522,DBASE!$A$4:$Z$756,9,FALSE)</f>
        <v>Niederl. 9</v>
      </c>
      <c r="L522" s="11" t="str">
        <f>VLOOKUP(C522,DBASE!$A$4:$Z$756,10,FALSE)</f>
        <v>Department</v>
      </c>
      <c r="M522" s="11" t="str">
        <f>VLOOKUP(C522,DBASE!$A$4:$Z$756,11,FALSE)</f>
        <v>Supervisor</v>
      </c>
      <c r="N522" s="11" t="str">
        <f>VLOOKUP(C522,DBASE!$A$4:$Z$756,12,FALSE)</f>
        <v>Non-Mgm.</v>
      </c>
      <c r="O522" s="11" t="str">
        <f>VLOOKUP(C522,DBASE!$A$4:$Z$756,13,FALSE)</f>
        <v>ang.</v>
      </c>
      <c r="P522" s="11" t="str">
        <f>VLOOKUP(C522,DBASE!$A$4:$Z$756,14,FALSE)</f>
        <v>M</v>
      </c>
      <c r="Q522" s="12">
        <f>VLOOKUP(C522,DBASE!$A$4:$Z$756,15,FALSE)</f>
        <v>43132</v>
      </c>
      <c r="R522" s="12" t="str">
        <f>IF(VLOOKUP(C522,DBASE!$A$4:$Z$756,16,FALSE)=0,"",VLOOKUP(C522,DBASE!$A$4:$Z$756,16,FALSE))</f>
        <v/>
      </c>
      <c r="S522" s="13" t="str">
        <f>VLOOKUP(C522,DBASE!$A$4:$Z$756,17,FALSE)</f>
        <v/>
      </c>
      <c r="T522" s="11">
        <f ca="1">VLOOKUP(C522,DBASE!$A$4:$Z$756,18,FALSE)</f>
        <v>1</v>
      </c>
      <c r="U522" s="12">
        <f>VLOOKUP(C522,DBASE!$A$4:$Z$756,19,FALSE)</f>
        <v>25237</v>
      </c>
      <c r="V522" s="13">
        <f ca="1">VLOOKUP(C522,DBASE!$A$4:$Z$756,20,FALSE)</f>
        <v>50</v>
      </c>
      <c r="W522" s="11" t="str">
        <f>VLOOKUP(C522,DBASE!$A$4:$Z$756,21,FALSE)</f>
        <v>J</v>
      </c>
      <c r="X522" s="11">
        <f>VLOOKUP(C522,DBASE!$A$4:$Z$756,22,FALSE)</f>
        <v>30</v>
      </c>
      <c r="Y522" s="14">
        <f>VLOOKUP(C522,DBASE!$A$4:$Z$756,23,FALSE)</f>
        <v>2.5</v>
      </c>
      <c r="Z522" s="11">
        <f>VLOOKUP(C522,DBASE!$A$4:$Z$756,24,FALSE)</f>
        <v>39</v>
      </c>
      <c r="AA522" s="11" t="str">
        <f>VLOOKUP(C522,DBASE!$A$4:$Z$756,25,FALSE)</f>
        <v>Function</v>
      </c>
      <c r="AB522" s="10">
        <f>VLOOKUP(C522,DBASE!$A$4:$Z$756,26,FALSE)</f>
        <v>1</v>
      </c>
      <c r="AC522" s="15">
        <v>1518</v>
      </c>
      <c r="AD522" s="15">
        <f t="shared" si="40"/>
        <v>332.82150000000001</v>
      </c>
      <c r="AE522" s="15">
        <v>0</v>
      </c>
      <c r="AF522" s="15">
        <v>0</v>
      </c>
      <c r="AG522" s="15">
        <v>30</v>
      </c>
      <c r="AH522" s="15">
        <v>0</v>
      </c>
      <c r="AI522" s="15">
        <v>99.31</v>
      </c>
      <c r="AJ522" s="15">
        <v>2970</v>
      </c>
      <c r="AK522" s="15">
        <v>0</v>
      </c>
      <c r="AL522" s="15">
        <v>0</v>
      </c>
      <c r="AM522" s="15">
        <v>0</v>
      </c>
      <c r="AN522" s="15">
        <v>0</v>
      </c>
      <c r="AO522" s="15">
        <f t="shared" si="41"/>
        <v>87.576923076923066</v>
      </c>
      <c r="AP522" s="15">
        <f t="shared" si="42"/>
        <v>69.575000000000003</v>
      </c>
      <c r="AQ522" s="15">
        <f t="shared" si="43"/>
        <v>26.5</v>
      </c>
      <c r="AR522" s="15">
        <v>0</v>
      </c>
      <c r="AS522" s="15">
        <v>0</v>
      </c>
      <c r="AT522" s="15">
        <v>0</v>
      </c>
      <c r="AU522" s="15">
        <v>0</v>
      </c>
      <c r="AV522" s="15">
        <f t="shared" si="44"/>
        <v>735.21932267307682</v>
      </c>
      <c r="AW522" s="15">
        <v>109.44</v>
      </c>
      <c r="AX522" s="15">
        <v>1.9716666666666665</v>
      </c>
    </row>
    <row r="523" spans="1:50" ht="20.100000000000001" customHeight="1" x14ac:dyDescent="0.25">
      <c r="A523" s="8">
        <v>43922</v>
      </c>
      <c r="B523" s="8">
        <v>43951</v>
      </c>
      <c r="C523" s="11">
        <v>501</v>
      </c>
      <c r="D523" s="8" t="str">
        <f>VLOOKUP(C523,DBASE!$A$4:$Z$756,3,FALSE)</f>
        <v>P</v>
      </c>
      <c r="E523" s="11" t="str">
        <f>VLOOKUP(C523,DBASE!$A$4:$Z$756,2,FALSE)</f>
        <v>Active</v>
      </c>
      <c r="F523" s="11" t="str">
        <f>VLOOKUP(C523,DBASE!$A$4:$Z$756,4,FALSE)</f>
        <v>Mitarbeiter 501</v>
      </c>
      <c r="G523" s="11" t="str">
        <f>VLOOKUP(C523,DBASE!$A$4:$Z$756,5,FALSE)</f>
        <v>N</v>
      </c>
      <c r="H523" s="11">
        <f>VLOOKUP(C523,DBASE!$A$4:$Z$756,6,FALSE)</f>
        <v>1041</v>
      </c>
      <c r="I523" s="11">
        <f>VLOOKUP(C523,DBASE!$A$4:$Z$756,7,FALSE)</f>
        <v>1084</v>
      </c>
      <c r="J523" s="11">
        <f>VLOOKUP(C523,DBASE!$A$4:$Z$756,8,FALSE)</f>
        <v>102</v>
      </c>
      <c r="K523" s="11" t="str">
        <f>VLOOKUP(C523,DBASE!$A$4:$Z$756,9,FALSE)</f>
        <v>Niederl. 3</v>
      </c>
      <c r="L523" s="11" t="str">
        <f>VLOOKUP(C523,DBASE!$A$4:$Z$756,10,FALSE)</f>
        <v>Department</v>
      </c>
      <c r="M523" s="11" t="str">
        <f>VLOOKUP(C523,DBASE!$A$4:$Z$756,11,FALSE)</f>
        <v>Supervisor</v>
      </c>
      <c r="N523" s="11" t="str">
        <f>VLOOKUP(C523,DBASE!$A$4:$Z$756,12,FALSE)</f>
        <v>Non-Mgm.</v>
      </c>
      <c r="O523" s="11" t="str">
        <f>VLOOKUP(C523,DBASE!$A$4:$Z$756,13,FALSE)</f>
        <v>ang.</v>
      </c>
      <c r="P523" s="11" t="str">
        <f>VLOOKUP(C523,DBASE!$A$4:$Z$756,14,FALSE)</f>
        <v>M</v>
      </c>
      <c r="Q523" s="12">
        <f>VLOOKUP(C523,DBASE!$A$4:$Z$756,15,FALSE)</f>
        <v>43132</v>
      </c>
      <c r="R523" s="12" t="str">
        <f>IF(VLOOKUP(C523,DBASE!$A$4:$Z$756,16,FALSE)=0,"",VLOOKUP(C523,DBASE!$A$4:$Z$756,16,FALSE))</f>
        <v/>
      </c>
      <c r="S523" s="13" t="str">
        <f>VLOOKUP(C523,DBASE!$A$4:$Z$756,17,FALSE)</f>
        <v/>
      </c>
      <c r="T523" s="11">
        <f ca="1">VLOOKUP(C523,DBASE!$A$4:$Z$756,18,FALSE)</f>
        <v>1</v>
      </c>
      <c r="U523" s="12">
        <f>VLOOKUP(C523,DBASE!$A$4:$Z$756,19,FALSE)</f>
        <v>31799</v>
      </c>
      <c r="V523" s="13">
        <f ca="1">VLOOKUP(C523,DBASE!$A$4:$Z$756,20,FALSE)</f>
        <v>32</v>
      </c>
      <c r="W523" s="11" t="str">
        <f>VLOOKUP(C523,DBASE!$A$4:$Z$756,21,FALSE)</f>
        <v>N</v>
      </c>
      <c r="X523" s="11">
        <f>VLOOKUP(C523,DBASE!$A$4:$Z$756,22,FALSE)</f>
        <v>30</v>
      </c>
      <c r="Y523" s="14">
        <f>VLOOKUP(C523,DBASE!$A$4:$Z$756,23,FALSE)</f>
        <v>2.5</v>
      </c>
      <c r="Z523" s="11">
        <f>VLOOKUP(C523,DBASE!$A$4:$Z$756,24,FALSE)</f>
        <v>39</v>
      </c>
      <c r="AA523" s="11" t="str">
        <f>VLOOKUP(C523,DBASE!$A$4:$Z$756,25,FALSE)</f>
        <v>Function</v>
      </c>
      <c r="AB523" s="10">
        <f>VLOOKUP(C523,DBASE!$A$4:$Z$756,26,FALSE)</f>
        <v>1</v>
      </c>
      <c r="AC523" s="15">
        <v>1519</v>
      </c>
      <c r="AD523" s="15">
        <f t="shared" si="40"/>
        <v>333.04075</v>
      </c>
      <c r="AE523" s="15">
        <v>0</v>
      </c>
      <c r="AF523" s="15">
        <v>0</v>
      </c>
      <c r="AG523" s="15">
        <v>0</v>
      </c>
      <c r="AH523" s="15">
        <v>0</v>
      </c>
      <c r="AI523" s="15">
        <v>0</v>
      </c>
      <c r="AJ523" s="15">
        <v>0</v>
      </c>
      <c r="AK523" s="15">
        <v>0</v>
      </c>
      <c r="AL523" s="15">
        <v>0</v>
      </c>
      <c r="AM523" s="15">
        <v>0</v>
      </c>
      <c r="AN523" s="15">
        <v>0</v>
      </c>
      <c r="AO523" s="15">
        <f t="shared" si="41"/>
        <v>0</v>
      </c>
      <c r="AP523" s="15">
        <f t="shared" si="42"/>
        <v>0</v>
      </c>
      <c r="AQ523" s="15">
        <f t="shared" si="43"/>
        <v>26.5</v>
      </c>
      <c r="AR523" s="15">
        <v>0</v>
      </c>
      <c r="AS523" s="15">
        <v>0</v>
      </c>
      <c r="AT523" s="15">
        <v>0</v>
      </c>
      <c r="AU523" s="15">
        <v>0</v>
      </c>
      <c r="AV523" s="15">
        <f t="shared" si="44"/>
        <v>5.9346750000000004</v>
      </c>
      <c r="AW523" s="15">
        <v>0</v>
      </c>
      <c r="AX523" s="15">
        <v>1.9716666666666665</v>
      </c>
    </row>
    <row r="524" spans="1:50" ht="20.100000000000001" customHeight="1" x14ac:dyDescent="0.25">
      <c r="A524" s="8">
        <v>43922</v>
      </c>
      <c r="B524" s="8">
        <v>43951</v>
      </c>
      <c r="C524" s="11">
        <v>502</v>
      </c>
      <c r="D524" s="8" t="str">
        <f>VLOOKUP(C524,DBASE!$A$4:$Z$756,3,FALSE)</f>
        <v>P</v>
      </c>
      <c r="E524" s="11" t="str">
        <f>VLOOKUP(C524,DBASE!$A$4:$Z$756,2,FALSE)</f>
        <v>Active</v>
      </c>
      <c r="F524" s="11" t="str">
        <f>VLOOKUP(C524,DBASE!$A$4:$Z$756,4,FALSE)</f>
        <v>Mitarbeiter 502</v>
      </c>
      <c r="G524" s="11" t="str">
        <f>VLOOKUP(C524,DBASE!$A$4:$Z$756,5,FALSE)</f>
        <v>N</v>
      </c>
      <c r="H524" s="11">
        <f>VLOOKUP(C524,DBASE!$A$4:$Z$756,6,FALSE)</f>
        <v>1022</v>
      </c>
      <c r="I524" s="11">
        <f>VLOOKUP(C524,DBASE!$A$4:$Z$756,7,FALSE)</f>
        <v>1060</v>
      </c>
      <c r="J524" s="11">
        <f>VLOOKUP(C524,DBASE!$A$4:$Z$756,8,FALSE)</f>
        <v>106</v>
      </c>
      <c r="K524" s="11" t="str">
        <f>VLOOKUP(C524,DBASE!$A$4:$Z$756,9,FALSE)</f>
        <v>Niederl. 7</v>
      </c>
      <c r="L524" s="11" t="str">
        <f>VLOOKUP(C524,DBASE!$A$4:$Z$756,10,FALSE)</f>
        <v>Department</v>
      </c>
      <c r="M524" s="11" t="str">
        <f>VLOOKUP(C524,DBASE!$A$4:$Z$756,11,FALSE)</f>
        <v>Supervisor</v>
      </c>
      <c r="N524" s="11" t="str">
        <f>VLOOKUP(C524,DBASE!$A$4:$Z$756,12,FALSE)</f>
        <v>Non-Mgm.</v>
      </c>
      <c r="O524" s="11" t="str">
        <f>VLOOKUP(C524,DBASE!$A$4:$Z$756,13,FALSE)</f>
        <v>ang.</v>
      </c>
      <c r="P524" s="11" t="str">
        <f>VLOOKUP(C524,DBASE!$A$4:$Z$756,14,FALSE)</f>
        <v>M</v>
      </c>
      <c r="Q524" s="12">
        <f>VLOOKUP(C524,DBASE!$A$4:$Z$756,15,FALSE)</f>
        <v>43132</v>
      </c>
      <c r="R524" s="12" t="str">
        <f>IF(VLOOKUP(C524,DBASE!$A$4:$Z$756,16,FALSE)=0,"",VLOOKUP(C524,DBASE!$A$4:$Z$756,16,FALSE))</f>
        <v/>
      </c>
      <c r="S524" s="13" t="str">
        <f>VLOOKUP(C524,DBASE!$A$4:$Z$756,17,FALSE)</f>
        <v/>
      </c>
      <c r="T524" s="11">
        <f ca="1">VLOOKUP(C524,DBASE!$A$4:$Z$756,18,FALSE)</f>
        <v>1</v>
      </c>
      <c r="U524" s="12">
        <f>VLOOKUP(C524,DBASE!$A$4:$Z$756,19,FALSE)</f>
        <v>32049</v>
      </c>
      <c r="V524" s="13">
        <f ca="1">VLOOKUP(C524,DBASE!$A$4:$Z$756,20,FALSE)</f>
        <v>32</v>
      </c>
      <c r="W524" s="11" t="str">
        <f>VLOOKUP(C524,DBASE!$A$4:$Z$756,21,FALSE)</f>
        <v>J</v>
      </c>
      <c r="X524" s="11">
        <f>VLOOKUP(C524,DBASE!$A$4:$Z$756,22,FALSE)</f>
        <v>30</v>
      </c>
      <c r="Y524" s="14">
        <f>VLOOKUP(C524,DBASE!$A$4:$Z$756,23,FALSE)</f>
        <v>2.5</v>
      </c>
      <c r="Z524" s="11">
        <f>VLOOKUP(C524,DBASE!$A$4:$Z$756,24,FALSE)</f>
        <v>39</v>
      </c>
      <c r="AA524" s="11" t="str">
        <f>VLOOKUP(C524,DBASE!$A$4:$Z$756,25,FALSE)</f>
        <v>Function</v>
      </c>
      <c r="AB524" s="10">
        <f>VLOOKUP(C524,DBASE!$A$4:$Z$756,26,FALSE)</f>
        <v>1</v>
      </c>
      <c r="AC524" s="15">
        <v>1520</v>
      </c>
      <c r="AD524" s="15">
        <f t="shared" si="40"/>
        <v>333.26</v>
      </c>
      <c r="AE524" s="15">
        <v>0</v>
      </c>
      <c r="AF524" s="15">
        <v>0</v>
      </c>
      <c r="AG524" s="15">
        <v>0</v>
      </c>
      <c r="AH524" s="15">
        <v>0</v>
      </c>
      <c r="AI524" s="15">
        <v>0</v>
      </c>
      <c r="AJ524" s="15">
        <v>0</v>
      </c>
      <c r="AK524" s="15">
        <v>0</v>
      </c>
      <c r="AL524" s="15">
        <v>0</v>
      </c>
      <c r="AM524" s="15">
        <v>0</v>
      </c>
      <c r="AN524" s="15">
        <v>0</v>
      </c>
      <c r="AO524" s="15">
        <f t="shared" si="41"/>
        <v>87.692307692307693</v>
      </c>
      <c r="AP524" s="15">
        <f t="shared" si="42"/>
        <v>69.666666666666671</v>
      </c>
      <c r="AQ524" s="15">
        <f t="shared" si="43"/>
        <v>26.5</v>
      </c>
      <c r="AR524" s="15">
        <v>0</v>
      </c>
      <c r="AS524" s="15">
        <v>0</v>
      </c>
      <c r="AT524" s="15">
        <v>0</v>
      </c>
      <c r="AU524" s="15">
        <v>0</v>
      </c>
      <c r="AV524" s="15">
        <f t="shared" si="44"/>
        <v>41.175217307692314</v>
      </c>
      <c r="AW524" s="15">
        <v>0</v>
      </c>
      <c r="AX524" s="15">
        <v>1.9716666666666665</v>
      </c>
    </row>
    <row r="525" spans="1:50" ht="20.100000000000001" customHeight="1" x14ac:dyDescent="0.25">
      <c r="A525" s="8">
        <v>43922</v>
      </c>
      <c r="B525" s="8">
        <v>43951</v>
      </c>
      <c r="C525" s="11">
        <v>503</v>
      </c>
      <c r="D525" s="8" t="str">
        <f>VLOOKUP(C525,DBASE!$A$4:$Z$756,3,FALSE)</f>
        <v>P</v>
      </c>
      <c r="E525" s="11" t="str">
        <f>VLOOKUP(C525,DBASE!$A$4:$Z$756,2,FALSE)</f>
        <v>Active</v>
      </c>
      <c r="F525" s="11" t="str">
        <f>VLOOKUP(C525,DBASE!$A$4:$Z$756,4,FALSE)</f>
        <v>Mitarbeiter 503</v>
      </c>
      <c r="G525" s="11" t="str">
        <f>VLOOKUP(C525,DBASE!$A$4:$Z$756,5,FALSE)</f>
        <v>N</v>
      </c>
      <c r="H525" s="11">
        <f>VLOOKUP(C525,DBASE!$A$4:$Z$756,6,FALSE)</f>
        <v>1022</v>
      </c>
      <c r="I525" s="11">
        <f>VLOOKUP(C525,DBASE!$A$4:$Z$756,7,FALSE)</f>
        <v>1060</v>
      </c>
      <c r="J525" s="11">
        <f>VLOOKUP(C525,DBASE!$A$4:$Z$756,8,FALSE)</f>
        <v>106</v>
      </c>
      <c r="K525" s="11" t="str">
        <f>VLOOKUP(C525,DBASE!$A$4:$Z$756,9,FALSE)</f>
        <v>Niederl. 7</v>
      </c>
      <c r="L525" s="11" t="str">
        <f>VLOOKUP(C525,DBASE!$A$4:$Z$756,10,FALSE)</f>
        <v>Department</v>
      </c>
      <c r="M525" s="11" t="str">
        <f>VLOOKUP(C525,DBASE!$A$4:$Z$756,11,FALSE)</f>
        <v>Supervisor</v>
      </c>
      <c r="N525" s="11" t="str">
        <f>VLOOKUP(C525,DBASE!$A$4:$Z$756,12,FALSE)</f>
        <v>Non-Mgm.</v>
      </c>
      <c r="O525" s="11" t="str">
        <f>VLOOKUP(C525,DBASE!$A$4:$Z$756,13,FALSE)</f>
        <v>ang.</v>
      </c>
      <c r="P525" s="11" t="str">
        <f>VLOOKUP(C525,DBASE!$A$4:$Z$756,14,FALSE)</f>
        <v>M</v>
      </c>
      <c r="Q525" s="12">
        <f>VLOOKUP(C525,DBASE!$A$4:$Z$756,15,FALSE)</f>
        <v>43132</v>
      </c>
      <c r="R525" s="12" t="str">
        <f>IF(VLOOKUP(C525,DBASE!$A$4:$Z$756,16,FALSE)=0,"",VLOOKUP(C525,DBASE!$A$4:$Z$756,16,FALSE))</f>
        <v/>
      </c>
      <c r="S525" s="13" t="str">
        <f>VLOOKUP(C525,DBASE!$A$4:$Z$756,17,FALSE)</f>
        <v/>
      </c>
      <c r="T525" s="11">
        <f ca="1">VLOOKUP(C525,DBASE!$A$4:$Z$756,18,FALSE)</f>
        <v>1</v>
      </c>
      <c r="U525" s="12">
        <f>VLOOKUP(C525,DBASE!$A$4:$Z$756,19,FALSE)</f>
        <v>31457</v>
      </c>
      <c r="V525" s="13">
        <f ca="1">VLOOKUP(C525,DBASE!$A$4:$Z$756,20,FALSE)</f>
        <v>33</v>
      </c>
      <c r="W525" s="11" t="str">
        <f>VLOOKUP(C525,DBASE!$A$4:$Z$756,21,FALSE)</f>
        <v>J</v>
      </c>
      <c r="X525" s="11">
        <f>VLOOKUP(C525,DBASE!$A$4:$Z$756,22,FALSE)</f>
        <v>30</v>
      </c>
      <c r="Y525" s="14">
        <f>VLOOKUP(C525,DBASE!$A$4:$Z$756,23,FALSE)</f>
        <v>2.5</v>
      </c>
      <c r="Z525" s="11">
        <f>VLOOKUP(C525,DBASE!$A$4:$Z$756,24,FALSE)</f>
        <v>39</v>
      </c>
      <c r="AA525" s="11" t="str">
        <f>VLOOKUP(C525,DBASE!$A$4:$Z$756,25,FALSE)</f>
        <v>Function</v>
      </c>
      <c r="AB525" s="10">
        <f>VLOOKUP(C525,DBASE!$A$4:$Z$756,26,FALSE)</f>
        <v>1</v>
      </c>
      <c r="AC525" s="15">
        <v>1521</v>
      </c>
      <c r="AD525" s="15">
        <f t="shared" si="40"/>
        <v>333.47924999999998</v>
      </c>
      <c r="AE525" s="15">
        <v>0</v>
      </c>
      <c r="AF525" s="15">
        <v>0</v>
      </c>
      <c r="AG525" s="15">
        <v>0</v>
      </c>
      <c r="AH525" s="15">
        <v>0</v>
      </c>
      <c r="AI525" s="15">
        <v>0</v>
      </c>
      <c r="AJ525" s="15">
        <v>0</v>
      </c>
      <c r="AK525" s="15">
        <v>0</v>
      </c>
      <c r="AL525" s="15">
        <v>0</v>
      </c>
      <c r="AM525" s="15">
        <v>0</v>
      </c>
      <c r="AN525" s="15">
        <v>0</v>
      </c>
      <c r="AO525" s="15">
        <f t="shared" si="41"/>
        <v>87.75</v>
      </c>
      <c r="AP525" s="15">
        <f t="shared" si="42"/>
        <v>69.712500000000006</v>
      </c>
      <c r="AQ525" s="15">
        <f t="shared" si="43"/>
        <v>26.5</v>
      </c>
      <c r="AR525" s="15">
        <v>0</v>
      </c>
      <c r="AS525" s="15">
        <v>0</v>
      </c>
      <c r="AT525" s="15">
        <v>0</v>
      </c>
      <c r="AU525" s="15">
        <v>0</v>
      </c>
      <c r="AV525" s="15">
        <f t="shared" si="44"/>
        <v>41.198401875000002</v>
      </c>
      <c r="AW525" s="15">
        <v>0</v>
      </c>
      <c r="AX525" s="15">
        <v>1.9716666666666665</v>
      </c>
    </row>
    <row r="526" spans="1:50" ht="20.100000000000001" customHeight="1" x14ac:dyDescent="0.25">
      <c r="A526" s="8">
        <v>43922</v>
      </c>
      <c r="B526" s="8">
        <v>43951</v>
      </c>
      <c r="C526" s="11">
        <v>504</v>
      </c>
      <c r="D526" s="8" t="str">
        <f>VLOOKUP(C526,DBASE!$A$4:$Z$756,3,FALSE)</f>
        <v>P</v>
      </c>
      <c r="E526" s="11" t="str">
        <f>VLOOKUP(C526,DBASE!$A$4:$Z$756,2,FALSE)</f>
        <v>Active</v>
      </c>
      <c r="F526" s="11" t="str">
        <f>VLOOKUP(C526,DBASE!$A$4:$Z$756,4,FALSE)</f>
        <v>Mitarbeiter 504</v>
      </c>
      <c r="G526" s="11" t="str">
        <f>VLOOKUP(C526,DBASE!$A$4:$Z$756,5,FALSE)</f>
        <v>N</v>
      </c>
      <c r="H526" s="11">
        <f>VLOOKUP(C526,DBASE!$A$4:$Z$756,6,FALSE)</f>
        <v>1028</v>
      </c>
      <c r="I526" s="11">
        <f>VLOOKUP(C526,DBASE!$A$4:$Z$756,7,FALSE)</f>
        <v>1071</v>
      </c>
      <c r="J526" s="11">
        <f>VLOOKUP(C526,DBASE!$A$4:$Z$756,8,FALSE)</f>
        <v>102</v>
      </c>
      <c r="K526" s="11" t="str">
        <f>VLOOKUP(C526,DBASE!$A$4:$Z$756,9,FALSE)</f>
        <v>Niederl. 3</v>
      </c>
      <c r="L526" s="11" t="str">
        <f>VLOOKUP(C526,DBASE!$A$4:$Z$756,10,FALSE)</f>
        <v>Department</v>
      </c>
      <c r="M526" s="11" t="str">
        <f>VLOOKUP(C526,DBASE!$A$4:$Z$756,11,FALSE)</f>
        <v>Supervisor</v>
      </c>
      <c r="N526" s="11" t="str">
        <f>VLOOKUP(C526,DBASE!$A$4:$Z$756,12,FALSE)</f>
        <v>Non-Mgm.</v>
      </c>
      <c r="O526" s="11" t="str">
        <f>VLOOKUP(C526,DBASE!$A$4:$Z$756,13,FALSE)</f>
        <v>ang.</v>
      </c>
      <c r="P526" s="11" t="str">
        <f>VLOOKUP(C526,DBASE!$A$4:$Z$756,14,FALSE)</f>
        <v>M</v>
      </c>
      <c r="Q526" s="12">
        <f>VLOOKUP(C526,DBASE!$A$4:$Z$756,15,FALSE)</f>
        <v>43150</v>
      </c>
      <c r="R526" s="12" t="str">
        <f>IF(VLOOKUP(C526,DBASE!$A$4:$Z$756,16,FALSE)=0,"",VLOOKUP(C526,DBASE!$A$4:$Z$756,16,FALSE))</f>
        <v/>
      </c>
      <c r="S526" s="13" t="str">
        <f>VLOOKUP(C526,DBASE!$A$4:$Z$756,17,FALSE)</f>
        <v/>
      </c>
      <c r="T526" s="11">
        <f ca="1">VLOOKUP(C526,DBASE!$A$4:$Z$756,18,FALSE)</f>
        <v>1</v>
      </c>
      <c r="U526" s="12">
        <f>VLOOKUP(C526,DBASE!$A$4:$Z$756,19,FALSE)</f>
        <v>21924</v>
      </c>
      <c r="V526" s="13">
        <f ca="1">VLOOKUP(C526,DBASE!$A$4:$Z$756,20,FALSE)</f>
        <v>60</v>
      </c>
      <c r="W526" s="11" t="str">
        <f>VLOOKUP(C526,DBASE!$A$4:$Z$756,21,FALSE)</f>
        <v>N</v>
      </c>
      <c r="X526" s="11">
        <f>VLOOKUP(C526,DBASE!$A$4:$Z$756,22,FALSE)</f>
        <v>30</v>
      </c>
      <c r="Y526" s="14">
        <f>VLOOKUP(C526,DBASE!$A$4:$Z$756,23,FALSE)</f>
        <v>2.5</v>
      </c>
      <c r="Z526" s="11">
        <f>VLOOKUP(C526,DBASE!$A$4:$Z$756,24,FALSE)</f>
        <v>39</v>
      </c>
      <c r="AA526" s="11" t="str">
        <f>VLOOKUP(C526,DBASE!$A$4:$Z$756,25,FALSE)</f>
        <v>Function</v>
      </c>
      <c r="AB526" s="10">
        <f>VLOOKUP(C526,DBASE!$A$4:$Z$756,26,FALSE)</f>
        <v>1</v>
      </c>
      <c r="AC526" s="15">
        <v>1522</v>
      </c>
      <c r="AD526" s="15">
        <f t="shared" si="40"/>
        <v>333.69850000000002</v>
      </c>
      <c r="AE526" s="15">
        <v>0</v>
      </c>
      <c r="AF526" s="15">
        <v>0</v>
      </c>
      <c r="AG526" s="15">
        <v>0</v>
      </c>
      <c r="AH526" s="15">
        <v>0</v>
      </c>
      <c r="AI526" s="15">
        <v>0</v>
      </c>
      <c r="AJ526" s="15">
        <v>0</v>
      </c>
      <c r="AK526" s="15">
        <v>0</v>
      </c>
      <c r="AL526" s="15">
        <v>0</v>
      </c>
      <c r="AM526" s="15">
        <v>0</v>
      </c>
      <c r="AN526" s="15">
        <v>0</v>
      </c>
      <c r="AO526" s="15">
        <f t="shared" si="41"/>
        <v>0</v>
      </c>
      <c r="AP526" s="15">
        <f t="shared" si="42"/>
        <v>0</v>
      </c>
      <c r="AQ526" s="15">
        <f t="shared" si="43"/>
        <v>26.5</v>
      </c>
      <c r="AR526" s="15">
        <v>0</v>
      </c>
      <c r="AS526" s="15">
        <v>0</v>
      </c>
      <c r="AT526" s="15">
        <v>0</v>
      </c>
      <c r="AU526" s="15">
        <v>0</v>
      </c>
      <c r="AV526" s="15">
        <f t="shared" si="44"/>
        <v>5.9346750000000004</v>
      </c>
      <c r="AW526" s="15">
        <v>0</v>
      </c>
      <c r="AX526" s="15">
        <v>1.9716666666666665</v>
      </c>
    </row>
    <row r="527" spans="1:50" ht="20.100000000000001" customHeight="1" x14ac:dyDescent="0.25">
      <c r="A527" s="8">
        <v>43922</v>
      </c>
      <c r="B527" s="8">
        <v>43951</v>
      </c>
      <c r="C527" s="11">
        <v>505</v>
      </c>
      <c r="D527" s="8" t="str">
        <f>VLOOKUP(C527,DBASE!$A$4:$Z$756,3,FALSE)</f>
        <v>P</v>
      </c>
      <c r="E527" s="11" t="str">
        <f>VLOOKUP(C527,DBASE!$A$4:$Z$756,2,FALSE)</f>
        <v>Active</v>
      </c>
      <c r="F527" s="11" t="str">
        <f>VLOOKUP(C527,DBASE!$A$4:$Z$756,4,FALSE)</f>
        <v>Mitarbeiter 505</v>
      </c>
      <c r="G527" s="11" t="str">
        <f>VLOOKUP(C527,DBASE!$A$4:$Z$756,5,FALSE)</f>
        <v>N</v>
      </c>
      <c r="H527" s="11">
        <f>VLOOKUP(C527,DBASE!$A$4:$Z$756,6,FALSE)</f>
        <v>1024</v>
      </c>
      <c r="I527" s="11">
        <f>VLOOKUP(C527,DBASE!$A$4:$Z$756,7,FALSE)</f>
        <v>1054</v>
      </c>
      <c r="J527" s="11">
        <f>VLOOKUP(C527,DBASE!$A$4:$Z$756,8,FALSE)</f>
        <v>101</v>
      </c>
      <c r="K527" s="11" t="str">
        <f>VLOOKUP(C527,DBASE!$A$4:$Z$756,9,FALSE)</f>
        <v>Niederl. 2</v>
      </c>
      <c r="L527" s="11" t="str">
        <f>VLOOKUP(C527,DBASE!$A$4:$Z$756,10,FALSE)</f>
        <v>Department</v>
      </c>
      <c r="M527" s="11" t="str">
        <f>VLOOKUP(C527,DBASE!$A$4:$Z$756,11,FALSE)</f>
        <v>Supervisor</v>
      </c>
      <c r="N527" s="11" t="str">
        <f>VLOOKUP(C527,DBASE!$A$4:$Z$756,12,FALSE)</f>
        <v>Non-Mgm.</v>
      </c>
      <c r="O527" s="11" t="str">
        <f>VLOOKUP(C527,DBASE!$A$4:$Z$756,13,FALSE)</f>
        <v>ang.</v>
      </c>
      <c r="P527" s="11" t="str">
        <f>VLOOKUP(C527,DBASE!$A$4:$Z$756,14,FALSE)</f>
        <v>M</v>
      </c>
      <c r="Q527" s="12">
        <f>VLOOKUP(C527,DBASE!$A$4:$Z$756,15,FALSE)</f>
        <v>43143</v>
      </c>
      <c r="R527" s="12" t="str">
        <f>IF(VLOOKUP(C527,DBASE!$A$4:$Z$756,16,FALSE)=0,"",VLOOKUP(C527,DBASE!$A$4:$Z$756,16,FALSE))</f>
        <v/>
      </c>
      <c r="S527" s="13" t="str">
        <f>VLOOKUP(C527,DBASE!$A$4:$Z$756,17,FALSE)</f>
        <v/>
      </c>
      <c r="T527" s="11">
        <f ca="1">VLOOKUP(C527,DBASE!$A$4:$Z$756,18,FALSE)</f>
        <v>1</v>
      </c>
      <c r="U527" s="12">
        <f>VLOOKUP(C527,DBASE!$A$4:$Z$756,19,FALSE)</f>
        <v>31470</v>
      </c>
      <c r="V527" s="13">
        <f ca="1">VLOOKUP(C527,DBASE!$A$4:$Z$756,20,FALSE)</f>
        <v>33</v>
      </c>
      <c r="W527" s="11" t="str">
        <f>VLOOKUP(C527,DBASE!$A$4:$Z$756,21,FALSE)</f>
        <v>N</v>
      </c>
      <c r="X527" s="11">
        <f>VLOOKUP(C527,DBASE!$A$4:$Z$756,22,FALSE)</f>
        <v>30</v>
      </c>
      <c r="Y527" s="14">
        <f>VLOOKUP(C527,DBASE!$A$4:$Z$756,23,FALSE)</f>
        <v>2.5</v>
      </c>
      <c r="Z527" s="11">
        <f>VLOOKUP(C527,DBASE!$A$4:$Z$756,24,FALSE)</f>
        <v>39</v>
      </c>
      <c r="AA527" s="11" t="str">
        <f>VLOOKUP(C527,DBASE!$A$4:$Z$756,25,FALSE)</f>
        <v>Function</v>
      </c>
      <c r="AB527" s="10">
        <f>VLOOKUP(C527,DBASE!$A$4:$Z$756,26,FALSE)</f>
        <v>1</v>
      </c>
      <c r="AC527" s="15">
        <v>1523</v>
      </c>
      <c r="AD527" s="15">
        <f t="shared" si="40"/>
        <v>333.91775000000001</v>
      </c>
      <c r="AE527" s="15">
        <v>0</v>
      </c>
      <c r="AF527" s="15">
        <v>0</v>
      </c>
      <c r="AG527" s="15">
        <v>0</v>
      </c>
      <c r="AH527" s="15">
        <v>0</v>
      </c>
      <c r="AI527" s="15">
        <v>0</v>
      </c>
      <c r="AJ527" s="15">
        <v>0</v>
      </c>
      <c r="AK527" s="15">
        <v>0</v>
      </c>
      <c r="AL527" s="15">
        <v>0</v>
      </c>
      <c r="AM527" s="15">
        <v>0</v>
      </c>
      <c r="AN527" s="15">
        <v>0</v>
      </c>
      <c r="AO527" s="15">
        <f t="shared" si="41"/>
        <v>0</v>
      </c>
      <c r="AP527" s="15">
        <f t="shared" si="42"/>
        <v>0</v>
      </c>
      <c r="AQ527" s="15">
        <f t="shared" si="43"/>
        <v>26.5</v>
      </c>
      <c r="AR527" s="15">
        <v>0</v>
      </c>
      <c r="AS527" s="15">
        <v>0</v>
      </c>
      <c r="AT527" s="15">
        <v>0</v>
      </c>
      <c r="AU527" s="15">
        <v>0</v>
      </c>
      <c r="AV527" s="15">
        <f t="shared" si="44"/>
        <v>5.9346750000000004</v>
      </c>
      <c r="AW527" s="15">
        <v>0</v>
      </c>
      <c r="AX527" s="15">
        <v>1.9716666666666665</v>
      </c>
    </row>
    <row r="528" spans="1:50" ht="20.100000000000001" customHeight="1" x14ac:dyDescent="0.25">
      <c r="A528" s="8">
        <v>43922</v>
      </c>
      <c r="B528" s="8">
        <v>43951</v>
      </c>
      <c r="C528" s="11">
        <v>506</v>
      </c>
      <c r="D528" s="8" t="str">
        <f>VLOOKUP(C528,DBASE!$A$4:$Z$756,3,FALSE)</f>
        <v>P</v>
      </c>
      <c r="E528" s="11" t="str">
        <f>VLOOKUP(C528,DBASE!$A$4:$Z$756,2,FALSE)</f>
        <v>Active</v>
      </c>
      <c r="F528" s="11" t="str">
        <f>VLOOKUP(C528,DBASE!$A$4:$Z$756,4,FALSE)</f>
        <v>Mitarbeiter 506</v>
      </c>
      <c r="G528" s="11" t="str">
        <f>VLOOKUP(C528,DBASE!$A$4:$Z$756,5,FALSE)</f>
        <v>N</v>
      </c>
      <c r="H528" s="11">
        <f>VLOOKUP(C528,DBASE!$A$4:$Z$756,6,FALSE)</f>
        <v>1021</v>
      </c>
      <c r="I528" s="11">
        <f>VLOOKUP(C528,DBASE!$A$4:$Z$756,7,FALSE)</f>
        <v>1034</v>
      </c>
      <c r="J528" s="11">
        <f>VLOOKUP(C528,DBASE!$A$4:$Z$756,8,FALSE)</f>
        <v>104</v>
      </c>
      <c r="K528" s="11" t="str">
        <f>VLOOKUP(C528,DBASE!$A$4:$Z$756,9,FALSE)</f>
        <v>Niederl. 5</v>
      </c>
      <c r="L528" s="11" t="str">
        <f>VLOOKUP(C528,DBASE!$A$4:$Z$756,10,FALSE)</f>
        <v>Department</v>
      </c>
      <c r="M528" s="11" t="str">
        <f>VLOOKUP(C528,DBASE!$A$4:$Z$756,11,FALSE)</f>
        <v>Supervisor</v>
      </c>
      <c r="N528" s="11" t="str">
        <f>VLOOKUP(C528,DBASE!$A$4:$Z$756,12,FALSE)</f>
        <v>Non-Mgm.</v>
      </c>
      <c r="O528" s="11" t="str">
        <f>VLOOKUP(C528,DBASE!$A$4:$Z$756,13,FALSE)</f>
        <v>ang.</v>
      </c>
      <c r="P528" s="11" t="str">
        <f>VLOOKUP(C528,DBASE!$A$4:$Z$756,14,FALSE)</f>
        <v>M</v>
      </c>
      <c r="Q528" s="12">
        <f>VLOOKUP(C528,DBASE!$A$4:$Z$756,15,FALSE)</f>
        <v>43132</v>
      </c>
      <c r="R528" s="12" t="str">
        <f>IF(VLOOKUP(C528,DBASE!$A$4:$Z$756,16,FALSE)=0,"",VLOOKUP(C528,DBASE!$A$4:$Z$756,16,FALSE))</f>
        <v/>
      </c>
      <c r="S528" s="13" t="str">
        <f>VLOOKUP(C528,DBASE!$A$4:$Z$756,17,FALSE)</f>
        <v/>
      </c>
      <c r="T528" s="11">
        <f ca="1">VLOOKUP(C528,DBASE!$A$4:$Z$756,18,FALSE)</f>
        <v>1</v>
      </c>
      <c r="U528" s="12">
        <f>VLOOKUP(C528,DBASE!$A$4:$Z$756,19,FALSE)</f>
        <v>29276</v>
      </c>
      <c r="V528" s="13">
        <f ca="1">VLOOKUP(C528,DBASE!$A$4:$Z$756,20,FALSE)</f>
        <v>39</v>
      </c>
      <c r="W528" s="11" t="str">
        <f>VLOOKUP(C528,DBASE!$A$4:$Z$756,21,FALSE)</f>
        <v>J</v>
      </c>
      <c r="X528" s="11">
        <f>VLOOKUP(C528,DBASE!$A$4:$Z$756,22,FALSE)</f>
        <v>30</v>
      </c>
      <c r="Y528" s="14">
        <f>VLOOKUP(C528,DBASE!$A$4:$Z$756,23,FALSE)</f>
        <v>2.5</v>
      </c>
      <c r="Z528" s="11">
        <f>VLOOKUP(C528,DBASE!$A$4:$Z$756,24,FALSE)</f>
        <v>39</v>
      </c>
      <c r="AA528" s="11" t="str">
        <f>VLOOKUP(C528,DBASE!$A$4:$Z$756,25,FALSE)</f>
        <v>Function</v>
      </c>
      <c r="AB528" s="10">
        <f>VLOOKUP(C528,DBASE!$A$4:$Z$756,26,FALSE)</f>
        <v>1</v>
      </c>
      <c r="AC528" s="15">
        <v>1524</v>
      </c>
      <c r="AD528" s="15">
        <f t="shared" si="40"/>
        <v>334.13700000000006</v>
      </c>
      <c r="AE528" s="15">
        <v>0</v>
      </c>
      <c r="AF528" s="15">
        <v>0</v>
      </c>
      <c r="AG528" s="15">
        <v>30</v>
      </c>
      <c r="AH528" s="15">
        <v>0</v>
      </c>
      <c r="AI528" s="15">
        <v>108.33</v>
      </c>
      <c r="AJ528" s="15">
        <v>1625</v>
      </c>
      <c r="AK528" s="15">
        <v>0</v>
      </c>
      <c r="AL528" s="15">
        <v>0</v>
      </c>
      <c r="AM528" s="15">
        <v>0</v>
      </c>
      <c r="AN528" s="15">
        <v>0</v>
      </c>
      <c r="AO528" s="15">
        <f t="shared" si="41"/>
        <v>87.923076923076934</v>
      </c>
      <c r="AP528" s="15">
        <f t="shared" si="42"/>
        <v>69.850000000000009</v>
      </c>
      <c r="AQ528" s="15">
        <f t="shared" si="43"/>
        <v>26.5</v>
      </c>
      <c r="AR528" s="15">
        <v>0</v>
      </c>
      <c r="AS528" s="15">
        <v>0</v>
      </c>
      <c r="AT528" s="15">
        <v>0</v>
      </c>
      <c r="AU528" s="15">
        <v>0</v>
      </c>
      <c r="AV528" s="15">
        <f t="shared" si="44"/>
        <v>436.16570907692306</v>
      </c>
      <c r="AW528" s="15">
        <v>101.65</v>
      </c>
      <c r="AX528" s="15">
        <v>1.9716666666666665</v>
      </c>
    </row>
    <row r="529" spans="1:50" ht="20.100000000000001" customHeight="1" x14ac:dyDescent="0.25">
      <c r="A529" s="8">
        <v>43922</v>
      </c>
      <c r="B529" s="8">
        <v>43951</v>
      </c>
      <c r="C529" s="11">
        <v>507</v>
      </c>
      <c r="D529" s="8" t="str">
        <f>VLOOKUP(C529,DBASE!$A$4:$Z$756,3,FALSE)</f>
        <v>P</v>
      </c>
      <c r="E529" s="11" t="str">
        <f>VLOOKUP(C529,DBASE!$A$4:$Z$756,2,FALSE)</f>
        <v>Active</v>
      </c>
      <c r="F529" s="11" t="str">
        <f>VLOOKUP(C529,DBASE!$A$4:$Z$756,4,FALSE)</f>
        <v>Mitarbeiter 507</v>
      </c>
      <c r="G529" s="11" t="str">
        <f>VLOOKUP(C529,DBASE!$A$4:$Z$756,5,FALSE)</f>
        <v>N</v>
      </c>
      <c r="H529" s="11">
        <f>VLOOKUP(C529,DBASE!$A$4:$Z$756,6,FALSE)</f>
        <v>1037</v>
      </c>
      <c r="I529" s="11">
        <f>VLOOKUP(C529,DBASE!$A$4:$Z$756,7,FALSE)</f>
        <v>1080</v>
      </c>
      <c r="J529" s="11">
        <f>VLOOKUP(C529,DBASE!$A$4:$Z$756,8,FALSE)</f>
        <v>102</v>
      </c>
      <c r="K529" s="11" t="str">
        <f>VLOOKUP(C529,DBASE!$A$4:$Z$756,9,FALSE)</f>
        <v>Niederl. 3</v>
      </c>
      <c r="L529" s="11" t="str">
        <f>VLOOKUP(C529,DBASE!$A$4:$Z$756,10,FALSE)</f>
        <v>Department</v>
      </c>
      <c r="M529" s="11" t="str">
        <f>VLOOKUP(C529,DBASE!$A$4:$Z$756,11,FALSE)</f>
        <v>Supervisor</v>
      </c>
      <c r="N529" s="11" t="str">
        <f>VLOOKUP(C529,DBASE!$A$4:$Z$756,12,FALSE)</f>
        <v>Non-Mgm.</v>
      </c>
      <c r="O529" s="11" t="str">
        <f>VLOOKUP(C529,DBASE!$A$4:$Z$756,13,FALSE)</f>
        <v>ang.</v>
      </c>
      <c r="P529" s="11" t="str">
        <f>VLOOKUP(C529,DBASE!$A$4:$Z$756,14,FALSE)</f>
        <v>M</v>
      </c>
      <c r="Q529" s="12">
        <f>VLOOKUP(C529,DBASE!$A$4:$Z$756,15,FALSE)</f>
        <v>43132</v>
      </c>
      <c r="R529" s="12" t="str">
        <f>IF(VLOOKUP(C529,DBASE!$A$4:$Z$756,16,FALSE)=0,"",VLOOKUP(C529,DBASE!$A$4:$Z$756,16,FALSE))</f>
        <v/>
      </c>
      <c r="S529" s="13" t="str">
        <f>VLOOKUP(C529,DBASE!$A$4:$Z$756,17,FALSE)</f>
        <v/>
      </c>
      <c r="T529" s="11">
        <f ca="1">VLOOKUP(C529,DBASE!$A$4:$Z$756,18,FALSE)</f>
        <v>1</v>
      </c>
      <c r="U529" s="12">
        <f>VLOOKUP(C529,DBASE!$A$4:$Z$756,19,FALSE)</f>
        <v>27120</v>
      </c>
      <c r="V529" s="13">
        <f ca="1">VLOOKUP(C529,DBASE!$A$4:$Z$756,20,FALSE)</f>
        <v>45</v>
      </c>
      <c r="W529" s="11" t="str">
        <f>VLOOKUP(C529,DBASE!$A$4:$Z$756,21,FALSE)</f>
        <v>N</v>
      </c>
      <c r="X529" s="11">
        <f>VLOOKUP(C529,DBASE!$A$4:$Z$756,22,FALSE)</f>
        <v>30</v>
      </c>
      <c r="Y529" s="14">
        <f>VLOOKUP(C529,DBASE!$A$4:$Z$756,23,FALSE)</f>
        <v>2.5</v>
      </c>
      <c r="Z529" s="11">
        <f>VLOOKUP(C529,DBASE!$A$4:$Z$756,24,FALSE)</f>
        <v>39</v>
      </c>
      <c r="AA529" s="11" t="str">
        <f>VLOOKUP(C529,DBASE!$A$4:$Z$756,25,FALSE)</f>
        <v>Function</v>
      </c>
      <c r="AB529" s="10">
        <f>VLOOKUP(C529,DBASE!$A$4:$Z$756,26,FALSE)</f>
        <v>1</v>
      </c>
      <c r="AC529" s="15">
        <v>1525</v>
      </c>
      <c r="AD529" s="15">
        <f t="shared" si="40"/>
        <v>334.35625000000005</v>
      </c>
      <c r="AE529" s="15">
        <v>0</v>
      </c>
      <c r="AF529" s="15">
        <v>0</v>
      </c>
      <c r="AG529" s="15">
        <v>0</v>
      </c>
      <c r="AH529" s="15">
        <v>0</v>
      </c>
      <c r="AI529" s="15">
        <v>0</v>
      </c>
      <c r="AJ529" s="15">
        <v>0</v>
      </c>
      <c r="AK529" s="15">
        <v>0</v>
      </c>
      <c r="AL529" s="15">
        <v>0</v>
      </c>
      <c r="AM529" s="15">
        <v>0</v>
      </c>
      <c r="AN529" s="15">
        <v>0</v>
      </c>
      <c r="AO529" s="15">
        <f t="shared" si="41"/>
        <v>0</v>
      </c>
      <c r="AP529" s="15">
        <f t="shared" si="42"/>
        <v>0</v>
      </c>
      <c r="AQ529" s="15">
        <f t="shared" si="43"/>
        <v>26.5</v>
      </c>
      <c r="AR529" s="15">
        <v>0</v>
      </c>
      <c r="AS529" s="15">
        <v>0</v>
      </c>
      <c r="AT529" s="15">
        <v>0</v>
      </c>
      <c r="AU529" s="15">
        <v>0</v>
      </c>
      <c r="AV529" s="15">
        <f t="shared" si="44"/>
        <v>5.9346750000000004</v>
      </c>
      <c r="AW529" s="15">
        <v>154.8177</v>
      </c>
      <c r="AX529" s="15">
        <v>1.9716666666666665</v>
      </c>
    </row>
    <row r="530" spans="1:50" ht="20.100000000000001" customHeight="1" x14ac:dyDescent="0.25">
      <c r="A530" s="8">
        <v>43922</v>
      </c>
      <c r="B530" s="8">
        <v>43951</v>
      </c>
      <c r="C530" s="11">
        <v>508</v>
      </c>
      <c r="D530" s="8" t="str">
        <f>VLOOKUP(C530,DBASE!$A$4:$Z$756,3,FALSE)</f>
        <v>P</v>
      </c>
      <c r="E530" s="11" t="str">
        <f>VLOOKUP(C530,DBASE!$A$4:$Z$756,2,FALSE)</f>
        <v>Active</v>
      </c>
      <c r="F530" s="11" t="str">
        <f>VLOOKUP(C530,DBASE!$A$4:$Z$756,4,FALSE)</f>
        <v>Mitarbeiter 508</v>
      </c>
      <c r="G530" s="11" t="str">
        <f>VLOOKUP(C530,DBASE!$A$4:$Z$756,5,FALSE)</f>
        <v>N</v>
      </c>
      <c r="H530" s="11">
        <f>VLOOKUP(C530,DBASE!$A$4:$Z$756,6,FALSE)</f>
        <v>1021</v>
      </c>
      <c r="I530" s="11">
        <f>VLOOKUP(C530,DBASE!$A$4:$Z$756,7,FALSE)</f>
        <v>1063</v>
      </c>
      <c r="J530" s="11">
        <f>VLOOKUP(C530,DBASE!$A$4:$Z$756,8,FALSE)</f>
        <v>110</v>
      </c>
      <c r="K530" s="11" t="str">
        <f>VLOOKUP(C530,DBASE!$A$4:$Z$756,9,FALSE)</f>
        <v>Niederl. 11</v>
      </c>
      <c r="L530" s="11" t="str">
        <f>VLOOKUP(C530,DBASE!$A$4:$Z$756,10,FALSE)</f>
        <v>Department</v>
      </c>
      <c r="M530" s="11" t="str">
        <f>VLOOKUP(C530,DBASE!$A$4:$Z$756,11,FALSE)</f>
        <v>Supervisor</v>
      </c>
      <c r="N530" s="11" t="str">
        <f>VLOOKUP(C530,DBASE!$A$4:$Z$756,12,FALSE)</f>
        <v>Non-Mgm.</v>
      </c>
      <c r="O530" s="11" t="str">
        <f>VLOOKUP(C530,DBASE!$A$4:$Z$756,13,FALSE)</f>
        <v>ang.</v>
      </c>
      <c r="P530" s="11" t="str">
        <f>VLOOKUP(C530,DBASE!$A$4:$Z$756,14,FALSE)</f>
        <v>M</v>
      </c>
      <c r="Q530" s="12">
        <f>VLOOKUP(C530,DBASE!$A$4:$Z$756,15,FALSE)</f>
        <v>43160</v>
      </c>
      <c r="R530" s="12" t="str">
        <f>IF(VLOOKUP(C530,DBASE!$A$4:$Z$756,16,FALSE)=0,"",VLOOKUP(C530,DBASE!$A$4:$Z$756,16,FALSE))</f>
        <v/>
      </c>
      <c r="S530" s="13" t="str">
        <f>VLOOKUP(C530,DBASE!$A$4:$Z$756,17,FALSE)</f>
        <v/>
      </c>
      <c r="T530" s="11">
        <f ca="1">VLOOKUP(C530,DBASE!$A$4:$Z$756,18,FALSE)</f>
        <v>1</v>
      </c>
      <c r="U530" s="12">
        <f>VLOOKUP(C530,DBASE!$A$4:$Z$756,19,FALSE)</f>
        <v>24513</v>
      </c>
      <c r="V530" s="13">
        <f ca="1">VLOOKUP(C530,DBASE!$A$4:$Z$756,20,FALSE)</f>
        <v>52</v>
      </c>
      <c r="W530" s="11" t="str">
        <f>VLOOKUP(C530,DBASE!$A$4:$Z$756,21,FALSE)</f>
        <v>N</v>
      </c>
      <c r="X530" s="11">
        <f>VLOOKUP(C530,DBASE!$A$4:$Z$756,22,FALSE)</f>
        <v>30</v>
      </c>
      <c r="Y530" s="14">
        <f>VLOOKUP(C530,DBASE!$A$4:$Z$756,23,FALSE)</f>
        <v>2.5</v>
      </c>
      <c r="Z530" s="11">
        <f>VLOOKUP(C530,DBASE!$A$4:$Z$756,24,FALSE)</f>
        <v>39</v>
      </c>
      <c r="AA530" s="11" t="str">
        <f>VLOOKUP(C530,DBASE!$A$4:$Z$756,25,FALSE)</f>
        <v>Function</v>
      </c>
      <c r="AB530" s="10">
        <f>VLOOKUP(C530,DBASE!$A$4:$Z$756,26,FALSE)</f>
        <v>1</v>
      </c>
      <c r="AC530" s="15">
        <v>1526</v>
      </c>
      <c r="AD530" s="15">
        <f t="shared" si="40"/>
        <v>334.57550000000003</v>
      </c>
      <c r="AE530" s="15">
        <v>0</v>
      </c>
      <c r="AF530" s="15">
        <v>0</v>
      </c>
      <c r="AG530" s="15">
        <v>30</v>
      </c>
      <c r="AH530" s="15">
        <v>0</v>
      </c>
      <c r="AI530" s="15">
        <v>0</v>
      </c>
      <c r="AJ530" s="15">
        <v>0</v>
      </c>
      <c r="AK530" s="15">
        <v>0</v>
      </c>
      <c r="AL530" s="15">
        <v>0</v>
      </c>
      <c r="AM530" s="15">
        <v>0</v>
      </c>
      <c r="AN530" s="15">
        <v>0</v>
      </c>
      <c r="AO530" s="15">
        <f t="shared" si="41"/>
        <v>0</v>
      </c>
      <c r="AP530" s="15">
        <f t="shared" si="42"/>
        <v>0</v>
      </c>
      <c r="AQ530" s="15">
        <f t="shared" si="43"/>
        <v>26.5</v>
      </c>
      <c r="AR530" s="15">
        <v>0</v>
      </c>
      <c r="AS530" s="15">
        <v>0</v>
      </c>
      <c r="AT530" s="15">
        <v>0</v>
      </c>
      <c r="AU530" s="15">
        <v>0</v>
      </c>
      <c r="AV530" s="15">
        <f t="shared" si="44"/>
        <v>12.653175000000001</v>
      </c>
      <c r="AW530" s="15">
        <v>100.13</v>
      </c>
      <c r="AX530" s="15">
        <v>1.9716666666666665</v>
      </c>
    </row>
    <row r="531" spans="1:50" ht="20.100000000000001" customHeight="1" x14ac:dyDescent="0.25">
      <c r="A531" s="8">
        <v>43922</v>
      </c>
      <c r="B531" s="8">
        <v>43951</v>
      </c>
      <c r="C531" s="11">
        <v>509</v>
      </c>
      <c r="D531" s="8" t="str">
        <f>VLOOKUP(C531,DBASE!$A$4:$Z$756,3,FALSE)</f>
        <v>P</v>
      </c>
      <c r="E531" s="11" t="str">
        <f>VLOOKUP(C531,DBASE!$A$4:$Z$756,2,FALSE)</f>
        <v>Active</v>
      </c>
      <c r="F531" s="11" t="str">
        <f>VLOOKUP(C531,DBASE!$A$4:$Z$756,4,FALSE)</f>
        <v>Mitarbeiter 509</v>
      </c>
      <c r="G531" s="11" t="str">
        <f>VLOOKUP(C531,DBASE!$A$4:$Z$756,5,FALSE)</f>
        <v>N</v>
      </c>
      <c r="H531" s="11">
        <f>VLOOKUP(C531,DBASE!$A$4:$Z$756,6,FALSE)</f>
        <v>1022</v>
      </c>
      <c r="I531" s="11">
        <f>VLOOKUP(C531,DBASE!$A$4:$Z$756,7,FALSE)</f>
        <v>1029</v>
      </c>
      <c r="J531" s="11">
        <f>VLOOKUP(C531,DBASE!$A$4:$Z$756,8,FALSE)</f>
        <v>109</v>
      </c>
      <c r="K531" s="11" t="str">
        <f>VLOOKUP(C531,DBASE!$A$4:$Z$756,9,FALSE)</f>
        <v>Niederl. 10</v>
      </c>
      <c r="L531" s="11" t="str">
        <f>VLOOKUP(C531,DBASE!$A$4:$Z$756,10,FALSE)</f>
        <v>Department</v>
      </c>
      <c r="M531" s="11" t="str">
        <f>VLOOKUP(C531,DBASE!$A$4:$Z$756,11,FALSE)</f>
        <v>Supervisor</v>
      </c>
      <c r="N531" s="11" t="str">
        <f>VLOOKUP(C531,DBASE!$A$4:$Z$756,12,FALSE)</f>
        <v>Non-Mgm.</v>
      </c>
      <c r="O531" s="11" t="str">
        <f>VLOOKUP(C531,DBASE!$A$4:$Z$756,13,FALSE)</f>
        <v>ang.</v>
      </c>
      <c r="P531" s="11" t="str">
        <f>VLOOKUP(C531,DBASE!$A$4:$Z$756,14,FALSE)</f>
        <v>M</v>
      </c>
      <c r="Q531" s="12">
        <f>VLOOKUP(C531,DBASE!$A$4:$Z$756,15,FALSE)</f>
        <v>43160</v>
      </c>
      <c r="R531" s="12" t="str">
        <f>IF(VLOOKUP(C531,DBASE!$A$4:$Z$756,16,FALSE)=0,"",VLOOKUP(C531,DBASE!$A$4:$Z$756,16,FALSE))</f>
        <v/>
      </c>
      <c r="S531" s="13" t="str">
        <f>VLOOKUP(C531,DBASE!$A$4:$Z$756,17,FALSE)</f>
        <v/>
      </c>
      <c r="T531" s="11">
        <f ca="1">VLOOKUP(C531,DBASE!$A$4:$Z$756,18,FALSE)</f>
        <v>1</v>
      </c>
      <c r="U531" s="12">
        <f>VLOOKUP(C531,DBASE!$A$4:$Z$756,19,FALSE)</f>
        <v>31583</v>
      </c>
      <c r="V531" s="13">
        <f ca="1">VLOOKUP(C531,DBASE!$A$4:$Z$756,20,FALSE)</f>
        <v>33</v>
      </c>
      <c r="W531" s="11" t="str">
        <f>VLOOKUP(C531,DBASE!$A$4:$Z$756,21,FALSE)</f>
        <v>J</v>
      </c>
      <c r="X531" s="11">
        <f>VLOOKUP(C531,DBASE!$A$4:$Z$756,22,FALSE)</f>
        <v>30</v>
      </c>
      <c r="Y531" s="14">
        <f>VLOOKUP(C531,DBASE!$A$4:$Z$756,23,FALSE)</f>
        <v>2.5</v>
      </c>
      <c r="Z531" s="11">
        <f>VLOOKUP(C531,DBASE!$A$4:$Z$756,24,FALSE)</f>
        <v>39</v>
      </c>
      <c r="AA531" s="11" t="str">
        <f>VLOOKUP(C531,DBASE!$A$4:$Z$756,25,FALSE)</f>
        <v>Function</v>
      </c>
      <c r="AB531" s="10">
        <f>VLOOKUP(C531,DBASE!$A$4:$Z$756,26,FALSE)</f>
        <v>1</v>
      </c>
      <c r="AC531" s="15">
        <v>1527</v>
      </c>
      <c r="AD531" s="15">
        <f t="shared" si="40"/>
        <v>334.79475000000002</v>
      </c>
      <c r="AE531" s="15">
        <v>0</v>
      </c>
      <c r="AF531" s="15">
        <v>0</v>
      </c>
      <c r="AG531" s="15">
        <v>0</v>
      </c>
      <c r="AH531" s="15">
        <v>0</v>
      </c>
      <c r="AI531" s="15">
        <v>0</v>
      </c>
      <c r="AJ531" s="15">
        <v>0</v>
      </c>
      <c r="AK531" s="15">
        <v>0</v>
      </c>
      <c r="AL531" s="15">
        <v>0</v>
      </c>
      <c r="AM531" s="15">
        <v>0</v>
      </c>
      <c r="AN531" s="15">
        <v>0</v>
      </c>
      <c r="AO531" s="15">
        <f t="shared" si="41"/>
        <v>88.09615384615384</v>
      </c>
      <c r="AP531" s="15">
        <f t="shared" si="42"/>
        <v>69.987500000000011</v>
      </c>
      <c r="AQ531" s="15">
        <f t="shared" si="43"/>
        <v>26.5</v>
      </c>
      <c r="AR531" s="15">
        <v>0</v>
      </c>
      <c r="AS531" s="15">
        <v>0</v>
      </c>
      <c r="AT531" s="15">
        <v>0</v>
      </c>
      <c r="AU531" s="15">
        <v>0</v>
      </c>
      <c r="AV531" s="15">
        <f t="shared" si="44"/>
        <v>41.337509278846156</v>
      </c>
      <c r="AW531" s="15">
        <v>0</v>
      </c>
      <c r="AX531" s="15">
        <v>1.9716666666666665</v>
      </c>
    </row>
    <row r="532" spans="1:50" ht="20.100000000000001" customHeight="1" x14ac:dyDescent="0.25">
      <c r="A532" s="8">
        <v>43922</v>
      </c>
      <c r="B532" s="8">
        <v>43951</v>
      </c>
      <c r="C532" s="11">
        <v>510</v>
      </c>
      <c r="D532" s="8" t="str">
        <f>VLOOKUP(C532,DBASE!$A$4:$Z$756,3,FALSE)</f>
        <v>P</v>
      </c>
      <c r="E532" s="11" t="str">
        <f>VLOOKUP(C532,DBASE!$A$4:$Z$756,2,FALSE)</f>
        <v>Active</v>
      </c>
      <c r="F532" s="11" t="str">
        <f>VLOOKUP(C532,DBASE!$A$4:$Z$756,4,FALSE)</f>
        <v>Mitarbeiter 510</v>
      </c>
      <c r="G532" s="11" t="str">
        <f>VLOOKUP(C532,DBASE!$A$4:$Z$756,5,FALSE)</f>
        <v>Y</v>
      </c>
      <c r="H532" s="11">
        <f>VLOOKUP(C532,DBASE!$A$4:$Z$756,6,FALSE)</f>
        <v>1018</v>
      </c>
      <c r="I532" s="11">
        <f>VLOOKUP(C532,DBASE!$A$4:$Z$756,7,FALSE)</f>
        <v>1018</v>
      </c>
      <c r="J532" s="11">
        <f>VLOOKUP(C532,DBASE!$A$4:$Z$756,8,FALSE)</f>
        <v>108</v>
      </c>
      <c r="K532" s="11" t="str">
        <f>VLOOKUP(C532,DBASE!$A$4:$Z$756,9,FALSE)</f>
        <v>Niederl. 9</v>
      </c>
      <c r="L532" s="11" t="str">
        <f>VLOOKUP(C532,DBASE!$A$4:$Z$756,10,FALSE)</f>
        <v>Department</v>
      </c>
      <c r="M532" s="11" t="str">
        <f>VLOOKUP(C532,DBASE!$A$4:$Z$756,11,FALSE)</f>
        <v>Supervisor</v>
      </c>
      <c r="N532" s="11" t="str">
        <f>VLOOKUP(C532,DBASE!$A$4:$Z$756,12,FALSE)</f>
        <v>Manager</v>
      </c>
      <c r="O532" s="11" t="str">
        <f>VLOOKUP(C532,DBASE!$A$4:$Z$756,13,FALSE)</f>
        <v>ang.</v>
      </c>
      <c r="P532" s="11" t="str">
        <f>VLOOKUP(C532,DBASE!$A$4:$Z$756,14,FALSE)</f>
        <v>M</v>
      </c>
      <c r="Q532" s="12">
        <f>VLOOKUP(C532,DBASE!$A$4:$Z$756,15,FALSE)</f>
        <v>43160</v>
      </c>
      <c r="R532" s="12" t="str">
        <f>IF(VLOOKUP(C532,DBASE!$A$4:$Z$756,16,FALSE)=0,"",VLOOKUP(C532,DBASE!$A$4:$Z$756,16,FALSE))</f>
        <v/>
      </c>
      <c r="S532" s="13" t="str">
        <f>VLOOKUP(C532,DBASE!$A$4:$Z$756,17,FALSE)</f>
        <v/>
      </c>
      <c r="T532" s="11">
        <f ca="1">VLOOKUP(C532,DBASE!$A$4:$Z$756,18,FALSE)</f>
        <v>1</v>
      </c>
      <c r="U532" s="12">
        <f>VLOOKUP(C532,DBASE!$A$4:$Z$756,19,FALSE)</f>
        <v>26120</v>
      </c>
      <c r="V532" s="13">
        <f ca="1">VLOOKUP(C532,DBASE!$A$4:$Z$756,20,FALSE)</f>
        <v>48</v>
      </c>
      <c r="W532" s="11" t="str">
        <f>VLOOKUP(C532,DBASE!$A$4:$Z$756,21,FALSE)</f>
        <v>N</v>
      </c>
      <c r="X532" s="11">
        <f>VLOOKUP(C532,DBASE!$A$4:$Z$756,22,FALSE)</f>
        <v>30</v>
      </c>
      <c r="Y532" s="14">
        <f>VLOOKUP(C532,DBASE!$A$4:$Z$756,23,FALSE)</f>
        <v>2.5</v>
      </c>
      <c r="Z532" s="11">
        <f>VLOOKUP(C532,DBASE!$A$4:$Z$756,24,FALSE)</f>
        <v>39</v>
      </c>
      <c r="AA532" s="11" t="str">
        <f>VLOOKUP(C532,DBASE!$A$4:$Z$756,25,FALSE)</f>
        <v>Function</v>
      </c>
      <c r="AB532" s="10">
        <f>VLOOKUP(C532,DBASE!$A$4:$Z$756,26,FALSE)</f>
        <v>0.5</v>
      </c>
      <c r="AC532" s="15">
        <v>1528</v>
      </c>
      <c r="AD532" s="15">
        <f t="shared" si="40"/>
        <v>335.01400000000001</v>
      </c>
      <c r="AE532" s="15">
        <v>0</v>
      </c>
      <c r="AF532" s="15">
        <v>0</v>
      </c>
      <c r="AG532" s="15">
        <v>0</v>
      </c>
      <c r="AH532" s="15">
        <v>0</v>
      </c>
      <c r="AI532" s="15">
        <v>0</v>
      </c>
      <c r="AJ532" s="15">
        <v>0</v>
      </c>
      <c r="AK532" s="15">
        <v>0</v>
      </c>
      <c r="AL532" s="15">
        <v>0</v>
      </c>
      <c r="AM532" s="15">
        <v>0</v>
      </c>
      <c r="AN532" s="15">
        <v>0</v>
      </c>
      <c r="AO532" s="15">
        <f t="shared" si="41"/>
        <v>0</v>
      </c>
      <c r="AP532" s="15">
        <f t="shared" si="42"/>
        <v>0</v>
      </c>
      <c r="AQ532" s="15">
        <f t="shared" si="43"/>
        <v>13.25</v>
      </c>
      <c r="AR532" s="15">
        <v>0</v>
      </c>
      <c r="AS532" s="15">
        <v>0</v>
      </c>
      <c r="AT532" s="15">
        <v>0</v>
      </c>
      <c r="AU532" s="15">
        <v>0</v>
      </c>
      <c r="AV532" s="15">
        <f t="shared" si="44"/>
        <v>2.9673375000000002</v>
      </c>
      <c r="AW532" s="15">
        <v>71.863699999999994</v>
      </c>
      <c r="AX532" s="15">
        <v>0.98583333333333323</v>
      </c>
    </row>
    <row r="533" spans="1:50" ht="20.100000000000001" customHeight="1" x14ac:dyDescent="0.25">
      <c r="A533" s="8">
        <v>43922</v>
      </c>
      <c r="B533" s="8">
        <v>43951</v>
      </c>
      <c r="C533" s="11">
        <v>510</v>
      </c>
      <c r="D533" s="8" t="str">
        <f>VLOOKUP(C533,DBASE!$A$4:$Z$756,3,FALSE)</f>
        <v>P</v>
      </c>
      <c r="E533" s="11" t="str">
        <f>VLOOKUP(C533,DBASE!$A$4:$Z$756,2,FALSE)</f>
        <v>Active</v>
      </c>
      <c r="F533" s="11" t="str">
        <f>VLOOKUP(C533,DBASE!$A$4:$Z$756,4,FALSE)</f>
        <v>Mitarbeiter 510</v>
      </c>
      <c r="G533" s="11" t="str">
        <f>VLOOKUP(C533,DBASE!$A$4:$Z$756,5,FALSE)</f>
        <v>Y</v>
      </c>
      <c r="H533" s="11">
        <f>VLOOKUP(C533,DBASE!$A$4:$Z$756,6,FALSE)</f>
        <v>1018</v>
      </c>
      <c r="I533" s="11">
        <f>VLOOKUP(C533,DBASE!$A$4:$Z$756,7,FALSE)</f>
        <v>1018</v>
      </c>
      <c r="J533" s="11">
        <f>VLOOKUP(C533,DBASE!$A$4:$Z$756,8,FALSE)</f>
        <v>108</v>
      </c>
      <c r="K533" s="11" t="str">
        <f>VLOOKUP(C533,DBASE!$A$4:$Z$756,9,FALSE)</f>
        <v>Niederl. 9</v>
      </c>
      <c r="L533" s="11" t="str">
        <f>VLOOKUP(C533,DBASE!$A$4:$Z$756,10,FALSE)</f>
        <v>Department</v>
      </c>
      <c r="M533" s="11" t="str">
        <f>VLOOKUP(C533,DBASE!$A$4:$Z$756,11,FALSE)</f>
        <v>Supervisor</v>
      </c>
      <c r="N533" s="11" t="str">
        <f>VLOOKUP(C533,DBASE!$A$4:$Z$756,12,FALSE)</f>
        <v>Manager</v>
      </c>
      <c r="O533" s="11" t="str">
        <f>VLOOKUP(C533,DBASE!$A$4:$Z$756,13,FALSE)</f>
        <v>ang.</v>
      </c>
      <c r="P533" s="11" t="str">
        <f>VLOOKUP(C533,DBASE!$A$4:$Z$756,14,FALSE)</f>
        <v>M</v>
      </c>
      <c r="Q533" s="12">
        <f>VLOOKUP(C533,DBASE!$A$4:$Z$756,15,FALSE)</f>
        <v>43160</v>
      </c>
      <c r="R533" s="12" t="str">
        <f>IF(VLOOKUP(C533,DBASE!$A$4:$Z$756,16,FALSE)=0,"",VLOOKUP(C533,DBASE!$A$4:$Z$756,16,FALSE))</f>
        <v/>
      </c>
      <c r="S533" s="13" t="str">
        <f>VLOOKUP(C533,DBASE!$A$4:$Z$756,17,FALSE)</f>
        <v/>
      </c>
      <c r="T533" s="11">
        <f ca="1">VLOOKUP(C533,DBASE!$A$4:$Z$756,18,FALSE)</f>
        <v>1</v>
      </c>
      <c r="U533" s="12">
        <f>VLOOKUP(C533,DBASE!$A$4:$Z$756,19,FALSE)</f>
        <v>26120</v>
      </c>
      <c r="V533" s="13">
        <f ca="1">VLOOKUP(C533,DBASE!$A$4:$Z$756,20,FALSE)</f>
        <v>48</v>
      </c>
      <c r="W533" s="11" t="str">
        <f>VLOOKUP(C533,DBASE!$A$4:$Z$756,21,FALSE)</f>
        <v>N</v>
      </c>
      <c r="X533" s="11">
        <f>VLOOKUP(C533,DBASE!$A$4:$Z$756,22,FALSE)</f>
        <v>30</v>
      </c>
      <c r="Y533" s="14">
        <f>VLOOKUP(C533,DBASE!$A$4:$Z$756,23,FALSE)</f>
        <v>2.5</v>
      </c>
      <c r="Z533" s="11">
        <f>VLOOKUP(C533,DBASE!$A$4:$Z$756,24,FALSE)</f>
        <v>39</v>
      </c>
      <c r="AA533" s="11" t="str">
        <f>VLOOKUP(C533,DBASE!$A$4:$Z$756,25,FALSE)</f>
        <v>Function</v>
      </c>
      <c r="AB533" s="10">
        <f>VLOOKUP(C533,DBASE!$A$4:$Z$756,26,FALSE)</f>
        <v>0.5</v>
      </c>
      <c r="AC533" s="15">
        <v>1529</v>
      </c>
      <c r="AD533" s="15">
        <f t="shared" si="40"/>
        <v>335.23325</v>
      </c>
      <c r="AE533" s="15">
        <v>0</v>
      </c>
      <c r="AF533" s="15">
        <v>0</v>
      </c>
      <c r="AG533" s="15">
        <v>0</v>
      </c>
      <c r="AH533" s="15">
        <v>0</v>
      </c>
      <c r="AI533" s="15">
        <v>0</v>
      </c>
      <c r="AJ533" s="15">
        <v>0</v>
      </c>
      <c r="AK533" s="15">
        <v>0</v>
      </c>
      <c r="AL533" s="15">
        <v>0</v>
      </c>
      <c r="AM533" s="15">
        <v>0</v>
      </c>
      <c r="AN533" s="15">
        <v>0</v>
      </c>
      <c r="AO533" s="15">
        <f t="shared" si="41"/>
        <v>0</v>
      </c>
      <c r="AP533" s="15">
        <f t="shared" si="42"/>
        <v>0</v>
      </c>
      <c r="AQ533" s="15">
        <f t="shared" si="43"/>
        <v>13.25</v>
      </c>
      <c r="AR533" s="15">
        <v>0</v>
      </c>
      <c r="AS533" s="15">
        <v>0</v>
      </c>
      <c r="AT533" s="15">
        <v>0</v>
      </c>
      <c r="AU533" s="15">
        <v>0</v>
      </c>
      <c r="AV533" s="15">
        <f t="shared" si="44"/>
        <v>2.9673375000000002</v>
      </c>
      <c r="AW533" s="15">
        <v>71.863699999999994</v>
      </c>
      <c r="AX533" s="15">
        <v>0.98583333333333323</v>
      </c>
    </row>
    <row r="534" spans="1:50" ht="20.100000000000001" customHeight="1" x14ac:dyDescent="0.25">
      <c r="A534" s="8">
        <v>43922</v>
      </c>
      <c r="B534" s="8">
        <v>43951</v>
      </c>
      <c r="C534" s="11">
        <v>511</v>
      </c>
      <c r="D534" s="8" t="str">
        <f>VLOOKUP(C534,DBASE!$A$4:$Z$756,3,FALSE)</f>
        <v>P</v>
      </c>
      <c r="E534" s="11" t="str">
        <f>VLOOKUP(C534,DBASE!$A$4:$Z$756,2,FALSE)</f>
        <v>Active</v>
      </c>
      <c r="F534" s="11" t="str">
        <f>VLOOKUP(C534,DBASE!$A$4:$Z$756,4,FALSE)</f>
        <v>Mitarbeiter 511</v>
      </c>
      <c r="G534" s="11" t="str">
        <f>VLOOKUP(C534,DBASE!$A$4:$Z$756,5,FALSE)</f>
        <v>N</v>
      </c>
      <c r="H534" s="11">
        <f>VLOOKUP(C534,DBASE!$A$4:$Z$756,6,FALSE)</f>
        <v>1018</v>
      </c>
      <c r="I534" s="11">
        <f>VLOOKUP(C534,DBASE!$A$4:$Z$756,7,FALSE)</f>
        <v>1024</v>
      </c>
      <c r="J534" s="11">
        <f>VLOOKUP(C534,DBASE!$A$4:$Z$756,8,FALSE)</f>
        <v>109</v>
      </c>
      <c r="K534" s="11" t="str">
        <f>VLOOKUP(C534,DBASE!$A$4:$Z$756,9,FALSE)</f>
        <v>Niederl. 10</v>
      </c>
      <c r="L534" s="11" t="str">
        <f>VLOOKUP(C534,DBASE!$A$4:$Z$756,10,FALSE)</f>
        <v>Department</v>
      </c>
      <c r="M534" s="11" t="str">
        <f>VLOOKUP(C534,DBASE!$A$4:$Z$756,11,FALSE)</f>
        <v>Supervisor</v>
      </c>
      <c r="N534" s="11" t="str">
        <f>VLOOKUP(C534,DBASE!$A$4:$Z$756,12,FALSE)</f>
        <v>Non-Mgm.</v>
      </c>
      <c r="O534" s="11" t="str">
        <f>VLOOKUP(C534,DBASE!$A$4:$Z$756,13,FALSE)</f>
        <v>gerin</v>
      </c>
      <c r="P534" s="11" t="str">
        <f>VLOOKUP(C534,DBASE!$A$4:$Z$756,14,FALSE)</f>
        <v>W</v>
      </c>
      <c r="Q534" s="12">
        <f>VLOOKUP(C534,DBASE!$A$4:$Z$756,15,FALSE)</f>
        <v>40668</v>
      </c>
      <c r="R534" s="12" t="str">
        <f>IF(VLOOKUP(C534,DBASE!$A$4:$Z$756,16,FALSE)=0,"",VLOOKUP(C534,DBASE!$A$4:$Z$756,16,FALSE))</f>
        <v/>
      </c>
      <c r="S534" s="13" t="str">
        <f>VLOOKUP(C534,DBASE!$A$4:$Z$756,17,FALSE)</f>
        <v/>
      </c>
      <c r="T534" s="11">
        <f ca="1">VLOOKUP(C534,DBASE!$A$4:$Z$756,18,FALSE)</f>
        <v>8</v>
      </c>
      <c r="U534" s="12">
        <f>VLOOKUP(C534,DBASE!$A$4:$Z$756,19,FALSE)</f>
        <v>25495</v>
      </c>
      <c r="V534" s="13">
        <f ca="1">VLOOKUP(C534,DBASE!$A$4:$Z$756,20,FALSE)</f>
        <v>50</v>
      </c>
      <c r="W534" s="11" t="str">
        <f>VLOOKUP(C534,DBASE!$A$4:$Z$756,21,FALSE)</f>
        <v>N</v>
      </c>
      <c r="X534" s="11">
        <f>VLOOKUP(C534,DBASE!$A$4:$Z$756,22,FALSE)</f>
        <v>12</v>
      </c>
      <c r="Y534" s="14">
        <f>VLOOKUP(C534,DBASE!$A$4:$Z$756,23,FALSE)</f>
        <v>1</v>
      </c>
      <c r="Z534" s="11">
        <f>VLOOKUP(C534,DBASE!$A$4:$Z$756,24,FALSE)</f>
        <v>8</v>
      </c>
      <c r="AA534" s="11" t="str">
        <f>VLOOKUP(C534,DBASE!$A$4:$Z$756,25,FALSE)</f>
        <v>Function</v>
      </c>
      <c r="AB534" s="10">
        <f>VLOOKUP(C534,DBASE!$A$4:$Z$756,26,FALSE)</f>
        <v>0.20512820512820512</v>
      </c>
      <c r="AC534" s="15">
        <v>1530</v>
      </c>
      <c r="AD534" s="15">
        <f t="shared" si="40"/>
        <v>335.45249999999999</v>
      </c>
      <c r="AE534" s="15">
        <v>0</v>
      </c>
      <c r="AF534" s="15">
        <v>0</v>
      </c>
      <c r="AG534" s="15">
        <v>0</v>
      </c>
      <c r="AH534" s="15">
        <v>0</v>
      </c>
      <c r="AI534" s="15">
        <v>0</v>
      </c>
      <c r="AJ534" s="15">
        <v>0</v>
      </c>
      <c r="AK534" s="15">
        <v>0</v>
      </c>
      <c r="AL534" s="15">
        <v>0</v>
      </c>
      <c r="AM534" s="15">
        <v>0</v>
      </c>
      <c r="AN534" s="15">
        <v>0</v>
      </c>
      <c r="AO534" s="15">
        <f t="shared" si="41"/>
        <v>0</v>
      </c>
      <c r="AP534" s="15">
        <f t="shared" si="42"/>
        <v>0</v>
      </c>
      <c r="AQ534" s="15">
        <f t="shared" si="43"/>
        <v>26.5</v>
      </c>
      <c r="AR534" s="15">
        <v>0</v>
      </c>
      <c r="AS534" s="15">
        <v>0</v>
      </c>
      <c r="AT534" s="15">
        <v>0</v>
      </c>
      <c r="AU534" s="15">
        <v>0</v>
      </c>
      <c r="AV534" s="15">
        <f t="shared" si="44"/>
        <v>5.9346750000000004</v>
      </c>
      <c r="AW534" s="15">
        <v>0</v>
      </c>
      <c r="AX534" s="15">
        <v>0</v>
      </c>
    </row>
    <row r="535" spans="1:50" ht="20.100000000000001" customHeight="1" x14ac:dyDescent="0.25">
      <c r="A535" s="8">
        <v>43922</v>
      </c>
      <c r="B535" s="8">
        <v>43951</v>
      </c>
      <c r="C535" s="11">
        <v>512</v>
      </c>
      <c r="D535" s="8" t="str">
        <f>VLOOKUP(C535,DBASE!$A$4:$Z$756,3,FALSE)</f>
        <v>P</v>
      </c>
      <c r="E535" s="11" t="str">
        <f>VLOOKUP(C535,DBASE!$A$4:$Z$756,2,FALSE)</f>
        <v>Active</v>
      </c>
      <c r="F535" s="11" t="str">
        <f>VLOOKUP(C535,DBASE!$A$4:$Z$756,4,FALSE)</f>
        <v>Mitarbeiter 512</v>
      </c>
      <c r="G535" s="11" t="str">
        <f>VLOOKUP(C535,DBASE!$A$4:$Z$756,5,FALSE)</f>
        <v>N</v>
      </c>
      <c r="H535" s="11">
        <f>VLOOKUP(C535,DBASE!$A$4:$Z$756,6,FALSE)</f>
        <v>1022</v>
      </c>
      <c r="I535" s="11">
        <f>VLOOKUP(C535,DBASE!$A$4:$Z$756,7,FALSE)</f>
        <v>1060</v>
      </c>
      <c r="J535" s="11">
        <f>VLOOKUP(C535,DBASE!$A$4:$Z$756,8,FALSE)</f>
        <v>106</v>
      </c>
      <c r="K535" s="11" t="str">
        <f>VLOOKUP(C535,DBASE!$A$4:$Z$756,9,FALSE)</f>
        <v>Niederl. 7</v>
      </c>
      <c r="L535" s="11" t="str">
        <f>VLOOKUP(C535,DBASE!$A$4:$Z$756,10,FALSE)</f>
        <v>Department</v>
      </c>
      <c r="M535" s="11" t="str">
        <f>VLOOKUP(C535,DBASE!$A$4:$Z$756,11,FALSE)</f>
        <v>Supervisor</v>
      </c>
      <c r="N535" s="11" t="str">
        <f>VLOOKUP(C535,DBASE!$A$4:$Z$756,12,FALSE)</f>
        <v>Non-Mgm.</v>
      </c>
      <c r="O535" s="11" t="str">
        <f>VLOOKUP(C535,DBASE!$A$4:$Z$756,13,FALSE)</f>
        <v>ang.</v>
      </c>
      <c r="P535" s="11" t="str">
        <f>VLOOKUP(C535,DBASE!$A$4:$Z$756,14,FALSE)</f>
        <v>M</v>
      </c>
      <c r="Q535" s="12">
        <f>VLOOKUP(C535,DBASE!$A$4:$Z$756,15,FALSE)</f>
        <v>43160</v>
      </c>
      <c r="R535" s="12" t="str">
        <f>IF(VLOOKUP(C535,DBASE!$A$4:$Z$756,16,FALSE)=0,"",VLOOKUP(C535,DBASE!$A$4:$Z$756,16,FALSE))</f>
        <v/>
      </c>
      <c r="S535" s="13" t="str">
        <f>VLOOKUP(C535,DBASE!$A$4:$Z$756,17,FALSE)</f>
        <v/>
      </c>
      <c r="T535" s="11">
        <f ca="1">VLOOKUP(C535,DBASE!$A$4:$Z$756,18,FALSE)</f>
        <v>1</v>
      </c>
      <c r="U535" s="12">
        <f>VLOOKUP(C535,DBASE!$A$4:$Z$756,19,FALSE)</f>
        <v>31489</v>
      </c>
      <c r="V535" s="13">
        <f ca="1">VLOOKUP(C535,DBASE!$A$4:$Z$756,20,FALSE)</f>
        <v>33</v>
      </c>
      <c r="W535" s="11" t="str">
        <f>VLOOKUP(C535,DBASE!$A$4:$Z$756,21,FALSE)</f>
        <v>J</v>
      </c>
      <c r="X535" s="11">
        <f>VLOOKUP(C535,DBASE!$A$4:$Z$756,22,FALSE)</f>
        <v>30</v>
      </c>
      <c r="Y535" s="14">
        <f>VLOOKUP(C535,DBASE!$A$4:$Z$756,23,FALSE)</f>
        <v>2.5</v>
      </c>
      <c r="Z535" s="11">
        <f>VLOOKUP(C535,DBASE!$A$4:$Z$756,24,FALSE)</f>
        <v>39</v>
      </c>
      <c r="AA535" s="11" t="str">
        <f>VLOOKUP(C535,DBASE!$A$4:$Z$756,25,FALSE)</f>
        <v>Function</v>
      </c>
      <c r="AB535" s="10">
        <f>VLOOKUP(C535,DBASE!$A$4:$Z$756,26,FALSE)</f>
        <v>1</v>
      </c>
      <c r="AC535" s="15">
        <v>1531</v>
      </c>
      <c r="AD535" s="15">
        <f t="shared" si="40"/>
        <v>335.67175000000003</v>
      </c>
      <c r="AE535" s="15">
        <v>0</v>
      </c>
      <c r="AF535" s="15">
        <v>0</v>
      </c>
      <c r="AG535" s="15">
        <v>0</v>
      </c>
      <c r="AH535" s="15">
        <v>0</v>
      </c>
      <c r="AI535" s="15">
        <v>0</v>
      </c>
      <c r="AJ535" s="15">
        <v>0</v>
      </c>
      <c r="AK535" s="15">
        <v>0</v>
      </c>
      <c r="AL535" s="15">
        <v>0</v>
      </c>
      <c r="AM535" s="15">
        <v>0</v>
      </c>
      <c r="AN535" s="15">
        <v>0</v>
      </c>
      <c r="AO535" s="15">
        <f t="shared" si="41"/>
        <v>88.32692307692308</v>
      </c>
      <c r="AP535" s="15">
        <f t="shared" si="42"/>
        <v>70.170833333333334</v>
      </c>
      <c r="AQ535" s="15">
        <f t="shared" si="43"/>
        <v>26.5</v>
      </c>
      <c r="AR535" s="15">
        <v>0</v>
      </c>
      <c r="AS535" s="15">
        <v>0</v>
      </c>
      <c r="AT535" s="15">
        <v>0</v>
      </c>
      <c r="AU535" s="15">
        <v>0</v>
      </c>
      <c r="AV535" s="15">
        <f t="shared" si="44"/>
        <v>41.430247548076927</v>
      </c>
      <c r="AW535" s="15">
        <v>0</v>
      </c>
      <c r="AX535" s="15">
        <v>1.9716666666666665</v>
      </c>
    </row>
    <row r="536" spans="1:50" ht="20.100000000000001" customHeight="1" x14ac:dyDescent="0.25">
      <c r="A536" s="8">
        <v>43922</v>
      </c>
      <c r="B536" s="8">
        <v>43951</v>
      </c>
      <c r="C536" s="11">
        <v>513</v>
      </c>
      <c r="D536" s="8" t="str">
        <f>VLOOKUP(C536,DBASE!$A$4:$Z$756,3,FALSE)</f>
        <v>P</v>
      </c>
      <c r="E536" s="11" t="str">
        <f>VLOOKUP(C536,DBASE!$A$4:$Z$756,2,FALSE)</f>
        <v>Active</v>
      </c>
      <c r="F536" s="11" t="str">
        <f>VLOOKUP(C536,DBASE!$A$4:$Z$756,4,FALSE)</f>
        <v>Mitarbeiter 513</v>
      </c>
      <c r="G536" s="11" t="str">
        <f>VLOOKUP(C536,DBASE!$A$4:$Z$756,5,FALSE)</f>
        <v>N</v>
      </c>
      <c r="H536" s="11">
        <f>VLOOKUP(C536,DBASE!$A$4:$Z$756,6,FALSE)</f>
        <v>1040</v>
      </c>
      <c r="I536" s="11">
        <f>VLOOKUP(C536,DBASE!$A$4:$Z$756,7,FALSE)</f>
        <v>1083</v>
      </c>
      <c r="J536" s="11">
        <f>VLOOKUP(C536,DBASE!$A$4:$Z$756,8,FALSE)</f>
        <v>102</v>
      </c>
      <c r="K536" s="11" t="str">
        <f>VLOOKUP(C536,DBASE!$A$4:$Z$756,9,FALSE)</f>
        <v>Niederl. 3</v>
      </c>
      <c r="L536" s="11" t="str">
        <f>VLOOKUP(C536,DBASE!$A$4:$Z$756,10,FALSE)</f>
        <v>Department</v>
      </c>
      <c r="M536" s="11" t="str">
        <f>VLOOKUP(C536,DBASE!$A$4:$Z$756,11,FALSE)</f>
        <v>Supervisor</v>
      </c>
      <c r="N536" s="11" t="str">
        <f>VLOOKUP(C536,DBASE!$A$4:$Z$756,12,FALSE)</f>
        <v>Non-Mgm.</v>
      </c>
      <c r="O536" s="11" t="str">
        <f>VLOOKUP(C536,DBASE!$A$4:$Z$756,13,FALSE)</f>
        <v>ang.</v>
      </c>
      <c r="P536" s="11" t="str">
        <f>VLOOKUP(C536,DBASE!$A$4:$Z$756,14,FALSE)</f>
        <v>M</v>
      </c>
      <c r="Q536" s="12">
        <f>VLOOKUP(C536,DBASE!$A$4:$Z$756,15,FALSE)</f>
        <v>43160</v>
      </c>
      <c r="R536" s="12" t="str">
        <f>IF(VLOOKUP(C536,DBASE!$A$4:$Z$756,16,FALSE)=0,"",VLOOKUP(C536,DBASE!$A$4:$Z$756,16,FALSE))</f>
        <v/>
      </c>
      <c r="S536" s="13" t="str">
        <f>VLOOKUP(C536,DBASE!$A$4:$Z$756,17,FALSE)</f>
        <v/>
      </c>
      <c r="T536" s="11">
        <f ca="1">VLOOKUP(C536,DBASE!$A$4:$Z$756,18,FALSE)</f>
        <v>1</v>
      </c>
      <c r="U536" s="12">
        <f>VLOOKUP(C536,DBASE!$A$4:$Z$756,19,FALSE)</f>
        <v>32153</v>
      </c>
      <c r="V536" s="13">
        <f ca="1">VLOOKUP(C536,DBASE!$A$4:$Z$756,20,FALSE)</f>
        <v>32</v>
      </c>
      <c r="W536" s="11" t="str">
        <f>VLOOKUP(C536,DBASE!$A$4:$Z$756,21,FALSE)</f>
        <v>N</v>
      </c>
      <c r="X536" s="11">
        <f>VLOOKUP(C536,DBASE!$A$4:$Z$756,22,FALSE)</f>
        <v>30</v>
      </c>
      <c r="Y536" s="14">
        <f>VLOOKUP(C536,DBASE!$A$4:$Z$756,23,FALSE)</f>
        <v>2.5</v>
      </c>
      <c r="Z536" s="11">
        <f>VLOOKUP(C536,DBASE!$A$4:$Z$756,24,FALSE)</f>
        <v>39</v>
      </c>
      <c r="AA536" s="11" t="str">
        <f>VLOOKUP(C536,DBASE!$A$4:$Z$756,25,FALSE)</f>
        <v>Function</v>
      </c>
      <c r="AB536" s="10">
        <f>VLOOKUP(C536,DBASE!$A$4:$Z$756,26,FALSE)</f>
        <v>1</v>
      </c>
      <c r="AC536" s="15">
        <v>1532</v>
      </c>
      <c r="AD536" s="15">
        <f t="shared" si="40"/>
        <v>335.89100000000002</v>
      </c>
      <c r="AE536" s="15">
        <v>0</v>
      </c>
      <c r="AF536" s="15">
        <v>0</v>
      </c>
      <c r="AG536" s="15">
        <v>0</v>
      </c>
      <c r="AH536" s="15">
        <v>0</v>
      </c>
      <c r="AI536" s="15">
        <v>0</v>
      </c>
      <c r="AJ536" s="15">
        <v>0</v>
      </c>
      <c r="AK536" s="15">
        <v>0</v>
      </c>
      <c r="AL536" s="15">
        <v>0</v>
      </c>
      <c r="AM536" s="15">
        <v>0</v>
      </c>
      <c r="AN536" s="15">
        <v>0</v>
      </c>
      <c r="AO536" s="15">
        <f t="shared" si="41"/>
        <v>0</v>
      </c>
      <c r="AP536" s="15">
        <f t="shared" si="42"/>
        <v>0</v>
      </c>
      <c r="AQ536" s="15">
        <f t="shared" si="43"/>
        <v>26.5</v>
      </c>
      <c r="AR536" s="15">
        <v>0</v>
      </c>
      <c r="AS536" s="15">
        <v>0</v>
      </c>
      <c r="AT536" s="15">
        <v>0</v>
      </c>
      <c r="AU536" s="15">
        <v>0</v>
      </c>
      <c r="AV536" s="15">
        <f t="shared" si="44"/>
        <v>5.9346750000000004</v>
      </c>
      <c r="AW536" s="15">
        <v>0</v>
      </c>
      <c r="AX536" s="15">
        <v>1.9716666666666665</v>
      </c>
    </row>
    <row r="537" spans="1:50" ht="20.100000000000001" customHeight="1" x14ac:dyDescent="0.25">
      <c r="A537" s="8">
        <v>43922</v>
      </c>
      <c r="B537" s="8">
        <v>43951</v>
      </c>
      <c r="C537" s="11">
        <v>514</v>
      </c>
      <c r="D537" s="8" t="str">
        <f>VLOOKUP(C537,DBASE!$A$4:$Z$756,3,FALSE)</f>
        <v>P</v>
      </c>
      <c r="E537" s="11" t="str">
        <f>VLOOKUP(C537,DBASE!$A$4:$Z$756,2,FALSE)</f>
        <v>Active</v>
      </c>
      <c r="F537" s="11" t="str">
        <f>VLOOKUP(C537,DBASE!$A$4:$Z$756,4,FALSE)</f>
        <v>Mitarbeiter 514</v>
      </c>
      <c r="G537" s="11" t="str">
        <f>VLOOKUP(C537,DBASE!$A$4:$Z$756,5,FALSE)</f>
        <v>N</v>
      </c>
      <c r="H537" s="11">
        <f>VLOOKUP(C537,DBASE!$A$4:$Z$756,6,FALSE)</f>
        <v>1024</v>
      </c>
      <c r="I537" s="11">
        <f>VLOOKUP(C537,DBASE!$A$4:$Z$756,7,FALSE)</f>
        <v>1054</v>
      </c>
      <c r="J537" s="11">
        <f>VLOOKUP(C537,DBASE!$A$4:$Z$756,8,FALSE)</f>
        <v>101</v>
      </c>
      <c r="K537" s="11" t="str">
        <f>VLOOKUP(C537,DBASE!$A$4:$Z$756,9,FALSE)</f>
        <v>Niederl. 2</v>
      </c>
      <c r="L537" s="11" t="str">
        <f>VLOOKUP(C537,DBASE!$A$4:$Z$756,10,FALSE)</f>
        <v>Department</v>
      </c>
      <c r="M537" s="11" t="str">
        <f>VLOOKUP(C537,DBASE!$A$4:$Z$756,11,FALSE)</f>
        <v>Supervisor</v>
      </c>
      <c r="N537" s="11" t="str">
        <f>VLOOKUP(C537,DBASE!$A$4:$Z$756,12,FALSE)</f>
        <v>Non-Mgm.</v>
      </c>
      <c r="O537" s="11" t="str">
        <f>VLOOKUP(C537,DBASE!$A$4:$Z$756,13,FALSE)</f>
        <v>ang.</v>
      </c>
      <c r="P537" s="11" t="str">
        <f>VLOOKUP(C537,DBASE!$A$4:$Z$756,14,FALSE)</f>
        <v>W</v>
      </c>
      <c r="Q537" s="12">
        <f>VLOOKUP(C537,DBASE!$A$4:$Z$756,15,FALSE)</f>
        <v>43174</v>
      </c>
      <c r="R537" s="12" t="str">
        <f>IF(VLOOKUP(C537,DBASE!$A$4:$Z$756,16,FALSE)=0,"",VLOOKUP(C537,DBASE!$A$4:$Z$756,16,FALSE))</f>
        <v/>
      </c>
      <c r="S537" s="13" t="str">
        <f>VLOOKUP(C537,DBASE!$A$4:$Z$756,17,FALSE)</f>
        <v/>
      </c>
      <c r="T537" s="11">
        <f ca="1">VLOOKUP(C537,DBASE!$A$4:$Z$756,18,FALSE)</f>
        <v>1</v>
      </c>
      <c r="U537" s="12">
        <f>VLOOKUP(C537,DBASE!$A$4:$Z$756,19,FALSE)</f>
        <v>31137</v>
      </c>
      <c r="V537" s="13">
        <f ca="1">VLOOKUP(C537,DBASE!$A$4:$Z$756,20,FALSE)</f>
        <v>34</v>
      </c>
      <c r="W537" s="11" t="str">
        <f>VLOOKUP(C537,DBASE!$A$4:$Z$756,21,FALSE)</f>
        <v>N</v>
      </c>
      <c r="X537" s="11">
        <f>VLOOKUP(C537,DBASE!$A$4:$Z$756,22,FALSE)</f>
        <v>30</v>
      </c>
      <c r="Y537" s="14">
        <f>VLOOKUP(C537,DBASE!$A$4:$Z$756,23,FALSE)</f>
        <v>2.5</v>
      </c>
      <c r="Z537" s="11">
        <f>VLOOKUP(C537,DBASE!$A$4:$Z$756,24,FALSE)</f>
        <v>25</v>
      </c>
      <c r="AA537" s="11" t="str">
        <f>VLOOKUP(C537,DBASE!$A$4:$Z$756,25,FALSE)</f>
        <v>Function</v>
      </c>
      <c r="AB537" s="10">
        <f>VLOOKUP(C537,DBASE!$A$4:$Z$756,26,FALSE)</f>
        <v>0.64102564102564108</v>
      </c>
      <c r="AC537" s="15">
        <v>1533</v>
      </c>
      <c r="AD537" s="15">
        <f t="shared" si="40"/>
        <v>336.11025000000001</v>
      </c>
      <c r="AE537" s="15">
        <v>0</v>
      </c>
      <c r="AF537" s="15">
        <v>0</v>
      </c>
      <c r="AG537" s="15">
        <v>0</v>
      </c>
      <c r="AH537" s="15">
        <v>0</v>
      </c>
      <c r="AI537" s="15">
        <v>0</v>
      </c>
      <c r="AJ537" s="15">
        <v>0</v>
      </c>
      <c r="AK537" s="15">
        <v>0</v>
      </c>
      <c r="AL537" s="15">
        <v>0</v>
      </c>
      <c r="AM537" s="15">
        <v>0</v>
      </c>
      <c r="AN537" s="15">
        <v>0</v>
      </c>
      <c r="AO537" s="15">
        <f t="shared" si="41"/>
        <v>0</v>
      </c>
      <c r="AP537" s="15">
        <f t="shared" si="42"/>
        <v>0</v>
      </c>
      <c r="AQ537" s="15">
        <f t="shared" si="43"/>
        <v>26.5</v>
      </c>
      <c r="AR537" s="15">
        <v>0</v>
      </c>
      <c r="AS537" s="15">
        <v>0</v>
      </c>
      <c r="AT537" s="15">
        <v>0</v>
      </c>
      <c r="AU537" s="15">
        <v>0</v>
      </c>
      <c r="AV537" s="15">
        <f t="shared" si="44"/>
        <v>5.9346750000000004</v>
      </c>
      <c r="AW537" s="15">
        <v>0</v>
      </c>
      <c r="AX537" s="15">
        <v>1.9716666666666665</v>
      </c>
    </row>
    <row r="538" spans="1:50" ht="20.100000000000001" customHeight="1" x14ac:dyDescent="0.25">
      <c r="A538" s="8">
        <v>43922</v>
      </c>
      <c r="B538" s="8">
        <v>43951</v>
      </c>
      <c r="C538" s="11">
        <v>515</v>
      </c>
      <c r="D538" s="8" t="str">
        <f>VLOOKUP(C538,DBASE!$A$4:$Z$756,3,FALSE)</f>
        <v>P</v>
      </c>
      <c r="E538" s="11" t="str">
        <f>VLOOKUP(C538,DBASE!$A$4:$Z$756,2,FALSE)</f>
        <v>Active</v>
      </c>
      <c r="F538" s="11" t="str">
        <f>VLOOKUP(C538,DBASE!$A$4:$Z$756,4,FALSE)</f>
        <v>Mitarbeiter 515</v>
      </c>
      <c r="G538" s="11" t="str">
        <f>VLOOKUP(C538,DBASE!$A$4:$Z$756,5,FALSE)</f>
        <v>N</v>
      </c>
      <c r="H538" s="11">
        <f>VLOOKUP(C538,DBASE!$A$4:$Z$756,6,FALSE)</f>
        <v>1045</v>
      </c>
      <c r="I538" s="11">
        <f>VLOOKUP(C538,DBASE!$A$4:$Z$756,7,FALSE)</f>
        <v>1088</v>
      </c>
      <c r="J538" s="11">
        <f>VLOOKUP(C538,DBASE!$A$4:$Z$756,8,FALSE)</f>
        <v>102</v>
      </c>
      <c r="K538" s="11" t="str">
        <f>VLOOKUP(C538,DBASE!$A$4:$Z$756,9,FALSE)</f>
        <v>Niederl. 3</v>
      </c>
      <c r="L538" s="11" t="str">
        <f>VLOOKUP(C538,DBASE!$A$4:$Z$756,10,FALSE)</f>
        <v>Department</v>
      </c>
      <c r="M538" s="11" t="str">
        <f>VLOOKUP(C538,DBASE!$A$4:$Z$756,11,FALSE)</f>
        <v>Supervisor</v>
      </c>
      <c r="N538" s="11" t="str">
        <f>VLOOKUP(C538,DBASE!$A$4:$Z$756,12,FALSE)</f>
        <v>Non-Mgm.</v>
      </c>
      <c r="O538" s="11" t="str">
        <f>VLOOKUP(C538,DBASE!$A$4:$Z$756,13,FALSE)</f>
        <v>ang.</v>
      </c>
      <c r="P538" s="11" t="str">
        <f>VLOOKUP(C538,DBASE!$A$4:$Z$756,14,FALSE)</f>
        <v>W</v>
      </c>
      <c r="Q538" s="12">
        <f>VLOOKUP(C538,DBASE!$A$4:$Z$756,15,FALSE)</f>
        <v>43160</v>
      </c>
      <c r="R538" s="12" t="str">
        <f>IF(VLOOKUP(C538,DBASE!$A$4:$Z$756,16,FALSE)=0,"",VLOOKUP(C538,DBASE!$A$4:$Z$756,16,FALSE))</f>
        <v/>
      </c>
      <c r="S538" s="13" t="str">
        <f>VLOOKUP(C538,DBASE!$A$4:$Z$756,17,FALSE)</f>
        <v/>
      </c>
      <c r="T538" s="11">
        <f ca="1">VLOOKUP(C538,DBASE!$A$4:$Z$756,18,FALSE)</f>
        <v>1</v>
      </c>
      <c r="U538" s="12">
        <f>VLOOKUP(C538,DBASE!$A$4:$Z$756,19,FALSE)</f>
        <v>24436</v>
      </c>
      <c r="V538" s="13">
        <f ca="1">VLOOKUP(C538,DBASE!$A$4:$Z$756,20,FALSE)</f>
        <v>53</v>
      </c>
      <c r="W538" s="11" t="str">
        <f>VLOOKUP(C538,DBASE!$A$4:$Z$756,21,FALSE)</f>
        <v>N</v>
      </c>
      <c r="X538" s="11">
        <f>VLOOKUP(C538,DBASE!$A$4:$Z$756,22,FALSE)</f>
        <v>30</v>
      </c>
      <c r="Y538" s="14">
        <f>VLOOKUP(C538,DBASE!$A$4:$Z$756,23,FALSE)</f>
        <v>2.5</v>
      </c>
      <c r="Z538" s="11">
        <f>VLOOKUP(C538,DBASE!$A$4:$Z$756,24,FALSE)</f>
        <v>39</v>
      </c>
      <c r="AA538" s="11" t="str">
        <f>VLOOKUP(C538,DBASE!$A$4:$Z$756,25,FALSE)</f>
        <v>Function</v>
      </c>
      <c r="AB538" s="10">
        <f>VLOOKUP(C538,DBASE!$A$4:$Z$756,26,FALSE)</f>
        <v>1</v>
      </c>
      <c r="AC538" s="15">
        <v>1534</v>
      </c>
      <c r="AD538" s="15">
        <f t="shared" si="40"/>
        <v>336.32950000000005</v>
      </c>
      <c r="AE538" s="15">
        <v>0</v>
      </c>
      <c r="AF538" s="15">
        <v>0</v>
      </c>
      <c r="AG538" s="15">
        <v>0</v>
      </c>
      <c r="AH538" s="15">
        <v>0</v>
      </c>
      <c r="AI538" s="15">
        <v>0</v>
      </c>
      <c r="AJ538" s="15">
        <v>0</v>
      </c>
      <c r="AK538" s="15">
        <v>0</v>
      </c>
      <c r="AL538" s="15">
        <v>0</v>
      </c>
      <c r="AM538" s="15">
        <v>0</v>
      </c>
      <c r="AN538" s="15">
        <v>0</v>
      </c>
      <c r="AO538" s="15">
        <f t="shared" si="41"/>
        <v>0</v>
      </c>
      <c r="AP538" s="15">
        <f t="shared" si="42"/>
        <v>0</v>
      </c>
      <c r="AQ538" s="15">
        <f t="shared" si="43"/>
        <v>26.5</v>
      </c>
      <c r="AR538" s="15">
        <v>0</v>
      </c>
      <c r="AS538" s="15">
        <v>0</v>
      </c>
      <c r="AT538" s="15">
        <v>0</v>
      </c>
      <c r="AU538" s="15">
        <v>0</v>
      </c>
      <c r="AV538" s="15">
        <f t="shared" si="44"/>
        <v>5.9346750000000004</v>
      </c>
      <c r="AW538" s="15">
        <v>0</v>
      </c>
      <c r="AX538" s="15">
        <v>1.9716666666666665</v>
      </c>
    </row>
    <row r="539" spans="1:50" ht="20.100000000000001" customHeight="1" x14ac:dyDescent="0.25">
      <c r="A539" s="8">
        <v>43922</v>
      </c>
      <c r="B539" s="8">
        <v>43951</v>
      </c>
      <c r="C539" s="11">
        <v>516</v>
      </c>
      <c r="D539" s="8" t="str">
        <f>VLOOKUP(C539,DBASE!$A$4:$Z$756,3,FALSE)</f>
        <v>P</v>
      </c>
      <c r="E539" s="11" t="str">
        <f>VLOOKUP(C539,DBASE!$A$4:$Z$756,2,FALSE)</f>
        <v>Active</v>
      </c>
      <c r="F539" s="11" t="str">
        <f>VLOOKUP(C539,DBASE!$A$4:$Z$756,4,FALSE)</f>
        <v>Mitarbeiter 516</v>
      </c>
      <c r="G539" s="11" t="str">
        <f>VLOOKUP(C539,DBASE!$A$4:$Z$756,5,FALSE)</f>
        <v>N</v>
      </c>
      <c r="H539" s="11">
        <f>VLOOKUP(C539,DBASE!$A$4:$Z$756,6,FALSE)</f>
        <v>1045</v>
      </c>
      <c r="I539" s="11">
        <f>VLOOKUP(C539,DBASE!$A$4:$Z$756,7,FALSE)</f>
        <v>1088</v>
      </c>
      <c r="J539" s="11">
        <f>VLOOKUP(C539,DBASE!$A$4:$Z$756,8,FALSE)</f>
        <v>102</v>
      </c>
      <c r="K539" s="11" t="str">
        <f>VLOOKUP(C539,DBASE!$A$4:$Z$756,9,FALSE)</f>
        <v>Niederl. 3</v>
      </c>
      <c r="L539" s="11" t="str">
        <f>VLOOKUP(C539,DBASE!$A$4:$Z$756,10,FALSE)</f>
        <v>Department</v>
      </c>
      <c r="M539" s="11" t="str">
        <f>VLOOKUP(C539,DBASE!$A$4:$Z$756,11,FALSE)</f>
        <v>Supervisor</v>
      </c>
      <c r="N539" s="11" t="str">
        <f>VLOOKUP(C539,DBASE!$A$4:$Z$756,12,FALSE)</f>
        <v>Non-Mgm.</v>
      </c>
      <c r="O539" s="11" t="str">
        <f>VLOOKUP(C539,DBASE!$A$4:$Z$756,13,FALSE)</f>
        <v>ang.</v>
      </c>
      <c r="P539" s="11" t="str">
        <f>VLOOKUP(C539,DBASE!$A$4:$Z$756,14,FALSE)</f>
        <v>W</v>
      </c>
      <c r="Q539" s="12">
        <f>VLOOKUP(C539,DBASE!$A$4:$Z$756,15,FALSE)</f>
        <v>43160</v>
      </c>
      <c r="R539" s="12" t="str">
        <f>IF(VLOOKUP(C539,DBASE!$A$4:$Z$756,16,FALSE)=0,"",VLOOKUP(C539,DBASE!$A$4:$Z$756,16,FALSE))</f>
        <v/>
      </c>
      <c r="S539" s="13" t="str">
        <f>VLOOKUP(C539,DBASE!$A$4:$Z$756,17,FALSE)</f>
        <v/>
      </c>
      <c r="T539" s="11">
        <f ca="1">VLOOKUP(C539,DBASE!$A$4:$Z$756,18,FALSE)</f>
        <v>1</v>
      </c>
      <c r="U539" s="12">
        <f>VLOOKUP(C539,DBASE!$A$4:$Z$756,19,FALSE)</f>
        <v>35118</v>
      </c>
      <c r="V539" s="13">
        <f ca="1">VLOOKUP(C539,DBASE!$A$4:$Z$756,20,FALSE)</f>
        <v>23</v>
      </c>
      <c r="W539" s="11" t="str">
        <f>VLOOKUP(C539,DBASE!$A$4:$Z$756,21,FALSE)</f>
        <v>N</v>
      </c>
      <c r="X539" s="11">
        <f>VLOOKUP(C539,DBASE!$A$4:$Z$756,22,FALSE)</f>
        <v>30</v>
      </c>
      <c r="Y539" s="14">
        <f>VLOOKUP(C539,DBASE!$A$4:$Z$756,23,FALSE)</f>
        <v>2.5</v>
      </c>
      <c r="Z539" s="11">
        <f>VLOOKUP(C539,DBASE!$A$4:$Z$756,24,FALSE)</f>
        <v>39</v>
      </c>
      <c r="AA539" s="11" t="str">
        <f>VLOOKUP(C539,DBASE!$A$4:$Z$756,25,FALSE)</f>
        <v>Function</v>
      </c>
      <c r="AB539" s="10">
        <f>VLOOKUP(C539,DBASE!$A$4:$Z$756,26,FALSE)</f>
        <v>1</v>
      </c>
      <c r="AC539" s="15">
        <v>1535</v>
      </c>
      <c r="AD539" s="15">
        <f t="shared" si="40"/>
        <v>336.54874999999998</v>
      </c>
      <c r="AE539" s="15">
        <v>0</v>
      </c>
      <c r="AF539" s="15">
        <v>0</v>
      </c>
      <c r="AG539" s="15">
        <v>0</v>
      </c>
      <c r="AH539" s="15">
        <v>0</v>
      </c>
      <c r="AI539" s="15">
        <v>0</v>
      </c>
      <c r="AJ539" s="15">
        <v>0</v>
      </c>
      <c r="AK539" s="15">
        <v>0</v>
      </c>
      <c r="AL539" s="15">
        <v>0</v>
      </c>
      <c r="AM539" s="15">
        <v>0</v>
      </c>
      <c r="AN539" s="15">
        <v>0</v>
      </c>
      <c r="AO539" s="15">
        <f t="shared" si="41"/>
        <v>0</v>
      </c>
      <c r="AP539" s="15">
        <f t="shared" si="42"/>
        <v>0</v>
      </c>
      <c r="AQ539" s="15">
        <f t="shared" si="43"/>
        <v>26.5</v>
      </c>
      <c r="AR539" s="15">
        <v>0</v>
      </c>
      <c r="AS539" s="15">
        <v>0</v>
      </c>
      <c r="AT539" s="15">
        <v>0</v>
      </c>
      <c r="AU539" s="15">
        <v>0</v>
      </c>
      <c r="AV539" s="15">
        <f t="shared" si="44"/>
        <v>5.9346750000000004</v>
      </c>
      <c r="AW539" s="15">
        <v>0</v>
      </c>
      <c r="AX539" s="15">
        <v>1.9716666666666665</v>
      </c>
    </row>
    <row r="540" spans="1:50" ht="20.100000000000001" customHeight="1" x14ac:dyDescent="0.25">
      <c r="A540" s="8">
        <v>43922</v>
      </c>
      <c r="B540" s="8">
        <v>43951</v>
      </c>
      <c r="C540" s="11">
        <v>517</v>
      </c>
      <c r="D540" s="8" t="str">
        <f>VLOOKUP(C540,DBASE!$A$4:$Z$756,3,FALSE)</f>
        <v>P</v>
      </c>
      <c r="E540" s="11" t="str">
        <f>VLOOKUP(C540,DBASE!$A$4:$Z$756,2,FALSE)</f>
        <v>Active</v>
      </c>
      <c r="F540" s="11" t="str">
        <f>VLOOKUP(C540,DBASE!$A$4:$Z$756,4,FALSE)</f>
        <v>Mitarbeiter 517</v>
      </c>
      <c r="G540" s="11" t="str">
        <f>VLOOKUP(C540,DBASE!$A$4:$Z$756,5,FALSE)</f>
        <v>N</v>
      </c>
      <c r="H540" s="11">
        <f>VLOOKUP(C540,DBASE!$A$4:$Z$756,6,FALSE)</f>
        <v>1039</v>
      </c>
      <c r="I540" s="11">
        <f>VLOOKUP(C540,DBASE!$A$4:$Z$756,7,FALSE)</f>
        <v>1082</v>
      </c>
      <c r="J540" s="11">
        <f>VLOOKUP(C540,DBASE!$A$4:$Z$756,8,FALSE)</f>
        <v>102</v>
      </c>
      <c r="K540" s="11" t="str">
        <f>VLOOKUP(C540,DBASE!$A$4:$Z$756,9,FALSE)</f>
        <v>Niederl. 3</v>
      </c>
      <c r="L540" s="11" t="str">
        <f>VLOOKUP(C540,DBASE!$A$4:$Z$756,10,FALSE)</f>
        <v>Department</v>
      </c>
      <c r="M540" s="11" t="str">
        <f>VLOOKUP(C540,DBASE!$A$4:$Z$756,11,FALSE)</f>
        <v>Supervisor</v>
      </c>
      <c r="N540" s="11" t="str">
        <f>VLOOKUP(C540,DBASE!$A$4:$Z$756,12,FALSE)</f>
        <v>Non-Mgm.</v>
      </c>
      <c r="O540" s="11" t="str">
        <f>VLOOKUP(C540,DBASE!$A$4:$Z$756,13,FALSE)</f>
        <v>ang.</v>
      </c>
      <c r="P540" s="11" t="str">
        <f>VLOOKUP(C540,DBASE!$A$4:$Z$756,14,FALSE)</f>
        <v>M</v>
      </c>
      <c r="Q540" s="12">
        <f>VLOOKUP(C540,DBASE!$A$4:$Z$756,15,FALSE)</f>
        <v>43164</v>
      </c>
      <c r="R540" s="12" t="str">
        <f>IF(VLOOKUP(C540,DBASE!$A$4:$Z$756,16,FALSE)=0,"",VLOOKUP(C540,DBASE!$A$4:$Z$756,16,FALSE))</f>
        <v/>
      </c>
      <c r="S540" s="13" t="str">
        <f>VLOOKUP(C540,DBASE!$A$4:$Z$756,17,FALSE)</f>
        <v/>
      </c>
      <c r="T540" s="11">
        <f ca="1">VLOOKUP(C540,DBASE!$A$4:$Z$756,18,FALSE)</f>
        <v>1</v>
      </c>
      <c r="U540" s="12">
        <f>VLOOKUP(C540,DBASE!$A$4:$Z$756,19,FALSE)</f>
        <v>33533</v>
      </c>
      <c r="V540" s="13">
        <f ca="1">VLOOKUP(C540,DBASE!$A$4:$Z$756,20,FALSE)</f>
        <v>28</v>
      </c>
      <c r="W540" s="11" t="str">
        <f>VLOOKUP(C540,DBASE!$A$4:$Z$756,21,FALSE)</f>
        <v>N</v>
      </c>
      <c r="X540" s="11">
        <f>VLOOKUP(C540,DBASE!$A$4:$Z$756,22,FALSE)</f>
        <v>30</v>
      </c>
      <c r="Y540" s="14">
        <f>VLOOKUP(C540,DBASE!$A$4:$Z$756,23,FALSE)</f>
        <v>2.5</v>
      </c>
      <c r="Z540" s="11">
        <f>VLOOKUP(C540,DBASE!$A$4:$Z$756,24,FALSE)</f>
        <v>39</v>
      </c>
      <c r="AA540" s="11" t="str">
        <f>VLOOKUP(C540,DBASE!$A$4:$Z$756,25,FALSE)</f>
        <v>Function</v>
      </c>
      <c r="AB540" s="10">
        <f>VLOOKUP(C540,DBASE!$A$4:$Z$756,26,FALSE)</f>
        <v>1</v>
      </c>
      <c r="AC540" s="15">
        <v>1536</v>
      </c>
      <c r="AD540" s="15">
        <f t="shared" si="40"/>
        <v>336.76800000000003</v>
      </c>
      <c r="AE540" s="15">
        <v>0</v>
      </c>
      <c r="AF540" s="15">
        <v>0</v>
      </c>
      <c r="AG540" s="15">
        <v>0</v>
      </c>
      <c r="AH540" s="15">
        <v>0</v>
      </c>
      <c r="AI540" s="15">
        <v>0</v>
      </c>
      <c r="AJ540" s="15">
        <v>0</v>
      </c>
      <c r="AK540" s="15">
        <v>0</v>
      </c>
      <c r="AL540" s="15">
        <v>0</v>
      </c>
      <c r="AM540" s="15">
        <v>0</v>
      </c>
      <c r="AN540" s="15">
        <v>0</v>
      </c>
      <c r="AO540" s="15">
        <f t="shared" si="41"/>
        <v>0</v>
      </c>
      <c r="AP540" s="15">
        <f t="shared" si="42"/>
        <v>0</v>
      </c>
      <c r="AQ540" s="15">
        <f t="shared" si="43"/>
        <v>26.5</v>
      </c>
      <c r="AR540" s="15">
        <v>0</v>
      </c>
      <c r="AS540" s="15">
        <v>0</v>
      </c>
      <c r="AT540" s="15">
        <v>0</v>
      </c>
      <c r="AU540" s="15">
        <v>0</v>
      </c>
      <c r="AV540" s="15">
        <f t="shared" si="44"/>
        <v>5.9346750000000004</v>
      </c>
      <c r="AW540" s="15">
        <v>0</v>
      </c>
      <c r="AX540" s="15">
        <v>1.9716666666666665</v>
      </c>
    </row>
    <row r="541" spans="1:50" ht="20.100000000000001" customHeight="1" x14ac:dyDescent="0.25">
      <c r="A541" s="8">
        <v>43922</v>
      </c>
      <c r="B541" s="8">
        <v>43951</v>
      </c>
      <c r="C541" s="11">
        <v>518</v>
      </c>
      <c r="D541" s="8" t="str">
        <f>VLOOKUP(C541,DBASE!$A$4:$Z$756,3,FALSE)</f>
        <v>P</v>
      </c>
      <c r="E541" s="11" t="str">
        <f>VLOOKUP(C541,DBASE!$A$4:$Z$756,2,FALSE)</f>
        <v>Active</v>
      </c>
      <c r="F541" s="11" t="str">
        <f>VLOOKUP(C541,DBASE!$A$4:$Z$756,4,FALSE)</f>
        <v>Mitarbeiter 518</v>
      </c>
      <c r="G541" s="11" t="str">
        <f>VLOOKUP(C541,DBASE!$A$4:$Z$756,5,FALSE)</f>
        <v>N</v>
      </c>
      <c r="H541" s="11">
        <f>VLOOKUP(C541,DBASE!$A$4:$Z$756,6,FALSE)</f>
        <v>1023</v>
      </c>
      <c r="I541" s="11">
        <f>VLOOKUP(C541,DBASE!$A$4:$Z$756,7,FALSE)</f>
        <v>1032</v>
      </c>
      <c r="J541" s="11">
        <f>VLOOKUP(C541,DBASE!$A$4:$Z$756,8,FALSE)</f>
        <v>104</v>
      </c>
      <c r="K541" s="11" t="str">
        <f>VLOOKUP(C541,DBASE!$A$4:$Z$756,9,FALSE)</f>
        <v>Niederl. 5</v>
      </c>
      <c r="L541" s="11" t="str">
        <f>VLOOKUP(C541,DBASE!$A$4:$Z$756,10,FALSE)</f>
        <v>Department</v>
      </c>
      <c r="M541" s="11" t="str">
        <f>VLOOKUP(C541,DBASE!$A$4:$Z$756,11,FALSE)</f>
        <v>Supervisor</v>
      </c>
      <c r="N541" s="11" t="str">
        <f>VLOOKUP(C541,DBASE!$A$4:$Z$756,12,FALSE)</f>
        <v>Non-Mgm.</v>
      </c>
      <c r="O541" s="11" t="str">
        <f>VLOOKUP(C541,DBASE!$A$4:$Z$756,13,FALSE)</f>
        <v>ang.</v>
      </c>
      <c r="P541" s="11" t="str">
        <f>VLOOKUP(C541,DBASE!$A$4:$Z$756,14,FALSE)</f>
        <v>W</v>
      </c>
      <c r="Q541" s="12">
        <f>VLOOKUP(C541,DBASE!$A$4:$Z$756,15,FALSE)</f>
        <v>43160</v>
      </c>
      <c r="R541" s="12" t="str">
        <f>IF(VLOOKUP(C541,DBASE!$A$4:$Z$756,16,FALSE)=0,"",VLOOKUP(C541,DBASE!$A$4:$Z$756,16,FALSE))</f>
        <v/>
      </c>
      <c r="S541" s="13" t="str">
        <f>VLOOKUP(C541,DBASE!$A$4:$Z$756,17,FALSE)</f>
        <v/>
      </c>
      <c r="T541" s="11">
        <f ca="1">VLOOKUP(C541,DBASE!$A$4:$Z$756,18,FALSE)</f>
        <v>1</v>
      </c>
      <c r="U541" s="12">
        <f>VLOOKUP(C541,DBASE!$A$4:$Z$756,19,FALSE)</f>
        <v>27558</v>
      </c>
      <c r="V541" s="13">
        <f ca="1">VLOOKUP(C541,DBASE!$A$4:$Z$756,20,FALSE)</f>
        <v>44</v>
      </c>
      <c r="W541" s="11" t="str">
        <f>VLOOKUP(C541,DBASE!$A$4:$Z$756,21,FALSE)</f>
        <v>J</v>
      </c>
      <c r="X541" s="11">
        <f>VLOOKUP(C541,DBASE!$A$4:$Z$756,22,FALSE)</f>
        <v>30</v>
      </c>
      <c r="Y541" s="14">
        <f>VLOOKUP(C541,DBASE!$A$4:$Z$756,23,FALSE)</f>
        <v>2.5</v>
      </c>
      <c r="Z541" s="11">
        <f>VLOOKUP(C541,DBASE!$A$4:$Z$756,24,FALSE)</f>
        <v>39</v>
      </c>
      <c r="AA541" s="11" t="str">
        <f>VLOOKUP(C541,DBASE!$A$4:$Z$756,25,FALSE)</f>
        <v>Function</v>
      </c>
      <c r="AB541" s="10">
        <f>VLOOKUP(C541,DBASE!$A$4:$Z$756,26,FALSE)</f>
        <v>1</v>
      </c>
      <c r="AC541" s="15">
        <v>1537</v>
      </c>
      <c r="AD541" s="15">
        <f t="shared" si="40"/>
        <v>336.98725000000002</v>
      </c>
      <c r="AE541" s="15">
        <v>0</v>
      </c>
      <c r="AF541" s="15">
        <v>0</v>
      </c>
      <c r="AG541" s="15">
        <v>0</v>
      </c>
      <c r="AH541" s="15">
        <v>0</v>
      </c>
      <c r="AI541" s="15">
        <v>0</v>
      </c>
      <c r="AJ541" s="15">
        <v>0</v>
      </c>
      <c r="AK541" s="15">
        <v>0</v>
      </c>
      <c r="AL541" s="15">
        <v>0</v>
      </c>
      <c r="AM541" s="15">
        <v>0</v>
      </c>
      <c r="AN541" s="15">
        <v>0</v>
      </c>
      <c r="AO541" s="15">
        <f t="shared" si="41"/>
        <v>88.673076923076934</v>
      </c>
      <c r="AP541" s="15">
        <f t="shared" si="42"/>
        <v>70.44583333333334</v>
      </c>
      <c r="AQ541" s="15">
        <f t="shared" si="43"/>
        <v>26.5</v>
      </c>
      <c r="AR541" s="15">
        <v>0</v>
      </c>
      <c r="AS541" s="15">
        <v>0</v>
      </c>
      <c r="AT541" s="15">
        <v>0</v>
      </c>
      <c r="AU541" s="15">
        <v>0</v>
      </c>
      <c r="AV541" s="15">
        <f t="shared" si="44"/>
        <v>41.569354951923088</v>
      </c>
      <c r="AW541" s="15">
        <v>0</v>
      </c>
      <c r="AX541" s="15">
        <v>1.9716666666666665</v>
      </c>
    </row>
    <row r="542" spans="1:50" ht="20.100000000000001" customHeight="1" x14ac:dyDescent="0.25">
      <c r="A542" s="8">
        <v>43922</v>
      </c>
      <c r="B542" s="8">
        <v>43951</v>
      </c>
      <c r="C542" s="11">
        <v>519</v>
      </c>
      <c r="D542" s="8" t="str">
        <f>VLOOKUP(C542,DBASE!$A$4:$Z$756,3,FALSE)</f>
        <v>P</v>
      </c>
      <c r="E542" s="11" t="str">
        <f>VLOOKUP(C542,DBASE!$A$4:$Z$756,2,FALSE)</f>
        <v>Active</v>
      </c>
      <c r="F542" s="11" t="str">
        <f>VLOOKUP(C542,DBASE!$A$4:$Z$756,4,FALSE)</f>
        <v>Mitarbeiter 519</v>
      </c>
      <c r="G542" s="11" t="str">
        <f>VLOOKUP(C542,DBASE!$A$4:$Z$756,5,FALSE)</f>
        <v>Y</v>
      </c>
      <c r="H542" s="11">
        <f>VLOOKUP(C542,DBASE!$A$4:$Z$756,6,FALSE)</f>
        <v>1020</v>
      </c>
      <c r="I542" s="11">
        <f>VLOOKUP(C542,DBASE!$A$4:$Z$756,7,FALSE)</f>
        <v>1021</v>
      </c>
      <c r="J542" s="11">
        <f>VLOOKUP(C542,DBASE!$A$4:$Z$756,8,FALSE)</f>
        <v>108</v>
      </c>
      <c r="K542" s="11" t="str">
        <f>VLOOKUP(C542,DBASE!$A$4:$Z$756,9,FALSE)</f>
        <v>Niederl. 9</v>
      </c>
      <c r="L542" s="11" t="str">
        <f>VLOOKUP(C542,DBASE!$A$4:$Z$756,10,FALSE)</f>
        <v>Department</v>
      </c>
      <c r="M542" s="11" t="str">
        <f>VLOOKUP(C542,DBASE!$A$4:$Z$756,11,FALSE)</f>
        <v>Supervisor</v>
      </c>
      <c r="N542" s="11" t="str">
        <f>VLOOKUP(C542,DBASE!$A$4:$Z$756,12,FALSE)</f>
        <v>Non-Mgm.</v>
      </c>
      <c r="O542" s="11" t="str">
        <f>VLOOKUP(C542,DBASE!$A$4:$Z$756,13,FALSE)</f>
        <v>ang.</v>
      </c>
      <c r="P542" s="11" t="str">
        <f>VLOOKUP(C542,DBASE!$A$4:$Z$756,14,FALSE)</f>
        <v>W</v>
      </c>
      <c r="Q542" s="12">
        <f>VLOOKUP(C542,DBASE!$A$4:$Z$756,15,FALSE)</f>
        <v>43191</v>
      </c>
      <c r="R542" s="12" t="str">
        <f>IF(VLOOKUP(C542,DBASE!$A$4:$Z$756,16,FALSE)=0,"",VLOOKUP(C542,DBASE!$A$4:$Z$756,16,FALSE))</f>
        <v/>
      </c>
      <c r="S542" s="13" t="str">
        <f>VLOOKUP(C542,DBASE!$A$4:$Z$756,17,FALSE)</f>
        <v/>
      </c>
      <c r="T542" s="11">
        <f ca="1">VLOOKUP(C542,DBASE!$A$4:$Z$756,18,FALSE)</f>
        <v>1</v>
      </c>
      <c r="U542" s="12">
        <f>VLOOKUP(C542,DBASE!$A$4:$Z$756,19,FALSE)</f>
        <v>32591</v>
      </c>
      <c r="V542" s="13">
        <f ca="1">VLOOKUP(C542,DBASE!$A$4:$Z$756,20,FALSE)</f>
        <v>30</v>
      </c>
      <c r="W542" s="11" t="str">
        <f>VLOOKUP(C542,DBASE!$A$4:$Z$756,21,FALSE)</f>
        <v>N</v>
      </c>
      <c r="X542" s="11">
        <f>VLOOKUP(C542,DBASE!$A$4:$Z$756,22,FALSE)</f>
        <v>30</v>
      </c>
      <c r="Y542" s="14">
        <f>VLOOKUP(C542,DBASE!$A$4:$Z$756,23,FALSE)</f>
        <v>2.5</v>
      </c>
      <c r="Z542" s="11">
        <f>VLOOKUP(C542,DBASE!$A$4:$Z$756,24,FALSE)</f>
        <v>39</v>
      </c>
      <c r="AA542" s="11" t="str">
        <f>VLOOKUP(C542,DBASE!$A$4:$Z$756,25,FALSE)</f>
        <v>Function</v>
      </c>
      <c r="AB542" s="10">
        <f>VLOOKUP(C542,DBASE!$A$4:$Z$756,26,FALSE)</f>
        <v>0.5</v>
      </c>
      <c r="AC542" s="15">
        <v>1538</v>
      </c>
      <c r="AD542" s="15">
        <f t="shared" si="40"/>
        <v>337.20650000000001</v>
      </c>
      <c r="AE542" s="15">
        <v>0</v>
      </c>
      <c r="AF542" s="15">
        <v>0</v>
      </c>
      <c r="AG542" s="15">
        <v>0</v>
      </c>
      <c r="AH542" s="15">
        <v>0</v>
      </c>
      <c r="AI542" s="15">
        <v>0</v>
      </c>
      <c r="AJ542" s="15">
        <v>0</v>
      </c>
      <c r="AK542" s="15">
        <v>0</v>
      </c>
      <c r="AL542" s="15">
        <v>0</v>
      </c>
      <c r="AM542" s="15">
        <v>0</v>
      </c>
      <c r="AN542" s="15">
        <v>0</v>
      </c>
      <c r="AO542" s="15">
        <f t="shared" si="41"/>
        <v>0</v>
      </c>
      <c r="AP542" s="15">
        <f t="shared" si="42"/>
        <v>0</v>
      </c>
      <c r="AQ542" s="15">
        <f t="shared" si="43"/>
        <v>13.25</v>
      </c>
      <c r="AR542" s="15">
        <v>0</v>
      </c>
      <c r="AS542" s="15">
        <v>0</v>
      </c>
      <c r="AT542" s="15">
        <v>0</v>
      </c>
      <c r="AU542" s="15">
        <v>0</v>
      </c>
      <c r="AV542" s="15">
        <f t="shared" si="44"/>
        <v>2.9673375000000002</v>
      </c>
      <c r="AW542" s="15">
        <v>0</v>
      </c>
      <c r="AX542" s="15">
        <v>0.98583333333333323</v>
      </c>
    </row>
    <row r="543" spans="1:50" ht="20.100000000000001" customHeight="1" x14ac:dyDescent="0.25">
      <c r="A543" s="8">
        <v>43922</v>
      </c>
      <c r="B543" s="8">
        <v>43951</v>
      </c>
      <c r="C543" s="11">
        <v>519</v>
      </c>
      <c r="D543" s="8" t="str">
        <f>VLOOKUP(C543,DBASE!$A$4:$Z$756,3,FALSE)</f>
        <v>P</v>
      </c>
      <c r="E543" s="11" t="str">
        <f>VLOOKUP(C543,DBASE!$A$4:$Z$756,2,FALSE)</f>
        <v>Active</v>
      </c>
      <c r="F543" s="11" t="str">
        <f>VLOOKUP(C543,DBASE!$A$4:$Z$756,4,FALSE)</f>
        <v>Mitarbeiter 519</v>
      </c>
      <c r="G543" s="11" t="str">
        <f>VLOOKUP(C543,DBASE!$A$4:$Z$756,5,FALSE)</f>
        <v>Y</v>
      </c>
      <c r="H543" s="11">
        <f>VLOOKUP(C543,DBASE!$A$4:$Z$756,6,FALSE)</f>
        <v>1020</v>
      </c>
      <c r="I543" s="11">
        <f>VLOOKUP(C543,DBASE!$A$4:$Z$756,7,FALSE)</f>
        <v>1021</v>
      </c>
      <c r="J543" s="11">
        <f>VLOOKUP(C543,DBASE!$A$4:$Z$756,8,FALSE)</f>
        <v>108</v>
      </c>
      <c r="K543" s="11" t="str">
        <f>VLOOKUP(C543,DBASE!$A$4:$Z$756,9,FALSE)</f>
        <v>Niederl. 9</v>
      </c>
      <c r="L543" s="11" t="str">
        <f>VLOOKUP(C543,DBASE!$A$4:$Z$756,10,FALSE)</f>
        <v>Department</v>
      </c>
      <c r="M543" s="11" t="str">
        <f>VLOOKUP(C543,DBASE!$A$4:$Z$756,11,FALSE)</f>
        <v>Supervisor</v>
      </c>
      <c r="N543" s="11" t="str">
        <f>VLOOKUP(C543,DBASE!$A$4:$Z$756,12,FALSE)</f>
        <v>Non-Mgm.</v>
      </c>
      <c r="O543" s="11" t="str">
        <f>VLOOKUP(C543,DBASE!$A$4:$Z$756,13,FALSE)</f>
        <v>ang.</v>
      </c>
      <c r="P543" s="11" t="str">
        <f>VLOOKUP(C543,DBASE!$A$4:$Z$756,14,FALSE)</f>
        <v>W</v>
      </c>
      <c r="Q543" s="12">
        <f>VLOOKUP(C543,DBASE!$A$4:$Z$756,15,FALSE)</f>
        <v>43191</v>
      </c>
      <c r="R543" s="12" t="str">
        <f>IF(VLOOKUP(C543,DBASE!$A$4:$Z$756,16,FALSE)=0,"",VLOOKUP(C543,DBASE!$A$4:$Z$756,16,FALSE))</f>
        <v/>
      </c>
      <c r="S543" s="13" t="str">
        <f>VLOOKUP(C543,DBASE!$A$4:$Z$756,17,FALSE)</f>
        <v/>
      </c>
      <c r="T543" s="11">
        <f ca="1">VLOOKUP(C543,DBASE!$A$4:$Z$756,18,FALSE)</f>
        <v>1</v>
      </c>
      <c r="U543" s="12">
        <f>VLOOKUP(C543,DBASE!$A$4:$Z$756,19,FALSE)</f>
        <v>32591</v>
      </c>
      <c r="V543" s="13">
        <f ca="1">VLOOKUP(C543,DBASE!$A$4:$Z$756,20,FALSE)</f>
        <v>30</v>
      </c>
      <c r="W543" s="11" t="str">
        <f>VLOOKUP(C543,DBASE!$A$4:$Z$756,21,FALSE)</f>
        <v>N</v>
      </c>
      <c r="X543" s="11">
        <f>VLOOKUP(C543,DBASE!$A$4:$Z$756,22,FALSE)</f>
        <v>30</v>
      </c>
      <c r="Y543" s="14">
        <f>VLOOKUP(C543,DBASE!$A$4:$Z$756,23,FALSE)</f>
        <v>2.5</v>
      </c>
      <c r="Z543" s="11">
        <f>VLOOKUP(C543,DBASE!$A$4:$Z$756,24,FALSE)</f>
        <v>39</v>
      </c>
      <c r="AA543" s="11" t="str">
        <f>VLOOKUP(C543,DBASE!$A$4:$Z$756,25,FALSE)</f>
        <v>Function</v>
      </c>
      <c r="AB543" s="10">
        <f>VLOOKUP(C543,DBASE!$A$4:$Z$756,26,FALSE)</f>
        <v>0.5</v>
      </c>
      <c r="AC543" s="15">
        <v>1539</v>
      </c>
      <c r="AD543" s="15">
        <f t="shared" si="40"/>
        <v>337.42574999999999</v>
      </c>
      <c r="AE543" s="15">
        <v>0</v>
      </c>
      <c r="AF543" s="15">
        <v>0</v>
      </c>
      <c r="AG543" s="15">
        <v>0</v>
      </c>
      <c r="AH543" s="15">
        <v>0</v>
      </c>
      <c r="AI543" s="15">
        <v>0</v>
      </c>
      <c r="AJ543" s="15">
        <v>0</v>
      </c>
      <c r="AK543" s="15">
        <v>0</v>
      </c>
      <c r="AL543" s="15">
        <v>0</v>
      </c>
      <c r="AM543" s="15">
        <v>0</v>
      </c>
      <c r="AN543" s="15">
        <v>0</v>
      </c>
      <c r="AO543" s="15">
        <f t="shared" si="41"/>
        <v>0</v>
      </c>
      <c r="AP543" s="15">
        <f t="shared" si="42"/>
        <v>0</v>
      </c>
      <c r="AQ543" s="15">
        <f t="shared" si="43"/>
        <v>13.25</v>
      </c>
      <c r="AR543" s="15">
        <v>0</v>
      </c>
      <c r="AS543" s="15">
        <v>0</v>
      </c>
      <c r="AT543" s="15">
        <v>0</v>
      </c>
      <c r="AU543" s="15">
        <v>0</v>
      </c>
      <c r="AV543" s="15">
        <f t="shared" si="44"/>
        <v>2.9673375000000002</v>
      </c>
      <c r="AW543" s="15">
        <v>0</v>
      </c>
      <c r="AX543" s="15">
        <v>0.98583333333333323</v>
      </c>
    </row>
    <row r="544" spans="1:50" ht="20.100000000000001" customHeight="1" x14ac:dyDescent="0.25">
      <c r="A544" s="8">
        <v>43922</v>
      </c>
      <c r="B544" s="8">
        <v>43951</v>
      </c>
      <c r="C544" s="11">
        <v>520</v>
      </c>
      <c r="D544" s="8" t="str">
        <f>VLOOKUP(C544,DBASE!$A$4:$Z$756,3,FALSE)</f>
        <v>P</v>
      </c>
      <c r="E544" s="11" t="str">
        <f>VLOOKUP(C544,DBASE!$A$4:$Z$756,2,FALSE)</f>
        <v>Active</v>
      </c>
      <c r="F544" s="11" t="str">
        <f>VLOOKUP(C544,DBASE!$A$4:$Z$756,4,FALSE)</f>
        <v>Mitarbeiter 520</v>
      </c>
      <c r="G544" s="11" t="str">
        <f>VLOOKUP(C544,DBASE!$A$4:$Z$756,5,FALSE)</f>
        <v>N</v>
      </c>
      <c r="H544" s="11">
        <f>VLOOKUP(C544,DBASE!$A$4:$Z$756,6,FALSE)</f>
        <v>1022</v>
      </c>
      <c r="I544" s="11">
        <f>VLOOKUP(C544,DBASE!$A$4:$Z$756,7,FALSE)</f>
        <v>1053</v>
      </c>
      <c r="J544" s="11">
        <f>VLOOKUP(C544,DBASE!$A$4:$Z$756,8,FALSE)</f>
        <v>107</v>
      </c>
      <c r="K544" s="11" t="str">
        <f>VLOOKUP(C544,DBASE!$A$4:$Z$756,9,FALSE)</f>
        <v>Niederl. 8</v>
      </c>
      <c r="L544" s="11" t="str">
        <f>VLOOKUP(C544,DBASE!$A$4:$Z$756,10,FALSE)</f>
        <v>Department</v>
      </c>
      <c r="M544" s="11" t="str">
        <f>VLOOKUP(C544,DBASE!$A$4:$Z$756,11,FALSE)</f>
        <v>Supervisor</v>
      </c>
      <c r="N544" s="11" t="str">
        <f>VLOOKUP(C544,DBASE!$A$4:$Z$756,12,FALSE)</f>
        <v>Non-Mgm.</v>
      </c>
      <c r="O544" s="11" t="str">
        <f>VLOOKUP(C544,DBASE!$A$4:$Z$756,13,FALSE)</f>
        <v>ang.</v>
      </c>
      <c r="P544" s="11" t="str">
        <f>VLOOKUP(C544,DBASE!$A$4:$Z$756,14,FALSE)</f>
        <v>M</v>
      </c>
      <c r="Q544" s="12">
        <f>VLOOKUP(C544,DBASE!$A$4:$Z$756,15,FALSE)</f>
        <v>43191</v>
      </c>
      <c r="R544" s="12" t="str">
        <f>IF(VLOOKUP(C544,DBASE!$A$4:$Z$756,16,FALSE)=0,"",VLOOKUP(C544,DBASE!$A$4:$Z$756,16,FALSE))</f>
        <v/>
      </c>
      <c r="S544" s="13" t="str">
        <f>VLOOKUP(C544,DBASE!$A$4:$Z$756,17,FALSE)</f>
        <v/>
      </c>
      <c r="T544" s="11">
        <f ca="1">VLOOKUP(C544,DBASE!$A$4:$Z$756,18,FALSE)</f>
        <v>1</v>
      </c>
      <c r="U544" s="12">
        <f>VLOOKUP(C544,DBASE!$A$4:$Z$756,19,FALSE)</f>
        <v>34587</v>
      </c>
      <c r="V544" s="13">
        <f ca="1">VLOOKUP(C544,DBASE!$A$4:$Z$756,20,FALSE)</f>
        <v>25</v>
      </c>
      <c r="W544" s="11" t="str">
        <f>VLOOKUP(C544,DBASE!$A$4:$Z$756,21,FALSE)</f>
        <v>J</v>
      </c>
      <c r="X544" s="11">
        <f>VLOOKUP(C544,DBASE!$A$4:$Z$756,22,FALSE)</f>
        <v>30</v>
      </c>
      <c r="Y544" s="14">
        <f>VLOOKUP(C544,DBASE!$A$4:$Z$756,23,FALSE)</f>
        <v>2.5</v>
      </c>
      <c r="Z544" s="11">
        <f>VLOOKUP(C544,DBASE!$A$4:$Z$756,24,FALSE)</f>
        <v>39</v>
      </c>
      <c r="AA544" s="11" t="str">
        <f>VLOOKUP(C544,DBASE!$A$4:$Z$756,25,FALSE)</f>
        <v>Function</v>
      </c>
      <c r="AB544" s="10">
        <f>VLOOKUP(C544,DBASE!$A$4:$Z$756,26,FALSE)</f>
        <v>1</v>
      </c>
      <c r="AC544" s="15">
        <v>1540</v>
      </c>
      <c r="AD544" s="15">
        <f t="shared" si="40"/>
        <v>337.64499999999998</v>
      </c>
      <c r="AE544" s="15">
        <v>0</v>
      </c>
      <c r="AF544" s="15">
        <v>0</v>
      </c>
      <c r="AG544" s="15">
        <v>0</v>
      </c>
      <c r="AH544" s="15">
        <v>0</v>
      </c>
      <c r="AI544" s="15">
        <v>0</v>
      </c>
      <c r="AJ544" s="15">
        <v>0</v>
      </c>
      <c r="AK544" s="15">
        <v>0</v>
      </c>
      <c r="AL544" s="15">
        <v>0</v>
      </c>
      <c r="AM544" s="15">
        <v>0</v>
      </c>
      <c r="AN544" s="15">
        <v>0</v>
      </c>
      <c r="AO544" s="15">
        <f t="shared" si="41"/>
        <v>88.84615384615384</v>
      </c>
      <c r="AP544" s="15">
        <f t="shared" si="42"/>
        <v>70.583333333333343</v>
      </c>
      <c r="AQ544" s="15">
        <f t="shared" si="43"/>
        <v>26.5</v>
      </c>
      <c r="AR544" s="15">
        <v>0</v>
      </c>
      <c r="AS544" s="15">
        <v>0</v>
      </c>
      <c r="AT544" s="15">
        <v>0</v>
      </c>
      <c r="AU544" s="15">
        <v>0</v>
      </c>
      <c r="AV544" s="15">
        <f t="shared" si="44"/>
        <v>41.638908653846158</v>
      </c>
      <c r="AW544" s="15">
        <v>0</v>
      </c>
      <c r="AX544" s="15">
        <v>1.9716666666666665</v>
      </c>
    </row>
    <row r="545" spans="1:50" ht="20.100000000000001" customHeight="1" x14ac:dyDescent="0.25">
      <c r="A545" s="8">
        <v>43922</v>
      </c>
      <c r="B545" s="8">
        <v>43951</v>
      </c>
      <c r="C545" s="11">
        <v>521</v>
      </c>
      <c r="D545" s="8" t="str">
        <f>VLOOKUP(C545,DBASE!$A$4:$Z$756,3,FALSE)</f>
        <v>P</v>
      </c>
      <c r="E545" s="11" t="str">
        <f>VLOOKUP(C545,DBASE!$A$4:$Z$756,2,FALSE)</f>
        <v>Active</v>
      </c>
      <c r="F545" s="11" t="str">
        <f>VLOOKUP(C545,DBASE!$A$4:$Z$756,4,FALSE)</f>
        <v>Mitarbeiter 521</v>
      </c>
      <c r="G545" s="11" t="str">
        <f>VLOOKUP(C545,DBASE!$A$4:$Z$756,5,FALSE)</f>
        <v>N</v>
      </c>
      <c r="H545" s="11">
        <f>VLOOKUP(C545,DBASE!$A$4:$Z$756,6,FALSE)</f>
        <v>1050</v>
      </c>
      <c r="I545" s="11">
        <f>VLOOKUP(C545,DBASE!$A$4:$Z$756,7,FALSE)</f>
        <v>1093</v>
      </c>
      <c r="J545" s="11">
        <f>VLOOKUP(C545,DBASE!$A$4:$Z$756,8,FALSE)</f>
        <v>102</v>
      </c>
      <c r="K545" s="11" t="str">
        <f>VLOOKUP(C545,DBASE!$A$4:$Z$756,9,FALSE)</f>
        <v>Niederl. 3</v>
      </c>
      <c r="L545" s="11" t="str">
        <f>VLOOKUP(C545,DBASE!$A$4:$Z$756,10,FALSE)</f>
        <v>Department</v>
      </c>
      <c r="M545" s="11" t="str">
        <f>VLOOKUP(C545,DBASE!$A$4:$Z$756,11,FALSE)</f>
        <v>Supervisor</v>
      </c>
      <c r="N545" s="11" t="str">
        <f>VLOOKUP(C545,DBASE!$A$4:$Z$756,12,FALSE)</f>
        <v>Non-Mgm.</v>
      </c>
      <c r="O545" s="11" t="str">
        <f>VLOOKUP(C545,DBASE!$A$4:$Z$756,13,FALSE)</f>
        <v>ang.</v>
      </c>
      <c r="P545" s="11" t="str">
        <f>VLOOKUP(C545,DBASE!$A$4:$Z$756,14,FALSE)</f>
        <v>M</v>
      </c>
      <c r="Q545" s="12">
        <f>VLOOKUP(C545,DBASE!$A$4:$Z$756,15,FALSE)</f>
        <v>43206</v>
      </c>
      <c r="R545" s="12" t="str">
        <f>IF(VLOOKUP(C545,DBASE!$A$4:$Z$756,16,FALSE)=0,"",VLOOKUP(C545,DBASE!$A$4:$Z$756,16,FALSE))</f>
        <v/>
      </c>
      <c r="S545" s="13" t="str">
        <f>VLOOKUP(C545,DBASE!$A$4:$Z$756,17,FALSE)</f>
        <v/>
      </c>
      <c r="T545" s="11">
        <f ca="1">VLOOKUP(C545,DBASE!$A$4:$Z$756,18,FALSE)</f>
        <v>1</v>
      </c>
      <c r="U545" s="12">
        <f>VLOOKUP(C545,DBASE!$A$4:$Z$756,19,FALSE)</f>
        <v>24556</v>
      </c>
      <c r="V545" s="13">
        <f ca="1">VLOOKUP(C545,DBASE!$A$4:$Z$756,20,FALSE)</f>
        <v>52</v>
      </c>
      <c r="W545" s="11" t="str">
        <f>VLOOKUP(C545,DBASE!$A$4:$Z$756,21,FALSE)</f>
        <v>N</v>
      </c>
      <c r="X545" s="11">
        <f>VLOOKUP(C545,DBASE!$A$4:$Z$756,22,FALSE)</f>
        <v>30</v>
      </c>
      <c r="Y545" s="14">
        <f>VLOOKUP(C545,DBASE!$A$4:$Z$756,23,FALSE)</f>
        <v>2.5</v>
      </c>
      <c r="Z545" s="11">
        <f>VLOOKUP(C545,DBASE!$A$4:$Z$756,24,FALSE)</f>
        <v>39</v>
      </c>
      <c r="AA545" s="11" t="str">
        <f>VLOOKUP(C545,DBASE!$A$4:$Z$756,25,FALSE)</f>
        <v>Function</v>
      </c>
      <c r="AB545" s="10">
        <f>VLOOKUP(C545,DBASE!$A$4:$Z$756,26,FALSE)</f>
        <v>1</v>
      </c>
      <c r="AC545" s="15">
        <v>1541</v>
      </c>
      <c r="AD545" s="15">
        <f t="shared" si="40"/>
        <v>337.86424999999997</v>
      </c>
      <c r="AE545" s="15">
        <v>0</v>
      </c>
      <c r="AF545" s="15">
        <v>0</v>
      </c>
      <c r="AG545" s="15">
        <v>0</v>
      </c>
      <c r="AH545" s="15">
        <v>0</v>
      </c>
      <c r="AI545" s="15">
        <v>0</v>
      </c>
      <c r="AJ545" s="15">
        <v>0</v>
      </c>
      <c r="AK545" s="15">
        <v>0</v>
      </c>
      <c r="AL545" s="15">
        <v>0</v>
      </c>
      <c r="AM545" s="15">
        <v>0</v>
      </c>
      <c r="AN545" s="15">
        <v>0</v>
      </c>
      <c r="AO545" s="15">
        <f t="shared" si="41"/>
        <v>0</v>
      </c>
      <c r="AP545" s="15">
        <f t="shared" si="42"/>
        <v>0</v>
      </c>
      <c r="AQ545" s="15">
        <f t="shared" si="43"/>
        <v>26.5</v>
      </c>
      <c r="AR545" s="15">
        <v>0</v>
      </c>
      <c r="AS545" s="15">
        <v>0</v>
      </c>
      <c r="AT545" s="15">
        <v>0</v>
      </c>
      <c r="AU545" s="15">
        <v>0</v>
      </c>
      <c r="AV545" s="15">
        <f t="shared" si="44"/>
        <v>5.9346750000000004</v>
      </c>
      <c r="AW545" s="15">
        <v>0</v>
      </c>
      <c r="AX545" s="15">
        <v>1.9716666666666665</v>
      </c>
    </row>
    <row r="546" spans="1:50" ht="20.100000000000001" customHeight="1" x14ac:dyDescent="0.25">
      <c r="A546" s="8">
        <v>43922</v>
      </c>
      <c r="B546" s="8">
        <v>43951</v>
      </c>
      <c r="C546" s="11">
        <v>522</v>
      </c>
      <c r="D546" s="8" t="str">
        <f>VLOOKUP(C546,DBASE!$A$4:$Z$756,3,FALSE)</f>
        <v>P</v>
      </c>
      <c r="E546" s="11" t="str">
        <f>VLOOKUP(C546,DBASE!$A$4:$Z$756,2,FALSE)</f>
        <v>Active</v>
      </c>
      <c r="F546" s="11" t="str">
        <f>VLOOKUP(C546,DBASE!$A$4:$Z$756,4,FALSE)</f>
        <v>Mitarbeiter 522</v>
      </c>
      <c r="G546" s="11" t="str">
        <f>VLOOKUP(C546,DBASE!$A$4:$Z$756,5,FALSE)</f>
        <v>N</v>
      </c>
      <c r="H546" s="11">
        <f>VLOOKUP(C546,DBASE!$A$4:$Z$756,6,FALSE)</f>
        <v>1038</v>
      </c>
      <c r="I546" s="11">
        <f>VLOOKUP(C546,DBASE!$A$4:$Z$756,7,FALSE)</f>
        <v>1081</v>
      </c>
      <c r="J546" s="11">
        <f>VLOOKUP(C546,DBASE!$A$4:$Z$756,8,FALSE)</f>
        <v>102</v>
      </c>
      <c r="K546" s="11" t="str">
        <f>VLOOKUP(C546,DBASE!$A$4:$Z$756,9,FALSE)</f>
        <v>Niederl. 3</v>
      </c>
      <c r="L546" s="11" t="str">
        <f>VLOOKUP(C546,DBASE!$A$4:$Z$756,10,FALSE)</f>
        <v>Department</v>
      </c>
      <c r="M546" s="11" t="str">
        <f>VLOOKUP(C546,DBASE!$A$4:$Z$756,11,FALSE)</f>
        <v>Supervisor</v>
      </c>
      <c r="N546" s="11" t="str">
        <f>VLOOKUP(C546,DBASE!$A$4:$Z$756,12,FALSE)</f>
        <v>Non-Mgm.</v>
      </c>
      <c r="O546" s="11" t="str">
        <f>VLOOKUP(C546,DBASE!$A$4:$Z$756,13,FALSE)</f>
        <v>ang.</v>
      </c>
      <c r="P546" s="11" t="str">
        <f>VLOOKUP(C546,DBASE!$A$4:$Z$756,14,FALSE)</f>
        <v>M</v>
      </c>
      <c r="Q546" s="12">
        <f>VLOOKUP(C546,DBASE!$A$4:$Z$756,15,FALSE)</f>
        <v>43191</v>
      </c>
      <c r="R546" s="12" t="str">
        <f>IF(VLOOKUP(C546,DBASE!$A$4:$Z$756,16,FALSE)=0,"",VLOOKUP(C546,DBASE!$A$4:$Z$756,16,FALSE))</f>
        <v/>
      </c>
      <c r="S546" s="13" t="str">
        <f>VLOOKUP(C546,DBASE!$A$4:$Z$756,17,FALSE)</f>
        <v/>
      </c>
      <c r="T546" s="11">
        <f ca="1">VLOOKUP(C546,DBASE!$A$4:$Z$756,18,FALSE)</f>
        <v>1</v>
      </c>
      <c r="U546" s="12">
        <f>VLOOKUP(C546,DBASE!$A$4:$Z$756,19,FALSE)</f>
        <v>31460</v>
      </c>
      <c r="V546" s="13">
        <f ca="1">VLOOKUP(C546,DBASE!$A$4:$Z$756,20,FALSE)</f>
        <v>33</v>
      </c>
      <c r="W546" s="11" t="str">
        <f>VLOOKUP(C546,DBASE!$A$4:$Z$756,21,FALSE)</f>
        <v>N</v>
      </c>
      <c r="X546" s="11">
        <f>VLOOKUP(C546,DBASE!$A$4:$Z$756,22,FALSE)</f>
        <v>30</v>
      </c>
      <c r="Y546" s="14">
        <f>VLOOKUP(C546,DBASE!$A$4:$Z$756,23,FALSE)</f>
        <v>2.5</v>
      </c>
      <c r="Z546" s="11">
        <f>VLOOKUP(C546,DBASE!$A$4:$Z$756,24,FALSE)</f>
        <v>39</v>
      </c>
      <c r="AA546" s="11" t="str">
        <f>VLOOKUP(C546,DBASE!$A$4:$Z$756,25,FALSE)</f>
        <v>Function</v>
      </c>
      <c r="AB546" s="10">
        <f>VLOOKUP(C546,DBASE!$A$4:$Z$756,26,FALSE)</f>
        <v>1</v>
      </c>
      <c r="AC546" s="15">
        <v>1542</v>
      </c>
      <c r="AD546" s="15">
        <f t="shared" si="40"/>
        <v>338.08350000000002</v>
      </c>
      <c r="AE546" s="15">
        <v>0</v>
      </c>
      <c r="AF546" s="15">
        <v>0</v>
      </c>
      <c r="AG546" s="15">
        <v>0</v>
      </c>
      <c r="AH546" s="15">
        <v>0</v>
      </c>
      <c r="AI546" s="15">
        <v>0</v>
      </c>
      <c r="AJ546" s="15">
        <v>0</v>
      </c>
      <c r="AK546" s="15">
        <v>0</v>
      </c>
      <c r="AL546" s="15">
        <v>0</v>
      </c>
      <c r="AM546" s="15">
        <v>0</v>
      </c>
      <c r="AN546" s="15">
        <v>0</v>
      </c>
      <c r="AO546" s="15">
        <f t="shared" si="41"/>
        <v>0</v>
      </c>
      <c r="AP546" s="15">
        <f t="shared" si="42"/>
        <v>0</v>
      </c>
      <c r="AQ546" s="15">
        <f t="shared" si="43"/>
        <v>26.5</v>
      </c>
      <c r="AR546" s="15">
        <v>0</v>
      </c>
      <c r="AS546" s="15">
        <v>0</v>
      </c>
      <c r="AT546" s="15">
        <v>0</v>
      </c>
      <c r="AU546" s="15">
        <v>0</v>
      </c>
      <c r="AV546" s="15">
        <f t="shared" si="44"/>
        <v>5.9346750000000004</v>
      </c>
      <c r="AW546" s="15">
        <v>0</v>
      </c>
      <c r="AX546" s="15">
        <v>1.9716666666666665</v>
      </c>
    </row>
    <row r="547" spans="1:50" ht="20.100000000000001" customHeight="1" x14ac:dyDescent="0.25">
      <c r="A547" s="8">
        <v>43922</v>
      </c>
      <c r="B547" s="8">
        <v>43951</v>
      </c>
      <c r="C547" s="11">
        <v>523</v>
      </c>
      <c r="D547" s="8" t="str">
        <f>VLOOKUP(C547,DBASE!$A$4:$Z$756,3,FALSE)</f>
        <v>P</v>
      </c>
      <c r="E547" s="11" t="str">
        <f>VLOOKUP(C547,DBASE!$A$4:$Z$756,2,FALSE)</f>
        <v>Active</v>
      </c>
      <c r="F547" s="11" t="str">
        <f>VLOOKUP(C547,DBASE!$A$4:$Z$756,4,FALSE)</f>
        <v>Mitarbeiter 523</v>
      </c>
      <c r="G547" s="11" t="str">
        <f>VLOOKUP(C547,DBASE!$A$4:$Z$756,5,FALSE)</f>
        <v>N</v>
      </c>
      <c r="H547" s="11">
        <f>VLOOKUP(C547,DBASE!$A$4:$Z$756,6,FALSE)</f>
        <v>1024</v>
      </c>
      <c r="I547" s="11">
        <f>VLOOKUP(C547,DBASE!$A$4:$Z$756,7,FALSE)</f>
        <v>1054</v>
      </c>
      <c r="J547" s="11">
        <f>VLOOKUP(C547,DBASE!$A$4:$Z$756,8,FALSE)</f>
        <v>101</v>
      </c>
      <c r="K547" s="11" t="str">
        <f>VLOOKUP(C547,DBASE!$A$4:$Z$756,9,FALSE)</f>
        <v>Niederl. 2</v>
      </c>
      <c r="L547" s="11" t="str">
        <f>VLOOKUP(C547,DBASE!$A$4:$Z$756,10,FALSE)</f>
        <v>Department</v>
      </c>
      <c r="M547" s="11" t="str">
        <f>VLOOKUP(C547,DBASE!$A$4:$Z$756,11,FALSE)</f>
        <v>Supervisor</v>
      </c>
      <c r="N547" s="11" t="str">
        <f>VLOOKUP(C547,DBASE!$A$4:$Z$756,12,FALSE)</f>
        <v>Non-Mgm.</v>
      </c>
      <c r="O547" s="11" t="str">
        <f>VLOOKUP(C547,DBASE!$A$4:$Z$756,13,FALSE)</f>
        <v>ang.</v>
      </c>
      <c r="P547" s="11" t="str">
        <f>VLOOKUP(C547,DBASE!$A$4:$Z$756,14,FALSE)</f>
        <v>W</v>
      </c>
      <c r="Q547" s="12">
        <f>VLOOKUP(C547,DBASE!$A$4:$Z$756,15,FALSE)</f>
        <v>43191</v>
      </c>
      <c r="R547" s="12" t="str">
        <f>IF(VLOOKUP(C547,DBASE!$A$4:$Z$756,16,FALSE)=0,"",VLOOKUP(C547,DBASE!$A$4:$Z$756,16,FALSE))</f>
        <v/>
      </c>
      <c r="S547" s="13" t="str">
        <f>VLOOKUP(C547,DBASE!$A$4:$Z$756,17,FALSE)</f>
        <v/>
      </c>
      <c r="T547" s="11">
        <f ca="1">VLOOKUP(C547,DBASE!$A$4:$Z$756,18,FALSE)</f>
        <v>1</v>
      </c>
      <c r="U547" s="12">
        <f>VLOOKUP(C547,DBASE!$A$4:$Z$756,19,FALSE)</f>
        <v>27656</v>
      </c>
      <c r="V547" s="13">
        <f ca="1">VLOOKUP(C547,DBASE!$A$4:$Z$756,20,FALSE)</f>
        <v>44</v>
      </c>
      <c r="W547" s="11" t="str">
        <f>VLOOKUP(C547,DBASE!$A$4:$Z$756,21,FALSE)</f>
        <v>N</v>
      </c>
      <c r="X547" s="11">
        <f>VLOOKUP(C547,DBASE!$A$4:$Z$756,22,FALSE)</f>
        <v>24</v>
      </c>
      <c r="Y547" s="14">
        <f>VLOOKUP(C547,DBASE!$A$4:$Z$756,23,FALSE)</f>
        <v>2</v>
      </c>
      <c r="Z547" s="11">
        <f>VLOOKUP(C547,DBASE!$A$4:$Z$756,24,FALSE)</f>
        <v>20</v>
      </c>
      <c r="AA547" s="11" t="str">
        <f>VLOOKUP(C547,DBASE!$A$4:$Z$756,25,FALSE)</f>
        <v>Function</v>
      </c>
      <c r="AB547" s="10">
        <f>VLOOKUP(C547,DBASE!$A$4:$Z$756,26,FALSE)</f>
        <v>0.51282051282051277</v>
      </c>
      <c r="AC547" s="15">
        <v>1543</v>
      </c>
      <c r="AD547" s="15">
        <f t="shared" si="40"/>
        <v>338.30275000000006</v>
      </c>
      <c r="AE547" s="15">
        <v>0</v>
      </c>
      <c r="AF547" s="15">
        <v>0</v>
      </c>
      <c r="AG547" s="15">
        <v>0</v>
      </c>
      <c r="AH547" s="15">
        <v>0</v>
      </c>
      <c r="AI547" s="15">
        <v>0</v>
      </c>
      <c r="AJ547" s="15">
        <v>0</v>
      </c>
      <c r="AK547" s="15">
        <v>0</v>
      </c>
      <c r="AL547" s="15">
        <v>0</v>
      </c>
      <c r="AM547" s="15">
        <v>0</v>
      </c>
      <c r="AN547" s="15">
        <v>0</v>
      </c>
      <c r="AO547" s="15">
        <f t="shared" si="41"/>
        <v>0</v>
      </c>
      <c r="AP547" s="15">
        <f t="shared" si="42"/>
        <v>0</v>
      </c>
      <c r="AQ547" s="15">
        <f t="shared" si="43"/>
        <v>26.5</v>
      </c>
      <c r="AR547" s="15">
        <v>0</v>
      </c>
      <c r="AS547" s="15">
        <v>0</v>
      </c>
      <c r="AT547" s="15">
        <v>0</v>
      </c>
      <c r="AU547" s="15">
        <v>0</v>
      </c>
      <c r="AV547" s="15">
        <f t="shared" si="44"/>
        <v>5.9346750000000004</v>
      </c>
      <c r="AW547" s="15">
        <v>0</v>
      </c>
      <c r="AX547" s="15">
        <v>1.9716666666666665</v>
      </c>
    </row>
    <row r="548" spans="1:50" ht="20.100000000000001" customHeight="1" x14ac:dyDescent="0.25">
      <c r="A548" s="8">
        <v>43922</v>
      </c>
      <c r="B548" s="8">
        <v>43951</v>
      </c>
      <c r="C548" s="11">
        <v>524</v>
      </c>
      <c r="D548" s="8" t="str">
        <f>VLOOKUP(C548,DBASE!$A$4:$Z$756,3,FALSE)</f>
        <v>P</v>
      </c>
      <c r="E548" s="11" t="str">
        <f>VLOOKUP(C548,DBASE!$A$4:$Z$756,2,FALSE)</f>
        <v>Active</v>
      </c>
      <c r="F548" s="11" t="str">
        <f>VLOOKUP(C548,DBASE!$A$4:$Z$756,4,FALSE)</f>
        <v>Mitarbeiter 524</v>
      </c>
      <c r="G548" s="11" t="str">
        <f>VLOOKUP(C548,DBASE!$A$4:$Z$756,5,FALSE)</f>
        <v>N</v>
      </c>
      <c r="H548" s="11">
        <f>VLOOKUP(C548,DBASE!$A$4:$Z$756,6,FALSE)</f>
        <v>1047</v>
      </c>
      <c r="I548" s="11">
        <f>VLOOKUP(C548,DBASE!$A$4:$Z$756,7,FALSE)</f>
        <v>1090</v>
      </c>
      <c r="J548" s="11">
        <f>VLOOKUP(C548,DBASE!$A$4:$Z$756,8,FALSE)</f>
        <v>102</v>
      </c>
      <c r="K548" s="11" t="str">
        <f>VLOOKUP(C548,DBASE!$A$4:$Z$756,9,FALSE)</f>
        <v>Niederl. 3</v>
      </c>
      <c r="L548" s="11" t="str">
        <f>VLOOKUP(C548,DBASE!$A$4:$Z$756,10,FALSE)</f>
        <v>Department</v>
      </c>
      <c r="M548" s="11" t="str">
        <f>VLOOKUP(C548,DBASE!$A$4:$Z$756,11,FALSE)</f>
        <v>Supervisor</v>
      </c>
      <c r="N548" s="11" t="str">
        <f>VLOOKUP(C548,DBASE!$A$4:$Z$756,12,FALSE)</f>
        <v>Non-Mgm.</v>
      </c>
      <c r="O548" s="11" t="str">
        <f>VLOOKUP(C548,DBASE!$A$4:$Z$756,13,FALSE)</f>
        <v>ang.</v>
      </c>
      <c r="P548" s="11" t="str">
        <f>VLOOKUP(C548,DBASE!$A$4:$Z$756,14,FALSE)</f>
        <v>W</v>
      </c>
      <c r="Q548" s="12">
        <f>VLOOKUP(C548,DBASE!$A$4:$Z$756,15,FALSE)</f>
        <v>43195</v>
      </c>
      <c r="R548" s="12" t="str">
        <f>IF(VLOOKUP(C548,DBASE!$A$4:$Z$756,16,FALSE)=0,"",VLOOKUP(C548,DBASE!$A$4:$Z$756,16,FALSE))</f>
        <v/>
      </c>
      <c r="S548" s="13" t="str">
        <f>VLOOKUP(C548,DBASE!$A$4:$Z$756,17,FALSE)</f>
        <v/>
      </c>
      <c r="T548" s="11">
        <f ca="1">VLOOKUP(C548,DBASE!$A$4:$Z$756,18,FALSE)</f>
        <v>1</v>
      </c>
      <c r="U548" s="12">
        <f>VLOOKUP(C548,DBASE!$A$4:$Z$756,19,FALSE)</f>
        <v>34885</v>
      </c>
      <c r="V548" s="13">
        <f ca="1">VLOOKUP(C548,DBASE!$A$4:$Z$756,20,FALSE)</f>
        <v>24</v>
      </c>
      <c r="W548" s="11" t="str">
        <f>VLOOKUP(C548,DBASE!$A$4:$Z$756,21,FALSE)</f>
        <v>N</v>
      </c>
      <c r="X548" s="11">
        <f>VLOOKUP(C548,DBASE!$A$4:$Z$756,22,FALSE)</f>
        <v>30</v>
      </c>
      <c r="Y548" s="14">
        <f>VLOOKUP(C548,DBASE!$A$4:$Z$756,23,FALSE)</f>
        <v>2.5</v>
      </c>
      <c r="Z548" s="11">
        <f>VLOOKUP(C548,DBASE!$A$4:$Z$756,24,FALSE)</f>
        <v>39</v>
      </c>
      <c r="AA548" s="11" t="str">
        <f>VLOOKUP(C548,DBASE!$A$4:$Z$756,25,FALSE)</f>
        <v>Function</v>
      </c>
      <c r="AB548" s="10">
        <f>VLOOKUP(C548,DBASE!$A$4:$Z$756,26,FALSE)</f>
        <v>1</v>
      </c>
      <c r="AC548" s="15">
        <v>1544</v>
      </c>
      <c r="AD548" s="15">
        <f t="shared" si="40"/>
        <v>338.52200000000005</v>
      </c>
      <c r="AE548" s="15">
        <v>0</v>
      </c>
      <c r="AF548" s="15">
        <v>0</v>
      </c>
      <c r="AG548" s="15">
        <v>0</v>
      </c>
      <c r="AH548" s="15">
        <v>0</v>
      </c>
      <c r="AI548" s="15">
        <v>0</v>
      </c>
      <c r="AJ548" s="15">
        <v>0</v>
      </c>
      <c r="AK548" s="15">
        <v>0</v>
      </c>
      <c r="AL548" s="15">
        <v>0</v>
      </c>
      <c r="AM548" s="15">
        <v>0</v>
      </c>
      <c r="AN548" s="15">
        <v>0</v>
      </c>
      <c r="AO548" s="15">
        <f t="shared" si="41"/>
        <v>0</v>
      </c>
      <c r="AP548" s="15">
        <f t="shared" si="42"/>
        <v>0</v>
      </c>
      <c r="AQ548" s="15">
        <f t="shared" si="43"/>
        <v>26.5</v>
      </c>
      <c r="AR548" s="15">
        <v>0</v>
      </c>
      <c r="AS548" s="15">
        <v>0</v>
      </c>
      <c r="AT548" s="15">
        <v>0</v>
      </c>
      <c r="AU548" s="15">
        <v>0</v>
      </c>
      <c r="AV548" s="15">
        <f t="shared" si="44"/>
        <v>5.9346750000000004</v>
      </c>
      <c r="AW548" s="15">
        <v>0</v>
      </c>
      <c r="AX548" s="15">
        <v>1.9716666666666665</v>
      </c>
    </row>
    <row r="549" spans="1:50" ht="20.100000000000001" customHeight="1" x14ac:dyDescent="0.25">
      <c r="A549" s="8">
        <v>43922</v>
      </c>
      <c r="B549" s="8">
        <v>43951</v>
      </c>
      <c r="C549" s="11">
        <v>525</v>
      </c>
      <c r="D549" s="8" t="str">
        <f>VLOOKUP(C549,DBASE!$A$4:$Z$756,3,FALSE)</f>
        <v>P</v>
      </c>
      <c r="E549" s="11" t="str">
        <f>VLOOKUP(C549,DBASE!$A$4:$Z$756,2,FALSE)</f>
        <v>Active</v>
      </c>
      <c r="F549" s="11" t="str">
        <f>VLOOKUP(C549,DBASE!$A$4:$Z$756,4,FALSE)</f>
        <v>Mitarbeiter 525</v>
      </c>
      <c r="G549" s="11" t="str">
        <f>VLOOKUP(C549,DBASE!$A$4:$Z$756,5,FALSE)</f>
        <v>N</v>
      </c>
      <c r="H549" s="11">
        <f>VLOOKUP(C549,DBASE!$A$4:$Z$756,6,FALSE)</f>
        <v>1044</v>
      </c>
      <c r="I549" s="11">
        <f>VLOOKUP(C549,DBASE!$A$4:$Z$756,7,FALSE)</f>
        <v>1087</v>
      </c>
      <c r="J549" s="11">
        <f>VLOOKUP(C549,DBASE!$A$4:$Z$756,8,FALSE)</f>
        <v>102</v>
      </c>
      <c r="K549" s="11" t="str">
        <f>VLOOKUP(C549,DBASE!$A$4:$Z$756,9,FALSE)</f>
        <v>Niederl. 3</v>
      </c>
      <c r="L549" s="11" t="str">
        <f>VLOOKUP(C549,DBASE!$A$4:$Z$756,10,FALSE)</f>
        <v>Department</v>
      </c>
      <c r="M549" s="11" t="str">
        <f>VLOOKUP(C549,DBASE!$A$4:$Z$756,11,FALSE)</f>
        <v>Supervisor</v>
      </c>
      <c r="N549" s="11" t="str">
        <f>VLOOKUP(C549,DBASE!$A$4:$Z$756,12,FALSE)</f>
        <v>Non-Mgm.</v>
      </c>
      <c r="O549" s="11" t="str">
        <f>VLOOKUP(C549,DBASE!$A$4:$Z$756,13,FALSE)</f>
        <v>ang.</v>
      </c>
      <c r="P549" s="11" t="str">
        <f>VLOOKUP(C549,DBASE!$A$4:$Z$756,14,FALSE)</f>
        <v>M</v>
      </c>
      <c r="Q549" s="12">
        <f>VLOOKUP(C549,DBASE!$A$4:$Z$756,15,FALSE)</f>
        <v>43191</v>
      </c>
      <c r="R549" s="12" t="str">
        <f>IF(VLOOKUP(C549,DBASE!$A$4:$Z$756,16,FALSE)=0,"",VLOOKUP(C549,DBASE!$A$4:$Z$756,16,FALSE))</f>
        <v/>
      </c>
      <c r="S549" s="13" t="str">
        <f>VLOOKUP(C549,DBASE!$A$4:$Z$756,17,FALSE)</f>
        <v/>
      </c>
      <c r="T549" s="11">
        <f ca="1">VLOOKUP(C549,DBASE!$A$4:$Z$756,18,FALSE)</f>
        <v>1</v>
      </c>
      <c r="U549" s="12">
        <f>VLOOKUP(C549,DBASE!$A$4:$Z$756,19,FALSE)</f>
        <v>30767</v>
      </c>
      <c r="V549" s="13">
        <f ca="1">VLOOKUP(C549,DBASE!$A$4:$Z$756,20,FALSE)</f>
        <v>35</v>
      </c>
      <c r="W549" s="11" t="str">
        <f>VLOOKUP(C549,DBASE!$A$4:$Z$756,21,FALSE)</f>
        <v>N</v>
      </c>
      <c r="X549" s="11">
        <f>VLOOKUP(C549,DBASE!$A$4:$Z$756,22,FALSE)</f>
        <v>30</v>
      </c>
      <c r="Y549" s="14">
        <f>VLOOKUP(C549,DBASE!$A$4:$Z$756,23,FALSE)</f>
        <v>2.5</v>
      </c>
      <c r="Z549" s="11">
        <f>VLOOKUP(C549,DBASE!$A$4:$Z$756,24,FALSE)</f>
        <v>39</v>
      </c>
      <c r="AA549" s="11" t="str">
        <f>VLOOKUP(C549,DBASE!$A$4:$Z$756,25,FALSE)</f>
        <v>Function</v>
      </c>
      <c r="AB549" s="10">
        <f>VLOOKUP(C549,DBASE!$A$4:$Z$756,26,FALSE)</f>
        <v>1</v>
      </c>
      <c r="AC549" s="15">
        <v>1545</v>
      </c>
      <c r="AD549" s="15">
        <f t="shared" si="40"/>
        <v>338.74125000000004</v>
      </c>
      <c r="AE549" s="15">
        <v>0</v>
      </c>
      <c r="AF549" s="15">
        <v>0</v>
      </c>
      <c r="AG549" s="15">
        <v>0</v>
      </c>
      <c r="AH549" s="15">
        <v>0</v>
      </c>
      <c r="AI549" s="15">
        <v>0</v>
      </c>
      <c r="AJ549" s="15">
        <v>0</v>
      </c>
      <c r="AK549" s="15">
        <v>0</v>
      </c>
      <c r="AL549" s="15">
        <v>0</v>
      </c>
      <c r="AM549" s="15">
        <v>0</v>
      </c>
      <c r="AN549" s="15">
        <v>0</v>
      </c>
      <c r="AO549" s="15">
        <f t="shared" si="41"/>
        <v>0</v>
      </c>
      <c r="AP549" s="15">
        <f t="shared" si="42"/>
        <v>0</v>
      </c>
      <c r="AQ549" s="15">
        <f t="shared" si="43"/>
        <v>26.5</v>
      </c>
      <c r="AR549" s="15">
        <v>0</v>
      </c>
      <c r="AS549" s="15">
        <v>0</v>
      </c>
      <c r="AT549" s="15">
        <v>0</v>
      </c>
      <c r="AU549" s="15">
        <v>0</v>
      </c>
      <c r="AV549" s="15">
        <f t="shared" si="44"/>
        <v>5.9346750000000004</v>
      </c>
      <c r="AW549" s="15">
        <v>0</v>
      </c>
      <c r="AX549" s="15">
        <v>1.9716666666666665</v>
      </c>
    </row>
    <row r="550" spans="1:50" ht="20.100000000000001" customHeight="1" x14ac:dyDescent="0.25">
      <c r="A550" s="8">
        <v>43922</v>
      </c>
      <c r="B550" s="8">
        <v>43951</v>
      </c>
      <c r="C550" s="11">
        <v>526</v>
      </c>
      <c r="D550" s="8" t="str">
        <f>VLOOKUP(C550,DBASE!$A$4:$Z$756,3,FALSE)</f>
        <v>P</v>
      </c>
      <c r="E550" s="11" t="str">
        <f>VLOOKUP(C550,DBASE!$A$4:$Z$756,2,FALSE)</f>
        <v>Active</v>
      </c>
      <c r="F550" s="11" t="str">
        <f>VLOOKUP(C550,DBASE!$A$4:$Z$756,4,FALSE)</f>
        <v>Mitarbeiter 526</v>
      </c>
      <c r="G550" s="11" t="str">
        <f>VLOOKUP(C550,DBASE!$A$4:$Z$756,5,FALSE)</f>
        <v>N</v>
      </c>
      <c r="H550" s="11">
        <f>VLOOKUP(C550,DBASE!$A$4:$Z$756,6,FALSE)</f>
        <v>1021</v>
      </c>
      <c r="I550" s="11">
        <f>VLOOKUP(C550,DBASE!$A$4:$Z$756,7,FALSE)</f>
        <v>1052</v>
      </c>
      <c r="J550" s="11">
        <f>VLOOKUP(C550,DBASE!$A$4:$Z$756,8,FALSE)</f>
        <v>107</v>
      </c>
      <c r="K550" s="11" t="str">
        <f>VLOOKUP(C550,DBASE!$A$4:$Z$756,9,FALSE)</f>
        <v>Niederl. 8</v>
      </c>
      <c r="L550" s="11" t="str">
        <f>VLOOKUP(C550,DBASE!$A$4:$Z$756,10,FALSE)</f>
        <v>Department</v>
      </c>
      <c r="M550" s="11" t="str">
        <f>VLOOKUP(C550,DBASE!$A$4:$Z$756,11,FALSE)</f>
        <v>Supervisor</v>
      </c>
      <c r="N550" s="11" t="str">
        <f>VLOOKUP(C550,DBASE!$A$4:$Z$756,12,FALSE)</f>
        <v>Non-Mgm.</v>
      </c>
      <c r="O550" s="11" t="str">
        <f>VLOOKUP(C550,DBASE!$A$4:$Z$756,13,FALSE)</f>
        <v>ang.</v>
      </c>
      <c r="P550" s="11" t="str">
        <f>VLOOKUP(C550,DBASE!$A$4:$Z$756,14,FALSE)</f>
        <v>M</v>
      </c>
      <c r="Q550" s="12">
        <f>VLOOKUP(C550,DBASE!$A$4:$Z$756,15,FALSE)</f>
        <v>43206</v>
      </c>
      <c r="R550" s="12" t="str">
        <f>IF(VLOOKUP(C550,DBASE!$A$4:$Z$756,16,FALSE)=0,"",VLOOKUP(C550,DBASE!$A$4:$Z$756,16,FALSE))</f>
        <v/>
      </c>
      <c r="S550" s="13" t="str">
        <f>VLOOKUP(C550,DBASE!$A$4:$Z$756,17,FALSE)</f>
        <v/>
      </c>
      <c r="T550" s="11">
        <f ca="1">VLOOKUP(C550,DBASE!$A$4:$Z$756,18,FALSE)</f>
        <v>1</v>
      </c>
      <c r="U550" s="12">
        <f>VLOOKUP(C550,DBASE!$A$4:$Z$756,19,FALSE)</f>
        <v>31813</v>
      </c>
      <c r="V550" s="13">
        <f ca="1">VLOOKUP(C550,DBASE!$A$4:$Z$756,20,FALSE)</f>
        <v>32</v>
      </c>
      <c r="W550" s="11" t="str">
        <f>VLOOKUP(C550,DBASE!$A$4:$Z$756,21,FALSE)</f>
        <v>J</v>
      </c>
      <c r="X550" s="11">
        <f>VLOOKUP(C550,DBASE!$A$4:$Z$756,22,FALSE)</f>
        <v>30</v>
      </c>
      <c r="Y550" s="14">
        <f>VLOOKUP(C550,DBASE!$A$4:$Z$756,23,FALSE)</f>
        <v>2.5</v>
      </c>
      <c r="Z550" s="11">
        <f>VLOOKUP(C550,DBASE!$A$4:$Z$756,24,FALSE)</f>
        <v>39</v>
      </c>
      <c r="AA550" s="11" t="str">
        <f>VLOOKUP(C550,DBASE!$A$4:$Z$756,25,FALSE)</f>
        <v>Function</v>
      </c>
      <c r="AB550" s="10">
        <f>VLOOKUP(C550,DBASE!$A$4:$Z$756,26,FALSE)</f>
        <v>1</v>
      </c>
      <c r="AC550" s="15">
        <v>1546</v>
      </c>
      <c r="AD550" s="15">
        <f t="shared" si="40"/>
        <v>338.96050000000002</v>
      </c>
      <c r="AE550" s="15">
        <v>0</v>
      </c>
      <c r="AF550" s="15">
        <v>0</v>
      </c>
      <c r="AG550" s="15">
        <v>30</v>
      </c>
      <c r="AH550" s="15">
        <v>0</v>
      </c>
      <c r="AI550" s="15">
        <v>108.33</v>
      </c>
      <c r="AJ550" s="15">
        <v>0</v>
      </c>
      <c r="AK550" s="15">
        <v>0</v>
      </c>
      <c r="AL550" s="15">
        <v>0</v>
      </c>
      <c r="AM550" s="15">
        <v>0</v>
      </c>
      <c r="AN550" s="15">
        <v>0</v>
      </c>
      <c r="AO550" s="15">
        <f t="shared" si="41"/>
        <v>89.192307692307679</v>
      </c>
      <c r="AP550" s="15">
        <f t="shared" si="42"/>
        <v>70.858333333333348</v>
      </c>
      <c r="AQ550" s="15">
        <f t="shared" si="43"/>
        <v>26.5</v>
      </c>
      <c r="AR550" s="15">
        <v>0</v>
      </c>
      <c r="AS550" s="15">
        <v>0</v>
      </c>
      <c r="AT550" s="15">
        <v>0</v>
      </c>
      <c r="AU550" s="15">
        <v>0</v>
      </c>
      <c r="AV550" s="15">
        <f t="shared" si="44"/>
        <v>72.757019557692303</v>
      </c>
      <c r="AW550" s="15">
        <v>78.66</v>
      </c>
      <c r="AX550" s="15">
        <v>1.9716666666666665</v>
      </c>
    </row>
    <row r="551" spans="1:50" ht="20.100000000000001" customHeight="1" x14ac:dyDescent="0.25">
      <c r="A551" s="8">
        <v>43922</v>
      </c>
      <c r="B551" s="8">
        <v>43951</v>
      </c>
      <c r="C551" s="11">
        <v>527</v>
      </c>
      <c r="D551" s="8" t="str">
        <f>VLOOKUP(C551,DBASE!$A$4:$Z$756,3,FALSE)</f>
        <v>P</v>
      </c>
      <c r="E551" s="11" t="str">
        <f>VLOOKUP(C551,DBASE!$A$4:$Z$756,2,FALSE)</f>
        <v>Active</v>
      </c>
      <c r="F551" s="11" t="str">
        <f>VLOOKUP(C551,DBASE!$A$4:$Z$756,4,FALSE)</f>
        <v>Mitarbeiter 527</v>
      </c>
      <c r="G551" s="11" t="str">
        <f>VLOOKUP(C551,DBASE!$A$4:$Z$756,5,FALSE)</f>
        <v>N</v>
      </c>
      <c r="H551" s="11">
        <f>VLOOKUP(C551,DBASE!$A$4:$Z$756,6,FALSE)</f>
        <v>1022</v>
      </c>
      <c r="I551" s="11">
        <f>VLOOKUP(C551,DBASE!$A$4:$Z$756,7,FALSE)</f>
        <v>1023</v>
      </c>
      <c r="J551" s="11">
        <f>VLOOKUP(C551,DBASE!$A$4:$Z$756,8,FALSE)</f>
        <v>108</v>
      </c>
      <c r="K551" s="11" t="str">
        <f>VLOOKUP(C551,DBASE!$A$4:$Z$756,9,FALSE)</f>
        <v>Niederl. 9</v>
      </c>
      <c r="L551" s="11" t="str">
        <f>VLOOKUP(C551,DBASE!$A$4:$Z$756,10,FALSE)</f>
        <v>Department</v>
      </c>
      <c r="M551" s="11" t="str">
        <f>VLOOKUP(C551,DBASE!$A$4:$Z$756,11,FALSE)</f>
        <v>Supervisor</v>
      </c>
      <c r="N551" s="11" t="str">
        <f>VLOOKUP(C551,DBASE!$A$4:$Z$756,12,FALSE)</f>
        <v>Non-Mgm.</v>
      </c>
      <c r="O551" s="11" t="str">
        <f>VLOOKUP(C551,DBASE!$A$4:$Z$756,13,FALSE)</f>
        <v>ang.</v>
      </c>
      <c r="P551" s="11" t="str">
        <f>VLOOKUP(C551,DBASE!$A$4:$Z$756,14,FALSE)</f>
        <v>M</v>
      </c>
      <c r="Q551" s="12">
        <f>VLOOKUP(C551,DBASE!$A$4:$Z$756,15,FALSE)</f>
        <v>43191</v>
      </c>
      <c r="R551" s="12" t="str">
        <f>IF(VLOOKUP(C551,DBASE!$A$4:$Z$756,16,FALSE)=0,"",VLOOKUP(C551,DBASE!$A$4:$Z$756,16,FALSE))</f>
        <v/>
      </c>
      <c r="S551" s="13" t="str">
        <f>VLOOKUP(C551,DBASE!$A$4:$Z$756,17,FALSE)</f>
        <v/>
      </c>
      <c r="T551" s="11">
        <f ca="1">VLOOKUP(C551,DBASE!$A$4:$Z$756,18,FALSE)</f>
        <v>1</v>
      </c>
      <c r="U551" s="12">
        <f>VLOOKUP(C551,DBASE!$A$4:$Z$756,19,FALSE)</f>
        <v>33287</v>
      </c>
      <c r="V551" s="13">
        <f ca="1">VLOOKUP(C551,DBASE!$A$4:$Z$756,20,FALSE)</f>
        <v>28</v>
      </c>
      <c r="W551" s="11" t="str">
        <f>VLOOKUP(C551,DBASE!$A$4:$Z$756,21,FALSE)</f>
        <v>J</v>
      </c>
      <c r="X551" s="11">
        <f>VLOOKUP(C551,DBASE!$A$4:$Z$756,22,FALSE)</f>
        <v>30</v>
      </c>
      <c r="Y551" s="14">
        <f>VLOOKUP(C551,DBASE!$A$4:$Z$756,23,FALSE)</f>
        <v>2.5</v>
      </c>
      <c r="Z551" s="11">
        <f>VLOOKUP(C551,DBASE!$A$4:$Z$756,24,FALSE)</f>
        <v>39</v>
      </c>
      <c r="AA551" s="11" t="str">
        <f>VLOOKUP(C551,DBASE!$A$4:$Z$756,25,FALSE)</f>
        <v>Function</v>
      </c>
      <c r="AB551" s="10">
        <f>VLOOKUP(C551,DBASE!$A$4:$Z$756,26,FALSE)</f>
        <v>1</v>
      </c>
      <c r="AC551" s="15">
        <v>1547</v>
      </c>
      <c r="AD551" s="15">
        <f t="shared" si="40"/>
        <v>339.17975000000001</v>
      </c>
      <c r="AE551" s="15">
        <v>0</v>
      </c>
      <c r="AF551" s="15">
        <v>0</v>
      </c>
      <c r="AG551" s="15">
        <v>0</v>
      </c>
      <c r="AH551" s="15">
        <v>0</v>
      </c>
      <c r="AI551" s="15">
        <v>0</v>
      </c>
      <c r="AJ551" s="15">
        <v>0</v>
      </c>
      <c r="AK551" s="15">
        <v>0</v>
      </c>
      <c r="AL551" s="15">
        <v>0</v>
      </c>
      <c r="AM551" s="15">
        <v>0</v>
      </c>
      <c r="AN551" s="15">
        <v>0</v>
      </c>
      <c r="AO551" s="15">
        <f t="shared" si="41"/>
        <v>89.25</v>
      </c>
      <c r="AP551" s="15">
        <f t="shared" si="42"/>
        <v>70.904166666666669</v>
      </c>
      <c r="AQ551" s="15">
        <f t="shared" si="43"/>
        <v>26.5</v>
      </c>
      <c r="AR551" s="15">
        <v>0</v>
      </c>
      <c r="AS551" s="15">
        <v>0</v>
      </c>
      <c r="AT551" s="15">
        <v>0</v>
      </c>
      <c r="AU551" s="15">
        <v>0</v>
      </c>
      <c r="AV551" s="15">
        <f t="shared" si="44"/>
        <v>41.801200625</v>
      </c>
      <c r="AW551" s="15">
        <v>0</v>
      </c>
      <c r="AX551" s="15">
        <v>1.9716666666666665</v>
      </c>
    </row>
    <row r="552" spans="1:50" ht="20.100000000000001" customHeight="1" x14ac:dyDescent="0.25">
      <c r="A552" s="8">
        <v>43922</v>
      </c>
      <c r="B552" s="8">
        <v>43951</v>
      </c>
      <c r="C552" s="11">
        <v>528</v>
      </c>
      <c r="D552" s="8" t="str">
        <f>VLOOKUP(C552,DBASE!$A$4:$Z$756,3,FALSE)</f>
        <v>P</v>
      </c>
      <c r="E552" s="11" t="str">
        <f>VLOOKUP(C552,DBASE!$A$4:$Z$756,2,FALSE)</f>
        <v>Active</v>
      </c>
      <c r="F552" s="11" t="str">
        <f>VLOOKUP(C552,DBASE!$A$4:$Z$756,4,FALSE)</f>
        <v>Mitarbeiter 528</v>
      </c>
      <c r="G552" s="11" t="str">
        <f>VLOOKUP(C552,DBASE!$A$4:$Z$756,5,FALSE)</f>
        <v>N</v>
      </c>
      <c r="H552" s="11">
        <f>VLOOKUP(C552,DBASE!$A$4:$Z$756,6,FALSE)</f>
        <v>1039</v>
      </c>
      <c r="I552" s="11">
        <f>VLOOKUP(C552,DBASE!$A$4:$Z$756,7,FALSE)</f>
        <v>1082</v>
      </c>
      <c r="J552" s="11">
        <f>VLOOKUP(C552,DBASE!$A$4:$Z$756,8,FALSE)</f>
        <v>102</v>
      </c>
      <c r="K552" s="11" t="str">
        <f>VLOOKUP(C552,DBASE!$A$4:$Z$756,9,FALSE)</f>
        <v>Niederl. 3</v>
      </c>
      <c r="L552" s="11" t="str">
        <f>VLOOKUP(C552,DBASE!$A$4:$Z$756,10,FALSE)</f>
        <v>Department</v>
      </c>
      <c r="M552" s="11" t="str">
        <f>VLOOKUP(C552,DBASE!$A$4:$Z$756,11,FALSE)</f>
        <v>Supervisor</v>
      </c>
      <c r="N552" s="11" t="str">
        <f>VLOOKUP(C552,DBASE!$A$4:$Z$756,12,FALSE)</f>
        <v>Non-Mgm.</v>
      </c>
      <c r="O552" s="11" t="str">
        <f>VLOOKUP(C552,DBASE!$A$4:$Z$756,13,FALSE)</f>
        <v>ang.</v>
      </c>
      <c r="P552" s="11" t="str">
        <f>VLOOKUP(C552,DBASE!$A$4:$Z$756,14,FALSE)</f>
        <v>W</v>
      </c>
      <c r="Q552" s="12">
        <f>VLOOKUP(C552,DBASE!$A$4:$Z$756,15,FALSE)</f>
        <v>43191</v>
      </c>
      <c r="R552" s="12" t="str">
        <f>IF(VLOOKUP(C552,DBASE!$A$4:$Z$756,16,FALSE)=0,"",VLOOKUP(C552,DBASE!$A$4:$Z$756,16,FALSE))</f>
        <v/>
      </c>
      <c r="S552" s="13" t="str">
        <f>VLOOKUP(C552,DBASE!$A$4:$Z$756,17,FALSE)</f>
        <v/>
      </c>
      <c r="T552" s="11">
        <f ca="1">VLOOKUP(C552,DBASE!$A$4:$Z$756,18,FALSE)</f>
        <v>1</v>
      </c>
      <c r="U552" s="12">
        <f>VLOOKUP(C552,DBASE!$A$4:$Z$756,19,FALSE)</f>
        <v>33519</v>
      </c>
      <c r="V552" s="13">
        <f ca="1">VLOOKUP(C552,DBASE!$A$4:$Z$756,20,FALSE)</f>
        <v>28</v>
      </c>
      <c r="W552" s="11" t="str">
        <f>VLOOKUP(C552,DBASE!$A$4:$Z$756,21,FALSE)</f>
        <v>N</v>
      </c>
      <c r="X552" s="11">
        <f>VLOOKUP(C552,DBASE!$A$4:$Z$756,22,FALSE)</f>
        <v>30</v>
      </c>
      <c r="Y552" s="14">
        <f>VLOOKUP(C552,DBASE!$A$4:$Z$756,23,FALSE)</f>
        <v>2.5</v>
      </c>
      <c r="Z552" s="11">
        <f>VLOOKUP(C552,DBASE!$A$4:$Z$756,24,FALSE)</f>
        <v>39</v>
      </c>
      <c r="AA552" s="11" t="str">
        <f>VLOOKUP(C552,DBASE!$A$4:$Z$756,25,FALSE)</f>
        <v>Function</v>
      </c>
      <c r="AB552" s="10">
        <f>VLOOKUP(C552,DBASE!$A$4:$Z$756,26,FALSE)</f>
        <v>1</v>
      </c>
      <c r="AC552" s="15">
        <v>1548</v>
      </c>
      <c r="AD552" s="15">
        <f t="shared" si="40"/>
        <v>339.399</v>
      </c>
      <c r="AE552" s="15">
        <v>0</v>
      </c>
      <c r="AF552" s="15">
        <v>0</v>
      </c>
      <c r="AG552" s="15">
        <v>0</v>
      </c>
      <c r="AH552" s="15">
        <v>0</v>
      </c>
      <c r="AI552" s="15">
        <v>0</v>
      </c>
      <c r="AJ552" s="15">
        <v>0</v>
      </c>
      <c r="AK552" s="15">
        <v>0</v>
      </c>
      <c r="AL552" s="15">
        <v>0</v>
      </c>
      <c r="AM552" s="15">
        <v>0</v>
      </c>
      <c r="AN552" s="15">
        <v>0</v>
      </c>
      <c r="AO552" s="15">
        <f t="shared" si="41"/>
        <v>0</v>
      </c>
      <c r="AP552" s="15">
        <f t="shared" si="42"/>
        <v>0</v>
      </c>
      <c r="AQ552" s="15">
        <f t="shared" si="43"/>
        <v>26.5</v>
      </c>
      <c r="AR552" s="15">
        <v>0</v>
      </c>
      <c r="AS552" s="15">
        <v>0</v>
      </c>
      <c r="AT552" s="15">
        <v>0</v>
      </c>
      <c r="AU552" s="15">
        <v>0</v>
      </c>
      <c r="AV552" s="15">
        <f t="shared" si="44"/>
        <v>5.9346750000000004</v>
      </c>
      <c r="AW552" s="15">
        <v>0</v>
      </c>
      <c r="AX552" s="15">
        <v>1.9716666666666665</v>
      </c>
    </row>
    <row r="553" spans="1:50" ht="20.100000000000001" customHeight="1" x14ac:dyDescent="0.25">
      <c r="A553" s="8">
        <v>43922</v>
      </c>
      <c r="B553" s="8">
        <v>43951</v>
      </c>
      <c r="C553" s="11">
        <v>529</v>
      </c>
      <c r="D553" s="8" t="str">
        <f>VLOOKUP(C553,DBASE!$A$4:$Z$756,3,FALSE)</f>
        <v>P</v>
      </c>
      <c r="E553" s="11" t="str">
        <f>VLOOKUP(C553,DBASE!$A$4:$Z$756,2,FALSE)</f>
        <v>Active</v>
      </c>
      <c r="F553" s="11" t="str">
        <f>VLOOKUP(C553,DBASE!$A$4:$Z$756,4,FALSE)</f>
        <v>Mitarbeiter 529</v>
      </c>
      <c r="G553" s="11" t="str">
        <f>VLOOKUP(C553,DBASE!$A$4:$Z$756,5,FALSE)</f>
        <v>N</v>
      </c>
      <c r="H553" s="11">
        <f>VLOOKUP(C553,DBASE!$A$4:$Z$756,6,FALSE)</f>
        <v>1044</v>
      </c>
      <c r="I553" s="11">
        <f>VLOOKUP(C553,DBASE!$A$4:$Z$756,7,FALSE)</f>
        <v>1087</v>
      </c>
      <c r="J553" s="11">
        <f>VLOOKUP(C553,DBASE!$A$4:$Z$756,8,FALSE)</f>
        <v>102</v>
      </c>
      <c r="K553" s="11" t="str">
        <f>VLOOKUP(C553,DBASE!$A$4:$Z$756,9,FALSE)</f>
        <v>Niederl. 3</v>
      </c>
      <c r="L553" s="11" t="str">
        <f>VLOOKUP(C553,DBASE!$A$4:$Z$756,10,FALSE)</f>
        <v>Department</v>
      </c>
      <c r="M553" s="11" t="str">
        <f>VLOOKUP(C553,DBASE!$A$4:$Z$756,11,FALSE)</f>
        <v>Supervisor</v>
      </c>
      <c r="N553" s="11" t="str">
        <f>VLOOKUP(C553,DBASE!$A$4:$Z$756,12,FALSE)</f>
        <v>Non-Mgm.</v>
      </c>
      <c r="O553" s="11" t="str">
        <f>VLOOKUP(C553,DBASE!$A$4:$Z$756,13,FALSE)</f>
        <v>ang.</v>
      </c>
      <c r="P553" s="11" t="str">
        <f>VLOOKUP(C553,DBASE!$A$4:$Z$756,14,FALSE)</f>
        <v>M</v>
      </c>
      <c r="Q553" s="12">
        <f>VLOOKUP(C553,DBASE!$A$4:$Z$756,15,FALSE)</f>
        <v>43191</v>
      </c>
      <c r="R553" s="12" t="str">
        <f>IF(VLOOKUP(C553,DBASE!$A$4:$Z$756,16,FALSE)=0,"",VLOOKUP(C553,DBASE!$A$4:$Z$756,16,FALSE))</f>
        <v/>
      </c>
      <c r="S553" s="13" t="str">
        <f>VLOOKUP(C553,DBASE!$A$4:$Z$756,17,FALSE)</f>
        <v/>
      </c>
      <c r="T553" s="11">
        <f ca="1">VLOOKUP(C553,DBASE!$A$4:$Z$756,18,FALSE)</f>
        <v>1</v>
      </c>
      <c r="U553" s="12">
        <f>VLOOKUP(C553,DBASE!$A$4:$Z$756,19,FALSE)</f>
        <v>33869</v>
      </c>
      <c r="V553" s="13">
        <f ca="1">VLOOKUP(C553,DBASE!$A$4:$Z$756,20,FALSE)</f>
        <v>27</v>
      </c>
      <c r="W553" s="11" t="str">
        <f>VLOOKUP(C553,DBASE!$A$4:$Z$756,21,FALSE)</f>
        <v>N</v>
      </c>
      <c r="X553" s="11">
        <f>VLOOKUP(C553,DBASE!$A$4:$Z$756,22,FALSE)</f>
        <v>30</v>
      </c>
      <c r="Y553" s="14">
        <f>VLOOKUP(C553,DBASE!$A$4:$Z$756,23,FALSE)</f>
        <v>2.5</v>
      </c>
      <c r="Z553" s="11">
        <f>VLOOKUP(C553,DBASE!$A$4:$Z$756,24,FALSE)</f>
        <v>39</v>
      </c>
      <c r="AA553" s="11" t="str">
        <f>VLOOKUP(C553,DBASE!$A$4:$Z$756,25,FALSE)</f>
        <v>Function</v>
      </c>
      <c r="AB553" s="10">
        <f>VLOOKUP(C553,DBASE!$A$4:$Z$756,26,FALSE)</f>
        <v>1</v>
      </c>
      <c r="AC553" s="15">
        <v>1549</v>
      </c>
      <c r="AD553" s="15">
        <f t="shared" si="40"/>
        <v>339.61824999999999</v>
      </c>
      <c r="AE553" s="15">
        <v>0</v>
      </c>
      <c r="AF553" s="15">
        <v>0</v>
      </c>
      <c r="AG553" s="15">
        <v>0</v>
      </c>
      <c r="AH553" s="15">
        <v>0</v>
      </c>
      <c r="AI553" s="15">
        <v>0</v>
      </c>
      <c r="AJ553" s="15">
        <v>0</v>
      </c>
      <c r="AK553" s="15">
        <v>0</v>
      </c>
      <c r="AL553" s="15">
        <v>0</v>
      </c>
      <c r="AM553" s="15">
        <v>0</v>
      </c>
      <c r="AN553" s="15">
        <v>0</v>
      </c>
      <c r="AO553" s="15">
        <f t="shared" si="41"/>
        <v>0</v>
      </c>
      <c r="AP553" s="15">
        <f t="shared" si="42"/>
        <v>0</v>
      </c>
      <c r="AQ553" s="15">
        <f t="shared" si="43"/>
        <v>26.5</v>
      </c>
      <c r="AR553" s="15">
        <v>0</v>
      </c>
      <c r="AS553" s="15">
        <v>0</v>
      </c>
      <c r="AT553" s="15">
        <v>0</v>
      </c>
      <c r="AU553" s="15">
        <v>0</v>
      </c>
      <c r="AV553" s="15">
        <f t="shared" si="44"/>
        <v>5.9346750000000004</v>
      </c>
      <c r="AW553" s="15">
        <v>0</v>
      </c>
      <c r="AX553" s="15">
        <v>1.9716666666666665</v>
      </c>
    </row>
    <row r="554" spans="1:50" ht="20.100000000000001" customHeight="1" x14ac:dyDescent="0.25">
      <c r="A554" s="8">
        <v>43922</v>
      </c>
      <c r="B554" s="8">
        <v>43951</v>
      </c>
      <c r="C554" s="11">
        <v>530</v>
      </c>
      <c r="D554" s="8" t="str">
        <f>VLOOKUP(C554,DBASE!$A$4:$Z$756,3,FALSE)</f>
        <v>P</v>
      </c>
      <c r="E554" s="11" t="str">
        <f>VLOOKUP(C554,DBASE!$A$4:$Z$756,2,FALSE)</f>
        <v>Active</v>
      </c>
      <c r="F554" s="11" t="str">
        <f>VLOOKUP(C554,DBASE!$A$4:$Z$756,4,FALSE)</f>
        <v>Mitarbeiter 530</v>
      </c>
      <c r="G554" s="11" t="str">
        <f>VLOOKUP(C554,DBASE!$A$4:$Z$756,5,FALSE)</f>
        <v>N</v>
      </c>
      <c r="H554" s="11">
        <f>VLOOKUP(C554,DBASE!$A$4:$Z$756,6,FALSE)</f>
        <v>1022</v>
      </c>
      <c r="I554" s="11">
        <f>VLOOKUP(C554,DBASE!$A$4:$Z$756,7,FALSE)</f>
        <v>1060</v>
      </c>
      <c r="J554" s="11">
        <f>VLOOKUP(C554,DBASE!$A$4:$Z$756,8,FALSE)</f>
        <v>106</v>
      </c>
      <c r="K554" s="11" t="str">
        <f>VLOOKUP(C554,DBASE!$A$4:$Z$756,9,FALSE)</f>
        <v>Niederl. 7</v>
      </c>
      <c r="L554" s="11" t="str">
        <f>VLOOKUP(C554,DBASE!$A$4:$Z$756,10,FALSE)</f>
        <v>Department</v>
      </c>
      <c r="M554" s="11" t="str">
        <f>VLOOKUP(C554,DBASE!$A$4:$Z$756,11,FALSE)</f>
        <v>Supervisor</v>
      </c>
      <c r="N554" s="11" t="str">
        <f>VLOOKUP(C554,DBASE!$A$4:$Z$756,12,FALSE)</f>
        <v>Non-Mgm.</v>
      </c>
      <c r="O554" s="11" t="str">
        <f>VLOOKUP(C554,DBASE!$A$4:$Z$756,13,FALSE)</f>
        <v>ang.</v>
      </c>
      <c r="P554" s="11" t="str">
        <f>VLOOKUP(C554,DBASE!$A$4:$Z$756,14,FALSE)</f>
        <v>M</v>
      </c>
      <c r="Q554" s="12">
        <f>VLOOKUP(C554,DBASE!$A$4:$Z$756,15,FALSE)</f>
        <v>43206</v>
      </c>
      <c r="R554" s="12" t="str">
        <f>IF(VLOOKUP(C554,DBASE!$A$4:$Z$756,16,FALSE)=0,"",VLOOKUP(C554,DBASE!$A$4:$Z$756,16,FALSE))</f>
        <v/>
      </c>
      <c r="S554" s="13" t="str">
        <f>VLOOKUP(C554,DBASE!$A$4:$Z$756,17,FALSE)</f>
        <v/>
      </c>
      <c r="T554" s="11">
        <f ca="1">VLOOKUP(C554,DBASE!$A$4:$Z$756,18,FALSE)</f>
        <v>1</v>
      </c>
      <c r="U554" s="12">
        <f>VLOOKUP(C554,DBASE!$A$4:$Z$756,19,FALSE)</f>
        <v>23966</v>
      </c>
      <c r="V554" s="13">
        <f ca="1">VLOOKUP(C554,DBASE!$A$4:$Z$756,20,FALSE)</f>
        <v>54</v>
      </c>
      <c r="W554" s="11" t="str">
        <f>VLOOKUP(C554,DBASE!$A$4:$Z$756,21,FALSE)</f>
        <v>J</v>
      </c>
      <c r="X554" s="11">
        <f>VLOOKUP(C554,DBASE!$A$4:$Z$756,22,FALSE)</f>
        <v>30</v>
      </c>
      <c r="Y554" s="14">
        <f>VLOOKUP(C554,DBASE!$A$4:$Z$756,23,FALSE)</f>
        <v>2.5</v>
      </c>
      <c r="Z554" s="11">
        <f>VLOOKUP(C554,DBASE!$A$4:$Z$756,24,FALSE)</f>
        <v>39</v>
      </c>
      <c r="AA554" s="11" t="str">
        <f>VLOOKUP(C554,DBASE!$A$4:$Z$756,25,FALSE)</f>
        <v>Function</v>
      </c>
      <c r="AB554" s="10">
        <f>VLOOKUP(C554,DBASE!$A$4:$Z$756,26,FALSE)</f>
        <v>1</v>
      </c>
      <c r="AC554" s="15">
        <v>1550</v>
      </c>
      <c r="AD554" s="15">
        <f t="shared" si="40"/>
        <v>339.83750000000003</v>
      </c>
      <c r="AE554" s="15">
        <v>0</v>
      </c>
      <c r="AF554" s="15">
        <v>0</v>
      </c>
      <c r="AG554" s="15">
        <v>0</v>
      </c>
      <c r="AH554" s="15">
        <v>0</v>
      </c>
      <c r="AI554" s="15">
        <v>0</v>
      </c>
      <c r="AJ554" s="15">
        <v>0</v>
      </c>
      <c r="AK554" s="15">
        <v>0</v>
      </c>
      <c r="AL554" s="15">
        <v>0</v>
      </c>
      <c r="AM554" s="15">
        <v>0</v>
      </c>
      <c r="AN554" s="15">
        <v>0</v>
      </c>
      <c r="AO554" s="15">
        <f t="shared" si="41"/>
        <v>89.42307692307692</v>
      </c>
      <c r="AP554" s="15">
        <f t="shared" si="42"/>
        <v>71.041666666666671</v>
      </c>
      <c r="AQ554" s="15">
        <f t="shared" si="43"/>
        <v>26.5</v>
      </c>
      <c r="AR554" s="15">
        <v>0</v>
      </c>
      <c r="AS554" s="15">
        <v>0</v>
      </c>
      <c r="AT554" s="15">
        <v>0</v>
      </c>
      <c r="AU554" s="15">
        <v>0</v>
      </c>
      <c r="AV554" s="15">
        <f t="shared" si="44"/>
        <v>41.870754326923077</v>
      </c>
      <c r="AW554" s="15">
        <v>0</v>
      </c>
      <c r="AX554" s="15">
        <v>1.9716666666666665</v>
      </c>
    </row>
    <row r="555" spans="1:50" ht="20.100000000000001" customHeight="1" x14ac:dyDescent="0.25">
      <c r="A555" s="8">
        <v>43922</v>
      </c>
      <c r="B555" s="8">
        <v>43951</v>
      </c>
      <c r="C555" s="11">
        <v>531</v>
      </c>
      <c r="D555" s="8" t="str">
        <f>VLOOKUP(C555,DBASE!$A$4:$Z$756,3,FALSE)</f>
        <v>P</v>
      </c>
      <c r="E555" s="11" t="str">
        <f>VLOOKUP(C555,DBASE!$A$4:$Z$756,2,FALSE)</f>
        <v>Active</v>
      </c>
      <c r="F555" s="11" t="str">
        <f>VLOOKUP(C555,DBASE!$A$4:$Z$756,4,FALSE)</f>
        <v>Mitarbeiter 531</v>
      </c>
      <c r="G555" s="11" t="str">
        <f>VLOOKUP(C555,DBASE!$A$4:$Z$756,5,FALSE)</f>
        <v>N</v>
      </c>
      <c r="H555" s="11">
        <f>VLOOKUP(C555,DBASE!$A$4:$Z$756,6,FALSE)</f>
        <v>1020</v>
      </c>
      <c r="I555" s="11">
        <f>VLOOKUP(C555,DBASE!$A$4:$Z$756,7,FALSE)</f>
        <v>1062</v>
      </c>
      <c r="J555" s="11">
        <f>VLOOKUP(C555,DBASE!$A$4:$Z$756,8,FALSE)</f>
        <v>111</v>
      </c>
      <c r="K555" s="11" t="str">
        <f>VLOOKUP(C555,DBASE!$A$4:$Z$756,9,FALSE)</f>
        <v>Niederl. 12</v>
      </c>
      <c r="L555" s="11" t="str">
        <f>VLOOKUP(C555,DBASE!$A$4:$Z$756,10,FALSE)</f>
        <v>Department</v>
      </c>
      <c r="M555" s="11" t="str">
        <f>VLOOKUP(C555,DBASE!$A$4:$Z$756,11,FALSE)</f>
        <v>Supervisor</v>
      </c>
      <c r="N555" s="11" t="str">
        <f>VLOOKUP(C555,DBASE!$A$4:$Z$756,12,FALSE)</f>
        <v>Non-Mgm.</v>
      </c>
      <c r="O555" s="11" t="str">
        <f>VLOOKUP(C555,DBASE!$A$4:$Z$756,13,FALSE)</f>
        <v>ang.</v>
      </c>
      <c r="P555" s="11" t="str">
        <f>VLOOKUP(C555,DBASE!$A$4:$Z$756,14,FALSE)</f>
        <v>W</v>
      </c>
      <c r="Q555" s="12">
        <f>VLOOKUP(C555,DBASE!$A$4:$Z$756,15,FALSE)</f>
        <v>43206</v>
      </c>
      <c r="R555" s="12" t="str">
        <f>IF(VLOOKUP(C555,DBASE!$A$4:$Z$756,16,FALSE)=0,"",VLOOKUP(C555,DBASE!$A$4:$Z$756,16,FALSE))</f>
        <v/>
      </c>
      <c r="S555" s="13" t="str">
        <f>VLOOKUP(C555,DBASE!$A$4:$Z$756,17,FALSE)</f>
        <v/>
      </c>
      <c r="T555" s="11">
        <f ca="1">VLOOKUP(C555,DBASE!$A$4:$Z$756,18,FALSE)</f>
        <v>1</v>
      </c>
      <c r="U555" s="12">
        <f>VLOOKUP(C555,DBASE!$A$4:$Z$756,19,FALSE)</f>
        <v>31943</v>
      </c>
      <c r="V555" s="13">
        <f ca="1">VLOOKUP(C555,DBASE!$A$4:$Z$756,20,FALSE)</f>
        <v>32</v>
      </c>
      <c r="W555" s="11" t="str">
        <f>VLOOKUP(C555,DBASE!$A$4:$Z$756,21,FALSE)</f>
        <v>N</v>
      </c>
      <c r="X555" s="11">
        <f>VLOOKUP(C555,DBASE!$A$4:$Z$756,22,FALSE)</f>
        <v>30</v>
      </c>
      <c r="Y555" s="14">
        <f>VLOOKUP(C555,DBASE!$A$4:$Z$756,23,FALSE)</f>
        <v>2.5</v>
      </c>
      <c r="Z555" s="11">
        <f>VLOOKUP(C555,DBASE!$A$4:$Z$756,24,FALSE)</f>
        <v>39</v>
      </c>
      <c r="AA555" s="11" t="str">
        <f>VLOOKUP(C555,DBASE!$A$4:$Z$756,25,FALSE)</f>
        <v>Function</v>
      </c>
      <c r="AB555" s="10">
        <f>VLOOKUP(C555,DBASE!$A$4:$Z$756,26,FALSE)</f>
        <v>1</v>
      </c>
      <c r="AC555" s="15">
        <v>1551</v>
      </c>
      <c r="AD555" s="15">
        <f t="shared" si="40"/>
        <v>340.05675000000002</v>
      </c>
      <c r="AE555" s="15">
        <v>0</v>
      </c>
      <c r="AF555" s="15">
        <v>0</v>
      </c>
      <c r="AG555" s="15">
        <v>0</v>
      </c>
      <c r="AH555" s="15">
        <v>0</v>
      </c>
      <c r="AI555" s="15">
        <v>0</v>
      </c>
      <c r="AJ555" s="15">
        <v>0</v>
      </c>
      <c r="AK555" s="15">
        <v>0</v>
      </c>
      <c r="AL555" s="15">
        <v>0</v>
      </c>
      <c r="AM555" s="15">
        <v>0</v>
      </c>
      <c r="AN555" s="15">
        <v>0</v>
      </c>
      <c r="AO555" s="15">
        <f t="shared" si="41"/>
        <v>0</v>
      </c>
      <c r="AP555" s="15">
        <f t="shared" si="42"/>
        <v>0</v>
      </c>
      <c r="AQ555" s="15">
        <f t="shared" si="43"/>
        <v>26.5</v>
      </c>
      <c r="AR555" s="15">
        <v>0</v>
      </c>
      <c r="AS555" s="15">
        <v>0</v>
      </c>
      <c r="AT555" s="15">
        <v>0</v>
      </c>
      <c r="AU555" s="15">
        <v>0</v>
      </c>
      <c r="AV555" s="15">
        <f t="shared" si="44"/>
        <v>5.9346750000000004</v>
      </c>
      <c r="AW555" s="15">
        <v>0</v>
      </c>
      <c r="AX555" s="15">
        <v>1.9716666666666665</v>
      </c>
    </row>
    <row r="556" spans="1:50" ht="20.100000000000001" customHeight="1" x14ac:dyDescent="0.25">
      <c r="A556" s="8">
        <v>43922</v>
      </c>
      <c r="B556" s="8">
        <v>43951</v>
      </c>
      <c r="C556" s="11">
        <v>532</v>
      </c>
      <c r="D556" s="8" t="str">
        <f>VLOOKUP(C556,DBASE!$A$4:$Z$756,3,FALSE)</f>
        <v>P</v>
      </c>
      <c r="E556" s="11" t="str">
        <f>VLOOKUP(C556,DBASE!$A$4:$Z$756,2,FALSE)</f>
        <v>Active</v>
      </c>
      <c r="F556" s="11" t="str">
        <f>VLOOKUP(C556,DBASE!$A$4:$Z$756,4,FALSE)</f>
        <v>Mitarbeiter 532</v>
      </c>
      <c r="G556" s="11" t="str">
        <f>VLOOKUP(C556,DBASE!$A$4:$Z$756,5,FALSE)</f>
        <v>N</v>
      </c>
      <c r="H556" s="11">
        <f>VLOOKUP(C556,DBASE!$A$4:$Z$756,6,FALSE)</f>
        <v>1021</v>
      </c>
      <c r="I556" s="11">
        <f>VLOOKUP(C556,DBASE!$A$4:$Z$756,7,FALSE)</f>
        <v>1040</v>
      </c>
      <c r="J556" s="11">
        <f>VLOOKUP(C556,DBASE!$A$4:$Z$756,8,FALSE)</f>
        <v>105</v>
      </c>
      <c r="K556" s="11" t="str">
        <f>VLOOKUP(C556,DBASE!$A$4:$Z$756,9,FALSE)</f>
        <v>Niederl. 6</v>
      </c>
      <c r="L556" s="11" t="str">
        <f>VLOOKUP(C556,DBASE!$A$4:$Z$756,10,FALSE)</f>
        <v>Department</v>
      </c>
      <c r="M556" s="11" t="str">
        <f>VLOOKUP(C556,DBASE!$A$4:$Z$756,11,FALSE)</f>
        <v>Supervisor</v>
      </c>
      <c r="N556" s="11" t="str">
        <f>VLOOKUP(C556,DBASE!$A$4:$Z$756,12,FALSE)</f>
        <v>Non-Mgm.</v>
      </c>
      <c r="O556" s="11" t="str">
        <f>VLOOKUP(C556,DBASE!$A$4:$Z$756,13,FALSE)</f>
        <v>ang.</v>
      </c>
      <c r="P556" s="11" t="str">
        <f>VLOOKUP(C556,DBASE!$A$4:$Z$756,14,FALSE)</f>
        <v>M</v>
      </c>
      <c r="Q556" s="12">
        <f>VLOOKUP(C556,DBASE!$A$4:$Z$756,15,FALSE)</f>
        <v>43191</v>
      </c>
      <c r="R556" s="12" t="str">
        <f>IF(VLOOKUP(C556,DBASE!$A$4:$Z$756,16,FALSE)=0,"",VLOOKUP(C556,DBASE!$A$4:$Z$756,16,FALSE))</f>
        <v/>
      </c>
      <c r="S556" s="13" t="str">
        <f>VLOOKUP(C556,DBASE!$A$4:$Z$756,17,FALSE)</f>
        <v/>
      </c>
      <c r="T556" s="11">
        <f ca="1">VLOOKUP(C556,DBASE!$A$4:$Z$756,18,FALSE)</f>
        <v>1</v>
      </c>
      <c r="U556" s="12">
        <f>VLOOKUP(C556,DBASE!$A$4:$Z$756,19,FALSE)</f>
        <v>30247</v>
      </c>
      <c r="V556" s="13">
        <f ca="1">VLOOKUP(C556,DBASE!$A$4:$Z$756,20,FALSE)</f>
        <v>37</v>
      </c>
      <c r="W556" s="11" t="str">
        <f>VLOOKUP(C556,DBASE!$A$4:$Z$756,21,FALSE)</f>
        <v>J</v>
      </c>
      <c r="X556" s="11">
        <f>VLOOKUP(C556,DBASE!$A$4:$Z$756,22,FALSE)</f>
        <v>30</v>
      </c>
      <c r="Y556" s="14">
        <f>VLOOKUP(C556,DBASE!$A$4:$Z$756,23,FALSE)</f>
        <v>2.5</v>
      </c>
      <c r="Z556" s="11">
        <f>VLOOKUP(C556,DBASE!$A$4:$Z$756,24,FALSE)</f>
        <v>39</v>
      </c>
      <c r="AA556" s="11" t="str">
        <f>VLOOKUP(C556,DBASE!$A$4:$Z$756,25,FALSE)</f>
        <v>Function</v>
      </c>
      <c r="AB556" s="10">
        <f>VLOOKUP(C556,DBASE!$A$4:$Z$756,26,FALSE)</f>
        <v>1</v>
      </c>
      <c r="AC556" s="15">
        <v>1552</v>
      </c>
      <c r="AD556" s="15">
        <f t="shared" si="40"/>
        <v>340.27600000000001</v>
      </c>
      <c r="AE556" s="15">
        <v>0</v>
      </c>
      <c r="AF556" s="15">
        <v>0</v>
      </c>
      <c r="AG556" s="15">
        <v>30</v>
      </c>
      <c r="AH556" s="15">
        <v>0</v>
      </c>
      <c r="AI556" s="15">
        <v>108.33</v>
      </c>
      <c r="AJ556" s="15">
        <v>2300</v>
      </c>
      <c r="AK556" s="15">
        <v>0</v>
      </c>
      <c r="AL556" s="15">
        <v>0</v>
      </c>
      <c r="AM556" s="15">
        <v>0</v>
      </c>
      <c r="AN556" s="15">
        <v>0</v>
      </c>
      <c r="AO556" s="15">
        <f t="shared" si="41"/>
        <v>89.538461538461547</v>
      </c>
      <c r="AP556" s="15">
        <f t="shared" si="42"/>
        <v>71.13333333333334</v>
      </c>
      <c r="AQ556" s="15">
        <f t="shared" si="43"/>
        <v>26.5</v>
      </c>
      <c r="AR556" s="15">
        <v>0</v>
      </c>
      <c r="AS556" s="15">
        <v>0</v>
      </c>
      <c r="AT556" s="15">
        <v>0</v>
      </c>
      <c r="AU556" s="15">
        <v>0</v>
      </c>
      <c r="AV556" s="15">
        <f t="shared" si="44"/>
        <v>587.98112696153839</v>
      </c>
      <c r="AW556" s="15">
        <v>100.51</v>
      </c>
      <c r="AX556" s="15">
        <v>1.9716666666666665</v>
      </c>
    </row>
    <row r="557" spans="1:50" ht="20.100000000000001" customHeight="1" x14ac:dyDescent="0.25">
      <c r="A557" s="8">
        <v>43922</v>
      </c>
      <c r="B557" s="8">
        <v>43951</v>
      </c>
      <c r="C557" s="11">
        <v>533</v>
      </c>
      <c r="D557" s="8" t="str">
        <f>VLOOKUP(C557,DBASE!$A$4:$Z$756,3,FALSE)</f>
        <v>P</v>
      </c>
      <c r="E557" s="11" t="str">
        <f>VLOOKUP(C557,DBASE!$A$4:$Z$756,2,FALSE)</f>
        <v>Active</v>
      </c>
      <c r="F557" s="11" t="str">
        <f>VLOOKUP(C557,DBASE!$A$4:$Z$756,4,FALSE)</f>
        <v>Mitarbeiter 533</v>
      </c>
      <c r="G557" s="11" t="str">
        <f>VLOOKUP(C557,DBASE!$A$4:$Z$756,5,FALSE)</f>
        <v>N</v>
      </c>
      <c r="H557" s="11">
        <f>VLOOKUP(C557,DBASE!$A$4:$Z$756,6,FALSE)</f>
        <v>1029</v>
      </c>
      <c r="I557" s="11">
        <f>VLOOKUP(C557,DBASE!$A$4:$Z$756,7,FALSE)</f>
        <v>1072</v>
      </c>
      <c r="J557" s="11">
        <f>VLOOKUP(C557,DBASE!$A$4:$Z$756,8,FALSE)</f>
        <v>102</v>
      </c>
      <c r="K557" s="11" t="str">
        <f>VLOOKUP(C557,DBASE!$A$4:$Z$756,9,FALSE)</f>
        <v>Niederl. 3</v>
      </c>
      <c r="L557" s="11" t="str">
        <f>VLOOKUP(C557,DBASE!$A$4:$Z$756,10,FALSE)</f>
        <v>Department</v>
      </c>
      <c r="M557" s="11" t="str">
        <f>VLOOKUP(C557,DBASE!$A$4:$Z$756,11,FALSE)</f>
        <v>Supervisor</v>
      </c>
      <c r="N557" s="11" t="str">
        <f>VLOOKUP(C557,DBASE!$A$4:$Z$756,12,FALSE)</f>
        <v>Non-Mgm.</v>
      </c>
      <c r="O557" s="11" t="str">
        <f>VLOOKUP(C557,DBASE!$A$4:$Z$756,13,FALSE)</f>
        <v>ang.</v>
      </c>
      <c r="P557" s="11" t="str">
        <f>VLOOKUP(C557,DBASE!$A$4:$Z$756,14,FALSE)</f>
        <v>M</v>
      </c>
      <c r="Q557" s="12">
        <f>VLOOKUP(C557,DBASE!$A$4:$Z$756,15,FALSE)</f>
        <v>43191</v>
      </c>
      <c r="R557" s="12" t="str">
        <f>IF(VLOOKUP(C557,DBASE!$A$4:$Z$756,16,FALSE)=0,"",VLOOKUP(C557,DBASE!$A$4:$Z$756,16,FALSE))</f>
        <v/>
      </c>
      <c r="S557" s="13" t="str">
        <f>VLOOKUP(C557,DBASE!$A$4:$Z$756,17,FALSE)</f>
        <v/>
      </c>
      <c r="T557" s="11">
        <f ca="1">VLOOKUP(C557,DBASE!$A$4:$Z$756,18,FALSE)</f>
        <v>1</v>
      </c>
      <c r="U557" s="12">
        <f>VLOOKUP(C557,DBASE!$A$4:$Z$756,19,FALSE)</f>
        <v>31932</v>
      </c>
      <c r="V557" s="13">
        <f ca="1">VLOOKUP(C557,DBASE!$A$4:$Z$756,20,FALSE)</f>
        <v>32</v>
      </c>
      <c r="W557" s="11" t="str">
        <f>VLOOKUP(C557,DBASE!$A$4:$Z$756,21,FALSE)</f>
        <v>N</v>
      </c>
      <c r="X557" s="11">
        <f>VLOOKUP(C557,DBASE!$A$4:$Z$756,22,FALSE)</f>
        <v>30</v>
      </c>
      <c r="Y557" s="14">
        <f>VLOOKUP(C557,DBASE!$A$4:$Z$756,23,FALSE)</f>
        <v>2.5</v>
      </c>
      <c r="Z557" s="11">
        <f>VLOOKUP(C557,DBASE!$A$4:$Z$756,24,FALSE)</f>
        <v>39</v>
      </c>
      <c r="AA557" s="11" t="str">
        <f>VLOOKUP(C557,DBASE!$A$4:$Z$756,25,FALSE)</f>
        <v>Function</v>
      </c>
      <c r="AB557" s="10">
        <f>VLOOKUP(C557,DBASE!$A$4:$Z$756,26,FALSE)</f>
        <v>1</v>
      </c>
      <c r="AC557" s="15">
        <v>1553</v>
      </c>
      <c r="AD557" s="15">
        <f t="shared" si="40"/>
        <v>340.49525000000006</v>
      </c>
      <c r="AE557" s="15">
        <v>0</v>
      </c>
      <c r="AF557" s="15">
        <v>0</v>
      </c>
      <c r="AG557" s="15">
        <v>0</v>
      </c>
      <c r="AH557" s="15">
        <v>0</v>
      </c>
      <c r="AI557" s="15">
        <v>0</v>
      </c>
      <c r="AJ557" s="15">
        <v>0</v>
      </c>
      <c r="AK557" s="15">
        <v>0</v>
      </c>
      <c r="AL557" s="15">
        <v>0</v>
      </c>
      <c r="AM557" s="15">
        <v>0</v>
      </c>
      <c r="AN557" s="15">
        <v>0</v>
      </c>
      <c r="AO557" s="15">
        <f t="shared" si="41"/>
        <v>0</v>
      </c>
      <c r="AP557" s="15">
        <f t="shared" si="42"/>
        <v>0</v>
      </c>
      <c r="AQ557" s="15">
        <f t="shared" si="43"/>
        <v>26.5</v>
      </c>
      <c r="AR557" s="15">
        <v>0</v>
      </c>
      <c r="AS557" s="15">
        <v>0</v>
      </c>
      <c r="AT557" s="15">
        <v>0</v>
      </c>
      <c r="AU557" s="15">
        <v>0</v>
      </c>
      <c r="AV557" s="15">
        <f t="shared" si="44"/>
        <v>5.9346750000000004</v>
      </c>
      <c r="AW557" s="15">
        <v>0</v>
      </c>
      <c r="AX557" s="15">
        <v>1.9716666666666665</v>
      </c>
    </row>
    <row r="558" spans="1:50" ht="20.100000000000001" customHeight="1" x14ac:dyDescent="0.25">
      <c r="A558" s="8">
        <v>43922</v>
      </c>
      <c r="B558" s="8">
        <v>43951</v>
      </c>
      <c r="C558" s="11">
        <v>534</v>
      </c>
      <c r="D558" s="8" t="str">
        <f>VLOOKUP(C558,DBASE!$A$4:$Z$756,3,FALSE)</f>
        <v>P</v>
      </c>
      <c r="E558" s="11" t="str">
        <f>VLOOKUP(C558,DBASE!$A$4:$Z$756,2,FALSE)</f>
        <v>Active</v>
      </c>
      <c r="F558" s="11" t="str">
        <f>VLOOKUP(C558,DBASE!$A$4:$Z$756,4,FALSE)</f>
        <v>Mitarbeiter 534</v>
      </c>
      <c r="G558" s="11" t="str">
        <f>VLOOKUP(C558,DBASE!$A$4:$Z$756,5,FALSE)</f>
        <v>N</v>
      </c>
      <c r="H558" s="11">
        <f>VLOOKUP(C558,DBASE!$A$4:$Z$756,6,FALSE)</f>
        <v>1019</v>
      </c>
      <c r="I558" s="11">
        <f>VLOOKUP(C558,DBASE!$A$4:$Z$756,7,FALSE)</f>
        <v>1056</v>
      </c>
      <c r="J558" s="11">
        <f>VLOOKUP(C558,DBASE!$A$4:$Z$756,8,FALSE)</f>
        <v>106</v>
      </c>
      <c r="K558" s="11" t="str">
        <f>VLOOKUP(C558,DBASE!$A$4:$Z$756,9,FALSE)</f>
        <v>Niederl. 7</v>
      </c>
      <c r="L558" s="11" t="str">
        <f>VLOOKUP(C558,DBASE!$A$4:$Z$756,10,FALSE)</f>
        <v>Department</v>
      </c>
      <c r="M558" s="11" t="str">
        <f>VLOOKUP(C558,DBASE!$A$4:$Z$756,11,FALSE)</f>
        <v>Supervisor</v>
      </c>
      <c r="N558" s="11" t="str">
        <f>VLOOKUP(C558,DBASE!$A$4:$Z$756,12,FALSE)</f>
        <v>Non-Mgm.</v>
      </c>
      <c r="O558" s="11" t="str">
        <f>VLOOKUP(C558,DBASE!$A$4:$Z$756,13,FALSE)</f>
        <v>ang.</v>
      </c>
      <c r="P558" s="11" t="str">
        <f>VLOOKUP(C558,DBASE!$A$4:$Z$756,14,FALSE)</f>
        <v>W</v>
      </c>
      <c r="Q558" s="12">
        <f>VLOOKUP(C558,DBASE!$A$4:$Z$756,15,FALSE)</f>
        <v>43199</v>
      </c>
      <c r="R558" s="12" t="str">
        <f>IF(VLOOKUP(C558,DBASE!$A$4:$Z$756,16,FALSE)=0,"",VLOOKUP(C558,DBASE!$A$4:$Z$756,16,FALSE))</f>
        <v/>
      </c>
      <c r="S558" s="13" t="str">
        <f>VLOOKUP(C558,DBASE!$A$4:$Z$756,17,FALSE)</f>
        <v/>
      </c>
      <c r="T558" s="11">
        <f ca="1">VLOOKUP(C558,DBASE!$A$4:$Z$756,18,FALSE)</f>
        <v>1</v>
      </c>
      <c r="U558" s="12">
        <f>VLOOKUP(C558,DBASE!$A$4:$Z$756,19,FALSE)</f>
        <v>31789</v>
      </c>
      <c r="V558" s="13">
        <f ca="1">VLOOKUP(C558,DBASE!$A$4:$Z$756,20,FALSE)</f>
        <v>33</v>
      </c>
      <c r="W558" s="11" t="str">
        <f>VLOOKUP(C558,DBASE!$A$4:$Z$756,21,FALSE)</f>
        <v>J</v>
      </c>
      <c r="X558" s="11">
        <f>VLOOKUP(C558,DBASE!$A$4:$Z$756,22,FALSE)</f>
        <v>30</v>
      </c>
      <c r="Y558" s="14">
        <f>VLOOKUP(C558,DBASE!$A$4:$Z$756,23,FALSE)</f>
        <v>2.5</v>
      </c>
      <c r="Z558" s="11">
        <f>VLOOKUP(C558,DBASE!$A$4:$Z$756,24,FALSE)</f>
        <v>39</v>
      </c>
      <c r="AA558" s="11" t="str">
        <f>VLOOKUP(C558,DBASE!$A$4:$Z$756,25,FALSE)</f>
        <v>Function</v>
      </c>
      <c r="AB558" s="10">
        <f>VLOOKUP(C558,DBASE!$A$4:$Z$756,26,FALSE)</f>
        <v>1</v>
      </c>
      <c r="AC558" s="15">
        <v>1554</v>
      </c>
      <c r="AD558" s="15">
        <f t="shared" si="40"/>
        <v>340.71450000000004</v>
      </c>
      <c r="AE558" s="15">
        <v>0</v>
      </c>
      <c r="AF558" s="15">
        <v>0</v>
      </c>
      <c r="AG558" s="15">
        <v>0</v>
      </c>
      <c r="AH558" s="15">
        <v>0</v>
      </c>
      <c r="AI558" s="15">
        <v>0</v>
      </c>
      <c r="AJ558" s="15">
        <v>0</v>
      </c>
      <c r="AK558" s="15">
        <v>0</v>
      </c>
      <c r="AL558" s="15">
        <v>0</v>
      </c>
      <c r="AM558" s="15">
        <v>0</v>
      </c>
      <c r="AN558" s="15">
        <v>0</v>
      </c>
      <c r="AO558" s="15">
        <f t="shared" si="41"/>
        <v>89.653846153846146</v>
      </c>
      <c r="AP558" s="15">
        <f t="shared" si="42"/>
        <v>71.225000000000009</v>
      </c>
      <c r="AQ558" s="15">
        <f t="shared" si="43"/>
        <v>26.5</v>
      </c>
      <c r="AR558" s="15">
        <v>0</v>
      </c>
      <c r="AS558" s="15">
        <v>0</v>
      </c>
      <c r="AT558" s="15">
        <v>0</v>
      </c>
      <c r="AU558" s="15">
        <v>0</v>
      </c>
      <c r="AV558" s="15">
        <f t="shared" si="44"/>
        <v>41.963492596153849</v>
      </c>
      <c r="AW558" s="15">
        <v>0</v>
      </c>
      <c r="AX558" s="15">
        <v>1.9716666666666665</v>
      </c>
    </row>
    <row r="559" spans="1:50" ht="20.100000000000001" customHeight="1" x14ac:dyDescent="0.25">
      <c r="A559" s="8">
        <v>43922</v>
      </c>
      <c r="B559" s="8">
        <v>43951</v>
      </c>
      <c r="C559" s="11">
        <v>535</v>
      </c>
      <c r="D559" s="8" t="str">
        <f>VLOOKUP(C559,DBASE!$A$4:$Z$756,3,FALSE)</f>
        <v>P</v>
      </c>
      <c r="E559" s="11" t="str">
        <f>VLOOKUP(C559,DBASE!$A$4:$Z$756,2,FALSE)</f>
        <v>Active</v>
      </c>
      <c r="F559" s="11" t="str">
        <f>VLOOKUP(C559,DBASE!$A$4:$Z$756,4,FALSE)</f>
        <v>Mitarbeiter 535</v>
      </c>
      <c r="G559" s="11" t="str">
        <f>VLOOKUP(C559,DBASE!$A$4:$Z$756,5,FALSE)</f>
        <v>N</v>
      </c>
      <c r="H559" s="11">
        <f>VLOOKUP(C559,DBASE!$A$4:$Z$756,6,FALSE)</f>
        <v>1030</v>
      </c>
      <c r="I559" s="11">
        <f>VLOOKUP(C559,DBASE!$A$4:$Z$756,7,FALSE)</f>
        <v>1073</v>
      </c>
      <c r="J559" s="11">
        <f>VLOOKUP(C559,DBASE!$A$4:$Z$756,8,FALSE)</f>
        <v>102</v>
      </c>
      <c r="K559" s="11" t="str">
        <f>VLOOKUP(C559,DBASE!$A$4:$Z$756,9,FALSE)</f>
        <v>Niederl. 3</v>
      </c>
      <c r="L559" s="11" t="str">
        <f>VLOOKUP(C559,DBASE!$A$4:$Z$756,10,FALSE)</f>
        <v>Department</v>
      </c>
      <c r="M559" s="11" t="str">
        <f>VLOOKUP(C559,DBASE!$A$4:$Z$756,11,FALSE)</f>
        <v>Supervisor</v>
      </c>
      <c r="N559" s="11" t="str">
        <f>VLOOKUP(C559,DBASE!$A$4:$Z$756,12,FALSE)</f>
        <v>Non-Mgm.</v>
      </c>
      <c r="O559" s="11" t="str">
        <f>VLOOKUP(C559,DBASE!$A$4:$Z$756,13,FALSE)</f>
        <v>ang.</v>
      </c>
      <c r="P559" s="11" t="str">
        <f>VLOOKUP(C559,DBASE!$A$4:$Z$756,14,FALSE)</f>
        <v>M</v>
      </c>
      <c r="Q559" s="12">
        <f>VLOOKUP(C559,DBASE!$A$4:$Z$756,15,FALSE)</f>
        <v>43235</v>
      </c>
      <c r="R559" s="12" t="str">
        <f>IF(VLOOKUP(C559,DBASE!$A$4:$Z$756,16,FALSE)=0,"",VLOOKUP(C559,DBASE!$A$4:$Z$756,16,FALSE))</f>
        <v/>
      </c>
      <c r="S559" s="13" t="str">
        <f>VLOOKUP(C559,DBASE!$A$4:$Z$756,17,FALSE)</f>
        <v/>
      </c>
      <c r="T559" s="11">
        <f ca="1">VLOOKUP(C559,DBASE!$A$4:$Z$756,18,FALSE)</f>
        <v>1</v>
      </c>
      <c r="U559" s="12">
        <f>VLOOKUP(C559,DBASE!$A$4:$Z$756,19,FALSE)</f>
        <v>33061</v>
      </c>
      <c r="V559" s="13">
        <f ca="1">VLOOKUP(C559,DBASE!$A$4:$Z$756,20,FALSE)</f>
        <v>29</v>
      </c>
      <c r="W559" s="11" t="str">
        <f>VLOOKUP(C559,DBASE!$A$4:$Z$756,21,FALSE)</f>
        <v>N</v>
      </c>
      <c r="X559" s="11">
        <f>VLOOKUP(C559,DBASE!$A$4:$Z$756,22,FALSE)</f>
        <v>30</v>
      </c>
      <c r="Y559" s="14">
        <f>VLOOKUP(C559,DBASE!$A$4:$Z$756,23,FALSE)</f>
        <v>2.5</v>
      </c>
      <c r="Z559" s="11">
        <f>VLOOKUP(C559,DBASE!$A$4:$Z$756,24,FALSE)</f>
        <v>39</v>
      </c>
      <c r="AA559" s="11" t="str">
        <f>VLOOKUP(C559,DBASE!$A$4:$Z$756,25,FALSE)</f>
        <v>Function</v>
      </c>
      <c r="AB559" s="10">
        <f>VLOOKUP(C559,DBASE!$A$4:$Z$756,26,FALSE)</f>
        <v>1</v>
      </c>
      <c r="AC559" s="15">
        <v>1555</v>
      </c>
      <c r="AD559" s="15">
        <f t="shared" si="40"/>
        <v>340.93375000000003</v>
      </c>
      <c r="AE559" s="15">
        <v>0</v>
      </c>
      <c r="AF559" s="15">
        <v>0</v>
      </c>
      <c r="AG559" s="15">
        <v>0</v>
      </c>
      <c r="AH559" s="15">
        <v>0</v>
      </c>
      <c r="AI559" s="15">
        <v>0</v>
      </c>
      <c r="AJ559" s="15">
        <v>0</v>
      </c>
      <c r="AK559" s="15">
        <v>0</v>
      </c>
      <c r="AL559" s="15">
        <v>0</v>
      </c>
      <c r="AM559" s="15">
        <v>0</v>
      </c>
      <c r="AN559" s="15">
        <v>0</v>
      </c>
      <c r="AO559" s="15">
        <f t="shared" si="41"/>
        <v>0</v>
      </c>
      <c r="AP559" s="15">
        <f t="shared" si="42"/>
        <v>0</v>
      </c>
      <c r="AQ559" s="15">
        <f t="shared" si="43"/>
        <v>26.5</v>
      </c>
      <c r="AR559" s="15">
        <v>0</v>
      </c>
      <c r="AS559" s="15">
        <v>0</v>
      </c>
      <c r="AT559" s="15">
        <v>0</v>
      </c>
      <c r="AU559" s="15">
        <v>0</v>
      </c>
      <c r="AV559" s="15">
        <f t="shared" si="44"/>
        <v>5.9346750000000004</v>
      </c>
      <c r="AW559" s="15">
        <v>0</v>
      </c>
      <c r="AX559" s="15">
        <v>1.9716666666666665</v>
      </c>
    </row>
    <row r="560" spans="1:50" ht="20.100000000000001" customHeight="1" x14ac:dyDescent="0.25">
      <c r="A560" s="8">
        <v>43922</v>
      </c>
      <c r="B560" s="8">
        <v>43951</v>
      </c>
      <c r="C560" s="11">
        <v>536</v>
      </c>
      <c r="D560" s="8" t="str">
        <f>VLOOKUP(C560,DBASE!$A$4:$Z$756,3,FALSE)</f>
        <v>P</v>
      </c>
      <c r="E560" s="11" t="str">
        <f>VLOOKUP(C560,DBASE!$A$4:$Z$756,2,FALSE)</f>
        <v>Active</v>
      </c>
      <c r="F560" s="11" t="str">
        <f>VLOOKUP(C560,DBASE!$A$4:$Z$756,4,FALSE)</f>
        <v>Mitarbeiter 536</v>
      </c>
      <c r="G560" s="11" t="str">
        <f>VLOOKUP(C560,DBASE!$A$4:$Z$756,5,FALSE)</f>
        <v>N</v>
      </c>
      <c r="H560" s="11">
        <f>VLOOKUP(C560,DBASE!$A$4:$Z$756,6,FALSE)</f>
        <v>1047</v>
      </c>
      <c r="I560" s="11">
        <f>VLOOKUP(C560,DBASE!$A$4:$Z$756,7,FALSE)</f>
        <v>1090</v>
      </c>
      <c r="J560" s="11">
        <f>VLOOKUP(C560,DBASE!$A$4:$Z$756,8,FALSE)</f>
        <v>102</v>
      </c>
      <c r="K560" s="11" t="str">
        <f>VLOOKUP(C560,DBASE!$A$4:$Z$756,9,FALSE)</f>
        <v>Niederl. 3</v>
      </c>
      <c r="L560" s="11" t="str">
        <f>VLOOKUP(C560,DBASE!$A$4:$Z$756,10,FALSE)</f>
        <v>Department</v>
      </c>
      <c r="M560" s="11" t="str">
        <f>VLOOKUP(C560,DBASE!$A$4:$Z$756,11,FALSE)</f>
        <v>Supervisor</v>
      </c>
      <c r="N560" s="11" t="str">
        <f>VLOOKUP(C560,DBASE!$A$4:$Z$756,12,FALSE)</f>
        <v>Manager</v>
      </c>
      <c r="O560" s="11" t="str">
        <f>VLOOKUP(C560,DBASE!$A$4:$Z$756,13,FALSE)</f>
        <v>ang.</v>
      </c>
      <c r="P560" s="11" t="str">
        <f>VLOOKUP(C560,DBASE!$A$4:$Z$756,14,FALSE)</f>
        <v>M</v>
      </c>
      <c r="Q560" s="12">
        <f>VLOOKUP(C560,DBASE!$A$4:$Z$756,15,FALSE)</f>
        <v>43221</v>
      </c>
      <c r="R560" s="12" t="str">
        <f>IF(VLOOKUP(C560,DBASE!$A$4:$Z$756,16,FALSE)=0,"",VLOOKUP(C560,DBASE!$A$4:$Z$756,16,FALSE))</f>
        <v/>
      </c>
      <c r="S560" s="13" t="str">
        <f>VLOOKUP(C560,DBASE!$A$4:$Z$756,17,FALSE)</f>
        <v/>
      </c>
      <c r="T560" s="11">
        <f ca="1">VLOOKUP(C560,DBASE!$A$4:$Z$756,18,FALSE)</f>
        <v>1</v>
      </c>
      <c r="U560" s="12">
        <f>VLOOKUP(C560,DBASE!$A$4:$Z$756,19,FALSE)</f>
        <v>28314</v>
      </c>
      <c r="V560" s="13">
        <f ca="1">VLOOKUP(C560,DBASE!$A$4:$Z$756,20,FALSE)</f>
        <v>42</v>
      </c>
      <c r="W560" s="11" t="str">
        <f>VLOOKUP(C560,DBASE!$A$4:$Z$756,21,FALSE)</f>
        <v>N</v>
      </c>
      <c r="X560" s="11">
        <f>VLOOKUP(C560,DBASE!$A$4:$Z$756,22,FALSE)</f>
        <v>30</v>
      </c>
      <c r="Y560" s="14">
        <f>VLOOKUP(C560,DBASE!$A$4:$Z$756,23,FALSE)</f>
        <v>2.5</v>
      </c>
      <c r="Z560" s="11">
        <f>VLOOKUP(C560,DBASE!$A$4:$Z$756,24,FALSE)</f>
        <v>39</v>
      </c>
      <c r="AA560" s="11" t="str">
        <f>VLOOKUP(C560,DBASE!$A$4:$Z$756,25,FALSE)</f>
        <v>Function</v>
      </c>
      <c r="AB560" s="10">
        <f>VLOOKUP(C560,DBASE!$A$4:$Z$756,26,FALSE)</f>
        <v>1</v>
      </c>
      <c r="AC560" s="15">
        <v>1556</v>
      </c>
      <c r="AD560" s="15">
        <f t="shared" si="40"/>
        <v>341.15300000000002</v>
      </c>
      <c r="AE560" s="15">
        <v>0</v>
      </c>
      <c r="AF560" s="15">
        <v>0</v>
      </c>
      <c r="AG560" s="15">
        <v>0</v>
      </c>
      <c r="AH560" s="15">
        <v>0</v>
      </c>
      <c r="AI560" s="15">
        <v>0</v>
      </c>
      <c r="AJ560" s="15">
        <v>0</v>
      </c>
      <c r="AK560" s="15">
        <v>0</v>
      </c>
      <c r="AL560" s="15">
        <v>0</v>
      </c>
      <c r="AM560" s="15">
        <v>0</v>
      </c>
      <c r="AN560" s="15">
        <v>0</v>
      </c>
      <c r="AO560" s="15">
        <f t="shared" si="41"/>
        <v>0</v>
      </c>
      <c r="AP560" s="15">
        <f t="shared" si="42"/>
        <v>0</v>
      </c>
      <c r="AQ560" s="15">
        <f t="shared" si="43"/>
        <v>26.5</v>
      </c>
      <c r="AR560" s="15">
        <v>0</v>
      </c>
      <c r="AS560" s="15">
        <v>0</v>
      </c>
      <c r="AT560" s="15">
        <v>0</v>
      </c>
      <c r="AU560" s="15">
        <v>0</v>
      </c>
      <c r="AV560" s="15">
        <f t="shared" si="44"/>
        <v>5.9346750000000004</v>
      </c>
      <c r="AW560" s="15">
        <v>120.232</v>
      </c>
      <c r="AX560" s="15">
        <v>1.9716666666666665</v>
      </c>
    </row>
    <row r="561" spans="1:50" ht="20.100000000000001" customHeight="1" x14ac:dyDescent="0.25">
      <c r="A561" s="8">
        <v>43922</v>
      </c>
      <c r="B561" s="8">
        <v>43951</v>
      </c>
      <c r="C561" s="11">
        <v>537</v>
      </c>
      <c r="D561" s="8" t="str">
        <f>VLOOKUP(C561,DBASE!$A$4:$Z$756,3,FALSE)</f>
        <v>P</v>
      </c>
      <c r="E561" s="11" t="str">
        <f>VLOOKUP(C561,DBASE!$A$4:$Z$756,2,FALSE)</f>
        <v>Active</v>
      </c>
      <c r="F561" s="11" t="str">
        <f>VLOOKUP(C561,DBASE!$A$4:$Z$756,4,FALSE)</f>
        <v>Mitarbeiter 537</v>
      </c>
      <c r="G561" s="11" t="str">
        <f>VLOOKUP(C561,DBASE!$A$4:$Z$756,5,FALSE)</f>
        <v>N</v>
      </c>
      <c r="H561" s="11">
        <f>VLOOKUP(C561,DBASE!$A$4:$Z$756,6,FALSE)</f>
        <v>1025</v>
      </c>
      <c r="I561" s="11">
        <f>VLOOKUP(C561,DBASE!$A$4:$Z$756,7,FALSE)</f>
        <v>1068</v>
      </c>
      <c r="J561" s="11">
        <f>VLOOKUP(C561,DBASE!$A$4:$Z$756,8,FALSE)</f>
        <v>102</v>
      </c>
      <c r="K561" s="11" t="str">
        <f>VLOOKUP(C561,DBASE!$A$4:$Z$756,9,FALSE)</f>
        <v>Niederl. 3</v>
      </c>
      <c r="L561" s="11" t="str">
        <f>VLOOKUP(C561,DBASE!$A$4:$Z$756,10,FALSE)</f>
        <v>Department</v>
      </c>
      <c r="M561" s="11" t="str">
        <f>VLOOKUP(C561,DBASE!$A$4:$Z$756,11,FALSE)</f>
        <v>Supervisor</v>
      </c>
      <c r="N561" s="11" t="str">
        <f>VLOOKUP(C561,DBASE!$A$4:$Z$756,12,FALSE)</f>
        <v>Non-Mgm.</v>
      </c>
      <c r="O561" s="11" t="str">
        <f>VLOOKUP(C561,DBASE!$A$4:$Z$756,13,FALSE)</f>
        <v>ang.</v>
      </c>
      <c r="P561" s="11" t="str">
        <f>VLOOKUP(C561,DBASE!$A$4:$Z$756,14,FALSE)</f>
        <v>W</v>
      </c>
      <c r="Q561" s="12">
        <f>VLOOKUP(C561,DBASE!$A$4:$Z$756,15,FALSE)</f>
        <v>43235</v>
      </c>
      <c r="R561" s="12" t="str">
        <f>IF(VLOOKUP(C561,DBASE!$A$4:$Z$756,16,FALSE)=0,"",VLOOKUP(C561,DBASE!$A$4:$Z$756,16,FALSE))</f>
        <v/>
      </c>
      <c r="S561" s="13" t="str">
        <f>VLOOKUP(C561,DBASE!$A$4:$Z$756,17,FALSE)</f>
        <v/>
      </c>
      <c r="T561" s="11">
        <f ca="1">VLOOKUP(C561,DBASE!$A$4:$Z$756,18,FALSE)</f>
        <v>1</v>
      </c>
      <c r="U561" s="12">
        <f>VLOOKUP(C561,DBASE!$A$4:$Z$756,19,FALSE)</f>
        <v>32190</v>
      </c>
      <c r="V561" s="13">
        <f ca="1">VLOOKUP(C561,DBASE!$A$4:$Z$756,20,FALSE)</f>
        <v>31</v>
      </c>
      <c r="W561" s="11" t="str">
        <f>VLOOKUP(C561,DBASE!$A$4:$Z$756,21,FALSE)</f>
        <v>N</v>
      </c>
      <c r="X561" s="11">
        <f>VLOOKUP(C561,DBASE!$A$4:$Z$756,22,FALSE)</f>
        <v>30</v>
      </c>
      <c r="Y561" s="14">
        <f>VLOOKUP(C561,DBASE!$A$4:$Z$756,23,FALSE)</f>
        <v>2.5</v>
      </c>
      <c r="Z561" s="11">
        <f>VLOOKUP(C561,DBASE!$A$4:$Z$756,24,FALSE)</f>
        <v>39</v>
      </c>
      <c r="AA561" s="11" t="str">
        <f>VLOOKUP(C561,DBASE!$A$4:$Z$756,25,FALSE)</f>
        <v>Function</v>
      </c>
      <c r="AB561" s="10">
        <f>VLOOKUP(C561,DBASE!$A$4:$Z$756,26,FALSE)</f>
        <v>1</v>
      </c>
      <c r="AC561" s="15">
        <v>1557</v>
      </c>
      <c r="AD561" s="15">
        <f t="shared" si="40"/>
        <v>341.37225000000001</v>
      </c>
      <c r="AE561" s="15">
        <v>0</v>
      </c>
      <c r="AF561" s="15">
        <v>0</v>
      </c>
      <c r="AG561" s="15">
        <v>0</v>
      </c>
      <c r="AH561" s="15">
        <v>0</v>
      </c>
      <c r="AI561" s="15">
        <v>0</v>
      </c>
      <c r="AJ561" s="15">
        <v>0</v>
      </c>
      <c r="AK561" s="15">
        <v>0</v>
      </c>
      <c r="AL561" s="15">
        <v>0</v>
      </c>
      <c r="AM561" s="15">
        <v>0</v>
      </c>
      <c r="AN561" s="15">
        <v>0</v>
      </c>
      <c r="AO561" s="15">
        <f t="shared" si="41"/>
        <v>0</v>
      </c>
      <c r="AP561" s="15">
        <f t="shared" si="42"/>
        <v>0</v>
      </c>
      <c r="AQ561" s="15">
        <f t="shared" si="43"/>
        <v>26.5</v>
      </c>
      <c r="AR561" s="15">
        <v>0</v>
      </c>
      <c r="AS561" s="15">
        <v>0</v>
      </c>
      <c r="AT561" s="15">
        <v>0</v>
      </c>
      <c r="AU561" s="15">
        <v>0</v>
      </c>
      <c r="AV561" s="15">
        <f t="shared" si="44"/>
        <v>5.9346750000000004</v>
      </c>
      <c r="AW561" s="15">
        <v>0</v>
      </c>
      <c r="AX561" s="15">
        <v>1.9716666666666665</v>
      </c>
    </row>
    <row r="562" spans="1:50" ht="20.100000000000001" customHeight="1" x14ac:dyDescent="0.25">
      <c r="A562" s="8">
        <v>43922</v>
      </c>
      <c r="B562" s="8">
        <v>43951</v>
      </c>
      <c r="C562" s="11">
        <v>538</v>
      </c>
      <c r="D562" s="8" t="str">
        <f>VLOOKUP(C562,DBASE!$A$4:$Z$756,3,FALSE)</f>
        <v>P</v>
      </c>
      <c r="E562" s="11" t="str">
        <f>VLOOKUP(C562,DBASE!$A$4:$Z$756,2,FALSE)</f>
        <v>Active</v>
      </c>
      <c r="F562" s="11" t="str">
        <f>VLOOKUP(C562,DBASE!$A$4:$Z$756,4,FALSE)</f>
        <v>Mitarbeiter 538</v>
      </c>
      <c r="G562" s="11" t="str">
        <f>VLOOKUP(C562,DBASE!$A$4:$Z$756,5,FALSE)</f>
        <v>N</v>
      </c>
      <c r="H562" s="11">
        <f>VLOOKUP(C562,DBASE!$A$4:$Z$756,6,FALSE)</f>
        <v>1044</v>
      </c>
      <c r="I562" s="11">
        <f>VLOOKUP(C562,DBASE!$A$4:$Z$756,7,FALSE)</f>
        <v>1087</v>
      </c>
      <c r="J562" s="11">
        <f>VLOOKUP(C562,DBASE!$A$4:$Z$756,8,FALSE)</f>
        <v>102</v>
      </c>
      <c r="K562" s="11" t="str">
        <f>VLOOKUP(C562,DBASE!$A$4:$Z$756,9,FALSE)</f>
        <v>Niederl. 3</v>
      </c>
      <c r="L562" s="11" t="str">
        <f>VLOOKUP(C562,DBASE!$A$4:$Z$756,10,FALSE)</f>
        <v>Department</v>
      </c>
      <c r="M562" s="11" t="str">
        <f>VLOOKUP(C562,DBASE!$A$4:$Z$756,11,FALSE)</f>
        <v>Supervisor</v>
      </c>
      <c r="N562" s="11" t="str">
        <f>VLOOKUP(C562,DBASE!$A$4:$Z$756,12,FALSE)</f>
        <v>Non-Mgm.</v>
      </c>
      <c r="O562" s="11" t="str">
        <f>VLOOKUP(C562,DBASE!$A$4:$Z$756,13,FALSE)</f>
        <v>ang.</v>
      </c>
      <c r="P562" s="11" t="str">
        <f>VLOOKUP(C562,DBASE!$A$4:$Z$756,14,FALSE)</f>
        <v>M</v>
      </c>
      <c r="Q562" s="12">
        <f>VLOOKUP(C562,DBASE!$A$4:$Z$756,15,FALSE)</f>
        <v>43221</v>
      </c>
      <c r="R562" s="12" t="str">
        <f>IF(VLOOKUP(C562,DBASE!$A$4:$Z$756,16,FALSE)=0,"",VLOOKUP(C562,DBASE!$A$4:$Z$756,16,FALSE))</f>
        <v/>
      </c>
      <c r="S562" s="13" t="str">
        <f>VLOOKUP(C562,DBASE!$A$4:$Z$756,17,FALSE)</f>
        <v/>
      </c>
      <c r="T562" s="11">
        <f ca="1">VLOOKUP(C562,DBASE!$A$4:$Z$756,18,FALSE)</f>
        <v>1</v>
      </c>
      <c r="U562" s="12">
        <f>VLOOKUP(C562,DBASE!$A$4:$Z$756,19,FALSE)</f>
        <v>29060</v>
      </c>
      <c r="V562" s="13">
        <f ca="1">VLOOKUP(C562,DBASE!$A$4:$Z$756,20,FALSE)</f>
        <v>40</v>
      </c>
      <c r="W562" s="11" t="str">
        <f>VLOOKUP(C562,DBASE!$A$4:$Z$756,21,FALSE)</f>
        <v>N</v>
      </c>
      <c r="X562" s="11">
        <f>VLOOKUP(C562,DBASE!$A$4:$Z$756,22,FALSE)</f>
        <v>30</v>
      </c>
      <c r="Y562" s="14">
        <f>VLOOKUP(C562,DBASE!$A$4:$Z$756,23,FALSE)</f>
        <v>2.5</v>
      </c>
      <c r="Z562" s="11">
        <f>VLOOKUP(C562,DBASE!$A$4:$Z$756,24,FALSE)</f>
        <v>39</v>
      </c>
      <c r="AA562" s="11" t="str">
        <f>VLOOKUP(C562,DBASE!$A$4:$Z$756,25,FALSE)</f>
        <v>Function</v>
      </c>
      <c r="AB562" s="10">
        <f>VLOOKUP(C562,DBASE!$A$4:$Z$756,26,FALSE)</f>
        <v>1</v>
      </c>
      <c r="AC562" s="15">
        <v>1558</v>
      </c>
      <c r="AD562" s="15">
        <f t="shared" si="40"/>
        <v>341.5915</v>
      </c>
      <c r="AE562" s="15">
        <v>0</v>
      </c>
      <c r="AF562" s="15">
        <v>0</v>
      </c>
      <c r="AG562" s="15">
        <v>0</v>
      </c>
      <c r="AH562" s="15">
        <v>0</v>
      </c>
      <c r="AI562" s="15">
        <v>0</v>
      </c>
      <c r="AJ562" s="15">
        <v>0</v>
      </c>
      <c r="AK562" s="15">
        <v>0</v>
      </c>
      <c r="AL562" s="15">
        <v>0</v>
      </c>
      <c r="AM562" s="15">
        <v>0</v>
      </c>
      <c r="AN562" s="15">
        <v>0</v>
      </c>
      <c r="AO562" s="15">
        <f t="shared" si="41"/>
        <v>0</v>
      </c>
      <c r="AP562" s="15">
        <f t="shared" si="42"/>
        <v>0</v>
      </c>
      <c r="AQ562" s="15">
        <f t="shared" si="43"/>
        <v>26.5</v>
      </c>
      <c r="AR562" s="15">
        <v>0</v>
      </c>
      <c r="AS562" s="15">
        <v>0</v>
      </c>
      <c r="AT562" s="15">
        <v>0</v>
      </c>
      <c r="AU562" s="15">
        <v>0</v>
      </c>
      <c r="AV562" s="15">
        <f t="shared" si="44"/>
        <v>5.9346750000000004</v>
      </c>
      <c r="AW562" s="15">
        <v>0</v>
      </c>
      <c r="AX562" s="15">
        <v>1.9716666666666665</v>
      </c>
    </row>
    <row r="563" spans="1:50" ht="20.100000000000001" customHeight="1" x14ac:dyDescent="0.25">
      <c r="A563" s="8">
        <v>43922</v>
      </c>
      <c r="B563" s="8">
        <v>43951</v>
      </c>
      <c r="C563" s="11">
        <v>539</v>
      </c>
      <c r="D563" s="8" t="str">
        <f>VLOOKUP(C563,DBASE!$A$4:$Z$756,3,FALSE)</f>
        <v>P</v>
      </c>
      <c r="E563" s="11" t="str">
        <f>VLOOKUP(C563,DBASE!$A$4:$Z$756,2,FALSE)</f>
        <v>Active</v>
      </c>
      <c r="F563" s="11" t="str">
        <f>VLOOKUP(C563,DBASE!$A$4:$Z$756,4,FALSE)</f>
        <v>Mitarbeiter 539</v>
      </c>
      <c r="G563" s="11" t="str">
        <f>VLOOKUP(C563,DBASE!$A$4:$Z$756,5,FALSE)</f>
        <v>N</v>
      </c>
      <c r="H563" s="11">
        <f>VLOOKUP(C563,DBASE!$A$4:$Z$756,6,FALSE)</f>
        <v>1028</v>
      </c>
      <c r="I563" s="11">
        <f>VLOOKUP(C563,DBASE!$A$4:$Z$756,7,FALSE)</f>
        <v>1071</v>
      </c>
      <c r="J563" s="11">
        <f>VLOOKUP(C563,DBASE!$A$4:$Z$756,8,FALSE)</f>
        <v>102</v>
      </c>
      <c r="K563" s="11" t="str">
        <f>VLOOKUP(C563,DBASE!$A$4:$Z$756,9,FALSE)</f>
        <v>Niederl. 3</v>
      </c>
      <c r="L563" s="11" t="str">
        <f>VLOOKUP(C563,DBASE!$A$4:$Z$756,10,FALSE)</f>
        <v>Department</v>
      </c>
      <c r="M563" s="11" t="str">
        <f>VLOOKUP(C563,DBASE!$A$4:$Z$756,11,FALSE)</f>
        <v>Supervisor</v>
      </c>
      <c r="N563" s="11" t="str">
        <f>VLOOKUP(C563,DBASE!$A$4:$Z$756,12,FALSE)</f>
        <v>Non-Mgm.</v>
      </c>
      <c r="O563" s="11" t="str">
        <f>VLOOKUP(C563,DBASE!$A$4:$Z$756,13,FALSE)</f>
        <v>ang.</v>
      </c>
      <c r="P563" s="11" t="str">
        <f>VLOOKUP(C563,DBASE!$A$4:$Z$756,14,FALSE)</f>
        <v>M</v>
      </c>
      <c r="Q563" s="12">
        <f>VLOOKUP(C563,DBASE!$A$4:$Z$756,15,FALSE)</f>
        <v>43221</v>
      </c>
      <c r="R563" s="12" t="str">
        <f>IF(VLOOKUP(C563,DBASE!$A$4:$Z$756,16,FALSE)=0,"",VLOOKUP(C563,DBASE!$A$4:$Z$756,16,FALSE))</f>
        <v/>
      </c>
      <c r="S563" s="13" t="str">
        <f>VLOOKUP(C563,DBASE!$A$4:$Z$756,17,FALSE)</f>
        <v/>
      </c>
      <c r="T563" s="11">
        <f ca="1">VLOOKUP(C563,DBASE!$A$4:$Z$756,18,FALSE)</f>
        <v>1</v>
      </c>
      <c r="U563" s="12">
        <f>VLOOKUP(C563,DBASE!$A$4:$Z$756,19,FALSE)</f>
        <v>32081</v>
      </c>
      <c r="V563" s="13">
        <f ca="1">VLOOKUP(C563,DBASE!$A$4:$Z$756,20,FALSE)</f>
        <v>32</v>
      </c>
      <c r="W563" s="11" t="str">
        <f>VLOOKUP(C563,DBASE!$A$4:$Z$756,21,FALSE)</f>
        <v>N</v>
      </c>
      <c r="X563" s="11">
        <f>VLOOKUP(C563,DBASE!$A$4:$Z$756,22,FALSE)</f>
        <v>30</v>
      </c>
      <c r="Y563" s="14">
        <f>VLOOKUP(C563,DBASE!$A$4:$Z$756,23,FALSE)</f>
        <v>2.5</v>
      </c>
      <c r="Z563" s="11">
        <f>VLOOKUP(C563,DBASE!$A$4:$Z$756,24,FALSE)</f>
        <v>39</v>
      </c>
      <c r="AA563" s="11" t="str">
        <f>VLOOKUP(C563,DBASE!$A$4:$Z$756,25,FALSE)</f>
        <v>Function</v>
      </c>
      <c r="AB563" s="10">
        <f>VLOOKUP(C563,DBASE!$A$4:$Z$756,26,FALSE)</f>
        <v>1</v>
      </c>
      <c r="AC563" s="15">
        <v>1559</v>
      </c>
      <c r="AD563" s="15">
        <f t="shared" si="40"/>
        <v>341.81075000000004</v>
      </c>
      <c r="AE563" s="15">
        <v>0</v>
      </c>
      <c r="AF563" s="15">
        <v>0</v>
      </c>
      <c r="AG563" s="15">
        <v>0</v>
      </c>
      <c r="AH563" s="15">
        <v>0</v>
      </c>
      <c r="AI563" s="15">
        <v>0</v>
      </c>
      <c r="AJ563" s="15">
        <v>0</v>
      </c>
      <c r="AK563" s="15">
        <v>0</v>
      </c>
      <c r="AL563" s="15">
        <v>0</v>
      </c>
      <c r="AM563" s="15">
        <v>0</v>
      </c>
      <c r="AN563" s="15">
        <v>0</v>
      </c>
      <c r="AO563" s="15">
        <f t="shared" si="41"/>
        <v>0</v>
      </c>
      <c r="AP563" s="15">
        <f t="shared" si="42"/>
        <v>0</v>
      </c>
      <c r="AQ563" s="15">
        <f t="shared" si="43"/>
        <v>26.5</v>
      </c>
      <c r="AR563" s="15">
        <v>0</v>
      </c>
      <c r="AS563" s="15">
        <v>0</v>
      </c>
      <c r="AT563" s="15">
        <v>0</v>
      </c>
      <c r="AU563" s="15">
        <v>0</v>
      </c>
      <c r="AV563" s="15">
        <f t="shared" si="44"/>
        <v>5.9346750000000004</v>
      </c>
      <c r="AW563" s="15">
        <v>0</v>
      </c>
      <c r="AX563" s="15">
        <v>1.9716666666666665</v>
      </c>
    </row>
    <row r="564" spans="1:50" ht="20.100000000000001" customHeight="1" x14ac:dyDescent="0.25">
      <c r="A564" s="8">
        <v>43922</v>
      </c>
      <c r="B564" s="8">
        <v>43951</v>
      </c>
      <c r="C564" s="11">
        <v>540</v>
      </c>
      <c r="D564" s="8" t="str">
        <f>VLOOKUP(C564,DBASE!$A$4:$Z$756,3,FALSE)</f>
        <v>P</v>
      </c>
      <c r="E564" s="11" t="str">
        <f>VLOOKUP(C564,DBASE!$A$4:$Z$756,2,FALSE)</f>
        <v>Active</v>
      </c>
      <c r="F564" s="11" t="str">
        <f>VLOOKUP(C564,DBASE!$A$4:$Z$756,4,FALSE)</f>
        <v>Mitarbeiter 540</v>
      </c>
      <c r="G564" s="11" t="str">
        <f>VLOOKUP(C564,DBASE!$A$4:$Z$756,5,FALSE)</f>
        <v>N</v>
      </c>
      <c r="H564" s="11">
        <f>VLOOKUP(C564,DBASE!$A$4:$Z$756,6,FALSE)</f>
        <v>1022</v>
      </c>
      <c r="I564" s="11">
        <f>VLOOKUP(C564,DBASE!$A$4:$Z$756,7,FALSE)</f>
        <v>1023</v>
      </c>
      <c r="J564" s="11">
        <f>VLOOKUP(C564,DBASE!$A$4:$Z$756,8,FALSE)</f>
        <v>108</v>
      </c>
      <c r="K564" s="11" t="str">
        <f>VLOOKUP(C564,DBASE!$A$4:$Z$756,9,FALSE)</f>
        <v>Niederl. 9</v>
      </c>
      <c r="L564" s="11" t="str">
        <f>VLOOKUP(C564,DBASE!$A$4:$Z$756,10,FALSE)</f>
        <v>Department</v>
      </c>
      <c r="M564" s="11" t="str">
        <f>VLOOKUP(C564,DBASE!$A$4:$Z$756,11,FALSE)</f>
        <v>Supervisor</v>
      </c>
      <c r="N564" s="11" t="str">
        <f>VLOOKUP(C564,DBASE!$A$4:$Z$756,12,FALSE)</f>
        <v>Non-Mgm.</v>
      </c>
      <c r="O564" s="11" t="str">
        <f>VLOOKUP(C564,DBASE!$A$4:$Z$756,13,FALSE)</f>
        <v>ang.</v>
      </c>
      <c r="P564" s="11" t="str">
        <f>VLOOKUP(C564,DBASE!$A$4:$Z$756,14,FALSE)</f>
        <v>M</v>
      </c>
      <c r="Q564" s="12">
        <f>VLOOKUP(C564,DBASE!$A$4:$Z$756,15,FALSE)</f>
        <v>43221</v>
      </c>
      <c r="R564" s="12" t="str">
        <f>IF(VLOOKUP(C564,DBASE!$A$4:$Z$756,16,FALSE)=0,"",VLOOKUP(C564,DBASE!$A$4:$Z$756,16,FALSE))</f>
        <v/>
      </c>
      <c r="S564" s="13" t="str">
        <f>VLOOKUP(C564,DBASE!$A$4:$Z$756,17,FALSE)</f>
        <v/>
      </c>
      <c r="T564" s="11">
        <f ca="1">VLOOKUP(C564,DBASE!$A$4:$Z$756,18,FALSE)</f>
        <v>1</v>
      </c>
      <c r="U564" s="12">
        <f>VLOOKUP(C564,DBASE!$A$4:$Z$756,19,FALSE)</f>
        <v>33659</v>
      </c>
      <c r="V564" s="13">
        <f ca="1">VLOOKUP(C564,DBASE!$A$4:$Z$756,20,FALSE)</f>
        <v>27</v>
      </c>
      <c r="W564" s="11" t="str">
        <f>VLOOKUP(C564,DBASE!$A$4:$Z$756,21,FALSE)</f>
        <v>J</v>
      </c>
      <c r="X564" s="11">
        <f>VLOOKUP(C564,DBASE!$A$4:$Z$756,22,FALSE)</f>
        <v>30</v>
      </c>
      <c r="Y564" s="14">
        <f>VLOOKUP(C564,DBASE!$A$4:$Z$756,23,FALSE)</f>
        <v>2.5</v>
      </c>
      <c r="Z564" s="11">
        <f>VLOOKUP(C564,DBASE!$A$4:$Z$756,24,FALSE)</f>
        <v>39</v>
      </c>
      <c r="AA564" s="11" t="str">
        <f>VLOOKUP(C564,DBASE!$A$4:$Z$756,25,FALSE)</f>
        <v>Function</v>
      </c>
      <c r="AB564" s="10">
        <f>VLOOKUP(C564,DBASE!$A$4:$Z$756,26,FALSE)</f>
        <v>1</v>
      </c>
      <c r="AC564" s="15">
        <v>1560</v>
      </c>
      <c r="AD564" s="15">
        <f t="shared" si="40"/>
        <v>342.03</v>
      </c>
      <c r="AE564" s="15">
        <v>0</v>
      </c>
      <c r="AF564" s="15">
        <v>0</v>
      </c>
      <c r="AG564" s="15">
        <v>0</v>
      </c>
      <c r="AH564" s="15">
        <v>0</v>
      </c>
      <c r="AI564" s="15">
        <v>0</v>
      </c>
      <c r="AJ564" s="15">
        <v>0</v>
      </c>
      <c r="AK564" s="15">
        <v>0</v>
      </c>
      <c r="AL564" s="15">
        <v>0</v>
      </c>
      <c r="AM564" s="15">
        <v>0</v>
      </c>
      <c r="AN564" s="15">
        <v>0</v>
      </c>
      <c r="AO564" s="15">
        <f t="shared" si="41"/>
        <v>89.999999999999986</v>
      </c>
      <c r="AP564" s="15">
        <f t="shared" si="42"/>
        <v>71.5</v>
      </c>
      <c r="AQ564" s="15">
        <f t="shared" si="43"/>
        <v>26.5</v>
      </c>
      <c r="AR564" s="15">
        <v>0</v>
      </c>
      <c r="AS564" s="15">
        <v>0</v>
      </c>
      <c r="AT564" s="15">
        <v>0</v>
      </c>
      <c r="AU564" s="15">
        <v>0</v>
      </c>
      <c r="AV564" s="15">
        <f t="shared" si="44"/>
        <v>42.102600000000002</v>
      </c>
      <c r="AW564" s="15">
        <v>0</v>
      </c>
      <c r="AX564" s="15">
        <v>1.9716666666666665</v>
      </c>
    </row>
    <row r="565" spans="1:50" ht="20.100000000000001" customHeight="1" x14ac:dyDescent="0.25">
      <c r="A565" s="8">
        <v>43922</v>
      </c>
      <c r="B565" s="8">
        <v>43951</v>
      </c>
      <c r="C565" s="11">
        <v>541</v>
      </c>
      <c r="D565" s="8" t="str">
        <f>VLOOKUP(C565,DBASE!$A$4:$Z$756,3,FALSE)</f>
        <v>P</v>
      </c>
      <c r="E565" s="11" t="str">
        <f>VLOOKUP(C565,DBASE!$A$4:$Z$756,2,FALSE)</f>
        <v>Active</v>
      </c>
      <c r="F565" s="11" t="str">
        <f>VLOOKUP(C565,DBASE!$A$4:$Z$756,4,FALSE)</f>
        <v>Mitarbeiter 541</v>
      </c>
      <c r="G565" s="11" t="str">
        <f>VLOOKUP(C565,DBASE!$A$4:$Z$756,5,FALSE)</f>
        <v>N</v>
      </c>
      <c r="H565" s="11">
        <f>VLOOKUP(C565,DBASE!$A$4:$Z$756,6,FALSE)</f>
        <v>1022</v>
      </c>
      <c r="I565" s="11">
        <f>VLOOKUP(C565,DBASE!$A$4:$Z$756,7,FALSE)</f>
        <v>1041</v>
      </c>
      <c r="J565" s="11">
        <f>VLOOKUP(C565,DBASE!$A$4:$Z$756,8,FALSE)</f>
        <v>105</v>
      </c>
      <c r="K565" s="11" t="str">
        <f>VLOOKUP(C565,DBASE!$A$4:$Z$756,9,FALSE)</f>
        <v>Niederl. 6</v>
      </c>
      <c r="L565" s="11" t="str">
        <f>VLOOKUP(C565,DBASE!$A$4:$Z$756,10,FALSE)</f>
        <v>Department</v>
      </c>
      <c r="M565" s="11" t="str">
        <f>VLOOKUP(C565,DBASE!$A$4:$Z$756,11,FALSE)</f>
        <v>Supervisor</v>
      </c>
      <c r="N565" s="11" t="str">
        <f>VLOOKUP(C565,DBASE!$A$4:$Z$756,12,FALSE)</f>
        <v>Non-Mgm.</v>
      </c>
      <c r="O565" s="11" t="str">
        <f>VLOOKUP(C565,DBASE!$A$4:$Z$756,13,FALSE)</f>
        <v>ang.</v>
      </c>
      <c r="P565" s="11" t="str">
        <f>VLOOKUP(C565,DBASE!$A$4:$Z$756,14,FALSE)</f>
        <v>M</v>
      </c>
      <c r="Q565" s="12">
        <f>VLOOKUP(C565,DBASE!$A$4:$Z$756,15,FALSE)</f>
        <v>43221</v>
      </c>
      <c r="R565" s="12" t="str">
        <f>IF(VLOOKUP(C565,DBASE!$A$4:$Z$756,16,FALSE)=0,"",VLOOKUP(C565,DBASE!$A$4:$Z$756,16,FALSE))</f>
        <v/>
      </c>
      <c r="S565" s="13" t="str">
        <f>VLOOKUP(C565,DBASE!$A$4:$Z$756,17,FALSE)</f>
        <v/>
      </c>
      <c r="T565" s="11">
        <f ca="1">VLOOKUP(C565,DBASE!$A$4:$Z$756,18,FALSE)</f>
        <v>1</v>
      </c>
      <c r="U565" s="12">
        <f>VLOOKUP(C565,DBASE!$A$4:$Z$756,19,FALSE)</f>
        <v>24778</v>
      </c>
      <c r="V565" s="13">
        <f ca="1">VLOOKUP(C565,DBASE!$A$4:$Z$756,20,FALSE)</f>
        <v>52</v>
      </c>
      <c r="W565" s="11" t="str">
        <f>VLOOKUP(C565,DBASE!$A$4:$Z$756,21,FALSE)</f>
        <v>J</v>
      </c>
      <c r="X565" s="11">
        <f>VLOOKUP(C565,DBASE!$A$4:$Z$756,22,FALSE)</f>
        <v>30</v>
      </c>
      <c r="Y565" s="14">
        <f>VLOOKUP(C565,DBASE!$A$4:$Z$756,23,FALSE)</f>
        <v>2.5</v>
      </c>
      <c r="Z565" s="11">
        <f>VLOOKUP(C565,DBASE!$A$4:$Z$756,24,FALSE)</f>
        <v>39</v>
      </c>
      <c r="AA565" s="11" t="str">
        <f>VLOOKUP(C565,DBASE!$A$4:$Z$756,25,FALSE)</f>
        <v>Function</v>
      </c>
      <c r="AB565" s="10">
        <f>VLOOKUP(C565,DBASE!$A$4:$Z$756,26,FALSE)</f>
        <v>1</v>
      </c>
      <c r="AC565" s="15">
        <v>1561</v>
      </c>
      <c r="AD565" s="15">
        <f t="shared" si="40"/>
        <v>342.24925000000002</v>
      </c>
      <c r="AE565" s="15">
        <v>0</v>
      </c>
      <c r="AF565" s="15">
        <v>0</v>
      </c>
      <c r="AG565" s="15">
        <v>0</v>
      </c>
      <c r="AH565" s="15">
        <v>0</v>
      </c>
      <c r="AI565" s="15">
        <v>0</v>
      </c>
      <c r="AJ565" s="15">
        <v>0</v>
      </c>
      <c r="AK565" s="15">
        <v>0</v>
      </c>
      <c r="AL565" s="15">
        <v>0</v>
      </c>
      <c r="AM565" s="15">
        <v>0</v>
      </c>
      <c r="AN565" s="15">
        <v>0</v>
      </c>
      <c r="AO565" s="15">
        <f t="shared" si="41"/>
        <v>90.057692307692307</v>
      </c>
      <c r="AP565" s="15">
        <f t="shared" si="42"/>
        <v>71.545833333333348</v>
      </c>
      <c r="AQ565" s="15">
        <f t="shared" si="43"/>
        <v>26.5</v>
      </c>
      <c r="AR565" s="15">
        <v>0</v>
      </c>
      <c r="AS565" s="15">
        <v>0</v>
      </c>
      <c r="AT565" s="15">
        <v>0</v>
      </c>
      <c r="AU565" s="15">
        <v>0</v>
      </c>
      <c r="AV565" s="15">
        <f t="shared" si="44"/>
        <v>42.125784567307697</v>
      </c>
      <c r="AW565" s="15">
        <v>0</v>
      </c>
      <c r="AX565" s="15">
        <v>1.9716666666666665</v>
      </c>
    </row>
    <row r="566" spans="1:50" ht="20.100000000000001" customHeight="1" x14ac:dyDescent="0.25">
      <c r="A566" s="8">
        <v>43922</v>
      </c>
      <c r="B566" s="8">
        <v>43951</v>
      </c>
      <c r="C566" s="11">
        <v>542</v>
      </c>
      <c r="D566" s="8" t="str">
        <f>VLOOKUP(C566,DBASE!$A$4:$Z$756,3,FALSE)</f>
        <v>P</v>
      </c>
      <c r="E566" s="11" t="str">
        <f>VLOOKUP(C566,DBASE!$A$4:$Z$756,2,FALSE)</f>
        <v>Active</v>
      </c>
      <c r="F566" s="11" t="str">
        <f>VLOOKUP(C566,DBASE!$A$4:$Z$756,4,FALSE)</f>
        <v>Mitarbeiter 542</v>
      </c>
      <c r="G566" s="11" t="str">
        <f>VLOOKUP(C566,DBASE!$A$4:$Z$756,5,FALSE)</f>
        <v>N</v>
      </c>
      <c r="H566" s="11">
        <f>VLOOKUP(C566,DBASE!$A$4:$Z$756,6,FALSE)</f>
        <v>1021</v>
      </c>
      <c r="I566" s="11">
        <f>VLOOKUP(C566,DBASE!$A$4:$Z$756,7,FALSE)</f>
        <v>1046</v>
      </c>
      <c r="J566" s="11">
        <f>VLOOKUP(C566,DBASE!$A$4:$Z$756,8,FALSE)</f>
        <v>103</v>
      </c>
      <c r="K566" s="11" t="str">
        <f>VLOOKUP(C566,DBASE!$A$4:$Z$756,9,FALSE)</f>
        <v>Niederl. 4</v>
      </c>
      <c r="L566" s="11" t="str">
        <f>VLOOKUP(C566,DBASE!$A$4:$Z$756,10,FALSE)</f>
        <v>Department</v>
      </c>
      <c r="M566" s="11" t="str">
        <f>VLOOKUP(C566,DBASE!$A$4:$Z$756,11,FALSE)</f>
        <v>Supervisor</v>
      </c>
      <c r="N566" s="11" t="str">
        <f>VLOOKUP(C566,DBASE!$A$4:$Z$756,12,FALSE)</f>
        <v>Non-Mgm.</v>
      </c>
      <c r="O566" s="11" t="str">
        <f>VLOOKUP(C566,DBASE!$A$4:$Z$756,13,FALSE)</f>
        <v>ang.</v>
      </c>
      <c r="P566" s="11" t="str">
        <f>VLOOKUP(C566,DBASE!$A$4:$Z$756,14,FALSE)</f>
        <v>M</v>
      </c>
      <c r="Q566" s="12">
        <f>VLOOKUP(C566,DBASE!$A$4:$Z$756,15,FALSE)</f>
        <v>43221</v>
      </c>
      <c r="R566" s="12" t="str">
        <f>IF(VLOOKUP(C566,DBASE!$A$4:$Z$756,16,FALSE)=0,"",VLOOKUP(C566,DBASE!$A$4:$Z$756,16,FALSE))</f>
        <v/>
      </c>
      <c r="S566" s="13" t="str">
        <f>VLOOKUP(C566,DBASE!$A$4:$Z$756,17,FALSE)</f>
        <v/>
      </c>
      <c r="T566" s="11">
        <f ca="1">VLOOKUP(C566,DBASE!$A$4:$Z$756,18,FALSE)</f>
        <v>1</v>
      </c>
      <c r="U566" s="12">
        <f>VLOOKUP(C566,DBASE!$A$4:$Z$756,19,FALSE)</f>
        <v>31670</v>
      </c>
      <c r="V566" s="13">
        <f ca="1">VLOOKUP(C566,DBASE!$A$4:$Z$756,20,FALSE)</f>
        <v>33</v>
      </c>
      <c r="W566" s="11" t="str">
        <f>VLOOKUP(C566,DBASE!$A$4:$Z$756,21,FALSE)</f>
        <v>J</v>
      </c>
      <c r="X566" s="11">
        <f>VLOOKUP(C566,DBASE!$A$4:$Z$756,22,FALSE)</f>
        <v>30</v>
      </c>
      <c r="Y566" s="14">
        <f>VLOOKUP(C566,DBASE!$A$4:$Z$756,23,FALSE)</f>
        <v>2.5</v>
      </c>
      <c r="Z566" s="11">
        <f>VLOOKUP(C566,DBASE!$A$4:$Z$756,24,FALSE)</f>
        <v>39</v>
      </c>
      <c r="AA566" s="11" t="str">
        <f>VLOOKUP(C566,DBASE!$A$4:$Z$756,25,FALSE)</f>
        <v>Function</v>
      </c>
      <c r="AB566" s="10">
        <f>VLOOKUP(C566,DBASE!$A$4:$Z$756,26,FALSE)</f>
        <v>1</v>
      </c>
      <c r="AC566" s="15">
        <v>1562</v>
      </c>
      <c r="AD566" s="15">
        <f t="shared" si="40"/>
        <v>342.46850000000006</v>
      </c>
      <c r="AE566" s="15">
        <v>0</v>
      </c>
      <c r="AF566" s="15">
        <v>0</v>
      </c>
      <c r="AG566" s="15">
        <v>30</v>
      </c>
      <c r="AH566" s="15">
        <v>0</v>
      </c>
      <c r="AI566" s="15">
        <v>454.51</v>
      </c>
      <c r="AJ566" s="15">
        <v>875</v>
      </c>
      <c r="AK566" s="15">
        <v>0</v>
      </c>
      <c r="AL566" s="15">
        <v>0</v>
      </c>
      <c r="AM566" s="15">
        <v>0</v>
      </c>
      <c r="AN566" s="15">
        <v>0</v>
      </c>
      <c r="AO566" s="15">
        <f t="shared" si="41"/>
        <v>90.115384615384613</v>
      </c>
      <c r="AP566" s="15">
        <f t="shared" si="42"/>
        <v>71.591666666666669</v>
      </c>
      <c r="AQ566" s="15">
        <f t="shared" si="43"/>
        <v>26.5</v>
      </c>
      <c r="AR566" s="15">
        <v>0</v>
      </c>
      <c r="AS566" s="15">
        <v>0</v>
      </c>
      <c r="AT566" s="15">
        <v>0</v>
      </c>
      <c r="AU566" s="15">
        <v>0</v>
      </c>
      <c r="AV566" s="15">
        <f t="shared" si="44"/>
        <v>346.61123363461536</v>
      </c>
      <c r="AW566" s="15">
        <v>91.01</v>
      </c>
      <c r="AX566" s="15">
        <v>1.9716666666666665</v>
      </c>
    </row>
    <row r="567" spans="1:50" ht="20.100000000000001" customHeight="1" x14ac:dyDescent="0.25">
      <c r="A567" s="8">
        <v>43922</v>
      </c>
      <c r="B567" s="8">
        <v>43951</v>
      </c>
      <c r="C567" s="11">
        <v>543</v>
      </c>
      <c r="D567" s="8" t="str">
        <f>VLOOKUP(C567,DBASE!$A$4:$Z$756,3,FALSE)</f>
        <v>P</v>
      </c>
      <c r="E567" s="11" t="str">
        <f>VLOOKUP(C567,DBASE!$A$4:$Z$756,2,FALSE)</f>
        <v>Active</v>
      </c>
      <c r="F567" s="11" t="str">
        <f>VLOOKUP(C567,DBASE!$A$4:$Z$756,4,FALSE)</f>
        <v>Mitarbeiter 543</v>
      </c>
      <c r="G567" s="11" t="str">
        <f>VLOOKUP(C567,DBASE!$A$4:$Z$756,5,FALSE)</f>
        <v>N</v>
      </c>
      <c r="H567" s="11">
        <f>VLOOKUP(C567,DBASE!$A$4:$Z$756,6,FALSE)</f>
        <v>1037</v>
      </c>
      <c r="I567" s="11">
        <f>VLOOKUP(C567,DBASE!$A$4:$Z$756,7,FALSE)</f>
        <v>1080</v>
      </c>
      <c r="J567" s="11">
        <f>VLOOKUP(C567,DBASE!$A$4:$Z$756,8,FALSE)</f>
        <v>102</v>
      </c>
      <c r="K567" s="11" t="str">
        <f>VLOOKUP(C567,DBASE!$A$4:$Z$756,9,FALSE)</f>
        <v>Niederl. 3</v>
      </c>
      <c r="L567" s="11" t="str">
        <f>VLOOKUP(C567,DBASE!$A$4:$Z$756,10,FALSE)</f>
        <v>Department</v>
      </c>
      <c r="M567" s="11" t="str">
        <f>VLOOKUP(C567,DBASE!$A$4:$Z$756,11,FALSE)</f>
        <v>Supervisor</v>
      </c>
      <c r="N567" s="11" t="str">
        <f>VLOOKUP(C567,DBASE!$A$4:$Z$756,12,FALSE)</f>
        <v>Non-Mgm.</v>
      </c>
      <c r="O567" s="11" t="str">
        <f>VLOOKUP(C567,DBASE!$A$4:$Z$756,13,FALSE)</f>
        <v>ang.</v>
      </c>
      <c r="P567" s="11" t="str">
        <f>VLOOKUP(C567,DBASE!$A$4:$Z$756,14,FALSE)</f>
        <v>W</v>
      </c>
      <c r="Q567" s="12">
        <f>VLOOKUP(C567,DBASE!$A$4:$Z$756,15,FALSE)</f>
        <v>43221</v>
      </c>
      <c r="R567" s="12" t="str">
        <f>IF(VLOOKUP(C567,DBASE!$A$4:$Z$756,16,FALSE)=0,"",VLOOKUP(C567,DBASE!$A$4:$Z$756,16,FALSE))</f>
        <v/>
      </c>
      <c r="S567" s="13" t="str">
        <f>VLOOKUP(C567,DBASE!$A$4:$Z$756,17,FALSE)</f>
        <v/>
      </c>
      <c r="T567" s="11">
        <f ca="1">VLOOKUP(C567,DBASE!$A$4:$Z$756,18,FALSE)</f>
        <v>1</v>
      </c>
      <c r="U567" s="12">
        <f>VLOOKUP(C567,DBASE!$A$4:$Z$756,19,FALSE)</f>
        <v>33953</v>
      </c>
      <c r="V567" s="13">
        <f ca="1">VLOOKUP(C567,DBASE!$A$4:$Z$756,20,FALSE)</f>
        <v>27</v>
      </c>
      <c r="W567" s="11" t="str">
        <f>VLOOKUP(C567,DBASE!$A$4:$Z$756,21,FALSE)</f>
        <v>N</v>
      </c>
      <c r="X567" s="11">
        <f>VLOOKUP(C567,DBASE!$A$4:$Z$756,22,FALSE)</f>
        <v>30</v>
      </c>
      <c r="Y567" s="14">
        <f>VLOOKUP(C567,DBASE!$A$4:$Z$756,23,FALSE)</f>
        <v>2.5</v>
      </c>
      <c r="Z567" s="11">
        <f>VLOOKUP(C567,DBASE!$A$4:$Z$756,24,FALSE)</f>
        <v>39</v>
      </c>
      <c r="AA567" s="11" t="str">
        <f>VLOOKUP(C567,DBASE!$A$4:$Z$756,25,FALSE)</f>
        <v>Function</v>
      </c>
      <c r="AB567" s="10">
        <f>VLOOKUP(C567,DBASE!$A$4:$Z$756,26,FALSE)</f>
        <v>1</v>
      </c>
      <c r="AC567" s="15">
        <v>1563</v>
      </c>
      <c r="AD567" s="15">
        <f t="shared" si="40"/>
        <v>342.68774999999999</v>
      </c>
      <c r="AE567" s="15">
        <v>0</v>
      </c>
      <c r="AF567" s="15">
        <v>0</v>
      </c>
      <c r="AG567" s="15">
        <v>0</v>
      </c>
      <c r="AH567" s="15">
        <v>0</v>
      </c>
      <c r="AI567" s="15">
        <v>0</v>
      </c>
      <c r="AJ567" s="15">
        <v>0</v>
      </c>
      <c r="AK567" s="15">
        <v>0</v>
      </c>
      <c r="AL567" s="15">
        <v>0</v>
      </c>
      <c r="AM567" s="15">
        <v>0</v>
      </c>
      <c r="AN567" s="15">
        <v>0</v>
      </c>
      <c r="AO567" s="15">
        <f t="shared" si="41"/>
        <v>0</v>
      </c>
      <c r="AP567" s="15">
        <f t="shared" si="42"/>
        <v>0</v>
      </c>
      <c r="AQ567" s="15">
        <f t="shared" si="43"/>
        <v>26.5</v>
      </c>
      <c r="AR567" s="15">
        <v>0</v>
      </c>
      <c r="AS567" s="15">
        <v>0</v>
      </c>
      <c r="AT567" s="15">
        <v>0</v>
      </c>
      <c r="AU567" s="15">
        <v>0</v>
      </c>
      <c r="AV567" s="15">
        <f t="shared" si="44"/>
        <v>5.9346750000000004</v>
      </c>
      <c r="AW567" s="15">
        <v>0</v>
      </c>
      <c r="AX567" s="15">
        <v>1.9716666666666665</v>
      </c>
    </row>
    <row r="568" spans="1:50" ht="20.100000000000001" customHeight="1" x14ac:dyDescent="0.25">
      <c r="A568" s="8">
        <v>43922</v>
      </c>
      <c r="B568" s="8">
        <v>43951</v>
      </c>
      <c r="C568" s="11">
        <v>544</v>
      </c>
      <c r="D568" s="8" t="str">
        <f>VLOOKUP(C568,DBASE!$A$4:$Z$756,3,FALSE)</f>
        <v>P</v>
      </c>
      <c r="E568" s="11" t="str">
        <f>VLOOKUP(C568,DBASE!$A$4:$Z$756,2,FALSE)</f>
        <v>Active</v>
      </c>
      <c r="F568" s="11" t="str">
        <f>VLOOKUP(C568,DBASE!$A$4:$Z$756,4,FALSE)</f>
        <v>Mitarbeiter 544</v>
      </c>
      <c r="G568" s="11" t="str">
        <f>VLOOKUP(C568,DBASE!$A$4:$Z$756,5,FALSE)</f>
        <v>N</v>
      </c>
      <c r="H568" s="11">
        <f>VLOOKUP(C568,DBASE!$A$4:$Z$756,6,FALSE)</f>
        <v>1024</v>
      </c>
      <c r="I568" s="11">
        <f>VLOOKUP(C568,DBASE!$A$4:$Z$756,7,FALSE)</f>
        <v>1054</v>
      </c>
      <c r="J568" s="11">
        <f>VLOOKUP(C568,DBASE!$A$4:$Z$756,8,FALSE)</f>
        <v>101</v>
      </c>
      <c r="K568" s="11" t="str">
        <f>VLOOKUP(C568,DBASE!$A$4:$Z$756,9,FALSE)</f>
        <v>Niederl. 2</v>
      </c>
      <c r="L568" s="11" t="str">
        <f>VLOOKUP(C568,DBASE!$A$4:$Z$756,10,FALSE)</f>
        <v>Department</v>
      </c>
      <c r="M568" s="11" t="str">
        <f>VLOOKUP(C568,DBASE!$A$4:$Z$756,11,FALSE)</f>
        <v>Supervisor</v>
      </c>
      <c r="N568" s="11" t="str">
        <f>VLOOKUP(C568,DBASE!$A$4:$Z$756,12,FALSE)</f>
        <v>Non-Mgm.</v>
      </c>
      <c r="O568" s="11" t="str">
        <f>VLOOKUP(C568,DBASE!$A$4:$Z$756,13,FALSE)</f>
        <v>ang.</v>
      </c>
      <c r="P568" s="11" t="str">
        <f>VLOOKUP(C568,DBASE!$A$4:$Z$756,14,FALSE)</f>
        <v>M</v>
      </c>
      <c r="Q568" s="12">
        <f>VLOOKUP(C568,DBASE!$A$4:$Z$756,15,FALSE)</f>
        <v>43252</v>
      </c>
      <c r="R568" s="12" t="str">
        <f>IF(VLOOKUP(C568,DBASE!$A$4:$Z$756,16,FALSE)=0,"",VLOOKUP(C568,DBASE!$A$4:$Z$756,16,FALSE))</f>
        <v/>
      </c>
      <c r="S568" s="13" t="str">
        <f>VLOOKUP(C568,DBASE!$A$4:$Z$756,17,FALSE)</f>
        <v/>
      </c>
      <c r="T568" s="11">
        <f ca="1">VLOOKUP(C568,DBASE!$A$4:$Z$756,18,FALSE)</f>
        <v>1</v>
      </c>
      <c r="U568" s="12">
        <f>VLOOKUP(C568,DBASE!$A$4:$Z$756,19,FALSE)</f>
        <v>31716</v>
      </c>
      <c r="V568" s="13">
        <f ca="1">VLOOKUP(C568,DBASE!$A$4:$Z$756,20,FALSE)</f>
        <v>33</v>
      </c>
      <c r="W568" s="11" t="str">
        <f>VLOOKUP(C568,DBASE!$A$4:$Z$756,21,FALSE)</f>
        <v>N</v>
      </c>
      <c r="X568" s="11">
        <f>VLOOKUP(C568,DBASE!$A$4:$Z$756,22,FALSE)</f>
        <v>30</v>
      </c>
      <c r="Y568" s="14">
        <f>VLOOKUP(C568,DBASE!$A$4:$Z$756,23,FALSE)</f>
        <v>2.5</v>
      </c>
      <c r="Z568" s="11">
        <f>VLOOKUP(C568,DBASE!$A$4:$Z$756,24,FALSE)</f>
        <v>39</v>
      </c>
      <c r="AA568" s="11" t="str">
        <f>VLOOKUP(C568,DBASE!$A$4:$Z$756,25,FALSE)</f>
        <v>Function</v>
      </c>
      <c r="AB568" s="10">
        <f>VLOOKUP(C568,DBASE!$A$4:$Z$756,26,FALSE)</f>
        <v>1</v>
      </c>
      <c r="AC568" s="15">
        <v>1564</v>
      </c>
      <c r="AD568" s="15">
        <f t="shared" si="40"/>
        <v>342.90700000000004</v>
      </c>
      <c r="AE568" s="15">
        <v>0</v>
      </c>
      <c r="AF568" s="15">
        <v>0</v>
      </c>
      <c r="AG568" s="15">
        <v>0</v>
      </c>
      <c r="AH568" s="15">
        <v>0</v>
      </c>
      <c r="AI568" s="15">
        <v>0</v>
      </c>
      <c r="AJ568" s="15">
        <v>0</v>
      </c>
      <c r="AK568" s="15">
        <v>0</v>
      </c>
      <c r="AL568" s="15">
        <v>0</v>
      </c>
      <c r="AM568" s="15">
        <v>0</v>
      </c>
      <c r="AN568" s="15">
        <v>0</v>
      </c>
      <c r="AO568" s="15">
        <f t="shared" si="41"/>
        <v>0</v>
      </c>
      <c r="AP568" s="15">
        <f t="shared" si="42"/>
        <v>0</v>
      </c>
      <c r="AQ568" s="15">
        <f t="shared" si="43"/>
        <v>26.5</v>
      </c>
      <c r="AR568" s="15">
        <v>0</v>
      </c>
      <c r="AS568" s="15">
        <v>0</v>
      </c>
      <c r="AT568" s="15">
        <v>0</v>
      </c>
      <c r="AU568" s="15">
        <v>0</v>
      </c>
      <c r="AV568" s="15">
        <f t="shared" si="44"/>
        <v>5.9346750000000004</v>
      </c>
      <c r="AW568" s="15">
        <v>0</v>
      </c>
      <c r="AX568" s="15">
        <v>1.9716666666666665</v>
      </c>
    </row>
    <row r="569" spans="1:50" ht="20.100000000000001" customHeight="1" x14ac:dyDescent="0.25">
      <c r="A569" s="8">
        <v>43922</v>
      </c>
      <c r="B569" s="8">
        <v>43951</v>
      </c>
      <c r="C569" s="11">
        <v>545</v>
      </c>
      <c r="D569" s="8" t="str">
        <f>VLOOKUP(C569,DBASE!$A$4:$Z$756,3,FALSE)</f>
        <v>P</v>
      </c>
      <c r="E569" s="11" t="str">
        <f>VLOOKUP(C569,DBASE!$A$4:$Z$756,2,FALSE)</f>
        <v>Active</v>
      </c>
      <c r="F569" s="11" t="str">
        <f>VLOOKUP(C569,DBASE!$A$4:$Z$756,4,FALSE)</f>
        <v>Mitarbeiter 545</v>
      </c>
      <c r="G569" s="11" t="str">
        <f>VLOOKUP(C569,DBASE!$A$4:$Z$756,5,FALSE)</f>
        <v>N</v>
      </c>
      <c r="H569" s="11">
        <f>VLOOKUP(C569,DBASE!$A$4:$Z$756,6,FALSE)</f>
        <v>1040</v>
      </c>
      <c r="I569" s="11">
        <f>VLOOKUP(C569,DBASE!$A$4:$Z$756,7,FALSE)</f>
        <v>1083</v>
      </c>
      <c r="J569" s="11">
        <f>VLOOKUP(C569,DBASE!$A$4:$Z$756,8,FALSE)</f>
        <v>102</v>
      </c>
      <c r="K569" s="11" t="str">
        <f>VLOOKUP(C569,DBASE!$A$4:$Z$756,9,FALSE)</f>
        <v>Niederl. 3</v>
      </c>
      <c r="L569" s="11" t="str">
        <f>VLOOKUP(C569,DBASE!$A$4:$Z$756,10,FALSE)</f>
        <v>Department</v>
      </c>
      <c r="M569" s="11" t="str">
        <f>VLOOKUP(C569,DBASE!$A$4:$Z$756,11,FALSE)</f>
        <v>Supervisor</v>
      </c>
      <c r="N569" s="11" t="str">
        <f>VLOOKUP(C569,DBASE!$A$4:$Z$756,12,FALSE)</f>
        <v>Non-Mgm.</v>
      </c>
      <c r="O569" s="11" t="str">
        <f>VLOOKUP(C569,DBASE!$A$4:$Z$756,13,FALSE)</f>
        <v>ang.</v>
      </c>
      <c r="P569" s="11" t="str">
        <f>VLOOKUP(C569,DBASE!$A$4:$Z$756,14,FALSE)</f>
        <v>W</v>
      </c>
      <c r="Q569" s="12">
        <f>VLOOKUP(C569,DBASE!$A$4:$Z$756,15,FALSE)</f>
        <v>43252</v>
      </c>
      <c r="R569" s="12" t="str">
        <f>IF(VLOOKUP(C569,DBASE!$A$4:$Z$756,16,FALSE)=0,"",VLOOKUP(C569,DBASE!$A$4:$Z$756,16,FALSE))</f>
        <v/>
      </c>
      <c r="S569" s="13" t="str">
        <f>VLOOKUP(C569,DBASE!$A$4:$Z$756,17,FALSE)</f>
        <v/>
      </c>
      <c r="T569" s="11">
        <f ca="1">VLOOKUP(C569,DBASE!$A$4:$Z$756,18,FALSE)</f>
        <v>1</v>
      </c>
      <c r="U569" s="12">
        <f>VLOOKUP(C569,DBASE!$A$4:$Z$756,19,FALSE)</f>
        <v>33364</v>
      </c>
      <c r="V569" s="13">
        <f ca="1">VLOOKUP(C569,DBASE!$A$4:$Z$756,20,FALSE)</f>
        <v>28</v>
      </c>
      <c r="W569" s="11" t="str">
        <f>VLOOKUP(C569,DBASE!$A$4:$Z$756,21,FALSE)</f>
        <v>N</v>
      </c>
      <c r="X569" s="11">
        <f>VLOOKUP(C569,DBASE!$A$4:$Z$756,22,FALSE)</f>
        <v>30</v>
      </c>
      <c r="Y569" s="14">
        <f>VLOOKUP(C569,DBASE!$A$4:$Z$756,23,FALSE)</f>
        <v>2.5</v>
      </c>
      <c r="Z569" s="11">
        <f>VLOOKUP(C569,DBASE!$A$4:$Z$756,24,FALSE)</f>
        <v>39</v>
      </c>
      <c r="AA569" s="11" t="str">
        <f>VLOOKUP(C569,DBASE!$A$4:$Z$756,25,FALSE)</f>
        <v>Function</v>
      </c>
      <c r="AB569" s="10">
        <f>VLOOKUP(C569,DBASE!$A$4:$Z$756,26,FALSE)</f>
        <v>1</v>
      </c>
      <c r="AC569" s="15">
        <v>1565</v>
      </c>
      <c r="AD569" s="15">
        <f t="shared" si="40"/>
        <v>343.12625000000003</v>
      </c>
      <c r="AE569" s="15">
        <v>0</v>
      </c>
      <c r="AF569" s="15">
        <v>0</v>
      </c>
      <c r="AG569" s="15">
        <v>0</v>
      </c>
      <c r="AH569" s="15">
        <v>0</v>
      </c>
      <c r="AI569" s="15">
        <v>0</v>
      </c>
      <c r="AJ569" s="15">
        <v>0</v>
      </c>
      <c r="AK569" s="15">
        <v>0</v>
      </c>
      <c r="AL569" s="15">
        <v>0</v>
      </c>
      <c r="AM569" s="15">
        <v>0</v>
      </c>
      <c r="AN569" s="15">
        <v>0</v>
      </c>
      <c r="AO569" s="15">
        <f t="shared" si="41"/>
        <v>0</v>
      </c>
      <c r="AP569" s="15">
        <f t="shared" si="42"/>
        <v>0</v>
      </c>
      <c r="AQ569" s="15">
        <f t="shared" si="43"/>
        <v>26.5</v>
      </c>
      <c r="AR569" s="15">
        <v>0</v>
      </c>
      <c r="AS569" s="15">
        <v>0</v>
      </c>
      <c r="AT569" s="15">
        <v>0</v>
      </c>
      <c r="AU569" s="15">
        <v>0</v>
      </c>
      <c r="AV569" s="15">
        <f t="shared" si="44"/>
        <v>5.9346750000000004</v>
      </c>
      <c r="AW569" s="15">
        <v>0</v>
      </c>
      <c r="AX569" s="15">
        <v>1.9716666666666665</v>
      </c>
    </row>
    <row r="570" spans="1:50" ht="20.100000000000001" customHeight="1" x14ac:dyDescent="0.25">
      <c r="A570" s="8">
        <v>43922</v>
      </c>
      <c r="B570" s="8">
        <v>43951</v>
      </c>
      <c r="C570" s="11">
        <v>546</v>
      </c>
      <c r="D570" s="8" t="str">
        <f>VLOOKUP(C570,DBASE!$A$4:$Z$756,3,FALSE)</f>
        <v>P</v>
      </c>
      <c r="E570" s="11" t="str">
        <f>VLOOKUP(C570,DBASE!$A$4:$Z$756,2,FALSE)</f>
        <v>Active</v>
      </c>
      <c r="F570" s="11" t="str">
        <f>VLOOKUP(C570,DBASE!$A$4:$Z$756,4,FALSE)</f>
        <v>Mitarbeiter 546</v>
      </c>
      <c r="G570" s="11" t="str">
        <f>VLOOKUP(C570,DBASE!$A$4:$Z$756,5,FALSE)</f>
        <v>N</v>
      </c>
      <c r="H570" s="11">
        <f>VLOOKUP(C570,DBASE!$A$4:$Z$756,6,FALSE)</f>
        <v>1019</v>
      </c>
      <c r="I570" s="11">
        <f>VLOOKUP(C570,DBASE!$A$4:$Z$756,7,FALSE)</f>
        <v>1067</v>
      </c>
      <c r="J570" s="11">
        <f>VLOOKUP(C570,DBASE!$A$4:$Z$756,8,FALSE)</f>
        <v>111</v>
      </c>
      <c r="K570" s="11" t="str">
        <f>VLOOKUP(C570,DBASE!$A$4:$Z$756,9,FALSE)</f>
        <v>Niederl. 12</v>
      </c>
      <c r="L570" s="11" t="str">
        <f>VLOOKUP(C570,DBASE!$A$4:$Z$756,10,FALSE)</f>
        <v>Department</v>
      </c>
      <c r="M570" s="11" t="str">
        <f>VLOOKUP(C570,DBASE!$A$4:$Z$756,11,FALSE)</f>
        <v>Supervisor</v>
      </c>
      <c r="N570" s="11" t="str">
        <f>VLOOKUP(C570,DBASE!$A$4:$Z$756,12,FALSE)</f>
        <v>Non-Mgm.</v>
      </c>
      <c r="O570" s="11" t="str">
        <f>VLOOKUP(C570,DBASE!$A$4:$Z$756,13,FALSE)</f>
        <v>ang.</v>
      </c>
      <c r="P570" s="11" t="str">
        <f>VLOOKUP(C570,DBASE!$A$4:$Z$756,14,FALSE)</f>
        <v>W</v>
      </c>
      <c r="Q570" s="12">
        <f>VLOOKUP(C570,DBASE!$A$4:$Z$756,15,FALSE)</f>
        <v>43252</v>
      </c>
      <c r="R570" s="12" t="str">
        <f>IF(VLOOKUP(C570,DBASE!$A$4:$Z$756,16,FALSE)=0,"",VLOOKUP(C570,DBASE!$A$4:$Z$756,16,FALSE))</f>
        <v/>
      </c>
      <c r="S570" s="13" t="str">
        <f>VLOOKUP(C570,DBASE!$A$4:$Z$756,17,FALSE)</f>
        <v/>
      </c>
      <c r="T570" s="11">
        <f ca="1">VLOOKUP(C570,DBASE!$A$4:$Z$756,18,FALSE)</f>
        <v>1</v>
      </c>
      <c r="U570" s="12">
        <f>VLOOKUP(C570,DBASE!$A$4:$Z$756,19,FALSE)</f>
        <v>34236</v>
      </c>
      <c r="V570" s="13">
        <f ca="1">VLOOKUP(C570,DBASE!$A$4:$Z$756,20,FALSE)</f>
        <v>26</v>
      </c>
      <c r="W570" s="11" t="str">
        <f>VLOOKUP(C570,DBASE!$A$4:$Z$756,21,FALSE)</f>
        <v>N</v>
      </c>
      <c r="X570" s="11">
        <f>VLOOKUP(C570,DBASE!$A$4:$Z$756,22,FALSE)</f>
        <v>30</v>
      </c>
      <c r="Y570" s="14">
        <f>VLOOKUP(C570,DBASE!$A$4:$Z$756,23,FALSE)</f>
        <v>2.5</v>
      </c>
      <c r="Z570" s="11">
        <f>VLOOKUP(C570,DBASE!$A$4:$Z$756,24,FALSE)</f>
        <v>39</v>
      </c>
      <c r="AA570" s="11" t="str">
        <f>VLOOKUP(C570,DBASE!$A$4:$Z$756,25,FALSE)</f>
        <v>Function</v>
      </c>
      <c r="AB570" s="10">
        <f>VLOOKUP(C570,DBASE!$A$4:$Z$756,26,FALSE)</f>
        <v>1</v>
      </c>
      <c r="AC570" s="15">
        <v>1566</v>
      </c>
      <c r="AD570" s="15">
        <f t="shared" si="40"/>
        <v>343.34550000000002</v>
      </c>
      <c r="AE570" s="15">
        <v>0</v>
      </c>
      <c r="AF570" s="15">
        <v>0</v>
      </c>
      <c r="AG570" s="15">
        <v>0</v>
      </c>
      <c r="AH570" s="15">
        <v>0</v>
      </c>
      <c r="AI570" s="15">
        <v>0</v>
      </c>
      <c r="AJ570" s="15">
        <v>0</v>
      </c>
      <c r="AK570" s="15">
        <v>0</v>
      </c>
      <c r="AL570" s="15">
        <v>0</v>
      </c>
      <c r="AM570" s="15">
        <v>0</v>
      </c>
      <c r="AN570" s="15">
        <v>0</v>
      </c>
      <c r="AO570" s="15">
        <f t="shared" si="41"/>
        <v>0</v>
      </c>
      <c r="AP570" s="15">
        <f t="shared" si="42"/>
        <v>0</v>
      </c>
      <c r="AQ570" s="15">
        <f t="shared" si="43"/>
        <v>26.5</v>
      </c>
      <c r="AR570" s="15">
        <v>0</v>
      </c>
      <c r="AS570" s="15">
        <v>0</v>
      </c>
      <c r="AT570" s="15">
        <v>0</v>
      </c>
      <c r="AU570" s="15">
        <v>0</v>
      </c>
      <c r="AV570" s="15">
        <f t="shared" si="44"/>
        <v>5.9346750000000004</v>
      </c>
      <c r="AW570" s="15">
        <v>0</v>
      </c>
      <c r="AX570" s="15">
        <v>1.9716666666666665</v>
      </c>
    </row>
    <row r="571" spans="1:50" ht="20.100000000000001" customHeight="1" x14ac:dyDescent="0.25">
      <c r="A571" s="8">
        <v>43922</v>
      </c>
      <c r="B571" s="8">
        <v>43951</v>
      </c>
      <c r="C571" s="11">
        <v>547</v>
      </c>
      <c r="D571" s="8" t="str">
        <f>VLOOKUP(C571,DBASE!$A$4:$Z$756,3,FALSE)</f>
        <v>P</v>
      </c>
      <c r="E571" s="11" t="str">
        <f>VLOOKUP(C571,DBASE!$A$4:$Z$756,2,FALSE)</f>
        <v>Active</v>
      </c>
      <c r="F571" s="11" t="str">
        <f>VLOOKUP(C571,DBASE!$A$4:$Z$756,4,FALSE)</f>
        <v>Mitarbeiter 547</v>
      </c>
      <c r="G571" s="11" t="str">
        <f>VLOOKUP(C571,DBASE!$A$4:$Z$756,5,FALSE)</f>
        <v>N</v>
      </c>
      <c r="H571" s="11">
        <f>VLOOKUP(C571,DBASE!$A$4:$Z$756,6,FALSE)</f>
        <v>1022</v>
      </c>
      <c r="I571" s="11">
        <f>VLOOKUP(C571,DBASE!$A$4:$Z$756,7,FALSE)</f>
        <v>1035</v>
      </c>
      <c r="J571" s="11">
        <f>VLOOKUP(C571,DBASE!$A$4:$Z$756,8,FALSE)</f>
        <v>104</v>
      </c>
      <c r="K571" s="11" t="str">
        <f>VLOOKUP(C571,DBASE!$A$4:$Z$756,9,FALSE)</f>
        <v>Niederl. 5</v>
      </c>
      <c r="L571" s="11" t="str">
        <f>VLOOKUP(C571,DBASE!$A$4:$Z$756,10,FALSE)</f>
        <v>Department</v>
      </c>
      <c r="M571" s="11" t="str">
        <f>VLOOKUP(C571,DBASE!$A$4:$Z$756,11,FALSE)</f>
        <v>Supervisor</v>
      </c>
      <c r="N571" s="11" t="str">
        <f>VLOOKUP(C571,DBASE!$A$4:$Z$756,12,FALSE)</f>
        <v>Non-Mgm.</v>
      </c>
      <c r="O571" s="11" t="str">
        <f>VLOOKUP(C571,DBASE!$A$4:$Z$756,13,FALSE)</f>
        <v>ang.</v>
      </c>
      <c r="P571" s="11" t="str">
        <f>VLOOKUP(C571,DBASE!$A$4:$Z$756,14,FALSE)</f>
        <v>M</v>
      </c>
      <c r="Q571" s="12">
        <f>VLOOKUP(C571,DBASE!$A$4:$Z$756,15,FALSE)</f>
        <v>43252</v>
      </c>
      <c r="R571" s="12" t="str">
        <f>IF(VLOOKUP(C571,DBASE!$A$4:$Z$756,16,FALSE)=0,"",VLOOKUP(C571,DBASE!$A$4:$Z$756,16,FALSE))</f>
        <v/>
      </c>
      <c r="S571" s="13" t="str">
        <f>VLOOKUP(C571,DBASE!$A$4:$Z$756,17,FALSE)</f>
        <v/>
      </c>
      <c r="T571" s="11">
        <f ca="1">VLOOKUP(C571,DBASE!$A$4:$Z$756,18,FALSE)</f>
        <v>1</v>
      </c>
      <c r="U571" s="12">
        <f>VLOOKUP(C571,DBASE!$A$4:$Z$756,19,FALSE)</f>
        <v>30502</v>
      </c>
      <c r="V571" s="13">
        <f ca="1">VLOOKUP(C571,DBASE!$A$4:$Z$756,20,FALSE)</f>
        <v>36</v>
      </c>
      <c r="W571" s="11" t="str">
        <f>VLOOKUP(C571,DBASE!$A$4:$Z$756,21,FALSE)</f>
        <v>J</v>
      </c>
      <c r="X571" s="11">
        <f>VLOOKUP(C571,DBASE!$A$4:$Z$756,22,FALSE)</f>
        <v>30</v>
      </c>
      <c r="Y571" s="14">
        <f>VLOOKUP(C571,DBASE!$A$4:$Z$756,23,FALSE)</f>
        <v>2.5</v>
      </c>
      <c r="Z571" s="11">
        <f>VLOOKUP(C571,DBASE!$A$4:$Z$756,24,FALSE)</f>
        <v>39</v>
      </c>
      <c r="AA571" s="11" t="str">
        <f>VLOOKUP(C571,DBASE!$A$4:$Z$756,25,FALSE)</f>
        <v>Function</v>
      </c>
      <c r="AB571" s="10">
        <f>VLOOKUP(C571,DBASE!$A$4:$Z$756,26,FALSE)</f>
        <v>1</v>
      </c>
      <c r="AC571" s="15">
        <v>1567</v>
      </c>
      <c r="AD571" s="15">
        <f t="shared" si="40"/>
        <v>343.56475</v>
      </c>
      <c r="AE571" s="15">
        <v>0</v>
      </c>
      <c r="AF571" s="15">
        <v>0</v>
      </c>
      <c r="AG571" s="15">
        <v>0</v>
      </c>
      <c r="AH571" s="15">
        <v>0</v>
      </c>
      <c r="AI571" s="15">
        <v>0</v>
      </c>
      <c r="AJ571" s="15">
        <v>0</v>
      </c>
      <c r="AK571" s="15">
        <v>0</v>
      </c>
      <c r="AL571" s="15">
        <v>0</v>
      </c>
      <c r="AM571" s="15">
        <v>0</v>
      </c>
      <c r="AN571" s="15">
        <v>0</v>
      </c>
      <c r="AO571" s="15">
        <f t="shared" si="41"/>
        <v>90.403846153846146</v>
      </c>
      <c r="AP571" s="15">
        <f t="shared" si="42"/>
        <v>71.82083333333334</v>
      </c>
      <c r="AQ571" s="15">
        <f t="shared" si="43"/>
        <v>26.5</v>
      </c>
      <c r="AR571" s="15">
        <v>0</v>
      </c>
      <c r="AS571" s="15">
        <v>0</v>
      </c>
      <c r="AT571" s="15">
        <v>0</v>
      </c>
      <c r="AU571" s="15">
        <v>0</v>
      </c>
      <c r="AV571" s="15">
        <f t="shared" si="44"/>
        <v>42.264891971153851</v>
      </c>
      <c r="AW571" s="15">
        <v>0</v>
      </c>
      <c r="AX571" s="15">
        <v>1.9716666666666665</v>
      </c>
    </row>
    <row r="572" spans="1:50" ht="20.100000000000001" customHeight="1" x14ac:dyDescent="0.25">
      <c r="A572" s="8">
        <v>43922</v>
      </c>
      <c r="B572" s="8">
        <v>43951</v>
      </c>
      <c r="C572" s="11">
        <v>548</v>
      </c>
      <c r="D572" s="8" t="str">
        <f>VLOOKUP(C572,DBASE!$A$4:$Z$756,3,FALSE)</f>
        <v>P</v>
      </c>
      <c r="E572" s="11" t="str">
        <f>VLOOKUP(C572,DBASE!$A$4:$Z$756,2,FALSE)</f>
        <v>Active</v>
      </c>
      <c r="F572" s="11" t="str">
        <f>VLOOKUP(C572,DBASE!$A$4:$Z$756,4,FALSE)</f>
        <v>Mitarbeiter 548</v>
      </c>
      <c r="G572" s="11" t="str">
        <f>VLOOKUP(C572,DBASE!$A$4:$Z$756,5,FALSE)</f>
        <v>N</v>
      </c>
      <c r="H572" s="11">
        <f>VLOOKUP(C572,DBASE!$A$4:$Z$756,6,FALSE)</f>
        <v>1022</v>
      </c>
      <c r="I572" s="11">
        <f>VLOOKUP(C572,DBASE!$A$4:$Z$756,7,FALSE)</f>
        <v>1023</v>
      </c>
      <c r="J572" s="11">
        <f>VLOOKUP(C572,DBASE!$A$4:$Z$756,8,FALSE)</f>
        <v>108</v>
      </c>
      <c r="K572" s="11" t="str">
        <f>VLOOKUP(C572,DBASE!$A$4:$Z$756,9,FALSE)</f>
        <v>Niederl. 9</v>
      </c>
      <c r="L572" s="11" t="str">
        <f>VLOOKUP(C572,DBASE!$A$4:$Z$756,10,FALSE)</f>
        <v>Department</v>
      </c>
      <c r="M572" s="11" t="str">
        <f>VLOOKUP(C572,DBASE!$A$4:$Z$756,11,FALSE)</f>
        <v>Supervisor</v>
      </c>
      <c r="N572" s="11" t="str">
        <f>VLOOKUP(C572,DBASE!$A$4:$Z$756,12,FALSE)</f>
        <v>Non-Mgm.</v>
      </c>
      <c r="O572" s="11" t="str">
        <f>VLOOKUP(C572,DBASE!$A$4:$Z$756,13,FALSE)</f>
        <v>ang.</v>
      </c>
      <c r="P572" s="11" t="str">
        <f>VLOOKUP(C572,DBASE!$A$4:$Z$756,14,FALSE)</f>
        <v>M</v>
      </c>
      <c r="Q572" s="12">
        <f>VLOOKUP(C572,DBASE!$A$4:$Z$756,15,FALSE)</f>
        <v>43252</v>
      </c>
      <c r="R572" s="12" t="str">
        <f>IF(VLOOKUP(C572,DBASE!$A$4:$Z$756,16,FALSE)=0,"",VLOOKUP(C572,DBASE!$A$4:$Z$756,16,FALSE))</f>
        <v/>
      </c>
      <c r="S572" s="13" t="str">
        <f>VLOOKUP(C572,DBASE!$A$4:$Z$756,17,FALSE)</f>
        <v/>
      </c>
      <c r="T572" s="11">
        <f ca="1">VLOOKUP(C572,DBASE!$A$4:$Z$756,18,FALSE)</f>
        <v>1</v>
      </c>
      <c r="U572" s="12">
        <f>VLOOKUP(C572,DBASE!$A$4:$Z$756,19,FALSE)</f>
        <v>35866</v>
      </c>
      <c r="V572" s="13">
        <f ca="1">VLOOKUP(C572,DBASE!$A$4:$Z$756,20,FALSE)</f>
        <v>21</v>
      </c>
      <c r="W572" s="11" t="str">
        <f>VLOOKUP(C572,DBASE!$A$4:$Z$756,21,FALSE)</f>
        <v>J</v>
      </c>
      <c r="X572" s="11">
        <f>VLOOKUP(C572,DBASE!$A$4:$Z$756,22,FALSE)</f>
        <v>30</v>
      </c>
      <c r="Y572" s="14">
        <f>VLOOKUP(C572,DBASE!$A$4:$Z$756,23,FALSE)</f>
        <v>2.5</v>
      </c>
      <c r="Z572" s="11">
        <f>VLOOKUP(C572,DBASE!$A$4:$Z$756,24,FALSE)</f>
        <v>39</v>
      </c>
      <c r="AA572" s="11" t="str">
        <f>VLOOKUP(C572,DBASE!$A$4:$Z$756,25,FALSE)</f>
        <v>Function</v>
      </c>
      <c r="AB572" s="10">
        <f>VLOOKUP(C572,DBASE!$A$4:$Z$756,26,FALSE)</f>
        <v>1</v>
      </c>
      <c r="AC572" s="15">
        <v>1568</v>
      </c>
      <c r="AD572" s="15">
        <f t="shared" si="40"/>
        <v>343.78400000000005</v>
      </c>
      <c r="AE572" s="15">
        <v>0</v>
      </c>
      <c r="AF572" s="15">
        <v>0</v>
      </c>
      <c r="AG572" s="15">
        <v>0</v>
      </c>
      <c r="AH572" s="15">
        <v>0</v>
      </c>
      <c r="AI572" s="15">
        <v>0</v>
      </c>
      <c r="AJ572" s="15">
        <v>0</v>
      </c>
      <c r="AK572" s="15">
        <v>0</v>
      </c>
      <c r="AL572" s="15">
        <v>0</v>
      </c>
      <c r="AM572" s="15">
        <v>0</v>
      </c>
      <c r="AN572" s="15">
        <v>0</v>
      </c>
      <c r="AO572" s="15">
        <f t="shared" si="41"/>
        <v>90.461538461538453</v>
      </c>
      <c r="AP572" s="15">
        <f t="shared" si="42"/>
        <v>71.866666666666674</v>
      </c>
      <c r="AQ572" s="15">
        <f t="shared" si="43"/>
        <v>26.5</v>
      </c>
      <c r="AR572" s="15">
        <v>0</v>
      </c>
      <c r="AS572" s="15">
        <v>0</v>
      </c>
      <c r="AT572" s="15">
        <v>0</v>
      </c>
      <c r="AU572" s="15">
        <v>0</v>
      </c>
      <c r="AV572" s="15">
        <f t="shared" si="44"/>
        <v>42.288076538461539</v>
      </c>
      <c r="AW572" s="15">
        <v>0</v>
      </c>
      <c r="AX572" s="15">
        <v>1.9716666666666665</v>
      </c>
    </row>
    <row r="573" spans="1:50" ht="20.100000000000001" customHeight="1" x14ac:dyDescent="0.25">
      <c r="A573" s="8">
        <v>43922</v>
      </c>
      <c r="B573" s="8">
        <v>43951</v>
      </c>
      <c r="C573" s="11">
        <v>549</v>
      </c>
      <c r="D573" s="8" t="str">
        <f>VLOOKUP(C573,DBASE!$A$4:$Z$756,3,FALSE)</f>
        <v>P</v>
      </c>
      <c r="E573" s="11" t="str">
        <f>VLOOKUP(C573,DBASE!$A$4:$Z$756,2,FALSE)</f>
        <v>Active</v>
      </c>
      <c r="F573" s="11" t="str">
        <f>VLOOKUP(C573,DBASE!$A$4:$Z$756,4,FALSE)</f>
        <v>Mitarbeiter 549</v>
      </c>
      <c r="G573" s="11" t="str">
        <f>VLOOKUP(C573,DBASE!$A$4:$Z$756,5,FALSE)</f>
        <v>N</v>
      </c>
      <c r="H573" s="11">
        <f>VLOOKUP(C573,DBASE!$A$4:$Z$756,6,FALSE)</f>
        <v>1019</v>
      </c>
      <c r="I573" s="11">
        <f>VLOOKUP(C573,DBASE!$A$4:$Z$756,7,FALSE)</f>
        <v>1043</v>
      </c>
      <c r="J573" s="11">
        <f>VLOOKUP(C573,DBASE!$A$4:$Z$756,8,FALSE)</f>
        <v>103</v>
      </c>
      <c r="K573" s="11" t="str">
        <f>VLOOKUP(C573,DBASE!$A$4:$Z$756,9,FALSE)</f>
        <v>Niederl. 4</v>
      </c>
      <c r="L573" s="11" t="str">
        <f>VLOOKUP(C573,DBASE!$A$4:$Z$756,10,FALSE)</f>
        <v>Department</v>
      </c>
      <c r="M573" s="11" t="str">
        <f>VLOOKUP(C573,DBASE!$A$4:$Z$756,11,FALSE)</f>
        <v>Supervisor</v>
      </c>
      <c r="N573" s="11" t="str">
        <f>VLOOKUP(C573,DBASE!$A$4:$Z$756,12,FALSE)</f>
        <v>Non-Mgm.</v>
      </c>
      <c r="O573" s="11" t="str">
        <f>VLOOKUP(C573,DBASE!$A$4:$Z$756,13,FALSE)</f>
        <v>ang.</v>
      </c>
      <c r="P573" s="11" t="str">
        <f>VLOOKUP(C573,DBASE!$A$4:$Z$756,14,FALSE)</f>
        <v>M</v>
      </c>
      <c r="Q573" s="12">
        <f>VLOOKUP(C573,DBASE!$A$4:$Z$756,15,FALSE)</f>
        <v>43252</v>
      </c>
      <c r="R573" s="12" t="str">
        <f>IF(VLOOKUP(C573,DBASE!$A$4:$Z$756,16,FALSE)=0,"",VLOOKUP(C573,DBASE!$A$4:$Z$756,16,FALSE))</f>
        <v/>
      </c>
      <c r="S573" s="13" t="str">
        <f>VLOOKUP(C573,DBASE!$A$4:$Z$756,17,FALSE)</f>
        <v/>
      </c>
      <c r="T573" s="11">
        <f ca="1">VLOOKUP(C573,DBASE!$A$4:$Z$756,18,FALSE)</f>
        <v>1</v>
      </c>
      <c r="U573" s="12">
        <f>VLOOKUP(C573,DBASE!$A$4:$Z$756,19,FALSE)</f>
        <v>30213</v>
      </c>
      <c r="V573" s="13">
        <f ca="1">VLOOKUP(C573,DBASE!$A$4:$Z$756,20,FALSE)</f>
        <v>37</v>
      </c>
      <c r="W573" s="11" t="str">
        <f>VLOOKUP(C573,DBASE!$A$4:$Z$756,21,FALSE)</f>
        <v>N</v>
      </c>
      <c r="X573" s="11">
        <f>VLOOKUP(C573,DBASE!$A$4:$Z$756,22,FALSE)</f>
        <v>30</v>
      </c>
      <c r="Y573" s="14">
        <f>VLOOKUP(C573,DBASE!$A$4:$Z$756,23,FALSE)</f>
        <v>2.5</v>
      </c>
      <c r="Z573" s="11">
        <f>VLOOKUP(C573,DBASE!$A$4:$Z$756,24,FALSE)</f>
        <v>39</v>
      </c>
      <c r="AA573" s="11" t="str">
        <f>VLOOKUP(C573,DBASE!$A$4:$Z$756,25,FALSE)</f>
        <v>Function</v>
      </c>
      <c r="AB573" s="10">
        <f>VLOOKUP(C573,DBASE!$A$4:$Z$756,26,FALSE)</f>
        <v>1</v>
      </c>
      <c r="AC573" s="15">
        <v>1569</v>
      </c>
      <c r="AD573" s="15">
        <f t="shared" si="40"/>
        <v>344.00324999999998</v>
      </c>
      <c r="AE573" s="15">
        <v>0</v>
      </c>
      <c r="AF573" s="15">
        <v>0</v>
      </c>
      <c r="AG573" s="15">
        <v>30</v>
      </c>
      <c r="AH573" s="15">
        <v>0</v>
      </c>
      <c r="AI573" s="15">
        <v>0</v>
      </c>
      <c r="AJ573" s="15">
        <v>0</v>
      </c>
      <c r="AK573" s="15">
        <v>0</v>
      </c>
      <c r="AL573" s="15">
        <v>0</v>
      </c>
      <c r="AM573" s="15">
        <v>0</v>
      </c>
      <c r="AN573" s="15">
        <v>0</v>
      </c>
      <c r="AO573" s="15">
        <f t="shared" si="41"/>
        <v>0</v>
      </c>
      <c r="AP573" s="15">
        <f t="shared" si="42"/>
        <v>0</v>
      </c>
      <c r="AQ573" s="15">
        <f t="shared" si="43"/>
        <v>26.5</v>
      </c>
      <c r="AR573" s="15">
        <v>0</v>
      </c>
      <c r="AS573" s="15">
        <v>0</v>
      </c>
      <c r="AT573" s="15">
        <v>0</v>
      </c>
      <c r="AU573" s="15">
        <v>0</v>
      </c>
      <c r="AV573" s="15">
        <f t="shared" si="44"/>
        <v>12.653175000000001</v>
      </c>
      <c r="AW573" s="15">
        <v>79.61</v>
      </c>
      <c r="AX573" s="15">
        <v>1.9716666666666665</v>
      </c>
    </row>
    <row r="574" spans="1:50" ht="20.100000000000001" customHeight="1" x14ac:dyDescent="0.25">
      <c r="A574" s="8">
        <v>43922</v>
      </c>
      <c r="B574" s="8">
        <v>43951</v>
      </c>
      <c r="C574" s="11">
        <v>550</v>
      </c>
      <c r="D574" s="8" t="str">
        <f>VLOOKUP(C574,DBASE!$A$4:$Z$756,3,FALSE)</f>
        <v>P</v>
      </c>
      <c r="E574" s="11" t="str">
        <f>VLOOKUP(C574,DBASE!$A$4:$Z$756,2,FALSE)</f>
        <v>Active</v>
      </c>
      <c r="F574" s="11" t="str">
        <f>VLOOKUP(C574,DBASE!$A$4:$Z$756,4,FALSE)</f>
        <v>Mitarbeiter 550</v>
      </c>
      <c r="G574" s="11" t="str">
        <f>VLOOKUP(C574,DBASE!$A$4:$Z$756,5,FALSE)</f>
        <v>N</v>
      </c>
      <c r="H574" s="11">
        <f>VLOOKUP(C574,DBASE!$A$4:$Z$756,6,FALSE)</f>
        <v>1022</v>
      </c>
      <c r="I574" s="11">
        <f>VLOOKUP(C574,DBASE!$A$4:$Z$756,7,FALSE)</f>
        <v>1053</v>
      </c>
      <c r="J574" s="11">
        <f>VLOOKUP(C574,DBASE!$A$4:$Z$756,8,FALSE)</f>
        <v>107</v>
      </c>
      <c r="K574" s="11" t="str">
        <f>VLOOKUP(C574,DBASE!$A$4:$Z$756,9,FALSE)</f>
        <v>Niederl. 8</v>
      </c>
      <c r="L574" s="11" t="str">
        <f>VLOOKUP(C574,DBASE!$A$4:$Z$756,10,FALSE)</f>
        <v>Department</v>
      </c>
      <c r="M574" s="11" t="str">
        <f>VLOOKUP(C574,DBASE!$A$4:$Z$756,11,FALSE)</f>
        <v>Supervisor</v>
      </c>
      <c r="N574" s="11" t="str">
        <f>VLOOKUP(C574,DBASE!$A$4:$Z$756,12,FALSE)</f>
        <v>Non-Mgm.</v>
      </c>
      <c r="O574" s="11" t="str">
        <f>VLOOKUP(C574,DBASE!$A$4:$Z$756,13,FALSE)</f>
        <v>ang.</v>
      </c>
      <c r="P574" s="11" t="str">
        <f>VLOOKUP(C574,DBASE!$A$4:$Z$756,14,FALSE)</f>
        <v>M</v>
      </c>
      <c r="Q574" s="12">
        <f>VLOOKUP(C574,DBASE!$A$4:$Z$756,15,FALSE)</f>
        <v>43252</v>
      </c>
      <c r="R574" s="12" t="str">
        <f>IF(VLOOKUP(C574,DBASE!$A$4:$Z$756,16,FALSE)=0,"",VLOOKUP(C574,DBASE!$A$4:$Z$756,16,FALSE))</f>
        <v/>
      </c>
      <c r="S574" s="13" t="str">
        <f>VLOOKUP(C574,DBASE!$A$4:$Z$756,17,FALSE)</f>
        <v/>
      </c>
      <c r="T574" s="11">
        <f ca="1">VLOOKUP(C574,DBASE!$A$4:$Z$756,18,FALSE)</f>
        <v>1</v>
      </c>
      <c r="U574" s="12">
        <f>VLOOKUP(C574,DBASE!$A$4:$Z$756,19,FALSE)</f>
        <v>32829</v>
      </c>
      <c r="V574" s="13">
        <f ca="1">VLOOKUP(C574,DBASE!$A$4:$Z$756,20,FALSE)</f>
        <v>30</v>
      </c>
      <c r="W574" s="11" t="str">
        <f>VLOOKUP(C574,DBASE!$A$4:$Z$756,21,FALSE)</f>
        <v>J</v>
      </c>
      <c r="X574" s="11">
        <f>VLOOKUP(C574,DBASE!$A$4:$Z$756,22,FALSE)</f>
        <v>30</v>
      </c>
      <c r="Y574" s="14">
        <f>VLOOKUP(C574,DBASE!$A$4:$Z$756,23,FALSE)</f>
        <v>2.5</v>
      </c>
      <c r="Z574" s="11">
        <f>VLOOKUP(C574,DBASE!$A$4:$Z$756,24,FALSE)</f>
        <v>39</v>
      </c>
      <c r="AA574" s="11" t="str">
        <f>VLOOKUP(C574,DBASE!$A$4:$Z$756,25,FALSE)</f>
        <v>Function</v>
      </c>
      <c r="AB574" s="10">
        <f>VLOOKUP(C574,DBASE!$A$4:$Z$756,26,FALSE)</f>
        <v>1</v>
      </c>
      <c r="AC574" s="15">
        <v>1570</v>
      </c>
      <c r="AD574" s="15">
        <f t="shared" si="40"/>
        <v>344.22249999999997</v>
      </c>
      <c r="AE574" s="15">
        <v>0</v>
      </c>
      <c r="AF574" s="15">
        <v>0</v>
      </c>
      <c r="AG574" s="15">
        <v>0</v>
      </c>
      <c r="AH574" s="15">
        <v>0</v>
      </c>
      <c r="AI574" s="15">
        <v>0</v>
      </c>
      <c r="AJ574" s="15">
        <v>0</v>
      </c>
      <c r="AK574" s="15">
        <v>0</v>
      </c>
      <c r="AL574" s="15">
        <v>0</v>
      </c>
      <c r="AM574" s="15">
        <v>0</v>
      </c>
      <c r="AN574" s="15">
        <v>0</v>
      </c>
      <c r="AO574" s="15">
        <f t="shared" si="41"/>
        <v>90.57692307692308</v>
      </c>
      <c r="AP574" s="15">
        <f t="shared" si="42"/>
        <v>71.958333333333343</v>
      </c>
      <c r="AQ574" s="15">
        <f t="shared" si="43"/>
        <v>26.5</v>
      </c>
      <c r="AR574" s="15">
        <v>0</v>
      </c>
      <c r="AS574" s="15">
        <v>0</v>
      </c>
      <c r="AT574" s="15">
        <v>0</v>
      </c>
      <c r="AU574" s="15">
        <v>0</v>
      </c>
      <c r="AV574" s="15">
        <f t="shared" si="44"/>
        <v>42.334445673076928</v>
      </c>
      <c r="AW574" s="15">
        <v>0</v>
      </c>
      <c r="AX574" s="15">
        <v>1.9716666666666665</v>
      </c>
    </row>
    <row r="575" spans="1:50" ht="20.100000000000001" customHeight="1" x14ac:dyDescent="0.25">
      <c r="A575" s="8">
        <v>43922</v>
      </c>
      <c r="B575" s="8">
        <v>43951</v>
      </c>
      <c r="C575" s="11">
        <v>551</v>
      </c>
      <c r="D575" s="8" t="str">
        <f>VLOOKUP(C575,DBASE!$A$4:$Z$756,3,FALSE)</f>
        <v>P</v>
      </c>
      <c r="E575" s="11" t="str">
        <f>VLOOKUP(C575,DBASE!$A$4:$Z$756,2,FALSE)</f>
        <v>Active</v>
      </c>
      <c r="F575" s="11" t="str">
        <f>VLOOKUP(C575,DBASE!$A$4:$Z$756,4,FALSE)</f>
        <v>Mitarbeiter 551</v>
      </c>
      <c r="G575" s="11" t="str">
        <f>VLOOKUP(C575,DBASE!$A$4:$Z$756,5,FALSE)</f>
        <v>N</v>
      </c>
      <c r="H575" s="11">
        <f>VLOOKUP(C575,DBASE!$A$4:$Z$756,6,FALSE)</f>
        <v>1045</v>
      </c>
      <c r="I575" s="11">
        <f>VLOOKUP(C575,DBASE!$A$4:$Z$756,7,FALSE)</f>
        <v>1088</v>
      </c>
      <c r="J575" s="11">
        <f>VLOOKUP(C575,DBASE!$A$4:$Z$756,8,FALSE)</f>
        <v>102</v>
      </c>
      <c r="K575" s="11" t="str">
        <f>VLOOKUP(C575,DBASE!$A$4:$Z$756,9,FALSE)</f>
        <v>Niederl. 3</v>
      </c>
      <c r="L575" s="11" t="str">
        <f>VLOOKUP(C575,DBASE!$A$4:$Z$756,10,FALSE)</f>
        <v>Department</v>
      </c>
      <c r="M575" s="11" t="str">
        <f>VLOOKUP(C575,DBASE!$A$4:$Z$756,11,FALSE)</f>
        <v>Supervisor</v>
      </c>
      <c r="N575" s="11" t="str">
        <f>VLOOKUP(C575,DBASE!$A$4:$Z$756,12,FALSE)</f>
        <v>Non-Mgm.</v>
      </c>
      <c r="O575" s="11" t="str">
        <f>VLOOKUP(C575,DBASE!$A$4:$Z$756,13,FALSE)</f>
        <v>ang.</v>
      </c>
      <c r="P575" s="11" t="str">
        <f>VLOOKUP(C575,DBASE!$A$4:$Z$756,14,FALSE)</f>
        <v>W</v>
      </c>
      <c r="Q575" s="12">
        <f>VLOOKUP(C575,DBASE!$A$4:$Z$756,15,FALSE)</f>
        <v>43255</v>
      </c>
      <c r="R575" s="12" t="str">
        <f>IF(VLOOKUP(C575,DBASE!$A$4:$Z$756,16,FALSE)=0,"",VLOOKUP(C575,DBASE!$A$4:$Z$756,16,FALSE))</f>
        <v/>
      </c>
      <c r="S575" s="13" t="str">
        <f>VLOOKUP(C575,DBASE!$A$4:$Z$756,17,FALSE)</f>
        <v/>
      </c>
      <c r="T575" s="11">
        <f ca="1">VLOOKUP(C575,DBASE!$A$4:$Z$756,18,FALSE)</f>
        <v>1</v>
      </c>
      <c r="U575" s="12">
        <f>VLOOKUP(C575,DBASE!$A$4:$Z$756,19,FALSE)</f>
        <v>34093</v>
      </c>
      <c r="V575" s="13">
        <f ca="1">VLOOKUP(C575,DBASE!$A$4:$Z$756,20,FALSE)</f>
        <v>26</v>
      </c>
      <c r="W575" s="11" t="str">
        <f>VLOOKUP(C575,DBASE!$A$4:$Z$756,21,FALSE)</f>
        <v>N</v>
      </c>
      <c r="X575" s="11">
        <f>VLOOKUP(C575,DBASE!$A$4:$Z$756,22,FALSE)</f>
        <v>30</v>
      </c>
      <c r="Y575" s="14">
        <f>VLOOKUP(C575,DBASE!$A$4:$Z$756,23,FALSE)</f>
        <v>2.5</v>
      </c>
      <c r="Z575" s="11">
        <f>VLOOKUP(C575,DBASE!$A$4:$Z$756,24,FALSE)</f>
        <v>39</v>
      </c>
      <c r="AA575" s="11" t="str">
        <f>VLOOKUP(C575,DBASE!$A$4:$Z$756,25,FALSE)</f>
        <v>Function</v>
      </c>
      <c r="AB575" s="10">
        <f>VLOOKUP(C575,DBASE!$A$4:$Z$756,26,FALSE)</f>
        <v>1</v>
      </c>
      <c r="AC575" s="15">
        <v>1571</v>
      </c>
      <c r="AD575" s="15">
        <f t="shared" si="40"/>
        <v>344.44175000000007</v>
      </c>
      <c r="AE575" s="15">
        <v>0</v>
      </c>
      <c r="AF575" s="15">
        <v>0</v>
      </c>
      <c r="AG575" s="15">
        <v>0</v>
      </c>
      <c r="AH575" s="15">
        <v>0</v>
      </c>
      <c r="AI575" s="15">
        <v>0</v>
      </c>
      <c r="AJ575" s="15">
        <v>0</v>
      </c>
      <c r="AK575" s="15">
        <v>0</v>
      </c>
      <c r="AL575" s="15">
        <v>0</v>
      </c>
      <c r="AM575" s="15">
        <v>0</v>
      </c>
      <c r="AN575" s="15">
        <v>0</v>
      </c>
      <c r="AO575" s="15">
        <f t="shared" si="41"/>
        <v>0</v>
      </c>
      <c r="AP575" s="15">
        <f t="shared" si="42"/>
        <v>0</v>
      </c>
      <c r="AQ575" s="15">
        <f t="shared" si="43"/>
        <v>26.5</v>
      </c>
      <c r="AR575" s="15">
        <v>0</v>
      </c>
      <c r="AS575" s="15">
        <v>0</v>
      </c>
      <c r="AT575" s="15">
        <v>0</v>
      </c>
      <c r="AU575" s="15">
        <v>0</v>
      </c>
      <c r="AV575" s="15">
        <f t="shared" si="44"/>
        <v>5.9346750000000004</v>
      </c>
      <c r="AW575" s="15">
        <v>0</v>
      </c>
      <c r="AX575" s="15">
        <v>1.9716666666666665</v>
      </c>
    </row>
    <row r="576" spans="1:50" ht="20.100000000000001" customHeight="1" x14ac:dyDescent="0.25">
      <c r="A576" s="8">
        <v>43922</v>
      </c>
      <c r="B576" s="8">
        <v>43951</v>
      </c>
      <c r="C576" s="11">
        <v>552</v>
      </c>
      <c r="D576" s="8" t="str">
        <f>VLOOKUP(C576,DBASE!$A$4:$Z$756,3,FALSE)</f>
        <v>P</v>
      </c>
      <c r="E576" s="11" t="str">
        <f>VLOOKUP(C576,DBASE!$A$4:$Z$756,2,FALSE)</f>
        <v>Active</v>
      </c>
      <c r="F576" s="11" t="str">
        <f>VLOOKUP(C576,DBASE!$A$4:$Z$756,4,FALSE)</f>
        <v>Mitarbeiter 552</v>
      </c>
      <c r="G576" s="11" t="str">
        <f>VLOOKUP(C576,DBASE!$A$4:$Z$756,5,FALSE)</f>
        <v>N</v>
      </c>
      <c r="H576" s="11">
        <f>VLOOKUP(C576,DBASE!$A$4:$Z$756,6,FALSE)</f>
        <v>1022</v>
      </c>
      <c r="I576" s="11">
        <f>VLOOKUP(C576,DBASE!$A$4:$Z$756,7,FALSE)</f>
        <v>1029</v>
      </c>
      <c r="J576" s="11">
        <f>VLOOKUP(C576,DBASE!$A$4:$Z$756,8,FALSE)</f>
        <v>109</v>
      </c>
      <c r="K576" s="11" t="str">
        <f>VLOOKUP(C576,DBASE!$A$4:$Z$756,9,FALSE)</f>
        <v>Niederl. 10</v>
      </c>
      <c r="L576" s="11" t="str">
        <f>VLOOKUP(C576,DBASE!$A$4:$Z$756,10,FALSE)</f>
        <v>Department</v>
      </c>
      <c r="M576" s="11" t="str">
        <f>VLOOKUP(C576,DBASE!$A$4:$Z$756,11,FALSE)</f>
        <v>Supervisor</v>
      </c>
      <c r="N576" s="11" t="str">
        <f>VLOOKUP(C576,DBASE!$A$4:$Z$756,12,FALSE)</f>
        <v>Non-Mgm.</v>
      </c>
      <c r="O576" s="11" t="str">
        <f>VLOOKUP(C576,DBASE!$A$4:$Z$756,13,FALSE)</f>
        <v>ang.</v>
      </c>
      <c r="P576" s="11" t="str">
        <f>VLOOKUP(C576,DBASE!$A$4:$Z$756,14,FALSE)</f>
        <v>M</v>
      </c>
      <c r="Q576" s="12">
        <f>VLOOKUP(C576,DBASE!$A$4:$Z$756,15,FALSE)</f>
        <v>43266</v>
      </c>
      <c r="R576" s="12" t="str">
        <f>IF(VLOOKUP(C576,DBASE!$A$4:$Z$756,16,FALSE)=0,"",VLOOKUP(C576,DBASE!$A$4:$Z$756,16,FALSE))</f>
        <v/>
      </c>
      <c r="S576" s="13" t="str">
        <f>VLOOKUP(C576,DBASE!$A$4:$Z$756,17,FALSE)</f>
        <v/>
      </c>
      <c r="T576" s="11">
        <f ca="1">VLOOKUP(C576,DBASE!$A$4:$Z$756,18,FALSE)</f>
        <v>1</v>
      </c>
      <c r="U576" s="12">
        <f>VLOOKUP(C576,DBASE!$A$4:$Z$756,19,FALSE)</f>
        <v>31020</v>
      </c>
      <c r="V576" s="13">
        <f ca="1">VLOOKUP(C576,DBASE!$A$4:$Z$756,20,FALSE)</f>
        <v>35</v>
      </c>
      <c r="W576" s="11" t="str">
        <f>VLOOKUP(C576,DBASE!$A$4:$Z$756,21,FALSE)</f>
        <v>J</v>
      </c>
      <c r="X576" s="11">
        <f>VLOOKUP(C576,DBASE!$A$4:$Z$756,22,FALSE)</f>
        <v>30</v>
      </c>
      <c r="Y576" s="14">
        <f>VLOOKUP(C576,DBASE!$A$4:$Z$756,23,FALSE)</f>
        <v>2.5</v>
      </c>
      <c r="Z576" s="11">
        <f>VLOOKUP(C576,DBASE!$A$4:$Z$756,24,FALSE)</f>
        <v>39</v>
      </c>
      <c r="AA576" s="11" t="str">
        <f>VLOOKUP(C576,DBASE!$A$4:$Z$756,25,FALSE)</f>
        <v>Function</v>
      </c>
      <c r="AB576" s="10">
        <f>VLOOKUP(C576,DBASE!$A$4:$Z$756,26,FALSE)</f>
        <v>1</v>
      </c>
      <c r="AC576" s="15">
        <v>1572</v>
      </c>
      <c r="AD576" s="15">
        <f t="shared" si="40"/>
        <v>344.661</v>
      </c>
      <c r="AE576" s="15">
        <v>0</v>
      </c>
      <c r="AF576" s="15">
        <v>0</v>
      </c>
      <c r="AG576" s="15">
        <v>0</v>
      </c>
      <c r="AH576" s="15">
        <v>0</v>
      </c>
      <c r="AI576" s="15">
        <v>0</v>
      </c>
      <c r="AJ576" s="15">
        <v>0</v>
      </c>
      <c r="AK576" s="15">
        <v>0</v>
      </c>
      <c r="AL576" s="15">
        <v>0</v>
      </c>
      <c r="AM576" s="15">
        <v>0</v>
      </c>
      <c r="AN576" s="15">
        <v>0</v>
      </c>
      <c r="AO576" s="15">
        <f t="shared" si="41"/>
        <v>90.692307692307693</v>
      </c>
      <c r="AP576" s="15">
        <f t="shared" si="42"/>
        <v>72.050000000000011</v>
      </c>
      <c r="AQ576" s="15">
        <f t="shared" si="43"/>
        <v>26.5</v>
      </c>
      <c r="AR576" s="15">
        <v>0</v>
      </c>
      <c r="AS576" s="15">
        <v>0</v>
      </c>
      <c r="AT576" s="15">
        <v>0</v>
      </c>
      <c r="AU576" s="15">
        <v>0</v>
      </c>
      <c r="AV576" s="15">
        <f t="shared" si="44"/>
        <v>42.38081480769231</v>
      </c>
      <c r="AW576" s="15">
        <v>0</v>
      </c>
      <c r="AX576" s="15">
        <v>1.9716666666666665</v>
      </c>
    </row>
    <row r="577" spans="1:50" ht="20.100000000000001" customHeight="1" x14ac:dyDescent="0.25">
      <c r="A577" s="8">
        <v>43922</v>
      </c>
      <c r="B577" s="8">
        <v>43951</v>
      </c>
      <c r="C577" s="11">
        <v>553</v>
      </c>
      <c r="D577" s="8" t="str">
        <f>VLOOKUP(C577,DBASE!$A$4:$Z$756,3,FALSE)</f>
        <v>P</v>
      </c>
      <c r="E577" s="11" t="str">
        <f>VLOOKUP(C577,DBASE!$A$4:$Z$756,2,FALSE)</f>
        <v>Active</v>
      </c>
      <c r="F577" s="11" t="str">
        <f>VLOOKUP(C577,DBASE!$A$4:$Z$756,4,FALSE)</f>
        <v>Mitarbeiter 553</v>
      </c>
      <c r="G577" s="11" t="str">
        <f>VLOOKUP(C577,DBASE!$A$4:$Z$756,5,FALSE)</f>
        <v>N</v>
      </c>
      <c r="H577" s="11">
        <f>VLOOKUP(C577,DBASE!$A$4:$Z$756,6,FALSE)</f>
        <v>1048</v>
      </c>
      <c r="I577" s="11">
        <f>VLOOKUP(C577,DBASE!$A$4:$Z$756,7,FALSE)</f>
        <v>1091</v>
      </c>
      <c r="J577" s="11">
        <f>VLOOKUP(C577,DBASE!$A$4:$Z$756,8,FALSE)</f>
        <v>102</v>
      </c>
      <c r="K577" s="11" t="str">
        <f>VLOOKUP(C577,DBASE!$A$4:$Z$756,9,FALSE)</f>
        <v>Niederl. 3</v>
      </c>
      <c r="L577" s="11" t="str">
        <f>VLOOKUP(C577,DBASE!$A$4:$Z$756,10,FALSE)</f>
        <v>Department</v>
      </c>
      <c r="M577" s="11" t="str">
        <f>VLOOKUP(C577,DBASE!$A$4:$Z$756,11,FALSE)</f>
        <v>Supervisor</v>
      </c>
      <c r="N577" s="11" t="str">
        <f>VLOOKUP(C577,DBASE!$A$4:$Z$756,12,FALSE)</f>
        <v>Non-Mgm.</v>
      </c>
      <c r="O577" s="11" t="str">
        <f>VLOOKUP(C577,DBASE!$A$4:$Z$756,13,FALSE)</f>
        <v>ang.</v>
      </c>
      <c r="P577" s="11" t="str">
        <f>VLOOKUP(C577,DBASE!$A$4:$Z$756,14,FALSE)</f>
        <v>M</v>
      </c>
      <c r="Q577" s="12">
        <f>VLOOKUP(C577,DBASE!$A$4:$Z$756,15,FALSE)</f>
        <v>43282</v>
      </c>
      <c r="R577" s="12" t="str">
        <f>IF(VLOOKUP(C577,DBASE!$A$4:$Z$756,16,FALSE)=0,"",VLOOKUP(C577,DBASE!$A$4:$Z$756,16,FALSE))</f>
        <v/>
      </c>
      <c r="S577" s="13" t="str">
        <f>VLOOKUP(C577,DBASE!$A$4:$Z$756,17,FALSE)</f>
        <v/>
      </c>
      <c r="T577" s="11">
        <f ca="1">VLOOKUP(C577,DBASE!$A$4:$Z$756,18,FALSE)</f>
        <v>1</v>
      </c>
      <c r="U577" s="12">
        <f>VLOOKUP(C577,DBASE!$A$4:$Z$756,19,FALSE)</f>
        <v>31010</v>
      </c>
      <c r="V577" s="13">
        <f ca="1">VLOOKUP(C577,DBASE!$A$4:$Z$756,20,FALSE)</f>
        <v>35</v>
      </c>
      <c r="W577" s="11" t="str">
        <f>VLOOKUP(C577,DBASE!$A$4:$Z$756,21,FALSE)</f>
        <v>N</v>
      </c>
      <c r="X577" s="11">
        <f>VLOOKUP(C577,DBASE!$A$4:$Z$756,22,FALSE)</f>
        <v>30</v>
      </c>
      <c r="Y577" s="14">
        <f>VLOOKUP(C577,DBASE!$A$4:$Z$756,23,FALSE)</f>
        <v>2.5</v>
      </c>
      <c r="Z577" s="11">
        <f>VLOOKUP(C577,DBASE!$A$4:$Z$756,24,FALSE)</f>
        <v>39</v>
      </c>
      <c r="AA577" s="11" t="str">
        <f>VLOOKUP(C577,DBASE!$A$4:$Z$756,25,FALSE)</f>
        <v>Function</v>
      </c>
      <c r="AB577" s="10">
        <f>VLOOKUP(C577,DBASE!$A$4:$Z$756,26,FALSE)</f>
        <v>1</v>
      </c>
      <c r="AC577" s="15">
        <v>1573</v>
      </c>
      <c r="AD577" s="15">
        <f t="shared" si="40"/>
        <v>344.88025000000005</v>
      </c>
      <c r="AE577" s="15">
        <v>0</v>
      </c>
      <c r="AF577" s="15">
        <v>0</v>
      </c>
      <c r="AG577" s="15">
        <v>0</v>
      </c>
      <c r="AH577" s="15">
        <v>0</v>
      </c>
      <c r="AI577" s="15">
        <v>0</v>
      </c>
      <c r="AJ577" s="15">
        <v>0</v>
      </c>
      <c r="AK577" s="15">
        <v>0</v>
      </c>
      <c r="AL577" s="15">
        <v>0</v>
      </c>
      <c r="AM577" s="15">
        <v>0</v>
      </c>
      <c r="AN577" s="15">
        <v>0</v>
      </c>
      <c r="AO577" s="15">
        <f t="shared" si="41"/>
        <v>0</v>
      </c>
      <c r="AP577" s="15">
        <f t="shared" si="42"/>
        <v>0</v>
      </c>
      <c r="AQ577" s="15">
        <f t="shared" si="43"/>
        <v>26.5</v>
      </c>
      <c r="AR577" s="15">
        <v>0</v>
      </c>
      <c r="AS577" s="15">
        <v>0</v>
      </c>
      <c r="AT577" s="15">
        <v>0</v>
      </c>
      <c r="AU577" s="15">
        <v>0</v>
      </c>
      <c r="AV577" s="15">
        <f t="shared" si="44"/>
        <v>5.9346750000000004</v>
      </c>
      <c r="AW577" s="15">
        <v>0</v>
      </c>
      <c r="AX577" s="15">
        <v>1.9716666666666665</v>
      </c>
    </row>
    <row r="578" spans="1:50" ht="20.100000000000001" customHeight="1" x14ac:dyDescent="0.25">
      <c r="A578" s="8">
        <v>43922</v>
      </c>
      <c r="B578" s="8">
        <v>43951</v>
      </c>
      <c r="C578" s="11">
        <v>554</v>
      </c>
      <c r="D578" s="8" t="str">
        <f>VLOOKUP(C578,DBASE!$A$4:$Z$756,3,FALSE)</f>
        <v>P</v>
      </c>
      <c r="E578" s="11" t="str">
        <f>VLOOKUP(C578,DBASE!$A$4:$Z$756,2,FALSE)</f>
        <v>Active</v>
      </c>
      <c r="F578" s="11" t="str">
        <f>VLOOKUP(C578,DBASE!$A$4:$Z$756,4,FALSE)</f>
        <v>Mitarbeiter 554</v>
      </c>
      <c r="G578" s="11" t="str">
        <f>VLOOKUP(C578,DBASE!$A$4:$Z$756,5,FALSE)</f>
        <v>N</v>
      </c>
      <c r="H578" s="11">
        <f>VLOOKUP(C578,DBASE!$A$4:$Z$756,6,FALSE)</f>
        <v>1047</v>
      </c>
      <c r="I578" s="11">
        <f>VLOOKUP(C578,DBASE!$A$4:$Z$756,7,FALSE)</f>
        <v>1090</v>
      </c>
      <c r="J578" s="11">
        <f>VLOOKUP(C578,DBASE!$A$4:$Z$756,8,FALSE)</f>
        <v>102</v>
      </c>
      <c r="K578" s="11" t="str">
        <f>VLOOKUP(C578,DBASE!$A$4:$Z$756,9,FALSE)</f>
        <v>Niederl. 3</v>
      </c>
      <c r="L578" s="11" t="str">
        <f>VLOOKUP(C578,DBASE!$A$4:$Z$756,10,FALSE)</f>
        <v>Department</v>
      </c>
      <c r="M578" s="11" t="str">
        <f>VLOOKUP(C578,DBASE!$A$4:$Z$756,11,FALSE)</f>
        <v>Supervisor</v>
      </c>
      <c r="N578" s="11" t="str">
        <f>VLOOKUP(C578,DBASE!$A$4:$Z$756,12,FALSE)</f>
        <v>Non-Mgm.</v>
      </c>
      <c r="O578" s="11" t="str">
        <f>VLOOKUP(C578,DBASE!$A$4:$Z$756,13,FALSE)</f>
        <v>ang.</v>
      </c>
      <c r="P578" s="11" t="str">
        <f>VLOOKUP(C578,DBASE!$A$4:$Z$756,14,FALSE)</f>
        <v>W</v>
      </c>
      <c r="Q578" s="12">
        <f>VLOOKUP(C578,DBASE!$A$4:$Z$756,15,FALSE)</f>
        <v>43282</v>
      </c>
      <c r="R578" s="12" t="str">
        <f>IF(VLOOKUP(C578,DBASE!$A$4:$Z$756,16,FALSE)=0,"",VLOOKUP(C578,DBASE!$A$4:$Z$756,16,FALSE))</f>
        <v/>
      </c>
      <c r="S578" s="13" t="str">
        <f>VLOOKUP(C578,DBASE!$A$4:$Z$756,17,FALSE)</f>
        <v/>
      </c>
      <c r="T578" s="11">
        <f ca="1">VLOOKUP(C578,DBASE!$A$4:$Z$756,18,FALSE)</f>
        <v>1</v>
      </c>
      <c r="U578" s="12">
        <f>VLOOKUP(C578,DBASE!$A$4:$Z$756,19,FALSE)</f>
        <v>27957</v>
      </c>
      <c r="V578" s="13">
        <f ca="1">VLOOKUP(C578,DBASE!$A$4:$Z$756,20,FALSE)</f>
        <v>43</v>
      </c>
      <c r="W578" s="11" t="str">
        <f>VLOOKUP(C578,DBASE!$A$4:$Z$756,21,FALSE)</f>
        <v>N</v>
      </c>
      <c r="X578" s="11">
        <f>VLOOKUP(C578,DBASE!$A$4:$Z$756,22,FALSE)</f>
        <v>24</v>
      </c>
      <c r="Y578" s="14">
        <f>VLOOKUP(C578,DBASE!$A$4:$Z$756,23,FALSE)</f>
        <v>2</v>
      </c>
      <c r="Z578" s="11">
        <f>VLOOKUP(C578,DBASE!$A$4:$Z$756,24,FALSE)</f>
        <v>20</v>
      </c>
      <c r="AA578" s="11" t="str">
        <f>VLOOKUP(C578,DBASE!$A$4:$Z$756,25,FALSE)</f>
        <v>Function</v>
      </c>
      <c r="AB578" s="10">
        <f>VLOOKUP(C578,DBASE!$A$4:$Z$756,26,FALSE)</f>
        <v>0.51282051282051277</v>
      </c>
      <c r="AC578" s="15">
        <v>1574</v>
      </c>
      <c r="AD578" s="15">
        <f t="shared" si="40"/>
        <v>345.09950000000003</v>
      </c>
      <c r="AE578" s="15">
        <v>0</v>
      </c>
      <c r="AF578" s="15">
        <v>0</v>
      </c>
      <c r="AG578" s="15">
        <v>0</v>
      </c>
      <c r="AH578" s="15">
        <v>0</v>
      </c>
      <c r="AI578" s="15">
        <v>0</v>
      </c>
      <c r="AJ578" s="15">
        <v>0</v>
      </c>
      <c r="AK578" s="15">
        <v>0</v>
      </c>
      <c r="AL578" s="15">
        <v>0</v>
      </c>
      <c r="AM578" s="15">
        <v>0</v>
      </c>
      <c r="AN578" s="15">
        <v>0</v>
      </c>
      <c r="AO578" s="15">
        <f t="shared" si="41"/>
        <v>0</v>
      </c>
      <c r="AP578" s="15">
        <f t="shared" si="42"/>
        <v>0</v>
      </c>
      <c r="AQ578" s="15">
        <f t="shared" si="43"/>
        <v>26.5</v>
      </c>
      <c r="AR578" s="15">
        <v>0</v>
      </c>
      <c r="AS578" s="15">
        <v>0</v>
      </c>
      <c r="AT578" s="15">
        <v>0</v>
      </c>
      <c r="AU578" s="15">
        <v>0</v>
      </c>
      <c r="AV578" s="15">
        <f t="shared" si="44"/>
        <v>5.9346750000000004</v>
      </c>
      <c r="AW578" s="15">
        <v>0</v>
      </c>
      <c r="AX578" s="15">
        <v>1.9716666666666665</v>
      </c>
    </row>
    <row r="579" spans="1:50" ht="20.100000000000001" customHeight="1" x14ac:dyDescent="0.25">
      <c r="A579" s="8">
        <v>43922</v>
      </c>
      <c r="B579" s="8">
        <v>43951</v>
      </c>
      <c r="C579" s="11">
        <v>555</v>
      </c>
      <c r="D579" s="8" t="str">
        <f>VLOOKUP(C579,DBASE!$A$4:$Z$756,3,FALSE)</f>
        <v>P</v>
      </c>
      <c r="E579" s="11" t="str">
        <f>VLOOKUP(C579,DBASE!$A$4:$Z$756,2,FALSE)</f>
        <v>Active</v>
      </c>
      <c r="F579" s="11" t="str">
        <f>VLOOKUP(C579,DBASE!$A$4:$Z$756,4,FALSE)</f>
        <v>Mitarbeiter 555</v>
      </c>
      <c r="G579" s="11" t="str">
        <f>VLOOKUP(C579,DBASE!$A$4:$Z$756,5,FALSE)</f>
        <v>N</v>
      </c>
      <c r="H579" s="11">
        <f>VLOOKUP(C579,DBASE!$A$4:$Z$756,6,FALSE)</f>
        <v>1048</v>
      </c>
      <c r="I579" s="11">
        <f>VLOOKUP(C579,DBASE!$A$4:$Z$756,7,FALSE)</f>
        <v>1091</v>
      </c>
      <c r="J579" s="11">
        <f>VLOOKUP(C579,DBASE!$A$4:$Z$756,8,FALSE)</f>
        <v>102</v>
      </c>
      <c r="K579" s="11" t="str">
        <f>VLOOKUP(C579,DBASE!$A$4:$Z$756,9,FALSE)</f>
        <v>Niederl. 3</v>
      </c>
      <c r="L579" s="11" t="str">
        <f>VLOOKUP(C579,DBASE!$A$4:$Z$756,10,FALSE)</f>
        <v>Department</v>
      </c>
      <c r="M579" s="11" t="str">
        <f>VLOOKUP(C579,DBASE!$A$4:$Z$756,11,FALSE)</f>
        <v>Supervisor</v>
      </c>
      <c r="N579" s="11" t="str">
        <f>VLOOKUP(C579,DBASE!$A$4:$Z$756,12,FALSE)</f>
        <v>Non-Mgm.</v>
      </c>
      <c r="O579" s="11" t="str">
        <f>VLOOKUP(C579,DBASE!$A$4:$Z$756,13,FALSE)</f>
        <v>ang.</v>
      </c>
      <c r="P579" s="11" t="str">
        <f>VLOOKUP(C579,DBASE!$A$4:$Z$756,14,FALSE)</f>
        <v>W</v>
      </c>
      <c r="Q579" s="12">
        <f>VLOOKUP(C579,DBASE!$A$4:$Z$756,15,FALSE)</f>
        <v>43296</v>
      </c>
      <c r="R579" s="12" t="str">
        <f>IF(VLOOKUP(C579,DBASE!$A$4:$Z$756,16,FALSE)=0,"",VLOOKUP(C579,DBASE!$A$4:$Z$756,16,FALSE))</f>
        <v/>
      </c>
      <c r="S579" s="13" t="str">
        <f>VLOOKUP(C579,DBASE!$A$4:$Z$756,17,FALSE)</f>
        <v/>
      </c>
      <c r="T579" s="11">
        <f ca="1">VLOOKUP(C579,DBASE!$A$4:$Z$756,18,FALSE)</f>
        <v>1</v>
      </c>
      <c r="U579" s="12">
        <f>VLOOKUP(C579,DBASE!$A$4:$Z$756,19,FALSE)</f>
        <v>33952</v>
      </c>
      <c r="V579" s="13">
        <f ca="1">VLOOKUP(C579,DBASE!$A$4:$Z$756,20,FALSE)</f>
        <v>27</v>
      </c>
      <c r="W579" s="11" t="str">
        <f>VLOOKUP(C579,DBASE!$A$4:$Z$756,21,FALSE)</f>
        <v>N</v>
      </c>
      <c r="X579" s="11">
        <f>VLOOKUP(C579,DBASE!$A$4:$Z$756,22,FALSE)</f>
        <v>30</v>
      </c>
      <c r="Y579" s="14">
        <f>VLOOKUP(C579,DBASE!$A$4:$Z$756,23,FALSE)</f>
        <v>2.5</v>
      </c>
      <c r="Z579" s="11">
        <f>VLOOKUP(C579,DBASE!$A$4:$Z$756,24,FALSE)</f>
        <v>39</v>
      </c>
      <c r="AA579" s="11" t="str">
        <f>VLOOKUP(C579,DBASE!$A$4:$Z$756,25,FALSE)</f>
        <v>Function</v>
      </c>
      <c r="AB579" s="10">
        <f>VLOOKUP(C579,DBASE!$A$4:$Z$756,26,FALSE)</f>
        <v>1</v>
      </c>
      <c r="AC579" s="15">
        <v>1575</v>
      </c>
      <c r="AD579" s="15">
        <f t="shared" si="40"/>
        <v>345.31875000000002</v>
      </c>
      <c r="AE579" s="15">
        <v>0</v>
      </c>
      <c r="AF579" s="15">
        <v>0</v>
      </c>
      <c r="AG579" s="15">
        <v>0</v>
      </c>
      <c r="AH579" s="15">
        <v>0</v>
      </c>
      <c r="AI579" s="15">
        <v>0</v>
      </c>
      <c r="AJ579" s="15">
        <v>0</v>
      </c>
      <c r="AK579" s="15">
        <v>0</v>
      </c>
      <c r="AL579" s="15">
        <v>0</v>
      </c>
      <c r="AM579" s="15">
        <v>0</v>
      </c>
      <c r="AN579" s="15">
        <v>0</v>
      </c>
      <c r="AO579" s="15">
        <f t="shared" si="41"/>
        <v>0</v>
      </c>
      <c r="AP579" s="15">
        <f t="shared" si="42"/>
        <v>0</v>
      </c>
      <c r="AQ579" s="15">
        <f t="shared" si="43"/>
        <v>26.5</v>
      </c>
      <c r="AR579" s="15">
        <v>0</v>
      </c>
      <c r="AS579" s="15">
        <v>0</v>
      </c>
      <c r="AT579" s="15">
        <v>0</v>
      </c>
      <c r="AU579" s="15">
        <v>0</v>
      </c>
      <c r="AV579" s="15">
        <f t="shared" si="44"/>
        <v>5.9346750000000004</v>
      </c>
      <c r="AW579" s="15">
        <v>0</v>
      </c>
      <c r="AX579" s="15">
        <v>1.9716666666666665</v>
      </c>
    </row>
    <row r="580" spans="1:50" ht="20.100000000000001" customHeight="1" x14ac:dyDescent="0.25">
      <c r="A580" s="8">
        <v>43922</v>
      </c>
      <c r="B580" s="8">
        <v>43951</v>
      </c>
      <c r="C580" s="11">
        <v>556</v>
      </c>
      <c r="D580" s="8" t="str">
        <f>VLOOKUP(C580,DBASE!$A$4:$Z$756,3,FALSE)</f>
        <v>P</v>
      </c>
      <c r="E580" s="11" t="str">
        <f>VLOOKUP(C580,DBASE!$A$4:$Z$756,2,FALSE)</f>
        <v>Active</v>
      </c>
      <c r="F580" s="11" t="str">
        <f>VLOOKUP(C580,DBASE!$A$4:$Z$756,4,FALSE)</f>
        <v>Mitarbeiter 556</v>
      </c>
      <c r="G580" s="11" t="str">
        <f>VLOOKUP(C580,DBASE!$A$4:$Z$756,5,FALSE)</f>
        <v>N</v>
      </c>
      <c r="H580" s="11">
        <f>VLOOKUP(C580,DBASE!$A$4:$Z$756,6,FALSE)</f>
        <v>1045</v>
      </c>
      <c r="I580" s="11">
        <f>VLOOKUP(C580,DBASE!$A$4:$Z$756,7,FALSE)</f>
        <v>1088</v>
      </c>
      <c r="J580" s="11">
        <f>VLOOKUP(C580,DBASE!$A$4:$Z$756,8,FALSE)</f>
        <v>102</v>
      </c>
      <c r="K580" s="11" t="str">
        <f>VLOOKUP(C580,DBASE!$A$4:$Z$756,9,FALSE)</f>
        <v>Niederl. 3</v>
      </c>
      <c r="L580" s="11" t="str">
        <f>VLOOKUP(C580,DBASE!$A$4:$Z$756,10,FALSE)</f>
        <v>Department</v>
      </c>
      <c r="M580" s="11" t="str">
        <f>VLOOKUP(C580,DBASE!$A$4:$Z$756,11,FALSE)</f>
        <v>Supervisor</v>
      </c>
      <c r="N580" s="11" t="str">
        <f>VLOOKUP(C580,DBASE!$A$4:$Z$756,12,FALSE)</f>
        <v>Non-Mgm.</v>
      </c>
      <c r="O580" s="11" t="str">
        <f>VLOOKUP(C580,DBASE!$A$4:$Z$756,13,FALSE)</f>
        <v>ang.</v>
      </c>
      <c r="P580" s="11" t="str">
        <f>VLOOKUP(C580,DBASE!$A$4:$Z$756,14,FALSE)</f>
        <v>M</v>
      </c>
      <c r="Q580" s="12">
        <f>VLOOKUP(C580,DBASE!$A$4:$Z$756,15,FALSE)</f>
        <v>43374</v>
      </c>
      <c r="R580" s="12" t="str">
        <f>IF(VLOOKUP(C580,DBASE!$A$4:$Z$756,16,FALSE)=0,"",VLOOKUP(C580,DBASE!$A$4:$Z$756,16,FALSE))</f>
        <v/>
      </c>
      <c r="S580" s="13" t="str">
        <f>VLOOKUP(C580,DBASE!$A$4:$Z$756,17,FALSE)</f>
        <v/>
      </c>
      <c r="T580" s="11">
        <f ca="1">VLOOKUP(C580,DBASE!$A$4:$Z$756,18,FALSE)</f>
        <v>1</v>
      </c>
      <c r="U580" s="12">
        <f>VLOOKUP(C580,DBASE!$A$4:$Z$756,19,FALSE)</f>
        <v>33940</v>
      </c>
      <c r="V580" s="13">
        <f ca="1">VLOOKUP(C580,DBASE!$A$4:$Z$756,20,FALSE)</f>
        <v>27</v>
      </c>
      <c r="W580" s="11" t="str">
        <f>VLOOKUP(C580,DBASE!$A$4:$Z$756,21,FALSE)</f>
        <v>N</v>
      </c>
      <c r="X580" s="11">
        <f>VLOOKUP(C580,DBASE!$A$4:$Z$756,22,FALSE)</f>
        <v>30</v>
      </c>
      <c r="Y580" s="14">
        <f>VLOOKUP(C580,DBASE!$A$4:$Z$756,23,FALSE)</f>
        <v>2.5</v>
      </c>
      <c r="Z580" s="11">
        <f>VLOOKUP(C580,DBASE!$A$4:$Z$756,24,FALSE)</f>
        <v>39</v>
      </c>
      <c r="AA580" s="11" t="str">
        <f>VLOOKUP(C580,DBASE!$A$4:$Z$756,25,FALSE)</f>
        <v>Function</v>
      </c>
      <c r="AB580" s="10">
        <f>VLOOKUP(C580,DBASE!$A$4:$Z$756,26,FALSE)</f>
        <v>1</v>
      </c>
      <c r="AC580" s="15">
        <v>1576</v>
      </c>
      <c r="AD580" s="15">
        <f t="shared" ref="AD580:AD643" si="45">IF(AC580&lt;6500,AC580*0.1135,65*11.35)+(IF(AC580&gt;4425,4425*0.08575,AC580*0.08575)+(IF(AC580&gt;7100,7100*0.02,AC580*0.02)))</f>
        <v>345.53800000000001</v>
      </c>
      <c r="AE580" s="15">
        <v>0</v>
      </c>
      <c r="AF580" s="15">
        <v>0</v>
      </c>
      <c r="AG580" s="15">
        <v>0</v>
      </c>
      <c r="AH580" s="15">
        <v>0</v>
      </c>
      <c r="AI580" s="15">
        <v>0</v>
      </c>
      <c r="AJ580" s="15">
        <v>0</v>
      </c>
      <c r="AK580" s="15">
        <v>0</v>
      </c>
      <c r="AL580" s="15">
        <v>0</v>
      </c>
      <c r="AM580" s="15">
        <v>0</v>
      </c>
      <c r="AN580" s="15">
        <v>0</v>
      </c>
      <c r="AO580" s="15">
        <f t="shared" ref="AO580:AO643" si="46">IF(W580="J",(AC580/((Z580*52)/12))*(Y580*7.8)*0.5,0)</f>
        <v>0</v>
      </c>
      <c r="AP580" s="15">
        <f t="shared" ref="AP580:AP643" si="47">IF(W580="J",(AC580/12)*0.55,0)</f>
        <v>0</v>
      </c>
      <c r="AQ580" s="15">
        <f t="shared" ref="AQ580:AQ643" si="48">IF(G580="N",26.5,13.25)</f>
        <v>26.5</v>
      </c>
      <c r="AR580" s="15">
        <v>0</v>
      </c>
      <c r="AS580" s="15">
        <v>0</v>
      </c>
      <c r="AT580" s="15">
        <v>0</v>
      </c>
      <c r="AU580" s="15">
        <v>0</v>
      </c>
      <c r="AV580" s="15">
        <f t="shared" ref="AV580:AV643" si="49">(SUM(AE580:AU580)*0.22395)</f>
        <v>5.9346750000000004</v>
      </c>
      <c r="AW580" s="15">
        <v>0</v>
      </c>
      <c r="AX580" s="15">
        <v>1.9716666666666665</v>
      </c>
    </row>
    <row r="581" spans="1:50" ht="20.100000000000001" customHeight="1" x14ac:dyDescent="0.25">
      <c r="A581" s="8">
        <v>43922</v>
      </c>
      <c r="B581" s="8">
        <v>43951</v>
      </c>
      <c r="C581" s="11">
        <v>557</v>
      </c>
      <c r="D581" s="8" t="str">
        <f>VLOOKUP(C581,DBASE!$A$4:$Z$756,3,FALSE)</f>
        <v>P</v>
      </c>
      <c r="E581" s="11" t="str">
        <f>VLOOKUP(C581,DBASE!$A$4:$Z$756,2,FALSE)</f>
        <v>Active</v>
      </c>
      <c r="F581" s="11" t="str">
        <f>VLOOKUP(C581,DBASE!$A$4:$Z$756,4,FALSE)</f>
        <v>Mitarbeiter 557</v>
      </c>
      <c r="G581" s="11" t="str">
        <f>VLOOKUP(C581,DBASE!$A$4:$Z$756,5,FALSE)</f>
        <v>N</v>
      </c>
      <c r="H581" s="11">
        <f>VLOOKUP(C581,DBASE!$A$4:$Z$756,6,FALSE)</f>
        <v>1019</v>
      </c>
      <c r="I581" s="11">
        <f>VLOOKUP(C581,DBASE!$A$4:$Z$756,7,FALSE)</f>
        <v>1067</v>
      </c>
      <c r="J581" s="11">
        <f>VLOOKUP(C581,DBASE!$A$4:$Z$756,8,FALSE)</f>
        <v>111</v>
      </c>
      <c r="K581" s="11" t="str">
        <f>VLOOKUP(C581,DBASE!$A$4:$Z$756,9,FALSE)</f>
        <v>Niederl. 12</v>
      </c>
      <c r="L581" s="11" t="str">
        <f>VLOOKUP(C581,DBASE!$A$4:$Z$756,10,FALSE)</f>
        <v>Department</v>
      </c>
      <c r="M581" s="11" t="str">
        <f>VLOOKUP(C581,DBASE!$A$4:$Z$756,11,FALSE)</f>
        <v>Supervisor</v>
      </c>
      <c r="N581" s="11" t="str">
        <f>VLOOKUP(C581,DBASE!$A$4:$Z$756,12,FALSE)</f>
        <v>Non-Mgm.</v>
      </c>
      <c r="O581" s="11" t="str">
        <f>VLOOKUP(C581,DBASE!$A$4:$Z$756,13,FALSE)</f>
        <v>ang.</v>
      </c>
      <c r="P581" s="11" t="str">
        <f>VLOOKUP(C581,DBASE!$A$4:$Z$756,14,FALSE)</f>
        <v>W</v>
      </c>
      <c r="Q581" s="12">
        <f>VLOOKUP(C581,DBASE!$A$4:$Z$756,15,FALSE)</f>
        <v>43290</v>
      </c>
      <c r="R581" s="12" t="str">
        <f>IF(VLOOKUP(C581,DBASE!$A$4:$Z$756,16,FALSE)=0,"",VLOOKUP(C581,DBASE!$A$4:$Z$756,16,FALSE))</f>
        <v/>
      </c>
      <c r="S581" s="13" t="str">
        <f>VLOOKUP(C581,DBASE!$A$4:$Z$756,17,FALSE)</f>
        <v/>
      </c>
      <c r="T581" s="11">
        <f ca="1">VLOOKUP(C581,DBASE!$A$4:$Z$756,18,FALSE)</f>
        <v>1</v>
      </c>
      <c r="U581" s="12">
        <f>VLOOKUP(C581,DBASE!$A$4:$Z$756,19,FALSE)</f>
        <v>26412</v>
      </c>
      <c r="V581" s="13">
        <f ca="1">VLOOKUP(C581,DBASE!$A$4:$Z$756,20,FALSE)</f>
        <v>47</v>
      </c>
      <c r="W581" s="11" t="str">
        <f>VLOOKUP(C581,DBASE!$A$4:$Z$756,21,FALSE)</f>
        <v>N</v>
      </c>
      <c r="X581" s="11">
        <f>VLOOKUP(C581,DBASE!$A$4:$Z$756,22,FALSE)</f>
        <v>30</v>
      </c>
      <c r="Y581" s="14">
        <f>VLOOKUP(C581,DBASE!$A$4:$Z$756,23,FALSE)</f>
        <v>2.5</v>
      </c>
      <c r="Z581" s="11">
        <f>VLOOKUP(C581,DBASE!$A$4:$Z$756,24,FALSE)</f>
        <v>39</v>
      </c>
      <c r="AA581" s="11" t="str">
        <f>VLOOKUP(C581,DBASE!$A$4:$Z$756,25,FALSE)</f>
        <v>Function</v>
      </c>
      <c r="AB581" s="10">
        <f>VLOOKUP(C581,DBASE!$A$4:$Z$756,26,FALSE)</f>
        <v>1</v>
      </c>
      <c r="AC581" s="15">
        <v>1577</v>
      </c>
      <c r="AD581" s="15">
        <f t="shared" si="45"/>
        <v>345.75725</v>
      </c>
      <c r="AE581" s="15">
        <v>0</v>
      </c>
      <c r="AF581" s="15">
        <v>0</v>
      </c>
      <c r="AG581" s="15">
        <v>0</v>
      </c>
      <c r="AH581" s="15">
        <v>0</v>
      </c>
      <c r="AI581" s="15">
        <v>0</v>
      </c>
      <c r="AJ581" s="15">
        <v>0</v>
      </c>
      <c r="AK581" s="15">
        <v>0</v>
      </c>
      <c r="AL581" s="15">
        <v>0</v>
      </c>
      <c r="AM581" s="15">
        <v>0</v>
      </c>
      <c r="AN581" s="15">
        <v>0</v>
      </c>
      <c r="AO581" s="15">
        <f t="shared" si="46"/>
        <v>0</v>
      </c>
      <c r="AP581" s="15">
        <f t="shared" si="47"/>
        <v>0</v>
      </c>
      <c r="AQ581" s="15">
        <f t="shared" si="48"/>
        <v>26.5</v>
      </c>
      <c r="AR581" s="15">
        <v>0</v>
      </c>
      <c r="AS581" s="15">
        <v>0</v>
      </c>
      <c r="AT581" s="15">
        <v>0</v>
      </c>
      <c r="AU581" s="15">
        <v>0</v>
      </c>
      <c r="AV581" s="15">
        <f t="shared" si="49"/>
        <v>5.9346750000000004</v>
      </c>
      <c r="AW581" s="15">
        <v>0</v>
      </c>
      <c r="AX581" s="15">
        <v>1.9716666666666665</v>
      </c>
    </row>
    <row r="582" spans="1:50" ht="20.100000000000001" customHeight="1" x14ac:dyDescent="0.25">
      <c r="A582" s="8">
        <v>43922</v>
      </c>
      <c r="B582" s="8">
        <v>43951</v>
      </c>
      <c r="C582" s="11">
        <v>558</v>
      </c>
      <c r="D582" s="8" t="str">
        <f>VLOOKUP(C582,DBASE!$A$4:$Z$756,3,FALSE)</f>
        <v>P</v>
      </c>
      <c r="E582" s="11" t="str">
        <f>VLOOKUP(C582,DBASE!$A$4:$Z$756,2,FALSE)</f>
        <v>Active</v>
      </c>
      <c r="F582" s="11" t="str">
        <f>VLOOKUP(C582,DBASE!$A$4:$Z$756,4,FALSE)</f>
        <v>Mitarbeiter 558</v>
      </c>
      <c r="G582" s="11" t="str">
        <f>VLOOKUP(C582,DBASE!$A$4:$Z$756,5,FALSE)</f>
        <v>N</v>
      </c>
      <c r="H582" s="11">
        <f>VLOOKUP(C582,DBASE!$A$4:$Z$756,6,FALSE)</f>
        <v>1022</v>
      </c>
      <c r="I582" s="11">
        <f>VLOOKUP(C582,DBASE!$A$4:$Z$756,7,FALSE)</f>
        <v>1029</v>
      </c>
      <c r="J582" s="11">
        <f>VLOOKUP(C582,DBASE!$A$4:$Z$756,8,FALSE)</f>
        <v>109</v>
      </c>
      <c r="K582" s="11" t="str">
        <f>VLOOKUP(C582,DBASE!$A$4:$Z$756,9,FALSE)</f>
        <v>Niederl. 10</v>
      </c>
      <c r="L582" s="11" t="str">
        <f>VLOOKUP(C582,DBASE!$A$4:$Z$756,10,FALSE)</f>
        <v>Department</v>
      </c>
      <c r="M582" s="11" t="str">
        <f>VLOOKUP(C582,DBASE!$A$4:$Z$756,11,FALSE)</f>
        <v>Supervisor</v>
      </c>
      <c r="N582" s="11" t="str">
        <f>VLOOKUP(C582,DBASE!$A$4:$Z$756,12,FALSE)</f>
        <v>Non-Mgm.</v>
      </c>
      <c r="O582" s="11" t="str">
        <f>VLOOKUP(C582,DBASE!$A$4:$Z$756,13,FALSE)</f>
        <v>ang.</v>
      </c>
      <c r="P582" s="11" t="str">
        <f>VLOOKUP(C582,DBASE!$A$4:$Z$756,14,FALSE)</f>
        <v>M</v>
      </c>
      <c r="Q582" s="12">
        <f>VLOOKUP(C582,DBASE!$A$4:$Z$756,15,FALSE)</f>
        <v>43282</v>
      </c>
      <c r="R582" s="12" t="str">
        <f>IF(VLOOKUP(C582,DBASE!$A$4:$Z$756,16,FALSE)=0,"",VLOOKUP(C582,DBASE!$A$4:$Z$756,16,FALSE))</f>
        <v/>
      </c>
      <c r="S582" s="13" t="str">
        <f>VLOOKUP(C582,DBASE!$A$4:$Z$756,17,FALSE)</f>
        <v/>
      </c>
      <c r="T582" s="11">
        <f ca="1">VLOOKUP(C582,DBASE!$A$4:$Z$756,18,FALSE)</f>
        <v>1</v>
      </c>
      <c r="U582" s="12">
        <f>VLOOKUP(C582,DBASE!$A$4:$Z$756,19,FALSE)</f>
        <v>27618</v>
      </c>
      <c r="V582" s="13">
        <f ca="1">VLOOKUP(C582,DBASE!$A$4:$Z$756,20,FALSE)</f>
        <v>44</v>
      </c>
      <c r="W582" s="11" t="str">
        <f>VLOOKUP(C582,DBASE!$A$4:$Z$756,21,FALSE)</f>
        <v>J</v>
      </c>
      <c r="X582" s="11">
        <f>VLOOKUP(C582,DBASE!$A$4:$Z$756,22,FALSE)</f>
        <v>30</v>
      </c>
      <c r="Y582" s="14">
        <f>VLOOKUP(C582,DBASE!$A$4:$Z$756,23,FALSE)</f>
        <v>2.5</v>
      </c>
      <c r="Z582" s="11">
        <f>VLOOKUP(C582,DBASE!$A$4:$Z$756,24,FALSE)</f>
        <v>39</v>
      </c>
      <c r="AA582" s="11" t="str">
        <f>VLOOKUP(C582,DBASE!$A$4:$Z$756,25,FALSE)</f>
        <v>Function</v>
      </c>
      <c r="AB582" s="10">
        <f>VLOOKUP(C582,DBASE!$A$4:$Z$756,26,FALSE)</f>
        <v>1</v>
      </c>
      <c r="AC582" s="15">
        <v>1578</v>
      </c>
      <c r="AD582" s="15">
        <f t="shared" si="45"/>
        <v>345.97649999999999</v>
      </c>
      <c r="AE582" s="15">
        <v>0</v>
      </c>
      <c r="AF582" s="15">
        <v>0</v>
      </c>
      <c r="AG582" s="15">
        <v>0</v>
      </c>
      <c r="AH582" s="15">
        <v>0</v>
      </c>
      <c r="AI582" s="15">
        <v>0</v>
      </c>
      <c r="AJ582" s="15">
        <v>0</v>
      </c>
      <c r="AK582" s="15">
        <v>0</v>
      </c>
      <c r="AL582" s="15">
        <v>0</v>
      </c>
      <c r="AM582" s="15">
        <v>0</v>
      </c>
      <c r="AN582" s="15">
        <v>0</v>
      </c>
      <c r="AO582" s="15">
        <f t="shared" si="46"/>
        <v>91.038461538461547</v>
      </c>
      <c r="AP582" s="15">
        <f t="shared" si="47"/>
        <v>72.325000000000003</v>
      </c>
      <c r="AQ582" s="15">
        <f t="shared" si="48"/>
        <v>26.5</v>
      </c>
      <c r="AR582" s="15">
        <v>0</v>
      </c>
      <c r="AS582" s="15">
        <v>0</v>
      </c>
      <c r="AT582" s="15">
        <v>0</v>
      </c>
      <c r="AU582" s="15">
        <v>0</v>
      </c>
      <c r="AV582" s="15">
        <f t="shared" si="49"/>
        <v>42.519922211538464</v>
      </c>
      <c r="AW582" s="15">
        <v>0</v>
      </c>
      <c r="AX582" s="15">
        <v>1.9716666666666665</v>
      </c>
    </row>
    <row r="583" spans="1:50" ht="20.100000000000001" customHeight="1" x14ac:dyDescent="0.25">
      <c r="A583" s="8">
        <v>43922</v>
      </c>
      <c r="B583" s="8">
        <v>43951</v>
      </c>
      <c r="C583" s="11">
        <v>559</v>
      </c>
      <c r="D583" s="8" t="str">
        <f>VLOOKUP(C583,DBASE!$A$4:$Z$756,3,FALSE)</f>
        <v>P</v>
      </c>
      <c r="E583" s="11" t="str">
        <f>VLOOKUP(C583,DBASE!$A$4:$Z$756,2,FALSE)</f>
        <v>Active</v>
      </c>
      <c r="F583" s="11" t="str">
        <f>VLOOKUP(C583,DBASE!$A$4:$Z$756,4,FALSE)</f>
        <v>Mitarbeiter 559</v>
      </c>
      <c r="G583" s="11" t="str">
        <f>VLOOKUP(C583,DBASE!$A$4:$Z$756,5,FALSE)</f>
        <v>N</v>
      </c>
      <c r="H583" s="11">
        <f>VLOOKUP(C583,DBASE!$A$4:$Z$756,6,FALSE)</f>
        <v>1022</v>
      </c>
      <c r="I583" s="11">
        <f>VLOOKUP(C583,DBASE!$A$4:$Z$756,7,FALSE)</f>
        <v>1035</v>
      </c>
      <c r="J583" s="11">
        <f>VLOOKUP(C583,DBASE!$A$4:$Z$756,8,FALSE)</f>
        <v>104</v>
      </c>
      <c r="K583" s="11" t="str">
        <f>VLOOKUP(C583,DBASE!$A$4:$Z$756,9,FALSE)</f>
        <v>Niederl. 5</v>
      </c>
      <c r="L583" s="11" t="str">
        <f>VLOOKUP(C583,DBASE!$A$4:$Z$756,10,FALSE)</f>
        <v>Department</v>
      </c>
      <c r="M583" s="11" t="str">
        <f>VLOOKUP(C583,DBASE!$A$4:$Z$756,11,FALSE)</f>
        <v>Supervisor</v>
      </c>
      <c r="N583" s="11" t="str">
        <f>VLOOKUP(C583,DBASE!$A$4:$Z$756,12,FALSE)</f>
        <v>Non-Mgm.</v>
      </c>
      <c r="O583" s="11" t="str">
        <f>VLOOKUP(C583,DBASE!$A$4:$Z$756,13,FALSE)</f>
        <v>ang.</v>
      </c>
      <c r="P583" s="11" t="str">
        <f>VLOOKUP(C583,DBASE!$A$4:$Z$756,14,FALSE)</f>
        <v>M</v>
      </c>
      <c r="Q583" s="12">
        <f>VLOOKUP(C583,DBASE!$A$4:$Z$756,15,FALSE)</f>
        <v>43282</v>
      </c>
      <c r="R583" s="12" t="str">
        <f>IF(VLOOKUP(C583,DBASE!$A$4:$Z$756,16,FALSE)=0,"",VLOOKUP(C583,DBASE!$A$4:$Z$756,16,FALSE))</f>
        <v/>
      </c>
      <c r="S583" s="13" t="str">
        <f>VLOOKUP(C583,DBASE!$A$4:$Z$756,17,FALSE)</f>
        <v/>
      </c>
      <c r="T583" s="11">
        <f ca="1">VLOOKUP(C583,DBASE!$A$4:$Z$756,18,FALSE)</f>
        <v>1</v>
      </c>
      <c r="U583" s="12">
        <f>VLOOKUP(C583,DBASE!$A$4:$Z$756,19,FALSE)</f>
        <v>25259</v>
      </c>
      <c r="V583" s="13">
        <f ca="1">VLOOKUP(C583,DBASE!$A$4:$Z$756,20,FALSE)</f>
        <v>50</v>
      </c>
      <c r="W583" s="11" t="str">
        <f>VLOOKUP(C583,DBASE!$A$4:$Z$756,21,FALSE)</f>
        <v>J</v>
      </c>
      <c r="X583" s="11">
        <f>VLOOKUP(C583,DBASE!$A$4:$Z$756,22,FALSE)</f>
        <v>30</v>
      </c>
      <c r="Y583" s="14">
        <f>VLOOKUP(C583,DBASE!$A$4:$Z$756,23,FALSE)</f>
        <v>2.5</v>
      </c>
      <c r="Z583" s="11">
        <f>VLOOKUP(C583,DBASE!$A$4:$Z$756,24,FALSE)</f>
        <v>39</v>
      </c>
      <c r="AA583" s="11" t="str">
        <f>VLOOKUP(C583,DBASE!$A$4:$Z$756,25,FALSE)</f>
        <v>Function</v>
      </c>
      <c r="AB583" s="10">
        <f>VLOOKUP(C583,DBASE!$A$4:$Z$756,26,FALSE)</f>
        <v>1</v>
      </c>
      <c r="AC583" s="15">
        <v>1579</v>
      </c>
      <c r="AD583" s="15">
        <f t="shared" si="45"/>
        <v>346.19575000000003</v>
      </c>
      <c r="AE583" s="15">
        <v>0</v>
      </c>
      <c r="AF583" s="15">
        <v>0</v>
      </c>
      <c r="AG583" s="15">
        <v>0</v>
      </c>
      <c r="AH583" s="15">
        <v>0</v>
      </c>
      <c r="AI583" s="15">
        <v>0</v>
      </c>
      <c r="AJ583" s="15">
        <v>0</v>
      </c>
      <c r="AK583" s="15">
        <v>0</v>
      </c>
      <c r="AL583" s="15">
        <v>0</v>
      </c>
      <c r="AM583" s="15">
        <v>0</v>
      </c>
      <c r="AN583" s="15">
        <v>0</v>
      </c>
      <c r="AO583" s="15">
        <f t="shared" si="46"/>
        <v>91.096153846153854</v>
      </c>
      <c r="AP583" s="15">
        <f t="shared" si="47"/>
        <v>72.370833333333351</v>
      </c>
      <c r="AQ583" s="15">
        <f t="shared" si="48"/>
        <v>26.5</v>
      </c>
      <c r="AR583" s="15">
        <v>0</v>
      </c>
      <c r="AS583" s="15">
        <v>0</v>
      </c>
      <c r="AT583" s="15">
        <v>0</v>
      </c>
      <c r="AU583" s="15">
        <v>0</v>
      </c>
      <c r="AV583" s="15">
        <f t="shared" si="49"/>
        <v>42.543106778846159</v>
      </c>
      <c r="AW583" s="15">
        <v>0</v>
      </c>
      <c r="AX583" s="15">
        <v>1.9716666666666665</v>
      </c>
    </row>
    <row r="584" spans="1:50" ht="20.100000000000001" customHeight="1" x14ac:dyDescent="0.25">
      <c r="A584" s="8">
        <v>43922</v>
      </c>
      <c r="B584" s="8">
        <v>43951</v>
      </c>
      <c r="C584" s="11">
        <v>560</v>
      </c>
      <c r="D584" s="8" t="str">
        <f>VLOOKUP(C584,DBASE!$A$4:$Z$756,3,FALSE)</f>
        <v>P</v>
      </c>
      <c r="E584" s="11" t="str">
        <f>VLOOKUP(C584,DBASE!$A$4:$Z$756,2,FALSE)</f>
        <v>Active</v>
      </c>
      <c r="F584" s="11" t="str">
        <f>VLOOKUP(C584,DBASE!$A$4:$Z$756,4,FALSE)</f>
        <v>Mitarbeiter 560</v>
      </c>
      <c r="G584" s="11" t="str">
        <f>VLOOKUP(C584,DBASE!$A$4:$Z$756,5,FALSE)</f>
        <v>N</v>
      </c>
      <c r="H584" s="11">
        <f>VLOOKUP(C584,DBASE!$A$4:$Z$756,6,FALSE)</f>
        <v>1021</v>
      </c>
      <c r="I584" s="11">
        <f>VLOOKUP(C584,DBASE!$A$4:$Z$756,7,FALSE)</f>
        <v>1059</v>
      </c>
      <c r="J584" s="11">
        <f>VLOOKUP(C584,DBASE!$A$4:$Z$756,8,FALSE)</f>
        <v>106</v>
      </c>
      <c r="K584" s="11" t="str">
        <f>VLOOKUP(C584,DBASE!$A$4:$Z$756,9,FALSE)</f>
        <v>Niederl. 7</v>
      </c>
      <c r="L584" s="11" t="str">
        <f>VLOOKUP(C584,DBASE!$A$4:$Z$756,10,FALSE)</f>
        <v>Department</v>
      </c>
      <c r="M584" s="11" t="str">
        <f>VLOOKUP(C584,DBASE!$A$4:$Z$756,11,FALSE)</f>
        <v>Supervisor</v>
      </c>
      <c r="N584" s="11" t="str">
        <f>VLOOKUP(C584,DBASE!$A$4:$Z$756,12,FALSE)</f>
        <v>Non-Mgm.</v>
      </c>
      <c r="O584" s="11" t="str">
        <f>VLOOKUP(C584,DBASE!$A$4:$Z$756,13,FALSE)</f>
        <v>ang.</v>
      </c>
      <c r="P584" s="11" t="str">
        <f>VLOOKUP(C584,DBASE!$A$4:$Z$756,14,FALSE)</f>
        <v>M</v>
      </c>
      <c r="Q584" s="12">
        <f>VLOOKUP(C584,DBASE!$A$4:$Z$756,15,FALSE)</f>
        <v>43282</v>
      </c>
      <c r="R584" s="12" t="str">
        <f>IF(VLOOKUP(C584,DBASE!$A$4:$Z$756,16,FALSE)=0,"",VLOOKUP(C584,DBASE!$A$4:$Z$756,16,FALSE))</f>
        <v/>
      </c>
      <c r="S584" s="13" t="str">
        <f>VLOOKUP(C584,DBASE!$A$4:$Z$756,17,FALSE)</f>
        <v/>
      </c>
      <c r="T584" s="11">
        <f ca="1">VLOOKUP(C584,DBASE!$A$4:$Z$756,18,FALSE)</f>
        <v>1</v>
      </c>
      <c r="U584" s="12">
        <f>VLOOKUP(C584,DBASE!$A$4:$Z$756,19,FALSE)</f>
        <v>35623</v>
      </c>
      <c r="V584" s="13">
        <f ca="1">VLOOKUP(C584,DBASE!$A$4:$Z$756,20,FALSE)</f>
        <v>22</v>
      </c>
      <c r="W584" s="11" t="str">
        <f>VLOOKUP(C584,DBASE!$A$4:$Z$756,21,FALSE)</f>
        <v>J</v>
      </c>
      <c r="X584" s="11">
        <f>VLOOKUP(C584,DBASE!$A$4:$Z$756,22,FALSE)</f>
        <v>30</v>
      </c>
      <c r="Y584" s="14">
        <f>VLOOKUP(C584,DBASE!$A$4:$Z$756,23,FALSE)</f>
        <v>2.5</v>
      </c>
      <c r="Z584" s="11">
        <f>VLOOKUP(C584,DBASE!$A$4:$Z$756,24,FALSE)</f>
        <v>39</v>
      </c>
      <c r="AA584" s="11" t="str">
        <f>VLOOKUP(C584,DBASE!$A$4:$Z$756,25,FALSE)</f>
        <v>Function</v>
      </c>
      <c r="AB584" s="10">
        <f>VLOOKUP(C584,DBASE!$A$4:$Z$756,26,FALSE)</f>
        <v>1</v>
      </c>
      <c r="AC584" s="15">
        <v>1580</v>
      </c>
      <c r="AD584" s="15">
        <f t="shared" si="45"/>
        <v>346.41500000000002</v>
      </c>
      <c r="AE584" s="15">
        <v>0</v>
      </c>
      <c r="AF584" s="15">
        <v>0</v>
      </c>
      <c r="AG584" s="15">
        <v>30</v>
      </c>
      <c r="AH584" s="15">
        <v>0</v>
      </c>
      <c r="AI584" s="15">
        <v>54.17</v>
      </c>
      <c r="AJ584" s="15">
        <v>250</v>
      </c>
      <c r="AK584" s="15">
        <v>0</v>
      </c>
      <c r="AL584" s="15">
        <v>0</v>
      </c>
      <c r="AM584" s="15">
        <v>0</v>
      </c>
      <c r="AN584" s="15">
        <v>0</v>
      </c>
      <c r="AO584" s="15">
        <f t="shared" si="46"/>
        <v>91.15384615384616</v>
      </c>
      <c r="AP584" s="15">
        <f t="shared" si="47"/>
        <v>72.416666666666671</v>
      </c>
      <c r="AQ584" s="15">
        <f t="shared" si="48"/>
        <v>26.5</v>
      </c>
      <c r="AR584" s="15">
        <v>0</v>
      </c>
      <c r="AS584" s="15">
        <v>0</v>
      </c>
      <c r="AT584" s="15">
        <v>0</v>
      </c>
      <c r="AU584" s="15">
        <v>0</v>
      </c>
      <c r="AV584" s="15">
        <f t="shared" si="49"/>
        <v>117.40366284615384</v>
      </c>
      <c r="AW584" s="15">
        <v>79.040000000000006</v>
      </c>
      <c r="AX584" s="15">
        <v>1.9716666666666665</v>
      </c>
    </row>
    <row r="585" spans="1:50" ht="20.100000000000001" customHeight="1" x14ac:dyDescent="0.25">
      <c r="A585" s="8">
        <v>43922</v>
      </c>
      <c r="B585" s="8">
        <v>43951</v>
      </c>
      <c r="C585" s="11">
        <v>561</v>
      </c>
      <c r="D585" s="8" t="str">
        <f>VLOOKUP(C585,DBASE!$A$4:$Z$756,3,FALSE)</f>
        <v>P</v>
      </c>
      <c r="E585" s="11" t="str">
        <f>VLOOKUP(C585,DBASE!$A$4:$Z$756,2,FALSE)</f>
        <v>Active</v>
      </c>
      <c r="F585" s="11" t="str">
        <f>VLOOKUP(C585,DBASE!$A$4:$Z$756,4,FALSE)</f>
        <v>Mitarbeiter 561</v>
      </c>
      <c r="G585" s="11" t="str">
        <f>VLOOKUP(C585,DBASE!$A$4:$Z$756,5,FALSE)</f>
        <v>N</v>
      </c>
      <c r="H585" s="11">
        <f>VLOOKUP(C585,DBASE!$A$4:$Z$756,6,FALSE)</f>
        <v>1022</v>
      </c>
      <c r="I585" s="11">
        <f>VLOOKUP(C585,DBASE!$A$4:$Z$756,7,FALSE)</f>
        <v>1053</v>
      </c>
      <c r="J585" s="11">
        <f>VLOOKUP(C585,DBASE!$A$4:$Z$756,8,FALSE)</f>
        <v>107</v>
      </c>
      <c r="K585" s="11" t="str">
        <f>VLOOKUP(C585,DBASE!$A$4:$Z$756,9,FALSE)</f>
        <v>Niederl. 8</v>
      </c>
      <c r="L585" s="11" t="str">
        <f>VLOOKUP(C585,DBASE!$A$4:$Z$756,10,FALSE)</f>
        <v>Department</v>
      </c>
      <c r="M585" s="11" t="str">
        <f>VLOOKUP(C585,DBASE!$A$4:$Z$756,11,FALSE)</f>
        <v>Supervisor</v>
      </c>
      <c r="N585" s="11" t="str">
        <f>VLOOKUP(C585,DBASE!$A$4:$Z$756,12,FALSE)</f>
        <v>Non-Mgm.</v>
      </c>
      <c r="O585" s="11" t="str">
        <f>VLOOKUP(C585,DBASE!$A$4:$Z$756,13,FALSE)</f>
        <v>ang.</v>
      </c>
      <c r="P585" s="11" t="str">
        <f>VLOOKUP(C585,DBASE!$A$4:$Z$756,14,FALSE)</f>
        <v>M</v>
      </c>
      <c r="Q585" s="12">
        <f>VLOOKUP(C585,DBASE!$A$4:$Z$756,15,FALSE)</f>
        <v>43282</v>
      </c>
      <c r="R585" s="12" t="str">
        <f>IF(VLOOKUP(C585,DBASE!$A$4:$Z$756,16,FALSE)=0,"",VLOOKUP(C585,DBASE!$A$4:$Z$756,16,FALSE))</f>
        <v/>
      </c>
      <c r="S585" s="13" t="str">
        <f>VLOOKUP(C585,DBASE!$A$4:$Z$756,17,FALSE)</f>
        <v/>
      </c>
      <c r="T585" s="11">
        <f ca="1">VLOOKUP(C585,DBASE!$A$4:$Z$756,18,FALSE)</f>
        <v>1</v>
      </c>
      <c r="U585" s="12">
        <f>VLOOKUP(C585,DBASE!$A$4:$Z$756,19,FALSE)</f>
        <v>34373</v>
      </c>
      <c r="V585" s="13">
        <f ca="1">VLOOKUP(C585,DBASE!$A$4:$Z$756,20,FALSE)</f>
        <v>25</v>
      </c>
      <c r="W585" s="11" t="str">
        <f>VLOOKUP(C585,DBASE!$A$4:$Z$756,21,FALSE)</f>
        <v>J</v>
      </c>
      <c r="X585" s="11">
        <f>VLOOKUP(C585,DBASE!$A$4:$Z$756,22,FALSE)</f>
        <v>30</v>
      </c>
      <c r="Y585" s="14">
        <f>VLOOKUP(C585,DBASE!$A$4:$Z$756,23,FALSE)</f>
        <v>2.5</v>
      </c>
      <c r="Z585" s="11">
        <f>VLOOKUP(C585,DBASE!$A$4:$Z$756,24,FALSE)</f>
        <v>39</v>
      </c>
      <c r="AA585" s="11" t="str">
        <f>VLOOKUP(C585,DBASE!$A$4:$Z$756,25,FALSE)</f>
        <v>Function</v>
      </c>
      <c r="AB585" s="10">
        <f>VLOOKUP(C585,DBASE!$A$4:$Z$756,26,FALSE)</f>
        <v>1</v>
      </c>
      <c r="AC585" s="15">
        <v>1581</v>
      </c>
      <c r="AD585" s="15">
        <f t="shared" si="45"/>
        <v>346.63425000000001</v>
      </c>
      <c r="AE585" s="15">
        <v>0</v>
      </c>
      <c r="AF585" s="15">
        <v>0</v>
      </c>
      <c r="AG585" s="15">
        <v>0</v>
      </c>
      <c r="AH585" s="15">
        <v>0</v>
      </c>
      <c r="AI585" s="15">
        <v>0</v>
      </c>
      <c r="AJ585" s="15">
        <v>0</v>
      </c>
      <c r="AK585" s="15">
        <v>0</v>
      </c>
      <c r="AL585" s="15">
        <v>0</v>
      </c>
      <c r="AM585" s="15">
        <v>0</v>
      </c>
      <c r="AN585" s="15">
        <v>0</v>
      </c>
      <c r="AO585" s="15">
        <f t="shared" si="46"/>
        <v>91.211538461538453</v>
      </c>
      <c r="AP585" s="15">
        <f t="shared" si="47"/>
        <v>72.462500000000006</v>
      </c>
      <c r="AQ585" s="15">
        <f t="shared" si="48"/>
        <v>26.5</v>
      </c>
      <c r="AR585" s="15">
        <v>0</v>
      </c>
      <c r="AS585" s="15">
        <v>0</v>
      </c>
      <c r="AT585" s="15">
        <v>0</v>
      </c>
      <c r="AU585" s="15">
        <v>0</v>
      </c>
      <c r="AV585" s="15">
        <f t="shared" si="49"/>
        <v>42.589475913461541</v>
      </c>
      <c r="AW585" s="15">
        <v>0</v>
      </c>
      <c r="AX585" s="15">
        <v>1.9716666666666665</v>
      </c>
    </row>
    <row r="586" spans="1:50" ht="20.100000000000001" customHeight="1" x14ac:dyDescent="0.25">
      <c r="A586" s="8">
        <v>43922</v>
      </c>
      <c r="B586" s="8">
        <v>43951</v>
      </c>
      <c r="C586" s="11">
        <v>562</v>
      </c>
      <c r="D586" s="8" t="str">
        <f>VLOOKUP(C586,DBASE!$A$4:$Z$756,3,FALSE)</f>
        <v>P</v>
      </c>
      <c r="E586" s="11" t="str">
        <f>VLOOKUP(C586,DBASE!$A$4:$Z$756,2,FALSE)</f>
        <v>Active</v>
      </c>
      <c r="F586" s="11" t="str">
        <f>VLOOKUP(C586,DBASE!$A$4:$Z$756,4,FALSE)</f>
        <v>Mitarbeiter 562</v>
      </c>
      <c r="G586" s="11" t="str">
        <f>VLOOKUP(C586,DBASE!$A$4:$Z$756,5,FALSE)</f>
        <v>N</v>
      </c>
      <c r="H586" s="11">
        <f>VLOOKUP(C586,DBASE!$A$4:$Z$756,6,FALSE)</f>
        <v>1044</v>
      </c>
      <c r="I586" s="11">
        <f>VLOOKUP(C586,DBASE!$A$4:$Z$756,7,FALSE)</f>
        <v>1087</v>
      </c>
      <c r="J586" s="11">
        <f>VLOOKUP(C586,DBASE!$A$4:$Z$756,8,FALSE)</f>
        <v>102</v>
      </c>
      <c r="K586" s="11" t="str">
        <f>VLOOKUP(C586,DBASE!$A$4:$Z$756,9,FALSE)</f>
        <v>Niederl. 3</v>
      </c>
      <c r="L586" s="11" t="str">
        <f>VLOOKUP(C586,DBASE!$A$4:$Z$756,10,FALSE)</f>
        <v>Department</v>
      </c>
      <c r="M586" s="11" t="str">
        <f>VLOOKUP(C586,DBASE!$A$4:$Z$756,11,FALSE)</f>
        <v>Supervisor</v>
      </c>
      <c r="N586" s="11" t="str">
        <f>VLOOKUP(C586,DBASE!$A$4:$Z$756,12,FALSE)</f>
        <v>Non-Mgm.</v>
      </c>
      <c r="O586" s="11" t="str">
        <f>VLOOKUP(C586,DBASE!$A$4:$Z$756,13,FALSE)</f>
        <v>ang.</v>
      </c>
      <c r="P586" s="11" t="str">
        <f>VLOOKUP(C586,DBASE!$A$4:$Z$756,14,FALSE)</f>
        <v>M</v>
      </c>
      <c r="Q586" s="12">
        <f>VLOOKUP(C586,DBASE!$A$4:$Z$756,15,FALSE)</f>
        <v>43282</v>
      </c>
      <c r="R586" s="12" t="str">
        <f>IF(VLOOKUP(C586,DBASE!$A$4:$Z$756,16,FALSE)=0,"",VLOOKUP(C586,DBASE!$A$4:$Z$756,16,FALSE))</f>
        <v/>
      </c>
      <c r="S586" s="13" t="str">
        <f>VLOOKUP(C586,DBASE!$A$4:$Z$756,17,FALSE)</f>
        <v/>
      </c>
      <c r="T586" s="11">
        <f ca="1">VLOOKUP(C586,DBASE!$A$4:$Z$756,18,FALSE)</f>
        <v>1</v>
      </c>
      <c r="U586" s="12">
        <f>VLOOKUP(C586,DBASE!$A$4:$Z$756,19,FALSE)</f>
        <v>30054</v>
      </c>
      <c r="V586" s="13">
        <f ca="1">VLOOKUP(C586,DBASE!$A$4:$Z$756,20,FALSE)</f>
        <v>37</v>
      </c>
      <c r="W586" s="11" t="str">
        <f>VLOOKUP(C586,DBASE!$A$4:$Z$756,21,FALSE)</f>
        <v>N</v>
      </c>
      <c r="X586" s="11">
        <f>VLOOKUP(C586,DBASE!$A$4:$Z$756,22,FALSE)</f>
        <v>30</v>
      </c>
      <c r="Y586" s="14">
        <f>VLOOKUP(C586,DBASE!$A$4:$Z$756,23,FALSE)</f>
        <v>2.5</v>
      </c>
      <c r="Z586" s="11">
        <f>VLOOKUP(C586,DBASE!$A$4:$Z$756,24,FALSE)</f>
        <v>39</v>
      </c>
      <c r="AA586" s="11" t="str">
        <f>VLOOKUP(C586,DBASE!$A$4:$Z$756,25,FALSE)</f>
        <v>Function</v>
      </c>
      <c r="AB586" s="10">
        <f>VLOOKUP(C586,DBASE!$A$4:$Z$756,26,FALSE)</f>
        <v>1</v>
      </c>
      <c r="AC586" s="15">
        <v>1582</v>
      </c>
      <c r="AD586" s="15">
        <f t="shared" si="45"/>
        <v>346.85350000000005</v>
      </c>
      <c r="AE586" s="15">
        <v>0</v>
      </c>
      <c r="AF586" s="15">
        <v>0</v>
      </c>
      <c r="AG586" s="15">
        <v>0</v>
      </c>
      <c r="AH586" s="15">
        <v>0</v>
      </c>
      <c r="AI586" s="15">
        <v>0</v>
      </c>
      <c r="AJ586" s="15">
        <v>0</v>
      </c>
      <c r="AK586" s="15">
        <v>0</v>
      </c>
      <c r="AL586" s="15">
        <v>0</v>
      </c>
      <c r="AM586" s="15">
        <v>0</v>
      </c>
      <c r="AN586" s="15">
        <v>0</v>
      </c>
      <c r="AO586" s="15">
        <f t="shared" si="46"/>
        <v>0</v>
      </c>
      <c r="AP586" s="15">
        <f t="shared" si="47"/>
        <v>0</v>
      </c>
      <c r="AQ586" s="15">
        <f t="shared" si="48"/>
        <v>26.5</v>
      </c>
      <c r="AR586" s="15">
        <v>0</v>
      </c>
      <c r="AS586" s="15">
        <v>0</v>
      </c>
      <c r="AT586" s="15">
        <v>0</v>
      </c>
      <c r="AU586" s="15">
        <v>0</v>
      </c>
      <c r="AV586" s="15">
        <f t="shared" si="49"/>
        <v>5.9346750000000004</v>
      </c>
      <c r="AW586" s="15">
        <v>0</v>
      </c>
      <c r="AX586" s="15">
        <v>1.9716666666666665</v>
      </c>
    </row>
    <row r="587" spans="1:50" ht="20.100000000000001" customHeight="1" x14ac:dyDescent="0.25">
      <c r="A587" s="8">
        <v>43922</v>
      </c>
      <c r="B587" s="8">
        <v>43951</v>
      </c>
      <c r="C587" s="11">
        <v>563</v>
      </c>
      <c r="D587" s="8" t="str">
        <f>VLOOKUP(C587,DBASE!$A$4:$Z$756,3,FALSE)</f>
        <v>P</v>
      </c>
      <c r="E587" s="11" t="str">
        <f>VLOOKUP(C587,DBASE!$A$4:$Z$756,2,FALSE)</f>
        <v>Active</v>
      </c>
      <c r="F587" s="11" t="str">
        <f>VLOOKUP(C587,DBASE!$A$4:$Z$756,4,FALSE)</f>
        <v>Mitarbeiter 563</v>
      </c>
      <c r="G587" s="11" t="str">
        <f>VLOOKUP(C587,DBASE!$A$4:$Z$756,5,FALSE)</f>
        <v>N</v>
      </c>
      <c r="H587" s="11">
        <f>VLOOKUP(C587,DBASE!$A$4:$Z$756,6,FALSE)</f>
        <v>1030</v>
      </c>
      <c r="I587" s="11">
        <f>VLOOKUP(C587,DBASE!$A$4:$Z$756,7,FALSE)</f>
        <v>1073</v>
      </c>
      <c r="J587" s="11">
        <f>VLOOKUP(C587,DBASE!$A$4:$Z$756,8,FALSE)</f>
        <v>102</v>
      </c>
      <c r="K587" s="11" t="str">
        <f>VLOOKUP(C587,DBASE!$A$4:$Z$756,9,FALSE)</f>
        <v>Niederl. 3</v>
      </c>
      <c r="L587" s="11" t="str">
        <f>VLOOKUP(C587,DBASE!$A$4:$Z$756,10,FALSE)</f>
        <v>Department</v>
      </c>
      <c r="M587" s="11" t="str">
        <f>VLOOKUP(C587,DBASE!$A$4:$Z$756,11,FALSE)</f>
        <v>Supervisor</v>
      </c>
      <c r="N587" s="11" t="str">
        <f>VLOOKUP(C587,DBASE!$A$4:$Z$756,12,FALSE)</f>
        <v>Non-Mgm.</v>
      </c>
      <c r="O587" s="11" t="str">
        <f>VLOOKUP(C587,DBASE!$A$4:$Z$756,13,FALSE)</f>
        <v>ang.</v>
      </c>
      <c r="P587" s="11" t="str">
        <f>VLOOKUP(C587,DBASE!$A$4:$Z$756,14,FALSE)</f>
        <v>M</v>
      </c>
      <c r="Q587" s="12">
        <f>VLOOKUP(C587,DBASE!$A$4:$Z$756,15,FALSE)</f>
        <v>43313</v>
      </c>
      <c r="R587" s="12" t="str">
        <f>IF(VLOOKUP(C587,DBASE!$A$4:$Z$756,16,FALSE)=0,"",VLOOKUP(C587,DBASE!$A$4:$Z$756,16,FALSE))</f>
        <v/>
      </c>
      <c r="S587" s="13" t="str">
        <f>VLOOKUP(C587,DBASE!$A$4:$Z$756,17,FALSE)</f>
        <v/>
      </c>
      <c r="T587" s="11">
        <f ca="1">VLOOKUP(C587,DBASE!$A$4:$Z$756,18,FALSE)</f>
        <v>1</v>
      </c>
      <c r="U587" s="12">
        <f>VLOOKUP(C587,DBASE!$A$4:$Z$756,19,FALSE)</f>
        <v>32816</v>
      </c>
      <c r="V587" s="13">
        <f ca="1">VLOOKUP(C587,DBASE!$A$4:$Z$756,20,FALSE)</f>
        <v>30</v>
      </c>
      <c r="W587" s="11" t="str">
        <f>VLOOKUP(C587,DBASE!$A$4:$Z$756,21,FALSE)</f>
        <v>N</v>
      </c>
      <c r="X587" s="11">
        <f>VLOOKUP(C587,DBASE!$A$4:$Z$756,22,FALSE)</f>
        <v>30</v>
      </c>
      <c r="Y587" s="14">
        <f>VLOOKUP(C587,DBASE!$A$4:$Z$756,23,FALSE)</f>
        <v>2.5</v>
      </c>
      <c r="Z587" s="11">
        <f>VLOOKUP(C587,DBASE!$A$4:$Z$756,24,FALSE)</f>
        <v>39</v>
      </c>
      <c r="AA587" s="11" t="str">
        <f>VLOOKUP(C587,DBASE!$A$4:$Z$756,25,FALSE)</f>
        <v>Function</v>
      </c>
      <c r="AB587" s="10">
        <f>VLOOKUP(C587,DBASE!$A$4:$Z$756,26,FALSE)</f>
        <v>1</v>
      </c>
      <c r="AC587" s="15">
        <v>1583</v>
      </c>
      <c r="AD587" s="15">
        <f t="shared" si="45"/>
        <v>347.07275000000004</v>
      </c>
      <c r="AE587" s="15">
        <v>0</v>
      </c>
      <c r="AF587" s="15">
        <v>0</v>
      </c>
      <c r="AG587" s="15">
        <v>0</v>
      </c>
      <c r="AH587" s="15">
        <v>0</v>
      </c>
      <c r="AI587" s="15">
        <v>0</v>
      </c>
      <c r="AJ587" s="15">
        <v>0</v>
      </c>
      <c r="AK587" s="15">
        <v>0</v>
      </c>
      <c r="AL587" s="15">
        <v>0</v>
      </c>
      <c r="AM587" s="15">
        <v>0</v>
      </c>
      <c r="AN587" s="15">
        <v>0</v>
      </c>
      <c r="AO587" s="15">
        <f t="shared" si="46"/>
        <v>0</v>
      </c>
      <c r="AP587" s="15">
        <f t="shared" si="47"/>
        <v>0</v>
      </c>
      <c r="AQ587" s="15">
        <f t="shared" si="48"/>
        <v>26.5</v>
      </c>
      <c r="AR587" s="15">
        <v>0</v>
      </c>
      <c r="AS587" s="15">
        <v>0</v>
      </c>
      <c r="AT587" s="15">
        <v>0</v>
      </c>
      <c r="AU587" s="15">
        <v>0</v>
      </c>
      <c r="AV587" s="15">
        <f t="shared" si="49"/>
        <v>5.9346750000000004</v>
      </c>
      <c r="AW587" s="15">
        <v>0</v>
      </c>
      <c r="AX587" s="15">
        <v>1.9716666666666665</v>
      </c>
    </row>
    <row r="588" spans="1:50" ht="20.100000000000001" customHeight="1" x14ac:dyDescent="0.25">
      <c r="A588" s="8">
        <v>43922</v>
      </c>
      <c r="B588" s="8">
        <v>43951</v>
      </c>
      <c r="C588" s="11">
        <v>564</v>
      </c>
      <c r="D588" s="8" t="str">
        <f>VLOOKUP(C588,DBASE!$A$4:$Z$756,3,FALSE)</f>
        <v>P</v>
      </c>
      <c r="E588" s="11" t="str">
        <f>VLOOKUP(C588,DBASE!$A$4:$Z$756,2,FALSE)</f>
        <v>Active</v>
      </c>
      <c r="F588" s="11" t="str">
        <f>VLOOKUP(C588,DBASE!$A$4:$Z$756,4,FALSE)</f>
        <v>Mitarbeiter 564</v>
      </c>
      <c r="G588" s="11" t="str">
        <f>VLOOKUP(C588,DBASE!$A$4:$Z$756,5,FALSE)</f>
        <v>N</v>
      </c>
      <c r="H588" s="11">
        <f>VLOOKUP(C588,DBASE!$A$4:$Z$756,6,FALSE)</f>
        <v>1022</v>
      </c>
      <c r="I588" s="11">
        <f>VLOOKUP(C588,DBASE!$A$4:$Z$756,7,FALSE)</f>
        <v>1035</v>
      </c>
      <c r="J588" s="11">
        <f>VLOOKUP(C588,DBASE!$A$4:$Z$756,8,FALSE)</f>
        <v>104</v>
      </c>
      <c r="K588" s="11" t="str">
        <f>VLOOKUP(C588,DBASE!$A$4:$Z$756,9,FALSE)</f>
        <v>Niederl. 5</v>
      </c>
      <c r="L588" s="11" t="str">
        <f>VLOOKUP(C588,DBASE!$A$4:$Z$756,10,FALSE)</f>
        <v>Department</v>
      </c>
      <c r="M588" s="11" t="str">
        <f>VLOOKUP(C588,DBASE!$A$4:$Z$756,11,FALSE)</f>
        <v>Supervisor</v>
      </c>
      <c r="N588" s="11" t="str">
        <f>VLOOKUP(C588,DBASE!$A$4:$Z$756,12,FALSE)</f>
        <v>Non-Mgm.</v>
      </c>
      <c r="O588" s="11" t="str">
        <f>VLOOKUP(C588,DBASE!$A$4:$Z$756,13,FALSE)</f>
        <v>ang.</v>
      </c>
      <c r="P588" s="11" t="str">
        <f>VLOOKUP(C588,DBASE!$A$4:$Z$756,14,FALSE)</f>
        <v>M</v>
      </c>
      <c r="Q588" s="12">
        <f>VLOOKUP(C588,DBASE!$A$4:$Z$756,15,FALSE)</f>
        <v>43313</v>
      </c>
      <c r="R588" s="12" t="str">
        <f>IF(VLOOKUP(C588,DBASE!$A$4:$Z$756,16,FALSE)=0,"",VLOOKUP(C588,DBASE!$A$4:$Z$756,16,FALSE))</f>
        <v/>
      </c>
      <c r="S588" s="13" t="str">
        <f>VLOOKUP(C588,DBASE!$A$4:$Z$756,17,FALSE)</f>
        <v/>
      </c>
      <c r="T588" s="11">
        <f ca="1">VLOOKUP(C588,DBASE!$A$4:$Z$756,18,FALSE)</f>
        <v>1</v>
      </c>
      <c r="U588" s="12">
        <f>VLOOKUP(C588,DBASE!$A$4:$Z$756,19,FALSE)</f>
        <v>24386</v>
      </c>
      <c r="V588" s="13">
        <f ca="1">VLOOKUP(C588,DBASE!$A$4:$Z$756,20,FALSE)</f>
        <v>53</v>
      </c>
      <c r="W588" s="11" t="str">
        <f>VLOOKUP(C588,DBASE!$A$4:$Z$756,21,FALSE)</f>
        <v>J</v>
      </c>
      <c r="X588" s="11">
        <f>VLOOKUP(C588,DBASE!$A$4:$Z$756,22,FALSE)</f>
        <v>30</v>
      </c>
      <c r="Y588" s="14">
        <f>VLOOKUP(C588,DBASE!$A$4:$Z$756,23,FALSE)</f>
        <v>2.5</v>
      </c>
      <c r="Z588" s="11">
        <f>VLOOKUP(C588,DBASE!$A$4:$Z$756,24,FALSE)</f>
        <v>39</v>
      </c>
      <c r="AA588" s="11" t="str">
        <f>VLOOKUP(C588,DBASE!$A$4:$Z$756,25,FALSE)</f>
        <v>Function</v>
      </c>
      <c r="AB588" s="10">
        <f>VLOOKUP(C588,DBASE!$A$4:$Z$756,26,FALSE)</f>
        <v>1</v>
      </c>
      <c r="AC588" s="15">
        <v>1584</v>
      </c>
      <c r="AD588" s="15">
        <f t="shared" si="45"/>
        <v>347.29200000000003</v>
      </c>
      <c r="AE588" s="15">
        <v>0</v>
      </c>
      <c r="AF588" s="15">
        <v>0</v>
      </c>
      <c r="AG588" s="15">
        <v>0</v>
      </c>
      <c r="AH588" s="15">
        <v>0</v>
      </c>
      <c r="AI588" s="15">
        <v>0</v>
      </c>
      <c r="AJ588" s="15">
        <v>0</v>
      </c>
      <c r="AK588" s="15">
        <v>0</v>
      </c>
      <c r="AL588" s="15">
        <v>0</v>
      </c>
      <c r="AM588" s="15">
        <v>0</v>
      </c>
      <c r="AN588" s="15">
        <v>0</v>
      </c>
      <c r="AO588" s="15">
        <f t="shared" si="46"/>
        <v>91.384615384615387</v>
      </c>
      <c r="AP588" s="15">
        <f t="shared" si="47"/>
        <v>72.600000000000009</v>
      </c>
      <c r="AQ588" s="15">
        <f t="shared" si="48"/>
        <v>26.5</v>
      </c>
      <c r="AR588" s="15">
        <v>0</v>
      </c>
      <c r="AS588" s="15">
        <v>0</v>
      </c>
      <c r="AT588" s="15">
        <v>0</v>
      </c>
      <c r="AU588" s="15">
        <v>0</v>
      </c>
      <c r="AV588" s="15">
        <f t="shared" si="49"/>
        <v>42.659029615384618</v>
      </c>
      <c r="AW588" s="15">
        <v>0</v>
      </c>
      <c r="AX588" s="15">
        <v>1.9716666666666665</v>
      </c>
    </row>
    <row r="589" spans="1:50" ht="20.100000000000001" customHeight="1" x14ac:dyDescent="0.25">
      <c r="A589" s="8">
        <v>43922</v>
      </c>
      <c r="B589" s="8">
        <v>43951</v>
      </c>
      <c r="C589" s="11">
        <v>565</v>
      </c>
      <c r="D589" s="8" t="str">
        <f>VLOOKUP(C589,DBASE!$A$4:$Z$756,3,FALSE)</f>
        <v>P</v>
      </c>
      <c r="E589" s="11" t="str">
        <f>VLOOKUP(C589,DBASE!$A$4:$Z$756,2,FALSE)</f>
        <v>Active</v>
      </c>
      <c r="F589" s="11" t="str">
        <f>VLOOKUP(C589,DBASE!$A$4:$Z$756,4,FALSE)</f>
        <v>Mitarbeiter 565</v>
      </c>
      <c r="G589" s="11" t="str">
        <f>VLOOKUP(C589,DBASE!$A$4:$Z$756,5,FALSE)</f>
        <v>N</v>
      </c>
      <c r="H589" s="11">
        <f>VLOOKUP(C589,DBASE!$A$4:$Z$756,6,FALSE)</f>
        <v>1044</v>
      </c>
      <c r="I589" s="11">
        <f>VLOOKUP(C589,DBASE!$A$4:$Z$756,7,FALSE)</f>
        <v>1087</v>
      </c>
      <c r="J589" s="11">
        <f>VLOOKUP(C589,DBASE!$A$4:$Z$756,8,FALSE)</f>
        <v>102</v>
      </c>
      <c r="K589" s="11" t="str">
        <f>VLOOKUP(C589,DBASE!$A$4:$Z$756,9,FALSE)</f>
        <v>Niederl. 3</v>
      </c>
      <c r="L589" s="11" t="str">
        <f>VLOOKUP(C589,DBASE!$A$4:$Z$756,10,FALSE)</f>
        <v>Department</v>
      </c>
      <c r="M589" s="11" t="str">
        <f>VLOOKUP(C589,DBASE!$A$4:$Z$756,11,FALSE)</f>
        <v>Supervisor</v>
      </c>
      <c r="N589" s="11" t="str">
        <f>VLOOKUP(C589,DBASE!$A$4:$Z$756,12,FALSE)</f>
        <v>Non-Mgm.</v>
      </c>
      <c r="O589" s="11" t="str">
        <f>VLOOKUP(C589,DBASE!$A$4:$Z$756,13,FALSE)</f>
        <v>ang.</v>
      </c>
      <c r="P589" s="11" t="str">
        <f>VLOOKUP(C589,DBASE!$A$4:$Z$756,14,FALSE)</f>
        <v>M</v>
      </c>
      <c r="Q589" s="12">
        <f>VLOOKUP(C589,DBASE!$A$4:$Z$756,15,FALSE)</f>
        <v>43313</v>
      </c>
      <c r="R589" s="12" t="str">
        <f>IF(VLOOKUP(C589,DBASE!$A$4:$Z$756,16,FALSE)=0,"",VLOOKUP(C589,DBASE!$A$4:$Z$756,16,FALSE))</f>
        <v/>
      </c>
      <c r="S589" s="13" t="str">
        <f>VLOOKUP(C589,DBASE!$A$4:$Z$756,17,FALSE)</f>
        <v/>
      </c>
      <c r="T589" s="11">
        <f ca="1">VLOOKUP(C589,DBASE!$A$4:$Z$756,18,FALSE)</f>
        <v>1</v>
      </c>
      <c r="U589" s="12">
        <f>VLOOKUP(C589,DBASE!$A$4:$Z$756,19,FALSE)</f>
        <v>31047</v>
      </c>
      <c r="V589" s="13">
        <f ca="1">VLOOKUP(C589,DBASE!$A$4:$Z$756,20,FALSE)</f>
        <v>35</v>
      </c>
      <c r="W589" s="11" t="str">
        <f>VLOOKUP(C589,DBASE!$A$4:$Z$756,21,FALSE)</f>
        <v>N</v>
      </c>
      <c r="X589" s="11">
        <f>VLOOKUP(C589,DBASE!$A$4:$Z$756,22,FALSE)</f>
        <v>30</v>
      </c>
      <c r="Y589" s="14">
        <f>VLOOKUP(C589,DBASE!$A$4:$Z$756,23,FALSE)</f>
        <v>2.5</v>
      </c>
      <c r="Z589" s="11">
        <f>VLOOKUP(C589,DBASE!$A$4:$Z$756,24,FALSE)</f>
        <v>39</v>
      </c>
      <c r="AA589" s="11" t="str">
        <f>VLOOKUP(C589,DBASE!$A$4:$Z$756,25,FALSE)</f>
        <v>Function</v>
      </c>
      <c r="AB589" s="10">
        <f>VLOOKUP(C589,DBASE!$A$4:$Z$756,26,FALSE)</f>
        <v>1</v>
      </c>
      <c r="AC589" s="15">
        <v>1585</v>
      </c>
      <c r="AD589" s="15">
        <f t="shared" si="45"/>
        <v>347.51125000000002</v>
      </c>
      <c r="AE589" s="15">
        <v>0</v>
      </c>
      <c r="AF589" s="15">
        <v>0</v>
      </c>
      <c r="AG589" s="15">
        <v>0</v>
      </c>
      <c r="AH589" s="15">
        <v>0</v>
      </c>
      <c r="AI589" s="15">
        <v>0</v>
      </c>
      <c r="AJ589" s="15">
        <v>0</v>
      </c>
      <c r="AK589" s="15">
        <v>0</v>
      </c>
      <c r="AL589" s="15">
        <v>0</v>
      </c>
      <c r="AM589" s="15">
        <v>0</v>
      </c>
      <c r="AN589" s="15">
        <v>0</v>
      </c>
      <c r="AO589" s="15">
        <f t="shared" si="46"/>
        <v>0</v>
      </c>
      <c r="AP589" s="15">
        <f t="shared" si="47"/>
        <v>0</v>
      </c>
      <c r="AQ589" s="15">
        <f t="shared" si="48"/>
        <v>26.5</v>
      </c>
      <c r="AR589" s="15">
        <v>0</v>
      </c>
      <c r="AS589" s="15">
        <v>0</v>
      </c>
      <c r="AT589" s="15">
        <v>0</v>
      </c>
      <c r="AU589" s="15">
        <v>0</v>
      </c>
      <c r="AV589" s="15">
        <f t="shared" si="49"/>
        <v>5.9346750000000004</v>
      </c>
      <c r="AW589" s="15">
        <v>0</v>
      </c>
      <c r="AX589" s="15">
        <v>1.9716666666666665</v>
      </c>
    </row>
    <row r="590" spans="1:50" ht="20.100000000000001" customHeight="1" x14ac:dyDescent="0.25">
      <c r="A590" s="8">
        <v>43922</v>
      </c>
      <c r="B590" s="8">
        <v>43951</v>
      </c>
      <c r="C590" s="11">
        <v>566</v>
      </c>
      <c r="D590" s="8" t="str">
        <f>VLOOKUP(C590,DBASE!$A$4:$Z$756,3,FALSE)</f>
        <v>P</v>
      </c>
      <c r="E590" s="11" t="str">
        <f>VLOOKUP(C590,DBASE!$A$4:$Z$756,2,FALSE)</f>
        <v>Active</v>
      </c>
      <c r="F590" s="11" t="str">
        <f>VLOOKUP(C590,DBASE!$A$4:$Z$756,4,FALSE)</f>
        <v>Mitarbeiter 566</v>
      </c>
      <c r="G590" s="11" t="str">
        <f>VLOOKUP(C590,DBASE!$A$4:$Z$756,5,FALSE)</f>
        <v>N</v>
      </c>
      <c r="H590" s="11">
        <f>VLOOKUP(C590,DBASE!$A$4:$Z$756,6,FALSE)</f>
        <v>1021</v>
      </c>
      <c r="I590" s="11">
        <f>VLOOKUP(C590,DBASE!$A$4:$Z$756,7,FALSE)</f>
        <v>1052</v>
      </c>
      <c r="J590" s="11">
        <f>VLOOKUP(C590,DBASE!$A$4:$Z$756,8,FALSE)</f>
        <v>107</v>
      </c>
      <c r="K590" s="11" t="str">
        <f>VLOOKUP(C590,DBASE!$A$4:$Z$756,9,FALSE)</f>
        <v>Niederl. 8</v>
      </c>
      <c r="L590" s="11" t="str">
        <f>VLOOKUP(C590,DBASE!$A$4:$Z$756,10,FALSE)</f>
        <v>Department</v>
      </c>
      <c r="M590" s="11" t="str">
        <f>VLOOKUP(C590,DBASE!$A$4:$Z$756,11,FALSE)</f>
        <v>Supervisor</v>
      </c>
      <c r="N590" s="11" t="str">
        <f>VLOOKUP(C590,DBASE!$A$4:$Z$756,12,FALSE)</f>
        <v>Non-Mgm.</v>
      </c>
      <c r="O590" s="11" t="str">
        <f>VLOOKUP(C590,DBASE!$A$4:$Z$756,13,FALSE)</f>
        <v>ang.</v>
      </c>
      <c r="P590" s="11" t="str">
        <f>VLOOKUP(C590,DBASE!$A$4:$Z$756,14,FALSE)</f>
        <v>M</v>
      </c>
      <c r="Q590" s="12">
        <f>VLOOKUP(C590,DBASE!$A$4:$Z$756,15,FALSE)</f>
        <v>43313</v>
      </c>
      <c r="R590" s="12" t="str">
        <f>IF(VLOOKUP(C590,DBASE!$A$4:$Z$756,16,FALSE)=0,"",VLOOKUP(C590,DBASE!$A$4:$Z$756,16,FALSE))</f>
        <v/>
      </c>
      <c r="S590" s="13" t="str">
        <f>VLOOKUP(C590,DBASE!$A$4:$Z$756,17,FALSE)</f>
        <v/>
      </c>
      <c r="T590" s="11">
        <f ca="1">VLOOKUP(C590,DBASE!$A$4:$Z$756,18,FALSE)</f>
        <v>1</v>
      </c>
      <c r="U590" s="12">
        <f>VLOOKUP(C590,DBASE!$A$4:$Z$756,19,FALSE)</f>
        <v>35397</v>
      </c>
      <c r="V590" s="13">
        <f ca="1">VLOOKUP(C590,DBASE!$A$4:$Z$756,20,FALSE)</f>
        <v>23</v>
      </c>
      <c r="W590" s="11" t="str">
        <f>VLOOKUP(C590,DBASE!$A$4:$Z$756,21,FALSE)</f>
        <v>J</v>
      </c>
      <c r="X590" s="11">
        <f>VLOOKUP(C590,DBASE!$A$4:$Z$756,22,FALSE)</f>
        <v>30</v>
      </c>
      <c r="Y590" s="14">
        <f>VLOOKUP(C590,DBASE!$A$4:$Z$756,23,FALSE)</f>
        <v>2.5</v>
      </c>
      <c r="Z590" s="11">
        <f>VLOOKUP(C590,DBASE!$A$4:$Z$756,24,FALSE)</f>
        <v>39</v>
      </c>
      <c r="AA590" s="11" t="str">
        <f>VLOOKUP(C590,DBASE!$A$4:$Z$756,25,FALSE)</f>
        <v>Function</v>
      </c>
      <c r="AB590" s="10">
        <f>VLOOKUP(C590,DBASE!$A$4:$Z$756,26,FALSE)</f>
        <v>1</v>
      </c>
      <c r="AC590" s="15">
        <v>1586</v>
      </c>
      <c r="AD590" s="15">
        <f t="shared" si="45"/>
        <v>347.73050000000001</v>
      </c>
      <c r="AE590" s="15">
        <v>0</v>
      </c>
      <c r="AF590" s="15">
        <v>0</v>
      </c>
      <c r="AG590" s="15">
        <v>30</v>
      </c>
      <c r="AH590" s="15">
        <v>0</v>
      </c>
      <c r="AI590" s="15">
        <v>45.14</v>
      </c>
      <c r="AJ590" s="15">
        <v>0</v>
      </c>
      <c r="AK590" s="15">
        <v>0</v>
      </c>
      <c r="AL590" s="15">
        <v>0</v>
      </c>
      <c r="AM590" s="15">
        <v>0</v>
      </c>
      <c r="AN590" s="15">
        <v>0</v>
      </c>
      <c r="AO590" s="15">
        <f t="shared" si="46"/>
        <v>91.5</v>
      </c>
      <c r="AP590" s="15">
        <f t="shared" si="47"/>
        <v>72.691666666666663</v>
      </c>
      <c r="AQ590" s="15">
        <f t="shared" si="48"/>
        <v>26.5</v>
      </c>
      <c r="AR590" s="15">
        <v>0</v>
      </c>
      <c r="AS590" s="15">
        <v>0</v>
      </c>
      <c r="AT590" s="15">
        <v>0</v>
      </c>
      <c r="AU590" s="15">
        <v>0</v>
      </c>
      <c r="AV590" s="15">
        <f t="shared" si="49"/>
        <v>59.533001749999997</v>
      </c>
      <c r="AW590" s="15">
        <v>78.28</v>
      </c>
      <c r="AX590" s="15">
        <v>1.9716666666666665</v>
      </c>
    </row>
    <row r="591" spans="1:50" ht="20.100000000000001" customHeight="1" x14ac:dyDescent="0.25">
      <c r="A591" s="8">
        <v>43922</v>
      </c>
      <c r="B591" s="8">
        <v>43951</v>
      </c>
      <c r="C591" s="11">
        <v>567</v>
      </c>
      <c r="D591" s="8" t="str">
        <f>VLOOKUP(C591,DBASE!$A$4:$Z$756,3,FALSE)</f>
        <v>P</v>
      </c>
      <c r="E591" s="11" t="str">
        <f>VLOOKUP(C591,DBASE!$A$4:$Z$756,2,FALSE)</f>
        <v>Active</v>
      </c>
      <c r="F591" s="11" t="str">
        <f>VLOOKUP(C591,DBASE!$A$4:$Z$756,4,FALSE)</f>
        <v>Mitarbeiter 567</v>
      </c>
      <c r="G591" s="11" t="str">
        <f>VLOOKUP(C591,DBASE!$A$4:$Z$756,5,FALSE)</f>
        <v>N</v>
      </c>
      <c r="H591" s="11">
        <f>VLOOKUP(C591,DBASE!$A$4:$Z$756,6,FALSE)</f>
        <v>1022</v>
      </c>
      <c r="I591" s="11">
        <f>VLOOKUP(C591,DBASE!$A$4:$Z$756,7,FALSE)</f>
        <v>1029</v>
      </c>
      <c r="J591" s="11">
        <f>VLOOKUP(C591,DBASE!$A$4:$Z$756,8,FALSE)</f>
        <v>109</v>
      </c>
      <c r="K591" s="11" t="str">
        <f>VLOOKUP(C591,DBASE!$A$4:$Z$756,9,FALSE)</f>
        <v>Niederl. 10</v>
      </c>
      <c r="L591" s="11" t="str">
        <f>VLOOKUP(C591,DBASE!$A$4:$Z$756,10,FALSE)</f>
        <v>Department</v>
      </c>
      <c r="M591" s="11" t="str">
        <f>VLOOKUP(C591,DBASE!$A$4:$Z$756,11,FALSE)</f>
        <v>Supervisor</v>
      </c>
      <c r="N591" s="11" t="str">
        <f>VLOOKUP(C591,DBASE!$A$4:$Z$756,12,FALSE)</f>
        <v>Non-Mgm.</v>
      </c>
      <c r="O591" s="11" t="str">
        <f>VLOOKUP(C591,DBASE!$A$4:$Z$756,13,FALSE)</f>
        <v>ang.</v>
      </c>
      <c r="P591" s="11" t="str">
        <f>VLOOKUP(C591,DBASE!$A$4:$Z$756,14,FALSE)</f>
        <v>M</v>
      </c>
      <c r="Q591" s="12">
        <f>VLOOKUP(C591,DBASE!$A$4:$Z$756,15,FALSE)</f>
        <v>43328</v>
      </c>
      <c r="R591" s="12" t="str">
        <f>IF(VLOOKUP(C591,DBASE!$A$4:$Z$756,16,FALSE)=0,"",VLOOKUP(C591,DBASE!$A$4:$Z$756,16,FALSE))</f>
        <v/>
      </c>
      <c r="S591" s="13" t="str">
        <f>VLOOKUP(C591,DBASE!$A$4:$Z$756,17,FALSE)</f>
        <v/>
      </c>
      <c r="T591" s="11">
        <f ca="1">VLOOKUP(C591,DBASE!$A$4:$Z$756,18,FALSE)</f>
        <v>1</v>
      </c>
      <c r="U591" s="12">
        <f>VLOOKUP(C591,DBASE!$A$4:$Z$756,19,FALSE)</f>
        <v>22941</v>
      </c>
      <c r="V591" s="13">
        <f ca="1">VLOOKUP(C591,DBASE!$A$4:$Z$756,20,FALSE)</f>
        <v>57</v>
      </c>
      <c r="W591" s="11" t="str">
        <f>VLOOKUP(C591,DBASE!$A$4:$Z$756,21,FALSE)</f>
        <v>J</v>
      </c>
      <c r="X591" s="11">
        <f>VLOOKUP(C591,DBASE!$A$4:$Z$756,22,FALSE)</f>
        <v>30</v>
      </c>
      <c r="Y591" s="14">
        <f>VLOOKUP(C591,DBASE!$A$4:$Z$756,23,FALSE)</f>
        <v>2.5</v>
      </c>
      <c r="Z591" s="11">
        <f>VLOOKUP(C591,DBASE!$A$4:$Z$756,24,FALSE)</f>
        <v>39</v>
      </c>
      <c r="AA591" s="11" t="str">
        <f>VLOOKUP(C591,DBASE!$A$4:$Z$756,25,FALSE)</f>
        <v>Function</v>
      </c>
      <c r="AB591" s="10">
        <f>VLOOKUP(C591,DBASE!$A$4:$Z$756,26,FALSE)</f>
        <v>1</v>
      </c>
      <c r="AC591" s="15">
        <v>1587</v>
      </c>
      <c r="AD591" s="15">
        <f t="shared" si="45"/>
        <v>347.94974999999999</v>
      </c>
      <c r="AE591" s="15">
        <v>0</v>
      </c>
      <c r="AF591" s="15">
        <v>0</v>
      </c>
      <c r="AG591" s="15">
        <v>0</v>
      </c>
      <c r="AH591" s="15">
        <v>0</v>
      </c>
      <c r="AI591" s="15">
        <v>0</v>
      </c>
      <c r="AJ591" s="15">
        <v>0</v>
      </c>
      <c r="AK591" s="15">
        <v>0</v>
      </c>
      <c r="AL591" s="15">
        <v>0</v>
      </c>
      <c r="AM591" s="15">
        <v>0</v>
      </c>
      <c r="AN591" s="15">
        <v>0</v>
      </c>
      <c r="AO591" s="15">
        <f t="shared" si="46"/>
        <v>91.557692307692321</v>
      </c>
      <c r="AP591" s="15">
        <f t="shared" si="47"/>
        <v>72.737500000000011</v>
      </c>
      <c r="AQ591" s="15">
        <f t="shared" si="48"/>
        <v>26.5</v>
      </c>
      <c r="AR591" s="15">
        <v>0</v>
      </c>
      <c r="AS591" s="15">
        <v>0</v>
      </c>
      <c r="AT591" s="15">
        <v>0</v>
      </c>
      <c r="AU591" s="15">
        <v>0</v>
      </c>
      <c r="AV591" s="15">
        <f t="shared" si="49"/>
        <v>42.728583317307702</v>
      </c>
      <c r="AW591" s="15">
        <v>0</v>
      </c>
      <c r="AX591" s="15">
        <v>1.9716666666666665</v>
      </c>
    </row>
    <row r="592" spans="1:50" ht="20.100000000000001" customHeight="1" x14ac:dyDescent="0.25">
      <c r="A592" s="8">
        <v>43922</v>
      </c>
      <c r="B592" s="8">
        <v>43951</v>
      </c>
      <c r="C592" s="11">
        <v>568</v>
      </c>
      <c r="D592" s="8" t="str">
        <f>VLOOKUP(C592,DBASE!$A$4:$Z$756,3,FALSE)</f>
        <v>P</v>
      </c>
      <c r="E592" s="11" t="str">
        <f>VLOOKUP(C592,DBASE!$A$4:$Z$756,2,FALSE)</f>
        <v>Active</v>
      </c>
      <c r="F592" s="11" t="str">
        <f>VLOOKUP(C592,DBASE!$A$4:$Z$756,4,FALSE)</f>
        <v>Mitarbeiter 568</v>
      </c>
      <c r="G592" s="11" t="str">
        <f>VLOOKUP(C592,DBASE!$A$4:$Z$756,5,FALSE)</f>
        <v>N</v>
      </c>
      <c r="H592" s="11">
        <f>VLOOKUP(C592,DBASE!$A$4:$Z$756,6,FALSE)</f>
        <v>1007</v>
      </c>
      <c r="I592" s="11">
        <f>VLOOKUP(C592,DBASE!$A$4:$Z$756,7,FALSE)</f>
        <v>1007</v>
      </c>
      <c r="J592" s="11">
        <f>VLOOKUP(C592,DBASE!$A$4:$Z$756,8,FALSE)</f>
        <v>100</v>
      </c>
      <c r="K592" s="11" t="str">
        <f>VLOOKUP(C592,DBASE!$A$4:$Z$756,9,FALSE)</f>
        <v>Niederl. 1</v>
      </c>
      <c r="L592" s="11" t="str">
        <f>VLOOKUP(C592,DBASE!$A$4:$Z$756,10,FALSE)</f>
        <v>Department</v>
      </c>
      <c r="M592" s="11" t="str">
        <f>VLOOKUP(C592,DBASE!$A$4:$Z$756,11,FALSE)</f>
        <v>Supervisor</v>
      </c>
      <c r="N592" s="11" t="str">
        <f>VLOOKUP(C592,DBASE!$A$4:$Z$756,12,FALSE)</f>
        <v>Non-Mgm.</v>
      </c>
      <c r="O592" s="11" t="str">
        <f>VLOOKUP(C592,DBASE!$A$4:$Z$756,13,FALSE)</f>
        <v>tech</v>
      </c>
      <c r="P592" s="11" t="str">
        <f>VLOOKUP(C592,DBASE!$A$4:$Z$756,14,FALSE)</f>
        <v>M</v>
      </c>
      <c r="Q592" s="12">
        <f>VLOOKUP(C592,DBASE!$A$4:$Z$756,15,FALSE)</f>
        <v>43344</v>
      </c>
      <c r="R592" s="12">
        <f>IF(VLOOKUP(C592,DBASE!$A$4:$Z$756,16,FALSE)=0,"",VLOOKUP(C592,DBASE!$A$4:$Z$756,16,FALSE))</f>
        <v>44620</v>
      </c>
      <c r="S592" s="13" t="str">
        <f>VLOOKUP(C592,DBASE!$A$4:$Z$756,17,FALSE)</f>
        <v/>
      </c>
      <c r="T592" s="11">
        <f ca="1">VLOOKUP(C592,DBASE!$A$4:$Z$756,18,FALSE)</f>
        <v>3</v>
      </c>
      <c r="U592" s="12">
        <f>VLOOKUP(C592,DBASE!$A$4:$Z$756,19,FALSE)</f>
        <v>37407</v>
      </c>
      <c r="V592" s="13">
        <f ca="1">VLOOKUP(C592,DBASE!$A$4:$Z$756,20,FALSE)</f>
        <v>17</v>
      </c>
      <c r="W592" s="11" t="str">
        <f>VLOOKUP(C592,DBASE!$A$4:$Z$756,21,FALSE)</f>
        <v>J</v>
      </c>
      <c r="X592" s="11">
        <f>VLOOKUP(C592,DBASE!$A$4:$Z$756,22,FALSE)</f>
        <v>30</v>
      </c>
      <c r="Y592" s="14">
        <f>VLOOKUP(C592,DBASE!$A$4:$Z$756,23,FALSE)</f>
        <v>2.5</v>
      </c>
      <c r="Z592" s="11">
        <f>VLOOKUP(C592,DBASE!$A$4:$Z$756,24,FALSE)</f>
        <v>39</v>
      </c>
      <c r="AA592" s="11" t="str">
        <f>VLOOKUP(C592,DBASE!$A$4:$Z$756,25,FALSE)</f>
        <v>Function</v>
      </c>
      <c r="AB592" s="10">
        <f>VLOOKUP(C592,DBASE!$A$4:$Z$756,26,FALSE)</f>
        <v>1</v>
      </c>
      <c r="AC592" s="15">
        <v>1588</v>
      </c>
      <c r="AD592" s="15">
        <f t="shared" si="45"/>
        <v>348.16899999999998</v>
      </c>
      <c r="AE592" s="15">
        <v>0</v>
      </c>
      <c r="AF592" s="15">
        <v>0</v>
      </c>
      <c r="AG592" s="15">
        <v>0</v>
      </c>
      <c r="AH592" s="15">
        <v>0</v>
      </c>
      <c r="AI592" s="15">
        <v>0</v>
      </c>
      <c r="AJ592" s="15">
        <v>0</v>
      </c>
      <c r="AK592" s="15">
        <v>0</v>
      </c>
      <c r="AL592" s="15">
        <v>0</v>
      </c>
      <c r="AM592" s="15">
        <v>0</v>
      </c>
      <c r="AN592" s="15">
        <v>0</v>
      </c>
      <c r="AO592" s="15">
        <f t="shared" si="46"/>
        <v>91.615384615384613</v>
      </c>
      <c r="AP592" s="15">
        <f t="shared" si="47"/>
        <v>72.783333333333346</v>
      </c>
      <c r="AQ592" s="15">
        <f t="shared" si="48"/>
        <v>26.5</v>
      </c>
      <c r="AR592" s="15">
        <v>0</v>
      </c>
      <c r="AS592" s="15">
        <v>0</v>
      </c>
      <c r="AT592" s="15">
        <v>0</v>
      </c>
      <c r="AU592" s="15">
        <v>0</v>
      </c>
      <c r="AV592" s="15">
        <f t="shared" si="49"/>
        <v>42.751767884615383</v>
      </c>
      <c r="AW592" s="15">
        <v>0</v>
      </c>
      <c r="AX592" s="15">
        <v>1.9716666666666665</v>
      </c>
    </row>
    <row r="593" spans="1:50" ht="20.100000000000001" customHeight="1" x14ac:dyDescent="0.25">
      <c r="A593" s="8">
        <v>43922</v>
      </c>
      <c r="B593" s="8">
        <v>43951</v>
      </c>
      <c r="C593" s="11">
        <v>569</v>
      </c>
      <c r="D593" s="8" t="str">
        <f>VLOOKUP(C593,DBASE!$A$4:$Z$756,3,FALSE)</f>
        <v>P</v>
      </c>
      <c r="E593" s="11" t="str">
        <f>VLOOKUP(C593,DBASE!$A$4:$Z$756,2,FALSE)</f>
        <v>Active</v>
      </c>
      <c r="F593" s="11" t="str">
        <f>VLOOKUP(C593,DBASE!$A$4:$Z$756,4,FALSE)</f>
        <v>Mitarbeiter 569</v>
      </c>
      <c r="G593" s="11" t="str">
        <f>VLOOKUP(C593,DBASE!$A$4:$Z$756,5,FALSE)</f>
        <v>N</v>
      </c>
      <c r="H593" s="11">
        <f>VLOOKUP(C593,DBASE!$A$4:$Z$756,6,FALSE)</f>
        <v>1007</v>
      </c>
      <c r="I593" s="11">
        <f>VLOOKUP(C593,DBASE!$A$4:$Z$756,7,FALSE)</f>
        <v>1007</v>
      </c>
      <c r="J593" s="11">
        <f>VLOOKUP(C593,DBASE!$A$4:$Z$756,8,FALSE)</f>
        <v>100</v>
      </c>
      <c r="K593" s="11" t="str">
        <f>VLOOKUP(C593,DBASE!$A$4:$Z$756,9,FALSE)</f>
        <v>Niederl. 1</v>
      </c>
      <c r="L593" s="11" t="str">
        <f>VLOOKUP(C593,DBASE!$A$4:$Z$756,10,FALSE)</f>
        <v>Department</v>
      </c>
      <c r="M593" s="11" t="str">
        <f>VLOOKUP(C593,DBASE!$A$4:$Z$756,11,FALSE)</f>
        <v>Supervisor</v>
      </c>
      <c r="N593" s="11" t="str">
        <f>VLOOKUP(C593,DBASE!$A$4:$Z$756,12,FALSE)</f>
        <v>Non-Mgm.</v>
      </c>
      <c r="O593" s="11" t="str">
        <f>VLOOKUP(C593,DBASE!$A$4:$Z$756,13,FALSE)</f>
        <v>tech</v>
      </c>
      <c r="P593" s="11" t="str">
        <f>VLOOKUP(C593,DBASE!$A$4:$Z$756,14,FALSE)</f>
        <v>M</v>
      </c>
      <c r="Q593" s="12">
        <f>VLOOKUP(C593,DBASE!$A$4:$Z$756,15,FALSE)</f>
        <v>43344</v>
      </c>
      <c r="R593" s="12">
        <f>IF(VLOOKUP(C593,DBASE!$A$4:$Z$756,16,FALSE)=0,"",VLOOKUP(C593,DBASE!$A$4:$Z$756,16,FALSE))</f>
        <v>44620</v>
      </c>
      <c r="S593" s="13" t="str">
        <f>VLOOKUP(C593,DBASE!$A$4:$Z$756,17,FALSE)</f>
        <v/>
      </c>
      <c r="T593" s="11">
        <f ca="1">VLOOKUP(C593,DBASE!$A$4:$Z$756,18,FALSE)</f>
        <v>3</v>
      </c>
      <c r="U593" s="12">
        <f>VLOOKUP(C593,DBASE!$A$4:$Z$756,19,FALSE)</f>
        <v>36982</v>
      </c>
      <c r="V593" s="13">
        <f ca="1">VLOOKUP(C593,DBASE!$A$4:$Z$756,20,FALSE)</f>
        <v>18</v>
      </c>
      <c r="W593" s="11" t="str">
        <f>VLOOKUP(C593,DBASE!$A$4:$Z$756,21,FALSE)</f>
        <v>J</v>
      </c>
      <c r="X593" s="11">
        <f>VLOOKUP(C593,DBASE!$A$4:$Z$756,22,FALSE)</f>
        <v>30</v>
      </c>
      <c r="Y593" s="14">
        <f>VLOOKUP(C593,DBASE!$A$4:$Z$756,23,FALSE)</f>
        <v>2.5</v>
      </c>
      <c r="Z593" s="11">
        <f>VLOOKUP(C593,DBASE!$A$4:$Z$756,24,FALSE)</f>
        <v>39</v>
      </c>
      <c r="AA593" s="11" t="str">
        <f>VLOOKUP(C593,DBASE!$A$4:$Z$756,25,FALSE)</f>
        <v>Function</v>
      </c>
      <c r="AB593" s="10">
        <f>VLOOKUP(C593,DBASE!$A$4:$Z$756,26,FALSE)</f>
        <v>1</v>
      </c>
      <c r="AC593" s="15">
        <v>1589</v>
      </c>
      <c r="AD593" s="15">
        <f t="shared" si="45"/>
        <v>348.38825000000003</v>
      </c>
      <c r="AE593" s="15">
        <v>0</v>
      </c>
      <c r="AF593" s="15">
        <v>0</v>
      </c>
      <c r="AG593" s="15">
        <v>0</v>
      </c>
      <c r="AH593" s="15">
        <v>0</v>
      </c>
      <c r="AI593" s="15">
        <v>0</v>
      </c>
      <c r="AJ593" s="15">
        <v>0</v>
      </c>
      <c r="AK593" s="15">
        <v>0</v>
      </c>
      <c r="AL593" s="15">
        <v>0</v>
      </c>
      <c r="AM593" s="15">
        <v>0</v>
      </c>
      <c r="AN593" s="15">
        <v>0</v>
      </c>
      <c r="AO593" s="15">
        <f t="shared" si="46"/>
        <v>91.67307692307692</v>
      </c>
      <c r="AP593" s="15">
        <f t="shared" si="47"/>
        <v>72.829166666666666</v>
      </c>
      <c r="AQ593" s="15">
        <f t="shared" si="48"/>
        <v>26.5</v>
      </c>
      <c r="AR593" s="15">
        <v>0</v>
      </c>
      <c r="AS593" s="15">
        <v>0</v>
      </c>
      <c r="AT593" s="15">
        <v>0</v>
      </c>
      <c r="AU593" s="15">
        <v>0</v>
      </c>
      <c r="AV593" s="15">
        <f t="shared" si="49"/>
        <v>42.774952451923077</v>
      </c>
      <c r="AW593" s="15">
        <v>0</v>
      </c>
      <c r="AX593" s="15">
        <v>1.9716666666666665</v>
      </c>
    </row>
    <row r="594" spans="1:50" ht="20.100000000000001" customHeight="1" x14ac:dyDescent="0.25">
      <c r="A594" s="8">
        <v>43922</v>
      </c>
      <c r="B594" s="8">
        <v>43951</v>
      </c>
      <c r="C594" s="11">
        <v>570</v>
      </c>
      <c r="D594" s="8" t="str">
        <f>VLOOKUP(C594,DBASE!$A$4:$Z$756,3,FALSE)</f>
        <v>P</v>
      </c>
      <c r="E594" s="11" t="str">
        <f>VLOOKUP(C594,DBASE!$A$4:$Z$756,2,FALSE)</f>
        <v>Active</v>
      </c>
      <c r="F594" s="11" t="str">
        <f>VLOOKUP(C594,DBASE!$A$4:$Z$756,4,FALSE)</f>
        <v>Mitarbeiter 570</v>
      </c>
      <c r="G594" s="11" t="str">
        <f>VLOOKUP(C594,DBASE!$A$4:$Z$756,5,FALSE)</f>
        <v>N</v>
      </c>
      <c r="H594" s="11">
        <f>VLOOKUP(C594,DBASE!$A$4:$Z$756,6,FALSE)</f>
        <v>1007</v>
      </c>
      <c r="I594" s="11">
        <f>VLOOKUP(C594,DBASE!$A$4:$Z$756,7,FALSE)</f>
        <v>1007</v>
      </c>
      <c r="J594" s="11">
        <f>VLOOKUP(C594,DBASE!$A$4:$Z$756,8,FALSE)</f>
        <v>100</v>
      </c>
      <c r="K594" s="11" t="str">
        <f>VLOOKUP(C594,DBASE!$A$4:$Z$756,9,FALSE)</f>
        <v>Niederl. 1</v>
      </c>
      <c r="L594" s="11" t="str">
        <f>VLOOKUP(C594,DBASE!$A$4:$Z$756,10,FALSE)</f>
        <v>Department</v>
      </c>
      <c r="M594" s="11" t="str">
        <f>VLOOKUP(C594,DBASE!$A$4:$Z$756,11,FALSE)</f>
        <v>Supervisor</v>
      </c>
      <c r="N594" s="11" t="str">
        <f>VLOOKUP(C594,DBASE!$A$4:$Z$756,12,FALSE)</f>
        <v>Non-Mgm.</v>
      </c>
      <c r="O594" s="11" t="str">
        <f>VLOOKUP(C594,DBASE!$A$4:$Z$756,13,FALSE)</f>
        <v>tech</v>
      </c>
      <c r="P594" s="11" t="str">
        <f>VLOOKUP(C594,DBASE!$A$4:$Z$756,14,FALSE)</f>
        <v>M</v>
      </c>
      <c r="Q594" s="12">
        <f>VLOOKUP(C594,DBASE!$A$4:$Z$756,15,FALSE)</f>
        <v>43344</v>
      </c>
      <c r="R594" s="12">
        <f>IF(VLOOKUP(C594,DBASE!$A$4:$Z$756,16,FALSE)=0,"",VLOOKUP(C594,DBASE!$A$4:$Z$756,16,FALSE))</f>
        <v>44620</v>
      </c>
      <c r="S594" s="13" t="str">
        <f>VLOOKUP(C594,DBASE!$A$4:$Z$756,17,FALSE)</f>
        <v/>
      </c>
      <c r="T594" s="11">
        <f ca="1">VLOOKUP(C594,DBASE!$A$4:$Z$756,18,FALSE)</f>
        <v>3</v>
      </c>
      <c r="U594" s="12">
        <f>VLOOKUP(C594,DBASE!$A$4:$Z$756,19,FALSE)</f>
        <v>37810</v>
      </c>
      <c r="V594" s="13">
        <f ca="1">VLOOKUP(C594,DBASE!$A$4:$Z$756,20,FALSE)</f>
        <v>16</v>
      </c>
      <c r="W594" s="11" t="str">
        <f>VLOOKUP(C594,DBASE!$A$4:$Z$756,21,FALSE)</f>
        <v>J</v>
      </c>
      <c r="X594" s="11">
        <f>VLOOKUP(C594,DBASE!$A$4:$Z$756,22,FALSE)</f>
        <v>30</v>
      </c>
      <c r="Y594" s="14">
        <f>VLOOKUP(C594,DBASE!$A$4:$Z$756,23,FALSE)</f>
        <v>2.5</v>
      </c>
      <c r="Z594" s="11">
        <f>VLOOKUP(C594,DBASE!$A$4:$Z$756,24,FALSE)</f>
        <v>39</v>
      </c>
      <c r="AA594" s="11" t="str">
        <f>VLOOKUP(C594,DBASE!$A$4:$Z$756,25,FALSE)</f>
        <v>Function</v>
      </c>
      <c r="AB594" s="10">
        <f>VLOOKUP(C594,DBASE!$A$4:$Z$756,26,FALSE)</f>
        <v>1</v>
      </c>
      <c r="AC594" s="15">
        <v>1590</v>
      </c>
      <c r="AD594" s="15">
        <f t="shared" si="45"/>
        <v>348.60750000000002</v>
      </c>
      <c r="AE594" s="15">
        <v>0</v>
      </c>
      <c r="AF594" s="15">
        <v>0</v>
      </c>
      <c r="AG594" s="15">
        <v>0</v>
      </c>
      <c r="AH594" s="15">
        <v>0</v>
      </c>
      <c r="AI594" s="15">
        <v>0</v>
      </c>
      <c r="AJ594" s="15">
        <v>0</v>
      </c>
      <c r="AK594" s="15">
        <v>0</v>
      </c>
      <c r="AL594" s="15">
        <v>0</v>
      </c>
      <c r="AM594" s="15">
        <v>0</v>
      </c>
      <c r="AN594" s="15">
        <v>0</v>
      </c>
      <c r="AO594" s="15">
        <f t="shared" si="46"/>
        <v>91.730769230769226</v>
      </c>
      <c r="AP594" s="15">
        <f t="shared" si="47"/>
        <v>72.875</v>
      </c>
      <c r="AQ594" s="15">
        <f t="shared" si="48"/>
        <v>26.5</v>
      </c>
      <c r="AR594" s="15">
        <v>0</v>
      </c>
      <c r="AS594" s="15">
        <v>0</v>
      </c>
      <c r="AT594" s="15">
        <v>0</v>
      </c>
      <c r="AU594" s="15">
        <v>0</v>
      </c>
      <c r="AV594" s="15">
        <f t="shared" si="49"/>
        <v>42.798137019230772</v>
      </c>
      <c r="AW594" s="15">
        <v>0</v>
      </c>
      <c r="AX594" s="15">
        <v>1.9716666666666665</v>
      </c>
    </row>
    <row r="595" spans="1:50" ht="20.100000000000001" customHeight="1" x14ac:dyDescent="0.25">
      <c r="A595" s="8">
        <v>43922</v>
      </c>
      <c r="B595" s="8">
        <v>43951</v>
      </c>
      <c r="C595" s="11">
        <v>571</v>
      </c>
      <c r="D595" s="8" t="str">
        <f>VLOOKUP(C595,DBASE!$A$4:$Z$756,3,FALSE)</f>
        <v>P</v>
      </c>
      <c r="E595" s="11" t="str">
        <f>VLOOKUP(C595,DBASE!$A$4:$Z$756,2,FALSE)</f>
        <v>Active</v>
      </c>
      <c r="F595" s="11" t="str">
        <f>VLOOKUP(C595,DBASE!$A$4:$Z$756,4,FALSE)</f>
        <v>Mitarbeiter 571</v>
      </c>
      <c r="G595" s="11" t="str">
        <f>VLOOKUP(C595,DBASE!$A$4:$Z$756,5,FALSE)</f>
        <v>N</v>
      </c>
      <c r="H595" s="11">
        <f>VLOOKUP(C595,DBASE!$A$4:$Z$756,6,FALSE)</f>
        <v>1012</v>
      </c>
      <c r="I595" s="11">
        <f>VLOOKUP(C595,DBASE!$A$4:$Z$756,7,FALSE)</f>
        <v>1012</v>
      </c>
      <c r="J595" s="11">
        <f>VLOOKUP(C595,DBASE!$A$4:$Z$756,8,FALSE)</f>
        <v>100</v>
      </c>
      <c r="K595" s="11" t="str">
        <f>VLOOKUP(C595,DBASE!$A$4:$Z$756,9,FALSE)</f>
        <v>Niederl. 1</v>
      </c>
      <c r="L595" s="11" t="str">
        <f>VLOOKUP(C595,DBASE!$A$4:$Z$756,10,FALSE)</f>
        <v>Department</v>
      </c>
      <c r="M595" s="11" t="str">
        <f>VLOOKUP(C595,DBASE!$A$4:$Z$756,11,FALSE)</f>
        <v>Supervisor</v>
      </c>
      <c r="N595" s="11" t="str">
        <f>VLOOKUP(C595,DBASE!$A$4:$Z$756,12,FALSE)</f>
        <v>Non-Mgm.</v>
      </c>
      <c r="O595" s="11" t="str">
        <f>VLOOKUP(C595,DBASE!$A$4:$Z$756,13,FALSE)</f>
        <v>kfm</v>
      </c>
      <c r="P595" s="11" t="str">
        <f>VLOOKUP(C595,DBASE!$A$4:$Z$756,14,FALSE)</f>
        <v>M</v>
      </c>
      <c r="Q595" s="12">
        <f>VLOOKUP(C595,DBASE!$A$4:$Z$756,15,FALSE)</f>
        <v>43344</v>
      </c>
      <c r="R595" s="12">
        <f>IF(VLOOKUP(C595,DBASE!$A$4:$Z$756,16,FALSE)=0,"",VLOOKUP(C595,DBASE!$A$4:$Z$756,16,FALSE))</f>
        <v>44439</v>
      </c>
      <c r="S595" s="13" t="str">
        <f>VLOOKUP(C595,DBASE!$A$4:$Z$756,17,FALSE)</f>
        <v/>
      </c>
      <c r="T595" s="11">
        <f ca="1">VLOOKUP(C595,DBASE!$A$4:$Z$756,18,FALSE)</f>
        <v>2</v>
      </c>
      <c r="U595" s="12">
        <f>VLOOKUP(C595,DBASE!$A$4:$Z$756,19,FALSE)</f>
        <v>37095</v>
      </c>
      <c r="V595" s="13">
        <f ca="1">VLOOKUP(C595,DBASE!$A$4:$Z$756,20,FALSE)</f>
        <v>18</v>
      </c>
      <c r="W595" s="11" t="str">
        <f>VLOOKUP(C595,DBASE!$A$4:$Z$756,21,FALSE)</f>
        <v>J</v>
      </c>
      <c r="X595" s="11">
        <f>VLOOKUP(C595,DBASE!$A$4:$Z$756,22,FALSE)</f>
        <v>30</v>
      </c>
      <c r="Y595" s="14">
        <f>VLOOKUP(C595,DBASE!$A$4:$Z$756,23,FALSE)</f>
        <v>2.5</v>
      </c>
      <c r="Z595" s="11">
        <f>VLOOKUP(C595,DBASE!$A$4:$Z$756,24,FALSE)</f>
        <v>39</v>
      </c>
      <c r="AA595" s="11" t="str">
        <f>VLOOKUP(C595,DBASE!$A$4:$Z$756,25,FALSE)</f>
        <v>Function</v>
      </c>
      <c r="AB595" s="10">
        <f>VLOOKUP(C595,DBASE!$A$4:$Z$756,26,FALSE)</f>
        <v>1</v>
      </c>
      <c r="AC595" s="15">
        <v>1591</v>
      </c>
      <c r="AD595" s="15">
        <f t="shared" si="45"/>
        <v>348.82675000000006</v>
      </c>
      <c r="AE595" s="15">
        <v>0</v>
      </c>
      <c r="AF595" s="15">
        <v>0</v>
      </c>
      <c r="AG595" s="15">
        <v>0</v>
      </c>
      <c r="AH595" s="15">
        <v>0</v>
      </c>
      <c r="AI595" s="15">
        <v>0</v>
      </c>
      <c r="AJ595" s="15">
        <v>0</v>
      </c>
      <c r="AK595" s="15">
        <v>0</v>
      </c>
      <c r="AL595" s="15">
        <v>0</v>
      </c>
      <c r="AM595" s="15">
        <v>0</v>
      </c>
      <c r="AN595" s="15">
        <v>0</v>
      </c>
      <c r="AO595" s="15">
        <f t="shared" si="46"/>
        <v>91.788461538461533</v>
      </c>
      <c r="AP595" s="15">
        <f t="shared" si="47"/>
        <v>72.920833333333348</v>
      </c>
      <c r="AQ595" s="15">
        <f t="shared" si="48"/>
        <v>26.5</v>
      </c>
      <c r="AR595" s="15">
        <v>0</v>
      </c>
      <c r="AS595" s="15">
        <v>0</v>
      </c>
      <c r="AT595" s="15">
        <v>0</v>
      </c>
      <c r="AU595" s="15">
        <v>0</v>
      </c>
      <c r="AV595" s="15">
        <f t="shared" si="49"/>
        <v>42.821321586538467</v>
      </c>
      <c r="AW595" s="15">
        <v>0</v>
      </c>
      <c r="AX595" s="15">
        <v>1.9716666666666665</v>
      </c>
    </row>
    <row r="596" spans="1:50" ht="20.100000000000001" customHeight="1" x14ac:dyDescent="0.25">
      <c r="A596" s="8">
        <v>43922</v>
      </c>
      <c r="B596" s="8">
        <v>43951</v>
      </c>
      <c r="C596" s="11">
        <v>572</v>
      </c>
      <c r="D596" s="8" t="str">
        <f>VLOOKUP(C596,DBASE!$A$4:$Z$756,3,FALSE)</f>
        <v>P</v>
      </c>
      <c r="E596" s="11" t="str">
        <f>VLOOKUP(C596,DBASE!$A$4:$Z$756,2,FALSE)</f>
        <v>Active</v>
      </c>
      <c r="F596" s="11" t="str">
        <f>VLOOKUP(C596,DBASE!$A$4:$Z$756,4,FALSE)</f>
        <v>Mitarbeiter 572</v>
      </c>
      <c r="G596" s="11" t="str">
        <f>VLOOKUP(C596,DBASE!$A$4:$Z$756,5,FALSE)</f>
        <v>N</v>
      </c>
      <c r="H596" s="11">
        <f>VLOOKUP(C596,DBASE!$A$4:$Z$756,6,FALSE)</f>
        <v>1007</v>
      </c>
      <c r="I596" s="11">
        <f>VLOOKUP(C596,DBASE!$A$4:$Z$756,7,FALSE)</f>
        <v>1007</v>
      </c>
      <c r="J596" s="11">
        <f>VLOOKUP(C596,DBASE!$A$4:$Z$756,8,FALSE)</f>
        <v>100</v>
      </c>
      <c r="K596" s="11" t="str">
        <f>VLOOKUP(C596,DBASE!$A$4:$Z$756,9,FALSE)</f>
        <v>Niederl. 1</v>
      </c>
      <c r="L596" s="11" t="str">
        <f>VLOOKUP(C596,DBASE!$A$4:$Z$756,10,FALSE)</f>
        <v>Department</v>
      </c>
      <c r="M596" s="11" t="str">
        <f>VLOOKUP(C596,DBASE!$A$4:$Z$756,11,FALSE)</f>
        <v>Supervisor</v>
      </c>
      <c r="N596" s="11" t="str">
        <f>VLOOKUP(C596,DBASE!$A$4:$Z$756,12,FALSE)</f>
        <v>Non-Mgm.</v>
      </c>
      <c r="O596" s="11" t="str">
        <f>VLOOKUP(C596,DBASE!$A$4:$Z$756,13,FALSE)</f>
        <v>tech</v>
      </c>
      <c r="P596" s="11" t="str">
        <f>VLOOKUP(C596,DBASE!$A$4:$Z$756,14,FALSE)</f>
        <v>M</v>
      </c>
      <c r="Q596" s="12">
        <f>VLOOKUP(C596,DBASE!$A$4:$Z$756,15,FALSE)</f>
        <v>43344</v>
      </c>
      <c r="R596" s="12">
        <f>IF(VLOOKUP(C596,DBASE!$A$4:$Z$756,16,FALSE)=0,"",VLOOKUP(C596,DBASE!$A$4:$Z$756,16,FALSE))</f>
        <v>44620</v>
      </c>
      <c r="S596" s="13" t="str">
        <f>VLOOKUP(C596,DBASE!$A$4:$Z$756,17,FALSE)</f>
        <v/>
      </c>
      <c r="T596" s="11">
        <f ca="1">VLOOKUP(C596,DBASE!$A$4:$Z$756,18,FALSE)</f>
        <v>3</v>
      </c>
      <c r="U596" s="12">
        <f>VLOOKUP(C596,DBASE!$A$4:$Z$756,19,FALSE)</f>
        <v>37257</v>
      </c>
      <c r="V596" s="13">
        <f ca="1">VLOOKUP(C596,DBASE!$A$4:$Z$756,20,FALSE)</f>
        <v>18</v>
      </c>
      <c r="W596" s="11" t="str">
        <f>VLOOKUP(C596,DBASE!$A$4:$Z$756,21,FALSE)</f>
        <v>J</v>
      </c>
      <c r="X596" s="11">
        <f>VLOOKUP(C596,DBASE!$A$4:$Z$756,22,FALSE)</f>
        <v>30</v>
      </c>
      <c r="Y596" s="14">
        <f>VLOOKUP(C596,DBASE!$A$4:$Z$756,23,FALSE)</f>
        <v>2.5</v>
      </c>
      <c r="Z596" s="11">
        <f>VLOOKUP(C596,DBASE!$A$4:$Z$756,24,FALSE)</f>
        <v>39</v>
      </c>
      <c r="AA596" s="11" t="str">
        <f>VLOOKUP(C596,DBASE!$A$4:$Z$756,25,FALSE)</f>
        <v>Function</v>
      </c>
      <c r="AB596" s="10">
        <f>VLOOKUP(C596,DBASE!$A$4:$Z$756,26,FALSE)</f>
        <v>1</v>
      </c>
      <c r="AC596" s="15">
        <v>1592</v>
      </c>
      <c r="AD596" s="15">
        <f t="shared" si="45"/>
        <v>349.04600000000005</v>
      </c>
      <c r="AE596" s="15">
        <v>0</v>
      </c>
      <c r="AF596" s="15">
        <v>0</v>
      </c>
      <c r="AG596" s="15">
        <v>0</v>
      </c>
      <c r="AH596" s="15">
        <v>0</v>
      </c>
      <c r="AI596" s="15">
        <v>0</v>
      </c>
      <c r="AJ596" s="15">
        <v>0</v>
      </c>
      <c r="AK596" s="15">
        <v>0</v>
      </c>
      <c r="AL596" s="15">
        <v>0</v>
      </c>
      <c r="AM596" s="15">
        <v>0</v>
      </c>
      <c r="AN596" s="15">
        <v>0</v>
      </c>
      <c r="AO596" s="15">
        <f t="shared" si="46"/>
        <v>91.846153846153854</v>
      </c>
      <c r="AP596" s="15">
        <f t="shared" si="47"/>
        <v>72.966666666666669</v>
      </c>
      <c r="AQ596" s="15">
        <f t="shared" si="48"/>
        <v>26.5</v>
      </c>
      <c r="AR596" s="15">
        <v>0</v>
      </c>
      <c r="AS596" s="15">
        <v>0</v>
      </c>
      <c r="AT596" s="15">
        <v>0</v>
      </c>
      <c r="AU596" s="15">
        <v>0</v>
      </c>
      <c r="AV596" s="15">
        <f t="shared" si="49"/>
        <v>42.844506153846154</v>
      </c>
      <c r="AW596" s="15">
        <v>0</v>
      </c>
      <c r="AX596" s="15">
        <v>1.9716666666666665</v>
      </c>
    </row>
    <row r="597" spans="1:50" ht="20.100000000000001" customHeight="1" x14ac:dyDescent="0.25">
      <c r="A597" s="8">
        <v>43922</v>
      </c>
      <c r="B597" s="8">
        <v>43951</v>
      </c>
      <c r="C597" s="11">
        <v>573</v>
      </c>
      <c r="D597" s="8" t="str">
        <f>VLOOKUP(C597,DBASE!$A$4:$Z$756,3,FALSE)</f>
        <v>P</v>
      </c>
      <c r="E597" s="11" t="str">
        <f>VLOOKUP(C597,DBASE!$A$4:$Z$756,2,FALSE)</f>
        <v>Active</v>
      </c>
      <c r="F597" s="11" t="str">
        <f>VLOOKUP(C597,DBASE!$A$4:$Z$756,4,FALSE)</f>
        <v>Mitarbeiter 573</v>
      </c>
      <c r="G597" s="11" t="str">
        <f>VLOOKUP(C597,DBASE!$A$4:$Z$756,5,FALSE)</f>
        <v>N</v>
      </c>
      <c r="H597" s="11">
        <f>VLOOKUP(C597,DBASE!$A$4:$Z$756,6,FALSE)</f>
        <v>1007</v>
      </c>
      <c r="I597" s="11">
        <f>VLOOKUP(C597,DBASE!$A$4:$Z$756,7,FALSE)</f>
        <v>1007</v>
      </c>
      <c r="J597" s="11">
        <f>VLOOKUP(C597,DBASE!$A$4:$Z$756,8,FALSE)</f>
        <v>100</v>
      </c>
      <c r="K597" s="11" t="str">
        <f>VLOOKUP(C597,DBASE!$A$4:$Z$756,9,FALSE)</f>
        <v>Niederl. 1</v>
      </c>
      <c r="L597" s="11" t="str">
        <f>VLOOKUP(C597,DBASE!$A$4:$Z$756,10,FALSE)</f>
        <v>Department</v>
      </c>
      <c r="M597" s="11" t="str">
        <f>VLOOKUP(C597,DBASE!$A$4:$Z$756,11,FALSE)</f>
        <v>Supervisor</v>
      </c>
      <c r="N597" s="11" t="str">
        <f>VLOOKUP(C597,DBASE!$A$4:$Z$756,12,FALSE)</f>
        <v>Non-Mgm.</v>
      </c>
      <c r="O597" s="11" t="str">
        <f>VLOOKUP(C597,DBASE!$A$4:$Z$756,13,FALSE)</f>
        <v>tech</v>
      </c>
      <c r="P597" s="11" t="str">
        <f>VLOOKUP(C597,DBASE!$A$4:$Z$756,14,FALSE)</f>
        <v>M</v>
      </c>
      <c r="Q597" s="12">
        <f>VLOOKUP(C597,DBASE!$A$4:$Z$756,15,FALSE)</f>
        <v>43344</v>
      </c>
      <c r="R597" s="12">
        <f>IF(VLOOKUP(C597,DBASE!$A$4:$Z$756,16,FALSE)=0,"",VLOOKUP(C597,DBASE!$A$4:$Z$756,16,FALSE))</f>
        <v>44620</v>
      </c>
      <c r="S597" s="13" t="str">
        <f>VLOOKUP(C597,DBASE!$A$4:$Z$756,17,FALSE)</f>
        <v/>
      </c>
      <c r="T597" s="11">
        <f ca="1">VLOOKUP(C597,DBASE!$A$4:$Z$756,18,FALSE)</f>
        <v>3</v>
      </c>
      <c r="U597" s="12">
        <f>VLOOKUP(C597,DBASE!$A$4:$Z$756,19,FALSE)</f>
        <v>37671</v>
      </c>
      <c r="V597" s="13">
        <f ca="1">VLOOKUP(C597,DBASE!$A$4:$Z$756,20,FALSE)</f>
        <v>16</v>
      </c>
      <c r="W597" s="11" t="str">
        <f>VLOOKUP(C597,DBASE!$A$4:$Z$756,21,FALSE)</f>
        <v>J</v>
      </c>
      <c r="X597" s="11">
        <f>VLOOKUP(C597,DBASE!$A$4:$Z$756,22,FALSE)</f>
        <v>30</v>
      </c>
      <c r="Y597" s="14">
        <f>VLOOKUP(C597,DBASE!$A$4:$Z$756,23,FALSE)</f>
        <v>2.5</v>
      </c>
      <c r="Z597" s="11">
        <f>VLOOKUP(C597,DBASE!$A$4:$Z$756,24,FALSE)</f>
        <v>39</v>
      </c>
      <c r="AA597" s="11" t="str">
        <f>VLOOKUP(C597,DBASE!$A$4:$Z$756,25,FALSE)</f>
        <v>Function</v>
      </c>
      <c r="AB597" s="10">
        <f>VLOOKUP(C597,DBASE!$A$4:$Z$756,26,FALSE)</f>
        <v>1</v>
      </c>
      <c r="AC597" s="15">
        <v>1593</v>
      </c>
      <c r="AD597" s="15">
        <f t="shared" si="45"/>
        <v>349.26524999999998</v>
      </c>
      <c r="AE597" s="15">
        <v>0</v>
      </c>
      <c r="AF597" s="15">
        <v>0</v>
      </c>
      <c r="AG597" s="15">
        <v>0</v>
      </c>
      <c r="AH597" s="15">
        <v>0</v>
      </c>
      <c r="AI597" s="15">
        <v>0</v>
      </c>
      <c r="AJ597" s="15">
        <v>0</v>
      </c>
      <c r="AK597" s="15">
        <v>0</v>
      </c>
      <c r="AL597" s="15">
        <v>0</v>
      </c>
      <c r="AM597" s="15">
        <v>0</v>
      </c>
      <c r="AN597" s="15">
        <v>0</v>
      </c>
      <c r="AO597" s="15">
        <f t="shared" si="46"/>
        <v>91.90384615384616</v>
      </c>
      <c r="AP597" s="15">
        <f t="shared" si="47"/>
        <v>73.012500000000003</v>
      </c>
      <c r="AQ597" s="15">
        <f t="shared" si="48"/>
        <v>26.5</v>
      </c>
      <c r="AR597" s="15">
        <v>0</v>
      </c>
      <c r="AS597" s="15">
        <v>0</v>
      </c>
      <c r="AT597" s="15">
        <v>0</v>
      </c>
      <c r="AU597" s="15">
        <v>0</v>
      </c>
      <c r="AV597" s="15">
        <f t="shared" si="49"/>
        <v>42.867690721153856</v>
      </c>
      <c r="AW597" s="15">
        <v>0</v>
      </c>
      <c r="AX597" s="15">
        <v>1.9716666666666665</v>
      </c>
    </row>
    <row r="598" spans="1:50" ht="20.100000000000001" customHeight="1" x14ac:dyDescent="0.25">
      <c r="A598" s="8">
        <v>43922</v>
      </c>
      <c r="B598" s="8">
        <v>43951</v>
      </c>
      <c r="C598" s="11">
        <v>574</v>
      </c>
      <c r="D598" s="8" t="str">
        <f>VLOOKUP(C598,DBASE!$A$4:$Z$756,3,FALSE)</f>
        <v>P</v>
      </c>
      <c r="E598" s="11" t="str">
        <f>VLOOKUP(C598,DBASE!$A$4:$Z$756,2,FALSE)</f>
        <v>Active</v>
      </c>
      <c r="F598" s="11" t="str">
        <f>VLOOKUP(C598,DBASE!$A$4:$Z$756,4,FALSE)</f>
        <v>Mitarbeiter 574</v>
      </c>
      <c r="G598" s="11" t="str">
        <f>VLOOKUP(C598,DBASE!$A$4:$Z$756,5,FALSE)</f>
        <v>N</v>
      </c>
      <c r="H598" s="11">
        <f>VLOOKUP(C598,DBASE!$A$4:$Z$756,6,FALSE)</f>
        <v>1007</v>
      </c>
      <c r="I598" s="11">
        <f>VLOOKUP(C598,DBASE!$A$4:$Z$756,7,FALSE)</f>
        <v>1007</v>
      </c>
      <c r="J598" s="11">
        <f>VLOOKUP(C598,DBASE!$A$4:$Z$756,8,FALSE)</f>
        <v>100</v>
      </c>
      <c r="K598" s="11" t="str">
        <f>VLOOKUP(C598,DBASE!$A$4:$Z$756,9,FALSE)</f>
        <v>Niederl. 1</v>
      </c>
      <c r="L598" s="11" t="str">
        <f>VLOOKUP(C598,DBASE!$A$4:$Z$756,10,FALSE)</f>
        <v>Department</v>
      </c>
      <c r="M598" s="11" t="str">
        <f>VLOOKUP(C598,DBASE!$A$4:$Z$756,11,FALSE)</f>
        <v>Supervisor</v>
      </c>
      <c r="N598" s="11" t="str">
        <f>VLOOKUP(C598,DBASE!$A$4:$Z$756,12,FALSE)</f>
        <v>Non-Mgm.</v>
      </c>
      <c r="O598" s="11" t="str">
        <f>VLOOKUP(C598,DBASE!$A$4:$Z$756,13,FALSE)</f>
        <v>tech</v>
      </c>
      <c r="P598" s="11" t="str">
        <f>VLOOKUP(C598,DBASE!$A$4:$Z$756,14,FALSE)</f>
        <v>M</v>
      </c>
      <c r="Q598" s="12">
        <f>VLOOKUP(C598,DBASE!$A$4:$Z$756,15,FALSE)</f>
        <v>43344</v>
      </c>
      <c r="R598" s="12">
        <f>IF(VLOOKUP(C598,DBASE!$A$4:$Z$756,16,FALSE)=0,"",VLOOKUP(C598,DBASE!$A$4:$Z$756,16,FALSE))</f>
        <v>44620</v>
      </c>
      <c r="S598" s="13" t="str">
        <f>VLOOKUP(C598,DBASE!$A$4:$Z$756,17,FALSE)</f>
        <v/>
      </c>
      <c r="T598" s="11">
        <f ca="1">VLOOKUP(C598,DBASE!$A$4:$Z$756,18,FALSE)</f>
        <v>3</v>
      </c>
      <c r="U598" s="12">
        <f>VLOOKUP(C598,DBASE!$A$4:$Z$756,19,FALSE)</f>
        <v>37383</v>
      </c>
      <c r="V598" s="13">
        <f ca="1">VLOOKUP(C598,DBASE!$A$4:$Z$756,20,FALSE)</f>
        <v>17</v>
      </c>
      <c r="W598" s="11" t="str">
        <f>VLOOKUP(C598,DBASE!$A$4:$Z$756,21,FALSE)</f>
        <v>J</v>
      </c>
      <c r="X598" s="11">
        <f>VLOOKUP(C598,DBASE!$A$4:$Z$756,22,FALSE)</f>
        <v>30</v>
      </c>
      <c r="Y598" s="14">
        <f>VLOOKUP(C598,DBASE!$A$4:$Z$756,23,FALSE)</f>
        <v>2.5</v>
      </c>
      <c r="Z598" s="11">
        <f>VLOOKUP(C598,DBASE!$A$4:$Z$756,24,FALSE)</f>
        <v>39</v>
      </c>
      <c r="AA598" s="11" t="str">
        <f>VLOOKUP(C598,DBASE!$A$4:$Z$756,25,FALSE)</f>
        <v>Function</v>
      </c>
      <c r="AB598" s="10">
        <f>VLOOKUP(C598,DBASE!$A$4:$Z$756,26,FALSE)</f>
        <v>1</v>
      </c>
      <c r="AC598" s="15">
        <v>1594</v>
      </c>
      <c r="AD598" s="15">
        <f t="shared" si="45"/>
        <v>349.48450000000003</v>
      </c>
      <c r="AE598" s="15">
        <v>0</v>
      </c>
      <c r="AF598" s="15">
        <v>0</v>
      </c>
      <c r="AG598" s="15">
        <v>0</v>
      </c>
      <c r="AH598" s="15">
        <v>0</v>
      </c>
      <c r="AI598" s="15">
        <v>0</v>
      </c>
      <c r="AJ598" s="15">
        <v>0</v>
      </c>
      <c r="AK598" s="15">
        <v>0</v>
      </c>
      <c r="AL598" s="15">
        <v>0</v>
      </c>
      <c r="AM598" s="15">
        <v>0</v>
      </c>
      <c r="AN598" s="15">
        <v>0</v>
      </c>
      <c r="AO598" s="15">
        <f t="shared" si="46"/>
        <v>91.961538461538467</v>
      </c>
      <c r="AP598" s="15">
        <f t="shared" si="47"/>
        <v>73.058333333333351</v>
      </c>
      <c r="AQ598" s="15">
        <f t="shared" si="48"/>
        <v>26.5</v>
      </c>
      <c r="AR598" s="15">
        <v>0</v>
      </c>
      <c r="AS598" s="15">
        <v>0</v>
      </c>
      <c r="AT598" s="15">
        <v>0</v>
      </c>
      <c r="AU598" s="15">
        <v>0</v>
      </c>
      <c r="AV598" s="15">
        <f t="shared" si="49"/>
        <v>42.890875288461544</v>
      </c>
      <c r="AW598" s="15">
        <v>0</v>
      </c>
      <c r="AX598" s="15">
        <v>1.9716666666666665</v>
      </c>
    </row>
    <row r="599" spans="1:50" ht="20.100000000000001" customHeight="1" x14ac:dyDescent="0.25">
      <c r="A599" s="8">
        <v>43922</v>
      </c>
      <c r="B599" s="8">
        <v>43951</v>
      </c>
      <c r="C599" s="11">
        <v>575</v>
      </c>
      <c r="D599" s="8" t="str">
        <f>VLOOKUP(C599,DBASE!$A$4:$Z$756,3,FALSE)</f>
        <v>P</v>
      </c>
      <c r="E599" s="11" t="str">
        <f>VLOOKUP(C599,DBASE!$A$4:$Z$756,2,FALSE)</f>
        <v>Active</v>
      </c>
      <c r="F599" s="11" t="str">
        <f>VLOOKUP(C599,DBASE!$A$4:$Z$756,4,FALSE)</f>
        <v>Mitarbeiter 575</v>
      </c>
      <c r="G599" s="11" t="str">
        <f>VLOOKUP(C599,DBASE!$A$4:$Z$756,5,FALSE)</f>
        <v>N</v>
      </c>
      <c r="H599" s="11">
        <f>VLOOKUP(C599,DBASE!$A$4:$Z$756,6,FALSE)</f>
        <v>1007</v>
      </c>
      <c r="I599" s="11">
        <f>VLOOKUP(C599,DBASE!$A$4:$Z$756,7,FALSE)</f>
        <v>1007</v>
      </c>
      <c r="J599" s="11">
        <f>VLOOKUP(C599,DBASE!$A$4:$Z$756,8,FALSE)</f>
        <v>100</v>
      </c>
      <c r="K599" s="11" t="str">
        <f>VLOOKUP(C599,DBASE!$A$4:$Z$756,9,FALSE)</f>
        <v>Niederl. 1</v>
      </c>
      <c r="L599" s="11" t="str">
        <f>VLOOKUP(C599,DBASE!$A$4:$Z$756,10,FALSE)</f>
        <v>Department</v>
      </c>
      <c r="M599" s="11" t="str">
        <f>VLOOKUP(C599,DBASE!$A$4:$Z$756,11,FALSE)</f>
        <v>Supervisor</v>
      </c>
      <c r="N599" s="11" t="str">
        <f>VLOOKUP(C599,DBASE!$A$4:$Z$756,12,FALSE)</f>
        <v>Non-Mgm.</v>
      </c>
      <c r="O599" s="11" t="str">
        <f>VLOOKUP(C599,DBASE!$A$4:$Z$756,13,FALSE)</f>
        <v>tech</v>
      </c>
      <c r="P599" s="11" t="str">
        <f>VLOOKUP(C599,DBASE!$A$4:$Z$756,14,FALSE)</f>
        <v>M</v>
      </c>
      <c r="Q599" s="12">
        <f>VLOOKUP(C599,DBASE!$A$4:$Z$756,15,FALSE)</f>
        <v>43344</v>
      </c>
      <c r="R599" s="12">
        <f>IF(VLOOKUP(C599,DBASE!$A$4:$Z$756,16,FALSE)=0,"",VLOOKUP(C599,DBASE!$A$4:$Z$756,16,FALSE))</f>
        <v>44620</v>
      </c>
      <c r="S599" s="13" t="str">
        <f>VLOOKUP(C599,DBASE!$A$4:$Z$756,17,FALSE)</f>
        <v/>
      </c>
      <c r="T599" s="11">
        <f ca="1">VLOOKUP(C599,DBASE!$A$4:$Z$756,18,FALSE)</f>
        <v>3</v>
      </c>
      <c r="U599" s="12">
        <f>VLOOKUP(C599,DBASE!$A$4:$Z$756,19,FALSE)</f>
        <v>37158</v>
      </c>
      <c r="V599" s="13">
        <f ca="1">VLOOKUP(C599,DBASE!$A$4:$Z$756,20,FALSE)</f>
        <v>18</v>
      </c>
      <c r="W599" s="11" t="str">
        <f>VLOOKUP(C599,DBASE!$A$4:$Z$756,21,FALSE)</f>
        <v>J</v>
      </c>
      <c r="X599" s="11">
        <f>VLOOKUP(C599,DBASE!$A$4:$Z$756,22,FALSE)</f>
        <v>30</v>
      </c>
      <c r="Y599" s="14">
        <f>VLOOKUP(C599,DBASE!$A$4:$Z$756,23,FALSE)</f>
        <v>2.5</v>
      </c>
      <c r="Z599" s="11">
        <f>VLOOKUP(C599,DBASE!$A$4:$Z$756,24,FALSE)</f>
        <v>39</v>
      </c>
      <c r="AA599" s="11" t="str">
        <f>VLOOKUP(C599,DBASE!$A$4:$Z$756,25,FALSE)</f>
        <v>Function</v>
      </c>
      <c r="AB599" s="10">
        <f>VLOOKUP(C599,DBASE!$A$4:$Z$756,26,FALSE)</f>
        <v>1</v>
      </c>
      <c r="AC599" s="15">
        <v>1595</v>
      </c>
      <c r="AD599" s="15">
        <f t="shared" si="45"/>
        <v>349.70375000000001</v>
      </c>
      <c r="AE599" s="15">
        <v>0</v>
      </c>
      <c r="AF599" s="15">
        <v>0</v>
      </c>
      <c r="AG599" s="15">
        <v>0</v>
      </c>
      <c r="AH599" s="15">
        <v>0</v>
      </c>
      <c r="AI599" s="15">
        <v>0</v>
      </c>
      <c r="AJ599" s="15">
        <v>0</v>
      </c>
      <c r="AK599" s="15">
        <v>0</v>
      </c>
      <c r="AL599" s="15">
        <v>0</v>
      </c>
      <c r="AM599" s="15">
        <v>0</v>
      </c>
      <c r="AN599" s="15">
        <v>0</v>
      </c>
      <c r="AO599" s="15">
        <f t="shared" si="46"/>
        <v>92.019230769230759</v>
      </c>
      <c r="AP599" s="15">
        <f t="shared" si="47"/>
        <v>73.104166666666671</v>
      </c>
      <c r="AQ599" s="15">
        <f t="shared" si="48"/>
        <v>26.5</v>
      </c>
      <c r="AR599" s="15">
        <v>0</v>
      </c>
      <c r="AS599" s="15">
        <v>0</v>
      </c>
      <c r="AT599" s="15">
        <v>0</v>
      </c>
      <c r="AU599" s="15">
        <v>0</v>
      </c>
      <c r="AV599" s="15">
        <f t="shared" si="49"/>
        <v>42.914059855769231</v>
      </c>
      <c r="AW599" s="15">
        <v>0</v>
      </c>
      <c r="AX599" s="15">
        <v>1.9716666666666665</v>
      </c>
    </row>
    <row r="600" spans="1:50" ht="20.100000000000001" customHeight="1" x14ac:dyDescent="0.25">
      <c r="A600" s="8">
        <v>43922</v>
      </c>
      <c r="B600" s="8">
        <v>43951</v>
      </c>
      <c r="C600" s="11">
        <v>576</v>
      </c>
      <c r="D600" s="8" t="str">
        <f>VLOOKUP(C600,DBASE!$A$4:$Z$756,3,FALSE)</f>
        <v>P</v>
      </c>
      <c r="E600" s="11" t="str">
        <f>VLOOKUP(C600,DBASE!$A$4:$Z$756,2,FALSE)</f>
        <v>Active</v>
      </c>
      <c r="F600" s="11" t="str">
        <f>VLOOKUP(C600,DBASE!$A$4:$Z$756,4,FALSE)</f>
        <v>Mitarbeiter 576</v>
      </c>
      <c r="G600" s="11" t="str">
        <f>VLOOKUP(C600,DBASE!$A$4:$Z$756,5,FALSE)</f>
        <v>N</v>
      </c>
      <c r="H600" s="11">
        <f>VLOOKUP(C600,DBASE!$A$4:$Z$756,6,FALSE)</f>
        <v>1012</v>
      </c>
      <c r="I600" s="11">
        <f>VLOOKUP(C600,DBASE!$A$4:$Z$756,7,FALSE)</f>
        <v>1012</v>
      </c>
      <c r="J600" s="11">
        <f>VLOOKUP(C600,DBASE!$A$4:$Z$756,8,FALSE)</f>
        <v>100</v>
      </c>
      <c r="K600" s="11" t="str">
        <f>VLOOKUP(C600,DBASE!$A$4:$Z$756,9,FALSE)</f>
        <v>Niederl. 1</v>
      </c>
      <c r="L600" s="11" t="str">
        <f>VLOOKUP(C600,DBASE!$A$4:$Z$756,10,FALSE)</f>
        <v>Department</v>
      </c>
      <c r="M600" s="11" t="str">
        <f>VLOOKUP(C600,DBASE!$A$4:$Z$756,11,FALSE)</f>
        <v>Supervisor</v>
      </c>
      <c r="N600" s="11" t="str">
        <f>VLOOKUP(C600,DBASE!$A$4:$Z$756,12,FALSE)</f>
        <v>Non-Mgm.</v>
      </c>
      <c r="O600" s="11" t="str">
        <f>VLOOKUP(C600,DBASE!$A$4:$Z$756,13,FALSE)</f>
        <v>kfm</v>
      </c>
      <c r="P600" s="11" t="str">
        <f>VLOOKUP(C600,DBASE!$A$4:$Z$756,14,FALSE)</f>
        <v>W</v>
      </c>
      <c r="Q600" s="12">
        <f>VLOOKUP(C600,DBASE!$A$4:$Z$756,15,FALSE)</f>
        <v>43344</v>
      </c>
      <c r="R600" s="12">
        <f>IF(VLOOKUP(C600,DBASE!$A$4:$Z$756,16,FALSE)=0,"",VLOOKUP(C600,DBASE!$A$4:$Z$756,16,FALSE))</f>
        <v>44439</v>
      </c>
      <c r="S600" s="13" t="str">
        <f>VLOOKUP(C600,DBASE!$A$4:$Z$756,17,FALSE)</f>
        <v/>
      </c>
      <c r="T600" s="11">
        <f ca="1">VLOOKUP(C600,DBASE!$A$4:$Z$756,18,FALSE)</f>
        <v>2</v>
      </c>
      <c r="U600" s="12">
        <f>VLOOKUP(C600,DBASE!$A$4:$Z$756,19,FALSE)</f>
        <v>37192</v>
      </c>
      <c r="V600" s="13">
        <f ca="1">VLOOKUP(C600,DBASE!$A$4:$Z$756,20,FALSE)</f>
        <v>18</v>
      </c>
      <c r="W600" s="11" t="str">
        <f>VLOOKUP(C600,DBASE!$A$4:$Z$756,21,FALSE)</f>
        <v>J</v>
      </c>
      <c r="X600" s="11">
        <f>VLOOKUP(C600,DBASE!$A$4:$Z$756,22,FALSE)</f>
        <v>30</v>
      </c>
      <c r="Y600" s="14">
        <f>VLOOKUP(C600,DBASE!$A$4:$Z$756,23,FALSE)</f>
        <v>2.5</v>
      </c>
      <c r="Z600" s="11">
        <f>VLOOKUP(C600,DBASE!$A$4:$Z$756,24,FALSE)</f>
        <v>39</v>
      </c>
      <c r="AA600" s="11" t="str">
        <f>VLOOKUP(C600,DBASE!$A$4:$Z$756,25,FALSE)</f>
        <v>Function</v>
      </c>
      <c r="AB600" s="10">
        <f>VLOOKUP(C600,DBASE!$A$4:$Z$756,26,FALSE)</f>
        <v>1</v>
      </c>
      <c r="AC600" s="15">
        <v>1596</v>
      </c>
      <c r="AD600" s="15">
        <f t="shared" si="45"/>
        <v>349.923</v>
      </c>
      <c r="AE600" s="15">
        <v>0</v>
      </c>
      <c r="AF600" s="15">
        <v>0</v>
      </c>
      <c r="AG600" s="15">
        <v>0</v>
      </c>
      <c r="AH600" s="15">
        <v>0</v>
      </c>
      <c r="AI600" s="15">
        <v>0</v>
      </c>
      <c r="AJ600" s="15">
        <v>0</v>
      </c>
      <c r="AK600" s="15">
        <v>0</v>
      </c>
      <c r="AL600" s="15">
        <v>0</v>
      </c>
      <c r="AM600" s="15">
        <v>0</v>
      </c>
      <c r="AN600" s="15">
        <v>0</v>
      </c>
      <c r="AO600" s="15">
        <f t="shared" si="46"/>
        <v>92.076923076923066</v>
      </c>
      <c r="AP600" s="15">
        <f t="shared" si="47"/>
        <v>73.150000000000006</v>
      </c>
      <c r="AQ600" s="15">
        <f t="shared" si="48"/>
        <v>26.5</v>
      </c>
      <c r="AR600" s="15">
        <v>0</v>
      </c>
      <c r="AS600" s="15">
        <v>0</v>
      </c>
      <c r="AT600" s="15">
        <v>0</v>
      </c>
      <c r="AU600" s="15">
        <v>0</v>
      </c>
      <c r="AV600" s="15">
        <f t="shared" si="49"/>
        <v>42.937244423076926</v>
      </c>
      <c r="AW600" s="15">
        <v>0</v>
      </c>
      <c r="AX600" s="15">
        <v>1.9716666666666665</v>
      </c>
    </row>
    <row r="601" spans="1:50" ht="20.100000000000001" customHeight="1" x14ac:dyDescent="0.25">
      <c r="A601" s="8">
        <v>43922</v>
      </c>
      <c r="B601" s="8">
        <v>43951</v>
      </c>
      <c r="C601" s="11">
        <v>577</v>
      </c>
      <c r="D601" s="8" t="str">
        <f>VLOOKUP(C601,DBASE!$A$4:$Z$756,3,FALSE)</f>
        <v>P</v>
      </c>
      <c r="E601" s="11" t="str">
        <f>VLOOKUP(C601,DBASE!$A$4:$Z$756,2,FALSE)</f>
        <v>Active</v>
      </c>
      <c r="F601" s="11" t="str">
        <f>VLOOKUP(C601,DBASE!$A$4:$Z$756,4,FALSE)</f>
        <v>Mitarbeiter 577</v>
      </c>
      <c r="G601" s="11" t="str">
        <f>VLOOKUP(C601,DBASE!$A$4:$Z$756,5,FALSE)</f>
        <v>N</v>
      </c>
      <c r="H601" s="11">
        <f>VLOOKUP(C601,DBASE!$A$4:$Z$756,6,FALSE)</f>
        <v>1012</v>
      </c>
      <c r="I601" s="11">
        <f>VLOOKUP(C601,DBASE!$A$4:$Z$756,7,FALSE)</f>
        <v>1012</v>
      </c>
      <c r="J601" s="11">
        <f>VLOOKUP(C601,DBASE!$A$4:$Z$756,8,FALSE)</f>
        <v>100</v>
      </c>
      <c r="K601" s="11" t="str">
        <f>VLOOKUP(C601,DBASE!$A$4:$Z$756,9,FALSE)</f>
        <v>Niederl. 1</v>
      </c>
      <c r="L601" s="11" t="str">
        <f>VLOOKUP(C601,DBASE!$A$4:$Z$756,10,FALSE)</f>
        <v>Department</v>
      </c>
      <c r="M601" s="11" t="str">
        <f>VLOOKUP(C601,DBASE!$A$4:$Z$756,11,FALSE)</f>
        <v>Supervisor</v>
      </c>
      <c r="N601" s="11" t="str">
        <f>VLOOKUP(C601,DBASE!$A$4:$Z$756,12,FALSE)</f>
        <v>Non-Mgm.</v>
      </c>
      <c r="O601" s="11" t="str">
        <f>VLOOKUP(C601,DBASE!$A$4:$Z$756,13,FALSE)</f>
        <v>kfm</v>
      </c>
      <c r="P601" s="11" t="str">
        <f>VLOOKUP(C601,DBASE!$A$4:$Z$756,14,FALSE)</f>
        <v>W</v>
      </c>
      <c r="Q601" s="12">
        <f>VLOOKUP(C601,DBASE!$A$4:$Z$756,15,FALSE)</f>
        <v>43344</v>
      </c>
      <c r="R601" s="12">
        <f>IF(VLOOKUP(C601,DBASE!$A$4:$Z$756,16,FALSE)=0,"",VLOOKUP(C601,DBASE!$A$4:$Z$756,16,FALSE))</f>
        <v>44439</v>
      </c>
      <c r="S601" s="13" t="str">
        <f>VLOOKUP(C601,DBASE!$A$4:$Z$756,17,FALSE)</f>
        <v/>
      </c>
      <c r="T601" s="11">
        <f ca="1">VLOOKUP(C601,DBASE!$A$4:$Z$756,18,FALSE)</f>
        <v>2</v>
      </c>
      <c r="U601" s="12">
        <f>VLOOKUP(C601,DBASE!$A$4:$Z$756,19,FALSE)</f>
        <v>37788</v>
      </c>
      <c r="V601" s="13">
        <f ca="1">VLOOKUP(C601,DBASE!$A$4:$Z$756,20,FALSE)</f>
        <v>16</v>
      </c>
      <c r="W601" s="11" t="str">
        <f>VLOOKUP(C601,DBASE!$A$4:$Z$756,21,FALSE)</f>
        <v>J</v>
      </c>
      <c r="X601" s="11">
        <f>VLOOKUP(C601,DBASE!$A$4:$Z$756,22,FALSE)</f>
        <v>30</v>
      </c>
      <c r="Y601" s="14">
        <f>VLOOKUP(C601,DBASE!$A$4:$Z$756,23,FALSE)</f>
        <v>2.5</v>
      </c>
      <c r="Z601" s="11">
        <f>VLOOKUP(C601,DBASE!$A$4:$Z$756,24,FALSE)</f>
        <v>39</v>
      </c>
      <c r="AA601" s="11" t="str">
        <f>VLOOKUP(C601,DBASE!$A$4:$Z$756,25,FALSE)</f>
        <v>Function</v>
      </c>
      <c r="AB601" s="10">
        <f>VLOOKUP(C601,DBASE!$A$4:$Z$756,26,FALSE)</f>
        <v>1</v>
      </c>
      <c r="AC601" s="15">
        <v>1597</v>
      </c>
      <c r="AD601" s="15">
        <f t="shared" si="45"/>
        <v>350.14224999999999</v>
      </c>
      <c r="AE601" s="15">
        <v>0</v>
      </c>
      <c r="AF601" s="15">
        <v>0</v>
      </c>
      <c r="AG601" s="15">
        <v>0</v>
      </c>
      <c r="AH601" s="15">
        <v>0</v>
      </c>
      <c r="AI601" s="15">
        <v>0</v>
      </c>
      <c r="AJ601" s="15">
        <v>0</v>
      </c>
      <c r="AK601" s="15">
        <v>0</v>
      </c>
      <c r="AL601" s="15">
        <v>0</v>
      </c>
      <c r="AM601" s="15">
        <v>0</v>
      </c>
      <c r="AN601" s="15">
        <v>0</v>
      </c>
      <c r="AO601" s="15">
        <f t="shared" si="46"/>
        <v>92.134615384615387</v>
      </c>
      <c r="AP601" s="15">
        <f t="shared" si="47"/>
        <v>73.19583333333334</v>
      </c>
      <c r="AQ601" s="15">
        <f t="shared" si="48"/>
        <v>26.5</v>
      </c>
      <c r="AR601" s="15">
        <v>0</v>
      </c>
      <c r="AS601" s="15">
        <v>0</v>
      </c>
      <c r="AT601" s="15">
        <v>0</v>
      </c>
      <c r="AU601" s="15">
        <v>0</v>
      </c>
      <c r="AV601" s="15">
        <f t="shared" si="49"/>
        <v>42.960428990384621</v>
      </c>
      <c r="AW601" s="15">
        <v>0</v>
      </c>
      <c r="AX601" s="15">
        <v>1.9716666666666665</v>
      </c>
    </row>
    <row r="602" spans="1:50" ht="20.100000000000001" customHeight="1" x14ac:dyDescent="0.25">
      <c r="A602" s="8">
        <v>43922</v>
      </c>
      <c r="B602" s="8">
        <v>43951</v>
      </c>
      <c r="C602" s="11">
        <v>578</v>
      </c>
      <c r="D602" s="8" t="str">
        <f>VLOOKUP(C602,DBASE!$A$4:$Z$756,3,FALSE)</f>
        <v>P</v>
      </c>
      <c r="E602" s="11" t="str">
        <f>VLOOKUP(C602,DBASE!$A$4:$Z$756,2,FALSE)</f>
        <v>Active</v>
      </c>
      <c r="F602" s="11" t="str">
        <f>VLOOKUP(C602,DBASE!$A$4:$Z$756,4,FALSE)</f>
        <v>Mitarbeiter 578</v>
      </c>
      <c r="G602" s="11" t="str">
        <f>VLOOKUP(C602,DBASE!$A$4:$Z$756,5,FALSE)</f>
        <v>N</v>
      </c>
      <c r="H602" s="11">
        <f>VLOOKUP(C602,DBASE!$A$4:$Z$756,6,FALSE)</f>
        <v>1012</v>
      </c>
      <c r="I602" s="11">
        <f>VLOOKUP(C602,DBASE!$A$4:$Z$756,7,FALSE)</f>
        <v>1012</v>
      </c>
      <c r="J602" s="11">
        <f>VLOOKUP(C602,DBASE!$A$4:$Z$756,8,FALSE)</f>
        <v>100</v>
      </c>
      <c r="K602" s="11" t="str">
        <f>VLOOKUP(C602,DBASE!$A$4:$Z$756,9,FALSE)</f>
        <v>Niederl. 1</v>
      </c>
      <c r="L602" s="11" t="str">
        <f>VLOOKUP(C602,DBASE!$A$4:$Z$756,10,FALSE)</f>
        <v>Department</v>
      </c>
      <c r="M602" s="11" t="str">
        <f>VLOOKUP(C602,DBASE!$A$4:$Z$756,11,FALSE)</f>
        <v>Supervisor</v>
      </c>
      <c r="N602" s="11" t="str">
        <f>VLOOKUP(C602,DBASE!$A$4:$Z$756,12,FALSE)</f>
        <v>Non-Mgm.</v>
      </c>
      <c r="O602" s="11" t="str">
        <f>VLOOKUP(C602,DBASE!$A$4:$Z$756,13,FALSE)</f>
        <v>kfm</v>
      </c>
      <c r="P602" s="11" t="str">
        <f>VLOOKUP(C602,DBASE!$A$4:$Z$756,14,FALSE)</f>
        <v>W</v>
      </c>
      <c r="Q602" s="12">
        <f>VLOOKUP(C602,DBASE!$A$4:$Z$756,15,FALSE)</f>
        <v>43344</v>
      </c>
      <c r="R602" s="12">
        <f>IF(VLOOKUP(C602,DBASE!$A$4:$Z$756,16,FALSE)=0,"",VLOOKUP(C602,DBASE!$A$4:$Z$756,16,FALSE))</f>
        <v>44439</v>
      </c>
      <c r="S602" s="13" t="str">
        <f>VLOOKUP(C602,DBASE!$A$4:$Z$756,17,FALSE)</f>
        <v/>
      </c>
      <c r="T602" s="11">
        <f ca="1">VLOOKUP(C602,DBASE!$A$4:$Z$756,18,FALSE)</f>
        <v>2</v>
      </c>
      <c r="U602" s="12">
        <f>VLOOKUP(C602,DBASE!$A$4:$Z$756,19,FALSE)</f>
        <v>37350</v>
      </c>
      <c r="V602" s="13">
        <f ca="1">VLOOKUP(C602,DBASE!$A$4:$Z$756,20,FALSE)</f>
        <v>17</v>
      </c>
      <c r="W602" s="11" t="str">
        <f>VLOOKUP(C602,DBASE!$A$4:$Z$756,21,FALSE)</f>
        <v>J</v>
      </c>
      <c r="X602" s="11">
        <f>VLOOKUP(C602,DBASE!$A$4:$Z$756,22,FALSE)</f>
        <v>30</v>
      </c>
      <c r="Y602" s="14">
        <f>VLOOKUP(C602,DBASE!$A$4:$Z$756,23,FALSE)</f>
        <v>2.5</v>
      </c>
      <c r="Z602" s="11">
        <f>VLOOKUP(C602,DBASE!$A$4:$Z$756,24,FALSE)</f>
        <v>39</v>
      </c>
      <c r="AA602" s="11" t="str">
        <f>VLOOKUP(C602,DBASE!$A$4:$Z$756,25,FALSE)</f>
        <v>Function</v>
      </c>
      <c r="AB602" s="10">
        <f>VLOOKUP(C602,DBASE!$A$4:$Z$756,26,FALSE)</f>
        <v>1</v>
      </c>
      <c r="AC602" s="15">
        <v>1598</v>
      </c>
      <c r="AD602" s="15">
        <f t="shared" si="45"/>
        <v>350.36150000000004</v>
      </c>
      <c r="AE602" s="15">
        <v>0</v>
      </c>
      <c r="AF602" s="15">
        <v>0</v>
      </c>
      <c r="AG602" s="15">
        <v>0</v>
      </c>
      <c r="AH602" s="15">
        <v>0</v>
      </c>
      <c r="AI602" s="15">
        <v>0</v>
      </c>
      <c r="AJ602" s="15">
        <v>0</v>
      </c>
      <c r="AK602" s="15">
        <v>0</v>
      </c>
      <c r="AL602" s="15">
        <v>0</v>
      </c>
      <c r="AM602" s="15">
        <v>0</v>
      </c>
      <c r="AN602" s="15">
        <v>0</v>
      </c>
      <c r="AO602" s="15">
        <f t="shared" si="46"/>
        <v>92.192307692307693</v>
      </c>
      <c r="AP602" s="15">
        <f t="shared" si="47"/>
        <v>73.241666666666674</v>
      </c>
      <c r="AQ602" s="15">
        <f t="shared" si="48"/>
        <v>26.5</v>
      </c>
      <c r="AR602" s="15">
        <v>0</v>
      </c>
      <c r="AS602" s="15">
        <v>0</v>
      </c>
      <c r="AT602" s="15">
        <v>0</v>
      </c>
      <c r="AU602" s="15">
        <v>0</v>
      </c>
      <c r="AV602" s="15">
        <f t="shared" si="49"/>
        <v>42.983613557692308</v>
      </c>
      <c r="AW602" s="15">
        <v>0</v>
      </c>
      <c r="AX602" s="15">
        <v>1.9716666666666665</v>
      </c>
    </row>
    <row r="603" spans="1:50" ht="20.100000000000001" customHeight="1" x14ac:dyDescent="0.25">
      <c r="A603" s="8">
        <v>43922</v>
      </c>
      <c r="B603" s="8">
        <v>43951</v>
      </c>
      <c r="C603" s="11">
        <v>579</v>
      </c>
      <c r="D603" s="8" t="str">
        <f>VLOOKUP(C603,DBASE!$A$4:$Z$756,3,FALSE)</f>
        <v>P</v>
      </c>
      <c r="E603" s="11" t="str">
        <f>VLOOKUP(C603,DBASE!$A$4:$Z$756,2,FALSE)</f>
        <v>Active</v>
      </c>
      <c r="F603" s="11" t="str">
        <f>VLOOKUP(C603,DBASE!$A$4:$Z$756,4,FALSE)</f>
        <v>Mitarbeiter 579</v>
      </c>
      <c r="G603" s="11" t="str">
        <f>VLOOKUP(C603,DBASE!$A$4:$Z$756,5,FALSE)</f>
        <v>N</v>
      </c>
      <c r="H603" s="11">
        <f>VLOOKUP(C603,DBASE!$A$4:$Z$756,6,FALSE)</f>
        <v>1012</v>
      </c>
      <c r="I603" s="11">
        <f>VLOOKUP(C603,DBASE!$A$4:$Z$756,7,FALSE)</f>
        <v>1012</v>
      </c>
      <c r="J603" s="11">
        <f>VLOOKUP(C603,DBASE!$A$4:$Z$756,8,FALSE)</f>
        <v>100</v>
      </c>
      <c r="K603" s="11" t="str">
        <f>VLOOKUP(C603,DBASE!$A$4:$Z$756,9,FALSE)</f>
        <v>Niederl. 1</v>
      </c>
      <c r="L603" s="11" t="str">
        <f>VLOOKUP(C603,DBASE!$A$4:$Z$756,10,FALSE)</f>
        <v>Department</v>
      </c>
      <c r="M603" s="11" t="str">
        <f>VLOOKUP(C603,DBASE!$A$4:$Z$756,11,FALSE)</f>
        <v>Supervisor</v>
      </c>
      <c r="N603" s="11" t="str">
        <f>VLOOKUP(C603,DBASE!$A$4:$Z$756,12,FALSE)</f>
        <v>Non-Mgm.</v>
      </c>
      <c r="O603" s="11" t="str">
        <f>VLOOKUP(C603,DBASE!$A$4:$Z$756,13,FALSE)</f>
        <v>kfm</v>
      </c>
      <c r="P603" s="11" t="str">
        <f>VLOOKUP(C603,DBASE!$A$4:$Z$756,14,FALSE)</f>
        <v>M</v>
      </c>
      <c r="Q603" s="12">
        <f>VLOOKUP(C603,DBASE!$A$4:$Z$756,15,FALSE)</f>
        <v>43344</v>
      </c>
      <c r="R603" s="12">
        <f>IF(VLOOKUP(C603,DBASE!$A$4:$Z$756,16,FALSE)=0,"",VLOOKUP(C603,DBASE!$A$4:$Z$756,16,FALSE))</f>
        <v>44439</v>
      </c>
      <c r="S603" s="13" t="str">
        <f>VLOOKUP(C603,DBASE!$A$4:$Z$756,17,FALSE)</f>
        <v/>
      </c>
      <c r="T603" s="11">
        <f ca="1">VLOOKUP(C603,DBASE!$A$4:$Z$756,18,FALSE)</f>
        <v>2</v>
      </c>
      <c r="U603" s="12">
        <f>VLOOKUP(C603,DBASE!$A$4:$Z$756,19,FALSE)</f>
        <v>37254</v>
      </c>
      <c r="V603" s="13">
        <f ca="1">VLOOKUP(C603,DBASE!$A$4:$Z$756,20,FALSE)</f>
        <v>18</v>
      </c>
      <c r="W603" s="11" t="str">
        <f>VLOOKUP(C603,DBASE!$A$4:$Z$756,21,FALSE)</f>
        <v>J</v>
      </c>
      <c r="X603" s="11">
        <f>VLOOKUP(C603,DBASE!$A$4:$Z$756,22,FALSE)</f>
        <v>30</v>
      </c>
      <c r="Y603" s="14">
        <f>VLOOKUP(C603,DBASE!$A$4:$Z$756,23,FALSE)</f>
        <v>2.5</v>
      </c>
      <c r="Z603" s="11">
        <f>VLOOKUP(C603,DBASE!$A$4:$Z$756,24,FALSE)</f>
        <v>39</v>
      </c>
      <c r="AA603" s="11" t="str">
        <f>VLOOKUP(C603,DBASE!$A$4:$Z$756,25,FALSE)</f>
        <v>Function</v>
      </c>
      <c r="AB603" s="10">
        <f>VLOOKUP(C603,DBASE!$A$4:$Z$756,26,FALSE)</f>
        <v>1</v>
      </c>
      <c r="AC603" s="15">
        <v>1599</v>
      </c>
      <c r="AD603" s="15">
        <f t="shared" si="45"/>
        <v>350.58074999999997</v>
      </c>
      <c r="AE603" s="15">
        <v>0</v>
      </c>
      <c r="AF603" s="15">
        <v>0</v>
      </c>
      <c r="AG603" s="15">
        <v>0</v>
      </c>
      <c r="AH603" s="15">
        <v>0</v>
      </c>
      <c r="AI603" s="15">
        <v>0</v>
      </c>
      <c r="AJ603" s="15">
        <v>0</v>
      </c>
      <c r="AK603" s="15">
        <v>0</v>
      </c>
      <c r="AL603" s="15">
        <v>0</v>
      </c>
      <c r="AM603" s="15">
        <v>0</v>
      </c>
      <c r="AN603" s="15">
        <v>0</v>
      </c>
      <c r="AO603" s="15">
        <f t="shared" si="46"/>
        <v>92.25</v>
      </c>
      <c r="AP603" s="15">
        <f t="shared" si="47"/>
        <v>73.287500000000009</v>
      </c>
      <c r="AQ603" s="15">
        <f t="shared" si="48"/>
        <v>26.5</v>
      </c>
      <c r="AR603" s="15">
        <v>0</v>
      </c>
      <c r="AS603" s="15">
        <v>0</v>
      </c>
      <c r="AT603" s="15">
        <v>0</v>
      </c>
      <c r="AU603" s="15">
        <v>0</v>
      </c>
      <c r="AV603" s="15">
        <f t="shared" si="49"/>
        <v>43.00679812500001</v>
      </c>
      <c r="AW603" s="15">
        <v>0</v>
      </c>
      <c r="AX603" s="15">
        <v>1.9716666666666665</v>
      </c>
    </row>
    <row r="604" spans="1:50" ht="20.100000000000001" customHeight="1" x14ac:dyDescent="0.25">
      <c r="A604" s="8">
        <v>43922</v>
      </c>
      <c r="B604" s="8">
        <v>43951</v>
      </c>
      <c r="C604" s="11">
        <v>580</v>
      </c>
      <c r="D604" s="8" t="str">
        <f>VLOOKUP(C604,DBASE!$A$4:$Z$756,3,FALSE)</f>
        <v>P</v>
      </c>
      <c r="E604" s="11" t="str">
        <f>VLOOKUP(C604,DBASE!$A$4:$Z$756,2,FALSE)</f>
        <v>Active</v>
      </c>
      <c r="F604" s="11" t="str">
        <f>VLOOKUP(C604,DBASE!$A$4:$Z$756,4,FALSE)</f>
        <v>Mitarbeiter 580</v>
      </c>
      <c r="G604" s="11" t="str">
        <f>VLOOKUP(C604,DBASE!$A$4:$Z$756,5,FALSE)</f>
        <v>N</v>
      </c>
      <c r="H604" s="11">
        <f>VLOOKUP(C604,DBASE!$A$4:$Z$756,6,FALSE)</f>
        <v>1007</v>
      </c>
      <c r="I604" s="11">
        <f>VLOOKUP(C604,DBASE!$A$4:$Z$756,7,FALSE)</f>
        <v>1007</v>
      </c>
      <c r="J604" s="11">
        <f>VLOOKUP(C604,DBASE!$A$4:$Z$756,8,FALSE)</f>
        <v>100</v>
      </c>
      <c r="K604" s="11" t="str">
        <f>VLOOKUP(C604,DBASE!$A$4:$Z$756,9,FALSE)</f>
        <v>Niederl. 1</v>
      </c>
      <c r="L604" s="11" t="str">
        <f>VLOOKUP(C604,DBASE!$A$4:$Z$756,10,FALSE)</f>
        <v>Department</v>
      </c>
      <c r="M604" s="11" t="str">
        <f>VLOOKUP(C604,DBASE!$A$4:$Z$756,11,FALSE)</f>
        <v>Supervisor</v>
      </c>
      <c r="N604" s="11" t="str">
        <f>VLOOKUP(C604,DBASE!$A$4:$Z$756,12,FALSE)</f>
        <v>Non-Mgm.</v>
      </c>
      <c r="O604" s="11" t="str">
        <f>VLOOKUP(C604,DBASE!$A$4:$Z$756,13,FALSE)</f>
        <v>tech</v>
      </c>
      <c r="P604" s="11" t="str">
        <f>VLOOKUP(C604,DBASE!$A$4:$Z$756,14,FALSE)</f>
        <v>M</v>
      </c>
      <c r="Q604" s="12">
        <f>VLOOKUP(C604,DBASE!$A$4:$Z$756,15,FALSE)</f>
        <v>43344</v>
      </c>
      <c r="R604" s="12">
        <f>IF(VLOOKUP(C604,DBASE!$A$4:$Z$756,16,FALSE)=0,"",VLOOKUP(C604,DBASE!$A$4:$Z$756,16,FALSE))</f>
        <v>44620</v>
      </c>
      <c r="S604" s="13" t="str">
        <f>VLOOKUP(C604,DBASE!$A$4:$Z$756,17,FALSE)</f>
        <v/>
      </c>
      <c r="T604" s="11">
        <f ca="1">VLOOKUP(C604,DBASE!$A$4:$Z$756,18,FALSE)</f>
        <v>3</v>
      </c>
      <c r="U604" s="12">
        <f>VLOOKUP(C604,DBASE!$A$4:$Z$756,19,FALSE)</f>
        <v>37638</v>
      </c>
      <c r="V604" s="13">
        <f ca="1">VLOOKUP(C604,DBASE!$A$4:$Z$756,20,FALSE)</f>
        <v>17</v>
      </c>
      <c r="W604" s="11" t="str">
        <f>VLOOKUP(C604,DBASE!$A$4:$Z$756,21,FALSE)</f>
        <v>J</v>
      </c>
      <c r="X604" s="11">
        <f>VLOOKUP(C604,DBASE!$A$4:$Z$756,22,FALSE)</f>
        <v>30</v>
      </c>
      <c r="Y604" s="14">
        <f>VLOOKUP(C604,DBASE!$A$4:$Z$756,23,FALSE)</f>
        <v>2.5</v>
      </c>
      <c r="Z604" s="11">
        <f>VLOOKUP(C604,DBASE!$A$4:$Z$756,24,FALSE)</f>
        <v>39</v>
      </c>
      <c r="AA604" s="11" t="str">
        <f>VLOOKUP(C604,DBASE!$A$4:$Z$756,25,FALSE)</f>
        <v>Function</v>
      </c>
      <c r="AB604" s="10">
        <f>VLOOKUP(C604,DBASE!$A$4:$Z$756,26,FALSE)</f>
        <v>1</v>
      </c>
      <c r="AC604" s="15">
        <v>1600</v>
      </c>
      <c r="AD604" s="15">
        <f t="shared" si="45"/>
        <v>350.8</v>
      </c>
      <c r="AE604" s="15">
        <v>0</v>
      </c>
      <c r="AF604" s="15">
        <v>0</v>
      </c>
      <c r="AG604" s="15">
        <v>0</v>
      </c>
      <c r="AH604" s="15">
        <v>0</v>
      </c>
      <c r="AI604" s="15">
        <v>0</v>
      </c>
      <c r="AJ604" s="15">
        <v>0</v>
      </c>
      <c r="AK604" s="15">
        <v>0</v>
      </c>
      <c r="AL604" s="15">
        <v>0</v>
      </c>
      <c r="AM604" s="15">
        <v>0</v>
      </c>
      <c r="AN604" s="15">
        <v>0</v>
      </c>
      <c r="AO604" s="15">
        <f t="shared" si="46"/>
        <v>92.307692307692307</v>
      </c>
      <c r="AP604" s="15">
        <f t="shared" si="47"/>
        <v>73.333333333333343</v>
      </c>
      <c r="AQ604" s="15">
        <f t="shared" si="48"/>
        <v>26.5</v>
      </c>
      <c r="AR604" s="15">
        <v>0</v>
      </c>
      <c r="AS604" s="15">
        <v>0</v>
      </c>
      <c r="AT604" s="15">
        <v>0</v>
      </c>
      <c r="AU604" s="15">
        <v>0</v>
      </c>
      <c r="AV604" s="15">
        <f t="shared" si="49"/>
        <v>43.029982692307691</v>
      </c>
      <c r="AW604" s="15">
        <v>0</v>
      </c>
      <c r="AX604" s="15">
        <v>1.9716666666666665</v>
      </c>
    </row>
    <row r="605" spans="1:50" ht="20.100000000000001" customHeight="1" x14ac:dyDescent="0.25">
      <c r="A605" s="8">
        <v>43922</v>
      </c>
      <c r="B605" s="8">
        <v>43951</v>
      </c>
      <c r="C605" s="11">
        <v>581</v>
      </c>
      <c r="D605" s="8" t="str">
        <f>VLOOKUP(C605,DBASE!$A$4:$Z$756,3,FALSE)</f>
        <v>P</v>
      </c>
      <c r="E605" s="11" t="str">
        <f>VLOOKUP(C605,DBASE!$A$4:$Z$756,2,FALSE)</f>
        <v>Active</v>
      </c>
      <c r="F605" s="11" t="str">
        <f>VLOOKUP(C605,DBASE!$A$4:$Z$756,4,FALSE)</f>
        <v>Mitarbeiter 581</v>
      </c>
      <c r="G605" s="11" t="str">
        <f>VLOOKUP(C605,DBASE!$A$4:$Z$756,5,FALSE)</f>
        <v>N</v>
      </c>
      <c r="H605" s="11">
        <f>VLOOKUP(C605,DBASE!$A$4:$Z$756,6,FALSE)</f>
        <v>1049</v>
      </c>
      <c r="I605" s="11">
        <f>VLOOKUP(C605,DBASE!$A$4:$Z$756,7,FALSE)</f>
        <v>1092</v>
      </c>
      <c r="J605" s="11">
        <f>VLOOKUP(C605,DBASE!$A$4:$Z$756,8,FALSE)</f>
        <v>102</v>
      </c>
      <c r="K605" s="11" t="str">
        <f>VLOOKUP(C605,DBASE!$A$4:$Z$756,9,FALSE)</f>
        <v>Niederl. 3</v>
      </c>
      <c r="L605" s="11" t="str">
        <f>VLOOKUP(C605,DBASE!$A$4:$Z$756,10,FALSE)</f>
        <v>Department</v>
      </c>
      <c r="M605" s="11" t="str">
        <f>VLOOKUP(C605,DBASE!$A$4:$Z$756,11,FALSE)</f>
        <v>Supervisor</v>
      </c>
      <c r="N605" s="11" t="str">
        <f>VLOOKUP(C605,DBASE!$A$4:$Z$756,12,FALSE)</f>
        <v>Non-Mgm.</v>
      </c>
      <c r="O605" s="11" t="str">
        <f>VLOOKUP(C605,DBASE!$A$4:$Z$756,13,FALSE)</f>
        <v>kfm</v>
      </c>
      <c r="P605" s="11" t="str">
        <f>VLOOKUP(C605,DBASE!$A$4:$Z$756,14,FALSE)</f>
        <v>M</v>
      </c>
      <c r="Q605" s="12">
        <f>VLOOKUP(C605,DBASE!$A$4:$Z$756,15,FALSE)</f>
        <v>43344</v>
      </c>
      <c r="R605" s="12">
        <f>IF(VLOOKUP(C605,DBASE!$A$4:$Z$756,16,FALSE)=0,"",VLOOKUP(C605,DBASE!$A$4:$Z$756,16,FALSE))</f>
        <v>44439</v>
      </c>
      <c r="S605" s="13" t="str">
        <f>VLOOKUP(C605,DBASE!$A$4:$Z$756,17,FALSE)</f>
        <v/>
      </c>
      <c r="T605" s="11">
        <f ca="1">VLOOKUP(C605,DBASE!$A$4:$Z$756,18,FALSE)</f>
        <v>2</v>
      </c>
      <c r="U605" s="12">
        <f>VLOOKUP(C605,DBASE!$A$4:$Z$756,19,FALSE)</f>
        <v>37079</v>
      </c>
      <c r="V605" s="13">
        <f ca="1">VLOOKUP(C605,DBASE!$A$4:$Z$756,20,FALSE)</f>
        <v>18</v>
      </c>
      <c r="W605" s="11" t="str">
        <f>VLOOKUP(C605,DBASE!$A$4:$Z$756,21,FALSE)</f>
        <v>J</v>
      </c>
      <c r="X605" s="11">
        <f>VLOOKUP(C605,DBASE!$A$4:$Z$756,22,FALSE)</f>
        <v>30</v>
      </c>
      <c r="Y605" s="14">
        <f>VLOOKUP(C605,DBASE!$A$4:$Z$756,23,FALSE)</f>
        <v>2.5</v>
      </c>
      <c r="Z605" s="11">
        <f>VLOOKUP(C605,DBASE!$A$4:$Z$756,24,FALSE)</f>
        <v>39</v>
      </c>
      <c r="AA605" s="11" t="str">
        <f>VLOOKUP(C605,DBASE!$A$4:$Z$756,25,FALSE)</f>
        <v>Function</v>
      </c>
      <c r="AB605" s="10">
        <f>VLOOKUP(C605,DBASE!$A$4:$Z$756,26,FALSE)</f>
        <v>1</v>
      </c>
      <c r="AC605" s="15">
        <v>1601</v>
      </c>
      <c r="AD605" s="15">
        <f t="shared" si="45"/>
        <v>351.01925000000006</v>
      </c>
      <c r="AE605" s="15">
        <v>0</v>
      </c>
      <c r="AF605" s="15">
        <v>0</v>
      </c>
      <c r="AG605" s="15">
        <v>0</v>
      </c>
      <c r="AH605" s="15">
        <v>0</v>
      </c>
      <c r="AI605" s="15">
        <v>0</v>
      </c>
      <c r="AJ605" s="15">
        <v>0</v>
      </c>
      <c r="AK605" s="15">
        <v>0</v>
      </c>
      <c r="AL605" s="15">
        <v>0</v>
      </c>
      <c r="AM605" s="15">
        <v>0</v>
      </c>
      <c r="AN605" s="15">
        <v>0</v>
      </c>
      <c r="AO605" s="15">
        <f t="shared" si="46"/>
        <v>92.365384615384627</v>
      </c>
      <c r="AP605" s="15">
        <f t="shared" si="47"/>
        <v>73.379166666666663</v>
      </c>
      <c r="AQ605" s="15">
        <f t="shared" si="48"/>
        <v>26.5</v>
      </c>
      <c r="AR605" s="15">
        <v>0</v>
      </c>
      <c r="AS605" s="15">
        <v>0</v>
      </c>
      <c r="AT605" s="15">
        <v>0</v>
      </c>
      <c r="AU605" s="15">
        <v>0</v>
      </c>
      <c r="AV605" s="15">
        <f t="shared" si="49"/>
        <v>43.053167259615392</v>
      </c>
      <c r="AW605" s="15">
        <v>0</v>
      </c>
      <c r="AX605" s="15">
        <v>1.9716666666666665</v>
      </c>
    </row>
    <row r="606" spans="1:50" ht="20.100000000000001" customHeight="1" x14ac:dyDescent="0.25">
      <c r="A606" s="8">
        <v>43922</v>
      </c>
      <c r="B606" s="8">
        <v>43951</v>
      </c>
      <c r="C606" s="11">
        <v>582</v>
      </c>
      <c r="D606" s="8" t="str">
        <f>VLOOKUP(C606,DBASE!$A$4:$Z$756,3,FALSE)</f>
        <v>P</v>
      </c>
      <c r="E606" s="11" t="str">
        <f>VLOOKUP(C606,DBASE!$A$4:$Z$756,2,FALSE)</f>
        <v>Active</v>
      </c>
      <c r="F606" s="11" t="str">
        <f>VLOOKUP(C606,DBASE!$A$4:$Z$756,4,FALSE)</f>
        <v>Mitarbeiter 582</v>
      </c>
      <c r="G606" s="11" t="str">
        <f>VLOOKUP(C606,DBASE!$A$4:$Z$756,5,FALSE)</f>
        <v>N</v>
      </c>
      <c r="H606" s="11">
        <f>VLOOKUP(C606,DBASE!$A$4:$Z$756,6,FALSE)</f>
        <v>1049</v>
      </c>
      <c r="I606" s="11">
        <f>VLOOKUP(C606,DBASE!$A$4:$Z$756,7,FALSE)</f>
        <v>1092</v>
      </c>
      <c r="J606" s="11">
        <f>VLOOKUP(C606,DBASE!$A$4:$Z$756,8,FALSE)</f>
        <v>102</v>
      </c>
      <c r="K606" s="11" t="str">
        <f>VLOOKUP(C606,DBASE!$A$4:$Z$756,9,FALSE)</f>
        <v>Niederl. 3</v>
      </c>
      <c r="L606" s="11" t="str">
        <f>VLOOKUP(C606,DBASE!$A$4:$Z$756,10,FALSE)</f>
        <v>Department</v>
      </c>
      <c r="M606" s="11" t="str">
        <f>VLOOKUP(C606,DBASE!$A$4:$Z$756,11,FALSE)</f>
        <v>Supervisor</v>
      </c>
      <c r="N606" s="11" t="str">
        <f>VLOOKUP(C606,DBASE!$A$4:$Z$756,12,FALSE)</f>
        <v>Non-Mgm.</v>
      </c>
      <c r="O606" s="11" t="str">
        <f>VLOOKUP(C606,DBASE!$A$4:$Z$756,13,FALSE)</f>
        <v>kfm</v>
      </c>
      <c r="P606" s="11" t="str">
        <f>VLOOKUP(C606,DBASE!$A$4:$Z$756,14,FALSE)</f>
        <v>M</v>
      </c>
      <c r="Q606" s="12">
        <f>VLOOKUP(C606,DBASE!$A$4:$Z$756,15,FALSE)</f>
        <v>43344</v>
      </c>
      <c r="R606" s="12">
        <f>IF(VLOOKUP(C606,DBASE!$A$4:$Z$756,16,FALSE)=0,"",VLOOKUP(C606,DBASE!$A$4:$Z$756,16,FALSE))</f>
        <v>44439</v>
      </c>
      <c r="S606" s="13" t="str">
        <f>VLOOKUP(C606,DBASE!$A$4:$Z$756,17,FALSE)</f>
        <v/>
      </c>
      <c r="T606" s="11">
        <f ca="1">VLOOKUP(C606,DBASE!$A$4:$Z$756,18,FALSE)</f>
        <v>2</v>
      </c>
      <c r="U606" s="12">
        <f>VLOOKUP(C606,DBASE!$A$4:$Z$756,19,FALSE)</f>
        <v>35272</v>
      </c>
      <c r="V606" s="13">
        <f ca="1">VLOOKUP(C606,DBASE!$A$4:$Z$756,20,FALSE)</f>
        <v>23</v>
      </c>
      <c r="W606" s="11" t="str">
        <f>VLOOKUP(C606,DBASE!$A$4:$Z$756,21,FALSE)</f>
        <v>J</v>
      </c>
      <c r="X606" s="11">
        <f>VLOOKUP(C606,DBASE!$A$4:$Z$756,22,FALSE)</f>
        <v>30</v>
      </c>
      <c r="Y606" s="14">
        <f>VLOOKUP(C606,DBASE!$A$4:$Z$756,23,FALSE)</f>
        <v>2.5</v>
      </c>
      <c r="Z606" s="11">
        <f>VLOOKUP(C606,DBASE!$A$4:$Z$756,24,FALSE)</f>
        <v>39</v>
      </c>
      <c r="AA606" s="11" t="str">
        <f>VLOOKUP(C606,DBASE!$A$4:$Z$756,25,FALSE)</f>
        <v>Function</v>
      </c>
      <c r="AB606" s="10">
        <f>VLOOKUP(C606,DBASE!$A$4:$Z$756,26,FALSE)</f>
        <v>1</v>
      </c>
      <c r="AC606" s="15">
        <v>1602</v>
      </c>
      <c r="AD606" s="15">
        <f t="shared" si="45"/>
        <v>351.23849999999999</v>
      </c>
      <c r="AE606" s="15">
        <v>0</v>
      </c>
      <c r="AF606" s="15">
        <v>0</v>
      </c>
      <c r="AG606" s="15">
        <v>0</v>
      </c>
      <c r="AH606" s="15">
        <v>0</v>
      </c>
      <c r="AI606" s="15">
        <v>0</v>
      </c>
      <c r="AJ606" s="15">
        <v>0</v>
      </c>
      <c r="AK606" s="15">
        <v>0</v>
      </c>
      <c r="AL606" s="15">
        <v>0</v>
      </c>
      <c r="AM606" s="15">
        <v>0</v>
      </c>
      <c r="AN606" s="15">
        <v>0</v>
      </c>
      <c r="AO606" s="15">
        <f t="shared" si="46"/>
        <v>92.42307692307692</v>
      </c>
      <c r="AP606" s="15">
        <f t="shared" si="47"/>
        <v>73.425000000000011</v>
      </c>
      <c r="AQ606" s="15">
        <f t="shared" si="48"/>
        <v>26.5</v>
      </c>
      <c r="AR606" s="15">
        <v>0</v>
      </c>
      <c r="AS606" s="15">
        <v>0</v>
      </c>
      <c r="AT606" s="15">
        <v>0</v>
      </c>
      <c r="AU606" s="15">
        <v>0</v>
      </c>
      <c r="AV606" s="15">
        <f t="shared" si="49"/>
        <v>43.07635182692308</v>
      </c>
      <c r="AW606" s="15">
        <v>0</v>
      </c>
      <c r="AX606" s="15">
        <v>1.9716666666666665</v>
      </c>
    </row>
    <row r="607" spans="1:50" ht="20.100000000000001" customHeight="1" x14ac:dyDescent="0.25">
      <c r="A607" s="8">
        <v>43922</v>
      </c>
      <c r="B607" s="8">
        <v>43951</v>
      </c>
      <c r="C607" s="11">
        <v>583</v>
      </c>
      <c r="D607" s="8" t="str">
        <f>VLOOKUP(C607,DBASE!$A$4:$Z$756,3,FALSE)</f>
        <v>P</v>
      </c>
      <c r="E607" s="11" t="str">
        <f>VLOOKUP(C607,DBASE!$A$4:$Z$756,2,FALSE)</f>
        <v>Active</v>
      </c>
      <c r="F607" s="11" t="str">
        <f>VLOOKUP(C607,DBASE!$A$4:$Z$756,4,FALSE)</f>
        <v>Mitarbeiter 583</v>
      </c>
      <c r="G607" s="11" t="str">
        <f>VLOOKUP(C607,DBASE!$A$4:$Z$756,5,FALSE)</f>
        <v>N</v>
      </c>
      <c r="H607" s="11">
        <f>VLOOKUP(C607,DBASE!$A$4:$Z$756,6,FALSE)</f>
        <v>1049</v>
      </c>
      <c r="I607" s="11">
        <f>VLOOKUP(C607,DBASE!$A$4:$Z$756,7,FALSE)</f>
        <v>1092</v>
      </c>
      <c r="J607" s="11">
        <f>VLOOKUP(C607,DBASE!$A$4:$Z$756,8,FALSE)</f>
        <v>102</v>
      </c>
      <c r="K607" s="11" t="str">
        <f>VLOOKUP(C607,DBASE!$A$4:$Z$756,9,FALSE)</f>
        <v>Niederl. 3</v>
      </c>
      <c r="L607" s="11" t="str">
        <f>VLOOKUP(C607,DBASE!$A$4:$Z$756,10,FALSE)</f>
        <v>Department</v>
      </c>
      <c r="M607" s="11" t="str">
        <f>VLOOKUP(C607,DBASE!$A$4:$Z$756,11,FALSE)</f>
        <v>Supervisor</v>
      </c>
      <c r="N607" s="11" t="str">
        <f>VLOOKUP(C607,DBASE!$A$4:$Z$756,12,FALSE)</f>
        <v>Non-Mgm.</v>
      </c>
      <c r="O607" s="11" t="str">
        <f>VLOOKUP(C607,DBASE!$A$4:$Z$756,13,FALSE)</f>
        <v>kfm</v>
      </c>
      <c r="P607" s="11" t="str">
        <f>VLOOKUP(C607,DBASE!$A$4:$Z$756,14,FALSE)</f>
        <v>M</v>
      </c>
      <c r="Q607" s="12">
        <f>VLOOKUP(C607,DBASE!$A$4:$Z$756,15,FALSE)</f>
        <v>43344</v>
      </c>
      <c r="R607" s="12">
        <f>IF(VLOOKUP(C607,DBASE!$A$4:$Z$756,16,FALSE)=0,"",VLOOKUP(C607,DBASE!$A$4:$Z$756,16,FALSE))</f>
        <v>44439</v>
      </c>
      <c r="S607" s="13" t="str">
        <f>VLOOKUP(C607,DBASE!$A$4:$Z$756,17,FALSE)</f>
        <v/>
      </c>
      <c r="T607" s="11">
        <f ca="1">VLOOKUP(C607,DBASE!$A$4:$Z$756,18,FALSE)</f>
        <v>2</v>
      </c>
      <c r="U607" s="12">
        <f>VLOOKUP(C607,DBASE!$A$4:$Z$756,19,FALSE)</f>
        <v>35889</v>
      </c>
      <c r="V607" s="13">
        <f ca="1">VLOOKUP(C607,DBASE!$A$4:$Z$756,20,FALSE)</f>
        <v>21</v>
      </c>
      <c r="W607" s="11" t="str">
        <f>VLOOKUP(C607,DBASE!$A$4:$Z$756,21,FALSE)</f>
        <v>J</v>
      </c>
      <c r="X607" s="11">
        <f>VLOOKUP(C607,DBASE!$A$4:$Z$756,22,FALSE)</f>
        <v>30</v>
      </c>
      <c r="Y607" s="14">
        <f>VLOOKUP(C607,DBASE!$A$4:$Z$756,23,FALSE)</f>
        <v>2.5</v>
      </c>
      <c r="Z607" s="11">
        <f>VLOOKUP(C607,DBASE!$A$4:$Z$756,24,FALSE)</f>
        <v>39</v>
      </c>
      <c r="AA607" s="11" t="str">
        <f>VLOOKUP(C607,DBASE!$A$4:$Z$756,25,FALSE)</f>
        <v>Function</v>
      </c>
      <c r="AB607" s="10">
        <f>VLOOKUP(C607,DBASE!$A$4:$Z$756,26,FALSE)</f>
        <v>1</v>
      </c>
      <c r="AC607" s="15">
        <v>1603</v>
      </c>
      <c r="AD607" s="15">
        <f t="shared" si="45"/>
        <v>351.45775000000003</v>
      </c>
      <c r="AE607" s="15">
        <v>0</v>
      </c>
      <c r="AF607" s="15">
        <v>0</v>
      </c>
      <c r="AG607" s="15">
        <v>0</v>
      </c>
      <c r="AH607" s="15">
        <v>0</v>
      </c>
      <c r="AI607" s="15">
        <v>0</v>
      </c>
      <c r="AJ607" s="15">
        <v>0</v>
      </c>
      <c r="AK607" s="15">
        <v>0</v>
      </c>
      <c r="AL607" s="15">
        <v>0</v>
      </c>
      <c r="AM607" s="15">
        <v>0</v>
      </c>
      <c r="AN607" s="15">
        <v>0</v>
      </c>
      <c r="AO607" s="15">
        <f t="shared" si="46"/>
        <v>92.480769230769226</v>
      </c>
      <c r="AP607" s="15">
        <f t="shared" si="47"/>
        <v>73.470833333333346</v>
      </c>
      <c r="AQ607" s="15">
        <f t="shared" si="48"/>
        <v>26.5</v>
      </c>
      <c r="AR607" s="15">
        <v>0</v>
      </c>
      <c r="AS607" s="15">
        <v>0</v>
      </c>
      <c r="AT607" s="15">
        <v>0</v>
      </c>
      <c r="AU607" s="15">
        <v>0</v>
      </c>
      <c r="AV607" s="15">
        <f t="shared" si="49"/>
        <v>43.099536394230775</v>
      </c>
      <c r="AW607" s="15">
        <v>0</v>
      </c>
      <c r="AX607" s="15">
        <v>1.9716666666666665</v>
      </c>
    </row>
    <row r="608" spans="1:50" ht="20.100000000000001" customHeight="1" x14ac:dyDescent="0.25">
      <c r="A608" s="8">
        <v>43922</v>
      </c>
      <c r="B608" s="8">
        <v>43951</v>
      </c>
      <c r="C608" s="11">
        <v>584</v>
      </c>
      <c r="D608" s="8" t="str">
        <f>VLOOKUP(C608,DBASE!$A$4:$Z$756,3,FALSE)</f>
        <v>P</v>
      </c>
      <c r="E608" s="11" t="str">
        <f>VLOOKUP(C608,DBASE!$A$4:$Z$756,2,FALSE)</f>
        <v>Active</v>
      </c>
      <c r="F608" s="11" t="str">
        <f>VLOOKUP(C608,DBASE!$A$4:$Z$756,4,FALSE)</f>
        <v>Mitarbeiter 584</v>
      </c>
      <c r="G608" s="11" t="str">
        <f>VLOOKUP(C608,DBASE!$A$4:$Z$756,5,FALSE)</f>
        <v>N</v>
      </c>
      <c r="H608" s="11">
        <f>VLOOKUP(C608,DBASE!$A$4:$Z$756,6,FALSE)</f>
        <v>1049</v>
      </c>
      <c r="I608" s="11">
        <f>VLOOKUP(C608,DBASE!$A$4:$Z$756,7,FALSE)</f>
        <v>1092</v>
      </c>
      <c r="J608" s="11">
        <f>VLOOKUP(C608,DBASE!$A$4:$Z$756,8,FALSE)</f>
        <v>102</v>
      </c>
      <c r="K608" s="11" t="str">
        <f>VLOOKUP(C608,DBASE!$A$4:$Z$756,9,FALSE)</f>
        <v>Niederl. 3</v>
      </c>
      <c r="L608" s="11" t="str">
        <f>VLOOKUP(C608,DBASE!$A$4:$Z$756,10,FALSE)</f>
        <v>Department</v>
      </c>
      <c r="M608" s="11" t="str">
        <f>VLOOKUP(C608,DBASE!$A$4:$Z$756,11,FALSE)</f>
        <v>Supervisor</v>
      </c>
      <c r="N608" s="11" t="str">
        <f>VLOOKUP(C608,DBASE!$A$4:$Z$756,12,FALSE)</f>
        <v>Non-Mgm.</v>
      </c>
      <c r="O608" s="11" t="str">
        <f>VLOOKUP(C608,DBASE!$A$4:$Z$756,13,FALSE)</f>
        <v>kfm</v>
      </c>
      <c r="P608" s="11" t="str">
        <f>VLOOKUP(C608,DBASE!$A$4:$Z$756,14,FALSE)</f>
        <v>M</v>
      </c>
      <c r="Q608" s="12">
        <f>VLOOKUP(C608,DBASE!$A$4:$Z$756,15,FALSE)</f>
        <v>43344</v>
      </c>
      <c r="R608" s="12">
        <f>IF(VLOOKUP(C608,DBASE!$A$4:$Z$756,16,FALSE)=0,"",VLOOKUP(C608,DBASE!$A$4:$Z$756,16,FALSE))</f>
        <v>44439</v>
      </c>
      <c r="S608" s="13" t="str">
        <f>VLOOKUP(C608,DBASE!$A$4:$Z$756,17,FALSE)</f>
        <v/>
      </c>
      <c r="T608" s="11">
        <f ca="1">VLOOKUP(C608,DBASE!$A$4:$Z$756,18,FALSE)</f>
        <v>2</v>
      </c>
      <c r="U608" s="12">
        <f>VLOOKUP(C608,DBASE!$A$4:$Z$756,19,FALSE)</f>
        <v>36945</v>
      </c>
      <c r="V608" s="13">
        <f ca="1">VLOOKUP(C608,DBASE!$A$4:$Z$756,20,FALSE)</f>
        <v>18</v>
      </c>
      <c r="W608" s="11" t="str">
        <f>VLOOKUP(C608,DBASE!$A$4:$Z$756,21,FALSE)</f>
        <v>J</v>
      </c>
      <c r="X608" s="11">
        <f>VLOOKUP(C608,DBASE!$A$4:$Z$756,22,FALSE)</f>
        <v>30</v>
      </c>
      <c r="Y608" s="14">
        <f>VLOOKUP(C608,DBASE!$A$4:$Z$756,23,FALSE)</f>
        <v>2.5</v>
      </c>
      <c r="Z608" s="11">
        <f>VLOOKUP(C608,DBASE!$A$4:$Z$756,24,FALSE)</f>
        <v>39</v>
      </c>
      <c r="AA608" s="11" t="str">
        <f>VLOOKUP(C608,DBASE!$A$4:$Z$756,25,FALSE)</f>
        <v>Function</v>
      </c>
      <c r="AB608" s="10">
        <f>VLOOKUP(C608,DBASE!$A$4:$Z$756,26,FALSE)</f>
        <v>1</v>
      </c>
      <c r="AC608" s="15">
        <v>1604</v>
      </c>
      <c r="AD608" s="15">
        <f t="shared" si="45"/>
        <v>351.67700000000002</v>
      </c>
      <c r="AE608" s="15">
        <v>0</v>
      </c>
      <c r="AF608" s="15">
        <v>0</v>
      </c>
      <c r="AG608" s="15">
        <v>0</v>
      </c>
      <c r="AH608" s="15">
        <v>0</v>
      </c>
      <c r="AI608" s="15">
        <v>0</v>
      </c>
      <c r="AJ608" s="15">
        <v>0</v>
      </c>
      <c r="AK608" s="15">
        <v>0</v>
      </c>
      <c r="AL608" s="15">
        <v>0</v>
      </c>
      <c r="AM608" s="15">
        <v>0</v>
      </c>
      <c r="AN608" s="15">
        <v>0</v>
      </c>
      <c r="AO608" s="15">
        <f t="shared" si="46"/>
        <v>92.538461538461533</v>
      </c>
      <c r="AP608" s="15">
        <f t="shared" si="47"/>
        <v>73.516666666666666</v>
      </c>
      <c r="AQ608" s="15">
        <f t="shared" si="48"/>
        <v>26.5</v>
      </c>
      <c r="AR608" s="15">
        <v>0</v>
      </c>
      <c r="AS608" s="15">
        <v>0</v>
      </c>
      <c r="AT608" s="15">
        <v>0</v>
      </c>
      <c r="AU608" s="15">
        <v>0</v>
      </c>
      <c r="AV608" s="15">
        <f t="shared" si="49"/>
        <v>43.122720961538462</v>
      </c>
      <c r="AW608" s="15">
        <v>0</v>
      </c>
      <c r="AX608" s="15">
        <v>1.9716666666666665</v>
      </c>
    </row>
    <row r="609" spans="1:50" ht="20.100000000000001" customHeight="1" x14ac:dyDescent="0.25">
      <c r="A609" s="8">
        <v>43922</v>
      </c>
      <c r="B609" s="8">
        <v>43951</v>
      </c>
      <c r="C609" s="11">
        <v>585</v>
      </c>
      <c r="D609" s="8" t="str">
        <f>VLOOKUP(C609,DBASE!$A$4:$Z$756,3,FALSE)</f>
        <v>P</v>
      </c>
      <c r="E609" s="11" t="str">
        <f>VLOOKUP(C609,DBASE!$A$4:$Z$756,2,FALSE)</f>
        <v>Active</v>
      </c>
      <c r="F609" s="11" t="str">
        <f>VLOOKUP(C609,DBASE!$A$4:$Z$756,4,FALSE)</f>
        <v>Mitarbeiter 585</v>
      </c>
      <c r="G609" s="11" t="str">
        <f>VLOOKUP(C609,DBASE!$A$4:$Z$756,5,FALSE)</f>
        <v>N</v>
      </c>
      <c r="H609" s="11">
        <f>VLOOKUP(C609,DBASE!$A$4:$Z$756,6,FALSE)</f>
        <v>1049</v>
      </c>
      <c r="I609" s="11">
        <f>VLOOKUP(C609,DBASE!$A$4:$Z$756,7,FALSE)</f>
        <v>1092</v>
      </c>
      <c r="J609" s="11">
        <f>VLOOKUP(C609,DBASE!$A$4:$Z$756,8,FALSE)</f>
        <v>101</v>
      </c>
      <c r="K609" s="11" t="str">
        <f>VLOOKUP(C609,DBASE!$A$4:$Z$756,9,FALSE)</f>
        <v>Niederl. 2</v>
      </c>
      <c r="L609" s="11" t="str">
        <f>VLOOKUP(C609,DBASE!$A$4:$Z$756,10,FALSE)</f>
        <v>Department</v>
      </c>
      <c r="M609" s="11" t="str">
        <f>VLOOKUP(C609,DBASE!$A$4:$Z$756,11,FALSE)</f>
        <v>Supervisor</v>
      </c>
      <c r="N609" s="11" t="str">
        <f>VLOOKUP(C609,DBASE!$A$4:$Z$756,12,FALSE)</f>
        <v>Non-Mgm.</v>
      </c>
      <c r="O609" s="11" t="str">
        <f>VLOOKUP(C609,DBASE!$A$4:$Z$756,13,FALSE)</f>
        <v>tech</v>
      </c>
      <c r="P609" s="11" t="str">
        <f>VLOOKUP(C609,DBASE!$A$4:$Z$756,14,FALSE)</f>
        <v>M</v>
      </c>
      <c r="Q609" s="12">
        <f>VLOOKUP(C609,DBASE!$A$4:$Z$756,15,FALSE)</f>
        <v>43344</v>
      </c>
      <c r="R609" s="12">
        <f>IF(VLOOKUP(C609,DBASE!$A$4:$Z$756,16,FALSE)=0,"",VLOOKUP(C609,DBASE!$A$4:$Z$756,16,FALSE))</f>
        <v>44439</v>
      </c>
      <c r="S609" s="13" t="str">
        <f>VLOOKUP(C609,DBASE!$A$4:$Z$756,17,FALSE)</f>
        <v/>
      </c>
      <c r="T609" s="11">
        <f ca="1">VLOOKUP(C609,DBASE!$A$4:$Z$756,18,FALSE)</f>
        <v>2</v>
      </c>
      <c r="U609" s="12">
        <f>VLOOKUP(C609,DBASE!$A$4:$Z$756,19,FALSE)</f>
        <v>37481</v>
      </c>
      <c r="V609" s="13">
        <f ca="1">VLOOKUP(C609,DBASE!$A$4:$Z$756,20,FALSE)</f>
        <v>17</v>
      </c>
      <c r="W609" s="11" t="str">
        <f>VLOOKUP(C609,DBASE!$A$4:$Z$756,21,FALSE)</f>
        <v>J</v>
      </c>
      <c r="X609" s="11">
        <f>VLOOKUP(C609,DBASE!$A$4:$Z$756,22,FALSE)</f>
        <v>30</v>
      </c>
      <c r="Y609" s="14">
        <f>VLOOKUP(C609,DBASE!$A$4:$Z$756,23,FALSE)</f>
        <v>2.5</v>
      </c>
      <c r="Z609" s="11">
        <f>VLOOKUP(C609,DBASE!$A$4:$Z$756,24,FALSE)</f>
        <v>39</v>
      </c>
      <c r="AA609" s="11" t="str">
        <f>VLOOKUP(C609,DBASE!$A$4:$Z$756,25,FALSE)</f>
        <v>Function</v>
      </c>
      <c r="AB609" s="10">
        <f>VLOOKUP(C609,DBASE!$A$4:$Z$756,26,FALSE)</f>
        <v>1</v>
      </c>
      <c r="AC609" s="15">
        <v>1605</v>
      </c>
      <c r="AD609" s="15">
        <f t="shared" si="45"/>
        <v>351.89625000000001</v>
      </c>
      <c r="AE609" s="15">
        <v>0</v>
      </c>
      <c r="AF609" s="15">
        <v>0</v>
      </c>
      <c r="AG609" s="15">
        <v>0</v>
      </c>
      <c r="AH609" s="15">
        <v>0</v>
      </c>
      <c r="AI609" s="15">
        <v>0</v>
      </c>
      <c r="AJ609" s="15">
        <v>0</v>
      </c>
      <c r="AK609" s="15">
        <v>0</v>
      </c>
      <c r="AL609" s="15">
        <v>0</v>
      </c>
      <c r="AM609" s="15">
        <v>0</v>
      </c>
      <c r="AN609" s="15">
        <v>0</v>
      </c>
      <c r="AO609" s="15">
        <f t="shared" si="46"/>
        <v>92.59615384615384</v>
      </c>
      <c r="AP609" s="15">
        <f t="shared" si="47"/>
        <v>73.5625</v>
      </c>
      <c r="AQ609" s="15">
        <f t="shared" si="48"/>
        <v>26.5</v>
      </c>
      <c r="AR609" s="15">
        <v>0</v>
      </c>
      <c r="AS609" s="15">
        <v>0</v>
      </c>
      <c r="AT609" s="15">
        <v>0</v>
      </c>
      <c r="AU609" s="15">
        <v>0</v>
      </c>
      <c r="AV609" s="15">
        <f t="shared" si="49"/>
        <v>43.145905528846157</v>
      </c>
      <c r="AW609" s="15">
        <v>0</v>
      </c>
      <c r="AX609" s="15">
        <v>1.9716666666666665</v>
      </c>
    </row>
    <row r="610" spans="1:50" ht="20.100000000000001" customHeight="1" x14ac:dyDescent="0.25">
      <c r="A610" s="8">
        <v>43922</v>
      </c>
      <c r="B610" s="8">
        <v>43951</v>
      </c>
      <c r="C610" s="11">
        <v>586</v>
      </c>
      <c r="D610" s="8" t="str">
        <f>VLOOKUP(C610,DBASE!$A$4:$Z$756,3,FALSE)</f>
        <v>P</v>
      </c>
      <c r="E610" s="11" t="str">
        <f>VLOOKUP(C610,DBASE!$A$4:$Z$756,2,FALSE)</f>
        <v>Active</v>
      </c>
      <c r="F610" s="11" t="str">
        <f>VLOOKUP(C610,DBASE!$A$4:$Z$756,4,FALSE)</f>
        <v>Mitarbeiter 586</v>
      </c>
      <c r="G610" s="11" t="str">
        <f>VLOOKUP(C610,DBASE!$A$4:$Z$756,5,FALSE)</f>
        <v>N</v>
      </c>
      <c r="H610" s="11">
        <f>VLOOKUP(C610,DBASE!$A$4:$Z$756,6,FALSE)</f>
        <v>1044</v>
      </c>
      <c r="I610" s="11">
        <f>VLOOKUP(C610,DBASE!$A$4:$Z$756,7,FALSE)</f>
        <v>1087</v>
      </c>
      <c r="J610" s="11">
        <f>VLOOKUP(C610,DBASE!$A$4:$Z$756,8,FALSE)</f>
        <v>102</v>
      </c>
      <c r="K610" s="11" t="str">
        <f>VLOOKUP(C610,DBASE!$A$4:$Z$756,9,FALSE)</f>
        <v>Niederl. 3</v>
      </c>
      <c r="L610" s="11" t="str">
        <f>VLOOKUP(C610,DBASE!$A$4:$Z$756,10,FALSE)</f>
        <v>Department</v>
      </c>
      <c r="M610" s="11" t="str">
        <f>VLOOKUP(C610,DBASE!$A$4:$Z$756,11,FALSE)</f>
        <v>Supervisor</v>
      </c>
      <c r="N610" s="11" t="str">
        <f>VLOOKUP(C610,DBASE!$A$4:$Z$756,12,FALSE)</f>
        <v>Non-Mgm.</v>
      </c>
      <c r="O610" s="11" t="str">
        <f>VLOOKUP(C610,DBASE!$A$4:$Z$756,13,FALSE)</f>
        <v>ang.</v>
      </c>
      <c r="P610" s="11" t="str">
        <f>VLOOKUP(C610,DBASE!$A$4:$Z$756,14,FALSE)</f>
        <v>M</v>
      </c>
      <c r="Q610" s="12">
        <f>VLOOKUP(C610,DBASE!$A$4:$Z$756,15,FALSE)</f>
        <v>43344</v>
      </c>
      <c r="R610" s="12" t="str">
        <f>IF(VLOOKUP(C610,DBASE!$A$4:$Z$756,16,FALSE)=0,"",VLOOKUP(C610,DBASE!$A$4:$Z$756,16,FALSE))</f>
        <v/>
      </c>
      <c r="S610" s="13" t="str">
        <f>VLOOKUP(C610,DBASE!$A$4:$Z$756,17,FALSE)</f>
        <v/>
      </c>
      <c r="T610" s="11">
        <f ca="1">VLOOKUP(C610,DBASE!$A$4:$Z$756,18,FALSE)</f>
        <v>1</v>
      </c>
      <c r="U610" s="12">
        <f>VLOOKUP(C610,DBASE!$A$4:$Z$756,19,FALSE)</f>
        <v>34293</v>
      </c>
      <c r="V610" s="13">
        <f ca="1">VLOOKUP(C610,DBASE!$A$4:$Z$756,20,FALSE)</f>
        <v>26</v>
      </c>
      <c r="W610" s="11" t="str">
        <f>VLOOKUP(C610,DBASE!$A$4:$Z$756,21,FALSE)</f>
        <v>N</v>
      </c>
      <c r="X610" s="11">
        <f>VLOOKUP(C610,DBASE!$A$4:$Z$756,22,FALSE)</f>
        <v>30</v>
      </c>
      <c r="Y610" s="14">
        <f>VLOOKUP(C610,DBASE!$A$4:$Z$756,23,FALSE)</f>
        <v>2.5</v>
      </c>
      <c r="Z610" s="11">
        <f>VLOOKUP(C610,DBASE!$A$4:$Z$756,24,FALSE)</f>
        <v>39</v>
      </c>
      <c r="AA610" s="11" t="str">
        <f>VLOOKUP(C610,DBASE!$A$4:$Z$756,25,FALSE)</f>
        <v>Function</v>
      </c>
      <c r="AB610" s="10">
        <f>VLOOKUP(C610,DBASE!$A$4:$Z$756,26,FALSE)</f>
        <v>1</v>
      </c>
      <c r="AC610" s="15">
        <v>1606</v>
      </c>
      <c r="AD610" s="15">
        <f t="shared" si="45"/>
        <v>352.1155</v>
      </c>
      <c r="AE610" s="15">
        <v>0</v>
      </c>
      <c r="AF610" s="15">
        <v>0</v>
      </c>
      <c r="AG610" s="15">
        <v>0</v>
      </c>
      <c r="AH610" s="15">
        <v>0</v>
      </c>
      <c r="AI610" s="15">
        <v>0</v>
      </c>
      <c r="AJ610" s="15">
        <v>0</v>
      </c>
      <c r="AK610" s="15">
        <v>0</v>
      </c>
      <c r="AL610" s="15">
        <v>0</v>
      </c>
      <c r="AM610" s="15">
        <v>0</v>
      </c>
      <c r="AN610" s="15">
        <v>0</v>
      </c>
      <c r="AO610" s="15">
        <f t="shared" si="46"/>
        <v>0</v>
      </c>
      <c r="AP610" s="15">
        <f t="shared" si="47"/>
        <v>0</v>
      </c>
      <c r="AQ610" s="15">
        <f t="shared" si="48"/>
        <v>26.5</v>
      </c>
      <c r="AR610" s="15">
        <v>0</v>
      </c>
      <c r="AS610" s="15">
        <v>0</v>
      </c>
      <c r="AT610" s="15">
        <v>0</v>
      </c>
      <c r="AU610" s="15">
        <v>0</v>
      </c>
      <c r="AV610" s="15">
        <f t="shared" si="49"/>
        <v>5.9346750000000004</v>
      </c>
      <c r="AW610" s="15">
        <v>0</v>
      </c>
      <c r="AX610" s="15">
        <v>1.9716666666666665</v>
      </c>
    </row>
    <row r="611" spans="1:50" ht="20.100000000000001" customHeight="1" x14ac:dyDescent="0.25">
      <c r="A611" s="8">
        <v>43922</v>
      </c>
      <c r="B611" s="8">
        <v>43951</v>
      </c>
      <c r="C611" s="11">
        <v>587</v>
      </c>
      <c r="D611" s="8" t="str">
        <f>VLOOKUP(C611,DBASE!$A$4:$Z$756,3,FALSE)</f>
        <v>P</v>
      </c>
      <c r="E611" s="11" t="str">
        <f>VLOOKUP(C611,DBASE!$A$4:$Z$756,2,FALSE)</f>
        <v>Active</v>
      </c>
      <c r="F611" s="11" t="str">
        <f>VLOOKUP(C611,DBASE!$A$4:$Z$756,4,FALSE)</f>
        <v>Mitarbeiter 587</v>
      </c>
      <c r="G611" s="11" t="str">
        <f>VLOOKUP(C611,DBASE!$A$4:$Z$756,5,FALSE)</f>
        <v>N</v>
      </c>
      <c r="H611" s="11">
        <f>VLOOKUP(C611,DBASE!$A$4:$Z$756,6,FALSE)</f>
        <v>1048</v>
      </c>
      <c r="I611" s="11">
        <f>VLOOKUP(C611,DBASE!$A$4:$Z$756,7,FALSE)</f>
        <v>1091</v>
      </c>
      <c r="J611" s="11">
        <f>VLOOKUP(C611,DBASE!$A$4:$Z$756,8,FALSE)</f>
        <v>102</v>
      </c>
      <c r="K611" s="11" t="str">
        <f>VLOOKUP(C611,DBASE!$A$4:$Z$756,9,FALSE)</f>
        <v>Niederl. 3</v>
      </c>
      <c r="L611" s="11" t="str">
        <f>VLOOKUP(C611,DBASE!$A$4:$Z$756,10,FALSE)</f>
        <v>Department</v>
      </c>
      <c r="M611" s="11" t="str">
        <f>VLOOKUP(C611,DBASE!$A$4:$Z$756,11,FALSE)</f>
        <v>Supervisor</v>
      </c>
      <c r="N611" s="11" t="str">
        <f>VLOOKUP(C611,DBASE!$A$4:$Z$756,12,FALSE)</f>
        <v>Non-Mgm.</v>
      </c>
      <c r="O611" s="11" t="str">
        <f>VLOOKUP(C611,DBASE!$A$4:$Z$756,13,FALSE)</f>
        <v>ang.</v>
      </c>
      <c r="P611" s="11" t="str">
        <f>VLOOKUP(C611,DBASE!$A$4:$Z$756,14,FALSE)</f>
        <v>W</v>
      </c>
      <c r="Q611" s="12">
        <f>VLOOKUP(C611,DBASE!$A$4:$Z$756,15,FALSE)</f>
        <v>43344</v>
      </c>
      <c r="R611" s="12" t="str">
        <f>IF(VLOOKUP(C611,DBASE!$A$4:$Z$756,16,FALSE)=0,"",VLOOKUP(C611,DBASE!$A$4:$Z$756,16,FALSE))</f>
        <v/>
      </c>
      <c r="S611" s="13" t="str">
        <f>VLOOKUP(C611,DBASE!$A$4:$Z$756,17,FALSE)</f>
        <v/>
      </c>
      <c r="T611" s="11">
        <f ca="1">VLOOKUP(C611,DBASE!$A$4:$Z$756,18,FALSE)</f>
        <v>1</v>
      </c>
      <c r="U611" s="12">
        <f>VLOOKUP(C611,DBASE!$A$4:$Z$756,19,FALSE)</f>
        <v>29272</v>
      </c>
      <c r="V611" s="13">
        <f ca="1">VLOOKUP(C611,DBASE!$A$4:$Z$756,20,FALSE)</f>
        <v>39</v>
      </c>
      <c r="W611" s="11" t="str">
        <f>VLOOKUP(C611,DBASE!$A$4:$Z$756,21,FALSE)</f>
        <v>N</v>
      </c>
      <c r="X611" s="11">
        <f>VLOOKUP(C611,DBASE!$A$4:$Z$756,22,FALSE)</f>
        <v>30</v>
      </c>
      <c r="Y611" s="14">
        <f>VLOOKUP(C611,DBASE!$A$4:$Z$756,23,FALSE)</f>
        <v>2.5</v>
      </c>
      <c r="Z611" s="11">
        <f>VLOOKUP(C611,DBASE!$A$4:$Z$756,24,FALSE)</f>
        <v>39</v>
      </c>
      <c r="AA611" s="11" t="str">
        <f>VLOOKUP(C611,DBASE!$A$4:$Z$756,25,FALSE)</f>
        <v>Function</v>
      </c>
      <c r="AB611" s="10">
        <f>VLOOKUP(C611,DBASE!$A$4:$Z$756,26,FALSE)</f>
        <v>1</v>
      </c>
      <c r="AC611" s="15">
        <v>1607</v>
      </c>
      <c r="AD611" s="15">
        <f t="shared" si="45"/>
        <v>352.33474999999999</v>
      </c>
      <c r="AE611" s="15">
        <v>0</v>
      </c>
      <c r="AF611" s="15">
        <v>0</v>
      </c>
      <c r="AG611" s="15">
        <v>0</v>
      </c>
      <c r="AH611" s="15">
        <v>0</v>
      </c>
      <c r="AI611" s="15">
        <v>0</v>
      </c>
      <c r="AJ611" s="15">
        <v>0</v>
      </c>
      <c r="AK611" s="15">
        <v>0</v>
      </c>
      <c r="AL611" s="15">
        <v>0</v>
      </c>
      <c r="AM611" s="15">
        <v>0</v>
      </c>
      <c r="AN611" s="15">
        <v>0</v>
      </c>
      <c r="AO611" s="15">
        <f t="shared" si="46"/>
        <v>0</v>
      </c>
      <c r="AP611" s="15">
        <f t="shared" si="47"/>
        <v>0</v>
      </c>
      <c r="AQ611" s="15">
        <f t="shared" si="48"/>
        <v>26.5</v>
      </c>
      <c r="AR611" s="15">
        <v>0</v>
      </c>
      <c r="AS611" s="15">
        <v>0</v>
      </c>
      <c r="AT611" s="15">
        <v>0</v>
      </c>
      <c r="AU611" s="15">
        <v>0</v>
      </c>
      <c r="AV611" s="15">
        <f t="shared" si="49"/>
        <v>5.9346750000000004</v>
      </c>
      <c r="AW611" s="15">
        <v>0</v>
      </c>
      <c r="AX611" s="15">
        <v>1.9716666666666665</v>
      </c>
    </row>
    <row r="612" spans="1:50" ht="20.100000000000001" customHeight="1" x14ac:dyDescent="0.25">
      <c r="A612" s="8">
        <v>43922</v>
      </c>
      <c r="B612" s="8">
        <v>43951</v>
      </c>
      <c r="C612" s="11">
        <v>588</v>
      </c>
      <c r="D612" s="8" t="str">
        <f>VLOOKUP(C612,DBASE!$A$4:$Z$756,3,FALSE)</f>
        <v>P</v>
      </c>
      <c r="E612" s="11" t="str">
        <f>VLOOKUP(C612,DBASE!$A$4:$Z$756,2,FALSE)</f>
        <v>Active</v>
      </c>
      <c r="F612" s="11" t="str">
        <f>VLOOKUP(C612,DBASE!$A$4:$Z$756,4,FALSE)</f>
        <v>Mitarbeiter 588</v>
      </c>
      <c r="G612" s="11" t="str">
        <f>VLOOKUP(C612,DBASE!$A$4:$Z$756,5,FALSE)</f>
        <v>N</v>
      </c>
      <c r="H612" s="11">
        <f>VLOOKUP(C612,DBASE!$A$4:$Z$756,6,FALSE)</f>
        <v>1022</v>
      </c>
      <c r="I612" s="11">
        <f>VLOOKUP(C612,DBASE!$A$4:$Z$756,7,FALSE)</f>
        <v>1029</v>
      </c>
      <c r="J612" s="11">
        <f>VLOOKUP(C612,DBASE!$A$4:$Z$756,8,FALSE)</f>
        <v>109</v>
      </c>
      <c r="K612" s="11" t="str">
        <f>VLOOKUP(C612,DBASE!$A$4:$Z$756,9,FALSE)</f>
        <v>Niederl. 10</v>
      </c>
      <c r="L612" s="11" t="str">
        <f>VLOOKUP(C612,DBASE!$A$4:$Z$756,10,FALSE)</f>
        <v>Department</v>
      </c>
      <c r="M612" s="11" t="str">
        <f>VLOOKUP(C612,DBASE!$A$4:$Z$756,11,FALSE)</f>
        <v>Supervisor</v>
      </c>
      <c r="N612" s="11" t="str">
        <f>VLOOKUP(C612,DBASE!$A$4:$Z$756,12,FALSE)</f>
        <v>Non-Mgm.</v>
      </c>
      <c r="O612" s="11" t="str">
        <f>VLOOKUP(C612,DBASE!$A$4:$Z$756,13,FALSE)</f>
        <v>ang.</v>
      </c>
      <c r="P612" s="11" t="str">
        <f>VLOOKUP(C612,DBASE!$A$4:$Z$756,14,FALSE)</f>
        <v>M</v>
      </c>
      <c r="Q612" s="12">
        <f>VLOOKUP(C612,DBASE!$A$4:$Z$756,15,FALSE)</f>
        <v>43344</v>
      </c>
      <c r="R612" s="12" t="str">
        <f>IF(VLOOKUP(C612,DBASE!$A$4:$Z$756,16,FALSE)=0,"",VLOOKUP(C612,DBASE!$A$4:$Z$756,16,FALSE))</f>
        <v/>
      </c>
      <c r="S612" s="13" t="str">
        <f>VLOOKUP(C612,DBASE!$A$4:$Z$756,17,FALSE)</f>
        <v/>
      </c>
      <c r="T612" s="11">
        <f ca="1">VLOOKUP(C612,DBASE!$A$4:$Z$756,18,FALSE)</f>
        <v>1</v>
      </c>
      <c r="U612" s="12">
        <f>VLOOKUP(C612,DBASE!$A$4:$Z$756,19,FALSE)</f>
        <v>29985</v>
      </c>
      <c r="V612" s="13">
        <f ca="1">VLOOKUP(C612,DBASE!$A$4:$Z$756,20,FALSE)</f>
        <v>37</v>
      </c>
      <c r="W612" s="11" t="str">
        <f>VLOOKUP(C612,DBASE!$A$4:$Z$756,21,FALSE)</f>
        <v>J</v>
      </c>
      <c r="X612" s="11">
        <f>VLOOKUP(C612,DBASE!$A$4:$Z$756,22,FALSE)</f>
        <v>30</v>
      </c>
      <c r="Y612" s="14">
        <f>VLOOKUP(C612,DBASE!$A$4:$Z$756,23,FALSE)</f>
        <v>2.5</v>
      </c>
      <c r="Z612" s="11">
        <f>VLOOKUP(C612,DBASE!$A$4:$Z$756,24,FALSE)</f>
        <v>39</v>
      </c>
      <c r="AA612" s="11" t="str">
        <f>VLOOKUP(C612,DBASE!$A$4:$Z$756,25,FALSE)</f>
        <v>Function</v>
      </c>
      <c r="AB612" s="10">
        <f>VLOOKUP(C612,DBASE!$A$4:$Z$756,26,FALSE)</f>
        <v>1</v>
      </c>
      <c r="AC612" s="15">
        <v>1608</v>
      </c>
      <c r="AD612" s="15">
        <f t="shared" si="45"/>
        <v>352.55400000000003</v>
      </c>
      <c r="AE612" s="15">
        <v>0</v>
      </c>
      <c r="AF612" s="15">
        <v>0</v>
      </c>
      <c r="AG612" s="15">
        <v>0</v>
      </c>
      <c r="AH612" s="15">
        <v>0</v>
      </c>
      <c r="AI612" s="15">
        <v>0</v>
      </c>
      <c r="AJ612" s="15">
        <v>0</v>
      </c>
      <c r="AK612" s="15">
        <v>0</v>
      </c>
      <c r="AL612" s="15">
        <v>0</v>
      </c>
      <c r="AM612" s="15">
        <v>0</v>
      </c>
      <c r="AN612" s="15">
        <v>0</v>
      </c>
      <c r="AO612" s="15">
        <f t="shared" si="46"/>
        <v>92.769230769230774</v>
      </c>
      <c r="AP612" s="15">
        <f t="shared" si="47"/>
        <v>73.7</v>
      </c>
      <c r="AQ612" s="15">
        <f t="shared" si="48"/>
        <v>26.5</v>
      </c>
      <c r="AR612" s="15">
        <v>0</v>
      </c>
      <c r="AS612" s="15">
        <v>0</v>
      </c>
      <c r="AT612" s="15">
        <v>0</v>
      </c>
      <c r="AU612" s="15">
        <v>0</v>
      </c>
      <c r="AV612" s="15">
        <f t="shared" si="49"/>
        <v>43.215459230769234</v>
      </c>
      <c r="AW612" s="15">
        <v>0</v>
      </c>
      <c r="AX612" s="15">
        <v>1.9716666666666665</v>
      </c>
    </row>
    <row r="613" spans="1:50" ht="20.100000000000001" customHeight="1" x14ac:dyDescent="0.25">
      <c r="A613" s="8">
        <v>43922</v>
      </c>
      <c r="B613" s="8">
        <v>43951</v>
      </c>
      <c r="C613" s="11">
        <v>589</v>
      </c>
      <c r="D613" s="8" t="str">
        <f>VLOOKUP(C613,DBASE!$A$4:$Z$756,3,FALSE)</f>
        <v>P</v>
      </c>
      <c r="E613" s="11" t="str">
        <f>VLOOKUP(C613,DBASE!$A$4:$Z$756,2,FALSE)</f>
        <v>Active</v>
      </c>
      <c r="F613" s="11" t="str">
        <f>VLOOKUP(C613,DBASE!$A$4:$Z$756,4,FALSE)</f>
        <v>Mitarbeiter 589</v>
      </c>
      <c r="G613" s="11" t="str">
        <f>VLOOKUP(C613,DBASE!$A$4:$Z$756,5,FALSE)</f>
        <v>N</v>
      </c>
      <c r="H613" s="11">
        <f>VLOOKUP(C613,DBASE!$A$4:$Z$756,6,FALSE)</f>
        <v>1022</v>
      </c>
      <c r="I613" s="11">
        <f>VLOOKUP(C613,DBASE!$A$4:$Z$756,7,FALSE)</f>
        <v>1023</v>
      </c>
      <c r="J613" s="11">
        <f>VLOOKUP(C613,DBASE!$A$4:$Z$756,8,FALSE)</f>
        <v>108</v>
      </c>
      <c r="K613" s="11" t="str">
        <f>VLOOKUP(C613,DBASE!$A$4:$Z$756,9,FALSE)</f>
        <v>Niederl. 9</v>
      </c>
      <c r="L613" s="11" t="str">
        <f>VLOOKUP(C613,DBASE!$A$4:$Z$756,10,FALSE)</f>
        <v>Department</v>
      </c>
      <c r="M613" s="11" t="str">
        <f>VLOOKUP(C613,DBASE!$A$4:$Z$756,11,FALSE)</f>
        <v>Supervisor</v>
      </c>
      <c r="N613" s="11" t="str">
        <f>VLOOKUP(C613,DBASE!$A$4:$Z$756,12,FALSE)</f>
        <v>Non-Mgm.</v>
      </c>
      <c r="O613" s="11" t="str">
        <f>VLOOKUP(C613,DBASE!$A$4:$Z$756,13,FALSE)</f>
        <v>ang.</v>
      </c>
      <c r="P613" s="11" t="str">
        <f>VLOOKUP(C613,DBASE!$A$4:$Z$756,14,FALSE)</f>
        <v>M</v>
      </c>
      <c r="Q613" s="12">
        <f>VLOOKUP(C613,DBASE!$A$4:$Z$756,15,FALSE)</f>
        <v>43358</v>
      </c>
      <c r="R613" s="12" t="str">
        <f>IF(VLOOKUP(C613,DBASE!$A$4:$Z$756,16,FALSE)=0,"",VLOOKUP(C613,DBASE!$A$4:$Z$756,16,FALSE))</f>
        <v/>
      </c>
      <c r="S613" s="13" t="str">
        <f>VLOOKUP(C613,DBASE!$A$4:$Z$756,17,FALSE)</f>
        <v/>
      </c>
      <c r="T613" s="11">
        <f ca="1">VLOOKUP(C613,DBASE!$A$4:$Z$756,18,FALSE)</f>
        <v>1</v>
      </c>
      <c r="U613" s="12">
        <f>VLOOKUP(C613,DBASE!$A$4:$Z$756,19,FALSE)</f>
        <v>30583</v>
      </c>
      <c r="V613" s="13">
        <f ca="1">VLOOKUP(C613,DBASE!$A$4:$Z$756,20,FALSE)</f>
        <v>36</v>
      </c>
      <c r="W613" s="11" t="str">
        <f>VLOOKUP(C613,DBASE!$A$4:$Z$756,21,FALSE)</f>
        <v>J</v>
      </c>
      <c r="X613" s="11">
        <f>VLOOKUP(C613,DBASE!$A$4:$Z$756,22,FALSE)</f>
        <v>30</v>
      </c>
      <c r="Y613" s="14">
        <f>VLOOKUP(C613,DBASE!$A$4:$Z$756,23,FALSE)</f>
        <v>2.5</v>
      </c>
      <c r="Z613" s="11">
        <f>VLOOKUP(C613,DBASE!$A$4:$Z$756,24,FALSE)</f>
        <v>39</v>
      </c>
      <c r="AA613" s="11" t="str">
        <f>VLOOKUP(C613,DBASE!$A$4:$Z$756,25,FALSE)</f>
        <v>Function</v>
      </c>
      <c r="AB613" s="10">
        <f>VLOOKUP(C613,DBASE!$A$4:$Z$756,26,FALSE)</f>
        <v>1</v>
      </c>
      <c r="AC613" s="15">
        <v>1609</v>
      </c>
      <c r="AD613" s="15">
        <f t="shared" si="45"/>
        <v>352.77325000000002</v>
      </c>
      <c r="AE613" s="15">
        <v>0</v>
      </c>
      <c r="AF613" s="15">
        <v>0</v>
      </c>
      <c r="AG613" s="15">
        <v>0</v>
      </c>
      <c r="AH613" s="15">
        <v>0</v>
      </c>
      <c r="AI613" s="15">
        <v>0</v>
      </c>
      <c r="AJ613" s="15">
        <v>0</v>
      </c>
      <c r="AK613" s="15">
        <v>0</v>
      </c>
      <c r="AL613" s="15">
        <v>0</v>
      </c>
      <c r="AM613" s="15">
        <v>0</v>
      </c>
      <c r="AN613" s="15">
        <v>0</v>
      </c>
      <c r="AO613" s="15">
        <f t="shared" si="46"/>
        <v>92.82692307692308</v>
      </c>
      <c r="AP613" s="15">
        <f t="shared" si="47"/>
        <v>73.745833333333351</v>
      </c>
      <c r="AQ613" s="15">
        <f t="shared" si="48"/>
        <v>26.5</v>
      </c>
      <c r="AR613" s="15">
        <v>0</v>
      </c>
      <c r="AS613" s="15">
        <v>0</v>
      </c>
      <c r="AT613" s="15">
        <v>0</v>
      </c>
      <c r="AU613" s="15">
        <v>0</v>
      </c>
      <c r="AV613" s="15">
        <f t="shared" si="49"/>
        <v>43.238643798076929</v>
      </c>
      <c r="AW613" s="15">
        <v>0</v>
      </c>
      <c r="AX613" s="15">
        <v>1.9716666666666665</v>
      </c>
    </row>
    <row r="614" spans="1:50" ht="20.100000000000001" customHeight="1" x14ac:dyDescent="0.25">
      <c r="A614" s="8">
        <v>43922</v>
      </c>
      <c r="B614" s="8">
        <v>43951</v>
      </c>
      <c r="C614" s="11">
        <v>590</v>
      </c>
      <c r="D614" s="8" t="str">
        <f>VLOOKUP(C614,DBASE!$A$4:$Z$756,3,FALSE)</f>
        <v>P</v>
      </c>
      <c r="E614" s="11" t="str">
        <f>VLOOKUP(C614,DBASE!$A$4:$Z$756,2,FALSE)</f>
        <v>Active</v>
      </c>
      <c r="F614" s="11" t="str">
        <f>VLOOKUP(C614,DBASE!$A$4:$Z$756,4,FALSE)</f>
        <v>Mitarbeiter 590</v>
      </c>
      <c r="G614" s="11" t="str">
        <f>VLOOKUP(C614,DBASE!$A$4:$Z$756,5,FALSE)</f>
        <v>N</v>
      </c>
      <c r="H614" s="11">
        <f>VLOOKUP(C614,DBASE!$A$4:$Z$756,6,FALSE)</f>
        <v>1024</v>
      </c>
      <c r="I614" s="11">
        <f>VLOOKUP(C614,DBASE!$A$4:$Z$756,7,FALSE)</f>
        <v>1054</v>
      </c>
      <c r="J614" s="11">
        <f>VLOOKUP(C614,DBASE!$A$4:$Z$756,8,FALSE)</f>
        <v>101</v>
      </c>
      <c r="K614" s="11" t="str">
        <f>VLOOKUP(C614,DBASE!$A$4:$Z$756,9,FALSE)</f>
        <v>Niederl. 2</v>
      </c>
      <c r="L614" s="11" t="str">
        <f>VLOOKUP(C614,DBASE!$A$4:$Z$756,10,FALSE)</f>
        <v>Department</v>
      </c>
      <c r="M614" s="11" t="str">
        <f>VLOOKUP(C614,DBASE!$A$4:$Z$756,11,FALSE)</f>
        <v>Supervisor</v>
      </c>
      <c r="N614" s="11" t="str">
        <f>VLOOKUP(C614,DBASE!$A$4:$Z$756,12,FALSE)</f>
        <v>Non-Mgm.</v>
      </c>
      <c r="O614" s="11" t="str">
        <f>VLOOKUP(C614,DBASE!$A$4:$Z$756,13,FALSE)</f>
        <v>ang.</v>
      </c>
      <c r="P614" s="11" t="str">
        <f>VLOOKUP(C614,DBASE!$A$4:$Z$756,14,FALSE)</f>
        <v>M</v>
      </c>
      <c r="Q614" s="12">
        <f>VLOOKUP(C614,DBASE!$A$4:$Z$756,15,FALSE)</f>
        <v>43344</v>
      </c>
      <c r="R614" s="12" t="str">
        <f>IF(VLOOKUP(C614,DBASE!$A$4:$Z$756,16,FALSE)=0,"",VLOOKUP(C614,DBASE!$A$4:$Z$756,16,FALSE))</f>
        <v/>
      </c>
      <c r="S614" s="13" t="str">
        <f>VLOOKUP(C614,DBASE!$A$4:$Z$756,17,FALSE)</f>
        <v/>
      </c>
      <c r="T614" s="11">
        <f ca="1">VLOOKUP(C614,DBASE!$A$4:$Z$756,18,FALSE)</f>
        <v>1</v>
      </c>
      <c r="U614" s="12">
        <f>VLOOKUP(C614,DBASE!$A$4:$Z$756,19,FALSE)</f>
        <v>24276</v>
      </c>
      <c r="V614" s="13">
        <f ca="1">VLOOKUP(C614,DBASE!$A$4:$Z$756,20,FALSE)</f>
        <v>53</v>
      </c>
      <c r="W614" s="11" t="str">
        <f>VLOOKUP(C614,DBASE!$A$4:$Z$756,21,FALSE)</f>
        <v>N</v>
      </c>
      <c r="X614" s="11">
        <f>VLOOKUP(C614,DBASE!$A$4:$Z$756,22,FALSE)</f>
        <v>30</v>
      </c>
      <c r="Y614" s="14">
        <f>VLOOKUP(C614,DBASE!$A$4:$Z$756,23,FALSE)</f>
        <v>2.5</v>
      </c>
      <c r="Z614" s="11">
        <f>VLOOKUP(C614,DBASE!$A$4:$Z$756,24,FALSE)</f>
        <v>39</v>
      </c>
      <c r="AA614" s="11" t="str">
        <f>VLOOKUP(C614,DBASE!$A$4:$Z$756,25,FALSE)</f>
        <v>Function</v>
      </c>
      <c r="AB614" s="10">
        <f>VLOOKUP(C614,DBASE!$A$4:$Z$756,26,FALSE)</f>
        <v>1</v>
      </c>
      <c r="AC614" s="15">
        <v>1610</v>
      </c>
      <c r="AD614" s="15">
        <f t="shared" si="45"/>
        <v>352.99250000000001</v>
      </c>
      <c r="AE614" s="15">
        <v>0</v>
      </c>
      <c r="AF614" s="15">
        <v>0</v>
      </c>
      <c r="AG614" s="15">
        <v>0</v>
      </c>
      <c r="AH614" s="15">
        <v>0</v>
      </c>
      <c r="AI614" s="15">
        <v>0</v>
      </c>
      <c r="AJ614" s="15">
        <v>0</v>
      </c>
      <c r="AK614" s="15">
        <v>0</v>
      </c>
      <c r="AL614" s="15">
        <v>0</v>
      </c>
      <c r="AM614" s="15">
        <v>0</v>
      </c>
      <c r="AN614" s="15">
        <v>0</v>
      </c>
      <c r="AO614" s="15">
        <f t="shared" si="46"/>
        <v>0</v>
      </c>
      <c r="AP614" s="15">
        <f t="shared" si="47"/>
        <v>0</v>
      </c>
      <c r="AQ614" s="15">
        <f t="shared" si="48"/>
        <v>26.5</v>
      </c>
      <c r="AR614" s="15">
        <v>0</v>
      </c>
      <c r="AS614" s="15">
        <v>0</v>
      </c>
      <c r="AT614" s="15">
        <v>0</v>
      </c>
      <c r="AU614" s="15">
        <v>0</v>
      </c>
      <c r="AV614" s="15">
        <f t="shared" si="49"/>
        <v>5.9346750000000004</v>
      </c>
      <c r="AW614" s="15">
        <v>0</v>
      </c>
      <c r="AX614" s="15">
        <v>1.9716666666666665</v>
      </c>
    </row>
    <row r="615" spans="1:50" ht="20.100000000000001" customHeight="1" x14ac:dyDescent="0.25">
      <c r="A615" s="8">
        <v>43922</v>
      </c>
      <c r="B615" s="8">
        <v>43951</v>
      </c>
      <c r="C615" s="11">
        <v>591</v>
      </c>
      <c r="D615" s="8" t="str">
        <f>VLOOKUP(C615,DBASE!$A$4:$Z$756,3,FALSE)</f>
        <v>P</v>
      </c>
      <c r="E615" s="11" t="str">
        <f>VLOOKUP(C615,DBASE!$A$4:$Z$756,2,FALSE)</f>
        <v>Active</v>
      </c>
      <c r="F615" s="11" t="str">
        <f>VLOOKUP(C615,DBASE!$A$4:$Z$756,4,FALSE)</f>
        <v>Mitarbeiter 591</v>
      </c>
      <c r="G615" s="11" t="str">
        <f>VLOOKUP(C615,DBASE!$A$4:$Z$756,5,FALSE)</f>
        <v>N</v>
      </c>
      <c r="H615" s="11">
        <f>VLOOKUP(C615,DBASE!$A$4:$Z$756,6,FALSE)</f>
        <v>1022</v>
      </c>
      <c r="I615" s="11">
        <f>VLOOKUP(C615,DBASE!$A$4:$Z$756,7,FALSE)</f>
        <v>1023</v>
      </c>
      <c r="J615" s="11">
        <f>VLOOKUP(C615,DBASE!$A$4:$Z$756,8,FALSE)</f>
        <v>108</v>
      </c>
      <c r="K615" s="11" t="str">
        <f>VLOOKUP(C615,DBASE!$A$4:$Z$756,9,FALSE)</f>
        <v>Niederl. 9</v>
      </c>
      <c r="L615" s="11" t="str">
        <f>VLOOKUP(C615,DBASE!$A$4:$Z$756,10,FALSE)</f>
        <v>Department</v>
      </c>
      <c r="M615" s="11" t="str">
        <f>VLOOKUP(C615,DBASE!$A$4:$Z$756,11,FALSE)</f>
        <v>Supervisor</v>
      </c>
      <c r="N615" s="11" t="str">
        <f>VLOOKUP(C615,DBASE!$A$4:$Z$756,12,FALSE)</f>
        <v>Non-Mgm.</v>
      </c>
      <c r="O615" s="11" t="str">
        <f>VLOOKUP(C615,DBASE!$A$4:$Z$756,13,FALSE)</f>
        <v>ang.</v>
      </c>
      <c r="P615" s="11" t="str">
        <f>VLOOKUP(C615,DBASE!$A$4:$Z$756,14,FALSE)</f>
        <v>M</v>
      </c>
      <c r="Q615" s="12">
        <f>VLOOKUP(C615,DBASE!$A$4:$Z$756,15,FALSE)</f>
        <v>43344</v>
      </c>
      <c r="R615" s="12" t="str">
        <f>IF(VLOOKUP(C615,DBASE!$A$4:$Z$756,16,FALSE)=0,"",VLOOKUP(C615,DBASE!$A$4:$Z$756,16,FALSE))</f>
        <v/>
      </c>
      <c r="S615" s="13" t="str">
        <f>VLOOKUP(C615,DBASE!$A$4:$Z$756,17,FALSE)</f>
        <v/>
      </c>
      <c r="T615" s="11">
        <f ca="1">VLOOKUP(C615,DBASE!$A$4:$Z$756,18,FALSE)</f>
        <v>1</v>
      </c>
      <c r="U615" s="12">
        <f>VLOOKUP(C615,DBASE!$A$4:$Z$756,19,FALSE)</f>
        <v>32745</v>
      </c>
      <c r="V615" s="13">
        <f ca="1">VLOOKUP(C615,DBASE!$A$4:$Z$756,20,FALSE)</f>
        <v>30</v>
      </c>
      <c r="W615" s="11" t="str">
        <f>VLOOKUP(C615,DBASE!$A$4:$Z$756,21,FALSE)</f>
        <v>J</v>
      </c>
      <c r="X615" s="11">
        <f>VLOOKUP(C615,DBASE!$A$4:$Z$756,22,FALSE)</f>
        <v>30</v>
      </c>
      <c r="Y615" s="14">
        <f>VLOOKUP(C615,DBASE!$A$4:$Z$756,23,FALSE)</f>
        <v>2.5</v>
      </c>
      <c r="Z615" s="11">
        <f>VLOOKUP(C615,DBASE!$A$4:$Z$756,24,FALSE)</f>
        <v>39</v>
      </c>
      <c r="AA615" s="11" t="str">
        <f>VLOOKUP(C615,DBASE!$A$4:$Z$756,25,FALSE)</f>
        <v>Function</v>
      </c>
      <c r="AB615" s="10">
        <f>VLOOKUP(C615,DBASE!$A$4:$Z$756,26,FALSE)</f>
        <v>1</v>
      </c>
      <c r="AC615" s="15">
        <v>1611</v>
      </c>
      <c r="AD615" s="15">
        <f t="shared" si="45"/>
        <v>353.21175000000005</v>
      </c>
      <c r="AE615" s="15">
        <v>0</v>
      </c>
      <c r="AF615" s="15">
        <v>0</v>
      </c>
      <c r="AG615" s="15">
        <v>0</v>
      </c>
      <c r="AH615" s="15">
        <v>0</v>
      </c>
      <c r="AI615" s="15">
        <v>0</v>
      </c>
      <c r="AJ615" s="15">
        <v>0</v>
      </c>
      <c r="AK615" s="15">
        <v>0</v>
      </c>
      <c r="AL615" s="15">
        <v>0</v>
      </c>
      <c r="AM615" s="15">
        <v>0</v>
      </c>
      <c r="AN615" s="15">
        <v>0</v>
      </c>
      <c r="AO615" s="15">
        <f t="shared" si="46"/>
        <v>92.942307692307693</v>
      </c>
      <c r="AP615" s="15">
        <f t="shared" si="47"/>
        <v>73.837500000000006</v>
      </c>
      <c r="AQ615" s="15">
        <f t="shared" si="48"/>
        <v>26.5</v>
      </c>
      <c r="AR615" s="15">
        <v>0</v>
      </c>
      <c r="AS615" s="15">
        <v>0</v>
      </c>
      <c r="AT615" s="15">
        <v>0</v>
      </c>
      <c r="AU615" s="15">
        <v>0</v>
      </c>
      <c r="AV615" s="15">
        <f t="shared" si="49"/>
        <v>43.285012932692311</v>
      </c>
      <c r="AW615" s="15">
        <v>0</v>
      </c>
      <c r="AX615" s="15">
        <v>1.9716666666666665</v>
      </c>
    </row>
    <row r="616" spans="1:50" ht="20.100000000000001" customHeight="1" x14ac:dyDescent="0.25">
      <c r="A616" s="8">
        <v>43922</v>
      </c>
      <c r="B616" s="8">
        <v>43951</v>
      </c>
      <c r="C616" s="11">
        <v>592</v>
      </c>
      <c r="D616" s="8" t="str">
        <f>VLOOKUP(C616,DBASE!$A$4:$Z$756,3,FALSE)</f>
        <v>P</v>
      </c>
      <c r="E616" s="11" t="str">
        <f>VLOOKUP(C616,DBASE!$A$4:$Z$756,2,FALSE)</f>
        <v>Active</v>
      </c>
      <c r="F616" s="11" t="str">
        <f>VLOOKUP(C616,DBASE!$A$4:$Z$756,4,FALSE)</f>
        <v>Mitarbeiter 592</v>
      </c>
      <c r="G616" s="11" t="str">
        <f>VLOOKUP(C616,DBASE!$A$4:$Z$756,5,FALSE)</f>
        <v>N</v>
      </c>
      <c r="H616" s="11">
        <f>VLOOKUP(C616,DBASE!$A$4:$Z$756,6,FALSE)</f>
        <v>1022</v>
      </c>
      <c r="I616" s="11">
        <f>VLOOKUP(C616,DBASE!$A$4:$Z$756,7,FALSE)</f>
        <v>1053</v>
      </c>
      <c r="J616" s="11">
        <f>VLOOKUP(C616,DBASE!$A$4:$Z$756,8,FALSE)</f>
        <v>107</v>
      </c>
      <c r="K616" s="11" t="str">
        <f>VLOOKUP(C616,DBASE!$A$4:$Z$756,9,FALSE)</f>
        <v>Niederl. 8</v>
      </c>
      <c r="L616" s="11" t="str">
        <f>VLOOKUP(C616,DBASE!$A$4:$Z$756,10,FALSE)</f>
        <v>Department</v>
      </c>
      <c r="M616" s="11" t="str">
        <f>VLOOKUP(C616,DBASE!$A$4:$Z$756,11,FALSE)</f>
        <v>Supervisor</v>
      </c>
      <c r="N616" s="11" t="str">
        <f>VLOOKUP(C616,DBASE!$A$4:$Z$756,12,FALSE)</f>
        <v>Non-Mgm.</v>
      </c>
      <c r="O616" s="11" t="str">
        <f>VLOOKUP(C616,DBASE!$A$4:$Z$756,13,FALSE)</f>
        <v>ang.</v>
      </c>
      <c r="P616" s="11" t="str">
        <f>VLOOKUP(C616,DBASE!$A$4:$Z$756,14,FALSE)</f>
        <v>M</v>
      </c>
      <c r="Q616" s="12">
        <f>VLOOKUP(C616,DBASE!$A$4:$Z$756,15,FALSE)</f>
        <v>43344</v>
      </c>
      <c r="R616" s="12" t="str">
        <f>IF(VLOOKUP(C616,DBASE!$A$4:$Z$756,16,FALSE)=0,"",VLOOKUP(C616,DBASE!$A$4:$Z$756,16,FALSE))</f>
        <v/>
      </c>
      <c r="S616" s="13" t="str">
        <f>VLOOKUP(C616,DBASE!$A$4:$Z$756,17,FALSE)</f>
        <v/>
      </c>
      <c r="T616" s="11">
        <f ca="1">VLOOKUP(C616,DBASE!$A$4:$Z$756,18,FALSE)</f>
        <v>1</v>
      </c>
      <c r="U616" s="12">
        <f>VLOOKUP(C616,DBASE!$A$4:$Z$756,19,FALSE)</f>
        <v>22528</v>
      </c>
      <c r="V616" s="13">
        <f ca="1">VLOOKUP(C616,DBASE!$A$4:$Z$756,20,FALSE)</f>
        <v>58</v>
      </c>
      <c r="W616" s="11" t="str">
        <f>VLOOKUP(C616,DBASE!$A$4:$Z$756,21,FALSE)</f>
        <v>J</v>
      </c>
      <c r="X616" s="11">
        <f>VLOOKUP(C616,DBASE!$A$4:$Z$756,22,FALSE)</f>
        <v>30</v>
      </c>
      <c r="Y616" s="14">
        <f>VLOOKUP(C616,DBASE!$A$4:$Z$756,23,FALSE)</f>
        <v>2.5</v>
      </c>
      <c r="Z616" s="11">
        <f>VLOOKUP(C616,DBASE!$A$4:$Z$756,24,FALSE)</f>
        <v>39</v>
      </c>
      <c r="AA616" s="11" t="str">
        <f>VLOOKUP(C616,DBASE!$A$4:$Z$756,25,FALSE)</f>
        <v>Function</v>
      </c>
      <c r="AB616" s="10">
        <f>VLOOKUP(C616,DBASE!$A$4:$Z$756,26,FALSE)</f>
        <v>1</v>
      </c>
      <c r="AC616" s="15">
        <v>1612</v>
      </c>
      <c r="AD616" s="15">
        <f t="shared" si="45"/>
        <v>353.43100000000004</v>
      </c>
      <c r="AE616" s="15">
        <v>0</v>
      </c>
      <c r="AF616" s="15">
        <v>0</v>
      </c>
      <c r="AG616" s="15">
        <v>0</v>
      </c>
      <c r="AH616" s="15">
        <v>0</v>
      </c>
      <c r="AI616" s="15">
        <v>0</v>
      </c>
      <c r="AJ616" s="15">
        <v>0</v>
      </c>
      <c r="AK616" s="15">
        <v>0</v>
      </c>
      <c r="AL616" s="15">
        <v>0</v>
      </c>
      <c r="AM616" s="15">
        <v>0</v>
      </c>
      <c r="AN616" s="15">
        <v>0</v>
      </c>
      <c r="AO616" s="15">
        <f t="shared" si="46"/>
        <v>93</v>
      </c>
      <c r="AP616" s="15">
        <f t="shared" si="47"/>
        <v>73.88333333333334</v>
      </c>
      <c r="AQ616" s="15">
        <f t="shared" si="48"/>
        <v>26.5</v>
      </c>
      <c r="AR616" s="15">
        <v>0</v>
      </c>
      <c r="AS616" s="15">
        <v>0</v>
      </c>
      <c r="AT616" s="15">
        <v>0</v>
      </c>
      <c r="AU616" s="15">
        <v>0</v>
      </c>
      <c r="AV616" s="15">
        <f t="shared" si="49"/>
        <v>43.308197499999999</v>
      </c>
      <c r="AW616" s="15">
        <v>0</v>
      </c>
      <c r="AX616" s="15">
        <v>1.9716666666666665</v>
      </c>
    </row>
    <row r="617" spans="1:50" ht="20.100000000000001" customHeight="1" x14ac:dyDescent="0.25">
      <c r="A617" s="8">
        <v>43922</v>
      </c>
      <c r="B617" s="8">
        <v>43951</v>
      </c>
      <c r="C617" s="11">
        <v>593</v>
      </c>
      <c r="D617" s="8" t="str">
        <f>VLOOKUP(C617,DBASE!$A$4:$Z$756,3,FALSE)</f>
        <v>P</v>
      </c>
      <c r="E617" s="11" t="str">
        <f>VLOOKUP(C617,DBASE!$A$4:$Z$756,2,FALSE)</f>
        <v>Active</v>
      </c>
      <c r="F617" s="11" t="str">
        <f>VLOOKUP(C617,DBASE!$A$4:$Z$756,4,FALSE)</f>
        <v>Mitarbeiter 593</v>
      </c>
      <c r="G617" s="11" t="str">
        <f>VLOOKUP(C617,DBASE!$A$4:$Z$756,5,FALSE)</f>
        <v>N</v>
      </c>
      <c r="H617" s="11">
        <f>VLOOKUP(C617,DBASE!$A$4:$Z$756,6,FALSE)</f>
        <v>1047</v>
      </c>
      <c r="I617" s="11">
        <f>VLOOKUP(C617,DBASE!$A$4:$Z$756,7,FALSE)</f>
        <v>1090</v>
      </c>
      <c r="J617" s="11">
        <f>VLOOKUP(C617,DBASE!$A$4:$Z$756,8,FALSE)</f>
        <v>102</v>
      </c>
      <c r="K617" s="11" t="str">
        <f>VLOOKUP(C617,DBASE!$A$4:$Z$756,9,FALSE)</f>
        <v>Niederl. 3</v>
      </c>
      <c r="L617" s="11" t="str">
        <f>VLOOKUP(C617,DBASE!$A$4:$Z$756,10,FALSE)</f>
        <v>Department</v>
      </c>
      <c r="M617" s="11" t="str">
        <f>VLOOKUP(C617,DBASE!$A$4:$Z$756,11,FALSE)</f>
        <v>Supervisor</v>
      </c>
      <c r="N617" s="11" t="str">
        <f>VLOOKUP(C617,DBASE!$A$4:$Z$756,12,FALSE)</f>
        <v>Non-Mgm.</v>
      </c>
      <c r="O617" s="11" t="str">
        <f>VLOOKUP(C617,DBASE!$A$4:$Z$756,13,FALSE)</f>
        <v>ang.</v>
      </c>
      <c r="P617" s="11" t="str">
        <f>VLOOKUP(C617,DBASE!$A$4:$Z$756,14,FALSE)</f>
        <v>M</v>
      </c>
      <c r="Q617" s="12">
        <f>VLOOKUP(C617,DBASE!$A$4:$Z$756,15,FALSE)</f>
        <v>43358</v>
      </c>
      <c r="R617" s="12" t="str">
        <f>IF(VLOOKUP(C617,DBASE!$A$4:$Z$756,16,FALSE)=0,"",VLOOKUP(C617,DBASE!$A$4:$Z$756,16,FALSE))</f>
        <v/>
      </c>
      <c r="S617" s="13" t="str">
        <f>VLOOKUP(C617,DBASE!$A$4:$Z$756,17,FALSE)</f>
        <v/>
      </c>
      <c r="T617" s="11">
        <f ca="1">VLOOKUP(C617,DBASE!$A$4:$Z$756,18,FALSE)</f>
        <v>1</v>
      </c>
      <c r="U617" s="12">
        <f>VLOOKUP(C617,DBASE!$A$4:$Z$756,19,FALSE)</f>
        <v>30187</v>
      </c>
      <c r="V617" s="13">
        <f ca="1">VLOOKUP(C617,DBASE!$A$4:$Z$756,20,FALSE)</f>
        <v>37</v>
      </c>
      <c r="W617" s="11" t="str">
        <f>VLOOKUP(C617,DBASE!$A$4:$Z$756,21,FALSE)</f>
        <v>N</v>
      </c>
      <c r="X617" s="11">
        <f>VLOOKUP(C617,DBASE!$A$4:$Z$756,22,FALSE)</f>
        <v>30</v>
      </c>
      <c r="Y617" s="14">
        <f>VLOOKUP(C617,DBASE!$A$4:$Z$756,23,FALSE)</f>
        <v>2.5</v>
      </c>
      <c r="Z617" s="11">
        <f>VLOOKUP(C617,DBASE!$A$4:$Z$756,24,FALSE)</f>
        <v>39</v>
      </c>
      <c r="AA617" s="11" t="str">
        <f>VLOOKUP(C617,DBASE!$A$4:$Z$756,25,FALSE)</f>
        <v>Function</v>
      </c>
      <c r="AB617" s="10">
        <f>VLOOKUP(C617,DBASE!$A$4:$Z$756,26,FALSE)</f>
        <v>1</v>
      </c>
      <c r="AC617" s="15">
        <v>1613</v>
      </c>
      <c r="AD617" s="15">
        <f t="shared" si="45"/>
        <v>353.65025000000003</v>
      </c>
      <c r="AE617" s="15">
        <v>0</v>
      </c>
      <c r="AF617" s="15">
        <v>0</v>
      </c>
      <c r="AG617" s="15">
        <v>0</v>
      </c>
      <c r="AH617" s="15">
        <v>0</v>
      </c>
      <c r="AI617" s="15">
        <v>0</v>
      </c>
      <c r="AJ617" s="15">
        <v>0</v>
      </c>
      <c r="AK617" s="15">
        <v>0</v>
      </c>
      <c r="AL617" s="15">
        <v>0</v>
      </c>
      <c r="AM617" s="15">
        <v>0</v>
      </c>
      <c r="AN617" s="15">
        <v>0</v>
      </c>
      <c r="AO617" s="15">
        <f t="shared" si="46"/>
        <v>0</v>
      </c>
      <c r="AP617" s="15">
        <f t="shared" si="47"/>
        <v>0</v>
      </c>
      <c r="AQ617" s="15">
        <f t="shared" si="48"/>
        <v>26.5</v>
      </c>
      <c r="AR617" s="15">
        <v>0</v>
      </c>
      <c r="AS617" s="15">
        <v>0</v>
      </c>
      <c r="AT617" s="15">
        <v>0</v>
      </c>
      <c r="AU617" s="15">
        <v>0</v>
      </c>
      <c r="AV617" s="15">
        <f t="shared" si="49"/>
        <v>5.9346750000000004</v>
      </c>
      <c r="AW617" s="15">
        <v>0</v>
      </c>
      <c r="AX617" s="15">
        <v>1.9716666666666665</v>
      </c>
    </row>
    <row r="618" spans="1:50" ht="20.100000000000001" customHeight="1" x14ac:dyDescent="0.25">
      <c r="A618" s="8">
        <v>43922</v>
      </c>
      <c r="B618" s="8">
        <v>43951</v>
      </c>
      <c r="C618" s="11">
        <v>594</v>
      </c>
      <c r="D618" s="8" t="str">
        <f>VLOOKUP(C618,DBASE!$A$4:$Z$756,3,FALSE)</f>
        <v>P</v>
      </c>
      <c r="E618" s="11" t="str">
        <f>VLOOKUP(C618,DBASE!$A$4:$Z$756,2,FALSE)</f>
        <v>Active</v>
      </c>
      <c r="F618" s="11" t="str">
        <f>VLOOKUP(C618,DBASE!$A$4:$Z$756,4,FALSE)</f>
        <v>Mitarbeiter 594</v>
      </c>
      <c r="G618" s="11" t="str">
        <f>VLOOKUP(C618,DBASE!$A$4:$Z$756,5,FALSE)</f>
        <v>N</v>
      </c>
      <c r="H618" s="11">
        <f>VLOOKUP(C618,DBASE!$A$4:$Z$756,6,FALSE)</f>
        <v>1022</v>
      </c>
      <c r="I618" s="11">
        <f>VLOOKUP(C618,DBASE!$A$4:$Z$756,7,FALSE)</f>
        <v>1060</v>
      </c>
      <c r="J618" s="11">
        <f>VLOOKUP(C618,DBASE!$A$4:$Z$756,8,FALSE)</f>
        <v>106</v>
      </c>
      <c r="K618" s="11" t="str">
        <f>VLOOKUP(C618,DBASE!$A$4:$Z$756,9,FALSE)</f>
        <v>Niederl. 7</v>
      </c>
      <c r="L618" s="11" t="str">
        <f>VLOOKUP(C618,DBASE!$A$4:$Z$756,10,FALSE)</f>
        <v>Department</v>
      </c>
      <c r="M618" s="11" t="str">
        <f>VLOOKUP(C618,DBASE!$A$4:$Z$756,11,FALSE)</f>
        <v>Supervisor</v>
      </c>
      <c r="N618" s="11" t="str">
        <f>VLOOKUP(C618,DBASE!$A$4:$Z$756,12,FALSE)</f>
        <v>Non-Mgm.</v>
      </c>
      <c r="O618" s="11" t="str">
        <f>VLOOKUP(C618,DBASE!$A$4:$Z$756,13,FALSE)</f>
        <v>ang.</v>
      </c>
      <c r="P618" s="11" t="str">
        <f>VLOOKUP(C618,DBASE!$A$4:$Z$756,14,FALSE)</f>
        <v>M</v>
      </c>
      <c r="Q618" s="12">
        <f>VLOOKUP(C618,DBASE!$A$4:$Z$756,15,FALSE)</f>
        <v>43358</v>
      </c>
      <c r="R618" s="12" t="str">
        <f>IF(VLOOKUP(C618,DBASE!$A$4:$Z$756,16,FALSE)=0,"",VLOOKUP(C618,DBASE!$A$4:$Z$756,16,FALSE))</f>
        <v/>
      </c>
      <c r="S618" s="13" t="str">
        <f>VLOOKUP(C618,DBASE!$A$4:$Z$756,17,FALSE)</f>
        <v/>
      </c>
      <c r="T618" s="11">
        <f ca="1">VLOOKUP(C618,DBASE!$A$4:$Z$756,18,FALSE)</f>
        <v>1</v>
      </c>
      <c r="U618" s="12">
        <f>VLOOKUP(C618,DBASE!$A$4:$Z$756,19,FALSE)</f>
        <v>32461</v>
      </c>
      <c r="V618" s="13">
        <f ca="1">VLOOKUP(C618,DBASE!$A$4:$Z$756,20,FALSE)</f>
        <v>31</v>
      </c>
      <c r="W618" s="11" t="str">
        <f>VLOOKUP(C618,DBASE!$A$4:$Z$756,21,FALSE)</f>
        <v>J</v>
      </c>
      <c r="X618" s="11">
        <f>VLOOKUP(C618,DBASE!$A$4:$Z$756,22,FALSE)</f>
        <v>30</v>
      </c>
      <c r="Y618" s="14">
        <f>VLOOKUP(C618,DBASE!$A$4:$Z$756,23,FALSE)</f>
        <v>2.5</v>
      </c>
      <c r="Z618" s="11">
        <f>VLOOKUP(C618,DBASE!$A$4:$Z$756,24,FALSE)</f>
        <v>39</v>
      </c>
      <c r="AA618" s="11" t="str">
        <f>VLOOKUP(C618,DBASE!$A$4:$Z$756,25,FALSE)</f>
        <v>Function</v>
      </c>
      <c r="AB618" s="10">
        <f>VLOOKUP(C618,DBASE!$A$4:$Z$756,26,FALSE)</f>
        <v>1</v>
      </c>
      <c r="AC618" s="15">
        <v>1614</v>
      </c>
      <c r="AD618" s="15">
        <f t="shared" si="45"/>
        <v>353.86950000000002</v>
      </c>
      <c r="AE618" s="15">
        <v>0</v>
      </c>
      <c r="AF618" s="15">
        <v>0</v>
      </c>
      <c r="AG618" s="15">
        <v>0</v>
      </c>
      <c r="AH618" s="15">
        <v>0</v>
      </c>
      <c r="AI618" s="15">
        <v>0</v>
      </c>
      <c r="AJ618" s="15">
        <v>0</v>
      </c>
      <c r="AK618" s="15">
        <v>0</v>
      </c>
      <c r="AL618" s="15">
        <v>0</v>
      </c>
      <c r="AM618" s="15">
        <v>0</v>
      </c>
      <c r="AN618" s="15">
        <v>0</v>
      </c>
      <c r="AO618" s="15">
        <f t="shared" si="46"/>
        <v>93.115384615384613</v>
      </c>
      <c r="AP618" s="15">
        <f t="shared" si="47"/>
        <v>73.975000000000009</v>
      </c>
      <c r="AQ618" s="15">
        <f t="shared" si="48"/>
        <v>26.5</v>
      </c>
      <c r="AR618" s="15">
        <v>0</v>
      </c>
      <c r="AS618" s="15">
        <v>0</v>
      </c>
      <c r="AT618" s="15">
        <v>0</v>
      </c>
      <c r="AU618" s="15">
        <v>0</v>
      </c>
      <c r="AV618" s="15">
        <f t="shared" si="49"/>
        <v>43.354566634615388</v>
      </c>
      <c r="AW618" s="15">
        <v>0</v>
      </c>
      <c r="AX618" s="15">
        <v>1.9716666666666665</v>
      </c>
    </row>
    <row r="619" spans="1:50" ht="20.100000000000001" customHeight="1" x14ac:dyDescent="0.25">
      <c r="A619" s="8">
        <v>43922</v>
      </c>
      <c r="B619" s="8">
        <v>43951</v>
      </c>
      <c r="C619" s="11">
        <v>595</v>
      </c>
      <c r="D619" s="8" t="str">
        <f>VLOOKUP(C619,DBASE!$A$4:$Z$756,3,FALSE)</f>
        <v>P</v>
      </c>
      <c r="E619" s="11" t="str">
        <f>VLOOKUP(C619,DBASE!$A$4:$Z$756,2,FALSE)</f>
        <v>Active</v>
      </c>
      <c r="F619" s="11" t="str">
        <f>VLOOKUP(C619,DBASE!$A$4:$Z$756,4,FALSE)</f>
        <v>Mitarbeiter 595</v>
      </c>
      <c r="G619" s="11" t="str">
        <f>VLOOKUP(C619,DBASE!$A$4:$Z$756,5,FALSE)</f>
        <v>N</v>
      </c>
      <c r="H619" s="11">
        <f>VLOOKUP(C619,DBASE!$A$4:$Z$756,6,FALSE)</f>
        <v>1012</v>
      </c>
      <c r="I619" s="11">
        <f>VLOOKUP(C619,DBASE!$A$4:$Z$756,7,FALSE)</f>
        <v>1012</v>
      </c>
      <c r="J619" s="11">
        <f>VLOOKUP(C619,DBASE!$A$4:$Z$756,8,FALSE)</f>
        <v>100</v>
      </c>
      <c r="K619" s="11" t="str">
        <f>VLOOKUP(C619,DBASE!$A$4:$Z$756,9,FALSE)</f>
        <v>Niederl. 1</v>
      </c>
      <c r="L619" s="11" t="str">
        <f>VLOOKUP(C619,DBASE!$A$4:$Z$756,10,FALSE)</f>
        <v>Department</v>
      </c>
      <c r="M619" s="11" t="str">
        <f>VLOOKUP(C619,DBASE!$A$4:$Z$756,11,FALSE)</f>
        <v>Supervisor</v>
      </c>
      <c r="N619" s="11" t="str">
        <f>VLOOKUP(C619,DBASE!$A$4:$Z$756,12,FALSE)</f>
        <v>Non-Mgm.</v>
      </c>
      <c r="O619" s="11" t="str">
        <f>VLOOKUP(C619,DBASE!$A$4:$Z$756,13,FALSE)</f>
        <v>kfm</v>
      </c>
      <c r="P619" s="11" t="str">
        <f>VLOOKUP(C619,DBASE!$A$4:$Z$756,14,FALSE)</f>
        <v>M</v>
      </c>
      <c r="Q619" s="12">
        <f>VLOOKUP(C619,DBASE!$A$4:$Z$756,15,FALSE)</f>
        <v>43344</v>
      </c>
      <c r="R619" s="12">
        <f>IF(VLOOKUP(C619,DBASE!$A$4:$Z$756,16,FALSE)=0,"",VLOOKUP(C619,DBASE!$A$4:$Z$756,16,FALSE))</f>
        <v>44439</v>
      </c>
      <c r="S619" s="13" t="str">
        <f>VLOOKUP(C619,DBASE!$A$4:$Z$756,17,FALSE)</f>
        <v/>
      </c>
      <c r="T619" s="11">
        <f ca="1">VLOOKUP(C619,DBASE!$A$4:$Z$756,18,FALSE)</f>
        <v>2</v>
      </c>
      <c r="U619" s="12">
        <f>VLOOKUP(C619,DBASE!$A$4:$Z$756,19,FALSE)</f>
        <v>36686</v>
      </c>
      <c r="V619" s="13">
        <f ca="1">VLOOKUP(C619,DBASE!$A$4:$Z$756,20,FALSE)</f>
        <v>19</v>
      </c>
      <c r="W619" s="11" t="str">
        <f>VLOOKUP(C619,DBASE!$A$4:$Z$756,21,FALSE)</f>
        <v>J</v>
      </c>
      <c r="X619" s="11">
        <f>VLOOKUP(C619,DBASE!$A$4:$Z$756,22,FALSE)</f>
        <v>30</v>
      </c>
      <c r="Y619" s="14">
        <f>VLOOKUP(C619,DBASE!$A$4:$Z$756,23,FALSE)</f>
        <v>2.5</v>
      </c>
      <c r="Z619" s="11">
        <f>VLOOKUP(C619,DBASE!$A$4:$Z$756,24,FALSE)</f>
        <v>39</v>
      </c>
      <c r="AA619" s="11" t="str">
        <f>VLOOKUP(C619,DBASE!$A$4:$Z$756,25,FALSE)</f>
        <v>Function</v>
      </c>
      <c r="AB619" s="10">
        <f>VLOOKUP(C619,DBASE!$A$4:$Z$756,26,FALSE)</f>
        <v>1</v>
      </c>
      <c r="AC619" s="15">
        <v>1615</v>
      </c>
      <c r="AD619" s="15">
        <f t="shared" si="45"/>
        <v>354.08875</v>
      </c>
      <c r="AE619" s="15">
        <v>0</v>
      </c>
      <c r="AF619" s="15">
        <v>0</v>
      </c>
      <c r="AG619" s="15">
        <v>0</v>
      </c>
      <c r="AH619" s="15">
        <v>0</v>
      </c>
      <c r="AI619" s="15">
        <v>0</v>
      </c>
      <c r="AJ619" s="15">
        <v>0</v>
      </c>
      <c r="AK619" s="15">
        <v>0</v>
      </c>
      <c r="AL619" s="15">
        <v>0</v>
      </c>
      <c r="AM619" s="15">
        <v>0</v>
      </c>
      <c r="AN619" s="15">
        <v>0</v>
      </c>
      <c r="AO619" s="15">
        <f t="shared" si="46"/>
        <v>93.173076923076934</v>
      </c>
      <c r="AP619" s="15">
        <f t="shared" si="47"/>
        <v>74.020833333333343</v>
      </c>
      <c r="AQ619" s="15">
        <f t="shared" si="48"/>
        <v>26.5</v>
      </c>
      <c r="AR619" s="15">
        <v>0</v>
      </c>
      <c r="AS619" s="15">
        <v>0</v>
      </c>
      <c r="AT619" s="15">
        <v>0</v>
      </c>
      <c r="AU619" s="15">
        <v>0</v>
      </c>
      <c r="AV619" s="15">
        <f t="shared" si="49"/>
        <v>43.377751201923083</v>
      </c>
      <c r="AW619" s="15">
        <v>0</v>
      </c>
      <c r="AX619" s="15">
        <v>1.9716666666666665</v>
      </c>
    </row>
    <row r="620" spans="1:50" ht="20.100000000000001" customHeight="1" x14ac:dyDescent="0.25">
      <c r="A620" s="8">
        <v>43922</v>
      </c>
      <c r="B620" s="8">
        <v>43951</v>
      </c>
      <c r="C620" s="11">
        <v>596</v>
      </c>
      <c r="D620" s="8" t="str">
        <f>VLOOKUP(C620,DBASE!$A$4:$Z$756,3,FALSE)</f>
        <v>P</v>
      </c>
      <c r="E620" s="11" t="str">
        <f>VLOOKUP(C620,DBASE!$A$4:$Z$756,2,FALSE)</f>
        <v>Active</v>
      </c>
      <c r="F620" s="11" t="str">
        <f>VLOOKUP(C620,DBASE!$A$4:$Z$756,4,FALSE)</f>
        <v>Mitarbeiter 596</v>
      </c>
      <c r="G620" s="11" t="str">
        <f>VLOOKUP(C620,DBASE!$A$4:$Z$756,5,FALSE)</f>
        <v>N</v>
      </c>
      <c r="H620" s="11">
        <f>VLOOKUP(C620,DBASE!$A$4:$Z$756,6,FALSE)</f>
        <v>1019</v>
      </c>
      <c r="I620" s="11">
        <f>VLOOKUP(C620,DBASE!$A$4:$Z$756,7,FALSE)</f>
        <v>1067</v>
      </c>
      <c r="J620" s="11">
        <f>VLOOKUP(C620,DBASE!$A$4:$Z$756,8,FALSE)</f>
        <v>111</v>
      </c>
      <c r="K620" s="11" t="str">
        <f>VLOOKUP(C620,DBASE!$A$4:$Z$756,9,FALSE)</f>
        <v>Niederl. 12</v>
      </c>
      <c r="L620" s="11" t="str">
        <f>VLOOKUP(C620,DBASE!$A$4:$Z$756,10,FALSE)</f>
        <v>Department</v>
      </c>
      <c r="M620" s="11" t="str">
        <f>VLOOKUP(C620,DBASE!$A$4:$Z$756,11,FALSE)</f>
        <v>Supervisor</v>
      </c>
      <c r="N620" s="11" t="str">
        <f>VLOOKUP(C620,DBASE!$A$4:$Z$756,12,FALSE)</f>
        <v>Non-Mgm.</v>
      </c>
      <c r="O620" s="11" t="str">
        <f>VLOOKUP(C620,DBASE!$A$4:$Z$756,13,FALSE)</f>
        <v>ang.</v>
      </c>
      <c r="P620" s="11" t="str">
        <f>VLOOKUP(C620,DBASE!$A$4:$Z$756,14,FALSE)</f>
        <v>W</v>
      </c>
      <c r="Q620" s="12">
        <f>VLOOKUP(C620,DBASE!$A$4:$Z$756,15,FALSE)</f>
        <v>43360</v>
      </c>
      <c r="R620" s="12" t="str">
        <f>IF(VLOOKUP(C620,DBASE!$A$4:$Z$756,16,FALSE)=0,"",VLOOKUP(C620,DBASE!$A$4:$Z$756,16,FALSE))</f>
        <v/>
      </c>
      <c r="S620" s="13" t="str">
        <f>VLOOKUP(C620,DBASE!$A$4:$Z$756,17,FALSE)</f>
        <v/>
      </c>
      <c r="T620" s="11">
        <f ca="1">VLOOKUP(C620,DBASE!$A$4:$Z$756,18,FALSE)</f>
        <v>1</v>
      </c>
      <c r="U620" s="12">
        <f>VLOOKUP(C620,DBASE!$A$4:$Z$756,19,FALSE)</f>
        <v>36313</v>
      </c>
      <c r="V620" s="13">
        <f ca="1">VLOOKUP(C620,DBASE!$A$4:$Z$756,20,FALSE)</f>
        <v>20</v>
      </c>
      <c r="W620" s="11" t="str">
        <f>VLOOKUP(C620,DBASE!$A$4:$Z$756,21,FALSE)</f>
        <v>N</v>
      </c>
      <c r="X620" s="11">
        <f>VLOOKUP(C620,DBASE!$A$4:$Z$756,22,FALSE)</f>
        <v>30</v>
      </c>
      <c r="Y620" s="14">
        <f>VLOOKUP(C620,DBASE!$A$4:$Z$756,23,FALSE)</f>
        <v>2.5</v>
      </c>
      <c r="Z620" s="11">
        <f>VLOOKUP(C620,DBASE!$A$4:$Z$756,24,FALSE)</f>
        <v>39</v>
      </c>
      <c r="AA620" s="11" t="str">
        <f>VLOOKUP(C620,DBASE!$A$4:$Z$756,25,FALSE)</f>
        <v>Function</v>
      </c>
      <c r="AB620" s="10">
        <f>VLOOKUP(C620,DBASE!$A$4:$Z$756,26,FALSE)</f>
        <v>1</v>
      </c>
      <c r="AC620" s="15">
        <v>1616</v>
      </c>
      <c r="AD620" s="15">
        <f t="shared" si="45"/>
        <v>354.30799999999999</v>
      </c>
      <c r="AE620" s="15">
        <v>0</v>
      </c>
      <c r="AF620" s="15">
        <v>0</v>
      </c>
      <c r="AG620" s="15">
        <v>0</v>
      </c>
      <c r="AH620" s="15">
        <v>0</v>
      </c>
      <c r="AI620" s="15">
        <v>0</v>
      </c>
      <c r="AJ620" s="15">
        <v>0</v>
      </c>
      <c r="AK620" s="15">
        <v>0</v>
      </c>
      <c r="AL620" s="15">
        <v>0</v>
      </c>
      <c r="AM620" s="15">
        <v>0</v>
      </c>
      <c r="AN620" s="15">
        <v>0</v>
      </c>
      <c r="AO620" s="15">
        <f t="shared" si="46"/>
        <v>0</v>
      </c>
      <c r="AP620" s="15">
        <f t="shared" si="47"/>
        <v>0</v>
      </c>
      <c r="AQ620" s="15">
        <f t="shared" si="48"/>
        <v>26.5</v>
      </c>
      <c r="AR620" s="15">
        <v>0</v>
      </c>
      <c r="AS620" s="15">
        <v>0</v>
      </c>
      <c r="AT620" s="15">
        <v>0</v>
      </c>
      <c r="AU620" s="15">
        <v>0</v>
      </c>
      <c r="AV620" s="15">
        <f t="shared" si="49"/>
        <v>5.9346750000000004</v>
      </c>
      <c r="AW620" s="15">
        <v>0</v>
      </c>
      <c r="AX620" s="15">
        <v>1.9716666666666665</v>
      </c>
    </row>
    <row r="621" spans="1:50" ht="20.100000000000001" customHeight="1" x14ac:dyDescent="0.25">
      <c r="A621" s="8">
        <v>43922</v>
      </c>
      <c r="B621" s="8">
        <v>43951</v>
      </c>
      <c r="C621" s="11">
        <v>597</v>
      </c>
      <c r="D621" s="8" t="str">
        <f>VLOOKUP(C621,DBASE!$A$4:$Z$756,3,FALSE)</f>
        <v>P</v>
      </c>
      <c r="E621" s="11" t="str">
        <f>VLOOKUP(C621,DBASE!$A$4:$Z$756,2,FALSE)</f>
        <v>Active</v>
      </c>
      <c r="F621" s="11" t="str">
        <f>VLOOKUP(C621,DBASE!$A$4:$Z$756,4,FALSE)</f>
        <v>Mitarbeiter 597</v>
      </c>
      <c r="G621" s="11" t="str">
        <f>VLOOKUP(C621,DBASE!$A$4:$Z$756,5,FALSE)</f>
        <v>N</v>
      </c>
      <c r="H621" s="11">
        <f>VLOOKUP(C621,DBASE!$A$4:$Z$756,6,FALSE)</f>
        <v>1005</v>
      </c>
      <c r="I621" s="11">
        <f>VLOOKUP(C621,DBASE!$A$4:$Z$756,7,FALSE)</f>
        <v>1005</v>
      </c>
      <c r="J621" s="11">
        <f>VLOOKUP(C621,DBASE!$A$4:$Z$756,8,FALSE)</f>
        <v>100</v>
      </c>
      <c r="K621" s="11" t="str">
        <f>VLOOKUP(C621,DBASE!$A$4:$Z$756,9,FALSE)</f>
        <v>Niederl. 1</v>
      </c>
      <c r="L621" s="11" t="str">
        <f>VLOOKUP(C621,DBASE!$A$4:$Z$756,10,FALSE)</f>
        <v>Department</v>
      </c>
      <c r="M621" s="11" t="str">
        <f>VLOOKUP(C621,DBASE!$A$4:$Z$756,11,FALSE)</f>
        <v>Supervisor</v>
      </c>
      <c r="N621" s="11" t="str">
        <f>VLOOKUP(C621,DBASE!$A$4:$Z$756,12,FALSE)</f>
        <v>Non-Mgm.</v>
      </c>
      <c r="O621" s="11" t="str">
        <f>VLOOKUP(C621,DBASE!$A$4:$Z$756,13,FALSE)</f>
        <v>ang.</v>
      </c>
      <c r="P621" s="11" t="str">
        <f>VLOOKUP(C621,DBASE!$A$4:$Z$756,14,FALSE)</f>
        <v>M</v>
      </c>
      <c r="Q621" s="12">
        <f>VLOOKUP(C621,DBASE!$A$4:$Z$756,15,FALSE)</f>
        <v>43344</v>
      </c>
      <c r="R621" s="12" t="str">
        <f>IF(VLOOKUP(C621,DBASE!$A$4:$Z$756,16,FALSE)=0,"",VLOOKUP(C621,DBASE!$A$4:$Z$756,16,FALSE))</f>
        <v/>
      </c>
      <c r="S621" s="13" t="str">
        <f>VLOOKUP(C621,DBASE!$A$4:$Z$756,17,FALSE)</f>
        <v/>
      </c>
      <c r="T621" s="11">
        <f ca="1">VLOOKUP(C621,DBASE!$A$4:$Z$756,18,FALSE)</f>
        <v>1</v>
      </c>
      <c r="U621" s="12">
        <f>VLOOKUP(C621,DBASE!$A$4:$Z$756,19,FALSE)</f>
        <v>33637</v>
      </c>
      <c r="V621" s="13">
        <f ca="1">VLOOKUP(C621,DBASE!$A$4:$Z$756,20,FALSE)</f>
        <v>27</v>
      </c>
      <c r="W621" s="11" t="str">
        <f>VLOOKUP(C621,DBASE!$A$4:$Z$756,21,FALSE)</f>
        <v>N</v>
      </c>
      <c r="X621" s="11">
        <f>VLOOKUP(C621,DBASE!$A$4:$Z$756,22,FALSE)</f>
        <v>30</v>
      </c>
      <c r="Y621" s="14">
        <f>VLOOKUP(C621,DBASE!$A$4:$Z$756,23,FALSE)</f>
        <v>2.5</v>
      </c>
      <c r="Z621" s="11">
        <f>VLOOKUP(C621,DBASE!$A$4:$Z$756,24,FALSE)</f>
        <v>39</v>
      </c>
      <c r="AA621" s="11" t="str">
        <f>VLOOKUP(C621,DBASE!$A$4:$Z$756,25,FALSE)</f>
        <v>Function</v>
      </c>
      <c r="AB621" s="10">
        <f>VLOOKUP(C621,DBASE!$A$4:$Z$756,26,FALSE)</f>
        <v>1</v>
      </c>
      <c r="AC621" s="15">
        <v>1617</v>
      </c>
      <c r="AD621" s="15">
        <f t="shared" si="45"/>
        <v>354.52725000000004</v>
      </c>
      <c r="AE621" s="15">
        <v>0</v>
      </c>
      <c r="AF621" s="15">
        <v>0</v>
      </c>
      <c r="AG621" s="15">
        <v>0</v>
      </c>
      <c r="AH621" s="15">
        <v>0</v>
      </c>
      <c r="AI621" s="15">
        <v>0</v>
      </c>
      <c r="AJ621" s="15">
        <v>0</v>
      </c>
      <c r="AK621" s="15">
        <v>0</v>
      </c>
      <c r="AL621" s="15">
        <v>0</v>
      </c>
      <c r="AM621" s="15">
        <v>0</v>
      </c>
      <c r="AN621" s="15">
        <v>0</v>
      </c>
      <c r="AO621" s="15">
        <f t="shared" si="46"/>
        <v>0</v>
      </c>
      <c r="AP621" s="15">
        <f t="shared" si="47"/>
        <v>0</v>
      </c>
      <c r="AQ621" s="15">
        <f t="shared" si="48"/>
        <v>26.5</v>
      </c>
      <c r="AR621" s="15">
        <v>0</v>
      </c>
      <c r="AS621" s="15">
        <v>0</v>
      </c>
      <c r="AT621" s="15">
        <v>0</v>
      </c>
      <c r="AU621" s="15">
        <v>0</v>
      </c>
      <c r="AV621" s="15">
        <f t="shared" si="49"/>
        <v>5.9346750000000004</v>
      </c>
      <c r="AW621" s="15">
        <v>0</v>
      </c>
      <c r="AX621" s="15">
        <v>1.9716666666666665</v>
      </c>
    </row>
    <row r="622" spans="1:50" ht="20.100000000000001" customHeight="1" x14ac:dyDescent="0.25">
      <c r="A622" s="8">
        <v>43922</v>
      </c>
      <c r="B622" s="8">
        <v>43951</v>
      </c>
      <c r="C622" s="11">
        <v>598</v>
      </c>
      <c r="D622" s="8" t="str">
        <f>VLOOKUP(C622,DBASE!$A$4:$Z$756,3,FALSE)</f>
        <v>P</v>
      </c>
      <c r="E622" s="11" t="str">
        <f>VLOOKUP(C622,DBASE!$A$4:$Z$756,2,FALSE)</f>
        <v>Active</v>
      </c>
      <c r="F622" s="11" t="str">
        <f>VLOOKUP(C622,DBASE!$A$4:$Z$756,4,FALSE)</f>
        <v>Mitarbeiter 598</v>
      </c>
      <c r="G622" s="11" t="str">
        <f>VLOOKUP(C622,DBASE!$A$4:$Z$756,5,FALSE)</f>
        <v>N</v>
      </c>
      <c r="H622" s="11">
        <f>VLOOKUP(C622,DBASE!$A$4:$Z$756,6,FALSE)</f>
        <v>1045</v>
      </c>
      <c r="I622" s="11">
        <f>VLOOKUP(C622,DBASE!$A$4:$Z$756,7,FALSE)</f>
        <v>1088</v>
      </c>
      <c r="J622" s="11">
        <f>VLOOKUP(C622,DBASE!$A$4:$Z$756,8,FALSE)</f>
        <v>102</v>
      </c>
      <c r="K622" s="11" t="str">
        <f>VLOOKUP(C622,DBASE!$A$4:$Z$756,9,FALSE)</f>
        <v>Niederl. 3</v>
      </c>
      <c r="L622" s="11" t="str">
        <f>VLOOKUP(C622,DBASE!$A$4:$Z$756,10,FALSE)</f>
        <v>Department</v>
      </c>
      <c r="M622" s="11" t="str">
        <f>VLOOKUP(C622,DBASE!$A$4:$Z$756,11,FALSE)</f>
        <v>Supervisor</v>
      </c>
      <c r="N622" s="11" t="str">
        <f>VLOOKUP(C622,DBASE!$A$4:$Z$756,12,FALSE)</f>
        <v>Non-Mgm.</v>
      </c>
      <c r="O622" s="11" t="str">
        <f>VLOOKUP(C622,DBASE!$A$4:$Z$756,13,FALSE)</f>
        <v>ang.</v>
      </c>
      <c r="P622" s="11" t="str">
        <f>VLOOKUP(C622,DBASE!$A$4:$Z$756,14,FALSE)</f>
        <v>W</v>
      </c>
      <c r="Q622" s="12">
        <f>VLOOKUP(C622,DBASE!$A$4:$Z$756,15,FALSE)</f>
        <v>43374</v>
      </c>
      <c r="R622" s="12" t="str">
        <f>IF(VLOOKUP(C622,DBASE!$A$4:$Z$756,16,FALSE)=0,"",VLOOKUP(C622,DBASE!$A$4:$Z$756,16,FALSE))</f>
        <v/>
      </c>
      <c r="S622" s="13" t="str">
        <f>VLOOKUP(C622,DBASE!$A$4:$Z$756,17,FALSE)</f>
        <v/>
      </c>
      <c r="T622" s="11">
        <f ca="1">VLOOKUP(C622,DBASE!$A$4:$Z$756,18,FALSE)</f>
        <v>1</v>
      </c>
      <c r="U622" s="12">
        <f>VLOOKUP(C622,DBASE!$A$4:$Z$756,19,FALSE)</f>
        <v>28560</v>
      </c>
      <c r="V622" s="13">
        <f ca="1">VLOOKUP(C622,DBASE!$A$4:$Z$756,20,FALSE)</f>
        <v>41</v>
      </c>
      <c r="W622" s="11" t="str">
        <f>VLOOKUP(C622,DBASE!$A$4:$Z$756,21,FALSE)</f>
        <v>N</v>
      </c>
      <c r="X622" s="11">
        <f>VLOOKUP(C622,DBASE!$A$4:$Z$756,22,FALSE)</f>
        <v>30</v>
      </c>
      <c r="Y622" s="14">
        <f>VLOOKUP(C622,DBASE!$A$4:$Z$756,23,FALSE)</f>
        <v>2.5</v>
      </c>
      <c r="Z622" s="11">
        <f>VLOOKUP(C622,DBASE!$A$4:$Z$756,24,FALSE)</f>
        <v>39</v>
      </c>
      <c r="AA622" s="11" t="str">
        <f>VLOOKUP(C622,DBASE!$A$4:$Z$756,25,FALSE)</f>
        <v>Function</v>
      </c>
      <c r="AB622" s="10">
        <f>VLOOKUP(C622,DBASE!$A$4:$Z$756,26,FALSE)</f>
        <v>1</v>
      </c>
      <c r="AC622" s="15">
        <v>1618</v>
      </c>
      <c r="AD622" s="15">
        <f t="shared" si="45"/>
        <v>354.74649999999997</v>
      </c>
      <c r="AE622" s="15">
        <v>0</v>
      </c>
      <c r="AF622" s="15">
        <v>0</v>
      </c>
      <c r="AG622" s="15">
        <v>0</v>
      </c>
      <c r="AH622" s="15">
        <v>0</v>
      </c>
      <c r="AI622" s="15">
        <v>0</v>
      </c>
      <c r="AJ622" s="15">
        <v>0</v>
      </c>
      <c r="AK622" s="15">
        <v>0</v>
      </c>
      <c r="AL622" s="15">
        <v>0</v>
      </c>
      <c r="AM622" s="15">
        <v>0</v>
      </c>
      <c r="AN622" s="15">
        <v>0</v>
      </c>
      <c r="AO622" s="15">
        <f t="shared" si="46"/>
        <v>0</v>
      </c>
      <c r="AP622" s="15">
        <f t="shared" si="47"/>
        <v>0</v>
      </c>
      <c r="AQ622" s="15">
        <f t="shared" si="48"/>
        <v>26.5</v>
      </c>
      <c r="AR622" s="15">
        <v>0</v>
      </c>
      <c r="AS622" s="15">
        <v>0</v>
      </c>
      <c r="AT622" s="15">
        <v>0</v>
      </c>
      <c r="AU622" s="15">
        <v>0</v>
      </c>
      <c r="AV622" s="15">
        <f t="shared" si="49"/>
        <v>5.9346750000000004</v>
      </c>
      <c r="AW622" s="15">
        <v>0</v>
      </c>
      <c r="AX622" s="15">
        <v>1.9716666666666665</v>
      </c>
    </row>
    <row r="623" spans="1:50" ht="20.100000000000001" customHeight="1" x14ac:dyDescent="0.25">
      <c r="A623" s="8">
        <v>43922</v>
      </c>
      <c r="B623" s="8">
        <v>43951</v>
      </c>
      <c r="C623" s="11">
        <v>599</v>
      </c>
      <c r="D623" s="8" t="str">
        <f>VLOOKUP(C623,DBASE!$A$4:$Z$756,3,FALSE)</f>
        <v>P</v>
      </c>
      <c r="E623" s="11" t="str">
        <f>VLOOKUP(C623,DBASE!$A$4:$Z$756,2,FALSE)</f>
        <v>Active</v>
      </c>
      <c r="F623" s="11" t="str">
        <f>VLOOKUP(C623,DBASE!$A$4:$Z$756,4,FALSE)</f>
        <v>Mitarbeiter 599</v>
      </c>
      <c r="G623" s="11" t="str">
        <f>VLOOKUP(C623,DBASE!$A$4:$Z$756,5,FALSE)</f>
        <v>N</v>
      </c>
      <c r="H623" s="11">
        <f>VLOOKUP(C623,DBASE!$A$4:$Z$756,6,FALSE)</f>
        <v>1029</v>
      </c>
      <c r="I623" s="11">
        <f>VLOOKUP(C623,DBASE!$A$4:$Z$756,7,FALSE)</f>
        <v>1072</v>
      </c>
      <c r="J623" s="11">
        <f>VLOOKUP(C623,DBASE!$A$4:$Z$756,8,FALSE)</f>
        <v>102</v>
      </c>
      <c r="K623" s="11" t="str">
        <f>VLOOKUP(C623,DBASE!$A$4:$Z$756,9,FALSE)</f>
        <v>Niederl. 3</v>
      </c>
      <c r="L623" s="11" t="str">
        <f>VLOOKUP(C623,DBASE!$A$4:$Z$756,10,FALSE)</f>
        <v>Department</v>
      </c>
      <c r="M623" s="11" t="str">
        <f>VLOOKUP(C623,DBASE!$A$4:$Z$756,11,FALSE)</f>
        <v>Supervisor</v>
      </c>
      <c r="N623" s="11" t="str">
        <f>VLOOKUP(C623,DBASE!$A$4:$Z$756,12,FALSE)</f>
        <v>Non-Mgm.</v>
      </c>
      <c r="O623" s="11" t="str">
        <f>VLOOKUP(C623,DBASE!$A$4:$Z$756,13,FALSE)</f>
        <v>ang.</v>
      </c>
      <c r="P623" s="11" t="str">
        <f>VLOOKUP(C623,DBASE!$A$4:$Z$756,14,FALSE)</f>
        <v>W</v>
      </c>
      <c r="Q623" s="12">
        <f>VLOOKUP(C623,DBASE!$A$4:$Z$756,15,FALSE)</f>
        <v>43374</v>
      </c>
      <c r="R623" s="12" t="str">
        <f>IF(VLOOKUP(C623,DBASE!$A$4:$Z$756,16,FALSE)=0,"",VLOOKUP(C623,DBASE!$A$4:$Z$756,16,FALSE))</f>
        <v/>
      </c>
      <c r="S623" s="13" t="str">
        <f>VLOOKUP(C623,DBASE!$A$4:$Z$756,17,FALSE)</f>
        <v/>
      </c>
      <c r="T623" s="11">
        <f ca="1">VLOOKUP(C623,DBASE!$A$4:$Z$756,18,FALSE)</f>
        <v>1</v>
      </c>
      <c r="U623" s="12">
        <f>VLOOKUP(C623,DBASE!$A$4:$Z$756,19,FALSE)</f>
        <v>30379</v>
      </c>
      <c r="V623" s="13">
        <f ca="1">VLOOKUP(C623,DBASE!$A$4:$Z$756,20,FALSE)</f>
        <v>36</v>
      </c>
      <c r="W623" s="11" t="str">
        <f>VLOOKUP(C623,DBASE!$A$4:$Z$756,21,FALSE)</f>
        <v>N</v>
      </c>
      <c r="X623" s="11">
        <f>VLOOKUP(C623,DBASE!$A$4:$Z$756,22,FALSE)</f>
        <v>30</v>
      </c>
      <c r="Y623" s="14">
        <f>VLOOKUP(C623,DBASE!$A$4:$Z$756,23,FALSE)</f>
        <v>2.5</v>
      </c>
      <c r="Z623" s="11">
        <f>VLOOKUP(C623,DBASE!$A$4:$Z$756,24,FALSE)</f>
        <v>39</v>
      </c>
      <c r="AA623" s="11" t="str">
        <f>VLOOKUP(C623,DBASE!$A$4:$Z$756,25,FALSE)</f>
        <v>Function</v>
      </c>
      <c r="AB623" s="10">
        <f>VLOOKUP(C623,DBASE!$A$4:$Z$756,26,FALSE)</f>
        <v>1</v>
      </c>
      <c r="AC623" s="15">
        <v>1619</v>
      </c>
      <c r="AD623" s="15">
        <f t="shared" si="45"/>
        <v>354.96575000000001</v>
      </c>
      <c r="AE623" s="15">
        <v>0</v>
      </c>
      <c r="AF623" s="15">
        <v>0</v>
      </c>
      <c r="AG623" s="15">
        <v>0</v>
      </c>
      <c r="AH623" s="15">
        <v>0</v>
      </c>
      <c r="AI623" s="15">
        <v>0</v>
      </c>
      <c r="AJ623" s="15">
        <v>0</v>
      </c>
      <c r="AK623" s="15">
        <v>0</v>
      </c>
      <c r="AL623" s="15">
        <v>0</v>
      </c>
      <c r="AM623" s="15">
        <v>0</v>
      </c>
      <c r="AN623" s="15">
        <v>0</v>
      </c>
      <c r="AO623" s="15">
        <f t="shared" si="46"/>
        <v>0</v>
      </c>
      <c r="AP623" s="15">
        <f t="shared" si="47"/>
        <v>0</v>
      </c>
      <c r="AQ623" s="15">
        <f t="shared" si="48"/>
        <v>26.5</v>
      </c>
      <c r="AR623" s="15">
        <v>0</v>
      </c>
      <c r="AS623" s="15">
        <v>0</v>
      </c>
      <c r="AT623" s="15">
        <v>0</v>
      </c>
      <c r="AU623" s="15">
        <v>0</v>
      </c>
      <c r="AV623" s="15">
        <f t="shared" si="49"/>
        <v>5.9346750000000004</v>
      </c>
      <c r="AW623" s="15">
        <v>0</v>
      </c>
      <c r="AX623" s="15">
        <v>1.9716666666666665</v>
      </c>
    </row>
    <row r="624" spans="1:50" ht="20.100000000000001" customHeight="1" x14ac:dyDescent="0.25">
      <c r="A624" s="8">
        <v>43922</v>
      </c>
      <c r="B624" s="8">
        <v>43951</v>
      </c>
      <c r="C624" s="11">
        <v>600</v>
      </c>
      <c r="D624" s="8" t="str">
        <f>VLOOKUP(C624,DBASE!$A$4:$Z$756,3,FALSE)</f>
        <v>P</v>
      </c>
      <c r="E624" s="11" t="str">
        <f>VLOOKUP(C624,DBASE!$A$4:$Z$756,2,FALSE)</f>
        <v>Active</v>
      </c>
      <c r="F624" s="11" t="str">
        <f>VLOOKUP(C624,DBASE!$A$4:$Z$756,4,FALSE)</f>
        <v>Mitarbeiter 600</v>
      </c>
      <c r="G624" s="11" t="str">
        <f>VLOOKUP(C624,DBASE!$A$4:$Z$756,5,FALSE)</f>
        <v>N</v>
      </c>
      <c r="H624" s="11">
        <f>VLOOKUP(C624,DBASE!$A$4:$Z$756,6,FALSE)</f>
        <v>1039</v>
      </c>
      <c r="I624" s="11">
        <f>VLOOKUP(C624,DBASE!$A$4:$Z$756,7,FALSE)</f>
        <v>1082</v>
      </c>
      <c r="J624" s="11">
        <f>VLOOKUP(C624,DBASE!$A$4:$Z$756,8,FALSE)</f>
        <v>102</v>
      </c>
      <c r="K624" s="11" t="str">
        <f>VLOOKUP(C624,DBASE!$A$4:$Z$756,9,FALSE)</f>
        <v>Niederl. 3</v>
      </c>
      <c r="L624" s="11" t="str">
        <f>VLOOKUP(C624,DBASE!$A$4:$Z$756,10,FALSE)</f>
        <v>Department</v>
      </c>
      <c r="M624" s="11" t="str">
        <f>VLOOKUP(C624,DBASE!$A$4:$Z$756,11,FALSE)</f>
        <v>Supervisor</v>
      </c>
      <c r="N624" s="11" t="str">
        <f>VLOOKUP(C624,DBASE!$A$4:$Z$756,12,FALSE)</f>
        <v>Non-Mgm.</v>
      </c>
      <c r="O624" s="11" t="str">
        <f>VLOOKUP(C624,DBASE!$A$4:$Z$756,13,FALSE)</f>
        <v>ang.</v>
      </c>
      <c r="P624" s="11" t="str">
        <f>VLOOKUP(C624,DBASE!$A$4:$Z$756,14,FALSE)</f>
        <v>M</v>
      </c>
      <c r="Q624" s="12">
        <f>VLOOKUP(C624,DBASE!$A$4:$Z$756,15,FALSE)</f>
        <v>43374</v>
      </c>
      <c r="R624" s="12" t="str">
        <f>IF(VLOOKUP(C624,DBASE!$A$4:$Z$756,16,FALSE)=0,"",VLOOKUP(C624,DBASE!$A$4:$Z$756,16,FALSE))</f>
        <v/>
      </c>
      <c r="S624" s="13" t="str">
        <f>VLOOKUP(C624,DBASE!$A$4:$Z$756,17,FALSE)</f>
        <v/>
      </c>
      <c r="T624" s="11">
        <f ca="1">VLOOKUP(C624,DBASE!$A$4:$Z$756,18,FALSE)</f>
        <v>1</v>
      </c>
      <c r="U624" s="12">
        <f>VLOOKUP(C624,DBASE!$A$4:$Z$756,19,FALSE)</f>
        <v>30445</v>
      </c>
      <c r="V624" s="13">
        <f ca="1">VLOOKUP(C624,DBASE!$A$4:$Z$756,20,FALSE)</f>
        <v>36</v>
      </c>
      <c r="W624" s="11" t="str">
        <f>VLOOKUP(C624,DBASE!$A$4:$Z$756,21,FALSE)</f>
        <v>N</v>
      </c>
      <c r="X624" s="11">
        <f>VLOOKUP(C624,DBASE!$A$4:$Z$756,22,FALSE)</f>
        <v>30</v>
      </c>
      <c r="Y624" s="14">
        <f>VLOOKUP(C624,DBASE!$A$4:$Z$756,23,FALSE)</f>
        <v>2.5</v>
      </c>
      <c r="Z624" s="11">
        <f>VLOOKUP(C624,DBASE!$A$4:$Z$756,24,FALSE)</f>
        <v>39</v>
      </c>
      <c r="AA624" s="11" t="str">
        <f>VLOOKUP(C624,DBASE!$A$4:$Z$756,25,FALSE)</f>
        <v>Function</v>
      </c>
      <c r="AB624" s="10">
        <f>VLOOKUP(C624,DBASE!$A$4:$Z$756,26,FALSE)</f>
        <v>1</v>
      </c>
      <c r="AC624" s="15">
        <v>1620</v>
      </c>
      <c r="AD624" s="15">
        <f t="shared" si="45"/>
        <v>355.18500000000006</v>
      </c>
      <c r="AE624" s="15">
        <v>0</v>
      </c>
      <c r="AF624" s="15">
        <v>0</v>
      </c>
      <c r="AG624" s="15">
        <v>0</v>
      </c>
      <c r="AH624" s="15">
        <v>0</v>
      </c>
      <c r="AI624" s="15">
        <v>0</v>
      </c>
      <c r="AJ624" s="15">
        <v>0</v>
      </c>
      <c r="AK624" s="15">
        <v>0</v>
      </c>
      <c r="AL624" s="15">
        <v>0</v>
      </c>
      <c r="AM624" s="15">
        <v>0</v>
      </c>
      <c r="AN624" s="15">
        <v>0</v>
      </c>
      <c r="AO624" s="15">
        <f t="shared" si="46"/>
        <v>0</v>
      </c>
      <c r="AP624" s="15">
        <f t="shared" si="47"/>
        <v>0</v>
      </c>
      <c r="AQ624" s="15">
        <f t="shared" si="48"/>
        <v>26.5</v>
      </c>
      <c r="AR624" s="15">
        <v>0</v>
      </c>
      <c r="AS624" s="15">
        <v>0</v>
      </c>
      <c r="AT624" s="15">
        <v>0</v>
      </c>
      <c r="AU624" s="15">
        <v>0</v>
      </c>
      <c r="AV624" s="15">
        <f t="shared" si="49"/>
        <v>5.9346750000000004</v>
      </c>
      <c r="AW624" s="15">
        <v>0</v>
      </c>
      <c r="AX624" s="15">
        <v>1.9716666666666665</v>
      </c>
    </row>
    <row r="625" spans="1:50" ht="20.100000000000001" customHeight="1" x14ac:dyDescent="0.25">
      <c r="A625" s="8">
        <v>43922</v>
      </c>
      <c r="B625" s="8">
        <v>43951</v>
      </c>
      <c r="C625" s="11">
        <v>601</v>
      </c>
      <c r="D625" s="8" t="str">
        <f>VLOOKUP(C625,DBASE!$A$4:$Z$756,3,FALSE)</f>
        <v>P</v>
      </c>
      <c r="E625" s="11" t="str">
        <f>VLOOKUP(C625,DBASE!$A$4:$Z$756,2,FALSE)</f>
        <v>Active</v>
      </c>
      <c r="F625" s="11" t="str">
        <f>VLOOKUP(C625,DBASE!$A$4:$Z$756,4,FALSE)</f>
        <v>Mitarbeiter 601</v>
      </c>
      <c r="G625" s="11" t="str">
        <f>VLOOKUP(C625,DBASE!$A$4:$Z$756,5,FALSE)</f>
        <v>N</v>
      </c>
      <c r="H625" s="11">
        <f>VLOOKUP(C625,DBASE!$A$4:$Z$756,6,FALSE)</f>
        <v>1019</v>
      </c>
      <c r="I625" s="11">
        <f>VLOOKUP(C625,DBASE!$A$4:$Z$756,7,FALSE)</f>
        <v>1031</v>
      </c>
      <c r="J625" s="11">
        <f>VLOOKUP(C625,DBASE!$A$4:$Z$756,8,FALSE)</f>
        <v>104</v>
      </c>
      <c r="K625" s="11" t="str">
        <f>VLOOKUP(C625,DBASE!$A$4:$Z$756,9,FALSE)</f>
        <v>Niederl. 5</v>
      </c>
      <c r="L625" s="11" t="str">
        <f>VLOOKUP(C625,DBASE!$A$4:$Z$756,10,FALSE)</f>
        <v>Department</v>
      </c>
      <c r="M625" s="11" t="str">
        <f>VLOOKUP(C625,DBASE!$A$4:$Z$756,11,FALSE)</f>
        <v>Supervisor</v>
      </c>
      <c r="N625" s="11" t="str">
        <f>VLOOKUP(C625,DBASE!$A$4:$Z$756,12,FALSE)</f>
        <v>Non-Mgm.</v>
      </c>
      <c r="O625" s="11" t="str">
        <f>VLOOKUP(C625,DBASE!$A$4:$Z$756,13,FALSE)</f>
        <v>ang.</v>
      </c>
      <c r="P625" s="11" t="str">
        <f>VLOOKUP(C625,DBASE!$A$4:$Z$756,14,FALSE)</f>
        <v>M</v>
      </c>
      <c r="Q625" s="12">
        <f>VLOOKUP(C625,DBASE!$A$4:$Z$756,15,FALSE)</f>
        <v>43388</v>
      </c>
      <c r="R625" s="12" t="str">
        <f>IF(VLOOKUP(C625,DBASE!$A$4:$Z$756,16,FALSE)=0,"",VLOOKUP(C625,DBASE!$A$4:$Z$756,16,FALSE))</f>
        <v/>
      </c>
      <c r="S625" s="13" t="str">
        <f>VLOOKUP(C625,DBASE!$A$4:$Z$756,17,FALSE)</f>
        <v/>
      </c>
      <c r="T625" s="11">
        <f ca="1">VLOOKUP(C625,DBASE!$A$4:$Z$756,18,FALSE)</f>
        <v>1</v>
      </c>
      <c r="U625" s="12">
        <f>VLOOKUP(C625,DBASE!$A$4:$Z$756,19,FALSE)</f>
        <v>23331</v>
      </c>
      <c r="V625" s="13">
        <f ca="1">VLOOKUP(C625,DBASE!$A$4:$Z$756,20,FALSE)</f>
        <v>56</v>
      </c>
      <c r="W625" s="11" t="str">
        <f>VLOOKUP(C625,DBASE!$A$4:$Z$756,21,FALSE)</f>
        <v>J</v>
      </c>
      <c r="X625" s="11">
        <f>VLOOKUP(C625,DBASE!$A$4:$Z$756,22,FALSE)</f>
        <v>30</v>
      </c>
      <c r="Y625" s="14">
        <f>VLOOKUP(C625,DBASE!$A$4:$Z$756,23,FALSE)</f>
        <v>2.5</v>
      </c>
      <c r="Z625" s="11">
        <f>VLOOKUP(C625,DBASE!$A$4:$Z$756,24,FALSE)</f>
        <v>39</v>
      </c>
      <c r="AA625" s="11" t="str">
        <f>VLOOKUP(C625,DBASE!$A$4:$Z$756,25,FALSE)</f>
        <v>Function</v>
      </c>
      <c r="AB625" s="10">
        <f>VLOOKUP(C625,DBASE!$A$4:$Z$756,26,FALSE)</f>
        <v>1</v>
      </c>
      <c r="AC625" s="15">
        <v>1621</v>
      </c>
      <c r="AD625" s="15">
        <f t="shared" si="45"/>
        <v>355.40424999999999</v>
      </c>
      <c r="AE625" s="15">
        <v>0</v>
      </c>
      <c r="AF625" s="15">
        <v>0</v>
      </c>
      <c r="AG625" s="15">
        <v>0</v>
      </c>
      <c r="AH625" s="15">
        <v>0</v>
      </c>
      <c r="AI625" s="15">
        <v>0</v>
      </c>
      <c r="AJ625" s="15">
        <v>0</v>
      </c>
      <c r="AK625" s="15">
        <v>0</v>
      </c>
      <c r="AL625" s="15">
        <v>0</v>
      </c>
      <c r="AM625" s="15">
        <v>0</v>
      </c>
      <c r="AN625" s="15">
        <v>0</v>
      </c>
      <c r="AO625" s="15">
        <f t="shared" si="46"/>
        <v>93.519230769230774</v>
      </c>
      <c r="AP625" s="15">
        <f t="shared" si="47"/>
        <v>74.295833333333348</v>
      </c>
      <c r="AQ625" s="15">
        <f t="shared" si="48"/>
        <v>26.5</v>
      </c>
      <c r="AR625" s="15">
        <v>0</v>
      </c>
      <c r="AS625" s="15">
        <v>0</v>
      </c>
      <c r="AT625" s="15">
        <v>0</v>
      </c>
      <c r="AU625" s="15">
        <v>0</v>
      </c>
      <c r="AV625" s="15">
        <f t="shared" si="49"/>
        <v>43.516858605769237</v>
      </c>
      <c r="AW625" s="15">
        <v>0</v>
      </c>
      <c r="AX625" s="15">
        <v>1.9716666666666665</v>
      </c>
    </row>
    <row r="626" spans="1:50" ht="20.100000000000001" customHeight="1" x14ac:dyDescent="0.25">
      <c r="A626" s="8">
        <v>43922</v>
      </c>
      <c r="B626" s="8">
        <v>43951</v>
      </c>
      <c r="C626" s="11">
        <v>602</v>
      </c>
      <c r="D626" s="8" t="str">
        <f>VLOOKUP(C626,DBASE!$A$4:$Z$756,3,FALSE)</f>
        <v>P</v>
      </c>
      <c r="E626" s="11" t="str">
        <f>VLOOKUP(C626,DBASE!$A$4:$Z$756,2,FALSE)</f>
        <v>Active</v>
      </c>
      <c r="F626" s="11" t="str">
        <f>VLOOKUP(C626,DBASE!$A$4:$Z$756,4,FALSE)</f>
        <v>Mitarbeiter 602</v>
      </c>
      <c r="G626" s="11" t="str">
        <f>VLOOKUP(C626,DBASE!$A$4:$Z$756,5,FALSE)</f>
        <v>N</v>
      </c>
      <c r="H626" s="11">
        <f>VLOOKUP(C626,DBASE!$A$4:$Z$756,6,FALSE)</f>
        <v>1045</v>
      </c>
      <c r="I626" s="11">
        <f>VLOOKUP(C626,DBASE!$A$4:$Z$756,7,FALSE)</f>
        <v>1088</v>
      </c>
      <c r="J626" s="11">
        <f>VLOOKUP(C626,DBASE!$A$4:$Z$756,8,FALSE)</f>
        <v>102</v>
      </c>
      <c r="K626" s="11" t="str">
        <f>VLOOKUP(C626,DBASE!$A$4:$Z$756,9,FALSE)</f>
        <v>Niederl. 3</v>
      </c>
      <c r="L626" s="11" t="str">
        <f>VLOOKUP(C626,DBASE!$A$4:$Z$756,10,FALSE)</f>
        <v>Department</v>
      </c>
      <c r="M626" s="11" t="str">
        <f>VLOOKUP(C626,DBASE!$A$4:$Z$756,11,FALSE)</f>
        <v>Supervisor</v>
      </c>
      <c r="N626" s="11" t="str">
        <f>VLOOKUP(C626,DBASE!$A$4:$Z$756,12,FALSE)</f>
        <v>Non-Mgm.</v>
      </c>
      <c r="O626" s="11" t="str">
        <f>VLOOKUP(C626,DBASE!$A$4:$Z$756,13,FALSE)</f>
        <v>ang.</v>
      </c>
      <c r="P626" s="11" t="str">
        <f>VLOOKUP(C626,DBASE!$A$4:$Z$756,14,FALSE)</f>
        <v>M</v>
      </c>
      <c r="Q626" s="12">
        <f>VLOOKUP(C626,DBASE!$A$4:$Z$756,15,FALSE)</f>
        <v>43374</v>
      </c>
      <c r="R626" s="12" t="str">
        <f>IF(VLOOKUP(C626,DBASE!$A$4:$Z$756,16,FALSE)=0,"",VLOOKUP(C626,DBASE!$A$4:$Z$756,16,FALSE))</f>
        <v/>
      </c>
      <c r="S626" s="13" t="str">
        <f>VLOOKUP(C626,DBASE!$A$4:$Z$756,17,FALSE)</f>
        <v/>
      </c>
      <c r="T626" s="11">
        <f ca="1">VLOOKUP(C626,DBASE!$A$4:$Z$756,18,FALSE)</f>
        <v>1</v>
      </c>
      <c r="U626" s="12">
        <f>VLOOKUP(C626,DBASE!$A$4:$Z$756,19,FALSE)</f>
        <v>33205</v>
      </c>
      <c r="V626" s="13">
        <f ca="1">VLOOKUP(C626,DBASE!$A$4:$Z$756,20,FALSE)</f>
        <v>29</v>
      </c>
      <c r="W626" s="11" t="str">
        <f>VLOOKUP(C626,DBASE!$A$4:$Z$756,21,FALSE)</f>
        <v>N</v>
      </c>
      <c r="X626" s="11">
        <f>VLOOKUP(C626,DBASE!$A$4:$Z$756,22,FALSE)</f>
        <v>30</v>
      </c>
      <c r="Y626" s="14">
        <f>VLOOKUP(C626,DBASE!$A$4:$Z$756,23,FALSE)</f>
        <v>2.5</v>
      </c>
      <c r="Z626" s="11">
        <f>VLOOKUP(C626,DBASE!$A$4:$Z$756,24,FALSE)</f>
        <v>39</v>
      </c>
      <c r="AA626" s="11" t="str">
        <f>VLOOKUP(C626,DBASE!$A$4:$Z$756,25,FALSE)</f>
        <v>Function</v>
      </c>
      <c r="AB626" s="10">
        <f>VLOOKUP(C626,DBASE!$A$4:$Z$756,26,FALSE)</f>
        <v>1</v>
      </c>
      <c r="AC626" s="15">
        <v>1622</v>
      </c>
      <c r="AD626" s="15">
        <f t="shared" si="45"/>
        <v>355.62350000000004</v>
      </c>
      <c r="AE626" s="15">
        <v>0</v>
      </c>
      <c r="AF626" s="15">
        <v>0</v>
      </c>
      <c r="AG626" s="15">
        <v>0</v>
      </c>
      <c r="AH626" s="15">
        <v>0</v>
      </c>
      <c r="AI626" s="15">
        <v>0</v>
      </c>
      <c r="AJ626" s="15">
        <v>0</v>
      </c>
      <c r="AK626" s="15">
        <v>0</v>
      </c>
      <c r="AL626" s="15">
        <v>0</v>
      </c>
      <c r="AM626" s="15">
        <v>0</v>
      </c>
      <c r="AN626" s="15">
        <v>0</v>
      </c>
      <c r="AO626" s="15">
        <f t="shared" si="46"/>
        <v>0</v>
      </c>
      <c r="AP626" s="15">
        <f t="shared" si="47"/>
        <v>0</v>
      </c>
      <c r="AQ626" s="15">
        <f t="shared" si="48"/>
        <v>26.5</v>
      </c>
      <c r="AR626" s="15">
        <v>0</v>
      </c>
      <c r="AS626" s="15">
        <v>0</v>
      </c>
      <c r="AT626" s="15">
        <v>0</v>
      </c>
      <c r="AU626" s="15">
        <v>0</v>
      </c>
      <c r="AV626" s="15">
        <f t="shared" si="49"/>
        <v>5.9346750000000004</v>
      </c>
      <c r="AW626" s="15">
        <v>0</v>
      </c>
      <c r="AX626" s="15">
        <v>1.9716666666666665</v>
      </c>
    </row>
    <row r="627" spans="1:50" ht="20.100000000000001" customHeight="1" x14ac:dyDescent="0.25">
      <c r="A627" s="8">
        <v>43922</v>
      </c>
      <c r="B627" s="8">
        <v>43951</v>
      </c>
      <c r="C627" s="11">
        <v>603</v>
      </c>
      <c r="D627" s="8" t="str">
        <f>VLOOKUP(C627,DBASE!$A$4:$Z$756,3,FALSE)</f>
        <v>P</v>
      </c>
      <c r="E627" s="11" t="str">
        <f>VLOOKUP(C627,DBASE!$A$4:$Z$756,2,FALSE)</f>
        <v>Active</v>
      </c>
      <c r="F627" s="11" t="str">
        <f>VLOOKUP(C627,DBASE!$A$4:$Z$756,4,FALSE)</f>
        <v>Mitarbeiter 603</v>
      </c>
      <c r="G627" s="11" t="str">
        <f>VLOOKUP(C627,DBASE!$A$4:$Z$756,5,FALSE)</f>
        <v>N</v>
      </c>
      <c r="H627" s="11">
        <f>VLOOKUP(C627,DBASE!$A$4:$Z$756,6,FALSE)</f>
        <v>1050</v>
      </c>
      <c r="I627" s="11">
        <f>VLOOKUP(C627,DBASE!$A$4:$Z$756,7,FALSE)</f>
        <v>1093</v>
      </c>
      <c r="J627" s="11">
        <f>VLOOKUP(C627,DBASE!$A$4:$Z$756,8,FALSE)</f>
        <v>102</v>
      </c>
      <c r="K627" s="11" t="str">
        <f>VLOOKUP(C627,DBASE!$A$4:$Z$756,9,FALSE)</f>
        <v>Niederl. 3</v>
      </c>
      <c r="L627" s="11" t="str">
        <f>VLOOKUP(C627,DBASE!$A$4:$Z$756,10,FALSE)</f>
        <v>Department</v>
      </c>
      <c r="M627" s="11" t="str">
        <f>VLOOKUP(C627,DBASE!$A$4:$Z$756,11,FALSE)</f>
        <v>Supervisor</v>
      </c>
      <c r="N627" s="11" t="str">
        <f>VLOOKUP(C627,DBASE!$A$4:$Z$756,12,FALSE)</f>
        <v>Non-Mgm.</v>
      </c>
      <c r="O627" s="11" t="str">
        <f>VLOOKUP(C627,DBASE!$A$4:$Z$756,13,FALSE)</f>
        <v>ang.</v>
      </c>
      <c r="P627" s="11" t="str">
        <f>VLOOKUP(C627,DBASE!$A$4:$Z$756,14,FALSE)</f>
        <v>M</v>
      </c>
      <c r="Q627" s="12">
        <f>VLOOKUP(C627,DBASE!$A$4:$Z$756,15,FALSE)</f>
        <v>43374</v>
      </c>
      <c r="R627" s="12" t="str">
        <f>IF(VLOOKUP(C627,DBASE!$A$4:$Z$756,16,FALSE)=0,"",VLOOKUP(C627,DBASE!$A$4:$Z$756,16,FALSE))</f>
        <v/>
      </c>
      <c r="S627" s="13" t="str">
        <f>VLOOKUP(C627,DBASE!$A$4:$Z$756,17,FALSE)</f>
        <v/>
      </c>
      <c r="T627" s="11">
        <f ca="1">VLOOKUP(C627,DBASE!$A$4:$Z$756,18,FALSE)</f>
        <v>1</v>
      </c>
      <c r="U627" s="12">
        <f>VLOOKUP(C627,DBASE!$A$4:$Z$756,19,FALSE)</f>
        <v>28748</v>
      </c>
      <c r="V627" s="13">
        <f ca="1">VLOOKUP(C627,DBASE!$A$4:$Z$756,20,FALSE)</f>
        <v>41</v>
      </c>
      <c r="W627" s="11" t="str">
        <f>VLOOKUP(C627,DBASE!$A$4:$Z$756,21,FALSE)</f>
        <v>N</v>
      </c>
      <c r="X627" s="11">
        <f>VLOOKUP(C627,DBASE!$A$4:$Z$756,22,FALSE)</f>
        <v>30</v>
      </c>
      <c r="Y627" s="14">
        <f>VLOOKUP(C627,DBASE!$A$4:$Z$756,23,FALSE)</f>
        <v>2.5</v>
      </c>
      <c r="Z627" s="11">
        <f>VLOOKUP(C627,DBASE!$A$4:$Z$756,24,FALSE)</f>
        <v>39</v>
      </c>
      <c r="AA627" s="11" t="str">
        <f>VLOOKUP(C627,DBASE!$A$4:$Z$756,25,FALSE)</f>
        <v>Function</v>
      </c>
      <c r="AB627" s="10">
        <f>VLOOKUP(C627,DBASE!$A$4:$Z$756,26,FALSE)</f>
        <v>1</v>
      </c>
      <c r="AC627" s="15">
        <v>1623</v>
      </c>
      <c r="AD627" s="15">
        <f t="shared" si="45"/>
        <v>355.84275000000002</v>
      </c>
      <c r="AE627" s="15">
        <v>0</v>
      </c>
      <c r="AF627" s="15">
        <v>0</v>
      </c>
      <c r="AG627" s="15">
        <v>0</v>
      </c>
      <c r="AH627" s="15">
        <v>0</v>
      </c>
      <c r="AI627" s="15">
        <v>0</v>
      </c>
      <c r="AJ627" s="15">
        <v>0</v>
      </c>
      <c r="AK627" s="15">
        <v>0</v>
      </c>
      <c r="AL627" s="15">
        <v>0</v>
      </c>
      <c r="AM627" s="15">
        <v>0</v>
      </c>
      <c r="AN627" s="15">
        <v>0</v>
      </c>
      <c r="AO627" s="15">
        <f t="shared" si="46"/>
        <v>0</v>
      </c>
      <c r="AP627" s="15">
        <f t="shared" si="47"/>
        <v>0</v>
      </c>
      <c r="AQ627" s="15">
        <f t="shared" si="48"/>
        <v>26.5</v>
      </c>
      <c r="AR627" s="15">
        <v>0</v>
      </c>
      <c r="AS627" s="15">
        <v>0</v>
      </c>
      <c r="AT627" s="15">
        <v>0</v>
      </c>
      <c r="AU627" s="15">
        <v>0</v>
      </c>
      <c r="AV627" s="15">
        <f t="shared" si="49"/>
        <v>5.9346750000000004</v>
      </c>
      <c r="AW627" s="15">
        <v>0</v>
      </c>
      <c r="AX627" s="15">
        <v>1.9716666666666665</v>
      </c>
    </row>
    <row r="628" spans="1:50" ht="20.100000000000001" customHeight="1" x14ac:dyDescent="0.25">
      <c r="A628" s="8">
        <v>43922</v>
      </c>
      <c r="B628" s="8">
        <v>43951</v>
      </c>
      <c r="C628" s="11">
        <v>604</v>
      </c>
      <c r="D628" s="8" t="str">
        <f>VLOOKUP(C628,DBASE!$A$4:$Z$756,3,FALSE)</f>
        <v>P</v>
      </c>
      <c r="E628" s="11" t="str">
        <f>VLOOKUP(C628,DBASE!$A$4:$Z$756,2,FALSE)</f>
        <v>Active</v>
      </c>
      <c r="F628" s="11" t="str">
        <f>VLOOKUP(C628,DBASE!$A$4:$Z$756,4,FALSE)</f>
        <v>Mitarbeiter 604</v>
      </c>
      <c r="G628" s="11" t="str">
        <f>VLOOKUP(C628,DBASE!$A$4:$Z$756,5,FALSE)</f>
        <v>N</v>
      </c>
      <c r="H628" s="11">
        <f>VLOOKUP(C628,DBASE!$A$4:$Z$756,6,FALSE)</f>
        <v>1021</v>
      </c>
      <c r="I628" s="11">
        <f>VLOOKUP(C628,DBASE!$A$4:$Z$756,7,FALSE)</f>
        <v>1063</v>
      </c>
      <c r="J628" s="11">
        <f>VLOOKUP(C628,DBASE!$A$4:$Z$756,8,FALSE)</f>
        <v>110</v>
      </c>
      <c r="K628" s="11" t="str">
        <f>VLOOKUP(C628,DBASE!$A$4:$Z$756,9,FALSE)</f>
        <v>Niederl. 11</v>
      </c>
      <c r="L628" s="11" t="str">
        <f>VLOOKUP(C628,DBASE!$A$4:$Z$756,10,FALSE)</f>
        <v>Department</v>
      </c>
      <c r="M628" s="11" t="str">
        <f>VLOOKUP(C628,DBASE!$A$4:$Z$756,11,FALSE)</f>
        <v>Supervisor</v>
      </c>
      <c r="N628" s="11" t="str">
        <f>VLOOKUP(C628,DBASE!$A$4:$Z$756,12,FALSE)</f>
        <v>Non-Mgm.</v>
      </c>
      <c r="O628" s="11" t="str">
        <f>VLOOKUP(C628,DBASE!$A$4:$Z$756,13,FALSE)</f>
        <v>ang.</v>
      </c>
      <c r="P628" s="11" t="str">
        <f>VLOOKUP(C628,DBASE!$A$4:$Z$756,14,FALSE)</f>
        <v>M</v>
      </c>
      <c r="Q628" s="12">
        <f>VLOOKUP(C628,DBASE!$A$4:$Z$756,15,FALSE)</f>
        <v>43374</v>
      </c>
      <c r="R628" s="12" t="str">
        <f>IF(VLOOKUP(C628,DBASE!$A$4:$Z$756,16,FALSE)=0,"",VLOOKUP(C628,DBASE!$A$4:$Z$756,16,FALSE))</f>
        <v/>
      </c>
      <c r="S628" s="13" t="str">
        <f>VLOOKUP(C628,DBASE!$A$4:$Z$756,17,FALSE)</f>
        <v/>
      </c>
      <c r="T628" s="11">
        <f ca="1">VLOOKUP(C628,DBASE!$A$4:$Z$756,18,FALSE)</f>
        <v>1</v>
      </c>
      <c r="U628" s="12">
        <f>VLOOKUP(C628,DBASE!$A$4:$Z$756,19,FALSE)</f>
        <v>24632</v>
      </c>
      <c r="V628" s="13">
        <f ca="1">VLOOKUP(C628,DBASE!$A$4:$Z$756,20,FALSE)</f>
        <v>52</v>
      </c>
      <c r="W628" s="11" t="str">
        <f>VLOOKUP(C628,DBASE!$A$4:$Z$756,21,FALSE)</f>
        <v>N</v>
      </c>
      <c r="X628" s="11">
        <f>VLOOKUP(C628,DBASE!$A$4:$Z$756,22,FALSE)</f>
        <v>30</v>
      </c>
      <c r="Y628" s="14">
        <f>VLOOKUP(C628,DBASE!$A$4:$Z$756,23,FALSE)</f>
        <v>2.5</v>
      </c>
      <c r="Z628" s="11">
        <f>VLOOKUP(C628,DBASE!$A$4:$Z$756,24,FALSE)</f>
        <v>39</v>
      </c>
      <c r="AA628" s="11" t="str">
        <f>VLOOKUP(C628,DBASE!$A$4:$Z$756,25,FALSE)</f>
        <v>Function</v>
      </c>
      <c r="AB628" s="10">
        <f>VLOOKUP(C628,DBASE!$A$4:$Z$756,26,FALSE)</f>
        <v>1</v>
      </c>
      <c r="AC628" s="15">
        <v>1624</v>
      </c>
      <c r="AD628" s="15">
        <f t="shared" si="45"/>
        <v>356.06200000000001</v>
      </c>
      <c r="AE628" s="15">
        <v>0</v>
      </c>
      <c r="AF628" s="15">
        <v>0</v>
      </c>
      <c r="AG628" s="15">
        <v>30</v>
      </c>
      <c r="AH628" s="15">
        <v>0</v>
      </c>
      <c r="AI628" s="15">
        <v>0</v>
      </c>
      <c r="AJ628" s="15">
        <v>0</v>
      </c>
      <c r="AK628" s="15">
        <v>0</v>
      </c>
      <c r="AL628" s="15">
        <v>0</v>
      </c>
      <c r="AM628" s="15">
        <v>0</v>
      </c>
      <c r="AN628" s="15">
        <v>0</v>
      </c>
      <c r="AO628" s="15">
        <f t="shared" si="46"/>
        <v>0</v>
      </c>
      <c r="AP628" s="15">
        <f t="shared" si="47"/>
        <v>0</v>
      </c>
      <c r="AQ628" s="15">
        <f t="shared" si="48"/>
        <v>26.5</v>
      </c>
      <c r="AR628" s="15">
        <v>0</v>
      </c>
      <c r="AS628" s="15">
        <v>0</v>
      </c>
      <c r="AT628" s="15">
        <v>0</v>
      </c>
      <c r="AU628" s="15">
        <v>0</v>
      </c>
      <c r="AV628" s="15">
        <f t="shared" si="49"/>
        <v>12.653175000000001</v>
      </c>
      <c r="AW628" s="15">
        <v>100.32000000000001</v>
      </c>
      <c r="AX628" s="15">
        <v>1.9716666666666665</v>
      </c>
    </row>
    <row r="629" spans="1:50" ht="20.100000000000001" customHeight="1" x14ac:dyDescent="0.25">
      <c r="A629" s="8">
        <v>43922</v>
      </c>
      <c r="B629" s="8">
        <v>43951</v>
      </c>
      <c r="C629" s="11">
        <v>605</v>
      </c>
      <c r="D629" s="8" t="str">
        <f>VLOOKUP(C629,DBASE!$A$4:$Z$756,3,FALSE)</f>
        <v>P</v>
      </c>
      <c r="E629" s="11" t="str">
        <f>VLOOKUP(C629,DBASE!$A$4:$Z$756,2,FALSE)</f>
        <v>Active</v>
      </c>
      <c r="F629" s="11" t="str">
        <f>VLOOKUP(C629,DBASE!$A$4:$Z$756,4,FALSE)</f>
        <v>Mitarbeiter 605</v>
      </c>
      <c r="G629" s="11" t="str">
        <f>VLOOKUP(C629,DBASE!$A$4:$Z$756,5,FALSE)</f>
        <v>N</v>
      </c>
      <c r="H629" s="11">
        <f>VLOOKUP(C629,DBASE!$A$4:$Z$756,6,FALSE)</f>
        <v>1040</v>
      </c>
      <c r="I629" s="11">
        <f>VLOOKUP(C629,DBASE!$A$4:$Z$756,7,FALSE)</f>
        <v>1083</v>
      </c>
      <c r="J629" s="11">
        <f>VLOOKUP(C629,DBASE!$A$4:$Z$756,8,FALSE)</f>
        <v>102</v>
      </c>
      <c r="K629" s="11" t="str">
        <f>VLOOKUP(C629,DBASE!$A$4:$Z$756,9,FALSE)</f>
        <v>Niederl. 3</v>
      </c>
      <c r="L629" s="11" t="str">
        <f>VLOOKUP(C629,DBASE!$A$4:$Z$756,10,FALSE)</f>
        <v>Department</v>
      </c>
      <c r="M629" s="11" t="str">
        <f>VLOOKUP(C629,DBASE!$A$4:$Z$756,11,FALSE)</f>
        <v>Supervisor</v>
      </c>
      <c r="N629" s="11" t="str">
        <f>VLOOKUP(C629,DBASE!$A$4:$Z$756,12,FALSE)</f>
        <v>Non-Mgm.</v>
      </c>
      <c r="O629" s="11" t="str">
        <f>VLOOKUP(C629,DBASE!$A$4:$Z$756,13,FALSE)</f>
        <v>ang.</v>
      </c>
      <c r="P629" s="11" t="str">
        <f>VLOOKUP(C629,DBASE!$A$4:$Z$756,14,FALSE)</f>
        <v>M</v>
      </c>
      <c r="Q629" s="12">
        <f>VLOOKUP(C629,DBASE!$A$4:$Z$756,15,FALSE)</f>
        <v>43374</v>
      </c>
      <c r="R629" s="12" t="str">
        <f>IF(VLOOKUP(C629,DBASE!$A$4:$Z$756,16,FALSE)=0,"",VLOOKUP(C629,DBASE!$A$4:$Z$756,16,FALSE))</f>
        <v/>
      </c>
      <c r="S629" s="13" t="str">
        <f>VLOOKUP(C629,DBASE!$A$4:$Z$756,17,FALSE)</f>
        <v/>
      </c>
      <c r="T629" s="11">
        <f ca="1">VLOOKUP(C629,DBASE!$A$4:$Z$756,18,FALSE)</f>
        <v>1</v>
      </c>
      <c r="U629" s="12">
        <f>VLOOKUP(C629,DBASE!$A$4:$Z$756,19,FALSE)</f>
        <v>32951</v>
      </c>
      <c r="V629" s="13">
        <f ca="1">VLOOKUP(C629,DBASE!$A$4:$Z$756,20,FALSE)</f>
        <v>29</v>
      </c>
      <c r="W629" s="11" t="str">
        <f>VLOOKUP(C629,DBASE!$A$4:$Z$756,21,FALSE)</f>
        <v>N</v>
      </c>
      <c r="X629" s="11">
        <f>VLOOKUP(C629,DBASE!$A$4:$Z$756,22,FALSE)</f>
        <v>30</v>
      </c>
      <c r="Y629" s="14">
        <f>VLOOKUP(C629,DBASE!$A$4:$Z$756,23,FALSE)</f>
        <v>2.5</v>
      </c>
      <c r="Z629" s="11">
        <f>VLOOKUP(C629,DBASE!$A$4:$Z$756,24,FALSE)</f>
        <v>39</v>
      </c>
      <c r="AA629" s="11" t="str">
        <f>VLOOKUP(C629,DBASE!$A$4:$Z$756,25,FALSE)</f>
        <v>Function</v>
      </c>
      <c r="AB629" s="10">
        <f>VLOOKUP(C629,DBASE!$A$4:$Z$756,26,FALSE)</f>
        <v>1</v>
      </c>
      <c r="AC629" s="15">
        <v>1625</v>
      </c>
      <c r="AD629" s="15">
        <f t="shared" si="45"/>
        <v>356.28125</v>
      </c>
      <c r="AE629" s="15">
        <v>0</v>
      </c>
      <c r="AF629" s="15">
        <v>0</v>
      </c>
      <c r="AG629" s="15">
        <v>0</v>
      </c>
      <c r="AH629" s="15">
        <v>0</v>
      </c>
      <c r="AI629" s="15">
        <v>0</v>
      </c>
      <c r="AJ629" s="15">
        <v>0</v>
      </c>
      <c r="AK629" s="15">
        <v>0</v>
      </c>
      <c r="AL629" s="15">
        <v>0</v>
      </c>
      <c r="AM629" s="15">
        <v>0</v>
      </c>
      <c r="AN629" s="15">
        <v>0</v>
      </c>
      <c r="AO629" s="15">
        <f t="shared" si="46"/>
        <v>0</v>
      </c>
      <c r="AP629" s="15">
        <f t="shared" si="47"/>
        <v>0</v>
      </c>
      <c r="AQ629" s="15">
        <f t="shared" si="48"/>
        <v>26.5</v>
      </c>
      <c r="AR629" s="15">
        <v>0</v>
      </c>
      <c r="AS629" s="15">
        <v>0</v>
      </c>
      <c r="AT629" s="15">
        <v>0</v>
      </c>
      <c r="AU629" s="15">
        <v>0</v>
      </c>
      <c r="AV629" s="15">
        <f t="shared" si="49"/>
        <v>5.9346750000000004</v>
      </c>
      <c r="AW629" s="15">
        <v>0</v>
      </c>
      <c r="AX629" s="15">
        <v>1.9716666666666665</v>
      </c>
    </row>
    <row r="630" spans="1:50" ht="20.100000000000001" customHeight="1" x14ac:dyDescent="0.25">
      <c r="A630" s="8">
        <v>43922</v>
      </c>
      <c r="B630" s="8">
        <v>43951</v>
      </c>
      <c r="C630" s="11">
        <v>606</v>
      </c>
      <c r="D630" s="8" t="str">
        <f>VLOOKUP(C630,DBASE!$A$4:$Z$756,3,FALSE)</f>
        <v>P</v>
      </c>
      <c r="E630" s="11" t="str">
        <f>VLOOKUP(C630,DBASE!$A$4:$Z$756,2,FALSE)</f>
        <v>Active</v>
      </c>
      <c r="F630" s="11" t="str">
        <f>VLOOKUP(C630,DBASE!$A$4:$Z$756,4,FALSE)</f>
        <v>Mitarbeiter 606</v>
      </c>
      <c r="G630" s="11" t="str">
        <f>VLOOKUP(C630,DBASE!$A$4:$Z$756,5,FALSE)</f>
        <v>N</v>
      </c>
      <c r="H630" s="11">
        <f>VLOOKUP(C630,DBASE!$A$4:$Z$756,6,FALSE)</f>
        <v>1022</v>
      </c>
      <c r="I630" s="11">
        <f>VLOOKUP(C630,DBASE!$A$4:$Z$756,7,FALSE)</f>
        <v>1053</v>
      </c>
      <c r="J630" s="11">
        <f>VLOOKUP(C630,DBASE!$A$4:$Z$756,8,FALSE)</f>
        <v>107</v>
      </c>
      <c r="K630" s="11" t="str">
        <f>VLOOKUP(C630,DBASE!$A$4:$Z$756,9,FALSE)</f>
        <v>Niederl. 8</v>
      </c>
      <c r="L630" s="11" t="str">
        <f>VLOOKUP(C630,DBASE!$A$4:$Z$756,10,FALSE)</f>
        <v>Department</v>
      </c>
      <c r="M630" s="11" t="str">
        <f>VLOOKUP(C630,DBASE!$A$4:$Z$756,11,FALSE)</f>
        <v>Supervisor</v>
      </c>
      <c r="N630" s="11" t="str">
        <f>VLOOKUP(C630,DBASE!$A$4:$Z$756,12,FALSE)</f>
        <v>Non-Mgm.</v>
      </c>
      <c r="O630" s="11" t="str">
        <f>VLOOKUP(C630,DBASE!$A$4:$Z$756,13,FALSE)</f>
        <v>ang.</v>
      </c>
      <c r="P630" s="11" t="str">
        <f>VLOOKUP(C630,DBASE!$A$4:$Z$756,14,FALSE)</f>
        <v>M</v>
      </c>
      <c r="Q630" s="12">
        <f>VLOOKUP(C630,DBASE!$A$4:$Z$756,15,FALSE)</f>
        <v>43374</v>
      </c>
      <c r="R630" s="12" t="str">
        <f>IF(VLOOKUP(C630,DBASE!$A$4:$Z$756,16,FALSE)=0,"",VLOOKUP(C630,DBASE!$A$4:$Z$756,16,FALSE))</f>
        <v/>
      </c>
      <c r="S630" s="13" t="str">
        <f>VLOOKUP(C630,DBASE!$A$4:$Z$756,17,FALSE)</f>
        <v/>
      </c>
      <c r="T630" s="11">
        <f ca="1">VLOOKUP(C630,DBASE!$A$4:$Z$756,18,FALSE)</f>
        <v>1</v>
      </c>
      <c r="U630" s="12">
        <f>VLOOKUP(C630,DBASE!$A$4:$Z$756,19,FALSE)</f>
        <v>31995</v>
      </c>
      <c r="V630" s="13">
        <f ca="1">VLOOKUP(C630,DBASE!$A$4:$Z$756,20,FALSE)</f>
        <v>32</v>
      </c>
      <c r="W630" s="11" t="str">
        <f>VLOOKUP(C630,DBASE!$A$4:$Z$756,21,FALSE)</f>
        <v>J</v>
      </c>
      <c r="X630" s="11">
        <f>VLOOKUP(C630,DBASE!$A$4:$Z$756,22,FALSE)</f>
        <v>30</v>
      </c>
      <c r="Y630" s="14">
        <f>VLOOKUP(C630,DBASE!$A$4:$Z$756,23,FALSE)</f>
        <v>2.5</v>
      </c>
      <c r="Z630" s="11">
        <f>VLOOKUP(C630,DBASE!$A$4:$Z$756,24,FALSE)</f>
        <v>39</v>
      </c>
      <c r="AA630" s="11" t="str">
        <f>VLOOKUP(C630,DBASE!$A$4:$Z$756,25,FALSE)</f>
        <v>Function</v>
      </c>
      <c r="AB630" s="10">
        <f>VLOOKUP(C630,DBASE!$A$4:$Z$756,26,FALSE)</f>
        <v>1</v>
      </c>
      <c r="AC630" s="15">
        <v>1626</v>
      </c>
      <c r="AD630" s="15">
        <f t="shared" si="45"/>
        <v>356.50050000000005</v>
      </c>
      <c r="AE630" s="15">
        <v>0</v>
      </c>
      <c r="AF630" s="15">
        <v>0</v>
      </c>
      <c r="AG630" s="15">
        <v>0</v>
      </c>
      <c r="AH630" s="15">
        <v>0</v>
      </c>
      <c r="AI630" s="15">
        <v>0</v>
      </c>
      <c r="AJ630" s="15">
        <v>0</v>
      </c>
      <c r="AK630" s="15">
        <v>0</v>
      </c>
      <c r="AL630" s="15">
        <v>0</v>
      </c>
      <c r="AM630" s="15">
        <v>0</v>
      </c>
      <c r="AN630" s="15">
        <v>0</v>
      </c>
      <c r="AO630" s="15">
        <f t="shared" si="46"/>
        <v>93.807692307692307</v>
      </c>
      <c r="AP630" s="15">
        <f t="shared" si="47"/>
        <v>74.525000000000006</v>
      </c>
      <c r="AQ630" s="15">
        <f t="shared" si="48"/>
        <v>26.5</v>
      </c>
      <c r="AR630" s="15">
        <v>0</v>
      </c>
      <c r="AS630" s="15">
        <v>0</v>
      </c>
      <c r="AT630" s="15">
        <v>0</v>
      </c>
      <c r="AU630" s="15">
        <v>0</v>
      </c>
      <c r="AV630" s="15">
        <f t="shared" si="49"/>
        <v>43.632781442307689</v>
      </c>
      <c r="AW630" s="15">
        <v>0</v>
      </c>
      <c r="AX630" s="15">
        <v>1.9716666666666665</v>
      </c>
    </row>
    <row r="631" spans="1:50" ht="20.100000000000001" customHeight="1" x14ac:dyDescent="0.25">
      <c r="A631" s="8">
        <v>43922</v>
      </c>
      <c r="B631" s="8">
        <v>43951</v>
      </c>
      <c r="C631" s="11">
        <v>607</v>
      </c>
      <c r="D631" s="8" t="str">
        <f>VLOOKUP(C631,DBASE!$A$4:$Z$756,3,FALSE)</f>
        <v>P</v>
      </c>
      <c r="E631" s="11" t="str">
        <f>VLOOKUP(C631,DBASE!$A$4:$Z$756,2,FALSE)</f>
        <v>Active</v>
      </c>
      <c r="F631" s="11" t="str">
        <f>VLOOKUP(C631,DBASE!$A$4:$Z$756,4,FALSE)</f>
        <v>Mitarbeiter 607</v>
      </c>
      <c r="G631" s="11" t="str">
        <f>VLOOKUP(C631,DBASE!$A$4:$Z$756,5,FALSE)</f>
        <v>N</v>
      </c>
      <c r="H631" s="11">
        <f>VLOOKUP(C631,DBASE!$A$4:$Z$756,6,FALSE)</f>
        <v>1022</v>
      </c>
      <c r="I631" s="11">
        <f>VLOOKUP(C631,DBASE!$A$4:$Z$756,7,FALSE)</f>
        <v>1029</v>
      </c>
      <c r="J631" s="11">
        <f>VLOOKUP(C631,DBASE!$A$4:$Z$756,8,FALSE)</f>
        <v>109</v>
      </c>
      <c r="K631" s="11" t="str">
        <f>VLOOKUP(C631,DBASE!$A$4:$Z$756,9,FALSE)</f>
        <v>Niederl. 10</v>
      </c>
      <c r="L631" s="11" t="str">
        <f>VLOOKUP(C631,DBASE!$A$4:$Z$756,10,FALSE)</f>
        <v>Department</v>
      </c>
      <c r="M631" s="11" t="str">
        <f>VLOOKUP(C631,DBASE!$A$4:$Z$756,11,FALSE)</f>
        <v>Supervisor</v>
      </c>
      <c r="N631" s="11" t="str">
        <f>VLOOKUP(C631,DBASE!$A$4:$Z$756,12,FALSE)</f>
        <v>Non-Mgm.</v>
      </c>
      <c r="O631" s="11" t="str">
        <f>VLOOKUP(C631,DBASE!$A$4:$Z$756,13,FALSE)</f>
        <v>ang.</v>
      </c>
      <c r="P631" s="11" t="str">
        <f>VLOOKUP(C631,DBASE!$A$4:$Z$756,14,FALSE)</f>
        <v>M</v>
      </c>
      <c r="Q631" s="12">
        <f>VLOOKUP(C631,DBASE!$A$4:$Z$756,15,FALSE)</f>
        <v>43405</v>
      </c>
      <c r="R631" s="12" t="str">
        <f>IF(VLOOKUP(C631,DBASE!$A$4:$Z$756,16,FALSE)=0,"",VLOOKUP(C631,DBASE!$A$4:$Z$756,16,FALSE))</f>
        <v/>
      </c>
      <c r="S631" s="13" t="str">
        <f>VLOOKUP(C631,DBASE!$A$4:$Z$756,17,FALSE)</f>
        <v/>
      </c>
      <c r="T631" s="11">
        <f ca="1">VLOOKUP(C631,DBASE!$A$4:$Z$756,18,FALSE)</f>
        <v>1</v>
      </c>
      <c r="U631" s="12">
        <f>VLOOKUP(C631,DBASE!$A$4:$Z$756,19,FALSE)</f>
        <v>32891</v>
      </c>
      <c r="V631" s="13">
        <f ca="1">VLOOKUP(C631,DBASE!$A$4:$Z$756,20,FALSE)</f>
        <v>29</v>
      </c>
      <c r="W631" s="11" t="str">
        <f>VLOOKUP(C631,DBASE!$A$4:$Z$756,21,FALSE)</f>
        <v>J</v>
      </c>
      <c r="X631" s="11">
        <f>VLOOKUP(C631,DBASE!$A$4:$Z$756,22,FALSE)</f>
        <v>30</v>
      </c>
      <c r="Y631" s="14">
        <f>VLOOKUP(C631,DBASE!$A$4:$Z$756,23,FALSE)</f>
        <v>2.5</v>
      </c>
      <c r="Z631" s="11">
        <f>VLOOKUP(C631,DBASE!$A$4:$Z$756,24,FALSE)</f>
        <v>39</v>
      </c>
      <c r="AA631" s="11" t="str">
        <f>VLOOKUP(C631,DBASE!$A$4:$Z$756,25,FALSE)</f>
        <v>Function</v>
      </c>
      <c r="AB631" s="10">
        <f>VLOOKUP(C631,DBASE!$A$4:$Z$756,26,FALSE)</f>
        <v>1</v>
      </c>
      <c r="AC631" s="15">
        <v>1627</v>
      </c>
      <c r="AD631" s="15">
        <f t="shared" si="45"/>
        <v>356.71974999999998</v>
      </c>
      <c r="AE631" s="15">
        <v>0</v>
      </c>
      <c r="AF631" s="15">
        <v>0</v>
      </c>
      <c r="AG631" s="15">
        <v>0</v>
      </c>
      <c r="AH631" s="15">
        <v>0</v>
      </c>
      <c r="AI631" s="15">
        <v>0</v>
      </c>
      <c r="AJ631" s="15">
        <v>0</v>
      </c>
      <c r="AK631" s="15">
        <v>0</v>
      </c>
      <c r="AL631" s="15">
        <v>0</v>
      </c>
      <c r="AM631" s="15">
        <v>0</v>
      </c>
      <c r="AN631" s="15">
        <v>0</v>
      </c>
      <c r="AO631" s="15">
        <f t="shared" si="46"/>
        <v>93.865384615384613</v>
      </c>
      <c r="AP631" s="15">
        <f t="shared" si="47"/>
        <v>74.57083333333334</v>
      </c>
      <c r="AQ631" s="15">
        <f t="shared" si="48"/>
        <v>26.5</v>
      </c>
      <c r="AR631" s="15">
        <v>0</v>
      </c>
      <c r="AS631" s="15">
        <v>0</v>
      </c>
      <c r="AT631" s="15">
        <v>0</v>
      </c>
      <c r="AU631" s="15">
        <v>0</v>
      </c>
      <c r="AV631" s="15">
        <f t="shared" si="49"/>
        <v>43.655966009615391</v>
      </c>
      <c r="AW631" s="15">
        <v>0</v>
      </c>
      <c r="AX631" s="15">
        <v>1.9716666666666665</v>
      </c>
    </row>
    <row r="632" spans="1:50" ht="20.100000000000001" customHeight="1" x14ac:dyDescent="0.25">
      <c r="A632" s="8">
        <v>43922</v>
      </c>
      <c r="B632" s="8">
        <v>43951</v>
      </c>
      <c r="C632" s="11">
        <v>608</v>
      </c>
      <c r="D632" s="8" t="str">
        <f>VLOOKUP(C632,DBASE!$A$4:$Z$756,3,FALSE)</f>
        <v>P</v>
      </c>
      <c r="E632" s="11" t="str">
        <f>VLOOKUP(C632,DBASE!$A$4:$Z$756,2,FALSE)</f>
        <v>Active</v>
      </c>
      <c r="F632" s="11" t="str">
        <f>VLOOKUP(C632,DBASE!$A$4:$Z$756,4,FALSE)</f>
        <v>Mitarbeiter 608</v>
      </c>
      <c r="G632" s="11" t="str">
        <f>VLOOKUP(C632,DBASE!$A$4:$Z$756,5,FALSE)</f>
        <v>N</v>
      </c>
      <c r="H632" s="11">
        <f>VLOOKUP(C632,DBASE!$A$4:$Z$756,6,FALSE)</f>
        <v>1022</v>
      </c>
      <c r="I632" s="11">
        <f>VLOOKUP(C632,DBASE!$A$4:$Z$756,7,FALSE)</f>
        <v>1053</v>
      </c>
      <c r="J632" s="11">
        <f>VLOOKUP(C632,DBASE!$A$4:$Z$756,8,FALSE)</f>
        <v>107</v>
      </c>
      <c r="K632" s="11" t="str">
        <f>VLOOKUP(C632,DBASE!$A$4:$Z$756,9,FALSE)</f>
        <v>Niederl. 8</v>
      </c>
      <c r="L632" s="11" t="str">
        <f>VLOOKUP(C632,DBASE!$A$4:$Z$756,10,FALSE)</f>
        <v>Department</v>
      </c>
      <c r="M632" s="11" t="str">
        <f>VLOOKUP(C632,DBASE!$A$4:$Z$756,11,FALSE)</f>
        <v>Supervisor</v>
      </c>
      <c r="N632" s="11" t="str">
        <f>VLOOKUP(C632,DBASE!$A$4:$Z$756,12,FALSE)</f>
        <v>Non-Mgm.</v>
      </c>
      <c r="O632" s="11" t="str">
        <f>VLOOKUP(C632,DBASE!$A$4:$Z$756,13,FALSE)</f>
        <v>ang.</v>
      </c>
      <c r="P632" s="11" t="str">
        <f>VLOOKUP(C632,DBASE!$A$4:$Z$756,14,FALSE)</f>
        <v>M</v>
      </c>
      <c r="Q632" s="12">
        <f>VLOOKUP(C632,DBASE!$A$4:$Z$756,15,FALSE)</f>
        <v>43405</v>
      </c>
      <c r="R632" s="12" t="str">
        <f>IF(VLOOKUP(C632,DBASE!$A$4:$Z$756,16,FALSE)=0,"",VLOOKUP(C632,DBASE!$A$4:$Z$756,16,FALSE))</f>
        <v/>
      </c>
      <c r="S632" s="13" t="str">
        <f>VLOOKUP(C632,DBASE!$A$4:$Z$756,17,FALSE)</f>
        <v/>
      </c>
      <c r="T632" s="11">
        <f ca="1">VLOOKUP(C632,DBASE!$A$4:$Z$756,18,FALSE)</f>
        <v>1</v>
      </c>
      <c r="U632" s="12">
        <f>VLOOKUP(C632,DBASE!$A$4:$Z$756,19,FALSE)</f>
        <v>33710</v>
      </c>
      <c r="V632" s="13">
        <f ca="1">VLOOKUP(C632,DBASE!$A$4:$Z$756,20,FALSE)</f>
        <v>27</v>
      </c>
      <c r="W632" s="11" t="str">
        <f>VLOOKUP(C632,DBASE!$A$4:$Z$756,21,FALSE)</f>
        <v>J</v>
      </c>
      <c r="X632" s="11">
        <f>VLOOKUP(C632,DBASE!$A$4:$Z$756,22,FALSE)</f>
        <v>30</v>
      </c>
      <c r="Y632" s="14">
        <f>VLOOKUP(C632,DBASE!$A$4:$Z$756,23,FALSE)</f>
        <v>2.5</v>
      </c>
      <c r="Z632" s="11">
        <f>VLOOKUP(C632,DBASE!$A$4:$Z$756,24,FALSE)</f>
        <v>39</v>
      </c>
      <c r="AA632" s="11" t="str">
        <f>VLOOKUP(C632,DBASE!$A$4:$Z$756,25,FALSE)</f>
        <v>Function</v>
      </c>
      <c r="AB632" s="10">
        <f>VLOOKUP(C632,DBASE!$A$4:$Z$756,26,FALSE)</f>
        <v>1</v>
      </c>
      <c r="AC632" s="15">
        <v>1628</v>
      </c>
      <c r="AD632" s="15">
        <f t="shared" si="45"/>
        <v>356.93900000000002</v>
      </c>
      <c r="AE632" s="15">
        <v>0</v>
      </c>
      <c r="AF632" s="15">
        <v>0</v>
      </c>
      <c r="AG632" s="15">
        <v>0</v>
      </c>
      <c r="AH632" s="15">
        <v>0</v>
      </c>
      <c r="AI632" s="15">
        <v>0</v>
      </c>
      <c r="AJ632" s="15">
        <v>0</v>
      </c>
      <c r="AK632" s="15">
        <v>0</v>
      </c>
      <c r="AL632" s="15">
        <v>0</v>
      </c>
      <c r="AM632" s="15">
        <v>0</v>
      </c>
      <c r="AN632" s="15">
        <v>0</v>
      </c>
      <c r="AO632" s="15">
        <f t="shared" si="46"/>
        <v>93.92307692307692</v>
      </c>
      <c r="AP632" s="15">
        <f t="shared" si="47"/>
        <v>74.616666666666674</v>
      </c>
      <c r="AQ632" s="15">
        <f t="shared" si="48"/>
        <v>26.5</v>
      </c>
      <c r="AR632" s="15">
        <v>0</v>
      </c>
      <c r="AS632" s="15">
        <v>0</v>
      </c>
      <c r="AT632" s="15">
        <v>0</v>
      </c>
      <c r="AU632" s="15">
        <v>0</v>
      </c>
      <c r="AV632" s="15">
        <f t="shared" si="49"/>
        <v>43.679150576923078</v>
      </c>
      <c r="AW632" s="15">
        <v>0</v>
      </c>
      <c r="AX632" s="15">
        <v>1.9716666666666665</v>
      </c>
    </row>
    <row r="633" spans="1:50" ht="20.100000000000001" customHeight="1" x14ac:dyDescent="0.25">
      <c r="A633" s="8">
        <v>43922</v>
      </c>
      <c r="B633" s="8">
        <v>43951</v>
      </c>
      <c r="C633" s="11">
        <v>609</v>
      </c>
      <c r="D633" s="8" t="str">
        <f>VLOOKUP(C633,DBASE!$A$4:$Z$756,3,FALSE)</f>
        <v>P</v>
      </c>
      <c r="E633" s="11" t="str">
        <f>VLOOKUP(C633,DBASE!$A$4:$Z$756,2,FALSE)</f>
        <v>Active</v>
      </c>
      <c r="F633" s="11" t="str">
        <f>VLOOKUP(C633,DBASE!$A$4:$Z$756,4,FALSE)</f>
        <v>Mitarbeiter 609</v>
      </c>
      <c r="G633" s="11" t="str">
        <f>VLOOKUP(C633,DBASE!$A$4:$Z$756,5,FALSE)</f>
        <v>N</v>
      </c>
      <c r="H633" s="11">
        <f>VLOOKUP(C633,DBASE!$A$4:$Z$756,6,FALSE)</f>
        <v>1020</v>
      </c>
      <c r="I633" s="11">
        <f>VLOOKUP(C633,DBASE!$A$4:$Z$756,7,FALSE)</f>
        <v>1065</v>
      </c>
      <c r="J633" s="11">
        <f>VLOOKUP(C633,DBASE!$A$4:$Z$756,8,FALSE)</f>
        <v>110</v>
      </c>
      <c r="K633" s="11" t="str">
        <f>VLOOKUP(C633,DBASE!$A$4:$Z$756,9,FALSE)</f>
        <v>Niederl. 11</v>
      </c>
      <c r="L633" s="11" t="str">
        <f>VLOOKUP(C633,DBASE!$A$4:$Z$756,10,FALSE)</f>
        <v>Department</v>
      </c>
      <c r="M633" s="11" t="str">
        <f>VLOOKUP(C633,DBASE!$A$4:$Z$756,11,FALSE)</f>
        <v>Supervisor</v>
      </c>
      <c r="N633" s="11" t="str">
        <f>VLOOKUP(C633,DBASE!$A$4:$Z$756,12,FALSE)</f>
        <v>Non-Mgm.</v>
      </c>
      <c r="O633" s="11" t="str">
        <f>VLOOKUP(C633,DBASE!$A$4:$Z$756,13,FALSE)</f>
        <v>ang.</v>
      </c>
      <c r="P633" s="11" t="str">
        <f>VLOOKUP(C633,DBASE!$A$4:$Z$756,14,FALSE)</f>
        <v>M</v>
      </c>
      <c r="Q633" s="12">
        <f>VLOOKUP(C633,DBASE!$A$4:$Z$756,15,FALSE)</f>
        <v>43435</v>
      </c>
      <c r="R633" s="12" t="str">
        <f>IF(VLOOKUP(C633,DBASE!$A$4:$Z$756,16,FALSE)=0,"",VLOOKUP(C633,DBASE!$A$4:$Z$756,16,FALSE))</f>
        <v/>
      </c>
      <c r="S633" s="13" t="str">
        <f>VLOOKUP(C633,DBASE!$A$4:$Z$756,17,FALSE)</f>
        <v/>
      </c>
      <c r="T633" s="11">
        <f ca="1">VLOOKUP(C633,DBASE!$A$4:$Z$756,18,FALSE)</f>
        <v>1</v>
      </c>
      <c r="U633" s="12">
        <f>VLOOKUP(C633,DBASE!$A$4:$Z$756,19,FALSE)</f>
        <v>29475</v>
      </c>
      <c r="V633" s="13">
        <f ca="1">VLOOKUP(C633,DBASE!$A$4:$Z$756,20,FALSE)</f>
        <v>39</v>
      </c>
      <c r="W633" s="11" t="str">
        <f>VLOOKUP(C633,DBASE!$A$4:$Z$756,21,FALSE)</f>
        <v>N</v>
      </c>
      <c r="X633" s="11">
        <f>VLOOKUP(C633,DBASE!$A$4:$Z$756,22,FALSE)</f>
        <v>30</v>
      </c>
      <c r="Y633" s="14">
        <f>VLOOKUP(C633,DBASE!$A$4:$Z$756,23,FALSE)</f>
        <v>2.5</v>
      </c>
      <c r="Z633" s="11">
        <f>VLOOKUP(C633,DBASE!$A$4:$Z$756,24,FALSE)</f>
        <v>39</v>
      </c>
      <c r="AA633" s="11" t="str">
        <f>VLOOKUP(C633,DBASE!$A$4:$Z$756,25,FALSE)</f>
        <v>Function</v>
      </c>
      <c r="AB633" s="10">
        <f>VLOOKUP(C633,DBASE!$A$4:$Z$756,26,FALSE)</f>
        <v>1</v>
      </c>
      <c r="AC633" s="15">
        <v>1629</v>
      </c>
      <c r="AD633" s="15">
        <f t="shared" si="45"/>
        <v>357.15825000000001</v>
      </c>
      <c r="AE633" s="15">
        <v>0</v>
      </c>
      <c r="AF633" s="15">
        <v>0</v>
      </c>
      <c r="AG633" s="15">
        <v>0</v>
      </c>
      <c r="AH633" s="15">
        <v>0</v>
      </c>
      <c r="AI633" s="15">
        <v>0</v>
      </c>
      <c r="AJ633" s="15">
        <v>0</v>
      </c>
      <c r="AK633" s="15">
        <v>0</v>
      </c>
      <c r="AL633" s="15">
        <v>0</v>
      </c>
      <c r="AM633" s="15">
        <v>0</v>
      </c>
      <c r="AN633" s="15">
        <v>0</v>
      </c>
      <c r="AO633" s="15">
        <f t="shared" si="46"/>
        <v>0</v>
      </c>
      <c r="AP633" s="15">
        <f t="shared" si="47"/>
        <v>0</v>
      </c>
      <c r="AQ633" s="15">
        <f t="shared" si="48"/>
        <v>26.5</v>
      </c>
      <c r="AR633" s="15">
        <v>0</v>
      </c>
      <c r="AS633" s="15">
        <v>0</v>
      </c>
      <c r="AT633" s="15">
        <v>0</v>
      </c>
      <c r="AU633" s="15">
        <v>0</v>
      </c>
      <c r="AV633" s="15">
        <f t="shared" si="49"/>
        <v>5.9346750000000004</v>
      </c>
      <c r="AW633" s="15">
        <v>0</v>
      </c>
      <c r="AX633" s="15">
        <v>1.9716666666666665</v>
      </c>
    </row>
    <row r="634" spans="1:50" ht="20.100000000000001" customHeight="1" x14ac:dyDescent="0.25">
      <c r="A634" s="8">
        <v>43922</v>
      </c>
      <c r="B634" s="8">
        <v>43951</v>
      </c>
      <c r="C634" s="11">
        <v>610</v>
      </c>
      <c r="D634" s="8" t="str">
        <f>VLOOKUP(C634,DBASE!$A$4:$Z$756,3,FALSE)</f>
        <v>P</v>
      </c>
      <c r="E634" s="11" t="str">
        <f>VLOOKUP(C634,DBASE!$A$4:$Z$756,2,FALSE)</f>
        <v>Active</v>
      </c>
      <c r="F634" s="11" t="str">
        <f>VLOOKUP(C634,DBASE!$A$4:$Z$756,4,FALSE)</f>
        <v>Mitarbeiter 610</v>
      </c>
      <c r="G634" s="11" t="str">
        <f>VLOOKUP(C634,DBASE!$A$4:$Z$756,5,FALSE)</f>
        <v>N</v>
      </c>
      <c r="H634" s="11">
        <f>VLOOKUP(C634,DBASE!$A$4:$Z$756,6,FALSE)</f>
        <v>1036</v>
      </c>
      <c r="I634" s="11">
        <f>VLOOKUP(C634,DBASE!$A$4:$Z$756,7,FALSE)</f>
        <v>1079</v>
      </c>
      <c r="J634" s="11">
        <f>VLOOKUP(C634,DBASE!$A$4:$Z$756,8,FALSE)</f>
        <v>102</v>
      </c>
      <c r="K634" s="11" t="str">
        <f>VLOOKUP(C634,DBASE!$A$4:$Z$756,9,FALSE)</f>
        <v>Niederl. 3</v>
      </c>
      <c r="L634" s="11" t="str">
        <f>VLOOKUP(C634,DBASE!$A$4:$Z$756,10,FALSE)</f>
        <v>Department</v>
      </c>
      <c r="M634" s="11" t="str">
        <f>VLOOKUP(C634,DBASE!$A$4:$Z$756,11,FALSE)</f>
        <v>Supervisor</v>
      </c>
      <c r="N634" s="11" t="str">
        <f>VLOOKUP(C634,DBASE!$A$4:$Z$756,12,FALSE)</f>
        <v>Non-Mgm.</v>
      </c>
      <c r="O634" s="11" t="str">
        <f>VLOOKUP(C634,DBASE!$A$4:$Z$756,13,FALSE)</f>
        <v>ang.</v>
      </c>
      <c r="P634" s="11" t="str">
        <f>VLOOKUP(C634,DBASE!$A$4:$Z$756,14,FALSE)</f>
        <v>W</v>
      </c>
      <c r="Q634" s="12">
        <f>VLOOKUP(C634,DBASE!$A$4:$Z$756,15,FALSE)</f>
        <v>43405</v>
      </c>
      <c r="R634" s="12" t="str">
        <f>IF(VLOOKUP(C634,DBASE!$A$4:$Z$756,16,FALSE)=0,"",VLOOKUP(C634,DBASE!$A$4:$Z$756,16,FALSE))</f>
        <v/>
      </c>
      <c r="S634" s="13" t="str">
        <f>VLOOKUP(C634,DBASE!$A$4:$Z$756,17,FALSE)</f>
        <v/>
      </c>
      <c r="T634" s="11">
        <f ca="1">VLOOKUP(C634,DBASE!$A$4:$Z$756,18,FALSE)</f>
        <v>1</v>
      </c>
      <c r="U634" s="12">
        <f>VLOOKUP(C634,DBASE!$A$4:$Z$756,19,FALSE)</f>
        <v>26078</v>
      </c>
      <c r="V634" s="13">
        <f ca="1">VLOOKUP(C634,DBASE!$A$4:$Z$756,20,FALSE)</f>
        <v>48</v>
      </c>
      <c r="W634" s="11" t="str">
        <f>VLOOKUP(C634,DBASE!$A$4:$Z$756,21,FALSE)</f>
        <v>N</v>
      </c>
      <c r="X634" s="11">
        <f>VLOOKUP(C634,DBASE!$A$4:$Z$756,22,FALSE)</f>
        <v>18</v>
      </c>
      <c r="Y634" s="14">
        <f>VLOOKUP(C634,DBASE!$A$4:$Z$756,23,FALSE)</f>
        <v>1.5</v>
      </c>
      <c r="Z634" s="11">
        <f>VLOOKUP(C634,DBASE!$A$4:$Z$756,24,FALSE)</f>
        <v>24</v>
      </c>
      <c r="AA634" s="11" t="str">
        <f>VLOOKUP(C634,DBASE!$A$4:$Z$756,25,FALSE)</f>
        <v>Function</v>
      </c>
      <c r="AB634" s="10">
        <f>VLOOKUP(C634,DBASE!$A$4:$Z$756,26,FALSE)</f>
        <v>0.61538461538461542</v>
      </c>
      <c r="AC634" s="15">
        <v>1630</v>
      </c>
      <c r="AD634" s="15">
        <f t="shared" si="45"/>
        <v>357.3775</v>
      </c>
      <c r="AE634" s="15">
        <v>0</v>
      </c>
      <c r="AF634" s="15">
        <v>0</v>
      </c>
      <c r="AG634" s="15">
        <v>0</v>
      </c>
      <c r="AH634" s="15">
        <v>0</v>
      </c>
      <c r="AI634" s="15">
        <v>0</v>
      </c>
      <c r="AJ634" s="15">
        <v>0</v>
      </c>
      <c r="AK634" s="15">
        <v>0</v>
      </c>
      <c r="AL634" s="15">
        <v>0</v>
      </c>
      <c r="AM634" s="15">
        <v>0</v>
      </c>
      <c r="AN634" s="15">
        <v>0</v>
      </c>
      <c r="AO634" s="15">
        <f t="shared" si="46"/>
        <v>0</v>
      </c>
      <c r="AP634" s="15">
        <f t="shared" si="47"/>
        <v>0</v>
      </c>
      <c r="AQ634" s="15">
        <f t="shared" si="48"/>
        <v>26.5</v>
      </c>
      <c r="AR634" s="15">
        <v>0</v>
      </c>
      <c r="AS634" s="15">
        <v>0</v>
      </c>
      <c r="AT634" s="15">
        <v>0</v>
      </c>
      <c r="AU634" s="15">
        <v>0</v>
      </c>
      <c r="AV634" s="15">
        <f t="shared" si="49"/>
        <v>5.9346750000000004</v>
      </c>
      <c r="AW634" s="15">
        <v>0</v>
      </c>
      <c r="AX634" s="15">
        <v>1.9716666666666665</v>
      </c>
    </row>
    <row r="635" spans="1:50" ht="20.100000000000001" customHeight="1" x14ac:dyDescent="0.25">
      <c r="A635" s="8">
        <v>43922</v>
      </c>
      <c r="B635" s="8">
        <v>43951</v>
      </c>
      <c r="C635" s="11">
        <v>611</v>
      </c>
      <c r="D635" s="8" t="str">
        <f>VLOOKUP(C635,DBASE!$A$4:$Z$756,3,FALSE)</f>
        <v>P</v>
      </c>
      <c r="E635" s="11" t="str">
        <f>VLOOKUP(C635,DBASE!$A$4:$Z$756,2,FALSE)</f>
        <v>Active</v>
      </c>
      <c r="F635" s="11" t="str">
        <f>VLOOKUP(C635,DBASE!$A$4:$Z$756,4,FALSE)</f>
        <v>Mitarbeiter 611</v>
      </c>
      <c r="G635" s="11" t="str">
        <f>VLOOKUP(C635,DBASE!$A$4:$Z$756,5,FALSE)</f>
        <v>N</v>
      </c>
      <c r="H635" s="11">
        <f>VLOOKUP(C635,DBASE!$A$4:$Z$756,6,FALSE)</f>
        <v>1024</v>
      </c>
      <c r="I635" s="11">
        <f>VLOOKUP(C635,DBASE!$A$4:$Z$756,7,FALSE)</f>
        <v>1054</v>
      </c>
      <c r="J635" s="11">
        <f>VLOOKUP(C635,DBASE!$A$4:$Z$756,8,FALSE)</f>
        <v>101</v>
      </c>
      <c r="K635" s="11" t="str">
        <f>VLOOKUP(C635,DBASE!$A$4:$Z$756,9,FALSE)</f>
        <v>Niederl. 2</v>
      </c>
      <c r="L635" s="11" t="str">
        <f>VLOOKUP(C635,DBASE!$A$4:$Z$756,10,FALSE)</f>
        <v>Department</v>
      </c>
      <c r="M635" s="11" t="str">
        <f>VLOOKUP(C635,DBASE!$A$4:$Z$756,11,FALSE)</f>
        <v>Supervisor</v>
      </c>
      <c r="N635" s="11" t="str">
        <f>VLOOKUP(C635,DBASE!$A$4:$Z$756,12,FALSE)</f>
        <v>Non-Mgm.</v>
      </c>
      <c r="O635" s="11" t="str">
        <f>VLOOKUP(C635,DBASE!$A$4:$Z$756,13,FALSE)</f>
        <v>ang.</v>
      </c>
      <c r="P635" s="11" t="str">
        <f>VLOOKUP(C635,DBASE!$A$4:$Z$756,14,FALSE)</f>
        <v>W</v>
      </c>
      <c r="Q635" s="12">
        <f>VLOOKUP(C635,DBASE!$A$4:$Z$756,15,FALSE)</f>
        <v>43405</v>
      </c>
      <c r="R635" s="12" t="str">
        <f>IF(VLOOKUP(C635,DBASE!$A$4:$Z$756,16,FALSE)=0,"",VLOOKUP(C635,DBASE!$A$4:$Z$756,16,FALSE))</f>
        <v/>
      </c>
      <c r="S635" s="13" t="str">
        <f>VLOOKUP(C635,DBASE!$A$4:$Z$756,17,FALSE)</f>
        <v/>
      </c>
      <c r="T635" s="11">
        <f ca="1">VLOOKUP(C635,DBASE!$A$4:$Z$756,18,FALSE)</f>
        <v>1</v>
      </c>
      <c r="U635" s="12">
        <f>VLOOKUP(C635,DBASE!$A$4:$Z$756,19,FALSE)</f>
        <v>26574</v>
      </c>
      <c r="V635" s="13">
        <f ca="1">VLOOKUP(C635,DBASE!$A$4:$Z$756,20,FALSE)</f>
        <v>47</v>
      </c>
      <c r="W635" s="11" t="str">
        <f>VLOOKUP(C635,DBASE!$A$4:$Z$756,21,FALSE)</f>
        <v>N</v>
      </c>
      <c r="X635" s="11">
        <f>VLOOKUP(C635,DBASE!$A$4:$Z$756,22,FALSE)</f>
        <v>24</v>
      </c>
      <c r="Y635" s="14">
        <f>VLOOKUP(C635,DBASE!$A$4:$Z$756,23,FALSE)</f>
        <v>2</v>
      </c>
      <c r="Z635" s="11">
        <f>VLOOKUP(C635,DBASE!$A$4:$Z$756,24,FALSE)</f>
        <v>20</v>
      </c>
      <c r="AA635" s="11" t="str">
        <f>VLOOKUP(C635,DBASE!$A$4:$Z$756,25,FALSE)</f>
        <v>Function</v>
      </c>
      <c r="AB635" s="10">
        <f>VLOOKUP(C635,DBASE!$A$4:$Z$756,26,FALSE)</f>
        <v>0.51282051282051277</v>
      </c>
      <c r="AC635" s="15">
        <v>1631</v>
      </c>
      <c r="AD635" s="15">
        <f t="shared" si="45"/>
        <v>357.59675000000004</v>
      </c>
      <c r="AE635" s="15">
        <v>0</v>
      </c>
      <c r="AF635" s="15">
        <v>0</v>
      </c>
      <c r="AG635" s="15">
        <v>0</v>
      </c>
      <c r="AH635" s="15">
        <v>0</v>
      </c>
      <c r="AI635" s="15">
        <v>0</v>
      </c>
      <c r="AJ635" s="15">
        <v>0</v>
      </c>
      <c r="AK635" s="15">
        <v>0</v>
      </c>
      <c r="AL635" s="15">
        <v>0</v>
      </c>
      <c r="AM635" s="15">
        <v>0</v>
      </c>
      <c r="AN635" s="15">
        <v>0</v>
      </c>
      <c r="AO635" s="15">
        <f t="shared" si="46"/>
        <v>0</v>
      </c>
      <c r="AP635" s="15">
        <f t="shared" si="47"/>
        <v>0</v>
      </c>
      <c r="AQ635" s="15">
        <f t="shared" si="48"/>
        <v>26.5</v>
      </c>
      <c r="AR635" s="15">
        <v>0</v>
      </c>
      <c r="AS635" s="15">
        <v>0</v>
      </c>
      <c r="AT635" s="15">
        <v>0</v>
      </c>
      <c r="AU635" s="15">
        <v>0</v>
      </c>
      <c r="AV635" s="15">
        <f t="shared" si="49"/>
        <v>5.9346750000000004</v>
      </c>
      <c r="AW635" s="15">
        <v>0</v>
      </c>
      <c r="AX635" s="15">
        <v>1.9716666666666665</v>
      </c>
    </row>
    <row r="636" spans="1:50" ht="20.100000000000001" customHeight="1" x14ac:dyDescent="0.25">
      <c r="A636" s="8">
        <v>43922</v>
      </c>
      <c r="B636" s="8">
        <v>43951</v>
      </c>
      <c r="C636" s="11">
        <v>612</v>
      </c>
      <c r="D636" s="8" t="str">
        <f>VLOOKUP(C636,DBASE!$A$4:$Z$756,3,FALSE)</f>
        <v>P</v>
      </c>
      <c r="E636" s="11" t="str">
        <f>VLOOKUP(C636,DBASE!$A$4:$Z$756,2,FALSE)</f>
        <v>Active</v>
      </c>
      <c r="F636" s="11" t="str">
        <f>VLOOKUP(C636,DBASE!$A$4:$Z$756,4,FALSE)</f>
        <v>Mitarbeiter 612</v>
      </c>
      <c r="G636" s="11" t="str">
        <f>VLOOKUP(C636,DBASE!$A$4:$Z$756,5,FALSE)</f>
        <v>N</v>
      </c>
      <c r="H636" s="11">
        <f>VLOOKUP(C636,DBASE!$A$4:$Z$756,6,FALSE)</f>
        <v>1022</v>
      </c>
      <c r="I636" s="11">
        <f>VLOOKUP(C636,DBASE!$A$4:$Z$756,7,FALSE)</f>
        <v>1023</v>
      </c>
      <c r="J636" s="11">
        <f>VLOOKUP(C636,DBASE!$A$4:$Z$756,8,FALSE)</f>
        <v>108</v>
      </c>
      <c r="K636" s="11" t="str">
        <f>VLOOKUP(C636,DBASE!$A$4:$Z$756,9,FALSE)</f>
        <v>Niederl. 9</v>
      </c>
      <c r="L636" s="11" t="str">
        <f>VLOOKUP(C636,DBASE!$A$4:$Z$756,10,FALSE)</f>
        <v>Department</v>
      </c>
      <c r="M636" s="11" t="str">
        <f>VLOOKUP(C636,DBASE!$A$4:$Z$756,11,FALSE)</f>
        <v>Supervisor</v>
      </c>
      <c r="N636" s="11" t="str">
        <f>VLOOKUP(C636,DBASE!$A$4:$Z$756,12,FALSE)</f>
        <v>Non-Mgm.</v>
      </c>
      <c r="O636" s="11" t="str">
        <f>VLOOKUP(C636,DBASE!$A$4:$Z$756,13,FALSE)</f>
        <v>ang.</v>
      </c>
      <c r="P636" s="11" t="str">
        <f>VLOOKUP(C636,DBASE!$A$4:$Z$756,14,FALSE)</f>
        <v>M</v>
      </c>
      <c r="Q636" s="12">
        <f>VLOOKUP(C636,DBASE!$A$4:$Z$756,15,FALSE)</f>
        <v>43405</v>
      </c>
      <c r="R636" s="12" t="str">
        <f>IF(VLOOKUP(C636,DBASE!$A$4:$Z$756,16,FALSE)=0,"",VLOOKUP(C636,DBASE!$A$4:$Z$756,16,FALSE))</f>
        <v/>
      </c>
      <c r="S636" s="13" t="str">
        <f>VLOOKUP(C636,DBASE!$A$4:$Z$756,17,FALSE)</f>
        <v/>
      </c>
      <c r="T636" s="11">
        <f ca="1">VLOOKUP(C636,DBASE!$A$4:$Z$756,18,FALSE)</f>
        <v>1</v>
      </c>
      <c r="U636" s="12">
        <f>VLOOKUP(C636,DBASE!$A$4:$Z$756,19,FALSE)</f>
        <v>29317</v>
      </c>
      <c r="V636" s="13">
        <f ca="1">VLOOKUP(C636,DBASE!$A$4:$Z$756,20,FALSE)</f>
        <v>39</v>
      </c>
      <c r="W636" s="11" t="str">
        <f>VLOOKUP(C636,DBASE!$A$4:$Z$756,21,FALSE)</f>
        <v>J</v>
      </c>
      <c r="X636" s="11">
        <f>VLOOKUP(C636,DBASE!$A$4:$Z$756,22,FALSE)</f>
        <v>30</v>
      </c>
      <c r="Y636" s="14">
        <f>VLOOKUP(C636,DBASE!$A$4:$Z$756,23,FALSE)</f>
        <v>2.5</v>
      </c>
      <c r="Z636" s="11">
        <f>VLOOKUP(C636,DBASE!$A$4:$Z$756,24,FALSE)</f>
        <v>39</v>
      </c>
      <c r="AA636" s="11" t="str">
        <f>VLOOKUP(C636,DBASE!$A$4:$Z$756,25,FALSE)</f>
        <v>Function</v>
      </c>
      <c r="AB636" s="10">
        <f>VLOOKUP(C636,DBASE!$A$4:$Z$756,26,FALSE)</f>
        <v>1</v>
      </c>
      <c r="AC636" s="15">
        <v>1632</v>
      </c>
      <c r="AD636" s="15">
        <f t="shared" si="45"/>
        <v>357.81600000000003</v>
      </c>
      <c r="AE636" s="15">
        <v>0</v>
      </c>
      <c r="AF636" s="15">
        <v>0</v>
      </c>
      <c r="AG636" s="15">
        <v>0</v>
      </c>
      <c r="AH636" s="15">
        <v>0</v>
      </c>
      <c r="AI636" s="15">
        <v>0</v>
      </c>
      <c r="AJ636" s="15">
        <v>0</v>
      </c>
      <c r="AK636" s="15">
        <v>0</v>
      </c>
      <c r="AL636" s="15">
        <v>0</v>
      </c>
      <c r="AM636" s="15">
        <v>0</v>
      </c>
      <c r="AN636" s="15">
        <v>0</v>
      </c>
      <c r="AO636" s="15">
        <f t="shared" si="46"/>
        <v>94.153846153846146</v>
      </c>
      <c r="AP636" s="15">
        <f t="shared" si="47"/>
        <v>74.800000000000011</v>
      </c>
      <c r="AQ636" s="15">
        <f t="shared" si="48"/>
        <v>26.5</v>
      </c>
      <c r="AR636" s="15">
        <v>0</v>
      </c>
      <c r="AS636" s="15">
        <v>0</v>
      </c>
      <c r="AT636" s="15">
        <v>0</v>
      </c>
      <c r="AU636" s="15">
        <v>0</v>
      </c>
      <c r="AV636" s="15">
        <f t="shared" si="49"/>
        <v>43.771888846153843</v>
      </c>
      <c r="AW636" s="15">
        <v>0</v>
      </c>
      <c r="AX636" s="15">
        <v>1.9716666666666665</v>
      </c>
    </row>
    <row r="637" spans="1:50" ht="20.100000000000001" customHeight="1" x14ac:dyDescent="0.25">
      <c r="A637" s="8">
        <v>43922</v>
      </c>
      <c r="B637" s="8">
        <v>43951</v>
      </c>
      <c r="C637" s="11">
        <v>613</v>
      </c>
      <c r="D637" s="8" t="str">
        <f>VLOOKUP(C637,DBASE!$A$4:$Z$756,3,FALSE)</f>
        <v>P</v>
      </c>
      <c r="E637" s="11" t="str">
        <f>VLOOKUP(C637,DBASE!$A$4:$Z$756,2,FALSE)</f>
        <v>Active</v>
      </c>
      <c r="F637" s="11" t="str">
        <f>VLOOKUP(C637,DBASE!$A$4:$Z$756,4,FALSE)</f>
        <v>Mitarbeiter 613</v>
      </c>
      <c r="G637" s="11" t="str">
        <f>VLOOKUP(C637,DBASE!$A$4:$Z$756,5,FALSE)</f>
        <v>N</v>
      </c>
      <c r="H637" s="11">
        <f>VLOOKUP(C637,DBASE!$A$4:$Z$756,6,FALSE)</f>
        <v>1026</v>
      </c>
      <c r="I637" s="11">
        <f>VLOOKUP(C637,DBASE!$A$4:$Z$756,7,FALSE)</f>
        <v>1069</v>
      </c>
      <c r="J637" s="11">
        <f>VLOOKUP(C637,DBASE!$A$4:$Z$756,8,FALSE)</f>
        <v>102</v>
      </c>
      <c r="K637" s="11" t="str">
        <f>VLOOKUP(C637,DBASE!$A$4:$Z$756,9,FALSE)</f>
        <v>Niederl. 3</v>
      </c>
      <c r="L637" s="11" t="str">
        <f>VLOOKUP(C637,DBASE!$A$4:$Z$756,10,FALSE)</f>
        <v>Department</v>
      </c>
      <c r="M637" s="11" t="str">
        <f>VLOOKUP(C637,DBASE!$A$4:$Z$756,11,FALSE)</f>
        <v>Supervisor</v>
      </c>
      <c r="N637" s="11" t="str">
        <f>VLOOKUP(C637,DBASE!$A$4:$Z$756,12,FALSE)</f>
        <v>Non-Mgm.</v>
      </c>
      <c r="O637" s="11" t="str">
        <f>VLOOKUP(C637,DBASE!$A$4:$Z$756,13,FALSE)</f>
        <v>ang.</v>
      </c>
      <c r="P637" s="11" t="str">
        <f>VLOOKUP(C637,DBASE!$A$4:$Z$756,14,FALSE)</f>
        <v>M</v>
      </c>
      <c r="Q637" s="12">
        <f>VLOOKUP(C637,DBASE!$A$4:$Z$756,15,FALSE)</f>
        <v>43405</v>
      </c>
      <c r="R637" s="12" t="str">
        <f>IF(VLOOKUP(C637,DBASE!$A$4:$Z$756,16,FALSE)=0,"",VLOOKUP(C637,DBASE!$A$4:$Z$756,16,FALSE))</f>
        <v/>
      </c>
      <c r="S637" s="13" t="str">
        <f>VLOOKUP(C637,DBASE!$A$4:$Z$756,17,FALSE)</f>
        <v/>
      </c>
      <c r="T637" s="11">
        <f ca="1">VLOOKUP(C637,DBASE!$A$4:$Z$756,18,FALSE)</f>
        <v>1</v>
      </c>
      <c r="U637" s="12">
        <f>VLOOKUP(C637,DBASE!$A$4:$Z$756,19,FALSE)</f>
        <v>31992</v>
      </c>
      <c r="V637" s="13">
        <f ca="1">VLOOKUP(C637,DBASE!$A$4:$Z$756,20,FALSE)</f>
        <v>32</v>
      </c>
      <c r="W637" s="11" t="str">
        <f>VLOOKUP(C637,DBASE!$A$4:$Z$756,21,FALSE)</f>
        <v>N</v>
      </c>
      <c r="X637" s="11">
        <f>VLOOKUP(C637,DBASE!$A$4:$Z$756,22,FALSE)</f>
        <v>30</v>
      </c>
      <c r="Y637" s="14">
        <f>VLOOKUP(C637,DBASE!$A$4:$Z$756,23,FALSE)</f>
        <v>2.5</v>
      </c>
      <c r="Z637" s="11">
        <f>VLOOKUP(C637,DBASE!$A$4:$Z$756,24,FALSE)</f>
        <v>39</v>
      </c>
      <c r="AA637" s="11" t="str">
        <f>VLOOKUP(C637,DBASE!$A$4:$Z$756,25,FALSE)</f>
        <v>Function</v>
      </c>
      <c r="AB637" s="10">
        <f>VLOOKUP(C637,DBASE!$A$4:$Z$756,26,FALSE)</f>
        <v>1</v>
      </c>
      <c r="AC637" s="15">
        <v>1633</v>
      </c>
      <c r="AD637" s="15">
        <f t="shared" si="45"/>
        <v>358.03525000000002</v>
      </c>
      <c r="AE637" s="15">
        <v>0</v>
      </c>
      <c r="AF637" s="15">
        <v>0</v>
      </c>
      <c r="AG637" s="15">
        <v>0</v>
      </c>
      <c r="AH637" s="15">
        <v>0</v>
      </c>
      <c r="AI637" s="15">
        <v>0</v>
      </c>
      <c r="AJ637" s="15">
        <v>0</v>
      </c>
      <c r="AK637" s="15">
        <v>0</v>
      </c>
      <c r="AL637" s="15">
        <v>0</v>
      </c>
      <c r="AM637" s="15">
        <v>0</v>
      </c>
      <c r="AN637" s="15">
        <v>0</v>
      </c>
      <c r="AO637" s="15">
        <f t="shared" si="46"/>
        <v>0</v>
      </c>
      <c r="AP637" s="15">
        <f t="shared" si="47"/>
        <v>0</v>
      </c>
      <c r="AQ637" s="15">
        <f t="shared" si="48"/>
        <v>26.5</v>
      </c>
      <c r="AR637" s="15">
        <v>0</v>
      </c>
      <c r="AS637" s="15">
        <v>0</v>
      </c>
      <c r="AT637" s="15">
        <v>0</v>
      </c>
      <c r="AU637" s="15">
        <v>0</v>
      </c>
      <c r="AV637" s="15">
        <f t="shared" si="49"/>
        <v>5.9346750000000004</v>
      </c>
      <c r="AW637" s="15">
        <v>0</v>
      </c>
      <c r="AX637" s="15">
        <v>1.9716666666666665</v>
      </c>
    </row>
    <row r="638" spans="1:50" ht="20.100000000000001" customHeight="1" x14ac:dyDescent="0.25">
      <c r="A638" s="8">
        <v>43922</v>
      </c>
      <c r="B638" s="8">
        <v>43951</v>
      </c>
      <c r="C638" s="11">
        <v>614</v>
      </c>
      <c r="D638" s="8" t="str">
        <f>VLOOKUP(C638,DBASE!$A$4:$Z$756,3,FALSE)</f>
        <v>P</v>
      </c>
      <c r="E638" s="11" t="str">
        <f>VLOOKUP(C638,DBASE!$A$4:$Z$756,2,FALSE)</f>
        <v>Active</v>
      </c>
      <c r="F638" s="11" t="str">
        <f>VLOOKUP(C638,DBASE!$A$4:$Z$756,4,FALSE)</f>
        <v>Mitarbeiter 614</v>
      </c>
      <c r="G638" s="11" t="str">
        <f>VLOOKUP(C638,DBASE!$A$4:$Z$756,5,FALSE)</f>
        <v>N</v>
      </c>
      <c r="H638" s="11">
        <f>VLOOKUP(C638,DBASE!$A$4:$Z$756,6,FALSE)</f>
        <v>1024</v>
      </c>
      <c r="I638" s="11">
        <f>VLOOKUP(C638,DBASE!$A$4:$Z$756,7,FALSE)</f>
        <v>1054</v>
      </c>
      <c r="J638" s="11">
        <f>VLOOKUP(C638,DBASE!$A$4:$Z$756,8,FALSE)</f>
        <v>101</v>
      </c>
      <c r="K638" s="11" t="str">
        <f>VLOOKUP(C638,DBASE!$A$4:$Z$756,9,FALSE)</f>
        <v>Niederl. 2</v>
      </c>
      <c r="L638" s="11" t="str">
        <f>VLOOKUP(C638,DBASE!$A$4:$Z$756,10,FALSE)</f>
        <v>Department</v>
      </c>
      <c r="M638" s="11" t="str">
        <f>VLOOKUP(C638,DBASE!$A$4:$Z$756,11,FALSE)</f>
        <v>Supervisor</v>
      </c>
      <c r="N638" s="11" t="str">
        <f>VLOOKUP(C638,DBASE!$A$4:$Z$756,12,FALSE)</f>
        <v>Non-Mgm.</v>
      </c>
      <c r="O638" s="11" t="str">
        <f>VLOOKUP(C638,DBASE!$A$4:$Z$756,13,FALSE)</f>
        <v>ang.</v>
      </c>
      <c r="P638" s="11" t="str">
        <f>VLOOKUP(C638,DBASE!$A$4:$Z$756,14,FALSE)</f>
        <v>M</v>
      </c>
      <c r="Q638" s="12">
        <f>VLOOKUP(C638,DBASE!$A$4:$Z$756,15,FALSE)</f>
        <v>43405</v>
      </c>
      <c r="R638" s="12" t="str">
        <f>IF(VLOOKUP(C638,DBASE!$A$4:$Z$756,16,FALSE)=0,"",VLOOKUP(C638,DBASE!$A$4:$Z$756,16,FALSE))</f>
        <v/>
      </c>
      <c r="S638" s="13" t="str">
        <f>VLOOKUP(C638,DBASE!$A$4:$Z$756,17,FALSE)</f>
        <v/>
      </c>
      <c r="T638" s="11">
        <f ca="1">VLOOKUP(C638,DBASE!$A$4:$Z$756,18,FALSE)</f>
        <v>1</v>
      </c>
      <c r="U638" s="12">
        <f>VLOOKUP(C638,DBASE!$A$4:$Z$756,19,FALSE)</f>
        <v>35141</v>
      </c>
      <c r="V638" s="13">
        <f ca="1">VLOOKUP(C638,DBASE!$A$4:$Z$756,20,FALSE)</f>
        <v>23</v>
      </c>
      <c r="W638" s="11" t="str">
        <f>VLOOKUP(C638,DBASE!$A$4:$Z$756,21,FALSE)</f>
        <v>N</v>
      </c>
      <c r="X638" s="11">
        <f>VLOOKUP(C638,DBASE!$A$4:$Z$756,22,FALSE)</f>
        <v>30</v>
      </c>
      <c r="Y638" s="14">
        <f>VLOOKUP(C638,DBASE!$A$4:$Z$756,23,FALSE)</f>
        <v>2.5</v>
      </c>
      <c r="Z638" s="11">
        <f>VLOOKUP(C638,DBASE!$A$4:$Z$756,24,FALSE)</f>
        <v>39</v>
      </c>
      <c r="AA638" s="11" t="str">
        <f>VLOOKUP(C638,DBASE!$A$4:$Z$756,25,FALSE)</f>
        <v>Function</v>
      </c>
      <c r="AB638" s="10">
        <f>VLOOKUP(C638,DBASE!$A$4:$Z$756,26,FALSE)</f>
        <v>1</v>
      </c>
      <c r="AC638" s="15">
        <v>1634</v>
      </c>
      <c r="AD638" s="15">
        <f t="shared" si="45"/>
        <v>358.25450000000001</v>
      </c>
      <c r="AE638" s="15">
        <v>0</v>
      </c>
      <c r="AF638" s="15">
        <v>0</v>
      </c>
      <c r="AG638" s="15">
        <v>0</v>
      </c>
      <c r="AH638" s="15">
        <v>0</v>
      </c>
      <c r="AI638" s="15">
        <v>0</v>
      </c>
      <c r="AJ638" s="15">
        <v>0</v>
      </c>
      <c r="AK638" s="15">
        <v>0</v>
      </c>
      <c r="AL638" s="15">
        <v>0</v>
      </c>
      <c r="AM638" s="15">
        <v>0</v>
      </c>
      <c r="AN638" s="15">
        <v>0</v>
      </c>
      <c r="AO638" s="15">
        <f t="shared" si="46"/>
        <v>0</v>
      </c>
      <c r="AP638" s="15">
        <f t="shared" si="47"/>
        <v>0</v>
      </c>
      <c r="AQ638" s="15">
        <f t="shared" si="48"/>
        <v>26.5</v>
      </c>
      <c r="AR638" s="15">
        <v>0</v>
      </c>
      <c r="AS638" s="15">
        <v>0</v>
      </c>
      <c r="AT638" s="15">
        <v>0</v>
      </c>
      <c r="AU638" s="15">
        <v>0</v>
      </c>
      <c r="AV638" s="15">
        <f t="shared" si="49"/>
        <v>5.9346750000000004</v>
      </c>
      <c r="AW638" s="15">
        <v>0</v>
      </c>
      <c r="AX638" s="15">
        <v>1.9716666666666665</v>
      </c>
    </row>
    <row r="639" spans="1:50" ht="20.100000000000001" customHeight="1" x14ac:dyDescent="0.25">
      <c r="A639" s="8">
        <v>43922</v>
      </c>
      <c r="B639" s="8">
        <v>43951</v>
      </c>
      <c r="C639" s="11">
        <v>615</v>
      </c>
      <c r="D639" s="8" t="str">
        <f>VLOOKUP(C639,DBASE!$A$4:$Z$756,3,FALSE)</f>
        <v>P</v>
      </c>
      <c r="E639" s="11" t="str">
        <f>VLOOKUP(C639,DBASE!$A$4:$Z$756,2,FALSE)</f>
        <v>Active</v>
      </c>
      <c r="F639" s="11" t="str">
        <f>VLOOKUP(C639,DBASE!$A$4:$Z$756,4,FALSE)</f>
        <v>Mitarbeiter 615</v>
      </c>
      <c r="G639" s="11" t="str">
        <f>VLOOKUP(C639,DBASE!$A$4:$Z$756,5,FALSE)</f>
        <v>N</v>
      </c>
      <c r="H639" s="11">
        <f>VLOOKUP(C639,DBASE!$A$4:$Z$756,6,FALSE)</f>
        <v>1024</v>
      </c>
      <c r="I639" s="11">
        <f>VLOOKUP(C639,DBASE!$A$4:$Z$756,7,FALSE)</f>
        <v>1054</v>
      </c>
      <c r="J639" s="11">
        <f>VLOOKUP(C639,DBASE!$A$4:$Z$756,8,FALSE)</f>
        <v>101</v>
      </c>
      <c r="K639" s="11" t="str">
        <f>VLOOKUP(C639,DBASE!$A$4:$Z$756,9,FALSE)</f>
        <v>Niederl. 2</v>
      </c>
      <c r="L639" s="11" t="str">
        <f>VLOOKUP(C639,DBASE!$A$4:$Z$756,10,FALSE)</f>
        <v>Department</v>
      </c>
      <c r="M639" s="11" t="str">
        <f>VLOOKUP(C639,DBASE!$A$4:$Z$756,11,FALSE)</f>
        <v>Supervisor</v>
      </c>
      <c r="N639" s="11" t="str">
        <f>VLOOKUP(C639,DBASE!$A$4:$Z$756,12,FALSE)</f>
        <v>Non-Mgm.</v>
      </c>
      <c r="O639" s="11" t="str">
        <f>VLOOKUP(C639,DBASE!$A$4:$Z$756,13,FALSE)</f>
        <v>ang.</v>
      </c>
      <c r="P639" s="11" t="str">
        <f>VLOOKUP(C639,DBASE!$A$4:$Z$756,14,FALSE)</f>
        <v>W</v>
      </c>
      <c r="Q639" s="12">
        <f>VLOOKUP(C639,DBASE!$A$4:$Z$756,15,FALSE)</f>
        <v>43405</v>
      </c>
      <c r="R639" s="12" t="str">
        <f>IF(VLOOKUP(C639,DBASE!$A$4:$Z$756,16,FALSE)=0,"",VLOOKUP(C639,DBASE!$A$4:$Z$756,16,FALSE))</f>
        <v/>
      </c>
      <c r="S639" s="13" t="str">
        <f>VLOOKUP(C639,DBASE!$A$4:$Z$756,17,FALSE)</f>
        <v/>
      </c>
      <c r="T639" s="11">
        <f ca="1">VLOOKUP(C639,DBASE!$A$4:$Z$756,18,FALSE)</f>
        <v>1</v>
      </c>
      <c r="U639" s="12">
        <f>VLOOKUP(C639,DBASE!$A$4:$Z$756,19,FALSE)</f>
        <v>28271</v>
      </c>
      <c r="V639" s="13">
        <f ca="1">VLOOKUP(C639,DBASE!$A$4:$Z$756,20,FALSE)</f>
        <v>42</v>
      </c>
      <c r="W639" s="11" t="str">
        <f>VLOOKUP(C639,DBASE!$A$4:$Z$756,21,FALSE)</f>
        <v>N</v>
      </c>
      <c r="X639" s="11">
        <f>VLOOKUP(C639,DBASE!$A$4:$Z$756,22,FALSE)</f>
        <v>30</v>
      </c>
      <c r="Y639" s="14">
        <f>VLOOKUP(C639,DBASE!$A$4:$Z$756,23,FALSE)</f>
        <v>2.5</v>
      </c>
      <c r="Z639" s="11">
        <f>VLOOKUP(C639,DBASE!$A$4:$Z$756,24,FALSE)</f>
        <v>25</v>
      </c>
      <c r="AA639" s="11" t="str">
        <f>VLOOKUP(C639,DBASE!$A$4:$Z$756,25,FALSE)</f>
        <v>Function</v>
      </c>
      <c r="AB639" s="10">
        <f>VLOOKUP(C639,DBASE!$A$4:$Z$756,26,FALSE)</f>
        <v>0.64102564102564108</v>
      </c>
      <c r="AC639" s="15">
        <v>1635</v>
      </c>
      <c r="AD639" s="15">
        <f t="shared" si="45"/>
        <v>358.47375</v>
      </c>
      <c r="AE639" s="15">
        <v>0</v>
      </c>
      <c r="AF639" s="15">
        <v>0</v>
      </c>
      <c r="AG639" s="15">
        <v>0</v>
      </c>
      <c r="AH639" s="15">
        <v>0</v>
      </c>
      <c r="AI639" s="15">
        <v>0</v>
      </c>
      <c r="AJ639" s="15">
        <v>0</v>
      </c>
      <c r="AK639" s="15">
        <v>0</v>
      </c>
      <c r="AL639" s="15">
        <v>0</v>
      </c>
      <c r="AM639" s="15">
        <v>0</v>
      </c>
      <c r="AN639" s="15">
        <v>0</v>
      </c>
      <c r="AO639" s="15">
        <f t="shared" si="46"/>
        <v>0</v>
      </c>
      <c r="AP639" s="15">
        <f t="shared" si="47"/>
        <v>0</v>
      </c>
      <c r="AQ639" s="15">
        <f t="shared" si="48"/>
        <v>26.5</v>
      </c>
      <c r="AR639" s="15">
        <v>0</v>
      </c>
      <c r="AS639" s="15">
        <v>0</v>
      </c>
      <c r="AT639" s="15">
        <v>0</v>
      </c>
      <c r="AU639" s="15">
        <v>0</v>
      </c>
      <c r="AV639" s="15">
        <f t="shared" si="49"/>
        <v>5.9346750000000004</v>
      </c>
      <c r="AW639" s="15">
        <v>0</v>
      </c>
      <c r="AX639" s="15">
        <v>1.9716666666666665</v>
      </c>
    </row>
    <row r="640" spans="1:50" ht="20.100000000000001" customHeight="1" x14ac:dyDescent="0.25">
      <c r="A640" s="8">
        <v>43922</v>
      </c>
      <c r="B640" s="8">
        <v>43951</v>
      </c>
      <c r="C640" s="11">
        <v>616</v>
      </c>
      <c r="D640" s="8" t="str">
        <f>VLOOKUP(C640,DBASE!$A$4:$Z$756,3,FALSE)</f>
        <v>P</v>
      </c>
      <c r="E640" s="11" t="str">
        <f>VLOOKUP(C640,DBASE!$A$4:$Z$756,2,FALSE)</f>
        <v>Active</v>
      </c>
      <c r="F640" s="11" t="str">
        <f>VLOOKUP(C640,DBASE!$A$4:$Z$756,4,FALSE)</f>
        <v>Mitarbeiter 616</v>
      </c>
      <c r="G640" s="11" t="str">
        <f>VLOOKUP(C640,DBASE!$A$4:$Z$756,5,FALSE)</f>
        <v>N</v>
      </c>
      <c r="H640" s="11">
        <f>VLOOKUP(C640,DBASE!$A$4:$Z$756,6,FALSE)</f>
        <v>1008</v>
      </c>
      <c r="I640" s="11">
        <f>VLOOKUP(C640,DBASE!$A$4:$Z$756,7,FALSE)</f>
        <v>1008</v>
      </c>
      <c r="J640" s="11">
        <f>VLOOKUP(C640,DBASE!$A$4:$Z$756,8,FALSE)</f>
        <v>100</v>
      </c>
      <c r="K640" s="11" t="str">
        <f>VLOOKUP(C640,DBASE!$A$4:$Z$756,9,FALSE)</f>
        <v>Niederl. 1</v>
      </c>
      <c r="L640" s="11" t="str">
        <f>VLOOKUP(C640,DBASE!$A$4:$Z$756,10,FALSE)</f>
        <v>Department</v>
      </c>
      <c r="M640" s="11" t="str">
        <f>VLOOKUP(C640,DBASE!$A$4:$Z$756,11,FALSE)</f>
        <v>Supervisor</v>
      </c>
      <c r="N640" s="11" t="str">
        <f>VLOOKUP(C640,DBASE!$A$4:$Z$756,12,FALSE)</f>
        <v>Manager</v>
      </c>
      <c r="O640" s="11" t="str">
        <f>VLOOKUP(C640,DBASE!$A$4:$Z$756,13,FALSE)</f>
        <v>ang.</v>
      </c>
      <c r="P640" s="11" t="str">
        <f>VLOOKUP(C640,DBASE!$A$4:$Z$756,14,FALSE)</f>
        <v>M</v>
      </c>
      <c r="Q640" s="12">
        <f>VLOOKUP(C640,DBASE!$A$4:$Z$756,15,FALSE)</f>
        <v>43405</v>
      </c>
      <c r="R640" s="12" t="str">
        <f>IF(VLOOKUP(C640,DBASE!$A$4:$Z$756,16,FALSE)=0,"",VLOOKUP(C640,DBASE!$A$4:$Z$756,16,FALSE))</f>
        <v/>
      </c>
      <c r="S640" s="13" t="str">
        <f>VLOOKUP(C640,DBASE!$A$4:$Z$756,17,FALSE)</f>
        <v/>
      </c>
      <c r="T640" s="11">
        <f ca="1">VLOOKUP(C640,DBASE!$A$4:$Z$756,18,FALSE)</f>
        <v>1</v>
      </c>
      <c r="U640" s="12">
        <f>VLOOKUP(C640,DBASE!$A$4:$Z$756,19,FALSE)</f>
        <v>22741</v>
      </c>
      <c r="V640" s="13">
        <f ca="1">VLOOKUP(C640,DBASE!$A$4:$Z$756,20,FALSE)</f>
        <v>57</v>
      </c>
      <c r="W640" s="11" t="str">
        <f>VLOOKUP(C640,DBASE!$A$4:$Z$756,21,FALSE)</f>
        <v>N</v>
      </c>
      <c r="X640" s="11">
        <f>VLOOKUP(C640,DBASE!$A$4:$Z$756,22,FALSE)</f>
        <v>30</v>
      </c>
      <c r="Y640" s="14">
        <f>VLOOKUP(C640,DBASE!$A$4:$Z$756,23,FALSE)</f>
        <v>2.5</v>
      </c>
      <c r="Z640" s="11">
        <f>VLOOKUP(C640,DBASE!$A$4:$Z$756,24,FALSE)</f>
        <v>39</v>
      </c>
      <c r="AA640" s="11" t="str">
        <f>VLOOKUP(C640,DBASE!$A$4:$Z$756,25,FALSE)</f>
        <v>Function</v>
      </c>
      <c r="AB640" s="10">
        <f>VLOOKUP(C640,DBASE!$A$4:$Z$756,26,FALSE)</f>
        <v>1</v>
      </c>
      <c r="AC640" s="15">
        <v>1636</v>
      </c>
      <c r="AD640" s="15">
        <f t="shared" si="45"/>
        <v>358.69299999999998</v>
      </c>
      <c r="AE640" s="15">
        <v>0</v>
      </c>
      <c r="AF640" s="15">
        <v>0</v>
      </c>
      <c r="AG640" s="15">
        <v>0</v>
      </c>
      <c r="AH640" s="15">
        <v>0</v>
      </c>
      <c r="AI640" s="15">
        <v>0</v>
      </c>
      <c r="AJ640" s="15">
        <v>0</v>
      </c>
      <c r="AK640" s="15">
        <v>0</v>
      </c>
      <c r="AL640" s="15">
        <v>0</v>
      </c>
      <c r="AM640" s="15">
        <v>0</v>
      </c>
      <c r="AN640" s="15">
        <v>0</v>
      </c>
      <c r="AO640" s="15">
        <f t="shared" si="46"/>
        <v>0</v>
      </c>
      <c r="AP640" s="15">
        <f t="shared" si="47"/>
        <v>0</v>
      </c>
      <c r="AQ640" s="15">
        <f t="shared" si="48"/>
        <v>26.5</v>
      </c>
      <c r="AR640" s="15">
        <v>0</v>
      </c>
      <c r="AS640" s="15">
        <v>0</v>
      </c>
      <c r="AT640" s="15">
        <v>0</v>
      </c>
      <c r="AU640" s="15">
        <v>0</v>
      </c>
      <c r="AV640" s="15">
        <f t="shared" si="49"/>
        <v>5.9346750000000004</v>
      </c>
      <c r="AW640" s="15">
        <v>0</v>
      </c>
      <c r="AX640" s="15">
        <v>1.9716666666666665</v>
      </c>
    </row>
    <row r="641" spans="1:50" ht="20.100000000000001" customHeight="1" x14ac:dyDescent="0.25">
      <c r="A641" s="8">
        <v>43922</v>
      </c>
      <c r="B641" s="8">
        <v>43951</v>
      </c>
      <c r="C641" s="11">
        <v>617</v>
      </c>
      <c r="D641" s="8" t="str">
        <f>VLOOKUP(C641,DBASE!$A$4:$Z$756,3,FALSE)</f>
        <v>P</v>
      </c>
      <c r="E641" s="11" t="str">
        <f>VLOOKUP(C641,DBASE!$A$4:$Z$756,2,FALSE)</f>
        <v>Active</v>
      </c>
      <c r="F641" s="11" t="str">
        <f>VLOOKUP(C641,DBASE!$A$4:$Z$756,4,FALSE)</f>
        <v>Mitarbeiter 617</v>
      </c>
      <c r="G641" s="11" t="str">
        <f>VLOOKUP(C641,DBASE!$A$4:$Z$756,5,FALSE)</f>
        <v>N</v>
      </c>
      <c r="H641" s="11">
        <f>VLOOKUP(C641,DBASE!$A$4:$Z$756,6,FALSE)</f>
        <v>1018</v>
      </c>
      <c r="I641" s="11">
        <f>VLOOKUP(C641,DBASE!$A$4:$Z$756,7,FALSE)</f>
        <v>1061</v>
      </c>
      <c r="J641" s="11">
        <f>VLOOKUP(C641,DBASE!$A$4:$Z$756,8,FALSE)</f>
        <v>111</v>
      </c>
      <c r="K641" s="11" t="str">
        <f>VLOOKUP(C641,DBASE!$A$4:$Z$756,9,FALSE)</f>
        <v>Niederl. 12</v>
      </c>
      <c r="L641" s="11" t="str">
        <f>VLOOKUP(C641,DBASE!$A$4:$Z$756,10,FALSE)</f>
        <v>Department</v>
      </c>
      <c r="M641" s="11" t="str">
        <f>VLOOKUP(C641,DBASE!$A$4:$Z$756,11,FALSE)</f>
        <v>Supervisor</v>
      </c>
      <c r="N641" s="11" t="str">
        <f>VLOOKUP(C641,DBASE!$A$4:$Z$756,12,FALSE)</f>
        <v>Non-Mgm.</v>
      </c>
      <c r="O641" s="11" t="str">
        <f>VLOOKUP(C641,DBASE!$A$4:$Z$756,13,FALSE)</f>
        <v>ang.</v>
      </c>
      <c r="P641" s="11" t="str">
        <f>VLOOKUP(C641,DBASE!$A$4:$Z$756,14,FALSE)</f>
        <v>M</v>
      </c>
      <c r="Q641" s="12">
        <f>VLOOKUP(C641,DBASE!$A$4:$Z$756,15,FALSE)</f>
        <v>43435</v>
      </c>
      <c r="R641" s="12" t="str">
        <f>IF(VLOOKUP(C641,DBASE!$A$4:$Z$756,16,FALSE)=0,"",VLOOKUP(C641,DBASE!$A$4:$Z$756,16,FALSE))</f>
        <v/>
      </c>
      <c r="S641" s="13" t="str">
        <f>VLOOKUP(C641,DBASE!$A$4:$Z$756,17,FALSE)</f>
        <v/>
      </c>
      <c r="T641" s="11">
        <f ca="1">VLOOKUP(C641,DBASE!$A$4:$Z$756,18,FALSE)</f>
        <v>1</v>
      </c>
      <c r="U641" s="12">
        <f>VLOOKUP(C641,DBASE!$A$4:$Z$756,19,FALSE)</f>
        <v>29958</v>
      </c>
      <c r="V641" s="13">
        <f ca="1">VLOOKUP(C641,DBASE!$A$4:$Z$756,20,FALSE)</f>
        <v>38</v>
      </c>
      <c r="W641" s="11" t="str">
        <f>VLOOKUP(C641,DBASE!$A$4:$Z$756,21,FALSE)</f>
        <v>N</v>
      </c>
      <c r="X641" s="11">
        <f>VLOOKUP(C641,DBASE!$A$4:$Z$756,22,FALSE)</f>
        <v>30</v>
      </c>
      <c r="Y641" s="14">
        <f>VLOOKUP(C641,DBASE!$A$4:$Z$756,23,FALSE)</f>
        <v>2.5</v>
      </c>
      <c r="Z641" s="11">
        <f>VLOOKUP(C641,DBASE!$A$4:$Z$756,24,FALSE)</f>
        <v>39</v>
      </c>
      <c r="AA641" s="11" t="str">
        <f>VLOOKUP(C641,DBASE!$A$4:$Z$756,25,FALSE)</f>
        <v>Function</v>
      </c>
      <c r="AB641" s="10">
        <f>VLOOKUP(C641,DBASE!$A$4:$Z$756,26,FALSE)</f>
        <v>1</v>
      </c>
      <c r="AC641" s="15">
        <v>1637</v>
      </c>
      <c r="AD641" s="15">
        <f t="shared" si="45"/>
        <v>358.91225000000003</v>
      </c>
      <c r="AE641" s="15">
        <v>0</v>
      </c>
      <c r="AF641" s="15">
        <v>0</v>
      </c>
      <c r="AG641" s="15">
        <v>0</v>
      </c>
      <c r="AH641" s="15">
        <v>0</v>
      </c>
      <c r="AI641" s="15">
        <v>0</v>
      </c>
      <c r="AJ641" s="15">
        <v>0</v>
      </c>
      <c r="AK641" s="15">
        <v>0</v>
      </c>
      <c r="AL641" s="15">
        <v>0</v>
      </c>
      <c r="AM641" s="15">
        <v>0</v>
      </c>
      <c r="AN641" s="15">
        <v>0</v>
      </c>
      <c r="AO641" s="15">
        <f t="shared" si="46"/>
        <v>0</v>
      </c>
      <c r="AP641" s="15">
        <f t="shared" si="47"/>
        <v>0</v>
      </c>
      <c r="AQ641" s="15">
        <f t="shared" si="48"/>
        <v>26.5</v>
      </c>
      <c r="AR641" s="15">
        <v>0</v>
      </c>
      <c r="AS641" s="15">
        <v>0</v>
      </c>
      <c r="AT641" s="15">
        <v>0</v>
      </c>
      <c r="AU641" s="15">
        <v>0</v>
      </c>
      <c r="AV641" s="15">
        <f t="shared" si="49"/>
        <v>5.9346750000000004</v>
      </c>
      <c r="AW641" s="15">
        <v>0</v>
      </c>
      <c r="AX641" s="15">
        <v>1.9716666666666665</v>
      </c>
    </row>
    <row r="642" spans="1:50" ht="20.100000000000001" customHeight="1" x14ac:dyDescent="0.25">
      <c r="A642" s="8">
        <v>43922</v>
      </c>
      <c r="B642" s="8">
        <v>43951</v>
      </c>
      <c r="C642" s="11">
        <v>618</v>
      </c>
      <c r="D642" s="8" t="str">
        <f>VLOOKUP(C642,DBASE!$A$4:$Z$756,3,FALSE)</f>
        <v>P</v>
      </c>
      <c r="E642" s="11" t="str">
        <f>VLOOKUP(C642,DBASE!$A$4:$Z$756,2,FALSE)</f>
        <v>Active</v>
      </c>
      <c r="F642" s="11" t="str">
        <f>VLOOKUP(C642,DBASE!$A$4:$Z$756,4,FALSE)</f>
        <v>Mitarbeiter 618</v>
      </c>
      <c r="G642" s="11" t="str">
        <f>VLOOKUP(C642,DBASE!$A$4:$Z$756,5,FALSE)</f>
        <v>Y</v>
      </c>
      <c r="H642" s="11">
        <f>VLOOKUP(C642,DBASE!$A$4:$Z$756,6,FALSE)</f>
        <v>1020</v>
      </c>
      <c r="I642" s="11">
        <f>VLOOKUP(C642,DBASE!$A$4:$Z$756,7,FALSE)</f>
        <v>1021</v>
      </c>
      <c r="J642" s="11">
        <f>VLOOKUP(C642,DBASE!$A$4:$Z$756,8,FALSE)</f>
        <v>108</v>
      </c>
      <c r="K642" s="11" t="str">
        <f>VLOOKUP(C642,DBASE!$A$4:$Z$756,9,FALSE)</f>
        <v>Niederl. 9</v>
      </c>
      <c r="L642" s="11" t="str">
        <f>VLOOKUP(C642,DBASE!$A$4:$Z$756,10,FALSE)</f>
        <v>Department</v>
      </c>
      <c r="M642" s="11" t="str">
        <f>VLOOKUP(C642,DBASE!$A$4:$Z$756,11,FALSE)</f>
        <v>Supervisor</v>
      </c>
      <c r="N642" s="11" t="str">
        <f>VLOOKUP(C642,DBASE!$A$4:$Z$756,12,FALSE)</f>
        <v>Non-Mgm.</v>
      </c>
      <c r="O642" s="11" t="str">
        <f>VLOOKUP(C642,DBASE!$A$4:$Z$756,13,FALSE)</f>
        <v>ang.</v>
      </c>
      <c r="P642" s="11" t="str">
        <f>VLOOKUP(C642,DBASE!$A$4:$Z$756,14,FALSE)</f>
        <v>W</v>
      </c>
      <c r="Q642" s="12">
        <f>VLOOKUP(C642,DBASE!$A$4:$Z$756,15,FALSE)</f>
        <v>43435</v>
      </c>
      <c r="R642" s="12" t="str">
        <f>IF(VLOOKUP(C642,DBASE!$A$4:$Z$756,16,FALSE)=0,"",VLOOKUP(C642,DBASE!$A$4:$Z$756,16,FALSE))</f>
        <v/>
      </c>
      <c r="S642" s="13" t="str">
        <f>VLOOKUP(C642,DBASE!$A$4:$Z$756,17,FALSE)</f>
        <v/>
      </c>
      <c r="T642" s="11">
        <f ca="1">VLOOKUP(C642,DBASE!$A$4:$Z$756,18,FALSE)</f>
        <v>1</v>
      </c>
      <c r="U642" s="12">
        <f>VLOOKUP(C642,DBASE!$A$4:$Z$756,19,FALSE)</f>
        <v>22129</v>
      </c>
      <c r="V642" s="13">
        <f ca="1">VLOOKUP(C642,DBASE!$A$4:$Z$756,20,FALSE)</f>
        <v>59</v>
      </c>
      <c r="W642" s="11" t="str">
        <f>VLOOKUP(C642,DBASE!$A$4:$Z$756,21,FALSE)</f>
        <v>N</v>
      </c>
      <c r="X642" s="11">
        <f>VLOOKUP(C642,DBASE!$A$4:$Z$756,22,FALSE)</f>
        <v>30</v>
      </c>
      <c r="Y642" s="14">
        <f>VLOOKUP(C642,DBASE!$A$4:$Z$756,23,FALSE)</f>
        <v>2.5</v>
      </c>
      <c r="Z642" s="11">
        <f>VLOOKUP(C642,DBASE!$A$4:$Z$756,24,FALSE)</f>
        <v>39</v>
      </c>
      <c r="AA642" s="11" t="str">
        <f>VLOOKUP(C642,DBASE!$A$4:$Z$756,25,FALSE)</f>
        <v>Function</v>
      </c>
      <c r="AB642" s="10">
        <f>VLOOKUP(C642,DBASE!$A$4:$Z$756,26,FALSE)</f>
        <v>0.5</v>
      </c>
      <c r="AC642" s="15">
        <v>1638</v>
      </c>
      <c r="AD642" s="15">
        <f t="shared" si="45"/>
        <v>359.13150000000002</v>
      </c>
      <c r="AE642" s="15">
        <v>0</v>
      </c>
      <c r="AF642" s="15">
        <v>0</v>
      </c>
      <c r="AG642" s="15">
        <v>0</v>
      </c>
      <c r="AH642" s="15">
        <v>0</v>
      </c>
      <c r="AI642" s="15">
        <v>0</v>
      </c>
      <c r="AJ642" s="15">
        <v>0</v>
      </c>
      <c r="AK642" s="15">
        <v>0</v>
      </c>
      <c r="AL642" s="15">
        <v>0</v>
      </c>
      <c r="AM642" s="15">
        <v>0</v>
      </c>
      <c r="AN642" s="15">
        <v>0</v>
      </c>
      <c r="AO642" s="15">
        <f t="shared" si="46"/>
        <v>0</v>
      </c>
      <c r="AP642" s="15">
        <f t="shared" si="47"/>
        <v>0</v>
      </c>
      <c r="AQ642" s="15">
        <f t="shared" si="48"/>
        <v>13.25</v>
      </c>
      <c r="AR642" s="15">
        <v>0</v>
      </c>
      <c r="AS642" s="15">
        <v>0</v>
      </c>
      <c r="AT642" s="15">
        <v>0</v>
      </c>
      <c r="AU642" s="15">
        <v>0</v>
      </c>
      <c r="AV642" s="15">
        <f t="shared" si="49"/>
        <v>2.9673375000000002</v>
      </c>
      <c r="AW642" s="15">
        <v>0</v>
      </c>
      <c r="AX642" s="15">
        <v>0.98583333333333323</v>
      </c>
    </row>
    <row r="643" spans="1:50" ht="20.100000000000001" customHeight="1" x14ac:dyDescent="0.25">
      <c r="A643" s="8">
        <v>43922</v>
      </c>
      <c r="B643" s="8">
        <v>43951</v>
      </c>
      <c r="C643" s="11">
        <v>618</v>
      </c>
      <c r="D643" s="8" t="str">
        <f>VLOOKUP(C643,DBASE!$A$4:$Z$756,3,FALSE)</f>
        <v>P</v>
      </c>
      <c r="E643" s="11" t="str">
        <f>VLOOKUP(C643,DBASE!$A$4:$Z$756,2,FALSE)</f>
        <v>Active</v>
      </c>
      <c r="F643" s="11" t="str">
        <f>VLOOKUP(C643,DBASE!$A$4:$Z$756,4,FALSE)</f>
        <v>Mitarbeiter 618</v>
      </c>
      <c r="G643" s="11" t="str">
        <f>VLOOKUP(C643,DBASE!$A$4:$Z$756,5,FALSE)</f>
        <v>Y</v>
      </c>
      <c r="H643" s="11">
        <f>VLOOKUP(C643,DBASE!$A$4:$Z$756,6,FALSE)</f>
        <v>1020</v>
      </c>
      <c r="I643" s="11">
        <f>VLOOKUP(C643,DBASE!$A$4:$Z$756,7,FALSE)</f>
        <v>1021</v>
      </c>
      <c r="J643" s="11">
        <f>VLOOKUP(C643,DBASE!$A$4:$Z$756,8,FALSE)</f>
        <v>108</v>
      </c>
      <c r="K643" s="11" t="str">
        <f>VLOOKUP(C643,DBASE!$A$4:$Z$756,9,FALSE)</f>
        <v>Niederl. 9</v>
      </c>
      <c r="L643" s="11" t="str">
        <f>VLOOKUP(C643,DBASE!$A$4:$Z$756,10,FALSE)</f>
        <v>Department</v>
      </c>
      <c r="M643" s="11" t="str">
        <f>VLOOKUP(C643,DBASE!$A$4:$Z$756,11,FALSE)</f>
        <v>Supervisor</v>
      </c>
      <c r="N643" s="11" t="str">
        <f>VLOOKUP(C643,DBASE!$A$4:$Z$756,12,FALSE)</f>
        <v>Non-Mgm.</v>
      </c>
      <c r="O643" s="11" t="str">
        <f>VLOOKUP(C643,DBASE!$A$4:$Z$756,13,FALSE)</f>
        <v>ang.</v>
      </c>
      <c r="P643" s="11" t="str">
        <f>VLOOKUP(C643,DBASE!$A$4:$Z$756,14,FALSE)</f>
        <v>W</v>
      </c>
      <c r="Q643" s="12">
        <f>VLOOKUP(C643,DBASE!$A$4:$Z$756,15,FALSE)</f>
        <v>43435</v>
      </c>
      <c r="R643" s="12" t="str">
        <f>IF(VLOOKUP(C643,DBASE!$A$4:$Z$756,16,FALSE)=0,"",VLOOKUP(C643,DBASE!$A$4:$Z$756,16,FALSE))</f>
        <v/>
      </c>
      <c r="S643" s="13" t="str">
        <f>VLOOKUP(C643,DBASE!$A$4:$Z$756,17,FALSE)</f>
        <v/>
      </c>
      <c r="T643" s="11">
        <f ca="1">VLOOKUP(C643,DBASE!$A$4:$Z$756,18,FALSE)</f>
        <v>1</v>
      </c>
      <c r="U643" s="12">
        <f>VLOOKUP(C643,DBASE!$A$4:$Z$756,19,FALSE)</f>
        <v>22129</v>
      </c>
      <c r="V643" s="13">
        <f ca="1">VLOOKUP(C643,DBASE!$A$4:$Z$756,20,FALSE)</f>
        <v>59</v>
      </c>
      <c r="W643" s="11" t="str">
        <f>VLOOKUP(C643,DBASE!$A$4:$Z$756,21,FALSE)</f>
        <v>N</v>
      </c>
      <c r="X643" s="11">
        <f>VLOOKUP(C643,DBASE!$A$4:$Z$756,22,FALSE)</f>
        <v>30</v>
      </c>
      <c r="Y643" s="14">
        <f>VLOOKUP(C643,DBASE!$A$4:$Z$756,23,FALSE)</f>
        <v>2.5</v>
      </c>
      <c r="Z643" s="11">
        <f>VLOOKUP(C643,DBASE!$A$4:$Z$756,24,FALSE)</f>
        <v>39</v>
      </c>
      <c r="AA643" s="11" t="str">
        <f>VLOOKUP(C643,DBASE!$A$4:$Z$756,25,FALSE)</f>
        <v>Function</v>
      </c>
      <c r="AB643" s="10">
        <f>VLOOKUP(C643,DBASE!$A$4:$Z$756,26,FALSE)</f>
        <v>0.5</v>
      </c>
      <c r="AC643" s="15">
        <v>1639</v>
      </c>
      <c r="AD643" s="15">
        <f t="shared" si="45"/>
        <v>359.35075000000001</v>
      </c>
      <c r="AE643" s="15">
        <v>0</v>
      </c>
      <c r="AF643" s="15">
        <v>0</v>
      </c>
      <c r="AG643" s="15">
        <v>0</v>
      </c>
      <c r="AH643" s="15">
        <v>0</v>
      </c>
      <c r="AI643" s="15">
        <v>0</v>
      </c>
      <c r="AJ643" s="15">
        <v>0</v>
      </c>
      <c r="AK643" s="15">
        <v>0</v>
      </c>
      <c r="AL643" s="15">
        <v>0</v>
      </c>
      <c r="AM643" s="15">
        <v>0</v>
      </c>
      <c r="AN643" s="15">
        <v>0</v>
      </c>
      <c r="AO643" s="15">
        <f t="shared" si="46"/>
        <v>0</v>
      </c>
      <c r="AP643" s="15">
        <f t="shared" si="47"/>
        <v>0</v>
      </c>
      <c r="AQ643" s="15">
        <f t="shared" si="48"/>
        <v>13.25</v>
      </c>
      <c r="AR643" s="15">
        <v>0</v>
      </c>
      <c r="AS643" s="15">
        <v>0</v>
      </c>
      <c r="AT643" s="15">
        <v>0</v>
      </c>
      <c r="AU643" s="15">
        <v>0</v>
      </c>
      <c r="AV643" s="15">
        <f t="shared" si="49"/>
        <v>2.9673375000000002</v>
      </c>
      <c r="AW643" s="15">
        <v>0</v>
      </c>
      <c r="AX643" s="15">
        <v>0.98583333333333323</v>
      </c>
    </row>
    <row r="644" spans="1:50" ht="20.100000000000001" customHeight="1" x14ac:dyDescent="0.25">
      <c r="A644" s="8">
        <v>43922</v>
      </c>
      <c r="B644" s="8">
        <v>43951</v>
      </c>
      <c r="C644" s="11">
        <v>619</v>
      </c>
      <c r="D644" s="8" t="str">
        <f>VLOOKUP(C644,DBASE!$A$4:$Z$756,3,FALSE)</f>
        <v>P</v>
      </c>
      <c r="E644" s="11" t="str">
        <f>VLOOKUP(C644,DBASE!$A$4:$Z$756,2,FALSE)</f>
        <v>Active</v>
      </c>
      <c r="F644" s="11" t="str">
        <f>VLOOKUP(C644,DBASE!$A$4:$Z$756,4,FALSE)</f>
        <v>Mitarbeiter 619</v>
      </c>
      <c r="G644" s="11" t="str">
        <f>VLOOKUP(C644,DBASE!$A$4:$Z$756,5,FALSE)</f>
        <v>N</v>
      </c>
      <c r="H644" s="11">
        <f>VLOOKUP(C644,DBASE!$A$4:$Z$756,6,FALSE)</f>
        <v>1021</v>
      </c>
      <c r="I644" s="11">
        <f>VLOOKUP(C644,DBASE!$A$4:$Z$756,7,FALSE)</f>
        <v>1046</v>
      </c>
      <c r="J644" s="11">
        <f>VLOOKUP(C644,DBASE!$A$4:$Z$756,8,FALSE)</f>
        <v>103</v>
      </c>
      <c r="K644" s="11" t="str">
        <f>VLOOKUP(C644,DBASE!$A$4:$Z$756,9,FALSE)</f>
        <v>Niederl. 4</v>
      </c>
      <c r="L644" s="11" t="str">
        <f>VLOOKUP(C644,DBASE!$A$4:$Z$756,10,FALSE)</f>
        <v>Department</v>
      </c>
      <c r="M644" s="11" t="str">
        <f>VLOOKUP(C644,DBASE!$A$4:$Z$756,11,FALSE)</f>
        <v>Supervisor</v>
      </c>
      <c r="N644" s="11" t="str">
        <f>VLOOKUP(C644,DBASE!$A$4:$Z$756,12,FALSE)</f>
        <v>Non-Mgm.</v>
      </c>
      <c r="O644" s="11" t="str">
        <f>VLOOKUP(C644,DBASE!$A$4:$Z$756,13,FALSE)</f>
        <v>ang.</v>
      </c>
      <c r="P644" s="11" t="str">
        <f>VLOOKUP(C644,DBASE!$A$4:$Z$756,14,FALSE)</f>
        <v>M</v>
      </c>
      <c r="Q644" s="12">
        <f>VLOOKUP(C644,DBASE!$A$4:$Z$756,15,FALSE)</f>
        <v>43435</v>
      </c>
      <c r="R644" s="12" t="str">
        <f>IF(VLOOKUP(C644,DBASE!$A$4:$Z$756,16,FALSE)=0,"",VLOOKUP(C644,DBASE!$A$4:$Z$756,16,FALSE))</f>
        <v/>
      </c>
      <c r="S644" s="13" t="str">
        <f>VLOOKUP(C644,DBASE!$A$4:$Z$756,17,FALSE)</f>
        <v/>
      </c>
      <c r="T644" s="11">
        <f ca="1">VLOOKUP(C644,DBASE!$A$4:$Z$756,18,FALSE)</f>
        <v>1</v>
      </c>
      <c r="U644" s="12">
        <f>VLOOKUP(C644,DBASE!$A$4:$Z$756,19,FALSE)</f>
        <v>29504</v>
      </c>
      <c r="V644" s="13">
        <f ca="1">VLOOKUP(C644,DBASE!$A$4:$Z$756,20,FALSE)</f>
        <v>39</v>
      </c>
      <c r="W644" s="11" t="str">
        <f>VLOOKUP(C644,DBASE!$A$4:$Z$756,21,FALSE)</f>
        <v>J</v>
      </c>
      <c r="X644" s="11">
        <f>VLOOKUP(C644,DBASE!$A$4:$Z$756,22,FALSE)</f>
        <v>30</v>
      </c>
      <c r="Y644" s="14">
        <f>VLOOKUP(C644,DBASE!$A$4:$Z$756,23,FALSE)</f>
        <v>2.5</v>
      </c>
      <c r="Z644" s="11">
        <f>VLOOKUP(C644,DBASE!$A$4:$Z$756,24,FALSE)</f>
        <v>39</v>
      </c>
      <c r="AA644" s="11" t="str">
        <f>VLOOKUP(C644,DBASE!$A$4:$Z$756,25,FALSE)</f>
        <v>Function</v>
      </c>
      <c r="AB644" s="10">
        <f>VLOOKUP(C644,DBASE!$A$4:$Z$756,26,FALSE)</f>
        <v>1</v>
      </c>
      <c r="AC644" s="15">
        <v>1640</v>
      </c>
      <c r="AD644" s="15">
        <f t="shared" ref="AD644:AD707" si="50">IF(AC644&lt;6500,AC644*0.1135,65*11.35)+(IF(AC644&gt;4425,4425*0.08575,AC644*0.08575)+(IF(AC644&gt;7100,7100*0.02,AC644*0.02)))</f>
        <v>359.57000000000005</v>
      </c>
      <c r="AE644" s="15">
        <v>0</v>
      </c>
      <c r="AF644" s="15">
        <v>0</v>
      </c>
      <c r="AG644" s="15">
        <v>30</v>
      </c>
      <c r="AH644" s="15">
        <v>0</v>
      </c>
      <c r="AI644" s="15">
        <v>9.0299999999999994</v>
      </c>
      <c r="AJ644" s="15">
        <v>1783.75</v>
      </c>
      <c r="AK644" s="15">
        <v>0</v>
      </c>
      <c r="AL644" s="15">
        <v>0</v>
      </c>
      <c r="AM644" s="15">
        <v>0</v>
      </c>
      <c r="AN644" s="15">
        <v>0</v>
      </c>
      <c r="AO644" s="15">
        <f t="shared" ref="AO644:AO707" si="51">IF(W644="J",(AC644/((Z644*52)/12))*(Y644*7.8)*0.5,0)</f>
        <v>94.615384615384613</v>
      </c>
      <c r="AP644" s="15">
        <f t="shared" ref="AP644:AP707" si="52">IF(W644="J",(AC644/12)*0.55,0)</f>
        <v>75.166666666666671</v>
      </c>
      <c r="AQ644" s="15">
        <f t="shared" ref="AQ644:AQ707" si="53">IF(G644="N",26.5,13.25)</f>
        <v>26.5</v>
      </c>
      <c r="AR644" s="15">
        <v>0</v>
      </c>
      <c r="AS644" s="15">
        <v>0</v>
      </c>
      <c r="AT644" s="15">
        <v>0</v>
      </c>
      <c r="AU644" s="15">
        <v>0</v>
      </c>
      <c r="AV644" s="15">
        <f t="shared" ref="AV644:AV707" si="54">(SUM(AE644:AU644)*0.22395)</f>
        <v>452.16894638461542</v>
      </c>
      <c r="AW644" s="15">
        <v>78.09</v>
      </c>
      <c r="AX644" s="15">
        <v>1.9716666666666665</v>
      </c>
    </row>
    <row r="645" spans="1:50" ht="20.100000000000001" customHeight="1" x14ac:dyDescent="0.25">
      <c r="A645" s="8">
        <v>43922</v>
      </c>
      <c r="B645" s="8">
        <v>43951</v>
      </c>
      <c r="C645" s="11">
        <v>620</v>
      </c>
      <c r="D645" s="8" t="str">
        <f>VLOOKUP(C645,DBASE!$A$4:$Z$756,3,FALSE)</f>
        <v>P</v>
      </c>
      <c r="E645" s="11" t="str">
        <f>VLOOKUP(C645,DBASE!$A$4:$Z$756,2,FALSE)</f>
        <v>Active</v>
      </c>
      <c r="F645" s="11" t="str">
        <f>VLOOKUP(C645,DBASE!$A$4:$Z$756,4,FALSE)</f>
        <v>Mitarbeiter 620</v>
      </c>
      <c r="G645" s="11" t="str">
        <f>VLOOKUP(C645,DBASE!$A$4:$Z$756,5,FALSE)</f>
        <v>N</v>
      </c>
      <c r="H645" s="11">
        <f>VLOOKUP(C645,DBASE!$A$4:$Z$756,6,FALSE)</f>
        <v>1022</v>
      </c>
      <c r="I645" s="11">
        <f>VLOOKUP(C645,DBASE!$A$4:$Z$756,7,FALSE)</f>
        <v>1047</v>
      </c>
      <c r="J645" s="11">
        <f>VLOOKUP(C645,DBASE!$A$4:$Z$756,8,FALSE)</f>
        <v>103</v>
      </c>
      <c r="K645" s="11" t="str">
        <f>VLOOKUP(C645,DBASE!$A$4:$Z$756,9,FALSE)</f>
        <v>Niederl. 4</v>
      </c>
      <c r="L645" s="11" t="str">
        <f>VLOOKUP(C645,DBASE!$A$4:$Z$756,10,FALSE)</f>
        <v>Department</v>
      </c>
      <c r="M645" s="11" t="str">
        <f>VLOOKUP(C645,DBASE!$A$4:$Z$756,11,FALSE)</f>
        <v>Supervisor</v>
      </c>
      <c r="N645" s="11" t="str">
        <f>VLOOKUP(C645,DBASE!$A$4:$Z$756,12,FALSE)</f>
        <v>Non-Mgm.</v>
      </c>
      <c r="O645" s="11" t="str">
        <f>VLOOKUP(C645,DBASE!$A$4:$Z$756,13,FALSE)</f>
        <v>ang.</v>
      </c>
      <c r="P645" s="11" t="str">
        <f>VLOOKUP(C645,DBASE!$A$4:$Z$756,14,FALSE)</f>
        <v>M</v>
      </c>
      <c r="Q645" s="12">
        <f>VLOOKUP(C645,DBASE!$A$4:$Z$756,15,FALSE)</f>
        <v>43435</v>
      </c>
      <c r="R645" s="12" t="str">
        <f>IF(VLOOKUP(C645,DBASE!$A$4:$Z$756,16,FALSE)=0,"",VLOOKUP(C645,DBASE!$A$4:$Z$756,16,FALSE))</f>
        <v/>
      </c>
      <c r="S645" s="13" t="str">
        <f>VLOOKUP(C645,DBASE!$A$4:$Z$756,17,FALSE)</f>
        <v/>
      </c>
      <c r="T645" s="11">
        <f ca="1">VLOOKUP(C645,DBASE!$A$4:$Z$756,18,FALSE)</f>
        <v>1</v>
      </c>
      <c r="U645" s="12">
        <f>VLOOKUP(C645,DBASE!$A$4:$Z$756,19,FALSE)</f>
        <v>33507</v>
      </c>
      <c r="V645" s="13">
        <f ca="1">VLOOKUP(C645,DBASE!$A$4:$Z$756,20,FALSE)</f>
        <v>28</v>
      </c>
      <c r="W645" s="11" t="str">
        <f>VLOOKUP(C645,DBASE!$A$4:$Z$756,21,FALSE)</f>
        <v>J</v>
      </c>
      <c r="X645" s="11">
        <f>VLOOKUP(C645,DBASE!$A$4:$Z$756,22,FALSE)</f>
        <v>30</v>
      </c>
      <c r="Y645" s="14">
        <f>VLOOKUP(C645,DBASE!$A$4:$Z$756,23,FALSE)</f>
        <v>2.5</v>
      </c>
      <c r="Z645" s="11">
        <f>VLOOKUP(C645,DBASE!$A$4:$Z$756,24,FALSE)</f>
        <v>39</v>
      </c>
      <c r="AA645" s="11" t="str">
        <f>VLOOKUP(C645,DBASE!$A$4:$Z$756,25,FALSE)</f>
        <v>Function</v>
      </c>
      <c r="AB645" s="10">
        <f>VLOOKUP(C645,DBASE!$A$4:$Z$756,26,FALSE)</f>
        <v>1</v>
      </c>
      <c r="AC645" s="15">
        <v>1641</v>
      </c>
      <c r="AD645" s="15">
        <f t="shared" si="50"/>
        <v>359.78925000000004</v>
      </c>
      <c r="AE645" s="15">
        <v>0</v>
      </c>
      <c r="AF645" s="15">
        <v>0</v>
      </c>
      <c r="AG645" s="15">
        <v>0</v>
      </c>
      <c r="AH645" s="15">
        <v>0</v>
      </c>
      <c r="AI645" s="15">
        <v>0</v>
      </c>
      <c r="AJ645" s="15">
        <v>0</v>
      </c>
      <c r="AK645" s="15">
        <v>0</v>
      </c>
      <c r="AL645" s="15">
        <v>0</v>
      </c>
      <c r="AM645" s="15">
        <v>0</v>
      </c>
      <c r="AN645" s="15">
        <v>0</v>
      </c>
      <c r="AO645" s="15">
        <f t="shared" si="51"/>
        <v>94.67307692307692</v>
      </c>
      <c r="AP645" s="15">
        <f t="shared" si="52"/>
        <v>75.212500000000006</v>
      </c>
      <c r="AQ645" s="15">
        <f t="shared" si="53"/>
        <v>26.5</v>
      </c>
      <c r="AR645" s="15">
        <v>0</v>
      </c>
      <c r="AS645" s="15">
        <v>0</v>
      </c>
      <c r="AT645" s="15">
        <v>0</v>
      </c>
      <c r="AU645" s="15">
        <v>0</v>
      </c>
      <c r="AV645" s="15">
        <f t="shared" si="54"/>
        <v>43.980549951923081</v>
      </c>
      <c r="AW645" s="15">
        <v>0</v>
      </c>
      <c r="AX645" s="15">
        <v>1.9716666666666665</v>
      </c>
    </row>
    <row r="646" spans="1:50" ht="20.100000000000001" customHeight="1" x14ac:dyDescent="0.25">
      <c r="A646" s="8">
        <v>43922</v>
      </c>
      <c r="B646" s="8">
        <v>43951</v>
      </c>
      <c r="C646" s="11">
        <v>621</v>
      </c>
      <c r="D646" s="8" t="str">
        <f>VLOOKUP(C646,DBASE!$A$4:$Z$756,3,FALSE)</f>
        <v>P</v>
      </c>
      <c r="E646" s="11" t="str">
        <f>VLOOKUP(C646,DBASE!$A$4:$Z$756,2,FALSE)</f>
        <v>Active</v>
      </c>
      <c r="F646" s="11" t="str">
        <f>VLOOKUP(C646,DBASE!$A$4:$Z$756,4,FALSE)</f>
        <v>Mitarbeiter 621</v>
      </c>
      <c r="G646" s="11" t="str">
        <f>VLOOKUP(C646,DBASE!$A$4:$Z$756,5,FALSE)</f>
        <v>N</v>
      </c>
      <c r="H646" s="11">
        <f>VLOOKUP(C646,DBASE!$A$4:$Z$756,6,FALSE)</f>
        <v>1022</v>
      </c>
      <c r="I646" s="11">
        <f>VLOOKUP(C646,DBASE!$A$4:$Z$756,7,FALSE)</f>
        <v>1047</v>
      </c>
      <c r="J646" s="11">
        <f>VLOOKUP(C646,DBASE!$A$4:$Z$756,8,FALSE)</f>
        <v>103</v>
      </c>
      <c r="K646" s="11" t="str">
        <f>VLOOKUP(C646,DBASE!$A$4:$Z$756,9,FALSE)</f>
        <v>Niederl. 4</v>
      </c>
      <c r="L646" s="11" t="str">
        <f>VLOOKUP(C646,DBASE!$A$4:$Z$756,10,FALSE)</f>
        <v>Department</v>
      </c>
      <c r="M646" s="11" t="str">
        <f>VLOOKUP(C646,DBASE!$A$4:$Z$756,11,FALSE)</f>
        <v>Supervisor</v>
      </c>
      <c r="N646" s="11" t="str">
        <f>VLOOKUP(C646,DBASE!$A$4:$Z$756,12,FALSE)</f>
        <v>Non-Mgm.</v>
      </c>
      <c r="O646" s="11" t="str">
        <f>VLOOKUP(C646,DBASE!$A$4:$Z$756,13,FALSE)</f>
        <v>ang.</v>
      </c>
      <c r="P646" s="11" t="str">
        <f>VLOOKUP(C646,DBASE!$A$4:$Z$756,14,FALSE)</f>
        <v>M</v>
      </c>
      <c r="Q646" s="12">
        <f>VLOOKUP(C646,DBASE!$A$4:$Z$756,15,FALSE)</f>
        <v>43435</v>
      </c>
      <c r="R646" s="12" t="str">
        <f>IF(VLOOKUP(C646,DBASE!$A$4:$Z$756,16,FALSE)=0,"",VLOOKUP(C646,DBASE!$A$4:$Z$756,16,FALSE))</f>
        <v/>
      </c>
      <c r="S646" s="13" t="str">
        <f>VLOOKUP(C646,DBASE!$A$4:$Z$756,17,FALSE)</f>
        <v/>
      </c>
      <c r="T646" s="11">
        <f ca="1">VLOOKUP(C646,DBASE!$A$4:$Z$756,18,FALSE)</f>
        <v>1</v>
      </c>
      <c r="U646" s="12">
        <f>VLOOKUP(C646,DBASE!$A$4:$Z$756,19,FALSE)</f>
        <v>29004</v>
      </c>
      <c r="V646" s="13">
        <f ca="1">VLOOKUP(C646,DBASE!$A$4:$Z$756,20,FALSE)</f>
        <v>40</v>
      </c>
      <c r="W646" s="11" t="str">
        <f>VLOOKUP(C646,DBASE!$A$4:$Z$756,21,FALSE)</f>
        <v>J</v>
      </c>
      <c r="X646" s="11">
        <f>VLOOKUP(C646,DBASE!$A$4:$Z$756,22,FALSE)</f>
        <v>30</v>
      </c>
      <c r="Y646" s="14">
        <f>VLOOKUP(C646,DBASE!$A$4:$Z$756,23,FALSE)</f>
        <v>2.5</v>
      </c>
      <c r="Z646" s="11">
        <f>VLOOKUP(C646,DBASE!$A$4:$Z$756,24,FALSE)</f>
        <v>39</v>
      </c>
      <c r="AA646" s="11" t="str">
        <f>VLOOKUP(C646,DBASE!$A$4:$Z$756,25,FALSE)</f>
        <v>Function</v>
      </c>
      <c r="AB646" s="10">
        <f>VLOOKUP(C646,DBASE!$A$4:$Z$756,26,FALSE)</f>
        <v>1</v>
      </c>
      <c r="AC646" s="15">
        <v>1642</v>
      </c>
      <c r="AD646" s="15">
        <f t="shared" si="50"/>
        <v>360.00850000000003</v>
      </c>
      <c r="AE646" s="15">
        <v>0</v>
      </c>
      <c r="AF646" s="15">
        <v>0</v>
      </c>
      <c r="AG646" s="15">
        <v>0</v>
      </c>
      <c r="AH646" s="15">
        <v>0</v>
      </c>
      <c r="AI646" s="15">
        <v>0</v>
      </c>
      <c r="AJ646" s="15">
        <v>0</v>
      </c>
      <c r="AK646" s="15">
        <v>0</v>
      </c>
      <c r="AL646" s="15">
        <v>0</v>
      </c>
      <c r="AM646" s="15">
        <v>0</v>
      </c>
      <c r="AN646" s="15">
        <v>0</v>
      </c>
      <c r="AO646" s="15">
        <f t="shared" si="51"/>
        <v>94.730769230769241</v>
      </c>
      <c r="AP646" s="15">
        <f t="shared" si="52"/>
        <v>75.25833333333334</v>
      </c>
      <c r="AQ646" s="15">
        <f t="shared" si="53"/>
        <v>26.5</v>
      </c>
      <c r="AR646" s="15">
        <v>0</v>
      </c>
      <c r="AS646" s="15">
        <v>0</v>
      </c>
      <c r="AT646" s="15">
        <v>0</v>
      </c>
      <c r="AU646" s="15">
        <v>0</v>
      </c>
      <c r="AV646" s="15">
        <f t="shared" si="54"/>
        <v>44.003734519230775</v>
      </c>
      <c r="AW646" s="15">
        <v>0</v>
      </c>
      <c r="AX646" s="15">
        <v>1.9716666666666665</v>
      </c>
    </row>
    <row r="647" spans="1:50" ht="20.100000000000001" customHeight="1" x14ac:dyDescent="0.25">
      <c r="A647" s="8">
        <v>43922</v>
      </c>
      <c r="B647" s="8">
        <v>43951</v>
      </c>
      <c r="C647" s="11">
        <v>622</v>
      </c>
      <c r="D647" s="8" t="str">
        <f>VLOOKUP(C647,DBASE!$A$4:$Z$756,3,FALSE)</f>
        <v>P</v>
      </c>
      <c r="E647" s="11" t="str">
        <f>VLOOKUP(C647,DBASE!$A$4:$Z$756,2,FALSE)</f>
        <v>Active</v>
      </c>
      <c r="F647" s="11" t="str">
        <f>VLOOKUP(C647,DBASE!$A$4:$Z$756,4,FALSE)</f>
        <v>Mitarbeiter 622</v>
      </c>
      <c r="G647" s="11" t="str">
        <f>VLOOKUP(C647,DBASE!$A$4:$Z$756,5,FALSE)</f>
        <v>N</v>
      </c>
      <c r="H647" s="11">
        <f>VLOOKUP(C647,DBASE!$A$4:$Z$756,6,FALSE)</f>
        <v>1020</v>
      </c>
      <c r="I647" s="11">
        <f>VLOOKUP(C647,DBASE!$A$4:$Z$756,7,FALSE)</f>
        <v>1033</v>
      </c>
      <c r="J647" s="11">
        <f>VLOOKUP(C647,DBASE!$A$4:$Z$756,8,FALSE)</f>
        <v>104</v>
      </c>
      <c r="K647" s="11" t="str">
        <f>VLOOKUP(C647,DBASE!$A$4:$Z$756,9,FALSE)</f>
        <v>Niederl. 5</v>
      </c>
      <c r="L647" s="11" t="str">
        <f>VLOOKUP(C647,DBASE!$A$4:$Z$756,10,FALSE)</f>
        <v>Department</v>
      </c>
      <c r="M647" s="11" t="str">
        <f>VLOOKUP(C647,DBASE!$A$4:$Z$756,11,FALSE)</f>
        <v>Supervisor</v>
      </c>
      <c r="N647" s="11" t="str">
        <f>VLOOKUP(C647,DBASE!$A$4:$Z$756,12,FALSE)</f>
        <v>Non-Mgm.</v>
      </c>
      <c r="O647" s="11" t="str">
        <f>VLOOKUP(C647,DBASE!$A$4:$Z$756,13,FALSE)</f>
        <v>ang.</v>
      </c>
      <c r="P647" s="11" t="str">
        <f>VLOOKUP(C647,DBASE!$A$4:$Z$756,14,FALSE)</f>
        <v>M</v>
      </c>
      <c r="Q647" s="12">
        <f>VLOOKUP(C647,DBASE!$A$4:$Z$756,15,FALSE)</f>
        <v>43435</v>
      </c>
      <c r="R647" s="12">
        <f>IF(VLOOKUP(C647,DBASE!$A$4:$Z$756,16,FALSE)=0,"",VLOOKUP(C647,DBASE!$A$4:$Z$756,16,FALSE))</f>
        <v>44165</v>
      </c>
      <c r="S647" s="13" t="str">
        <f>VLOOKUP(C647,DBASE!$A$4:$Z$756,17,FALSE)</f>
        <v/>
      </c>
      <c r="T647" s="11">
        <f ca="1">VLOOKUP(C647,DBASE!$A$4:$Z$756,18,FALSE)</f>
        <v>1</v>
      </c>
      <c r="U647" s="12">
        <f>VLOOKUP(C647,DBASE!$A$4:$Z$756,19,FALSE)</f>
        <v>28398</v>
      </c>
      <c r="V647" s="13">
        <f ca="1">VLOOKUP(C647,DBASE!$A$4:$Z$756,20,FALSE)</f>
        <v>42</v>
      </c>
      <c r="W647" s="11" t="str">
        <f>VLOOKUP(C647,DBASE!$A$4:$Z$756,21,FALSE)</f>
        <v>J</v>
      </c>
      <c r="X647" s="11">
        <f>VLOOKUP(C647,DBASE!$A$4:$Z$756,22,FALSE)</f>
        <v>30</v>
      </c>
      <c r="Y647" s="14">
        <f>VLOOKUP(C647,DBASE!$A$4:$Z$756,23,FALSE)</f>
        <v>2.5</v>
      </c>
      <c r="Z647" s="11">
        <f>VLOOKUP(C647,DBASE!$A$4:$Z$756,24,FALSE)</f>
        <v>39</v>
      </c>
      <c r="AA647" s="11" t="str">
        <f>VLOOKUP(C647,DBASE!$A$4:$Z$756,25,FALSE)</f>
        <v>Function</v>
      </c>
      <c r="AB647" s="10">
        <f>VLOOKUP(C647,DBASE!$A$4:$Z$756,26,FALSE)</f>
        <v>1</v>
      </c>
      <c r="AC647" s="15">
        <v>1643</v>
      </c>
      <c r="AD647" s="15">
        <f t="shared" si="50"/>
        <v>360.22775000000001</v>
      </c>
      <c r="AE647" s="15">
        <v>0</v>
      </c>
      <c r="AF647" s="15">
        <v>0</v>
      </c>
      <c r="AG647" s="15">
        <v>0</v>
      </c>
      <c r="AH647" s="15">
        <v>0</v>
      </c>
      <c r="AI647" s="15">
        <v>0</v>
      </c>
      <c r="AJ647" s="15">
        <v>0</v>
      </c>
      <c r="AK647" s="15">
        <v>0</v>
      </c>
      <c r="AL647" s="15">
        <v>0</v>
      </c>
      <c r="AM647" s="15">
        <v>0</v>
      </c>
      <c r="AN647" s="15">
        <v>0</v>
      </c>
      <c r="AO647" s="15">
        <f t="shared" si="51"/>
        <v>94.788461538461547</v>
      </c>
      <c r="AP647" s="15">
        <f t="shared" si="52"/>
        <v>75.304166666666674</v>
      </c>
      <c r="AQ647" s="15">
        <f t="shared" si="53"/>
        <v>26.5</v>
      </c>
      <c r="AR647" s="15">
        <v>0</v>
      </c>
      <c r="AS647" s="15">
        <v>0</v>
      </c>
      <c r="AT647" s="15">
        <v>0</v>
      </c>
      <c r="AU647" s="15">
        <v>0</v>
      </c>
      <c r="AV647" s="15">
        <f t="shared" si="54"/>
        <v>44.02691908653847</v>
      </c>
      <c r="AW647" s="15">
        <v>0</v>
      </c>
      <c r="AX647" s="15">
        <v>0</v>
      </c>
    </row>
    <row r="648" spans="1:50" ht="20.100000000000001" customHeight="1" x14ac:dyDescent="0.25">
      <c r="A648" s="8">
        <v>43922</v>
      </c>
      <c r="B648" s="8">
        <v>43951</v>
      </c>
      <c r="C648" s="11">
        <v>623</v>
      </c>
      <c r="D648" s="8" t="str">
        <f>VLOOKUP(C648,DBASE!$A$4:$Z$756,3,FALSE)</f>
        <v>P</v>
      </c>
      <c r="E648" s="11" t="str">
        <f>VLOOKUP(C648,DBASE!$A$4:$Z$756,2,FALSE)</f>
        <v>Active</v>
      </c>
      <c r="F648" s="11" t="str">
        <f>VLOOKUP(C648,DBASE!$A$4:$Z$756,4,FALSE)</f>
        <v>Mitarbeiter 623</v>
      </c>
      <c r="G648" s="11" t="str">
        <f>VLOOKUP(C648,DBASE!$A$4:$Z$756,5,FALSE)</f>
        <v>N</v>
      </c>
      <c r="H648" s="11">
        <f>VLOOKUP(C648,DBASE!$A$4:$Z$756,6,FALSE)</f>
        <v>1019</v>
      </c>
      <c r="I648" s="11">
        <f>VLOOKUP(C648,DBASE!$A$4:$Z$756,7,FALSE)</f>
        <v>1056</v>
      </c>
      <c r="J648" s="11">
        <f>VLOOKUP(C648,DBASE!$A$4:$Z$756,8,FALSE)</f>
        <v>106</v>
      </c>
      <c r="K648" s="11" t="str">
        <f>VLOOKUP(C648,DBASE!$A$4:$Z$756,9,FALSE)</f>
        <v>Niederl. 7</v>
      </c>
      <c r="L648" s="11" t="str">
        <f>VLOOKUP(C648,DBASE!$A$4:$Z$756,10,FALSE)</f>
        <v>Department</v>
      </c>
      <c r="M648" s="11" t="str">
        <f>VLOOKUP(C648,DBASE!$A$4:$Z$756,11,FALSE)</f>
        <v>Supervisor</v>
      </c>
      <c r="N648" s="11" t="str">
        <f>VLOOKUP(C648,DBASE!$A$4:$Z$756,12,FALSE)</f>
        <v>Non-Mgm.</v>
      </c>
      <c r="O648" s="11" t="str">
        <f>VLOOKUP(C648,DBASE!$A$4:$Z$756,13,FALSE)</f>
        <v>ang.</v>
      </c>
      <c r="P648" s="11" t="str">
        <f>VLOOKUP(C648,DBASE!$A$4:$Z$756,14,FALSE)</f>
        <v>M</v>
      </c>
      <c r="Q648" s="12">
        <f>VLOOKUP(C648,DBASE!$A$4:$Z$756,15,FALSE)</f>
        <v>43466</v>
      </c>
      <c r="R648" s="12" t="str">
        <f>IF(VLOOKUP(C648,DBASE!$A$4:$Z$756,16,FALSE)=0,"",VLOOKUP(C648,DBASE!$A$4:$Z$756,16,FALSE))</f>
        <v/>
      </c>
      <c r="S648" s="13" t="str">
        <f>VLOOKUP(C648,DBASE!$A$4:$Z$756,17,FALSE)</f>
        <v/>
      </c>
      <c r="T648" s="11">
        <f ca="1">VLOOKUP(C648,DBASE!$A$4:$Z$756,18,FALSE)</f>
        <v>1</v>
      </c>
      <c r="U648" s="12">
        <f>VLOOKUP(C648,DBASE!$A$4:$Z$756,19,FALSE)</f>
        <v>28903</v>
      </c>
      <c r="V648" s="13">
        <f ca="1">VLOOKUP(C648,DBASE!$A$4:$Z$756,20,FALSE)</f>
        <v>40</v>
      </c>
      <c r="W648" s="11" t="str">
        <f>VLOOKUP(C648,DBASE!$A$4:$Z$756,21,FALSE)</f>
        <v>N</v>
      </c>
      <c r="X648" s="11">
        <f>VLOOKUP(C648,DBASE!$A$4:$Z$756,22,FALSE)</f>
        <v>30</v>
      </c>
      <c r="Y648" s="14">
        <f>VLOOKUP(C648,DBASE!$A$4:$Z$756,23,FALSE)</f>
        <v>2.5</v>
      </c>
      <c r="Z648" s="11">
        <f>VLOOKUP(C648,DBASE!$A$4:$Z$756,24,FALSE)</f>
        <v>39</v>
      </c>
      <c r="AA648" s="11" t="str">
        <f>VLOOKUP(C648,DBASE!$A$4:$Z$756,25,FALSE)</f>
        <v>Function</v>
      </c>
      <c r="AB648" s="10">
        <f>VLOOKUP(C648,DBASE!$A$4:$Z$756,26,FALSE)</f>
        <v>1</v>
      </c>
      <c r="AC648" s="15">
        <v>1644</v>
      </c>
      <c r="AD648" s="15">
        <f t="shared" si="50"/>
        <v>360.447</v>
      </c>
      <c r="AE648" s="15">
        <v>0</v>
      </c>
      <c r="AF648" s="15">
        <v>0</v>
      </c>
      <c r="AG648" s="15">
        <v>0</v>
      </c>
      <c r="AH648" s="15">
        <v>0</v>
      </c>
      <c r="AI648" s="15">
        <v>0</v>
      </c>
      <c r="AJ648" s="15">
        <v>0</v>
      </c>
      <c r="AK648" s="15">
        <v>0</v>
      </c>
      <c r="AL648" s="15">
        <v>0</v>
      </c>
      <c r="AM648" s="15">
        <v>0</v>
      </c>
      <c r="AN648" s="15">
        <v>0</v>
      </c>
      <c r="AO648" s="15">
        <f t="shared" si="51"/>
        <v>0</v>
      </c>
      <c r="AP648" s="15">
        <f t="shared" si="52"/>
        <v>0</v>
      </c>
      <c r="AQ648" s="15">
        <f t="shared" si="53"/>
        <v>26.5</v>
      </c>
      <c r="AR648" s="15">
        <v>0</v>
      </c>
      <c r="AS648" s="15">
        <v>0</v>
      </c>
      <c r="AT648" s="15">
        <v>0</v>
      </c>
      <c r="AU648" s="15">
        <v>0</v>
      </c>
      <c r="AV648" s="15">
        <f t="shared" si="54"/>
        <v>5.9346750000000004</v>
      </c>
      <c r="AW648" s="15">
        <v>80.56</v>
      </c>
      <c r="AX648" s="15">
        <v>0</v>
      </c>
    </row>
    <row r="649" spans="1:50" ht="20.100000000000001" customHeight="1" x14ac:dyDescent="0.25">
      <c r="A649" s="8">
        <v>43922</v>
      </c>
      <c r="B649" s="8">
        <v>43951</v>
      </c>
      <c r="C649" s="11">
        <v>624</v>
      </c>
      <c r="D649" s="8" t="str">
        <f>VLOOKUP(C649,DBASE!$A$4:$Z$756,3,FALSE)</f>
        <v>P</v>
      </c>
      <c r="E649" s="11" t="str">
        <f>VLOOKUP(C649,DBASE!$A$4:$Z$756,2,FALSE)</f>
        <v>Active</v>
      </c>
      <c r="F649" s="11" t="str">
        <f>VLOOKUP(C649,DBASE!$A$4:$Z$756,4,FALSE)</f>
        <v>Mitarbeiter 624</v>
      </c>
      <c r="G649" s="11" t="str">
        <f>VLOOKUP(C649,DBASE!$A$4:$Z$756,5,FALSE)</f>
        <v>N</v>
      </c>
      <c r="H649" s="11">
        <f>VLOOKUP(C649,DBASE!$A$4:$Z$756,6,FALSE)</f>
        <v>1022</v>
      </c>
      <c r="I649" s="11">
        <f>VLOOKUP(C649,DBASE!$A$4:$Z$756,7,FALSE)</f>
        <v>1023</v>
      </c>
      <c r="J649" s="11">
        <f>VLOOKUP(C649,DBASE!$A$4:$Z$756,8,FALSE)</f>
        <v>108</v>
      </c>
      <c r="K649" s="11" t="str">
        <f>VLOOKUP(C649,DBASE!$A$4:$Z$756,9,FALSE)</f>
        <v>Niederl. 9</v>
      </c>
      <c r="L649" s="11" t="str">
        <f>VLOOKUP(C649,DBASE!$A$4:$Z$756,10,FALSE)</f>
        <v>Department</v>
      </c>
      <c r="M649" s="11" t="str">
        <f>VLOOKUP(C649,DBASE!$A$4:$Z$756,11,FALSE)</f>
        <v>Supervisor</v>
      </c>
      <c r="N649" s="11" t="str">
        <f>VLOOKUP(C649,DBASE!$A$4:$Z$756,12,FALSE)</f>
        <v>Non-Mgm.</v>
      </c>
      <c r="O649" s="11" t="str">
        <f>VLOOKUP(C649,DBASE!$A$4:$Z$756,13,FALSE)</f>
        <v>ang.</v>
      </c>
      <c r="P649" s="11" t="str">
        <f>VLOOKUP(C649,DBASE!$A$4:$Z$756,14,FALSE)</f>
        <v>M</v>
      </c>
      <c r="Q649" s="12">
        <f>VLOOKUP(C649,DBASE!$A$4:$Z$756,15,FALSE)</f>
        <v>43466</v>
      </c>
      <c r="R649" s="12" t="str">
        <f>IF(VLOOKUP(C649,DBASE!$A$4:$Z$756,16,FALSE)=0,"",VLOOKUP(C649,DBASE!$A$4:$Z$756,16,FALSE))</f>
        <v/>
      </c>
      <c r="S649" s="13" t="str">
        <f>VLOOKUP(C649,DBASE!$A$4:$Z$756,17,FALSE)</f>
        <v/>
      </c>
      <c r="T649" s="11">
        <f ca="1">VLOOKUP(C649,DBASE!$A$4:$Z$756,18,FALSE)</f>
        <v>1</v>
      </c>
      <c r="U649" s="12">
        <f>VLOOKUP(C649,DBASE!$A$4:$Z$756,19,FALSE)</f>
        <v>29646</v>
      </c>
      <c r="V649" s="13">
        <f ca="1">VLOOKUP(C649,DBASE!$A$4:$Z$756,20,FALSE)</f>
        <v>38</v>
      </c>
      <c r="W649" s="11" t="str">
        <f>VLOOKUP(C649,DBASE!$A$4:$Z$756,21,FALSE)</f>
        <v>J</v>
      </c>
      <c r="X649" s="11">
        <f>VLOOKUP(C649,DBASE!$A$4:$Z$756,22,FALSE)</f>
        <v>30</v>
      </c>
      <c r="Y649" s="14">
        <f>VLOOKUP(C649,DBASE!$A$4:$Z$756,23,FALSE)</f>
        <v>2.5</v>
      </c>
      <c r="Z649" s="11">
        <f>VLOOKUP(C649,DBASE!$A$4:$Z$756,24,FALSE)</f>
        <v>39</v>
      </c>
      <c r="AA649" s="11" t="str">
        <f>VLOOKUP(C649,DBASE!$A$4:$Z$756,25,FALSE)</f>
        <v>Function</v>
      </c>
      <c r="AB649" s="10">
        <f>VLOOKUP(C649,DBASE!$A$4:$Z$756,26,FALSE)</f>
        <v>1</v>
      </c>
      <c r="AC649" s="15">
        <v>1645</v>
      </c>
      <c r="AD649" s="15">
        <f t="shared" si="50"/>
        <v>360.66624999999999</v>
      </c>
      <c r="AE649" s="15">
        <v>0</v>
      </c>
      <c r="AF649" s="15">
        <v>0</v>
      </c>
      <c r="AG649" s="15">
        <v>0</v>
      </c>
      <c r="AH649" s="15">
        <v>0</v>
      </c>
      <c r="AI649" s="15">
        <v>0</v>
      </c>
      <c r="AJ649" s="15">
        <v>0</v>
      </c>
      <c r="AK649" s="15">
        <v>0</v>
      </c>
      <c r="AL649" s="15">
        <v>0</v>
      </c>
      <c r="AM649" s="15">
        <v>0</v>
      </c>
      <c r="AN649" s="15">
        <v>0</v>
      </c>
      <c r="AO649" s="15">
        <f t="shared" si="51"/>
        <v>94.903846153846146</v>
      </c>
      <c r="AP649" s="15">
        <f t="shared" si="52"/>
        <v>75.395833333333343</v>
      </c>
      <c r="AQ649" s="15">
        <f t="shared" si="53"/>
        <v>26.5</v>
      </c>
      <c r="AR649" s="15">
        <v>0</v>
      </c>
      <c r="AS649" s="15">
        <v>0</v>
      </c>
      <c r="AT649" s="15">
        <v>0</v>
      </c>
      <c r="AU649" s="15">
        <v>0</v>
      </c>
      <c r="AV649" s="15">
        <f t="shared" si="54"/>
        <v>44.073288221153852</v>
      </c>
      <c r="AW649" s="15">
        <v>0</v>
      </c>
      <c r="AX649" s="15">
        <v>0</v>
      </c>
    </row>
    <row r="650" spans="1:50" ht="20.100000000000001" customHeight="1" x14ac:dyDescent="0.25">
      <c r="A650" s="8">
        <v>43922</v>
      </c>
      <c r="B650" s="8">
        <v>43951</v>
      </c>
      <c r="C650" s="11">
        <v>625</v>
      </c>
      <c r="D650" s="8" t="str">
        <f>VLOOKUP(C650,DBASE!$A$4:$Z$756,3,FALSE)</f>
        <v>P</v>
      </c>
      <c r="E650" s="11" t="str">
        <f>VLOOKUP(C650,DBASE!$A$4:$Z$756,2,FALSE)</f>
        <v>Active</v>
      </c>
      <c r="F650" s="11" t="str">
        <f>VLOOKUP(C650,DBASE!$A$4:$Z$756,4,FALSE)</f>
        <v>Mitarbeiter 625</v>
      </c>
      <c r="G650" s="11" t="str">
        <f>VLOOKUP(C650,DBASE!$A$4:$Z$756,5,FALSE)</f>
        <v>Y</v>
      </c>
      <c r="H650" s="11">
        <f>VLOOKUP(C650,DBASE!$A$4:$Z$756,6,FALSE)</f>
        <v>1019</v>
      </c>
      <c r="I650" s="11">
        <f>VLOOKUP(C650,DBASE!$A$4:$Z$756,7,FALSE)</f>
        <v>1019</v>
      </c>
      <c r="J650" s="11">
        <f>VLOOKUP(C650,DBASE!$A$4:$Z$756,8,FALSE)</f>
        <v>108</v>
      </c>
      <c r="K650" s="11" t="str">
        <f>VLOOKUP(C650,DBASE!$A$4:$Z$756,9,FALSE)</f>
        <v>Niederl. 9</v>
      </c>
      <c r="L650" s="11" t="str">
        <f>VLOOKUP(C650,DBASE!$A$4:$Z$756,10,FALSE)</f>
        <v>Department</v>
      </c>
      <c r="M650" s="11" t="str">
        <f>VLOOKUP(C650,DBASE!$A$4:$Z$756,11,FALSE)</f>
        <v>Supervisor</v>
      </c>
      <c r="N650" s="11" t="str">
        <f>VLOOKUP(C650,DBASE!$A$4:$Z$756,12,FALSE)</f>
        <v>Non-Mgm.</v>
      </c>
      <c r="O650" s="11" t="str">
        <f>VLOOKUP(C650,DBASE!$A$4:$Z$756,13,FALSE)</f>
        <v>ang.</v>
      </c>
      <c r="P650" s="11" t="str">
        <f>VLOOKUP(C650,DBASE!$A$4:$Z$756,14,FALSE)</f>
        <v>M</v>
      </c>
      <c r="Q650" s="12">
        <f>VLOOKUP(C650,DBASE!$A$4:$Z$756,15,FALSE)</f>
        <v>43466</v>
      </c>
      <c r="R650" s="12" t="str">
        <f>IF(VLOOKUP(C650,DBASE!$A$4:$Z$756,16,FALSE)=0,"",VLOOKUP(C650,DBASE!$A$4:$Z$756,16,FALSE))</f>
        <v/>
      </c>
      <c r="S650" s="13" t="str">
        <f>VLOOKUP(C650,DBASE!$A$4:$Z$756,17,FALSE)</f>
        <v/>
      </c>
      <c r="T650" s="11">
        <f ca="1">VLOOKUP(C650,DBASE!$A$4:$Z$756,18,FALSE)</f>
        <v>1</v>
      </c>
      <c r="U650" s="12">
        <f>VLOOKUP(C650,DBASE!$A$4:$Z$756,19,FALSE)</f>
        <v>26480</v>
      </c>
      <c r="V650" s="13">
        <f ca="1">VLOOKUP(C650,DBASE!$A$4:$Z$756,20,FALSE)</f>
        <v>47</v>
      </c>
      <c r="W650" s="11" t="str">
        <f>VLOOKUP(C650,DBASE!$A$4:$Z$756,21,FALSE)</f>
        <v>N</v>
      </c>
      <c r="X650" s="11">
        <f>VLOOKUP(C650,DBASE!$A$4:$Z$756,22,FALSE)</f>
        <v>30</v>
      </c>
      <c r="Y650" s="14">
        <f>VLOOKUP(C650,DBASE!$A$4:$Z$756,23,FALSE)</f>
        <v>2.5</v>
      </c>
      <c r="Z650" s="11">
        <f>VLOOKUP(C650,DBASE!$A$4:$Z$756,24,FALSE)</f>
        <v>39</v>
      </c>
      <c r="AA650" s="11" t="str">
        <f>VLOOKUP(C650,DBASE!$A$4:$Z$756,25,FALSE)</f>
        <v>Function</v>
      </c>
      <c r="AB650" s="10">
        <f>VLOOKUP(C650,DBASE!$A$4:$Z$756,26,FALSE)</f>
        <v>0.5</v>
      </c>
      <c r="AC650" s="15">
        <v>1646</v>
      </c>
      <c r="AD650" s="15">
        <f t="shared" si="50"/>
        <v>360.88549999999998</v>
      </c>
      <c r="AE650" s="15">
        <v>0</v>
      </c>
      <c r="AF650" s="15">
        <v>0</v>
      </c>
      <c r="AG650" s="15">
        <v>0</v>
      </c>
      <c r="AH650" s="15">
        <v>0</v>
      </c>
      <c r="AI650" s="15">
        <v>0</v>
      </c>
      <c r="AJ650" s="15">
        <v>0</v>
      </c>
      <c r="AK650" s="15">
        <v>0</v>
      </c>
      <c r="AL650" s="15">
        <v>0</v>
      </c>
      <c r="AM650" s="15">
        <v>0</v>
      </c>
      <c r="AN650" s="15">
        <v>0</v>
      </c>
      <c r="AO650" s="15">
        <f t="shared" si="51"/>
        <v>0</v>
      </c>
      <c r="AP650" s="15">
        <f t="shared" si="52"/>
        <v>0</v>
      </c>
      <c r="AQ650" s="15">
        <f t="shared" si="53"/>
        <v>13.25</v>
      </c>
      <c r="AR650" s="15">
        <v>0</v>
      </c>
      <c r="AS650" s="15">
        <v>0</v>
      </c>
      <c r="AT650" s="15">
        <v>0</v>
      </c>
      <c r="AU650" s="15">
        <v>0</v>
      </c>
      <c r="AV650" s="15">
        <f t="shared" si="54"/>
        <v>2.9673375000000002</v>
      </c>
      <c r="AW650" s="15">
        <v>0</v>
      </c>
      <c r="AX650" s="15">
        <v>0</v>
      </c>
    </row>
    <row r="651" spans="1:50" ht="20.100000000000001" customHeight="1" x14ac:dyDescent="0.25">
      <c r="A651" s="8">
        <v>43922</v>
      </c>
      <c r="B651" s="8">
        <v>43951</v>
      </c>
      <c r="C651" s="11">
        <v>625</v>
      </c>
      <c r="D651" s="8" t="str">
        <f>VLOOKUP(C651,DBASE!$A$4:$Z$756,3,FALSE)</f>
        <v>P</v>
      </c>
      <c r="E651" s="11" t="str">
        <f>VLOOKUP(C651,DBASE!$A$4:$Z$756,2,FALSE)</f>
        <v>Active</v>
      </c>
      <c r="F651" s="11" t="str">
        <f>VLOOKUP(C651,DBASE!$A$4:$Z$756,4,FALSE)</f>
        <v>Mitarbeiter 625</v>
      </c>
      <c r="G651" s="11" t="str">
        <f>VLOOKUP(C651,DBASE!$A$4:$Z$756,5,FALSE)</f>
        <v>Y</v>
      </c>
      <c r="H651" s="11">
        <f>VLOOKUP(C651,DBASE!$A$4:$Z$756,6,FALSE)</f>
        <v>1019</v>
      </c>
      <c r="I651" s="11">
        <f>VLOOKUP(C651,DBASE!$A$4:$Z$756,7,FALSE)</f>
        <v>1019</v>
      </c>
      <c r="J651" s="11">
        <f>VLOOKUP(C651,DBASE!$A$4:$Z$756,8,FALSE)</f>
        <v>108</v>
      </c>
      <c r="K651" s="11" t="str">
        <f>VLOOKUP(C651,DBASE!$A$4:$Z$756,9,FALSE)</f>
        <v>Niederl. 9</v>
      </c>
      <c r="L651" s="11" t="str">
        <f>VLOOKUP(C651,DBASE!$A$4:$Z$756,10,FALSE)</f>
        <v>Department</v>
      </c>
      <c r="M651" s="11" t="str">
        <f>VLOOKUP(C651,DBASE!$A$4:$Z$756,11,FALSE)</f>
        <v>Supervisor</v>
      </c>
      <c r="N651" s="11" t="str">
        <f>VLOOKUP(C651,DBASE!$A$4:$Z$756,12,FALSE)</f>
        <v>Non-Mgm.</v>
      </c>
      <c r="O651" s="11" t="str">
        <f>VLOOKUP(C651,DBASE!$A$4:$Z$756,13,FALSE)</f>
        <v>ang.</v>
      </c>
      <c r="P651" s="11" t="str">
        <f>VLOOKUP(C651,DBASE!$A$4:$Z$756,14,FALSE)</f>
        <v>M</v>
      </c>
      <c r="Q651" s="12">
        <f>VLOOKUP(C651,DBASE!$A$4:$Z$756,15,FALSE)</f>
        <v>43466</v>
      </c>
      <c r="R651" s="12" t="str">
        <f>IF(VLOOKUP(C651,DBASE!$A$4:$Z$756,16,FALSE)=0,"",VLOOKUP(C651,DBASE!$A$4:$Z$756,16,FALSE))</f>
        <v/>
      </c>
      <c r="S651" s="13" t="str">
        <f>VLOOKUP(C651,DBASE!$A$4:$Z$756,17,FALSE)</f>
        <v/>
      </c>
      <c r="T651" s="11">
        <f ca="1">VLOOKUP(C651,DBASE!$A$4:$Z$756,18,FALSE)</f>
        <v>1</v>
      </c>
      <c r="U651" s="12">
        <f>VLOOKUP(C651,DBASE!$A$4:$Z$756,19,FALSE)</f>
        <v>26480</v>
      </c>
      <c r="V651" s="13">
        <f ca="1">VLOOKUP(C651,DBASE!$A$4:$Z$756,20,FALSE)</f>
        <v>47</v>
      </c>
      <c r="W651" s="11" t="str">
        <f>VLOOKUP(C651,DBASE!$A$4:$Z$756,21,FALSE)</f>
        <v>N</v>
      </c>
      <c r="X651" s="11">
        <f>VLOOKUP(C651,DBASE!$A$4:$Z$756,22,FALSE)</f>
        <v>30</v>
      </c>
      <c r="Y651" s="14">
        <f>VLOOKUP(C651,DBASE!$A$4:$Z$756,23,FALSE)</f>
        <v>2.5</v>
      </c>
      <c r="Z651" s="11">
        <f>VLOOKUP(C651,DBASE!$A$4:$Z$756,24,FALSE)</f>
        <v>39</v>
      </c>
      <c r="AA651" s="11" t="str">
        <f>VLOOKUP(C651,DBASE!$A$4:$Z$756,25,FALSE)</f>
        <v>Function</v>
      </c>
      <c r="AB651" s="10">
        <f>VLOOKUP(C651,DBASE!$A$4:$Z$756,26,FALSE)</f>
        <v>0.5</v>
      </c>
      <c r="AC651" s="15">
        <v>1647</v>
      </c>
      <c r="AD651" s="15">
        <f t="shared" si="50"/>
        <v>361.10475000000002</v>
      </c>
      <c r="AE651" s="15">
        <v>0</v>
      </c>
      <c r="AF651" s="15">
        <v>0</v>
      </c>
      <c r="AG651" s="15">
        <v>0</v>
      </c>
      <c r="AH651" s="15">
        <v>0</v>
      </c>
      <c r="AI651" s="15">
        <v>0</v>
      </c>
      <c r="AJ651" s="15">
        <v>0</v>
      </c>
      <c r="AK651" s="15">
        <v>0</v>
      </c>
      <c r="AL651" s="15">
        <v>0</v>
      </c>
      <c r="AM651" s="15">
        <v>0</v>
      </c>
      <c r="AN651" s="15">
        <v>0</v>
      </c>
      <c r="AO651" s="15">
        <f t="shared" si="51"/>
        <v>0</v>
      </c>
      <c r="AP651" s="15">
        <f t="shared" si="52"/>
        <v>0</v>
      </c>
      <c r="AQ651" s="15">
        <f t="shared" si="53"/>
        <v>13.25</v>
      </c>
      <c r="AR651" s="15">
        <v>0</v>
      </c>
      <c r="AS651" s="15">
        <v>0</v>
      </c>
      <c r="AT651" s="15">
        <v>0</v>
      </c>
      <c r="AU651" s="15">
        <v>0</v>
      </c>
      <c r="AV651" s="15">
        <f t="shared" si="54"/>
        <v>2.9673375000000002</v>
      </c>
      <c r="AW651" s="15">
        <v>0</v>
      </c>
      <c r="AX651" s="15">
        <v>0</v>
      </c>
    </row>
    <row r="652" spans="1:50" ht="20.100000000000001" customHeight="1" x14ac:dyDescent="0.25">
      <c r="A652" s="8">
        <v>43922</v>
      </c>
      <c r="B652" s="8">
        <v>43951</v>
      </c>
      <c r="C652" s="11">
        <v>626</v>
      </c>
      <c r="D652" s="8" t="str">
        <f>VLOOKUP(C652,DBASE!$A$4:$Z$756,3,FALSE)</f>
        <v>P</v>
      </c>
      <c r="E652" s="11" t="str">
        <f>VLOOKUP(C652,DBASE!$A$4:$Z$756,2,FALSE)</f>
        <v>Active</v>
      </c>
      <c r="F652" s="11" t="str">
        <f>VLOOKUP(C652,DBASE!$A$4:$Z$756,4,FALSE)</f>
        <v>Mitarbeiter 626</v>
      </c>
      <c r="G652" s="11" t="str">
        <f>VLOOKUP(C652,DBASE!$A$4:$Z$756,5,FALSE)</f>
        <v>N</v>
      </c>
      <c r="H652" s="11">
        <f>VLOOKUP(C652,DBASE!$A$4:$Z$756,6,FALSE)</f>
        <v>1022</v>
      </c>
      <c r="I652" s="11">
        <f>VLOOKUP(C652,DBASE!$A$4:$Z$756,7,FALSE)</f>
        <v>1060</v>
      </c>
      <c r="J652" s="11">
        <f>VLOOKUP(C652,DBASE!$A$4:$Z$756,8,FALSE)</f>
        <v>106</v>
      </c>
      <c r="K652" s="11" t="str">
        <f>VLOOKUP(C652,DBASE!$A$4:$Z$756,9,FALSE)</f>
        <v>Niederl. 7</v>
      </c>
      <c r="L652" s="11" t="str">
        <f>VLOOKUP(C652,DBASE!$A$4:$Z$756,10,FALSE)</f>
        <v>Department</v>
      </c>
      <c r="M652" s="11" t="str">
        <f>VLOOKUP(C652,DBASE!$A$4:$Z$756,11,FALSE)</f>
        <v>Supervisor</v>
      </c>
      <c r="N652" s="11" t="str">
        <f>VLOOKUP(C652,DBASE!$A$4:$Z$756,12,FALSE)</f>
        <v>Non-Mgm.</v>
      </c>
      <c r="O652" s="11" t="str">
        <f>VLOOKUP(C652,DBASE!$A$4:$Z$756,13,FALSE)</f>
        <v>ang.</v>
      </c>
      <c r="P652" s="11" t="str">
        <f>VLOOKUP(C652,DBASE!$A$4:$Z$756,14,FALSE)</f>
        <v>M</v>
      </c>
      <c r="Q652" s="12">
        <f>VLOOKUP(C652,DBASE!$A$4:$Z$756,15,FALSE)</f>
        <v>43497</v>
      </c>
      <c r="R652" s="12" t="str">
        <f>IF(VLOOKUP(C652,DBASE!$A$4:$Z$756,16,FALSE)=0,"",VLOOKUP(C652,DBASE!$A$4:$Z$756,16,FALSE))</f>
        <v/>
      </c>
      <c r="S652" s="13" t="str">
        <f>VLOOKUP(C652,DBASE!$A$4:$Z$756,17,FALSE)</f>
        <v/>
      </c>
      <c r="T652" s="11">
        <f ca="1">VLOOKUP(C652,DBASE!$A$4:$Z$756,18,FALSE)</f>
        <v>0</v>
      </c>
      <c r="U652" s="12">
        <f>VLOOKUP(C652,DBASE!$A$4:$Z$756,19,FALSE)</f>
        <v>26470</v>
      </c>
      <c r="V652" s="13">
        <f ca="1">VLOOKUP(C652,DBASE!$A$4:$Z$756,20,FALSE)</f>
        <v>47</v>
      </c>
      <c r="W652" s="11" t="str">
        <f>VLOOKUP(C652,DBASE!$A$4:$Z$756,21,FALSE)</f>
        <v>J</v>
      </c>
      <c r="X652" s="11">
        <f>VLOOKUP(C652,DBASE!$A$4:$Z$756,22,FALSE)</f>
        <v>30</v>
      </c>
      <c r="Y652" s="14">
        <f>VLOOKUP(C652,DBASE!$A$4:$Z$756,23,FALSE)</f>
        <v>2.5</v>
      </c>
      <c r="Z652" s="11">
        <f>VLOOKUP(C652,DBASE!$A$4:$Z$756,24,FALSE)</f>
        <v>39</v>
      </c>
      <c r="AA652" s="11" t="str">
        <f>VLOOKUP(C652,DBASE!$A$4:$Z$756,25,FALSE)</f>
        <v>Function</v>
      </c>
      <c r="AB652" s="10">
        <f>VLOOKUP(C652,DBASE!$A$4:$Z$756,26,FALSE)</f>
        <v>1</v>
      </c>
      <c r="AC652" s="15">
        <v>1648</v>
      </c>
      <c r="AD652" s="15">
        <f t="shared" si="50"/>
        <v>361.32400000000001</v>
      </c>
      <c r="AE652" s="15">
        <v>0</v>
      </c>
      <c r="AF652" s="15">
        <v>0</v>
      </c>
      <c r="AG652" s="15">
        <v>0</v>
      </c>
      <c r="AH652" s="15">
        <v>0</v>
      </c>
      <c r="AI652" s="15">
        <v>0</v>
      </c>
      <c r="AJ652" s="15">
        <v>0</v>
      </c>
      <c r="AK652" s="15">
        <v>0</v>
      </c>
      <c r="AL652" s="15">
        <v>0</v>
      </c>
      <c r="AM652" s="15">
        <v>0</v>
      </c>
      <c r="AN652" s="15">
        <v>0</v>
      </c>
      <c r="AO652" s="15">
        <f t="shared" si="51"/>
        <v>95.07692307692308</v>
      </c>
      <c r="AP652" s="15">
        <f t="shared" si="52"/>
        <v>75.533333333333346</v>
      </c>
      <c r="AQ652" s="15">
        <f t="shared" si="53"/>
        <v>26.5</v>
      </c>
      <c r="AR652" s="15">
        <v>0</v>
      </c>
      <c r="AS652" s="15">
        <v>0</v>
      </c>
      <c r="AT652" s="15">
        <v>0</v>
      </c>
      <c r="AU652" s="15">
        <v>0</v>
      </c>
      <c r="AV652" s="15">
        <f t="shared" si="54"/>
        <v>44.142841923076929</v>
      </c>
      <c r="AW652" s="15">
        <v>0</v>
      </c>
      <c r="AX652" s="15">
        <v>0</v>
      </c>
    </row>
    <row r="653" spans="1:50" ht="20.100000000000001" customHeight="1" x14ac:dyDescent="0.25">
      <c r="A653" s="8">
        <v>43922</v>
      </c>
      <c r="B653" s="8">
        <v>43951</v>
      </c>
      <c r="C653" s="11">
        <v>627</v>
      </c>
      <c r="D653" s="8" t="str">
        <f>VLOOKUP(C653,DBASE!$A$4:$Z$756,3,FALSE)</f>
        <v>P</v>
      </c>
      <c r="E653" s="11" t="str">
        <f>VLOOKUP(C653,DBASE!$A$4:$Z$756,2,FALSE)</f>
        <v>Active</v>
      </c>
      <c r="F653" s="11" t="str">
        <f>VLOOKUP(C653,DBASE!$A$4:$Z$756,4,FALSE)</f>
        <v>Mitarbeiter 627</v>
      </c>
      <c r="G653" s="11" t="str">
        <f>VLOOKUP(C653,DBASE!$A$4:$Z$756,5,FALSE)</f>
        <v>N</v>
      </c>
      <c r="H653" s="11">
        <f>VLOOKUP(C653,DBASE!$A$4:$Z$756,6,FALSE)</f>
        <v>1022</v>
      </c>
      <c r="I653" s="11">
        <f>VLOOKUP(C653,DBASE!$A$4:$Z$756,7,FALSE)</f>
        <v>1060</v>
      </c>
      <c r="J653" s="11">
        <f>VLOOKUP(C653,DBASE!$A$4:$Z$756,8,FALSE)</f>
        <v>106</v>
      </c>
      <c r="K653" s="11" t="str">
        <f>VLOOKUP(C653,DBASE!$A$4:$Z$756,9,FALSE)</f>
        <v>Niederl. 7</v>
      </c>
      <c r="L653" s="11" t="str">
        <f>VLOOKUP(C653,DBASE!$A$4:$Z$756,10,FALSE)</f>
        <v>Department</v>
      </c>
      <c r="M653" s="11" t="str">
        <f>VLOOKUP(C653,DBASE!$A$4:$Z$756,11,FALSE)</f>
        <v>Supervisor</v>
      </c>
      <c r="N653" s="11" t="str">
        <f>VLOOKUP(C653,DBASE!$A$4:$Z$756,12,FALSE)</f>
        <v>Non-Mgm.</v>
      </c>
      <c r="O653" s="11" t="str">
        <f>VLOOKUP(C653,DBASE!$A$4:$Z$756,13,FALSE)</f>
        <v>ang.</v>
      </c>
      <c r="P653" s="11" t="str">
        <f>VLOOKUP(C653,DBASE!$A$4:$Z$756,14,FALSE)</f>
        <v>M</v>
      </c>
      <c r="Q653" s="12">
        <f>VLOOKUP(C653,DBASE!$A$4:$Z$756,15,FALSE)</f>
        <v>43480</v>
      </c>
      <c r="R653" s="12" t="str">
        <f>IF(VLOOKUP(C653,DBASE!$A$4:$Z$756,16,FALSE)=0,"",VLOOKUP(C653,DBASE!$A$4:$Z$756,16,FALSE))</f>
        <v/>
      </c>
      <c r="S653" s="13" t="str">
        <f>VLOOKUP(C653,DBASE!$A$4:$Z$756,17,FALSE)</f>
        <v/>
      </c>
      <c r="T653" s="11">
        <f ca="1">VLOOKUP(C653,DBASE!$A$4:$Z$756,18,FALSE)</f>
        <v>1</v>
      </c>
      <c r="U653" s="12">
        <f>VLOOKUP(C653,DBASE!$A$4:$Z$756,19,FALSE)</f>
        <v>28062</v>
      </c>
      <c r="V653" s="13">
        <f ca="1">VLOOKUP(C653,DBASE!$A$4:$Z$756,20,FALSE)</f>
        <v>43</v>
      </c>
      <c r="W653" s="11" t="str">
        <f>VLOOKUP(C653,DBASE!$A$4:$Z$756,21,FALSE)</f>
        <v>J</v>
      </c>
      <c r="X653" s="11">
        <f>VLOOKUP(C653,DBASE!$A$4:$Z$756,22,FALSE)</f>
        <v>30</v>
      </c>
      <c r="Y653" s="14">
        <f>VLOOKUP(C653,DBASE!$A$4:$Z$756,23,FALSE)</f>
        <v>2.5</v>
      </c>
      <c r="Z653" s="11">
        <f>VLOOKUP(C653,DBASE!$A$4:$Z$756,24,FALSE)</f>
        <v>39</v>
      </c>
      <c r="AA653" s="11" t="str">
        <f>VLOOKUP(C653,DBASE!$A$4:$Z$756,25,FALSE)</f>
        <v>Function</v>
      </c>
      <c r="AB653" s="10">
        <f>VLOOKUP(C653,DBASE!$A$4:$Z$756,26,FALSE)</f>
        <v>1</v>
      </c>
      <c r="AC653" s="15">
        <v>1649</v>
      </c>
      <c r="AD653" s="15">
        <f t="shared" si="50"/>
        <v>361.54325000000006</v>
      </c>
      <c r="AE653" s="15">
        <v>0</v>
      </c>
      <c r="AF653" s="15">
        <v>0</v>
      </c>
      <c r="AG653" s="15">
        <v>0</v>
      </c>
      <c r="AH653" s="15">
        <v>0</v>
      </c>
      <c r="AI653" s="15">
        <v>0</v>
      </c>
      <c r="AJ653" s="15">
        <v>0</v>
      </c>
      <c r="AK653" s="15">
        <v>0</v>
      </c>
      <c r="AL653" s="15">
        <v>0</v>
      </c>
      <c r="AM653" s="15">
        <v>0</v>
      </c>
      <c r="AN653" s="15">
        <v>0</v>
      </c>
      <c r="AO653" s="15">
        <f t="shared" si="51"/>
        <v>95.134615384615387</v>
      </c>
      <c r="AP653" s="15">
        <f t="shared" si="52"/>
        <v>75.579166666666666</v>
      </c>
      <c r="AQ653" s="15">
        <f t="shared" si="53"/>
        <v>26.5</v>
      </c>
      <c r="AR653" s="15">
        <v>0</v>
      </c>
      <c r="AS653" s="15">
        <v>0</v>
      </c>
      <c r="AT653" s="15">
        <v>0</v>
      </c>
      <c r="AU653" s="15">
        <v>0</v>
      </c>
      <c r="AV653" s="15">
        <f t="shared" si="54"/>
        <v>44.166026490384624</v>
      </c>
      <c r="AW653" s="15">
        <v>0</v>
      </c>
      <c r="AX653" s="15">
        <v>0</v>
      </c>
    </row>
    <row r="654" spans="1:50" ht="20.100000000000001" customHeight="1" x14ac:dyDescent="0.25">
      <c r="A654" s="8">
        <v>43922</v>
      </c>
      <c r="B654" s="8">
        <v>43951</v>
      </c>
      <c r="C654" s="11">
        <v>628</v>
      </c>
      <c r="D654" s="8" t="str">
        <f>VLOOKUP(C654,DBASE!$A$4:$Z$756,3,FALSE)</f>
        <v>P</v>
      </c>
      <c r="E654" s="11" t="str">
        <f>VLOOKUP(C654,DBASE!$A$4:$Z$756,2,FALSE)</f>
        <v>Active</v>
      </c>
      <c r="F654" s="11" t="str">
        <f>VLOOKUP(C654,DBASE!$A$4:$Z$756,4,FALSE)</f>
        <v>Mitarbeiter 628</v>
      </c>
      <c r="G654" s="11" t="str">
        <f>VLOOKUP(C654,DBASE!$A$4:$Z$756,5,FALSE)</f>
        <v>N</v>
      </c>
      <c r="H654" s="11">
        <f>VLOOKUP(C654,DBASE!$A$4:$Z$756,6,FALSE)</f>
        <v>1031</v>
      </c>
      <c r="I654" s="11">
        <f>VLOOKUP(C654,DBASE!$A$4:$Z$756,7,FALSE)</f>
        <v>1074</v>
      </c>
      <c r="J654" s="11">
        <f>VLOOKUP(C654,DBASE!$A$4:$Z$756,8,FALSE)</f>
        <v>102</v>
      </c>
      <c r="K654" s="11" t="str">
        <f>VLOOKUP(C654,DBASE!$A$4:$Z$756,9,FALSE)</f>
        <v>Niederl. 3</v>
      </c>
      <c r="L654" s="11" t="str">
        <f>VLOOKUP(C654,DBASE!$A$4:$Z$756,10,FALSE)</f>
        <v>Department</v>
      </c>
      <c r="M654" s="11" t="str">
        <f>VLOOKUP(C654,DBASE!$A$4:$Z$756,11,FALSE)</f>
        <v>Supervisor</v>
      </c>
      <c r="N654" s="11" t="str">
        <f>VLOOKUP(C654,DBASE!$A$4:$Z$756,12,FALSE)</f>
        <v>Non-Mgm.</v>
      </c>
      <c r="O654" s="11" t="str">
        <f>VLOOKUP(C654,DBASE!$A$4:$Z$756,13,FALSE)</f>
        <v>ang.</v>
      </c>
      <c r="P654" s="11" t="str">
        <f>VLOOKUP(C654,DBASE!$A$4:$Z$756,14,FALSE)</f>
        <v>M</v>
      </c>
      <c r="Q654" s="12">
        <f>VLOOKUP(C654,DBASE!$A$4:$Z$756,15,FALSE)</f>
        <v>43466</v>
      </c>
      <c r="R654" s="12" t="str">
        <f>IF(VLOOKUP(C654,DBASE!$A$4:$Z$756,16,FALSE)=0,"",VLOOKUP(C654,DBASE!$A$4:$Z$756,16,FALSE))</f>
        <v/>
      </c>
      <c r="S654" s="13" t="str">
        <f>VLOOKUP(C654,DBASE!$A$4:$Z$756,17,FALSE)</f>
        <v/>
      </c>
      <c r="T654" s="11">
        <f ca="1">VLOOKUP(C654,DBASE!$A$4:$Z$756,18,FALSE)</f>
        <v>1</v>
      </c>
      <c r="U654" s="12">
        <f>VLOOKUP(C654,DBASE!$A$4:$Z$756,19,FALSE)</f>
        <v>32733</v>
      </c>
      <c r="V654" s="13">
        <f ca="1">VLOOKUP(C654,DBASE!$A$4:$Z$756,20,FALSE)</f>
        <v>30</v>
      </c>
      <c r="W654" s="11" t="str">
        <f>VLOOKUP(C654,DBASE!$A$4:$Z$756,21,FALSE)</f>
        <v>N</v>
      </c>
      <c r="X654" s="11">
        <f>VLOOKUP(C654,DBASE!$A$4:$Z$756,22,FALSE)</f>
        <v>30</v>
      </c>
      <c r="Y654" s="14">
        <f>VLOOKUP(C654,DBASE!$A$4:$Z$756,23,FALSE)</f>
        <v>2.5</v>
      </c>
      <c r="Z654" s="11">
        <f>VLOOKUP(C654,DBASE!$A$4:$Z$756,24,FALSE)</f>
        <v>39</v>
      </c>
      <c r="AA654" s="11" t="str">
        <f>VLOOKUP(C654,DBASE!$A$4:$Z$756,25,FALSE)</f>
        <v>Function</v>
      </c>
      <c r="AB654" s="10">
        <f>VLOOKUP(C654,DBASE!$A$4:$Z$756,26,FALSE)</f>
        <v>1</v>
      </c>
      <c r="AC654" s="15">
        <v>1650</v>
      </c>
      <c r="AD654" s="15">
        <f t="shared" si="50"/>
        <v>361.76250000000005</v>
      </c>
      <c r="AE654" s="15">
        <v>0</v>
      </c>
      <c r="AF654" s="15">
        <v>0</v>
      </c>
      <c r="AG654" s="15">
        <v>0</v>
      </c>
      <c r="AH654" s="15">
        <v>0</v>
      </c>
      <c r="AI654" s="15">
        <v>0</v>
      </c>
      <c r="AJ654" s="15">
        <v>0</v>
      </c>
      <c r="AK654" s="15">
        <v>0</v>
      </c>
      <c r="AL654" s="15">
        <v>0</v>
      </c>
      <c r="AM654" s="15">
        <v>0</v>
      </c>
      <c r="AN654" s="15">
        <v>0</v>
      </c>
      <c r="AO654" s="15">
        <f t="shared" si="51"/>
        <v>0</v>
      </c>
      <c r="AP654" s="15">
        <f t="shared" si="52"/>
        <v>0</v>
      </c>
      <c r="AQ654" s="15">
        <f t="shared" si="53"/>
        <v>26.5</v>
      </c>
      <c r="AR654" s="15">
        <v>0</v>
      </c>
      <c r="AS654" s="15">
        <v>0</v>
      </c>
      <c r="AT654" s="15">
        <v>0</v>
      </c>
      <c r="AU654" s="15">
        <v>0</v>
      </c>
      <c r="AV654" s="15">
        <f t="shared" si="54"/>
        <v>5.9346750000000004</v>
      </c>
      <c r="AW654" s="15">
        <v>0</v>
      </c>
      <c r="AX654" s="15">
        <v>0</v>
      </c>
    </row>
    <row r="655" spans="1:50" ht="20.100000000000001" customHeight="1" x14ac:dyDescent="0.25">
      <c r="A655" s="8">
        <v>43922</v>
      </c>
      <c r="B655" s="8">
        <v>43951</v>
      </c>
      <c r="C655" s="11">
        <v>629</v>
      </c>
      <c r="D655" s="8" t="str">
        <f>VLOOKUP(C655,DBASE!$A$4:$Z$756,3,FALSE)</f>
        <v>P</v>
      </c>
      <c r="E655" s="11" t="str">
        <f>VLOOKUP(C655,DBASE!$A$4:$Z$756,2,FALSE)</f>
        <v>Active</v>
      </c>
      <c r="F655" s="11" t="str">
        <f>VLOOKUP(C655,DBASE!$A$4:$Z$756,4,FALSE)</f>
        <v>Mitarbeiter 629</v>
      </c>
      <c r="G655" s="11" t="str">
        <f>VLOOKUP(C655,DBASE!$A$4:$Z$756,5,FALSE)</f>
        <v>N</v>
      </c>
      <c r="H655" s="11">
        <f>VLOOKUP(C655,DBASE!$A$4:$Z$756,6,FALSE)</f>
        <v>1050</v>
      </c>
      <c r="I655" s="11">
        <f>VLOOKUP(C655,DBASE!$A$4:$Z$756,7,FALSE)</f>
        <v>1093</v>
      </c>
      <c r="J655" s="11">
        <f>VLOOKUP(C655,DBASE!$A$4:$Z$756,8,FALSE)</f>
        <v>102</v>
      </c>
      <c r="K655" s="11" t="str">
        <f>VLOOKUP(C655,DBASE!$A$4:$Z$756,9,FALSE)</f>
        <v>Niederl. 3</v>
      </c>
      <c r="L655" s="11" t="str">
        <f>VLOOKUP(C655,DBASE!$A$4:$Z$756,10,FALSE)</f>
        <v>Department</v>
      </c>
      <c r="M655" s="11" t="str">
        <f>VLOOKUP(C655,DBASE!$A$4:$Z$756,11,FALSE)</f>
        <v>Supervisor</v>
      </c>
      <c r="N655" s="11" t="str">
        <f>VLOOKUP(C655,DBASE!$A$4:$Z$756,12,FALSE)</f>
        <v>Manager</v>
      </c>
      <c r="O655" s="11" t="str">
        <f>VLOOKUP(C655,DBASE!$A$4:$Z$756,13,FALSE)</f>
        <v>ang.</v>
      </c>
      <c r="P655" s="11" t="str">
        <f>VLOOKUP(C655,DBASE!$A$4:$Z$756,14,FALSE)</f>
        <v>M</v>
      </c>
      <c r="Q655" s="12">
        <f>VLOOKUP(C655,DBASE!$A$4:$Z$756,15,FALSE)</f>
        <v>43466</v>
      </c>
      <c r="R655" s="12" t="str">
        <f>IF(VLOOKUP(C655,DBASE!$A$4:$Z$756,16,FALSE)=0,"",VLOOKUP(C655,DBASE!$A$4:$Z$756,16,FALSE))</f>
        <v/>
      </c>
      <c r="S655" s="13" t="str">
        <f>VLOOKUP(C655,DBASE!$A$4:$Z$756,17,FALSE)</f>
        <v/>
      </c>
      <c r="T655" s="11">
        <f ca="1">VLOOKUP(C655,DBASE!$A$4:$Z$756,18,FALSE)</f>
        <v>1</v>
      </c>
      <c r="U655" s="12">
        <f>VLOOKUP(C655,DBASE!$A$4:$Z$756,19,FALSE)</f>
        <v>28235</v>
      </c>
      <c r="V655" s="13">
        <f ca="1">VLOOKUP(C655,DBASE!$A$4:$Z$756,20,FALSE)</f>
        <v>42</v>
      </c>
      <c r="W655" s="11" t="str">
        <f>VLOOKUP(C655,DBASE!$A$4:$Z$756,21,FALSE)</f>
        <v>N</v>
      </c>
      <c r="X655" s="11">
        <f>VLOOKUP(C655,DBASE!$A$4:$Z$756,22,FALSE)</f>
        <v>30</v>
      </c>
      <c r="Y655" s="14">
        <f>VLOOKUP(C655,DBASE!$A$4:$Z$756,23,FALSE)</f>
        <v>2.5</v>
      </c>
      <c r="Z655" s="11">
        <f>VLOOKUP(C655,DBASE!$A$4:$Z$756,24,FALSE)</f>
        <v>39</v>
      </c>
      <c r="AA655" s="11" t="str">
        <f>VLOOKUP(C655,DBASE!$A$4:$Z$756,25,FALSE)</f>
        <v>Function</v>
      </c>
      <c r="AB655" s="10">
        <f>VLOOKUP(C655,DBASE!$A$4:$Z$756,26,FALSE)</f>
        <v>1</v>
      </c>
      <c r="AC655" s="15">
        <v>1651</v>
      </c>
      <c r="AD655" s="15">
        <f t="shared" si="50"/>
        <v>361.98175000000003</v>
      </c>
      <c r="AE655" s="15">
        <v>0</v>
      </c>
      <c r="AF655" s="15">
        <v>0</v>
      </c>
      <c r="AG655" s="15">
        <v>0</v>
      </c>
      <c r="AH655" s="15">
        <v>0</v>
      </c>
      <c r="AI655" s="15">
        <v>0</v>
      </c>
      <c r="AJ655" s="15">
        <v>0</v>
      </c>
      <c r="AK655" s="15">
        <v>0</v>
      </c>
      <c r="AL655" s="15">
        <v>0</v>
      </c>
      <c r="AM655" s="15">
        <v>0</v>
      </c>
      <c r="AN655" s="15">
        <v>0</v>
      </c>
      <c r="AO655" s="15">
        <f t="shared" si="51"/>
        <v>0</v>
      </c>
      <c r="AP655" s="15">
        <f t="shared" si="52"/>
        <v>0</v>
      </c>
      <c r="AQ655" s="15">
        <f t="shared" si="53"/>
        <v>26.5</v>
      </c>
      <c r="AR655" s="15">
        <v>0</v>
      </c>
      <c r="AS655" s="15">
        <v>0</v>
      </c>
      <c r="AT655" s="15">
        <v>0</v>
      </c>
      <c r="AU655" s="15">
        <v>0</v>
      </c>
      <c r="AV655" s="15">
        <f t="shared" si="54"/>
        <v>5.9346750000000004</v>
      </c>
      <c r="AW655" s="15">
        <v>0</v>
      </c>
      <c r="AX655" s="15">
        <v>0</v>
      </c>
    </row>
    <row r="656" spans="1:50" ht="20.100000000000001" customHeight="1" x14ac:dyDescent="0.25">
      <c r="A656" s="8">
        <v>43922</v>
      </c>
      <c r="B656" s="8">
        <v>43951</v>
      </c>
      <c r="C656" s="11">
        <v>630</v>
      </c>
      <c r="D656" s="8" t="str">
        <f>VLOOKUP(C656,DBASE!$A$4:$Z$756,3,FALSE)</f>
        <v>P</v>
      </c>
      <c r="E656" s="11" t="str">
        <f>VLOOKUP(C656,DBASE!$A$4:$Z$756,2,FALSE)</f>
        <v>Active</v>
      </c>
      <c r="F656" s="11" t="str">
        <f>VLOOKUP(C656,DBASE!$A$4:$Z$756,4,FALSE)</f>
        <v>Mitarbeiter 630</v>
      </c>
      <c r="G656" s="11" t="str">
        <f>VLOOKUP(C656,DBASE!$A$4:$Z$756,5,FALSE)</f>
        <v>N</v>
      </c>
      <c r="H656" s="11">
        <f>VLOOKUP(C656,DBASE!$A$4:$Z$756,6,FALSE)</f>
        <v>1032</v>
      </c>
      <c r="I656" s="11">
        <f>VLOOKUP(C656,DBASE!$A$4:$Z$756,7,FALSE)</f>
        <v>1075</v>
      </c>
      <c r="J656" s="11">
        <f>VLOOKUP(C656,DBASE!$A$4:$Z$756,8,FALSE)</f>
        <v>102</v>
      </c>
      <c r="K656" s="11" t="str">
        <f>VLOOKUP(C656,DBASE!$A$4:$Z$756,9,FALSE)</f>
        <v>Niederl. 3</v>
      </c>
      <c r="L656" s="11" t="str">
        <f>VLOOKUP(C656,DBASE!$A$4:$Z$756,10,FALSE)</f>
        <v>Department</v>
      </c>
      <c r="M656" s="11" t="str">
        <f>VLOOKUP(C656,DBASE!$A$4:$Z$756,11,FALSE)</f>
        <v>Supervisor</v>
      </c>
      <c r="N656" s="11" t="str">
        <f>VLOOKUP(C656,DBASE!$A$4:$Z$756,12,FALSE)</f>
        <v>Non-Mgm.</v>
      </c>
      <c r="O656" s="11" t="str">
        <f>VLOOKUP(C656,DBASE!$A$4:$Z$756,13,FALSE)</f>
        <v>ang.</v>
      </c>
      <c r="P656" s="11" t="str">
        <f>VLOOKUP(C656,DBASE!$A$4:$Z$756,14,FALSE)</f>
        <v>W</v>
      </c>
      <c r="Q656" s="12">
        <f>VLOOKUP(C656,DBASE!$A$4:$Z$756,15,FALSE)</f>
        <v>43466</v>
      </c>
      <c r="R656" s="12" t="str">
        <f>IF(VLOOKUP(C656,DBASE!$A$4:$Z$756,16,FALSE)=0,"",VLOOKUP(C656,DBASE!$A$4:$Z$756,16,FALSE))</f>
        <v/>
      </c>
      <c r="S656" s="13" t="str">
        <f>VLOOKUP(C656,DBASE!$A$4:$Z$756,17,FALSE)</f>
        <v/>
      </c>
      <c r="T656" s="11">
        <f ca="1">VLOOKUP(C656,DBASE!$A$4:$Z$756,18,FALSE)</f>
        <v>1</v>
      </c>
      <c r="U656" s="12">
        <f>VLOOKUP(C656,DBASE!$A$4:$Z$756,19,FALSE)</f>
        <v>32255</v>
      </c>
      <c r="V656" s="13">
        <f ca="1">VLOOKUP(C656,DBASE!$A$4:$Z$756,20,FALSE)</f>
        <v>31</v>
      </c>
      <c r="W656" s="11" t="str">
        <f>VLOOKUP(C656,DBASE!$A$4:$Z$756,21,FALSE)</f>
        <v>N</v>
      </c>
      <c r="X656" s="11">
        <f>VLOOKUP(C656,DBASE!$A$4:$Z$756,22,FALSE)</f>
        <v>30</v>
      </c>
      <c r="Y656" s="14">
        <f>VLOOKUP(C656,DBASE!$A$4:$Z$756,23,FALSE)</f>
        <v>2.5</v>
      </c>
      <c r="Z656" s="11">
        <f>VLOOKUP(C656,DBASE!$A$4:$Z$756,24,FALSE)</f>
        <v>39</v>
      </c>
      <c r="AA656" s="11" t="str">
        <f>VLOOKUP(C656,DBASE!$A$4:$Z$756,25,FALSE)</f>
        <v>Function</v>
      </c>
      <c r="AB656" s="10">
        <f>VLOOKUP(C656,DBASE!$A$4:$Z$756,26,FALSE)</f>
        <v>1</v>
      </c>
      <c r="AC656" s="15">
        <v>1652</v>
      </c>
      <c r="AD656" s="15">
        <f t="shared" si="50"/>
        <v>362.20100000000002</v>
      </c>
      <c r="AE656" s="15">
        <v>0</v>
      </c>
      <c r="AF656" s="15">
        <v>0</v>
      </c>
      <c r="AG656" s="15">
        <v>0</v>
      </c>
      <c r="AH656" s="15">
        <v>0</v>
      </c>
      <c r="AI656" s="15">
        <v>0</v>
      </c>
      <c r="AJ656" s="15">
        <v>0</v>
      </c>
      <c r="AK656" s="15">
        <v>0</v>
      </c>
      <c r="AL656" s="15">
        <v>0</v>
      </c>
      <c r="AM656" s="15">
        <v>0</v>
      </c>
      <c r="AN656" s="15">
        <v>0</v>
      </c>
      <c r="AO656" s="15">
        <f t="shared" si="51"/>
        <v>0</v>
      </c>
      <c r="AP656" s="15">
        <f t="shared" si="52"/>
        <v>0</v>
      </c>
      <c r="AQ656" s="15">
        <f t="shared" si="53"/>
        <v>26.5</v>
      </c>
      <c r="AR656" s="15">
        <v>0</v>
      </c>
      <c r="AS656" s="15">
        <v>0</v>
      </c>
      <c r="AT656" s="15">
        <v>0</v>
      </c>
      <c r="AU656" s="15">
        <v>0</v>
      </c>
      <c r="AV656" s="15">
        <f t="shared" si="54"/>
        <v>5.9346750000000004</v>
      </c>
      <c r="AW656" s="15">
        <v>0</v>
      </c>
      <c r="AX656" s="15">
        <v>0</v>
      </c>
    </row>
    <row r="657" spans="1:50" ht="20.100000000000001" customHeight="1" x14ac:dyDescent="0.25">
      <c r="A657" s="8">
        <v>43922</v>
      </c>
      <c r="B657" s="8">
        <v>43951</v>
      </c>
      <c r="C657" s="11">
        <v>631</v>
      </c>
      <c r="D657" s="8" t="str">
        <f>VLOOKUP(C657,DBASE!$A$4:$Z$756,3,FALSE)</f>
        <v>P</v>
      </c>
      <c r="E657" s="11" t="str">
        <f>VLOOKUP(C657,DBASE!$A$4:$Z$756,2,FALSE)</f>
        <v>Active</v>
      </c>
      <c r="F657" s="11" t="str">
        <f>VLOOKUP(C657,DBASE!$A$4:$Z$756,4,FALSE)</f>
        <v>Mitarbeiter 631</v>
      </c>
      <c r="G657" s="11" t="str">
        <f>VLOOKUP(C657,DBASE!$A$4:$Z$756,5,FALSE)</f>
        <v>N</v>
      </c>
      <c r="H657" s="11">
        <f>VLOOKUP(C657,DBASE!$A$4:$Z$756,6,FALSE)</f>
        <v>1028</v>
      </c>
      <c r="I657" s="11">
        <f>VLOOKUP(C657,DBASE!$A$4:$Z$756,7,FALSE)</f>
        <v>1071</v>
      </c>
      <c r="J657" s="11">
        <f>VLOOKUP(C657,DBASE!$A$4:$Z$756,8,FALSE)</f>
        <v>102</v>
      </c>
      <c r="K657" s="11" t="str">
        <f>VLOOKUP(C657,DBASE!$A$4:$Z$756,9,FALSE)</f>
        <v>Niederl. 3</v>
      </c>
      <c r="L657" s="11" t="str">
        <f>VLOOKUP(C657,DBASE!$A$4:$Z$756,10,FALSE)</f>
        <v>Department</v>
      </c>
      <c r="M657" s="11" t="str">
        <f>VLOOKUP(C657,DBASE!$A$4:$Z$756,11,FALSE)</f>
        <v>Supervisor</v>
      </c>
      <c r="N657" s="11" t="str">
        <f>VLOOKUP(C657,DBASE!$A$4:$Z$756,12,FALSE)</f>
        <v>Non-Mgm.</v>
      </c>
      <c r="O657" s="11" t="str">
        <f>VLOOKUP(C657,DBASE!$A$4:$Z$756,13,FALSE)</f>
        <v>ang.</v>
      </c>
      <c r="P657" s="11" t="str">
        <f>VLOOKUP(C657,DBASE!$A$4:$Z$756,14,FALSE)</f>
        <v>W</v>
      </c>
      <c r="Q657" s="12">
        <f>VLOOKUP(C657,DBASE!$A$4:$Z$756,15,FALSE)</f>
        <v>43480</v>
      </c>
      <c r="R657" s="12" t="str">
        <f>IF(VLOOKUP(C657,DBASE!$A$4:$Z$756,16,FALSE)=0,"",VLOOKUP(C657,DBASE!$A$4:$Z$756,16,FALSE))</f>
        <v/>
      </c>
      <c r="S657" s="13" t="str">
        <f>VLOOKUP(C657,DBASE!$A$4:$Z$756,17,FALSE)</f>
        <v/>
      </c>
      <c r="T657" s="11">
        <f ca="1">VLOOKUP(C657,DBASE!$A$4:$Z$756,18,FALSE)</f>
        <v>1</v>
      </c>
      <c r="U657" s="12">
        <f>VLOOKUP(C657,DBASE!$A$4:$Z$756,19,FALSE)</f>
        <v>30247</v>
      </c>
      <c r="V657" s="13">
        <f ca="1">VLOOKUP(C657,DBASE!$A$4:$Z$756,20,FALSE)</f>
        <v>37</v>
      </c>
      <c r="W657" s="11" t="str">
        <f>VLOOKUP(C657,DBASE!$A$4:$Z$756,21,FALSE)</f>
        <v>N</v>
      </c>
      <c r="X657" s="11">
        <f>VLOOKUP(C657,DBASE!$A$4:$Z$756,22,FALSE)</f>
        <v>30</v>
      </c>
      <c r="Y657" s="14">
        <f>VLOOKUP(C657,DBASE!$A$4:$Z$756,23,FALSE)</f>
        <v>2.5</v>
      </c>
      <c r="Z657" s="11">
        <f>VLOOKUP(C657,DBASE!$A$4:$Z$756,24,FALSE)</f>
        <v>30</v>
      </c>
      <c r="AA657" s="11" t="str">
        <f>VLOOKUP(C657,DBASE!$A$4:$Z$756,25,FALSE)</f>
        <v>Function</v>
      </c>
      <c r="AB657" s="10">
        <f>VLOOKUP(C657,DBASE!$A$4:$Z$756,26,FALSE)</f>
        <v>0.76923076923076927</v>
      </c>
      <c r="AC657" s="15">
        <v>1653</v>
      </c>
      <c r="AD657" s="15">
        <f t="shared" si="50"/>
        <v>362.42025000000001</v>
      </c>
      <c r="AE657" s="15">
        <v>0</v>
      </c>
      <c r="AF657" s="15">
        <v>0</v>
      </c>
      <c r="AG657" s="15">
        <v>0</v>
      </c>
      <c r="AH657" s="15">
        <v>0</v>
      </c>
      <c r="AI657" s="15">
        <v>0</v>
      </c>
      <c r="AJ657" s="15">
        <v>0</v>
      </c>
      <c r="AK657" s="15">
        <v>0</v>
      </c>
      <c r="AL657" s="15">
        <v>0</v>
      </c>
      <c r="AM657" s="15">
        <v>0</v>
      </c>
      <c r="AN657" s="15">
        <v>0</v>
      </c>
      <c r="AO657" s="15">
        <f t="shared" si="51"/>
        <v>0</v>
      </c>
      <c r="AP657" s="15">
        <f t="shared" si="52"/>
        <v>0</v>
      </c>
      <c r="AQ657" s="15">
        <f t="shared" si="53"/>
        <v>26.5</v>
      </c>
      <c r="AR657" s="15">
        <v>0</v>
      </c>
      <c r="AS657" s="15">
        <v>0</v>
      </c>
      <c r="AT657" s="15">
        <v>0</v>
      </c>
      <c r="AU657" s="15">
        <v>0</v>
      </c>
      <c r="AV657" s="15">
        <f t="shared" si="54"/>
        <v>5.9346750000000004</v>
      </c>
      <c r="AW657" s="15">
        <v>0</v>
      </c>
      <c r="AX657" s="15">
        <v>0</v>
      </c>
    </row>
    <row r="658" spans="1:50" ht="20.100000000000001" customHeight="1" x14ac:dyDescent="0.25">
      <c r="A658" s="8">
        <v>43922</v>
      </c>
      <c r="B658" s="8">
        <v>43951</v>
      </c>
      <c r="C658" s="11">
        <v>632</v>
      </c>
      <c r="D658" s="8" t="str">
        <f>VLOOKUP(C658,DBASE!$A$4:$Z$756,3,FALSE)</f>
        <v>P</v>
      </c>
      <c r="E658" s="11" t="str">
        <f>VLOOKUP(C658,DBASE!$A$4:$Z$756,2,FALSE)</f>
        <v>Active</v>
      </c>
      <c r="F658" s="11" t="str">
        <f>VLOOKUP(C658,DBASE!$A$4:$Z$756,4,FALSE)</f>
        <v>Mitarbeiter 632</v>
      </c>
      <c r="G658" s="11" t="str">
        <f>VLOOKUP(C658,DBASE!$A$4:$Z$756,5,FALSE)</f>
        <v>N</v>
      </c>
      <c r="H658" s="11">
        <f>VLOOKUP(C658,DBASE!$A$4:$Z$756,6,FALSE)</f>
        <v>1044</v>
      </c>
      <c r="I658" s="11">
        <f>VLOOKUP(C658,DBASE!$A$4:$Z$756,7,FALSE)</f>
        <v>1087</v>
      </c>
      <c r="J658" s="11">
        <f>VLOOKUP(C658,DBASE!$A$4:$Z$756,8,FALSE)</f>
        <v>102</v>
      </c>
      <c r="K658" s="11" t="str">
        <f>VLOOKUP(C658,DBASE!$A$4:$Z$756,9,FALSE)</f>
        <v>Niederl. 3</v>
      </c>
      <c r="L658" s="11" t="str">
        <f>VLOOKUP(C658,DBASE!$A$4:$Z$756,10,FALSE)</f>
        <v>Department</v>
      </c>
      <c r="M658" s="11" t="str">
        <f>VLOOKUP(C658,DBASE!$A$4:$Z$756,11,FALSE)</f>
        <v>Supervisor</v>
      </c>
      <c r="N658" s="11" t="str">
        <f>VLOOKUP(C658,DBASE!$A$4:$Z$756,12,FALSE)</f>
        <v>Non-Mgm.</v>
      </c>
      <c r="O658" s="11" t="str">
        <f>VLOOKUP(C658,DBASE!$A$4:$Z$756,13,FALSE)</f>
        <v>ang.</v>
      </c>
      <c r="P658" s="11" t="str">
        <f>VLOOKUP(C658,DBASE!$A$4:$Z$756,14,FALSE)</f>
        <v>M</v>
      </c>
      <c r="Q658" s="12">
        <f>VLOOKUP(C658,DBASE!$A$4:$Z$756,15,FALSE)</f>
        <v>43466</v>
      </c>
      <c r="R658" s="12" t="str">
        <f>IF(VLOOKUP(C658,DBASE!$A$4:$Z$756,16,FALSE)=0,"",VLOOKUP(C658,DBASE!$A$4:$Z$756,16,FALSE))</f>
        <v/>
      </c>
      <c r="S658" s="13" t="str">
        <f>VLOOKUP(C658,DBASE!$A$4:$Z$756,17,FALSE)</f>
        <v/>
      </c>
      <c r="T658" s="11">
        <f ca="1">VLOOKUP(C658,DBASE!$A$4:$Z$756,18,FALSE)</f>
        <v>1</v>
      </c>
      <c r="U658" s="12">
        <f>VLOOKUP(C658,DBASE!$A$4:$Z$756,19,FALSE)</f>
        <v>34417</v>
      </c>
      <c r="V658" s="13">
        <f ca="1">VLOOKUP(C658,DBASE!$A$4:$Z$756,20,FALSE)</f>
        <v>25</v>
      </c>
      <c r="W658" s="11" t="str">
        <f>VLOOKUP(C658,DBASE!$A$4:$Z$756,21,FALSE)</f>
        <v>N</v>
      </c>
      <c r="X658" s="11">
        <f>VLOOKUP(C658,DBASE!$A$4:$Z$756,22,FALSE)</f>
        <v>30</v>
      </c>
      <c r="Y658" s="14">
        <f>VLOOKUP(C658,DBASE!$A$4:$Z$756,23,FALSE)</f>
        <v>2.5</v>
      </c>
      <c r="Z658" s="11">
        <f>VLOOKUP(C658,DBASE!$A$4:$Z$756,24,FALSE)</f>
        <v>39</v>
      </c>
      <c r="AA658" s="11" t="str">
        <f>VLOOKUP(C658,DBASE!$A$4:$Z$756,25,FALSE)</f>
        <v>Function</v>
      </c>
      <c r="AB658" s="10">
        <f>VLOOKUP(C658,DBASE!$A$4:$Z$756,26,FALSE)</f>
        <v>1</v>
      </c>
      <c r="AC658" s="15">
        <v>1654</v>
      </c>
      <c r="AD658" s="15">
        <f t="shared" si="50"/>
        <v>362.6395</v>
      </c>
      <c r="AE658" s="15">
        <v>0</v>
      </c>
      <c r="AF658" s="15">
        <v>0</v>
      </c>
      <c r="AG658" s="15">
        <v>0</v>
      </c>
      <c r="AH658" s="15">
        <v>0</v>
      </c>
      <c r="AI658" s="15">
        <v>0</v>
      </c>
      <c r="AJ658" s="15">
        <v>0</v>
      </c>
      <c r="AK658" s="15">
        <v>0</v>
      </c>
      <c r="AL658" s="15">
        <v>0</v>
      </c>
      <c r="AM658" s="15">
        <v>0</v>
      </c>
      <c r="AN658" s="15">
        <v>0</v>
      </c>
      <c r="AO658" s="15">
        <f t="shared" si="51"/>
        <v>0</v>
      </c>
      <c r="AP658" s="15">
        <f t="shared" si="52"/>
        <v>0</v>
      </c>
      <c r="AQ658" s="15">
        <f t="shared" si="53"/>
        <v>26.5</v>
      </c>
      <c r="AR658" s="15">
        <v>0</v>
      </c>
      <c r="AS658" s="15">
        <v>0</v>
      </c>
      <c r="AT658" s="15">
        <v>0</v>
      </c>
      <c r="AU658" s="15">
        <v>0</v>
      </c>
      <c r="AV658" s="15">
        <f t="shared" si="54"/>
        <v>5.9346750000000004</v>
      </c>
      <c r="AW658" s="15">
        <v>0</v>
      </c>
      <c r="AX658" s="15">
        <v>0</v>
      </c>
    </row>
    <row r="659" spans="1:50" ht="20.100000000000001" customHeight="1" x14ac:dyDescent="0.25">
      <c r="A659" s="8">
        <v>43922</v>
      </c>
      <c r="B659" s="8">
        <v>43951</v>
      </c>
      <c r="C659" s="11">
        <v>633</v>
      </c>
      <c r="D659" s="8" t="str">
        <f>VLOOKUP(C659,DBASE!$A$4:$Z$756,3,FALSE)</f>
        <v>P</v>
      </c>
      <c r="E659" s="11" t="str">
        <f>VLOOKUP(C659,DBASE!$A$4:$Z$756,2,FALSE)</f>
        <v>Active</v>
      </c>
      <c r="F659" s="11" t="str">
        <f>VLOOKUP(C659,DBASE!$A$4:$Z$756,4,FALSE)</f>
        <v>Mitarbeiter 633</v>
      </c>
      <c r="G659" s="11" t="str">
        <f>VLOOKUP(C659,DBASE!$A$4:$Z$756,5,FALSE)</f>
        <v>N</v>
      </c>
      <c r="H659" s="11">
        <f>VLOOKUP(C659,DBASE!$A$4:$Z$756,6,FALSE)</f>
        <v>1035</v>
      </c>
      <c r="I659" s="11">
        <f>VLOOKUP(C659,DBASE!$A$4:$Z$756,7,FALSE)</f>
        <v>1078</v>
      </c>
      <c r="J659" s="11">
        <f>VLOOKUP(C659,DBASE!$A$4:$Z$756,8,FALSE)</f>
        <v>102</v>
      </c>
      <c r="K659" s="11" t="str">
        <f>VLOOKUP(C659,DBASE!$A$4:$Z$756,9,FALSE)</f>
        <v>Niederl. 3</v>
      </c>
      <c r="L659" s="11" t="str">
        <f>VLOOKUP(C659,DBASE!$A$4:$Z$756,10,FALSE)</f>
        <v>Department</v>
      </c>
      <c r="M659" s="11" t="str">
        <f>VLOOKUP(C659,DBASE!$A$4:$Z$756,11,FALSE)</f>
        <v>Supervisor</v>
      </c>
      <c r="N659" s="11" t="str">
        <f>VLOOKUP(C659,DBASE!$A$4:$Z$756,12,FALSE)</f>
        <v>Manager</v>
      </c>
      <c r="O659" s="11" t="str">
        <f>VLOOKUP(C659,DBASE!$A$4:$Z$756,13,FALSE)</f>
        <v>ang.</v>
      </c>
      <c r="P659" s="11" t="str">
        <f>VLOOKUP(C659,DBASE!$A$4:$Z$756,14,FALSE)</f>
        <v>M</v>
      </c>
      <c r="Q659" s="12">
        <f>VLOOKUP(C659,DBASE!$A$4:$Z$756,15,FALSE)</f>
        <v>43466</v>
      </c>
      <c r="R659" s="12" t="str">
        <f>IF(VLOOKUP(C659,DBASE!$A$4:$Z$756,16,FALSE)=0,"",VLOOKUP(C659,DBASE!$A$4:$Z$756,16,FALSE))</f>
        <v/>
      </c>
      <c r="S659" s="13" t="str">
        <f>VLOOKUP(C659,DBASE!$A$4:$Z$756,17,FALSE)</f>
        <v/>
      </c>
      <c r="T659" s="11">
        <f ca="1">VLOOKUP(C659,DBASE!$A$4:$Z$756,18,FALSE)</f>
        <v>1</v>
      </c>
      <c r="U659" s="12">
        <f>VLOOKUP(C659,DBASE!$A$4:$Z$756,19,FALSE)</f>
        <v>25515</v>
      </c>
      <c r="V659" s="13">
        <f ca="1">VLOOKUP(C659,DBASE!$A$4:$Z$756,20,FALSE)</f>
        <v>50</v>
      </c>
      <c r="W659" s="11" t="str">
        <f>VLOOKUP(C659,DBASE!$A$4:$Z$756,21,FALSE)</f>
        <v>N</v>
      </c>
      <c r="X659" s="11">
        <f>VLOOKUP(C659,DBASE!$A$4:$Z$756,22,FALSE)</f>
        <v>30</v>
      </c>
      <c r="Y659" s="14">
        <f>VLOOKUP(C659,DBASE!$A$4:$Z$756,23,FALSE)</f>
        <v>2.5</v>
      </c>
      <c r="Z659" s="11">
        <f>VLOOKUP(C659,DBASE!$A$4:$Z$756,24,FALSE)</f>
        <v>39</v>
      </c>
      <c r="AA659" s="11" t="str">
        <f>VLOOKUP(C659,DBASE!$A$4:$Z$756,25,FALSE)</f>
        <v>Function</v>
      </c>
      <c r="AB659" s="10">
        <f>VLOOKUP(C659,DBASE!$A$4:$Z$756,26,FALSE)</f>
        <v>1</v>
      </c>
      <c r="AC659" s="15">
        <v>1655</v>
      </c>
      <c r="AD659" s="15">
        <f t="shared" si="50"/>
        <v>362.85874999999999</v>
      </c>
      <c r="AE659" s="15">
        <v>0</v>
      </c>
      <c r="AF659" s="15">
        <v>0</v>
      </c>
      <c r="AG659" s="15">
        <v>0</v>
      </c>
      <c r="AH659" s="15">
        <v>0</v>
      </c>
      <c r="AI659" s="15">
        <v>0</v>
      </c>
      <c r="AJ659" s="15">
        <v>0</v>
      </c>
      <c r="AK659" s="15">
        <v>0</v>
      </c>
      <c r="AL659" s="15">
        <v>0</v>
      </c>
      <c r="AM659" s="15">
        <v>0</v>
      </c>
      <c r="AN659" s="15">
        <v>0</v>
      </c>
      <c r="AO659" s="15">
        <f t="shared" si="51"/>
        <v>0</v>
      </c>
      <c r="AP659" s="15">
        <f t="shared" si="52"/>
        <v>0</v>
      </c>
      <c r="AQ659" s="15">
        <f t="shared" si="53"/>
        <v>26.5</v>
      </c>
      <c r="AR659" s="15">
        <v>0</v>
      </c>
      <c r="AS659" s="15">
        <v>0</v>
      </c>
      <c r="AT659" s="15">
        <v>0</v>
      </c>
      <c r="AU659" s="15">
        <v>0</v>
      </c>
      <c r="AV659" s="15">
        <f t="shared" si="54"/>
        <v>5.9346750000000004</v>
      </c>
      <c r="AW659" s="15">
        <v>132.0538</v>
      </c>
      <c r="AX659" s="15">
        <v>0</v>
      </c>
    </row>
    <row r="660" spans="1:50" ht="20.100000000000001" customHeight="1" x14ac:dyDescent="0.25">
      <c r="A660" s="8">
        <v>43922</v>
      </c>
      <c r="B660" s="8">
        <v>43951</v>
      </c>
      <c r="C660" s="11">
        <v>634</v>
      </c>
      <c r="D660" s="8" t="str">
        <f>VLOOKUP(C660,DBASE!$A$4:$Z$756,3,FALSE)</f>
        <v>P</v>
      </c>
      <c r="E660" s="11" t="str">
        <f>VLOOKUP(C660,DBASE!$A$4:$Z$756,2,FALSE)</f>
        <v>Active</v>
      </c>
      <c r="F660" s="11" t="str">
        <f>VLOOKUP(C660,DBASE!$A$4:$Z$756,4,FALSE)</f>
        <v>Mitarbeiter 634</v>
      </c>
      <c r="G660" s="11" t="str">
        <f>VLOOKUP(C660,DBASE!$A$4:$Z$756,5,FALSE)</f>
        <v>N</v>
      </c>
      <c r="H660" s="11">
        <f>VLOOKUP(C660,DBASE!$A$4:$Z$756,6,FALSE)</f>
        <v>1022</v>
      </c>
      <c r="I660" s="11">
        <f>VLOOKUP(C660,DBASE!$A$4:$Z$756,7,FALSE)</f>
        <v>1035</v>
      </c>
      <c r="J660" s="11">
        <f>VLOOKUP(C660,DBASE!$A$4:$Z$756,8,FALSE)</f>
        <v>104</v>
      </c>
      <c r="K660" s="11" t="str">
        <f>VLOOKUP(C660,DBASE!$A$4:$Z$756,9,FALSE)</f>
        <v>Niederl. 5</v>
      </c>
      <c r="L660" s="11" t="str">
        <f>VLOOKUP(C660,DBASE!$A$4:$Z$756,10,FALSE)</f>
        <v>Department</v>
      </c>
      <c r="M660" s="11" t="str">
        <f>VLOOKUP(C660,DBASE!$A$4:$Z$756,11,FALSE)</f>
        <v>Supervisor</v>
      </c>
      <c r="N660" s="11" t="str">
        <f>VLOOKUP(C660,DBASE!$A$4:$Z$756,12,FALSE)</f>
        <v>Non-Mgm.</v>
      </c>
      <c r="O660" s="11" t="str">
        <f>VLOOKUP(C660,DBASE!$A$4:$Z$756,13,FALSE)</f>
        <v>ang.</v>
      </c>
      <c r="P660" s="11" t="str">
        <f>VLOOKUP(C660,DBASE!$A$4:$Z$756,14,FALSE)</f>
        <v>M</v>
      </c>
      <c r="Q660" s="12">
        <f>VLOOKUP(C660,DBASE!$A$4:$Z$756,15,FALSE)</f>
        <v>43497</v>
      </c>
      <c r="R660" s="12" t="str">
        <f>IF(VLOOKUP(C660,DBASE!$A$4:$Z$756,16,FALSE)=0,"",VLOOKUP(C660,DBASE!$A$4:$Z$756,16,FALSE))</f>
        <v/>
      </c>
      <c r="S660" s="13" t="str">
        <f>VLOOKUP(C660,DBASE!$A$4:$Z$756,17,FALSE)</f>
        <v/>
      </c>
      <c r="T660" s="11">
        <f ca="1">VLOOKUP(C660,DBASE!$A$4:$Z$756,18,FALSE)</f>
        <v>0</v>
      </c>
      <c r="U660" s="12">
        <f>VLOOKUP(C660,DBASE!$A$4:$Z$756,19,FALSE)</f>
        <v>34086</v>
      </c>
      <c r="V660" s="13">
        <f ca="1">VLOOKUP(C660,DBASE!$A$4:$Z$756,20,FALSE)</f>
        <v>26</v>
      </c>
      <c r="W660" s="11" t="str">
        <f>VLOOKUP(C660,DBASE!$A$4:$Z$756,21,FALSE)</f>
        <v>J</v>
      </c>
      <c r="X660" s="11">
        <f>VLOOKUP(C660,DBASE!$A$4:$Z$756,22,FALSE)</f>
        <v>30</v>
      </c>
      <c r="Y660" s="14">
        <f>VLOOKUP(C660,DBASE!$A$4:$Z$756,23,FALSE)</f>
        <v>2.5</v>
      </c>
      <c r="Z660" s="11">
        <f>VLOOKUP(C660,DBASE!$A$4:$Z$756,24,FALSE)</f>
        <v>39</v>
      </c>
      <c r="AA660" s="11" t="str">
        <f>VLOOKUP(C660,DBASE!$A$4:$Z$756,25,FALSE)</f>
        <v>Function</v>
      </c>
      <c r="AB660" s="10">
        <f>VLOOKUP(C660,DBASE!$A$4:$Z$756,26,FALSE)</f>
        <v>1</v>
      </c>
      <c r="AC660" s="15">
        <v>1656</v>
      </c>
      <c r="AD660" s="15">
        <f t="shared" si="50"/>
        <v>363.07800000000003</v>
      </c>
      <c r="AE660" s="15">
        <v>0</v>
      </c>
      <c r="AF660" s="15">
        <v>0</v>
      </c>
      <c r="AG660" s="15">
        <v>0</v>
      </c>
      <c r="AH660" s="15">
        <v>0</v>
      </c>
      <c r="AI660" s="15">
        <v>0</v>
      </c>
      <c r="AJ660" s="15">
        <v>0</v>
      </c>
      <c r="AK660" s="15">
        <v>0</v>
      </c>
      <c r="AL660" s="15">
        <v>0</v>
      </c>
      <c r="AM660" s="15">
        <v>0</v>
      </c>
      <c r="AN660" s="15">
        <v>0</v>
      </c>
      <c r="AO660" s="15">
        <f t="shared" si="51"/>
        <v>95.538461538461547</v>
      </c>
      <c r="AP660" s="15">
        <f t="shared" si="52"/>
        <v>75.900000000000006</v>
      </c>
      <c r="AQ660" s="15">
        <f t="shared" si="53"/>
        <v>26.5</v>
      </c>
      <c r="AR660" s="15">
        <v>0</v>
      </c>
      <c r="AS660" s="15">
        <v>0</v>
      </c>
      <c r="AT660" s="15">
        <v>0</v>
      </c>
      <c r="AU660" s="15">
        <v>0</v>
      </c>
      <c r="AV660" s="15">
        <f t="shared" si="54"/>
        <v>44.328318461538466</v>
      </c>
      <c r="AW660" s="15">
        <v>0</v>
      </c>
      <c r="AX660" s="15">
        <v>0</v>
      </c>
    </row>
    <row r="661" spans="1:50" ht="20.100000000000001" customHeight="1" x14ac:dyDescent="0.25">
      <c r="A661" s="8">
        <v>43922</v>
      </c>
      <c r="B661" s="8">
        <v>43951</v>
      </c>
      <c r="C661" s="11">
        <v>635</v>
      </c>
      <c r="D661" s="8" t="str">
        <f>VLOOKUP(C661,DBASE!$A$4:$Z$756,3,FALSE)</f>
        <v>P</v>
      </c>
      <c r="E661" s="11" t="str">
        <f>VLOOKUP(C661,DBASE!$A$4:$Z$756,2,FALSE)</f>
        <v>Active</v>
      </c>
      <c r="F661" s="11" t="str">
        <f>VLOOKUP(C661,DBASE!$A$4:$Z$756,4,FALSE)</f>
        <v>Mitarbeiter 635</v>
      </c>
      <c r="G661" s="11" t="str">
        <f>VLOOKUP(C661,DBASE!$A$4:$Z$756,5,FALSE)</f>
        <v>N</v>
      </c>
      <c r="H661" s="11">
        <f>VLOOKUP(C661,DBASE!$A$4:$Z$756,6,FALSE)</f>
        <v>1022</v>
      </c>
      <c r="I661" s="11">
        <f>VLOOKUP(C661,DBASE!$A$4:$Z$756,7,FALSE)</f>
        <v>1029</v>
      </c>
      <c r="J661" s="11">
        <f>VLOOKUP(C661,DBASE!$A$4:$Z$756,8,FALSE)</f>
        <v>109</v>
      </c>
      <c r="K661" s="11" t="str">
        <f>VLOOKUP(C661,DBASE!$A$4:$Z$756,9,FALSE)</f>
        <v>Niederl. 10</v>
      </c>
      <c r="L661" s="11" t="str">
        <f>VLOOKUP(C661,DBASE!$A$4:$Z$756,10,FALSE)</f>
        <v>Department</v>
      </c>
      <c r="M661" s="11" t="str">
        <f>VLOOKUP(C661,DBASE!$A$4:$Z$756,11,FALSE)</f>
        <v>Supervisor</v>
      </c>
      <c r="N661" s="11" t="str">
        <f>VLOOKUP(C661,DBASE!$A$4:$Z$756,12,FALSE)</f>
        <v>Non-Mgm.</v>
      </c>
      <c r="O661" s="11" t="str">
        <f>VLOOKUP(C661,DBASE!$A$4:$Z$756,13,FALSE)</f>
        <v>ang.</v>
      </c>
      <c r="P661" s="11" t="str">
        <f>VLOOKUP(C661,DBASE!$A$4:$Z$756,14,FALSE)</f>
        <v>M</v>
      </c>
      <c r="Q661" s="12">
        <f>VLOOKUP(C661,DBASE!$A$4:$Z$756,15,FALSE)</f>
        <v>43466</v>
      </c>
      <c r="R661" s="12" t="str">
        <f>IF(VLOOKUP(C661,DBASE!$A$4:$Z$756,16,FALSE)=0,"",VLOOKUP(C661,DBASE!$A$4:$Z$756,16,FALSE))</f>
        <v/>
      </c>
      <c r="S661" s="13" t="str">
        <f>VLOOKUP(C661,DBASE!$A$4:$Z$756,17,FALSE)</f>
        <v/>
      </c>
      <c r="T661" s="11">
        <f ca="1">VLOOKUP(C661,DBASE!$A$4:$Z$756,18,FALSE)</f>
        <v>1</v>
      </c>
      <c r="U661" s="12">
        <f>VLOOKUP(C661,DBASE!$A$4:$Z$756,19,FALSE)</f>
        <v>27427</v>
      </c>
      <c r="V661" s="13">
        <f ca="1">VLOOKUP(C661,DBASE!$A$4:$Z$756,20,FALSE)</f>
        <v>44</v>
      </c>
      <c r="W661" s="11" t="str">
        <f>VLOOKUP(C661,DBASE!$A$4:$Z$756,21,FALSE)</f>
        <v>J</v>
      </c>
      <c r="X661" s="11">
        <f>VLOOKUP(C661,DBASE!$A$4:$Z$756,22,FALSE)</f>
        <v>30</v>
      </c>
      <c r="Y661" s="14">
        <f>VLOOKUP(C661,DBASE!$A$4:$Z$756,23,FALSE)</f>
        <v>2.5</v>
      </c>
      <c r="Z661" s="11">
        <f>VLOOKUP(C661,DBASE!$A$4:$Z$756,24,FALSE)</f>
        <v>39</v>
      </c>
      <c r="AA661" s="11" t="str">
        <f>VLOOKUP(C661,DBASE!$A$4:$Z$756,25,FALSE)</f>
        <v>Function</v>
      </c>
      <c r="AB661" s="10">
        <f>VLOOKUP(C661,DBASE!$A$4:$Z$756,26,FALSE)</f>
        <v>1</v>
      </c>
      <c r="AC661" s="15">
        <v>1657</v>
      </c>
      <c r="AD661" s="15">
        <f t="shared" si="50"/>
        <v>363.29725000000002</v>
      </c>
      <c r="AE661" s="15">
        <v>0</v>
      </c>
      <c r="AF661" s="15">
        <v>0</v>
      </c>
      <c r="AG661" s="15">
        <v>0</v>
      </c>
      <c r="AH661" s="15">
        <v>0</v>
      </c>
      <c r="AI661" s="15">
        <v>0</v>
      </c>
      <c r="AJ661" s="15">
        <v>0</v>
      </c>
      <c r="AK661" s="15">
        <v>0</v>
      </c>
      <c r="AL661" s="15">
        <v>0</v>
      </c>
      <c r="AM661" s="15">
        <v>0</v>
      </c>
      <c r="AN661" s="15">
        <v>0</v>
      </c>
      <c r="AO661" s="15">
        <f t="shared" si="51"/>
        <v>95.596153846153854</v>
      </c>
      <c r="AP661" s="15">
        <f t="shared" si="52"/>
        <v>75.94583333333334</v>
      </c>
      <c r="AQ661" s="15">
        <f t="shared" si="53"/>
        <v>26.5</v>
      </c>
      <c r="AR661" s="15">
        <v>0</v>
      </c>
      <c r="AS661" s="15">
        <v>0</v>
      </c>
      <c r="AT661" s="15">
        <v>0</v>
      </c>
      <c r="AU661" s="15">
        <v>0</v>
      </c>
      <c r="AV661" s="15">
        <f t="shared" si="54"/>
        <v>44.35150302884616</v>
      </c>
      <c r="AW661" s="15">
        <v>0</v>
      </c>
      <c r="AX661" s="15">
        <v>0</v>
      </c>
    </row>
    <row r="662" spans="1:50" ht="20.100000000000001" customHeight="1" x14ac:dyDescent="0.25">
      <c r="A662" s="8">
        <v>43922</v>
      </c>
      <c r="B662" s="8">
        <v>43951</v>
      </c>
      <c r="C662" s="11">
        <v>636</v>
      </c>
      <c r="D662" s="8" t="str">
        <f>VLOOKUP(C662,DBASE!$A$4:$Z$756,3,FALSE)</f>
        <v>P</v>
      </c>
      <c r="E662" s="11" t="str">
        <f>VLOOKUP(C662,DBASE!$A$4:$Z$756,2,FALSE)</f>
        <v>Active</v>
      </c>
      <c r="F662" s="11" t="str">
        <f>VLOOKUP(C662,DBASE!$A$4:$Z$756,4,FALSE)</f>
        <v>Mitarbeiter 636</v>
      </c>
      <c r="G662" s="11" t="str">
        <f>VLOOKUP(C662,DBASE!$A$4:$Z$756,5,FALSE)</f>
        <v>Y</v>
      </c>
      <c r="H662" s="11">
        <f>VLOOKUP(C662,DBASE!$A$4:$Z$756,6,FALSE)</f>
        <v>1020</v>
      </c>
      <c r="I662" s="11">
        <f>VLOOKUP(C662,DBASE!$A$4:$Z$756,7,FALSE)</f>
        <v>1027</v>
      </c>
      <c r="J662" s="11">
        <f>VLOOKUP(C662,DBASE!$A$4:$Z$756,8,FALSE)</f>
        <v>109</v>
      </c>
      <c r="K662" s="11" t="str">
        <f>VLOOKUP(C662,DBASE!$A$4:$Z$756,9,FALSE)</f>
        <v>Niederl. 10</v>
      </c>
      <c r="L662" s="11" t="str">
        <f>VLOOKUP(C662,DBASE!$A$4:$Z$756,10,FALSE)</f>
        <v>Department</v>
      </c>
      <c r="M662" s="11" t="str">
        <f>VLOOKUP(C662,DBASE!$A$4:$Z$756,11,FALSE)</f>
        <v>Supervisor</v>
      </c>
      <c r="N662" s="11" t="str">
        <f>VLOOKUP(C662,DBASE!$A$4:$Z$756,12,FALSE)</f>
        <v>Non-Mgm.</v>
      </c>
      <c r="O662" s="11" t="str">
        <f>VLOOKUP(C662,DBASE!$A$4:$Z$756,13,FALSE)</f>
        <v>ang.</v>
      </c>
      <c r="P662" s="11" t="str">
        <f>VLOOKUP(C662,DBASE!$A$4:$Z$756,14,FALSE)</f>
        <v>W</v>
      </c>
      <c r="Q662" s="12">
        <f>VLOOKUP(C662,DBASE!$A$4:$Z$756,15,FALSE)</f>
        <v>43500</v>
      </c>
      <c r="R662" s="12" t="str">
        <f>IF(VLOOKUP(C662,DBASE!$A$4:$Z$756,16,FALSE)=0,"",VLOOKUP(C662,DBASE!$A$4:$Z$756,16,FALSE))</f>
        <v/>
      </c>
      <c r="S662" s="13" t="str">
        <f>VLOOKUP(C662,DBASE!$A$4:$Z$756,17,FALSE)</f>
        <v/>
      </c>
      <c r="T662" s="11">
        <f ca="1">VLOOKUP(C662,DBASE!$A$4:$Z$756,18,FALSE)</f>
        <v>0</v>
      </c>
      <c r="U662" s="12">
        <f>VLOOKUP(C662,DBASE!$A$4:$Z$756,19,FALSE)</f>
        <v>33949</v>
      </c>
      <c r="V662" s="13">
        <f ca="1">VLOOKUP(C662,DBASE!$A$4:$Z$756,20,FALSE)</f>
        <v>27</v>
      </c>
      <c r="W662" s="11" t="str">
        <f>VLOOKUP(C662,DBASE!$A$4:$Z$756,21,FALSE)</f>
        <v>J</v>
      </c>
      <c r="X662" s="11">
        <f>VLOOKUP(C662,DBASE!$A$4:$Z$756,22,FALSE)</f>
        <v>30</v>
      </c>
      <c r="Y662" s="14">
        <f>VLOOKUP(C662,DBASE!$A$4:$Z$756,23,FALSE)</f>
        <v>2.5</v>
      </c>
      <c r="Z662" s="11">
        <f>VLOOKUP(C662,DBASE!$A$4:$Z$756,24,FALSE)</f>
        <v>39</v>
      </c>
      <c r="AA662" s="11" t="str">
        <f>VLOOKUP(C662,DBASE!$A$4:$Z$756,25,FALSE)</f>
        <v>Function</v>
      </c>
      <c r="AB662" s="10">
        <f>VLOOKUP(C662,DBASE!$A$4:$Z$756,26,FALSE)</f>
        <v>0.5</v>
      </c>
      <c r="AC662" s="15">
        <v>1658</v>
      </c>
      <c r="AD662" s="15">
        <f t="shared" si="50"/>
        <v>363.51650000000001</v>
      </c>
      <c r="AE662" s="15">
        <v>0</v>
      </c>
      <c r="AF662" s="15">
        <v>0</v>
      </c>
      <c r="AG662" s="15">
        <v>0</v>
      </c>
      <c r="AH662" s="15">
        <v>0</v>
      </c>
      <c r="AI662" s="15">
        <v>0</v>
      </c>
      <c r="AJ662" s="15">
        <v>0</v>
      </c>
      <c r="AK662" s="15">
        <v>0</v>
      </c>
      <c r="AL662" s="15">
        <v>0</v>
      </c>
      <c r="AM662" s="15">
        <v>0</v>
      </c>
      <c r="AN662" s="15">
        <v>0</v>
      </c>
      <c r="AO662" s="15">
        <f t="shared" si="51"/>
        <v>95.65384615384616</v>
      </c>
      <c r="AP662" s="15">
        <f t="shared" si="52"/>
        <v>75.991666666666674</v>
      </c>
      <c r="AQ662" s="15">
        <f t="shared" si="53"/>
        <v>13.25</v>
      </c>
      <c r="AR662" s="15">
        <v>0</v>
      </c>
      <c r="AS662" s="15">
        <v>0</v>
      </c>
      <c r="AT662" s="15">
        <v>0</v>
      </c>
      <c r="AU662" s="15">
        <v>0</v>
      </c>
      <c r="AV662" s="15">
        <f t="shared" si="54"/>
        <v>41.407350096153849</v>
      </c>
      <c r="AW662" s="15">
        <v>0</v>
      </c>
      <c r="AX662" s="15">
        <v>0</v>
      </c>
    </row>
    <row r="663" spans="1:50" ht="20.100000000000001" customHeight="1" x14ac:dyDescent="0.25">
      <c r="A663" s="8">
        <v>43922</v>
      </c>
      <c r="B663" s="8">
        <v>43951</v>
      </c>
      <c r="C663" s="11">
        <v>636</v>
      </c>
      <c r="D663" s="8" t="str">
        <f>VLOOKUP(C663,DBASE!$A$4:$Z$756,3,FALSE)</f>
        <v>P</v>
      </c>
      <c r="E663" s="11" t="str">
        <f>VLOOKUP(C663,DBASE!$A$4:$Z$756,2,FALSE)</f>
        <v>Active</v>
      </c>
      <c r="F663" s="11" t="str">
        <f>VLOOKUP(C663,DBASE!$A$4:$Z$756,4,FALSE)</f>
        <v>Mitarbeiter 636</v>
      </c>
      <c r="G663" s="11" t="str">
        <f>VLOOKUP(C663,DBASE!$A$4:$Z$756,5,FALSE)</f>
        <v>Y</v>
      </c>
      <c r="H663" s="11">
        <f>VLOOKUP(C663,DBASE!$A$4:$Z$756,6,FALSE)</f>
        <v>1020</v>
      </c>
      <c r="I663" s="11">
        <f>VLOOKUP(C663,DBASE!$A$4:$Z$756,7,FALSE)</f>
        <v>1027</v>
      </c>
      <c r="J663" s="11">
        <f>VLOOKUP(C663,DBASE!$A$4:$Z$756,8,FALSE)</f>
        <v>109</v>
      </c>
      <c r="K663" s="11" t="str">
        <f>VLOOKUP(C663,DBASE!$A$4:$Z$756,9,FALSE)</f>
        <v>Niederl. 10</v>
      </c>
      <c r="L663" s="11" t="str">
        <f>VLOOKUP(C663,DBASE!$A$4:$Z$756,10,FALSE)</f>
        <v>Department</v>
      </c>
      <c r="M663" s="11" t="str">
        <f>VLOOKUP(C663,DBASE!$A$4:$Z$756,11,FALSE)</f>
        <v>Supervisor</v>
      </c>
      <c r="N663" s="11" t="str">
        <f>VLOOKUP(C663,DBASE!$A$4:$Z$756,12,FALSE)</f>
        <v>Non-Mgm.</v>
      </c>
      <c r="O663" s="11" t="str">
        <f>VLOOKUP(C663,DBASE!$A$4:$Z$756,13,FALSE)</f>
        <v>ang.</v>
      </c>
      <c r="P663" s="11" t="str">
        <f>VLOOKUP(C663,DBASE!$A$4:$Z$756,14,FALSE)</f>
        <v>W</v>
      </c>
      <c r="Q663" s="12">
        <f>VLOOKUP(C663,DBASE!$A$4:$Z$756,15,FALSE)</f>
        <v>43500</v>
      </c>
      <c r="R663" s="12" t="str">
        <f>IF(VLOOKUP(C663,DBASE!$A$4:$Z$756,16,FALSE)=0,"",VLOOKUP(C663,DBASE!$A$4:$Z$756,16,FALSE))</f>
        <v/>
      </c>
      <c r="S663" s="13" t="str">
        <f>VLOOKUP(C663,DBASE!$A$4:$Z$756,17,FALSE)</f>
        <v/>
      </c>
      <c r="T663" s="11">
        <f ca="1">VLOOKUP(C663,DBASE!$A$4:$Z$756,18,FALSE)</f>
        <v>0</v>
      </c>
      <c r="U663" s="12">
        <f>VLOOKUP(C663,DBASE!$A$4:$Z$756,19,FALSE)</f>
        <v>33949</v>
      </c>
      <c r="V663" s="13">
        <f ca="1">VLOOKUP(C663,DBASE!$A$4:$Z$756,20,FALSE)</f>
        <v>27</v>
      </c>
      <c r="W663" s="11" t="str">
        <f>VLOOKUP(C663,DBASE!$A$4:$Z$756,21,FALSE)</f>
        <v>J</v>
      </c>
      <c r="X663" s="11">
        <f>VLOOKUP(C663,DBASE!$A$4:$Z$756,22,FALSE)</f>
        <v>30</v>
      </c>
      <c r="Y663" s="14">
        <f>VLOOKUP(C663,DBASE!$A$4:$Z$756,23,FALSE)</f>
        <v>2.5</v>
      </c>
      <c r="Z663" s="11">
        <f>VLOOKUP(C663,DBASE!$A$4:$Z$756,24,FALSE)</f>
        <v>39</v>
      </c>
      <c r="AA663" s="11" t="str">
        <f>VLOOKUP(C663,DBASE!$A$4:$Z$756,25,FALSE)</f>
        <v>Function</v>
      </c>
      <c r="AB663" s="10">
        <f>VLOOKUP(C663,DBASE!$A$4:$Z$756,26,FALSE)</f>
        <v>0.5</v>
      </c>
      <c r="AC663" s="15">
        <v>1659</v>
      </c>
      <c r="AD663" s="15">
        <f t="shared" si="50"/>
        <v>363.73575000000005</v>
      </c>
      <c r="AE663" s="15">
        <v>0</v>
      </c>
      <c r="AF663" s="15">
        <v>0</v>
      </c>
      <c r="AG663" s="15">
        <v>0</v>
      </c>
      <c r="AH663" s="15">
        <v>0</v>
      </c>
      <c r="AI663" s="15">
        <v>0</v>
      </c>
      <c r="AJ663" s="15">
        <v>0</v>
      </c>
      <c r="AK663" s="15">
        <v>0</v>
      </c>
      <c r="AL663" s="15">
        <v>0</v>
      </c>
      <c r="AM663" s="15">
        <v>0</v>
      </c>
      <c r="AN663" s="15">
        <v>0</v>
      </c>
      <c r="AO663" s="15">
        <f t="shared" si="51"/>
        <v>95.711538461538453</v>
      </c>
      <c r="AP663" s="15">
        <f t="shared" si="52"/>
        <v>76.037500000000009</v>
      </c>
      <c r="AQ663" s="15">
        <f t="shared" si="53"/>
        <v>13.25</v>
      </c>
      <c r="AR663" s="15">
        <v>0</v>
      </c>
      <c r="AS663" s="15">
        <v>0</v>
      </c>
      <c r="AT663" s="15">
        <v>0</v>
      </c>
      <c r="AU663" s="15">
        <v>0</v>
      </c>
      <c r="AV663" s="15">
        <f t="shared" si="54"/>
        <v>41.430534663461543</v>
      </c>
      <c r="AW663" s="15">
        <v>0</v>
      </c>
      <c r="AX663" s="15">
        <v>0</v>
      </c>
    </row>
    <row r="664" spans="1:50" ht="20.100000000000001" customHeight="1" x14ac:dyDescent="0.25">
      <c r="A664" s="8">
        <v>43922</v>
      </c>
      <c r="B664" s="8">
        <v>43951</v>
      </c>
      <c r="C664" s="11">
        <v>637</v>
      </c>
      <c r="D664" s="8" t="str">
        <f>VLOOKUP(C664,DBASE!$A$4:$Z$756,3,FALSE)</f>
        <v>P</v>
      </c>
      <c r="E664" s="11" t="str">
        <f>VLOOKUP(C664,DBASE!$A$4:$Z$756,2,FALSE)</f>
        <v>Active</v>
      </c>
      <c r="F664" s="11" t="str">
        <f>VLOOKUP(C664,DBASE!$A$4:$Z$756,4,FALSE)</f>
        <v>Mitarbeiter 637</v>
      </c>
      <c r="G664" s="11" t="str">
        <f>VLOOKUP(C664,DBASE!$A$4:$Z$756,5,FALSE)</f>
        <v>N</v>
      </c>
      <c r="H664" s="11">
        <f>VLOOKUP(C664,DBASE!$A$4:$Z$756,6,FALSE)</f>
        <v>1019</v>
      </c>
      <c r="I664" s="11">
        <f>VLOOKUP(C664,DBASE!$A$4:$Z$756,7,FALSE)</f>
        <v>1067</v>
      </c>
      <c r="J664" s="11">
        <f>VLOOKUP(C664,DBASE!$A$4:$Z$756,8,FALSE)</f>
        <v>107</v>
      </c>
      <c r="K664" s="11" t="str">
        <f>VLOOKUP(C664,DBASE!$A$4:$Z$756,9,FALSE)</f>
        <v>Niederl. 8</v>
      </c>
      <c r="L664" s="11" t="str">
        <f>VLOOKUP(C664,DBASE!$A$4:$Z$756,10,FALSE)</f>
        <v>Department</v>
      </c>
      <c r="M664" s="11" t="str">
        <f>VLOOKUP(C664,DBASE!$A$4:$Z$756,11,FALSE)</f>
        <v>Supervisor</v>
      </c>
      <c r="N664" s="11" t="str">
        <f>VLOOKUP(C664,DBASE!$A$4:$Z$756,12,FALSE)</f>
        <v>Non-Mgm.</v>
      </c>
      <c r="O664" s="11" t="str">
        <f>VLOOKUP(C664,DBASE!$A$4:$Z$756,13,FALSE)</f>
        <v>ang.</v>
      </c>
      <c r="P664" s="11" t="str">
        <f>VLOOKUP(C664,DBASE!$A$4:$Z$756,14,FALSE)</f>
        <v>W</v>
      </c>
      <c r="Q664" s="12">
        <f>VLOOKUP(C664,DBASE!$A$4:$Z$756,15,FALSE)</f>
        <v>43497</v>
      </c>
      <c r="R664" s="12" t="str">
        <f>IF(VLOOKUP(C664,DBASE!$A$4:$Z$756,16,FALSE)=0,"",VLOOKUP(C664,DBASE!$A$4:$Z$756,16,FALSE))</f>
        <v/>
      </c>
      <c r="S664" s="13" t="str">
        <f>VLOOKUP(C664,DBASE!$A$4:$Z$756,17,FALSE)</f>
        <v/>
      </c>
      <c r="T664" s="11">
        <f ca="1">VLOOKUP(C664,DBASE!$A$4:$Z$756,18,FALSE)</f>
        <v>0</v>
      </c>
      <c r="U664" s="12">
        <f>VLOOKUP(C664,DBASE!$A$4:$Z$756,19,FALSE)</f>
        <v>33674</v>
      </c>
      <c r="V664" s="13">
        <f ca="1">VLOOKUP(C664,DBASE!$A$4:$Z$756,20,FALSE)</f>
        <v>27</v>
      </c>
      <c r="W664" s="11" t="str">
        <f>VLOOKUP(C664,DBASE!$A$4:$Z$756,21,FALSE)</f>
        <v>N</v>
      </c>
      <c r="X664" s="11">
        <f>VLOOKUP(C664,DBASE!$A$4:$Z$756,22,FALSE)</f>
        <v>30</v>
      </c>
      <c r="Y664" s="14">
        <f>VLOOKUP(C664,DBASE!$A$4:$Z$756,23,FALSE)</f>
        <v>2.5</v>
      </c>
      <c r="Z664" s="11">
        <f>VLOOKUP(C664,DBASE!$A$4:$Z$756,24,FALSE)</f>
        <v>39</v>
      </c>
      <c r="AA664" s="11" t="str">
        <f>VLOOKUP(C664,DBASE!$A$4:$Z$756,25,FALSE)</f>
        <v>Function</v>
      </c>
      <c r="AB664" s="10">
        <f>VLOOKUP(C664,DBASE!$A$4:$Z$756,26,FALSE)</f>
        <v>1</v>
      </c>
      <c r="AC664" s="15">
        <v>1660</v>
      </c>
      <c r="AD664" s="15">
        <f t="shared" si="50"/>
        <v>363.95500000000004</v>
      </c>
      <c r="AE664" s="15">
        <v>0</v>
      </c>
      <c r="AF664" s="15">
        <v>0</v>
      </c>
      <c r="AG664" s="15">
        <v>0</v>
      </c>
      <c r="AH664" s="15">
        <v>0</v>
      </c>
      <c r="AI664" s="15">
        <v>0</v>
      </c>
      <c r="AJ664" s="15">
        <v>0</v>
      </c>
      <c r="AK664" s="15">
        <v>0</v>
      </c>
      <c r="AL664" s="15">
        <v>0</v>
      </c>
      <c r="AM664" s="15">
        <v>0</v>
      </c>
      <c r="AN664" s="15">
        <v>0</v>
      </c>
      <c r="AO664" s="15">
        <f t="shared" si="51"/>
        <v>0</v>
      </c>
      <c r="AP664" s="15">
        <f t="shared" si="52"/>
        <v>0</v>
      </c>
      <c r="AQ664" s="15">
        <f t="shared" si="53"/>
        <v>26.5</v>
      </c>
      <c r="AR664" s="15">
        <v>0</v>
      </c>
      <c r="AS664" s="15">
        <v>0</v>
      </c>
      <c r="AT664" s="15">
        <v>0</v>
      </c>
      <c r="AU664" s="15">
        <v>0</v>
      </c>
      <c r="AV664" s="15">
        <f t="shared" si="54"/>
        <v>5.9346750000000004</v>
      </c>
      <c r="AW664" s="15">
        <v>0</v>
      </c>
      <c r="AX664" s="15">
        <v>0</v>
      </c>
    </row>
    <row r="665" spans="1:50" ht="20.100000000000001" customHeight="1" x14ac:dyDescent="0.25">
      <c r="A665" s="8">
        <v>43922</v>
      </c>
      <c r="B665" s="8">
        <v>43951</v>
      </c>
      <c r="C665" s="11">
        <v>638</v>
      </c>
      <c r="D665" s="8" t="str">
        <f>VLOOKUP(C665,DBASE!$A$4:$Z$756,3,FALSE)</f>
        <v>P</v>
      </c>
      <c r="E665" s="11" t="str">
        <f>VLOOKUP(C665,DBASE!$A$4:$Z$756,2,FALSE)</f>
        <v>Active</v>
      </c>
      <c r="F665" s="11" t="str">
        <f>VLOOKUP(C665,DBASE!$A$4:$Z$756,4,FALSE)</f>
        <v>Mitarbeiter 638</v>
      </c>
      <c r="G665" s="11" t="str">
        <f>VLOOKUP(C665,DBASE!$A$4:$Z$756,5,FALSE)</f>
        <v>Y</v>
      </c>
      <c r="H665" s="11">
        <f>VLOOKUP(C665,DBASE!$A$4:$Z$756,6,FALSE)</f>
        <v>1019</v>
      </c>
      <c r="I665" s="11">
        <f>VLOOKUP(C665,DBASE!$A$4:$Z$756,7,FALSE)</f>
        <v>1019</v>
      </c>
      <c r="J665" s="11">
        <f>VLOOKUP(C665,DBASE!$A$4:$Z$756,8,FALSE)</f>
        <v>108</v>
      </c>
      <c r="K665" s="11" t="str">
        <f>VLOOKUP(C665,DBASE!$A$4:$Z$756,9,FALSE)</f>
        <v>Niederl. 9</v>
      </c>
      <c r="L665" s="11" t="str">
        <f>VLOOKUP(C665,DBASE!$A$4:$Z$756,10,FALSE)</f>
        <v>Department</v>
      </c>
      <c r="M665" s="11" t="str">
        <f>VLOOKUP(C665,DBASE!$A$4:$Z$756,11,FALSE)</f>
        <v>Supervisor</v>
      </c>
      <c r="N665" s="11" t="str">
        <f>VLOOKUP(C665,DBASE!$A$4:$Z$756,12,FALSE)</f>
        <v>Non-Mgm.</v>
      </c>
      <c r="O665" s="11" t="str">
        <f>VLOOKUP(C665,DBASE!$A$4:$Z$756,13,FALSE)</f>
        <v>ang.</v>
      </c>
      <c r="P665" s="11" t="str">
        <f>VLOOKUP(C665,DBASE!$A$4:$Z$756,14,FALSE)</f>
        <v>W</v>
      </c>
      <c r="Q665" s="12">
        <f>VLOOKUP(C665,DBASE!$A$4:$Z$756,15,FALSE)</f>
        <v>43497</v>
      </c>
      <c r="R665" s="12" t="str">
        <f>IF(VLOOKUP(C665,DBASE!$A$4:$Z$756,16,FALSE)=0,"",VLOOKUP(C665,DBASE!$A$4:$Z$756,16,FALSE))</f>
        <v/>
      </c>
      <c r="S665" s="13" t="str">
        <f>VLOOKUP(C665,DBASE!$A$4:$Z$756,17,FALSE)</f>
        <v/>
      </c>
      <c r="T665" s="11">
        <f ca="1">VLOOKUP(C665,DBASE!$A$4:$Z$756,18,FALSE)</f>
        <v>0</v>
      </c>
      <c r="U665" s="12">
        <f>VLOOKUP(C665,DBASE!$A$4:$Z$756,19,FALSE)</f>
        <v>24088</v>
      </c>
      <c r="V665" s="13">
        <f ca="1">VLOOKUP(C665,DBASE!$A$4:$Z$756,20,FALSE)</f>
        <v>54</v>
      </c>
      <c r="W665" s="11" t="str">
        <f>VLOOKUP(C665,DBASE!$A$4:$Z$756,21,FALSE)</f>
        <v>N</v>
      </c>
      <c r="X665" s="11">
        <f>VLOOKUP(C665,DBASE!$A$4:$Z$756,22,FALSE)</f>
        <v>30</v>
      </c>
      <c r="Y665" s="14">
        <f>VLOOKUP(C665,DBASE!$A$4:$Z$756,23,FALSE)</f>
        <v>2.5</v>
      </c>
      <c r="Z665" s="11">
        <f>VLOOKUP(C665,DBASE!$A$4:$Z$756,24,FALSE)</f>
        <v>39</v>
      </c>
      <c r="AA665" s="11" t="str">
        <f>VLOOKUP(C665,DBASE!$A$4:$Z$756,25,FALSE)</f>
        <v>Function</v>
      </c>
      <c r="AB665" s="10">
        <f>VLOOKUP(C665,DBASE!$A$4:$Z$756,26,FALSE)</f>
        <v>0.5</v>
      </c>
      <c r="AC665" s="15">
        <v>1661</v>
      </c>
      <c r="AD665" s="15">
        <f t="shared" si="50"/>
        <v>364.17425000000003</v>
      </c>
      <c r="AE665" s="15">
        <v>0</v>
      </c>
      <c r="AF665" s="15">
        <v>0</v>
      </c>
      <c r="AG665" s="15">
        <v>0</v>
      </c>
      <c r="AH665" s="15">
        <v>0</v>
      </c>
      <c r="AI665" s="15">
        <v>0</v>
      </c>
      <c r="AJ665" s="15">
        <v>0</v>
      </c>
      <c r="AK665" s="15">
        <v>0</v>
      </c>
      <c r="AL665" s="15">
        <v>0</v>
      </c>
      <c r="AM665" s="15">
        <v>0</v>
      </c>
      <c r="AN665" s="15">
        <v>0</v>
      </c>
      <c r="AO665" s="15">
        <f t="shared" si="51"/>
        <v>0</v>
      </c>
      <c r="AP665" s="15">
        <f t="shared" si="52"/>
        <v>0</v>
      </c>
      <c r="AQ665" s="15">
        <f t="shared" si="53"/>
        <v>13.25</v>
      </c>
      <c r="AR665" s="15">
        <v>0</v>
      </c>
      <c r="AS665" s="15">
        <v>0</v>
      </c>
      <c r="AT665" s="15">
        <v>0</v>
      </c>
      <c r="AU665" s="15">
        <v>0</v>
      </c>
      <c r="AV665" s="15">
        <f t="shared" si="54"/>
        <v>2.9673375000000002</v>
      </c>
      <c r="AW665" s="15">
        <v>0</v>
      </c>
      <c r="AX665" s="15">
        <v>0</v>
      </c>
    </row>
    <row r="666" spans="1:50" ht="20.100000000000001" customHeight="1" x14ac:dyDescent="0.25">
      <c r="A666" s="8">
        <v>43922</v>
      </c>
      <c r="B666" s="8">
        <v>43951</v>
      </c>
      <c r="C666" s="11">
        <v>638</v>
      </c>
      <c r="D666" s="8" t="str">
        <f>VLOOKUP(C666,DBASE!$A$4:$Z$756,3,FALSE)</f>
        <v>P</v>
      </c>
      <c r="E666" s="11" t="str">
        <f>VLOOKUP(C666,DBASE!$A$4:$Z$756,2,FALSE)</f>
        <v>Active</v>
      </c>
      <c r="F666" s="11" t="str">
        <f>VLOOKUP(C666,DBASE!$A$4:$Z$756,4,FALSE)</f>
        <v>Mitarbeiter 638</v>
      </c>
      <c r="G666" s="11" t="str">
        <f>VLOOKUP(C666,DBASE!$A$4:$Z$756,5,FALSE)</f>
        <v>Y</v>
      </c>
      <c r="H666" s="11">
        <f>VLOOKUP(C666,DBASE!$A$4:$Z$756,6,FALSE)</f>
        <v>1019</v>
      </c>
      <c r="I666" s="11">
        <f>VLOOKUP(C666,DBASE!$A$4:$Z$756,7,FALSE)</f>
        <v>1019</v>
      </c>
      <c r="J666" s="11">
        <f>VLOOKUP(C666,DBASE!$A$4:$Z$756,8,FALSE)</f>
        <v>108</v>
      </c>
      <c r="K666" s="11" t="str">
        <f>VLOOKUP(C666,DBASE!$A$4:$Z$756,9,FALSE)</f>
        <v>Niederl. 9</v>
      </c>
      <c r="L666" s="11" t="str">
        <f>VLOOKUP(C666,DBASE!$A$4:$Z$756,10,FALSE)</f>
        <v>Department</v>
      </c>
      <c r="M666" s="11" t="str">
        <f>VLOOKUP(C666,DBASE!$A$4:$Z$756,11,FALSE)</f>
        <v>Supervisor</v>
      </c>
      <c r="N666" s="11" t="str">
        <f>VLOOKUP(C666,DBASE!$A$4:$Z$756,12,FALSE)</f>
        <v>Non-Mgm.</v>
      </c>
      <c r="O666" s="11" t="str">
        <f>VLOOKUP(C666,DBASE!$A$4:$Z$756,13,FALSE)</f>
        <v>ang.</v>
      </c>
      <c r="P666" s="11" t="str">
        <f>VLOOKUP(C666,DBASE!$A$4:$Z$756,14,FALSE)</f>
        <v>W</v>
      </c>
      <c r="Q666" s="12">
        <f>VLOOKUP(C666,DBASE!$A$4:$Z$756,15,FALSE)</f>
        <v>43497</v>
      </c>
      <c r="R666" s="12" t="str">
        <f>IF(VLOOKUP(C666,DBASE!$A$4:$Z$756,16,FALSE)=0,"",VLOOKUP(C666,DBASE!$A$4:$Z$756,16,FALSE))</f>
        <v/>
      </c>
      <c r="S666" s="13" t="str">
        <f>VLOOKUP(C666,DBASE!$A$4:$Z$756,17,FALSE)</f>
        <v/>
      </c>
      <c r="T666" s="11">
        <f ca="1">VLOOKUP(C666,DBASE!$A$4:$Z$756,18,FALSE)</f>
        <v>0</v>
      </c>
      <c r="U666" s="12">
        <f>VLOOKUP(C666,DBASE!$A$4:$Z$756,19,FALSE)</f>
        <v>24088</v>
      </c>
      <c r="V666" s="13">
        <f ca="1">VLOOKUP(C666,DBASE!$A$4:$Z$756,20,FALSE)</f>
        <v>54</v>
      </c>
      <c r="W666" s="11" t="str">
        <f>VLOOKUP(C666,DBASE!$A$4:$Z$756,21,FALSE)</f>
        <v>N</v>
      </c>
      <c r="X666" s="11">
        <f>VLOOKUP(C666,DBASE!$A$4:$Z$756,22,FALSE)</f>
        <v>30</v>
      </c>
      <c r="Y666" s="14">
        <f>VLOOKUP(C666,DBASE!$A$4:$Z$756,23,FALSE)</f>
        <v>2.5</v>
      </c>
      <c r="Z666" s="11">
        <f>VLOOKUP(C666,DBASE!$A$4:$Z$756,24,FALSE)</f>
        <v>39</v>
      </c>
      <c r="AA666" s="11" t="str">
        <f>VLOOKUP(C666,DBASE!$A$4:$Z$756,25,FALSE)</f>
        <v>Function</v>
      </c>
      <c r="AB666" s="10">
        <f>VLOOKUP(C666,DBASE!$A$4:$Z$756,26,FALSE)</f>
        <v>0.5</v>
      </c>
      <c r="AC666" s="15">
        <v>1662</v>
      </c>
      <c r="AD666" s="15">
        <f t="shared" si="50"/>
        <v>364.39350000000002</v>
      </c>
      <c r="AE666" s="15">
        <v>0</v>
      </c>
      <c r="AF666" s="15">
        <v>0</v>
      </c>
      <c r="AG666" s="15">
        <v>0</v>
      </c>
      <c r="AH666" s="15">
        <v>0</v>
      </c>
      <c r="AI666" s="15">
        <v>0</v>
      </c>
      <c r="AJ666" s="15">
        <v>0</v>
      </c>
      <c r="AK666" s="15">
        <v>0</v>
      </c>
      <c r="AL666" s="15">
        <v>0</v>
      </c>
      <c r="AM666" s="15">
        <v>0</v>
      </c>
      <c r="AN666" s="15">
        <v>0</v>
      </c>
      <c r="AO666" s="15">
        <f t="shared" si="51"/>
        <v>0</v>
      </c>
      <c r="AP666" s="15">
        <f t="shared" si="52"/>
        <v>0</v>
      </c>
      <c r="AQ666" s="15">
        <f t="shared" si="53"/>
        <v>13.25</v>
      </c>
      <c r="AR666" s="15">
        <v>0</v>
      </c>
      <c r="AS666" s="15">
        <v>0</v>
      </c>
      <c r="AT666" s="15">
        <v>0</v>
      </c>
      <c r="AU666" s="15">
        <v>0</v>
      </c>
      <c r="AV666" s="15">
        <f t="shared" si="54"/>
        <v>2.9673375000000002</v>
      </c>
      <c r="AW666" s="15">
        <v>0</v>
      </c>
      <c r="AX666" s="15">
        <v>0</v>
      </c>
    </row>
    <row r="667" spans="1:50" ht="20.100000000000001" customHeight="1" x14ac:dyDescent="0.25">
      <c r="A667" s="8">
        <v>43922</v>
      </c>
      <c r="B667" s="8">
        <v>43951</v>
      </c>
      <c r="C667" s="11">
        <v>639</v>
      </c>
      <c r="D667" s="8" t="str">
        <f>VLOOKUP(C667,DBASE!$A$4:$Z$756,3,FALSE)</f>
        <v>P</v>
      </c>
      <c r="E667" s="11" t="str">
        <f>VLOOKUP(C667,DBASE!$A$4:$Z$756,2,FALSE)</f>
        <v>Active</v>
      </c>
      <c r="F667" s="11" t="str">
        <f>VLOOKUP(C667,DBASE!$A$4:$Z$756,4,FALSE)</f>
        <v>Mitarbeiter 639</v>
      </c>
      <c r="G667" s="11" t="str">
        <f>VLOOKUP(C667,DBASE!$A$4:$Z$756,5,FALSE)</f>
        <v>Y</v>
      </c>
      <c r="H667" s="11">
        <f>VLOOKUP(C667,DBASE!$A$4:$Z$756,6,FALSE)</f>
        <v>1019</v>
      </c>
      <c r="I667" s="11">
        <f>VLOOKUP(C667,DBASE!$A$4:$Z$756,7,FALSE)</f>
        <v>1037</v>
      </c>
      <c r="J667" s="11">
        <f>VLOOKUP(C667,DBASE!$A$4:$Z$756,8,FALSE)</f>
        <v>105</v>
      </c>
      <c r="K667" s="11" t="str">
        <f>VLOOKUP(C667,DBASE!$A$4:$Z$756,9,FALSE)</f>
        <v>Niederl. 6</v>
      </c>
      <c r="L667" s="11" t="str">
        <f>VLOOKUP(C667,DBASE!$A$4:$Z$756,10,FALSE)</f>
        <v>Department</v>
      </c>
      <c r="M667" s="11" t="str">
        <f>VLOOKUP(C667,DBASE!$A$4:$Z$756,11,FALSE)</f>
        <v>Supervisor</v>
      </c>
      <c r="N667" s="11" t="str">
        <f>VLOOKUP(C667,DBASE!$A$4:$Z$756,12,FALSE)</f>
        <v>Manager</v>
      </c>
      <c r="O667" s="11" t="str">
        <f>VLOOKUP(C667,DBASE!$A$4:$Z$756,13,FALSE)</f>
        <v>ang.</v>
      </c>
      <c r="P667" s="11" t="str">
        <f>VLOOKUP(C667,DBASE!$A$4:$Z$756,14,FALSE)</f>
        <v>M</v>
      </c>
      <c r="Q667" s="12">
        <f>VLOOKUP(C667,DBASE!$A$4:$Z$756,15,FALSE)</f>
        <v>43497</v>
      </c>
      <c r="R667" s="12" t="str">
        <f>IF(VLOOKUP(C667,DBASE!$A$4:$Z$756,16,FALSE)=0,"",VLOOKUP(C667,DBASE!$A$4:$Z$756,16,FALSE))</f>
        <v/>
      </c>
      <c r="S667" s="13" t="str">
        <f>VLOOKUP(C667,DBASE!$A$4:$Z$756,17,FALSE)</f>
        <v/>
      </c>
      <c r="T667" s="11">
        <f ca="1">VLOOKUP(C667,DBASE!$A$4:$Z$756,18,FALSE)</f>
        <v>0</v>
      </c>
      <c r="U667" s="12">
        <f>VLOOKUP(C667,DBASE!$A$4:$Z$756,19,FALSE)</f>
        <v>28850</v>
      </c>
      <c r="V667" s="13">
        <f ca="1">VLOOKUP(C667,DBASE!$A$4:$Z$756,20,FALSE)</f>
        <v>41</v>
      </c>
      <c r="W667" s="11" t="str">
        <f>VLOOKUP(C667,DBASE!$A$4:$Z$756,21,FALSE)</f>
        <v>N</v>
      </c>
      <c r="X667" s="11">
        <f>VLOOKUP(C667,DBASE!$A$4:$Z$756,22,FALSE)</f>
        <v>30</v>
      </c>
      <c r="Y667" s="14">
        <f>VLOOKUP(C667,DBASE!$A$4:$Z$756,23,FALSE)</f>
        <v>2.5</v>
      </c>
      <c r="Z667" s="11">
        <f>VLOOKUP(C667,DBASE!$A$4:$Z$756,24,FALSE)</f>
        <v>39</v>
      </c>
      <c r="AA667" s="11" t="str">
        <f>VLOOKUP(C667,DBASE!$A$4:$Z$756,25,FALSE)</f>
        <v>Function</v>
      </c>
      <c r="AB667" s="10">
        <f>VLOOKUP(C667,DBASE!$A$4:$Z$756,26,FALSE)</f>
        <v>0.5</v>
      </c>
      <c r="AC667" s="15">
        <v>1663</v>
      </c>
      <c r="AD667" s="15">
        <f t="shared" si="50"/>
        <v>364.61275000000001</v>
      </c>
      <c r="AE667" s="15">
        <v>0</v>
      </c>
      <c r="AF667" s="15">
        <v>0</v>
      </c>
      <c r="AG667" s="15">
        <v>0</v>
      </c>
      <c r="AH667" s="15">
        <v>0</v>
      </c>
      <c r="AI667" s="15">
        <v>0</v>
      </c>
      <c r="AJ667" s="15">
        <v>0</v>
      </c>
      <c r="AK667" s="15">
        <v>0</v>
      </c>
      <c r="AL667" s="15">
        <v>0</v>
      </c>
      <c r="AM667" s="15">
        <v>0</v>
      </c>
      <c r="AN667" s="15">
        <v>0</v>
      </c>
      <c r="AO667" s="15">
        <f t="shared" si="51"/>
        <v>0</v>
      </c>
      <c r="AP667" s="15">
        <f t="shared" si="52"/>
        <v>0</v>
      </c>
      <c r="AQ667" s="15">
        <f t="shared" si="53"/>
        <v>13.25</v>
      </c>
      <c r="AR667" s="15">
        <v>0</v>
      </c>
      <c r="AS667" s="15">
        <v>0</v>
      </c>
      <c r="AT667" s="15">
        <v>0</v>
      </c>
      <c r="AU667" s="15">
        <v>0</v>
      </c>
      <c r="AV667" s="15">
        <f t="shared" si="54"/>
        <v>2.9673375000000002</v>
      </c>
      <c r="AW667" s="15">
        <v>100.1091</v>
      </c>
      <c r="AX667" s="15">
        <v>0</v>
      </c>
    </row>
    <row r="668" spans="1:50" ht="20.100000000000001" customHeight="1" x14ac:dyDescent="0.25">
      <c r="A668" s="8">
        <v>43922</v>
      </c>
      <c r="B668" s="8">
        <v>43951</v>
      </c>
      <c r="C668" s="11">
        <v>639</v>
      </c>
      <c r="D668" s="8" t="str">
        <f>VLOOKUP(C668,DBASE!$A$4:$Z$756,3,FALSE)</f>
        <v>P</v>
      </c>
      <c r="E668" s="11" t="str">
        <f>VLOOKUP(C668,DBASE!$A$4:$Z$756,2,FALSE)</f>
        <v>Active</v>
      </c>
      <c r="F668" s="11" t="str">
        <f>VLOOKUP(C668,DBASE!$A$4:$Z$756,4,FALSE)</f>
        <v>Mitarbeiter 639</v>
      </c>
      <c r="G668" s="11" t="str">
        <f>VLOOKUP(C668,DBASE!$A$4:$Z$756,5,FALSE)</f>
        <v>Y</v>
      </c>
      <c r="H668" s="11">
        <f>VLOOKUP(C668,DBASE!$A$4:$Z$756,6,FALSE)</f>
        <v>1019</v>
      </c>
      <c r="I668" s="11">
        <f>VLOOKUP(C668,DBASE!$A$4:$Z$756,7,FALSE)</f>
        <v>1037</v>
      </c>
      <c r="J668" s="11">
        <f>VLOOKUP(C668,DBASE!$A$4:$Z$756,8,FALSE)</f>
        <v>105</v>
      </c>
      <c r="K668" s="11" t="str">
        <f>VLOOKUP(C668,DBASE!$A$4:$Z$756,9,FALSE)</f>
        <v>Niederl. 6</v>
      </c>
      <c r="L668" s="11" t="str">
        <f>VLOOKUP(C668,DBASE!$A$4:$Z$756,10,FALSE)</f>
        <v>Department</v>
      </c>
      <c r="M668" s="11" t="str">
        <f>VLOOKUP(C668,DBASE!$A$4:$Z$756,11,FALSE)</f>
        <v>Supervisor</v>
      </c>
      <c r="N668" s="11" t="str">
        <f>VLOOKUP(C668,DBASE!$A$4:$Z$756,12,FALSE)</f>
        <v>Manager</v>
      </c>
      <c r="O668" s="11" t="str">
        <f>VLOOKUP(C668,DBASE!$A$4:$Z$756,13,FALSE)</f>
        <v>ang.</v>
      </c>
      <c r="P668" s="11" t="str">
        <f>VLOOKUP(C668,DBASE!$A$4:$Z$756,14,FALSE)</f>
        <v>M</v>
      </c>
      <c r="Q668" s="12">
        <f>VLOOKUP(C668,DBASE!$A$4:$Z$756,15,FALSE)</f>
        <v>43497</v>
      </c>
      <c r="R668" s="12" t="str">
        <f>IF(VLOOKUP(C668,DBASE!$A$4:$Z$756,16,FALSE)=0,"",VLOOKUP(C668,DBASE!$A$4:$Z$756,16,FALSE))</f>
        <v/>
      </c>
      <c r="S668" s="13" t="str">
        <f>VLOOKUP(C668,DBASE!$A$4:$Z$756,17,FALSE)</f>
        <v/>
      </c>
      <c r="T668" s="11">
        <f ca="1">VLOOKUP(C668,DBASE!$A$4:$Z$756,18,FALSE)</f>
        <v>0</v>
      </c>
      <c r="U668" s="12">
        <f>VLOOKUP(C668,DBASE!$A$4:$Z$756,19,FALSE)</f>
        <v>28850</v>
      </c>
      <c r="V668" s="13">
        <f ca="1">VLOOKUP(C668,DBASE!$A$4:$Z$756,20,FALSE)</f>
        <v>41</v>
      </c>
      <c r="W668" s="11" t="str">
        <f>VLOOKUP(C668,DBASE!$A$4:$Z$756,21,FALSE)</f>
        <v>N</v>
      </c>
      <c r="X668" s="11">
        <f>VLOOKUP(C668,DBASE!$A$4:$Z$756,22,FALSE)</f>
        <v>30</v>
      </c>
      <c r="Y668" s="14">
        <f>VLOOKUP(C668,DBASE!$A$4:$Z$756,23,FALSE)</f>
        <v>2.5</v>
      </c>
      <c r="Z668" s="11">
        <f>VLOOKUP(C668,DBASE!$A$4:$Z$756,24,FALSE)</f>
        <v>39</v>
      </c>
      <c r="AA668" s="11" t="str">
        <f>VLOOKUP(C668,DBASE!$A$4:$Z$756,25,FALSE)</f>
        <v>Function</v>
      </c>
      <c r="AB668" s="10">
        <f>VLOOKUP(C668,DBASE!$A$4:$Z$756,26,FALSE)</f>
        <v>0.5</v>
      </c>
      <c r="AC668" s="15">
        <v>1664</v>
      </c>
      <c r="AD668" s="15">
        <f t="shared" si="50"/>
        <v>364.83199999999999</v>
      </c>
      <c r="AE668" s="15">
        <v>0</v>
      </c>
      <c r="AF668" s="15">
        <v>0</v>
      </c>
      <c r="AG668" s="15">
        <v>0</v>
      </c>
      <c r="AH668" s="15">
        <v>0</v>
      </c>
      <c r="AI668" s="15">
        <v>0</v>
      </c>
      <c r="AJ668" s="15">
        <v>0</v>
      </c>
      <c r="AK668" s="15">
        <v>0</v>
      </c>
      <c r="AL668" s="15">
        <v>0</v>
      </c>
      <c r="AM668" s="15">
        <v>0</v>
      </c>
      <c r="AN668" s="15">
        <v>0</v>
      </c>
      <c r="AO668" s="15">
        <f t="shared" si="51"/>
        <v>0</v>
      </c>
      <c r="AP668" s="15">
        <f t="shared" si="52"/>
        <v>0</v>
      </c>
      <c r="AQ668" s="15">
        <f t="shared" si="53"/>
        <v>13.25</v>
      </c>
      <c r="AR668" s="15">
        <v>0</v>
      </c>
      <c r="AS668" s="15">
        <v>0</v>
      </c>
      <c r="AT668" s="15">
        <v>0</v>
      </c>
      <c r="AU668" s="15">
        <v>0</v>
      </c>
      <c r="AV668" s="15">
        <f t="shared" si="54"/>
        <v>2.9673375000000002</v>
      </c>
      <c r="AW668" s="15">
        <v>100.1091</v>
      </c>
      <c r="AX668" s="15">
        <v>0</v>
      </c>
    </row>
    <row r="669" spans="1:50" ht="20.100000000000001" customHeight="1" x14ac:dyDescent="0.25">
      <c r="A669" s="8">
        <v>43922</v>
      </c>
      <c r="B669" s="8">
        <v>43951</v>
      </c>
      <c r="C669" s="11">
        <v>640</v>
      </c>
      <c r="D669" s="8" t="str">
        <f>VLOOKUP(C669,DBASE!$A$4:$Z$756,3,FALSE)</f>
        <v>P</v>
      </c>
      <c r="E669" s="11" t="str">
        <f>VLOOKUP(C669,DBASE!$A$4:$Z$756,2,FALSE)</f>
        <v>Active</v>
      </c>
      <c r="F669" s="11" t="str">
        <f>VLOOKUP(C669,DBASE!$A$4:$Z$756,4,FALSE)</f>
        <v>Mitarbeiter 640</v>
      </c>
      <c r="G669" s="11" t="str">
        <f>VLOOKUP(C669,DBASE!$A$4:$Z$756,5,FALSE)</f>
        <v>N</v>
      </c>
      <c r="H669" s="11">
        <f>VLOOKUP(C669,DBASE!$A$4:$Z$756,6,FALSE)</f>
        <v>1014</v>
      </c>
      <c r="I669" s="11">
        <f>VLOOKUP(C669,DBASE!$A$4:$Z$756,7,FALSE)</f>
        <v>1014</v>
      </c>
      <c r="J669" s="11">
        <f>VLOOKUP(C669,DBASE!$A$4:$Z$756,8,FALSE)</f>
        <v>100</v>
      </c>
      <c r="K669" s="11" t="str">
        <f>VLOOKUP(C669,DBASE!$A$4:$Z$756,9,FALSE)</f>
        <v>Niederl. 1</v>
      </c>
      <c r="L669" s="11" t="str">
        <f>VLOOKUP(C669,DBASE!$A$4:$Z$756,10,FALSE)</f>
        <v>Department</v>
      </c>
      <c r="M669" s="11" t="str">
        <f>VLOOKUP(C669,DBASE!$A$4:$Z$756,11,FALSE)</f>
        <v>Supervisor</v>
      </c>
      <c r="N669" s="11" t="str">
        <f>VLOOKUP(C669,DBASE!$A$4:$Z$756,12,FALSE)</f>
        <v>Non-Mgm.</v>
      </c>
      <c r="O669" s="11" t="str">
        <f>VLOOKUP(C669,DBASE!$A$4:$Z$756,13,FALSE)</f>
        <v>ang.</v>
      </c>
      <c r="P669" s="11" t="str">
        <f>VLOOKUP(C669,DBASE!$A$4:$Z$756,14,FALSE)</f>
        <v>W</v>
      </c>
      <c r="Q669" s="12">
        <f>VLOOKUP(C669,DBASE!$A$4:$Z$756,15,FALSE)</f>
        <v>43497</v>
      </c>
      <c r="R669" s="12" t="str">
        <f>IF(VLOOKUP(C669,DBASE!$A$4:$Z$756,16,FALSE)=0,"",VLOOKUP(C669,DBASE!$A$4:$Z$756,16,FALSE))</f>
        <v/>
      </c>
      <c r="S669" s="13" t="str">
        <f>VLOOKUP(C669,DBASE!$A$4:$Z$756,17,FALSE)</f>
        <v/>
      </c>
      <c r="T669" s="11">
        <f ca="1">VLOOKUP(C669,DBASE!$A$4:$Z$756,18,FALSE)</f>
        <v>0</v>
      </c>
      <c r="U669" s="12">
        <f>VLOOKUP(C669,DBASE!$A$4:$Z$756,19,FALSE)</f>
        <v>30958</v>
      </c>
      <c r="V669" s="13">
        <f ca="1">VLOOKUP(C669,DBASE!$A$4:$Z$756,20,FALSE)</f>
        <v>35</v>
      </c>
      <c r="W669" s="11" t="str">
        <f>VLOOKUP(C669,DBASE!$A$4:$Z$756,21,FALSE)</f>
        <v>N</v>
      </c>
      <c r="X669" s="11">
        <f>VLOOKUP(C669,DBASE!$A$4:$Z$756,22,FALSE)</f>
        <v>30</v>
      </c>
      <c r="Y669" s="14">
        <f>VLOOKUP(C669,DBASE!$A$4:$Z$756,23,FALSE)</f>
        <v>2.5</v>
      </c>
      <c r="Z669" s="11">
        <f>VLOOKUP(C669,DBASE!$A$4:$Z$756,24,FALSE)</f>
        <v>39</v>
      </c>
      <c r="AA669" s="11" t="str">
        <f>VLOOKUP(C669,DBASE!$A$4:$Z$756,25,FALSE)</f>
        <v>Function</v>
      </c>
      <c r="AB669" s="10">
        <f>VLOOKUP(C669,DBASE!$A$4:$Z$756,26,FALSE)</f>
        <v>1</v>
      </c>
      <c r="AC669" s="15">
        <v>1665</v>
      </c>
      <c r="AD669" s="15">
        <f t="shared" si="50"/>
        <v>365.05124999999998</v>
      </c>
      <c r="AE669" s="15">
        <v>0</v>
      </c>
      <c r="AF669" s="15">
        <v>0</v>
      </c>
      <c r="AG669" s="15">
        <v>0</v>
      </c>
      <c r="AH669" s="15">
        <v>0</v>
      </c>
      <c r="AI669" s="15">
        <v>0</v>
      </c>
      <c r="AJ669" s="15">
        <v>0</v>
      </c>
      <c r="AK669" s="15">
        <v>0</v>
      </c>
      <c r="AL669" s="15">
        <v>0</v>
      </c>
      <c r="AM669" s="15">
        <v>0</v>
      </c>
      <c r="AN669" s="15">
        <v>0</v>
      </c>
      <c r="AO669" s="15">
        <f t="shared" si="51"/>
        <v>0</v>
      </c>
      <c r="AP669" s="15">
        <f t="shared" si="52"/>
        <v>0</v>
      </c>
      <c r="AQ669" s="15">
        <f t="shared" si="53"/>
        <v>26.5</v>
      </c>
      <c r="AR669" s="15">
        <v>0</v>
      </c>
      <c r="AS669" s="15">
        <v>0</v>
      </c>
      <c r="AT669" s="15">
        <v>0</v>
      </c>
      <c r="AU669" s="15">
        <v>0</v>
      </c>
      <c r="AV669" s="15">
        <f t="shared" si="54"/>
        <v>5.9346750000000004</v>
      </c>
      <c r="AW669" s="15">
        <v>0</v>
      </c>
      <c r="AX669" s="15">
        <v>0</v>
      </c>
    </row>
    <row r="670" spans="1:50" ht="20.100000000000001" customHeight="1" x14ac:dyDescent="0.25">
      <c r="A670" s="8">
        <v>43922</v>
      </c>
      <c r="B670" s="8">
        <v>43951</v>
      </c>
      <c r="C670" s="11">
        <v>641</v>
      </c>
      <c r="D670" s="8" t="str">
        <f>VLOOKUP(C670,DBASE!$A$4:$Z$756,3,FALSE)</f>
        <v>P</v>
      </c>
      <c r="E670" s="11" t="str">
        <f>VLOOKUP(C670,DBASE!$A$4:$Z$756,2,FALSE)</f>
        <v>Active</v>
      </c>
      <c r="F670" s="11" t="str">
        <f>VLOOKUP(C670,DBASE!$A$4:$Z$756,4,FALSE)</f>
        <v>Mitarbeiter 641</v>
      </c>
      <c r="G670" s="11" t="str">
        <f>VLOOKUP(C670,DBASE!$A$4:$Z$756,5,FALSE)</f>
        <v>N</v>
      </c>
      <c r="H670" s="11">
        <f>VLOOKUP(C670,DBASE!$A$4:$Z$756,6,FALSE)</f>
        <v>1044</v>
      </c>
      <c r="I670" s="11">
        <f>VLOOKUP(C670,DBASE!$A$4:$Z$756,7,FALSE)</f>
        <v>1087</v>
      </c>
      <c r="J670" s="11">
        <f>VLOOKUP(C670,DBASE!$A$4:$Z$756,8,FALSE)</f>
        <v>102</v>
      </c>
      <c r="K670" s="11" t="str">
        <f>VLOOKUP(C670,DBASE!$A$4:$Z$756,9,FALSE)</f>
        <v>Niederl. 3</v>
      </c>
      <c r="L670" s="11" t="str">
        <f>VLOOKUP(C670,DBASE!$A$4:$Z$756,10,FALSE)</f>
        <v>Department</v>
      </c>
      <c r="M670" s="11" t="str">
        <f>VLOOKUP(C670,DBASE!$A$4:$Z$756,11,FALSE)</f>
        <v>Supervisor</v>
      </c>
      <c r="N670" s="11" t="str">
        <f>VLOOKUP(C670,DBASE!$A$4:$Z$756,12,FALSE)</f>
        <v>Non-Mgm.</v>
      </c>
      <c r="O670" s="11" t="str">
        <f>VLOOKUP(C670,DBASE!$A$4:$Z$756,13,FALSE)</f>
        <v>ang.</v>
      </c>
      <c r="P670" s="11" t="str">
        <f>VLOOKUP(C670,DBASE!$A$4:$Z$756,14,FALSE)</f>
        <v>M</v>
      </c>
      <c r="Q670" s="12">
        <f>VLOOKUP(C670,DBASE!$A$4:$Z$756,15,FALSE)</f>
        <v>43497</v>
      </c>
      <c r="R670" s="12" t="str">
        <f>IF(VLOOKUP(C670,DBASE!$A$4:$Z$756,16,FALSE)=0,"",VLOOKUP(C670,DBASE!$A$4:$Z$756,16,FALSE))</f>
        <v/>
      </c>
      <c r="S670" s="13" t="str">
        <f>VLOOKUP(C670,DBASE!$A$4:$Z$756,17,FALSE)</f>
        <v/>
      </c>
      <c r="T670" s="11">
        <f ca="1">VLOOKUP(C670,DBASE!$A$4:$Z$756,18,FALSE)</f>
        <v>0</v>
      </c>
      <c r="U670" s="12">
        <f>VLOOKUP(C670,DBASE!$A$4:$Z$756,19,FALSE)</f>
        <v>32461</v>
      </c>
      <c r="V670" s="13">
        <f ca="1">VLOOKUP(C670,DBASE!$A$4:$Z$756,20,FALSE)</f>
        <v>31</v>
      </c>
      <c r="W670" s="11" t="str">
        <f>VLOOKUP(C670,DBASE!$A$4:$Z$756,21,FALSE)</f>
        <v>N</v>
      </c>
      <c r="X670" s="11">
        <f>VLOOKUP(C670,DBASE!$A$4:$Z$756,22,FALSE)</f>
        <v>30</v>
      </c>
      <c r="Y670" s="14">
        <f>VLOOKUP(C670,DBASE!$A$4:$Z$756,23,FALSE)</f>
        <v>2.5</v>
      </c>
      <c r="Z670" s="11">
        <f>VLOOKUP(C670,DBASE!$A$4:$Z$756,24,FALSE)</f>
        <v>39</v>
      </c>
      <c r="AA670" s="11" t="str">
        <f>VLOOKUP(C670,DBASE!$A$4:$Z$756,25,FALSE)</f>
        <v>Function</v>
      </c>
      <c r="AB670" s="10">
        <f>VLOOKUP(C670,DBASE!$A$4:$Z$756,26,FALSE)</f>
        <v>1</v>
      </c>
      <c r="AC670" s="15">
        <v>1666</v>
      </c>
      <c r="AD670" s="15">
        <f t="shared" si="50"/>
        <v>365.27050000000003</v>
      </c>
      <c r="AE670" s="15">
        <v>0</v>
      </c>
      <c r="AF670" s="15">
        <v>0</v>
      </c>
      <c r="AG670" s="15">
        <v>0</v>
      </c>
      <c r="AH670" s="15">
        <v>0</v>
      </c>
      <c r="AI670" s="15">
        <v>0</v>
      </c>
      <c r="AJ670" s="15">
        <v>0</v>
      </c>
      <c r="AK670" s="15">
        <v>0</v>
      </c>
      <c r="AL670" s="15">
        <v>0</v>
      </c>
      <c r="AM670" s="15">
        <v>0</v>
      </c>
      <c r="AN670" s="15">
        <v>0</v>
      </c>
      <c r="AO670" s="15">
        <f t="shared" si="51"/>
        <v>0</v>
      </c>
      <c r="AP670" s="15">
        <f t="shared" si="52"/>
        <v>0</v>
      </c>
      <c r="AQ670" s="15">
        <f t="shared" si="53"/>
        <v>26.5</v>
      </c>
      <c r="AR670" s="15">
        <v>0</v>
      </c>
      <c r="AS670" s="15">
        <v>0</v>
      </c>
      <c r="AT670" s="15">
        <v>0</v>
      </c>
      <c r="AU670" s="15">
        <v>0</v>
      </c>
      <c r="AV670" s="15">
        <f t="shared" si="54"/>
        <v>5.9346750000000004</v>
      </c>
      <c r="AW670" s="15">
        <v>0</v>
      </c>
      <c r="AX670" s="15">
        <v>0</v>
      </c>
    </row>
    <row r="671" spans="1:50" ht="20.100000000000001" customHeight="1" x14ac:dyDescent="0.25">
      <c r="A671" s="8">
        <v>43922</v>
      </c>
      <c r="B671" s="8">
        <v>43951</v>
      </c>
      <c r="C671" s="11">
        <v>642</v>
      </c>
      <c r="D671" s="8" t="str">
        <f>VLOOKUP(C671,DBASE!$A$4:$Z$756,3,FALSE)</f>
        <v>P</v>
      </c>
      <c r="E671" s="11" t="str">
        <f>VLOOKUP(C671,DBASE!$A$4:$Z$756,2,FALSE)</f>
        <v>Active</v>
      </c>
      <c r="F671" s="11" t="str">
        <f>VLOOKUP(C671,DBASE!$A$4:$Z$756,4,FALSE)</f>
        <v>Mitarbeiter 642</v>
      </c>
      <c r="G671" s="11" t="str">
        <f>VLOOKUP(C671,DBASE!$A$4:$Z$756,5,FALSE)</f>
        <v>N</v>
      </c>
      <c r="H671" s="11">
        <f>VLOOKUP(C671,DBASE!$A$4:$Z$756,6,FALSE)</f>
        <v>1021</v>
      </c>
      <c r="I671" s="11">
        <f>VLOOKUP(C671,DBASE!$A$4:$Z$756,7,FALSE)</f>
        <v>1022</v>
      </c>
      <c r="J671" s="11">
        <f>VLOOKUP(C671,DBASE!$A$4:$Z$756,8,FALSE)</f>
        <v>108</v>
      </c>
      <c r="K671" s="11" t="str">
        <f>VLOOKUP(C671,DBASE!$A$4:$Z$756,9,FALSE)</f>
        <v>Niederl. 9</v>
      </c>
      <c r="L671" s="11" t="str">
        <f>VLOOKUP(C671,DBASE!$A$4:$Z$756,10,FALSE)</f>
        <v>Department</v>
      </c>
      <c r="M671" s="11" t="str">
        <f>VLOOKUP(C671,DBASE!$A$4:$Z$756,11,FALSE)</f>
        <v>Supervisor</v>
      </c>
      <c r="N671" s="11" t="str">
        <f>VLOOKUP(C671,DBASE!$A$4:$Z$756,12,FALSE)</f>
        <v>Non-Mgm.</v>
      </c>
      <c r="O671" s="11" t="str">
        <f>VLOOKUP(C671,DBASE!$A$4:$Z$756,13,FALSE)</f>
        <v>ang.</v>
      </c>
      <c r="P671" s="11" t="str">
        <f>VLOOKUP(C671,DBASE!$A$4:$Z$756,14,FALSE)</f>
        <v>M</v>
      </c>
      <c r="Q671" s="12">
        <f>VLOOKUP(C671,DBASE!$A$4:$Z$756,15,FALSE)</f>
        <v>43510</v>
      </c>
      <c r="R671" s="12" t="str">
        <f>IF(VLOOKUP(C671,DBASE!$A$4:$Z$756,16,FALSE)=0,"",VLOOKUP(C671,DBASE!$A$4:$Z$756,16,FALSE))</f>
        <v/>
      </c>
      <c r="S671" s="13" t="str">
        <f>VLOOKUP(C671,DBASE!$A$4:$Z$756,17,FALSE)</f>
        <v/>
      </c>
      <c r="T671" s="11">
        <f ca="1">VLOOKUP(C671,DBASE!$A$4:$Z$756,18,FALSE)</f>
        <v>0</v>
      </c>
      <c r="U671" s="12">
        <f>VLOOKUP(C671,DBASE!$A$4:$Z$756,19,FALSE)</f>
        <v>34907</v>
      </c>
      <c r="V671" s="13">
        <f ca="1">VLOOKUP(C671,DBASE!$A$4:$Z$756,20,FALSE)</f>
        <v>24</v>
      </c>
      <c r="W671" s="11" t="str">
        <f>VLOOKUP(C671,DBASE!$A$4:$Z$756,21,FALSE)</f>
        <v>J</v>
      </c>
      <c r="X671" s="11">
        <f>VLOOKUP(C671,DBASE!$A$4:$Z$756,22,FALSE)</f>
        <v>30</v>
      </c>
      <c r="Y671" s="14">
        <f>VLOOKUP(C671,DBASE!$A$4:$Z$756,23,FALSE)</f>
        <v>2.5</v>
      </c>
      <c r="Z671" s="11">
        <f>VLOOKUP(C671,DBASE!$A$4:$Z$756,24,FALSE)</f>
        <v>39</v>
      </c>
      <c r="AA671" s="11" t="str">
        <f>VLOOKUP(C671,DBASE!$A$4:$Z$756,25,FALSE)</f>
        <v>Function</v>
      </c>
      <c r="AB671" s="10">
        <f>VLOOKUP(C671,DBASE!$A$4:$Z$756,26,FALSE)</f>
        <v>1</v>
      </c>
      <c r="AC671" s="15">
        <v>1667</v>
      </c>
      <c r="AD671" s="15">
        <f t="shared" si="50"/>
        <v>365.48975000000002</v>
      </c>
      <c r="AE671" s="15">
        <v>0</v>
      </c>
      <c r="AF671" s="15">
        <v>0</v>
      </c>
      <c r="AG671" s="15">
        <v>30</v>
      </c>
      <c r="AH671" s="15">
        <v>0</v>
      </c>
      <c r="AI671" s="15">
        <v>0</v>
      </c>
      <c r="AJ671" s="15">
        <v>1900</v>
      </c>
      <c r="AK671" s="15">
        <v>0</v>
      </c>
      <c r="AL671" s="15">
        <v>0</v>
      </c>
      <c r="AM671" s="15">
        <v>0</v>
      </c>
      <c r="AN671" s="15">
        <v>0</v>
      </c>
      <c r="AO671" s="15">
        <f t="shared" si="51"/>
        <v>96.17307692307692</v>
      </c>
      <c r="AP671" s="15">
        <f t="shared" si="52"/>
        <v>76.404166666666669</v>
      </c>
      <c r="AQ671" s="15">
        <f t="shared" si="53"/>
        <v>26.5</v>
      </c>
      <c r="AR671" s="15">
        <v>0</v>
      </c>
      <c r="AS671" s="15">
        <v>0</v>
      </c>
      <c r="AT671" s="15">
        <v>0</v>
      </c>
      <c r="AU671" s="15">
        <v>0</v>
      </c>
      <c r="AV671" s="15">
        <f t="shared" si="54"/>
        <v>476.80684870192306</v>
      </c>
      <c r="AW671" s="15">
        <v>78.09</v>
      </c>
      <c r="AX671" s="15">
        <v>0</v>
      </c>
    </row>
    <row r="672" spans="1:50" ht="20.100000000000001" customHeight="1" x14ac:dyDescent="0.25">
      <c r="A672" s="8">
        <v>43922</v>
      </c>
      <c r="B672" s="8">
        <v>43951</v>
      </c>
      <c r="C672" s="11">
        <v>643</v>
      </c>
      <c r="D672" s="8" t="str">
        <f>VLOOKUP(C672,DBASE!$A$4:$Z$756,3,FALSE)</f>
        <v>P</v>
      </c>
      <c r="E672" s="11" t="str">
        <f>VLOOKUP(C672,DBASE!$A$4:$Z$756,2,FALSE)</f>
        <v>Active</v>
      </c>
      <c r="F672" s="11" t="str">
        <f>VLOOKUP(C672,DBASE!$A$4:$Z$756,4,FALSE)</f>
        <v>Mitarbeiter 643</v>
      </c>
      <c r="G672" s="11" t="str">
        <f>VLOOKUP(C672,DBASE!$A$4:$Z$756,5,FALSE)</f>
        <v>N</v>
      </c>
      <c r="H672" s="11">
        <f>VLOOKUP(C672,DBASE!$A$4:$Z$756,6,FALSE)</f>
        <v>1035</v>
      </c>
      <c r="I672" s="11">
        <f>VLOOKUP(C672,DBASE!$A$4:$Z$756,7,FALSE)</f>
        <v>1078</v>
      </c>
      <c r="J672" s="11">
        <f>VLOOKUP(C672,DBASE!$A$4:$Z$756,8,FALSE)</f>
        <v>102</v>
      </c>
      <c r="K672" s="11" t="str">
        <f>VLOOKUP(C672,DBASE!$A$4:$Z$756,9,FALSE)</f>
        <v>Niederl. 3</v>
      </c>
      <c r="L672" s="11" t="str">
        <f>VLOOKUP(C672,DBASE!$A$4:$Z$756,10,FALSE)</f>
        <v>Department</v>
      </c>
      <c r="M672" s="11" t="str">
        <f>VLOOKUP(C672,DBASE!$A$4:$Z$756,11,FALSE)</f>
        <v>Supervisor</v>
      </c>
      <c r="N672" s="11" t="str">
        <f>VLOOKUP(C672,DBASE!$A$4:$Z$756,12,FALSE)</f>
        <v>Non-Mgm.</v>
      </c>
      <c r="O672" s="11" t="str">
        <f>VLOOKUP(C672,DBASE!$A$4:$Z$756,13,FALSE)</f>
        <v>ang.</v>
      </c>
      <c r="P672" s="11" t="str">
        <f>VLOOKUP(C672,DBASE!$A$4:$Z$756,14,FALSE)</f>
        <v>M</v>
      </c>
      <c r="Q672" s="12">
        <f>VLOOKUP(C672,DBASE!$A$4:$Z$756,15,FALSE)</f>
        <v>43525</v>
      </c>
      <c r="R672" s="12" t="str">
        <f>IF(VLOOKUP(C672,DBASE!$A$4:$Z$756,16,FALSE)=0,"",VLOOKUP(C672,DBASE!$A$4:$Z$756,16,FALSE))</f>
        <v/>
      </c>
      <c r="S672" s="13" t="str">
        <f>VLOOKUP(C672,DBASE!$A$4:$Z$756,17,FALSE)</f>
        <v/>
      </c>
      <c r="T672" s="11">
        <f ca="1">VLOOKUP(C672,DBASE!$A$4:$Z$756,18,FALSE)</f>
        <v>0</v>
      </c>
      <c r="U672" s="12">
        <f>VLOOKUP(C672,DBASE!$A$4:$Z$756,19,FALSE)</f>
        <v>26234</v>
      </c>
      <c r="V672" s="13">
        <f ca="1">VLOOKUP(C672,DBASE!$A$4:$Z$756,20,FALSE)</f>
        <v>48</v>
      </c>
      <c r="W672" s="11" t="str">
        <f>VLOOKUP(C672,DBASE!$A$4:$Z$756,21,FALSE)</f>
        <v>N</v>
      </c>
      <c r="X672" s="11">
        <f>VLOOKUP(C672,DBASE!$A$4:$Z$756,22,FALSE)</f>
        <v>30</v>
      </c>
      <c r="Y672" s="14">
        <f>VLOOKUP(C672,DBASE!$A$4:$Z$756,23,FALSE)</f>
        <v>2.5</v>
      </c>
      <c r="Z672" s="11">
        <f>VLOOKUP(C672,DBASE!$A$4:$Z$756,24,FALSE)</f>
        <v>39</v>
      </c>
      <c r="AA672" s="11" t="str">
        <f>VLOOKUP(C672,DBASE!$A$4:$Z$756,25,FALSE)</f>
        <v>Function</v>
      </c>
      <c r="AB672" s="10">
        <f>VLOOKUP(C672,DBASE!$A$4:$Z$756,26,FALSE)</f>
        <v>1</v>
      </c>
      <c r="AC672" s="15">
        <v>1668</v>
      </c>
      <c r="AD672" s="15">
        <f t="shared" si="50"/>
        <v>365.70900000000006</v>
      </c>
      <c r="AE672" s="15">
        <v>0</v>
      </c>
      <c r="AF672" s="15">
        <v>0</v>
      </c>
      <c r="AG672" s="15">
        <v>0</v>
      </c>
      <c r="AH672" s="15">
        <v>0</v>
      </c>
      <c r="AI672" s="15">
        <v>0</v>
      </c>
      <c r="AJ672" s="15">
        <v>0</v>
      </c>
      <c r="AK672" s="15">
        <v>0</v>
      </c>
      <c r="AL672" s="15">
        <v>0</v>
      </c>
      <c r="AM672" s="15">
        <v>0</v>
      </c>
      <c r="AN672" s="15">
        <v>0</v>
      </c>
      <c r="AO672" s="15">
        <f t="shared" si="51"/>
        <v>0</v>
      </c>
      <c r="AP672" s="15">
        <f t="shared" si="52"/>
        <v>0</v>
      </c>
      <c r="AQ672" s="15">
        <f t="shared" si="53"/>
        <v>26.5</v>
      </c>
      <c r="AR672" s="15">
        <v>0</v>
      </c>
      <c r="AS672" s="15">
        <v>0</v>
      </c>
      <c r="AT672" s="15">
        <v>0</v>
      </c>
      <c r="AU672" s="15">
        <v>0</v>
      </c>
      <c r="AV672" s="15">
        <f t="shared" si="54"/>
        <v>5.9346750000000004</v>
      </c>
      <c r="AW672" s="15">
        <v>115.5865</v>
      </c>
      <c r="AX672" s="15">
        <v>0</v>
      </c>
    </row>
    <row r="673" spans="1:50" ht="20.100000000000001" customHeight="1" x14ac:dyDescent="0.25">
      <c r="A673" s="8">
        <v>43922</v>
      </c>
      <c r="B673" s="8">
        <v>43951</v>
      </c>
      <c r="C673" s="11">
        <v>644</v>
      </c>
      <c r="D673" s="8" t="str">
        <f>VLOOKUP(C673,DBASE!$A$4:$Z$756,3,FALSE)</f>
        <v>P</v>
      </c>
      <c r="E673" s="11" t="str">
        <f>VLOOKUP(C673,DBASE!$A$4:$Z$756,2,FALSE)</f>
        <v>Active</v>
      </c>
      <c r="F673" s="11" t="str">
        <f>VLOOKUP(C673,DBASE!$A$4:$Z$756,4,FALSE)</f>
        <v>Mitarbeiter 644</v>
      </c>
      <c r="G673" s="11" t="str">
        <f>VLOOKUP(C673,DBASE!$A$4:$Z$756,5,FALSE)</f>
        <v>Y</v>
      </c>
      <c r="H673" s="11">
        <f>VLOOKUP(C673,DBASE!$A$4:$Z$756,6,FALSE)</f>
        <v>1020</v>
      </c>
      <c r="I673" s="11">
        <f>VLOOKUP(C673,DBASE!$A$4:$Z$756,7,FALSE)</f>
        <v>1058</v>
      </c>
      <c r="J673" s="11">
        <f>VLOOKUP(C673,DBASE!$A$4:$Z$756,8,FALSE)</f>
        <v>106</v>
      </c>
      <c r="K673" s="11" t="str">
        <f>VLOOKUP(C673,DBASE!$A$4:$Z$756,9,FALSE)</f>
        <v>Niederl. 7</v>
      </c>
      <c r="L673" s="11" t="str">
        <f>VLOOKUP(C673,DBASE!$A$4:$Z$756,10,FALSE)</f>
        <v>Department</v>
      </c>
      <c r="M673" s="11" t="str">
        <f>VLOOKUP(C673,DBASE!$A$4:$Z$756,11,FALSE)</f>
        <v>Supervisor</v>
      </c>
      <c r="N673" s="11" t="str">
        <f>VLOOKUP(C673,DBASE!$A$4:$Z$756,12,FALSE)</f>
        <v>Non-Mgm.</v>
      </c>
      <c r="O673" s="11" t="str">
        <f>VLOOKUP(C673,DBASE!$A$4:$Z$756,13,FALSE)</f>
        <v>ang.</v>
      </c>
      <c r="P673" s="11" t="str">
        <f>VLOOKUP(C673,DBASE!$A$4:$Z$756,14,FALSE)</f>
        <v>M</v>
      </c>
      <c r="Q673" s="12">
        <f>VLOOKUP(C673,DBASE!$A$4:$Z$756,15,FALSE)</f>
        <v>43525</v>
      </c>
      <c r="R673" s="12" t="str">
        <f>IF(VLOOKUP(C673,DBASE!$A$4:$Z$756,16,FALSE)=0,"",VLOOKUP(C673,DBASE!$A$4:$Z$756,16,FALSE))</f>
        <v/>
      </c>
      <c r="S673" s="13" t="str">
        <f>VLOOKUP(C673,DBASE!$A$4:$Z$756,17,FALSE)</f>
        <v/>
      </c>
      <c r="T673" s="11">
        <f ca="1">VLOOKUP(C673,DBASE!$A$4:$Z$756,18,FALSE)</f>
        <v>0</v>
      </c>
      <c r="U673" s="12">
        <f>VLOOKUP(C673,DBASE!$A$4:$Z$756,19,FALSE)</f>
        <v>33932</v>
      </c>
      <c r="V673" s="13">
        <f ca="1">VLOOKUP(C673,DBASE!$A$4:$Z$756,20,FALSE)</f>
        <v>27</v>
      </c>
      <c r="W673" s="11" t="str">
        <f>VLOOKUP(C673,DBASE!$A$4:$Z$756,21,FALSE)</f>
        <v>J</v>
      </c>
      <c r="X673" s="11">
        <f>VLOOKUP(C673,DBASE!$A$4:$Z$756,22,FALSE)</f>
        <v>30</v>
      </c>
      <c r="Y673" s="14">
        <f>VLOOKUP(C673,DBASE!$A$4:$Z$756,23,FALSE)</f>
        <v>2.5</v>
      </c>
      <c r="Z673" s="11">
        <f>VLOOKUP(C673,DBASE!$A$4:$Z$756,24,FALSE)</f>
        <v>39</v>
      </c>
      <c r="AA673" s="11" t="str">
        <f>VLOOKUP(C673,DBASE!$A$4:$Z$756,25,FALSE)</f>
        <v>Function</v>
      </c>
      <c r="AB673" s="10">
        <f>VLOOKUP(C673,DBASE!$A$4:$Z$756,26,FALSE)</f>
        <v>0.5</v>
      </c>
      <c r="AC673" s="15">
        <v>1669</v>
      </c>
      <c r="AD673" s="15">
        <f t="shared" si="50"/>
        <v>365.92825000000005</v>
      </c>
      <c r="AE673" s="15">
        <v>0</v>
      </c>
      <c r="AF673" s="15">
        <v>0</v>
      </c>
      <c r="AG673" s="15">
        <v>0</v>
      </c>
      <c r="AH673" s="15">
        <v>0</v>
      </c>
      <c r="AI673" s="15">
        <v>0</v>
      </c>
      <c r="AJ673" s="15">
        <v>0</v>
      </c>
      <c r="AK673" s="15">
        <v>0</v>
      </c>
      <c r="AL673" s="15">
        <v>0</v>
      </c>
      <c r="AM673" s="15">
        <v>0</v>
      </c>
      <c r="AN673" s="15">
        <v>0</v>
      </c>
      <c r="AO673" s="15">
        <f t="shared" si="51"/>
        <v>96.288461538461533</v>
      </c>
      <c r="AP673" s="15">
        <f t="shared" si="52"/>
        <v>76.495833333333351</v>
      </c>
      <c r="AQ673" s="15">
        <f t="shared" si="53"/>
        <v>13.25</v>
      </c>
      <c r="AR673" s="15">
        <v>0</v>
      </c>
      <c r="AS673" s="15">
        <v>0</v>
      </c>
      <c r="AT673" s="15">
        <v>0</v>
      </c>
      <c r="AU673" s="15">
        <v>0</v>
      </c>
      <c r="AV673" s="15">
        <f t="shared" si="54"/>
        <v>41.662380336538469</v>
      </c>
      <c r="AW673" s="15">
        <v>0</v>
      </c>
      <c r="AX673" s="15">
        <v>0</v>
      </c>
    </row>
    <row r="674" spans="1:50" ht="20.100000000000001" customHeight="1" x14ac:dyDescent="0.25">
      <c r="A674" s="8">
        <v>43922</v>
      </c>
      <c r="B674" s="8">
        <v>43951</v>
      </c>
      <c r="C674" s="11">
        <v>644</v>
      </c>
      <c r="D674" s="8" t="str">
        <f>VLOOKUP(C674,DBASE!$A$4:$Z$756,3,FALSE)</f>
        <v>P</v>
      </c>
      <c r="E674" s="11" t="str">
        <f>VLOOKUP(C674,DBASE!$A$4:$Z$756,2,FALSE)</f>
        <v>Active</v>
      </c>
      <c r="F674" s="11" t="str">
        <f>VLOOKUP(C674,DBASE!$A$4:$Z$756,4,FALSE)</f>
        <v>Mitarbeiter 644</v>
      </c>
      <c r="G674" s="11" t="str">
        <f>VLOOKUP(C674,DBASE!$A$4:$Z$756,5,FALSE)</f>
        <v>Y</v>
      </c>
      <c r="H674" s="11">
        <f>VLOOKUP(C674,DBASE!$A$4:$Z$756,6,FALSE)</f>
        <v>1020</v>
      </c>
      <c r="I674" s="11">
        <f>VLOOKUP(C674,DBASE!$A$4:$Z$756,7,FALSE)</f>
        <v>1058</v>
      </c>
      <c r="J674" s="11">
        <f>VLOOKUP(C674,DBASE!$A$4:$Z$756,8,FALSE)</f>
        <v>106</v>
      </c>
      <c r="K674" s="11" t="str">
        <f>VLOOKUP(C674,DBASE!$A$4:$Z$756,9,FALSE)</f>
        <v>Niederl. 7</v>
      </c>
      <c r="L674" s="11" t="str">
        <f>VLOOKUP(C674,DBASE!$A$4:$Z$756,10,FALSE)</f>
        <v>Department</v>
      </c>
      <c r="M674" s="11" t="str">
        <f>VLOOKUP(C674,DBASE!$A$4:$Z$756,11,FALSE)</f>
        <v>Supervisor</v>
      </c>
      <c r="N674" s="11" t="str">
        <f>VLOOKUP(C674,DBASE!$A$4:$Z$756,12,FALSE)</f>
        <v>Non-Mgm.</v>
      </c>
      <c r="O674" s="11" t="str">
        <f>VLOOKUP(C674,DBASE!$A$4:$Z$756,13,FALSE)</f>
        <v>ang.</v>
      </c>
      <c r="P674" s="11" t="str">
        <f>VLOOKUP(C674,DBASE!$A$4:$Z$756,14,FALSE)</f>
        <v>M</v>
      </c>
      <c r="Q674" s="12">
        <f>VLOOKUP(C674,DBASE!$A$4:$Z$756,15,FALSE)</f>
        <v>43525</v>
      </c>
      <c r="R674" s="12" t="str">
        <f>IF(VLOOKUP(C674,DBASE!$A$4:$Z$756,16,FALSE)=0,"",VLOOKUP(C674,DBASE!$A$4:$Z$756,16,FALSE))</f>
        <v/>
      </c>
      <c r="S674" s="13" t="str">
        <f>VLOOKUP(C674,DBASE!$A$4:$Z$756,17,FALSE)</f>
        <v/>
      </c>
      <c r="T674" s="11">
        <f ca="1">VLOOKUP(C674,DBASE!$A$4:$Z$756,18,FALSE)</f>
        <v>0</v>
      </c>
      <c r="U674" s="12">
        <f>VLOOKUP(C674,DBASE!$A$4:$Z$756,19,FALSE)</f>
        <v>33932</v>
      </c>
      <c r="V674" s="13">
        <f ca="1">VLOOKUP(C674,DBASE!$A$4:$Z$756,20,FALSE)</f>
        <v>27</v>
      </c>
      <c r="W674" s="11" t="str">
        <f>VLOOKUP(C674,DBASE!$A$4:$Z$756,21,FALSE)</f>
        <v>J</v>
      </c>
      <c r="X674" s="11">
        <f>VLOOKUP(C674,DBASE!$A$4:$Z$756,22,FALSE)</f>
        <v>30</v>
      </c>
      <c r="Y674" s="14">
        <f>VLOOKUP(C674,DBASE!$A$4:$Z$756,23,FALSE)</f>
        <v>2.5</v>
      </c>
      <c r="Z674" s="11">
        <f>VLOOKUP(C674,DBASE!$A$4:$Z$756,24,FALSE)</f>
        <v>39</v>
      </c>
      <c r="AA674" s="11" t="str">
        <f>VLOOKUP(C674,DBASE!$A$4:$Z$756,25,FALSE)</f>
        <v>Function</v>
      </c>
      <c r="AB674" s="10">
        <f>VLOOKUP(C674,DBASE!$A$4:$Z$756,26,FALSE)</f>
        <v>0.5</v>
      </c>
      <c r="AC674" s="15">
        <v>1670</v>
      </c>
      <c r="AD674" s="15">
        <f t="shared" si="50"/>
        <v>366.14750000000004</v>
      </c>
      <c r="AE674" s="15">
        <v>0</v>
      </c>
      <c r="AF674" s="15">
        <v>0</v>
      </c>
      <c r="AG674" s="15">
        <v>0</v>
      </c>
      <c r="AH674" s="15">
        <v>0</v>
      </c>
      <c r="AI674" s="15">
        <v>0</v>
      </c>
      <c r="AJ674" s="15">
        <v>0</v>
      </c>
      <c r="AK674" s="15">
        <v>0</v>
      </c>
      <c r="AL674" s="15">
        <v>0</v>
      </c>
      <c r="AM674" s="15">
        <v>0</v>
      </c>
      <c r="AN674" s="15">
        <v>0</v>
      </c>
      <c r="AO674" s="15">
        <f t="shared" si="51"/>
        <v>96.346153846153854</v>
      </c>
      <c r="AP674" s="15">
        <f t="shared" si="52"/>
        <v>76.541666666666671</v>
      </c>
      <c r="AQ674" s="15">
        <f t="shared" si="53"/>
        <v>13.25</v>
      </c>
      <c r="AR674" s="15">
        <v>0</v>
      </c>
      <c r="AS674" s="15">
        <v>0</v>
      </c>
      <c r="AT674" s="15">
        <v>0</v>
      </c>
      <c r="AU674" s="15">
        <v>0</v>
      </c>
      <c r="AV674" s="15">
        <f t="shared" si="54"/>
        <v>41.685564903846156</v>
      </c>
      <c r="AW674" s="15">
        <v>0</v>
      </c>
      <c r="AX674" s="15">
        <v>0</v>
      </c>
    </row>
    <row r="675" spans="1:50" ht="20.100000000000001" customHeight="1" x14ac:dyDescent="0.25">
      <c r="A675" s="8">
        <v>43922</v>
      </c>
      <c r="B675" s="8">
        <v>43951</v>
      </c>
      <c r="C675" s="11">
        <v>645</v>
      </c>
      <c r="D675" s="8" t="str">
        <f>VLOOKUP(C675,DBASE!$A$4:$Z$756,3,FALSE)</f>
        <v>P</v>
      </c>
      <c r="E675" s="11" t="str">
        <f>VLOOKUP(C675,DBASE!$A$4:$Z$756,2,FALSE)</f>
        <v>Active</v>
      </c>
      <c r="F675" s="11" t="str">
        <f>VLOOKUP(C675,DBASE!$A$4:$Z$756,4,FALSE)</f>
        <v>Mitarbeiter 645</v>
      </c>
      <c r="G675" s="11" t="str">
        <f>VLOOKUP(C675,DBASE!$A$4:$Z$756,5,FALSE)</f>
        <v>N</v>
      </c>
      <c r="H675" s="11">
        <f>VLOOKUP(C675,DBASE!$A$4:$Z$756,6,FALSE)</f>
        <v>1022</v>
      </c>
      <c r="I675" s="11">
        <f>VLOOKUP(C675,DBASE!$A$4:$Z$756,7,FALSE)</f>
        <v>1053</v>
      </c>
      <c r="J675" s="11">
        <f>VLOOKUP(C675,DBASE!$A$4:$Z$756,8,FALSE)</f>
        <v>107</v>
      </c>
      <c r="K675" s="11" t="str">
        <f>VLOOKUP(C675,DBASE!$A$4:$Z$756,9,FALSE)</f>
        <v>Niederl. 8</v>
      </c>
      <c r="L675" s="11" t="str">
        <f>VLOOKUP(C675,DBASE!$A$4:$Z$756,10,FALSE)</f>
        <v>Department</v>
      </c>
      <c r="M675" s="11" t="str">
        <f>VLOOKUP(C675,DBASE!$A$4:$Z$756,11,FALSE)</f>
        <v>Supervisor</v>
      </c>
      <c r="N675" s="11" t="str">
        <f>VLOOKUP(C675,DBASE!$A$4:$Z$756,12,FALSE)</f>
        <v>Non-Mgm.</v>
      </c>
      <c r="O675" s="11" t="str">
        <f>VLOOKUP(C675,DBASE!$A$4:$Z$756,13,FALSE)</f>
        <v>ang.</v>
      </c>
      <c r="P675" s="11" t="str">
        <f>VLOOKUP(C675,DBASE!$A$4:$Z$756,14,FALSE)</f>
        <v>M</v>
      </c>
      <c r="Q675" s="12">
        <f>VLOOKUP(C675,DBASE!$A$4:$Z$756,15,FALSE)</f>
        <v>43525</v>
      </c>
      <c r="R675" s="12" t="str">
        <f>IF(VLOOKUP(C675,DBASE!$A$4:$Z$756,16,FALSE)=0,"",VLOOKUP(C675,DBASE!$A$4:$Z$756,16,FALSE))</f>
        <v/>
      </c>
      <c r="S675" s="13" t="str">
        <f>VLOOKUP(C675,DBASE!$A$4:$Z$756,17,FALSE)</f>
        <v/>
      </c>
      <c r="T675" s="11">
        <f ca="1">VLOOKUP(C675,DBASE!$A$4:$Z$756,18,FALSE)</f>
        <v>0</v>
      </c>
      <c r="U675" s="12">
        <f>VLOOKUP(C675,DBASE!$A$4:$Z$756,19,FALSE)</f>
        <v>32778</v>
      </c>
      <c r="V675" s="13">
        <f ca="1">VLOOKUP(C675,DBASE!$A$4:$Z$756,20,FALSE)</f>
        <v>30</v>
      </c>
      <c r="W675" s="11" t="str">
        <f>VLOOKUP(C675,DBASE!$A$4:$Z$756,21,FALSE)</f>
        <v>J</v>
      </c>
      <c r="X675" s="11">
        <f>VLOOKUP(C675,DBASE!$A$4:$Z$756,22,FALSE)</f>
        <v>30</v>
      </c>
      <c r="Y675" s="14">
        <f>VLOOKUP(C675,DBASE!$A$4:$Z$756,23,FALSE)</f>
        <v>2.5</v>
      </c>
      <c r="Z675" s="11">
        <f>VLOOKUP(C675,DBASE!$A$4:$Z$756,24,FALSE)</f>
        <v>39</v>
      </c>
      <c r="AA675" s="11" t="str">
        <f>VLOOKUP(C675,DBASE!$A$4:$Z$756,25,FALSE)</f>
        <v>Function</v>
      </c>
      <c r="AB675" s="10">
        <f>VLOOKUP(C675,DBASE!$A$4:$Z$756,26,FALSE)</f>
        <v>1</v>
      </c>
      <c r="AC675" s="15">
        <v>1671</v>
      </c>
      <c r="AD675" s="15">
        <f t="shared" si="50"/>
        <v>366.36675000000002</v>
      </c>
      <c r="AE675" s="15">
        <v>0</v>
      </c>
      <c r="AF675" s="15">
        <v>0</v>
      </c>
      <c r="AG675" s="15">
        <v>0</v>
      </c>
      <c r="AH675" s="15">
        <v>0</v>
      </c>
      <c r="AI675" s="15">
        <v>0</v>
      </c>
      <c r="AJ675" s="15">
        <v>0</v>
      </c>
      <c r="AK675" s="15">
        <v>0</v>
      </c>
      <c r="AL675" s="15">
        <v>0</v>
      </c>
      <c r="AM675" s="15">
        <v>0</v>
      </c>
      <c r="AN675" s="15">
        <v>0</v>
      </c>
      <c r="AO675" s="15">
        <f t="shared" si="51"/>
        <v>96.40384615384616</v>
      </c>
      <c r="AP675" s="15">
        <f t="shared" si="52"/>
        <v>76.587500000000006</v>
      </c>
      <c r="AQ675" s="15">
        <f t="shared" si="53"/>
        <v>26.5</v>
      </c>
      <c r="AR675" s="15">
        <v>0</v>
      </c>
      <c r="AS675" s="15">
        <v>0</v>
      </c>
      <c r="AT675" s="15">
        <v>0</v>
      </c>
      <c r="AU675" s="15">
        <v>0</v>
      </c>
      <c r="AV675" s="15">
        <f t="shared" si="54"/>
        <v>44.67608697115385</v>
      </c>
      <c r="AW675" s="15">
        <v>0</v>
      </c>
      <c r="AX675" s="15">
        <v>0</v>
      </c>
    </row>
    <row r="676" spans="1:50" ht="20.100000000000001" customHeight="1" x14ac:dyDescent="0.25">
      <c r="A676" s="8">
        <v>43922</v>
      </c>
      <c r="B676" s="8">
        <v>43951</v>
      </c>
      <c r="C676" s="11">
        <v>646</v>
      </c>
      <c r="D676" s="8" t="str">
        <f>VLOOKUP(C676,DBASE!$A$4:$Z$756,3,FALSE)</f>
        <v>P</v>
      </c>
      <c r="E676" s="11" t="str">
        <f>VLOOKUP(C676,DBASE!$A$4:$Z$756,2,FALSE)</f>
        <v>Active</v>
      </c>
      <c r="F676" s="11" t="str">
        <f>VLOOKUP(C676,DBASE!$A$4:$Z$756,4,FALSE)</f>
        <v>Mitarbeiter 646</v>
      </c>
      <c r="G676" s="11" t="str">
        <f>VLOOKUP(C676,DBASE!$A$4:$Z$756,5,FALSE)</f>
        <v>N</v>
      </c>
      <c r="H676" s="11">
        <f>VLOOKUP(C676,DBASE!$A$4:$Z$756,6,FALSE)</f>
        <v>1022</v>
      </c>
      <c r="I676" s="11">
        <f>VLOOKUP(C676,DBASE!$A$4:$Z$756,7,FALSE)</f>
        <v>1047</v>
      </c>
      <c r="J676" s="11">
        <f>VLOOKUP(C676,DBASE!$A$4:$Z$756,8,FALSE)</f>
        <v>103</v>
      </c>
      <c r="K676" s="11" t="str">
        <f>VLOOKUP(C676,DBASE!$A$4:$Z$756,9,FALSE)</f>
        <v>Niederl. 4</v>
      </c>
      <c r="L676" s="11" t="str">
        <f>VLOOKUP(C676,DBASE!$A$4:$Z$756,10,FALSE)</f>
        <v>Department</v>
      </c>
      <c r="M676" s="11" t="str">
        <f>VLOOKUP(C676,DBASE!$A$4:$Z$756,11,FALSE)</f>
        <v>Supervisor</v>
      </c>
      <c r="N676" s="11" t="str">
        <f>VLOOKUP(C676,DBASE!$A$4:$Z$756,12,FALSE)</f>
        <v>Non-Mgm.</v>
      </c>
      <c r="O676" s="11" t="str">
        <f>VLOOKUP(C676,DBASE!$A$4:$Z$756,13,FALSE)</f>
        <v>ang.</v>
      </c>
      <c r="P676" s="11" t="str">
        <f>VLOOKUP(C676,DBASE!$A$4:$Z$756,14,FALSE)</f>
        <v>M</v>
      </c>
      <c r="Q676" s="12">
        <f>VLOOKUP(C676,DBASE!$A$4:$Z$756,15,FALSE)</f>
        <v>43525</v>
      </c>
      <c r="R676" s="12" t="str">
        <f>IF(VLOOKUP(C676,DBASE!$A$4:$Z$756,16,FALSE)=0,"",VLOOKUP(C676,DBASE!$A$4:$Z$756,16,FALSE))</f>
        <v/>
      </c>
      <c r="S676" s="13" t="str">
        <f>VLOOKUP(C676,DBASE!$A$4:$Z$756,17,FALSE)</f>
        <v/>
      </c>
      <c r="T676" s="11">
        <f ca="1">VLOOKUP(C676,DBASE!$A$4:$Z$756,18,FALSE)</f>
        <v>0</v>
      </c>
      <c r="U676" s="12">
        <f>VLOOKUP(C676,DBASE!$A$4:$Z$756,19,FALSE)</f>
        <v>34705</v>
      </c>
      <c r="V676" s="13">
        <f ca="1">VLOOKUP(C676,DBASE!$A$4:$Z$756,20,FALSE)</f>
        <v>25</v>
      </c>
      <c r="W676" s="11" t="str">
        <f>VLOOKUP(C676,DBASE!$A$4:$Z$756,21,FALSE)</f>
        <v>J</v>
      </c>
      <c r="X676" s="11">
        <f>VLOOKUP(C676,DBASE!$A$4:$Z$756,22,FALSE)</f>
        <v>30</v>
      </c>
      <c r="Y676" s="14">
        <f>VLOOKUP(C676,DBASE!$A$4:$Z$756,23,FALSE)</f>
        <v>2.5</v>
      </c>
      <c r="Z676" s="11">
        <f>VLOOKUP(C676,DBASE!$A$4:$Z$756,24,FALSE)</f>
        <v>39</v>
      </c>
      <c r="AA676" s="11" t="str">
        <f>VLOOKUP(C676,DBASE!$A$4:$Z$756,25,FALSE)</f>
        <v>Function</v>
      </c>
      <c r="AB676" s="10">
        <f>VLOOKUP(C676,DBASE!$A$4:$Z$756,26,FALSE)</f>
        <v>1</v>
      </c>
      <c r="AC676" s="15">
        <v>1672</v>
      </c>
      <c r="AD676" s="15">
        <f t="shared" si="50"/>
        <v>366.58600000000001</v>
      </c>
      <c r="AE676" s="15">
        <v>0</v>
      </c>
      <c r="AF676" s="15">
        <v>0</v>
      </c>
      <c r="AG676" s="15">
        <v>0</v>
      </c>
      <c r="AH676" s="15">
        <v>0</v>
      </c>
      <c r="AI676" s="15">
        <v>0</v>
      </c>
      <c r="AJ676" s="15">
        <v>0</v>
      </c>
      <c r="AK676" s="15">
        <v>0</v>
      </c>
      <c r="AL676" s="15">
        <v>0</v>
      </c>
      <c r="AM676" s="15">
        <v>0</v>
      </c>
      <c r="AN676" s="15">
        <v>0</v>
      </c>
      <c r="AO676" s="15">
        <f t="shared" si="51"/>
        <v>96.461538461538467</v>
      </c>
      <c r="AP676" s="15">
        <f t="shared" si="52"/>
        <v>76.63333333333334</v>
      </c>
      <c r="AQ676" s="15">
        <f t="shared" si="53"/>
        <v>26.5</v>
      </c>
      <c r="AR676" s="15">
        <v>0</v>
      </c>
      <c r="AS676" s="15">
        <v>0</v>
      </c>
      <c r="AT676" s="15">
        <v>0</v>
      </c>
      <c r="AU676" s="15">
        <v>0</v>
      </c>
      <c r="AV676" s="15">
        <f t="shared" si="54"/>
        <v>44.699271538461545</v>
      </c>
      <c r="AW676" s="15">
        <v>0</v>
      </c>
      <c r="AX676" s="15">
        <v>0</v>
      </c>
    </row>
    <row r="677" spans="1:50" ht="20.100000000000001" customHeight="1" x14ac:dyDescent="0.25">
      <c r="A677" s="8">
        <v>43922</v>
      </c>
      <c r="B677" s="8">
        <v>43951</v>
      </c>
      <c r="C677" s="11">
        <v>647</v>
      </c>
      <c r="D677" s="8" t="str">
        <f>VLOOKUP(C677,DBASE!$A$4:$Z$756,3,FALSE)</f>
        <v>P</v>
      </c>
      <c r="E677" s="11" t="str">
        <f>VLOOKUP(C677,DBASE!$A$4:$Z$756,2,FALSE)</f>
        <v>Active</v>
      </c>
      <c r="F677" s="11" t="str">
        <f>VLOOKUP(C677,DBASE!$A$4:$Z$756,4,FALSE)</f>
        <v>Mitarbeiter 647</v>
      </c>
      <c r="G677" s="11" t="str">
        <f>VLOOKUP(C677,DBASE!$A$4:$Z$756,5,FALSE)</f>
        <v>N</v>
      </c>
      <c r="H677" s="11">
        <f>VLOOKUP(C677,DBASE!$A$4:$Z$756,6,FALSE)</f>
        <v>1022</v>
      </c>
      <c r="I677" s="11">
        <f>VLOOKUP(C677,DBASE!$A$4:$Z$756,7,FALSE)</f>
        <v>1047</v>
      </c>
      <c r="J677" s="11">
        <f>VLOOKUP(C677,DBASE!$A$4:$Z$756,8,FALSE)</f>
        <v>103</v>
      </c>
      <c r="K677" s="11" t="str">
        <f>VLOOKUP(C677,DBASE!$A$4:$Z$756,9,FALSE)</f>
        <v>Niederl. 4</v>
      </c>
      <c r="L677" s="11" t="str">
        <f>VLOOKUP(C677,DBASE!$A$4:$Z$756,10,FALSE)</f>
        <v>Department</v>
      </c>
      <c r="M677" s="11" t="str">
        <f>VLOOKUP(C677,DBASE!$A$4:$Z$756,11,FALSE)</f>
        <v>Supervisor</v>
      </c>
      <c r="N677" s="11" t="str">
        <f>VLOOKUP(C677,DBASE!$A$4:$Z$756,12,FALSE)</f>
        <v>Non-Mgm.</v>
      </c>
      <c r="O677" s="11" t="str">
        <f>VLOOKUP(C677,DBASE!$A$4:$Z$756,13,FALSE)</f>
        <v>ang.</v>
      </c>
      <c r="P677" s="11" t="str">
        <f>VLOOKUP(C677,DBASE!$A$4:$Z$756,14,FALSE)</f>
        <v>M</v>
      </c>
      <c r="Q677" s="12">
        <f>VLOOKUP(C677,DBASE!$A$4:$Z$756,15,FALSE)</f>
        <v>43525</v>
      </c>
      <c r="R677" s="12" t="str">
        <f>IF(VLOOKUP(C677,DBASE!$A$4:$Z$756,16,FALSE)=0,"",VLOOKUP(C677,DBASE!$A$4:$Z$756,16,FALSE))</f>
        <v/>
      </c>
      <c r="S677" s="13" t="str">
        <f>VLOOKUP(C677,DBASE!$A$4:$Z$756,17,FALSE)</f>
        <v/>
      </c>
      <c r="T677" s="11">
        <f ca="1">VLOOKUP(C677,DBASE!$A$4:$Z$756,18,FALSE)</f>
        <v>0</v>
      </c>
      <c r="U677" s="12">
        <f>VLOOKUP(C677,DBASE!$A$4:$Z$756,19,FALSE)</f>
        <v>35268</v>
      </c>
      <c r="V677" s="13">
        <f ca="1">VLOOKUP(C677,DBASE!$A$4:$Z$756,20,FALSE)</f>
        <v>23</v>
      </c>
      <c r="W677" s="11" t="str">
        <f>VLOOKUP(C677,DBASE!$A$4:$Z$756,21,FALSE)</f>
        <v>J</v>
      </c>
      <c r="X677" s="11">
        <f>VLOOKUP(C677,DBASE!$A$4:$Z$756,22,FALSE)</f>
        <v>30</v>
      </c>
      <c r="Y677" s="14">
        <f>VLOOKUP(C677,DBASE!$A$4:$Z$756,23,FALSE)</f>
        <v>2.5</v>
      </c>
      <c r="Z677" s="11">
        <f>VLOOKUP(C677,DBASE!$A$4:$Z$756,24,FALSE)</f>
        <v>39</v>
      </c>
      <c r="AA677" s="11" t="str">
        <f>VLOOKUP(C677,DBASE!$A$4:$Z$756,25,FALSE)</f>
        <v>Function</v>
      </c>
      <c r="AB677" s="10">
        <f>VLOOKUP(C677,DBASE!$A$4:$Z$756,26,FALSE)</f>
        <v>1</v>
      </c>
      <c r="AC677" s="15">
        <v>1673</v>
      </c>
      <c r="AD677" s="15">
        <f t="shared" si="50"/>
        <v>366.80525</v>
      </c>
      <c r="AE677" s="15">
        <v>0</v>
      </c>
      <c r="AF677" s="15">
        <v>0</v>
      </c>
      <c r="AG677" s="15">
        <v>0</v>
      </c>
      <c r="AH677" s="15">
        <v>0</v>
      </c>
      <c r="AI677" s="15">
        <v>0</v>
      </c>
      <c r="AJ677" s="15">
        <v>0</v>
      </c>
      <c r="AK677" s="15">
        <v>0</v>
      </c>
      <c r="AL677" s="15">
        <v>0</v>
      </c>
      <c r="AM677" s="15">
        <v>0</v>
      </c>
      <c r="AN677" s="15">
        <v>0</v>
      </c>
      <c r="AO677" s="15">
        <f t="shared" si="51"/>
        <v>96.519230769230759</v>
      </c>
      <c r="AP677" s="15">
        <f t="shared" si="52"/>
        <v>76.679166666666674</v>
      </c>
      <c r="AQ677" s="15">
        <f t="shared" si="53"/>
        <v>26.5</v>
      </c>
      <c r="AR677" s="15">
        <v>0</v>
      </c>
      <c r="AS677" s="15">
        <v>0</v>
      </c>
      <c r="AT677" s="15">
        <v>0</v>
      </c>
      <c r="AU677" s="15">
        <v>0</v>
      </c>
      <c r="AV677" s="15">
        <f t="shared" si="54"/>
        <v>44.722456105769233</v>
      </c>
      <c r="AW677" s="15">
        <v>0</v>
      </c>
      <c r="AX677" s="15">
        <v>0</v>
      </c>
    </row>
    <row r="678" spans="1:50" ht="20.100000000000001" customHeight="1" x14ac:dyDescent="0.25">
      <c r="A678" s="8">
        <v>43922</v>
      </c>
      <c r="B678" s="8">
        <v>43951</v>
      </c>
      <c r="C678" s="11">
        <v>648</v>
      </c>
      <c r="D678" s="8" t="str">
        <f>VLOOKUP(C678,DBASE!$A$4:$Z$756,3,FALSE)</f>
        <v>P</v>
      </c>
      <c r="E678" s="11" t="str">
        <f>VLOOKUP(C678,DBASE!$A$4:$Z$756,2,FALSE)</f>
        <v>Active</v>
      </c>
      <c r="F678" s="11" t="str">
        <f>VLOOKUP(C678,DBASE!$A$4:$Z$756,4,FALSE)</f>
        <v>Mitarbeiter 648</v>
      </c>
      <c r="G678" s="11" t="str">
        <f>VLOOKUP(C678,DBASE!$A$4:$Z$756,5,FALSE)</f>
        <v>N</v>
      </c>
      <c r="H678" s="11">
        <f>VLOOKUP(C678,DBASE!$A$4:$Z$756,6,FALSE)</f>
        <v>1022</v>
      </c>
      <c r="I678" s="11">
        <f>VLOOKUP(C678,DBASE!$A$4:$Z$756,7,FALSE)</f>
        <v>1047</v>
      </c>
      <c r="J678" s="11">
        <f>VLOOKUP(C678,DBASE!$A$4:$Z$756,8,FALSE)</f>
        <v>103</v>
      </c>
      <c r="K678" s="11" t="str">
        <f>VLOOKUP(C678,DBASE!$A$4:$Z$756,9,FALSE)</f>
        <v>Niederl. 4</v>
      </c>
      <c r="L678" s="11" t="str">
        <f>VLOOKUP(C678,DBASE!$A$4:$Z$756,10,FALSE)</f>
        <v>Department</v>
      </c>
      <c r="M678" s="11" t="str">
        <f>VLOOKUP(C678,DBASE!$A$4:$Z$756,11,FALSE)</f>
        <v>Supervisor</v>
      </c>
      <c r="N678" s="11" t="str">
        <f>VLOOKUP(C678,DBASE!$A$4:$Z$756,12,FALSE)</f>
        <v>Non-Mgm.</v>
      </c>
      <c r="O678" s="11" t="str">
        <f>VLOOKUP(C678,DBASE!$A$4:$Z$756,13,FALSE)</f>
        <v>ang.</v>
      </c>
      <c r="P678" s="11" t="str">
        <f>VLOOKUP(C678,DBASE!$A$4:$Z$756,14,FALSE)</f>
        <v>M</v>
      </c>
      <c r="Q678" s="12">
        <f>VLOOKUP(C678,DBASE!$A$4:$Z$756,15,FALSE)</f>
        <v>43525</v>
      </c>
      <c r="R678" s="12" t="str">
        <f>IF(VLOOKUP(C678,DBASE!$A$4:$Z$756,16,FALSE)=0,"",VLOOKUP(C678,DBASE!$A$4:$Z$756,16,FALSE))</f>
        <v/>
      </c>
      <c r="S678" s="13" t="str">
        <f>VLOOKUP(C678,DBASE!$A$4:$Z$756,17,FALSE)</f>
        <v/>
      </c>
      <c r="T678" s="11">
        <f ca="1">VLOOKUP(C678,DBASE!$A$4:$Z$756,18,FALSE)</f>
        <v>0</v>
      </c>
      <c r="U678" s="12">
        <f>VLOOKUP(C678,DBASE!$A$4:$Z$756,19,FALSE)</f>
        <v>31452</v>
      </c>
      <c r="V678" s="13">
        <f ca="1">VLOOKUP(C678,DBASE!$A$4:$Z$756,20,FALSE)</f>
        <v>33</v>
      </c>
      <c r="W678" s="11" t="str">
        <f>VLOOKUP(C678,DBASE!$A$4:$Z$756,21,FALSE)</f>
        <v>J</v>
      </c>
      <c r="X678" s="11">
        <f>VLOOKUP(C678,DBASE!$A$4:$Z$756,22,FALSE)</f>
        <v>30</v>
      </c>
      <c r="Y678" s="14">
        <f>VLOOKUP(C678,DBASE!$A$4:$Z$756,23,FALSE)</f>
        <v>2.5</v>
      </c>
      <c r="Z678" s="11">
        <f>VLOOKUP(C678,DBASE!$A$4:$Z$756,24,FALSE)</f>
        <v>39</v>
      </c>
      <c r="AA678" s="11" t="str">
        <f>VLOOKUP(C678,DBASE!$A$4:$Z$756,25,FALSE)</f>
        <v>Function</v>
      </c>
      <c r="AB678" s="10">
        <f>VLOOKUP(C678,DBASE!$A$4:$Z$756,26,FALSE)</f>
        <v>1</v>
      </c>
      <c r="AC678" s="15">
        <v>1674</v>
      </c>
      <c r="AD678" s="15">
        <f t="shared" si="50"/>
        <v>367.02449999999999</v>
      </c>
      <c r="AE678" s="15">
        <v>0</v>
      </c>
      <c r="AF678" s="15">
        <v>0</v>
      </c>
      <c r="AG678" s="15">
        <v>0</v>
      </c>
      <c r="AH678" s="15">
        <v>0</v>
      </c>
      <c r="AI678" s="15">
        <v>0</v>
      </c>
      <c r="AJ678" s="15">
        <v>0</v>
      </c>
      <c r="AK678" s="15">
        <v>0</v>
      </c>
      <c r="AL678" s="15">
        <v>0</v>
      </c>
      <c r="AM678" s="15">
        <v>0</v>
      </c>
      <c r="AN678" s="15">
        <v>0</v>
      </c>
      <c r="AO678" s="15">
        <f t="shared" si="51"/>
        <v>96.576923076923066</v>
      </c>
      <c r="AP678" s="15">
        <f t="shared" si="52"/>
        <v>76.725000000000009</v>
      </c>
      <c r="AQ678" s="15">
        <f t="shared" si="53"/>
        <v>26.5</v>
      </c>
      <c r="AR678" s="15">
        <v>0</v>
      </c>
      <c r="AS678" s="15">
        <v>0</v>
      </c>
      <c r="AT678" s="15">
        <v>0</v>
      </c>
      <c r="AU678" s="15">
        <v>0</v>
      </c>
      <c r="AV678" s="15">
        <f t="shared" si="54"/>
        <v>44.74564067307692</v>
      </c>
      <c r="AW678" s="15">
        <v>0</v>
      </c>
      <c r="AX678" s="15">
        <v>0</v>
      </c>
    </row>
    <row r="679" spans="1:50" ht="20.100000000000001" customHeight="1" x14ac:dyDescent="0.25">
      <c r="A679" s="8">
        <v>43922</v>
      </c>
      <c r="B679" s="8">
        <v>43951</v>
      </c>
      <c r="C679" s="11">
        <v>649</v>
      </c>
      <c r="D679" s="8" t="str">
        <f>VLOOKUP(C679,DBASE!$A$4:$Z$756,3,FALSE)</f>
        <v>P</v>
      </c>
      <c r="E679" s="11" t="str">
        <f>VLOOKUP(C679,DBASE!$A$4:$Z$756,2,FALSE)</f>
        <v>Active</v>
      </c>
      <c r="F679" s="11" t="str">
        <f>VLOOKUP(C679,DBASE!$A$4:$Z$756,4,FALSE)</f>
        <v>Mitarbeiter 649</v>
      </c>
      <c r="G679" s="11" t="str">
        <f>VLOOKUP(C679,DBASE!$A$4:$Z$756,5,FALSE)</f>
        <v>N</v>
      </c>
      <c r="H679" s="11">
        <f>VLOOKUP(C679,DBASE!$A$4:$Z$756,6,FALSE)</f>
        <v>1018</v>
      </c>
      <c r="I679" s="11">
        <f>VLOOKUP(C679,DBASE!$A$4:$Z$756,7,FALSE)</f>
        <v>1061</v>
      </c>
      <c r="J679" s="11">
        <f>VLOOKUP(C679,DBASE!$A$4:$Z$756,8,FALSE)</f>
        <v>111</v>
      </c>
      <c r="K679" s="11" t="str">
        <f>VLOOKUP(C679,DBASE!$A$4:$Z$756,9,FALSE)</f>
        <v>Niederl. 12</v>
      </c>
      <c r="L679" s="11" t="str">
        <f>VLOOKUP(C679,DBASE!$A$4:$Z$756,10,FALSE)</f>
        <v>Department</v>
      </c>
      <c r="M679" s="11" t="str">
        <f>VLOOKUP(C679,DBASE!$A$4:$Z$756,11,FALSE)</f>
        <v>Supervisor</v>
      </c>
      <c r="N679" s="11" t="str">
        <f>VLOOKUP(C679,DBASE!$A$4:$Z$756,12,FALSE)</f>
        <v>Director</v>
      </c>
      <c r="O679" s="11" t="str">
        <f>VLOOKUP(C679,DBASE!$A$4:$Z$756,13,FALSE)</f>
        <v>ang.</v>
      </c>
      <c r="P679" s="11" t="str">
        <f>VLOOKUP(C679,DBASE!$A$4:$Z$756,14,FALSE)</f>
        <v>M</v>
      </c>
      <c r="Q679" s="12">
        <f>VLOOKUP(C679,DBASE!$A$4:$Z$756,15,FALSE)</f>
        <v>43556</v>
      </c>
      <c r="R679" s="12" t="str">
        <f>IF(VLOOKUP(C679,DBASE!$A$4:$Z$756,16,FALSE)=0,"",VLOOKUP(C679,DBASE!$A$4:$Z$756,16,FALSE))</f>
        <v/>
      </c>
      <c r="S679" s="13" t="str">
        <f>VLOOKUP(C679,DBASE!$A$4:$Z$756,17,FALSE)</f>
        <v/>
      </c>
      <c r="T679" s="11">
        <f ca="1">VLOOKUP(C679,DBASE!$A$4:$Z$756,18,FALSE)</f>
        <v>0</v>
      </c>
      <c r="U679" s="12">
        <f>VLOOKUP(C679,DBASE!$A$4:$Z$756,19,FALSE)</f>
        <v>24153</v>
      </c>
      <c r="V679" s="13">
        <f ca="1">VLOOKUP(C679,DBASE!$A$4:$Z$756,20,FALSE)</f>
        <v>53</v>
      </c>
      <c r="W679" s="11" t="str">
        <f>VLOOKUP(C679,DBASE!$A$4:$Z$756,21,FALSE)</f>
        <v>N</v>
      </c>
      <c r="X679" s="11">
        <f>VLOOKUP(C679,DBASE!$A$4:$Z$756,22,FALSE)</f>
        <v>30</v>
      </c>
      <c r="Y679" s="14">
        <f>VLOOKUP(C679,DBASE!$A$4:$Z$756,23,FALSE)</f>
        <v>2.5</v>
      </c>
      <c r="Z679" s="11">
        <f>VLOOKUP(C679,DBASE!$A$4:$Z$756,24,FALSE)</f>
        <v>39</v>
      </c>
      <c r="AA679" s="11" t="str">
        <f>VLOOKUP(C679,DBASE!$A$4:$Z$756,25,FALSE)</f>
        <v>Function</v>
      </c>
      <c r="AB679" s="10">
        <f>VLOOKUP(C679,DBASE!$A$4:$Z$756,26,FALSE)</f>
        <v>1</v>
      </c>
      <c r="AC679" s="15">
        <v>1675</v>
      </c>
      <c r="AD679" s="15">
        <f t="shared" si="50"/>
        <v>367.24375000000003</v>
      </c>
      <c r="AE679" s="15">
        <v>0</v>
      </c>
      <c r="AF679" s="15">
        <v>0</v>
      </c>
      <c r="AG679" s="15">
        <v>0</v>
      </c>
      <c r="AH679" s="15">
        <v>0</v>
      </c>
      <c r="AI679" s="15">
        <v>0</v>
      </c>
      <c r="AJ679" s="15">
        <v>0</v>
      </c>
      <c r="AK679" s="15">
        <v>0</v>
      </c>
      <c r="AL679" s="15">
        <v>0</v>
      </c>
      <c r="AM679" s="15">
        <v>0</v>
      </c>
      <c r="AN679" s="15">
        <v>0</v>
      </c>
      <c r="AO679" s="15">
        <f t="shared" si="51"/>
        <v>0</v>
      </c>
      <c r="AP679" s="15">
        <f t="shared" si="52"/>
        <v>0</v>
      </c>
      <c r="AQ679" s="15">
        <f t="shared" si="53"/>
        <v>26.5</v>
      </c>
      <c r="AR679" s="15">
        <v>0</v>
      </c>
      <c r="AS679" s="15">
        <v>0</v>
      </c>
      <c r="AT679" s="15">
        <v>0</v>
      </c>
      <c r="AU679" s="15">
        <v>0</v>
      </c>
      <c r="AV679" s="15">
        <f t="shared" si="54"/>
        <v>5.9346750000000004</v>
      </c>
      <c r="AW679" s="15">
        <v>186.3064</v>
      </c>
      <c r="AX679" s="15">
        <v>0</v>
      </c>
    </row>
    <row r="680" spans="1:50" ht="20.100000000000001" customHeight="1" x14ac:dyDescent="0.25">
      <c r="A680" s="8">
        <v>43922</v>
      </c>
      <c r="B680" s="8">
        <v>43951</v>
      </c>
      <c r="C680" s="11">
        <v>650</v>
      </c>
      <c r="D680" s="8" t="str">
        <f>VLOOKUP(C680,DBASE!$A$4:$Z$756,3,FALSE)</f>
        <v>P</v>
      </c>
      <c r="E680" s="11" t="str">
        <f>VLOOKUP(C680,DBASE!$A$4:$Z$756,2,FALSE)</f>
        <v>Active</v>
      </c>
      <c r="F680" s="11" t="str">
        <f>VLOOKUP(C680,DBASE!$A$4:$Z$756,4,FALSE)</f>
        <v>Mitarbeiter 650</v>
      </c>
      <c r="G680" s="11" t="str">
        <f>VLOOKUP(C680,DBASE!$A$4:$Z$756,5,FALSE)</f>
        <v>N</v>
      </c>
      <c r="H680" s="11">
        <f>VLOOKUP(C680,DBASE!$A$4:$Z$756,6,FALSE)</f>
        <v>1027</v>
      </c>
      <c r="I680" s="11">
        <f>VLOOKUP(C680,DBASE!$A$4:$Z$756,7,FALSE)</f>
        <v>1070</v>
      </c>
      <c r="J680" s="11">
        <f>VLOOKUP(C680,DBASE!$A$4:$Z$756,8,FALSE)</f>
        <v>102</v>
      </c>
      <c r="K680" s="11" t="str">
        <f>VLOOKUP(C680,DBASE!$A$4:$Z$756,9,FALSE)</f>
        <v>Niederl. 3</v>
      </c>
      <c r="L680" s="11" t="str">
        <f>VLOOKUP(C680,DBASE!$A$4:$Z$756,10,FALSE)</f>
        <v>Department</v>
      </c>
      <c r="M680" s="11" t="str">
        <f>VLOOKUP(C680,DBASE!$A$4:$Z$756,11,FALSE)</f>
        <v>Supervisor</v>
      </c>
      <c r="N680" s="11" t="str">
        <f>VLOOKUP(C680,DBASE!$A$4:$Z$756,12,FALSE)</f>
        <v>Manager</v>
      </c>
      <c r="O680" s="11" t="str">
        <f>VLOOKUP(C680,DBASE!$A$4:$Z$756,13,FALSE)</f>
        <v>ang.</v>
      </c>
      <c r="P680" s="11" t="str">
        <f>VLOOKUP(C680,DBASE!$A$4:$Z$756,14,FALSE)</f>
        <v>M</v>
      </c>
      <c r="Q680" s="12">
        <f>VLOOKUP(C680,DBASE!$A$4:$Z$756,15,FALSE)</f>
        <v>43556</v>
      </c>
      <c r="R680" s="12" t="str">
        <f>IF(VLOOKUP(C680,DBASE!$A$4:$Z$756,16,FALSE)=0,"",VLOOKUP(C680,DBASE!$A$4:$Z$756,16,FALSE))</f>
        <v/>
      </c>
      <c r="S680" s="13" t="str">
        <f>VLOOKUP(C680,DBASE!$A$4:$Z$756,17,FALSE)</f>
        <v/>
      </c>
      <c r="T680" s="11">
        <f ca="1">VLOOKUP(C680,DBASE!$A$4:$Z$756,18,FALSE)</f>
        <v>0</v>
      </c>
      <c r="U680" s="12">
        <f>VLOOKUP(C680,DBASE!$A$4:$Z$756,19,FALSE)</f>
        <v>26195</v>
      </c>
      <c r="V680" s="13">
        <f ca="1">VLOOKUP(C680,DBASE!$A$4:$Z$756,20,FALSE)</f>
        <v>48</v>
      </c>
      <c r="W680" s="11" t="str">
        <f>VLOOKUP(C680,DBASE!$A$4:$Z$756,21,FALSE)</f>
        <v>N</v>
      </c>
      <c r="X680" s="11">
        <f>VLOOKUP(C680,DBASE!$A$4:$Z$756,22,FALSE)</f>
        <v>30</v>
      </c>
      <c r="Y680" s="14">
        <f>VLOOKUP(C680,DBASE!$A$4:$Z$756,23,FALSE)</f>
        <v>2.5</v>
      </c>
      <c r="Z680" s="11">
        <f>VLOOKUP(C680,DBASE!$A$4:$Z$756,24,FALSE)</f>
        <v>39</v>
      </c>
      <c r="AA680" s="11" t="str">
        <f>VLOOKUP(C680,DBASE!$A$4:$Z$756,25,FALSE)</f>
        <v>Function</v>
      </c>
      <c r="AB680" s="10">
        <f>VLOOKUP(C680,DBASE!$A$4:$Z$756,26,FALSE)</f>
        <v>1</v>
      </c>
      <c r="AC680" s="15">
        <v>1676</v>
      </c>
      <c r="AD680" s="15">
        <f t="shared" si="50"/>
        <v>367.46300000000002</v>
      </c>
      <c r="AE680" s="15">
        <v>0</v>
      </c>
      <c r="AF680" s="15">
        <v>0</v>
      </c>
      <c r="AG680" s="15">
        <v>0</v>
      </c>
      <c r="AH680" s="15">
        <v>0</v>
      </c>
      <c r="AI680" s="15">
        <v>0</v>
      </c>
      <c r="AJ680" s="15">
        <v>0</v>
      </c>
      <c r="AK680" s="15">
        <v>0</v>
      </c>
      <c r="AL680" s="15">
        <v>0</v>
      </c>
      <c r="AM680" s="15">
        <v>0</v>
      </c>
      <c r="AN680" s="15">
        <v>0</v>
      </c>
      <c r="AO680" s="15">
        <f t="shared" si="51"/>
        <v>0</v>
      </c>
      <c r="AP680" s="15">
        <f t="shared" si="52"/>
        <v>0</v>
      </c>
      <c r="AQ680" s="15">
        <f t="shared" si="53"/>
        <v>26.5</v>
      </c>
      <c r="AR680" s="15">
        <v>0</v>
      </c>
      <c r="AS680" s="15">
        <v>0</v>
      </c>
      <c r="AT680" s="15">
        <v>0</v>
      </c>
      <c r="AU680" s="15">
        <v>0</v>
      </c>
      <c r="AV680" s="15">
        <f t="shared" si="54"/>
        <v>5.9346750000000004</v>
      </c>
      <c r="AW680" s="15">
        <v>82.08</v>
      </c>
      <c r="AX680" s="15">
        <v>0</v>
      </c>
    </row>
    <row r="681" spans="1:50" ht="20.100000000000001" customHeight="1" x14ac:dyDescent="0.25">
      <c r="A681" s="8">
        <v>43922</v>
      </c>
      <c r="B681" s="8">
        <v>43951</v>
      </c>
      <c r="C681" s="11">
        <v>651</v>
      </c>
      <c r="D681" s="8" t="str">
        <f>VLOOKUP(C681,DBASE!$A$4:$Z$756,3,FALSE)</f>
        <v>P</v>
      </c>
      <c r="E681" s="11" t="str">
        <f>VLOOKUP(C681,DBASE!$A$4:$Z$756,2,FALSE)</f>
        <v>Active</v>
      </c>
      <c r="F681" s="11" t="str">
        <f>VLOOKUP(C681,DBASE!$A$4:$Z$756,4,FALSE)</f>
        <v>Mitarbeiter 651</v>
      </c>
      <c r="G681" s="11" t="str">
        <f>VLOOKUP(C681,DBASE!$A$4:$Z$756,5,FALSE)</f>
        <v>N</v>
      </c>
      <c r="H681" s="11">
        <f>VLOOKUP(C681,DBASE!$A$4:$Z$756,6,FALSE)</f>
        <v>1022</v>
      </c>
      <c r="I681" s="11">
        <f>VLOOKUP(C681,DBASE!$A$4:$Z$756,7,FALSE)</f>
        <v>1053</v>
      </c>
      <c r="J681" s="11">
        <f>VLOOKUP(C681,DBASE!$A$4:$Z$756,8,FALSE)</f>
        <v>107</v>
      </c>
      <c r="K681" s="11" t="str">
        <f>VLOOKUP(C681,DBASE!$A$4:$Z$756,9,FALSE)</f>
        <v>Niederl. 8</v>
      </c>
      <c r="L681" s="11" t="str">
        <f>VLOOKUP(C681,DBASE!$A$4:$Z$756,10,FALSE)</f>
        <v>Department</v>
      </c>
      <c r="M681" s="11" t="str">
        <f>VLOOKUP(C681,DBASE!$A$4:$Z$756,11,FALSE)</f>
        <v>Supervisor</v>
      </c>
      <c r="N681" s="11" t="str">
        <f>VLOOKUP(C681,DBASE!$A$4:$Z$756,12,FALSE)</f>
        <v>Non-Mgm.</v>
      </c>
      <c r="O681" s="11" t="str">
        <f>VLOOKUP(C681,DBASE!$A$4:$Z$756,13,FALSE)</f>
        <v>ang.</v>
      </c>
      <c r="P681" s="11" t="str">
        <f>VLOOKUP(C681,DBASE!$A$4:$Z$756,14,FALSE)</f>
        <v>M</v>
      </c>
      <c r="Q681" s="12">
        <f>VLOOKUP(C681,DBASE!$A$4:$Z$756,15,FALSE)</f>
        <v>43556</v>
      </c>
      <c r="R681" s="12" t="str">
        <f>IF(VLOOKUP(C681,DBASE!$A$4:$Z$756,16,FALSE)=0,"",VLOOKUP(C681,DBASE!$A$4:$Z$756,16,FALSE))</f>
        <v/>
      </c>
      <c r="S681" s="13" t="str">
        <f>VLOOKUP(C681,DBASE!$A$4:$Z$756,17,FALSE)</f>
        <v/>
      </c>
      <c r="T681" s="11">
        <f ca="1">VLOOKUP(C681,DBASE!$A$4:$Z$756,18,FALSE)</f>
        <v>0</v>
      </c>
      <c r="U681" s="12">
        <f>VLOOKUP(C681,DBASE!$A$4:$Z$756,19,FALSE)</f>
        <v>27518</v>
      </c>
      <c r="V681" s="13">
        <f ca="1">VLOOKUP(C681,DBASE!$A$4:$Z$756,20,FALSE)</f>
        <v>44</v>
      </c>
      <c r="W681" s="11" t="str">
        <f>VLOOKUP(C681,DBASE!$A$4:$Z$756,21,FALSE)</f>
        <v>J</v>
      </c>
      <c r="X681" s="11">
        <f>VLOOKUP(C681,DBASE!$A$4:$Z$756,22,FALSE)</f>
        <v>30</v>
      </c>
      <c r="Y681" s="14">
        <f>VLOOKUP(C681,DBASE!$A$4:$Z$756,23,FALSE)</f>
        <v>2.5</v>
      </c>
      <c r="Z681" s="11">
        <f>VLOOKUP(C681,DBASE!$A$4:$Z$756,24,FALSE)</f>
        <v>39</v>
      </c>
      <c r="AA681" s="11" t="str">
        <f>VLOOKUP(C681,DBASE!$A$4:$Z$756,25,FALSE)</f>
        <v>Function</v>
      </c>
      <c r="AB681" s="10">
        <f>VLOOKUP(C681,DBASE!$A$4:$Z$756,26,FALSE)</f>
        <v>1</v>
      </c>
      <c r="AC681" s="15">
        <v>1677</v>
      </c>
      <c r="AD681" s="15">
        <f t="shared" si="50"/>
        <v>367.68225000000001</v>
      </c>
      <c r="AE681" s="15">
        <v>0</v>
      </c>
      <c r="AF681" s="15">
        <v>0</v>
      </c>
      <c r="AG681" s="15">
        <v>0</v>
      </c>
      <c r="AH681" s="15">
        <v>0</v>
      </c>
      <c r="AI681" s="15">
        <v>0</v>
      </c>
      <c r="AJ681" s="15">
        <v>0</v>
      </c>
      <c r="AK681" s="15">
        <v>0</v>
      </c>
      <c r="AL681" s="15">
        <v>0</v>
      </c>
      <c r="AM681" s="15">
        <v>0</v>
      </c>
      <c r="AN681" s="15">
        <v>0</v>
      </c>
      <c r="AO681" s="15">
        <f t="shared" si="51"/>
        <v>96.75</v>
      </c>
      <c r="AP681" s="15">
        <f t="shared" si="52"/>
        <v>76.862500000000011</v>
      </c>
      <c r="AQ681" s="15">
        <f t="shared" si="53"/>
        <v>26.5</v>
      </c>
      <c r="AR681" s="15">
        <v>0</v>
      </c>
      <c r="AS681" s="15">
        <v>0</v>
      </c>
      <c r="AT681" s="15">
        <v>0</v>
      </c>
      <c r="AU681" s="15">
        <v>0</v>
      </c>
      <c r="AV681" s="15">
        <f t="shared" si="54"/>
        <v>44.815194375000004</v>
      </c>
      <c r="AW681" s="15">
        <v>0</v>
      </c>
      <c r="AX681" s="15">
        <v>0</v>
      </c>
    </row>
    <row r="682" spans="1:50" ht="20.100000000000001" customHeight="1" x14ac:dyDescent="0.25">
      <c r="A682" s="8">
        <v>43922</v>
      </c>
      <c r="B682" s="8">
        <v>43951</v>
      </c>
      <c r="C682" s="11">
        <v>652</v>
      </c>
      <c r="D682" s="8" t="str">
        <f>VLOOKUP(C682,DBASE!$A$4:$Z$756,3,FALSE)</f>
        <v>P</v>
      </c>
      <c r="E682" s="11" t="str">
        <f>VLOOKUP(C682,DBASE!$A$4:$Z$756,2,FALSE)</f>
        <v>Active</v>
      </c>
      <c r="F682" s="11" t="str">
        <f>VLOOKUP(C682,DBASE!$A$4:$Z$756,4,FALSE)</f>
        <v>Mitarbeiter 652</v>
      </c>
      <c r="G682" s="11" t="str">
        <f>VLOOKUP(C682,DBASE!$A$4:$Z$756,5,FALSE)</f>
        <v>N</v>
      </c>
      <c r="H682" s="11">
        <f>VLOOKUP(C682,DBASE!$A$4:$Z$756,6,FALSE)</f>
        <v>1019</v>
      </c>
      <c r="I682" s="11">
        <f>VLOOKUP(C682,DBASE!$A$4:$Z$756,7,FALSE)</f>
        <v>1049</v>
      </c>
      <c r="J682" s="11">
        <f>VLOOKUP(C682,DBASE!$A$4:$Z$756,8,FALSE)</f>
        <v>107</v>
      </c>
      <c r="K682" s="11" t="str">
        <f>VLOOKUP(C682,DBASE!$A$4:$Z$756,9,FALSE)</f>
        <v>Niederl. 8</v>
      </c>
      <c r="L682" s="11" t="str">
        <f>VLOOKUP(C682,DBASE!$A$4:$Z$756,10,FALSE)</f>
        <v>Department</v>
      </c>
      <c r="M682" s="11" t="str">
        <f>VLOOKUP(C682,DBASE!$A$4:$Z$756,11,FALSE)</f>
        <v>Supervisor</v>
      </c>
      <c r="N682" s="11" t="str">
        <f>VLOOKUP(C682,DBASE!$A$4:$Z$756,12,FALSE)</f>
        <v>Non-Mgm.</v>
      </c>
      <c r="O682" s="11" t="str">
        <f>VLOOKUP(C682,DBASE!$A$4:$Z$756,13,FALSE)</f>
        <v>ang.</v>
      </c>
      <c r="P682" s="11" t="str">
        <f>VLOOKUP(C682,DBASE!$A$4:$Z$756,14,FALSE)</f>
        <v>M</v>
      </c>
      <c r="Q682" s="12">
        <f>VLOOKUP(C682,DBASE!$A$4:$Z$756,15,FALSE)</f>
        <v>43374</v>
      </c>
      <c r="R682" s="12" t="str">
        <f>IF(VLOOKUP(C682,DBASE!$A$4:$Z$756,16,FALSE)=0,"",VLOOKUP(C682,DBASE!$A$4:$Z$756,16,FALSE))</f>
        <v/>
      </c>
      <c r="S682" s="13" t="str">
        <f>VLOOKUP(C682,DBASE!$A$4:$Z$756,17,FALSE)</f>
        <v/>
      </c>
      <c r="T682" s="11">
        <f ca="1">VLOOKUP(C682,DBASE!$A$4:$Z$756,18,FALSE)</f>
        <v>1</v>
      </c>
      <c r="U682" s="12">
        <f>VLOOKUP(C682,DBASE!$A$4:$Z$756,19,FALSE)</f>
        <v>30430</v>
      </c>
      <c r="V682" s="13">
        <f ca="1">VLOOKUP(C682,DBASE!$A$4:$Z$756,20,FALSE)</f>
        <v>36</v>
      </c>
      <c r="W682" s="11" t="str">
        <f>VLOOKUP(C682,DBASE!$A$4:$Z$756,21,FALSE)</f>
        <v>J</v>
      </c>
      <c r="X682" s="11">
        <f>VLOOKUP(C682,DBASE!$A$4:$Z$756,22,FALSE)</f>
        <v>30</v>
      </c>
      <c r="Y682" s="14">
        <f>VLOOKUP(C682,DBASE!$A$4:$Z$756,23,FALSE)</f>
        <v>2.5</v>
      </c>
      <c r="Z682" s="11">
        <f>VLOOKUP(C682,DBASE!$A$4:$Z$756,24,FALSE)</f>
        <v>39</v>
      </c>
      <c r="AA682" s="11" t="str">
        <f>VLOOKUP(C682,DBASE!$A$4:$Z$756,25,FALSE)</f>
        <v>Function</v>
      </c>
      <c r="AB682" s="10">
        <f>VLOOKUP(C682,DBASE!$A$4:$Z$756,26,FALSE)</f>
        <v>1</v>
      </c>
      <c r="AC682" s="15">
        <v>1678</v>
      </c>
      <c r="AD682" s="15">
        <f t="shared" si="50"/>
        <v>367.90150000000006</v>
      </c>
      <c r="AE682" s="15">
        <v>0</v>
      </c>
      <c r="AF682" s="15">
        <v>0</v>
      </c>
      <c r="AG682" s="15">
        <v>0</v>
      </c>
      <c r="AH682" s="15">
        <v>0</v>
      </c>
      <c r="AI682" s="15">
        <v>0</v>
      </c>
      <c r="AJ682" s="15">
        <v>0</v>
      </c>
      <c r="AK682" s="15">
        <v>0</v>
      </c>
      <c r="AL682" s="15">
        <v>0</v>
      </c>
      <c r="AM682" s="15">
        <v>0</v>
      </c>
      <c r="AN682" s="15">
        <v>0</v>
      </c>
      <c r="AO682" s="15">
        <f t="shared" si="51"/>
        <v>96.807692307692307</v>
      </c>
      <c r="AP682" s="15">
        <f t="shared" si="52"/>
        <v>76.908333333333346</v>
      </c>
      <c r="AQ682" s="15">
        <f t="shared" si="53"/>
        <v>26.5</v>
      </c>
      <c r="AR682" s="15">
        <v>0</v>
      </c>
      <c r="AS682" s="15">
        <v>0</v>
      </c>
      <c r="AT682" s="15">
        <v>0</v>
      </c>
      <c r="AU682" s="15">
        <v>0</v>
      </c>
      <c r="AV682" s="15">
        <f t="shared" si="54"/>
        <v>44.838378942307699</v>
      </c>
      <c r="AW682" s="15">
        <v>0</v>
      </c>
      <c r="AX682" s="15">
        <v>1.9716666666666665</v>
      </c>
    </row>
    <row r="683" spans="1:50" ht="20.100000000000001" customHeight="1" x14ac:dyDescent="0.25">
      <c r="A683" s="8">
        <v>43922</v>
      </c>
      <c r="B683" s="8">
        <v>43951</v>
      </c>
      <c r="C683" s="11">
        <v>653</v>
      </c>
      <c r="D683" s="8" t="str">
        <f>VLOOKUP(C683,DBASE!$A$4:$Z$756,3,FALSE)</f>
        <v>P</v>
      </c>
      <c r="E683" s="11" t="str">
        <f>VLOOKUP(C683,DBASE!$A$4:$Z$756,2,FALSE)</f>
        <v>Active</v>
      </c>
      <c r="F683" s="11" t="str">
        <f>VLOOKUP(C683,DBASE!$A$4:$Z$756,4,FALSE)</f>
        <v>Mitarbeiter 653</v>
      </c>
      <c r="G683" s="11" t="str">
        <f>VLOOKUP(C683,DBASE!$A$4:$Z$756,5,FALSE)</f>
        <v>N</v>
      </c>
      <c r="H683" s="11">
        <f>VLOOKUP(C683,DBASE!$A$4:$Z$756,6,FALSE)</f>
        <v>1023</v>
      </c>
      <c r="I683" s="11">
        <f>VLOOKUP(C683,DBASE!$A$4:$Z$756,7,FALSE)</f>
        <v>1032</v>
      </c>
      <c r="J683" s="11">
        <f>VLOOKUP(C683,DBASE!$A$4:$Z$756,8,FALSE)</f>
        <v>104</v>
      </c>
      <c r="K683" s="11" t="str">
        <f>VLOOKUP(C683,DBASE!$A$4:$Z$756,9,FALSE)</f>
        <v>Niederl. 5</v>
      </c>
      <c r="L683" s="11" t="str">
        <f>VLOOKUP(C683,DBASE!$A$4:$Z$756,10,FALSE)</f>
        <v>Department</v>
      </c>
      <c r="M683" s="11" t="str">
        <f>VLOOKUP(C683,DBASE!$A$4:$Z$756,11,FALSE)</f>
        <v>Supervisor</v>
      </c>
      <c r="N683" s="11" t="str">
        <f>VLOOKUP(C683,DBASE!$A$4:$Z$756,12,FALSE)</f>
        <v>Non-Mgm.</v>
      </c>
      <c r="O683" s="11" t="str">
        <f>VLOOKUP(C683,DBASE!$A$4:$Z$756,13,FALSE)</f>
        <v>ang.</v>
      </c>
      <c r="P683" s="11" t="str">
        <f>VLOOKUP(C683,DBASE!$A$4:$Z$756,14,FALSE)</f>
        <v>W</v>
      </c>
      <c r="Q683" s="12">
        <f>VLOOKUP(C683,DBASE!$A$4:$Z$756,15,FALSE)</f>
        <v>43556</v>
      </c>
      <c r="R683" s="12" t="str">
        <f>IF(VLOOKUP(C683,DBASE!$A$4:$Z$756,16,FALSE)=0,"",VLOOKUP(C683,DBASE!$A$4:$Z$756,16,FALSE))</f>
        <v/>
      </c>
      <c r="S683" s="13" t="str">
        <f>VLOOKUP(C683,DBASE!$A$4:$Z$756,17,FALSE)</f>
        <v/>
      </c>
      <c r="T683" s="11">
        <f ca="1">VLOOKUP(C683,DBASE!$A$4:$Z$756,18,FALSE)</f>
        <v>0</v>
      </c>
      <c r="U683" s="12">
        <f>VLOOKUP(C683,DBASE!$A$4:$Z$756,19,FALSE)</f>
        <v>30165</v>
      </c>
      <c r="V683" s="13">
        <f ca="1">VLOOKUP(C683,DBASE!$A$4:$Z$756,20,FALSE)</f>
        <v>37</v>
      </c>
      <c r="W683" s="11" t="str">
        <f>VLOOKUP(C683,DBASE!$A$4:$Z$756,21,FALSE)</f>
        <v>J</v>
      </c>
      <c r="X683" s="11">
        <f>VLOOKUP(C683,DBASE!$A$4:$Z$756,22,FALSE)</f>
        <v>30</v>
      </c>
      <c r="Y683" s="14">
        <f>VLOOKUP(C683,DBASE!$A$4:$Z$756,23,FALSE)</f>
        <v>2.5</v>
      </c>
      <c r="Z683" s="11">
        <f>VLOOKUP(C683,DBASE!$A$4:$Z$756,24,FALSE)</f>
        <v>39</v>
      </c>
      <c r="AA683" s="11" t="str">
        <f>VLOOKUP(C683,DBASE!$A$4:$Z$756,25,FALSE)</f>
        <v>Function</v>
      </c>
      <c r="AB683" s="10">
        <f>VLOOKUP(C683,DBASE!$A$4:$Z$756,26,FALSE)</f>
        <v>1</v>
      </c>
      <c r="AC683" s="15">
        <v>1679</v>
      </c>
      <c r="AD683" s="15">
        <f t="shared" si="50"/>
        <v>368.12075000000004</v>
      </c>
      <c r="AE683" s="15">
        <v>0</v>
      </c>
      <c r="AF683" s="15">
        <v>0</v>
      </c>
      <c r="AG683" s="15">
        <v>0</v>
      </c>
      <c r="AH683" s="15">
        <v>0</v>
      </c>
      <c r="AI683" s="15">
        <v>0</v>
      </c>
      <c r="AJ683" s="15">
        <v>0</v>
      </c>
      <c r="AK683" s="15">
        <v>0</v>
      </c>
      <c r="AL683" s="15">
        <v>0</v>
      </c>
      <c r="AM683" s="15">
        <v>0</v>
      </c>
      <c r="AN683" s="15">
        <v>0</v>
      </c>
      <c r="AO683" s="15">
        <f t="shared" si="51"/>
        <v>96.865384615384627</v>
      </c>
      <c r="AP683" s="15">
        <f t="shared" si="52"/>
        <v>76.954166666666666</v>
      </c>
      <c r="AQ683" s="15">
        <f t="shared" si="53"/>
        <v>26.5</v>
      </c>
      <c r="AR683" s="15">
        <v>0</v>
      </c>
      <c r="AS683" s="15">
        <v>0</v>
      </c>
      <c r="AT683" s="15">
        <v>0</v>
      </c>
      <c r="AU683" s="15">
        <v>0</v>
      </c>
      <c r="AV683" s="15">
        <f t="shared" si="54"/>
        <v>44.861563509615387</v>
      </c>
      <c r="AW683" s="15">
        <v>0</v>
      </c>
      <c r="AX683" s="15">
        <v>0</v>
      </c>
    </row>
    <row r="684" spans="1:50" ht="20.100000000000001" customHeight="1" x14ac:dyDescent="0.25">
      <c r="A684" s="8">
        <v>43922</v>
      </c>
      <c r="B684" s="8">
        <v>43951</v>
      </c>
      <c r="C684" s="11">
        <v>654</v>
      </c>
      <c r="D684" s="8" t="str">
        <f>VLOOKUP(C684,DBASE!$A$4:$Z$756,3,FALSE)</f>
        <v>P</v>
      </c>
      <c r="E684" s="11" t="str">
        <f>VLOOKUP(C684,DBASE!$A$4:$Z$756,2,FALSE)</f>
        <v>Active</v>
      </c>
      <c r="F684" s="11" t="str">
        <f>VLOOKUP(C684,DBASE!$A$4:$Z$756,4,FALSE)</f>
        <v>Mitarbeiter 654</v>
      </c>
      <c r="G684" s="11" t="str">
        <f>VLOOKUP(C684,DBASE!$A$4:$Z$756,5,FALSE)</f>
        <v>N</v>
      </c>
      <c r="H684" s="11">
        <f>VLOOKUP(C684,DBASE!$A$4:$Z$756,6,FALSE)</f>
        <v>1020</v>
      </c>
      <c r="I684" s="11">
        <f>VLOOKUP(C684,DBASE!$A$4:$Z$756,7,FALSE)</f>
        <v>1039</v>
      </c>
      <c r="J684" s="11">
        <f>VLOOKUP(C684,DBASE!$A$4:$Z$756,8,FALSE)</f>
        <v>105</v>
      </c>
      <c r="K684" s="11" t="str">
        <f>VLOOKUP(C684,DBASE!$A$4:$Z$756,9,FALSE)</f>
        <v>Niederl. 6</v>
      </c>
      <c r="L684" s="11" t="str">
        <f>VLOOKUP(C684,DBASE!$A$4:$Z$756,10,FALSE)</f>
        <v>Department</v>
      </c>
      <c r="M684" s="11" t="str">
        <f>VLOOKUP(C684,DBASE!$A$4:$Z$756,11,FALSE)</f>
        <v>Supervisor</v>
      </c>
      <c r="N684" s="11" t="str">
        <f>VLOOKUP(C684,DBASE!$A$4:$Z$756,12,FALSE)</f>
        <v>Non-Mgm.</v>
      </c>
      <c r="O684" s="11" t="str">
        <f>VLOOKUP(C684,DBASE!$A$4:$Z$756,13,FALSE)</f>
        <v>ang.</v>
      </c>
      <c r="P684" s="11" t="str">
        <f>VLOOKUP(C684,DBASE!$A$4:$Z$756,14,FALSE)</f>
        <v>M</v>
      </c>
      <c r="Q684" s="12">
        <f>VLOOKUP(C684,DBASE!$A$4:$Z$756,15,FALSE)</f>
        <v>43556</v>
      </c>
      <c r="R684" s="12" t="str">
        <f>IF(VLOOKUP(C684,DBASE!$A$4:$Z$756,16,FALSE)=0,"",VLOOKUP(C684,DBASE!$A$4:$Z$756,16,FALSE))</f>
        <v/>
      </c>
      <c r="S684" s="13" t="str">
        <f>VLOOKUP(C684,DBASE!$A$4:$Z$756,17,FALSE)</f>
        <v/>
      </c>
      <c r="T684" s="11">
        <f ca="1">VLOOKUP(C684,DBASE!$A$4:$Z$756,18,FALSE)</f>
        <v>0</v>
      </c>
      <c r="U684" s="12">
        <f>VLOOKUP(C684,DBASE!$A$4:$Z$756,19,FALSE)</f>
        <v>26745</v>
      </c>
      <c r="V684" s="13">
        <f ca="1">VLOOKUP(C684,DBASE!$A$4:$Z$756,20,FALSE)</f>
        <v>46</v>
      </c>
      <c r="W684" s="11" t="str">
        <f>VLOOKUP(C684,DBASE!$A$4:$Z$756,21,FALSE)</f>
        <v>J</v>
      </c>
      <c r="X684" s="11">
        <f>VLOOKUP(C684,DBASE!$A$4:$Z$756,22,FALSE)</f>
        <v>30</v>
      </c>
      <c r="Y684" s="14">
        <f>VLOOKUP(C684,DBASE!$A$4:$Z$756,23,FALSE)</f>
        <v>2.5</v>
      </c>
      <c r="Z684" s="11">
        <f>VLOOKUP(C684,DBASE!$A$4:$Z$756,24,FALSE)</f>
        <v>39</v>
      </c>
      <c r="AA684" s="11" t="str">
        <f>VLOOKUP(C684,DBASE!$A$4:$Z$756,25,FALSE)</f>
        <v>Function</v>
      </c>
      <c r="AB684" s="10">
        <f>VLOOKUP(C684,DBASE!$A$4:$Z$756,26,FALSE)</f>
        <v>1</v>
      </c>
      <c r="AC684" s="15">
        <v>1680</v>
      </c>
      <c r="AD684" s="15">
        <f t="shared" si="50"/>
        <v>368.34000000000003</v>
      </c>
      <c r="AE684" s="15">
        <v>0</v>
      </c>
      <c r="AF684" s="15">
        <v>0</v>
      </c>
      <c r="AG684" s="15">
        <v>0</v>
      </c>
      <c r="AH684" s="15">
        <v>0</v>
      </c>
      <c r="AI684" s="15">
        <v>0</v>
      </c>
      <c r="AJ684" s="15">
        <v>0</v>
      </c>
      <c r="AK684" s="15">
        <v>0</v>
      </c>
      <c r="AL684" s="15">
        <v>0</v>
      </c>
      <c r="AM684" s="15">
        <v>0</v>
      </c>
      <c r="AN684" s="15">
        <v>0</v>
      </c>
      <c r="AO684" s="15">
        <f t="shared" si="51"/>
        <v>96.92307692307692</v>
      </c>
      <c r="AP684" s="15">
        <f t="shared" si="52"/>
        <v>77</v>
      </c>
      <c r="AQ684" s="15">
        <f t="shared" si="53"/>
        <v>26.5</v>
      </c>
      <c r="AR684" s="15">
        <v>0</v>
      </c>
      <c r="AS684" s="15">
        <v>0</v>
      </c>
      <c r="AT684" s="15">
        <v>0</v>
      </c>
      <c r="AU684" s="15">
        <v>0</v>
      </c>
      <c r="AV684" s="15">
        <f t="shared" si="54"/>
        <v>44.884748076923074</v>
      </c>
      <c r="AW684" s="15">
        <v>0</v>
      </c>
      <c r="AX684" s="15">
        <v>0</v>
      </c>
    </row>
    <row r="685" spans="1:50" ht="20.100000000000001" customHeight="1" x14ac:dyDescent="0.25">
      <c r="A685" s="8">
        <v>43922</v>
      </c>
      <c r="B685" s="8">
        <v>43951</v>
      </c>
      <c r="C685" s="11">
        <v>655</v>
      </c>
      <c r="D685" s="8" t="str">
        <f>VLOOKUP(C685,DBASE!$A$4:$Z$756,3,FALSE)</f>
        <v>P</v>
      </c>
      <c r="E685" s="11" t="str">
        <f>VLOOKUP(C685,DBASE!$A$4:$Z$756,2,FALSE)</f>
        <v>Active</v>
      </c>
      <c r="F685" s="11" t="str">
        <f>VLOOKUP(C685,DBASE!$A$4:$Z$756,4,FALSE)</f>
        <v>Mitarbeiter 655</v>
      </c>
      <c r="G685" s="11" t="str">
        <f>VLOOKUP(C685,DBASE!$A$4:$Z$756,5,FALSE)</f>
        <v>N</v>
      </c>
      <c r="H685" s="11">
        <f>VLOOKUP(C685,DBASE!$A$4:$Z$756,6,FALSE)</f>
        <v>1051</v>
      </c>
      <c r="I685" s="11">
        <f>VLOOKUP(C685,DBASE!$A$4:$Z$756,7,FALSE)</f>
        <v>1094</v>
      </c>
      <c r="J685" s="11">
        <f>VLOOKUP(C685,DBASE!$A$4:$Z$756,8,FALSE)</f>
        <v>102</v>
      </c>
      <c r="K685" s="11" t="str">
        <f>VLOOKUP(C685,DBASE!$A$4:$Z$756,9,FALSE)</f>
        <v>Niederl. 3</v>
      </c>
      <c r="L685" s="11" t="str">
        <f>VLOOKUP(C685,DBASE!$A$4:$Z$756,10,FALSE)</f>
        <v>Department</v>
      </c>
      <c r="M685" s="11" t="str">
        <f>VLOOKUP(C685,DBASE!$A$4:$Z$756,11,FALSE)</f>
        <v>Supervisor</v>
      </c>
      <c r="N685" s="11" t="str">
        <f>VLOOKUP(C685,DBASE!$A$4:$Z$756,12,FALSE)</f>
        <v>Non-Mgm.</v>
      </c>
      <c r="O685" s="11" t="str">
        <f>VLOOKUP(C685,DBASE!$A$4:$Z$756,13,FALSE)</f>
        <v>ang.</v>
      </c>
      <c r="P685" s="11" t="str">
        <f>VLOOKUP(C685,DBASE!$A$4:$Z$756,14,FALSE)</f>
        <v>M</v>
      </c>
      <c r="Q685" s="12">
        <f>VLOOKUP(C685,DBASE!$A$4:$Z$756,15,FALSE)</f>
        <v>43556</v>
      </c>
      <c r="R685" s="12" t="str">
        <f>IF(VLOOKUP(C685,DBASE!$A$4:$Z$756,16,FALSE)=0,"",VLOOKUP(C685,DBASE!$A$4:$Z$756,16,FALSE))</f>
        <v/>
      </c>
      <c r="S685" s="13" t="str">
        <f>VLOOKUP(C685,DBASE!$A$4:$Z$756,17,FALSE)</f>
        <v/>
      </c>
      <c r="T685" s="11">
        <f ca="1">VLOOKUP(C685,DBASE!$A$4:$Z$756,18,FALSE)</f>
        <v>0</v>
      </c>
      <c r="U685" s="12">
        <f>VLOOKUP(C685,DBASE!$A$4:$Z$756,19,FALSE)</f>
        <v>28125</v>
      </c>
      <c r="V685" s="13">
        <f ca="1">VLOOKUP(C685,DBASE!$A$4:$Z$756,20,FALSE)</f>
        <v>43</v>
      </c>
      <c r="W685" s="11" t="str">
        <f>VLOOKUP(C685,DBASE!$A$4:$Z$756,21,FALSE)</f>
        <v>N</v>
      </c>
      <c r="X685" s="11">
        <f>VLOOKUP(C685,DBASE!$A$4:$Z$756,22,FALSE)</f>
        <v>30</v>
      </c>
      <c r="Y685" s="14">
        <f>VLOOKUP(C685,DBASE!$A$4:$Z$756,23,FALSE)</f>
        <v>2.5</v>
      </c>
      <c r="Z685" s="11">
        <f>VLOOKUP(C685,DBASE!$A$4:$Z$756,24,FALSE)</f>
        <v>39</v>
      </c>
      <c r="AA685" s="11" t="str">
        <f>VLOOKUP(C685,DBASE!$A$4:$Z$756,25,FALSE)</f>
        <v>Function</v>
      </c>
      <c r="AB685" s="10">
        <f>VLOOKUP(C685,DBASE!$A$4:$Z$756,26,FALSE)</f>
        <v>1</v>
      </c>
      <c r="AC685" s="15">
        <v>1681</v>
      </c>
      <c r="AD685" s="15">
        <f t="shared" si="50"/>
        <v>368.55925000000002</v>
      </c>
      <c r="AE685" s="15">
        <v>0</v>
      </c>
      <c r="AF685" s="15">
        <v>0</v>
      </c>
      <c r="AG685" s="15">
        <v>0</v>
      </c>
      <c r="AH685" s="15">
        <v>0</v>
      </c>
      <c r="AI685" s="15">
        <v>0</v>
      </c>
      <c r="AJ685" s="15">
        <v>0</v>
      </c>
      <c r="AK685" s="15">
        <v>0</v>
      </c>
      <c r="AL685" s="15">
        <v>0</v>
      </c>
      <c r="AM685" s="15">
        <v>0</v>
      </c>
      <c r="AN685" s="15">
        <v>0</v>
      </c>
      <c r="AO685" s="15">
        <f t="shared" si="51"/>
        <v>0</v>
      </c>
      <c r="AP685" s="15">
        <f t="shared" si="52"/>
        <v>0</v>
      </c>
      <c r="AQ685" s="15">
        <f t="shared" si="53"/>
        <v>26.5</v>
      </c>
      <c r="AR685" s="15">
        <v>0</v>
      </c>
      <c r="AS685" s="15">
        <v>0</v>
      </c>
      <c r="AT685" s="15">
        <v>0</v>
      </c>
      <c r="AU685" s="15">
        <v>0</v>
      </c>
      <c r="AV685" s="15">
        <f t="shared" si="54"/>
        <v>5.9346750000000004</v>
      </c>
      <c r="AW685" s="15">
        <v>165.54129999999998</v>
      </c>
      <c r="AX685" s="15">
        <v>0</v>
      </c>
    </row>
    <row r="686" spans="1:50" ht="20.100000000000001" customHeight="1" x14ac:dyDescent="0.25">
      <c r="A686" s="8">
        <v>43922</v>
      </c>
      <c r="B686" s="8">
        <v>43951</v>
      </c>
      <c r="C686" s="11">
        <v>656</v>
      </c>
      <c r="D686" s="8" t="str">
        <f>VLOOKUP(C686,DBASE!$A$4:$Z$756,3,FALSE)</f>
        <v>P</v>
      </c>
      <c r="E686" s="11" t="str">
        <f>VLOOKUP(C686,DBASE!$A$4:$Z$756,2,FALSE)</f>
        <v>Active</v>
      </c>
      <c r="F686" s="11" t="str">
        <f>VLOOKUP(C686,DBASE!$A$4:$Z$756,4,FALSE)</f>
        <v>Mitarbeiter 656</v>
      </c>
      <c r="G686" s="11" t="str">
        <f>VLOOKUP(C686,DBASE!$A$4:$Z$756,5,FALSE)</f>
        <v>N</v>
      </c>
      <c r="H686" s="11">
        <f>VLOOKUP(C686,DBASE!$A$4:$Z$756,6,FALSE)</f>
        <v>1047</v>
      </c>
      <c r="I686" s="11">
        <f>VLOOKUP(C686,DBASE!$A$4:$Z$756,7,FALSE)</f>
        <v>1090</v>
      </c>
      <c r="J686" s="11">
        <f>VLOOKUP(C686,DBASE!$A$4:$Z$756,8,FALSE)</f>
        <v>102</v>
      </c>
      <c r="K686" s="11" t="str">
        <f>VLOOKUP(C686,DBASE!$A$4:$Z$756,9,FALSE)</f>
        <v>Niederl. 3</v>
      </c>
      <c r="L686" s="11" t="str">
        <f>VLOOKUP(C686,DBASE!$A$4:$Z$756,10,FALSE)</f>
        <v>Department</v>
      </c>
      <c r="M686" s="11" t="str">
        <f>VLOOKUP(C686,DBASE!$A$4:$Z$756,11,FALSE)</f>
        <v>Supervisor</v>
      </c>
      <c r="N686" s="11" t="str">
        <f>VLOOKUP(C686,DBASE!$A$4:$Z$756,12,FALSE)</f>
        <v>Manager</v>
      </c>
      <c r="O686" s="11" t="str">
        <f>VLOOKUP(C686,DBASE!$A$4:$Z$756,13,FALSE)</f>
        <v>ang.</v>
      </c>
      <c r="P686" s="11" t="str">
        <f>VLOOKUP(C686,DBASE!$A$4:$Z$756,14,FALSE)</f>
        <v>M</v>
      </c>
      <c r="Q686" s="12">
        <f>VLOOKUP(C686,DBASE!$A$4:$Z$756,15,FALSE)</f>
        <v>43556</v>
      </c>
      <c r="R686" s="12" t="str">
        <f>IF(VLOOKUP(C686,DBASE!$A$4:$Z$756,16,FALSE)=0,"",VLOOKUP(C686,DBASE!$A$4:$Z$756,16,FALSE))</f>
        <v/>
      </c>
      <c r="S686" s="13" t="str">
        <f>VLOOKUP(C686,DBASE!$A$4:$Z$756,17,FALSE)</f>
        <v/>
      </c>
      <c r="T686" s="11">
        <f ca="1">VLOOKUP(C686,DBASE!$A$4:$Z$756,18,FALSE)</f>
        <v>0</v>
      </c>
      <c r="U686" s="12">
        <f>VLOOKUP(C686,DBASE!$A$4:$Z$756,19,FALSE)</f>
        <v>30947</v>
      </c>
      <c r="V686" s="13">
        <f ca="1">VLOOKUP(C686,DBASE!$A$4:$Z$756,20,FALSE)</f>
        <v>35</v>
      </c>
      <c r="W686" s="11" t="str">
        <f>VLOOKUP(C686,DBASE!$A$4:$Z$756,21,FALSE)</f>
        <v>N</v>
      </c>
      <c r="X686" s="11">
        <f>VLOOKUP(C686,DBASE!$A$4:$Z$756,22,FALSE)</f>
        <v>30</v>
      </c>
      <c r="Y686" s="14">
        <f>VLOOKUP(C686,DBASE!$A$4:$Z$756,23,FALSE)</f>
        <v>2.5</v>
      </c>
      <c r="Z686" s="11">
        <f>VLOOKUP(C686,DBASE!$A$4:$Z$756,24,FALSE)</f>
        <v>39</v>
      </c>
      <c r="AA686" s="11" t="str">
        <f>VLOOKUP(C686,DBASE!$A$4:$Z$756,25,FALSE)</f>
        <v>Function</v>
      </c>
      <c r="AB686" s="10">
        <f>VLOOKUP(C686,DBASE!$A$4:$Z$756,26,FALSE)</f>
        <v>1</v>
      </c>
      <c r="AC686" s="15">
        <v>1682</v>
      </c>
      <c r="AD686" s="15">
        <f t="shared" si="50"/>
        <v>368.77850000000001</v>
      </c>
      <c r="AE686" s="15">
        <v>0</v>
      </c>
      <c r="AF686" s="15">
        <v>0</v>
      </c>
      <c r="AG686" s="15">
        <v>0</v>
      </c>
      <c r="AH686" s="15">
        <v>0</v>
      </c>
      <c r="AI686" s="15">
        <v>0</v>
      </c>
      <c r="AJ686" s="15">
        <v>0</v>
      </c>
      <c r="AK686" s="15">
        <v>0</v>
      </c>
      <c r="AL686" s="15">
        <v>0</v>
      </c>
      <c r="AM686" s="15">
        <v>0</v>
      </c>
      <c r="AN686" s="15">
        <v>0</v>
      </c>
      <c r="AO686" s="15">
        <f t="shared" si="51"/>
        <v>0</v>
      </c>
      <c r="AP686" s="15">
        <f t="shared" si="52"/>
        <v>0</v>
      </c>
      <c r="AQ686" s="15">
        <f t="shared" si="53"/>
        <v>26.5</v>
      </c>
      <c r="AR686" s="15">
        <v>0</v>
      </c>
      <c r="AS686" s="15">
        <v>0</v>
      </c>
      <c r="AT686" s="15">
        <v>0</v>
      </c>
      <c r="AU686" s="15">
        <v>0</v>
      </c>
      <c r="AV686" s="15">
        <f t="shared" si="54"/>
        <v>5.9346750000000004</v>
      </c>
      <c r="AW686" s="15">
        <v>0</v>
      </c>
      <c r="AX686" s="15">
        <v>0</v>
      </c>
    </row>
    <row r="687" spans="1:50" ht="20.100000000000001" customHeight="1" x14ac:dyDescent="0.25">
      <c r="A687" s="8">
        <v>43922</v>
      </c>
      <c r="B687" s="8">
        <v>43951</v>
      </c>
      <c r="C687" s="11">
        <v>657</v>
      </c>
      <c r="D687" s="8" t="str">
        <f>VLOOKUP(C687,DBASE!$A$4:$Z$756,3,FALSE)</f>
        <v>P</v>
      </c>
      <c r="E687" s="11" t="str">
        <f>VLOOKUP(C687,DBASE!$A$4:$Z$756,2,FALSE)</f>
        <v>Active</v>
      </c>
      <c r="F687" s="11" t="str">
        <f>VLOOKUP(C687,DBASE!$A$4:$Z$756,4,FALSE)</f>
        <v>Mitarbeiter 657</v>
      </c>
      <c r="G687" s="11" t="str">
        <f>VLOOKUP(C687,DBASE!$A$4:$Z$756,5,FALSE)</f>
        <v>N</v>
      </c>
      <c r="H687" s="11">
        <f>VLOOKUP(C687,DBASE!$A$4:$Z$756,6,FALSE)</f>
        <v>1024</v>
      </c>
      <c r="I687" s="11">
        <f>VLOOKUP(C687,DBASE!$A$4:$Z$756,7,FALSE)</f>
        <v>1054</v>
      </c>
      <c r="J687" s="11">
        <f>VLOOKUP(C687,DBASE!$A$4:$Z$756,8,FALSE)</f>
        <v>101</v>
      </c>
      <c r="K687" s="11" t="str">
        <f>VLOOKUP(C687,DBASE!$A$4:$Z$756,9,FALSE)</f>
        <v>Niederl. 2</v>
      </c>
      <c r="L687" s="11" t="str">
        <f>VLOOKUP(C687,DBASE!$A$4:$Z$756,10,FALSE)</f>
        <v>Department</v>
      </c>
      <c r="M687" s="11" t="str">
        <f>VLOOKUP(C687,DBASE!$A$4:$Z$756,11,FALSE)</f>
        <v>Supervisor</v>
      </c>
      <c r="N687" s="11" t="str">
        <f>VLOOKUP(C687,DBASE!$A$4:$Z$756,12,FALSE)</f>
        <v>Non-Mgm.</v>
      </c>
      <c r="O687" s="11" t="str">
        <f>VLOOKUP(C687,DBASE!$A$4:$Z$756,13,FALSE)</f>
        <v>ang.</v>
      </c>
      <c r="P687" s="11" t="str">
        <f>VLOOKUP(C687,DBASE!$A$4:$Z$756,14,FALSE)</f>
        <v>W</v>
      </c>
      <c r="Q687" s="12">
        <f>VLOOKUP(C687,DBASE!$A$4:$Z$756,15,FALSE)</f>
        <v>43556</v>
      </c>
      <c r="R687" s="12" t="str">
        <f>IF(VLOOKUP(C687,DBASE!$A$4:$Z$756,16,FALSE)=0,"",VLOOKUP(C687,DBASE!$A$4:$Z$756,16,FALSE))</f>
        <v/>
      </c>
      <c r="S687" s="13" t="str">
        <f>VLOOKUP(C687,DBASE!$A$4:$Z$756,17,FALSE)</f>
        <v/>
      </c>
      <c r="T687" s="11">
        <f ca="1">VLOOKUP(C687,DBASE!$A$4:$Z$756,18,FALSE)</f>
        <v>0</v>
      </c>
      <c r="U687" s="12">
        <f>VLOOKUP(C687,DBASE!$A$4:$Z$756,19,FALSE)</f>
        <v>35066</v>
      </c>
      <c r="V687" s="13">
        <f ca="1">VLOOKUP(C687,DBASE!$A$4:$Z$756,20,FALSE)</f>
        <v>24</v>
      </c>
      <c r="W687" s="11" t="str">
        <f>VLOOKUP(C687,DBASE!$A$4:$Z$756,21,FALSE)</f>
        <v>N</v>
      </c>
      <c r="X687" s="11">
        <f>VLOOKUP(C687,DBASE!$A$4:$Z$756,22,FALSE)</f>
        <v>30</v>
      </c>
      <c r="Y687" s="14">
        <f>VLOOKUP(C687,DBASE!$A$4:$Z$756,23,FALSE)</f>
        <v>2.5</v>
      </c>
      <c r="Z687" s="11">
        <f>VLOOKUP(C687,DBASE!$A$4:$Z$756,24,FALSE)</f>
        <v>39</v>
      </c>
      <c r="AA687" s="11" t="str">
        <f>VLOOKUP(C687,DBASE!$A$4:$Z$756,25,FALSE)</f>
        <v>Function</v>
      </c>
      <c r="AB687" s="10">
        <f>VLOOKUP(C687,DBASE!$A$4:$Z$756,26,FALSE)</f>
        <v>1</v>
      </c>
      <c r="AC687" s="15">
        <v>1683</v>
      </c>
      <c r="AD687" s="15">
        <f t="shared" si="50"/>
        <v>368.99775</v>
      </c>
      <c r="AE687" s="15">
        <v>0</v>
      </c>
      <c r="AF687" s="15">
        <v>0</v>
      </c>
      <c r="AG687" s="15">
        <v>0</v>
      </c>
      <c r="AH687" s="15">
        <v>0</v>
      </c>
      <c r="AI687" s="15">
        <v>0</v>
      </c>
      <c r="AJ687" s="15">
        <v>0</v>
      </c>
      <c r="AK687" s="15">
        <v>0</v>
      </c>
      <c r="AL687" s="15">
        <v>0</v>
      </c>
      <c r="AM687" s="15">
        <v>0</v>
      </c>
      <c r="AN687" s="15">
        <v>0</v>
      </c>
      <c r="AO687" s="15">
        <f t="shared" si="51"/>
        <v>0</v>
      </c>
      <c r="AP687" s="15">
        <f t="shared" si="52"/>
        <v>0</v>
      </c>
      <c r="AQ687" s="15">
        <f t="shared" si="53"/>
        <v>26.5</v>
      </c>
      <c r="AR687" s="15">
        <v>0</v>
      </c>
      <c r="AS687" s="15">
        <v>0</v>
      </c>
      <c r="AT687" s="15">
        <v>0</v>
      </c>
      <c r="AU687" s="15">
        <v>0</v>
      </c>
      <c r="AV687" s="15">
        <f t="shared" si="54"/>
        <v>5.9346750000000004</v>
      </c>
      <c r="AW687" s="15">
        <v>0</v>
      </c>
      <c r="AX687" s="15">
        <v>0</v>
      </c>
    </row>
    <row r="688" spans="1:50" ht="20.100000000000001" customHeight="1" x14ac:dyDescent="0.25">
      <c r="A688" s="8">
        <v>43922</v>
      </c>
      <c r="B688" s="8">
        <v>43951</v>
      </c>
      <c r="C688" s="11">
        <v>658</v>
      </c>
      <c r="D688" s="8" t="str">
        <f>VLOOKUP(C688,DBASE!$A$4:$Z$756,3,FALSE)</f>
        <v>P</v>
      </c>
      <c r="E688" s="11" t="str">
        <f>VLOOKUP(C688,DBASE!$A$4:$Z$756,2,FALSE)</f>
        <v>Active</v>
      </c>
      <c r="F688" s="11" t="str">
        <f>VLOOKUP(C688,DBASE!$A$4:$Z$756,4,FALSE)</f>
        <v>Mitarbeiter 658</v>
      </c>
      <c r="G688" s="11" t="str">
        <f>VLOOKUP(C688,DBASE!$A$4:$Z$756,5,FALSE)</f>
        <v>N</v>
      </c>
      <c r="H688" s="11">
        <f>VLOOKUP(C688,DBASE!$A$4:$Z$756,6,FALSE)</f>
        <v>1015</v>
      </c>
      <c r="I688" s="11">
        <f>VLOOKUP(C688,DBASE!$A$4:$Z$756,7,FALSE)</f>
        <v>1015</v>
      </c>
      <c r="J688" s="11">
        <f>VLOOKUP(C688,DBASE!$A$4:$Z$756,8,FALSE)</f>
        <v>100</v>
      </c>
      <c r="K688" s="11" t="str">
        <f>VLOOKUP(C688,DBASE!$A$4:$Z$756,9,FALSE)</f>
        <v>Niederl. 1</v>
      </c>
      <c r="L688" s="11" t="str">
        <f>VLOOKUP(C688,DBASE!$A$4:$Z$756,10,FALSE)</f>
        <v>Department</v>
      </c>
      <c r="M688" s="11" t="str">
        <f>VLOOKUP(C688,DBASE!$A$4:$Z$756,11,FALSE)</f>
        <v>Supervisor</v>
      </c>
      <c r="N688" s="11" t="str">
        <f>VLOOKUP(C688,DBASE!$A$4:$Z$756,12,FALSE)</f>
        <v>Non-Mgm.</v>
      </c>
      <c r="O688" s="11" t="str">
        <f>VLOOKUP(C688,DBASE!$A$4:$Z$756,13,FALSE)</f>
        <v>ang.</v>
      </c>
      <c r="P688" s="11" t="str">
        <f>VLOOKUP(C688,DBASE!$A$4:$Z$756,14,FALSE)</f>
        <v>M</v>
      </c>
      <c r="Q688" s="12">
        <f>VLOOKUP(C688,DBASE!$A$4:$Z$756,15,FALSE)</f>
        <v>43556</v>
      </c>
      <c r="R688" s="12" t="str">
        <f>IF(VLOOKUP(C688,DBASE!$A$4:$Z$756,16,FALSE)=0,"",VLOOKUP(C688,DBASE!$A$4:$Z$756,16,FALSE))</f>
        <v/>
      </c>
      <c r="S688" s="13" t="str">
        <f>VLOOKUP(C688,DBASE!$A$4:$Z$756,17,FALSE)</f>
        <v/>
      </c>
      <c r="T688" s="11">
        <f ca="1">VLOOKUP(C688,DBASE!$A$4:$Z$756,18,FALSE)</f>
        <v>0</v>
      </c>
      <c r="U688" s="12">
        <f>VLOOKUP(C688,DBASE!$A$4:$Z$756,19,FALSE)</f>
        <v>35236</v>
      </c>
      <c r="V688" s="13">
        <f ca="1">VLOOKUP(C688,DBASE!$A$4:$Z$756,20,FALSE)</f>
        <v>23</v>
      </c>
      <c r="W688" s="11" t="str">
        <f>VLOOKUP(C688,DBASE!$A$4:$Z$756,21,FALSE)</f>
        <v>N</v>
      </c>
      <c r="X688" s="11">
        <f>VLOOKUP(C688,DBASE!$A$4:$Z$756,22,FALSE)</f>
        <v>30</v>
      </c>
      <c r="Y688" s="14">
        <f>VLOOKUP(C688,DBASE!$A$4:$Z$756,23,FALSE)</f>
        <v>2.5</v>
      </c>
      <c r="Z688" s="11">
        <f>VLOOKUP(C688,DBASE!$A$4:$Z$756,24,FALSE)</f>
        <v>39</v>
      </c>
      <c r="AA688" s="11" t="str">
        <f>VLOOKUP(C688,DBASE!$A$4:$Z$756,25,FALSE)</f>
        <v>Function</v>
      </c>
      <c r="AB688" s="10">
        <f>VLOOKUP(C688,DBASE!$A$4:$Z$756,26,FALSE)</f>
        <v>1</v>
      </c>
      <c r="AC688" s="15">
        <v>1684</v>
      </c>
      <c r="AD688" s="15">
        <f t="shared" si="50"/>
        <v>369.21700000000004</v>
      </c>
      <c r="AE688" s="15">
        <v>0</v>
      </c>
      <c r="AF688" s="15">
        <v>0</v>
      </c>
      <c r="AG688" s="15">
        <v>0</v>
      </c>
      <c r="AH688" s="15">
        <v>0</v>
      </c>
      <c r="AI688" s="15">
        <v>0</v>
      </c>
      <c r="AJ688" s="15">
        <v>0</v>
      </c>
      <c r="AK688" s="15">
        <v>0</v>
      </c>
      <c r="AL688" s="15">
        <v>0</v>
      </c>
      <c r="AM688" s="15">
        <v>0</v>
      </c>
      <c r="AN688" s="15">
        <v>0</v>
      </c>
      <c r="AO688" s="15">
        <f t="shared" si="51"/>
        <v>0</v>
      </c>
      <c r="AP688" s="15">
        <f t="shared" si="52"/>
        <v>0</v>
      </c>
      <c r="AQ688" s="15">
        <f t="shared" si="53"/>
        <v>26.5</v>
      </c>
      <c r="AR688" s="15">
        <v>0</v>
      </c>
      <c r="AS688" s="15">
        <v>0</v>
      </c>
      <c r="AT688" s="15">
        <v>0</v>
      </c>
      <c r="AU688" s="15">
        <v>0</v>
      </c>
      <c r="AV688" s="15">
        <f t="shared" si="54"/>
        <v>5.9346750000000004</v>
      </c>
      <c r="AW688" s="15">
        <v>0</v>
      </c>
      <c r="AX688" s="15">
        <v>0</v>
      </c>
    </row>
    <row r="689" spans="1:50" ht="20.100000000000001" customHeight="1" x14ac:dyDescent="0.25">
      <c r="A689" s="8">
        <v>43922</v>
      </c>
      <c r="B689" s="8">
        <v>43951</v>
      </c>
      <c r="C689" s="11">
        <v>659</v>
      </c>
      <c r="D689" s="8" t="str">
        <f>VLOOKUP(C689,DBASE!$A$4:$Z$756,3,FALSE)</f>
        <v>P</v>
      </c>
      <c r="E689" s="11" t="str">
        <f>VLOOKUP(C689,DBASE!$A$4:$Z$756,2,FALSE)</f>
        <v>Active</v>
      </c>
      <c r="F689" s="11" t="str">
        <f>VLOOKUP(C689,DBASE!$A$4:$Z$756,4,FALSE)</f>
        <v>Mitarbeiter 659</v>
      </c>
      <c r="G689" s="11" t="str">
        <f>VLOOKUP(C689,DBASE!$A$4:$Z$756,5,FALSE)</f>
        <v>N</v>
      </c>
      <c r="H689" s="11">
        <f>VLOOKUP(C689,DBASE!$A$4:$Z$756,6,FALSE)</f>
        <v>1005</v>
      </c>
      <c r="I689" s="11">
        <f>VLOOKUP(C689,DBASE!$A$4:$Z$756,7,FALSE)</f>
        <v>1005</v>
      </c>
      <c r="J689" s="11">
        <f>VLOOKUP(C689,DBASE!$A$4:$Z$756,8,FALSE)</f>
        <v>100</v>
      </c>
      <c r="K689" s="11" t="str">
        <f>VLOOKUP(C689,DBASE!$A$4:$Z$756,9,FALSE)</f>
        <v>Niederl. 1</v>
      </c>
      <c r="L689" s="11" t="str">
        <f>VLOOKUP(C689,DBASE!$A$4:$Z$756,10,FALSE)</f>
        <v>Department</v>
      </c>
      <c r="M689" s="11" t="str">
        <f>VLOOKUP(C689,DBASE!$A$4:$Z$756,11,FALSE)</f>
        <v>Supervisor</v>
      </c>
      <c r="N689" s="11" t="str">
        <f>VLOOKUP(C689,DBASE!$A$4:$Z$756,12,FALSE)</f>
        <v>Supervisor</v>
      </c>
      <c r="O689" s="11" t="str">
        <f>VLOOKUP(C689,DBASE!$A$4:$Z$756,13,FALSE)</f>
        <v>ang.</v>
      </c>
      <c r="P689" s="11" t="str">
        <f>VLOOKUP(C689,DBASE!$A$4:$Z$756,14,FALSE)</f>
        <v>M</v>
      </c>
      <c r="Q689" s="12">
        <f>VLOOKUP(C689,DBASE!$A$4:$Z$756,15,FALSE)</f>
        <v>37500</v>
      </c>
      <c r="R689" s="12" t="str">
        <f>IF(VLOOKUP(C689,DBASE!$A$4:$Z$756,16,FALSE)=0,"",VLOOKUP(C689,DBASE!$A$4:$Z$756,16,FALSE))</f>
        <v/>
      </c>
      <c r="S689" s="13" t="str">
        <f>VLOOKUP(C689,DBASE!$A$4:$Z$756,17,FALSE)</f>
        <v/>
      </c>
      <c r="T689" s="11">
        <f ca="1">VLOOKUP(C689,DBASE!$A$4:$Z$756,18,FALSE)</f>
        <v>17</v>
      </c>
      <c r="U689" s="12">
        <f>VLOOKUP(C689,DBASE!$A$4:$Z$756,19,FALSE)</f>
        <v>31657</v>
      </c>
      <c r="V689" s="13">
        <f ca="1">VLOOKUP(C689,DBASE!$A$4:$Z$756,20,FALSE)</f>
        <v>33</v>
      </c>
      <c r="W689" s="11" t="str">
        <f>VLOOKUP(C689,DBASE!$A$4:$Z$756,21,FALSE)</f>
        <v>N</v>
      </c>
      <c r="X689" s="11">
        <f>VLOOKUP(C689,DBASE!$A$4:$Z$756,22,FALSE)</f>
        <v>30</v>
      </c>
      <c r="Y689" s="14">
        <f>VLOOKUP(C689,DBASE!$A$4:$Z$756,23,FALSE)</f>
        <v>2.5</v>
      </c>
      <c r="Z689" s="11">
        <f>VLOOKUP(C689,DBASE!$A$4:$Z$756,24,FALSE)</f>
        <v>39</v>
      </c>
      <c r="AA689" s="11" t="str">
        <f>VLOOKUP(C689,DBASE!$A$4:$Z$756,25,FALSE)</f>
        <v>Function</v>
      </c>
      <c r="AB689" s="10">
        <f>VLOOKUP(C689,DBASE!$A$4:$Z$756,26,FALSE)</f>
        <v>1</v>
      </c>
      <c r="AC689" s="15">
        <v>1685</v>
      </c>
      <c r="AD689" s="15">
        <f t="shared" si="50"/>
        <v>369.43625000000003</v>
      </c>
      <c r="AE689" s="15">
        <v>0</v>
      </c>
      <c r="AF689" s="15">
        <v>0</v>
      </c>
      <c r="AG689" s="15">
        <v>0</v>
      </c>
      <c r="AH689" s="15">
        <v>0</v>
      </c>
      <c r="AI689" s="15">
        <v>0</v>
      </c>
      <c r="AJ689" s="15">
        <v>0</v>
      </c>
      <c r="AK689" s="15">
        <v>0</v>
      </c>
      <c r="AL689" s="15">
        <v>0</v>
      </c>
      <c r="AM689" s="15">
        <v>0</v>
      </c>
      <c r="AN689" s="15">
        <v>0</v>
      </c>
      <c r="AO689" s="15">
        <f t="shared" si="51"/>
        <v>0</v>
      </c>
      <c r="AP689" s="15">
        <f t="shared" si="52"/>
        <v>0</v>
      </c>
      <c r="AQ689" s="15">
        <f t="shared" si="53"/>
        <v>26.5</v>
      </c>
      <c r="AR689" s="15">
        <v>0</v>
      </c>
      <c r="AS689" s="15">
        <v>0</v>
      </c>
      <c r="AT689" s="15">
        <v>0</v>
      </c>
      <c r="AU689" s="15">
        <v>0</v>
      </c>
      <c r="AV689" s="15">
        <f t="shared" si="54"/>
        <v>5.9346750000000004</v>
      </c>
      <c r="AW689" s="15">
        <v>0</v>
      </c>
      <c r="AX689" s="15">
        <v>0</v>
      </c>
    </row>
    <row r="690" spans="1:50" ht="20.100000000000001" customHeight="1" x14ac:dyDescent="0.25">
      <c r="A690" s="8">
        <v>43922</v>
      </c>
      <c r="B690" s="8">
        <v>43951</v>
      </c>
      <c r="C690" s="11">
        <v>660</v>
      </c>
      <c r="D690" s="8" t="str">
        <f>VLOOKUP(C690,DBASE!$A$4:$Z$756,3,FALSE)</f>
        <v>P</v>
      </c>
      <c r="E690" s="11" t="str">
        <f>VLOOKUP(C690,DBASE!$A$4:$Z$756,2,FALSE)</f>
        <v>Active</v>
      </c>
      <c r="F690" s="11" t="str">
        <f>VLOOKUP(C690,DBASE!$A$4:$Z$756,4,FALSE)</f>
        <v>Mitarbeiter 660</v>
      </c>
      <c r="G690" s="11" t="str">
        <f>VLOOKUP(C690,DBASE!$A$4:$Z$756,5,FALSE)</f>
        <v>N</v>
      </c>
      <c r="H690" s="11">
        <f>VLOOKUP(C690,DBASE!$A$4:$Z$756,6,FALSE)</f>
        <v>1036</v>
      </c>
      <c r="I690" s="11">
        <f>VLOOKUP(C690,DBASE!$A$4:$Z$756,7,FALSE)</f>
        <v>1079</v>
      </c>
      <c r="J690" s="11">
        <f>VLOOKUP(C690,DBASE!$A$4:$Z$756,8,FALSE)</f>
        <v>102</v>
      </c>
      <c r="K690" s="11" t="str">
        <f>VLOOKUP(C690,DBASE!$A$4:$Z$756,9,FALSE)</f>
        <v>Niederl. 3</v>
      </c>
      <c r="L690" s="11" t="str">
        <f>VLOOKUP(C690,DBASE!$A$4:$Z$756,10,FALSE)</f>
        <v>Department</v>
      </c>
      <c r="M690" s="11" t="str">
        <f>VLOOKUP(C690,DBASE!$A$4:$Z$756,11,FALSE)</f>
        <v>Supervisor</v>
      </c>
      <c r="N690" s="11" t="str">
        <f>VLOOKUP(C690,DBASE!$A$4:$Z$756,12,FALSE)</f>
        <v>Supervisor</v>
      </c>
      <c r="O690" s="11" t="str">
        <f>VLOOKUP(C690,DBASE!$A$4:$Z$756,13,FALSE)</f>
        <v>ang.</v>
      </c>
      <c r="P690" s="11" t="str">
        <f>VLOOKUP(C690,DBASE!$A$4:$Z$756,14,FALSE)</f>
        <v>M</v>
      </c>
      <c r="Q690" s="12">
        <f>VLOOKUP(C690,DBASE!$A$4:$Z$756,15,FALSE)</f>
        <v>43586</v>
      </c>
      <c r="R690" s="12" t="str">
        <f>IF(VLOOKUP(C690,DBASE!$A$4:$Z$756,16,FALSE)=0,"",VLOOKUP(C690,DBASE!$A$4:$Z$756,16,FALSE))</f>
        <v/>
      </c>
      <c r="S690" s="13" t="str">
        <f>VLOOKUP(C690,DBASE!$A$4:$Z$756,17,FALSE)</f>
        <v/>
      </c>
      <c r="T690" s="11">
        <f ca="1">VLOOKUP(C690,DBASE!$A$4:$Z$756,18,FALSE)</f>
        <v>0</v>
      </c>
      <c r="U690" s="12">
        <f>VLOOKUP(C690,DBASE!$A$4:$Z$756,19,FALSE)</f>
        <v>29575</v>
      </c>
      <c r="V690" s="13">
        <f ca="1">VLOOKUP(C690,DBASE!$A$4:$Z$756,20,FALSE)</f>
        <v>39</v>
      </c>
      <c r="W690" s="11" t="str">
        <f>VLOOKUP(C690,DBASE!$A$4:$Z$756,21,FALSE)</f>
        <v>N</v>
      </c>
      <c r="X690" s="11">
        <f>VLOOKUP(C690,DBASE!$A$4:$Z$756,22,FALSE)</f>
        <v>30</v>
      </c>
      <c r="Y690" s="14">
        <f>VLOOKUP(C690,DBASE!$A$4:$Z$756,23,FALSE)</f>
        <v>2.5</v>
      </c>
      <c r="Z690" s="11">
        <f>VLOOKUP(C690,DBASE!$A$4:$Z$756,24,FALSE)</f>
        <v>39</v>
      </c>
      <c r="AA690" s="11" t="str">
        <f>VLOOKUP(C690,DBASE!$A$4:$Z$756,25,FALSE)</f>
        <v>Function</v>
      </c>
      <c r="AB690" s="10">
        <f>VLOOKUP(C690,DBASE!$A$4:$Z$756,26,FALSE)</f>
        <v>1</v>
      </c>
      <c r="AC690" s="15">
        <v>1686</v>
      </c>
      <c r="AD690" s="15">
        <f t="shared" si="50"/>
        <v>369.65550000000002</v>
      </c>
      <c r="AE690" s="15">
        <v>0</v>
      </c>
      <c r="AF690" s="15">
        <v>0</v>
      </c>
      <c r="AG690" s="15">
        <v>0</v>
      </c>
      <c r="AH690" s="15">
        <v>0</v>
      </c>
      <c r="AI690" s="15">
        <v>0</v>
      </c>
      <c r="AJ690" s="15">
        <v>0</v>
      </c>
      <c r="AK690" s="15">
        <v>0</v>
      </c>
      <c r="AL690" s="15">
        <v>0</v>
      </c>
      <c r="AM690" s="15">
        <v>0</v>
      </c>
      <c r="AN690" s="15">
        <v>0</v>
      </c>
      <c r="AO690" s="15">
        <f t="shared" si="51"/>
        <v>0</v>
      </c>
      <c r="AP690" s="15">
        <f t="shared" si="52"/>
        <v>0</v>
      </c>
      <c r="AQ690" s="15">
        <f t="shared" si="53"/>
        <v>26.5</v>
      </c>
      <c r="AR690" s="15">
        <v>0</v>
      </c>
      <c r="AS690" s="15">
        <v>0</v>
      </c>
      <c r="AT690" s="15">
        <v>0</v>
      </c>
      <c r="AU690" s="15">
        <v>0</v>
      </c>
      <c r="AV690" s="15">
        <f t="shared" si="54"/>
        <v>5.9346750000000004</v>
      </c>
      <c r="AW690" s="15">
        <v>0</v>
      </c>
      <c r="AX690" s="15">
        <v>0</v>
      </c>
    </row>
    <row r="691" spans="1:50" ht="20.100000000000001" customHeight="1" x14ac:dyDescent="0.25">
      <c r="A691" s="8">
        <v>43922</v>
      </c>
      <c r="B691" s="8">
        <v>43951</v>
      </c>
      <c r="C691" s="11">
        <v>661</v>
      </c>
      <c r="D691" s="8" t="str">
        <f>VLOOKUP(C691,DBASE!$A$4:$Z$756,3,FALSE)</f>
        <v>P</v>
      </c>
      <c r="E691" s="11" t="str">
        <f>VLOOKUP(C691,DBASE!$A$4:$Z$756,2,FALSE)</f>
        <v>Active</v>
      </c>
      <c r="F691" s="11" t="str">
        <f>VLOOKUP(C691,DBASE!$A$4:$Z$756,4,FALSE)</f>
        <v>Mitarbeiter 661</v>
      </c>
      <c r="G691" s="11" t="str">
        <f>VLOOKUP(C691,DBASE!$A$4:$Z$756,5,FALSE)</f>
        <v>N</v>
      </c>
      <c r="H691" s="11">
        <f>VLOOKUP(C691,DBASE!$A$4:$Z$756,6,FALSE)</f>
        <v>1018</v>
      </c>
      <c r="I691" s="11">
        <f>VLOOKUP(C691,DBASE!$A$4:$Z$756,7,FALSE)</f>
        <v>1061</v>
      </c>
      <c r="J691" s="11">
        <f>VLOOKUP(C691,DBASE!$A$4:$Z$756,8,FALSE)</f>
        <v>111</v>
      </c>
      <c r="K691" s="11" t="str">
        <f>VLOOKUP(C691,DBASE!$A$4:$Z$756,9,FALSE)</f>
        <v>Niederl. 12</v>
      </c>
      <c r="L691" s="11" t="str">
        <f>VLOOKUP(C691,DBASE!$A$4:$Z$756,10,FALSE)</f>
        <v>Department</v>
      </c>
      <c r="M691" s="11" t="str">
        <f>VLOOKUP(C691,DBASE!$A$4:$Z$756,11,FALSE)</f>
        <v>Supervisor</v>
      </c>
      <c r="N691" s="11" t="str">
        <f>VLOOKUP(C691,DBASE!$A$4:$Z$756,12,FALSE)</f>
        <v>Supervisor</v>
      </c>
      <c r="O691" s="11" t="str">
        <f>VLOOKUP(C691,DBASE!$A$4:$Z$756,13,FALSE)</f>
        <v>ang.</v>
      </c>
      <c r="P691" s="11" t="str">
        <f>VLOOKUP(C691,DBASE!$A$4:$Z$756,14,FALSE)</f>
        <v>W</v>
      </c>
      <c r="Q691" s="12">
        <f>VLOOKUP(C691,DBASE!$A$4:$Z$756,15,FALSE)</f>
        <v>43600</v>
      </c>
      <c r="R691" s="12" t="str">
        <f>IF(VLOOKUP(C691,DBASE!$A$4:$Z$756,16,FALSE)=0,"",VLOOKUP(C691,DBASE!$A$4:$Z$756,16,FALSE))</f>
        <v/>
      </c>
      <c r="S691" s="13" t="str">
        <f>VLOOKUP(C691,DBASE!$A$4:$Z$756,17,FALSE)</f>
        <v/>
      </c>
      <c r="T691" s="11">
        <f ca="1">VLOOKUP(C691,DBASE!$A$4:$Z$756,18,FALSE)</f>
        <v>0</v>
      </c>
      <c r="U691" s="12">
        <f>VLOOKUP(C691,DBASE!$A$4:$Z$756,19,FALSE)</f>
        <v>29550</v>
      </c>
      <c r="V691" s="13">
        <f ca="1">VLOOKUP(C691,DBASE!$A$4:$Z$756,20,FALSE)</f>
        <v>39</v>
      </c>
      <c r="W691" s="11" t="str">
        <f>VLOOKUP(C691,DBASE!$A$4:$Z$756,21,FALSE)</f>
        <v>N</v>
      </c>
      <c r="X691" s="11">
        <f>VLOOKUP(C691,DBASE!$A$4:$Z$756,22,FALSE)</f>
        <v>30</v>
      </c>
      <c r="Y691" s="14">
        <f>VLOOKUP(C691,DBASE!$A$4:$Z$756,23,FALSE)</f>
        <v>2.5</v>
      </c>
      <c r="Z691" s="11">
        <f>VLOOKUP(C691,DBASE!$A$4:$Z$756,24,FALSE)</f>
        <v>39</v>
      </c>
      <c r="AA691" s="11" t="str">
        <f>VLOOKUP(C691,DBASE!$A$4:$Z$756,25,FALSE)</f>
        <v>Function</v>
      </c>
      <c r="AB691" s="10">
        <f>VLOOKUP(C691,DBASE!$A$4:$Z$756,26,FALSE)</f>
        <v>1</v>
      </c>
      <c r="AC691" s="15">
        <v>1687</v>
      </c>
      <c r="AD691" s="15">
        <f t="shared" si="50"/>
        <v>369.87475000000006</v>
      </c>
      <c r="AE691" s="15">
        <v>0</v>
      </c>
      <c r="AF691" s="15">
        <v>0</v>
      </c>
      <c r="AG691" s="15">
        <v>0</v>
      </c>
      <c r="AH691" s="15">
        <v>0</v>
      </c>
      <c r="AI691" s="15">
        <v>0</v>
      </c>
      <c r="AJ691" s="15">
        <v>0</v>
      </c>
      <c r="AK691" s="15">
        <v>0</v>
      </c>
      <c r="AL691" s="15">
        <v>0</v>
      </c>
      <c r="AM691" s="15">
        <v>0</v>
      </c>
      <c r="AN691" s="15">
        <v>0</v>
      </c>
      <c r="AO691" s="15">
        <f t="shared" si="51"/>
        <v>0</v>
      </c>
      <c r="AP691" s="15">
        <f t="shared" si="52"/>
        <v>0</v>
      </c>
      <c r="AQ691" s="15">
        <f t="shared" si="53"/>
        <v>26.5</v>
      </c>
      <c r="AR691" s="15">
        <v>0</v>
      </c>
      <c r="AS691" s="15">
        <v>0</v>
      </c>
      <c r="AT691" s="15">
        <v>0</v>
      </c>
      <c r="AU691" s="15">
        <v>0</v>
      </c>
      <c r="AV691" s="15">
        <f t="shared" si="54"/>
        <v>5.9346750000000004</v>
      </c>
      <c r="AW691" s="15">
        <v>0</v>
      </c>
      <c r="AX691" s="15">
        <v>0</v>
      </c>
    </row>
    <row r="692" spans="1:50" ht="20.100000000000001" customHeight="1" x14ac:dyDescent="0.25">
      <c r="A692" s="8">
        <v>43922</v>
      </c>
      <c r="B692" s="8">
        <v>43951</v>
      </c>
      <c r="C692" s="11">
        <v>662</v>
      </c>
      <c r="D692" s="8" t="str">
        <f>VLOOKUP(C692,DBASE!$A$4:$Z$756,3,FALSE)</f>
        <v>P</v>
      </c>
      <c r="E692" s="11" t="str">
        <f>VLOOKUP(C692,DBASE!$A$4:$Z$756,2,FALSE)</f>
        <v>Active</v>
      </c>
      <c r="F692" s="11" t="str">
        <f>VLOOKUP(C692,DBASE!$A$4:$Z$756,4,FALSE)</f>
        <v>Mitarbeiter 662</v>
      </c>
      <c r="G692" s="11" t="str">
        <f>VLOOKUP(C692,DBASE!$A$4:$Z$756,5,FALSE)</f>
        <v>N</v>
      </c>
      <c r="H692" s="11">
        <f>VLOOKUP(C692,DBASE!$A$4:$Z$756,6,FALSE)</f>
        <v>1003</v>
      </c>
      <c r="I692" s="11">
        <f>VLOOKUP(C692,DBASE!$A$4:$Z$756,7,FALSE)</f>
        <v>1003</v>
      </c>
      <c r="J692" s="11">
        <f>VLOOKUP(C692,DBASE!$A$4:$Z$756,8,FALSE)</f>
        <v>100</v>
      </c>
      <c r="K692" s="11" t="str">
        <f>VLOOKUP(C692,DBASE!$A$4:$Z$756,9,FALSE)</f>
        <v>Niederl. 1</v>
      </c>
      <c r="L692" s="11" t="str">
        <f>VLOOKUP(C692,DBASE!$A$4:$Z$756,10,FALSE)</f>
        <v>Department</v>
      </c>
      <c r="M692" s="11" t="str">
        <f>VLOOKUP(C692,DBASE!$A$4:$Z$756,11,FALSE)</f>
        <v>Supervisor</v>
      </c>
      <c r="N692" s="11" t="str">
        <f>VLOOKUP(C692,DBASE!$A$4:$Z$756,12,FALSE)</f>
        <v>Non-Mgm.</v>
      </c>
      <c r="O692" s="11" t="str">
        <f>VLOOKUP(C692,DBASE!$A$4:$Z$756,13,FALSE)</f>
        <v>ang.</v>
      </c>
      <c r="P692" s="11" t="str">
        <f>VLOOKUP(C692,DBASE!$A$4:$Z$756,14,FALSE)</f>
        <v>W</v>
      </c>
      <c r="Q692" s="12">
        <f>VLOOKUP(C692,DBASE!$A$4:$Z$756,15,FALSE)</f>
        <v>43586</v>
      </c>
      <c r="R692" s="12" t="str">
        <f>IF(VLOOKUP(C692,DBASE!$A$4:$Z$756,16,FALSE)=0,"",VLOOKUP(C692,DBASE!$A$4:$Z$756,16,FALSE))</f>
        <v/>
      </c>
      <c r="S692" s="13" t="str">
        <f>VLOOKUP(C692,DBASE!$A$4:$Z$756,17,FALSE)</f>
        <v/>
      </c>
      <c r="T692" s="11">
        <f ca="1">VLOOKUP(C692,DBASE!$A$4:$Z$756,18,FALSE)</f>
        <v>0</v>
      </c>
      <c r="U692" s="12">
        <f>VLOOKUP(C692,DBASE!$A$4:$Z$756,19,FALSE)</f>
        <v>31818</v>
      </c>
      <c r="V692" s="13">
        <f ca="1">VLOOKUP(C692,DBASE!$A$4:$Z$756,20,FALSE)</f>
        <v>32</v>
      </c>
      <c r="W692" s="11" t="str">
        <f>VLOOKUP(C692,DBASE!$A$4:$Z$756,21,FALSE)</f>
        <v>N</v>
      </c>
      <c r="X692" s="11">
        <f>VLOOKUP(C692,DBASE!$A$4:$Z$756,22,FALSE)</f>
        <v>30</v>
      </c>
      <c r="Y692" s="14">
        <f>VLOOKUP(C692,DBASE!$A$4:$Z$756,23,FALSE)</f>
        <v>2.5</v>
      </c>
      <c r="Z692" s="11">
        <f>VLOOKUP(C692,DBASE!$A$4:$Z$756,24,FALSE)</f>
        <v>39</v>
      </c>
      <c r="AA692" s="11" t="str">
        <f>VLOOKUP(C692,DBASE!$A$4:$Z$756,25,FALSE)</f>
        <v>Function</v>
      </c>
      <c r="AB692" s="10">
        <f>VLOOKUP(C692,DBASE!$A$4:$Z$756,26,FALSE)</f>
        <v>1</v>
      </c>
      <c r="AC692" s="15">
        <v>1688</v>
      </c>
      <c r="AD692" s="15">
        <f t="shared" si="50"/>
        <v>370.09399999999999</v>
      </c>
      <c r="AE692" s="15">
        <v>0</v>
      </c>
      <c r="AF692" s="15">
        <v>0</v>
      </c>
      <c r="AG692" s="15">
        <v>0</v>
      </c>
      <c r="AH692" s="15">
        <v>0</v>
      </c>
      <c r="AI692" s="15">
        <v>0</v>
      </c>
      <c r="AJ692" s="15">
        <v>0</v>
      </c>
      <c r="AK692" s="15">
        <v>0</v>
      </c>
      <c r="AL692" s="15">
        <v>0</v>
      </c>
      <c r="AM692" s="15">
        <v>0</v>
      </c>
      <c r="AN692" s="15">
        <v>0</v>
      </c>
      <c r="AO692" s="15">
        <f t="shared" si="51"/>
        <v>0</v>
      </c>
      <c r="AP692" s="15">
        <f t="shared" si="52"/>
        <v>0</v>
      </c>
      <c r="AQ692" s="15">
        <f t="shared" si="53"/>
        <v>26.5</v>
      </c>
      <c r="AR692" s="15">
        <v>0</v>
      </c>
      <c r="AS692" s="15">
        <v>0</v>
      </c>
      <c r="AT692" s="15">
        <v>0</v>
      </c>
      <c r="AU692" s="15">
        <v>0</v>
      </c>
      <c r="AV692" s="15">
        <f t="shared" si="54"/>
        <v>5.9346750000000004</v>
      </c>
      <c r="AW692" s="15">
        <v>0</v>
      </c>
      <c r="AX692" s="15">
        <v>0</v>
      </c>
    </row>
    <row r="693" spans="1:50" ht="20.100000000000001" customHeight="1" x14ac:dyDescent="0.25">
      <c r="A693" s="8">
        <v>43922</v>
      </c>
      <c r="B693" s="8">
        <v>43951</v>
      </c>
      <c r="C693" s="11">
        <v>663</v>
      </c>
      <c r="D693" s="8" t="str">
        <f>VLOOKUP(C693,DBASE!$A$4:$Z$756,3,FALSE)</f>
        <v>P</v>
      </c>
      <c r="E693" s="11" t="str">
        <f>VLOOKUP(C693,DBASE!$A$4:$Z$756,2,FALSE)</f>
        <v>Active</v>
      </c>
      <c r="F693" s="11" t="str">
        <f>VLOOKUP(C693,DBASE!$A$4:$Z$756,4,FALSE)</f>
        <v>Mitarbeiter 663</v>
      </c>
      <c r="G693" s="11" t="str">
        <f>VLOOKUP(C693,DBASE!$A$4:$Z$756,5,FALSE)</f>
        <v>N</v>
      </c>
      <c r="H693" s="11">
        <f>VLOOKUP(C693,DBASE!$A$4:$Z$756,6,FALSE)</f>
        <v>1005</v>
      </c>
      <c r="I693" s="11">
        <f>VLOOKUP(C693,DBASE!$A$4:$Z$756,7,FALSE)</f>
        <v>1005</v>
      </c>
      <c r="J693" s="11">
        <f>VLOOKUP(C693,DBASE!$A$4:$Z$756,8,FALSE)</f>
        <v>100</v>
      </c>
      <c r="K693" s="11" t="str">
        <f>VLOOKUP(C693,DBASE!$A$4:$Z$756,9,FALSE)</f>
        <v>Niederl. 1</v>
      </c>
      <c r="L693" s="11" t="str">
        <f>VLOOKUP(C693,DBASE!$A$4:$Z$756,10,FALSE)</f>
        <v>Department</v>
      </c>
      <c r="M693" s="11" t="str">
        <f>VLOOKUP(C693,DBASE!$A$4:$Z$756,11,FALSE)</f>
        <v>Supervisor</v>
      </c>
      <c r="N693" s="11" t="str">
        <f>VLOOKUP(C693,DBASE!$A$4:$Z$756,12,FALSE)</f>
        <v>Non-Mgm.</v>
      </c>
      <c r="O693" s="11" t="str">
        <f>VLOOKUP(C693,DBASE!$A$4:$Z$756,13,FALSE)</f>
        <v>ang.</v>
      </c>
      <c r="P693" s="11" t="str">
        <f>VLOOKUP(C693,DBASE!$A$4:$Z$756,14,FALSE)</f>
        <v>M</v>
      </c>
      <c r="Q693" s="12">
        <f>VLOOKUP(C693,DBASE!$A$4:$Z$756,15,FALSE)</f>
        <v>43586</v>
      </c>
      <c r="R693" s="12" t="str">
        <f>IF(VLOOKUP(C693,DBASE!$A$4:$Z$756,16,FALSE)=0,"",VLOOKUP(C693,DBASE!$A$4:$Z$756,16,FALSE))</f>
        <v/>
      </c>
      <c r="S693" s="13" t="str">
        <f>VLOOKUP(C693,DBASE!$A$4:$Z$756,17,FALSE)</f>
        <v/>
      </c>
      <c r="T693" s="11">
        <f ca="1">VLOOKUP(C693,DBASE!$A$4:$Z$756,18,FALSE)</f>
        <v>0</v>
      </c>
      <c r="U693" s="12">
        <f>VLOOKUP(C693,DBASE!$A$4:$Z$756,19,FALSE)</f>
        <v>33379</v>
      </c>
      <c r="V693" s="13">
        <f ca="1">VLOOKUP(C693,DBASE!$A$4:$Z$756,20,FALSE)</f>
        <v>28</v>
      </c>
      <c r="W693" s="11" t="str">
        <f>VLOOKUP(C693,DBASE!$A$4:$Z$756,21,FALSE)</f>
        <v>N</v>
      </c>
      <c r="X693" s="11">
        <f>VLOOKUP(C693,DBASE!$A$4:$Z$756,22,FALSE)</f>
        <v>30</v>
      </c>
      <c r="Y693" s="14">
        <f>VLOOKUP(C693,DBASE!$A$4:$Z$756,23,FALSE)</f>
        <v>2.5</v>
      </c>
      <c r="Z693" s="11">
        <f>VLOOKUP(C693,DBASE!$A$4:$Z$756,24,FALSE)</f>
        <v>39</v>
      </c>
      <c r="AA693" s="11" t="str">
        <f>VLOOKUP(C693,DBASE!$A$4:$Z$756,25,FALSE)</f>
        <v>Function</v>
      </c>
      <c r="AB693" s="10">
        <f>VLOOKUP(C693,DBASE!$A$4:$Z$756,26,FALSE)</f>
        <v>1</v>
      </c>
      <c r="AC693" s="15">
        <v>1689</v>
      </c>
      <c r="AD693" s="15">
        <f t="shared" si="50"/>
        <v>370.31325000000004</v>
      </c>
      <c r="AE693" s="15">
        <v>0</v>
      </c>
      <c r="AF693" s="15">
        <v>0</v>
      </c>
      <c r="AG693" s="15">
        <v>0</v>
      </c>
      <c r="AH693" s="15">
        <v>0</v>
      </c>
      <c r="AI693" s="15">
        <v>0</v>
      </c>
      <c r="AJ693" s="15">
        <v>0</v>
      </c>
      <c r="AK693" s="15">
        <v>0</v>
      </c>
      <c r="AL693" s="15">
        <v>0</v>
      </c>
      <c r="AM693" s="15">
        <v>0</v>
      </c>
      <c r="AN693" s="15">
        <v>0</v>
      </c>
      <c r="AO693" s="15">
        <f t="shared" si="51"/>
        <v>0</v>
      </c>
      <c r="AP693" s="15">
        <f t="shared" si="52"/>
        <v>0</v>
      </c>
      <c r="AQ693" s="15">
        <f t="shared" si="53"/>
        <v>26.5</v>
      </c>
      <c r="AR693" s="15">
        <v>0</v>
      </c>
      <c r="AS693" s="15">
        <v>0</v>
      </c>
      <c r="AT693" s="15">
        <v>0</v>
      </c>
      <c r="AU693" s="15">
        <v>0</v>
      </c>
      <c r="AV693" s="15">
        <f t="shared" si="54"/>
        <v>5.9346750000000004</v>
      </c>
      <c r="AW693" s="15">
        <v>0</v>
      </c>
      <c r="AX693" s="15">
        <v>0</v>
      </c>
    </row>
    <row r="694" spans="1:50" ht="20.100000000000001" customHeight="1" x14ac:dyDescent="0.25">
      <c r="A694" s="8">
        <v>43922</v>
      </c>
      <c r="B694" s="8">
        <v>43951</v>
      </c>
      <c r="C694" s="11">
        <v>664</v>
      </c>
      <c r="D694" s="8" t="str">
        <f>VLOOKUP(C694,DBASE!$A$4:$Z$756,3,FALSE)</f>
        <v>P</v>
      </c>
      <c r="E694" s="11" t="str">
        <f>VLOOKUP(C694,DBASE!$A$4:$Z$756,2,FALSE)</f>
        <v>Active</v>
      </c>
      <c r="F694" s="11" t="str">
        <f>VLOOKUP(C694,DBASE!$A$4:$Z$756,4,FALSE)</f>
        <v>Mitarbeiter 664</v>
      </c>
      <c r="G694" s="11" t="str">
        <f>VLOOKUP(C694,DBASE!$A$4:$Z$756,5,FALSE)</f>
        <v>N</v>
      </c>
      <c r="H694" s="11">
        <f>VLOOKUP(C694,DBASE!$A$4:$Z$756,6,FALSE)</f>
        <v>1016</v>
      </c>
      <c r="I694" s="11">
        <f>VLOOKUP(C694,DBASE!$A$4:$Z$756,7,FALSE)</f>
        <v>1016</v>
      </c>
      <c r="J694" s="11">
        <f>VLOOKUP(C694,DBASE!$A$4:$Z$756,8,FALSE)</f>
        <v>100</v>
      </c>
      <c r="K694" s="11" t="str">
        <f>VLOOKUP(C694,DBASE!$A$4:$Z$756,9,FALSE)</f>
        <v>Niederl. 1</v>
      </c>
      <c r="L694" s="11" t="str">
        <f>VLOOKUP(C694,DBASE!$A$4:$Z$756,10,FALSE)</f>
        <v>Department</v>
      </c>
      <c r="M694" s="11" t="str">
        <f>VLOOKUP(C694,DBASE!$A$4:$Z$756,11,FALSE)</f>
        <v>Supervisor</v>
      </c>
      <c r="N694" s="11" t="str">
        <f>VLOOKUP(C694,DBASE!$A$4:$Z$756,12,FALSE)</f>
        <v>Non-Mgm.</v>
      </c>
      <c r="O694" s="11" t="str">
        <f>VLOOKUP(C694,DBASE!$A$4:$Z$756,13,FALSE)</f>
        <v>ang.</v>
      </c>
      <c r="P694" s="11" t="str">
        <f>VLOOKUP(C694,DBASE!$A$4:$Z$756,14,FALSE)</f>
        <v>W</v>
      </c>
      <c r="Q694" s="12">
        <f>VLOOKUP(C694,DBASE!$A$4:$Z$756,15,FALSE)</f>
        <v>43586</v>
      </c>
      <c r="R694" s="12" t="str">
        <f>IF(VLOOKUP(C694,DBASE!$A$4:$Z$756,16,FALSE)=0,"",VLOOKUP(C694,DBASE!$A$4:$Z$756,16,FALSE))</f>
        <v/>
      </c>
      <c r="S694" s="13" t="str">
        <f>VLOOKUP(C694,DBASE!$A$4:$Z$756,17,FALSE)</f>
        <v/>
      </c>
      <c r="T694" s="11">
        <f ca="1">VLOOKUP(C694,DBASE!$A$4:$Z$756,18,FALSE)</f>
        <v>0</v>
      </c>
      <c r="U694" s="12">
        <f>VLOOKUP(C694,DBASE!$A$4:$Z$756,19,FALSE)</f>
        <v>33542</v>
      </c>
      <c r="V694" s="13">
        <f ca="1">VLOOKUP(C694,DBASE!$A$4:$Z$756,20,FALSE)</f>
        <v>28</v>
      </c>
      <c r="W694" s="11" t="str">
        <f>VLOOKUP(C694,DBASE!$A$4:$Z$756,21,FALSE)</f>
        <v>N</v>
      </c>
      <c r="X694" s="11">
        <f>VLOOKUP(C694,DBASE!$A$4:$Z$756,22,FALSE)</f>
        <v>30</v>
      </c>
      <c r="Y694" s="14">
        <f>VLOOKUP(C694,DBASE!$A$4:$Z$756,23,FALSE)</f>
        <v>2.5</v>
      </c>
      <c r="Z694" s="11">
        <f>VLOOKUP(C694,DBASE!$A$4:$Z$756,24,FALSE)</f>
        <v>39</v>
      </c>
      <c r="AA694" s="11" t="str">
        <f>VLOOKUP(C694,DBASE!$A$4:$Z$756,25,FALSE)</f>
        <v>Function</v>
      </c>
      <c r="AB694" s="10">
        <f>VLOOKUP(C694,DBASE!$A$4:$Z$756,26,FALSE)</f>
        <v>1</v>
      </c>
      <c r="AC694" s="15">
        <v>1690</v>
      </c>
      <c r="AD694" s="15">
        <f t="shared" si="50"/>
        <v>370.53250000000003</v>
      </c>
      <c r="AE694" s="15">
        <v>0</v>
      </c>
      <c r="AF694" s="15">
        <v>0</v>
      </c>
      <c r="AG694" s="15">
        <v>0</v>
      </c>
      <c r="AH694" s="15">
        <v>0</v>
      </c>
      <c r="AI694" s="15">
        <v>0</v>
      </c>
      <c r="AJ694" s="15">
        <v>0</v>
      </c>
      <c r="AK694" s="15">
        <v>0</v>
      </c>
      <c r="AL694" s="15">
        <v>0</v>
      </c>
      <c r="AM694" s="15">
        <v>0</v>
      </c>
      <c r="AN694" s="15">
        <v>0</v>
      </c>
      <c r="AO694" s="15">
        <f t="shared" si="51"/>
        <v>0</v>
      </c>
      <c r="AP694" s="15">
        <f t="shared" si="52"/>
        <v>0</v>
      </c>
      <c r="AQ694" s="15">
        <f t="shared" si="53"/>
        <v>26.5</v>
      </c>
      <c r="AR694" s="15">
        <v>0</v>
      </c>
      <c r="AS694" s="15">
        <v>0</v>
      </c>
      <c r="AT694" s="15">
        <v>0</v>
      </c>
      <c r="AU694" s="15">
        <v>0</v>
      </c>
      <c r="AV694" s="15">
        <f t="shared" si="54"/>
        <v>5.9346750000000004</v>
      </c>
      <c r="AW694" s="15">
        <v>0</v>
      </c>
      <c r="AX694" s="15">
        <v>0</v>
      </c>
    </row>
    <row r="695" spans="1:50" ht="20.100000000000001" customHeight="1" x14ac:dyDescent="0.25">
      <c r="A695" s="8">
        <v>43922</v>
      </c>
      <c r="B695" s="8">
        <v>43951</v>
      </c>
      <c r="C695" s="11">
        <v>665</v>
      </c>
      <c r="D695" s="8" t="str">
        <f>VLOOKUP(C695,DBASE!$A$4:$Z$756,3,FALSE)</f>
        <v>P</v>
      </c>
      <c r="E695" s="11" t="str">
        <f>VLOOKUP(C695,DBASE!$A$4:$Z$756,2,FALSE)</f>
        <v>Active</v>
      </c>
      <c r="F695" s="11" t="str">
        <f>VLOOKUP(C695,DBASE!$A$4:$Z$756,4,FALSE)</f>
        <v>Mitarbeiter 665</v>
      </c>
      <c r="G695" s="11" t="str">
        <f>VLOOKUP(C695,DBASE!$A$4:$Z$756,5,FALSE)</f>
        <v>N</v>
      </c>
      <c r="H695" s="11">
        <f>VLOOKUP(C695,DBASE!$A$4:$Z$756,6,FALSE)</f>
        <v>1044</v>
      </c>
      <c r="I695" s="11">
        <f>VLOOKUP(C695,DBASE!$A$4:$Z$756,7,FALSE)</f>
        <v>1087</v>
      </c>
      <c r="J695" s="11">
        <f>VLOOKUP(C695,DBASE!$A$4:$Z$756,8,FALSE)</f>
        <v>102</v>
      </c>
      <c r="K695" s="11" t="str">
        <f>VLOOKUP(C695,DBASE!$A$4:$Z$756,9,FALSE)</f>
        <v>Niederl. 3</v>
      </c>
      <c r="L695" s="11" t="str">
        <f>VLOOKUP(C695,DBASE!$A$4:$Z$756,10,FALSE)</f>
        <v>Department</v>
      </c>
      <c r="M695" s="11" t="str">
        <f>VLOOKUP(C695,DBASE!$A$4:$Z$756,11,FALSE)</f>
        <v>Supervisor</v>
      </c>
      <c r="N695" s="11" t="str">
        <f>VLOOKUP(C695,DBASE!$A$4:$Z$756,12,FALSE)</f>
        <v>Non-Mgm.</v>
      </c>
      <c r="O695" s="11" t="str">
        <f>VLOOKUP(C695,DBASE!$A$4:$Z$756,13,FALSE)</f>
        <v>Werks</v>
      </c>
      <c r="P695" s="11" t="str">
        <f>VLOOKUP(C695,DBASE!$A$4:$Z$756,14,FALSE)</f>
        <v>M</v>
      </c>
      <c r="Q695" s="12">
        <f>VLOOKUP(C695,DBASE!$A$4:$Z$756,15,FALSE)</f>
        <v>43600</v>
      </c>
      <c r="R695" s="12">
        <f>IF(VLOOKUP(C695,DBASE!$A$4:$Z$756,16,FALSE)=0,"",VLOOKUP(C695,DBASE!$A$4:$Z$756,16,FALSE))</f>
        <v>43951</v>
      </c>
      <c r="S695" s="13" t="str">
        <f>VLOOKUP(C695,DBASE!$A$4:$Z$756,17,FALSE)</f>
        <v/>
      </c>
      <c r="T695" s="11">
        <f ca="1">VLOOKUP(C695,DBASE!$A$4:$Z$756,18,FALSE)</f>
        <v>0</v>
      </c>
      <c r="U695" s="12">
        <f>VLOOKUP(C695,DBASE!$A$4:$Z$756,19,FALSE)</f>
        <v>35905</v>
      </c>
      <c r="V695" s="13">
        <f ca="1">VLOOKUP(C695,DBASE!$A$4:$Z$756,20,FALSE)</f>
        <v>21</v>
      </c>
      <c r="W695" s="11" t="str">
        <f>VLOOKUP(C695,DBASE!$A$4:$Z$756,21,FALSE)</f>
        <v>N</v>
      </c>
      <c r="X695" s="11">
        <f>VLOOKUP(C695,DBASE!$A$4:$Z$756,22,FALSE)</f>
        <v>0</v>
      </c>
      <c r="Y695" s="14">
        <f>VLOOKUP(C695,DBASE!$A$4:$Z$756,23,FALSE)</f>
        <v>0</v>
      </c>
      <c r="Z695" s="11">
        <f>VLOOKUP(C695,DBASE!$A$4:$Z$756,24,FALSE)</f>
        <v>20</v>
      </c>
      <c r="AA695" s="11" t="str">
        <f>VLOOKUP(C695,DBASE!$A$4:$Z$756,25,FALSE)</f>
        <v>Function</v>
      </c>
      <c r="AB695" s="10">
        <f>VLOOKUP(C695,DBASE!$A$4:$Z$756,26,FALSE)</f>
        <v>0.51282051282051277</v>
      </c>
      <c r="AC695" s="15">
        <v>1691</v>
      </c>
      <c r="AD695" s="15">
        <f t="shared" si="50"/>
        <v>370.75175000000002</v>
      </c>
      <c r="AE695" s="15">
        <v>0</v>
      </c>
      <c r="AF695" s="15">
        <v>0</v>
      </c>
      <c r="AG695" s="15">
        <v>0</v>
      </c>
      <c r="AH695" s="15">
        <v>0</v>
      </c>
      <c r="AI695" s="15">
        <v>0</v>
      </c>
      <c r="AJ695" s="15">
        <v>0</v>
      </c>
      <c r="AK695" s="15">
        <v>0</v>
      </c>
      <c r="AL695" s="15">
        <v>0</v>
      </c>
      <c r="AM695" s="15">
        <v>0</v>
      </c>
      <c r="AN695" s="15">
        <v>0</v>
      </c>
      <c r="AO695" s="15">
        <f t="shared" si="51"/>
        <v>0</v>
      </c>
      <c r="AP695" s="15">
        <f t="shared" si="52"/>
        <v>0</v>
      </c>
      <c r="AQ695" s="15">
        <f t="shared" si="53"/>
        <v>26.5</v>
      </c>
      <c r="AR695" s="15">
        <v>0</v>
      </c>
      <c r="AS695" s="15">
        <v>0</v>
      </c>
      <c r="AT695" s="15">
        <v>0</v>
      </c>
      <c r="AU695" s="15">
        <v>0</v>
      </c>
      <c r="AV695" s="15">
        <f t="shared" si="54"/>
        <v>5.9346750000000004</v>
      </c>
      <c r="AW695" s="15">
        <v>0</v>
      </c>
      <c r="AX695" s="15">
        <v>0</v>
      </c>
    </row>
    <row r="696" spans="1:50" ht="20.100000000000001" customHeight="1" x14ac:dyDescent="0.25">
      <c r="A696" s="8">
        <v>43922</v>
      </c>
      <c r="B696" s="8">
        <v>43951</v>
      </c>
      <c r="C696" s="11">
        <v>666</v>
      </c>
      <c r="D696" s="8" t="str">
        <f>VLOOKUP(C696,DBASE!$A$4:$Z$756,3,FALSE)</f>
        <v>P</v>
      </c>
      <c r="E696" s="11" t="str">
        <f>VLOOKUP(C696,DBASE!$A$4:$Z$756,2,FALSE)</f>
        <v>Active</v>
      </c>
      <c r="F696" s="11" t="str">
        <f>VLOOKUP(C696,DBASE!$A$4:$Z$756,4,FALSE)</f>
        <v>Mitarbeiter 666</v>
      </c>
      <c r="G696" s="11" t="str">
        <f>VLOOKUP(C696,DBASE!$A$4:$Z$756,5,FALSE)</f>
        <v>N</v>
      </c>
      <c r="H696" s="11">
        <f>VLOOKUP(C696,DBASE!$A$4:$Z$756,6,FALSE)</f>
        <v>1022</v>
      </c>
      <c r="I696" s="11">
        <f>VLOOKUP(C696,DBASE!$A$4:$Z$756,7,FALSE)</f>
        <v>1053</v>
      </c>
      <c r="J696" s="11">
        <f>VLOOKUP(C696,DBASE!$A$4:$Z$756,8,FALSE)</f>
        <v>107</v>
      </c>
      <c r="K696" s="11" t="str">
        <f>VLOOKUP(C696,DBASE!$A$4:$Z$756,9,FALSE)</f>
        <v>Niederl. 8</v>
      </c>
      <c r="L696" s="11" t="str">
        <f>VLOOKUP(C696,DBASE!$A$4:$Z$756,10,FALSE)</f>
        <v>Department</v>
      </c>
      <c r="M696" s="11" t="str">
        <f>VLOOKUP(C696,DBASE!$A$4:$Z$756,11,FALSE)</f>
        <v>Supervisor</v>
      </c>
      <c r="N696" s="11" t="str">
        <f>VLOOKUP(C696,DBASE!$A$4:$Z$756,12,FALSE)</f>
        <v>Non-Mgm.</v>
      </c>
      <c r="O696" s="11" t="str">
        <f>VLOOKUP(C696,DBASE!$A$4:$Z$756,13,FALSE)</f>
        <v>ang.</v>
      </c>
      <c r="P696" s="11" t="str">
        <f>VLOOKUP(C696,DBASE!$A$4:$Z$756,14,FALSE)</f>
        <v>M</v>
      </c>
      <c r="Q696" s="12">
        <f>VLOOKUP(C696,DBASE!$A$4:$Z$756,15,FALSE)</f>
        <v>43617</v>
      </c>
      <c r="R696" s="12" t="str">
        <f>IF(VLOOKUP(C696,DBASE!$A$4:$Z$756,16,FALSE)=0,"",VLOOKUP(C696,DBASE!$A$4:$Z$756,16,FALSE))</f>
        <v/>
      </c>
      <c r="S696" s="13" t="str">
        <f>VLOOKUP(C696,DBASE!$A$4:$Z$756,17,FALSE)</f>
        <v/>
      </c>
      <c r="T696" s="11">
        <f ca="1">VLOOKUP(C696,DBASE!$A$4:$Z$756,18,FALSE)</f>
        <v>0</v>
      </c>
      <c r="U696" s="12">
        <f>VLOOKUP(C696,DBASE!$A$4:$Z$756,19,FALSE)</f>
        <v>30988</v>
      </c>
      <c r="V696" s="13">
        <f ca="1">VLOOKUP(C696,DBASE!$A$4:$Z$756,20,FALSE)</f>
        <v>35</v>
      </c>
      <c r="W696" s="11" t="str">
        <f>VLOOKUP(C696,DBASE!$A$4:$Z$756,21,FALSE)</f>
        <v>J</v>
      </c>
      <c r="X696" s="11">
        <f>VLOOKUP(C696,DBASE!$A$4:$Z$756,22,FALSE)</f>
        <v>30</v>
      </c>
      <c r="Y696" s="14">
        <f>VLOOKUP(C696,DBASE!$A$4:$Z$756,23,FALSE)</f>
        <v>2.5</v>
      </c>
      <c r="Z696" s="11">
        <f>VLOOKUP(C696,DBASE!$A$4:$Z$756,24,FALSE)</f>
        <v>39</v>
      </c>
      <c r="AA696" s="11" t="str">
        <f>VLOOKUP(C696,DBASE!$A$4:$Z$756,25,FALSE)</f>
        <v>Function</v>
      </c>
      <c r="AB696" s="10">
        <f>VLOOKUP(C696,DBASE!$A$4:$Z$756,26,FALSE)</f>
        <v>1</v>
      </c>
      <c r="AC696" s="15">
        <v>1692</v>
      </c>
      <c r="AD696" s="15">
        <f t="shared" si="50"/>
        <v>370.971</v>
      </c>
      <c r="AE696" s="15">
        <v>0</v>
      </c>
      <c r="AF696" s="15">
        <v>0</v>
      </c>
      <c r="AG696" s="15">
        <v>0</v>
      </c>
      <c r="AH696" s="15">
        <v>0</v>
      </c>
      <c r="AI696" s="15">
        <v>0</v>
      </c>
      <c r="AJ696" s="15">
        <v>0</v>
      </c>
      <c r="AK696" s="15">
        <v>0</v>
      </c>
      <c r="AL696" s="15">
        <v>0</v>
      </c>
      <c r="AM696" s="15">
        <v>0</v>
      </c>
      <c r="AN696" s="15">
        <v>0</v>
      </c>
      <c r="AO696" s="15">
        <f t="shared" si="51"/>
        <v>97.615384615384613</v>
      </c>
      <c r="AP696" s="15">
        <f t="shared" si="52"/>
        <v>77.550000000000011</v>
      </c>
      <c r="AQ696" s="15">
        <f t="shared" si="53"/>
        <v>26.5</v>
      </c>
      <c r="AR696" s="15">
        <v>0</v>
      </c>
      <c r="AS696" s="15">
        <v>0</v>
      </c>
      <c r="AT696" s="15">
        <v>0</v>
      </c>
      <c r="AU696" s="15">
        <v>0</v>
      </c>
      <c r="AV696" s="15">
        <f t="shared" si="54"/>
        <v>45.162962884615389</v>
      </c>
      <c r="AW696" s="15">
        <v>0</v>
      </c>
      <c r="AX696" s="15">
        <v>0</v>
      </c>
    </row>
    <row r="697" spans="1:50" ht="20.100000000000001" customHeight="1" x14ac:dyDescent="0.25">
      <c r="A697" s="8">
        <v>43922</v>
      </c>
      <c r="B697" s="8">
        <v>43951</v>
      </c>
      <c r="C697" s="11">
        <v>667</v>
      </c>
      <c r="D697" s="8" t="str">
        <f>VLOOKUP(C697,DBASE!$A$4:$Z$756,3,FALSE)</f>
        <v>P</v>
      </c>
      <c r="E697" s="11" t="str">
        <f>VLOOKUP(C697,DBASE!$A$4:$Z$756,2,FALSE)</f>
        <v>Active</v>
      </c>
      <c r="F697" s="11" t="str">
        <f>VLOOKUP(C697,DBASE!$A$4:$Z$756,4,FALSE)</f>
        <v>Mitarbeiter 667</v>
      </c>
      <c r="G697" s="11" t="str">
        <f>VLOOKUP(C697,DBASE!$A$4:$Z$756,5,FALSE)</f>
        <v>N</v>
      </c>
      <c r="H697" s="11">
        <f>VLOOKUP(C697,DBASE!$A$4:$Z$756,6,FALSE)</f>
        <v>1005</v>
      </c>
      <c r="I697" s="11">
        <f>VLOOKUP(C697,DBASE!$A$4:$Z$756,7,FALSE)</f>
        <v>1005</v>
      </c>
      <c r="J697" s="11">
        <f>VLOOKUP(C697,DBASE!$A$4:$Z$756,8,FALSE)</f>
        <v>100</v>
      </c>
      <c r="K697" s="11" t="str">
        <f>VLOOKUP(C697,DBASE!$A$4:$Z$756,9,FALSE)</f>
        <v>Niederl. 1</v>
      </c>
      <c r="L697" s="11" t="str">
        <f>VLOOKUP(C697,DBASE!$A$4:$Z$756,10,FALSE)</f>
        <v>Department</v>
      </c>
      <c r="M697" s="11" t="str">
        <f>VLOOKUP(C697,DBASE!$A$4:$Z$756,11,FALSE)</f>
        <v>Supervisor</v>
      </c>
      <c r="N697" s="11" t="str">
        <f>VLOOKUP(C697,DBASE!$A$4:$Z$756,12,FALSE)</f>
        <v>Non-Mgm.</v>
      </c>
      <c r="O697" s="11" t="str">
        <f>VLOOKUP(C697,DBASE!$A$4:$Z$756,13,FALSE)</f>
        <v>ang.</v>
      </c>
      <c r="P697" s="11" t="str">
        <f>VLOOKUP(C697,DBASE!$A$4:$Z$756,14,FALSE)</f>
        <v>M</v>
      </c>
      <c r="Q697" s="12">
        <f>VLOOKUP(C697,DBASE!$A$4:$Z$756,15,FALSE)</f>
        <v>43600</v>
      </c>
      <c r="R697" s="12" t="str">
        <f>IF(VLOOKUP(C697,DBASE!$A$4:$Z$756,16,FALSE)=0,"",VLOOKUP(C697,DBASE!$A$4:$Z$756,16,FALSE))</f>
        <v/>
      </c>
      <c r="S697" s="13" t="str">
        <f>VLOOKUP(C697,DBASE!$A$4:$Z$756,17,FALSE)</f>
        <v/>
      </c>
      <c r="T697" s="11">
        <f ca="1">VLOOKUP(C697,DBASE!$A$4:$Z$756,18,FALSE)</f>
        <v>0</v>
      </c>
      <c r="U697" s="12">
        <f>VLOOKUP(C697,DBASE!$A$4:$Z$756,19,FALSE)</f>
        <v>32330</v>
      </c>
      <c r="V697" s="13">
        <f ca="1">VLOOKUP(C697,DBASE!$A$4:$Z$756,20,FALSE)</f>
        <v>31</v>
      </c>
      <c r="W697" s="11" t="str">
        <f>VLOOKUP(C697,DBASE!$A$4:$Z$756,21,FALSE)</f>
        <v>N</v>
      </c>
      <c r="X697" s="11">
        <f>VLOOKUP(C697,DBASE!$A$4:$Z$756,22,FALSE)</f>
        <v>30</v>
      </c>
      <c r="Y697" s="14">
        <f>VLOOKUP(C697,DBASE!$A$4:$Z$756,23,FALSE)</f>
        <v>2.5</v>
      </c>
      <c r="Z697" s="11">
        <f>VLOOKUP(C697,DBASE!$A$4:$Z$756,24,FALSE)</f>
        <v>39</v>
      </c>
      <c r="AA697" s="11" t="str">
        <f>VLOOKUP(C697,DBASE!$A$4:$Z$756,25,FALSE)</f>
        <v>Function</v>
      </c>
      <c r="AB697" s="10">
        <f>VLOOKUP(C697,DBASE!$A$4:$Z$756,26,FALSE)</f>
        <v>1</v>
      </c>
      <c r="AC697" s="15">
        <v>1693</v>
      </c>
      <c r="AD697" s="15">
        <f t="shared" si="50"/>
        <v>371.19025000000005</v>
      </c>
      <c r="AE697" s="15">
        <v>0</v>
      </c>
      <c r="AF697" s="15">
        <v>0</v>
      </c>
      <c r="AG697" s="15">
        <v>0</v>
      </c>
      <c r="AH697" s="15">
        <v>0</v>
      </c>
      <c r="AI697" s="15">
        <v>0</v>
      </c>
      <c r="AJ697" s="15">
        <v>0</v>
      </c>
      <c r="AK697" s="15">
        <v>0</v>
      </c>
      <c r="AL697" s="15">
        <v>0</v>
      </c>
      <c r="AM697" s="15">
        <v>0</v>
      </c>
      <c r="AN697" s="15">
        <v>0</v>
      </c>
      <c r="AO697" s="15">
        <f t="shared" si="51"/>
        <v>0</v>
      </c>
      <c r="AP697" s="15">
        <f t="shared" si="52"/>
        <v>0</v>
      </c>
      <c r="AQ697" s="15">
        <f t="shared" si="53"/>
        <v>26.5</v>
      </c>
      <c r="AR697" s="15">
        <v>0</v>
      </c>
      <c r="AS697" s="15">
        <v>0</v>
      </c>
      <c r="AT697" s="15">
        <v>0</v>
      </c>
      <c r="AU697" s="15">
        <v>0</v>
      </c>
      <c r="AV697" s="15">
        <f t="shared" si="54"/>
        <v>5.9346750000000004</v>
      </c>
      <c r="AW697" s="15">
        <v>0</v>
      </c>
      <c r="AX697" s="15">
        <v>0</v>
      </c>
    </row>
    <row r="698" spans="1:50" ht="20.100000000000001" customHeight="1" x14ac:dyDescent="0.25">
      <c r="A698" s="8">
        <v>43922</v>
      </c>
      <c r="B698" s="8">
        <v>43951</v>
      </c>
      <c r="C698" s="11">
        <v>668</v>
      </c>
      <c r="D698" s="8" t="str">
        <f>VLOOKUP(C698,DBASE!$A$4:$Z$756,3,FALSE)</f>
        <v>P</v>
      </c>
      <c r="E698" s="11" t="str">
        <f>VLOOKUP(C698,DBASE!$A$4:$Z$756,2,FALSE)</f>
        <v>Active</v>
      </c>
      <c r="F698" s="11" t="str">
        <f>VLOOKUP(C698,DBASE!$A$4:$Z$756,4,FALSE)</f>
        <v>Mitarbeiter 668</v>
      </c>
      <c r="G698" s="11" t="str">
        <f>VLOOKUP(C698,DBASE!$A$4:$Z$756,5,FALSE)</f>
        <v>N</v>
      </c>
      <c r="H698" s="11">
        <f>VLOOKUP(C698,DBASE!$A$4:$Z$756,6,FALSE)</f>
        <v>1022</v>
      </c>
      <c r="I698" s="11">
        <f>VLOOKUP(C698,DBASE!$A$4:$Z$756,7,FALSE)</f>
        <v>1053</v>
      </c>
      <c r="J698" s="11">
        <f>VLOOKUP(C698,DBASE!$A$4:$Z$756,8,FALSE)</f>
        <v>107</v>
      </c>
      <c r="K698" s="11" t="str">
        <f>VLOOKUP(C698,DBASE!$A$4:$Z$756,9,FALSE)</f>
        <v>Niederl. 8</v>
      </c>
      <c r="L698" s="11" t="str">
        <f>VLOOKUP(C698,DBASE!$A$4:$Z$756,10,FALSE)</f>
        <v>Department</v>
      </c>
      <c r="M698" s="11" t="str">
        <f>VLOOKUP(C698,DBASE!$A$4:$Z$756,11,FALSE)</f>
        <v>Supervisor</v>
      </c>
      <c r="N698" s="11" t="str">
        <f>VLOOKUP(C698,DBASE!$A$4:$Z$756,12,FALSE)</f>
        <v>Non-Mgm.</v>
      </c>
      <c r="O698" s="11" t="str">
        <f>VLOOKUP(C698,DBASE!$A$4:$Z$756,13,FALSE)</f>
        <v>ang.</v>
      </c>
      <c r="P698" s="11" t="str">
        <f>VLOOKUP(C698,DBASE!$A$4:$Z$756,14,FALSE)</f>
        <v>M</v>
      </c>
      <c r="Q698" s="12">
        <f>VLOOKUP(C698,DBASE!$A$4:$Z$756,15,FALSE)</f>
        <v>43617</v>
      </c>
      <c r="R698" s="12" t="str">
        <f>IF(VLOOKUP(C698,DBASE!$A$4:$Z$756,16,FALSE)=0,"",VLOOKUP(C698,DBASE!$A$4:$Z$756,16,FALSE))</f>
        <v/>
      </c>
      <c r="S698" s="13" t="str">
        <f>VLOOKUP(C698,DBASE!$A$4:$Z$756,17,FALSE)</f>
        <v/>
      </c>
      <c r="T698" s="11">
        <f ca="1">VLOOKUP(C698,DBASE!$A$4:$Z$756,18,FALSE)</f>
        <v>0</v>
      </c>
      <c r="U698" s="12">
        <f>VLOOKUP(C698,DBASE!$A$4:$Z$756,19,FALSE)</f>
        <v>29043</v>
      </c>
      <c r="V698" s="13">
        <f ca="1">VLOOKUP(C698,DBASE!$A$4:$Z$756,20,FALSE)</f>
        <v>40</v>
      </c>
      <c r="W698" s="11" t="str">
        <f>VLOOKUP(C698,DBASE!$A$4:$Z$756,21,FALSE)</f>
        <v>J</v>
      </c>
      <c r="X698" s="11">
        <f>VLOOKUP(C698,DBASE!$A$4:$Z$756,22,FALSE)</f>
        <v>30</v>
      </c>
      <c r="Y698" s="14">
        <f>VLOOKUP(C698,DBASE!$A$4:$Z$756,23,FALSE)</f>
        <v>2.5</v>
      </c>
      <c r="Z698" s="11">
        <f>VLOOKUP(C698,DBASE!$A$4:$Z$756,24,FALSE)</f>
        <v>39</v>
      </c>
      <c r="AA698" s="11" t="str">
        <f>VLOOKUP(C698,DBASE!$A$4:$Z$756,25,FALSE)</f>
        <v>Function</v>
      </c>
      <c r="AB698" s="10">
        <f>VLOOKUP(C698,DBASE!$A$4:$Z$756,26,FALSE)</f>
        <v>1</v>
      </c>
      <c r="AC698" s="15">
        <v>1694</v>
      </c>
      <c r="AD698" s="15">
        <f t="shared" si="50"/>
        <v>371.40949999999998</v>
      </c>
      <c r="AE698" s="15">
        <v>0</v>
      </c>
      <c r="AF698" s="15">
        <v>0</v>
      </c>
      <c r="AG698" s="15">
        <v>0</v>
      </c>
      <c r="AH698" s="15">
        <v>0</v>
      </c>
      <c r="AI698" s="15">
        <v>0</v>
      </c>
      <c r="AJ698" s="15">
        <v>0</v>
      </c>
      <c r="AK698" s="15">
        <v>0</v>
      </c>
      <c r="AL698" s="15">
        <v>0</v>
      </c>
      <c r="AM698" s="15">
        <v>0</v>
      </c>
      <c r="AN698" s="15">
        <v>0</v>
      </c>
      <c r="AO698" s="15">
        <f t="shared" si="51"/>
        <v>97.730769230769226</v>
      </c>
      <c r="AP698" s="15">
        <f t="shared" si="52"/>
        <v>77.641666666666666</v>
      </c>
      <c r="AQ698" s="15">
        <f t="shared" si="53"/>
        <v>26.5</v>
      </c>
      <c r="AR698" s="15">
        <v>0</v>
      </c>
      <c r="AS698" s="15">
        <v>0</v>
      </c>
      <c r="AT698" s="15">
        <v>0</v>
      </c>
      <c r="AU698" s="15">
        <v>0</v>
      </c>
      <c r="AV698" s="15">
        <f t="shared" si="54"/>
        <v>45.209332019230764</v>
      </c>
      <c r="AW698" s="15">
        <v>0</v>
      </c>
      <c r="AX698" s="15">
        <v>0</v>
      </c>
    </row>
    <row r="699" spans="1:50" ht="20.100000000000001" customHeight="1" x14ac:dyDescent="0.25">
      <c r="A699" s="8">
        <v>43922</v>
      </c>
      <c r="B699" s="8">
        <v>43951</v>
      </c>
      <c r="C699" s="11">
        <v>669</v>
      </c>
      <c r="D699" s="8" t="str">
        <f>VLOOKUP(C699,DBASE!$A$4:$Z$756,3,FALSE)</f>
        <v>P</v>
      </c>
      <c r="E699" s="11" t="str">
        <f>VLOOKUP(C699,DBASE!$A$4:$Z$756,2,FALSE)</f>
        <v>Active</v>
      </c>
      <c r="F699" s="11" t="str">
        <f>VLOOKUP(C699,DBASE!$A$4:$Z$756,4,FALSE)</f>
        <v>Mitarbeiter 669</v>
      </c>
      <c r="G699" s="11" t="str">
        <f>VLOOKUP(C699,DBASE!$A$4:$Z$756,5,FALSE)</f>
        <v>N</v>
      </c>
      <c r="H699" s="11">
        <f>VLOOKUP(C699,DBASE!$A$4:$Z$756,6,FALSE)</f>
        <v>1021</v>
      </c>
      <c r="I699" s="11">
        <f>VLOOKUP(C699,DBASE!$A$4:$Z$756,7,FALSE)</f>
        <v>1046</v>
      </c>
      <c r="J699" s="11">
        <f>VLOOKUP(C699,DBASE!$A$4:$Z$756,8,FALSE)</f>
        <v>103</v>
      </c>
      <c r="K699" s="11" t="str">
        <f>VLOOKUP(C699,DBASE!$A$4:$Z$756,9,FALSE)</f>
        <v>Niederl. 4</v>
      </c>
      <c r="L699" s="11" t="str">
        <f>VLOOKUP(C699,DBASE!$A$4:$Z$756,10,FALSE)</f>
        <v>Department</v>
      </c>
      <c r="M699" s="11" t="str">
        <f>VLOOKUP(C699,DBASE!$A$4:$Z$756,11,FALSE)</f>
        <v>Supervisor</v>
      </c>
      <c r="N699" s="11" t="str">
        <f>VLOOKUP(C699,DBASE!$A$4:$Z$756,12,FALSE)</f>
        <v>Manager</v>
      </c>
      <c r="O699" s="11" t="str">
        <f>VLOOKUP(C699,DBASE!$A$4:$Z$756,13,FALSE)</f>
        <v>ang.</v>
      </c>
      <c r="P699" s="11" t="str">
        <f>VLOOKUP(C699,DBASE!$A$4:$Z$756,14,FALSE)</f>
        <v>M</v>
      </c>
      <c r="Q699" s="12">
        <f>VLOOKUP(C699,DBASE!$A$4:$Z$756,15,FALSE)</f>
        <v>43633</v>
      </c>
      <c r="R699" s="12" t="str">
        <f>IF(VLOOKUP(C699,DBASE!$A$4:$Z$756,16,FALSE)=0,"",VLOOKUP(C699,DBASE!$A$4:$Z$756,16,FALSE))</f>
        <v/>
      </c>
      <c r="S699" s="13" t="str">
        <f>VLOOKUP(C699,DBASE!$A$4:$Z$756,17,FALSE)</f>
        <v/>
      </c>
      <c r="T699" s="11">
        <f ca="1">VLOOKUP(C699,DBASE!$A$4:$Z$756,18,FALSE)</f>
        <v>0</v>
      </c>
      <c r="U699" s="12">
        <f>VLOOKUP(C699,DBASE!$A$4:$Z$756,19,FALSE)</f>
        <v>28698</v>
      </c>
      <c r="V699" s="13">
        <f ca="1">VLOOKUP(C699,DBASE!$A$4:$Z$756,20,FALSE)</f>
        <v>41</v>
      </c>
      <c r="W699" s="11" t="str">
        <f>VLOOKUP(C699,DBASE!$A$4:$Z$756,21,FALSE)</f>
        <v>N</v>
      </c>
      <c r="X699" s="11">
        <f>VLOOKUP(C699,DBASE!$A$4:$Z$756,22,FALSE)</f>
        <v>30</v>
      </c>
      <c r="Y699" s="14">
        <f>VLOOKUP(C699,DBASE!$A$4:$Z$756,23,FALSE)</f>
        <v>2.5</v>
      </c>
      <c r="Z699" s="11">
        <f>VLOOKUP(C699,DBASE!$A$4:$Z$756,24,FALSE)</f>
        <v>39</v>
      </c>
      <c r="AA699" s="11" t="str">
        <f>VLOOKUP(C699,DBASE!$A$4:$Z$756,25,FALSE)</f>
        <v>Function</v>
      </c>
      <c r="AB699" s="10">
        <f>VLOOKUP(C699,DBASE!$A$4:$Z$756,26,FALSE)</f>
        <v>1</v>
      </c>
      <c r="AC699" s="15">
        <v>1695</v>
      </c>
      <c r="AD699" s="15">
        <f t="shared" si="50"/>
        <v>371.62874999999997</v>
      </c>
      <c r="AE699" s="15">
        <v>0</v>
      </c>
      <c r="AF699" s="15">
        <v>0</v>
      </c>
      <c r="AG699" s="15">
        <v>30</v>
      </c>
      <c r="AH699" s="15">
        <v>0</v>
      </c>
      <c r="AI699" s="15">
        <v>0</v>
      </c>
      <c r="AJ699" s="15">
        <v>0</v>
      </c>
      <c r="AK699" s="15">
        <v>0</v>
      </c>
      <c r="AL699" s="15">
        <v>0</v>
      </c>
      <c r="AM699" s="15">
        <v>0</v>
      </c>
      <c r="AN699" s="15">
        <v>0</v>
      </c>
      <c r="AO699" s="15">
        <f t="shared" si="51"/>
        <v>0</v>
      </c>
      <c r="AP699" s="15">
        <f t="shared" si="52"/>
        <v>0</v>
      </c>
      <c r="AQ699" s="15">
        <f t="shared" si="53"/>
        <v>26.5</v>
      </c>
      <c r="AR699" s="15">
        <v>0</v>
      </c>
      <c r="AS699" s="15">
        <v>0</v>
      </c>
      <c r="AT699" s="15">
        <v>0</v>
      </c>
      <c r="AU699" s="15">
        <v>0</v>
      </c>
      <c r="AV699" s="15">
        <f t="shared" si="54"/>
        <v>12.653175000000001</v>
      </c>
      <c r="AW699" s="15">
        <v>79.040000000000006</v>
      </c>
      <c r="AX699" s="15">
        <v>0</v>
      </c>
    </row>
    <row r="700" spans="1:50" ht="20.100000000000001" customHeight="1" x14ac:dyDescent="0.25">
      <c r="A700" s="8">
        <v>43922</v>
      </c>
      <c r="B700" s="8">
        <v>43951</v>
      </c>
      <c r="C700" s="11">
        <v>670</v>
      </c>
      <c r="D700" s="8" t="str">
        <f>VLOOKUP(C700,DBASE!$A$4:$Z$756,3,FALSE)</f>
        <v>P</v>
      </c>
      <c r="E700" s="11" t="str">
        <f>VLOOKUP(C700,DBASE!$A$4:$Z$756,2,FALSE)</f>
        <v>Active</v>
      </c>
      <c r="F700" s="11" t="str">
        <f>VLOOKUP(C700,DBASE!$A$4:$Z$756,4,FALSE)</f>
        <v>Mitarbeiter 670</v>
      </c>
      <c r="G700" s="11" t="str">
        <f>VLOOKUP(C700,DBASE!$A$4:$Z$756,5,FALSE)</f>
        <v>N</v>
      </c>
      <c r="H700" s="11">
        <f>VLOOKUP(C700,DBASE!$A$4:$Z$756,6,FALSE)</f>
        <v>1027</v>
      </c>
      <c r="I700" s="11">
        <f>VLOOKUP(C700,DBASE!$A$4:$Z$756,7,FALSE)</f>
        <v>1070</v>
      </c>
      <c r="J700" s="11">
        <f>VLOOKUP(C700,DBASE!$A$4:$Z$756,8,FALSE)</f>
        <v>102</v>
      </c>
      <c r="K700" s="11" t="str">
        <f>VLOOKUP(C700,DBASE!$A$4:$Z$756,9,FALSE)</f>
        <v>Niederl. 3</v>
      </c>
      <c r="L700" s="11" t="str">
        <f>VLOOKUP(C700,DBASE!$A$4:$Z$756,10,FALSE)</f>
        <v>Department</v>
      </c>
      <c r="M700" s="11" t="str">
        <f>VLOOKUP(C700,DBASE!$A$4:$Z$756,11,FALSE)</f>
        <v>Supervisor</v>
      </c>
      <c r="N700" s="11" t="str">
        <f>VLOOKUP(C700,DBASE!$A$4:$Z$756,12,FALSE)</f>
        <v>Non-Mgm.</v>
      </c>
      <c r="O700" s="11" t="str">
        <f>VLOOKUP(C700,DBASE!$A$4:$Z$756,13,FALSE)</f>
        <v>ang.</v>
      </c>
      <c r="P700" s="11" t="str">
        <f>VLOOKUP(C700,DBASE!$A$4:$Z$756,14,FALSE)</f>
        <v>M</v>
      </c>
      <c r="Q700" s="12">
        <f>VLOOKUP(C700,DBASE!$A$4:$Z$756,15,FALSE)</f>
        <v>43617</v>
      </c>
      <c r="R700" s="12" t="str">
        <f>IF(VLOOKUP(C700,DBASE!$A$4:$Z$756,16,FALSE)=0,"",VLOOKUP(C700,DBASE!$A$4:$Z$756,16,FALSE))</f>
        <v/>
      </c>
      <c r="S700" s="13" t="str">
        <f>VLOOKUP(C700,DBASE!$A$4:$Z$756,17,FALSE)</f>
        <v/>
      </c>
      <c r="T700" s="11">
        <f ca="1">VLOOKUP(C700,DBASE!$A$4:$Z$756,18,FALSE)</f>
        <v>0</v>
      </c>
      <c r="U700" s="12">
        <f>VLOOKUP(C700,DBASE!$A$4:$Z$756,19,FALSE)</f>
        <v>32383</v>
      </c>
      <c r="V700" s="13">
        <f ca="1">VLOOKUP(C700,DBASE!$A$4:$Z$756,20,FALSE)</f>
        <v>31</v>
      </c>
      <c r="W700" s="11" t="str">
        <f>VLOOKUP(C700,DBASE!$A$4:$Z$756,21,FALSE)</f>
        <v>N</v>
      </c>
      <c r="X700" s="11">
        <f>VLOOKUP(C700,DBASE!$A$4:$Z$756,22,FALSE)</f>
        <v>30</v>
      </c>
      <c r="Y700" s="14">
        <f>VLOOKUP(C700,DBASE!$A$4:$Z$756,23,FALSE)</f>
        <v>2.5</v>
      </c>
      <c r="Z700" s="11">
        <f>VLOOKUP(C700,DBASE!$A$4:$Z$756,24,FALSE)</f>
        <v>39</v>
      </c>
      <c r="AA700" s="11" t="str">
        <f>VLOOKUP(C700,DBASE!$A$4:$Z$756,25,FALSE)</f>
        <v>Function</v>
      </c>
      <c r="AB700" s="10">
        <f>VLOOKUP(C700,DBASE!$A$4:$Z$756,26,FALSE)</f>
        <v>1</v>
      </c>
      <c r="AC700" s="15">
        <v>1696</v>
      </c>
      <c r="AD700" s="15">
        <f t="shared" si="50"/>
        <v>371.84800000000007</v>
      </c>
      <c r="AE700" s="15">
        <v>0</v>
      </c>
      <c r="AF700" s="15">
        <v>0</v>
      </c>
      <c r="AG700" s="15">
        <v>0</v>
      </c>
      <c r="AH700" s="15">
        <v>0</v>
      </c>
      <c r="AI700" s="15">
        <v>0</v>
      </c>
      <c r="AJ700" s="15">
        <v>0</v>
      </c>
      <c r="AK700" s="15">
        <v>0</v>
      </c>
      <c r="AL700" s="15">
        <v>0</v>
      </c>
      <c r="AM700" s="15">
        <v>0</v>
      </c>
      <c r="AN700" s="15">
        <v>0</v>
      </c>
      <c r="AO700" s="15">
        <f t="shared" si="51"/>
        <v>0</v>
      </c>
      <c r="AP700" s="15">
        <f t="shared" si="52"/>
        <v>0</v>
      </c>
      <c r="AQ700" s="15">
        <f t="shared" si="53"/>
        <v>26.5</v>
      </c>
      <c r="AR700" s="15">
        <v>0</v>
      </c>
      <c r="AS700" s="15">
        <v>0</v>
      </c>
      <c r="AT700" s="15">
        <v>0</v>
      </c>
      <c r="AU700" s="15">
        <v>0</v>
      </c>
      <c r="AV700" s="15">
        <f t="shared" si="54"/>
        <v>5.9346750000000004</v>
      </c>
      <c r="AW700" s="15">
        <v>0</v>
      </c>
      <c r="AX700" s="15">
        <v>0</v>
      </c>
    </row>
    <row r="701" spans="1:50" ht="20.100000000000001" customHeight="1" x14ac:dyDescent="0.25">
      <c r="A701" s="8">
        <v>43922</v>
      </c>
      <c r="B701" s="8">
        <v>43951</v>
      </c>
      <c r="C701" s="11">
        <v>671</v>
      </c>
      <c r="D701" s="8" t="str">
        <f>VLOOKUP(C701,DBASE!$A$4:$Z$756,3,FALSE)</f>
        <v>P</v>
      </c>
      <c r="E701" s="11" t="str">
        <f>VLOOKUP(C701,DBASE!$A$4:$Z$756,2,FALSE)</f>
        <v>Active</v>
      </c>
      <c r="F701" s="11" t="str">
        <f>VLOOKUP(C701,DBASE!$A$4:$Z$756,4,FALSE)</f>
        <v>Mitarbeiter 671</v>
      </c>
      <c r="G701" s="11" t="str">
        <f>VLOOKUP(C701,DBASE!$A$4:$Z$756,5,FALSE)</f>
        <v>N</v>
      </c>
      <c r="H701" s="11">
        <f>VLOOKUP(C701,DBASE!$A$4:$Z$756,6,FALSE)</f>
        <v>1027</v>
      </c>
      <c r="I701" s="11">
        <f>VLOOKUP(C701,DBASE!$A$4:$Z$756,7,FALSE)</f>
        <v>1070</v>
      </c>
      <c r="J701" s="11">
        <f>VLOOKUP(C701,DBASE!$A$4:$Z$756,8,FALSE)</f>
        <v>102</v>
      </c>
      <c r="K701" s="11" t="str">
        <f>VLOOKUP(C701,DBASE!$A$4:$Z$756,9,FALSE)</f>
        <v>Niederl. 3</v>
      </c>
      <c r="L701" s="11" t="str">
        <f>VLOOKUP(C701,DBASE!$A$4:$Z$756,10,FALSE)</f>
        <v>Department</v>
      </c>
      <c r="M701" s="11" t="str">
        <f>VLOOKUP(C701,DBASE!$A$4:$Z$756,11,FALSE)</f>
        <v>Supervisor</v>
      </c>
      <c r="N701" s="11" t="str">
        <f>VLOOKUP(C701,DBASE!$A$4:$Z$756,12,FALSE)</f>
        <v>Non-Mgm.</v>
      </c>
      <c r="O701" s="11" t="str">
        <f>VLOOKUP(C701,DBASE!$A$4:$Z$756,13,FALSE)</f>
        <v>ang.</v>
      </c>
      <c r="P701" s="11" t="str">
        <f>VLOOKUP(C701,DBASE!$A$4:$Z$756,14,FALSE)</f>
        <v>W</v>
      </c>
      <c r="Q701" s="12">
        <f>VLOOKUP(C701,DBASE!$A$4:$Z$756,15,FALSE)</f>
        <v>43617</v>
      </c>
      <c r="R701" s="12" t="str">
        <f>IF(VLOOKUP(C701,DBASE!$A$4:$Z$756,16,FALSE)=0,"",VLOOKUP(C701,DBASE!$A$4:$Z$756,16,FALSE))</f>
        <v/>
      </c>
      <c r="S701" s="13" t="str">
        <f>VLOOKUP(C701,DBASE!$A$4:$Z$756,17,FALSE)</f>
        <v/>
      </c>
      <c r="T701" s="11">
        <f ca="1">VLOOKUP(C701,DBASE!$A$4:$Z$756,18,FALSE)</f>
        <v>0</v>
      </c>
      <c r="U701" s="12">
        <f>VLOOKUP(C701,DBASE!$A$4:$Z$756,19,FALSE)</f>
        <v>32472</v>
      </c>
      <c r="V701" s="13">
        <f ca="1">VLOOKUP(C701,DBASE!$A$4:$Z$756,20,FALSE)</f>
        <v>31</v>
      </c>
      <c r="W701" s="11" t="str">
        <f>VLOOKUP(C701,DBASE!$A$4:$Z$756,21,FALSE)</f>
        <v>N</v>
      </c>
      <c r="X701" s="11">
        <f>VLOOKUP(C701,DBASE!$A$4:$Z$756,22,FALSE)</f>
        <v>30</v>
      </c>
      <c r="Y701" s="14">
        <f>VLOOKUP(C701,DBASE!$A$4:$Z$756,23,FALSE)</f>
        <v>2.5</v>
      </c>
      <c r="Z701" s="11">
        <f>VLOOKUP(C701,DBASE!$A$4:$Z$756,24,FALSE)</f>
        <v>39</v>
      </c>
      <c r="AA701" s="11" t="str">
        <f>VLOOKUP(C701,DBASE!$A$4:$Z$756,25,FALSE)</f>
        <v>Function</v>
      </c>
      <c r="AB701" s="10">
        <f>VLOOKUP(C701,DBASE!$A$4:$Z$756,26,FALSE)</f>
        <v>1</v>
      </c>
      <c r="AC701" s="15">
        <v>1697</v>
      </c>
      <c r="AD701" s="15">
        <f t="shared" si="50"/>
        <v>372.06725</v>
      </c>
      <c r="AE701" s="15">
        <v>0</v>
      </c>
      <c r="AF701" s="15">
        <v>0</v>
      </c>
      <c r="AG701" s="15">
        <v>0</v>
      </c>
      <c r="AH701" s="15">
        <v>0</v>
      </c>
      <c r="AI701" s="15">
        <v>0</v>
      </c>
      <c r="AJ701" s="15">
        <v>0</v>
      </c>
      <c r="AK701" s="15">
        <v>0</v>
      </c>
      <c r="AL701" s="15">
        <v>0</v>
      </c>
      <c r="AM701" s="15">
        <v>0</v>
      </c>
      <c r="AN701" s="15">
        <v>0</v>
      </c>
      <c r="AO701" s="15">
        <f t="shared" si="51"/>
        <v>0</v>
      </c>
      <c r="AP701" s="15">
        <f t="shared" si="52"/>
        <v>0</v>
      </c>
      <c r="AQ701" s="15">
        <f t="shared" si="53"/>
        <v>26.5</v>
      </c>
      <c r="AR701" s="15">
        <v>0</v>
      </c>
      <c r="AS701" s="15">
        <v>0</v>
      </c>
      <c r="AT701" s="15">
        <v>0</v>
      </c>
      <c r="AU701" s="15">
        <v>0</v>
      </c>
      <c r="AV701" s="15">
        <f t="shared" si="54"/>
        <v>5.9346750000000004</v>
      </c>
      <c r="AW701" s="15">
        <v>0</v>
      </c>
      <c r="AX701" s="15">
        <v>0</v>
      </c>
    </row>
    <row r="702" spans="1:50" ht="20.100000000000001" customHeight="1" x14ac:dyDescent="0.25">
      <c r="A702" s="8">
        <v>43922</v>
      </c>
      <c r="B702" s="8">
        <v>43951</v>
      </c>
      <c r="C702" s="11">
        <v>672</v>
      </c>
      <c r="D702" s="8" t="str">
        <f>VLOOKUP(C702,DBASE!$A$4:$Z$756,3,FALSE)</f>
        <v>P</v>
      </c>
      <c r="E702" s="11" t="str">
        <f>VLOOKUP(C702,DBASE!$A$4:$Z$756,2,FALSE)</f>
        <v>Active</v>
      </c>
      <c r="F702" s="11" t="str">
        <f>VLOOKUP(C702,DBASE!$A$4:$Z$756,4,FALSE)</f>
        <v>Mitarbeiter 672</v>
      </c>
      <c r="G702" s="11" t="str">
        <f>VLOOKUP(C702,DBASE!$A$4:$Z$756,5,FALSE)</f>
        <v>N</v>
      </c>
      <c r="H702" s="11">
        <f>VLOOKUP(C702,DBASE!$A$4:$Z$756,6,FALSE)</f>
        <v>1024</v>
      </c>
      <c r="I702" s="11">
        <f>VLOOKUP(C702,DBASE!$A$4:$Z$756,7,FALSE)</f>
        <v>1054</v>
      </c>
      <c r="J702" s="11">
        <f>VLOOKUP(C702,DBASE!$A$4:$Z$756,8,FALSE)</f>
        <v>101</v>
      </c>
      <c r="K702" s="11" t="str">
        <f>VLOOKUP(C702,DBASE!$A$4:$Z$756,9,FALSE)</f>
        <v>Niederl. 2</v>
      </c>
      <c r="L702" s="11" t="str">
        <f>VLOOKUP(C702,DBASE!$A$4:$Z$756,10,FALSE)</f>
        <v>Department</v>
      </c>
      <c r="M702" s="11" t="str">
        <f>VLOOKUP(C702,DBASE!$A$4:$Z$756,11,FALSE)</f>
        <v>Supervisor</v>
      </c>
      <c r="N702" s="11" t="str">
        <f>VLOOKUP(C702,DBASE!$A$4:$Z$756,12,FALSE)</f>
        <v>Non-Mgm.</v>
      </c>
      <c r="O702" s="11" t="str">
        <f>VLOOKUP(C702,DBASE!$A$4:$Z$756,13,FALSE)</f>
        <v>ang.</v>
      </c>
      <c r="P702" s="11" t="str">
        <f>VLOOKUP(C702,DBASE!$A$4:$Z$756,14,FALSE)</f>
        <v>M</v>
      </c>
      <c r="Q702" s="12">
        <f>VLOOKUP(C702,DBASE!$A$4:$Z$756,15,FALSE)</f>
        <v>43617</v>
      </c>
      <c r="R702" s="12" t="str">
        <f>IF(VLOOKUP(C702,DBASE!$A$4:$Z$756,16,FALSE)=0,"",VLOOKUP(C702,DBASE!$A$4:$Z$756,16,FALSE))</f>
        <v/>
      </c>
      <c r="S702" s="13" t="str">
        <f>VLOOKUP(C702,DBASE!$A$4:$Z$756,17,FALSE)</f>
        <v/>
      </c>
      <c r="T702" s="11">
        <f ca="1">VLOOKUP(C702,DBASE!$A$4:$Z$756,18,FALSE)</f>
        <v>0</v>
      </c>
      <c r="U702" s="12">
        <f>VLOOKUP(C702,DBASE!$A$4:$Z$756,19,FALSE)</f>
        <v>29997</v>
      </c>
      <c r="V702" s="13">
        <f ca="1">VLOOKUP(C702,DBASE!$A$4:$Z$756,20,FALSE)</f>
        <v>37</v>
      </c>
      <c r="W702" s="11" t="str">
        <f>VLOOKUP(C702,DBASE!$A$4:$Z$756,21,FALSE)</f>
        <v>N</v>
      </c>
      <c r="X702" s="11">
        <f>VLOOKUP(C702,DBASE!$A$4:$Z$756,22,FALSE)</f>
        <v>30</v>
      </c>
      <c r="Y702" s="14">
        <f>VLOOKUP(C702,DBASE!$A$4:$Z$756,23,FALSE)</f>
        <v>2.5</v>
      </c>
      <c r="Z702" s="11">
        <f>VLOOKUP(C702,DBASE!$A$4:$Z$756,24,FALSE)</f>
        <v>39</v>
      </c>
      <c r="AA702" s="11" t="str">
        <f>VLOOKUP(C702,DBASE!$A$4:$Z$756,25,FALSE)</f>
        <v>Function</v>
      </c>
      <c r="AB702" s="10">
        <f>VLOOKUP(C702,DBASE!$A$4:$Z$756,26,FALSE)</f>
        <v>1</v>
      </c>
      <c r="AC702" s="15">
        <v>1698</v>
      </c>
      <c r="AD702" s="15">
        <f t="shared" si="50"/>
        <v>372.28650000000005</v>
      </c>
      <c r="AE702" s="15">
        <v>0</v>
      </c>
      <c r="AF702" s="15">
        <v>0</v>
      </c>
      <c r="AG702" s="15">
        <v>0</v>
      </c>
      <c r="AH702" s="15">
        <v>0</v>
      </c>
      <c r="AI702" s="15">
        <v>0</v>
      </c>
      <c r="AJ702" s="15">
        <v>0</v>
      </c>
      <c r="AK702" s="15">
        <v>0</v>
      </c>
      <c r="AL702" s="15">
        <v>0</v>
      </c>
      <c r="AM702" s="15">
        <v>0</v>
      </c>
      <c r="AN702" s="15">
        <v>0</v>
      </c>
      <c r="AO702" s="15">
        <f t="shared" si="51"/>
        <v>0</v>
      </c>
      <c r="AP702" s="15">
        <f t="shared" si="52"/>
        <v>0</v>
      </c>
      <c r="AQ702" s="15">
        <f t="shared" si="53"/>
        <v>26.5</v>
      </c>
      <c r="AR702" s="15">
        <v>0</v>
      </c>
      <c r="AS702" s="15">
        <v>0</v>
      </c>
      <c r="AT702" s="15">
        <v>0</v>
      </c>
      <c r="AU702" s="15">
        <v>0</v>
      </c>
      <c r="AV702" s="15">
        <f t="shared" si="54"/>
        <v>5.9346750000000004</v>
      </c>
      <c r="AW702" s="15">
        <v>0</v>
      </c>
      <c r="AX702" s="15">
        <v>0</v>
      </c>
    </row>
    <row r="703" spans="1:50" ht="20.100000000000001" customHeight="1" x14ac:dyDescent="0.25">
      <c r="A703" s="8">
        <v>43922</v>
      </c>
      <c r="B703" s="8">
        <v>43951</v>
      </c>
      <c r="C703" s="11">
        <v>673</v>
      </c>
      <c r="D703" s="8" t="str">
        <f>VLOOKUP(C703,DBASE!$A$4:$Z$756,3,FALSE)</f>
        <v>P</v>
      </c>
      <c r="E703" s="11" t="str">
        <f>VLOOKUP(C703,DBASE!$A$4:$Z$756,2,FALSE)</f>
        <v>Active</v>
      </c>
      <c r="F703" s="11" t="str">
        <f>VLOOKUP(C703,DBASE!$A$4:$Z$756,4,FALSE)</f>
        <v>Mitarbeiter 673</v>
      </c>
      <c r="G703" s="11" t="str">
        <f>VLOOKUP(C703,DBASE!$A$4:$Z$756,5,FALSE)</f>
        <v>N</v>
      </c>
      <c r="H703" s="11">
        <f>VLOOKUP(C703,DBASE!$A$4:$Z$756,6,FALSE)</f>
        <v>1044</v>
      </c>
      <c r="I703" s="11">
        <f>VLOOKUP(C703,DBASE!$A$4:$Z$756,7,FALSE)</f>
        <v>1087</v>
      </c>
      <c r="J703" s="11">
        <f>VLOOKUP(C703,DBASE!$A$4:$Z$756,8,FALSE)</f>
        <v>102</v>
      </c>
      <c r="K703" s="11" t="str">
        <f>VLOOKUP(C703,DBASE!$A$4:$Z$756,9,FALSE)</f>
        <v>Niederl. 3</v>
      </c>
      <c r="L703" s="11" t="str">
        <f>VLOOKUP(C703,DBASE!$A$4:$Z$756,10,FALSE)</f>
        <v>Department</v>
      </c>
      <c r="M703" s="11" t="str">
        <f>VLOOKUP(C703,DBASE!$A$4:$Z$756,11,FALSE)</f>
        <v>Supervisor</v>
      </c>
      <c r="N703" s="11" t="str">
        <f>VLOOKUP(C703,DBASE!$A$4:$Z$756,12,FALSE)</f>
        <v>Non-Mgm.</v>
      </c>
      <c r="O703" s="11" t="str">
        <f>VLOOKUP(C703,DBASE!$A$4:$Z$756,13,FALSE)</f>
        <v>ang.</v>
      </c>
      <c r="P703" s="11" t="str">
        <f>VLOOKUP(C703,DBASE!$A$4:$Z$756,14,FALSE)</f>
        <v>M</v>
      </c>
      <c r="Q703" s="12">
        <f>VLOOKUP(C703,DBASE!$A$4:$Z$756,15,FALSE)</f>
        <v>43633</v>
      </c>
      <c r="R703" s="12" t="str">
        <f>IF(VLOOKUP(C703,DBASE!$A$4:$Z$756,16,FALSE)=0,"",VLOOKUP(C703,DBASE!$A$4:$Z$756,16,FALSE))</f>
        <v/>
      </c>
      <c r="S703" s="13" t="str">
        <f>VLOOKUP(C703,DBASE!$A$4:$Z$756,17,FALSE)</f>
        <v/>
      </c>
      <c r="T703" s="11">
        <f ca="1">VLOOKUP(C703,DBASE!$A$4:$Z$756,18,FALSE)</f>
        <v>0</v>
      </c>
      <c r="U703" s="12">
        <f>VLOOKUP(C703,DBASE!$A$4:$Z$756,19,FALSE)</f>
        <v>33981</v>
      </c>
      <c r="V703" s="13">
        <f ca="1">VLOOKUP(C703,DBASE!$A$4:$Z$756,20,FALSE)</f>
        <v>27</v>
      </c>
      <c r="W703" s="11" t="str">
        <f>VLOOKUP(C703,DBASE!$A$4:$Z$756,21,FALSE)</f>
        <v>N</v>
      </c>
      <c r="X703" s="11">
        <f>VLOOKUP(C703,DBASE!$A$4:$Z$756,22,FALSE)</f>
        <v>30</v>
      </c>
      <c r="Y703" s="14">
        <f>VLOOKUP(C703,DBASE!$A$4:$Z$756,23,FALSE)</f>
        <v>2.5</v>
      </c>
      <c r="Z703" s="11">
        <f>VLOOKUP(C703,DBASE!$A$4:$Z$756,24,FALSE)</f>
        <v>39</v>
      </c>
      <c r="AA703" s="11" t="str">
        <f>VLOOKUP(C703,DBASE!$A$4:$Z$756,25,FALSE)</f>
        <v>Function</v>
      </c>
      <c r="AB703" s="10">
        <f>VLOOKUP(C703,DBASE!$A$4:$Z$756,26,FALSE)</f>
        <v>1</v>
      </c>
      <c r="AC703" s="15">
        <v>1699</v>
      </c>
      <c r="AD703" s="15">
        <f t="shared" si="50"/>
        <v>372.50575000000003</v>
      </c>
      <c r="AE703" s="15">
        <v>0</v>
      </c>
      <c r="AF703" s="15">
        <v>0</v>
      </c>
      <c r="AG703" s="15">
        <v>0</v>
      </c>
      <c r="AH703" s="15">
        <v>0</v>
      </c>
      <c r="AI703" s="15">
        <v>0</v>
      </c>
      <c r="AJ703" s="15">
        <v>0</v>
      </c>
      <c r="AK703" s="15">
        <v>0</v>
      </c>
      <c r="AL703" s="15">
        <v>0</v>
      </c>
      <c r="AM703" s="15">
        <v>0</v>
      </c>
      <c r="AN703" s="15">
        <v>0</v>
      </c>
      <c r="AO703" s="15">
        <f t="shared" si="51"/>
        <v>0</v>
      </c>
      <c r="AP703" s="15">
        <f t="shared" si="52"/>
        <v>0</v>
      </c>
      <c r="AQ703" s="15">
        <f t="shared" si="53"/>
        <v>26.5</v>
      </c>
      <c r="AR703" s="15">
        <v>0</v>
      </c>
      <c r="AS703" s="15">
        <v>0</v>
      </c>
      <c r="AT703" s="15">
        <v>0</v>
      </c>
      <c r="AU703" s="15">
        <v>0</v>
      </c>
      <c r="AV703" s="15">
        <f t="shared" si="54"/>
        <v>5.9346750000000004</v>
      </c>
      <c r="AW703" s="15">
        <v>0</v>
      </c>
      <c r="AX703" s="15">
        <v>0</v>
      </c>
    </row>
    <row r="704" spans="1:50" ht="20.100000000000001" customHeight="1" x14ac:dyDescent="0.25">
      <c r="A704" s="8">
        <v>43922</v>
      </c>
      <c r="B704" s="8">
        <v>43951</v>
      </c>
      <c r="C704" s="11">
        <v>674</v>
      </c>
      <c r="D704" s="8" t="str">
        <f>VLOOKUP(C704,DBASE!$A$4:$Z$756,3,FALSE)</f>
        <v>P</v>
      </c>
      <c r="E704" s="11" t="str">
        <f>VLOOKUP(C704,DBASE!$A$4:$Z$756,2,FALSE)</f>
        <v>Active</v>
      </c>
      <c r="F704" s="11" t="str">
        <f>VLOOKUP(C704,DBASE!$A$4:$Z$756,4,FALSE)</f>
        <v>Mitarbeiter 674</v>
      </c>
      <c r="G704" s="11" t="str">
        <f>VLOOKUP(C704,DBASE!$A$4:$Z$756,5,FALSE)</f>
        <v>N</v>
      </c>
      <c r="H704" s="11">
        <f>VLOOKUP(C704,DBASE!$A$4:$Z$756,6,FALSE)</f>
        <v>1040</v>
      </c>
      <c r="I704" s="11">
        <f>VLOOKUP(C704,DBASE!$A$4:$Z$756,7,FALSE)</f>
        <v>1083</v>
      </c>
      <c r="J704" s="11">
        <f>VLOOKUP(C704,DBASE!$A$4:$Z$756,8,FALSE)</f>
        <v>102</v>
      </c>
      <c r="K704" s="11" t="str">
        <f>VLOOKUP(C704,DBASE!$A$4:$Z$756,9,FALSE)</f>
        <v>Niederl. 3</v>
      </c>
      <c r="L704" s="11" t="str">
        <f>VLOOKUP(C704,DBASE!$A$4:$Z$756,10,FALSE)</f>
        <v>Department</v>
      </c>
      <c r="M704" s="11" t="str">
        <f>VLOOKUP(C704,DBASE!$A$4:$Z$756,11,FALSE)</f>
        <v>Supervisor</v>
      </c>
      <c r="N704" s="11" t="str">
        <f>VLOOKUP(C704,DBASE!$A$4:$Z$756,12,FALSE)</f>
        <v>Non-Mgm.</v>
      </c>
      <c r="O704" s="11" t="str">
        <f>VLOOKUP(C704,DBASE!$A$4:$Z$756,13,FALSE)</f>
        <v>ang.</v>
      </c>
      <c r="P704" s="11" t="str">
        <f>VLOOKUP(C704,DBASE!$A$4:$Z$756,14,FALSE)</f>
        <v>M</v>
      </c>
      <c r="Q704" s="12">
        <f>VLOOKUP(C704,DBASE!$A$4:$Z$756,15,FALSE)</f>
        <v>43647</v>
      </c>
      <c r="R704" s="12" t="str">
        <f>IF(VLOOKUP(C704,DBASE!$A$4:$Z$756,16,FALSE)=0,"",VLOOKUP(C704,DBASE!$A$4:$Z$756,16,FALSE))</f>
        <v/>
      </c>
      <c r="S704" s="13" t="str">
        <f>VLOOKUP(C704,DBASE!$A$4:$Z$756,17,FALSE)</f>
        <v/>
      </c>
      <c r="T704" s="11">
        <f ca="1">VLOOKUP(C704,DBASE!$A$4:$Z$756,18,FALSE)</f>
        <v>0</v>
      </c>
      <c r="U704" s="12">
        <f>VLOOKUP(C704,DBASE!$A$4:$Z$756,19,FALSE)</f>
        <v>32554</v>
      </c>
      <c r="V704" s="13">
        <f ca="1">VLOOKUP(C704,DBASE!$A$4:$Z$756,20,FALSE)</f>
        <v>30</v>
      </c>
      <c r="W704" s="11" t="str">
        <f>VLOOKUP(C704,DBASE!$A$4:$Z$756,21,FALSE)</f>
        <v>N</v>
      </c>
      <c r="X704" s="11">
        <f>VLOOKUP(C704,DBASE!$A$4:$Z$756,22,FALSE)</f>
        <v>30</v>
      </c>
      <c r="Y704" s="14">
        <f>VLOOKUP(C704,DBASE!$A$4:$Z$756,23,FALSE)</f>
        <v>2.5</v>
      </c>
      <c r="Z704" s="11">
        <f>VLOOKUP(C704,DBASE!$A$4:$Z$756,24,FALSE)</f>
        <v>39</v>
      </c>
      <c r="AA704" s="11" t="str">
        <f>VLOOKUP(C704,DBASE!$A$4:$Z$756,25,FALSE)</f>
        <v>Function</v>
      </c>
      <c r="AB704" s="10">
        <f>VLOOKUP(C704,DBASE!$A$4:$Z$756,26,FALSE)</f>
        <v>1</v>
      </c>
      <c r="AC704" s="15">
        <v>1700</v>
      </c>
      <c r="AD704" s="15">
        <f t="shared" si="50"/>
        <v>372.72500000000002</v>
      </c>
      <c r="AE704" s="15">
        <v>0</v>
      </c>
      <c r="AF704" s="15">
        <v>0</v>
      </c>
      <c r="AG704" s="15">
        <v>0</v>
      </c>
      <c r="AH704" s="15">
        <v>0</v>
      </c>
      <c r="AI704" s="15">
        <v>0</v>
      </c>
      <c r="AJ704" s="15">
        <v>0</v>
      </c>
      <c r="AK704" s="15">
        <v>0</v>
      </c>
      <c r="AL704" s="15">
        <v>0</v>
      </c>
      <c r="AM704" s="15">
        <v>0</v>
      </c>
      <c r="AN704" s="15">
        <v>0</v>
      </c>
      <c r="AO704" s="15">
        <f t="shared" si="51"/>
        <v>0</v>
      </c>
      <c r="AP704" s="15">
        <f t="shared" si="52"/>
        <v>0</v>
      </c>
      <c r="AQ704" s="15">
        <f t="shared" si="53"/>
        <v>26.5</v>
      </c>
      <c r="AR704" s="15">
        <v>0</v>
      </c>
      <c r="AS704" s="15">
        <v>0</v>
      </c>
      <c r="AT704" s="15">
        <v>0</v>
      </c>
      <c r="AU704" s="15">
        <v>0</v>
      </c>
      <c r="AV704" s="15">
        <f t="shared" si="54"/>
        <v>5.9346750000000004</v>
      </c>
      <c r="AW704" s="15">
        <v>0</v>
      </c>
      <c r="AX704" s="15">
        <v>0</v>
      </c>
    </row>
    <row r="705" spans="1:50" ht="20.100000000000001" customHeight="1" x14ac:dyDescent="0.25">
      <c r="A705" s="8">
        <v>43922</v>
      </c>
      <c r="B705" s="8">
        <v>43951</v>
      </c>
      <c r="C705" s="11">
        <v>675</v>
      </c>
      <c r="D705" s="8" t="str">
        <f>VLOOKUP(C705,DBASE!$A$4:$Z$756,3,FALSE)</f>
        <v>P</v>
      </c>
      <c r="E705" s="11" t="str">
        <f>VLOOKUP(C705,DBASE!$A$4:$Z$756,2,FALSE)</f>
        <v>Active</v>
      </c>
      <c r="F705" s="11" t="str">
        <f>VLOOKUP(C705,DBASE!$A$4:$Z$756,4,FALSE)</f>
        <v>Mitarbeiter 675</v>
      </c>
      <c r="G705" s="11" t="str">
        <f>VLOOKUP(C705,DBASE!$A$4:$Z$756,5,FALSE)</f>
        <v>N</v>
      </c>
      <c r="H705" s="11">
        <f>VLOOKUP(C705,DBASE!$A$4:$Z$756,6,FALSE)</f>
        <v>1022</v>
      </c>
      <c r="I705" s="11">
        <f>VLOOKUP(C705,DBASE!$A$4:$Z$756,7,FALSE)</f>
        <v>1041</v>
      </c>
      <c r="J705" s="11">
        <f>VLOOKUP(C705,DBASE!$A$4:$Z$756,8,FALSE)</f>
        <v>105</v>
      </c>
      <c r="K705" s="11" t="str">
        <f>VLOOKUP(C705,DBASE!$A$4:$Z$756,9,FALSE)</f>
        <v>Niederl. 6</v>
      </c>
      <c r="L705" s="11" t="str">
        <f>VLOOKUP(C705,DBASE!$A$4:$Z$756,10,FALSE)</f>
        <v>Department</v>
      </c>
      <c r="M705" s="11" t="str">
        <f>VLOOKUP(C705,DBASE!$A$4:$Z$756,11,FALSE)</f>
        <v>Supervisor</v>
      </c>
      <c r="N705" s="11" t="str">
        <f>VLOOKUP(C705,DBASE!$A$4:$Z$756,12,FALSE)</f>
        <v>Non-Mgm.</v>
      </c>
      <c r="O705" s="11" t="str">
        <f>VLOOKUP(C705,DBASE!$A$4:$Z$756,13,FALSE)</f>
        <v>ang.</v>
      </c>
      <c r="P705" s="11" t="str">
        <f>VLOOKUP(C705,DBASE!$A$4:$Z$756,14,FALSE)</f>
        <v>M</v>
      </c>
      <c r="Q705" s="12">
        <f>VLOOKUP(C705,DBASE!$A$4:$Z$756,15,FALSE)</f>
        <v>43647</v>
      </c>
      <c r="R705" s="12" t="str">
        <f>IF(VLOOKUP(C705,DBASE!$A$4:$Z$756,16,FALSE)=0,"",VLOOKUP(C705,DBASE!$A$4:$Z$756,16,FALSE))</f>
        <v/>
      </c>
      <c r="S705" s="13" t="str">
        <f>VLOOKUP(C705,DBASE!$A$4:$Z$756,17,FALSE)</f>
        <v/>
      </c>
      <c r="T705" s="11">
        <f ca="1">VLOOKUP(C705,DBASE!$A$4:$Z$756,18,FALSE)</f>
        <v>0</v>
      </c>
      <c r="U705" s="12">
        <f>VLOOKUP(C705,DBASE!$A$4:$Z$756,19,FALSE)</f>
        <v>25580</v>
      </c>
      <c r="V705" s="13">
        <f ca="1">VLOOKUP(C705,DBASE!$A$4:$Z$756,20,FALSE)</f>
        <v>50</v>
      </c>
      <c r="W705" s="11" t="str">
        <f>VLOOKUP(C705,DBASE!$A$4:$Z$756,21,FALSE)</f>
        <v>J</v>
      </c>
      <c r="X705" s="11">
        <f>VLOOKUP(C705,DBASE!$A$4:$Z$756,22,FALSE)</f>
        <v>30</v>
      </c>
      <c r="Y705" s="14">
        <f>VLOOKUP(C705,DBASE!$A$4:$Z$756,23,FALSE)</f>
        <v>2.5</v>
      </c>
      <c r="Z705" s="11">
        <f>VLOOKUP(C705,DBASE!$A$4:$Z$756,24,FALSE)</f>
        <v>39</v>
      </c>
      <c r="AA705" s="11" t="str">
        <f>VLOOKUP(C705,DBASE!$A$4:$Z$756,25,FALSE)</f>
        <v>Function</v>
      </c>
      <c r="AB705" s="10">
        <f>VLOOKUP(C705,DBASE!$A$4:$Z$756,26,FALSE)</f>
        <v>1</v>
      </c>
      <c r="AC705" s="15">
        <v>1701</v>
      </c>
      <c r="AD705" s="15">
        <f t="shared" si="50"/>
        <v>372.94425000000001</v>
      </c>
      <c r="AE705" s="15">
        <v>0</v>
      </c>
      <c r="AF705" s="15">
        <v>0</v>
      </c>
      <c r="AG705" s="15">
        <v>0</v>
      </c>
      <c r="AH705" s="15">
        <v>0</v>
      </c>
      <c r="AI705" s="15">
        <v>0</v>
      </c>
      <c r="AJ705" s="15">
        <v>0</v>
      </c>
      <c r="AK705" s="15">
        <v>0</v>
      </c>
      <c r="AL705" s="15">
        <v>0</v>
      </c>
      <c r="AM705" s="15">
        <v>0</v>
      </c>
      <c r="AN705" s="15">
        <v>0</v>
      </c>
      <c r="AO705" s="15">
        <f t="shared" si="51"/>
        <v>98.134615384615373</v>
      </c>
      <c r="AP705" s="15">
        <f t="shared" si="52"/>
        <v>77.962500000000006</v>
      </c>
      <c r="AQ705" s="15">
        <f t="shared" si="53"/>
        <v>26.5</v>
      </c>
      <c r="AR705" s="15">
        <v>0</v>
      </c>
      <c r="AS705" s="15">
        <v>0</v>
      </c>
      <c r="AT705" s="15">
        <v>0</v>
      </c>
      <c r="AU705" s="15">
        <v>0</v>
      </c>
      <c r="AV705" s="15">
        <f t="shared" si="54"/>
        <v>45.37162399038462</v>
      </c>
      <c r="AW705" s="15">
        <v>0</v>
      </c>
      <c r="AX705" s="15">
        <v>0</v>
      </c>
    </row>
    <row r="706" spans="1:50" ht="20.100000000000001" customHeight="1" x14ac:dyDescent="0.25">
      <c r="A706" s="8">
        <v>43922</v>
      </c>
      <c r="B706" s="8">
        <v>43951</v>
      </c>
      <c r="C706" s="11">
        <v>676</v>
      </c>
      <c r="D706" s="8" t="str">
        <f>VLOOKUP(C706,DBASE!$A$4:$Z$756,3,FALSE)</f>
        <v>P</v>
      </c>
      <c r="E706" s="11" t="str">
        <f>VLOOKUP(C706,DBASE!$A$4:$Z$756,2,FALSE)</f>
        <v>Active</v>
      </c>
      <c r="F706" s="11" t="str">
        <f>VLOOKUP(C706,DBASE!$A$4:$Z$756,4,FALSE)</f>
        <v>Mitarbeiter 676</v>
      </c>
      <c r="G706" s="11" t="str">
        <f>VLOOKUP(C706,DBASE!$A$4:$Z$756,5,FALSE)</f>
        <v>N</v>
      </c>
      <c r="H706" s="11">
        <f>VLOOKUP(C706,DBASE!$A$4:$Z$756,6,FALSE)</f>
        <v>1022</v>
      </c>
      <c r="I706" s="11">
        <f>VLOOKUP(C706,DBASE!$A$4:$Z$756,7,FALSE)</f>
        <v>1060</v>
      </c>
      <c r="J706" s="11">
        <f>VLOOKUP(C706,DBASE!$A$4:$Z$756,8,FALSE)</f>
        <v>106</v>
      </c>
      <c r="K706" s="11" t="str">
        <f>VLOOKUP(C706,DBASE!$A$4:$Z$756,9,FALSE)</f>
        <v>Niederl. 7</v>
      </c>
      <c r="L706" s="11" t="str">
        <f>VLOOKUP(C706,DBASE!$A$4:$Z$756,10,FALSE)</f>
        <v>Department</v>
      </c>
      <c r="M706" s="11" t="str">
        <f>VLOOKUP(C706,DBASE!$A$4:$Z$756,11,FALSE)</f>
        <v>Supervisor</v>
      </c>
      <c r="N706" s="11" t="str">
        <f>VLOOKUP(C706,DBASE!$A$4:$Z$756,12,FALSE)</f>
        <v>Non-Mgm.</v>
      </c>
      <c r="O706" s="11" t="str">
        <f>VLOOKUP(C706,DBASE!$A$4:$Z$756,13,FALSE)</f>
        <v>ang.</v>
      </c>
      <c r="P706" s="11" t="str">
        <f>VLOOKUP(C706,DBASE!$A$4:$Z$756,14,FALSE)</f>
        <v>M</v>
      </c>
      <c r="Q706" s="12">
        <f>VLOOKUP(C706,DBASE!$A$4:$Z$756,15,FALSE)</f>
        <v>43647</v>
      </c>
      <c r="R706" s="12" t="str">
        <f>IF(VLOOKUP(C706,DBASE!$A$4:$Z$756,16,FALSE)=0,"",VLOOKUP(C706,DBASE!$A$4:$Z$756,16,FALSE))</f>
        <v/>
      </c>
      <c r="S706" s="13" t="str">
        <f>VLOOKUP(C706,DBASE!$A$4:$Z$756,17,FALSE)</f>
        <v/>
      </c>
      <c r="T706" s="11">
        <f ca="1">VLOOKUP(C706,DBASE!$A$4:$Z$756,18,FALSE)</f>
        <v>0</v>
      </c>
      <c r="U706" s="12">
        <f>VLOOKUP(C706,DBASE!$A$4:$Z$756,19,FALSE)</f>
        <v>25126</v>
      </c>
      <c r="V706" s="13">
        <f ca="1">VLOOKUP(C706,DBASE!$A$4:$Z$756,20,FALSE)</f>
        <v>51</v>
      </c>
      <c r="W706" s="11" t="str">
        <f>VLOOKUP(C706,DBASE!$A$4:$Z$756,21,FALSE)</f>
        <v>J</v>
      </c>
      <c r="X706" s="11">
        <f>VLOOKUP(C706,DBASE!$A$4:$Z$756,22,FALSE)</f>
        <v>30</v>
      </c>
      <c r="Y706" s="14">
        <f>VLOOKUP(C706,DBASE!$A$4:$Z$756,23,FALSE)</f>
        <v>2.5</v>
      </c>
      <c r="Z706" s="11">
        <f>VLOOKUP(C706,DBASE!$A$4:$Z$756,24,FALSE)</f>
        <v>39</v>
      </c>
      <c r="AA706" s="11" t="str">
        <f>VLOOKUP(C706,DBASE!$A$4:$Z$756,25,FALSE)</f>
        <v>Function</v>
      </c>
      <c r="AB706" s="10">
        <f>VLOOKUP(C706,DBASE!$A$4:$Z$756,26,FALSE)</f>
        <v>1</v>
      </c>
      <c r="AC706" s="15">
        <v>1702</v>
      </c>
      <c r="AD706" s="15">
        <f t="shared" si="50"/>
        <v>373.1635</v>
      </c>
      <c r="AE706" s="15">
        <v>0</v>
      </c>
      <c r="AF706" s="15">
        <v>0</v>
      </c>
      <c r="AG706" s="15">
        <v>0</v>
      </c>
      <c r="AH706" s="15">
        <v>0</v>
      </c>
      <c r="AI706" s="15">
        <v>0</v>
      </c>
      <c r="AJ706" s="15">
        <v>0</v>
      </c>
      <c r="AK706" s="15">
        <v>0</v>
      </c>
      <c r="AL706" s="15">
        <v>0</v>
      </c>
      <c r="AM706" s="15">
        <v>0</v>
      </c>
      <c r="AN706" s="15">
        <v>0</v>
      </c>
      <c r="AO706" s="15">
        <f t="shared" si="51"/>
        <v>98.192307692307693</v>
      </c>
      <c r="AP706" s="15">
        <f t="shared" si="52"/>
        <v>78.00833333333334</v>
      </c>
      <c r="AQ706" s="15">
        <f t="shared" si="53"/>
        <v>26.5</v>
      </c>
      <c r="AR706" s="15">
        <v>0</v>
      </c>
      <c r="AS706" s="15">
        <v>0</v>
      </c>
      <c r="AT706" s="15">
        <v>0</v>
      </c>
      <c r="AU706" s="15">
        <v>0</v>
      </c>
      <c r="AV706" s="15">
        <f t="shared" si="54"/>
        <v>45.394808557692315</v>
      </c>
      <c r="AW706" s="15">
        <v>0</v>
      </c>
      <c r="AX706" s="15">
        <v>0</v>
      </c>
    </row>
    <row r="707" spans="1:50" ht="20.100000000000001" customHeight="1" x14ac:dyDescent="0.25">
      <c r="A707" s="8">
        <v>43922</v>
      </c>
      <c r="B707" s="8">
        <v>43951</v>
      </c>
      <c r="C707" s="11">
        <v>677</v>
      </c>
      <c r="D707" s="8" t="str">
        <f>VLOOKUP(C707,DBASE!$A$4:$Z$756,3,FALSE)</f>
        <v>P</v>
      </c>
      <c r="E707" s="11" t="str">
        <f>VLOOKUP(C707,DBASE!$A$4:$Z$756,2,FALSE)</f>
        <v>Active</v>
      </c>
      <c r="F707" s="11" t="str">
        <f>VLOOKUP(C707,DBASE!$A$4:$Z$756,4,FALSE)</f>
        <v>Mitarbeiter 677</v>
      </c>
      <c r="G707" s="11" t="str">
        <f>VLOOKUP(C707,DBASE!$A$4:$Z$756,5,FALSE)</f>
        <v>N</v>
      </c>
      <c r="H707" s="11">
        <f>VLOOKUP(C707,DBASE!$A$4:$Z$756,6,FALSE)</f>
        <v>1019</v>
      </c>
      <c r="I707" s="11">
        <f>VLOOKUP(C707,DBASE!$A$4:$Z$756,7,FALSE)</f>
        <v>1067</v>
      </c>
      <c r="J707" s="11">
        <f>VLOOKUP(C707,DBASE!$A$4:$Z$756,8,FALSE)</f>
        <v>111</v>
      </c>
      <c r="K707" s="11" t="str">
        <f>VLOOKUP(C707,DBASE!$A$4:$Z$756,9,FALSE)</f>
        <v>Niederl. 12</v>
      </c>
      <c r="L707" s="11" t="str">
        <f>VLOOKUP(C707,DBASE!$A$4:$Z$756,10,FALSE)</f>
        <v>Department</v>
      </c>
      <c r="M707" s="11" t="str">
        <f>VLOOKUP(C707,DBASE!$A$4:$Z$756,11,FALSE)</f>
        <v>Supervisor</v>
      </c>
      <c r="N707" s="11" t="str">
        <f>VLOOKUP(C707,DBASE!$A$4:$Z$756,12,FALSE)</f>
        <v>Non-Mgm.</v>
      </c>
      <c r="O707" s="11" t="str">
        <f>VLOOKUP(C707,DBASE!$A$4:$Z$756,13,FALSE)</f>
        <v>ang.</v>
      </c>
      <c r="P707" s="11" t="str">
        <f>VLOOKUP(C707,DBASE!$A$4:$Z$756,14,FALSE)</f>
        <v>M</v>
      </c>
      <c r="Q707" s="12">
        <f>VLOOKUP(C707,DBASE!$A$4:$Z$756,15,FALSE)</f>
        <v>43647</v>
      </c>
      <c r="R707" s="12" t="str">
        <f>IF(VLOOKUP(C707,DBASE!$A$4:$Z$756,16,FALSE)=0,"",VLOOKUP(C707,DBASE!$A$4:$Z$756,16,FALSE))</f>
        <v/>
      </c>
      <c r="S707" s="13" t="str">
        <f>VLOOKUP(C707,DBASE!$A$4:$Z$756,17,FALSE)</f>
        <v/>
      </c>
      <c r="T707" s="11">
        <f ca="1">VLOOKUP(C707,DBASE!$A$4:$Z$756,18,FALSE)</f>
        <v>0</v>
      </c>
      <c r="U707" s="12">
        <f>VLOOKUP(C707,DBASE!$A$4:$Z$756,19,FALSE)</f>
        <v>31108</v>
      </c>
      <c r="V707" s="13">
        <f ca="1">VLOOKUP(C707,DBASE!$A$4:$Z$756,20,FALSE)</f>
        <v>34</v>
      </c>
      <c r="W707" s="11" t="str">
        <f>VLOOKUP(C707,DBASE!$A$4:$Z$756,21,FALSE)</f>
        <v>N</v>
      </c>
      <c r="X707" s="11">
        <f>VLOOKUP(C707,DBASE!$A$4:$Z$756,22,FALSE)</f>
        <v>30</v>
      </c>
      <c r="Y707" s="14">
        <f>VLOOKUP(C707,DBASE!$A$4:$Z$756,23,FALSE)</f>
        <v>2.5</v>
      </c>
      <c r="Z707" s="11">
        <f>VLOOKUP(C707,DBASE!$A$4:$Z$756,24,FALSE)</f>
        <v>39</v>
      </c>
      <c r="AA707" s="11" t="str">
        <f>VLOOKUP(C707,DBASE!$A$4:$Z$756,25,FALSE)</f>
        <v>Function</v>
      </c>
      <c r="AB707" s="10">
        <f>VLOOKUP(C707,DBASE!$A$4:$Z$756,26,FALSE)</f>
        <v>1</v>
      </c>
      <c r="AC707" s="15">
        <v>1703</v>
      </c>
      <c r="AD707" s="15">
        <f t="shared" si="50"/>
        <v>373.38274999999999</v>
      </c>
      <c r="AE707" s="15">
        <v>0</v>
      </c>
      <c r="AF707" s="15">
        <v>0</v>
      </c>
      <c r="AG707" s="15">
        <v>0</v>
      </c>
      <c r="AH707" s="15">
        <v>0</v>
      </c>
      <c r="AI707" s="15">
        <v>0</v>
      </c>
      <c r="AJ707" s="15">
        <v>0</v>
      </c>
      <c r="AK707" s="15">
        <v>0</v>
      </c>
      <c r="AL707" s="15">
        <v>0</v>
      </c>
      <c r="AM707" s="15">
        <v>0</v>
      </c>
      <c r="AN707" s="15">
        <v>0</v>
      </c>
      <c r="AO707" s="15">
        <f t="shared" si="51"/>
        <v>0</v>
      </c>
      <c r="AP707" s="15">
        <f t="shared" si="52"/>
        <v>0</v>
      </c>
      <c r="AQ707" s="15">
        <f t="shared" si="53"/>
        <v>26.5</v>
      </c>
      <c r="AR707" s="15">
        <v>0</v>
      </c>
      <c r="AS707" s="15">
        <v>0</v>
      </c>
      <c r="AT707" s="15">
        <v>0</v>
      </c>
      <c r="AU707" s="15">
        <v>0</v>
      </c>
      <c r="AV707" s="15">
        <f t="shared" si="54"/>
        <v>5.9346750000000004</v>
      </c>
      <c r="AW707" s="15">
        <v>0</v>
      </c>
      <c r="AX707" s="15">
        <v>0</v>
      </c>
    </row>
    <row r="708" spans="1:50" ht="20.100000000000001" customHeight="1" x14ac:dyDescent="0.25">
      <c r="A708" s="8">
        <v>43922</v>
      </c>
      <c r="B708" s="8">
        <v>43951</v>
      </c>
      <c r="C708" s="11">
        <v>678</v>
      </c>
      <c r="D708" s="8" t="str">
        <f>VLOOKUP(C708,DBASE!$A$4:$Z$756,3,FALSE)</f>
        <v>P</v>
      </c>
      <c r="E708" s="11" t="str">
        <f>VLOOKUP(C708,DBASE!$A$4:$Z$756,2,FALSE)</f>
        <v>Active</v>
      </c>
      <c r="F708" s="11" t="str">
        <f>VLOOKUP(C708,DBASE!$A$4:$Z$756,4,FALSE)</f>
        <v>Mitarbeiter 678</v>
      </c>
      <c r="G708" s="11" t="str">
        <f>VLOOKUP(C708,DBASE!$A$4:$Z$756,5,FALSE)</f>
        <v>N</v>
      </c>
      <c r="H708" s="11">
        <f>VLOOKUP(C708,DBASE!$A$4:$Z$756,6,FALSE)</f>
        <v>1021</v>
      </c>
      <c r="I708" s="11">
        <f>VLOOKUP(C708,DBASE!$A$4:$Z$756,7,FALSE)</f>
        <v>1052</v>
      </c>
      <c r="J708" s="11">
        <f>VLOOKUP(C708,DBASE!$A$4:$Z$756,8,FALSE)</f>
        <v>107</v>
      </c>
      <c r="K708" s="11" t="str">
        <f>VLOOKUP(C708,DBASE!$A$4:$Z$756,9,FALSE)</f>
        <v>Niederl. 8</v>
      </c>
      <c r="L708" s="11" t="str">
        <f>VLOOKUP(C708,DBASE!$A$4:$Z$756,10,FALSE)</f>
        <v>Department</v>
      </c>
      <c r="M708" s="11" t="str">
        <f>VLOOKUP(C708,DBASE!$A$4:$Z$756,11,FALSE)</f>
        <v>Supervisor</v>
      </c>
      <c r="N708" s="11" t="str">
        <f>VLOOKUP(C708,DBASE!$A$4:$Z$756,12,FALSE)</f>
        <v>Non-Mgm.</v>
      </c>
      <c r="O708" s="11" t="str">
        <f>VLOOKUP(C708,DBASE!$A$4:$Z$756,13,FALSE)</f>
        <v>ang.</v>
      </c>
      <c r="P708" s="11" t="str">
        <f>VLOOKUP(C708,DBASE!$A$4:$Z$756,14,FALSE)</f>
        <v>M</v>
      </c>
      <c r="Q708" s="12">
        <f>VLOOKUP(C708,DBASE!$A$4:$Z$756,15,FALSE)</f>
        <v>43647</v>
      </c>
      <c r="R708" s="12" t="str">
        <f>IF(VLOOKUP(C708,DBASE!$A$4:$Z$756,16,FALSE)=0,"",VLOOKUP(C708,DBASE!$A$4:$Z$756,16,FALSE))</f>
        <v/>
      </c>
      <c r="S708" s="13" t="str">
        <f>VLOOKUP(C708,DBASE!$A$4:$Z$756,17,FALSE)</f>
        <v/>
      </c>
      <c r="T708" s="11">
        <f ca="1">VLOOKUP(C708,DBASE!$A$4:$Z$756,18,FALSE)</f>
        <v>0</v>
      </c>
      <c r="U708" s="12">
        <f>VLOOKUP(C708,DBASE!$A$4:$Z$756,19,FALSE)</f>
        <v>24532</v>
      </c>
      <c r="V708" s="13">
        <f ca="1">VLOOKUP(C708,DBASE!$A$4:$Z$756,20,FALSE)</f>
        <v>52</v>
      </c>
      <c r="W708" s="11" t="str">
        <f>VLOOKUP(C708,DBASE!$A$4:$Z$756,21,FALSE)</f>
        <v>J</v>
      </c>
      <c r="X708" s="11">
        <f>VLOOKUP(C708,DBASE!$A$4:$Z$756,22,FALSE)</f>
        <v>30</v>
      </c>
      <c r="Y708" s="14">
        <f>VLOOKUP(C708,DBASE!$A$4:$Z$756,23,FALSE)</f>
        <v>2.5</v>
      </c>
      <c r="Z708" s="11">
        <f>VLOOKUP(C708,DBASE!$A$4:$Z$756,24,FALSE)</f>
        <v>39</v>
      </c>
      <c r="AA708" s="11" t="str">
        <f>VLOOKUP(C708,DBASE!$A$4:$Z$756,25,FALSE)</f>
        <v>Function</v>
      </c>
      <c r="AB708" s="10">
        <f>VLOOKUP(C708,DBASE!$A$4:$Z$756,26,FALSE)</f>
        <v>1</v>
      </c>
      <c r="AC708" s="15">
        <v>1704</v>
      </c>
      <c r="AD708" s="15">
        <f t="shared" ref="AD708:AD756" si="55">IF(AC708&lt;6500,AC708*0.1135,65*11.35)+(IF(AC708&gt;4425,4425*0.08575,AC708*0.08575)+(IF(AC708&gt;7100,7100*0.02,AC708*0.02)))</f>
        <v>373.60200000000003</v>
      </c>
      <c r="AE708" s="15">
        <v>0</v>
      </c>
      <c r="AF708" s="15">
        <v>0</v>
      </c>
      <c r="AG708" s="15">
        <v>30</v>
      </c>
      <c r="AH708" s="15">
        <v>0</v>
      </c>
      <c r="AI708" s="15">
        <v>0</v>
      </c>
      <c r="AJ708" s="15">
        <v>1350</v>
      </c>
      <c r="AK708" s="15">
        <v>0</v>
      </c>
      <c r="AL708" s="15">
        <v>0</v>
      </c>
      <c r="AM708" s="15">
        <v>0</v>
      </c>
      <c r="AN708" s="15">
        <v>0</v>
      </c>
      <c r="AO708" s="15">
        <f t="shared" ref="AO708:AO756" si="56">IF(W708="J",(AC708/((Z708*52)/12))*(Y708*7.8)*0.5,0)</f>
        <v>98.307692307692307</v>
      </c>
      <c r="AP708" s="15">
        <f t="shared" ref="AP708:AP756" si="57">IF(W708="J",(AC708/12)*0.55,0)</f>
        <v>78.100000000000009</v>
      </c>
      <c r="AQ708" s="15">
        <f t="shared" ref="AQ708:AQ756" si="58">IF(G708="N",26.5,13.25)</f>
        <v>26.5</v>
      </c>
      <c r="AR708" s="15">
        <v>0</v>
      </c>
      <c r="AS708" s="15">
        <v>0</v>
      </c>
      <c r="AT708" s="15">
        <v>0</v>
      </c>
      <c r="AU708" s="15">
        <v>0</v>
      </c>
      <c r="AV708" s="15">
        <f t="shared" ref="AV708:AV756" si="59">(SUM(AE708:AU708)*0.22395)</f>
        <v>354.49217769230768</v>
      </c>
      <c r="AW708" s="15">
        <v>68.97</v>
      </c>
      <c r="AX708" s="15">
        <v>0</v>
      </c>
    </row>
    <row r="709" spans="1:50" ht="20.100000000000001" customHeight="1" x14ac:dyDescent="0.25">
      <c r="A709" s="8">
        <v>43922</v>
      </c>
      <c r="B709" s="8">
        <v>43951</v>
      </c>
      <c r="C709" s="11">
        <v>679</v>
      </c>
      <c r="D709" s="8" t="str">
        <f>VLOOKUP(C709,DBASE!$A$4:$Z$756,3,FALSE)</f>
        <v>P</v>
      </c>
      <c r="E709" s="11" t="str">
        <f>VLOOKUP(C709,DBASE!$A$4:$Z$756,2,FALSE)</f>
        <v>Active</v>
      </c>
      <c r="F709" s="11" t="str">
        <f>VLOOKUP(C709,DBASE!$A$4:$Z$756,4,FALSE)</f>
        <v>Mitarbeiter 679</v>
      </c>
      <c r="G709" s="11" t="str">
        <f>VLOOKUP(C709,DBASE!$A$4:$Z$756,5,FALSE)</f>
        <v>N</v>
      </c>
      <c r="H709" s="11">
        <f>VLOOKUP(C709,DBASE!$A$4:$Z$756,6,FALSE)</f>
        <v>1022</v>
      </c>
      <c r="I709" s="11">
        <f>VLOOKUP(C709,DBASE!$A$4:$Z$756,7,FALSE)</f>
        <v>1041</v>
      </c>
      <c r="J709" s="11">
        <f>VLOOKUP(C709,DBASE!$A$4:$Z$756,8,FALSE)</f>
        <v>105</v>
      </c>
      <c r="K709" s="11" t="str">
        <f>VLOOKUP(C709,DBASE!$A$4:$Z$756,9,FALSE)</f>
        <v>Niederl. 6</v>
      </c>
      <c r="L709" s="11" t="str">
        <f>VLOOKUP(C709,DBASE!$A$4:$Z$756,10,FALSE)</f>
        <v>Department</v>
      </c>
      <c r="M709" s="11" t="str">
        <f>VLOOKUP(C709,DBASE!$A$4:$Z$756,11,FALSE)</f>
        <v>Supervisor</v>
      </c>
      <c r="N709" s="11" t="str">
        <f>VLOOKUP(C709,DBASE!$A$4:$Z$756,12,FALSE)</f>
        <v>Non-Mgm.</v>
      </c>
      <c r="O709" s="11" t="str">
        <f>VLOOKUP(C709,DBASE!$A$4:$Z$756,13,FALSE)</f>
        <v>ang.</v>
      </c>
      <c r="P709" s="11" t="str">
        <f>VLOOKUP(C709,DBASE!$A$4:$Z$756,14,FALSE)</f>
        <v>M</v>
      </c>
      <c r="Q709" s="12">
        <f>VLOOKUP(C709,DBASE!$A$4:$Z$756,15,FALSE)</f>
        <v>43647</v>
      </c>
      <c r="R709" s="12" t="str">
        <f>IF(VLOOKUP(C709,DBASE!$A$4:$Z$756,16,FALSE)=0,"",VLOOKUP(C709,DBASE!$A$4:$Z$756,16,FALSE))</f>
        <v/>
      </c>
      <c r="S709" s="13" t="str">
        <f>VLOOKUP(C709,DBASE!$A$4:$Z$756,17,FALSE)</f>
        <v/>
      </c>
      <c r="T709" s="11">
        <f ca="1">VLOOKUP(C709,DBASE!$A$4:$Z$756,18,FALSE)</f>
        <v>0</v>
      </c>
      <c r="U709" s="12">
        <f>VLOOKUP(C709,DBASE!$A$4:$Z$756,19,FALSE)</f>
        <v>30065</v>
      </c>
      <c r="V709" s="13">
        <f ca="1">VLOOKUP(C709,DBASE!$A$4:$Z$756,20,FALSE)</f>
        <v>37</v>
      </c>
      <c r="W709" s="11" t="str">
        <f>VLOOKUP(C709,DBASE!$A$4:$Z$756,21,FALSE)</f>
        <v>J</v>
      </c>
      <c r="X709" s="11">
        <f>VLOOKUP(C709,DBASE!$A$4:$Z$756,22,FALSE)</f>
        <v>30</v>
      </c>
      <c r="Y709" s="14">
        <f>VLOOKUP(C709,DBASE!$A$4:$Z$756,23,FALSE)</f>
        <v>2.5</v>
      </c>
      <c r="Z709" s="11">
        <f>VLOOKUP(C709,DBASE!$A$4:$Z$756,24,FALSE)</f>
        <v>39</v>
      </c>
      <c r="AA709" s="11" t="str">
        <f>VLOOKUP(C709,DBASE!$A$4:$Z$756,25,FALSE)</f>
        <v>Function</v>
      </c>
      <c r="AB709" s="10">
        <f>VLOOKUP(C709,DBASE!$A$4:$Z$756,26,FALSE)</f>
        <v>1</v>
      </c>
      <c r="AC709" s="15">
        <v>1705</v>
      </c>
      <c r="AD709" s="15">
        <f t="shared" si="55"/>
        <v>373.82125000000002</v>
      </c>
      <c r="AE709" s="15">
        <v>0</v>
      </c>
      <c r="AF709" s="15">
        <v>0</v>
      </c>
      <c r="AG709" s="15">
        <v>0</v>
      </c>
      <c r="AH709" s="15">
        <v>0</v>
      </c>
      <c r="AI709" s="15">
        <v>0</v>
      </c>
      <c r="AJ709" s="15">
        <v>0</v>
      </c>
      <c r="AK709" s="15">
        <v>0</v>
      </c>
      <c r="AL709" s="15">
        <v>0</v>
      </c>
      <c r="AM709" s="15">
        <v>0</v>
      </c>
      <c r="AN709" s="15">
        <v>0</v>
      </c>
      <c r="AO709" s="15">
        <f t="shared" si="56"/>
        <v>98.365384615384613</v>
      </c>
      <c r="AP709" s="15">
        <f t="shared" si="57"/>
        <v>78.145833333333343</v>
      </c>
      <c r="AQ709" s="15">
        <f t="shared" si="58"/>
        <v>26.5</v>
      </c>
      <c r="AR709" s="15">
        <v>0</v>
      </c>
      <c r="AS709" s="15">
        <v>0</v>
      </c>
      <c r="AT709" s="15">
        <v>0</v>
      </c>
      <c r="AU709" s="15">
        <v>0</v>
      </c>
      <c r="AV709" s="15">
        <f t="shared" si="59"/>
        <v>45.464362259615392</v>
      </c>
      <c r="AW709" s="15">
        <v>0</v>
      </c>
      <c r="AX709" s="15">
        <v>0</v>
      </c>
    </row>
    <row r="710" spans="1:50" ht="20.100000000000001" customHeight="1" x14ac:dyDescent="0.25">
      <c r="A710" s="8">
        <v>43922</v>
      </c>
      <c r="B710" s="8">
        <v>43951</v>
      </c>
      <c r="C710" s="11">
        <v>680</v>
      </c>
      <c r="D710" s="8" t="str">
        <f>VLOOKUP(C710,DBASE!$A$4:$Z$756,3,FALSE)</f>
        <v>P</v>
      </c>
      <c r="E710" s="11" t="str">
        <f>VLOOKUP(C710,DBASE!$A$4:$Z$756,2,FALSE)</f>
        <v>Active</v>
      </c>
      <c r="F710" s="11" t="str">
        <f>VLOOKUP(C710,DBASE!$A$4:$Z$756,4,FALSE)</f>
        <v>Mitarbeiter 680</v>
      </c>
      <c r="G710" s="11" t="str">
        <f>VLOOKUP(C710,DBASE!$A$4:$Z$756,5,FALSE)</f>
        <v>N</v>
      </c>
      <c r="H710" s="11">
        <f>VLOOKUP(C710,DBASE!$A$4:$Z$756,6,FALSE)</f>
        <v>1027</v>
      </c>
      <c r="I710" s="11">
        <f>VLOOKUP(C710,DBASE!$A$4:$Z$756,7,FALSE)</f>
        <v>1070</v>
      </c>
      <c r="J710" s="11">
        <f>VLOOKUP(C710,DBASE!$A$4:$Z$756,8,FALSE)</f>
        <v>102</v>
      </c>
      <c r="K710" s="11" t="str">
        <f>VLOOKUP(C710,DBASE!$A$4:$Z$756,9,FALSE)</f>
        <v>Niederl. 3</v>
      </c>
      <c r="L710" s="11" t="str">
        <f>VLOOKUP(C710,DBASE!$A$4:$Z$756,10,FALSE)</f>
        <v>Department</v>
      </c>
      <c r="M710" s="11" t="str">
        <f>VLOOKUP(C710,DBASE!$A$4:$Z$756,11,FALSE)</f>
        <v>Supervisor</v>
      </c>
      <c r="N710" s="11" t="str">
        <f>VLOOKUP(C710,DBASE!$A$4:$Z$756,12,FALSE)</f>
        <v>Manager</v>
      </c>
      <c r="O710" s="11" t="str">
        <f>VLOOKUP(C710,DBASE!$A$4:$Z$756,13,FALSE)</f>
        <v>ang.</v>
      </c>
      <c r="P710" s="11" t="str">
        <f>VLOOKUP(C710,DBASE!$A$4:$Z$756,14,FALSE)</f>
        <v>M</v>
      </c>
      <c r="Q710" s="12">
        <f>VLOOKUP(C710,DBASE!$A$4:$Z$756,15,FALSE)</f>
        <v>43647</v>
      </c>
      <c r="R710" s="12" t="str">
        <f>IF(VLOOKUP(C710,DBASE!$A$4:$Z$756,16,FALSE)=0,"",VLOOKUP(C710,DBASE!$A$4:$Z$756,16,FALSE))</f>
        <v/>
      </c>
      <c r="S710" s="13" t="str">
        <f>VLOOKUP(C710,DBASE!$A$4:$Z$756,17,FALSE)</f>
        <v/>
      </c>
      <c r="T710" s="11">
        <f ca="1">VLOOKUP(C710,DBASE!$A$4:$Z$756,18,FALSE)</f>
        <v>0</v>
      </c>
      <c r="U710" s="12">
        <f>VLOOKUP(C710,DBASE!$A$4:$Z$756,19,FALSE)</f>
        <v>29176</v>
      </c>
      <c r="V710" s="13">
        <f ca="1">VLOOKUP(C710,DBASE!$A$4:$Z$756,20,FALSE)</f>
        <v>40</v>
      </c>
      <c r="W710" s="11" t="str">
        <f>VLOOKUP(C710,DBASE!$A$4:$Z$756,21,FALSE)</f>
        <v>N</v>
      </c>
      <c r="X710" s="11">
        <f>VLOOKUP(C710,DBASE!$A$4:$Z$756,22,FALSE)</f>
        <v>30</v>
      </c>
      <c r="Y710" s="14">
        <f>VLOOKUP(C710,DBASE!$A$4:$Z$756,23,FALSE)</f>
        <v>2.5</v>
      </c>
      <c r="Z710" s="11">
        <f>VLOOKUP(C710,DBASE!$A$4:$Z$756,24,FALSE)</f>
        <v>39</v>
      </c>
      <c r="AA710" s="11" t="str">
        <f>VLOOKUP(C710,DBASE!$A$4:$Z$756,25,FALSE)</f>
        <v>Function</v>
      </c>
      <c r="AB710" s="10">
        <f>VLOOKUP(C710,DBASE!$A$4:$Z$756,26,FALSE)</f>
        <v>1</v>
      </c>
      <c r="AC710" s="15">
        <v>1706</v>
      </c>
      <c r="AD710" s="15">
        <f t="shared" si="55"/>
        <v>374.04050000000001</v>
      </c>
      <c r="AE710" s="15">
        <v>0</v>
      </c>
      <c r="AF710" s="15">
        <v>0</v>
      </c>
      <c r="AG710" s="15">
        <v>0</v>
      </c>
      <c r="AH710" s="15">
        <v>0</v>
      </c>
      <c r="AI710" s="15">
        <v>0</v>
      </c>
      <c r="AJ710" s="15">
        <v>0</v>
      </c>
      <c r="AK710" s="15">
        <v>0</v>
      </c>
      <c r="AL710" s="15">
        <v>0</v>
      </c>
      <c r="AM710" s="15">
        <v>0</v>
      </c>
      <c r="AN710" s="15">
        <v>0</v>
      </c>
      <c r="AO710" s="15">
        <f t="shared" si="56"/>
        <v>0</v>
      </c>
      <c r="AP710" s="15">
        <f t="shared" si="57"/>
        <v>0</v>
      </c>
      <c r="AQ710" s="15">
        <f t="shared" si="58"/>
        <v>26.5</v>
      </c>
      <c r="AR710" s="15">
        <v>0</v>
      </c>
      <c r="AS710" s="15">
        <v>0</v>
      </c>
      <c r="AT710" s="15">
        <v>0</v>
      </c>
      <c r="AU710" s="15">
        <v>0</v>
      </c>
      <c r="AV710" s="15">
        <f t="shared" si="59"/>
        <v>5.9346750000000004</v>
      </c>
      <c r="AW710" s="15">
        <v>0</v>
      </c>
      <c r="AX710" s="15">
        <v>0</v>
      </c>
    </row>
    <row r="711" spans="1:50" ht="20.100000000000001" customHeight="1" x14ac:dyDescent="0.25">
      <c r="A711" s="8">
        <v>43922</v>
      </c>
      <c r="B711" s="8">
        <v>43951</v>
      </c>
      <c r="C711" s="11">
        <v>681</v>
      </c>
      <c r="D711" s="8" t="str">
        <f>VLOOKUP(C711,DBASE!$A$4:$Z$756,3,FALSE)</f>
        <v>P</v>
      </c>
      <c r="E711" s="11" t="str">
        <f>VLOOKUP(C711,DBASE!$A$4:$Z$756,2,FALSE)</f>
        <v>Active</v>
      </c>
      <c r="F711" s="11" t="str">
        <f>VLOOKUP(C711,DBASE!$A$4:$Z$756,4,FALSE)</f>
        <v>Mitarbeiter 681</v>
      </c>
      <c r="G711" s="11" t="str">
        <f>VLOOKUP(C711,DBASE!$A$4:$Z$756,5,FALSE)</f>
        <v>N</v>
      </c>
      <c r="H711" s="11">
        <f>VLOOKUP(C711,DBASE!$A$4:$Z$756,6,FALSE)</f>
        <v>1024</v>
      </c>
      <c r="I711" s="11">
        <f>VLOOKUP(C711,DBASE!$A$4:$Z$756,7,FALSE)</f>
        <v>1054</v>
      </c>
      <c r="J711" s="11">
        <f>VLOOKUP(C711,DBASE!$A$4:$Z$756,8,FALSE)</f>
        <v>101</v>
      </c>
      <c r="K711" s="11" t="str">
        <f>VLOOKUP(C711,DBASE!$A$4:$Z$756,9,FALSE)</f>
        <v>Niederl. 2</v>
      </c>
      <c r="L711" s="11" t="str">
        <f>VLOOKUP(C711,DBASE!$A$4:$Z$756,10,FALSE)</f>
        <v>Department</v>
      </c>
      <c r="M711" s="11" t="str">
        <f>VLOOKUP(C711,DBASE!$A$4:$Z$756,11,FALSE)</f>
        <v>Supervisor</v>
      </c>
      <c r="N711" s="11" t="str">
        <f>VLOOKUP(C711,DBASE!$A$4:$Z$756,12,FALSE)</f>
        <v>Non-Mgm.</v>
      </c>
      <c r="O711" s="11" t="str">
        <f>VLOOKUP(C711,DBASE!$A$4:$Z$756,13,FALSE)</f>
        <v>ang.</v>
      </c>
      <c r="P711" s="11" t="str">
        <f>VLOOKUP(C711,DBASE!$A$4:$Z$756,14,FALSE)</f>
        <v>M</v>
      </c>
      <c r="Q711" s="12">
        <f>VLOOKUP(C711,DBASE!$A$4:$Z$756,15,FALSE)</f>
        <v>42614</v>
      </c>
      <c r="R711" s="12" t="str">
        <f>IF(VLOOKUP(C711,DBASE!$A$4:$Z$756,16,FALSE)=0,"",VLOOKUP(C711,DBASE!$A$4:$Z$756,16,FALSE))</f>
        <v/>
      </c>
      <c r="S711" s="13" t="str">
        <f>VLOOKUP(C711,DBASE!$A$4:$Z$756,17,FALSE)</f>
        <v/>
      </c>
      <c r="T711" s="11">
        <f ca="1">VLOOKUP(C711,DBASE!$A$4:$Z$756,18,FALSE)</f>
        <v>3</v>
      </c>
      <c r="U711" s="12">
        <f>VLOOKUP(C711,DBASE!$A$4:$Z$756,19,FALSE)</f>
        <v>34375</v>
      </c>
      <c r="V711" s="13">
        <f ca="1">VLOOKUP(C711,DBASE!$A$4:$Z$756,20,FALSE)</f>
        <v>25</v>
      </c>
      <c r="W711" s="11" t="str">
        <f>VLOOKUP(C711,DBASE!$A$4:$Z$756,21,FALSE)</f>
        <v>N</v>
      </c>
      <c r="X711" s="11">
        <f>VLOOKUP(C711,DBASE!$A$4:$Z$756,22,FALSE)</f>
        <v>30</v>
      </c>
      <c r="Y711" s="14">
        <f>VLOOKUP(C711,DBASE!$A$4:$Z$756,23,FALSE)</f>
        <v>2.5</v>
      </c>
      <c r="Z711" s="11">
        <f>VLOOKUP(C711,DBASE!$A$4:$Z$756,24,FALSE)</f>
        <v>39</v>
      </c>
      <c r="AA711" s="11" t="str">
        <f>VLOOKUP(C711,DBASE!$A$4:$Z$756,25,FALSE)</f>
        <v>Function</v>
      </c>
      <c r="AB711" s="10">
        <f>VLOOKUP(C711,DBASE!$A$4:$Z$756,26,FALSE)</f>
        <v>1</v>
      </c>
      <c r="AC711" s="15">
        <v>1707</v>
      </c>
      <c r="AD711" s="15">
        <f t="shared" si="55"/>
        <v>374.25975000000005</v>
      </c>
      <c r="AE711" s="15">
        <v>0</v>
      </c>
      <c r="AF711" s="15">
        <v>0</v>
      </c>
      <c r="AG711" s="15">
        <v>0</v>
      </c>
      <c r="AH711" s="15">
        <v>0</v>
      </c>
      <c r="AI711" s="15">
        <v>0</v>
      </c>
      <c r="AJ711" s="15">
        <v>0</v>
      </c>
      <c r="AK711" s="15">
        <v>0</v>
      </c>
      <c r="AL711" s="15">
        <v>0</v>
      </c>
      <c r="AM711" s="15">
        <v>0</v>
      </c>
      <c r="AN711" s="15">
        <v>0</v>
      </c>
      <c r="AO711" s="15">
        <f t="shared" si="56"/>
        <v>0</v>
      </c>
      <c r="AP711" s="15">
        <f t="shared" si="57"/>
        <v>0</v>
      </c>
      <c r="AQ711" s="15">
        <f t="shared" si="58"/>
        <v>26.5</v>
      </c>
      <c r="AR711" s="15">
        <v>0</v>
      </c>
      <c r="AS711" s="15">
        <v>0</v>
      </c>
      <c r="AT711" s="15">
        <v>0</v>
      </c>
      <c r="AU711" s="15">
        <v>0</v>
      </c>
      <c r="AV711" s="15">
        <f t="shared" si="59"/>
        <v>5.9346750000000004</v>
      </c>
      <c r="AW711" s="15">
        <v>0</v>
      </c>
      <c r="AX711" s="15">
        <v>0</v>
      </c>
    </row>
    <row r="712" spans="1:50" ht="20.100000000000001" customHeight="1" x14ac:dyDescent="0.25">
      <c r="A712" s="8">
        <v>43922</v>
      </c>
      <c r="B712" s="8">
        <v>43951</v>
      </c>
      <c r="C712" s="11">
        <v>682</v>
      </c>
      <c r="D712" s="8" t="str">
        <f>VLOOKUP(C712,DBASE!$A$4:$Z$756,3,FALSE)</f>
        <v>P</v>
      </c>
      <c r="E712" s="11" t="str">
        <f>VLOOKUP(C712,DBASE!$A$4:$Z$756,2,FALSE)</f>
        <v>Active</v>
      </c>
      <c r="F712" s="11" t="str">
        <f>VLOOKUP(C712,DBASE!$A$4:$Z$756,4,FALSE)</f>
        <v>Mitarbeiter 682</v>
      </c>
      <c r="G712" s="11" t="str">
        <f>VLOOKUP(C712,DBASE!$A$4:$Z$756,5,FALSE)</f>
        <v>N</v>
      </c>
      <c r="H712" s="11">
        <f>VLOOKUP(C712,DBASE!$A$4:$Z$756,6,FALSE)</f>
        <v>1049</v>
      </c>
      <c r="I712" s="11">
        <f>VLOOKUP(C712,DBASE!$A$4:$Z$756,7,FALSE)</f>
        <v>1092</v>
      </c>
      <c r="J712" s="11">
        <f>VLOOKUP(C712,DBASE!$A$4:$Z$756,8,FALSE)</f>
        <v>103</v>
      </c>
      <c r="K712" s="11" t="str">
        <f>VLOOKUP(C712,DBASE!$A$4:$Z$756,9,FALSE)</f>
        <v>Niederl. 4</v>
      </c>
      <c r="L712" s="11" t="str">
        <f>VLOOKUP(C712,DBASE!$A$4:$Z$756,10,FALSE)</f>
        <v>Department</v>
      </c>
      <c r="M712" s="11" t="str">
        <f>VLOOKUP(C712,DBASE!$A$4:$Z$756,11,FALSE)</f>
        <v>Supervisor</v>
      </c>
      <c r="N712" s="11" t="str">
        <f>VLOOKUP(C712,DBASE!$A$4:$Z$756,12,FALSE)</f>
        <v>Non-Mgm.</v>
      </c>
      <c r="O712" s="11" t="str">
        <f>VLOOKUP(C712,DBASE!$A$4:$Z$756,13,FALSE)</f>
        <v>kfm</v>
      </c>
      <c r="P712" s="11" t="str">
        <f>VLOOKUP(C712,DBASE!$A$4:$Z$756,14,FALSE)</f>
        <v>M</v>
      </c>
      <c r="Q712" s="12">
        <f>VLOOKUP(C712,DBASE!$A$4:$Z$756,15,FALSE)</f>
        <v>43678</v>
      </c>
      <c r="R712" s="12">
        <f>IF(VLOOKUP(C712,DBASE!$A$4:$Z$756,16,FALSE)=0,"",VLOOKUP(C712,DBASE!$A$4:$Z$756,16,FALSE))</f>
        <v>44773</v>
      </c>
      <c r="S712" s="13" t="str">
        <f>VLOOKUP(C712,DBASE!$A$4:$Z$756,17,FALSE)</f>
        <v/>
      </c>
      <c r="T712" s="11">
        <f ca="1">VLOOKUP(C712,DBASE!$A$4:$Z$756,18,FALSE)</f>
        <v>2</v>
      </c>
      <c r="U712" s="12">
        <f>VLOOKUP(C712,DBASE!$A$4:$Z$756,19,FALSE)</f>
        <v>36155</v>
      </c>
      <c r="V712" s="13">
        <f ca="1">VLOOKUP(C712,DBASE!$A$4:$Z$756,20,FALSE)</f>
        <v>21</v>
      </c>
      <c r="W712" s="11" t="str">
        <f>VLOOKUP(C712,DBASE!$A$4:$Z$756,21,FALSE)</f>
        <v>J</v>
      </c>
      <c r="X712" s="11">
        <f>VLOOKUP(C712,DBASE!$A$4:$Z$756,22,FALSE)</f>
        <v>30</v>
      </c>
      <c r="Y712" s="14">
        <f>VLOOKUP(C712,DBASE!$A$4:$Z$756,23,FALSE)</f>
        <v>2.5</v>
      </c>
      <c r="Z712" s="11">
        <f>VLOOKUP(C712,DBASE!$A$4:$Z$756,24,FALSE)</f>
        <v>39</v>
      </c>
      <c r="AA712" s="11" t="str">
        <f>VLOOKUP(C712,DBASE!$A$4:$Z$756,25,FALSE)</f>
        <v>Function</v>
      </c>
      <c r="AB712" s="10">
        <f>VLOOKUP(C712,DBASE!$A$4:$Z$756,26,FALSE)</f>
        <v>1</v>
      </c>
      <c r="AC712" s="15">
        <v>1708</v>
      </c>
      <c r="AD712" s="15">
        <f t="shared" si="55"/>
        <v>374.47900000000004</v>
      </c>
      <c r="AE712" s="15">
        <v>0</v>
      </c>
      <c r="AF712" s="15">
        <v>0</v>
      </c>
      <c r="AG712" s="15">
        <v>0</v>
      </c>
      <c r="AH712" s="15">
        <v>0</v>
      </c>
      <c r="AI712" s="15">
        <v>0</v>
      </c>
      <c r="AJ712" s="15">
        <v>0</v>
      </c>
      <c r="AK712" s="15">
        <v>0</v>
      </c>
      <c r="AL712" s="15">
        <v>0</v>
      </c>
      <c r="AM712" s="15">
        <v>0</v>
      </c>
      <c r="AN712" s="15">
        <v>0</v>
      </c>
      <c r="AO712" s="15">
        <f t="shared" si="56"/>
        <v>98.538461538461533</v>
      </c>
      <c r="AP712" s="15">
        <f t="shared" si="57"/>
        <v>78.283333333333346</v>
      </c>
      <c r="AQ712" s="15">
        <f t="shared" si="58"/>
        <v>26.5</v>
      </c>
      <c r="AR712" s="15">
        <v>0</v>
      </c>
      <c r="AS712" s="15">
        <v>0</v>
      </c>
      <c r="AT712" s="15">
        <v>0</v>
      </c>
      <c r="AU712" s="15">
        <v>0</v>
      </c>
      <c r="AV712" s="15">
        <f t="shared" si="59"/>
        <v>45.533915961538462</v>
      </c>
      <c r="AW712" s="15">
        <v>0</v>
      </c>
      <c r="AX712" s="15">
        <v>0</v>
      </c>
    </row>
    <row r="713" spans="1:50" ht="20.100000000000001" customHeight="1" x14ac:dyDescent="0.25">
      <c r="A713" s="8">
        <v>43922</v>
      </c>
      <c r="B713" s="8">
        <v>43951</v>
      </c>
      <c r="C713" s="11">
        <v>683</v>
      </c>
      <c r="D713" s="8" t="str">
        <f>VLOOKUP(C713,DBASE!$A$4:$Z$756,3,FALSE)</f>
        <v>P</v>
      </c>
      <c r="E713" s="11" t="str">
        <f>VLOOKUP(C713,DBASE!$A$4:$Z$756,2,FALSE)</f>
        <v>Active</v>
      </c>
      <c r="F713" s="11" t="str">
        <f>VLOOKUP(C713,DBASE!$A$4:$Z$756,4,FALSE)</f>
        <v>Mitarbeiter 683</v>
      </c>
      <c r="G713" s="11" t="str">
        <f>VLOOKUP(C713,DBASE!$A$4:$Z$756,5,FALSE)</f>
        <v>N</v>
      </c>
      <c r="H713" s="11">
        <f>VLOOKUP(C713,DBASE!$A$4:$Z$756,6,FALSE)</f>
        <v>1021</v>
      </c>
      <c r="I713" s="11">
        <f>VLOOKUP(C713,DBASE!$A$4:$Z$756,7,FALSE)</f>
        <v>1028</v>
      </c>
      <c r="J713" s="11">
        <f>VLOOKUP(C713,DBASE!$A$4:$Z$756,8,FALSE)</f>
        <v>109</v>
      </c>
      <c r="K713" s="11" t="str">
        <f>VLOOKUP(C713,DBASE!$A$4:$Z$756,9,FALSE)</f>
        <v>Niederl. 10</v>
      </c>
      <c r="L713" s="11" t="str">
        <f>VLOOKUP(C713,DBASE!$A$4:$Z$756,10,FALSE)</f>
        <v>Department</v>
      </c>
      <c r="M713" s="11" t="str">
        <f>VLOOKUP(C713,DBASE!$A$4:$Z$756,11,FALSE)</f>
        <v>Supervisor</v>
      </c>
      <c r="N713" s="11" t="str">
        <f>VLOOKUP(C713,DBASE!$A$4:$Z$756,12,FALSE)</f>
        <v>Non-Mgm.</v>
      </c>
      <c r="O713" s="11" t="str">
        <f>VLOOKUP(C713,DBASE!$A$4:$Z$756,13,FALSE)</f>
        <v>ang.</v>
      </c>
      <c r="P713" s="11" t="str">
        <f>VLOOKUP(C713,DBASE!$A$4:$Z$756,14,FALSE)</f>
        <v>M</v>
      </c>
      <c r="Q713" s="12">
        <f>VLOOKUP(C713,DBASE!$A$4:$Z$756,15,FALSE)</f>
        <v>43678</v>
      </c>
      <c r="R713" s="12" t="str">
        <f>IF(VLOOKUP(C713,DBASE!$A$4:$Z$756,16,FALSE)=0,"",VLOOKUP(C713,DBASE!$A$4:$Z$756,16,FALSE))</f>
        <v/>
      </c>
      <c r="S713" s="13" t="str">
        <f>VLOOKUP(C713,DBASE!$A$4:$Z$756,17,FALSE)</f>
        <v/>
      </c>
      <c r="T713" s="11">
        <f ca="1">VLOOKUP(C713,DBASE!$A$4:$Z$756,18,FALSE)</f>
        <v>0</v>
      </c>
      <c r="U713" s="12">
        <f>VLOOKUP(C713,DBASE!$A$4:$Z$756,19,FALSE)</f>
        <v>24649</v>
      </c>
      <c r="V713" s="13">
        <f ca="1">VLOOKUP(C713,DBASE!$A$4:$Z$756,20,FALSE)</f>
        <v>52</v>
      </c>
      <c r="W713" s="11" t="str">
        <f>VLOOKUP(C713,DBASE!$A$4:$Z$756,21,FALSE)</f>
        <v>J</v>
      </c>
      <c r="X713" s="11">
        <f>VLOOKUP(C713,DBASE!$A$4:$Z$756,22,FALSE)</f>
        <v>30</v>
      </c>
      <c r="Y713" s="14">
        <f>VLOOKUP(C713,DBASE!$A$4:$Z$756,23,FALSE)</f>
        <v>2.5</v>
      </c>
      <c r="Z713" s="11">
        <f>VLOOKUP(C713,DBASE!$A$4:$Z$756,24,FALSE)</f>
        <v>39</v>
      </c>
      <c r="AA713" s="11" t="str">
        <f>VLOOKUP(C713,DBASE!$A$4:$Z$756,25,FALSE)</f>
        <v>Function</v>
      </c>
      <c r="AB713" s="10">
        <f>VLOOKUP(C713,DBASE!$A$4:$Z$756,26,FALSE)</f>
        <v>1</v>
      </c>
      <c r="AC713" s="15">
        <v>1709</v>
      </c>
      <c r="AD713" s="15">
        <f t="shared" si="55"/>
        <v>374.69825000000003</v>
      </c>
      <c r="AE713" s="15">
        <v>0</v>
      </c>
      <c r="AF713" s="15">
        <v>0</v>
      </c>
      <c r="AG713" s="15">
        <v>0</v>
      </c>
      <c r="AH713" s="15">
        <v>0</v>
      </c>
      <c r="AI713" s="15">
        <v>0</v>
      </c>
      <c r="AJ713" s="15">
        <v>1400</v>
      </c>
      <c r="AK713" s="15">
        <v>0</v>
      </c>
      <c r="AL713" s="15">
        <v>0</v>
      </c>
      <c r="AM713" s="15">
        <v>0</v>
      </c>
      <c r="AN713" s="15">
        <v>0</v>
      </c>
      <c r="AO713" s="15">
        <f t="shared" si="56"/>
        <v>98.59615384615384</v>
      </c>
      <c r="AP713" s="15">
        <f t="shared" si="57"/>
        <v>78.329166666666666</v>
      </c>
      <c r="AQ713" s="15">
        <f t="shared" si="58"/>
        <v>26.5</v>
      </c>
      <c r="AR713" s="15">
        <v>0</v>
      </c>
      <c r="AS713" s="15">
        <v>0</v>
      </c>
      <c r="AT713" s="15">
        <v>0</v>
      </c>
      <c r="AU713" s="15">
        <v>0</v>
      </c>
      <c r="AV713" s="15">
        <f t="shared" si="59"/>
        <v>359.08710052884618</v>
      </c>
      <c r="AW713" s="15">
        <v>78.09</v>
      </c>
      <c r="AX713" s="15">
        <v>0</v>
      </c>
    </row>
    <row r="714" spans="1:50" ht="20.100000000000001" customHeight="1" x14ac:dyDescent="0.25">
      <c r="A714" s="8">
        <v>43922</v>
      </c>
      <c r="B714" s="8">
        <v>43951</v>
      </c>
      <c r="C714" s="11">
        <v>684</v>
      </c>
      <c r="D714" s="8" t="str">
        <f>VLOOKUP(C714,DBASE!$A$4:$Z$756,3,FALSE)</f>
        <v>P</v>
      </c>
      <c r="E714" s="11" t="str">
        <f>VLOOKUP(C714,DBASE!$A$4:$Z$756,2,FALSE)</f>
        <v>Active</v>
      </c>
      <c r="F714" s="11" t="str">
        <f>VLOOKUP(C714,DBASE!$A$4:$Z$756,4,FALSE)</f>
        <v>Mitarbeiter 684</v>
      </c>
      <c r="G714" s="11" t="str">
        <f>VLOOKUP(C714,DBASE!$A$4:$Z$756,5,FALSE)</f>
        <v>N</v>
      </c>
      <c r="H714" s="11">
        <f>VLOOKUP(C714,DBASE!$A$4:$Z$756,6,FALSE)</f>
        <v>1005</v>
      </c>
      <c r="I714" s="11">
        <f>VLOOKUP(C714,DBASE!$A$4:$Z$756,7,FALSE)</f>
        <v>1005</v>
      </c>
      <c r="J714" s="11">
        <f>VLOOKUP(C714,DBASE!$A$4:$Z$756,8,FALSE)</f>
        <v>100</v>
      </c>
      <c r="K714" s="11" t="str">
        <f>VLOOKUP(C714,DBASE!$A$4:$Z$756,9,FALSE)</f>
        <v>Niederl. 1</v>
      </c>
      <c r="L714" s="11" t="str">
        <f>VLOOKUP(C714,DBASE!$A$4:$Z$756,10,FALSE)</f>
        <v>Department</v>
      </c>
      <c r="M714" s="11" t="str">
        <f>VLOOKUP(C714,DBASE!$A$4:$Z$756,11,FALSE)</f>
        <v>Supervisor</v>
      </c>
      <c r="N714" s="11" t="str">
        <f>VLOOKUP(C714,DBASE!$A$4:$Z$756,12,FALSE)</f>
        <v>Non-Mgm.</v>
      </c>
      <c r="O714" s="11" t="str">
        <f>VLOOKUP(C714,DBASE!$A$4:$Z$756,13,FALSE)</f>
        <v>ang.</v>
      </c>
      <c r="P714" s="11" t="str">
        <f>VLOOKUP(C714,DBASE!$A$4:$Z$756,14,FALSE)</f>
        <v>M</v>
      </c>
      <c r="Q714" s="12">
        <f>VLOOKUP(C714,DBASE!$A$4:$Z$756,15,FALSE)</f>
        <v>41821</v>
      </c>
      <c r="R714" s="12" t="str">
        <f>IF(VLOOKUP(C714,DBASE!$A$4:$Z$756,16,FALSE)=0,"",VLOOKUP(C714,DBASE!$A$4:$Z$756,16,FALSE))</f>
        <v/>
      </c>
      <c r="S714" s="13" t="str">
        <f>VLOOKUP(C714,DBASE!$A$4:$Z$756,17,FALSE)</f>
        <v/>
      </c>
      <c r="T714" s="11">
        <f ca="1">VLOOKUP(C714,DBASE!$A$4:$Z$756,18,FALSE)</f>
        <v>5</v>
      </c>
      <c r="U714" s="12">
        <f>VLOOKUP(C714,DBASE!$A$4:$Z$756,19,FALSE)</f>
        <v>34237</v>
      </c>
      <c r="V714" s="13">
        <f ca="1">VLOOKUP(C714,DBASE!$A$4:$Z$756,20,FALSE)</f>
        <v>26</v>
      </c>
      <c r="W714" s="11" t="str">
        <f>VLOOKUP(C714,DBASE!$A$4:$Z$756,21,FALSE)</f>
        <v>N</v>
      </c>
      <c r="X714" s="11">
        <f>VLOOKUP(C714,DBASE!$A$4:$Z$756,22,FALSE)</f>
        <v>30</v>
      </c>
      <c r="Y714" s="14">
        <f>VLOOKUP(C714,DBASE!$A$4:$Z$756,23,FALSE)</f>
        <v>2.5</v>
      </c>
      <c r="Z714" s="11">
        <f>VLOOKUP(C714,DBASE!$A$4:$Z$756,24,FALSE)</f>
        <v>39</v>
      </c>
      <c r="AA714" s="11" t="str">
        <f>VLOOKUP(C714,DBASE!$A$4:$Z$756,25,FALSE)</f>
        <v>Function</v>
      </c>
      <c r="AB714" s="10">
        <f>VLOOKUP(C714,DBASE!$A$4:$Z$756,26,FALSE)</f>
        <v>1</v>
      </c>
      <c r="AC714" s="15">
        <v>1710</v>
      </c>
      <c r="AD714" s="15">
        <f t="shared" si="55"/>
        <v>374.91750000000002</v>
      </c>
      <c r="AE714" s="15">
        <v>0</v>
      </c>
      <c r="AF714" s="15">
        <v>0</v>
      </c>
      <c r="AG714" s="15">
        <v>0</v>
      </c>
      <c r="AH714" s="15">
        <v>0</v>
      </c>
      <c r="AI714" s="15">
        <v>0</v>
      </c>
      <c r="AJ714" s="15">
        <v>0</v>
      </c>
      <c r="AK714" s="15">
        <v>0</v>
      </c>
      <c r="AL714" s="15">
        <v>0</v>
      </c>
      <c r="AM714" s="15">
        <v>0</v>
      </c>
      <c r="AN714" s="15">
        <v>0</v>
      </c>
      <c r="AO714" s="15">
        <f t="shared" si="56"/>
        <v>0</v>
      </c>
      <c r="AP714" s="15">
        <f t="shared" si="57"/>
        <v>0</v>
      </c>
      <c r="AQ714" s="15">
        <f t="shared" si="58"/>
        <v>26.5</v>
      </c>
      <c r="AR714" s="15">
        <v>0</v>
      </c>
      <c r="AS714" s="15">
        <v>0</v>
      </c>
      <c r="AT714" s="15">
        <v>0</v>
      </c>
      <c r="AU714" s="15">
        <v>0</v>
      </c>
      <c r="AV714" s="15">
        <f t="shared" si="59"/>
        <v>5.9346750000000004</v>
      </c>
      <c r="AW714" s="15">
        <v>0</v>
      </c>
      <c r="AX714" s="15">
        <v>0</v>
      </c>
    </row>
    <row r="715" spans="1:50" ht="20.100000000000001" customHeight="1" x14ac:dyDescent="0.25">
      <c r="A715" s="8">
        <v>43922</v>
      </c>
      <c r="B715" s="8">
        <v>43951</v>
      </c>
      <c r="C715" s="11">
        <v>685</v>
      </c>
      <c r="D715" s="8" t="str">
        <f>VLOOKUP(C715,DBASE!$A$4:$Z$756,3,FALSE)</f>
        <v>P</v>
      </c>
      <c r="E715" s="11" t="str">
        <f>VLOOKUP(C715,DBASE!$A$4:$Z$756,2,FALSE)</f>
        <v>Active</v>
      </c>
      <c r="F715" s="11" t="str">
        <f>VLOOKUP(C715,DBASE!$A$4:$Z$756,4,FALSE)</f>
        <v>Mitarbeiter 685</v>
      </c>
      <c r="G715" s="11" t="str">
        <f>VLOOKUP(C715,DBASE!$A$4:$Z$756,5,FALSE)</f>
        <v>N</v>
      </c>
      <c r="H715" s="11">
        <f>VLOOKUP(C715,DBASE!$A$4:$Z$756,6,FALSE)</f>
        <v>1049</v>
      </c>
      <c r="I715" s="11">
        <f>VLOOKUP(C715,DBASE!$A$4:$Z$756,7,FALSE)</f>
        <v>1092</v>
      </c>
      <c r="J715" s="11">
        <f>VLOOKUP(C715,DBASE!$A$4:$Z$756,8,FALSE)</f>
        <v>104</v>
      </c>
      <c r="K715" s="11" t="str">
        <f>VLOOKUP(C715,DBASE!$A$4:$Z$756,9,FALSE)</f>
        <v>Niederl. 5</v>
      </c>
      <c r="L715" s="11" t="str">
        <f>VLOOKUP(C715,DBASE!$A$4:$Z$756,10,FALSE)</f>
        <v>Department</v>
      </c>
      <c r="M715" s="11" t="str">
        <f>VLOOKUP(C715,DBASE!$A$4:$Z$756,11,FALSE)</f>
        <v>Supervisor</v>
      </c>
      <c r="N715" s="11" t="str">
        <f>VLOOKUP(C715,DBASE!$A$4:$Z$756,12,FALSE)</f>
        <v>Non-Mgm.</v>
      </c>
      <c r="O715" s="11" t="str">
        <f>VLOOKUP(C715,DBASE!$A$4:$Z$756,13,FALSE)</f>
        <v>kfm</v>
      </c>
      <c r="P715" s="11" t="str">
        <f>VLOOKUP(C715,DBASE!$A$4:$Z$756,14,FALSE)</f>
        <v>M</v>
      </c>
      <c r="Q715" s="12">
        <f>VLOOKUP(C715,DBASE!$A$4:$Z$756,15,FALSE)</f>
        <v>43678</v>
      </c>
      <c r="R715" s="12">
        <f>IF(VLOOKUP(C715,DBASE!$A$4:$Z$756,16,FALSE)=0,"",VLOOKUP(C715,DBASE!$A$4:$Z$756,16,FALSE))</f>
        <v>44773</v>
      </c>
      <c r="S715" s="13" t="str">
        <f>VLOOKUP(C715,DBASE!$A$4:$Z$756,17,FALSE)</f>
        <v/>
      </c>
      <c r="T715" s="11">
        <f ca="1">VLOOKUP(C715,DBASE!$A$4:$Z$756,18,FALSE)</f>
        <v>2</v>
      </c>
      <c r="U715" s="12">
        <f>VLOOKUP(C715,DBASE!$A$4:$Z$756,19,FALSE)</f>
        <v>33734</v>
      </c>
      <c r="V715" s="13">
        <f ca="1">VLOOKUP(C715,DBASE!$A$4:$Z$756,20,FALSE)</f>
        <v>27</v>
      </c>
      <c r="W715" s="11" t="str">
        <f>VLOOKUP(C715,DBASE!$A$4:$Z$756,21,FALSE)</f>
        <v>J</v>
      </c>
      <c r="X715" s="11">
        <f>VLOOKUP(C715,DBASE!$A$4:$Z$756,22,FALSE)</f>
        <v>30</v>
      </c>
      <c r="Y715" s="14">
        <f>VLOOKUP(C715,DBASE!$A$4:$Z$756,23,FALSE)</f>
        <v>2.5</v>
      </c>
      <c r="Z715" s="11">
        <f>VLOOKUP(C715,DBASE!$A$4:$Z$756,24,FALSE)</f>
        <v>39</v>
      </c>
      <c r="AA715" s="11" t="str">
        <f>VLOOKUP(C715,DBASE!$A$4:$Z$756,25,FALSE)</f>
        <v>Function</v>
      </c>
      <c r="AB715" s="10">
        <f>VLOOKUP(C715,DBASE!$A$4:$Z$756,26,FALSE)</f>
        <v>1</v>
      </c>
      <c r="AC715" s="15">
        <v>1711</v>
      </c>
      <c r="AD715" s="15">
        <f t="shared" si="55"/>
        <v>375.13675000000001</v>
      </c>
      <c r="AE715" s="15">
        <v>0</v>
      </c>
      <c r="AF715" s="15">
        <v>0</v>
      </c>
      <c r="AG715" s="15">
        <v>0</v>
      </c>
      <c r="AH715" s="15">
        <v>0</v>
      </c>
      <c r="AI715" s="15">
        <v>0</v>
      </c>
      <c r="AJ715" s="15">
        <v>0</v>
      </c>
      <c r="AK715" s="15">
        <v>0</v>
      </c>
      <c r="AL715" s="15">
        <v>0</v>
      </c>
      <c r="AM715" s="15">
        <v>0</v>
      </c>
      <c r="AN715" s="15">
        <v>0</v>
      </c>
      <c r="AO715" s="15">
        <f t="shared" si="56"/>
        <v>98.711538461538467</v>
      </c>
      <c r="AP715" s="15">
        <f t="shared" si="57"/>
        <v>78.420833333333348</v>
      </c>
      <c r="AQ715" s="15">
        <f t="shared" si="58"/>
        <v>26.5</v>
      </c>
      <c r="AR715" s="15">
        <v>0</v>
      </c>
      <c r="AS715" s="15">
        <v>0</v>
      </c>
      <c r="AT715" s="15">
        <v>0</v>
      </c>
      <c r="AU715" s="15">
        <v>0</v>
      </c>
      <c r="AV715" s="15">
        <f t="shared" si="59"/>
        <v>45.603469663461539</v>
      </c>
      <c r="AW715" s="15">
        <v>0</v>
      </c>
      <c r="AX715" s="15">
        <v>0</v>
      </c>
    </row>
    <row r="716" spans="1:50" ht="20.100000000000001" customHeight="1" x14ac:dyDescent="0.25">
      <c r="A716" s="8">
        <v>43922</v>
      </c>
      <c r="B716" s="8">
        <v>43951</v>
      </c>
      <c r="C716" s="11">
        <v>686</v>
      </c>
      <c r="D716" s="8" t="str">
        <f>VLOOKUP(C716,DBASE!$A$4:$Z$756,3,FALSE)</f>
        <v>P</v>
      </c>
      <c r="E716" s="11" t="str">
        <f>VLOOKUP(C716,DBASE!$A$4:$Z$756,2,FALSE)</f>
        <v>Active</v>
      </c>
      <c r="F716" s="11" t="str">
        <f>VLOOKUP(C716,DBASE!$A$4:$Z$756,4,FALSE)</f>
        <v>Mitarbeiter 686</v>
      </c>
      <c r="G716" s="11" t="str">
        <f>VLOOKUP(C716,DBASE!$A$4:$Z$756,5,FALSE)</f>
        <v>N</v>
      </c>
      <c r="H716" s="11">
        <f>VLOOKUP(C716,DBASE!$A$4:$Z$756,6,FALSE)</f>
        <v>1047</v>
      </c>
      <c r="I716" s="11">
        <f>VLOOKUP(C716,DBASE!$A$4:$Z$756,7,FALSE)</f>
        <v>1090</v>
      </c>
      <c r="J716" s="11">
        <f>VLOOKUP(C716,DBASE!$A$4:$Z$756,8,FALSE)</f>
        <v>102</v>
      </c>
      <c r="K716" s="11" t="str">
        <f>VLOOKUP(C716,DBASE!$A$4:$Z$756,9,FALSE)</f>
        <v>Niederl. 3</v>
      </c>
      <c r="L716" s="11" t="str">
        <f>VLOOKUP(C716,DBASE!$A$4:$Z$756,10,FALSE)</f>
        <v>Department</v>
      </c>
      <c r="M716" s="11" t="str">
        <f>VLOOKUP(C716,DBASE!$A$4:$Z$756,11,FALSE)</f>
        <v>Supervisor</v>
      </c>
      <c r="N716" s="11" t="str">
        <f>VLOOKUP(C716,DBASE!$A$4:$Z$756,12,FALSE)</f>
        <v>Non-Mgm.</v>
      </c>
      <c r="O716" s="11" t="str">
        <f>VLOOKUP(C716,DBASE!$A$4:$Z$756,13,FALSE)</f>
        <v>ang.</v>
      </c>
      <c r="P716" s="11" t="str">
        <f>VLOOKUP(C716,DBASE!$A$4:$Z$756,14,FALSE)</f>
        <v>W</v>
      </c>
      <c r="Q716" s="12">
        <f>VLOOKUP(C716,DBASE!$A$4:$Z$756,15,FALSE)</f>
        <v>43678</v>
      </c>
      <c r="R716" s="12" t="str">
        <f>IF(VLOOKUP(C716,DBASE!$A$4:$Z$756,16,FALSE)=0,"",VLOOKUP(C716,DBASE!$A$4:$Z$756,16,FALSE))</f>
        <v/>
      </c>
      <c r="S716" s="13" t="str">
        <f>VLOOKUP(C716,DBASE!$A$4:$Z$756,17,FALSE)</f>
        <v/>
      </c>
      <c r="T716" s="11">
        <f ca="1">VLOOKUP(C716,DBASE!$A$4:$Z$756,18,FALSE)</f>
        <v>0</v>
      </c>
      <c r="U716" s="12">
        <f>VLOOKUP(C716,DBASE!$A$4:$Z$756,19,FALSE)</f>
        <v>31917</v>
      </c>
      <c r="V716" s="13">
        <f ca="1">VLOOKUP(C716,DBASE!$A$4:$Z$756,20,FALSE)</f>
        <v>32</v>
      </c>
      <c r="W716" s="11" t="str">
        <f>VLOOKUP(C716,DBASE!$A$4:$Z$756,21,FALSE)</f>
        <v>N</v>
      </c>
      <c r="X716" s="11">
        <f>VLOOKUP(C716,DBASE!$A$4:$Z$756,22,FALSE)</f>
        <v>30</v>
      </c>
      <c r="Y716" s="14">
        <f>VLOOKUP(C716,DBASE!$A$4:$Z$756,23,FALSE)</f>
        <v>2.5</v>
      </c>
      <c r="Z716" s="11">
        <f>VLOOKUP(C716,DBASE!$A$4:$Z$756,24,FALSE)</f>
        <v>39</v>
      </c>
      <c r="AA716" s="11" t="str">
        <f>VLOOKUP(C716,DBASE!$A$4:$Z$756,25,FALSE)</f>
        <v>Function</v>
      </c>
      <c r="AB716" s="10">
        <f>VLOOKUP(C716,DBASE!$A$4:$Z$756,26,FALSE)</f>
        <v>1</v>
      </c>
      <c r="AC716" s="15">
        <v>1712</v>
      </c>
      <c r="AD716" s="15">
        <f t="shared" si="55"/>
        <v>375.35599999999999</v>
      </c>
      <c r="AE716" s="15">
        <v>0</v>
      </c>
      <c r="AF716" s="15">
        <v>0</v>
      </c>
      <c r="AG716" s="15">
        <v>0</v>
      </c>
      <c r="AH716" s="15">
        <v>0</v>
      </c>
      <c r="AI716" s="15">
        <v>0</v>
      </c>
      <c r="AJ716" s="15">
        <v>0</v>
      </c>
      <c r="AK716" s="15">
        <v>0</v>
      </c>
      <c r="AL716" s="15">
        <v>0</v>
      </c>
      <c r="AM716" s="15">
        <v>0</v>
      </c>
      <c r="AN716" s="15">
        <v>0</v>
      </c>
      <c r="AO716" s="15">
        <f t="shared" si="56"/>
        <v>0</v>
      </c>
      <c r="AP716" s="15">
        <f t="shared" si="57"/>
        <v>0</v>
      </c>
      <c r="AQ716" s="15">
        <f t="shared" si="58"/>
        <v>26.5</v>
      </c>
      <c r="AR716" s="15">
        <v>0</v>
      </c>
      <c r="AS716" s="15">
        <v>0</v>
      </c>
      <c r="AT716" s="15">
        <v>0</v>
      </c>
      <c r="AU716" s="15">
        <v>0</v>
      </c>
      <c r="AV716" s="15">
        <f t="shared" si="59"/>
        <v>5.9346750000000004</v>
      </c>
      <c r="AW716" s="15">
        <v>0</v>
      </c>
      <c r="AX716" s="15">
        <v>0</v>
      </c>
    </row>
    <row r="717" spans="1:50" ht="20.100000000000001" customHeight="1" x14ac:dyDescent="0.25">
      <c r="A717" s="8">
        <v>43922</v>
      </c>
      <c r="B717" s="8">
        <v>43951</v>
      </c>
      <c r="C717" s="11">
        <v>687</v>
      </c>
      <c r="D717" s="8" t="str">
        <f>VLOOKUP(C717,DBASE!$A$4:$Z$756,3,FALSE)</f>
        <v>P</v>
      </c>
      <c r="E717" s="11" t="str">
        <f>VLOOKUP(C717,DBASE!$A$4:$Z$756,2,FALSE)</f>
        <v>Active</v>
      </c>
      <c r="F717" s="11" t="str">
        <f>VLOOKUP(C717,DBASE!$A$4:$Z$756,4,FALSE)</f>
        <v>Mitarbeiter 687</v>
      </c>
      <c r="G717" s="11" t="str">
        <f>VLOOKUP(C717,DBASE!$A$4:$Z$756,5,FALSE)</f>
        <v>N</v>
      </c>
      <c r="H717" s="11">
        <f>VLOOKUP(C717,DBASE!$A$4:$Z$756,6,FALSE)</f>
        <v>1022</v>
      </c>
      <c r="I717" s="11">
        <f>VLOOKUP(C717,DBASE!$A$4:$Z$756,7,FALSE)</f>
        <v>1060</v>
      </c>
      <c r="J717" s="11">
        <f>VLOOKUP(C717,DBASE!$A$4:$Z$756,8,FALSE)</f>
        <v>106</v>
      </c>
      <c r="K717" s="11" t="str">
        <f>VLOOKUP(C717,DBASE!$A$4:$Z$756,9,FALSE)</f>
        <v>Niederl. 7</v>
      </c>
      <c r="L717" s="11" t="str">
        <f>VLOOKUP(C717,DBASE!$A$4:$Z$756,10,FALSE)</f>
        <v>Department</v>
      </c>
      <c r="M717" s="11" t="str">
        <f>VLOOKUP(C717,DBASE!$A$4:$Z$756,11,FALSE)</f>
        <v>Supervisor</v>
      </c>
      <c r="N717" s="11" t="str">
        <f>VLOOKUP(C717,DBASE!$A$4:$Z$756,12,FALSE)</f>
        <v>Non-Mgm.</v>
      </c>
      <c r="O717" s="11" t="str">
        <f>VLOOKUP(C717,DBASE!$A$4:$Z$756,13,FALSE)</f>
        <v>ang.</v>
      </c>
      <c r="P717" s="11" t="str">
        <f>VLOOKUP(C717,DBASE!$A$4:$Z$756,14,FALSE)</f>
        <v>M</v>
      </c>
      <c r="Q717" s="12">
        <f>VLOOKUP(C717,DBASE!$A$4:$Z$756,15,FALSE)</f>
        <v>43678</v>
      </c>
      <c r="R717" s="12" t="str">
        <f>IF(VLOOKUP(C717,DBASE!$A$4:$Z$756,16,FALSE)=0,"",VLOOKUP(C717,DBASE!$A$4:$Z$756,16,FALSE))</f>
        <v/>
      </c>
      <c r="S717" s="13" t="str">
        <f>VLOOKUP(C717,DBASE!$A$4:$Z$756,17,FALSE)</f>
        <v/>
      </c>
      <c r="T717" s="11">
        <f ca="1">VLOOKUP(C717,DBASE!$A$4:$Z$756,18,FALSE)</f>
        <v>0</v>
      </c>
      <c r="U717" s="12">
        <f>VLOOKUP(C717,DBASE!$A$4:$Z$756,19,FALSE)</f>
        <v>29288</v>
      </c>
      <c r="V717" s="13">
        <f ca="1">VLOOKUP(C717,DBASE!$A$4:$Z$756,20,FALSE)</f>
        <v>39</v>
      </c>
      <c r="W717" s="11" t="str">
        <f>VLOOKUP(C717,DBASE!$A$4:$Z$756,21,FALSE)</f>
        <v>J</v>
      </c>
      <c r="X717" s="11">
        <f>VLOOKUP(C717,DBASE!$A$4:$Z$756,22,FALSE)</f>
        <v>30</v>
      </c>
      <c r="Y717" s="14">
        <f>VLOOKUP(C717,DBASE!$A$4:$Z$756,23,FALSE)</f>
        <v>2.5</v>
      </c>
      <c r="Z717" s="11">
        <f>VLOOKUP(C717,DBASE!$A$4:$Z$756,24,FALSE)</f>
        <v>39</v>
      </c>
      <c r="AA717" s="11" t="str">
        <f>VLOOKUP(C717,DBASE!$A$4:$Z$756,25,FALSE)</f>
        <v>Function</v>
      </c>
      <c r="AB717" s="10">
        <f>VLOOKUP(C717,DBASE!$A$4:$Z$756,26,FALSE)</f>
        <v>1</v>
      </c>
      <c r="AC717" s="15">
        <v>1713</v>
      </c>
      <c r="AD717" s="15">
        <f t="shared" si="55"/>
        <v>375.57524999999998</v>
      </c>
      <c r="AE717" s="15">
        <v>0</v>
      </c>
      <c r="AF717" s="15">
        <v>0</v>
      </c>
      <c r="AG717" s="15">
        <v>0</v>
      </c>
      <c r="AH717" s="15">
        <v>0</v>
      </c>
      <c r="AI717" s="15">
        <v>0</v>
      </c>
      <c r="AJ717" s="15">
        <v>0</v>
      </c>
      <c r="AK717" s="15">
        <v>0</v>
      </c>
      <c r="AL717" s="15">
        <v>0</v>
      </c>
      <c r="AM717" s="15">
        <v>0</v>
      </c>
      <c r="AN717" s="15">
        <v>0</v>
      </c>
      <c r="AO717" s="15">
        <f t="shared" si="56"/>
        <v>98.82692307692308</v>
      </c>
      <c r="AP717" s="15">
        <f t="shared" si="57"/>
        <v>78.512500000000003</v>
      </c>
      <c r="AQ717" s="15">
        <f t="shared" si="58"/>
        <v>26.5</v>
      </c>
      <c r="AR717" s="15">
        <v>0</v>
      </c>
      <c r="AS717" s="15">
        <v>0</v>
      </c>
      <c r="AT717" s="15">
        <v>0</v>
      </c>
      <c r="AU717" s="15">
        <v>0</v>
      </c>
      <c r="AV717" s="15">
        <f t="shared" si="59"/>
        <v>45.649838798076928</v>
      </c>
      <c r="AW717" s="15">
        <v>0</v>
      </c>
      <c r="AX717" s="15">
        <v>0</v>
      </c>
    </row>
    <row r="718" spans="1:50" ht="20.100000000000001" customHeight="1" x14ac:dyDescent="0.25">
      <c r="A718" s="8">
        <v>43922</v>
      </c>
      <c r="B718" s="8">
        <v>43951</v>
      </c>
      <c r="C718" s="11">
        <v>688</v>
      </c>
      <c r="D718" s="8" t="str">
        <f>VLOOKUP(C718,DBASE!$A$4:$Z$756,3,FALSE)</f>
        <v>P</v>
      </c>
      <c r="E718" s="11" t="str">
        <f>VLOOKUP(C718,DBASE!$A$4:$Z$756,2,FALSE)</f>
        <v>Active</v>
      </c>
      <c r="F718" s="11" t="str">
        <f>VLOOKUP(C718,DBASE!$A$4:$Z$756,4,FALSE)</f>
        <v>Mitarbeiter 688</v>
      </c>
      <c r="G718" s="11" t="str">
        <f>VLOOKUP(C718,DBASE!$A$4:$Z$756,5,FALSE)</f>
        <v>N</v>
      </c>
      <c r="H718" s="11">
        <f>VLOOKUP(C718,DBASE!$A$4:$Z$756,6,FALSE)</f>
        <v>1049</v>
      </c>
      <c r="I718" s="11">
        <f>VLOOKUP(C718,DBASE!$A$4:$Z$756,7,FALSE)</f>
        <v>1092</v>
      </c>
      <c r="J718" s="11">
        <f>VLOOKUP(C718,DBASE!$A$4:$Z$756,8,FALSE)</f>
        <v>108</v>
      </c>
      <c r="K718" s="11" t="str">
        <f>VLOOKUP(C718,DBASE!$A$4:$Z$756,9,FALSE)</f>
        <v>Niederl. 9</v>
      </c>
      <c r="L718" s="11" t="str">
        <f>VLOOKUP(C718,DBASE!$A$4:$Z$756,10,FALSE)</f>
        <v>Department</v>
      </c>
      <c r="M718" s="11" t="str">
        <f>VLOOKUP(C718,DBASE!$A$4:$Z$756,11,FALSE)</f>
        <v>Supervisor</v>
      </c>
      <c r="N718" s="11" t="str">
        <f>VLOOKUP(C718,DBASE!$A$4:$Z$756,12,FALSE)</f>
        <v>Non-Mgm.</v>
      </c>
      <c r="O718" s="11" t="str">
        <f>VLOOKUP(C718,DBASE!$A$4:$Z$756,13,FALSE)</f>
        <v>kfm</v>
      </c>
      <c r="P718" s="11" t="str">
        <f>VLOOKUP(C718,DBASE!$A$4:$Z$756,14,FALSE)</f>
        <v>W</v>
      </c>
      <c r="Q718" s="12">
        <f>VLOOKUP(C718,DBASE!$A$4:$Z$756,15,FALSE)</f>
        <v>43709</v>
      </c>
      <c r="R718" s="12">
        <f>IF(VLOOKUP(C718,DBASE!$A$4:$Z$756,16,FALSE)=0,"",VLOOKUP(C718,DBASE!$A$4:$Z$756,16,FALSE))</f>
        <v>44804</v>
      </c>
      <c r="S718" s="13" t="str">
        <f>VLOOKUP(C718,DBASE!$A$4:$Z$756,17,FALSE)</f>
        <v/>
      </c>
      <c r="T718" s="11">
        <f ca="1">VLOOKUP(C718,DBASE!$A$4:$Z$756,18,FALSE)</f>
        <v>2</v>
      </c>
      <c r="U718" s="12">
        <f>VLOOKUP(C718,DBASE!$A$4:$Z$756,19,FALSE)</f>
        <v>37088</v>
      </c>
      <c r="V718" s="13">
        <f ca="1">VLOOKUP(C718,DBASE!$A$4:$Z$756,20,FALSE)</f>
        <v>18</v>
      </c>
      <c r="W718" s="11" t="str">
        <f>VLOOKUP(C718,DBASE!$A$4:$Z$756,21,FALSE)</f>
        <v>J</v>
      </c>
      <c r="X718" s="11">
        <f>VLOOKUP(C718,DBASE!$A$4:$Z$756,22,FALSE)</f>
        <v>30</v>
      </c>
      <c r="Y718" s="14">
        <f>VLOOKUP(C718,DBASE!$A$4:$Z$756,23,FALSE)</f>
        <v>2.5</v>
      </c>
      <c r="Z718" s="11">
        <f>VLOOKUP(C718,DBASE!$A$4:$Z$756,24,FALSE)</f>
        <v>39</v>
      </c>
      <c r="AA718" s="11" t="str">
        <f>VLOOKUP(C718,DBASE!$A$4:$Z$756,25,FALSE)</f>
        <v>Function</v>
      </c>
      <c r="AB718" s="10">
        <f>VLOOKUP(C718,DBASE!$A$4:$Z$756,26,FALSE)</f>
        <v>1</v>
      </c>
      <c r="AC718" s="15">
        <v>1714</v>
      </c>
      <c r="AD718" s="15">
        <f t="shared" si="55"/>
        <v>375.79450000000003</v>
      </c>
      <c r="AE718" s="15">
        <v>0</v>
      </c>
      <c r="AF718" s="15">
        <v>0</v>
      </c>
      <c r="AG718" s="15">
        <v>0</v>
      </c>
      <c r="AH718" s="15">
        <v>0</v>
      </c>
      <c r="AI718" s="15">
        <v>0</v>
      </c>
      <c r="AJ718" s="15">
        <v>0</v>
      </c>
      <c r="AK718" s="15">
        <v>0</v>
      </c>
      <c r="AL718" s="15">
        <v>0</v>
      </c>
      <c r="AM718" s="15">
        <v>0</v>
      </c>
      <c r="AN718" s="15">
        <v>0</v>
      </c>
      <c r="AO718" s="15">
        <f t="shared" si="56"/>
        <v>98.884615384615387</v>
      </c>
      <c r="AP718" s="15">
        <f t="shared" si="57"/>
        <v>78.558333333333351</v>
      </c>
      <c r="AQ718" s="15">
        <f t="shared" si="58"/>
        <v>26.5</v>
      </c>
      <c r="AR718" s="15">
        <v>0</v>
      </c>
      <c r="AS718" s="15">
        <v>0</v>
      </c>
      <c r="AT718" s="15">
        <v>0</v>
      </c>
      <c r="AU718" s="15">
        <v>0</v>
      </c>
      <c r="AV718" s="15">
        <f t="shared" si="59"/>
        <v>45.673023365384623</v>
      </c>
      <c r="AW718" s="15">
        <v>0</v>
      </c>
      <c r="AX718" s="15">
        <v>0</v>
      </c>
    </row>
    <row r="719" spans="1:50" ht="20.100000000000001" customHeight="1" x14ac:dyDescent="0.25">
      <c r="A719" s="8">
        <v>43922</v>
      </c>
      <c r="B719" s="8">
        <v>43951</v>
      </c>
      <c r="C719" s="11">
        <v>689</v>
      </c>
      <c r="D719" s="8" t="str">
        <f>VLOOKUP(C719,DBASE!$A$4:$Z$756,3,FALSE)</f>
        <v>P</v>
      </c>
      <c r="E719" s="11" t="str">
        <f>VLOOKUP(C719,DBASE!$A$4:$Z$756,2,FALSE)</f>
        <v>Active</v>
      </c>
      <c r="F719" s="11" t="str">
        <f>VLOOKUP(C719,DBASE!$A$4:$Z$756,4,FALSE)</f>
        <v>Mitarbeiter 689</v>
      </c>
      <c r="G719" s="11" t="str">
        <f>VLOOKUP(C719,DBASE!$A$4:$Z$756,5,FALSE)</f>
        <v>N</v>
      </c>
      <c r="H719" s="11">
        <f>VLOOKUP(C719,DBASE!$A$4:$Z$756,6,FALSE)</f>
        <v>1043</v>
      </c>
      <c r="I719" s="11">
        <f>VLOOKUP(C719,DBASE!$A$4:$Z$756,7,FALSE)</f>
        <v>1086</v>
      </c>
      <c r="J719" s="11">
        <f>VLOOKUP(C719,DBASE!$A$4:$Z$756,8,FALSE)</f>
        <v>102</v>
      </c>
      <c r="K719" s="11" t="str">
        <f>VLOOKUP(C719,DBASE!$A$4:$Z$756,9,FALSE)</f>
        <v>Niederl. 3</v>
      </c>
      <c r="L719" s="11" t="str">
        <f>VLOOKUP(C719,DBASE!$A$4:$Z$756,10,FALSE)</f>
        <v>Department</v>
      </c>
      <c r="M719" s="11" t="str">
        <f>VLOOKUP(C719,DBASE!$A$4:$Z$756,11,FALSE)</f>
        <v>Supervisor</v>
      </c>
      <c r="N719" s="11" t="str">
        <f>VLOOKUP(C719,DBASE!$A$4:$Z$756,12,FALSE)</f>
        <v>Non-Mgm.</v>
      </c>
      <c r="O719" s="11" t="str">
        <f>VLOOKUP(C719,DBASE!$A$4:$Z$756,13,FALSE)</f>
        <v>Werks</v>
      </c>
      <c r="P719" s="11" t="str">
        <f>VLOOKUP(C719,DBASE!$A$4:$Z$756,14,FALSE)</f>
        <v>M</v>
      </c>
      <c r="Q719" s="12">
        <f>VLOOKUP(C719,DBASE!$A$4:$Z$756,15,FALSE)</f>
        <v>43709</v>
      </c>
      <c r="R719" s="12">
        <f>IF(VLOOKUP(C719,DBASE!$A$4:$Z$756,16,FALSE)=0,"",VLOOKUP(C719,DBASE!$A$4:$Z$756,16,FALSE))</f>
        <v>44185</v>
      </c>
      <c r="S719" s="13" t="str">
        <f>VLOOKUP(C719,DBASE!$A$4:$Z$756,17,FALSE)</f>
        <v/>
      </c>
      <c r="T719" s="11">
        <f ca="1">VLOOKUP(C719,DBASE!$A$4:$Z$756,18,FALSE)</f>
        <v>1</v>
      </c>
      <c r="U719" s="12">
        <f>VLOOKUP(C719,DBASE!$A$4:$Z$756,19,FALSE)</f>
        <v>35810</v>
      </c>
      <c r="V719" s="13">
        <f ca="1">VLOOKUP(C719,DBASE!$A$4:$Z$756,20,FALSE)</f>
        <v>22</v>
      </c>
      <c r="W719" s="11" t="str">
        <f>VLOOKUP(C719,DBASE!$A$4:$Z$756,21,FALSE)</f>
        <v>N</v>
      </c>
      <c r="X719" s="11">
        <f>VLOOKUP(C719,DBASE!$A$4:$Z$756,22,FALSE)</f>
        <v>0</v>
      </c>
      <c r="Y719" s="14">
        <f>VLOOKUP(C719,DBASE!$A$4:$Z$756,23,FALSE)</f>
        <v>0</v>
      </c>
      <c r="Z719" s="11">
        <f>VLOOKUP(C719,DBASE!$A$4:$Z$756,24,FALSE)</f>
        <v>20</v>
      </c>
      <c r="AA719" s="11" t="str">
        <f>VLOOKUP(C719,DBASE!$A$4:$Z$756,25,FALSE)</f>
        <v>Function</v>
      </c>
      <c r="AB719" s="10">
        <f>VLOOKUP(C719,DBASE!$A$4:$Z$756,26,FALSE)</f>
        <v>0.51282051282051277</v>
      </c>
      <c r="AC719" s="15">
        <v>1715</v>
      </c>
      <c r="AD719" s="15">
        <f t="shared" si="55"/>
        <v>376.01375000000002</v>
      </c>
      <c r="AE719" s="15">
        <v>0</v>
      </c>
      <c r="AF719" s="15">
        <v>0</v>
      </c>
      <c r="AG719" s="15">
        <v>0</v>
      </c>
      <c r="AH719" s="15">
        <v>0</v>
      </c>
      <c r="AI719" s="15">
        <v>0</v>
      </c>
      <c r="AJ719" s="15">
        <v>0</v>
      </c>
      <c r="AK719" s="15">
        <v>0</v>
      </c>
      <c r="AL719" s="15">
        <v>0</v>
      </c>
      <c r="AM719" s="15">
        <v>0</v>
      </c>
      <c r="AN719" s="15">
        <v>0</v>
      </c>
      <c r="AO719" s="15">
        <f t="shared" si="56"/>
        <v>0</v>
      </c>
      <c r="AP719" s="15">
        <f t="shared" si="57"/>
        <v>0</v>
      </c>
      <c r="AQ719" s="15">
        <f t="shared" si="58"/>
        <v>26.5</v>
      </c>
      <c r="AR719" s="15">
        <v>0</v>
      </c>
      <c r="AS719" s="15">
        <v>0</v>
      </c>
      <c r="AT719" s="15">
        <v>0</v>
      </c>
      <c r="AU719" s="15">
        <v>0</v>
      </c>
      <c r="AV719" s="15">
        <f t="shared" si="59"/>
        <v>5.9346750000000004</v>
      </c>
      <c r="AW719" s="15">
        <v>0</v>
      </c>
      <c r="AX719" s="15">
        <v>0</v>
      </c>
    </row>
    <row r="720" spans="1:50" ht="20.100000000000001" customHeight="1" x14ac:dyDescent="0.25">
      <c r="A720" s="8">
        <v>43922</v>
      </c>
      <c r="B720" s="8">
        <v>43951</v>
      </c>
      <c r="C720" s="11">
        <v>690</v>
      </c>
      <c r="D720" s="8" t="str">
        <f>VLOOKUP(C720,DBASE!$A$4:$Z$756,3,FALSE)</f>
        <v>P</v>
      </c>
      <c r="E720" s="11" t="str">
        <f>VLOOKUP(C720,DBASE!$A$4:$Z$756,2,FALSE)</f>
        <v>Active</v>
      </c>
      <c r="F720" s="11" t="str">
        <f>VLOOKUP(C720,DBASE!$A$4:$Z$756,4,FALSE)</f>
        <v>Mitarbeiter 690</v>
      </c>
      <c r="G720" s="11" t="str">
        <f>VLOOKUP(C720,DBASE!$A$4:$Z$756,5,FALSE)</f>
        <v>N</v>
      </c>
      <c r="H720" s="11">
        <f>VLOOKUP(C720,DBASE!$A$4:$Z$756,6,FALSE)</f>
        <v>1019</v>
      </c>
      <c r="I720" s="11">
        <f>VLOOKUP(C720,DBASE!$A$4:$Z$756,7,FALSE)</f>
        <v>1067</v>
      </c>
      <c r="J720" s="11">
        <f>VLOOKUP(C720,DBASE!$A$4:$Z$756,8,FALSE)</f>
        <v>111</v>
      </c>
      <c r="K720" s="11" t="str">
        <f>VLOOKUP(C720,DBASE!$A$4:$Z$756,9,FALSE)</f>
        <v>Niederl. 12</v>
      </c>
      <c r="L720" s="11" t="str">
        <f>VLOOKUP(C720,DBASE!$A$4:$Z$756,10,FALSE)</f>
        <v>Department</v>
      </c>
      <c r="M720" s="11" t="str">
        <f>VLOOKUP(C720,DBASE!$A$4:$Z$756,11,FALSE)</f>
        <v>Supervisor</v>
      </c>
      <c r="N720" s="11" t="str">
        <f>VLOOKUP(C720,DBASE!$A$4:$Z$756,12,FALSE)</f>
        <v>Non-Mgm.</v>
      </c>
      <c r="O720" s="11" t="str">
        <f>VLOOKUP(C720,DBASE!$A$4:$Z$756,13,FALSE)</f>
        <v>ang.</v>
      </c>
      <c r="P720" s="11" t="str">
        <f>VLOOKUP(C720,DBASE!$A$4:$Z$756,14,FALSE)</f>
        <v>W</v>
      </c>
      <c r="Q720" s="12">
        <f>VLOOKUP(C720,DBASE!$A$4:$Z$756,15,FALSE)</f>
        <v>43709</v>
      </c>
      <c r="R720" s="12" t="str">
        <f>IF(VLOOKUP(C720,DBASE!$A$4:$Z$756,16,FALSE)=0,"",VLOOKUP(C720,DBASE!$A$4:$Z$756,16,FALSE))</f>
        <v/>
      </c>
      <c r="S720" s="13" t="str">
        <f>VLOOKUP(C720,DBASE!$A$4:$Z$756,17,FALSE)</f>
        <v/>
      </c>
      <c r="T720" s="11">
        <f ca="1">VLOOKUP(C720,DBASE!$A$4:$Z$756,18,FALSE)</f>
        <v>0</v>
      </c>
      <c r="U720" s="12">
        <f>VLOOKUP(C720,DBASE!$A$4:$Z$756,19,FALSE)</f>
        <v>35647</v>
      </c>
      <c r="V720" s="13">
        <f ca="1">VLOOKUP(C720,DBASE!$A$4:$Z$756,20,FALSE)</f>
        <v>22</v>
      </c>
      <c r="W720" s="11" t="str">
        <f>VLOOKUP(C720,DBASE!$A$4:$Z$756,21,FALSE)</f>
        <v>N</v>
      </c>
      <c r="X720" s="11">
        <f>VLOOKUP(C720,DBASE!$A$4:$Z$756,22,FALSE)</f>
        <v>30</v>
      </c>
      <c r="Y720" s="14">
        <f>VLOOKUP(C720,DBASE!$A$4:$Z$756,23,FALSE)</f>
        <v>2.5</v>
      </c>
      <c r="Z720" s="11">
        <f>VLOOKUP(C720,DBASE!$A$4:$Z$756,24,FALSE)</f>
        <v>39</v>
      </c>
      <c r="AA720" s="11" t="str">
        <f>VLOOKUP(C720,DBASE!$A$4:$Z$756,25,FALSE)</f>
        <v>Function</v>
      </c>
      <c r="AB720" s="10">
        <f>VLOOKUP(C720,DBASE!$A$4:$Z$756,26,FALSE)</f>
        <v>1</v>
      </c>
      <c r="AC720" s="15">
        <v>1716</v>
      </c>
      <c r="AD720" s="15">
        <f t="shared" si="55"/>
        <v>376.23300000000006</v>
      </c>
      <c r="AE720" s="15">
        <v>0</v>
      </c>
      <c r="AF720" s="15">
        <v>0</v>
      </c>
      <c r="AG720" s="15">
        <v>0</v>
      </c>
      <c r="AH720" s="15">
        <v>0</v>
      </c>
      <c r="AI720" s="15">
        <v>0</v>
      </c>
      <c r="AJ720" s="15">
        <v>0</v>
      </c>
      <c r="AK720" s="15">
        <v>0</v>
      </c>
      <c r="AL720" s="15">
        <v>0</v>
      </c>
      <c r="AM720" s="15">
        <v>0</v>
      </c>
      <c r="AN720" s="15">
        <v>0</v>
      </c>
      <c r="AO720" s="15">
        <f t="shared" si="56"/>
        <v>0</v>
      </c>
      <c r="AP720" s="15">
        <f t="shared" si="57"/>
        <v>0</v>
      </c>
      <c r="AQ720" s="15">
        <f t="shared" si="58"/>
        <v>26.5</v>
      </c>
      <c r="AR720" s="15">
        <v>0</v>
      </c>
      <c r="AS720" s="15">
        <v>0</v>
      </c>
      <c r="AT720" s="15">
        <v>0</v>
      </c>
      <c r="AU720" s="15">
        <v>0</v>
      </c>
      <c r="AV720" s="15">
        <f t="shared" si="59"/>
        <v>5.9346750000000004</v>
      </c>
      <c r="AW720" s="15">
        <v>0</v>
      </c>
      <c r="AX720" s="15">
        <v>0</v>
      </c>
    </row>
    <row r="721" spans="1:50" ht="20.100000000000001" customHeight="1" x14ac:dyDescent="0.25">
      <c r="A721" s="8">
        <v>43922</v>
      </c>
      <c r="B721" s="8">
        <v>43951</v>
      </c>
      <c r="C721" s="11">
        <v>691</v>
      </c>
      <c r="D721" s="8" t="str">
        <f>VLOOKUP(C721,DBASE!$A$4:$Z$756,3,FALSE)</f>
        <v>P</v>
      </c>
      <c r="E721" s="11" t="str">
        <f>VLOOKUP(C721,DBASE!$A$4:$Z$756,2,FALSE)</f>
        <v>Active</v>
      </c>
      <c r="F721" s="11" t="str">
        <f>VLOOKUP(C721,DBASE!$A$4:$Z$756,4,FALSE)</f>
        <v>Mitarbeiter 691</v>
      </c>
      <c r="G721" s="11" t="str">
        <f>VLOOKUP(C721,DBASE!$A$4:$Z$756,5,FALSE)</f>
        <v>N</v>
      </c>
      <c r="H721" s="11">
        <f>VLOOKUP(C721,DBASE!$A$4:$Z$756,6,FALSE)</f>
        <v>1044</v>
      </c>
      <c r="I721" s="11">
        <f>VLOOKUP(C721,DBASE!$A$4:$Z$756,7,FALSE)</f>
        <v>1087</v>
      </c>
      <c r="J721" s="11">
        <f>VLOOKUP(C721,DBASE!$A$4:$Z$756,8,FALSE)</f>
        <v>102</v>
      </c>
      <c r="K721" s="11" t="str">
        <f>VLOOKUP(C721,DBASE!$A$4:$Z$756,9,FALSE)</f>
        <v>Niederl. 3</v>
      </c>
      <c r="L721" s="11" t="str">
        <f>VLOOKUP(C721,DBASE!$A$4:$Z$756,10,FALSE)</f>
        <v>Department</v>
      </c>
      <c r="M721" s="11" t="str">
        <f>VLOOKUP(C721,DBASE!$A$4:$Z$756,11,FALSE)</f>
        <v>Supervisor</v>
      </c>
      <c r="N721" s="11" t="str">
        <f>VLOOKUP(C721,DBASE!$A$4:$Z$756,12,FALSE)</f>
        <v>Non-Mgm.</v>
      </c>
      <c r="O721" s="11" t="str">
        <f>VLOOKUP(C721,DBASE!$A$4:$Z$756,13,FALSE)</f>
        <v>ang.</v>
      </c>
      <c r="P721" s="11" t="str">
        <f>VLOOKUP(C721,DBASE!$A$4:$Z$756,14,FALSE)</f>
        <v>W</v>
      </c>
      <c r="Q721" s="12">
        <f>VLOOKUP(C721,DBASE!$A$4:$Z$756,15,FALSE)</f>
        <v>43709</v>
      </c>
      <c r="R721" s="12" t="str">
        <f>IF(VLOOKUP(C721,DBASE!$A$4:$Z$756,16,FALSE)=0,"",VLOOKUP(C721,DBASE!$A$4:$Z$756,16,FALSE))</f>
        <v/>
      </c>
      <c r="S721" s="13" t="str">
        <f>VLOOKUP(C721,DBASE!$A$4:$Z$756,17,FALSE)</f>
        <v/>
      </c>
      <c r="T721" s="11">
        <f ca="1">VLOOKUP(C721,DBASE!$A$4:$Z$756,18,FALSE)</f>
        <v>0</v>
      </c>
      <c r="U721" s="12">
        <f>VLOOKUP(C721,DBASE!$A$4:$Z$756,19,FALSE)</f>
        <v>32545</v>
      </c>
      <c r="V721" s="13">
        <f ca="1">VLOOKUP(C721,DBASE!$A$4:$Z$756,20,FALSE)</f>
        <v>30</v>
      </c>
      <c r="W721" s="11" t="str">
        <f>VLOOKUP(C721,DBASE!$A$4:$Z$756,21,FALSE)</f>
        <v>N</v>
      </c>
      <c r="X721" s="11">
        <f>VLOOKUP(C721,DBASE!$A$4:$Z$756,22,FALSE)</f>
        <v>30</v>
      </c>
      <c r="Y721" s="14">
        <f>VLOOKUP(C721,DBASE!$A$4:$Z$756,23,FALSE)</f>
        <v>2.5</v>
      </c>
      <c r="Z721" s="11">
        <f>VLOOKUP(C721,DBASE!$A$4:$Z$756,24,FALSE)</f>
        <v>39</v>
      </c>
      <c r="AA721" s="11" t="str">
        <f>VLOOKUP(C721,DBASE!$A$4:$Z$756,25,FALSE)</f>
        <v>Function</v>
      </c>
      <c r="AB721" s="10">
        <f>VLOOKUP(C721,DBASE!$A$4:$Z$756,26,FALSE)</f>
        <v>1</v>
      </c>
      <c r="AC721" s="15">
        <v>1717</v>
      </c>
      <c r="AD721" s="15">
        <f t="shared" si="55"/>
        <v>376.45225000000005</v>
      </c>
      <c r="AE721" s="15">
        <v>0</v>
      </c>
      <c r="AF721" s="15">
        <v>0</v>
      </c>
      <c r="AG721" s="15">
        <v>0</v>
      </c>
      <c r="AH721" s="15">
        <v>0</v>
      </c>
      <c r="AI721" s="15">
        <v>0</v>
      </c>
      <c r="AJ721" s="15">
        <v>0</v>
      </c>
      <c r="AK721" s="15">
        <v>0</v>
      </c>
      <c r="AL721" s="15">
        <v>0</v>
      </c>
      <c r="AM721" s="15">
        <v>0</v>
      </c>
      <c r="AN721" s="15">
        <v>0</v>
      </c>
      <c r="AO721" s="15">
        <f t="shared" si="56"/>
        <v>0</v>
      </c>
      <c r="AP721" s="15">
        <f t="shared" si="57"/>
        <v>0</v>
      </c>
      <c r="AQ721" s="15">
        <f t="shared" si="58"/>
        <v>26.5</v>
      </c>
      <c r="AR721" s="15">
        <v>0</v>
      </c>
      <c r="AS721" s="15">
        <v>0</v>
      </c>
      <c r="AT721" s="15">
        <v>0</v>
      </c>
      <c r="AU721" s="15">
        <v>0</v>
      </c>
      <c r="AV721" s="15">
        <f t="shared" si="59"/>
        <v>5.9346750000000004</v>
      </c>
      <c r="AW721" s="15">
        <v>0</v>
      </c>
      <c r="AX721" s="15">
        <v>0</v>
      </c>
    </row>
    <row r="722" spans="1:50" ht="20.100000000000001" customHeight="1" x14ac:dyDescent="0.25">
      <c r="A722" s="8">
        <v>43922</v>
      </c>
      <c r="B722" s="8">
        <v>43951</v>
      </c>
      <c r="C722" s="11">
        <v>692</v>
      </c>
      <c r="D722" s="8" t="str">
        <f>VLOOKUP(C722,DBASE!$A$4:$Z$756,3,FALSE)</f>
        <v>P</v>
      </c>
      <c r="E722" s="11" t="str">
        <f>VLOOKUP(C722,DBASE!$A$4:$Z$756,2,FALSE)</f>
        <v>Active</v>
      </c>
      <c r="F722" s="11" t="str">
        <f>VLOOKUP(C722,DBASE!$A$4:$Z$756,4,FALSE)</f>
        <v>Mitarbeiter 692</v>
      </c>
      <c r="G722" s="11" t="str">
        <f>VLOOKUP(C722,DBASE!$A$4:$Z$756,5,FALSE)</f>
        <v>N</v>
      </c>
      <c r="H722" s="11">
        <f>VLOOKUP(C722,DBASE!$A$4:$Z$756,6,FALSE)</f>
        <v>1049</v>
      </c>
      <c r="I722" s="11">
        <f>VLOOKUP(C722,DBASE!$A$4:$Z$756,7,FALSE)</f>
        <v>1092</v>
      </c>
      <c r="J722" s="11">
        <f>VLOOKUP(C722,DBASE!$A$4:$Z$756,8,FALSE)</f>
        <v>101</v>
      </c>
      <c r="K722" s="11" t="str">
        <f>VLOOKUP(C722,DBASE!$A$4:$Z$756,9,FALSE)</f>
        <v>Niederl. 2</v>
      </c>
      <c r="L722" s="11" t="str">
        <f>VLOOKUP(C722,DBASE!$A$4:$Z$756,10,FALSE)</f>
        <v>Department</v>
      </c>
      <c r="M722" s="11" t="str">
        <f>VLOOKUP(C722,DBASE!$A$4:$Z$756,11,FALSE)</f>
        <v>Supervisor</v>
      </c>
      <c r="N722" s="11" t="str">
        <f>VLOOKUP(C722,DBASE!$A$4:$Z$756,12,FALSE)</f>
        <v>Non-Mgm.</v>
      </c>
      <c r="O722" s="11" t="str">
        <f>VLOOKUP(C722,DBASE!$A$4:$Z$756,13,FALSE)</f>
        <v>tech</v>
      </c>
      <c r="P722" s="11" t="str">
        <f>VLOOKUP(C722,DBASE!$A$4:$Z$756,14,FALSE)</f>
        <v>M</v>
      </c>
      <c r="Q722" s="12">
        <f>VLOOKUP(C722,DBASE!$A$4:$Z$756,15,FALSE)</f>
        <v>43709</v>
      </c>
      <c r="R722" s="12">
        <f>IF(VLOOKUP(C722,DBASE!$A$4:$Z$756,16,FALSE)=0,"",VLOOKUP(C722,DBASE!$A$4:$Z$756,16,FALSE))</f>
        <v>44804</v>
      </c>
      <c r="S722" s="13" t="str">
        <f>VLOOKUP(C722,DBASE!$A$4:$Z$756,17,FALSE)</f>
        <v/>
      </c>
      <c r="T722" s="11">
        <f ca="1">VLOOKUP(C722,DBASE!$A$4:$Z$756,18,FALSE)</f>
        <v>2</v>
      </c>
      <c r="U722" s="12">
        <f>VLOOKUP(C722,DBASE!$A$4:$Z$756,19,FALSE)</f>
        <v>35855</v>
      </c>
      <c r="V722" s="13">
        <f ca="1">VLOOKUP(C722,DBASE!$A$4:$Z$756,20,FALSE)</f>
        <v>21</v>
      </c>
      <c r="W722" s="11" t="str">
        <f>VLOOKUP(C722,DBASE!$A$4:$Z$756,21,FALSE)</f>
        <v>J</v>
      </c>
      <c r="X722" s="11">
        <f>VLOOKUP(C722,DBASE!$A$4:$Z$756,22,FALSE)</f>
        <v>30</v>
      </c>
      <c r="Y722" s="14">
        <f>VLOOKUP(C722,DBASE!$A$4:$Z$756,23,FALSE)</f>
        <v>2.5</v>
      </c>
      <c r="Z722" s="11">
        <f>VLOOKUP(C722,DBASE!$A$4:$Z$756,24,FALSE)</f>
        <v>39</v>
      </c>
      <c r="AA722" s="11" t="str">
        <f>VLOOKUP(C722,DBASE!$A$4:$Z$756,25,FALSE)</f>
        <v>Function</v>
      </c>
      <c r="AB722" s="10">
        <f>VLOOKUP(C722,DBASE!$A$4:$Z$756,26,FALSE)</f>
        <v>1</v>
      </c>
      <c r="AC722" s="15">
        <v>1718</v>
      </c>
      <c r="AD722" s="15">
        <f t="shared" si="55"/>
        <v>376.67149999999998</v>
      </c>
      <c r="AE722" s="15">
        <v>0</v>
      </c>
      <c r="AF722" s="15">
        <v>0</v>
      </c>
      <c r="AG722" s="15">
        <v>0</v>
      </c>
      <c r="AH722" s="15">
        <v>0</v>
      </c>
      <c r="AI722" s="15">
        <v>0</v>
      </c>
      <c r="AJ722" s="15">
        <v>0</v>
      </c>
      <c r="AK722" s="15">
        <v>0</v>
      </c>
      <c r="AL722" s="15">
        <v>0</v>
      </c>
      <c r="AM722" s="15">
        <v>0</v>
      </c>
      <c r="AN722" s="15">
        <v>0</v>
      </c>
      <c r="AO722" s="15">
        <f t="shared" si="56"/>
        <v>99.115384615384613</v>
      </c>
      <c r="AP722" s="15">
        <f t="shared" si="57"/>
        <v>78.741666666666674</v>
      </c>
      <c r="AQ722" s="15">
        <f t="shared" si="58"/>
        <v>26.5</v>
      </c>
      <c r="AR722" s="15">
        <v>0</v>
      </c>
      <c r="AS722" s="15">
        <v>0</v>
      </c>
      <c r="AT722" s="15">
        <v>0</v>
      </c>
      <c r="AU722" s="15">
        <v>0</v>
      </c>
      <c r="AV722" s="15">
        <f t="shared" si="59"/>
        <v>45.765761634615387</v>
      </c>
      <c r="AW722" s="15">
        <v>0</v>
      </c>
      <c r="AX722" s="15">
        <v>0</v>
      </c>
    </row>
    <row r="723" spans="1:50" ht="20.100000000000001" customHeight="1" x14ac:dyDescent="0.25">
      <c r="A723" s="8">
        <v>43922</v>
      </c>
      <c r="B723" s="8">
        <v>43951</v>
      </c>
      <c r="C723" s="11">
        <v>693</v>
      </c>
      <c r="D723" s="8" t="str">
        <f>VLOOKUP(C723,DBASE!$A$4:$Z$756,3,FALSE)</f>
        <v>P</v>
      </c>
      <c r="E723" s="11" t="str">
        <f>VLOOKUP(C723,DBASE!$A$4:$Z$756,2,FALSE)</f>
        <v>Active</v>
      </c>
      <c r="F723" s="11" t="str">
        <f>VLOOKUP(C723,DBASE!$A$4:$Z$756,4,FALSE)</f>
        <v>Mitarbeiter 693</v>
      </c>
      <c r="G723" s="11" t="str">
        <f>VLOOKUP(C723,DBASE!$A$4:$Z$756,5,FALSE)</f>
        <v>N</v>
      </c>
      <c r="H723" s="11">
        <f>VLOOKUP(C723,DBASE!$A$4:$Z$756,6,FALSE)</f>
        <v>1049</v>
      </c>
      <c r="I723" s="11">
        <f>VLOOKUP(C723,DBASE!$A$4:$Z$756,7,FALSE)</f>
        <v>1092</v>
      </c>
      <c r="J723" s="11">
        <f>VLOOKUP(C723,DBASE!$A$4:$Z$756,8,FALSE)</f>
        <v>102</v>
      </c>
      <c r="K723" s="11" t="str">
        <f>VLOOKUP(C723,DBASE!$A$4:$Z$756,9,FALSE)</f>
        <v>Niederl. 3</v>
      </c>
      <c r="L723" s="11" t="str">
        <f>VLOOKUP(C723,DBASE!$A$4:$Z$756,10,FALSE)</f>
        <v>Department</v>
      </c>
      <c r="M723" s="11" t="str">
        <f>VLOOKUP(C723,DBASE!$A$4:$Z$756,11,FALSE)</f>
        <v>Supervisor</v>
      </c>
      <c r="N723" s="11" t="str">
        <f>VLOOKUP(C723,DBASE!$A$4:$Z$756,12,FALSE)</f>
        <v>Non-Mgm.</v>
      </c>
      <c r="O723" s="11" t="str">
        <f>VLOOKUP(C723,DBASE!$A$4:$Z$756,13,FALSE)</f>
        <v>kfm</v>
      </c>
      <c r="P723" s="11" t="str">
        <f>VLOOKUP(C723,DBASE!$A$4:$Z$756,14,FALSE)</f>
        <v>M</v>
      </c>
      <c r="Q723" s="12">
        <f>VLOOKUP(C723,DBASE!$A$4:$Z$756,15,FALSE)</f>
        <v>43709</v>
      </c>
      <c r="R723" s="12">
        <f>IF(VLOOKUP(C723,DBASE!$A$4:$Z$756,16,FALSE)=0,"",VLOOKUP(C723,DBASE!$A$4:$Z$756,16,FALSE))</f>
        <v>44439</v>
      </c>
      <c r="S723" s="13" t="str">
        <f>VLOOKUP(C723,DBASE!$A$4:$Z$756,17,FALSE)</f>
        <v/>
      </c>
      <c r="T723" s="11">
        <f ca="1">VLOOKUP(C723,DBASE!$A$4:$Z$756,18,FALSE)</f>
        <v>1</v>
      </c>
      <c r="U723" s="12">
        <f>VLOOKUP(C723,DBASE!$A$4:$Z$756,19,FALSE)</f>
        <v>37266</v>
      </c>
      <c r="V723" s="13">
        <f ca="1">VLOOKUP(C723,DBASE!$A$4:$Z$756,20,FALSE)</f>
        <v>18</v>
      </c>
      <c r="W723" s="11" t="str">
        <f>VLOOKUP(C723,DBASE!$A$4:$Z$756,21,FALSE)</f>
        <v>J</v>
      </c>
      <c r="X723" s="11">
        <f>VLOOKUP(C723,DBASE!$A$4:$Z$756,22,FALSE)</f>
        <v>30</v>
      </c>
      <c r="Y723" s="14">
        <f>VLOOKUP(C723,DBASE!$A$4:$Z$756,23,FALSE)</f>
        <v>2.5</v>
      </c>
      <c r="Z723" s="11">
        <f>VLOOKUP(C723,DBASE!$A$4:$Z$756,24,FALSE)</f>
        <v>39</v>
      </c>
      <c r="AA723" s="11" t="str">
        <f>VLOOKUP(C723,DBASE!$A$4:$Z$756,25,FALSE)</f>
        <v>Function</v>
      </c>
      <c r="AB723" s="10">
        <f>VLOOKUP(C723,DBASE!$A$4:$Z$756,26,FALSE)</f>
        <v>1</v>
      </c>
      <c r="AC723" s="15">
        <v>1719</v>
      </c>
      <c r="AD723" s="15">
        <f t="shared" si="55"/>
        <v>376.89075000000003</v>
      </c>
      <c r="AE723" s="15">
        <v>0</v>
      </c>
      <c r="AF723" s="15">
        <v>0</v>
      </c>
      <c r="AG723" s="15">
        <v>0</v>
      </c>
      <c r="AH723" s="15">
        <v>0</v>
      </c>
      <c r="AI723" s="15">
        <v>0</v>
      </c>
      <c r="AJ723" s="15">
        <v>0</v>
      </c>
      <c r="AK723" s="15">
        <v>0</v>
      </c>
      <c r="AL723" s="15">
        <v>0</v>
      </c>
      <c r="AM723" s="15">
        <v>0</v>
      </c>
      <c r="AN723" s="15">
        <v>0</v>
      </c>
      <c r="AO723" s="15">
        <f t="shared" si="56"/>
        <v>99.17307692307692</v>
      </c>
      <c r="AP723" s="15">
        <f t="shared" si="57"/>
        <v>78.787500000000009</v>
      </c>
      <c r="AQ723" s="15">
        <f t="shared" si="58"/>
        <v>26.5</v>
      </c>
      <c r="AR723" s="15">
        <v>0</v>
      </c>
      <c r="AS723" s="15">
        <v>0</v>
      </c>
      <c r="AT723" s="15">
        <v>0</v>
      </c>
      <c r="AU723" s="15">
        <v>0</v>
      </c>
      <c r="AV723" s="15">
        <f t="shared" si="59"/>
        <v>45.788946201923082</v>
      </c>
      <c r="AW723" s="15">
        <v>0</v>
      </c>
      <c r="AX723" s="15">
        <v>0</v>
      </c>
    </row>
    <row r="724" spans="1:50" ht="20.100000000000001" customHeight="1" x14ac:dyDescent="0.25">
      <c r="A724" s="8">
        <v>43922</v>
      </c>
      <c r="B724" s="8">
        <v>43951</v>
      </c>
      <c r="C724" s="11">
        <v>694</v>
      </c>
      <c r="D724" s="8" t="str">
        <f>VLOOKUP(C724,DBASE!$A$4:$Z$756,3,FALSE)</f>
        <v>P</v>
      </c>
      <c r="E724" s="11" t="str">
        <f>VLOOKUP(C724,DBASE!$A$4:$Z$756,2,FALSE)</f>
        <v>Active</v>
      </c>
      <c r="F724" s="11" t="str">
        <f>VLOOKUP(C724,DBASE!$A$4:$Z$756,4,FALSE)</f>
        <v>Mitarbeiter 694</v>
      </c>
      <c r="G724" s="11" t="str">
        <f>VLOOKUP(C724,DBASE!$A$4:$Z$756,5,FALSE)</f>
        <v>N</v>
      </c>
      <c r="H724" s="11">
        <f>VLOOKUP(C724,DBASE!$A$4:$Z$756,6,FALSE)</f>
        <v>1036</v>
      </c>
      <c r="I724" s="11">
        <f>VLOOKUP(C724,DBASE!$A$4:$Z$756,7,FALSE)</f>
        <v>1079</v>
      </c>
      <c r="J724" s="11">
        <f>VLOOKUP(C724,DBASE!$A$4:$Z$756,8,FALSE)</f>
        <v>102</v>
      </c>
      <c r="K724" s="11" t="str">
        <f>VLOOKUP(C724,DBASE!$A$4:$Z$756,9,FALSE)</f>
        <v>Niederl. 3</v>
      </c>
      <c r="L724" s="11" t="str">
        <f>VLOOKUP(C724,DBASE!$A$4:$Z$756,10,FALSE)</f>
        <v>Department</v>
      </c>
      <c r="M724" s="11" t="str">
        <f>VLOOKUP(C724,DBASE!$A$4:$Z$756,11,FALSE)</f>
        <v>Supervisor</v>
      </c>
      <c r="N724" s="11" t="str">
        <f>VLOOKUP(C724,DBASE!$A$4:$Z$756,12,FALSE)</f>
        <v>Non-Mgm.</v>
      </c>
      <c r="O724" s="11" t="str">
        <f>VLOOKUP(C724,DBASE!$A$4:$Z$756,13,FALSE)</f>
        <v>Werks</v>
      </c>
      <c r="P724" s="11" t="str">
        <f>VLOOKUP(C724,DBASE!$A$4:$Z$756,14,FALSE)</f>
        <v>W</v>
      </c>
      <c r="Q724" s="12">
        <f>VLOOKUP(C724,DBASE!$A$4:$Z$756,15,FALSE)</f>
        <v>43718</v>
      </c>
      <c r="R724" s="12">
        <f>IF(VLOOKUP(C724,DBASE!$A$4:$Z$756,16,FALSE)=0,"",VLOOKUP(C724,DBASE!$A$4:$Z$756,16,FALSE))</f>
        <v>44074</v>
      </c>
      <c r="S724" s="13" t="str">
        <f>VLOOKUP(C724,DBASE!$A$4:$Z$756,17,FALSE)</f>
        <v/>
      </c>
      <c r="T724" s="11">
        <f ca="1">VLOOKUP(C724,DBASE!$A$4:$Z$756,18,FALSE)</f>
        <v>0</v>
      </c>
      <c r="U724" s="12">
        <f>VLOOKUP(C724,DBASE!$A$4:$Z$756,19,FALSE)</f>
        <v>35041</v>
      </c>
      <c r="V724" s="13">
        <f ca="1">VLOOKUP(C724,DBASE!$A$4:$Z$756,20,FALSE)</f>
        <v>24</v>
      </c>
      <c r="W724" s="11" t="str">
        <f>VLOOKUP(C724,DBASE!$A$4:$Z$756,21,FALSE)</f>
        <v>N</v>
      </c>
      <c r="X724" s="11">
        <f>VLOOKUP(C724,DBASE!$A$4:$Z$756,22,FALSE)</f>
        <v>0</v>
      </c>
      <c r="Y724" s="14">
        <f>VLOOKUP(C724,DBASE!$A$4:$Z$756,23,FALSE)</f>
        <v>0</v>
      </c>
      <c r="Z724" s="11">
        <f>VLOOKUP(C724,DBASE!$A$4:$Z$756,24,FALSE)</f>
        <v>20</v>
      </c>
      <c r="AA724" s="11" t="str">
        <f>VLOOKUP(C724,DBASE!$A$4:$Z$756,25,FALSE)</f>
        <v>Function</v>
      </c>
      <c r="AB724" s="10">
        <f>VLOOKUP(C724,DBASE!$A$4:$Z$756,26,FALSE)</f>
        <v>0.51282051282051277</v>
      </c>
      <c r="AC724" s="15">
        <v>1720</v>
      </c>
      <c r="AD724" s="15">
        <f t="shared" si="55"/>
        <v>377.11</v>
      </c>
      <c r="AE724" s="15">
        <v>0</v>
      </c>
      <c r="AF724" s="15">
        <v>0</v>
      </c>
      <c r="AG724" s="15">
        <v>0</v>
      </c>
      <c r="AH724" s="15">
        <v>0</v>
      </c>
      <c r="AI724" s="15">
        <v>0</v>
      </c>
      <c r="AJ724" s="15">
        <v>0</v>
      </c>
      <c r="AK724" s="15">
        <v>0</v>
      </c>
      <c r="AL724" s="15">
        <v>0</v>
      </c>
      <c r="AM724" s="15">
        <v>0</v>
      </c>
      <c r="AN724" s="15">
        <v>0</v>
      </c>
      <c r="AO724" s="15">
        <f t="shared" si="56"/>
        <v>0</v>
      </c>
      <c r="AP724" s="15">
        <f t="shared" si="57"/>
        <v>0</v>
      </c>
      <c r="AQ724" s="15">
        <f t="shared" si="58"/>
        <v>26.5</v>
      </c>
      <c r="AR724" s="15">
        <v>0</v>
      </c>
      <c r="AS724" s="15">
        <v>0</v>
      </c>
      <c r="AT724" s="15">
        <v>0</v>
      </c>
      <c r="AU724" s="15">
        <v>0</v>
      </c>
      <c r="AV724" s="15">
        <f t="shared" si="59"/>
        <v>5.9346750000000004</v>
      </c>
      <c r="AW724" s="15">
        <v>0</v>
      </c>
      <c r="AX724" s="15">
        <v>0</v>
      </c>
    </row>
    <row r="725" spans="1:50" ht="20.100000000000001" customHeight="1" x14ac:dyDescent="0.25">
      <c r="A725" s="8">
        <v>43922</v>
      </c>
      <c r="B725" s="8">
        <v>43951</v>
      </c>
      <c r="C725" s="11">
        <v>695</v>
      </c>
      <c r="D725" s="8" t="str">
        <f>VLOOKUP(C725,DBASE!$A$4:$Z$756,3,FALSE)</f>
        <v>P</v>
      </c>
      <c r="E725" s="11" t="str">
        <f>VLOOKUP(C725,DBASE!$A$4:$Z$756,2,FALSE)</f>
        <v>Active</v>
      </c>
      <c r="F725" s="11" t="str">
        <f>VLOOKUP(C725,DBASE!$A$4:$Z$756,4,FALSE)</f>
        <v>Mitarbeiter 695</v>
      </c>
      <c r="G725" s="11" t="str">
        <f>VLOOKUP(C725,DBASE!$A$4:$Z$756,5,FALSE)</f>
        <v>N</v>
      </c>
      <c r="H725" s="11">
        <f>VLOOKUP(C725,DBASE!$A$4:$Z$756,6,FALSE)</f>
        <v>1038</v>
      </c>
      <c r="I725" s="11">
        <f>VLOOKUP(C725,DBASE!$A$4:$Z$756,7,FALSE)</f>
        <v>1081</v>
      </c>
      <c r="J725" s="11">
        <f>VLOOKUP(C725,DBASE!$A$4:$Z$756,8,FALSE)</f>
        <v>102</v>
      </c>
      <c r="K725" s="11" t="str">
        <f>VLOOKUP(C725,DBASE!$A$4:$Z$756,9,FALSE)</f>
        <v>Niederl. 3</v>
      </c>
      <c r="L725" s="11" t="str">
        <f>VLOOKUP(C725,DBASE!$A$4:$Z$756,10,FALSE)</f>
        <v>Department</v>
      </c>
      <c r="M725" s="11" t="str">
        <f>VLOOKUP(C725,DBASE!$A$4:$Z$756,11,FALSE)</f>
        <v>Supervisor</v>
      </c>
      <c r="N725" s="11" t="str">
        <f>VLOOKUP(C725,DBASE!$A$4:$Z$756,12,FALSE)</f>
        <v>Non-Mgm.</v>
      </c>
      <c r="O725" s="11" t="str">
        <f>VLOOKUP(C725,DBASE!$A$4:$Z$756,13,FALSE)</f>
        <v>ang.</v>
      </c>
      <c r="P725" s="11" t="str">
        <f>VLOOKUP(C725,DBASE!$A$4:$Z$756,14,FALSE)</f>
        <v>M</v>
      </c>
      <c r="Q725" s="12">
        <f>VLOOKUP(C725,DBASE!$A$4:$Z$756,15,FALSE)</f>
        <v>43739</v>
      </c>
      <c r="R725" s="12" t="str">
        <f>IF(VLOOKUP(C725,DBASE!$A$4:$Z$756,16,FALSE)=0,"",VLOOKUP(C725,DBASE!$A$4:$Z$756,16,FALSE))</f>
        <v/>
      </c>
      <c r="S725" s="13" t="str">
        <f>VLOOKUP(C725,DBASE!$A$4:$Z$756,17,FALSE)</f>
        <v/>
      </c>
      <c r="T725" s="11">
        <f ca="1">VLOOKUP(C725,DBASE!$A$4:$Z$756,18,FALSE)</f>
        <v>0</v>
      </c>
      <c r="U725" s="12">
        <f>VLOOKUP(C725,DBASE!$A$4:$Z$756,19,FALSE)</f>
        <v>31423</v>
      </c>
      <c r="V725" s="13">
        <f ca="1">VLOOKUP(C725,DBASE!$A$4:$Z$756,20,FALSE)</f>
        <v>34</v>
      </c>
      <c r="W725" s="11" t="str">
        <f>VLOOKUP(C725,DBASE!$A$4:$Z$756,21,FALSE)</f>
        <v>N</v>
      </c>
      <c r="X725" s="11">
        <f>VLOOKUP(C725,DBASE!$A$4:$Z$756,22,FALSE)</f>
        <v>30</v>
      </c>
      <c r="Y725" s="14">
        <f>VLOOKUP(C725,DBASE!$A$4:$Z$756,23,FALSE)</f>
        <v>2.5</v>
      </c>
      <c r="Z725" s="11">
        <f>VLOOKUP(C725,DBASE!$A$4:$Z$756,24,FALSE)</f>
        <v>39</v>
      </c>
      <c r="AA725" s="11" t="str">
        <f>VLOOKUP(C725,DBASE!$A$4:$Z$756,25,FALSE)</f>
        <v>Function</v>
      </c>
      <c r="AB725" s="10">
        <f>VLOOKUP(C725,DBASE!$A$4:$Z$756,26,FALSE)</f>
        <v>1</v>
      </c>
      <c r="AC725" s="15">
        <v>1721</v>
      </c>
      <c r="AD725" s="15">
        <f t="shared" si="55"/>
        <v>377.32925</v>
      </c>
      <c r="AE725" s="15">
        <v>0</v>
      </c>
      <c r="AF725" s="15">
        <v>0</v>
      </c>
      <c r="AG725" s="15">
        <v>0</v>
      </c>
      <c r="AH725" s="15">
        <v>0</v>
      </c>
      <c r="AI725" s="15">
        <v>0</v>
      </c>
      <c r="AJ725" s="15">
        <v>0</v>
      </c>
      <c r="AK725" s="15">
        <v>0</v>
      </c>
      <c r="AL725" s="15">
        <v>0</v>
      </c>
      <c r="AM725" s="15">
        <v>0</v>
      </c>
      <c r="AN725" s="15">
        <v>0</v>
      </c>
      <c r="AO725" s="15">
        <f t="shared" si="56"/>
        <v>0</v>
      </c>
      <c r="AP725" s="15">
        <f t="shared" si="57"/>
        <v>0</v>
      </c>
      <c r="AQ725" s="15">
        <f t="shared" si="58"/>
        <v>26.5</v>
      </c>
      <c r="AR725" s="15">
        <v>0</v>
      </c>
      <c r="AS725" s="15">
        <v>0</v>
      </c>
      <c r="AT725" s="15">
        <v>0</v>
      </c>
      <c r="AU725" s="15">
        <v>0</v>
      </c>
      <c r="AV725" s="15">
        <f t="shared" si="59"/>
        <v>5.9346750000000004</v>
      </c>
      <c r="AW725" s="15">
        <v>0</v>
      </c>
      <c r="AX725" s="15">
        <v>0</v>
      </c>
    </row>
    <row r="726" spans="1:50" ht="20.100000000000001" customHeight="1" x14ac:dyDescent="0.25">
      <c r="A726" s="8">
        <v>43922</v>
      </c>
      <c r="B726" s="8">
        <v>43951</v>
      </c>
      <c r="C726" s="11">
        <v>696</v>
      </c>
      <c r="D726" s="8" t="str">
        <f>VLOOKUP(C726,DBASE!$A$4:$Z$756,3,FALSE)</f>
        <v>P</v>
      </c>
      <c r="E726" s="11" t="str">
        <f>VLOOKUP(C726,DBASE!$A$4:$Z$756,2,FALSE)</f>
        <v>Active</v>
      </c>
      <c r="F726" s="11" t="str">
        <f>VLOOKUP(C726,DBASE!$A$4:$Z$756,4,FALSE)</f>
        <v>Mitarbeiter 696</v>
      </c>
      <c r="G726" s="11" t="str">
        <f>VLOOKUP(C726,DBASE!$A$4:$Z$756,5,FALSE)</f>
        <v>N</v>
      </c>
      <c r="H726" s="11">
        <f>VLOOKUP(C726,DBASE!$A$4:$Z$756,6,FALSE)</f>
        <v>1022</v>
      </c>
      <c r="I726" s="11">
        <f>VLOOKUP(C726,DBASE!$A$4:$Z$756,7,FALSE)</f>
        <v>1060</v>
      </c>
      <c r="J726" s="11">
        <f>VLOOKUP(C726,DBASE!$A$4:$Z$756,8,FALSE)</f>
        <v>106</v>
      </c>
      <c r="K726" s="11" t="str">
        <f>VLOOKUP(C726,DBASE!$A$4:$Z$756,9,FALSE)</f>
        <v>Niederl. 7</v>
      </c>
      <c r="L726" s="11" t="str">
        <f>VLOOKUP(C726,DBASE!$A$4:$Z$756,10,FALSE)</f>
        <v>Department</v>
      </c>
      <c r="M726" s="11" t="str">
        <f>VLOOKUP(C726,DBASE!$A$4:$Z$756,11,FALSE)</f>
        <v>Supervisor</v>
      </c>
      <c r="N726" s="11" t="str">
        <f>VLOOKUP(C726,DBASE!$A$4:$Z$756,12,FALSE)</f>
        <v>Non-Mgm.</v>
      </c>
      <c r="O726" s="11" t="str">
        <f>VLOOKUP(C726,DBASE!$A$4:$Z$756,13,FALSE)</f>
        <v>ang.</v>
      </c>
      <c r="P726" s="11" t="str">
        <f>VLOOKUP(C726,DBASE!$A$4:$Z$756,14,FALSE)</f>
        <v>M</v>
      </c>
      <c r="Q726" s="12">
        <f>VLOOKUP(C726,DBASE!$A$4:$Z$756,15,FALSE)</f>
        <v>43724</v>
      </c>
      <c r="R726" s="12" t="str">
        <f>IF(VLOOKUP(C726,DBASE!$A$4:$Z$756,16,FALSE)=0,"",VLOOKUP(C726,DBASE!$A$4:$Z$756,16,FALSE))</f>
        <v/>
      </c>
      <c r="S726" s="13" t="str">
        <f>VLOOKUP(C726,DBASE!$A$4:$Z$756,17,FALSE)</f>
        <v/>
      </c>
      <c r="T726" s="11">
        <f ca="1">VLOOKUP(C726,DBASE!$A$4:$Z$756,18,FALSE)</f>
        <v>0</v>
      </c>
      <c r="U726" s="12">
        <f>VLOOKUP(C726,DBASE!$A$4:$Z$756,19,FALSE)</f>
        <v>30859</v>
      </c>
      <c r="V726" s="13">
        <f ca="1">VLOOKUP(C726,DBASE!$A$4:$Z$756,20,FALSE)</f>
        <v>35</v>
      </c>
      <c r="W726" s="11" t="str">
        <f>VLOOKUP(C726,DBASE!$A$4:$Z$756,21,FALSE)</f>
        <v>J</v>
      </c>
      <c r="X726" s="11">
        <f>VLOOKUP(C726,DBASE!$A$4:$Z$756,22,FALSE)</f>
        <v>30</v>
      </c>
      <c r="Y726" s="14">
        <f>VLOOKUP(C726,DBASE!$A$4:$Z$756,23,FALSE)</f>
        <v>2.5</v>
      </c>
      <c r="Z726" s="11">
        <f>VLOOKUP(C726,DBASE!$A$4:$Z$756,24,FALSE)</f>
        <v>39</v>
      </c>
      <c r="AA726" s="11" t="str">
        <f>VLOOKUP(C726,DBASE!$A$4:$Z$756,25,FALSE)</f>
        <v>Function</v>
      </c>
      <c r="AB726" s="10">
        <f>VLOOKUP(C726,DBASE!$A$4:$Z$756,26,FALSE)</f>
        <v>1</v>
      </c>
      <c r="AC726" s="15">
        <v>1722</v>
      </c>
      <c r="AD726" s="15">
        <f t="shared" si="55"/>
        <v>377.54849999999999</v>
      </c>
      <c r="AE726" s="15">
        <v>0</v>
      </c>
      <c r="AF726" s="15">
        <v>0</v>
      </c>
      <c r="AG726" s="15">
        <v>0</v>
      </c>
      <c r="AH726" s="15">
        <v>0</v>
      </c>
      <c r="AI726" s="15">
        <v>0</v>
      </c>
      <c r="AJ726" s="15">
        <v>0</v>
      </c>
      <c r="AK726" s="15">
        <v>0</v>
      </c>
      <c r="AL726" s="15">
        <v>0</v>
      </c>
      <c r="AM726" s="15">
        <v>0</v>
      </c>
      <c r="AN726" s="15">
        <v>0</v>
      </c>
      <c r="AO726" s="15">
        <f t="shared" si="56"/>
        <v>99.34615384615384</v>
      </c>
      <c r="AP726" s="15">
        <f t="shared" si="57"/>
        <v>78.925000000000011</v>
      </c>
      <c r="AQ726" s="15">
        <f t="shared" si="58"/>
        <v>26.5</v>
      </c>
      <c r="AR726" s="15">
        <v>0</v>
      </c>
      <c r="AS726" s="15">
        <v>0</v>
      </c>
      <c r="AT726" s="15">
        <v>0</v>
      </c>
      <c r="AU726" s="15">
        <v>0</v>
      </c>
      <c r="AV726" s="15">
        <f t="shared" si="59"/>
        <v>45.858499903846159</v>
      </c>
      <c r="AW726" s="15">
        <v>0</v>
      </c>
      <c r="AX726" s="15">
        <v>0</v>
      </c>
    </row>
    <row r="727" spans="1:50" ht="20.100000000000001" customHeight="1" x14ac:dyDescent="0.25">
      <c r="A727" s="8">
        <v>43922</v>
      </c>
      <c r="B727" s="8">
        <v>43951</v>
      </c>
      <c r="C727" s="11">
        <v>697</v>
      </c>
      <c r="D727" s="8" t="str">
        <f>VLOOKUP(C727,DBASE!$A$4:$Z$756,3,FALSE)</f>
        <v>P</v>
      </c>
      <c r="E727" s="11" t="str">
        <f>VLOOKUP(C727,DBASE!$A$4:$Z$756,2,FALSE)</f>
        <v>Active</v>
      </c>
      <c r="F727" s="11" t="str">
        <f>VLOOKUP(C727,DBASE!$A$4:$Z$756,4,FALSE)</f>
        <v>Mitarbeiter 697</v>
      </c>
      <c r="G727" s="11" t="str">
        <f>VLOOKUP(C727,DBASE!$A$4:$Z$756,5,FALSE)</f>
        <v>N</v>
      </c>
      <c r="H727" s="11">
        <f>VLOOKUP(C727,DBASE!$A$4:$Z$756,6,FALSE)</f>
        <v>1019</v>
      </c>
      <c r="I727" s="11">
        <f>VLOOKUP(C727,DBASE!$A$4:$Z$756,7,FALSE)</f>
        <v>1043</v>
      </c>
      <c r="J727" s="11">
        <f>VLOOKUP(C727,DBASE!$A$4:$Z$756,8,FALSE)</f>
        <v>103</v>
      </c>
      <c r="K727" s="11" t="str">
        <f>VLOOKUP(C727,DBASE!$A$4:$Z$756,9,FALSE)</f>
        <v>Niederl. 4</v>
      </c>
      <c r="L727" s="11" t="str">
        <f>VLOOKUP(C727,DBASE!$A$4:$Z$756,10,FALSE)</f>
        <v>Department</v>
      </c>
      <c r="M727" s="11" t="str">
        <f>VLOOKUP(C727,DBASE!$A$4:$Z$756,11,FALSE)</f>
        <v>Supervisor</v>
      </c>
      <c r="N727" s="11" t="str">
        <f>VLOOKUP(C727,DBASE!$A$4:$Z$756,12,FALSE)</f>
        <v>Non-Mgm.</v>
      </c>
      <c r="O727" s="11" t="str">
        <f>VLOOKUP(C727,DBASE!$A$4:$Z$756,13,FALSE)</f>
        <v>ang.</v>
      </c>
      <c r="P727" s="11" t="str">
        <f>VLOOKUP(C727,DBASE!$A$4:$Z$756,14,FALSE)</f>
        <v>W</v>
      </c>
      <c r="Q727" s="12">
        <f>VLOOKUP(C727,DBASE!$A$4:$Z$756,15,FALSE)</f>
        <v>43739</v>
      </c>
      <c r="R727" s="12" t="str">
        <f>IF(VLOOKUP(C727,DBASE!$A$4:$Z$756,16,FALSE)=0,"",VLOOKUP(C727,DBASE!$A$4:$Z$756,16,FALSE))</f>
        <v/>
      </c>
      <c r="S727" s="13" t="str">
        <f>VLOOKUP(C727,DBASE!$A$4:$Z$756,17,FALSE)</f>
        <v/>
      </c>
      <c r="T727" s="11">
        <f ca="1">VLOOKUP(C727,DBASE!$A$4:$Z$756,18,FALSE)</f>
        <v>0</v>
      </c>
      <c r="U727" s="12">
        <f>VLOOKUP(C727,DBASE!$A$4:$Z$756,19,FALSE)</f>
        <v>33429</v>
      </c>
      <c r="V727" s="13">
        <f ca="1">VLOOKUP(C727,DBASE!$A$4:$Z$756,20,FALSE)</f>
        <v>28</v>
      </c>
      <c r="W727" s="11" t="str">
        <f>VLOOKUP(C727,DBASE!$A$4:$Z$756,21,FALSE)</f>
        <v>J</v>
      </c>
      <c r="X727" s="11">
        <f>VLOOKUP(C727,DBASE!$A$4:$Z$756,22,FALSE)</f>
        <v>30</v>
      </c>
      <c r="Y727" s="14">
        <f>VLOOKUP(C727,DBASE!$A$4:$Z$756,23,FALSE)</f>
        <v>2.5</v>
      </c>
      <c r="Z727" s="11">
        <f>VLOOKUP(C727,DBASE!$A$4:$Z$756,24,FALSE)</f>
        <v>25</v>
      </c>
      <c r="AA727" s="11" t="str">
        <f>VLOOKUP(C727,DBASE!$A$4:$Z$756,25,FALSE)</f>
        <v>Function</v>
      </c>
      <c r="AB727" s="10">
        <f>VLOOKUP(C727,DBASE!$A$4:$Z$756,26,FALSE)</f>
        <v>0.64102564102564108</v>
      </c>
      <c r="AC727" s="15">
        <v>1723</v>
      </c>
      <c r="AD727" s="15">
        <f t="shared" si="55"/>
        <v>377.76775000000004</v>
      </c>
      <c r="AE727" s="15">
        <v>0</v>
      </c>
      <c r="AF727" s="15">
        <v>0</v>
      </c>
      <c r="AG727" s="15">
        <v>0</v>
      </c>
      <c r="AH727" s="15">
        <v>0</v>
      </c>
      <c r="AI727" s="15">
        <v>0</v>
      </c>
      <c r="AJ727" s="15">
        <v>0</v>
      </c>
      <c r="AK727" s="15">
        <v>0</v>
      </c>
      <c r="AL727" s="15">
        <v>0</v>
      </c>
      <c r="AM727" s="15">
        <v>0</v>
      </c>
      <c r="AN727" s="15">
        <v>0</v>
      </c>
      <c r="AO727" s="15">
        <f t="shared" si="56"/>
        <v>155.07</v>
      </c>
      <c r="AP727" s="15">
        <f t="shared" si="57"/>
        <v>78.970833333333346</v>
      </c>
      <c r="AQ727" s="15">
        <f t="shared" si="58"/>
        <v>26.5</v>
      </c>
      <c r="AR727" s="15">
        <v>0</v>
      </c>
      <c r="AS727" s="15">
        <v>0</v>
      </c>
      <c r="AT727" s="15">
        <v>0</v>
      </c>
      <c r="AU727" s="15">
        <v>0</v>
      </c>
      <c r="AV727" s="15">
        <f t="shared" si="59"/>
        <v>58.34811962500001</v>
      </c>
      <c r="AW727" s="15">
        <v>0</v>
      </c>
      <c r="AX727" s="15">
        <v>0</v>
      </c>
    </row>
    <row r="728" spans="1:50" ht="20.100000000000001" customHeight="1" x14ac:dyDescent="0.25">
      <c r="A728" s="8">
        <v>43922</v>
      </c>
      <c r="B728" s="8">
        <v>43951</v>
      </c>
      <c r="C728" s="11">
        <v>698</v>
      </c>
      <c r="D728" s="8" t="str">
        <f>VLOOKUP(C728,DBASE!$A$4:$Z$756,3,FALSE)</f>
        <v>P</v>
      </c>
      <c r="E728" s="11" t="str">
        <f>VLOOKUP(C728,DBASE!$A$4:$Z$756,2,FALSE)</f>
        <v>Active</v>
      </c>
      <c r="F728" s="11" t="str">
        <f>VLOOKUP(C728,DBASE!$A$4:$Z$756,4,FALSE)</f>
        <v>Mitarbeiter 698</v>
      </c>
      <c r="G728" s="11" t="str">
        <f>VLOOKUP(C728,DBASE!$A$4:$Z$756,5,FALSE)</f>
        <v>N</v>
      </c>
      <c r="H728" s="11">
        <f>VLOOKUP(C728,DBASE!$A$4:$Z$756,6,FALSE)</f>
        <v>1019</v>
      </c>
      <c r="I728" s="11">
        <f>VLOOKUP(C728,DBASE!$A$4:$Z$756,7,FALSE)</f>
        <v>1049</v>
      </c>
      <c r="J728" s="11">
        <f>VLOOKUP(C728,DBASE!$A$4:$Z$756,8,FALSE)</f>
        <v>107</v>
      </c>
      <c r="K728" s="11" t="str">
        <f>VLOOKUP(C728,DBASE!$A$4:$Z$756,9,FALSE)</f>
        <v>Niederl. 8</v>
      </c>
      <c r="L728" s="11" t="str">
        <f>VLOOKUP(C728,DBASE!$A$4:$Z$756,10,FALSE)</f>
        <v>Department</v>
      </c>
      <c r="M728" s="11" t="str">
        <f>VLOOKUP(C728,DBASE!$A$4:$Z$756,11,FALSE)</f>
        <v>Supervisor</v>
      </c>
      <c r="N728" s="11" t="str">
        <f>VLOOKUP(C728,DBASE!$A$4:$Z$756,12,FALSE)</f>
        <v>Non-Mgm.</v>
      </c>
      <c r="O728" s="11" t="str">
        <f>VLOOKUP(C728,DBASE!$A$4:$Z$756,13,FALSE)</f>
        <v>ang.</v>
      </c>
      <c r="P728" s="11" t="str">
        <f>VLOOKUP(C728,DBASE!$A$4:$Z$756,14,FALSE)</f>
        <v>M</v>
      </c>
      <c r="Q728" s="12">
        <f>VLOOKUP(C728,DBASE!$A$4:$Z$756,15,FALSE)</f>
        <v>43739</v>
      </c>
      <c r="R728" s="12" t="str">
        <f>IF(VLOOKUP(C728,DBASE!$A$4:$Z$756,16,FALSE)=0,"",VLOOKUP(C728,DBASE!$A$4:$Z$756,16,FALSE))</f>
        <v/>
      </c>
      <c r="S728" s="13" t="str">
        <f>VLOOKUP(C728,DBASE!$A$4:$Z$756,17,FALSE)</f>
        <v/>
      </c>
      <c r="T728" s="11">
        <f ca="1">VLOOKUP(C728,DBASE!$A$4:$Z$756,18,FALSE)</f>
        <v>0</v>
      </c>
      <c r="U728" s="12">
        <f>VLOOKUP(C728,DBASE!$A$4:$Z$756,19,FALSE)</f>
        <v>33266</v>
      </c>
      <c r="V728" s="13">
        <f ca="1">VLOOKUP(C728,DBASE!$A$4:$Z$756,20,FALSE)</f>
        <v>28</v>
      </c>
      <c r="W728" s="11" t="str">
        <f>VLOOKUP(C728,DBASE!$A$4:$Z$756,21,FALSE)</f>
        <v>J</v>
      </c>
      <c r="X728" s="11">
        <f>VLOOKUP(C728,DBASE!$A$4:$Z$756,22,FALSE)</f>
        <v>30</v>
      </c>
      <c r="Y728" s="14">
        <f>VLOOKUP(C728,DBASE!$A$4:$Z$756,23,FALSE)</f>
        <v>2.5</v>
      </c>
      <c r="Z728" s="11">
        <f>VLOOKUP(C728,DBASE!$A$4:$Z$756,24,FALSE)</f>
        <v>39</v>
      </c>
      <c r="AA728" s="11" t="str">
        <f>VLOOKUP(C728,DBASE!$A$4:$Z$756,25,FALSE)</f>
        <v>Function</v>
      </c>
      <c r="AB728" s="10">
        <f>VLOOKUP(C728,DBASE!$A$4:$Z$756,26,FALSE)</f>
        <v>1</v>
      </c>
      <c r="AC728" s="15">
        <v>1724</v>
      </c>
      <c r="AD728" s="15">
        <f t="shared" si="55"/>
        <v>377.98699999999997</v>
      </c>
      <c r="AE728" s="15">
        <v>0</v>
      </c>
      <c r="AF728" s="15">
        <v>0</v>
      </c>
      <c r="AG728" s="15">
        <v>0</v>
      </c>
      <c r="AH728" s="15">
        <v>0</v>
      </c>
      <c r="AI728" s="15">
        <v>0</v>
      </c>
      <c r="AJ728" s="15">
        <v>0</v>
      </c>
      <c r="AK728" s="15">
        <v>0</v>
      </c>
      <c r="AL728" s="15">
        <v>0</v>
      </c>
      <c r="AM728" s="15">
        <v>0</v>
      </c>
      <c r="AN728" s="15">
        <v>0</v>
      </c>
      <c r="AO728" s="15">
        <f t="shared" si="56"/>
        <v>99.461538461538453</v>
      </c>
      <c r="AP728" s="15">
        <f t="shared" si="57"/>
        <v>79.016666666666666</v>
      </c>
      <c r="AQ728" s="15">
        <f t="shared" si="58"/>
        <v>26.5</v>
      </c>
      <c r="AR728" s="15">
        <v>0</v>
      </c>
      <c r="AS728" s="15">
        <v>0</v>
      </c>
      <c r="AT728" s="15">
        <v>0</v>
      </c>
      <c r="AU728" s="15">
        <v>0</v>
      </c>
      <c r="AV728" s="15">
        <f t="shared" si="59"/>
        <v>45.904869038461534</v>
      </c>
      <c r="AW728" s="15">
        <v>0</v>
      </c>
      <c r="AX728" s="15">
        <v>0</v>
      </c>
    </row>
    <row r="729" spans="1:50" ht="20.100000000000001" customHeight="1" x14ac:dyDescent="0.25">
      <c r="A729" s="8">
        <v>43922</v>
      </c>
      <c r="B729" s="8">
        <v>43951</v>
      </c>
      <c r="C729" s="11">
        <v>699</v>
      </c>
      <c r="D729" s="8" t="str">
        <f>VLOOKUP(C729,DBASE!$A$4:$Z$756,3,FALSE)</f>
        <v>P</v>
      </c>
      <c r="E729" s="11" t="str">
        <f>VLOOKUP(C729,DBASE!$A$4:$Z$756,2,FALSE)</f>
        <v>Active</v>
      </c>
      <c r="F729" s="11" t="str">
        <f>VLOOKUP(C729,DBASE!$A$4:$Z$756,4,FALSE)</f>
        <v>Mitarbeiter 699</v>
      </c>
      <c r="G729" s="11" t="str">
        <f>VLOOKUP(C729,DBASE!$A$4:$Z$756,5,FALSE)</f>
        <v>N</v>
      </c>
      <c r="H729" s="11">
        <f>VLOOKUP(C729,DBASE!$A$4:$Z$756,6,FALSE)</f>
        <v>1048</v>
      </c>
      <c r="I729" s="11">
        <f>VLOOKUP(C729,DBASE!$A$4:$Z$756,7,FALSE)</f>
        <v>1091</v>
      </c>
      <c r="J729" s="11">
        <f>VLOOKUP(C729,DBASE!$A$4:$Z$756,8,FALSE)</f>
        <v>102</v>
      </c>
      <c r="K729" s="11" t="str">
        <f>VLOOKUP(C729,DBASE!$A$4:$Z$756,9,FALSE)</f>
        <v>Niederl. 3</v>
      </c>
      <c r="L729" s="11" t="str">
        <f>VLOOKUP(C729,DBASE!$A$4:$Z$756,10,FALSE)</f>
        <v>Department</v>
      </c>
      <c r="M729" s="11" t="str">
        <f>VLOOKUP(C729,DBASE!$A$4:$Z$756,11,FALSE)</f>
        <v>Supervisor</v>
      </c>
      <c r="N729" s="11" t="str">
        <f>VLOOKUP(C729,DBASE!$A$4:$Z$756,12,FALSE)</f>
        <v>Non-Mgm.</v>
      </c>
      <c r="O729" s="11" t="str">
        <f>VLOOKUP(C729,DBASE!$A$4:$Z$756,13,FALSE)</f>
        <v>ang.</v>
      </c>
      <c r="P729" s="11" t="str">
        <f>VLOOKUP(C729,DBASE!$A$4:$Z$756,14,FALSE)</f>
        <v>W</v>
      </c>
      <c r="Q729" s="12">
        <f>VLOOKUP(C729,DBASE!$A$4:$Z$756,15,FALSE)</f>
        <v>43745</v>
      </c>
      <c r="R729" s="12">
        <f>IF(VLOOKUP(C729,DBASE!$A$4:$Z$756,16,FALSE)=0,"",VLOOKUP(C729,DBASE!$A$4:$Z$756,16,FALSE))</f>
        <v>44104</v>
      </c>
      <c r="S729" s="13" t="str">
        <f>VLOOKUP(C729,DBASE!$A$4:$Z$756,17,FALSE)</f>
        <v/>
      </c>
      <c r="T729" s="11">
        <f ca="1">VLOOKUP(C729,DBASE!$A$4:$Z$756,18,FALSE)</f>
        <v>0</v>
      </c>
      <c r="U729" s="12">
        <f>VLOOKUP(C729,DBASE!$A$4:$Z$756,19,FALSE)</f>
        <v>35833</v>
      </c>
      <c r="V729" s="13">
        <f ca="1">VLOOKUP(C729,DBASE!$A$4:$Z$756,20,FALSE)</f>
        <v>21</v>
      </c>
      <c r="W729" s="11" t="str">
        <f>VLOOKUP(C729,DBASE!$A$4:$Z$756,21,FALSE)</f>
        <v>N</v>
      </c>
      <c r="X729" s="11">
        <f>VLOOKUP(C729,DBASE!$A$4:$Z$756,22,FALSE)</f>
        <v>9</v>
      </c>
      <c r="Y729" s="14">
        <f>VLOOKUP(C729,DBASE!$A$4:$Z$756,23,FALSE)</f>
        <v>0.75</v>
      </c>
      <c r="Z729" s="11">
        <f>VLOOKUP(C729,DBASE!$A$4:$Z$756,24,FALSE)</f>
        <v>15</v>
      </c>
      <c r="AA729" s="11" t="str">
        <f>VLOOKUP(C729,DBASE!$A$4:$Z$756,25,FALSE)</f>
        <v>Function</v>
      </c>
      <c r="AB729" s="10">
        <f>VLOOKUP(C729,DBASE!$A$4:$Z$756,26,FALSE)</f>
        <v>0.38461538461538464</v>
      </c>
      <c r="AC729" s="15">
        <v>1725</v>
      </c>
      <c r="AD729" s="15">
        <f t="shared" si="55"/>
        <v>378.20625000000001</v>
      </c>
      <c r="AE729" s="15">
        <v>0</v>
      </c>
      <c r="AF729" s="15">
        <v>0</v>
      </c>
      <c r="AG729" s="15">
        <v>0</v>
      </c>
      <c r="AH729" s="15">
        <v>0</v>
      </c>
      <c r="AI729" s="15">
        <v>0</v>
      </c>
      <c r="AJ729" s="15">
        <v>0</v>
      </c>
      <c r="AK729" s="15">
        <v>0</v>
      </c>
      <c r="AL729" s="15">
        <v>0</v>
      </c>
      <c r="AM729" s="15">
        <v>0</v>
      </c>
      <c r="AN729" s="15">
        <v>0</v>
      </c>
      <c r="AO729" s="15">
        <f t="shared" si="56"/>
        <v>0</v>
      </c>
      <c r="AP729" s="15">
        <f t="shared" si="57"/>
        <v>0</v>
      </c>
      <c r="AQ729" s="15">
        <f t="shared" si="58"/>
        <v>26.5</v>
      </c>
      <c r="AR729" s="15">
        <v>0</v>
      </c>
      <c r="AS729" s="15">
        <v>0</v>
      </c>
      <c r="AT729" s="15">
        <v>0</v>
      </c>
      <c r="AU729" s="15">
        <v>0</v>
      </c>
      <c r="AV729" s="15">
        <f t="shared" si="59"/>
        <v>5.9346750000000004</v>
      </c>
      <c r="AW729" s="15">
        <v>0</v>
      </c>
      <c r="AX729" s="15">
        <v>0</v>
      </c>
    </row>
    <row r="730" spans="1:50" ht="20.100000000000001" customHeight="1" x14ac:dyDescent="0.25">
      <c r="A730" s="8">
        <v>43922</v>
      </c>
      <c r="B730" s="8">
        <v>43951</v>
      </c>
      <c r="C730" s="11">
        <v>700</v>
      </c>
      <c r="D730" s="8" t="str">
        <f>VLOOKUP(C730,DBASE!$A$4:$Z$756,3,FALSE)</f>
        <v>P</v>
      </c>
      <c r="E730" s="11" t="str">
        <f>VLOOKUP(C730,DBASE!$A$4:$Z$756,2,FALSE)</f>
        <v>Active</v>
      </c>
      <c r="F730" s="11" t="str">
        <f>VLOOKUP(C730,DBASE!$A$4:$Z$756,4,FALSE)</f>
        <v>Mitarbeiter 700</v>
      </c>
      <c r="G730" s="11" t="str">
        <f>VLOOKUP(C730,DBASE!$A$4:$Z$756,5,FALSE)</f>
        <v>N</v>
      </c>
      <c r="H730" s="11">
        <f>VLOOKUP(C730,DBASE!$A$4:$Z$756,6,FALSE)</f>
        <v>1045</v>
      </c>
      <c r="I730" s="11">
        <f>VLOOKUP(C730,DBASE!$A$4:$Z$756,7,FALSE)</f>
        <v>1088</v>
      </c>
      <c r="J730" s="11">
        <f>VLOOKUP(C730,DBASE!$A$4:$Z$756,8,FALSE)</f>
        <v>102</v>
      </c>
      <c r="K730" s="11" t="str">
        <f>VLOOKUP(C730,DBASE!$A$4:$Z$756,9,FALSE)</f>
        <v>Niederl. 3</v>
      </c>
      <c r="L730" s="11" t="str">
        <f>VLOOKUP(C730,DBASE!$A$4:$Z$756,10,FALSE)</f>
        <v>Department</v>
      </c>
      <c r="M730" s="11" t="str">
        <f>VLOOKUP(C730,DBASE!$A$4:$Z$756,11,FALSE)</f>
        <v>Supervisor</v>
      </c>
      <c r="N730" s="11" t="str">
        <f>VLOOKUP(C730,DBASE!$A$4:$Z$756,12,FALSE)</f>
        <v>Non-Mgm.</v>
      </c>
      <c r="O730" s="11" t="str">
        <f>VLOOKUP(C730,DBASE!$A$4:$Z$756,13,FALSE)</f>
        <v>ang.</v>
      </c>
      <c r="P730" s="11" t="str">
        <f>VLOOKUP(C730,DBASE!$A$4:$Z$756,14,FALSE)</f>
        <v>W</v>
      </c>
      <c r="Q730" s="12">
        <f>VLOOKUP(C730,DBASE!$A$4:$Z$756,15,FALSE)</f>
        <v>43739</v>
      </c>
      <c r="R730" s="12">
        <f>IF(VLOOKUP(C730,DBASE!$A$4:$Z$756,16,FALSE)=0,"",VLOOKUP(C730,DBASE!$A$4:$Z$756,16,FALSE))</f>
        <v>44469</v>
      </c>
      <c r="S730" s="13" t="str">
        <f>VLOOKUP(C730,DBASE!$A$4:$Z$756,17,FALSE)</f>
        <v/>
      </c>
      <c r="T730" s="11">
        <f ca="1">VLOOKUP(C730,DBASE!$A$4:$Z$756,18,FALSE)</f>
        <v>1</v>
      </c>
      <c r="U730" s="12">
        <f>VLOOKUP(C730,DBASE!$A$4:$Z$756,19,FALSE)</f>
        <v>30219</v>
      </c>
      <c r="V730" s="13">
        <f ca="1">VLOOKUP(C730,DBASE!$A$4:$Z$756,20,FALSE)</f>
        <v>37</v>
      </c>
      <c r="W730" s="11" t="str">
        <f>VLOOKUP(C730,DBASE!$A$4:$Z$756,21,FALSE)</f>
        <v>N</v>
      </c>
      <c r="X730" s="11">
        <f>VLOOKUP(C730,DBASE!$A$4:$Z$756,22,FALSE)</f>
        <v>30</v>
      </c>
      <c r="Y730" s="14">
        <f>VLOOKUP(C730,DBASE!$A$4:$Z$756,23,FALSE)</f>
        <v>2.5</v>
      </c>
      <c r="Z730" s="11">
        <f>VLOOKUP(C730,DBASE!$A$4:$Z$756,24,FALSE)</f>
        <v>15</v>
      </c>
      <c r="AA730" s="11" t="str">
        <f>VLOOKUP(C730,DBASE!$A$4:$Z$756,25,FALSE)</f>
        <v>Function</v>
      </c>
      <c r="AB730" s="10">
        <f>VLOOKUP(C730,DBASE!$A$4:$Z$756,26,FALSE)</f>
        <v>0.38461538461538464</v>
      </c>
      <c r="AC730" s="15">
        <v>1726</v>
      </c>
      <c r="AD730" s="15">
        <f t="shared" si="55"/>
        <v>378.42550000000006</v>
      </c>
      <c r="AE730" s="15">
        <v>0</v>
      </c>
      <c r="AF730" s="15">
        <v>0</v>
      </c>
      <c r="AG730" s="15">
        <v>0</v>
      </c>
      <c r="AH730" s="15">
        <v>0</v>
      </c>
      <c r="AI730" s="15">
        <v>0</v>
      </c>
      <c r="AJ730" s="15">
        <v>0</v>
      </c>
      <c r="AK730" s="15">
        <v>0</v>
      </c>
      <c r="AL730" s="15">
        <v>0</v>
      </c>
      <c r="AM730" s="15">
        <v>0</v>
      </c>
      <c r="AN730" s="15">
        <v>0</v>
      </c>
      <c r="AO730" s="15">
        <f t="shared" si="56"/>
        <v>0</v>
      </c>
      <c r="AP730" s="15">
        <f t="shared" si="57"/>
        <v>0</v>
      </c>
      <c r="AQ730" s="15">
        <f t="shared" si="58"/>
        <v>26.5</v>
      </c>
      <c r="AR730" s="15">
        <v>0</v>
      </c>
      <c r="AS730" s="15">
        <v>0</v>
      </c>
      <c r="AT730" s="15">
        <v>0</v>
      </c>
      <c r="AU730" s="15">
        <v>0</v>
      </c>
      <c r="AV730" s="15">
        <f t="shared" si="59"/>
        <v>5.9346750000000004</v>
      </c>
      <c r="AW730" s="15">
        <v>0</v>
      </c>
      <c r="AX730" s="15">
        <v>0</v>
      </c>
    </row>
    <row r="731" spans="1:50" ht="20.100000000000001" customHeight="1" x14ac:dyDescent="0.25">
      <c r="A731" s="8">
        <v>43922</v>
      </c>
      <c r="B731" s="8">
        <v>43951</v>
      </c>
      <c r="C731" s="11">
        <v>701</v>
      </c>
      <c r="D731" s="8" t="str">
        <f>VLOOKUP(C731,DBASE!$A$4:$Z$756,3,FALSE)</f>
        <v>P</v>
      </c>
      <c r="E731" s="11" t="str">
        <f>VLOOKUP(C731,DBASE!$A$4:$Z$756,2,FALSE)</f>
        <v>Active</v>
      </c>
      <c r="F731" s="11" t="str">
        <f>VLOOKUP(C731,DBASE!$A$4:$Z$756,4,FALSE)</f>
        <v>Mitarbeiter 701</v>
      </c>
      <c r="G731" s="11" t="str">
        <f>VLOOKUP(C731,DBASE!$A$4:$Z$756,5,FALSE)</f>
        <v>N</v>
      </c>
      <c r="H731" s="11">
        <f>VLOOKUP(C731,DBASE!$A$4:$Z$756,6,FALSE)</f>
        <v>1012</v>
      </c>
      <c r="I731" s="11">
        <f>VLOOKUP(C731,DBASE!$A$4:$Z$756,7,FALSE)</f>
        <v>1012</v>
      </c>
      <c r="J731" s="11">
        <f>VLOOKUP(C731,DBASE!$A$4:$Z$756,8,FALSE)</f>
        <v>100</v>
      </c>
      <c r="K731" s="11" t="str">
        <f>VLOOKUP(C731,DBASE!$A$4:$Z$756,9,FALSE)</f>
        <v>Niederl. 1</v>
      </c>
      <c r="L731" s="11" t="str">
        <f>VLOOKUP(C731,DBASE!$A$4:$Z$756,10,FALSE)</f>
        <v>Department</v>
      </c>
      <c r="M731" s="11" t="str">
        <f>VLOOKUP(C731,DBASE!$A$4:$Z$756,11,FALSE)</f>
        <v>Supervisor</v>
      </c>
      <c r="N731" s="11" t="str">
        <f>VLOOKUP(C731,DBASE!$A$4:$Z$756,12,FALSE)</f>
        <v>Non-Mgm.</v>
      </c>
      <c r="O731" s="11" t="str">
        <f>VLOOKUP(C731,DBASE!$A$4:$Z$756,13,FALSE)</f>
        <v>kfm</v>
      </c>
      <c r="P731" s="11" t="str">
        <f>VLOOKUP(C731,DBASE!$A$4:$Z$756,14,FALSE)</f>
        <v>W</v>
      </c>
      <c r="Q731" s="12">
        <f>VLOOKUP(C731,DBASE!$A$4:$Z$756,15,FALSE)</f>
        <v>43709</v>
      </c>
      <c r="R731" s="12">
        <f>IF(VLOOKUP(C731,DBASE!$A$4:$Z$756,16,FALSE)=0,"",VLOOKUP(C731,DBASE!$A$4:$Z$756,16,FALSE))</f>
        <v>44804</v>
      </c>
      <c r="S731" s="13" t="str">
        <f>VLOOKUP(C731,DBASE!$A$4:$Z$756,17,FALSE)</f>
        <v/>
      </c>
      <c r="T731" s="11">
        <f ca="1">VLOOKUP(C731,DBASE!$A$4:$Z$756,18,FALSE)</f>
        <v>2</v>
      </c>
      <c r="U731" s="12">
        <f>VLOOKUP(C731,DBASE!$A$4:$Z$756,19,FALSE)</f>
        <v>36781</v>
      </c>
      <c r="V731" s="13">
        <f ca="1">VLOOKUP(C731,DBASE!$A$4:$Z$756,20,FALSE)</f>
        <v>19</v>
      </c>
      <c r="W731" s="11" t="str">
        <f>VLOOKUP(C731,DBASE!$A$4:$Z$756,21,FALSE)</f>
        <v>J</v>
      </c>
      <c r="X731" s="11">
        <f>VLOOKUP(C731,DBASE!$A$4:$Z$756,22,FALSE)</f>
        <v>30</v>
      </c>
      <c r="Y731" s="14">
        <f>VLOOKUP(C731,DBASE!$A$4:$Z$756,23,FALSE)</f>
        <v>2.5</v>
      </c>
      <c r="Z731" s="11">
        <f>VLOOKUP(C731,DBASE!$A$4:$Z$756,24,FALSE)</f>
        <v>39</v>
      </c>
      <c r="AA731" s="11" t="str">
        <f>VLOOKUP(C731,DBASE!$A$4:$Z$756,25,FALSE)</f>
        <v>Function</v>
      </c>
      <c r="AB731" s="10">
        <f>VLOOKUP(C731,DBASE!$A$4:$Z$756,26,FALSE)</f>
        <v>1</v>
      </c>
      <c r="AC731" s="15">
        <v>1727</v>
      </c>
      <c r="AD731" s="15">
        <f t="shared" si="55"/>
        <v>378.64474999999999</v>
      </c>
      <c r="AE731" s="15">
        <v>0</v>
      </c>
      <c r="AF731" s="15">
        <v>0</v>
      </c>
      <c r="AG731" s="15">
        <v>0</v>
      </c>
      <c r="AH731" s="15">
        <v>0</v>
      </c>
      <c r="AI731" s="15">
        <v>0</v>
      </c>
      <c r="AJ731" s="15">
        <v>0</v>
      </c>
      <c r="AK731" s="15">
        <v>0</v>
      </c>
      <c r="AL731" s="15">
        <v>0</v>
      </c>
      <c r="AM731" s="15">
        <v>0</v>
      </c>
      <c r="AN731" s="15">
        <v>0</v>
      </c>
      <c r="AO731" s="15">
        <f t="shared" si="56"/>
        <v>99.634615384615387</v>
      </c>
      <c r="AP731" s="15">
        <f t="shared" si="57"/>
        <v>79.154166666666669</v>
      </c>
      <c r="AQ731" s="15">
        <f t="shared" si="58"/>
        <v>26.5</v>
      </c>
      <c r="AR731" s="15">
        <v>0</v>
      </c>
      <c r="AS731" s="15">
        <v>0</v>
      </c>
      <c r="AT731" s="15">
        <v>0</v>
      </c>
      <c r="AU731" s="15">
        <v>0</v>
      </c>
      <c r="AV731" s="15">
        <f t="shared" si="59"/>
        <v>45.974422740384618</v>
      </c>
      <c r="AW731" s="15">
        <v>0</v>
      </c>
      <c r="AX731" s="15">
        <v>0</v>
      </c>
    </row>
    <row r="732" spans="1:50" ht="20.100000000000001" customHeight="1" x14ac:dyDescent="0.25">
      <c r="A732" s="8">
        <v>43922</v>
      </c>
      <c r="B732" s="8">
        <v>43951</v>
      </c>
      <c r="C732" s="11">
        <v>702</v>
      </c>
      <c r="D732" s="8" t="str">
        <f>VLOOKUP(C732,DBASE!$A$4:$Z$756,3,FALSE)</f>
        <v>P</v>
      </c>
      <c r="E732" s="11" t="str">
        <f>VLOOKUP(C732,DBASE!$A$4:$Z$756,2,FALSE)</f>
        <v>Active</v>
      </c>
      <c r="F732" s="11" t="str">
        <f>VLOOKUP(C732,DBASE!$A$4:$Z$756,4,FALSE)</f>
        <v>Mitarbeiter 702</v>
      </c>
      <c r="G732" s="11" t="str">
        <f>VLOOKUP(C732,DBASE!$A$4:$Z$756,5,FALSE)</f>
        <v>N</v>
      </c>
      <c r="H732" s="11">
        <f>VLOOKUP(C732,DBASE!$A$4:$Z$756,6,FALSE)</f>
        <v>1007</v>
      </c>
      <c r="I732" s="11">
        <f>VLOOKUP(C732,DBASE!$A$4:$Z$756,7,FALSE)</f>
        <v>1007</v>
      </c>
      <c r="J732" s="11">
        <f>VLOOKUP(C732,DBASE!$A$4:$Z$756,8,FALSE)</f>
        <v>100</v>
      </c>
      <c r="K732" s="11" t="str">
        <f>VLOOKUP(C732,DBASE!$A$4:$Z$756,9,FALSE)</f>
        <v>Niederl. 1</v>
      </c>
      <c r="L732" s="11" t="str">
        <f>VLOOKUP(C732,DBASE!$A$4:$Z$756,10,FALSE)</f>
        <v>Department</v>
      </c>
      <c r="M732" s="11" t="str">
        <f>VLOOKUP(C732,DBASE!$A$4:$Z$756,11,FALSE)</f>
        <v>Supervisor</v>
      </c>
      <c r="N732" s="11" t="str">
        <f>VLOOKUP(C732,DBASE!$A$4:$Z$756,12,FALSE)</f>
        <v>Non-Mgm.</v>
      </c>
      <c r="O732" s="11" t="str">
        <f>VLOOKUP(C732,DBASE!$A$4:$Z$756,13,FALSE)</f>
        <v>tech</v>
      </c>
      <c r="P732" s="11" t="str">
        <f>VLOOKUP(C732,DBASE!$A$4:$Z$756,14,FALSE)</f>
        <v>M</v>
      </c>
      <c r="Q732" s="12">
        <f>VLOOKUP(C732,DBASE!$A$4:$Z$756,15,FALSE)</f>
        <v>43709</v>
      </c>
      <c r="R732" s="12">
        <f>IF(VLOOKUP(C732,DBASE!$A$4:$Z$756,16,FALSE)=0,"",VLOOKUP(C732,DBASE!$A$4:$Z$756,16,FALSE))</f>
        <v>44985</v>
      </c>
      <c r="S732" s="13" t="str">
        <f>VLOOKUP(C732,DBASE!$A$4:$Z$756,17,FALSE)</f>
        <v/>
      </c>
      <c r="T732" s="11">
        <f ca="1">VLOOKUP(C732,DBASE!$A$4:$Z$756,18,FALSE)</f>
        <v>3</v>
      </c>
      <c r="U732" s="12">
        <f>VLOOKUP(C732,DBASE!$A$4:$Z$756,19,FALSE)</f>
        <v>38020</v>
      </c>
      <c r="V732" s="13">
        <f ca="1">VLOOKUP(C732,DBASE!$A$4:$Z$756,20,FALSE)</f>
        <v>15</v>
      </c>
      <c r="W732" s="11" t="str">
        <f>VLOOKUP(C732,DBASE!$A$4:$Z$756,21,FALSE)</f>
        <v>J</v>
      </c>
      <c r="X732" s="11">
        <f>VLOOKUP(C732,DBASE!$A$4:$Z$756,22,FALSE)</f>
        <v>30</v>
      </c>
      <c r="Y732" s="14">
        <f>VLOOKUP(C732,DBASE!$A$4:$Z$756,23,FALSE)</f>
        <v>2.5</v>
      </c>
      <c r="Z732" s="11">
        <f>VLOOKUP(C732,DBASE!$A$4:$Z$756,24,FALSE)</f>
        <v>39</v>
      </c>
      <c r="AA732" s="11" t="str">
        <f>VLOOKUP(C732,DBASE!$A$4:$Z$756,25,FALSE)</f>
        <v>Function</v>
      </c>
      <c r="AB732" s="10">
        <f>VLOOKUP(C732,DBASE!$A$4:$Z$756,26,FALSE)</f>
        <v>1</v>
      </c>
      <c r="AC732" s="15">
        <v>1728</v>
      </c>
      <c r="AD732" s="15">
        <f t="shared" si="55"/>
        <v>378.86400000000003</v>
      </c>
      <c r="AE732" s="15">
        <v>0</v>
      </c>
      <c r="AF732" s="15">
        <v>0</v>
      </c>
      <c r="AG732" s="15">
        <v>0</v>
      </c>
      <c r="AH732" s="15">
        <v>0</v>
      </c>
      <c r="AI732" s="15">
        <v>0</v>
      </c>
      <c r="AJ732" s="15">
        <v>0</v>
      </c>
      <c r="AK732" s="15">
        <v>0</v>
      </c>
      <c r="AL732" s="15">
        <v>0</v>
      </c>
      <c r="AM732" s="15">
        <v>0</v>
      </c>
      <c r="AN732" s="15">
        <v>0</v>
      </c>
      <c r="AO732" s="15">
        <f t="shared" si="56"/>
        <v>99.692307692307693</v>
      </c>
      <c r="AP732" s="15">
        <f t="shared" si="57"/>
        <v>79.2</v>
      </c>
      <c r="AQ732" s="15">
        <f t="shared" si="58"/>
        <v>26.5</v>
      </c>
      <c r="AR732" s="15">
        <v>0</v>
      </c>
      <c r="AS732" s="15">
        <v>0</v>
      </c>
      <c r="AT732" s="15">
        <v>0</v>
      </c>
      <c r="AU732" s="15">
        <v>0</v>
      </c>
      <c r="AV732" s="15">
        <f t="shared" si="59"/>
        <v>45.997607307692313</v>
      </c>
      <c r="AW732" s="15">
        <v>0</v>
      </c>
      <c r="AX732" s="15">
        <v>0</v>
      </c>
    </row>
    <row r="733" spans="1:50" ht="20.100000000000001" customHeight="1" x14ac:dyDescent="0.25">
      <c r="A733" s="8">
        <v>43922</v>
      </c>
      <c r="B733" s="8">
        <v>43951</v>
      </c>
      <c r="C733" s="11">
        <v>703</v>
      </c>
      <c r="D733" s="8" t="str">
        <f>VLOOKUP(C733,DBASE!$A$4:$Z$756,3,FALSE)</f>
        <v>P</v>
      </c>
      <c r="E733" s="11" t="str">
        <f>VLOOKUP(C733,DBASE!$A$4:$Z$756,2,FALSE)</f>
        <v>Active</v>
      </c>
      <c r="F733" s="11" t="str">
        <f>VLOOKUP(C733,DBASE!$A$4:$Z$756,4,FALSE)</f>
        <v>Mitarbeiter 703</v>
      </c>
      <c r="G733" s="11" t="str">
        <f>VLOOKUP(C733,DBASE!$A$4:$Z$756,5,FALSE)</f>
        <v>N</v>
      </c>
      <c r="H733" s="11">
        <f>VLOOKUP(C733,DBASE!$A$4:$Z$756,6,FALSE)</f>
        <v>1007</v>
      </c>
      <c r="I733" s="11">
        <f>VLOOKUP(C733,DBASE!$A$4:$Z$756,7,FALSE)</f>
        <v>1007</v>
      </c>
      <c r="J733" s="11">
        <f>VLOOKUP(C733,DBASE!$A$4:$Z$756,8,FALSE)</f>
        <v>100</v>
      </c>
      <c r="K733" s="11" t="str">
        <f>VLOOKUP(C733,DBASE!$A$4:$Z$756,9,FALSE)</f>
        <v>Niederl. 1</v>
      </c>
      <c r="L733" s="11" t="str">
        <f>VLOOKUP(C733,DBASE!$A$4:$Z$756,10,FALSE)</f>
        <v>Department</v>
      </c>
      <c r="M733" s="11" t="str">
        <f>VLOOKUP(C733,DBASE!$A$4:$Z$756,11,FALSE)</f>
        <v>Supervisor</v>
      </c>
      <c r="N733" s="11" t="str">
        <f>VLOOKUP(C733,DBASE!$A$4:$Z$756,12,FALSE)</f>
        <v>Non-Mgm.</v>
      </c>
      <c r="O733" s="11" t="str">
        <f>VLOOKUP(C733,DBASE!$A$4:$Z$756,13,FALSE)</f>
        <v>tech</v>
      </c>
      <c r="P733" s="11" t="str">
        <f>VLOOKUP(C733,DBASE!$A$4:$Z$756,14,FALSE)</f>
        <v>M</v>
      </c>
      <c r="Q733" s="12">
        <f>VLOOKUP(C733,DBASE!$A$4:$Z$756,15,FALSE)</f>
        <v>43709</v>
      </c>
      <c r="R733" s="12">
        <f>IF(VLOOKUP(C733,DBASE!$A$4:$Z$756,16,FALSE)=0,"",VLOOKUP(C733,DBASE!$A$4:$Z$756,16,FALSE))</f>
        <v>44985</v>
      </c>
      <c r="S733" s="13" t="str">
        <f>VLOOKUP(C733,DBASE!$A$4:$Z$756,17,FALSE)</f>
        <v/>
      </c>
      <c r="T733" s="11">
        <f ca="1">VLOOKUP(C733,DBASE!$A$4:$Z$756,18,FALSE)</f>
        <v>3</v>
      </c>
      <c r="U733" s="12">
        <f>VLOOKUP(C733,DBASE!$A$4:$Z$756,19,FALSE)</f>
        <v>37740</v>
      </c>
      <c r="V733" s="13">
        <f ca="1">VLOOKUP(C733,DBASE!$A$4:$Z$756,20,FALSE)</f>
        <v>16</v>
      </c>
      <c r="W733" s="11" t="str">
        <f>VLOOKUP(C733,DBASE!$A$4:$Z$756,21,FALSE)</f>
        <v>J</v>
      </c>
      <c r="X733" s="11">
        <f>VLOOKUP(C733,DBASE!$A$4:$Z$756,22,FALSE)</f>
        <v>30</v>
      </c>
      <c r="Y733" s="14">
        <f>VLOOKUP(C733,DBASE!$A$4:$Z$756,23,FALSE)</f>
        <v>2.5</v>
      </c>
      <c r="Z733" s="11">
        <f>VLOOKUP(C733,DBASE!$A$4:$Z$756,24,FALSE)</f>
        <v>39</v>
      </c>
      <c r="AA733" s="11" t="str">
        <f>VLOOKUP(C733,DBASE!$A$4:$Z$756,25,FALSE)</f>
        <v>Function</v>
      </c>
      <c r="AB733" s="10">
        <f>VLOOKUP(C733,DBASE!$A$4:$Z$756,26,FALSE)</f>
        <v>1</v>
      </c>
      <c r="AC733" s="15">
        <v>1729</v>
      </c>
      <c r="AD733" s="15">
        <f t="shared" si="55"/>
        <v>379.08325000000002</v>
      </c>
      <c r="AE733" s="15">
        <v>0</v>
      </c>
      <c r="AF733" s="15">
        <v>0</v>
      </c>
      <c r="AG733" s="15">
        <v>0</v>
      </c>
      <c r="AH733" s="15">
        <v>0</v>
      </c>
      <c r="AI733" s="15">
        <v>0</v>
      </c>
      <c r="AJ733" s="15">
        <v>0</v>
      </c>
      <c r="AK733" s="15">
        <v>0</v>
      </c>
      <c r="AL733" s="15">
        <v>0</v>
      </c>
      <c r="AM733" s="15">
        <v>0</v>
      </c>
      <c r="AN733" s="15">
        <v>0</v>
      </c>
      <c r="AO733" s="15">
        <f t="shared" si="56"/>
        <v>99.749999999999986</v>
      </c>
      <c r="AP733" s="15">
        <f t="shared" si="57"/>
        <v>79.245833333333351</v>
      </c>
      <c r="AQ733" s="15">
        <f t="shared" si="58"/>
        <v>26.5</v>
      </c>
      <c r="AR733" s="15">
        <v>0</v>
      </c>
      <c r="AS733" s="15">
        <v>0</v>
      </c>
      <c r="AT733" s="15">
        <v>0</v>
      </c>
      <c r="AU733" s="15">
        <v>0</v>
      </c>
      <c r="AV733" s="15">
        <f t="shared" si="59"/>
        <v>46.020791875</v>
      </c>
      <c r="AW733" s="15">
        <v>0</v>
      </c>
      <c r="AX733" s="15">
        <v>0</v>
      </c>
    </row>
    <row r="734" spans="1:50" ht="20.100000000000001" customHeight="1" x14ac:dyDescent="0.25">
      <c r="A734" s="8">
        <v>43922</v>
      </c>
      <c r="B734" s="8">
        <v>43951</v>
      </c>
      <c r="C734" s="11">
        <v>704</v>
      </c>
      <c r="D734" s="8" t="str">
        <f>VLOOKUP(C734,DBASE!$A$4:$Z$756,3,FALSE)</f>
        <v>P</v>
      </c>
      <c r="E734" s="11" t="str">
        <f>VLOOKUP(C734,DBASE!$A$4:$Z$756,2,FALSE)</f>
        <v>Active</v>
      </c>
      <c r="F734" s="11" t="str">
        <f>VLOOKUP(C734,DBASE!$A$4:$Z$756,4,FALSE)</f>
        <v>Mitarbeiter 704</v>
      </c>
      <c r="G734" s="11" t="str">
        <f>VLOOKUP(C734,DBASE!$A$4:$Z$756,5,FALSE)</f>
        <v>N</v>
      </c>
      <c r="H734" s="11">
        <f>VLOOKUP(C734,DBASE!$A$4:$Z$756,6,FALSE)</f>
        <v>1007</v>
      </c>
      <c r="I734" s="11">
        <f>VLOOKUP(C734,DBASE!$A$4:$Z$756,7,FALSE)</f>
        <v>1007</v>
      </c>
      <c r="J734" s="11">
        <f>VLOOKUP(C734,DBASE!$A$4:$Z$756,8,FALSE)</f>
        <v>100</v>
      </c>
      <c r="K734" s="11" t="str">
        <f>VLOOKUP(C734,DBASE!$A$4:$Z$756,9,FALSE)</f>
        <v>Niederl. 1</v>
      </c>
      <c r="L734" s="11" t="str">
        <f>VLOOKUP(C734,DBASE!$A$4:$Z$756,10,FALSE)</f>
        <v>Department</v>
      </c>
      <c r="M734" s="11" t="str">
        <f>VLOOKUP(C734,DBASE!$A$4:$Z$756,11,FALSE)</f>
        <v>Supervisor</v>
      </c>
      <c r="N734" s="11" t="str">
        <f>VLOOKUP(C734,DBASE!$A$4:$Z$756,12,FALSE)</f>
        <v>Non-Mgm.</v>
      </c>
      <c r="O734" s="11" t="str">
        <f>VLOOKUP(C734,DBASE!$A$4:$Z$756,13,FALSE)</f>
        <v>tech</v>
      </c>
      <c r="P734" s="11" t="str">
        <f>VLOOKUP(C734,DBASE!$A$4:$Z$756,14,FALSE)</f>
        <v>M</v>
      </c>
      <c r="Q734" s="12">
        <f>VLOOKUP(C734,DBASE!$A$4:$Z$756,15,FALSE)</f>
        <v>43709</v>
      </c>
      <c r="R734" s="12">
        <f>IF(VLOOKUP(C734,DBASE!$A$4:$Z$756,16,FALSE)=0,"",VLOOKUP(C734,DBASE!$A$4:$Z$756,16,FALSE))</f>
        <v>44985</v>
      </c>
      <c r="S734" s="13" t="str">
        <f>VLOOKUP(C734,DBASE!$A$4:$Z$756,17,FALSE)</f>
        <v/>
      </c>
      <c r="T734" s="11">
        <f ca="1">VLOOKUP(C734,DBASE!$A$4:$Z$756,18,FALSE)</f>
        <v>3</v>
      </c>
      <c r="U734" s="12">
        <f>VLOOKUP(C734,DBASE!$A$4:$Z$756,19,FALSE)</f>
        <v>37543</v>
      </c>
      <c r="V734" s="13">
        <f ca="1">VLOOKUP(C734,DBASE!$A$4:$Z$756,20,FALSE)</f>
        <v>17</v>
      </c>
      <c r="W734" s="11" t="str">
        <f>VLOOKUP(C734,DBASE!$A$4:$Z$756,21,FALSE)</f>
        <v>J</v>
      </c>
      <c r="X734" s="11">
        <f>VLOOKUP(C734,DBASE!$A$4:$Z$756,22,FALSE)</f>
        <v>30</v>
      </c>
      <c r="Y734" s="14">
        <f>VLOOKUP(C734,DBASE!$A$4:$Z$756,23,FALSE)</f>
        <v>2.5</v>
      </c>
      <c r="Z734" s="11">
        <f>VLOOKUP(C734,DBASE!$A$4:$Z$756,24,FALSE)</f>
        <v>39</v>
      </c>
      <c r="AA734" s="11" t="str">
        <f>VLOOKUP(C734,DBASE!$A$4:$Z$756,25,FALSE)</f>
        <v>Function</v>
      </c>
      <c r="AB734" s="10">
        <f>VLOOKUP(C734,DBASE!$A$4:$Z$756,26,FALSE)</f>
        <v>1</v>
      </c>
      <c r="AC734" s="15">
        <v>1730</v>
      </c>
      <c r="AD734" s="15">
        <f t="shared" si="55"/>
        <v>379.30250000000001</v>
      </c>
      <c r="AE734" s="15">
        <v>0</v>
      </c>
      <c r="AF734" s="15">
        <v>0</v>
      </c>
      <c r="AG734" s="15">
        <v>0</v>
      </c>
      <c r="AH734" s="15">
        <v>0</v>
      </c>
      <c r="AI734" s="15">
        <v>0</v>
      </c>
      <c r="AJ734" s="15">
        <v>0</v>
      </c>
      <c r="AK734" s="15">
        <v>0</v>
      </c>
      <c r="AL734" s="15">
        <v>0</v>
      </c>
      <c r="AM734" s="15">
        <v>0</v>
      </c>
      <c r="AN734" s="15">
        <v>0</v>
      </c>
      <c r="AO734" s="15">
        <f t="shared" si="56"/>
        <v>99.807692307692307</v>
      </c>
      <c r="AP734" s="15">
        <f t="shared" si="57"/>
        <v>79.291666666666671</v>
      </c>
      <c r="AQ734" s="15">
        <f t="shared" si="58"/>
        <v>26.5</v>
      </c>
      <c r="AR734" s="15">
        <v>0</v>
      </c>
      <c r="AS734" s="15">
        <v>0</v>
      </c>
      <c r="AT734" s="15">
        <v>0</v>
      </c>
      <c r="AU734" s="15">
        <v>0</v>
      </c>
      <c r="AV734" s="15">
        <f t="shared" si="59"/>
        <v>46.043976442307695</v>
      </c>
      <c r="AW734" s="15">
        <v>0</v>
      </c>
      <c r="AX734" s="15">
        <v>0</v>
      </c>
    </row>
    <row r="735" spans="1:50" ht="20.100000000000001" customHeight="1" x14ac:dyDescent="0.25">
      <c r="A735" s="8">
        <v>43922</v>
      </c>
      <c r="B735" s="8">
        <v>43951</v>
      </c>
      <c r="C735" s="11">
        <v>705</v>
      </c>
      <c r="D735" s="8" t="str">
        <f>VLOOKUP(C735,DBASE!$A$4:$Z$756,3,FALSE)</f>
        <v>P</v>
      </c>
      <c r="E735" s="11" t="str">
        <f>VLOOKUP(C735,DBASE!$A$4:$Z$756,2,FALSE)</f>
        <v>Active</v>
      </c>
      <c r="F735" s="11" t="str">
        <f>VLOOKUP(C735,DBASE!$A$4:$Z$756,4,FALSE)</f>
        <v>Mitarbeiter 705</v>
      </c>
      <c r="G735" s="11" t="str">
        <f>VLOOKUP(C735,DBASE!$A$4:$Z$756,5,FALSE)</f>
        <v>N</v>
      </c>
      <c r="H735" s="11">
        <f>VLOOKUP(C735,DBASE!$A$4:$Z$756,6,FALSE)</f>
        <v>1007</v>
      </c>
      <c r="I735" s="11">
        <f>VLOOKUP(C735,DBASE!$A$4:$Z$756,7,FALSE)</f>
        <v>1007</v>
      </c>
      <c r="J735" s="11">
        <f>VLOOKUP(C735,DBASE!$A$4:$Z$756,8,FALSE)</f>
        <v>100</v>
      </c>
      <c r="K735" s="11" t="str">
        <f>VLOOKUP(C735,DBASE!$A$4:$Z$756,9,FALSE)</f>
        <v>Niederl. 1</v>
      </c>
      <c r="L735" s="11" t="str">
        <f>VLOOKUP(C735,DBASE!$A$4:$Z$756,10,FALSE)</f>
        <v>Department</v>
      </c>
      <c r="M735" s="11" t="str">
        <f>VLOOKUP(C735,DBASE!$A$4:$Z$756,11,FALSE)</f>
        <v>Supervisor</v>
      </c>
      <c r="N735" s="11" t="str">
        <f>VLOOKUP(C735,DBASE!$A$4:$Z$756,12,FALSE)</f>
        <v>Non-Mgm.</v>
      </c>
      <c r="O735" s="11" t="str">
        <f>VLOOKUP(C735,DBASE!$A$4:$Z$756,13,FALSE)</f>
        <v>tech</v>
      </c>
      <c r="P735" s="11" t="str">
        <f>VLOOKUP(C735,DBASE!$A$4:$Z$756,14,FALSE)</f>
        <v>M</v>
      </c>
      <c r="Q735" s="12">
        <f>VLOOKUP(C735,DBASE!$A$4:$Z$756,15,FALSE)</f>
        <v>43709</v>
      </c>
      <c r="R735" s="12">
        <f>IF(VLOOKUP(C735,DBASE!$A$4:$Z$756,16,FALSE)=0,"",VLOOKUP(C735,DBASE!$A$4:$Z$756,16,FALSE))</f>
        <v>44985</v>
      </c>
      <c r="S735" s="13" t="str">
        <f>VLOOKUP(C735,DBASE!$A$4:$Z$756,17,FALSE)</f>
        <v/>
      </c>
      <c r="T735" s="11">
        <f ca="1">VLOOKUP(C735,DBASE!$A$4:$Z$756,18,FALSE)</f>
        <v>3</v>
      </c>
      <c r="U735" s="12">
        <f>VLOOKUP(C735,DBASE!$A$4:$Z$756,19,FALSE)</f>
        <v>37631</v>
      </c>
      <c r="V735" s="13">
        <f ca="1">VLOOKUP(C735,DBASE!$A$4:$Z$756,20,FALSE)</f>
        <v>17</v>
      </c>
      <c r="W735" s="11" t="str">
        <f>VLOOKUP(C735,DBASE!$A$4:$Z$756,21,FALSE)</f>
        <v>J</v>
      </c>
      <c r="X735" s="11">
        <f>VLOOKUP(C735,DBASE!$A$4:$Z$756,22,FALSE)</f>
        <v>30</v>
      </c>
      <c r="Y735" s="14">
        <f>VLOOKUP(C735,DBASE!$A$4:$Z$756,23,FALSE)</f>
        <v>2.5</v>
      </c>
      <c r="Z735" s="11">
        <f>VLOOKUP(C735,DBASE!$A$4:$Z$756,24,FALSE)</f>
        <v>39</v>
      </c>
      <c r="AA735" s="11" t="str">
        <f>VLOOKUP(C735,DBASE!$A$4:$Z$756,25,FALSE)</f>
        <v>Function</v>
      </c>
      <c r="AB735" s="10">
        <f>VLOOKUP(C735,DBASE!$A$4:$Z$756,26,FALSE)</f>
        <v>1</v>
      </c>
      <c r="AC735" s="15">
        <v>1731</v>
      </c>
      <c r="AD735" s="15">
        <f t="shared" si="55"/>
        <v>379.52175</v>
      </c>
      <c r="AE735" s="15">
        <v>0</v>
      </c>
      <c r="AF735" s="15">
        <v>0</v>
      </c>
      <c r="AG735" s="15">
        <v>0</v>
      </c>
      <c r="AH735" s="15">
        <v>0</v>
      </c>
      <c r="AI735" s="15">
        <v>0</v>
      </c>
      <c r="AJ735" s="15">
        <v>0</v>
      </c>
      <c r="AK735" s="15">
        <v>0</v>
      </c>
      <c r="AL735" s="15">
        <v>0</v>
      </c>
      <c r="AM735" s="15">
        <v>0</v>
      </c>
      <c r="AN735" s="15">
        <v>0</v>
      </c>
      <c r="AO735" s="15">
        <f t="shared" si="56"/>
        <v>99.865384615384613</v>
      </c>
      <c r="AP735" s="15">
        <f t="shared" si="57"/>
        <v>79.337500000000006</v>
      </c>
      <c r="AQ735" s="15">
        <f t="shared" si="58"/>
        <v>26.5</v>
      </c>
      <c r="AR735" s="15">
        <v>0</v>
      </c>
      <c r="AS735" s="15">
        <v>0</v>
      </c>
      <c r="AT735" s="15">
        <v>0</v>
      </c>
      <c r="AU735" s="15">
        <v>0</v>
      </c>
      <c r="AV735" s="15">
        <f t="shared" si="59"/>
        <v>46.06716100961539</v>
      </c>
      <c r="AW735" s="15">
        <v>0</v>
      </c>
      <c r="AX735" s="15">
        <v>0</v>
      </c>
    </row>
    <row r="736" spans="1:50" ht="20.100000000000001" customHeight="1" x14ac:dyDescent="0.25">
      <c r="A736" s="8">
        <v>43922</v>
      </c>
      <c r="B736" s="8">
        <v>43951</v>
      </c>
      <c r="C736" s="11">
        <v>706</v>
      </c>
      <c r="D736" s="8" t="str">
        <f>VLOOKUP(C736,DBASE!$A$4:$Z$756,3,FALSE)</f>
        <v>P</v>
      </c>
      <c r="E736" s="11" t="str">
        <f>VLOOKUP(C736,DBASE!$A$4:$Z$756,2,FALSE)</f>
        <v>Active</v>
      </c>
      <c r="F736" s="11" t="str">
        <f>VLOOKUP(C736,DBASE!$A$4:$Z$756,4,FALSE)</f>
        <v>Mitarbeiter 706</v>
      </c>
      <c r="G736" s="11" t="str">
        <f>VLOOKUP(C736,DBASE!$A$4:$Z$756,5,FALSE)</f>
        <v>N</v>
      </c>
      <c r="H736" s="11">
        <f>VLOOKUP(C736,DBASE!$A$4:$Z$756,6,FALSE)</f>
        <v>1007</v>
      </c>
      <c r="I736" s="11">
        <f>VLOOKUP(C736,DBASE!$A$4:$Z$756,7,FALSE)</f>
        <v>1007</v>
      </c>
      <c r="J736" s="11">
        <f>VLOOKUP(C736,DBASE!$A$4:$Z$756,8,FALSE)</f>
        <v>100</v>
      </c>
      <c r="K736" s="11" t="str">
        <f>VLOOKUP(C736,DBASE!$A$4:$Z$756,9,FALSE)</f>
        <v>Niederl. 1</v>
      </c>
      <c r="L736" s="11" t="str">
        <f>VLOOKUP(C736,DBASE!$A$4:$Z$756,10,FALSE)</f>
        <v>Department</v>
      </c>
      <c r="M736" s="11" t="str">
        <f>VLOOKUP(C736,DBASE!$A$4:$Z$756,11,FALSE)</f>
        <v>Supervisor</v>
      </c>
      <c r="N736" s="11" t="str">
        <f>VLOOKUP(C736,DBASE!$A$4:$Z$756,12,FALSE)</f>
        <v>Non-Mgm.</v>
      </c>
      <c r="O736" s="11" t="str">
        <f>VLOOKUP(C736,DBASE!$A$4:$Z$756,13,FALSE)</f>
        <v>tech</v>
      </c>
      <c r="P736" s="11" t="str">
        <f>VLOOKUP(C736,DBASE!$A$4:$Z$756,14,FALSE)</f>
        <v>M</v>
      </c>
      <c r="Q736" s="12">
        <f>VLOOKUP(C736,DBASE!$A$4:$Z$756,15,FALSE)</f>
        <v>43709</v>
      </c>
      <c r="R736" s="12">
        <f>IF(VLOOKUP(C736,DBASE!$A$4:$Z$756,16,FALSE)=0,"",VLOOKUP(C736,DBASE!$A$4:$Z$756,16,FALSE))</f>
        <v>44985</v>
      </c>
      <c r="S736" s="13" t="str">
        <f>VLOOKUP(C736,DBASE!$A$4:$Z$756,17,FALSE)</f>
        <v/>
      </c>
      <c r="T736" s="11">
        <f ca="1">VLOOKUP(C736,DBASE!$A$4:$Z$756,18,FALSE)</f>
        <v>3</v>
      </c>
      <c r="U736" s="12">
        <f>VLOOKUP(C736,DBASE!$A$4:$Z$756,19,FALSE)</f>
        <v>37530</v>
      </c>
      <c r="V736" s="13">
        <f ca="1">VLOOKUP(C736,DBASE!$A$4:$Z$756,20,FALSE)</f>
        <v>17</v>
      </c>
      <c r="W736" s="11" t="str">
        <f>VLOOKUP(C736,DBASE!$A$4:$Z$756,21,FALSE)</f>
        <v>J</v>
      </c>
      <c r="X736" s="11">
        <f>VLOOKUP(C736,DBASE!$A$4:$Z$756,22,FALSE)</f>
        <v>30</v>
      </c>
      <c r="Y736" s="14">
        <f>VLOOKUP(C736,DBASE!$A$4:$Z$756,23,FALSE)</f>
        <v>2.5</v>
      </c>
      <c r="Z736" s="11">
        <f>VLOOKUP(C736,DBASE!$A$4:$Z$756,24,FALSE)</f>
        <v>39</v>
      </c>
      <c r="AA736" s="11" t="str">
        <f>VLOOKUP(C736,DBASE!$A$4:$Z$756,25,FALSE)</f>
        <v>Function</v>
      </c>
      <c r="AB736" s="10">
        <f>VLOOKUP(C736,DBASE!$A$4:$Z$756,26,FALSE)</f>
        <v>1</v>
      </c>
      <c r="AC736" s="15">
        <v>1732</v>
      </c>
      <c r="AD736" s="15">
        <f t="shared" si="55"/>
        <v>379.74099999999999</v>
      </c>
      <c r="AE736" s="15">
        <v>0</v>
      </c>
      <c r="AF736" s="15">
        <v>0</v>
      </c>
      <c r="AG736" s="15">
        <v>0</v>
      </c>
      <c r="AH736" s="15">
        <v>0</v>
      </c>
      <c r="AI736" s="15">
        <v>0</v>
      </c>
      <c r="AJ736" s="15">
        <v>0</v>
      </c>
      <c r="AK736" s="15">
        <v>0</v>
      </c>
      <c r="AL736" s="15">
        <v>0</v>
      </c>
      <c r="AM736" s="15">
        <v>0</v>
      </c>
      <c r="AN736" s="15">
        <v>0</v>
      </c>
      <c r="AO736" s="15">
        <f t="shared" si="56"/>
        <v>99.92307692307692</v>
      </c>
      <c r="AP736" s="15">
        <f t="shared" si="57"/>
        <v>79.38333333333334</v>
      </c>
      <c r="AQ736" s="15">
        <f t="shared" si="58"/>
        <v>26.5</v>
      </c>
      <c r="AR736" s="15">
        <v>0</v>
      </c>
      <c r="AS736" s="15">
        <v>0</v>
      </c>
      <c r="AT736" s="15">
        <v>0</v>
      </c>
      <c r="AU736" s="15">
        <v>0</v>
      </c>
      <c r="AV736" s="15">
        <f t="shared" si="59"/>
        <v>46.090345576923077</v>
      </c>
      <c r="AW736" s="15">
        <v>0</v>
      </c>
      <c r="AX736" s="15">
        <v>0</v>
      </c>
    </row>
    <row r="737" spans="1:50" ht="20.100000000000001" customHeight="1" x14ac:dyDescent="0.25">
      <c r="A737" s="8">
        <v>43922</v>
      </c>
      <c r="B737" s="8">
        <v>43951</v>
      </c>
      <c r="C737" s="11">
        <v>707</v>
      </c>
      <c r="D737" s="8" t="str">
        <f>VLOOKUP(C737,DBASE!$A$4:$Z$756,3,FALSE)</f>
        <v>P</v>
      </c>
      <c r="E737" s="11" t="str">
        <f>VLOOKUP(C737,DBASE!$A$4:$Z$756,2,FALSE)</f>
        <v>Active</v>
      </c>
      <c r="F737" s="11" t="str">
        <f>VLOOKUP(C737,DBASE!$A$4:$Z$756,4,FALSE)</f>
        <v>Mitarbeiter 707</v>
      </c>
      <c r="G737" s="11" t="str">
        <f>VLOOKUP(C737,DBASE!$A$4:$Z$756,5,FALSE)</f>
        <v>N</v>
      </c>
      <c r="H737" s="11">
        <f>VLOOKUP(C737,DBASE!$A$4:$Z$756,6,FALSE)</f>
        <v>1012</v>
      </c>
      <c r="I737" s="11">
        <f>VLOOKUP(C737,DBASE!$A$4:$Z$756,7,FALSE)</f>
        <v>1012</v>
      </c>
      <c r="J737" s="11">
        <f>VLOOKUP(C737,DBASE!$A$4:$Z$756,8,FALSE)</f>
        <v>100</v>
      </c>
      <c r="K737" s="11" t="str">
        <f>VLOOKUP(C737,DBASE!$A$4:$Z$756,9,FALSE)</f>
        <v>Niederl. 1</v>
      </c>
      <c r="L737" s="11" t="str">
        <f>VLOOKUP(C737,DBASE!$A$4:$Z$756,10,FALSE)</f>
        <v>Department</v>
      </c>
      <c r="M737" s="11" t="str">
        <f>VLOOKUP(C737,DBASE!$A$4:$Z$756,11,FALSE)</f>
        <v>Supervisor</v>
      </c>
      <c r="N737" s="11" t="str">
        <f>VLOOKUP(C737,DBASE!$A$4:$Z$756,12,FALSE)</f>
        <v>Non-Mgm.</v>
      </c>
      <c r="O737" s="11" t="str">
        <f>VLOOKUP(C737,DBASE!$A$4:$Z$756,13,FALSE)</f>
        <v>kfm</v>
      </c>
      <c r="P737" s="11" t="str">
        <f>VLOOKUP(C737,DBASE!$A$4:$Z$756,14,FALSE)</f>
        <v>M</v>
      </c>
      <c r="Q737" s="12">
        <f>VLOOKUP(C737,DBASE!$A$4:$Z$756,15,FALSE)</f>
        <v>43709</v>
      </c>
      <c r="R737" s="12">
        <f>IF(VLOOKUP(C737,DBASE!$A$4:$Z$756,16,FALSE)=0,"",VLOOKUP(C737,DBASE!$A$4:$Z$756,16,FALSE))</f>
        <v>44804</v>
      </c>
      <c r="S737" s="13" t="str">
        <f>VLOOKUP(C737,DBASE!$A$4:$Z$756,17,FALSE)</f>
        <v/>
      </c>
      <c r="T737" s="11">
        <f ca="1">VLOOKUP(C737,DBASE!$A$4:$Z$756,18,FALSE)</f>
        <v>2</v>
      </c>
      <c r="U737" s="12">
        <f>VLOOKUP(C737,DBASE!$A$4:$Z$756,19,FALSE)</f>
        <v>37790</v>
      </c>
      <c r="V737" s="13">
        <f ca="1">VLOOKUP(C737,DBASE!$A$4:$Z$756,20,FALSE)</f>
        <v>16</v>
      </c>
      <c r="W737" s="11" t="str">
        <f>VLOOKUP(C737,DBASE!$A$4:$Z$756,21,FALSE)</f>
        <v>J</v>
      </c>
      <c r="X737" s="11">
        <f>VLOOKUP(C737,DBASE!$A$4:$Z$756,22,FALSE)</f>
        <v>30</v>
      </c>
      <c r="Y737" s="14">
        <f>VLOOKUP(C737,DBASE!$A$4:$Z$756,23,FALSE)</f>
        <v>2.5</v>
      </c>
      <c r="Z737" s="11">
        <f>VLOOKUP(C737,DBASE!$A$4:$Z$756,24,FALSE)</f>
        <v>39</v>
      </c>
      <c r="AA737" s="11" t="str">
        <f>VLOOKUP(C737,DBASE!$A$4:$Z$756,25,FALSE)</f>
        <v>Function</v>
      </c>
      <c r="AB737" s="10">
        <f>VLOOKUP(C737,DBASE!$A$4:$Z$756,26,FALSE)</f>
        <v>1</v>
      </c>
      <c r="AC737" s="15">
        <v>1733</v>
      </c>
      <c r="AD737" s="15">
        <f t="shared" si="55"/>
        <v>379.96025000000003</v>
      </c>
      <c r="AE737" s="15">
        <v>0</v>
      </c>
      <c r="AF737" s="15">
        <v>0</v>
      </c>
      <c r="AG737" s="15">
        <v>0</v>
      </c>
      <c r="AH737" s="15">
        <v>0</v>
      </c>
      <c r="AI737" s="15">
        <v>0</v>
      </c>
      <c r="AJ737" s="15">
        <v>0</v>
      </c>
      <c r="AK737" s="15">
        <v>0</v>
      </c>
      <c r="AL737" s="15">
        <v>0</v>
      </c>
      <c r="AM737" s="15">
        <v>0</v>
      </c>
      <c r="AN737" s="15">
        <v>0</v>
      </c>
      <c r="AO737" s="15">
        <f t="shared" si="56"/>
        <v>99.980769230769226</v>
      </c>
      <c r="AP737" s="15">
        <f t="shared" si="57"/>
        <v>79.429166666666674</v>
      </c>
      <c r="AQ737" s="15">
        <f t="shared" si="58"/>
        <v>26.5</v>
      </c>
      <c r="AR737" s="15">
        <v>0</v>
      </c>
      <c r="AS737" s="15">
        <v>0</v>
      </c>
      <c r="AT737" s="15">
        <v>0</v>
      </c>
      <c r="AU737" s="15">
        <v>0</v>
      </c>
      <c r="AV737" s="15">
        <f t="shared" si="59"/>
        <v>46.113530144230772</v>
      </c>
      <c r="AW737" s="15">
        <v>0</v>
      </c>
      <c r="AX737" s="15">
        <v>0</v>
      </c>
    </row>
    <row r="738" spans="1:50" ht="20.100000000000001" customHeight="1" x14ac:dyDescent="0.25">
      <c r="A738" s="8">
        <v>43922</v>
      </c>
      <c r="B738" s="8">
        <v>43951</v>
      </c>
      <c r="C738" s="11">
        <v>708</v>
      </c>
      <c r="D738" s="8" t="str">
        <f>VLOOKUP(C738,DBASE!$A$4:$Z$756,3,FALSE)</f>
        <v>P</v>
      </c>
      <c r="E738" s="11" t="str">
        <f>VLOOKUP(C738,DBASE!$A$4:$Z$756,2,FALSE)</f>
        <v>Active</v>
      </c>
      <c r="F738" s="11" t="str">
        <f>VLOOKUP(C738,DBASE!$A$4:$Z$756,4,FALSE)</f>
        <v>Mitarbeiter 708</v>
      </c>
      <c r="G738" s="11" t="str">
        <f>VLOOKUP(C738,DBASE!$A$4:$Z$756,5,FALSE)</f>
        <v>N</v>
      </c>
      <c r="H738" s="11">
        <f>VLOOKUP(C738,DBASE!$A$4:$Z$756,6,FALSE)</f>
        <v>1012</v>
      </c>
      <c r="I738" s="11">
        <f>VLOOKUP(C738,DBASE!$A$4:$Z$756,7,FALSE)</f>
        <v>1012</v>
      </c>
      <c r="J738" s="11">
        <f>VLOOKUP(C738,DBASE!$A$4:$Z$756,8,FALSE)</f>
        <v>100</v>
      </c>
      <c r="K738" s="11" t="str">
        <f>VLOOKUP(C738,DBASE!$A$4:$Z$756,9,FALSE)</f>
        <v>Niederl. 1</v>
      </c>
      <c r="L738" s="11" t="str">
        <f>VLOOKUP(C738,DBASE!$A$4:$Z$756,10,FALSE)</f>
        <v>Department</v>
      </c>
      <c r="M738" s="11" t="str">
        <f>VLOOKUP(C738,DBASE!$A$4:$Z$756,11,FALSE)</f>
        <v>Supervisor</v>
      </c>
      <c r="N738" s="11" t="str">
        <f>VLOOKUP(C738,DBASE!$A$4:$Z$756,12,FALSE)</f>
        <v>Non-Mgm.</v>
      </c>
      <c r="O738" s="11" t="str">
        <f>VLOOKUP(C738,DBASE!$A$4:$Z$756,13,FALSE)</f>
        <v>kfm</v>
      </c>
      <c r="P738" s="11" t="str">
        <f>VLOOKUP(C738,DBASE!$A$4:$Z$756,14,FALSE)</f>
        <v>W</v>
      </c>
      <c r="Q738" s="12">
        <f>VLOOKUP(C738,DBASE!$A$4:$Z$756,15,FALSE)</f>
        <v>43709</v>
      </c>
      <c r="R738" s="12">
        <f>IF(VLOOKUP(C738,DBASE!$A$4:$Z$756,16,FALSE)=0,"",VLOOKUP(C738,DBASE!$A$4:$Z$756,16,FALSE))</f>
        <v>44804</v>
      </c>
      <c r="S738" s="13" t="str">
        <f>VLOOKUP(C738,DBASE!$A$4:$Z$756,17,FALSE)</f>
        <v/>
      </c>
      <c r="T738" s="11">
        <f ca="1">VLOOKUP(C738,DBASE!$A$4:$Z$756,18,FALSE)</f>
        <v>2</v>
      </c>
      <c r="U738" s="12">
        <f>VLOOKUP(C738,DBASE!$A$4:$Z$756,19,FALSE)</f>
        <v>37808</v>
      </c>
      <c r="V738" s="13">
        <f ca="1">VLOOKUP(C738,DBASE!$A$4:$Z$756,20,FALSE)</f>
        <v>16</v>
      </c>
      <c r="W738" s="11" t="str">
        <f>VLOOKUP(C738,DBASE!$A$4:$Z$756,21,FALSE)</f>
        <v>J</v>
      </c>
      <c r="X738" s="11">
        <f>VLOOKUP(C738,DBASE!$A$4:$Z$756,22,FALSE)</f>
        <v>30</v>
      </c>
      <c r="Y738" s="14">
        <f>VLOOKUP(C738,DBASE!$A$4:$Z$756,23,FALSE)</f>
        <v>2.5</v>
      </c>
      <c r="Z738" s="11">
        <f>VLOOKUP(C738,DBASE!$A$4:$Z$756,24,FALSE)</f>
        <v>39</v>
      </c>
      <c r="AA738" s="11" t="str">
        <f>VLOOKUP(C738,DBASE!$A$4:$Z$756,25,FALSE)</f>
        <v>Function</v>
      </c>
      <c r="AB738" s="10">
        <f>VLOOKUP(C738,DBASE!$A$4:$Z$756,26,FALSE)</f>
        <v>1</v>
      </c>
      <c r="AC738" s="15">
        <v>1734</v>
      </c>
      <c r="AD738" s="15">
        <f t="shared" si="55"/>
        <v>380.17950000000002</v>
      </c>
      <c r="AE738" s="15">
        <v>0</v>
      </c>
      <c r="AF738" s="15">
        <v>0</v>
      </c>
      <c r="AG738" s="15">
        <v>0</v>
      </c>
      <c r="AH738" s="15">
        <v>0</v>
      </c>
      <c r="AI738" s="15">
        <v>0</v>
      </c>
      <c r="AJ738" s="15">
        <v>0</v>
      </c>
      <c r="AK738" s="15">
        <v>0</v>
      </c>
      <c r="AL738" s="15">
        <v>0</v>
      </c>
      <c r="AM738" s="15">
        <v>0</v>
      </c>
      <c r="AN738" s="15">
        <v>0</v>
      </c>
      <c r="AO738" s="15">
        <f t="shared" si="56"/>
        <v>100.03846153846155</v>
      </c>
      <c r="AP738" s="15">
        <f t="shared" si="57"/>
        <v>79.475000000000009</v>
      </c>
      <c r="AQ738" s="15">
        <f t="shared" si="58"/>
        <v>26.5</v>
      </c>
      <c r="AR738" s="15">
        <v>0</v>
      </c>
      <c r="AS738" s="15">
        <v>0</v>
      </c>
      <c r="AT738" s="15">
        <v>0</v>
      </c>
      <c r="AU738" s="15">
        <v>0</v>
      </c>
      <c r="AV738" s="15">
        <f t="shared" si="59"/>
        <v>46.136714711538474</v>
      </c>
      <c r="AW738" s="15">
        <v>0</v>
      </c>
      <c r="AX738" s="15">
        <v>0</v>
      </c>
    </row>
    <row r="739" spans="1:50" ht="20.100000000000001" customHeight="1" x14ac:dyDescent="0.25">
      <c r="A739" s="8">
        <v>43922</v>
      </c>
      <c r="B739" s="8">
        <v>43951</v>
      </c>
      <c r="C739" s="11">
        <v>709</v>
      </c>
      <c r="D739" s="8" t="str">
        <f>VLOOKUP(C739,DBASE!$A$4:$Z$756,3,FALSE)</f>
        <v>P</v>
      </c>
      <c r="E739" s="11" t="str">
        <f>VLOOKUP(C739,DBASE!$A$4:$Z$756,2,FALSE)</f>
        <v>Active</v>
      </c>
      <c r="F739" s="11" t="str">
        <f>VLOOKUP(C739,DBASE!$A$4:$Z$756,4,FALSE)</f>
        <v>Mitarbeiter 709</v>
      </c>
      <c r="G739" s="11" t="str">
        <f>VLOOKUP(C739,DBASE!$A$4:$Z$756,5,FALSE)</f>
        <v>N</v>
      </c>
      <c r="H739" s="11">
        <f>VLOOKUP(C739,DBASE!$A$4:$Z$756,6,FALSE)</f>
        <v>1007</v>
      </c>
      <c r="I739" s="11">
        <f>VLOOKUP(C739,DBASE!$A$4:$Z$756,7,FALSE)</f>
        <v>1007</v>
      </c>
      <c r="J739" s="11">
        <f>VLOOKUP(C739,DBASE!$A$4:$Z$756,8,FALSE)</f>
        <v>100</v>
      </c>
      <c r="K739" s="11" t="str">
        <f>VLOOKUP(C739,DBASE!$A$4:$Z$756,9,FALSE)</f>
        <v>Niederl. 1</v>
      </c>
      <c r="L739" s="11" t="str">
        <f>VLOOKUP(C739,DBASE!$A$4:$Z$756,10,FALSE)</f>
        <v>Department</v>
      </c>
      <c r="M739" s="11" t="str">
        <f>VLOOKUP(C739,DBASE!$A$4:$Z$756,11,FALSE)</f>
        <v>Supervisor</v>
      </c>
      <c r="N739" s="11" t="str">
        <f>VLOOKUP(C739,DBASE!$A$4:$Z$756,12,FALSE)</f>
        <v>Non-Mgm.</v>
      </c>
      <c r="O739" s="11" t="str">
        <f>VLOOKUP(C739,DBASE!$A$4:$Z$756,13,FALSE)</f>
        <v>tech</v>
      </c>
      <c r="P739" s="11" t="str">
        <f>VLOOKUP(C739,DBASE!$A$4:$Z$756,14,FALSE)</f>
        <v>M</v>
      </c>
      <c r="Q739" s="12">
        <f>VLOOKUP(C739,DBASE!$A$4:$Z$756,15,FALSE)</f>
        <v>43709</v>
      </c>
      <c r="R739" s="12">
        <f>IF(VLOOKUP(C739,DBASE!$A$4:$Z$756,16,FALSE)=0,"",VLOOKUP(C739,DBASE!$A$4:$Z$756,16,FALSE))</f>
        <v>44957</v>
      </c>
      <c r="S739" s="13" t="str">
        <f>VLOOKUP(C739,DBASE!$A$4:$Z$756,17,FALSE)</f>
        <v/>
      </c>
      <c r="T739" s="11">
        <f ca="1">VLOOKUP(C739,DBASE!$A$4:$Z$756,18,FALSE)</f>
        <v>3</v>
      </c>
      <c r="U739" s="12">
        <f>VLOOKUP(C739,DBASE!$A$4:$Z$756,19,FALSE)</f>
        <v>37666</v>
      </c>
      <c r="V739" s="13">
        <f ca="1">VLOOKUP(C739,DBASE!$A$4:$Z$756,20,FALSE)</f>
        <v>16</v>
      </c>
      <c r="W739" s="11" t="str">
        <f>VLOOKUP(C739,DBASE!$A$4:$Z$756,21,FALSE)</f>
        <v>J</v>
      </c>
      <c r="X739" s="11">
        <f>VLOOKUP(C739,DBASE!$A$4:$Z$756,22,FALSE)</f>
        <v>30</v>
      </c>
      <c r="Y739" s="14">
        <f>VLOOKUP(C739,DBASE!$A$4:$Z$756,23,FALSE)</f>
        <v>2.5</v>
      </c>
      <c r="Z739" s="11">
        <f>VLOOKUP(C739,DBASE!$A$4:$Z$756,24,FALSE)</f>
        <v>39</v>
      </c>
      <c r="AA739" s="11" t="str">
        <f>VLOOKUP(C739,DBASE!$A$4:$Z$756,25,FALSE)</f>
        <v>Function</v>
      </c>
      <c r="AB739" s="10">
        <f>VLOOKUP(C739,DBASE!$A$4:$Z$756,26,FALSE)</f>
        <v>1</v>
      </c>
      <c r="AC739" s="15">
        <v>1735</v>
      </c>
      <c r="AD739" s="15">
        <f t="shared" si="55"/>
        <v>380.39875000000001</v>
      </c>
      <c r="AE739" s="15">
        <v>0</v>
      </c>
      <c r="AF739" s="15">
        <v>0</v>
      </c>
      <c r="AG739" s="15">
        <v>0</v>
      </c>
      <c r="AH739" s="15">
        <v>0</v>
      </c>
      <c r="AI739" s="15">
        <v>0</v>
      </c>
      <c r="AJ739" s="15">
        <v>0</v>
      </c>
      <c r="AK739" s="15">
        <v>0</v>
      </c>
      <c r="AL739" s="15">
        <v>0</v>
      </c>
      <c r="AM739" s="15">
        <v>0</v>
      </c>
      <c r="AN739" s="15">
        <v>0</v>
      </c>
      <c r="AO739" s="15">
        <f t="shared" si="56"/>
        <v>100.09615384615385</v>
      </c>
      <c r="AP739" s="15">
        <f t="shared" si="57"/>
        <v>79.520833333333343</v>
      </c>
      <c r="AQ739" s="15">
        <f t="shared" si="58"/>
        <v>26.5</v>
      </c>
      <c r="AR739" s="15">
        <v>0</v>
      </c>
      <c r="AS739" s="15">
        <v>0</v>
      </c>
      <c r="AT739" s="15">
        <v>0</v>
      </c>
      <c r="AU739" s="15">
        <v>0</v>
      </c>
      <c r="AV739" s="15">
        <f t="shared" si="59"/>
        <v>46.159899278846154</v>
      </c>
      <c r="AW739" s="15">
        <v>0</v>
      </c>
      <c r="AX739" s="15">
        <v>0</v>
      </c>
    </row>
    <row r="740" spans="1:50" ht="20.100000000000001" customHeight="1" x14ac:dyDescent="0.25">
      <c r="A740" s="8">
        <v>43922</v>
      </c>
      <c r="B740" s="8">
        <v>43951</v>
      </c>
      <c r="C740" s="11">
        <v>710</v>
      </c>
      <c r="D740" s="8" t="str">
        <f>VLOOKUP(C740,DBASE!$A$4:$Z$756,3,FALSE)</f>
        <v>P</v>
      </c>
      <c r="E740" s="11" t="str">
        <f>VLOOKUP(C740,DBASE!$A$4:$Z$756,2,FALSE)</f>
        <v>Active</v>
      </c>
      <c r="F740" s="11" t="str">
        <f>VLOOKUP(C740,DBASE!$A$4:$Z$756,4,FALSE)</f>
        <v>Mitarbeiter 710</v>
      </c>
      <c r="G740" s="11" t="str">
        <f>VLOOKUP(C740,DBASE!$A$4:$Z$756,5,FALSE)</f>
        <v>N</v>
      </c>
      <c r="H740" s="11">
        <f>VLOOKUP(C740,DBASE!$A$4:$Z$756,6,FALSE)</f>
        <v>1007</v>
      </c>
      <c r="I740" s="11">
        <f>VLOOKUP(C740,DBASE!$A$4:$Z$756,7,FALSE)</f>
        <v>1007</v>
      </c>
      <c r="J740" s="11">
        <f>VLOOKUP(C740,DBASE!$A$4:$Z$756,8,FALSE)</f>
        <v>100</v>
      </c>
      <c r="K740" s="11" t="str">
        <f>VLOOKUP(C740,DBASE!$A$4:$Z$756,9,FALSE)</f>
        <v>Niederl. 1</v>
      </c>
      <c r="L740" s="11" t="str">
        <f>VLOOKUP(C740,DBASE!$A$4:$Z$756,10,FALSE)</f>
        <v>Department</v>
      </c>
      <c r="M740" s="11" t="str">
        <f>VLOOKUP(C740,DBASE!$A$4:$Z$756,11,FALSE)</f>
        <v>Supervisor</v>
      </c>
      <c r="N740" s="11" t="str">
        <f>VLOOKUP(C740,DBASE!$A$4:$Z$756,12,FALSE)</f>
        <v>Non-Mgm.</v>
      </c>
      <c r="O740" s="11" t="str">
        <f>VLOOKUP(C740,DBASE!$A$4:$Z$756,13,FALSE)</f>
        <v>tech</v>
      </c>
      <c r="P740" s="11" t="str">
        <f>VLOOKUP(C740,DBASE!$A$4:$Z$756,14,FALSE)</f>
        <v>M</v>
      </c>
      <c r="Q740" s="12">
        <f>VLOOKUP(C740,DBASE!$A$4:$Z$756,15,FALSE)</f>
        <v>43709</v>
      </c>
      <c r="R740" s="12">
        <f>IF(VLOOKUP(C740,DBASE!$A$4:$Z$756,16,FALSE)=0,"",VLOOKUP(C740,DBASE!$A$4:$Z$756,16,FALSE))</f>
        <v>44985</v>
      </c>
      <c r="S740" s="13" t="str">
        <f>VLOOKUP(C740,DBASE!$A$4:$Z$756,17,FALSE)</f>
        <v/>
      </c>
      <c r="T740" s="11">
        <f ca="1">VLOOKUP(C740,DBASE!$A$4:$Z$756,18,FALSE)</f>
        <v>3</v>
      </c>
      <c r="U740" s="12">
        <f>VLOOKUP(C740,DBASE!$A$4:$Z$756,19,FALSE)</f>
        <v>37666</v>
      </c>
      <c r="V740" s="13">
        <f ca="1">VLOOKUP(C740,DBASE!$A$4:$Z$756,20,FALSE)</f>
        <v>16</v>
      </c>
      <c r="W740" s="11" t="str">
        <f>VLOOKUP(C740,DBASE!$A$4:$Z$756,21,FALSE)</f>
        <v>J</v>
      </c>
      <c r="X740" s="11">
        <f>VLOOKUP(C740,DBASE!$A$4:$Z$756,22,FALSE)</f>
        <v>30</v>
      </c>
      <c r="Y740" s="14">
        <f>VLOOKUP(C740,DBASE!$A$4:$Z$756,23,FALSE)</f>
        <v>2.5</v>
      </c>
      <c r="Z740" s="11">
        <f>VLOOKUP(C740,DBASE!$A$4:$Z$756,24,FALSE)</f>
        <v>39</v>
      </c>
      <c r="AA740" s="11" t="str">
        <f>VLOOKUP(C740,DBASE!$A$4:$Z$756,25,FALSE)</f>
        <v>Function</v>
      </c>
      <c r="AB740" s="10">
        <f>VLOOKUP(C740,DBASE!$A$4:$Z$756,26,FALSE)</f>
        <v>1</v>
      </c>
      <c r="AC740" s="15">
        <v>1736</v>
      </c>
      <c r="AD740" s="15">
        <f t="shared" si="55"/>
        <v>380.61800000000005</v>
      </c>
      <c r="AE740" s="15">
        <v>0</v>
      </c>
      <c r="AF740" s="15">
        <v>0</v>
      </c>
      <c r="AG740" s="15">
        <v>0</v>
      </c>
      <c r="AH740" s="15">
        <v>0</v>
      </c>
      <c r="AI740" s="15">
        <v>0</v>
      </c>
      <c r="AJ740" s="15">
        <v>0</v>
      </c>
      <c r="AK740" s="15">
        <v>0</v>
      </c>
      <c r="AL740" s="15">
        <v>0</v>
      </c>
      <c r="AM740" s="15">
        <v>0</v>
      </c>
      <c r="AN740" s="15">
        <v>0</v>
      </c>
      <c r="AO740" s="15">
        <f t="shared" si="56"/>
        <v>100.15384615384615</v>
      </c>
      <c r="AP740" s="15">
        <f t="shared" si="57"/>
        <v>79.566666666666663</v>
      </c>
      <c r="AQ740" s="15">
        <f t="shared" si="58"/>
        <v>26.5</v>
      </c>
      <c r="AR740" s="15">
        <v>0</v>
      </c>
      <c r="AS740" s="15">
        <v>0</v>
      </c>
      <c r="AT740" s="15">
        <v>0</v>
      </c>
      <c r="AU740" s="15">
        <v>0</v>
      </c>
      <c r="AV740" s="15">
        <f t="shared" si="59"/>
        <v>46.183083846153842</v>
      </c>
      <c r="AW740" s="15">
        <v>0</v>
      </c>
      <c r="AX740" s="15">
        <v>0</v>
      </c>
    </row>
    <row r="741" spans="1:50" ht="20.100000000000001" customHeight="1" x14ac:dyDescent="0.25">
      <c r="A741" s="8">
        <v>43922</v>
      </c>
      <c r="B741" s="8">
        <v>43951</v>
      </c>
      <c r="C741" s="11">
        <v>711</v>
      </c>
      <c r="D741" s="8" t="str">
        <f>VLOOKUP(C741,DBASE!$A$4:$Z$756,3,FALSE)</f>
        <v>P</v>
      </c>
      <c r="E741" s="11" t="str">
        <f>VLOOKUP(C741,DBASE!$A$4:$Z$756,2,FALSE)</f>
        <v>Active</v>
      </c>
      <c r="F741" s="11" t="str">
        <f>VLOOKUP(C741,DBASE!$A$4:$Z$756,4,FALSE)</f>
        <v>Mitarbeiter 711</v>
      </c>
      <c r="G741" s="11" t="str">
        <f>VLOOKUP(C741,DBASE!$A$4:$Z$756,5,FALSE)</f>
        <v>N</v>
      </c>
      <c r="H741" s="11">
        <f>VLOOKUP(C741,DBASE!$A$4:$Z$756,6,FALSE)</f>
        <v>1007</v>
      </c>
      <c r="I741" s="11">
        <f>VLOOKUP(C741,DBASE!$A$4:$Z$756,7,FALSE)</f>
        <v>1007</v>
      </c>
      <c r="J741" s="11">
        <f>VLOOKUP(C741,DBASE!$A$4:$Z$756,8,FALSE)</f>
        <v>100</v>
      </c>
      <c r="K741" s="11" t="str">
        <f>VLOOKUP(C741,DBASE!$A$4:$Z$756,9,FALSE)</f>
        <v>Niederl. 1</v>
      </c>
      <c r="L741" s="11" t="str">
        <f>VLOOKUP(C741,DBASE!$A$4:$Z$756,10,FALSE)</f>
        <v>Department</v>
      </c>
      <c r="M741" s="11" t="str">
        <f>VLOOKUP(C741,DBASE!$A$4:$Z$756,11,FALSE)</f>
        <v>Supervisor</v>
      </c>
      <c r="N741" s="11" t="str">
        <f>VLOOKUP(C741,DBASE!$A$4:$Z$756,12,FALSE)</f>
        <v>Non-Mgm.</v>
      </c>
      <c r="O741" s="11" t="str">
        <f>VLOOKUP(C741,DBASE!$A$4:$Z$756,13,FALSE)</f>
        <v>tech</v>
      </c>
      <c r="P741" s="11" t="str">
        <f>VLOOKUP(C741,DBASE!$A$4:$Z$756,14,FALSE)</f>
        <v>M</v>
      </c>
      <c r="Q741" s="12">
        <f>VLOOKUP(C741,DBASE!$A$4:$Z$756,15,FALSE)</f>
        <v>43709</v>
      </c>
      <c r="R741" s="12">
        <f>IF(VLOOKUP(C741,DBASE!$A$4:$Z$756,16,FALSE)=0,"",VLOOKUP(C741,DBASE!$A$4:$Z$756,16,FALSE))</f>
        <v>44985</v>
      </c>
      <c r="S741" s="13" t="str">
        <f>VLOOKUP(C741,DBASE!$A$4:$Z$756,17,FALSE)</f>
        <v/>
      </c>
      <c r="T741" s="11">
        <f ca="1">VLOOKUP(C741,DBASE!$A$4:$Z$756,18,FALSE)</f>
        <v>3</v>
      </c>
      <c r="U741" s="12">
        <f>VLOOKUP(C741,DBASE!$A$4:$Z$756,19,FALSE)</f>
        <v>37462</v>
      </c>
      <c r="V741" s="13">
        <f ca="1">VLOOKUP(C741,DBASE!$A$4:$Z$756,20,FALSE)</f>
        <v>17</v>
      </c>
      <c r="W741" s="11" t="str">
        <f>VLOOKUP(C741,DBASE!$A$4:$Z$756,21,FALSE)</f>
        <v>J</v>
      </c>
      <c r="X741" s="11">
        <f>VLOOKUP(C741,DBASE!$A$4:$Z$756,22,FALSE)</f>
        <v>30</v>
      </c>
      <c r="Y741" s="14">
        <f>VLOOKUP(C741,DBASE!$A$4:$Z$756,23,FALSE)</f>
        <v>2.5</v>
      </c>
      <c r="Z741" s="11">
        <f>VLOOKUP(C741,DBASE!$A$4:$Z$756,24,FALSE)</f>
        <v>39</v>
      </c>
      <c r="AA741" s="11" t="str">
        <f>VLOOKUP(C741,DBASE!$A$4:$Z$756,25,FALSE)</f>
        <v>Function</v>
      </c>
      <c r="AB741" s="10">
        <f>VLOOKUP(C741,DBASE!$A$4:$Z$756,26,FALSE)</f>
        <v>1</v>
      </c>
      <c r="AC741" s="15">
        <v>1737</v>
      </c>
      <c r="AD741" s="15">
        <f t="shared" si="55"/>
        <v>380.83725000000004</v>
      </c>
      <c r="AE741" s="15">
        <v>0</v>
      </c>
      <c r="AF741" s="15">
        <v>0</v>
      </c>
      <c r="AG741" s="15">
        <v>0</v>
      </c>
      <c r="AH741" s="15">
        <v>0</v>
      </c>
      <c r="AI741" s="15">
        <v>0</v>
      </c>
      <c r="AJ741" s="15">
        <v>0</v>
      </c>
      <c r="AK741" s="15">
        <v>0</v>
      </c>
      <c r="AL741" s="15">
        <v>0</v>
      </c>
      <c r="AM741" s="15">
        <v>0</v>
      </c>
      <c r="AN741" s="15">
        <v>0</v>
      </c>
      <c r="AO741" s="15">
        <f t="shared" si="56"/>
        <v>100.21153846153845</v>
      </c>
      <c r="AP741" s="15">
        <f t="shared" si="57"/>
        <v>79.612500000000011</v>
      </c>
      <c r="AQ741" s="15">
        <f t="shared" si="58"/>
        <v>26.5</v>
      </c>
      <c r="AR741" s="15">
        <v>0</v>
      </c>
      <c r="AS741" s="15">
        <v>0</v>
      </c>
      <c r="AT741" s="15">
        <v>0</v>
      </c>
      <c r="AU741" s="15">
        <v>0</v>
      </c>
      <c r="AV741" s="15">
        <f t="shared" si="59"/>
        <v>46.206268413461544</v>
      </c>
      <c r="AW741" s="15">
        <v>0</v>
      </c>
      <c r="AX741" s="15">
        <v>0</v>
      </c>
    </row>
    <row r="742" spans="1:50" ht="20.100000000000001" customHeight="1" x14ac:dyDescent="0.25">
      <c r="A742" s="8">
        <v>43922</v>
      </c>
      <c r="B742" s="8">
        <v>43951</v>
      </c>
      <c r="C742" s="11">
        <v>712</v>
      </c>
      <c r="D742" s="8" t="str">
        <f>VLOOKUP(C742,DBASE!$A$4:$Z$756,3,FALSE)</f>
        <v>P</v>
      </c>
      <c r="E742" s="11" t="str">
        <f>VLOOKUP(C742,DBASE!$A$4:$Z$756,2,FALSE)</f>
        <v>Active</v>
      </c>
      <c r="F742" s="11" t="str">
        <f>VLOOKUP(C742,DBASE!$A$4:$Z$756,4,FALSE)</f>
        <v>Mitarbeiter 712</v>
      </c>
      <c r="G742" s="11" t="str">
        <f>VLOOKUP(C742,DBASE!$A$4:$Z$756,5,FALSE)</f>
        <v>N</v>
      </c>
      <c r="H742" s="11">
        <f>VLOOKUP(C742,DBASE!$A$4:$Z$756,6,FALSE)</f>
        <v>1005</v>
      </c>
      <c r="I742" s="11">
        <f>VLOOKUP(C742,DBASE!$A$4:$Z$756,7,FALSE)</f>
        <v>1005</v>
      </c>
      <c r="J742" s="11">
        <f>VLOOKUP(C742,DBASE!$A$4:$Z$756,8,FALSE)</f>
        <v>100</v>
      </c>
      <c r="K742" s="11" t="str">
        <f>VLOOKUP(C742,DBASE!$A$4:$Z$756,9,FALSE)</f>
        <v>Niederl. 1</v>
      </c>
      <c r="L742" s="11" t="str">
        <f>VLOOKUP(C742,DBASE!$A$4:$Z$756,10,FALSE)</f>
        <v>Department</v>
      </c>
      <c r="M742" s="11" t="str">
        <f>VLOOKUP(C742,DBASE!$A$4:$Z$756,11,FALSE)</f>
        <v>Supervisor</v>
      </c>
      <c r="N742" s="11" t="str">
        <f>VLOOKUP(C742,DBASE!$A$4:$Z$756,12,FALSE)</f>
        <v>Non-Mgm.</v>
      </c>
      <c r="O742" s="11" t="str">
        <f>VLOOKUP(C742,DBASE!$A$4:$Z$756,13,FALSE)</f>
        <v>ang.</v>
      </c>
      <c r="P742" s="11" t="str">
        <f>VLOOKUP(C742,DBASE!$A$4:$Z$756,14,FALSE)</f>
        <v>M</v>
      </c>
      <c r="Q742" s="12">
        <f>VLOOKUP(C742,DBASE!$A$4:$Z$756,15,FALSE)</f>
        <v>38118</v>
      </c>
      <c r="R742" s="12" t="str">
        <f>IF(VLOOKUP(C742,DBASE!$A$4:$Z$756,16,FALSE)=0,"",VLOOKUP(C742,DBASE!$A$4:$Z$756,16,FALSE))</f>
        <v/>
      </c>
      <c r="S742" s="13" t="str">
        <f>VLOOKUP(C742,DBASE!$A$4:$Z$756,17,FALSE)</f>
        <v/>
      </c>
      <c r="T742" s="11">
        <f ca="1">VLOOKUP(C742,DBASE!$A$4:$Z$756,18,FALSE)</f>
        <v>15</v>
      </c>
      <c r="U742" s="12">
        <f>VLOOKUP(C742,DBASE!$A$4:$Z$756,19,FALSE)</f>
        <v>31124</v>
      </c>
      <c r="V742" s="13">
        <f ca="1">VLOOKUP(C742,DBASE!$A$4:$Z$756,20,FALSE)</f>
        <v>34</v>
      </c>
      <c r="W742" s="11" t="str">
        <f>VLOOKUP(C742,DBASE!$A$4:$Z$756,21,FALSE)</f>
        <v>N</v>
      </c>
      <c r="X742" s="11">
        <f>VLOOKUP(C742,DBASE!$A$4:$Z$756,22,FALSE)</f>
        <v>30</v>
      </c>
      <c r="Y742" s="14">
        <f>VLOOKUP(C742,DBASE!$A$4:$Z$756,23,FALSE)</f>
        <v>2.5</v>
      </c>
      <c r="Z742" s="11">
        <f>VLOOKUP(C742,DBASE!$A$4:$Z$756,24,FALSE)</f>
        <v>30</v>
      </c>
      <c r="AA742" s="11" t="str">
        <f>VLOOKUP(C742,DBASE!$A$4:$Z$756,25,FALSE)</f>
        <v>Function</v>
      </c>
      <c r="AB742" s="10">
        <f>VLOOKUP(C742,DBASE!$A$4:$Z$756,26,FALSE)</f>
        <v>0.76923076923076927</v>
      </c>
      <c r="AC742" s="15">
        <v>1738</v>
      </c>
      <c r="AD742" s="15">
        <f t="shared" si="55"/>
        <v>381.05650000000003</v>
      </c>
      <c r="AE742" s="15">
        <v>0</v>
      </c>
      <c r="AF742" s="15">
        <v>0</v>
      </c>
      <c r="AG742" s="15">
        <v>0</v>
      </c>
      <c r="AH742" s="15">
        <v>0</v>
      </c>
      <c r="AI742" s="15">
        <v>0</v>
      </c>
      <c r="AJ742" s="15">
        <v>0</v>
      </c>
      <c r="AK742" s="15">
        <v>0</v>
      </c>
      <c r="AL742" s="15">
        <v>0</v>
      </c>
      <c r="AM742" s="15">
        <v>0</v>
      </c>
      <c r="AN742" s="15">
        <v>0</v>
      </c>
      <c r="AO742" s="15">
        <f t="shared" si="56"/>
        <v>0</v>
      </c>
      <c r="AP742" s="15">
        <f t="shared" si="57"/>
        <v>0</v>
      </c>
      <c r="AQ742" s="15">
        <f t="shared" si="58"/>
        <v>26.5</v>
      </c>
      <c r="AR742" s="15">
        <v>0</v>
      </c>
      <c r="AS742" s="15">
        <v>0</v>
      </c>
      <c r="AT742" s="15">
        <v>0</v>
      </c>
      <c r="AU742" s="15">
        <v>0</v>
      </c>
      <c r="AV742" s="15">
        <f t="shared" si="59"/>
        <v>5.9346750000000004</v>
      </c>
      <c r="AW742" s="15">
        <v>0</v>
      </c>
      <c r="AX742" s="15">
        <v>0</v>
      </c>
    </row>
    <row r="743" spans="1:50" ht="20.100000000000001" customHeight="1" x14ac:dyDescent="0.25">
      <c r="A743" s="8">
        <v>43922</v>
      </c>
      <c r="B743" s="8">
        <v>43951</v>
      </c>
      <c r="C743" s="11">
        <v>713</v>
      </c>
      <c r="D743" s="8" t="str">
        <f>VLOOKUP(C743,DBASE!$A$4:$Z$756,3,FALSE)</f>
        <v>P</v>
      </c>
      <c r="E743" s="11" t="str">
        <f>VLOOKUP(C743,DBASE!$A$4:$Z$756,2,FALSE)</f>
        <v>Active</v>
      </c>
      <c r="F743" s="11" t="str">
        <f>VLOOKUP(C743,DBASE!$A$4:$Z$756,4,FALSE)</f>
        <v>Mitarbeiter 713</v>
      </c>
      <c r="G743" s="11" t="str">
        <f>VLOOKUP(C743,DBASE!$A$4:$Z$756,5,FALSE)</f>
        <v>N</v>
      </c>
      <c r="H743" s="11">
        <f>VLOOKUP(C743,DBASE!$A$4:$Z$756,6,FALSE)</f>
        <v>1020</v>
      </c>
      <c r="I743" s="11">
        <f>VLOOKUP(C743,DBASE!$A$4:$Z$756,7,FALSE)</f>
        <v>1045</v>
      </c>
      <c r="J743" s="11">
        <f>VLOOKUP(C743,DBASE!$A$4:$Z$756,8,FALSE)</f>
        <v>103</v>
      </c>
      <c r="K743" s="11" t="str">
        <f>VLOOKUP(C743,DBASE!$A$4:$Z$756,9,FALSE)</f>
        <v>Niederl. 4</v>
      </c>
      <c r="L743" s="11" t="str">
        <f>VLOOKUP(C743,DBASE!$A$4:$Z$756,10,FALSE)</f>
        <v>Department</v>
      </c>
      <c r="M743" s="11" t="str">
        <f>VLOOKUP(C743,DBASE!$A$4:$Z$756,11,FALSE)</f>
        <v>Supervisor</v>
      </c>
      <c r="N743" s="11" t="str">
        <f>VLOOKUP(C743,DBASE!$A$4:$Z$756,12,FALSE)</f>
        <v>Non-Mgm.</v>
      </c>
      <c r="O743" s="11" t="str">
        <f>VLOOKUP(C743,DBASE!$A$4:$Z$756,13,FALSE)</f>
        <v>ang.</v>
      </c>
      <c r="P743" s="11" t="str">
        <f>VLOOKUP(C743,DBASE!$A$4:$Z$756,14,FALSE)</f>
        <v>W</v>
      </c>
      <c r="Q743" s="12">
        <f>VLOOKUP(C743,DBASE!$A$4:$Z$756,15,FALSE)</f>
        <v>43739</v>
      </c>
      <c r="R743" s="12" t="str">
        <f>IF(VLOOKUP(C743,DBASE!$A$4:$Z$756,16,FALSE)=0,"",VLOOKUP(C743,DBASE!$A$4:$Z$756,16,FALSE))</f>
        <v/>
      </c>
      <c r="S743" s="13" t="str">
        <f>VLOOKUP(C743,DBASE!$A$4:$Z$756,17,FALSE)</f>
        <v/>
      </c>
      <c r="T743" s="11">
        <f ca="1">VLOOKUP(C743,DBASE!$A$4:$Z$756,18,FALSE)</f>
        <v>0</v>
      </c>
      <c r="U743" s="12">
        <f>VLOOKUP(C743,DBASE!$A$4:$Z$756,19,FALSE)</f>
        <v>26765</v>
      </c>
      <c r="V743" s="13">
        <f ca="1">VLOOKUP(C743,DBASE!$A$4:$Z$756,20,FALSE)</f>
        <v>46</v>
      </c>
      <c r="W743" s="11" t="str">
        <f>VLOOKUP(C743,DBASE!$A$4:$Z$756,21,FALSE)</f>
        <v>J</v>
      </c>
      <c r="X743" s="11">
        <f>VLOOKUP(C743,DBASE!$A$4:$Z$756,22,FALSE)</f>
        <v>24</v>
      </c>
      <c r="Y743" s="14">
        <f>VLOOKUP(C743,DBASE!$A$4:$Z$756,23,FALSE)</f>
        <v>2</v>
      </c>
      <c r="Z743" s="11">
        <f>VLOOKUP(C743,DBASE!$A$4:$Z$756,24,FALSE)</f>
        <v>20</v>
      </c>
      <c r="AA743" s="11" t="str">
        <f>VLOOKUP(C743,DBASE!$A$4:$Z$756,25,FALSE)</f>
        <v>Function</v>
      </c>
      <c r="AB743" s="10">
        <f>VLOOKUP(C743,DBASE!$A$4:$Z$756,26,FALSE)</f>
        <v>0.51282051282051277</v>
      </c>
      <c r="AC743" s="15">
        <v>1739</v>
      </c>
      <c r="AD743" s="15">
        <f t="shared" si="55"/>
        <v>381.27575000000002</v>
      </c>
      <c r="AE743" s="15">
        <v>0</v>
      </c>
      <c r="AF743" s="15">
        <v>0</v>
      </c>
      <c r="AG743" s="15">
        <v>0</v>
      </c>
      <c r="AH743" s="15">
        <v>0</v>
      </c>
      <c r="AI743" s="15">
        <v>0</v>
      </c>
      <c r="AJ743" s="15">
        <v>0</v>
      </c>
      <c r="AK743" s="15">
        <v>0</v>
      </c>
      <c r="AL743" s="15">
        <v>0</v>
      </c>
      <c r="AM743" s="15">
        <v>0</v>
      </c>
      <c r="AN743" s="15">
        <v>0</v>
      </c>
      <c r="AO743" s="15">
        <f t="shared" si="56"/>
        <v>156.51</v>
      </c>
      <c r="AP743" s="15">
        <f t="shared" si="57"/>
        <v>79.704166666666666</v>
      </c>
      <c r="AQ743" s="15">
        <f t="shared" si="58"/>
        <v>26.5</v>
      </c>
      <c r="AR743" s="15">
        <v>0</v>
      </c>
      <c r="AS743" s="15">
        <v>0</v>
      </c>
      <c r="AT743" s="15">
        <v>0</v>
      </c>
      <c r="AU743" s="15">
        <v>0</v>
      </c>
      <c r="AV743" s="15">
        <f t="shared" si="59"/>
        <v>58.834837624999999</v>
      </c>
      <c r="AW743" s="15">
        <v>0</v>
      </c>
      <c r="AX743" s="15">
        <v>0</v>
      </c>
    </row>
    <row r="744" spans="1:50" ht="20.100000000000001" customHeight="1" x14ac:dyDescent="0.25">
      <c r="A744" s="8">
        <v>43922</v>
      </c>
      <c r="B744" s="8">
        <v>43951</v>
      </c>
      <c r="C744" s="11">
        <v>714</v>
      </c>
      <c r="D744" s="8" t="str">
        <f>VLOOKUP(C744,DBASE!$A$4:$Z$756,3,FALSE)</f>
        <v>P</v>
      </c>
      <c r="E744" s="11" t="str">
        <f>VLOOKUP(C744,DBASE!$A$4:$Z$756,2,FALSE)</f>
        <v>Active</v>
      </c>
      <c r="F744" s="11" t="str">
        <f>VLOOKUP(C744,DBASE!$A$4:$Z$756,4,FALSE)</f>
        <v>Mitarbeiter 714</v>
      </c>
      <c r="G744" s="11" t="str">
        <f>VLOOKUP(C744,DBASE!$A$4:$Z$756,5,FALSE)</f>
        <v>N</v>
      </c>
      <c r="H744" s="11">
        <f>VLOOKUP(C744,DBASE!$A$4:$Z$756,6,FALSE)</f>
        <v>1026</v>
      </c>
      <c r="I744" s="11">
        <f>VLOOKUP(C744,DBASE!$A$4:$Z$756,7,FALSE)</f>
        <v>1069</v>
      </c>
      <c r="J744" s="11">
        <f>VLOOKUP(C744,DBASE!$A$4:$Z$756,8,FALSE)</f>
        <v>102</v>
      </c>
      <c r="K744" s="11" t="str">
        <f>VLOOKUP(C744,DBASE!$A$4:$Z$756,9,FALSE)</f>
        <v>Niederl. 3</v>
      </c>
      <c r="L744" s="11" t="str">
        <f>VLOOKUP(C744,DBASE!$A$4:$Z$756,10,FALSE)</f>
        <v>Department</v>
      </c>
      <c r="M744" s="11" t="str">
        <f>VLOOKUP(C744,DBASE!$A$4:$Z$756,11,FALSE)</f>
        <v>Supervisor</v>
      </c>
      <c r="N744" s="11" t="str">
        <f>VLOOKUP(C744,DBASE!$A$4:$Z$756,12,FALSE)</f>
        <v>Non-Mgm.</v>
      </c>
      <c r="O744" s="11" t="str">
        <f>VLOOKUP(C744,DBASE!$A$4:$Z$756,13,FALSE)</f>
        <v>ang.</v>
      </c>
      <c r="P744" s="11" t="str">
        <f>VLOOKUP(C744,DBASE!$A$4:$Z$756,14,FALSE)</f>
        <v>M</v>
      </c>
      <c r="Q744" s="12">
        <f>VLOOKUP(C744,DBASE!$A$4:$Z$756,15,FALSE)</f>
        <v>43739</v>
      </c>
      <c r="R744" s="12" t="str">
        <f>IF(VLOOKUP(C744,DBASE!$A$4:$Z$756,16,FALSE)=0,"",VLOOKUP(C744,DBASE!$A$4:$Z$756,16,FALSE))</f>
        <v/>
      </c>
      <c r="S744" s="13" t="str">
        <f>VLOOKUP(C744,DBASE!$A$4:$Z$756,17,FALSE)</f>
        <v/>
      </c>
      <c r="T744" s="11">
        <f ca="1">VLOOKUP(C744,DBASE!$A$4:$Z$756,18,FALSE)</f>
        <v>0</v>
      </c>
      <c r="U744" s="12">
        <f>VLOOKUP(C744,DBASE!$A$4:$Z$756,19,FALSE)</f>
        <v>30900</v>
      </c>
      <c r="V744" s="13">
        <f ca="1">VLOOKUP(C744,DBASE!$A$4:$Z$756,20,FALSE)</f>
        <v>35</v>
      </c>
      <c r="W744" s="11" t="str">
        <f>VLOOKUP(C744,DBASE!$A$4:$Z$756,21,FALSE)</f>
        <v>N</v>
      </c>
      <c r="X744" s="11">
        <f>VLOOKUP(C744,DBASE!$A$4:$Z$756,22,FALSE)</f>
        <v>30</v>
      </c>
      <c r="Y744" s="14">
        <f>VLOOKUP(C744,DBASE!$A$4:$Z$756,23,FALSE)</f>
        <v>2.5</v>
      </c>
      <c r="Z744" s="11">
        <f>VLOOKUP(C744,DBASE!$A$4:$Z$756,24,FALSE)</f>
        <v>39</v>
      </c>
      <c r="AA744" s="11" t="str">
        <f>VLOOKUP(C744,DBASE!$A$4:$Z$756,25,FALSE)</f>
        <v>Function</v>
      </c>
      <c r="AB744" s="10">
        <f>VLOOKUP(C744,DBASE!$A$4:$Z$756,26,FALSE)</f>
        <v>1</v>
      </c>
      <c r="AC744" s="15">
        <v>1740</v>
      </c>
      <c r="AD744" s="15">
        <f t="shared" si="55"/>
        <v>381.495</v>
      </c>
      <c r="AE744" s="15">
        <v>0</v>
      </c>
      <c r="AF744" s="15">
        <v>0</v>
      </c>
      <c r="AG744" s="15">
        <v>0</v>
      </c>
      <c r="AH744" s="15">
        <v>0</v>
      </c>
      <c r="AI744" s="15">
        <v>0</v>
      </c>
      <c r="AJ744" s="15">
        <v>0</v>
      </c>
      <c r="AK744" s="15">
        <v>0</v>
      </c>
      <c r="AL744" s="15">
        <v>0</v>
      </c>
      <c r="AM744" s="15">
        <v>0</v>
      </c>
      <c r="AN744" s="15">
        <v>0</v>
      </c>
      <c r="AO744" s="15">
        <f t="shared" si="56"/>
        <v>0</v>
      </c>
      <c r="AP744" s="15">
        <f t="shared" si="57"/>
        <v>0</v>
      </c>
      <c r="AQ744" s="15">
        <f t="shared" si="58"/>
        <v>26.5</v>
      </c>
      <c r="AR744" s="15">
        <v>0</v>
      </c>
      <c r="AS744" s="15">
        <v>0</v>
      </c>
      <c r="AT744" s="15">
        <v>0</v>
      </c>
      <c r="AU744" s="15">
        <v>0</v>
      </c>
      <c r="AV744" s="15">
        <f t="shared" si="59"/>
        <v>5.9346750000000004</v>
      </c>
      <c r="AW744" s="15">
        <v>0</v>
      </c>
      <c r="AX744" s="15">
        <v>0</v>
      </c>
    </row>
    <row r="745" spans="1:50" ht="20.100000000000001" customHeight="1" x14ac:dyDescent="0.25">
      <c r="A745" s="8">
        <v>43922</v>
      </c>
      <c r="B745" s="8">
        <v>43951</v>
      </c>
      <c r="C745" s="11">
        <v>715</v>
      </c>
      <c r="D745" s="8" t="str">
        <f>VLOOKUP(C745,DBASE!$A$4:$Z$756,3,FALSE)</f>
        <v>P</v>
      </c>
      <c r="E745" s="11" t="str">
        <f>VLOOKUP(C745,DBASE!$A$4:$Z$756,2,FALSE)</f>
        <v>Active</v>
      </c>
      <c r="F745" s="11" t="str">
        <f>VLOOKUP(C745,DBASE!$A$4:$Z$756,4,FALSE)</f>
        <v>Mitarbeiter 715</v>
      </c>
      <c r="G745" s="11" t="str">
        <f>VLOOKUP(C745,DBASE!$A$4:$Z$756,5,FALSE)</f>
        <v>N</v>
      </c>
      <c r="H745" s="11">
        <f>VLOOKUP(C745,DBASE!$A$4:$Z$756,6,FALSE)</f>
        <v>1038</v>
      </c>
      <c r="I745" s="11">
        <f>VLOOKUP(C745,DBASE!$A$4:$Z$756,7,FALSE)</f>
        <v>1081</v>
      </c>
      <c r="J745" s="11">
        <f>VLOOKUP(C745,DBASE!$A$4:$Z$756,8,FALSE)</f>
        <v>102</v>
      </c>
      <c r="K745" s="11" t="str">
        <f>VLOOKUP(C745,DBASE!$A$4:$Z$756,9,FALSE)</f>
        <v>Niederl. 3</v>
      </c>
      <c r="L745" s="11" t="str">
        <f>VLOOKUP(C745,DBASE!$A$4:$Z$756,10,FALSE)</f>
        <v>Department</v>
      </c>
      <c r="M745" s="11" t="str">
        <f>VLOOKUP(C745,DBASE!$A$4:$Z$756,11,FALSE)</f>
        <v>Supervisor</v>
      </c>
      <c r="N745" s="11" t="str">
        <f>VLOOKUP(C745,DBASE!$A$4:$Z$756,12,FALSE)</f>
        <v>Non-Mgm.</v>
      </c>
      <c r="O745" s="11" t="str">
        <f>VLOOKUP(C745,DBASE!$A$4:$Z$756,13,FALSE)</f>
        <v>Werks</v>
      </c>
      <c r="P745" s="11" t="str">
        <f>VLOOKUP(C745,DBASE!$A$4:$Z$756,14,FALSE)</f>
        <v>M</v>
      </c>
      <c r="Q745" s="12">
        <f>VLOOKUP(C745,DBASE!$A$4:$Z$756,15,FALSE)</f>
        <v>43753</v>
      </c>
      <c r="R745" s="12">
        <f>IF(VLOOKUP(C745,DBASE!$A$4:$Z$756,16,FALSE)=0,"",VLOOKUP(C745,DBASE!$A$4:$Z$756,16,FALSE))</f>
        <v>43935</v>
      </c>
      <c r="S745" s="13" t="str">
        <f>VLOOKUP(C745,DBASE!$A$4:$Z$756,17,FALSE)</f>
        <v/>
      </c>
      <c r="T745" s="11">
        <f ca="1">VLOOKUP(C745,DBASE!$A$4:$Z$756,18,FALSE)</f>
        <v>0</v>
      </c>
      <c r="U745" s="12">
        <f>VLOOKUP(C745,DBASE!$A$4:$Z$756,19,FALSE)</f>
        <v>35123</v>
      </c>
      <c r="V745" s="13">
        <f ca="1">VLOOKUP(C745,DBASE!$A$4:$Z$756,20,FALSE)</f>
        <v>23</v>
      </c>
      <c r="W745" s="11" t="str">
        <f>VLOOKUP(C745,DBASE!$A$4:$Z$756,21,FALSE)</f>
        <v>N</v>
      </c>
      <c r="X745" s="11">
        <f>VLOOKUP(C745,DBASE!$A$4:$Z$756,22,FALSE)</f>
        <v>5</v>
      </c>
      <c r="Y745" s="14">
        <f>VLOOKUP(C745,DBASE!$A$4:$Z$756,23,FALSE)</f>
        <v>0.41666666666666669</v>
      </c>
      <c r="Z745" s="11">
        <f>VLOOKUP(C745,DBASE!$A$4:$Z$756,24,FALSE)</f>
        <v>20</v>
      </c>
      <c r="AA745" s="11" t="str">
        <f>VLOOKUP(C745,DBASE!$A$4:$Z$756,25,FALSE)</f>
        <v>Function</v>
      </c>
      <c r="AB745" s="10">
        <f>VLOOKUP(C745,DBASE!$A$4:$Z$756,26,FALSE)</f>
        <v>0.51282051282051277</v>
      </c>
      <c r="AC745" s="15">
        <v>1741</v>
      </c>
      <c r="AD745" s="15">
        <f t="shared" si="55"/>
        <v>381.71424999999999</v>
      </c>
      <c r="AE745" s="15">
        <v>0</v>
      </c>
      <c r="AF745" s="15">
        <v>0</v>
      </c>
      <c r="AG745" s="15">
        <v>0</v>
      </c>
      <c r="AH745" s="15">
        <v>0</v>
      </c>
      <c r="AI745" s="15">
        <v>0</v>
      </c>
      <c r="AJ745" s="15">
        <v>0</v>
      </c>
      <c r="AK745" s="15">
        <v>0</v>
      </c>
      <c r="AL745" s="15">
        <v>0</v>
      </c>
      <c r="AM745" s="15">
        <v>0</v>
      </c>
      <c r="AN745" s="15">
        <v>0</v>
      </c>
      <c r="AO745" s="15">
        <f t="shared" si="56"/>
        <v>0</v>
      </c>
      <c r="AP745" s="15">
        <f t="shared" si="57"/>
        <v>0</v>
      </c>
      <c r="AQ745" s="15">
        <f t="shared" si="58"/>
        <v>26.5</v>
      </c>
      <c r="AR745" s="15">
        <v>0</v>
      </c>
      <c r="AS745" s="15">
        <v>0</v>
      </c>
      <c r="AT745" s="15">
        <v>0</v>
      </c>
      <c r="AU745" s="15">
        <v>0</v>
      </c>
      <c r="AV745" s="15">
        <f t="shared" si="59"/>
        <v>5.9346750000000004</v>
      </c>
      <c r="AW745" s="15">
        <v>0</v>
      </c>
      <c r="AX745" s="15">
        <v>0</v>
      </c>
    </row>
    <row r="746" spans="1:50" ht="20.100000000000001" customHeight="1" x14ac:dyDescent="0.25">
      <c r="A746" s="8">
        <v>43922</v>
      </c>
      <c r="B746" s="8">
        <v>43951</v>
      </c>
      <c r="C746" s="11">
        <v>716</v>
      </c>
      <c r="D746" s="8" t="str">
        <f>VLOOKUP(C746,DBASE!$A$4:$Z$756,3,FALSE)</f>
        <v>P</v>
      </c>
      <c r="E746" s="11" t="str">
        <f>VLOOKUP(C746,DBASE!$A$4:$Z$756,2,FALSE)</f>
        <v>Active</v>
      </c>
      <c r="F746" s="11" t="str">
        <f>VLOOKUP(C746,DBASE!$A$4:$Z$756,4,FALSE)</f>
        <v>Mitarbeiter 716</v>
      </c>
      <c r="G746" s="11" t="str">
        <f>VLOOKUP(C746,DBASE!$A$4:$Z$756,5,FALSE)</f>
        <v>N</v>
      </c>
      <c r="H746" s="11">
        <f>VLOOKUP(C746,DBASE!$A$4:$Z$756,6,FALSE)</f>
        <v>1019</v>
      </c>
      <c r="I746" s="11">
        <f>VLOOKUP(C746,DBASE!$A$4:$Z$756,7,FALSE)</f>
        <v>1019</v>
      </c>
      <c r="J746" s="11">
        <f>VLOOKUP(C746,DBASE!$A$4:$Z$756,8,FALSE)</f>
        <v>108</v>
      </c>
      <c r="K746" s="11" t="str">
        <f>VLOOKUP(C746,DBASE!$A$4:$Z$756,9,FALSE)</f>
        <v>Niederl. 9</v>
      </c>
      <c r="L746" s="11" t="str">
        <f>VLOOKUP(C746,DBASE!$A$4:$Z$756,10,FALSE)</f>
        <v>Department</v>
      </c>
      <c r="M746" s="11" t="str">
        <f>VLOOKUP(C746,DBASE!$A$4:$Z$756,11,FALSE)</f>
        <v>Supervisor</v>
      </c>
      <c r="N746" s="11" t="str">
        <f>VLOOKUP(C746,DBASE!$A$4:$Z$756,12,FALSE)</f>
        <v>Manager</v>
      </c>
      <c r="O746" s="11" t="str">
        <f>VLOOKUP(C746,DBASE!$A$4:$Z$756,13,FALSE)</f>
        <v>ang.</v>
      </c>
      <c r="P746" s="11" t="str">
        <f>VLOOKUP(C746,DBASE!$A$4:$Z$756,14,FALSE)</f>
        <v>M</v>
      </c>
      <c r="Q746" s="12">
        <f>VLOOKUP(C746,DBASE!$A$4:$Z$756,15,FALSE)</f>
        <v>43770</v>
      </c>
      <c r="R746" s="12" t="str">
        <f>IF(VLOOKUP(C746,DBASE!$A$4:$Z$756,16,FALSE)=0,"",VLOOKUP(C746,DBASE!$A$4:$Z$756,16,FALSE))</f>
        <v/>
      </c>
      <c r="S746" s="13" t="str">
        <f>VLOOKUP(C746,DBASE!$A$4:$Z$756,17,FALSE)</f>
        <v/>
      </c>
      <c r="T746" s="11">
        <f ca="1">VLOOKUP(C746,DBASE!$A$4:$Z$756,18,FALSE)</f>
        <v>0</v>
      </c>
      <c r="U746" s="12">
        <f>VLOOKUP(C746,DBASE!$A$4:$Z$756,19,FALSE)</f>
        <v>26293</v>
      </c>
      <c r="V746" s="13">
        <f ca="1">VLOOKUP(C746,DBASE!$A$4:$Z$756,20,FALSE)</f>
        <v>48</v>
      </c>
      <c r="W746" s="11" t="str">
        <f>VLOOKUP(C746,DBASE!$A$4:$Z$756,21,FALSE)</f>
        <v>N</v>
      </c>
      <c r="X746" s="11">
        <f>VLOOKUP(C746,DBASE!$A$4:$Z$756,22,FALSE)</f>
        <v>30</v>
      </c>
      <c r="Y746" s="14">
        <f>VLOOKUP(C746,DBASE!$A$4:$Z$756,23,FALSE)</f>
        <v>2.5</v>
      </c>
      <c r="Z746" s="11">
        <f>VLOOKUP(C746,DBASE!$A$4:$Z$756,24,FALSE)</f>
        <v>39</v>
      </c>
      <c r="AA746" s="11" t="str">
        <f>VLOOKUP(C746,DBASE!$A$4:$Z$756,25,FALSE)</f>
        <v>Function</v>
      </c>
      <c r="AB746" s="10">
        <f>VLOOKUP(C746,DBASE!$A$4:$Z$756,26,FALSE)</f>
        <v>1</v>
      </c>
      <c r="AC746" s="15">
        <v>1742</v>
      </c>
      <c r="AD746" s="15">
        <f t="shared" si="55"/>
        <v>381.93350000000004</v>
      </c>
      <c r="AE746" s="15">
        <v>0</v>
      </c>
      <c r="AF746" s="15">
        <v>0</v>
      </c>
      <c r="AG746" s="15">
        <v>30</v>
      </c>
      <c r="AH746" s="15">
        <v>0</v>
      </c>
      <c r="AI746" s="15">
        <v>0</v>
      </c>
      <c r="AJ746" s="15">
        <v>0</v>
      </c>
      <c r="AK746" s="15">
        <v>0</v>
      </c>
      <c r="AL746" s="15">
        <v>0</v>
      </c>
      <c r="AM746" s="15">
        <v>0</v>
      </c>
      <c r="AN746" s="15">
        <v>0</v>
      </c>
      <c r="AO746" s="15">
        <f t="shared" si="56"/>
        <v>0</v>
      </c>
      <c r="AP746" s="15">
        <f t="shared" si="57"/>
        <v>0</v>
      </c>
      <c r="AQ746" s="15">
        <f t="shared" si="58"/>
        <v>26.5</v>
      </c>
      <c r="AR746" s="15">
        <v>0</v>
      </c>
      <c r="AS746" s="15">
        <v>0</v>
      </c>
      <c r="AT746" s="15">
        <v>0</v>
      </c>
      <c r="AU746" s="15">
        <v>0</v>
      </c>
      <c r="AV746" s="15">
        <f t="shared" si="59"/>
        <v>12.653175000000001</v>
      </c>
      <c r="AW746" s="15">
        <v>78.09</v>
      </c>
      <c r="AX746" s="15">
        <v>0</v>
      </c>
    </row>
    <row r="747" spans="1:50" ht="20.100000000000001" customHeight="1" x14ac:dyDescent="0.25">
      <c r="A747" s="8">
        <v>43922</v>
      </c>
      <c r="B747" s="8">
        <v>43951</v>
      </c>
      <c r="C747" s="11">
        <v>717</v>
      </c>
      <c r="D747" s="8" t="str">
        <f>VLOOKUP(C747,DBASE!$A$4:$Z$756,3,FALSE)</f>
        <v>P</v>
      </c>
      <c r="E747" s="11" t="str">
        <f>VLOOKUP(C747,DBASE!$A$4:$Z$756,2,FALSE)</f>
        <v>Active</v>
      </c>
      <c r="F747" s="11" t="str">
        <f>VLOOKUP(C747,DBASE!$A$4:$Z$756,4,FALSE)</f>
        <v>Mitarbeiter 717</v>
      </c>
      <c r="G747" s="11" t="str">
        <f>VLOOKUP(C747,DBASE!$A$4:$Z$756,5,FALSE)</f>
        <v>N</v>
      </c>
      <c r="H747" s="11">
        <f>VLOOKUP(C747,DBASE!$A$4:$Z$756,6,FALSE)</f>
        <v>1050</v>
      </c>
      <c r="I747" s="11">
        <f>VLOOKUP(C747,DBASE!$A$4:$Z$756,7,FALSE)</f>
        <v>1093</v>
      </c>
      <c r="J747" s="11">
        <f>VLOOKUP(C747,DBASE!$A$4:$Z$756,8,FALSE)</f>
        <v>102</v>
      </c>
      <c r="K747" s="11" t="str">
        <f>VLOOKUP(C747,DBASE!$A$4:$Z$756,9,FALSE)</f>
        <v>Niederl. 3</v>
      </c>
      <c r="L747" s="11" t="str">
        <f>VLOOKUP(C747,DBASE!$A$4:$Z$756,10,FALSE)</f>
        <v>Department</v>
      </c>
      <c r="M747" s="11" t="str">
        <f>VLOOKUP(C747,DBASE!$A$4:$Z$756,11,FALSE)</f>
        <v>Supervisor</v>
      </c>
      <c r="N747" s="11" t="str">
        <f>VLOOKUP(C747,DBASE!$A$4:$Z$756,12,FALSE)</f>
        <v>Non-Mgm.</v>
      </c>
      <c r="O747" s="11" t="str">
        <f>VLOOKUP(C747,DBASE!$A$4:$Z$756,13,FALSE)</f>
        <v>Prakt</v>
      </c>
      <c r="P747" s="11" t="str">
        <f>VLOOKUP(C747,DBASE!$A$4:$Z$756,14,FALSE)</f>
        <v>M</v>
      </c>
      <c r="Q747" s="12">
        <f>VLOOKUP(C747,DBASE!$A$4:$Z$756,15,FALSE)</f>
        <v>43794</v>
      </c>
      <c r="R747" s="12">
        <f>IF(VLOOKUP(C747,DBASE!$A$4:$Z$756,16,FALSE)=0,"",VLOOKUP(C747,DBASE!$A$4:$Z$756,16,FALSE))</f>
        <v>44033</v>
      </c>
      <c r="S747" s="13" t="str">
        <f>VLOOKUP(C747,DBASE!$A$4:$Z$756,17,FALSE)</f>
        <v/>
      </c>
      <c r="T747" s="11">
        <f ca="1">VLOOKUP(C747,DBASE!$A$4:$Z$756,18,FALSE)</f>
        <v>0</v>
      </c>
      <c r="U747" s="12">
        <f>VLOOKUP(C747,DBASE!$A$4:$Z$756,19,FALSE)</f>
        <v>31492</v>
      </c>
      <c r="V747" s="13">
        <f ca="1">VLOOKUP(C747,DBASE!$A$4:$Z$756,20,FALSE)</f>
        <v>33</v>
      </c>
      <c r="W747" s="11" t="str">
        <f>VLOOKUP(C747,DBASE!$A$4:$Z$756,21,FALSE)</f>
        <v>N</v>
      </c>
      <c r="X747" s="11">
        <f>VLOOKUP(C747,DBASE!$A$4:$Z$756,22,FALSE)</f>
        <v>14</v>
      </c>
      <c r="Y747" s="14">
        <f>VLOOKUP(C747,DBASE!$A$4:$Z$756,23,FALSE)</f>
        <v>1.1666666666666667</v>
      </c>
      <c r="Z747" s="11">
        <f>VLOOKUP(C747,DBASE!$A$4:$Z$756,24,FALSE)</f>
        <v>39</v>
      </c>
      <c r="AA747" s="11" t="str">
        <f>VLOOKUP(C747,DBASE!$A$4:$Z$756,25,FALSE)</f>
        <v>Function</v>
      </c>
      <c r="AB747" s="10">
        <f>VLOOKUP(C747,DBASE!$A$4:$Z$756,26,FALSE)</f>
        <v>1</v>
      </c>
      <c r="AC747" s="15">
        <v>1743</v>
      </c>
      <c r="AD747" s="15">
        <f t="shared" si="55"/>
        <v>382.15274999999997</v>
      </c>
      <c r="AE747" s="15">
        <v>0</v>
      </c>
      <c r="AF747" s="15">
        <v>0</v>
      </c>
      <c r="AG747" s="15">
        <v>0</v>
      </c>
      <c r="AH747" s="15">
        <v>0</v>
      </c>
      <c r="AI747" s="15">
        <v>0</v>
      </c>
      <c r="AJ747" s="15">
        <v>0</v>
      </c>
      <c r="AK747" s="15">
        <v>0</v>
      </c>
      <c r="AL747" s="15">
        <v>0</v>
      </c>
      <c r="AM747" s="15">
        <v>0</v>
      </c>
      <c r="AN747" s="15">
        <v>0</v>
      </c>
      <c r="AO747" s="15">
        <f t="shared" si="56"/>
        <v>0</v>
      </c>
      <c r="AP747" s="15">
        <f t="shared" si="57"/>
        <v>0</v>
      </c>
      <c r="AQ747" s="15">
        <f t="shared" si="58"/>
        <v>26.5</v>
      </c>
      <c r="AR747" s="15">
        <v>0</v>
      </c>
      <c r="AS747" s="15">
        <v>0</v>
      </c>
      <c r="AT747" s="15">
        <v>0</v>
      </c>
      <c r="AU747" s="15">
        <v>0</v>
      </c>
      <c r="AV747" s="15">
        <f t="shared" si="59"/>
        <v>5.9346750000000004</v>
      </c>
      <c r="AW747" s="15">
        <v>0</v>
      </c>
      <c r="AX747" s="15">
        <v>0</v>
      </c>
    </row>
    <row r="748" spans="1:50" ht="20.100000000000001" customHeight="1" x14ac:dyDescent="0.25">
      <c r="A748" s="8">
        <v>43922</v>
      </c>
      <c r="B748" s="8">
        <v>43951</v>
      </c>
      <c r="C748" s="11">
        <v>718</v>
      </c>
      <c r="D748" s="8" t="str">
        <f>VLOOKUP(C748,DBASE!$A$4:$Z$756,3,FALSE)</f>
        <v>P</v>
      </c>
      <c r="E748" s="11" t="str">
        <f>VLOOKUP(C748,DBASE!$A$4:$Z$756,2,FALSE)</f>
        <v>Active</v>
      </c>
      <c r="F748" s="11" t="str">
        <f>VLOOKUP(C748,DBASE!$A$4:$Z$756,4,FALSE)</f>
        <v>Mitarbeiter 718</v>
      </c>
      <c r="G748" s="11" t="str">
        <f>VLOOKUP(C748,DBASE!$A$4:$Z$756,5,FALSE)</f>
        <v>N</v>
      </c>
      <c r="H748" s="11">
        <f>VLOOKUP(C748,DBASE!$A$4:$Z$756,6,FALSE)</f>
        <v>1036</v>
      </c>
      <c r="I748" s="11">
        <f>VLOOKUP(C748,DBASE!$A$4:$Z$756,7,FALSE)</f>
        <v>1079</v>
      </c>
      <c r="J748" s="11">
        <f>VLOOKUP(C748,DBASE!$A$4:$Z$756,8,FALSE)</f>
        <v>102</v>
      </c>
      <c r="K748" s="11" t="str">
        <f>VLOOKUP(C748,DBASE!$A$4:$Z$756,9,FALSE)</f>
        <v>Niederl. 3</v>
      </c>
      <c r="L748" s="11" t="str">
        <f>VLOOKUP(C748,DBASE!$A$4:$Z$756,10,FALSE)</f>
        <v>Department</v>
      </c>
      <c r="M748" s="11" t="str">
        <f>VLOOKUP(C748,DBASE!$A$4:$Z$756,11,FALSE)</f>
        <v>Supervisor</v>
      </c>
      <c r="N748" s="11" t="str">
        <f>VLOOKUP(C748,DBASE!$A$4:$Z$756,12,FALSE)</f>
        <v>Non-Mgm.</v>
      </c>
      <c r="O748" s="11" t="str">
        <f>VLOOKUP(C748,DBASE!$A$4:$Z$756,13,FALSE)</f>
        <v>ang.</v>
      </c>
      <c r="P748" s="11" t="str">
        <f>VLOOKUP(C748,DBASE!$A$4:$Z$756,14,FALSE)</f>
        <v>M</v>
      </c>
      <c r="Q748" s="12">
        <f>VLOOKUP(C748,DBASE!$A$4:$Z$756,15,FALSE)</f>
        <v>43770</v>
      </c>
      <c r="R748" s="12" t="str">
        <f>IF(VLOOKUP(C748,DBASE!$A$4:$Z$756,16,FALSE)=0,"",VLOOKUP(C748,DBASE!$A$4:$Z$756,16,FALSE))</f>
        <v/>
      </c>
      <c r="S748" s="13" t="str">
        <f>VLOOKUP(C748,DBASE!$A$4:$Z$756,17,FALSE)</f>
        <v/>
      </c>
      <c r="T748" s="11">
        <f ca="1">VLOOKUP(C748,DBASE!$A$4:$Z$756,18,FALSE)</f>
        <v>0</v>
      </c>
      <c r="U748" s="12">
        <f>VLOOKUP(C748,DBASE!$A$4:$Z$756,19,FALSE)</f>
        <v>31115</v>
      </c>
      <c r="V748" s="13">
        <f ca="1">VLOOKUP(C748,DBASE!$A$4:$Z$756,20,FALSE)</f>
        <v>34</v>
      </c>
      <c r="W748" s="11" t="str">
        <f>VLOOKUP(C748,DBASE!$A$4:$Z$756,21,FALSE)</f>
        <v>N</v>
      </c>
      <c r="X748" s="11">
        <f>VLOOKUP(C748,DBASE!$A$4:$Z$756,22,FALSE)</f>
        <v>30</v>
      </c>
      <c r="Y748" s="14">
        <f>VLOOKUP(C748,DBASE!$A$4:$Z$756,23,FALSE)</f>
        <v>2.5</v>
      </c>
      <c r="Z748" s="11">
        <f>VLOOKUP(C748,DBASE!$A$4:$Z$756,24,FALSE)</f>
        <v>39</v>
      </c>
      <c r="AA748" s="11" t="str">
        <f>VLOOKUP(C748,DBASE!$A$4:$Z$756,25,FALSE)</f>
        <v>Function</v>
      </c>
      <c r="AB748" s="10">
        <f>VLOOKUP(C748,DBASE!$A$4:$Z$756,26,FALSE)</f>
        <v>1</v>
      </c>
      <c r="AC748" s="15">
        <v>1744</v>
      </c>
      <c r="AD748" s="15">
        <f t="shared" si="55"/>
        <v>382.37200000000001</v>
      </c>
      <c r="AE748" s="15">
        <v>0</v>
      </c>
      <c r="AF748" s="15">
        <v>0</v>
      </c>
      <c r="AG748" s="15">
        <v>0</v>
      </c>
      <c r="AH748" s="15">
        <v>0</v>
      </c>
      <c r="AI748" s="15">
        <v>0</v>
      </c>
      <c r="AJ748" s="15">
        <v>0</v>
      </c>
      <c r="AK748" s="15">
        <v>0</v>
      </c>
      <c r="AL748" s="15">
        <v>0</v>
      </c>
      <c r="AM748" s="15">
        <v>0</v>
      </c>
      <c r="AN748" s="15">
        <v>0</v>
      </c>
      <c r="AO748" s="15">
        <f t="shared" si="56"/>
        <v>0</v>
      </c>
      <c r="AP748" s="15">
        <f t="shared" si="57"/>
        <v>0</v>
      </c>
      <c r="AQ748" s="15">
        <f t="shared" si="58"/>
        <v>26.5</v>
      </c>
      <c r="AR748" s="15">
        <v>0</v>
      </c>
      <c r="AS748" s="15">
        <v>0</v>
      </c>
      <c r="AT748" s="15">
        <v>0</v>
      </c>
      <c r="AU748" s="15">
        <v>0</v>
      </c>
      <c r="AV748" s="15">
        <f t="shared" si="59"/>
        <v>5.9346750000000004</v>
      </c>
      <c r="AW748" s="15">
        <v>0</v>
      </c>
      <c r="AX748" s="15">
        <v>0</v>
      </c>
    </row>
    <row r="749" spans="1:50" ht="20.100000000000001" customHeight="1" x14ac:dyDescent="0.25">
      <c r="A749" s="8">
        <v>43922</v>
      </c>
      <c r="B749" s="8">
        <v>43951</v>
      </c>
      <c r="C749" s="11">
        <v>719</v>
      </c>
      <c r="D749" s="8" t="str">
        <f>VLOOKUP(C749,DBASE!$A$4:$Z$756,3,FALSE)</f>
        <v>P</v>
      </c>
      <c r="E749" s="11" t="str">
        <f>VLOOKUP(C749,DBASE!$A$4:$Z$756,2,FALSE)</f>
        <v>Active</v>
      </c>
      <c r="F749" s="11" t="str">
        <f>VLOOKUP(C749,DBASE!$A$4:$Z$756,4,FALSE)</f>
        <v>Mitarbeiter 719</v>
      </c>
      <c r="G749" s="11" t="str">
        <f>VLOOKUP(C749,DBASE!$A$4:$Z$756,5,FALSE)</f>
        <v>N</v>
      </c>
      <c r="H749" s="11">
        <f>VLOOKUP(C749,DBASE!$A$4:$Z$756,6,FALSE)</f>
        <v>1044</v>
      </c>
      <c r="I749" s="11">
        <f>VLOOKUP(C749,DBASE!$A$4:$Z$756,7,FALSE)</f>
        <v>1087</v>
      </c>
      <c r="J749" s="11">
        <f>VLOOKUP(C749,DBASE!$A$4:$Z$756,8,FALSE)</f>
        <v>102</v>
      </c>
      <c r="K749" s="11" t="str">
        <f>VLOOKUP(C749,DBASE!$A$4:$Z$756,9,FALSE)</f>
        <v>Niederl. 3</v>
      </c>
      <c r="L749" s="11" t="str">
        <f>VLOOKUP(C749,DBASE!$A$4:$Z$756,10,FALSE)</f>
        <v>Department</v>
      </c>
      <c r="M749" s="11" t="str">
        <f>VLOOKUP(C749,DBASE!$A$4:$Z$756,11,FALSE)</f>
        <v>Supervisor</v>
      </c>
      <c r="N749" s="11" t="str">
        <f>VLOOKUP(C749,DBASE!$A$4:$Z$756,12,FALSE)</f>
        <v>Non-Mgm.</v>
      </c>
      <c r="O749" s="11" t="str">
        <f>VLOOKUP(C749,DBASE!$A$4:$Z$756,13,FALSE)</f>
        <v>ang.</v>
      </c>
      <c r="P749" s="11" t="str">
        <f>VLOOKUP(C749,DBASE!$A$4:$Z$756,14,FALSE)</f>
        <v>W</v>
      </c>
      <c r="Q749" s="12">
        <f>VLOOKUP(C749,DBASE!$A$4:$Z$756,15,FALSE)</f>
        <v>43770</v>
      </c>
      <c r="R749" s="12" t="str">
        <f>IF(VLOOKUP(C749,DBASE!$A$4:$Z$756,16,FALSE)=0,"",VLOOKUP(C749,DBASE!$A$4:$Z$756,16,FALSE))</f>
        <v/>
      </c>
      <c r="S749" s="13" t="str">
        <f>VLOOKUP(C749,DBASE!$A$4:$Z$756,17,FALSE)</f>
        <v/>
      </c>
      <c r="T749" s="11">
        <f ca="1">VLOOKUP(C749,DBASE!$A$4:$Z$756,18,FALSE)</f>
        <v>0</v>
      </c>
      <c r="U749" s="12">
        <f>VLOOKUP(C749,DBASE!$A$4:$Z$756,19,FALSE)</f>
        <v>33237</v>
      </c>
      <c r="V749" s="13">
        <f ca="1">VLOOKUP(C749,DBASE!$A$4:$Z$756,20,FALSE)</f>
        <v>29</v>
      </c>
      <c r="W749" s="11" t="str">
        <f>VLOOKUP(C749,DBASE!$A$4:$Z$756,21,FALSE)</f>
        <v>N</v>
      </c>
      <c r="X749" s="11">
        <f>VLOOKUP(C749,DBASE!$A$4:$Z$756,22,FALSE)</f>
        <v>30</v>
      </c>
      <c r="Y749" s="14">
        <f>VLOOKUP(C749,DBASE!$A$4:$Z$756,23,FALSE)</f>
        <v>2.5</v>
      </c>
      <c r="Z749" s="11">
        <f>VLOOKUP(C749,DBASE!$A$4:$Z$756,24,FALSE)</f>
        <v>39</v>
      </c>
      <c r="AA749" s="11" t="str">
        <f>VLOOKUP(C749,DBASE!$A$4:$Z$756,25,FALSE)</f>
        <v>Function</v>
      </c>
      <c r="AB749" s="10">
        <f>VLOOKUP(C749,DBASE!$A$4:$Z$756,26,FALSE)</f>
        <v>1</v>
      </c>
      <c r="AC749" s="15">
        <v>1745</v>
      </c>
      <c r="AD749" s="15">
        <f t="shared" si="55"/>
        <v>382.59125000000006</v>
      </c>
      <c r="AE749" s="15">
        <v>0</v>
      </c>
      <c r="AF749" s="15">
        <v>0</v>
      </c>
      <c r="AG749" s="15">
        <v>0</v>
      </c>
      <c r="AH749" s="15">
        <v>0</v>
      </c>
      <c r="AI749" s="15">
        <v>0</v>
      </c>
      <c r="AJ749" s="15">
        <v>0</v>
      </c>
      <c r="AK749" s="15">
        <v>0</v>
      </c>
      <c r="AL749" s="15">
        <v>0</v>
      </c>
      <c r="AM749" s="15">
        <v>0</v>
      </c>
      <c r="AN749" s="15">
        <v>0</v>
      </c>
      <c r="AO749" s="15">
        <f t="shared" si="56"/>
        <v>0</v>
      </c>
      <c r="AP749" s="15">
        <f t="shared" si="57"/>
        <v>0</v>
      </c>
      <c r="AQ749" s="15">
        <f t="shared" si="58"/>
        <v>26.5</v>
      </c>
      <c r="AR749" s="15">
        <v>0</v>
      </c>
      <c r="AS749" s="15">
        <v>0</v>
      </c>
      <c r="AT749" s="15">
        <v>0</v>
      </c>
      <c r="AU749" s="15">
        <v>0</v>
      </c>
      <c r="AV749" s="15">
        <f t="shared" si="59"/>
        <v>5.9346750000000004</v>
      </c>
      <c r="AW749" s="15">
        <v>0</v>
      </c>
      <c r="AX749" s="15">
        <v>0</v>
      </c>
    </row>
    <row r="750" spans="1:50" ht="20.100000000000001" customHeight="1" x14ac:dyDescent="0.25">
      <c r="A750" s="8">
        <v>43922</v>
      </c>
      <c r="B750" s="8">
        <v>43951</v>
      </c>
      <c r="C750" s="11">
        <v>720</v>
      </c>
      <c r="D750" s="8" t="str">
        <f>VLOOKUP(C750,DBASE!$A$4:$Z$756,3,FALSE)</f>
        <v>P</v>
      </c>
      <c r="E750" s="11" t="str">
        <f>VLOOKUP(C750,DBASE!$A$4:$Z$756,2,FALSE)</f>
        <v>Active</v>
      </c>
      <c r="F750" s="11" t="str">
        <f>VLOOKUP(C750,DBASE!$A$4:$Z$756,4,FALSE)</f>
        <v>Mitarbeiter 720</v>
      </c>
      <c r="G750" s="11" t="str">
        <f>VLOOKUP(C750,DBASE!$A$4:$Z$756,5,FALSE)</f>
        <v>N</v>
      </c>
      <c r="H750" s="11">
        <f>VLOOKUP(C750,DBASE!$A$4:$Z$756,6,FALSE)</f>
        <v>1044</v>
      </c>
      <c r="I750" s="11">
        <f>VLOOKUP(C750,DBASE!$A$4:$Z$756,7,FALSE)</f>
        <v>1087</v>
      </c>
      <c r="J750" s="11">
        <f>VLOOKUP(C750,DBASE!$A$4:$Z$756,8,FALSE)</f>
        <v>102</v>
      </c>
      <c r="K750" s="11" t="str">
        <f>VLOOKUP(C750,DBASE!$A$4:$Z$756,9,FALSE)</f>
        <v>Niederl. 3</v>
      </c>
      <c r="L750" s="11" t="str">
        <f>VLOOKUP(C750,DBASE!$A$4:$Z$756,10,FALSE)</f>
        <v>Department</v>
      </c>
      <c r="M750" s="11" t="str">
        <f>VLOOKUP(C750,DBASE!$A$4:$Z$756,11,FALSE)</f>
        <v>Supervisor</v>
      </c>
      <c r="N750" s="11" t="str">
        <f>VLOOKUP(C750,DBASE!$A$4:$Z$756,12,FALSE)</f>
        <v>Non-Mgm.</v>
      </c>
      <c r="O750" s="11" t="str">
        <f>VLOOKUP(C750,DBASE!$A$4:$Z$756,13,FALSE)</f>
        <v>ang.</v>
      </c>
      <c r="P750" s="11" t="str">
        <f>VLOOKUP(C750,DBASE!$A$4:$Z$756,14,FALSE)</f>
        <v>M</v>
      </c>
      <c r="Q750" s="12">
        <f>VLOOKUP(C750,DBASE!$A$4:$Z$756,15,FALSE)</f>
        <v>43770</v>
      </c>
      <c r="R750" s="12" t="str">
        <f>IF(VLOOKUP(C750,DBASE!$A$4:$Z$756,16,FALSE)=0,"",VLOOKUP(C750,DBASE!$A$4:$Z$756,16,FALSE))</f>
        <v/>
      </c>
      <c r="S750" s="13" t="str">
        <f>VLOOKUP(C750,DBASE!$A$4:$Z$756,17,FALSE)</f>
        <v/>
      </c>
      <c r="T750" s="11">
        <f ca="1">VLOOKUP(C750,DBASE!$A$4:$Z$756,18,FALSE)</f>
        <v>0</v>
      </c>
      <c r="U750" s="12">
        <f>VLOOKUP(C750,DBASE!$A$4:$Z$756,19,FALSE)</f>
        <v>34078</v>
      </c>
      <c r="V750" s="13">
        <f ca="1">VLOOKUP(C750,DBASE!$A$4:$Z$756,20,FALSE)</f>
        <v>26</v>
      </c>
      <c r="W750" s="11" t="str">
        <f>VLOOKUP(C750,DBASE!$A$4:$Z$756,21,FALSE)</f>
        <v>N</v>
      </c>
      <c r="X750" s="11">
        <f>VLOOKUP(C750,DBASE!$A$4:$Z$756,22,FALSE)</f>
        <v>30</v>
      </c>
      <c r="Y750" s="14">
        <f>VLOOKUP(C750,DBASE!$A$4:$Z$756,23,FALSE)</f>
        <v>2.5</v>
      </c>
      <c r="Z750" s="11">
        <f>VLOOKUP(C750,DBASE!$A$4:$Z$756,24,FALSE)</f>
        <v>39</v>
      </c>
      <c r="AA750" s="11" t="str">
        <f>VLOOKUP(C750,DBASE!$A$4:$Z$756,25,FALSE)</f>
        <v>Function</v>
      </c>
      <c r="AB750" s="10">
        <f>VLOOKUP(C750,DBASE!$A$4:$Z$756,26,FALSE)</f>
        <v>1</v>
      </c>
      <c r="AC750" s="15">
        <v>1746</v>
      </c>
      <c r="AD750" s="15">
        <f t="shared" si="55"/>
        <v>382.81049999999999</v>
      </c>
      <c r="AE750" s="15">
        <v>0</v>
      </c>
      <c r="AF750" s="15">
        <v>0</v>
      </c>
      <c r="AG750" s="15">
        <v>0</v>
      </c>
      <c r="AH750" s="15">
        <v>0</v>
      </c>
      <c r="AI750" s="15">
        <v>0</v>
      </c>
      <c r="AJ750" s="15">
        <v>0</v>
      </c>
      <c r="AK750" s="15">
        <v>0</v>
      </c>
      <c r="AL750" s="15">
        <v>0</v>
      </c>
      <c r="AM750" s="15">
        <v>0</v>
      </c>
      <c r="AN750" s="15">
        <v>0</v>
      </c>
      <c r="AO750" s="15">
        <f t="shared" si="56"/>
        <v>0</v>
      </c>
      <c r="AP750" s="15">
        <f t="shared" si="57"/>
        <v>0</v>
      </c>
      <c r="AQ750" s="15">
        <f t="shared" si="58"/>
        <v>26.5</v>
      </c>
      <c r="AR750" s="15">
        <v>0</v>
      </c>
      <c r="AS750" s="15">
        <v>0</v>
      </c>
      <c r="AT750" s="15">
        <v>0</v>
      </c>
      <c r="AU750" s="15">
        <v>0</v>
      </c>
      <c r="AV750" s="15">
        <f t="shared" si="59"/>
        <v>5.9346750000000004</v>
      </c>
      <c r="AW750" s="15">
        <v>0</v>
      </c>
      <c r="AX750" s="15">
        <v>0</v>
      </c>
    </row>
    <row r="751" spans="1:50" ht="20.100000000000001" customHeight="1" x14ac:dyDescent="0.25">
      <c r="A751" s="8">
        <v>43922</v>
      </c>
      <c r="B751" s="8">
        <v>43951</v>
      </c>
      <c r="C751" s="11">
        <v>721</v>
      </c>
      <c r="D751" s="8" t="str">
        <f>VLOOKUP(C751,DBASE!$A$4:$Z$756,3,FALSE)</f>
        <v>P</v>
      </c>
      <c r="E751" s="11" t="str">
        <f>VLOOKUP(C751,DBASE!$A$4:$Z$756,2,FALSE)</f>
        <v>Active</v>
      </c>
      <c r="F751" s="11" t="str">
        <f>VLOOKUP(C751,DBASE!$A$4:$Z$756,4,FALSE)</f>
        <v>Mitarbeiter 721</v>
      </c>
      <c r="G751" s="11" t="str">
        <f>VLOOKUP(C751,DBASE!$A$4:$Z$756,5,FALSE)</f>
        <v>N</v>
      </c>
      <c r="H751" s="11">
        <f>VLOOKUP(C751,DBASE!$A$4:$Z$756,6,FALSE)</f>
        <v>1035</v>
      </c>
      <c r="I751" s="11">
        <f>VLOOKUP(C751,DBASE!$A$4:$Z$756,7,FALSE)</f>
        <v>1078</v>
      </c>
      <c r="J751" s="11">
        <f>VLOOKUP(C751,DBASE!$A$4:$Z$756,8,FALSE)</f>
        <v>102</v>
      </c>
      <c r="K751" s="11" t="str">
        <f>VLOOKUP(C751,DBASE!$A$4:$Z$756,9,FALSE)</f>
        <v>Niederl. 3</v>
      </c>
      <c r="L751" s="11" t="str">
        <f>VLOOKUP(C751,DBASE!$A$4:$Z$756,10,FALSE)</f>
        <v>Department</v>
      </c>
      <c r="M751" s="11" t="str">
        <f>VLOOKUP(C751,DBASE!$A$4:$Z$756,11,FALSE)</f>
        <v>Supervisor</v>
      </c>
      <c r="N751" s="11" t="str">
        <f>VLOOKUP(C751,DBASE!$A$4:$Z$756,12,FALSE)</f>
        <v>Manager</v>
      </c>
      <c r="O751" s="11" t="str">
        <f>VLOOKUP(C751,DBASE!$A$4:$Z$756,13,FALSE)</f>
        <v>ang.</v>
      </c>
      <c r="P751" s="11" t="str">
        <f>VLOOKUP(C751,DBASE!$A$4:$Z$756,14,FALSE)</f>
        <v>M</v>
      </c>
      <c r="Q751" s="12">
        <f>VLOOKUP(C751,DBASE!$A$4:$Z$756,15,FALSE)</f>
        <v>43770</v>
      </c>
      <c r="R751" s="12" t="str">
        <f>IF(VLOOKUP(C751,DBASE!$A$4:$Z$756,16,FALSE)=0,"",VLOOKUP(C751,DBASE!$A$4:$Z$756,16,FALSE))</f>
        <v/>
      </c>
      <c r="S751" s="13" t="str">
        <f>VLOOKUP(C751,DBASE!$A$4:$Z$756,17,FALSE)</f>
        <v/>
      </c>
      <c r="T751" s="11">
        <f ca="1">VLOOKUP(C751,DBASE!$A$4:$Z$756,18,FALSE)</f>
        <v>0</v>
      </c>
      <c r="U751" s="12">
        <f>VLOOKUP(C751,DBASE!$A$4:$Z$756,19,FALSE)</f>
        <v>32325</v>
      </c>
      <c r="V751" s="13">
        <f ca="1">VLOOKUP(C751,DBASE!$A$4:$Z$756,20,FALSE)</f>
        <v>31</v>
      </c>
      <c r="W751" s="11" t="str">
        <f>VLOOKUP(C751,DBASE!$A$4:$Z$756,21,FALSE)</f>
        <v>N</v>
      </c>
      <c r="X751" s="11">
        <f>VLOOKUP(C751,DBASE!$A$4:$Z$756,22,FALSE)</f>
        <v>30</v>
      </c>
      <c r="Y751" s="14">
        <f>VLOOKUP(C751,DBASE!$A$4:$Z$756,23,FALSE)</f>
        <v>2.5</v>
      </c>
      <c r="Z751" s="11">
        <f>VLOOKUP(C751,DBASE!$A$4:$Z$756,24,FALSE)</f>
        <v>39</v>
      </c>
      <c r="AA751" s="11" t="str">
        <f>VLOOKUP(C751,DBASE!$A$4:$Z$756,25,FALSE)</f>
        <v>Function</v>
      </c>
      <c r="AB751" s="10">
        <f>VLOOKUP(C751,DBASE!$A$4:$Z$756,26,FALSE)</f>
        <v>1</v>
      </c>
      <c r="AC751" s="15">
        <v>1747</v>
      </c>
      <c r="AD751" s="15">
        <f t="shared" si="55"/>
        <v>383.02975000000004</v>
      </c>
      <c r="AE751" s="15">
        <v>0</v>
      </c>
      <c r="AF751" s="15">
        <v>0</v>
      </c>
      <c r="AG751" s="15">
        <v>0</v>
      </c>
      <c r="AH751" s="15">
        <v>0</v>
      </c>
      <c r="AI751" s="15">
        <v>0</v>
      </c>
      <c r="AJ751" s="15">
        <v>0</v>
      </c>
      <c r="AK751" s="15">
        <v>0</v>
      </c>
      <c r="AL751" s="15">
        <v>0</v>
      </c>
      <c r="AM751" s="15">
        <v>0</v>
      </c>
      <c r="AN751" s="15">
        <v>0</v>
      </c>
      <c r="AO751" s="15">
        <f t="shared" si="56"/>
        <v>0</v>
      </c>
      <c r="AP751" s="15">
        <f t="shared" si="57"/>
        <v>0</v>
      </c>
      <c r="AQ751" s="15">
        <f t="shared" si="58"/>
        <v>26.5</v>
      </c>
      <c r="AR751" s="15">
        <v>0</v>
      </c>
      <c r="AS751" s="15">
        <v>0</v>
      </c>
      <c r="AT751" s="15">
        <v>0</v>
      </c>
      <c r="AU751" s="15">
        <v>0</v>
      </c>
      <c r="AV751" s="15">
        <f t="shared" si="59"/>
        <v>5.9346750000000004</v>
      </c>
      <c r="AW751" s="15">
        <v>153.178</v>
      </c>
      <c r="AX751" s="15">
        <v>0</v>
      </c>
    </row>
    <row r="752" spans="1:50" ht="20.100000000000001" customHeight="1" x14ac:dyDescent="0.25">
      <c r="A752" s="8">
        <v>43922</v>
      </c>
      <c r="B752" s="8">
        <v>43951</v>
      </c>
      <c r="C752" s="11">
        <v>722</v>
      </c>
      <c r="D752" s="8" t="str">
        <f>VLOOKUP(C752,DBASE!$A$4:$Z$756,3,FALSE)</f>
        <v>P</v>
      </c>
      <c r="E752" s="11" t="str">
        <f>VLOOKUP(C752,DBASE!$A$4:$Z$756,2,FALSE)</f>
        <v>Active</v>
      </c>
      <c r="F752" s="11" t="str">
        <f>VLOOKUP(C752,DBASE!$A$4:$Z$756,4,FALSE)</f>
        <v>Mitarbeiter 722</v>
      </c>
      <c r="G752" s="11" t="str">
        <f>VLOOKUP(C752,DBASE!$A$4:$Z$756,5,FALSE)</f>
        <v>N</v>
      </c>
      <c r="H752" s="11">
        <f>VLOOKUP(C752,DBASE!$A$4:$Z$756,6,FALSE)</f>
        <v>1041</v>
      </c>
      <c r="I752" s="11">
        <f>VLOOKUP(C752,DBASE!$A$4:$Z$756,7,FALSE)</f>
        <v>1084</v>
      </c>
      <c r="J752" s="11">
        <f>VLOOKUP(C752,DBASE!$A$4:$Z$756,8,FALSE)</f>
        <v>102</v>
      </c>
      <c r="K752" s="11" t="str">
        <f>VLOOKUP(C752,DBASE!$A$4:$Z$756,9,FALSE)</f>
        <v>Niederl. 3</v>
      </c>
      <c r="L752" s="11" t="str">
        <f>VLOOKUP(C752,DBASE!$A$4:$Z$756,10,FALSE)</f>
        <v>Department</v>
      </c>
      <c r="M752" s="11" t="str">
        <f>VLOOKUP(C752,DBASE!$A$4:$Z$756,11,FALSE)</f>
        <v>Supervisor</v>
      </c>
      <c r="N752" s="11" t="str">
        <f>VLOOKUP(C752,DBASE!$A$4:$Z$756,12,FALSE)</f>
        <v>Non-Mgm.</v>
      </c>
      <c r="O752" s="11" t="str">
        <f>VLOOKUP(C752,DBASE!$A$4:$Z$756,13,FALSE)</f>
        <v>ang.</v>
      </c>
      <c r="P752" s="11" t="str">
        <f>VLOOKUP(C752,DBASE!$A$4:$Z$756,14,FALSE)</f>
        <v>M</v>
      </c>
      <c r="Q752" s="12">
        <f>VLOOKUP(C752,DBASE!$A$4:$Z$756,15,FALSE)</f>
        <v>43770</v>
      </c>
      <c r="R752" s="12" t="str">
        <f>IF(VLOOKUP(C752,DBASE!$A$4:$Z$756,16,FALSE)=0,"",VLOOKUP(C752,DBASE!$A$4:$Z$756,16,FALSE))</f>
        <v/>
      </c>
      <c r="S752" s="13" t="str">
        <f>VLOOKUP(C752,DBASE!$A$4:$Z$756,17,FALSE)</f>
        <v/>
      </c>
      <c r="T752" s="11">
        <f ca="1">VLOOKUP(C752,DBASE!$A$4:$Z$756,18,FALSE)</f>
        <v>0</v>
      </c>
      <c r="U752" s="12">
        <f>VLOOKUP(C752,DBASE!$A$4:$Z$756,19,FALSE)</f>
        <v>29919</v>
      </c>
      <c r="V752" s="13">
        <f ca="1">VLOOKUP(C752,DBASE!$A$4:$Z$756,20,FALSE)</f>
        <v>38</v>
      </c>
      <c r="W752" s="11" t="str">
        <f>VLOOKUP(C752,DBASE!$A$4:$Z$756,21,FALSE)</f>
        <v>N</v>
      </c>
      <c r="X752" s="11">
        <f>VLOOKUP(C752,DBASE!$A$4:$Z$756,22,FALSE)</f>
        <v>30</v>
      </c>
      <c r="Y752" s="14">
        <f>VLOOKUP(C752,DBASE!$A$4:$Z$756,23,FALSE)</f>
        <v>2.5</v>
      </c>
      <c r="Z752" s="11">
        <f>VLOOKUP(C752,DBASE!$A$4:$Z$756,24,FALSE)</f>
        <v>39</v>
      </c>
      <c r="AA752" s="11" t="str">
        <f>VLOOKUP(C752,DBASE!$A$4:$Z$756,25,FALSE)</f>
        <v>Function</v>
      </c>
      <c r="AB752" s="10">
        <f>VLOOKUP(C752,DBASE!$A$4:$Z$756,26,FALSE)</f>
        <v>1</v>
      </c>
      <c r="AC752" s="15">
        <v>1748</v>
      </c>
      <c r="AD752" s="15">
        <f t="shared" si="55"/>
        <v>383.24900000000002</v>
      </c>
      <c r="AE752" s="15">
        <v>0</v>
      </c>
      <c r="AF752" s="15">
        <v>0</v>
      </c>
      <c r="AG752" s="15">
        <v>0</v>
      </c>
      <c r="AH752" s="15">
        <v>0</v>
      </c>
      <c r="AI752" s="15">
        <v>0</v>
      </c>
      <c r="AJ752" s="15">
        <v>0</v>
      </c>
      <c r="AK752" s="15">
        <v>0</v>
      </c>
      <c r="AL752" s="15">
        <v>0</v>
      </c>
      <c r="AM752" s="15">
        <v>0</v>
      </c>
      <c r="AN752" s="15">
        <v>0</v>
      </c>
      <c r="AO752" s="15">
        <f t="shared" si="56"/>
        <v>0</v>
      </c>
      <c r="AP752" s="15">
        <f t="shared" si="57"/>
        <v>0</v>
      </c>
      <c r="AQ752" s="15">
        <f t="shared" si="58"/>
        <v>26.5</v>
      </c>
      <c r="AR752" s="15">
        <v>0</v>
      </c>
      <c r="AS752" s="15">
        <v>0</v>
      </c>
      <c r="AT752" s="15">
        <v>0</v>
      </c>
      <c r="AU752" s="15">
        <v>0</v>
      </c>
      <c r="AV752" s="15">
        <f t="shared" si="59"/>
        <v>5.9346750000000004</v>
      </c>
      <c r="AW752" s="15">
        <v>0</v>
      </c>
      <c r="AX752" s="15">
        <v>0</v>
      </c>
    </row>
    <row r="753" spans="1:50" ht="20.100000000000001" customHeight="1" x14ac:dyDescent="0.25">
      <c r="A753" s="8">
        <v>43922</v>
      </c>
      <c r="B753" s="8">
        <v>43951</v>
      </c>
      <c r="C753" s="11">
        <v>723</v>
      </c>
      <c r="D753" s="8" t="str">
        <f>VLOOKUP(C753,DBASE!$A$4:$Z$756,3,FALSE)</f>
        <v>P</v>
      </c>
      <c r="E753" s="11" t="str">
        <f>VLOOKUP(C753,DBASE!$A$4:$Z$756,2,FALSE)</f>
        <v>Active</v>
      </c>
      <c r="F753" s="11" t="str">
        <f>VLOOKUP(C753,DBASE!$A$4:$Z$756,4,FALSE)</f>
        <v>Mitarbeiter 723</v>
      </c>
      <c r="G753" s="11" t="str">
        <f>VLOOKUP(C753,DBASE!$A$4:$Z$756,5,FALSE)</f>
        <v>N</v>
      </c>
      <c r="H753" s="11">
        <f>VLOOKUP(C753,DBASE!$A$4:$Z$756,6,FALSE)</f>
        <v>1047</v>
      </c>
      <c r="I753" s="11">
        <f>VLOOKUP(C753,DBASE!$A$4:$Z$756,7,FALSE)</f>
        <v>1090</v>
      </c>
      <c r="J753" s="11">
        <f>VLOOKUP(C753,DBASE!$A$4:$Z$756,8,FALSE)</f>
        <v>102</v>
      </c>
      <c r="K753" s="11" t="str">
        <f>VLOOKUP(C753,DBASE!$A$4:$Z$756,9,FALSE)</f>
        <v>Niederl. 3</v>
      </c>
      <c r="L753" s="11" t="str">
        <f>VLOOKUP(C753,DBASE!$A$4:$Z$756,10,FALSE)</f>
        <v>Department</v>
      </c>
      <c r="M753" s="11" t="str">
        <f>VLOOKUP(C753,DBASE!$A$4:$Z$756,11,FALSE)</f>
        <v>Supervisor</v>
      </c>
      <c r="N753" s="11" t="str">
        <f>VLOOKUP(C753,DBASE!$A$4:$Z$756,12,FALSE)</f>
        <v>Drector</v>
      </c>
      <c r="O753" s="11" t="str">
        <f>VLOOKUP(C753,DBASE!$A$4:$Z$756,13,FALSE)</f>
        <v>ang.</v>
      </c>
      <c r="P753" s="11" t="str">
        <f>VLOOKUP(C753,DBASE!$A$4:$Z$756,14,FALSE)</f>
        <v>M</v>
      </c>
      <c r="Q753" s="12">
        <f>VLOOKUP(C753,DBASE!$A$4:$Z$756,15,FALSE)</f>
        <v>43770</v>
      </c>
      <c r="R753" s="12" t="str">
        <f>IF(VLOOKUP(C753,DBASE!$A$4:$Z$756,16,FALSE)=0,"",VLOOKUP(C753,DBASE!$A$4:$Z$756,16,FALSE))</f>
        <v/>
      </c>
      <c r="S753" s="13" t="str">
        <f>VLOOKUP(C753,DBASE!$A$4:$Z$756,17,FALSE)</f>
        <v/>
      </c>
      <c r="T753" s="11">
        <f ca="1">VLOOKUP(C753,DBASE!$A$4:$Z$756,18,FALSE)</f>
        <v>0</v>
      </c>
      <c r="U753" s="12">
        <f>VLOOKUP(C753,DBASE!$A$4:$Z$756,19,FALSE)</f>
        <v>23447</v>
      </c>
      <c r="V753" s="13">
        <f ca="1">VLOOKUP(C753,DBASE!$A$4:$Z$756,20,FALSE)</f>
        <v>55</v>
      </c>
      <c r="W753" s="11" t="str">
        <f>VLOOKUP(C753,DBASE!$A$4:$Z$756,21,FALSE)</f>
        <v>N</v>
      </c>
      <c r="X753" s="11">
        <f>VLOOKUP(C753,DBASE!$A$4:$Z$756,22,FALSE)</f>
        <v>30</v>
      </c>
      <c r="Y753" s="14">
        <f>VLOOKUP(C753,DBASE!$A$4:$Z$756,23,FALSE)</f>
        <v>2.5</v>
      </c>
      <c r="Z753" s="11">
        <f>VLOOKUP(C753,DBASE!$A$4:$Z$756,24,FALSE)</f>
        <v>39</v>
      </c>
      <c r="AA753" s="11" t="str">
        <f>VLOOKUP(C753,DBASE!$A$4:$Z$756,25,FALSE)</f>
        <v>Function</v>
      </c>
      <c r="AB753" s="10">
        <f>VLOOKUP(C753,DBASE!$A$4:$Z$756,26,FALSE)</f>
        <v>1</v>
      </c>
      <c r="AC753" s="15">
        <v>1749</v>
      </c>
      <c r="AD753" s="15">
        <f t="shared" si="55"/>
        <v>383.46825000000001</v>
      </c>
      <c r="AE753" s="15">
        <v>0</v>
      </c>
      <c r="AF753" s="15">
        <v>0</v>
      </c>
      <c r="AG753" s="15">
        <v>0</v>
      </c>
      <c r="AH753" s="15">
        <v>0</v>
      </c>
      <c r="AI753" s="15">
        <v>0</v>
      </c>
      <c r="AJ753" s="15">
        <v>0</v>
      </c>
      <c r="AK753" s="15">
        <v>0</v>
      </c>
      <c r="AL753" s="15">
        <v>0</v>
      </c>
      <c r="AM753" s="15">
        <v>0</v>
      </c>
      <c r="AN753" s="15">
        <v>0</v>
      </c>
      <c r="AO753" s="15">
        <f t="shared" si="56"/>
        <v>0</v>
      </c>
      <c r="AP753" s="15">
        <f t="shared" si="57"/>
        <v>0</v>
      </c>
      <c r="AQ753" s="15">
        <f t="shared" si="58"/>
        <v>26.5</v>
      </c>
      <c r="AR753" s="15">
        <v>0</v>
      </c>
      <c r="AS753" s="15">
        <v>0</v>
      </c>
      <c r="AT753" s="15">
        <v>0</v>
      </c>
      <c r="AU753" s="15">
        <v>0</v>
      </c>
      <c r="AV753" s="15">
        <f t="shared" si="59"/>
        <v>5.9346750000000004</v>
      </c>
      <c r="AW753" s="15">
        <v>164.14859999999999</v>
      </c>
      <c r="AX753" s="15">
        <v>0</v>
      </c>
    </row>
    <row r="754" spans="1:50" ht="20.100000000000001" customHeight="1" x14ac:dyDescent="0.25">
      <c r="A754" s="8">
        <v>43922</v>
      </c>
      <c r="B754" s="8">
        <v>43951</v>
      </c>
      <c r="C754" s="11">
        <v>724</v>
      </c>
      <c r="D754" s="8" t="str">
        <f>VLOOKUP(C754,DBASE!$A$4:$Z$756,3,FALSE)</f>
        <v>P</v>
      </c>
      <c r="E754" s="11" t="str">
        <f>VLOOKUP(C754,DBASE!$A$4:$Z$756,2,FALSE)</f>
        <v>Active</v>
      </c>
      <c r="F754" s="11" t="str">
        <f>VLOOKUP(C754,DBASE!$A$4:$Z$756,4,FALSE)</f>
        <v>Mitarbeiter 724</v>
      </c>
      <c r="G754" s="11" t="str">
        <f>VLOOKUP(C754,DBASE!$A$4:$Z$756,5,FALSE)</f>
        <v>N</v>
      </c>
      <c r="H754" s="11">
        <f>VLOOKUP(C754,DBASE!$A$4:$Z$756,6,FALSE)</f>
        <v>1050</v>
      </c>
      <c r="I754" s="11">
        <f>VLOOKUP(C754,DBASE!$A$4:$Z$756,7,FALSE)</f>
        <v>1093</v>
      </c>
      <c r="J754" s="11">
        <f>VLOOKUP(C754,DBASE!$A$4:$Z$756,8,FALSE)</f>
        <v>102</v>
      </c>
      <c r="K754" s="11" t="str">
        <f>VLOOKUP(C754,DBASE!$A$4:$Z$756,9,FALSE)</f>
        <v>Niederl. 3</v>
      </c>
      <c r="L754" s="11" t="str">
        <f>VLOOKUP(C754,DBASE!$A$4:$Z$756,10,FALSE)</f>
        <v>Department</v>
      </c>
      <c r="M754" s="11" t="str">
        <f>VLOOKUP(C754,DBASE!$A$4:$Z$756,11,FALSE)</f>
        <v>Supervisor</v>
      </c>
      <c r="N754" s="11" t="str">
        <f>VLOOKUP(C754,DBASE!$A$4:$Z$756,12,FALSE)</f>
        <v>Non-Mgm.</v>
      </c>
      <c r="O754" s="11" t="str">
        <f>VLOOKUP(C754,DBASE!$A$4:$Z$756,13,FALSE)</f>
        <v>ang.</v>
      </c>
      <c r="P754" s="11" t="str">
        <f>VLOOKUP(C754,DBASE!$A$4:$Z$756,14,FALSE)</f>
        <v>M</v>
      </c>
      <c r="Q754" s="12">
        <f>VLOOKUP(C754,DBASE!$A$4:$Z$756,15,FALSE)</f>
        <v>43770</v>
      </c>
      <c r="R754" s="12" t="str">
        <f>IF(VLOOKUP(C754,DBASE!$A$4:$Z$756,16,FALSE)=0,"",VLOOKUP(C754,DBASE!$A$4:$Z$756,16,FALSE))</f>
        <v/>
      </c>
      <c r="S754" s="13" t="str">
        <f>VLOOKUP(C754,DBASE!$A$4:$Z$756,17,FALSE)</f>
        <v/>
      </c>
      <c r="T754" s="11">
        <f ca="1">VLOOKUP(C754,DBASE!$A$4:$Z$756,18,FALSE)</f>
        <v>0</v>
      </c>
      <c r="U754" s="12">
        <f>VLOOKUP(C754,DBASE!$A$4:$Z$756,19,FALSE)</f>
        <v>33260</v>
      </c>
      <c r="V754" s="13">
        <f ca="1">VLOOKUP(C754,DBASE!$A$4:$Z$756,20,FALSE)</f>
        <v>28</v>
      </c>
      <c r="W754" s="11" t="str">
        <f>VLOOKUP(C754,DBASE!$A$4:$Z$756,21,FALSE)</f>
        <v>N</v>
      </c>
      <c r="X754" s="11">
        <f>VLOOKUP(C754,DBASE!$A$4:$Z$756,22,FALSE)</f>
        <v>30</v>
      </c>
      <c r="Y754" s="14">
        <f>VLOOKUP(C754,DBASE!$A$4:$Z$756,23,FALSE)</f>
        <v>2.5</v>
      </c>
      <c r="Z754" s="11">
        <f>VLOOKUP(C754,DBASE!$A$4:$Z$756,24,FALSE)</f>
        <v>39</v>
      </c>
      <c r="AA754" s="11" t="str">
        <f>VLOOKUP(C754,DBASE!$A$4:$Z$756,25,FALSE)</f>
        <v>Function</v>
      </c>
      <c r="AB754" s="10">
        <f>VLOOKUP(C754,DBASE!$A$4:$Z$756,26,FALSE)</f>
        <v>1</v>
      </c>
      <c r="AC754" s="15">
        <v>1750</v>
      </c>
      <c r="AD754" s="15">
        <f t="shared" si="55"/>
        <v>383.6875</v>
      </c>
      <c r="AE754" s="15">
        <v>0</v>
      </c>
      <c r="AF754" s="15">
        <v>0</v>
      </c>
      <c r="AG754" s="15">
        <v>0</v>
      </c>
      <c r="AH754" s="15">
        <v>0</v>
      </c>
      <c r="AI754" s="15">
        <v>0</v>
      </c>
      <c r="AJ754" s="15">
        <v>0</v>
      </c>
      <c r="AK754" s="15">
        <v>0</v>
      </c>
      <c r="AL754" s="15">
        <v>0</v>
      </c>
      <c r="AM754" s="15">
        <v>0</v>
      </c>
      <c r="AN754" s="15">
        <v>0</v>
      </c>
      <c r="AO754" s="15">
        <f t="shared" si="56"/>
        <v>0</v>
      </c>
      <c r="AP754" s="15">
        <f t="shared" si="57"/>
        <v>0</v>
      </c>
      <c r="AQ754" s="15">
        <f t="shared" si="58"/>
        <v>26.5</v>
      </c>
      <c r="AR754" s="15">
        <v>0</v>
      </c>
      <c r="AS754" s="15">
        <v>0</v>
      </c>
      <c r="AT754" s="15">
        <v>0</v>
      </c>
      <c r="AU754" s="15">
        <v>0</v>
      </c>
      <c r="AV754" s="15">
        <f t="shared" si="59"/>
        <v>5.9346750000000004</v>
      </c>
      <c r="AW754" s="15">
        <v>0</v>
      </c>
      <c r="AX754" s="15">
        <v>0</v>
      </c>
    </row>
    <row r="755" spans="1:50" ht="20.100000000000001" customHeight="1" x14ac:dyDescent="0.25">
      <c r="A755" s="8">
        <v>43922</v>
      </c>
      <c r="B755" s="8">
        <v>43951</v>
      </c>
      <c r="C755" s="11">
        <v>725</v>
      </c>
      <c r="D755" s="8" t="str">
        <f>VLOOKUP(C755,DBASE!$A$4:$Z$756,3,FALSE)</f>
        <v>P</v>
      </c>
      <c r="E755" s="11" t="str">
        <f>VLOOKUP(C755,DBASE!$A$4:$Z$756,2,FALSE)</f>
        <v>Active</v>
      </c>
      <c r="F755" s="11" t="str">
        <f>VLOOKUP(C755,DBASE!$A$4:$Z$756,4,FALSE)</f>
        <v>Mitarbeiter 725</v>
      </c>
      <c r="G755" s="11" t="str">
        <f>VLOOKUP(C755,DBASE!$A$4:$Z$756,5,FALSE)</f>
        <v>N</v>
      </c>
      <c r="H755" s="11">
        <f>VLOOKUP(C755,DBASE!$A$4:$Z$756,6,FALSE)</f>
        <v>1030</v>
      </c>
      <c r="I755" s="11">
        <f>VLOOKUP(C755,DBASE!$A$4:$Z$756,7,FALSE)</f>
        <v>1073</v>
      </c>
      <c r="J755" s="11">
        <f>VLOOKUP(C755,DBASE!$A$4:$Z$756,8,FALSE)</f>
        <v>102</v>
      </c>
      <c r="K755" s="11" t="str">
        <f>VLOOKUP(C755,DBASE!$A$4:$Z$756,9,FALSE)</f>
        <v>Niederl. 3</v>
      </c>
      <c r="L755" s="11" t="str">
        <f>VLOOKUP(C755,DBASE!$A$4:$Z$756,10,FALSE)</f>
        <v>Department</v>
      </c>
      <c r="M755" s="11" t="str">
        <f>VLOOKUP(C755,DBASE!$A$4:$Z$756,11,FALSE)</f>
        <v>Supervisor</v>
      </c>
      <c r="N755" s="11" t="str">
        <f>VLOOKUP(C755,DBASE!$A$4:$Z$756,12,FALSE)</f>
        <v>Non-Mgm.</v>
      </c>
      <c r="O755" s="11" t="str">
        <f>VLOOKUP(C755,DBASE!$A$4:$Z$756,13,FALSE)</f>
        <v>Werks</v>
      </c>
      <c r="P755" s="11" t="str">
        <f>VLOOKUP(C755,DBASE!$A$4:$Z$756,14,FALSE)</f>
        <v>M</v>
      </c>
      <c r="Q755" s="12">
        <f>VLOOKUP(C755,DBASE!$A$4:$Z$756,15,FALSE)</f>
        <v>43780</v>
      </c>
      <c r="R755" s="12">
        <f>IF(VLOOKUP(C755,DBASE!$A$4:$Z$756,16,FALSE)=0,"",VLOOKUP(C755,DBASE!$A$4:$Z$756,16,FALSE))</f>
        <v>43951</v>
      </c>
      <c r="S755" s="13" t="str">
        <f>VLOOKUP(C755,DBASE!$A$4:$Z$756,17,FALSE)</f>
        <v/>
      </c>
      <c r="T755" s="11">
        <f ca="1">VLOOKUP(C755,DBASE!$A$4:$Z$756,18,FALSE)</f>
        <v>0</v>
      </c>
      <c r="U755" s="12">
        <f>VLOOKUP(C755,DBASE!$A$4:$Z$756,19,FALSE)</f>
        <v>34273</v>
      </c>
      <c r="V755" s="13">
        <f ca="1">VLOOKUP(C755,DBASE!$A$4:$Z$756,20,FALSE)</f>
        <v>26</v>
      </c>
      <c r="W755" s="11" t="str">
        <f>VLOOKUP(C755,DBASE!$A$4:$Z$756,21,FALSE)</f>
        <v>N</v>
      </c>
      <c r="X755" s="11">
        <f>VLOOKUP(C755,DBASE!$A$4:$Z$756,22,FALSE)</f>
        <v>6</v>
      </c>
      <c r="Y755" s="14">
        <f>VLOOKUP(C755,DBASE!$A$4:$Z$756,23,FALSE)</f>
        <v>0.5</v>
      </c>
      <c r="Z755" s="11">
        <f>VLOOKUP(C755,DBASE!$A$4:$Z$756,24,FALSE)</f>
        <v>20</v>
      </c>
      <c r="AA755" s="11" t="str">
        <f>VLOOKUP(C755,DBASE!$A$4:$Z$756,25,FALSE)</f>
        <v>Function</v>
      </c>
      <c r="AB755" s="10">
        <f>VLOOKUP(C755,DBASE!$A$4:$Z$756,26,FALSE)</f>
        <v>0.51282051282051277</v>
      </c>
      <c r="AC755" s="15">
        <v>1751</v>
      </c>
      <c r="AD755" s="15">
        <f t="shared" si="55"/>
        <v>383.90675000000005</v>
      </c>
      <c r="AE755" s="15">
        <v>0</v>
      </c>
      <c r="AF755" s="15">
        <v>0</v>
      </c>
      <c r="AG755" s="15">
        <v>0</v>
      </c>
      <c r="AH755" s="15">
        <v>0</v>
      </c>
      <c r="AI755" s="15">
        <v>0</v>
      </c>
      <c r="AJ755" s="15">
        <v>0</v>
      </c>
      <c r="AK755" s="15">
        <v>0</v>
      </c>
      <c r="AL755" s="15">
        <v>0</v>
      </c>
      <c r="AM755" s="15">
        <v>0</v>
      </c>
      <c r="AN755" s="15">
        <v>0</v>
      </c>
      <c r="AO755" s="15">
        <f t="shared" si="56"/>
        <v>0</v>
      </c>
      <c r="AP755" s="15">
        <f t="shared" si="57"/>
        <v>0</v>
      </c>
      <c r="AQ755" s="15">
        <f t="shared" si="58"/>
        <v>26.5</v>
      </c>
      <c r="AR755" s="15">
        <v>0</v>
      </c>
      <c r="AS755" s="15">
        <v>0</v>
      </c>
      <c r="AT755" s="15">
        <v>0</v>
      </c>
      <c r="AU755" s="15">
        <v>0</v>
      </c>
      <c r="AV755" s="15">
        <f t="shared" si="59"/>
        <v>5.9346750000000004</v>
      </c>
      <c r="AW755" s="15">
        <v>0</v>
      </c>
      <c r="AX755" s="15">
        <v>0</v>
      </c>
    </row>
    <row r="756" spans="1:50" ht="20.100000000000001" customHeight="1" x14ac:dyDescent="0.25">
      <c r="A756" s="8">
        <v>43922</v>
      </c>
      <c r="B756" s="8">
        <v>43951</v>
      </c>
      <c r="C756" s="11">
        <v>726</v>
      </c>
      <c r="D756" s="8" t="str">
        <f>VLOOKUP(C756,DBASE!$A$4:$Z$756,3,FALSE)</f>
        <v>P</v>
      </c>
      <c r="E756" s="11" t="str">
        <f>VLOOKUP(C756,DBASE!$A$4:$Z$756,2,FALSE)</f>
        <v>Active</v>
      </c>
      <c r="F756" s="11" t="str">
        <f>VLOOKUP(C756,DBASE!$A$4:$Z$756,4,FALSE)</f>
        <v>Mitarbeiter 726</v>
      </c>
      <c r="G756" s="11" t="str">
        <f>VLOOKUP(C756,DBASE!$A$4:$Z$756,5,FALSE)</f>
        <v>N</v>
      </c>
      <c r="H756" s="11">
        <f>VLOOKUP(C756,DBASE!$A$4:$Z$756,6,FALSE)</f>
        <v>1039</v>
      </c>
      <c r="I756" s="11">
        <f>VLOOKUP(C756,DBASE!$A$4:$Z$756,7,FALSE)</f>
        <v>1082</v>
      </c>
      <c r="J756" s="11">
        <f>VLOOKUP(C756,DBASE!$A$4:$Z$756,8,FALSE)</f>
        <v>102</v>
      </c>
      <c r="K756" s="11" t="str">
        <f>VLOOKUP(C756,DBASE!$A$4:$Z$756,9,FALSE)</f>
        <v>Niederl. 3</v>
      </c>
      <c r="L756" s="11" t="str">
        <f>VLOOKUP(C756,DBASE!$A$4:$Z$756,10,FALSE)</f>
        <v>Department</v>
      </c>
      <c r="M756" s="11" t="str">
        <f>VLOOKUP(C756,DBASE!$A$4:$Z$756,11,FALSE)</f>
        <v>Supervisor</v>
      </c>
      <c r="N756" s="11" t="str">
        <f>VLOOKUP(C756,DBASE!$A$4:$Z$756,12,FALSE)</f>
        <v>Non-Mgm.</v>
      </c>
      <c r="O756" s="11" t="str">
        <f>VLOOKUP(C756,DBASE!$A$4:$Z$756,13,FALSE)</f>
        <v>ang.</v>
      </c>
      <c r="P756" s="11" t="str">
        <f>VLOOKUP(C756,DBASE!$A$4:$Z$756,14,FALSE)</f>
        <v>M</v>
      </c>
      <c r="Q756" s="12">
        <f>VLOOKUP(C756,DBASE!$A$4:$Z$756,15,FALSE)</f>
        <v>43788</v>
      </c>
      <c r="R756" s="12">
        <f>IF(VLOOKUP(C756,DBASE!$A$4:$Z$756,16,FALSE)=0,"",VLOOKUP(C756,DBASE!$A$4:$Z$756,16,FALSE))</f>
        <v>44153</v>
      </c>
      <c r="S756" s="13" t="str">
        <f>VLOOKUP(C756,DBASE!$A$4:$Z$756,17,FALSE)</f>
        <v/>
      </c>
      <c r="T756" s="11">
        <f ca="1">VLOOKUP(C756,DBASE!$A$4:$Z$756,18,FALSE)</f>
        <v>0</v>
      </c>
      <c r="U756" s="12">
        <f>VLOOKUP(C756,DBASE!$A$4:$Z$756,19,FALSE)</f>
        <v>31915</v>
      </c>
      <c r="V756" s="13">
        <f ca="1">VLOOKUP(C756,DBASE!$A$4:$Z$756,20,FALSE)</f>
        <v>32</v>
      </c>
      <c r="W756" s="11" t="str">
        <f>VLOOKUP(C756,DBASE!$A$4:$Z$756,21,FALSE)</f>
        <v>N</v>
      </c>
      <c r="X756" s="11">
        <f>VLOOKUP(C756,DBASE!$A$4:$Z$756,22,FALSE)</f>
        <v>26</v>
      </c>
      <c r="Y756" s="14">
        <f>VLOOKUP(C756,DBASE!$A$4:$Z$756,23,FALSE)</f>
        <v>2.1666666666666665</v>
      </c>
      <c r="Z756" s="11">
        <f>VLOOKUP(C756,DBASE!$A$4:$Z$756,24,FALSE)</f>
        <v>39</v>
      </c>
      <c r="AA756" s="11" t="str">
        <f>VLOOKUP(C756,DBASE!$A$4:$Z$756,25,FALSE)</f>
        <v>Function</v>
      </c>
      <c r="AB756" s="10">
        <f>VLOOKUP(C756,DBASE!$A$4:$Z$756,26,FALSE)</f>
        <v>1</v>
      </c>
      <c r="AC756" s="15">
        <v>1752</v>
      </c>
      <c r="AD756" s="15">
        <f t="shared" si="55"/>
        <v>384.12599999999998</v>
      </c>
      <c r="AE756" s="15">
        <v>0</v>
      </c>
      <c r="AF756" s="15">
        <v>0</v>
      </c>
      <c r="AG756" s="15">
        <v>0</v>
      </c>
      <c r="AH756" s="15">
        <v>0</v>
      </c>
      <c r="AI756" s="15">
        <v>0</v>
      </c>
      <c r="AJ756" s="15">
        <v>0</v>
      </c>
      <c r="AK756" s="15">
        <v>0</v>
      </c>
      <c r="AL756" s="15">
        <v>0</v>
      </c>
      <c r="AM756" s="15">
        <v>0</v>
      </c>
      <c r="AN756" s="15">
        <v>0</v>
      </c>
      <c r="AO756" s="15">
        <f t="shared" si="56"/>
        <v>0</v>
      </c>
      <c r="AP756" s="15">
        <f t="shared" si="57"/>
        <v>0</v>
      </c>
      <c r="AQ756" s="15">
        <f t="shared" si="58"/>
        <v>26.5</v>
      </c>
      <c r="AR756" s="15">
        <v>0</v>
      </c>
      <c r="AS756" s="15">
        <v>0</v>
      </c>
      <c r="AT756" s="15">
        <v>0</v>
      </c>
      <c r="AU756" s="15">
        <v>0</v>
      </c>
      <c r="AV756" s="15">
        <f t="shared" si="59"/>
        <v>5.9346750000000004</v>
      </c>
      <c r="AW756" s="15">
        <v>0</v>
      </c>
      <c r="AX756" s="15">
        <v>0</v>
      </c>
    </row>
  </sheetData>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A22"/>
    </sheetView>
  </sheetViews>
  <sheetFormatPr baseColWidth="10" defaultRowHeight="15" x14ac:dyDescent="0.25"/>
  <sheetData/>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2</vt:i4>
      </vt:variant>
    </vt:vector>
  </HeadingPairs>
  <TitlesOfParts>
    <vt:vector size="7" baseType="lpstr">
      <vt:lpstr>HR_BUD_ACT</vt:lpstr>
      <vt:lpstr>HR_BUD_ACT_LOCATION</vt:lpstr>
      <vt:lpstr>DBASE</vt:lpstr>
      <vt:lpstr>April 2020</vt:lpstr>
      <vt:lpstr>Tabelle1</vt:lpstr>
      <vt:lpstr>HR_BUD_ACT!Drucktitel</vt:lpstr>
      <vt:lpstr>HR_BUD_ACT_LOCATION!Drucktitel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2020-01-17T08:47:43Z</dcterms:created>
  <dcterms:modified xsi:type="dcterms:W3CDTF">2020-01-17T08:58:51Z</dcterms:modified>
</cp:coreProperties>
</file>